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F:\U\pdg\Datos1\"/>
    </mc:Choice>
  </mc:AlternateContent>
  <xr:revisionPtr revIDLastSave="0" documentId="13_ncr:1_{F1C8F70D-64DF-4ED0-90D5-05BB00880970}" xr6:coauthVersionLast="47" xr6:coauthVersionMax="47" xr10:uidLastSave="{00000000-0000-0000-0000-000000000000}"/>
  <bookViews>
    <workbookView minimized="1" xWindow="5115" yWindow="0" windowWidth="15375" windowHeight="7875" firstSheet="1" activeTab="1" xr2:uid="{00000000-000D-0000-FFFF-FFFF00000000}"/>
  </bookViews>
  <sheets>
    <sheet name="Hoja3" sheetId="7" state="hidden" r:id="rId1"/>
    <sheet name="10_Caquetá" sheetId="1" r:id="rId2"/>
    <sheet name="Hoja1" sheetId="4" state="hidden" r:id="rId3"/>
    <sheet name="TABLAREF" sheetId="5" state="hidden" r:id="rId4"/>
    <sheet name="IPS SEDES" sheetId="8" state="hidden" r:id="rId5"/>
  </sheets>
  <externalReferences>
    <externalReference r:id="rId6"/>
    <externalReference r:id="rId7"/>
  </externalReferences>
  <definedNames>
    <definedName name="_xlnm._FilterDatabase" localSheetId="1" hidden="1">'10_Caquetá'!$A$1:$ET$1862</definedName>
    <definedName name="_xlnm._FilterDatabase" localSheetId="2" hidden="1">Hoja1!$A$3:$CK$3778</definedName>
  </definedNames>
  <calcPr calcId="191029"/>
  <pivotCaches>
    <pivotCache cacheId="5" r:id="rId8"/>
    <pivotCache cacheId="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I3" i="1" l="1"/>
  <c r="CJ3" i="1" s="1"/>
  <c r="CI4" i="1"/>
  <c r="CJ4" i="1" s="1"/>
  <c r="CI5" i="1"/>
  <c r="CJ5" i="1" s="1"/>
  <c r="CI6" i="1"/>
  <c r="CJ6" i="1" s="1"/>
  <c r="CI7" i="1"/>
  <c r="CJ7" i="1" s="1"/>
  <c r="CI8" i="1"/>
  <c r="CJ8" i="1" s="1"/>
  <c r="CI9" i="1"/>
  <c r="CJ9" i="1" s="1"/>
  <c r="CI10" i="1"/>
  <c r="CJ10" i="1" s="1"/>
  <c r="CI11" i="1"/>
  <c r="CJ11" i="1" s="1"/>
  <c r="CI12" i="1"/>
  <c r="CJ12" i="1" s="1"/>
  <c r="CI13" i="1"/>
  <c r="CJ13" i="1" s="1"/>
  <c r="CI14" i="1"/>
  <c r="CJ14" i="1" s="1"/>
  <c r="CI15" i="1"/>
  <c r="CJ15" i="1" s="1"/>
  <c r="CI16" i="1"/>
  <c r="CJ16" i="1" s="1"/>
  <c r="CI17" i="1"/>
  <c r="CJ17" i="1" s="1"/>
  <c r="CI18" i="1"/>
  <c r="CJ18" i="1" s="1"/>
  <c r="CI19" i="1"/>
  <c r="CJ19" i="1" s="1"/>
  <c r="CI20" i="1"/>
  <c r="CJ20" i="1" s="1"/>
  <c r="CI21" i="1"/>
  <c r="CJ21" i="1" s="1"/>
  <c r="CI22" i="1"/>
  <c r="CJ22" i="1" s="1"/>
  <c r="CI23" i="1"/>
  <c r="CJ23" i="1" s="1"/>
  <c r="CI24" i="1"/>
  <c r="CJ24" i="1" s="1"/>
  <c r="CI25" i="1"/>
  <c r="CJ25" i="1" s="1"/>
  <c r="CI26" i="1"/>
  <c r="CJ26" i="1" s="1"/>
  <c r="CI27" i="1"/>
  <c r="CJ27" i="1" s="1"/>
  <c r="CI28" i="1"/>
  <c r="CJ28" i="1" s="1"/>
  <c r="CI29" i="1"/>
  <c r="CJ29" i="1" s="1"/>
  <c r="CI30" i="1"/>
  <c r="CJ30" i="1" s="1"/>
  <c r="CI31" i="1"/>
  <c r="CJ31" i="1" s="1"/>
  <c r="CI32" i="1"/>
  <c r="CJ32" i="1" s="1"/>
  <c r="CI33" i="1"/>
  <c r="CJ33" i="1" s="1"/>
  <c r="CI34" i="1"/>
  <c r="CJ34" i="1" s="1"/>
  <c r="CI35" i="1"/>
  <c r="CJ35" i="1" s="1"/>
  <c r="CI36" i="1"/>
  <c r="CJ36" i="1" s="1"/>
  <c r="CI37" i="1"/>
  <c r="CJ37" i="1" s="1"/>
  <c r="CI38" i="1"/>
  <c r="CJ38" i="1" s="1"/>
  <c r="CI39" i="1"/>
  <c r="CJ39" i="1" s="1"/>
  <c r="CI40" i="1"/>
  <c r="CJ40" i="1" s="1"/>
  <c r="CI41" i="1"/>
  <c r="CJ41" i="1" s="1"/>
  <c r="CI42" i="1"/>
  <c r="CJ42" i="1" s="1"/>
  <c r="CI43" i="1"/>
  <c r="CJ43" i="1" s="1"/>
  <c r="CI44" i="1"/>
  <c r="CJ44" i="1" s="1"/>
  <c r="CI45" i="1"/>
  <c r="CJ45" i="1" s="1"/>
  <c r="CI46" i="1"/>
  <c r="CJ46" i="1" s="1"/>
  <c r="CI47" i="1"/>
  <c r="CJ47" i="1" s="1"/>
  <c r="CI48" i="1"/>
  <c r="CJ48" i="1" s="1"/>
  <c r="CI49" i="1"/>
  <c r="CJ49" i="1" s="1"/>
  <c r="CI50" i="1"/>
  <c r="CJ50" i="1" s="1"/>
  <c r="CI51" i="1"/>
  <c r="CJ51" i="1" s="1"/>
  <c r="CI52" i="1"/>
  <c r="CJ52" i="1" s="1"/>
  <c r="CI53" i="1"/>
  <c r="CJ53" i="1" s="1"/>
  <c r="CI54" i="1"/>
  <c r="CJ54" i="1" s="1"/>
  <c r="CI55" i="1"/>
  <c r="CJ55" i="1" s="1"/>
  <c r="CI56" i="1"/>
  <c r="CJ56" i="1" s="1"/>
  <c r="CI57" i="1"/>
  <c r="CJ57" i="1" s="1"/>
  <c r="CI58" i="1"/>
  <c r="CJ58" i="1" s="1"/>
  <c r="CI59" i="1"/>
  <c r="CJ59" i="1" s="1"/>
  <c r="CI60" i="1"/>
  <c r="CJ60" i="1" s="1"/>
  <c r="CI61" i="1"/>
  <c r="CJ61" i="1" s="1"/>
  <c r="CI62" i="1"/>
  <c r="CJ62" i="1" s="1"/>
  <c r="CI63" i="1"/>
  <c r="CJ63" i="1" s="1"/>
  <c r="CI64" i="1"/>
  <c r="CJ64" i="1" s="1"/>
  <c r="CI65" i="1"/>
  <c r="CJ65" i="1" s="1"/>
  <c r="CI66" i="1"/>
  <c r="CJ66" i="1" s="1"/>
  <c r="CI67" i="1"/>
  <c r="CJ67" i="1" s="1"/>
  <c r="CI68" i="1"/>
  <c r="CJ68" i="1" s="1"/>
  <c r="CI69" i="1"/>
  <c r="CJ69" i="1" s="1"/>
  <c r="CI70" i="1"/>
  <c r="CJ70" i="1" s="1"/>
  <c r="CI71" i="1"/>
  <c r="CJ71" i="1" s="1"/>
  <c r="CI72" i="1"/>
  <c r="CJ72" i="1" s="1"/>
  <c r="CI73" i="1"/>
  <c r="CJ73" i="1" s="1"/>
  <c r="CI74" i="1"/>
  <c r="CJ74" i="1" s="1"/>
  <c r="CI75" i="1"/>
  <c r="CJ75" i="1" s="1"/>
  <c r="CI76" i="1"/>
  <c r="CJ76" i="1" s="1"/>
  <c r="CI77" i="1"/>
  <c r="CJ77" i="1" s="1"/>
  <c r="CI78" i="1"/>
  <c r="CJ78" i="1" s="1"/>
  <c r="CI79" i="1"/>
  <c r="CJ79" i="1" s="1"/>
  <c r="CI80" i="1"/>
  <c r="CJ80" i="1" s="1"/>
  <c r="CI81" i="1"/>
  <c r="CJ81" i="1" s="1"/>
  <c r="CI82" i="1"/>
  <c r="CJ82" i="1" s="1"/>
  <c r="CI83" i="1"/>
  <c r="CJ83" i="1" s="1"/>
  <c r="CI84" i="1"/>
  <c r="CJ84" i="1" s="1"/>
  <c r="CI85" i="1"/>
  <c r="CJ85" i="1" s="1"/>
  <c r="CI86" i="1"/>
  <c r="CJ86" i="1" s="1"/>
  <c r="CI87" i="1"/>
  <c r="CJ87" i="1" s="1"/>
  <c r="CI88" i="1"/>
  <c r="CJ88" i="1" s="1"/>
  <c r="CI89" i="1"/>
  <c r="CJ89" i="1" s="1"/>
  <c r="CI90" i="1"/>
  <c r="CJ90" i="1" s="1"/>
  <c r="CI91" i="1"/>
  <c r="CJ91" i="1" s="1"/>
  <c r="CI92" i="1"/>
  <c r="CJ92" i="1" s="1"/>
  <c r="CI93" i="1"/>
  <c r="CJ93" i="1" s="1"/>
  <c r="CI94" i="1"/>
  <c r="CJ94" i="1" s="1"/>
  <c r="CI95" i="1"/>
  <c r="CJ95" i="1" s="1"/>
  <c r="CI96" i="1"/>
  <c r="CJ96" i="1" s="1"/>
  <c r="CI97" i="1"/>
  <c r="CJ97" i="1" s="1"/>
  <c r="CI98" i="1"/>
  <c r="CJ98" i="1" s="1"/>
  <c r="CI99" i="1"/>
  <c r="CJ99" i="1" s="1"/>
  <c r="CI100" i="1"/>
  <c r="CJ100" i="1" s="1"/>
  <c r="CI101" i="1"/>
  <c r="CJ101" i="1" s="1"/>
  <c r="CI102" i="1"/>
  <c r="CJ102" i="1" s="1"/>
  <c r="CI103" i="1"/>
  <c r="CJ103" i="1" s="1"/>
  <c r="CI104" i="1"/>
  <c r="CJ104" i="1" s="1"/>
  <c r="CI105" i="1"/>
  <c r="CJ105" i="1" s="1"/>
  <c r="CI106" i="1"/>
  <c r="CJ106" i="1" s="1"/>
  <c r="CI107" i="1"/>
  <c r="CJ107" i="1" s="1"/>
  <c r="CI108" i="1"/>
  <c r="CJ108" i="1" s="1"/>
  <c r="CI109" i="1"/>
  <c r="CJ109" i="1" s="1"/>
  <c r="CI110" i="1"/>
  <c r="CJ110" i="1" s="1"/>
  <c r="CI111" i="1"/>
  <c r="CJ111" i="1" s="1"/>
  <c r="CI112" i="1"/>
  <c r="CJ112" i="1" s="1"/>
  <c r="CI113" i="1"/>
  <c r="CJ113" i="1" s="1"/>
  <c r="CI114" i="1"/>
  <c r="CJ114" i="1" s="1"/>
  <c r="CI115" i="1"/>
  <c r="CJ115" i="1" s="1"/>
  <c r="CI116" i="1"/>
  <c r="CJ116" i="1" s="1"/>
  <c r="CI117" i="1"/>
  <c r="CJ117" i="1" s="1"/>
  <c r="CI118" i="1"/>
  <c r="CJ118" i="1" s="1"/>
  <c r="CI119" i="1"/>
  <c r="CJ119" i="1" s="1"/>
  <c r="CI120" i="1"/>
  <c r="CJ120" i="1" s="1"/>
  <c r="CI121" i="1"/>
  <c r="CJ121" i="1" s="1"/>
  <c r="CI122" i="1"/>
  <c r="CJ122" i="1" s="1"/>
  <c r="CI123" i="1"/>
  <c r="CJ123" i="1" s="1"/>
  <c r="CI124" i="1"/>
  <c r="CJ124" i="1" s="1"/>
  <c r="CI125" i="1"/>
  <c r="CJ125" i="1" s="1"/>
  <c r="CI126" i="1"/>
  <c r="CJ126" i="1" s="1"/>
  <c r="CI127" i="1"/>
  <c r="CJ127" i="1" s="1"/>
  <c r="CI128" i="1"/>
  <c r="CJ128" i="1" s="1"/>
  <c r="CI129" i="1"/>
  <c r="CJ129" i="1" s="1"/>
  <c r="CI130" i="1"/>
  <c r="CJ130" i="1" s="1"/>
  <c r="CI131" i="1"/>
  <c r="CJ131" i="1" s="1"/>
  <c r="CI132" i="1"/>
  <c r="CJ132" i="1" s="1"/>
  <c r="CI133" i="1"/>
  <c r="CJ133" i="1" s="1"/>
  <c r="CI134" i="1"/>
  <c r="CJ134" i="1" s="1"/>
  <c r="CI135" i="1"/>
  <c r="CJ135" i="1" s="1"/>
  <c r="CI136" i="1"/>
  <c r="CJ136" i="1" s="1"/>
  <c r="CI137" i="1"/>
  <c r="CJ137" i="1" s="1"/>
  <c r="CI138" i="1"/>
  <c r="CJ138" i="1" s="1"/>
  <c r="CI139" i="1"/>
  <c r="CJ139" i="1" s="1"/>
  <c r="CI140" i="1"/>
  <c r="CJ140" i="1" s="1"/>
  <c r="CI141" i="1"/>
  <c r="CJ141" i="1" s="1"/>
  <c r="CI142" i="1"/>
  <c r="CJ142" i="1" s="1"/>
  <c r="CI143" i="1"/>
  <c r="CJ143" i="1" s="1"/>
  <c r="CI144" i="1"/>
  <c r="CJ144" i="1" s="1"/>
  <c r="CI145" i="1"/>
  <c r="CJ145" i="1" s="1"/>
  <c r="CI146" i="1"/>
  <c r="CJ146" i="1" s="1"/>
  <c r="CI147" i="1"/>
  <c r="CJ147" i="1" s="1"/>
  <c r="CI148" i="1"/>
  <c r="CJ148" i="1" s="1"/>
  <c r="CI149" i="1"/>
  <c r="CJ149" i="1" s="1"/>
  <c r="CI150" i="1"/>
  <c r="CJ150" i="1" s="1"/>
  <c r="CI151" i="1"/>
  <c r="CJ151" i="1" s="1"/>
  <c r="CI152" i="1"/>
  <c r="CJ152" i="1" s="1"/>
  <c r="CI153" i="1"/>
  <c r="CJ153" i="1" s="1"/>
  <c r="CI154" i="1"/>
  <c r="CJ154" i="1" s="1"/>
  <c r="CI155" i="1"/>
  <c r="CJ155" i="1" s="1"/>
  <c r="CI156" i="1"/>
  <c r="CJ156" i="1" s="1"/>
  <c r="CI157" i="1"/>
  <c r="CJ157" i="1" s="1"/>
  <c r="CI158" i="1"/>
  <c r="CJ158" i="1" s="1"/>
  <c r="CI159" i="1"/>
  <c r="CJ159" i="1" s="1"/>
  <c r="CI160" i="1"/>
  <c r="CJ160" i="1" s="1"/>
  <c r="CI161" i="1"/>
  <c r="CJ161" i="1" s="1"/>
  <c r="CI162" i="1"/>
  <c r="CJ162" i="1" s="1"/>
  <c r="CI163" i="1"/>
  <c r="CJ163" i="1" s="1"/>
  <c r="CI164" i="1"/>
  <c r="CJ164" i="1" s="1"/>
  <c r="CI165" i="1"/>
  <c r="CJ165" i="1" s="1"/>
  <c r="CI166" i="1"/>
  <c r="CJ166" i="1" s="1"/>
  <c r="CI167" i="1"/>
  <c r="CJ167" i="1" s="1"/>
  <c r="CI168" i="1"/>
  <c r="CJ168" i="1" s="1"/>
  <c r="CI169" i="1"/>
  <c r="CJ169" i="1" s="1"/>
  <c r="CI170" i="1"/>
  <c r="CJ170" i="1" s="1"/>
  <c r="CI171" i="1"/>
  <c r="CJ171" i="1" s="1"/>
  <c r="CI172" i="1"/>
  <c r="CJ172" i="1" s="1"/>
  <c r="CI173" i="1"/>
  <c r="CJ173" i="1" s="1"/>
  <c r="CI174" i="1"/>
  <c r="CJ174" i="1" s="1"/>
  <c r="CI175" i="1"/>
  <c r="CJ175" i="1" s="1"/>
  <c r="CI176" i="1"/>
  <c r="CJ176" i="1" s="1"/>
  <c r="CI177" i="1"/>
  <c r="CJ177" i="1" s="1"/>
  <c r="CI178" i="1"/>
  <c r="CJ178" i="1" s="1"/>
  <c r="CI179" i="1"/>
  <c r="CJ179" i="1" s="1"/>
  <c r="CI180" i="1"/>
  <c r="CJ180" i="1" s="1"/>
  <c r="CI181" i="1"/>
  <c r="CJ181" i="1" s="1"/>
  <c r="CI182" i="1"/>
  <c r="CJ182" i="1" s="1"/>
  <c r="CI183" i="1"/>
  <c r="CJ183" i="1" s="1"/>
  <c r="CI184" i="1"/>
  <c r="CJ184" i="1" s="1"/>
  <c r="CI185" i="1"/>
  <c r="CJ185" i="1" s="1"/>
  <c r="CI186" i="1"/>
  <c r="CJ186" i="1" s="1"/>
  <c r="CI187" i="1"/>
  <c r="CJ187" i="1" s="1"/>
  <c r="CI188" i="1"/>
  <c r="CJ188" i="1" s="1"/>
  <c r="CI189" i="1"/>
  <c r="CJ189" i="1" s="1"/>
  <c r="CI190" i="1"/>
  <c r="CJ190" i="1" s="1"/>
  <c r="CI191" i="1"/>
  <c r="CJ191" i="1" s="1"/>
  <c r="CI192" i="1"/>
  <c r="CJ192" i="1" s="1"/>
  <c r="CI193" i="1"/>
  <c r="CJ193" i="1" s="1"/>
  <c r="CI194" i="1"/>
  <c r="CJ194" i="1" s="1"/>
  <c r="CI195" i="1"/>
  <c r="CJ195" i="1" s="1"/>
  <c r="CI196" i="1"/>
  <c r="CJ196" i="1" s="1"/>
  <c r="CI197" i="1"/>
  <c r="CJ197" i="1" s="1"/>
  <c r="CI198" i="1"/>
  <c r="CJ198" i="1" s="1"/>
  <c r="CI199" i="1"/>
  <c r="CJ199" i="1" s="1"/>
  <c r="CI200" i="1"/>
  <c r="CJ200" i="1" s="1"/>
  <c r="CI201" i="1"/>
  <c r="CJ201" i="1" s="1"/>
  <c r="CI202" i="1"/>
  <c r="CJ202" i="1" s="1"/>
  <c r="CI203" i="1"/>
  <c r="CJ203" i="1" s="1"/>
  <c r="CI204" i="1"/>
  <c r="CJ204" i="1" s="1"/>
  <c r="CI205" i="1"/>
  <c r="CJ205" i="1" s="1"/>
  <c r="CI206" i="1"/>
  <c r="CJ206" i="1" s="1"/>
  <c r="CI207" i="1"/>
  <c r="CJ207" i="1" s="1"/>
  <c r="CI208" i="1"/>
  <c r="CJ208" i="1" s="1"/>
  <c r="CI209" i="1"/>
  <c r="CJ209" i="1" s="1"/>
  <c r="CI210" i="1"/>
  <c r="CJ210" i="1" s="1"/>
  <c r="CI211" i="1"/>
  <c r="CJ211" i="1" s="1"/>
  <c r="CI212" i="1"/>
  <c r="CJ212" i="1" s="1"/>
  <c r="CI213" i="1"/>
  <c r="CJ213" i="1" s="1"/>
  <c r="CI214" i="1"/>
  <c r="CJ214" i="1" s="1"/>
  <c r="CI215" i="1"/>
  <c r="CJ215" i="1" s="1"/>
  <c r="CI216" i="1"/>
  <c r="CJ216" i="1" s="1"/>
  <c r="CI217" i="1"/>
  <c r="CJ217" i="1" s="1"/>
  <c r="CI218" i="1"/>
  <c r="CJ218" i="1" s="1"/>
  <c r="CI219" i="1"/>
  <c r="CJ219" i="1" s="1"/>
  <c r="CI220" i="1"/>
  <c r="CJ220" i="1" s="1"/>
  <c r="CI221" i="1"/>
  <c r="CJ221" i="1" s="1"/>
  <c r="CI222" i="1"/>
  <c r="CJ222" i="1" s="1"/>
  <c r="CI223" i="1"/>
  <c r="CJ223" i="1" s="1"/>
  <c r="CI224" i="1"/>
  <c r="CJ224" i="1" s="1"/>
  <c r="CI225" i="1"/>
  <c r="CJ225" i="1" s="1"/>
  <c r="CI226" i="1"/>
  <c r="CJ226" i="1" s="1"/>
  <c r="CI227" i="1"/>
  <c r="CJ227" i="1" s="1"/>
  <c r="CI228" i="1"/>
  <c r="CJ228" i="1" s="1"/>
  <c r="CI229" i="1"/>
  <c r="CJ229" i="1" s="1"/>
  <c r="CI230" i="1"/>
  <c r="CJ230" i="1" s="1"/>
  <c r="CI231" i="1"/>
  <c r="CJ231" i="1" s="1"/>
  <c r="CI232" i="1"/>
  <c r="CJ232" i="1" s="1"/>
  <c r="CI233" i="1"/>
  <c r="CJ233" i="1" s="1"/>
  <c r="CI234" i="1"/>
  <c r="CJ234" i="1" s="1"/>
  <c r="CI235" i="1"/>
  <c r="CJ235" i="1" s="1"/>
  <c r="CI236" i="1"/>
  <c r="CJ236" i="1" s="1"/>
  <c r="CI237" i="1"/>
  <c r="CJ237" i="1" s="1"/>
  <c r="CI238" i="1"/>
  <c r="CJ238" i="1" s="1"/>
  <c r="CI239" i="1"/>
  <c r="CJ239" i="1" s="1"/>
  <c r="CI240" i="1"/>
  <c r="CJ240" i="1" s="1"/>
  <c r="CI241" i="1"/>
  <c r="CJ241" i="1" s="1"/>
  <c r="CI242" i="1"/>
  <c r="CJ242" i="1" s="1"/>
  <c r="CI243" i="1"/>
  <c r="CJ243" i="1" s="1"/>
  <c r="CI244" i="1"/>
  <c r="CJ244" i="1" s="1"/>
  <c r="CI245" i="1"/>
  <c r="CJ245" i="1" s="1"/>
  <c r="CI246" i="1"/>
  <c r="CJ246" i="1" s="1"/>
  <c r="CI247" i="1"/>
  <c r="CJ247" i="1" s="1"/>
  <c r="CI248" i="1"/>
  <c r="CJ248" i="1" s="1"/>
  <c r="CI249" i="1"/>
  <c r="CJ249" i="1" s="1"/>
  <c r="CI250" i="1"/>
  <c r="CJ250" i="1" s="1"/>
  <c r="CI251" i="1"/>
  <c r="CJ251" i="1" s="1"/>
  <c r="CI252" i="1"/>
  <c r="CJ252" i="1" s="1"/>
  <c r="CI253" i="1"/>
  <c r="CJ253" i="1" s="1"/>
  <c r="CI254" i="1"/>
  <c r="CJ254" i="1" s="1"/>
  <c r="CI255" i="1"/>
  <c r="CJ255" i="1" s="1"/>
  <c r="CI256" i="1"/>
  <c r="CJ256" i="1" s="1"/>
  <c r="CI257" i="1"/>
  <c r="CJ257" i="1" s="1"/>
  <c r="CI258" i="1"/>
  <c r="CJ258" i="1" s="1"/>
  <c r="CI259" i="1"/>
  <c r="CJ259" i="1" s="1"/>
  <c r="CI260" i="1"/>
  <c r="CJ260" i="1" s="1"/>
  <c r="CI261" i="1"/>
  <c r="CJ261" i="1" s="1"/>
  <c r="CI262" i="1"/>
  <c r="CJ262" i="1" s="1"/>
  <c r="CI263" i="1"/>
  <c r="CJ263" i="1" s="1"/>
  <c r="CI264" i="1"/>
  <c r="CJ264" i="1" s="1"/>
  <c r="CI265" i="1"/>
  <c r="CJ265" i="1" s="1"/>
  <c r="CI266" i="1"/>
  <c r="CJ266" i="1" s="1"/>
  <c r="CI267" i="1"/>
  <c r="CJ267" i="1" s="1"/>
  <c r="CI268" i="1"/>
  <c r="CJ268" i="1" s="1"/>
  <c r="CI269" i="1"/>
  <c r="CJ269" i="1" s="1"/>
  <c r="CI270" i="1"/>
  <c r="CJ270" i="1" s="1"/>
  <c r="CI271" i="1"/>
  <c r="CJ271" i="1" s="1"/>
  <c r="CI272" i="1"/>
  <c r="CJ272" i="1" s="1"/>
  <c r="CI273" i="1"/>
  <c r="CJ273" i="1" s="1"/>
  <c r="CI274" i="1"/>
  <c r="CJ274" i="1" s="1"/>
  <c r="CI275" i="1"/>
  <c r="CJ275" i="1" s="1"/>
  <c r="CI276" i="1"/>
  <c r="CJ276" i="1" s="1"/>
  <c r="CI277" i="1"/>
  <c r="CJ277" i="1" s="1"/>
  <c r="CI278" i="1"/>
  <c r="CJ278" i="1" s="1"/>
  <c r="CI279" i="1"/>
  <c r="CJ279" i="1" s="1"/>
  <c r="CI280" i="1"/>
  <c r="CJ280" i="1" s="1"/>
  <c r="CI281" i="1"/>
  <c r="CJ281" i="1" s="1"/>
  <c r="CI282" i="1"/>
  <c r="CJ282" i="1" s="1"/>
  <c r="CI283" i="1"/>
  <c r="CJ283" i="1" s="1"/>
  <c r="CI284" i="1"/>
  <c r="CJ284" i="1" s="1"/>
  <c r="CI285" i="1"/>
  <c r="CJ285" i="1" s="1"/>
  <c r="CI286" i="1"/>
  <c r="CJ286" i="1" s="1"/>
  <c r="CI287" i="1"/>
  <c r="CJ287" i="1" s="1"/>
  <c r="CI288" i="1"/>
  <c r="CJ288" i="1" s="1"/>
  <c r="CI289" i="1"/>
  <c r="CJ289" i="1" s="1"/>
  <c r="CI290" i="1"/>
  <c r="CJ290" i="1" s="1"/>
  <c r="CI291" i="1"/>
  <c r="CJ291" i="1" s="1"/>
  <c r="CI292" i="1"/>
  <c r="CJ292" i="1" s="1"/>
  <c r="CI293" i="1"/>
  <c r="CJ293" i="1" s="1"/>
  <c r="CI294" i="1"/>
  <c r="CJ294" i="1" s="1"/>
  <c r="CI295" i="1"/>
  <c r="CJ295" i="1" s="1"/>
  <c r="CI296" i="1"/>
  <c r="CJ296" i="1" s="1"/>
  <c r="CI297" i="1"/>
  <c r="CJ297" i="1" s="1"/>
  <c r="CI298" i="1"/>
  <c r="CJ298" i="1" s="1"/>
  <c r="CI299" i="1"/>
  <c r="CJ299" i="1" s="1"/>
  <c r="CI300" i="1"/>
  <c r="CJ300" i="1" s="1"/>
  <c r="CI301" i="1"/>
  <c r="CJ301" i="1" s="1"/>
  <c r="CI302" i="1"/>
  <c r="CJ302" i="1" s="1"/>
  <c r="CI303" i="1"/>
  <c r="CJ303" i="1" s="1"/>
  <c r="CI304" i="1"/>
  <c r="CJ304" i="1" s="1"/>
  <c r="CI305" i="1"/>
  <c r="CJ305" i="1" s="1"/>
  <c r="CI306" i="1"/>
  <c r="CJ306" i="1" s="1"/>
  <c r="CI307" i="1"/>
  <c r="CJ307" i="1" s="1"/>
  <c r="CI308" i="1"/>
  <c r="CJ308" i="1" s="1"/>
  <c r="CI309" i="1"/>
  <c r="CJ309" i="1" s="1"/>
  <c r="CI310" i="1"/>
  <c r="CJ310" i="1" s="1"/>
  <c r="CI311" i="1"/>
  <c r="CJ311" i="1" s="1"/>
  <c r="CI312" i="1"/>
  <c r="CJ312" i="1" s="1"/>
  <c r="CI313" i="1"/>
  <c r="CJ313" i="1" s="1"/>
  <c r="CI314" i="1"/>
  <c r="CJ314" i="1" s="1"/>
  <c r="CI315" i="1"/>
  <c r="CJ315" i="1" s="1"/>
  <c r="CI316" i="1"/>
  <c r="CJ316" i="1" s="1"/>
  <c r="CI317" i="1"/>
  <c r="CJ317" i="1" s="1"/>
  <c r="CI318" i="1"/>
  <c r="CJ318" i="1" s="1"/>
  <c r="CI319" i="1"/>
  <c r="CJ319" i="1" s="1"/>
  <c r="CI320" i="1"/>
  <c r="CJ320" i="1" s="1"/>
  <c r="CI321" i="1"/>
  <c r="CJ321" i="1" s="1"/>
  <c r="CI322" i="1"/>
  <c r="CJ322" i="1" s="1"/>
  <c r="CI323" i="1"/>
  <c r="CJ323" i="1" s="1"/>
  <c r="CI324" i="1"/>
  <c r="CJ324" i="1" s="1"/>
  <c r="CI325" i="1"/>
  <c r="CJ325" i="1" s="1"/>
  <c r="CI326" i="1"/>
  <c r="CJ326" i="1" s="1"/>
  <c r="CI327" i="1"/>
  <c r="CJ327" i="1" s="1"/>
  <c r="CI328" i="1"/>
  <c r="CJ328" i="1" s="1"/>
  <c r="CI329" i="1"/>
  <c r="CJ329" i="1" s="1"/>
  <c r="CI330" i="1"/>
  <c r="CJ330" i="1" s="1"/>
  <c r="CI331" i="1"/>
  <c r="CJ331" i="1" s="1"/>
  <c r="CI332" i="1"/>
  <c r="CJ332" i="1" s="1"/>
  <c r="CI333" i="1"/>
  <c r="CJ333" i="1" s="1"/>
  <c r="CI334" i="1"/>
  <c r="CJ334" i="1" s="1"/>
  <c r="CI335" i="1"/>
  <c r="CJ335" i="1" s="1"/>
  <c r="CI336" i="1"/>
  <c r="CJ336" i="1" s="1"/>
  <c r="CI337" i="1"/>
  <c r="CJ337" i="1" s="1"/>
  <c r="CI338" i="1"/>
  <c r="CJ338" i="1" s="1"/>
  <c r="CI339" i="1"/>
  <c r="CJ339" i="1" s="1"/>
  <c r="CI340" i="1"/>
  <c r="CJ340" i="1" s="1"/>
  <c r="CI341" i="1"/>
  <c r="CJ341" i="1" s="1"/>
  <c r="CI342" i="1"/>
  <c r="CJ342" i="1" s="1"/>
  <c r="CI343" i="1"/>
  <c r="CJ343" i="1" s="1"/>
  <c r="CI344" i="1"/>
  <c r="CJ344" i="1" s="1"/>
  <c r="CI345" i="1"/>
  <c r="CJ345" i="1" s="1"/>
  <c r="CI346" i="1"/>
  <c r="CJ346" i="1" s="1"/>
  <c r="CI347" i="1"/>
  <c r="CJ347" i="1" s="1"/>
  <c r="CI348" i="1"/>
  <c r="CJ348" i="1" s="1"/>
  <c r="CI349" i="1"/>
  <c r="CJ349" i="1" s="1"/>
  <c r="CI350" i="1"/>
  <c r="CJ350" i="1" s="1"/>
  <c r="CI351" i="1"/>
  <c r="CJ351" i="1" s="1"/>
  <c r="CI352" i="1"/>
  <c r="CJ352" i="1" s="1"/>
  <c r="CI353" i="1"/>
  <c r="CJ353" i="1" s="1"/>
  <c r="CI354" i="1"/>
  <c r="CJ354" i="1" s="1"/>
  <c r="CI355" i="1"/>
  <c r="CJ355" i="1" s="1"/>
  <c r="CI356" i="1"/>
  <c r="CJ356" i="1" s="1"/>
  <c r="CI357" i="1"/>
  <c r="CJ357" i="1" s="1"/>
  <c r="CI358" i="1"/>
  <c r="CJ358" i="1" s="1"/>
  <c r="CI359" i="1"/>
  <c r="CJ359" i="1" s="1"/>
  <c r="CI360" i="1"/>
  <c r="CJ360" i="1" s="1"/>
  <c r="CI361" i="1"/>
  <c r="CJ361" i="1" s="1"/>
  <c r="CI362" i="1"/>
  <c r="CJ362" i="1" s="1"/>
  <c r="CI363" i="1"/>
  <c r="CJ363" i="1" s="1"/>
  <c r="CI364" i="1"/>
  <c r="CJ364" i="1" s="1"/>
  <c r="CI365" i="1"/>
  <c r="CJ365" i="1" s="1"/>
  <c r="CI366" i="1"/>
  <c r="CJ366" i="1" s="1"/>
  <c r="CI367" i="1"/>
  <c r="CJ367" i="1" s="1"/>
  <c r="CI368" i="1"/>
  <c r="CJ368" i="1" s="1"/>
  <c r="CI369" i="1"/>
  <c r="CJ369" i="1" s="1"/>
  <c r="CI370" i="1"/>
  <c r="CJ370" i="1" s="1"/>
  <c r="CI371" i="1"/>
  <c r="CJ371" i="1" s="1"/>
  <c r="CI372" i="1"/>
  <c r="CJ372" i="1" s="1"/>
  <c r="CI373" i="1"/>
  <c r="CJ373" i="1" s="1"/>
  <c r="CI374" i="1"/>
  <c r="CJ374" i="1" s="1"/>
  <c r="CI375" i="1"/>
  <c r="CJ375" i="1" s="1"/>
  <c r="CI376" i="1"/>
  <c r="CJ376" i="1" s="1"/>
  <c r="CI377" i="1"/>
  <c r="CJ377" i="1" s="1"/>
  <c r="CI378" i="1"/>
  <c r="CJ378" i="1" s="1"/>
  <c r="CI379" i="1"/>
  <c r="CJ379" i="1" s="1"/>
  <c r="CI380" i="1"/>
  <c r="CJ380" i="1" s="1"/>
  <c r="CI381" i="1"/>
  <c r="CJ381" i="1" s="1"/>
  <c r="CI382" i="1"/>
  <c r="CJ382" i="1" s="1"/>
  <c r="CI383" i="1"/>
  <c r="CJ383" i="1" s="1"/>
  <c r="CI384" i="1"/>
  <c r="CJ384" i="1" s="1"/>
  <c r="CI385" i="1"/>
  <c r="CJ385" i="1" s="1"/>
  <c r="CI386" i="1"/>
  <c r="CJ386" i="1" s="1"/>
  <c r="CI387" i="1"/>
  <c r="CJ387" i="1" s="1"/>
  <c r="CI388" i="1"/>
  <c r="CJ388" i="1" s="1"/>
  <c r="CI389" i="1"/>
  <c r="CJ389" i="1" s="1"/>
  <c r="CI390" i="1"/>
  <c r="CJ390" i="1" s="1"/>
  <c r="CI391" i="1"/>
  <c r="CJ391" i="1" s="1"/>
  <c r="CI392" i="1"/>
  <c r="CJ392" i="1" s="1"/>
  <c r="CI393" i="1"/>
  <c r="CJ393" i="1" s="1"/>
  <c r="CI394" i="1"/>
  <c r="CJ394" i="1" s="1"/>
  <c r="CI395" i="1"/>
  <c r="CJ395" i="1" s="1"/>
  <c r="CI396" i="1"/>
  <c r="CJ396" i="1" s="1"/>
  <c r="CI397" i="1"/>
  <c r="CJ397" i="1" s="1"/>
  <c r="CI398" i="1"/>
  <c r="CJ398" i="1" s="1"/>
  <c r="CI399" i="1"/>
  <c r="CJ399" i="1" s="1"/>
  <c r="CI400" i="1"/>
  <c r="CJ400" i="1" s="1"/>
  <c r="CI401" i="1"/>
  <c r="CJ401" i="1" s="1"/>
  <c r="CI402" i="1"/>
  <c r="CJ402" i="1" s="1"/>
  <c r="CI403" i="1"/>
  <c r="CJ403" i="1" s="1"/>
  <c r="CI404" i="1"/>
  <c r="CJ404" i="1" s="1"/>
  <c r="CI405" i="1"/>
  <c r="CJ405" i="1" s="1"/>
  <c r="CI406" i="1"/>
  <c r="CJ406" i="1" s="1"/>
  <c r="CI407" i="1"/>
  <c r="CJ407" i="1" s="1"/>
  <c r="CI408" i="1"/>
  <c r="CJ408" i="1" s="1"/>
  <c r="CI409" i="1"/>
  <c r="CJ409" i="1" s="1"/>
  <c r="CI410" i="1"/>
  <c r="CJ410" i="1" s="1"/>
  <c r="CI411" i="1"/>
  <c r="CJ411" i="1" s="1"/>
  <c r="CI412" i="1"/>
  <c r="CJ412" i="1" s="1"/>
  <c r="CI413" i="1"/>
  <c r="CJ413" i="1" s="1"/>
  <c r="CI414" i="1"/>
  <c r="CJ414" i="1" s="1"/>
  <c r="CI415" i="1"/>
  <c r="CJ415" i="1" s="1"/>
  <c r="CI416" i="1"/>
  <c r="CJ416" i="1" s="1"/>
  <c r="CI417" i="1"/>
  <c r="CJ417" i="1" s="1"/>
  <c r="CI418" i="1"/>
  <c r="CJ418" i="1" s="1"/>
  <c r="CI419" i="1"/>
  <c r="CJ419" i="1" s="1"/>
  <c r="CI420" i="1"/>
  <c r="CJ420" i="1" s="1"/>
  <c r="CI421" i="1"/>
  <c r="CJ421" i="1" s="1"/>
  <c r="CI422" i="1"/>
  <c r="CJ422" i="1" s="1"/>
  <c r="CI423" i="1"/>
  <c r="CJ423" i="1" s="1"/>
  <c r="CI424" i="1"/>
  <c r="CJ424" i="1" s="1"/>
  <c r="CI425" i="1"/>
  <c r="CJ425" i="1" s="1"/>
  <c r="CI426" i="1"/>
  <c r="CJ426" i="1" s="1"/>
  <c r="CI427" i="1"/>
  <c r="CJ427" i="1" s="1"/>
  <c r="CI428" i="1"/>
  <c r="CJ428" i="1" s="1"/>
  <c r="CI429" i="1"/>
  <c r="CJ429" i="1" s="1"/>
  <c r="CI430" i="1"/>
  <c r="CJ430" i="1" s="1"/>
  <c r="CI431" i="1"/>
  <c r="CJ431" i="1" s="1"/>
  <c r="CI432" i="1"/>
  <c r="CJ432" i="1" s="1"/>
  <c r="CI433" i="1"/>
  <c r="CJ433" i="1" s="1"/>
  <c r="CI434" i="1"/>
  <c r="CJ434" i="1" s="1"/>
  <c r="CI435" i="1"/>
  <c r="CJ435" i="1" s="1"/>
  <c r="CI436" i="1"/>
  <c r="CJ436" i="1" s="1"/>
  <c r="CI437" i="1"/>
  <c r="CJ437" i="1" s="1"/>
  <c r="CI438" i="1"/>
  <c r="CJ438" i="1" s="1"/>
  <c r="CI439" i="1"/>
  <c r="CJ439" i="1" s="1"/>
  <c r="CI440" i="1"/>
  <c r="CJ440" i="1" s="1"/>
  <c r="CI441" i="1"/>
  <c r="CJ441" i="1" s="1"/>
  <c r="CI442" i="1"/>
  <c r="CJ442" i="1" s="1"/>
  <c r="CI443" i="1"/>
  <c r="CJ443" i="1" s="1"/>
  <c r="CI444" i="1"/>
  <c r="CJ444" i="1" s="1"/>
  <c r="CI445" i="1"/>
  <c r="CJ445" i="1" s="1"/>
  <c r="CI446" i="1"/>
  <c r="CJ446" i="1" s="1"/>
  <c r="CI447" i="1"/>
  <c r="CJ447" i="1" s="1"/>
  <c r="CI448" i="1"/>
  <c r="CJ448" i="1" s="1"/>
  <c r="CI449" i="1"/>
  <c r="CJ449" i="1" s="1"/>
  <c r="CI450" i="1"/>
  <c r="CJ450" i="1" s="1"/>
  <c r="CI451" i="1"/>
  <c r="CJ451" i="1" s="1"/>
  <c r="CI452" i="1"/>
  <c r="CJ452" i="1" s="1"/>
  <c r="CI453" i="1"/>
  <c r="CJ453" i="1" s="1"/>
  <c r="CI454" i="1"/>
  <c r="CJ454" i="1" s="1"/>
  <c r="CI455" i="1"/>
  <c r="CJ455" i="1" s="1"/>
  <c r="CI456" i="1"/>
  <c r="CJ456" i="1" s="1"/>
  <c r="CI457" i="1"/>
  <c r="CJ457" i="1" s="1"/>
  <c r="CI458" i="1"/>
  <c r="CJ458" i="1" s="1"/>
  <c r="CI459" i="1"/>
  <c r="CJ459" i="1" s="1"/>
  <c r="CI460" i="1"/>
  <c r="CJ460" i="1" s="1"/>
  <c r="CI461" i="1"/>
  <c r="CJ461" i="1" s="1"/>
  <c r="CI462" i="1"/>
  <c r="CJ462" i="1" s="1"/>
  <c r="CI463" i="1"/>
  <c r="CJ463" i="1" s="1"/>
  <c r="CI464" i="1"/>
  <c r="CJ464" i="1" s="1"/>
  <c r="CI465" i="1"/>
  <c r="CJ465" i="1" s="1"/>
  <c r="CI466" i="1"/>
  <c r="CJ466" i="1" s="1"/>
  <c r="CI467" i="1"/>
  <c r="CJ467" i="1" s="1"/>
  <c r="CI468" i="1"/>
  <c r="CJ468" i="1" s="1"/>
  <c r="CI469" i="1"/>
  <c r="CJ469" i="1" s="1"/>
  <c r="CI470" i="1"/>
  <c r="CJ470" i="1" s="1"/>
  <c r="CI471" i="1"/>
  <c r="CJ471" i="1" s="1"/>
  <c r="CI472" i="1"/>
  <c r="CJ472" i="1" s="1"/>
  <c r="CI473" i="1"/>
  <c r="CJ473" i="1" s="1"/>
  <c r="CI474" i="1"/>
  <c r="CJ474" i="1" s="1"/>
  <c r="CI475" i="1"/>
  <c r="CJ475" i="1" s="1"/>
  <c r="CI476" i="1"/>
  <c r="CJ476" i="1" s="1"/>
  <c r="CI477" i="1"/>
  <c r="CJ477" i="1" s="1"/>
  <c r="CI478" i="1"/>
  <c r="CJ478" i="1" s="1"/>
  <c r="CI479" i="1"/>
  <c r="CJ479" i="1" s="1"/>
  <c r="CI480" i="1"/>
  <c r="CJ480" i="1" s="1"/>
  <c r="CI481" i="1"/>
  <c r="CJ481" i="1" s="1"/>
  <c r="CI482" i="1"/>
  <c r="CJ482" i="1" s="1"/>
  <c r="CI483" i="1"/>
  <c r="CJ483" i="1" s="1"/>
  <c r="CI484" i="1"/>
  <c r="CJ484" i="1" s="1"/>
  <c r="CI485" i="1"/>
  <c r="CJ485" i="1" s="1"/>
  <c r="CI486" i="1"/>
  <c r="CJ486" i="1" s="1"/>
  <c r="CI487" i="1"/>
  <c r="CJ487" i="1" s="1"/>
  <c r="CI488" i="1"/>
  <c r="CJ488" i="1" s="1"/>
  <c r="CI489" i="1"/>
  <c r="CJ489" i="1" s="1"/>
  <c r="CI490" i="1"/>
  <c r="CJ490" i="1" s="1"/>
  <c r="CI491" i="1"/>
  <c r="CJ491" i="1" s="1"/>
  <c r="CI492" i="1"/>
  <c r="CJ492" i="1" s="1"/>
  <c r="CI493" i="1"/>
  <c r="CJ493" i="1" s="1"/>
  <c r="CI494" i="1"/>
  <c r="CJ494" i="1" s="1"/>
  <c r="CI495" i="1"/>
  <c r="CJ495" i="1" s="1"/>
  <c r="CI496" i="1"/>
  <c r="CJ496" i="1" s="1"/>
  <c r="CI497" i="1"/>
  <c r="CJ497" i="1" s="1"/>
  <c r="CI498" i="1"/>
  <c r="CJ498" i="1" s="1"/>
  <c r="CI499" i="1"/>
  <c r="CJ499" i="1" s="1"/>
  <c r="CI500" i="1"/>
  <c r="CJ500" i="1" s="1"/>
  <c r="CI501" i="1"/>
  <c r="CJ501" i="1" s="1"/>
  <c r="CI502" i="1"/>
  <c r="CJ502" i="1" s="1"/>
  <c r="CI503" i="1"/>
  <c r="CJ503" i="1" s="1"/>
  <c r="CI504" i="1"/>
  <c r="CJ504" i="1" s="1"/>
  <c r="CI505" i="1"/>
  <c r="CJ505" i="1" s="1"/>
  <c r="CI506" i="1"/>
  <c r="CJ506" i="1" s="1"/>
  <c r="CI507" i="1"/>
  <c r="CJ507" i="1" s="1"/>
  <c r="CI508" i="1"/>
  <c r="CJ508" i="1" s="1"/>
  <c r="CI509" i="1"/>
  <c r="CJ509" i="1" s="1"/>
  <c r="CI510" i="1"/>
  <c r="CJ510" i="1" s="1"/>
  <c r="CI511" i="1"/>
  <c r="CJ511" i="1" s="1"/>
  <c r="CI512" i="1"/>
  <c r="CJ512" i="1" s="1"/>
  <c r="CI513" i="1"/>
  <c r="CJ513" i="1" s="1"/>
  <c r="CI514" i="1"/>
  <c r="CJ514" i="1" s="1"/>
  <c r="CI515" i="1"/>
  <c r="CJ515" i="1" s="1"/>
  <c r="CI516" i="1"/>
  <c r="CJ516" i="1" s="1"/>
  <c r="CI517" i="1"/>
  <c r="CJ517" i="1" s="1"/>
  <c r="CI518" i="1"/>
  <c r="CJ518" i="1" s="1"/>
  <c r="CI519" i="1"/>
  <c r="CJ519" i="1" s="1"/>
  <c r="CI520" i="1"/>
  <c r="CJ520" i="1" s="1"/>
  <c r="CI521" i="1"/>
  <c r="CJ521" i="1" s="1"/>
  <c r="CI522" i="1"/>
  <c r="CJ522" i="1" s="1"/>
  <c r="CI523" i="1"/>
  <c r="CJ523" i="1" s="1"/>
  <c r="CI524" i="1"/>
  <c r="CJ524" i="1" s="1"/>
  <c r="CI525" i="1"/>
  <c r="CJ525" i="1" s="1"/>
  <c r="CI526" i="1"/>
  <c r="CJ526" i="1" s="1"/>
  <c r="CI527" i="1"/>
  <c r="CJ527" i="1" s="1"/>
  <c r="CI528" i="1"/>
  <c r="CJ528" i="1" s="1"/>
  <c r="CI529" i="1"/>
  <c r="CJ529" i="1" s="1"/>
  <c r="CI530" i="1"/>
  <c r="CJ530" i="1" s="1"/>
  <c r="CI531" i="1"/>
  <c r="CJ531" i="1" s="1"/>
  <c r="CI532" i="1"/>
  <c r="CJ532" i="1" s="1"/>
  <c r="CI533" i="1"/>
  <c r="CJ533" i="1" s="1"/>
  <c r="CI534" i="1"/>
  <c r="CJ534" i="1" s="1"/>
  <c r="CI535" i="1"/>
  <c r="CJ535" i="1" s="1"/>
  <c r="CI536" i="1"/>
  <c r="CJ536" i="1" s="1"/>
  <c r="CI537" i="1"/>
  <c r="CJ537" i="1" s="1"/>
  <c r="CI538" i="1"/>
  <c r="CJ538" i="1" s="1"/>
  <c r="CI539" i="1"/>
  <c r="CJ539" i="1" s="1"/>
  <c r="CI540" i="1"/>
  <c r="CJ540" i="1" s="1"/>
  <c r="CI541" i="1"/>
  <c r="CJ541" i="1" s="1"/>
  <c r="CI542" i="1"/>
  <c r="CJ542" i="1" s="1"/>
  <c r="CI543" i="1"/>
  <c r="CJ543" i="1" s="1"/>
  <c r="CI544" i="1"/>
  <c r="CJ544" i="1" s="1"/>
  <c r="CI545" i="1"/>
  <c r="CJ545" i="1" s="1"/>
  <c r="CI546" i="1"/>
  <c r="CJ546" i="1" s="1"/>
  <c r="CI547" i="1"/>
  <c r="CJ547" i="1" s="1"/>
  <c r="CI548" i="1"/>
  <c r="CJ548" i="1" s="1"/>
  <c r="CI549" i="1"/>
  <c r="CJ549" i="1" s="1"/>
  <c r="CI550" i="1"/>
  <c r="CJ550" i="1" s="1"/>
  <c r="CI551" i="1"/>
  <c r="CJ551" i="1" s="1"/>
  <c r="CI552" i="1"/>
  <c r="CJ552" i="1" s="1"/>
  <c r="CI553" i="1"/>
  <c r="CJ553" i="1" s="1"/>
  <c r="CI554" i="1"/>
  <c r="CJ554" i="1" s="1"/>
  <c r="CI555" i="1"/>
  <c r="CJ555" i="1" s="1"/>
  <c r="CI556" i="1"/>
  <c r="CJ556" i="1" s="1"/>
  <c r="CI557" i="1"/>
  <c r="CJ557" i="1" s="1"/>
  <c r="CI558" i="1"/>
  <c r="CJ558" i="1" s="1"/>
  <c r="CI559" i="1"/>
  <c r="CJ559" i="1" s="1"/>
  <c r="CI560" i="1"/>
  <c r="CJ560" i="1" s="1"/>
  <c r="CI561" i="1"/>
  <c r="CJ561" i="1" s="1"/>
  <c r="CI562" i="1"/>
  <c r="CJ562" i="1" s="1"/>
  <c r="CI563" i="1"/>
  <c r="CJ563" i="1" s="1"/>
  <c r="CI564" i="1"/>
  <c r="CJ564" i="1" s="1"/>
  <c r="CI565" i="1"/>
  <c r="CJ565" i="1" s="1"/>
  <c r="CI566" i="1"/>
  <c r="CJ566" i="1" s="1"/>
  <c r="CI567" i="1"/>
  <c r="CJ567" i="1" s="1"/>
  <c r="CI568" i="1"/>
  <c r="CJ568" i="1" s="1"/>
  <c r="CI569" i="1"/>
  <c r="CJ569" i="1" s="1"/>
  <c r="CI570" i="1"/>
  <c r="CJ570" i="1" s="1"/>
  <c r="CI571" i="1"/>
  <c r="CJ571" i="1" s="1"/>
  <c r="CI572" i="1"/>
  <c r="CJ572" i="1" s="1"/>
  <c r="CI573" i="1"/>
  <c r="CJ573" i="1" s="1"/>
  <c r="CI574" i="1"/>
  <c r="CJ574" i="1" s="1"/>
  <c r="CI575" i="1"/>
  <c r="CJ575" i="1" s="1"/>
  <c r="CI576" i="1"/>
  <c r="CJ576" i="1" s="1"/>
  <c r="CI577" i="1"/>
  <c r="CJ577" i="1" s="1"/>
  <c r="CI578" i="1"/>
  <c r="CJ578" i="1" s="1"/>
  <c r="CI579" i="1"/>
  <c r="CJ579" i="1" s="1"/>
  <c r="CI580" i="1"/>
  <c r="CJ580" i="1" s="1"/>
  <c r="CI581" i="1"/>
  <c r="CJ581" i="1" s="1"/>
  <c r="CI582" i="1"/>
  <c r="CJ582" i="1" s="1"/>
  <c r="CI583" i="1"/>
  <c r="CJ583" i="1" s="1"/>
  <c r="CI584" i="1"/>
  <c r="CJ584" i="1" s="1"/>
  <c r="CI585" i="1"/>
  <c r="CJ585" i="1" s="1"/>
  <c r="CI586" i="1"/>
  <c r="CJ586" i="1" s="1"/>
  <c r="CI587" i="1"/>
  <c r="CJ587" i="1" s="1"/>
  <c r="CI588" i="1"/>
  <c r="CJ588" i="1" s="1"/>
  <c r="CI589" i="1"/>
  <c r="CJ589" i="1" s="1"/>
  <c r="CI590" i="1"/>
  <c r="CJ590" i="1" s="1"/>
  <c r="CI591" i="1"/>
  <c r="CJ591" i="1" s="1"/>
  <c r="CI592" i="1"/>
  <c r="CJ592" i="1" s="1"/>
  <c r="CI593" i="1"/>
  <c r="CJ593" i="1" s="1"/>
  <c r="CI594" i="1"/>
  <c r="CJ594" i="1" s="1"/>
  <c r="CI595" i="1"/>
  <c r="CJ595" i="1" s="1"/>
  <c r="CI596" i="1"/>
  <c r="CJ596" i="1" s="1"/>
  <c r="CI597" i="1"/>
  <c r="CJ597" i="1" s="1"/>
  <c r="CI598" i="1"/>
  <c r="CJ598" i="1" s="1"/>
  <c r="CI599" i="1"/>
  <c r="CJ599" i="1" s="1"/>
  <c r="CI600" i="1"/>
  <c r="CJ600" i="1" s="1"/>
  <c r="CI601" i="1"/>
  <c r="CJ601" i="1" s="1"/>
  <c r="CI602" i="1"/>
  <c r="CJ602" i="1" s="1"/>
  <c r="CI603" i="1"/>
  <c r="CJ603" i="1" s="1"/>
  <c r="CI604" i="1"/>
  <c r="CJ604" i="1" s="1"/>
  <c r="CI605" i="1"/>
  <c r="CJ605" i="1" s="1"/>
  <c r="CI606" i="1"/>
  <c r="CJ606" i="1" s="1"/>
  <c r="CI607" i="1"/>
  <c r="CJ607" i="1" s="1"/>
  <c r="CI608" i="1"/>
  <c r="CJ608" i="1" s="1"/>
  <c r="CI609" i="1"/>
  <c r="CJ609" i="1" s="1"/>
  <c r="CI610" i="1"/>
  <c r="CJ610" i="1" s="1"/>
  <c r="CI611" i="1"/>
  <c r="CJ611" i="1" s="1"/>
  <c r="CI612" i="1"/>
  <c r="CJ612" i="1" s="1"/>
  <c r="CI613" i="1"/>
  <c r="CJ613" i="1" s="1"/>
  <c r="CI614" i="1"/>
  <c r="CJ614" i="1" s="1"/>
  <c r="CI615" i="1"/>
  <c r="CJ615" i="1" s="1"/>
  <c r="CI616" i="1"/>
  <c r="CJ616" i="1" s="1"/>
  <c r="CI617" i="1"/>
  <c r="CJ617" i="1" s="1"/>
  <c r="CI618" i="1"/>
  <c r="CJ618" i="1" s="1"/>
  <c r="CI619" i="1"/>
  <c r="CJ619" i="1" s="1"/>
  <c r="CI620" i="1"/>
  <c r="CJ620" i="1" s="1"/>
  <c r="CI621" i="1"/>
  <c r="CJ621" i="1" s="1"/>
  <c r="CI622" i="1"/>
  <c r="CJ622" i="1" s="1"/>
  <c r="CI623" i="1"/>
  <c r="CJ623" i="1" s="1"/>
  <c r="CI624" i="1"/>
  <c r="CJ624" i="1" s="1"/>
  <c r="CI625" i="1"/>
  <c r="CJ625" i="1" s="1"/>
  <c r="CI626" i="1"/>
  <c r="CJ626" i="1" s="1"/>
  <c r="CI627" i="1"/>
  <c r="CJ627" i="1" s="1"/>
  <c r="CI628" i="1"/>
  <c r="CJ628" i="1" s="1"/>
  <c r="CI629" i="1"/>
  <c r="CJ629" i="1" s="1"/>
  <c r="CI630" i="1"/>
  <c r="CJ630" i="1" s="1"/>
  <c r="CI631" i="1"/>
  <c r="CJ631" i="1" s="1"/>
  <c r="CI632" i="1"/>
  <c r="CJ632" i="1" s="1"/>
  <c r="CI633" i="1"/>
  <c r="CJ633" i="1" s="1"/>
  <c r="CI634" i="1"/>
  <c r="CJ634" i="1" s="1"/>
  <c r="CI635" i="1"/>
  <c r="CJ635" i="1" s="1"/>
  <c r="CI636" i="1"/>
  <c r="CJ636" i="1" s="1"/>
  <c r="CI637" i="1"/>
  <c r="CJ637" i="1" s="1"/>
  <c r="CI638" i="1"/>
  <c r="CJ638" i="1" s="1"/>
  <c r="CI639" i="1"/>
  <c r="CJ639" i="1" s="1"/>
  <c r="CI640" i="1"/>
  <c r="CJ640" i="1" s="1"/>
  <c r="CI641" i="1"/>
  <c r="CJ641" i="1" s="1"/>
  <c r="CI642" i="1"/>
  <c r="CJ642" i="1" s="1"/>
  <c r="CI643" i="1"/>
  <c r="CJ643" i="1" s="1"/>
  <c r="CI644" i="1"/>
  <c r="CJ644" i="1" s="1"/>
  <c r="CI645" i="1"/>
  <c r="CJ645" i="1" s="1"/>
  <c r="CI646" i="1"/>
  <c r="CJ646" i="1" s="1"/>
  <c r="CI647" i="1"/>
  <c r="CJ647" i="1" s="1"/>
  <c r="CI648" i="1"/>
  <c r="CJ648" i="1" s="1"/>
  <c r="CI649" i="1"/>
  <c r="CJ649" i="1" s="1"/>
  <c r="CI650" i="1"/>
  <c r="CJ650" i="1" s="1"/>
  <c r="CI651" i="1"/>
  <c r="CJ651" i="1" s="1"/>
  <c r="CI652" i="1"/>
  <c r="CJ652" i="1" s="1"/>
  <c r="CI653" i="1"/>
  <c r="CJ653" i="1" s="1"/>
  <c r="CI654" i="1"/>
  <c r="CJ654" i="1" s="1"/>
  <c r="CI655" i="1"/>
  <c r="CJ655" i="1" s="1"/>
  <c r="CI656" i="1"/>
  <c r="CJ656" i="1" s="1"/>
  <c r="CI657" i="1"/>
  <c r="CJ657" i="1" s="1"/>
  <c r="CI658" i="1"/>
  <c r="CJ658" i="1" s="1"/>
  <c r="CI659" i="1"/>
  <c r="CJ659" i="1" s="1"/>
  <c r="CI660" i="1"/>
  <c r="CJ660" i="1" s="1"/>
  <c r="CI661" i="1"/>
  <c r="CJ661" i="1" s="1"/>
  <c r="CI662" i="1"/>
  <c r="CJ662" i="1" s="1"/>
  <c r="CI663" i="1"/>
  <c r="CJ663" i="1" s="1"/>
  <c r="CI664" i="1"/>
  <c r="CJ664" i="1" s="1"/>
  <c r="CI665" i="1"/>
  <c r="CJ665" i="1" s="1"/>
  <c r="CI666" i="1"/>
  <c r="CJ666" i="1" s="1"/>
  <c r="CI667" i="1"/>
  <c r="CJ667" i="1" s="1"/>
  <c r="CI668" i="1"/>
  <c r="CJ668" i="1" s="1"/>
  <c r="CI669" i="1"/>
  <c r="CJ669" i="1" s="1"/>
  <c r="CI670" i="1"/>
  <c r="CJ670" i="1" s="1"/>
  <c r="CI671" i="1"/>
  <c r="CJ671" i="1" s="1"/>
  <c r="CI672" i="1"/>
  <c r="CJ672" i="1" s="1"/>
  <c r="CI673" i="1"/>
  <c r="CJ673" i="1" s="1"/>
  <c r="CI674" i="1"/>
  <c r="CJ674" i="1" s="1"/>
  <c r="CI675" i="1"/>
  <c r="CJ675" i="1" s="1"/>
  <c r="CI676" i="1"/>
  <c r="CJ676" i="1" s="1"/>
  <c r="CI677" i="1"/>
  <c r="CJ677" i="1" s="1"/>
  <c r="CI678" i="1"/>
  <c r="CJ678" i="1" s="1"/>
  <c r="CI679" i="1"/>
  <c r="CJ679" i="1" s="1"/>
  <c r="CI680" i="1"/>
  <c r="CJ680" i="1" s="1"/>
  <c r="CI681" i="1"/>
  <c r="CJ681" i="1" s="1"/>
  <c r="CI682" i="1"/>
  <c r="CJ682" i="1" s="1"/>
  <c r="CI683" i="1"/>
  <c r="CJ683" i="1" s="1"/>
  <c r="CI684" i="1"/>
  <c r="CJ684" i="1" s="1"/>
  <c r="CI685" i="1"/>
  <c r="CJ685" i="1" s="1"/>
  <c r="CI686" i="1"/>
  <c r="CJ686" i="1" s="1"/>
  <c r="CI687" i="1"/>
  <c r="CJ687" i="1" s="1"/>
  <c r="CI688" i="1"/>
  <c r="CJ688" i="1" s="1"/>
  <c r="CI689" i="1"/>
  <c r="CJ689" i="1" s="1"/>
  <c r="CI690" i="1"/>
  <c r="CJ690" i="1" s="1"/>
  <c r="CI691" i="1"/>
  <c r="CJ691" i="1" s="1"/>
  <c r="CI692" i="1"/>
  <c r="CJ692" i="1" s="1"/>
  <c r="CI693" i="1"/>
  <c r="CJ693" i="1" s="1"/>
  <c r="CI694" i="1"/>
  <c r="CJ694" i="1" s="1"/>
  <c r="CI695" i="1"/>
  <c r="CJ695" i="1" s="1"/>
  <c r="CI696" i="1"/>
  <c r="CJ696" i="1" s="1"/>
  <c r="CI697" i="1"/>
  <c r="CJ697" i="1" s="1"/>
  <c r="CI698" i="1"/>
  <c r="CJ698" i="1" s="1"/>
  <c r="CI699" i="1"/>
  <c r="CJ699" i="1" s="1"/>
  <c r="CI700" i="1"/>
  <c r="CJ700" i="1" s="1"/>
  <c r="CI701" i="1"/>
  <c r="CJ701" i="1" s="1"/>
  <c r="CI702" i="1"/>
  <c r="CJ702" i="1" s="1"/>
  <c r="CI703" i="1"/>
  <c r="CJ703" i="1" s="1"/>
  <c r="CI704" i="1"/>
  <c r="CJ704" i="1" s="1"/>
  <c r="CI705" i="1"/>
  <c r="CJ705" i="1" s="1"/>
  <c r="CI706" i="1"/>
  <c r="CJ706" i="1" s="1"/>
  <c r="CI707" i="1"/>
  <c r="CJ707" i="1" s="1"/>
  <c r="CI708" i="1"/>
  <c r="CJ708" i="1" s="1"/>
  <c r="CI709" i="1"/>
  <c r="CJ709" i="1" s="1"/>
  <c r="CI710" i="1"/>
  <c r="CJ710" i="1" s="1"/>
  <c r="CI711" i="1"/>
  <c r="CJ711" i="1" s="1"/>
  <c r="CI712" i="1"/>
  <c r="CJ712" i="1" s="1"/>
  <c r="CI713" i="1"/>
  <c r="CJ713" i="1" s="1"/>
  <c r="CI714" i="1"/>
  <c r="CJ714" i="1" s="1"/>
  <c r="CI715" i="1"/>
  <c r="CJ715" i="1" s="1"/>
  <c r="CI716" i="1"/>
  <c r="CJ716" i="1" s="1"/>
  <c r="CI717" i="1"/>
  <c r="CJ717" i="1" s="1"/>
  <c r="CI718" i="1"/>
  <c r="CJ718" i="1" s="1"/>
  <c r="CI719" i="1"/>
  <c r="CJ719" i="1" s="1"/>
  <c r="CI720" i="1"/>
  <c r="CJ720" i="1" s="1"/>
  <c r="CI721" i="1"/>
  <c r="CJ721" i="1" s="1"/>
  <c r="CI722" i="1"/>
  <c r="CJ722" i="1" s="1"/>
  <c r="CI723" i="1"/>
  <c r="CJ723" i="1" s="1"/>
  <c r="CI724" i="1"/>
  <c r="CJ724" i="1" s="1"/>
  <c r="CI725" i="1"/>
  <c r="CJ725" i="1" s="1"/>
  <c r="CI726" i="1"/>
  <c r="CJ726" i="1" s="1"/>
  <c r="CI727" i="1"/>
  <c r="CJ727" i="1" s="1"/>
  <c r="CI728" i="1"/>
  <c r="CJ728" i="1" s="1"/>
  <c r="CI729" i="1"/>
  <c r="CJ729" i="1" s="1"/>
  <c r="CI730" i="1"/>
  <c r="CJ730" i="1" s="1"/>
  <c r="CI731" i="1"/>
  <c r="CJ731" i="1" s="1"/>
  <c r="CI732" i="1"/>
  <c r="CJ732" i="1" s="1"/>
  <c r="CI733" i="1"/>
  <c r="CJ733" i="1" s="1"/>
  <c r="CI734" i="1"/>
  <c r="CJ734" i="1" s="1"/>
  <c r="CI735" i="1"/>
  <c r="CJ735" i="1" s="1"/>
  <c r="CI736" i="1"/>
  <c r="CJ736" i="1" s="1"/>
  <c r="CI737" i="1"/>
  <c r="CJ737" i="1" s="1"/>
  <c r="CI738" i="1"/>
  <c r="CJ738" i="1" s="1"/>
  <c r="CI739" i="1"/>
  <c r="CJ739" i="1" s="1"/>
  <c r="CI740" i="1"/>
  <c r="CJ740" i="1" s="1"/>
  <c r="CI741" i="1"/>
  <c r="CJ741" i="1" s="1"/>
  <c r="CI742" i="1"/>
  <c r="CJ742" i="1" s="1"/>
  <c r="CI743" i="1"/>
  <c r="CJ743" i="1" s="1"/>
  <c r="CI744" i="1"/>
  <c r="CJ744" i="1" s="1"/>
  <c r="CI745" i="1"/>
  <c r="CJ745" i="1" s="1"/>
  <c r="CI746" i="1"/>
  <c r="CJ746" i="1" s="1"/>
  <c r="CI747" i="1"/>
  <c r="CJ747" i="1" s="1"/>
  <c r="CI748" i="1"/>
  <c r="CJ748" i="1" s="1"/>
  <c r="CI749" i="1"/>
  <c r="CJ749" i="1" s="1"/>
  <c r="CI750" i="1"/>
  <c r="CJ750" i="1" s="1"/>
  <c r="CI751" i="1"/>
  <c r="CJ751" i="1" s="1"/>
  <c r="CI752" i="1"/>
  <c r="CJ752" i="1" s="1"/>
  <c r="CI753" i="1"/>
  <c r="CJ753" i="1" s="1"/>
  <c r="CI754" i="1"/>
  <c r="CJ754" i="1" s="1"/>
  <c r="CI755" i="1"/>
  <c r="CJ755" i="1" s="1"/>
  <c r="CI756" i="1"/>
  <c r="CJ756" i="1" s="1"/>
  <c r="CI757" i="1"/>
  <c r="CJ757" i="1" s="1"/>
  <c r="CI758" i="1"/>
  <c r="CJ758" i="1" s="1"/>
  <c r="CI759" i="1"/>
  <c r="CJ759" i="1" s="1"/>
  <c r="CI760" i="1"/>
  <c r="CJ760" i="1" s="1"/>
  <c r="CI761" i="1"/>
  <c r="CJ761" i="1" s="1"/>
  <c r="CI762" i="1"/>
  <c r="CJ762" i="1" s="1"/>
  <c r="CI763" i="1"/>
  <c r="CJ763" i="1" s="1"/>
  <c r="CI764" i="1"/>
  <c r="CJ764" i="1" s="1"/>
  <c r="CI765" i="1"/>
  <c r="CJ765" i="1" s="1"/>
  <c r="CI766" i="1"/>
  <c r="CJ766" i="1" s="1"/>
  <c r="CI767" i="1"/>
  <c r="CJ767" i="1" s="1"/>
  <c r="CI768" i="1"/>
  <c r="CJ768" i="1" s="1"/>
  <c r="CI769" i="1"/>
  <c r="CJ769" i="1" s="1"/>
  <c r="CI770" i="1"/>
  <c r="CJ770" i="1" s="1"/>
  <c r="CI771" i="1"/>
  <c r="CJ771" i="1" s="1"/>
  <c r="CI772" i="1"/>
  <c r="CJ772" i="1" s="1"/>
  <c r="CI773" i="1"/>
  <c r="CJ773" i="1" s="1"/>
  <c r="CI774" i="1"/>
  <c r="CJ774" i="1" s="1"/>
  <c r="CI775" i="1"/>
  <c r="CJ775" i="1" s="1"/>
  <c r="CI776" i="1"/>
  <c r="CJ776" i="1" s="1"/>
  <c r="CI777" i="1"/>
  <c r="CJ777" i="1" s="1"/>
  <c r="CI778" i="1"/>
  <c r="CJ778" i="1" s="1"/>
  <c r="CI779" i="1"/>
  <c r="CJ779" i="1" s="1"/>
  <c r="CI780" i="1"/>
  <c r="CJ780" i="1" s="1"/>
  <c r="CI781" i="1"/>
  <c r="CJ781" i="1" s="1"/>
  <c r="CI782" i="1"/>
  <c r="CJ782" i="1" s="1"/>
  <c r="CI783" i="1"/>
  <c r="CJ783" i="1" s="1"/>
  <c r="CI784" i="1"/>
  <c r="CJ784" i="1" s="1"/>
  <c r="CI785" i="1"/>
  <c r="CJ785" i="1" s="1"/>
  <c r="CI786" i="1"/>
  <c r="CJ786" i="1" s="1"/>
  <c r="CI787" i="1"/>
  <c r="CJ787" i="1" s="1"/>
  <c r="CI788" i="1"/>
  <c r="CJ788" i="1" s="1"/>
  <c r="CI789" i="1"/>
  <c r="CJ789" i="1" s="1"/>
  <c r="CI790" i="1"/>
  <c r="CJ790" i="1" s="1"/>
  <c r="CI791" i="1"/>
  <c r="CJ791" i="1" s="1"/>
  <c r="CI792" i="1"/>
  <c r="CJ792" i="1" s="1"/>
  <c r="CI793" i="1"/>
  <c r="CJ793" i="1" s="1"/>
  <c r="CI794" i="1"/>
  <c r="CJ794" i="1" s="1"/>
  <c r="CI795" i="1"/>
  <c r="CJ795" i="1" s="1"/>
  <c r="CI796" i="1"/>
  <c r="CJ796" i="1" s="1"/>
  <c r="CI797" i="1"/>
  <c r="CJ797" i="1" s="1"/>
  <c r="CI798" i="1"/>
  <c r="CJ798" i="1" s="1"/>
  <c r="CI799" i="1"/>
  <c r="CJ799" i="1" s="1"/>
  <c r="CI800" i="1"/>
  <c r="CJ800" i="1" s="1"/>
  <c r="CI801" i="1"/>
  <c r="CJ801" i="1" s="1"/>
  <c r="CI802" i="1"/>
  <c r="CJ802" i="1" s="1"/>
  <c r="CI803" i="1"/>
  <c r="CJ803" i="1" s="1"/>
  <c r="CI804" i="1"/>
  <c r="CJ804" i="1" s="1"/>
  <c r="CI805" i="1"/>
  <c r="CJ805" i="1" s="1"/>
  <c r="CI806" i="1"/>
  <c r="CJ806" i="1" s="1"/>
  <c r="CI807" i="1"/>
  <c r="CJ807" i="1" s="1"/>
  <c r="CI808" i="1"/>
  <c r="CJ808" i="1" s="1"/>
  <c r="CI809" i="1"/>
  <c r="CJ809" i="1" s="1"/>
  <c r="CI810" i="1"/>
  <c r="CJ810" i="1" s="1"/>
  <c r="CI811" i="1"/>
  <c r="CJ811" i="1" s="1"/>
  <c r="CI812" i="1"/>
  <c r="CJ812" i="1" s="1"/>
  <c r="CI813" i="1"/>
  <c r="CJ813" i="1" s="1"/>
  <c r="CI814" i="1"/>
  <c r="CJ814" i="1" s="1"/>
  <c r="CI815" i="1"/>
  <c r="CJ815" i="1" s="1"/>
  <c r="CI816" i="1"/>
  <c r="CJ816" i="1" s="1"/>
  <c r="CI817" i="1"/>
  <c r="CJ817" i="1" s="1"/>
  <c r="CI818" i="1"/>
  <c r="CJ818" i="1" s="1"/>
  <c r="CI819" i="1"/>
  <c r="CJ819" i="1" s="1"/>
  <c r="CI820" i="1"/>
  <c r="CJ820" i="1" s="1"/>
  <c r="CI821" i="1"/>
  <c r="CJ821" i="1" s="1"/>
  <c r="CI822" i="1"/>
  <c r="CJ822" i="1" s="1"/>
  <c r="CI823" i="1"/>
  <c r="CJ823" i="1" s="1"/>
  <c r="CI824" i="1"/>
  <c r="CJ824" i="1" s="1"/>
  <c r="CI825" i="1"/>
  <c r="CJ825" i="1" s="1"/>
  <c r="CI826" i="1"/>
  <c r="CJ826" i="1" s="1"/>
  <c r="CI827" i="1"/>
  <c r="CJ827" i="1" s="1"/>
  <c r="CI828" i="1"/>
  <c r="CJ828" i="1" s="1"/>
  <c r="CI829" i="1"/>
  <c r="CJ829" i="1" s="1"/>
  <c r="CI830" i="1"/>
  <c r="CJ830" i="1" s="1"/>
  <c r="CI831" i="1"/>
  <c r="CJ831" i="1" s="1"/>
  <c r="CI832" i="1"/>
  <c r="CJ832" i="1" s="1"/>
  <c r="CI833" i="1"/>
  <c r="CJ833" i="1" s="1"/>
  <c r="CI834" i="1"/>
  <c r="CJ834" i="1" s="1"/>
  <c r="CI835" i="1"/>
  <c r="CJ835" i="1" s="1"/>
  <c r="CI836" i="1"/>
  <c r="CJ836" i="1" s="1"/>
  <c r="CI837" i="1"/>
  <c r="CJ837" i="1" s="1"/>
  <c r="CI838" i="1"/>
  <c r="CJ838" i="1" s="1"/>
  <c r="CI839" i="1"/>
  <c r="CJ839" i="1" s="1"/>
  <c r="CI840" i="1"/>
  <c r="CJ840" i="1" s="1"/>
  <c r="CI841" i="1"/>
  <c r="CJ841" i="1" s="1"/>
  <c r="CI842" i="1"/>
  <c r="CJ842" i="1" s="1"/>
  <c r="CI843" i="1"/>
  <c r="CJ843" i="1" s="1"/>
  <c r="CI844" i="1"/>
  <c r="CJ844" i="1" s="1"/>
  <c r="CI845" i="1"/>
  <c r="CJ845" i="1" s="1"/>
  <c r="CI846" i="1"/>
  <c r="CJ846" i="1" s="1"/>
  <c r="CI847" i="1"/>
  <c r="CJ847" i="1" s="1"/>
  <c r="CI848" i="1"/>
  <c r="CJ848" i="1" s="1"/>
  <c r="CI849" i="1"/>
  <c r="CJ849" i="1" s="1"/>
  <c r="CI850" i="1"/>
  <c r="CJ850" i="1" s="1"/>
  <c r="CI851" i="1"/>
  <c r="CJ851" i="1" s="1"/>
  <c r="CI852" i="1"/>
  <c r="CJ852" i="1" s="1"/>
  <c r="CI853" i="1"/>
  <c r="CJ853" i="1" s="1"/>
  <c r="CI854" i="1"/>
  <c r="CJ854" i="1" s="1"/>
  <c r="CI855" i="1"/>
  <c r="CJ855" i="1" s="1"/>
  <c r="CI856" i="1"/>
  <c r="CJ856" i="1" s="1"/>
  <c r="CI857" i="1"/>
  <c r="CJ857" i="1" s="1"/>
  <c r="CI858" i="1"/>
  <c r="CJ858" i="1" s="1"/>
  <c r="CI859" i="1"/>
  <c r="CJ859" i="1" s="1"/>
  <c r="CI860" i="1"/>
  <c r="CJ860" i="1" s="1"/>
  <c r="CI861" i="1"/>
  <c r="CJ861" i="1" s="1"/>
  <c r="CI862" i="1"/>
  <c r="CJ862" i="1" s="1"/>
  <c r="CI863" i="1"/>
  <c r="CJ863" i="1" s="1"/>
  <c r="CI864" i="1"/>
  <c r="CJ864" i="1" s="1"/>
  <c r="CI865" i="1"/>
  <c r="CJ865" i="1" s="1"/>
  <c r="CI866" i="1"/>
  <c r="CJ866" i="1" s="1"/>
  <c r="CI867" i="1"/>
  <c r="CJ867" i="1" s="1"/>
  <c r="CI868" i="1"/>
  <c r="CJ868" i="1" s="1"/>
  <c r="CI869" i="1"/>
  <c r="CJ869" i="1" s="1"/>
  <c r="CI870" i="1"/>
  <c r="CJ870" i="1" s="1"/>
  <c r="CI871" i="1"/>
  <c r="CJ871" i="1" s="1"/>
  <c r="CI872" i="1"/>
  <c r="CJ872" i="1" s="1"/>
  <c r="CI873" i="1"/>
  <c r="CJ873" i="1" s="1"/>
  <c r="CI874" i="1"/>
  <c r="CJ874" i="1" s="1"/>
  <c r="CI875" i="1"/>
  <c r="CJ875" i="1" s="1"/>
  <c r="CI876" i="1"/>
  <c r="CJ876" i="1" s="1"/>
  <c r="CI877" i="1"/>
  <c r="CJ877" i="1" s="1"/>
  <c r="CI878" i="1"/>
  <c r="CJ878" i="1" s="1"/>
  <c r="CI879" i="1"/>
  <c r="CJ879" i="1" s="1"/>
  <c r="CI880" i="1"/>
  <c r="CJ880" i="1" s="1"/>
  <c r="CI881" i="1"/>
  <c r="CJ881" i="1" s="1"/>
  <c r="CI882" i="1"/>
  <c r="CJ882" i="1" s="1"/>
  <c r="CI883" i="1"/>
  <c r="CJ883" i="1" s="1"/>
  <c r="CI884" i="1"/>
  <c r="CJ884" i="1" s="1"/>
  <c r="CI885" i="1"/>
  <c r="CJ885" i="1" s="1"/>
  <c r="CI886" i="1"/>
  <c r="CJ886" i="1" s="1"/>
  <c r="CI887" i="1"/>
  <c r="CJ887" i="1" s="1"/>
  <c r="CI888" i="1"/>
  <c r="CJ888" i="1" s="1"/>
  <c r="CI889" i="1"/>
  <c r="CJ889" i="1" s="1"/>
  <c r="CI890" i="1"/>
  <c r="CJ890" i="1" s="1"/>
  <c r="CI891" i="1"/>
  <c r="CJ891" i="1" s="1"/>
  <c r="CI892" i="1"/>
  <c r="CJ892" i="1" s="1"/>
  <c r="CI893" i="1"/>
  <c r="CJ893" i="1" s="1"/>
  <c r="CI894" i="1"/>
  <c r="CJ894" i="1" s="1"/>
  <c r="CI895" i="1"/>
  <c r="CJ895" i="1" s="1"/>
  <c r="CI896" i="1"/>
  <c r="CJ896" i="1" s="1"/>
  <c r="CI897" i="1"/>
  <c r="CJ897" i="1" s="1"/>
  <c r="CI898" i="1"/>
  <c r="CJ898" i="1" s="1"/>
  <c r="CI899" i="1"/>
  <c r="CJ899" i="1" s="1"/>
  <c r="CI900" i="1"/>
  <c r="CJ900" i="1" s="1"/>
  <c r="CI901" i="1"/>
  <c r="CJ901" i="1" s="1"/>
  <c r="CI902" i="1"/>
  <c r="CJ902" i="1" s="1"/>
  <c r="CI903" i="1"/>
  <c r="CJ903" i="1" s="1"/>
  <c r="CI904" i="1"/>
  <c r="CJ904" i="1" s="1"/>
  <c r="CI905" i="1"/>
  <c r="CJ905" i="1" s="1"/>
  <c r="CI906" i="1"/>
  <c r="CJ906" i="1" s="1"/>
  <c r="CI907" i="1"/>
  <c r="CJ907" i="1" s="1"/>
  <c r="CI908" i="1"/>
  <c r="CJ908" i="1" s="1"/>
  <c r="CI909" i="1"/>
  <c r="CJ909" i="1" s="1"/>
  <c r="CI910" i="1"/>
  <c r="CJ910" i="1" s="1"/>
  <c r="CI911" i="1"/>
  <c r="CJ911" i="1" s="1"/>
  <c r="CI912" i="1"/>
  <c r="CJ912" i="1" s="1"/>
  <c r="CI913" i="1"/>
  <c r="CJ913" i="1" s="1"/>
  <c r="CI914" i="1"/>
  <c r="CJ914" i="1" s="1"/>
  <c r="CI915" i="1"/>
  <c r="CJ915" i="1" s="1"/>
  <c r="CI916" i="1"/>
  <c r="CJ916" i="1" s="1"/>
  <c r="CI917" i="1"/>
  <c r="CJ917" i="1" s="1"/>
  <c r="CI918" i="1"/>
  <c r="CJ918" i="1" s="1"/>
  <c r="CI919" i="1"/>
  <c r="CJ919" i="1" s="1"/>
  <c r="CI920" i="1"/>
  <c r="CJ920" i="1" s="1"/>
  <c r="CI921" i="1"/>
  <c r="CJ921" i="1" s="1"/>
  <c r="CI922" i="1"/>
  <c r="CJ922" i="1" s="1"/>
  <c r="CI923" i="1"/>
  <c r="CJ923" i="1" s="1"/>
  <c r="CI924" i="1"/>
  <c r="CJ924" i="1" s="1"/>
  <c r="CI925" i="1"/>
  <c r="CJ925" i="1" s="1"/>
  <c r="CI926" i="1"/>
  <c r="CJ926" i="1" s="1"/>
  <c r="CI927" i="1"/>
  <c r="CJ927" i="1" s="1"/>
  <c r="CI928" i="1"/>
  <c r="CJ928" i="1" s="1"/>
  <c r="CI929" i="1"/>
  <c r="CJ929" i="1" s="1"/>
  <c r="CI930" i="1"/>
  <c r="CJ930" i="1" s="1"/>
  <c r="CI931" i="1"/>
  <c r="CJ931" i="1" s="1"/>
  <c r="CI932" i="1"/>
  <c r="CJ932" i="1" s="1"/>
  <c r="CI933" i="1"/>
  <c r="CJ933" i="1" s="1"/>
  <c r="CI934" i="1"/>
  <c r="CJ934" i="1" s="1"/>
  <c r="CI935" i="1"/>
  <c r="CJ935" i="1" s="1"/>
  <c r="CI936" i="1"/>
  <c r="CJ936" i="1" s="1"/>
  <c r="CI937" i="1"/>
  <c r="CJ937" i="1" s="1"/>
  <c r="CI938" i="1"/>
  <c r="CJ938" i="1" s="1"/>
  <c r="CI939" i="1"/>
  <c r="CJ939" i="1" s="1"/>
  <c r="CI940" i="1"/>
  <c r="CJ940" i="1" s="1"/>
  <c r="CI941" i="1"/>
  <c r="CJ941" i="1" s="1"/>
  <c r="CI942" i="1"/>
  <c r="CJ942" i="1" s="1"/>
  <c r="CI943" i="1"/>
  <c r="CJ943" i="1" s="1"/>
  <c r="CI944" i="1"/>
  <c r="CJ944" i="1" s="1"/>
  <c r="CI945" i="1"/>
  <c r="CJ945" i="1" s="1"/>
  <c r="CI946" i="1"/>
  <c r="CJ946" i="1" s="1"/>
  <c r="CI947" i="1"/>
  <c r="CJ947" i="1" s="1"/>
  <c r="CI948" i="1"/>
  <c r="CJ948" i="1" s="1"/>
  <c r="CI949" i="1"/>
  <c r="CJ949" i="1" s="1"/>
  <c r="CI950" i="1"/>
  <c r="CJ950" i="1" s="1"/>
  <c r="CI951" i="1"/>
  <c r="CJ951" i="1" s="1"/>
  <c r="CI952" i="1"/>
  <c r="CJ952" i="1" s="1"/>
  <c r="CI953" i="1"/>
  <c r="CJ953" i="1" s="1"/>
  <c r="CI954" i="1"/>
  <c r="CJ954" i="1" s="1"/>
  <c r="CI955" i="1"/>
  <c r="CJ955" i="1" s="1"/>
  <c r="CI956" i="1"/>
  <c r="CJ956" i="1" s="1"/>
  <c r="CI957" i="1"/>
  <c r="CJ957" i="1" s="1"/>
  <c r="CI958" i="1"/>
  <c r="CJ958" i="1" s="1"/>
  <c r="CI959" i="1"/>
  <c r="CJ959" i="1" s="1"/>
  <c r="CI960" i="1"/>
  <c r="CJ960" i="1" s="1"/>
  <c r="CI961" i="1"/>
  <c r="CJ961" i="1" s="1"/>
  <c r="CI962" i="1"/>
  <c r="CJ962" i="1" s="1"/>
  <c r="CI963" i="1"/>
  <c r="CJ963" i="1" s="1"/>
  <c r="CI964" i="1"/>
  <c r="CJ964" i="1" s="1"/>
  <c r="CI965" i="1"/>
  <c r="CJ965" i="1" s="1"/>
  <c r="CI966" i="1"/>
  <c r="CJ966" i="1" s="1"/>
  <c r="CI967" i="1"/>
  <c r="CJ967" i="1" s="1"/>
  <c r="CI968" i="1"/>
  <c r="CJ968" i="1" s="1"/>
  <c r="CI969" i="1"/>
  <c r="CJ969" i="1" s="1"/>
  <c r="CI970" i="1"/>
  <c r="CJ970" i="1" s="1"/>
  <c r="CI971" i="1"/>
  <c r="CJ971" i="1" s="1"/>
  <c r="CI972" i="1"/>
  <c r="CJ972" i="1" s="1"/>
  <c r="CI973" i="1"/>
  <c r="CJ973" i="1" s="1"/>
  <c r="CI974" i="1"/>
  <c r="CJ974" i="1" s="1"/>
  <c r="CI975" i="1"/>
  <c r="CJ975" i="1" s="1"/>
  <c r="CI976" i="1"/>
  <c r="CJ976" i="1" s="1"/>
  <c r="CI977" i="1"/>
  <c r="CJ977" i="1" s="1"/>
  <c r="CI978" i="1"/>
  <c r="CJ978" i="1" s="1"/>
  <c r="CI979" i="1"/>
  <c r="CJ979" i="1" s="1"/>
  <c r="CI980" i="1"/>
  <c r="CJ980" i="1" s="1"/>
  <c r="CI981" i="1"/>
  <c r="CJ981" i="1" s="1"/>
  <c r="CI982" i="1"/>
  <c r="CJ982" i="1" s="1"/>
  <c r="CI983" i="1"/>
  <c r="CJ983" i="1" s="1"/>
  <c r="CI984" i="1"/>
  <c r="CJ984" i="1" s="1"/>
  <c r="CI985" i="1"/>
  <c r="CJ985" i="1" s="1"/>
  <c r="CI986" i="1"/>
  <c r="CJ986" i="1" s="1"/>
  <c r="CI987" i="1"/>
  <c r="CJ987" i="1" s="1"/>
  <c r="CI988" i="1"/>
  <c r="CJ988" i="1" s="1"/>
  <c r="CI989" i="1"/>
  <c r="CJ989" i="1" s="1"/>
  <c r="CI990" i="1"/>
  <c r="CJ990" i="1" s="1"/>
  <c r="CI991" i="1"/>
  <c r="CJ991" i="1" s="1"/>
  <c r="CI992" i="1"/>
  <c r="CJ992" i="1" s="1"/>
  <c r="CI993" i="1"/>
  <c r="CJ993" i="1" s="1"/>
  <c r="CI994" i="1"/>
  <c r="CJ994" i="1" s="1"/>
  <c r="CI995" i="1"/>
  <c r="CJ995" i="1" s="1"/>
  <c r="CI996" i="1"/>
  <c r="CJ996" i="1" s="1"/>
  <c r="CI997" i="1"/>
  <c r="CJ997" i="1" s="1"/>
  <c r="CI998" i="1"/>
  <c r="CJ998" i="1" s="1"/>
  <c r="CI999" i="1"/>
  <c r="CJ999" i="1" s="1"/>
  <c r="CI1000" i="1"/>
  <c r="CJ1000" i="1" s="1"/>
  <c r="CI1001" i="1"/>
  <c r="CJ1001" i="1" s="1"/>
  <c r="CI1002" i="1"/>
  <c r="CJ1002" i="1" s="1"/>
  <c r="CI1003" i="1"/>
  <c r="CJ1003" i="1" s="1"/>
  <c r="CI1004" i="1"/>
  <c r="CJ1004" i="1" s="1"/>
  <c r="CI1005" i="1"/>
  <c r="CJ1005" i="1" s="1"/>
  <c r="CI1006" i="1"/>
  <c r="CJ1006" i="1" s="1"/>
  <c r="CI1007" i="1"/>
  <c r="CJ1007" i="1" s="1"/>
  <c r="CI1008" i="1"/>
  <c r="CJ1008" i="1" s="1"/>
  <c r="CI1009" i="1"/>
  <c r="CJ1009" i="1" s="1"/>
  <c r="CI1010" i="1"/>
  <c r="CJ1010" i="1" s="1"/>
  <c r="CI1011" i="1"/>
  <c r="CJ1011" i="1" s="1"/>
  <c r="CI1012" i="1"/>
  <c r="CJ1012" i="1" s="1"/>
  <c r="CI1013" i="1"/>
  <c r="CJ1013" i="1" s="1"/>
  <c r="CI1014" i="1"/>
  <c r="CJ1014" i="1" s="1"/>
  <c r="CI1015" i="1"/>
  <c r="CJ1015" i="1" s="1"/>
  <c r="CI1016" i="1"/>
  <c r="CJ1016" i="1" s="1"/>
  <c r="CI1017" i="1"/>
  <c r="CJ1017" i="1" s="1"/>
  <c r="CI1018" i="1"/>
  <c r="CJ1018" i="1" s="1"/>
  <c r="CI1019" i="1"/>
  <c r="CJ1019" i="1" s="1"/>
  <c r="CI1020" i="1"/>
  <c r="CJ1020" i="1" s="1"/>
  <c r="CI1021" i="1"/>
  <c r="CJ1021" i="1" s="1"/>
  <c r="CI1022" i="1"/>
  <c r="CJ1022" i="1" s="1"/>
  <c r="CI1023" i="1"/>
  <c r="CJ1023" i="1" s="1"/>
  <c r="CI1024" i="1"/>
  <c r="CJ1024" i="1" s="1"/>
  <c r="CI1025" i="1"/>
  <c r="CJ1025" i="1" s="1"/>
  <c r="CI1026" i="1"/>
  <c r="CJ1026" i="1" s="1"/>
  <c r="CI1027" i="1"/>
  <c r="CJ1027" i="1" s="1"/>
  <c r="CI1028" i="1"/>
  <c r="CJ1028" i="1" s="1"/>
  <c r="CI1029" i="1"/>
  <c r="CJ1029" i="1" s="1"/>
  <c r="CI1030" i="1"/>
  <c r="CJ1030" i="1" s="1"/>
  <c r="CI1031" i="1"/>
  <c r="CJ1031" i="1" s="1"/>
  <c r="CI1032" i="1"/>
  <c r="CJ1032" i="1" s="1"/>
  <c r="CI1033" i="1"/>
  <c r="CJ1033" i="1" s="1"/>
  <c r="CI1034" i="1"/>
  <c r="CJ1034" i="1" s="1"/>
  <c r="CI1035" i="1"/>
  <c r="CJ1035" i="1" s="1"/>
  <c r="CI1036" i="1"/>
  <c r="CJ1036" i="1" s="1"/>
  <c r="CI1037" i="1"/>
  <c r="CJ1037" i="1" s="1"/>
  <c r="CI1038" i="1"/>
  <c r="CJ1038" i="1" s="1"/>
  <c r="CI1039" i="1"/>
  <c r="CJ1039" i="1" s="1"/>
  <c r="CI1040" i="1"/>
  <c r="CJ1040" i="1" s="1"/>
  <c r="CI1041" i="1"/>
  <c r="CJ1041" i="1" s="1"/>
  <c r="CI1042" i="1"/>
  <c r="CJ1042" i="1" s="1"/>
  <c r="CI1043" i="1"/>
  <c r="CJ1043" i="1" s="1"/>
  <c r="CI1044" i="1"/>
  <c r="CJ1044" i="1" s="1"/>
  <c r="CI1045" i="1"/>
  <c r="CJ1045" i="1" s="1"/>
  <c r="CI1046" i="1"/>
  <c r="CJ1046" i="1" s="1"/>
  <c r="CI1047" i="1"/>
  <c r="CJ1047" i="1" s="1"/>
  <c r="CI1048" i="1"/>
  <c r="CJ1048" i="1" s="1"/>
  <c r="CI1049" i="1"/>
  <c r="CJ1049" i="1" s="1"/>
  <c r="CI1050" i="1"/>
  <c r="CJ1050" i="1" s="1"/>
  <c r="CI1051" i="1"/>
  <c r="CJ1051" i="1" s="1"/>
  <c r="CI1052" i="1"/>
  <c r="CJ1052" i="1" s="1"/>
  <c r="CI1053" i="1"/>
  <c r="CJ1053" i="1" s="1"/>
  <c r="CI1054" i="1"/>
  <c r="CJ1054" i="1" s="1"/>
  <c r="CI1055" i="1"/>
  <c r="CJ1055" i="1" s="1"/>
  <c r="CI1056" i="1"/>
  <c r="CJ1056" i="1" s="1"/>
  <c r="CI1057" i="1"/>
  <c r="CJ1057" i="1" s="1"/>
  <c r="CI1058" i="1"/>
  <c r="CJ1058" i="1" s="1"/>
  <c r="CI1059" i="1"/>
  <c r="CJ1059" i="1" s="1"/>
  <c r="CI1060" i="1"/>
  <c r="CJ1060" i="1" s="1"/>
  <c r="CI1061" i="1"/>
  <c r="CJ1061" i="1" s="1"/>
  <c r="CI1062" i="1"/>
  <c r="CJ1062" i="1" s="1"/>
  <c r="CI1063" i="1"/>
  <c r="CJ1063" i="1" s="1"/>
  <c r="CI1064" i="1"/>
  <c r="CJ1064" i="1" s="1"/>
  <c r="CI1065" i="1"/>
  <c r="CJ1065" i="1" s="1"/>
  <c r="CI1066" i="1"/>
  <c r="CJ1066" i="1" s="1"/>
  <c r="CI1067" i="1"/>
  <c r="CJ1067" i="1" s="1"/>
  <c r="CI1068" i="1"/>
  <c r="CJ1068" i="1" s="1"/>
  <c r="CI1069" i="1"/>
  <c r="CJ1069" i="1" s="1"/>
  <c r="CI1070" i="1"/>
  <c r="CJ1070" i="1" s="1"/>
  <c r="CI1071" i="1"/>
  <c r="CJ1071" i="1" s="1"/>
  <c r="CI1072" i="1"/>
  <c r="CJ1072" i="1" s="1"/>
  <c r="CI1073" i="1"/>
  <c r="CJ1073" i="1" s="1"/>
  <c r="CI1074" i="1"/>
  <c r="CJ1074" i="1" s="1"/>
  <c r="CI1075" i="1"/>
  <c r="CJ1075" i="1" s="1"/>
  <c r="CI1076" i="1"/>
  <c r="CJ1076" i="1" s="1"/>
  <c r="CI1077" i="1"/>
  <c r="CJ1077" i="1" s="1"/>
  <c r="CI1078" i="1"/>
  <c r="CJ1078" i="1" s="1"/>
  <c r="CI1079" i="1"/>
  <c r="CJ1079" i="1" s="1"/>
  <c r="CI1080" i="1"/>
  <c r="CJ1080" i="1" s="1"/>
  <c r="CI1081" i="1"/>
  <c r="CJ1081" i="1" s="1"/>
  <c r="CI1082" i="1"/>
  <c r="CJ1082" i="1" s="1"/>
  <c r="CI1083" i="1"/>
  <c r="CJ1083" i="1" s="1"/>
  <c r="CI1084" i="1"/>
  <c r="CJ1084" i="1" s="1"/>
  <c r="CI1085" i="1"/>
  <c r="CJ1085" i="1" s="1"/>
  <c r="CI1086" i="1"/>
  <c r="CJ1086" i="1" s="1"/>
  <c r="CI1087" i="1"/>
  <c r="CJ1087" i="1" s="1"/>
  <c r="CI1088" i="1"/>
  <c r="CJ1088" i="1" s="1"/>
  <c r="CI1089" i="1"/>
  <c r="CJ1089" i="1" s="1"/>
  <c r="CI1090" i="1"/>
  <c r="CJ1090" i="1" s="1"/>
  <c r="CI1091" i="1"/>
  <c r="CJ1091" i="1" s="1"/>
  <c r="CI1092" i="1"/>
  <c r="CJ1092" i="1" s="1"/>
  <c r="CI1093" i="1"/>
  <c r="CJ1093" i="1" s="1"/>
  <c r="CI1094" i="1"/>
  <c r="CJ1094" i="1" s="1"/>
  <c r="CI1095" i="1"/>
  <c r="CJ1095" i="1" s="1"/>
  <c r="CI1096" i="1"/>
  <c r="CJ1096" i="1" s="1"/>
  <c r="CI1097" i="1"/>
  <c r="CJ1097" i="1" s="1"/>
  <c r="CI1098" i="1"/>
  <c r="CJ1098" i="1" s="1"/>
  <c r="CI1099" i="1"/>
  <c r="CJ1099" i="1" s="1"/>
  <c r="CI1100" i="1"/>
  <c r="CJ1100" i="1" s="1"/>
  <c r="CI1101" i="1"/>
  <c r="CJ1101" i="1" s="1"/>
  <c r="CI1102" i="1"/>
  <c r="CJ1102" i="1" s="1"/>
  <c r="CI1103" i="1"/>
  <c r="CJ1103" i="1" s="1"/>
  <c r="CI1104" i="1"/>
  <c r="CJ1104" i="1" s="1"/>
  <c r="CI1105" i="1"/>
  <c r="CJ1105" i="1" s="1"/>
  <c r="CI1106" i="1"/>
  <c r="CJ1106" i="1" s="1"/>
  <c r="CI1107" i="1"/>
  <c r="CJ1107" i="1" s="1"/>
  <c r="CI1108" i="1"/>
  <c r="CJ1108" i="1" s="1"/>
  <c r="CI1109" i="1"/>
  <c r="CJ1109" i="1" s="1"/>
  <c r="CI1110" i="1"/>
  <c r="CJ1110" i="1" s="1"/>
  <c r="CI1111" i="1"/>
  <c r="CJ1111" i="1" s="1"/>
  <c r="CI1112" i="1"/>
  <c r="CJ1112" i="1" s="1"/>
  <c r="CI1113" i="1"/>
  <c r="CJ1113" i="1" s="1"/>
  <c r="CI1114" i="1"/>
  <c r="CJ1114" i="1" s="1"/>
  <c r="CI1115" i="1"/>
  <c r="CJ1115" i="1" s="1"/>
  <c r="CI1116" i="1"/>
  <c r="CJ1116" i="1" s="1"/>
  <c r="CI1117" i="1"/>
  <c r="CJ1117" i="1" s="1"/>
  <c r="CI1118" i="1"/>
  <c r="CJ1118" i="1" s="1"/>
  <c r="CI1119" i="1"/>
  <c r="CJ1119" i="1" s="1"/>
  <c r="CI1120" i="1"/>
  <c r="CJ1120" i="1" s="1"/>
  <c r="CI1121" i="1"/>
  <c r="CJ1121" i="1" s="1"/>
  <c r="CI1122" i="1"/>
  <c r="CJ1122" i="1" s="1"/>
  <c r="CI1123" i="1"/>
  <c r="CJ1123" i="1" s="1"/>
  <c r="CI1124" i="1"/>
  <c r="CJ1124" i="1" s="1"/>
  <c r="CI1125" i="1"/>
  <c r="CJ1125" i="1" s="1"/>
  <c r="CI1126" i="1"/>
  <c r="CJ1126" i="1" s="1"/>
  <c r="CI1127" i="1"/>
  <c r="CJ1127" i="1" s="1"/>
  <c r="CI1128" i="1"/>
  <c r="CJ1128" i="1" s="1"/>
  <c r="CI1129" i="1"/>
  <c r="CJ1129" i="1" s="1"/>
  <c r="CI1130" i="1"/>
  <c r="CJ1130" i="1" s="1"/>
  <c r="CI1131" i="1"/>
  <c r="CJ1131" i="1" s="1"/>
  <c r="CI1132" i="1"/>
  <c r="CJ1132" i="1" s="1"/>
  <c r="CI1133" i="1"/>
  <c r="CJ1133" i="1" s="1"/>
  <c r="CI1134" i="1"/>
  <c r="CJ1134" i="1" s="1"/>
  <c r="CI1135" i="1"/>
  <c r="CJ1135" i="1" s="1"/>
  <c r="CI1136" i="1"/>
  <c r="CJ1136" i="1" s="1"/>
  <c r="CI1137" i="1"/>
  <c r="CJ1137" i="1" s="1"/>
  <c r="CI1138" i="1"/>
  <c r="CJ1138" i="1" s="1"/>
  <c r="CI1139" i="1"/>
  <c r="CJ1139" i="1" s="1"/>
  <c r="CI1140" i="1"/>
  <c r="CJ1140" i="1" s="1"/>
  <c r="CI1141" i="1"/>
  <c r="CJ1141" i="1" s="1"/>
  <c r="CI1142" i="1"/>
  <c r="CJ1142" i="1" s="1"/>
  <c r="CI1143" i="1"/>
  <c r="CJ1143" i="1" s="1"/>
  <c r="CI1144" i="1"/>
  <c r="CJ1144" i="1" s="1"/>
  <c r="CI1145" i="1"/>
  <c r="CJ1145" i="1" s="1"/>
  <c r="CI1146" i="1"/>
  <c r="CJ1146" i="1" s="1"/>
  <c r="CI1147" i="1"/>
  <c r="CJ1147" i="1" s="1"/>
  <c r="CI1148" i="1"/>
  <c r="CJ1148" i="1" s="1"/>
  <c r="CI1149" i="1"/>
  <c r="CJ1149" i="1" s="1"/>
  <c r="CI1150" i="1"/>
  <c r="CJ1150" i="1" s="1"/>
  <c r="CI1151" i="1"/>
  <c r="CJ1151" i="1" s="1"/>
  <c r="CI1152" i="1"/>
  <c r="CJ1152" i="1" s="1"/>
  <c r="CI1153" i="1"/>
  <c r="CJ1153" i="1" s="1"/>
  <c r="CI1154" i="1"/>
  <c r="CJ1154" i="1" s="1"/>
  <c r="CI1155" i="1"/>
  <c r="CJ1155" i="1" s="1"/>
  <c r="CI1156" i="1"/>
  <c r="CJ1156" i="1" s="1"/>
  <c r="CI1157" i="1"/>
  <c r="CJ1157" i="1" s="1"/>
  <c r="CI1158" i="1"/>
  <c r="CJ1158" i="1" s="1"/>
  <c r="CI1159" i="1"/>
  <c r="CJ1159" i="1" s="1"/>
  <c r="CI1160" i="1"/>
  <c r="CJ1160" i="1" s="1"/>
  <c r="CI1161" i="1"/>
  <c r="CJ1161" i="1" s="1"/>
  <c r="CI1162" i="1"/>
  <c r="CJ1162" i="1" s="1"/>
  <c r="CI1163" i="1"/>
  <c r="CJ1163" i="1" s="1"/>
  <c r="CI1164" i="1"/>
  <c r="CJ1164" i="1" s="1"/>
  <c r="CI1165" i="1"/>
  <c r="CJ1165" i="1" s="1"/>
  <c r="CI1166" i="1"/>
  <c r="CJ1166" i="1" s="1"/>
  <c r="CI1167" i="1"/>
  <c r="CJ1167" i="1" s="1"/>
  <c r="CI1168" i="1"/>
  <c r="CJ1168" i="1" s="1"/>
  <c r="CI1169" i="1"/>
  <c r="CJ1169" i="1" s="1"/>
  <c r="CI1170" i="1"/>
  <c r="CJ1170" i="1" s="1"/>
  <c r="CI1171" i="1"/>
  <c r="CJ1171" i="1" s="1"/>
  <c r="CI1172" i="1"/>
  <c r="CJ1172" i="1" s="1"/>
  <c r="CI1173" i="1"/>
  <c r="CJ1173" i="1" s="1"/>
  <c r="CI1174" i="1"/>
  <c r="CJ1174" i="1" s="1"/>
  <c r="CI1175" i="1"/>
  <c r="CJ1175" i="1" s="1"/>
  <c r="CI1176" i="1"/>
  <c r="CJ1176" i="1" s="1"/>
  <c r="CI1177" i="1"/>
  <c r="CJ1177" i="1" s="1"/>
  <c r="CI1178" i="1"/>
  <c r="CJ1178" i="1" s="1"/>
  <c r="CI1179" i="1"/>
  <c r="CJ1179" i="1" s="1"/>
  <c r="CI1180" i="1"/>
  <c r="CJ1180" i="1" s="1"/>
  <c r="CI1181" i="1"/>
  <c r="CJ1181" i="1" s="1"/>
  <c r="CI1182" i="1"/>
  <c r="CJ1182" i="1" s="1"/>
  <c r="CI1183" i="1"/>
  <c r="CJ1183" i="1" s="1"/>
  <c r="CI1184" i="1"/>
  <c r="CJ1184" i="1" s="1"/>
  <c r="CI1185" i="1"/>
  <c r="CJ1185" i="1" s="1"/>
  <c r="CI1186" i="1"/>
  <c r="CJ1186" i="1" s="1"/>
  <c r="CI1187" i="1"/>
  <c r="CJ1187" i="1" s="1"/>
  <c r="CI1188" i="1"/>
  <c r="CJ1188" i="1" s="1"/>
  <c r="CI1189" i="1"/>
  <c r="CJ1189" i="1" s="1"/>
  <c r="CI1190" i="1"/>
  <c r="CJ1190" i="1" s="1"/>
  <c r="CI1191" i="1"/>
  <c r="CJ1191" i="1" s="1"/>
  <c r="CI1192" i="1"/>
  <c r="CJ1192" i="1" s="1"/>
  <c r="CI1193" i="1"/>
  <c r="CJ1193" i="1" s="1"/>
  <c r="CI1194" i="1"/>
  <c r="CJ1194" i="1" s="1"/>
  <c r="CI1195" i="1"/>
  <c r="CJ1195" i="1" s="1"/>
  <c r="CI1196" i="1"/>
  <c r="CJ1196" i="1" s="1"/>
  <c r="CI1197" i="1"/>
  <c r="CJ1197" i="1" s="1"/>
  <c r="CI1198" i="1"/>
  <c r="CJ1198" i="1" s="1"/>
  <c r="CI1199" i="1"/>
  <c r="CJ1199" i="1" s="1"/>
  <c r="CI1200" i="1"/>
  <c r="CJ1200" i="1" s="1"/>
  <c r="CI1201" i="1"/>
  <c r="CJ1201" i="1" s="1"/>
  <c r="CI1202" i="1"/>
  <c r="CJ1202" i="1" s="1"/>
  <c r="CI1203" i="1"/>
  <c r="CJ1203" i="1" s="1"/>
  <c r="CI1204" i="1"/>
  <c r="CJ1204" i="1" s="1"/>
  <c r="CI1205" i="1"/>
  <c r="CJ1205" i="1" s="1"/>
  <c r="CI1206" i="1"/>
  <c r="CJ1206" i="1" s="1"/>
  <c r="CI1207" i="1"/>
  <c r="CJ1207" i="1" s="1"/>
  <c r="CI1208" i="1"/>
  <c r="CJ1208" i="1" s="1"/>
  <c r="CI1209" i="1"/>
  <c r="CJ1209" i="1" s="1"/>
  <c r="CI1210" i="1"/>
  <c r="CJ1210" i="1" s="1"/>
  <c r="CI1211" i="1"/>
  <c r="CJ1211" i="1" s="1"/>
  <c r="CI1212" i="1"/>
  <c r="CJ1212" i="1" s="1"/>
  <c r="CI1213" i="1"/>
  <c r="CJ1213" i="1" s="1"/>
  <c r="CI1214" i="1"/>
  <c r="CJ1214" i="1" s="1"/>
  <c r="CI1215" i="1"/>
  <c r="CJ1215" i="1" s="1"/>
  <c r="CI1216" i="1"/>
  <c r="CJ1216" i="1" s="1"/>
  <c r="CI1217" i="1"/>
  <c r="CJ1217" i="1" s="1"/>
  <c r="CI1218" i="1"/>
  <c r="CJ1218" i="1" s="1"/>
  <c r="CI1219" i="1"/>
  <c r="CJ1219" i="1" s="1"/>
  <c r="CI1220" i="1"/>
  <c r="CJ1220" i="1" s="1"/>
  <c r="CI1221" i="1"/>
  <c r="CJ1221" i="1" s="1"/>
  <c r="CI1222" i="1"/>
  <c r="CJ1222" i="1" s="1"/>
  <c r="CI1223" i="1"/>
  <c r="CJ1223" i="1" s="1"/>
  <c r="CI1224" i="1"/>
  <c r="CJ1224" i="1" s="1"/>
  <c r="CI1225" i="1"/>
  <c r="CJ1225" i="1" s="1"/>
  <c r="CI1226" i="1"/>
  <c r="CJ1226" i="1" s="1"/>
  <c r="CI1227" i="1"/>
  <c r="CJ1227" i="1" s="1"/>
  <c r="CI1228" i="1"/>
  <c r="CJ1228" i="1" s="1"/>
  <c r="CI1229" i="1"/>
  <c r="CJ1229" i="1" s="1"/>
  <c r="CI1230" i="1"/>
  <c r="CJ1230" i="1" s="1"/>
  <c r="CI1231" i="1"/>
  <c r="CJ1231" i="1" s="1"/>
  <c r="CI1232" i="1"/>
  <c r="CJ1232" i="1" s="1"/>
  <c r="CI1233" i="1"/>
  <c r="CJ1233" i="1" s="1"/>
  <c r="CI1234" i="1"/>
  <c r="CJ1234" i="1" s="1"/>
  <c r="CI1235" i="1"/>
  <c r="CJ1235" i="1" s="1"/>
  <c r="CI1236" i="1"/>
  <c r="CJ1236" i="1" s="1"/>
  <c r="CI1237" i="1"/>
  <c r="CJ1237" i="1" s="1"/>
  <c r="CI1238" i="1"/>
  <c r="CJ1238" i="1" s="1"/>
  <c r="CI1239" i="1"/>
  <c r="CJ1239" i="1" s="1"/>
  <c r="CI1240" i="1"/>
  <c r="CJ1240" i="1" s="1"/>
  <c r="CI1241" i="1"/>
  <c r="CJ1241" i="1" s="1"/>
  <c r="CI1242" i="1"/>
  <c r="CJ1242" i="1" s="1"/>
  <c r="CI1243" i="1"/>
  <c r="CJ1243" i="1" s="1"/>
  <c r="CI1244" i="1"/>
  <c r="CJ1244" i="1" s="1"/>
  <c r="CI1245" i="1"/>
  <c r="CJ1245" i="1" s="1"/>
  <c r="CI1246" i="1"/>
  <c r="CJ1246" i="1" s="1"/>
  <c r="CI1247" i="1"/>
  <c r="CJ1247" i="1" s="1"/>
  <c r="CI1248" i="1"/>
  <c r="CJ1248" i="1" s="1"/>
  <c r="CI1249" i="1"/>
  <c r="CJ1249" i="1" s="1"/>
  <c r="CI1250" i="1"/>
  <c r="CJ1250" i="1" s="1"/>
  <c r="CI1251" i="1"/>
  <c r="CJ1251" i="1" s="1"/>
  <c r="CI1252" i="1"/>
  <c r="CJ1252" i="1" s="1"/>
  <c r="CI1253" i="1"/>
  <c r="CJ1253" i="1" s="1"/>
  <c r="CI1254" i="1"/>
  <c r="CJ1254" i="1" s="1"/>
  <c r="CI1255" i="1"/>
  <c r="CJ1255" i="1" s="1"/>
  <c r="CI1256" i="1"/>
  <c r="CJ1256" i="1" s="1"/>
  <c r="CI1257" i="1"/>
  <c r="CJ1257" i="1" s="1"/>
  <c r="CI1258" i="1"/>
  <c r="CJ1258" i="1" s="1"/>
  <c r="CI1259" i="1"/>
  <c r="CJ1259" i="1" s="1"/>
  <c r="CI1260" i="1"/>
  <c r="CJ1260" i="1" s="1"/>
  <c r="CI1261" i="1"/>
  <c r="CJ1261" i="1" s="1"/>
  <c r="CI1262" i="1"/>
  <c r="CJ1262" i="1" s="1"/>
  <c r="CI1263" i="1"/>
  <c r="CJ1263" i="1" s="1"/>
  <c r="CI1264" i="1"/>
  <c r="CJ1264" i="1" s="1"/>
  <c r="CI1265" i="1"/>
  <c r="CJ1265" i="1" s="1"/>
  <c r="CI1266" i="1"/>
  <c r="CJ1266" i="1" s="1"/>
  <c r="CI1267" i="1"/>
  <c r="CJ1267" i="1" s="1"/>
  <c r="CI1268" i="1"/>
  <c r="CJ1268" i="1" s="1"/>
  <c r="CI1269" i="1"/>
  <c r="CJ1269" i="1" s="1"/>
  <c r="CI1270" i="1"/>
  <c r="CJ1270" i="1" s="1"/>
  <c r="CI1271" i="1"/>
  <c r="CJ1271" i="1" s="1"/>
  <c r="CI1272" i="1"/>
  <c r="CJ1272" i="1" s="1"/>
  <c r="CI1273" i="1"/>
  <c r="CJ1273" i="1" s="1"/>
  <c r="CI1274" i="1"/>
  <c r="CJ1274" i="1" s="1"/>
  <c r="CI1275" i="1"/>
  <c r="CJ1275" i="1" s="1"/>
  <c r="CI1276" i="1"/>
  <c r="CJ1276" i="1" s="1"/>
  <c r="CI1277" i="1"/>
  <c r="CJ1277" i="1" s="1"/>
  <c r="CI1278" i="1"/>
  <c r="CJ1278" i="1" s="1"/>
  <c r="CI1279" i="1"/>
  <c r="CJ1279" i="1" s="1"/>
  <c r="CI1280" i="1"/>
  <c r="CJ1280" i="1" s="1"/>
  <c r="CI1281" i="1"/>
  <c r="CJ1281" i="1" s="1"/>
  <c r="CI1282" i="1"/>
  <c r="CJ1282" i="1" s="1"/>
  <c r="CI1283" i="1"/>
  <c r="CJ1283" i="1" s="1"/>
  <c r="CI1284" i="1"/>
  <c r="CJ1284" i="1" s="1"/>
  <c r="CI1285" i="1"/>
  <c r="CJ1285" i="1" s="1"/>
  <c r="CI1286" i="1"/>
  <c r="CJ1286" i="1" s="1"/>
  <c r="CI1287" i="1"/>
  <c r="CJ1287" i="1" s="1"/>
  <c r="CI1288" i="1"/>
  <c r="CJ1288" i="1" s="1"/>
  <c r="CI1289" i="1"/>
  <c r="CJ1289" i="1" s="1"/>
  <c r="CI1290" i="1"/>
  <c r="CJ1290" i="1" s="1"/>
  <c r="CI1291" i="1"/>
  <c r="CJ1291" i="1" s="1"/>
  <c r="CI1292" i="1"/>
  <c r="CJ1292" i="1" s="1"/>
  <c r="CI1293" i="1"/>
  <c r="CJ1293" i="1" s="1"/>
  <c r="CI1294" i="1"/>
  <c r="CJ1294" i="1" s="1"/>
  <c r="CI1295" i="1"/>
  <c r="CJ1295" i="1" s="1"/>
  <c r="CI1296" i="1"/>
  <c r="CJ1296" i="1" s="1"/>
  <c r="CI1297" i="1"/>
  <c r="CJ1297" i="1" s="1"/>
  <c r="CI1298" i="1"/>
  <c r="CJ1298" i="1" s="1"/>
  <c r="CI1299" i="1"/>
  <c r="CJ1299" i="1" s="1"/>
  <c r="CI1300" i="1"/>
  <c r="CJ1300" i="1" s="1"/>
  <c r="CI1301" i="1"/>
  <c r="CJ1301" i="1" s="1"/>
  <c r="CI1302" i="1"/>
  <c r="CJ1302" i="1" s="1"/>
  <c r="CI1303" i="1"/>
  <c r="CJ1303" i="1" s="1"/>
  <c r="CI1304" i="1"/>
  <c r="CJ1304" i="1" s="1"/>
  <c r="CI1305" i="1"/>
  <c r="CJ1305" i="1" s="1"/>
  <c r="CI1306" i="1"/>
  <c r="CJ1306" i="1" s="1"/>
  <c r="CI1307" i="1"/>
  <c r="CJ1307" i="1" s="1"/>
  <c r="CI1308" i="1"/>
  <c r="CJ1308" i="1" s="1"/>
  <c r="CI1309" i="1"/>
  <c r="CJ1309" i="1" s="1"/>
  <c r="CI1310" i="1"/>
  <c r="CJ1310" i="1" s="1"/>
  <c r="CI1311" i="1"/>
  <c r="CJ1311" i="1" s="1"/>
  <c r="CI1312" i="1"/>
  <c r="CJ1312" i="1" s="1"/>
  <c r="CI1313" i="1"/>
  <c r="CJ1313" i="1" s="1"/>
  <c r="CI1314" i="1"/>
  <c r="CJ1314" i="1" s="1"/>
  <c r="CI1315" i="1"/>
  <c r="CJ1315" i="1" s="1"/>
  <c r="CI1316" i="1"/>
  <c r="CJ1316" i="1" s="1"/>
  <c r="CI1317" i="1"/>
  <c r="CJ1317" i="1" s="1"/>
  <c r="CI1318" i="1"/>
  <c r="CJ1318" i="1" s="1"/>
  <c r="CI1319" i="1"/>
  <c r="CJ1319" i="1" s="1"/>
  <c r="CI1320" i="1"/>
  <c r="CJ1320" i="1" s="1"/>
  <c r="CI1321" i="1"/>
  <c r="CJ1321" i="1" s="1"/>
  <c r="CI1322" i="1"/>
  <c r="CJ1322" i="1" s="1"/>
  <c r="CI1323" i="1"/>
  <c r="CJ1323" i="1" s="1"/>
  <c r="CI1324" i="1"/>
  <c r="CJ1324" i="1" s="1"/>
  <c r="CI1325" i="1"/>
  <c r="CJ1325" i="1" s="1"/>
  <c r="CI1326" i="1"/>
  <c r="CJ1326" i="1" s="1"/>
  <c r="CI1327" i="1"/>
  <c r="CJ1327" i="1" s="1"/>
  <c r="CI1328" i="1"/>
  <c r="CJ1328" i="1" s="1"/>
  <c r="CI1329" i="1"/>
  <c r="CJ1329" i="1" s="1"/>
  <c r="CI1330" i="1"/>
  <c r="CJ1330" i="1" s="1"/>
  <c r="CI1331" i="1"/>
  <c r="CJ1331" i="1" s="1"/>
  <c r="CI1332" i="1"/>
  <c r="CJ1332" i="1" s="1"/>
  <c r="CI1333" i="1"/>
  <c r="CJ1333" i="1" s="1"/>
  <c r="CI1334" i="1"/>
  <c r="CJ1334" i="1" s="1"/>
  <c r="CI1335" i="1"/>
  <c r="CJ1335" i="1" s="1"/>
  <c r="CI1336" i="1"/>
  <c r="CJ1336" i="1" s="1"/>
  <c r="CI1337" i="1"/>
  <c r="CJ1337" i="1" s="1"/>
  <c r="CI1338" i="1"/>
  <c r="CJ1338" i="1" s="1"/>
  <c r="CI1339" i="1"/>
  <c r="CJ1339" i="1" s="1"/>
  <c r="CI1340" i="1"/>
  <c r="CJ1340" i="1" s="1"/>
  <c r="CI1341" i="1"/>
  <c r="CJ1341" i="1" s="1"/>
  <c r="CI1342" i="1"/>
  <c r="CJ1342" i="1" s="1"/>
  <c r="CI1343" i="1"/>
  <c r="CJ1343" i="1" s="1"/>
  <c r="CI1344" i="1"/>
  <c r="CJ1344" i="1" s="1"/>
  <c r="CI1345" i="1"/>
  <c r="CJ1345" i="1" s="1"/>
  <c r="CI1346" i="1"/>
  <c r="CJ1346" i="1" s="1"/>
  <c r="CI1347" i="1"/>
  <c r="CJ1347" i="1" s="1"/>
  <c r="CI1348" i="1"/>
  <c r="CJ1348" i="1" s="1"/>
  <c r="CI1349" i="1"/>
  <c r="CJ1349" i="1" s="1"/>
  <c r="CI1350" i="1"/>
  <c r="CJ1350" i="1" s="1"/>
  <c r="CI1351" i="1"/>
  <c r="CJ1351" i="1" s="1"/>
  <c r="CI1352" i="1"/>
  <c r="CJ1352" i="1" s="1"/>
  <c r="CI1353" i="1"/>
  <c r="CJ1353" i="1" s="1"/>
  <c r="CI1354" i="1"/>
  <c r="CJ1354" i="1" s="1"/>
  <c r="CI1355" i="1"/>
  <c r="CJ1355" i="1" s="1"/>
  <c r="CI1356" i="1"/>
  <c r="CJ1356" i="1" s="1"/>
  <c r="CI1357" i="1"/>
  <c r="CJ1357" i="1" s="1"/>
  <c r="CI1358" i="1"/>
  <c r="CJ1358" i="1" s="1"/>
  <c r="CI1359" i="1"/>
  <c r="CJ1359" i="1" s="1"/>
  <c r="CI1360" i="1"/>
  <c r="CJ1360" i="1" s="1"/>
  <c r="CI1361" i="1"/>
  <c r="CJ1361" i="1" s="1"/>
  <c r="CI1362" i="1"/>
  <c r="CJ1362" i="1" s="1"/>
  <c r="CI1363" i="1"/>
  <c r="CJ1363" i="1" s="1"/>
  <c r="CI1364" i="1"/>
  <c r="CJ1364" i="1" s="1"/>
  <c r="CI1365" i="1"/>
  <c r="CJ1365" i="1" s="1"/>
  <c r="CI1366" i="1"/>
  <c r="CJ1366" i="1" s="1"/>
  <c r="CI1367" i="1"/>
  <c r="CJ1367" i="1" s="1"/>
  <c r="CI1368" i="1"/>
  <c r="CJ1368" i="1" s="1"/>
  <c r="CI1369" i="1"/>
  <c r="CJ1369" i="1" s="1"/>
  <c r="CI1370" i="1"/>
  <c r="CJ1370" i="1" s="1"/>
  <c r="CI1371" i="1"/>
  <c r="CJ1371" i="1" s="1"/>
  <c r="CI1372" i="1"/>
  <c r="CJ1372" i="1" s="1"/>
  <c r="CI1373" i="1"/>
  <c r="CJ1373" i="1" s="1"/>
  <c r="CI1374" i="1"/>
  <c r="CJ1374" i="1" s="1"/>
  <c r="CI1375" i="1"/>
  <c r="CJ1375" i="1" s="1"/>
  <c r="CI1376" i="1"/>
  <c r="CJ1376" i="1" s="1"/>
  <c r="CI1377" i="1"/>
  <c r="CJ1377" i="1" s="1"/>
  <c r="CI1378" i="1"/>
  <c r="CJ1378" i="1" s="1"/>
  <c r="CI1379" i="1"/>
  <c r="CJ1379" i="1" s="1"/>
  <c r="CI1380" i="1"/>
  <c r="CJ1380" i="1" s="1"/>
  <c r="CI1381" i="1"/>
  <c r="CJ1381" i="1" s="1"/>
  <c r="CI1382" i="1"/>
  <c r="CJ1382" i="1" s="1"/>
  <c r="CI1383" i="1"/>
  <c r="CJ1383" i="1" s="1"/>
  <c r="CI1384" i="1"/>
  <c r="CJ1384" i="1" s="1"/>
  <c r="CI1385" i="1"/>
  <c r="CJ1385" i="1" s="1"/>
  <c r="CI1386" i="1"/>
  <c r="CJ1386" i="1" s="1"/>
  <c r="CI1387" i="1"/>
  <c r="CJ1387" i="1" s="1"/>
  <c r="CI1388" i="1"/>
  <c r="CJ1388" i="1" s="1"/>
  <c r="CI1389" i="1"/>
  <c r="CJ1389" i="1" s="1"/>
  <c r="CI1390" i="1"/>
  <c r="CJ1390" i="1" s="1"/>
  <c r="CI1391" i="1"/>
  <c r="CJ1391" i="1" s="1"/>
  <c r="CI1392" i="1"/>
  <c r="CJ1392" i="1" s="1"/>
  <c r="CI1393" i="1"/>
  <c r="CJ1393" i="1" s="1"/>
  <c r="CI1394" i="1"/>
  <c r="CJ1394" i="1" s="1"/>
  <c r="CI1395" i="1"/>
  <c r="CJ1395" i="1" s="1"/>
  <c r="CI1396" i="1"/>
  <c r="CJ1396" i="1" s="1"/>
  <c r="CI1397" i="1"/>
  <c r="CJ1397" i="1" s="1"/>
  <c r="CI1398" i="1"/>
  <c r="CJ1398" i="1" s="1"/>
  <c r="CI1399" i="1"/>
  <c r="CJ1399" i="1" s="1"/>
  <c r="CI1400" i="1"/>
  <c r="CJ1400" i="1" s="1"/>
  <c r="CI1401" i="1"/>
  <c r="CJ1401" i="1" s="1"/>
  <c r="CI1402" i="1"/>
  <c r="CJ1402" i="1" s="1"/>
  <c r="CI1403" i="1"/>
  <c r="CJ1403" i="1" s="1"/>
  <c r="CI1404" i="1"/>
  <c r="CJ1404" i="1" s="1"/>
  <c r="CI1405" i="1"/>
  <c r="CJ1405" i="1" s="1"/>
  <c r="CI1406" i="1"/>
  <c r="CJ1406" i="1" s="1"/>
  <c r="CI1407" i="1"/>
  <c r="CJ1407" i="1" s="1"/>
  <c r="CI1408" i="1"/>
  <c r="CJ1408" i="1" s="1"/>
  <c r="CI1409" i="1"/>
  <c r="CJ1409" i="1" s="1"/>
  <c r="CI1410" i="1"/>
  <c r="CJ1410" i="1" s="1"/>
  <c r="CI1411" i="1"/>
  <c r="CJ1411" i="1" s="1"/>
  <c r="CI1412" i="1"/>
  <c r="CJ1412" i="1" s="1"/>
  <c r="CI1413" i="1"/>
  <c r="CJ1413" i="1" s="1"/>
  <c r="CI1414" i="1"/>
  <c r="CJ1414" i="1" s="1"/>
  <c r="CI1415" i="1"/>
  <c r="CJ1415" i="1" s="1"/>
  <c r="CI1416" i="1"/>
  <c r="CJ1416" i="1" s="1"/>
  <c r="CI1417" i="1"/>
  <c r="CJ1417" i="1" s="1"/>
  <c r="CI1418" i="1"/>
  <c r="CJ1418" i="1" s="1"/>
  <c r="CI1419" i="1"/>
  <c r="CJ1419" i="1" s="1"/>
  <c r="CI1420" i="1"/>
  <c r="CJ1420" i="1" s="1"/>
  <c r="CI1421" i="1"/>
  <c r="CJ1421" i="1" s="1"/>
  <c r="CI1422" i="1"/>
  <c r="CJ1422" i="1" s="1"/>
  <c r="CI1423" i="1"/>
  <c r="CJ1423" i="1" s="1"/>
  <c r="CI1424" i="1"/>
  <c r="CJ1424" i="1" s="1"/>
  <c r="CI1425" i="1"/>
  <c r="CJ1425" i="1" s="1"/>
  <c r="CI1426" i="1"/>
  <c r="CJ1426" i="1" s="1"/>
  <c r="CI1427" i="1"/>
  <c r="CJ1427" i="1" s="1"/>
  <c r="CI1428" i="1"/>
  <c r="CJ1428" i="1" s="1"/>
  <c r="CI1429" i="1"/>
  <c r="CJ1429" i="1" s="1"/>
  <c r="CI1430" i="1"/>
  <c r="CJ1430" i="1" s="1"/>
  <c r="CI1431" i="1"/>
  <c r="CJ1431" i="1" s="1"/>
  <c r="CI1432" i="1"/>
  <c r="CJ1432" i="1" s="1"/>
  <c r="CI1433" i="1"/>
  <c r="CJ1433" i="1" s="1"/>
  <c r="CI1434" i="1"/>
  <c r="CJ1434" i="1" s="1"/>
  <c r="CI1435" i="1"/>
  <c r="CJ1435" i="1" s="1"/>
  <c r="CI1436" i="1"/>
  <c r="CJ1436" i="1" s="1"/>
  <c r="CI1437" i="1"/>
  <c r="CJ1437" i="1" s="1"/>
  <c r="CI1438" i="1"/>
  <c r="CJ1438" i="1" s="1"/>
  <c r="CI1439" i="1"/>
  <c r="CJ1439" i="1" s="1"/>
  <c r="CI1440" i="1"/>
  <c r="CJ1440" i="1" s="1"/>
  <c r="CI1441" i="1"/>
  <c r="CJ1441" i="1" s="1"/>
  <c r="CI1442" i="1"/>
  <c r="CJ1442" i="1" s="1"/>
  <c r="CI1443" i="1"/>
  <c r="CJ1443" i="1" s="1"/>
  <c r="CI1444" i="1"/>
  <c r="CJ1444" i="1" s="1"/>
  <c r="CI1445" i="1"/>
  <c r="CJ1445" i="1" s="1"/>
  <c r="CI1446" i="1"/>
  <c r="CJ1446" i="1" s="1"/>
  <c r="CI1447" i="1"/>
  <c r="CJ1447" i="1" s="1"/>
  <c r="CI1448" i="1"/>
  <c r="CJ1448" i="1" s="1"/>
  <c r="CI1449" i="1"/>
  <c r="CJ1449" i="1" s="1"/>
  <c r="CI1450" i="1"/>
  <c r="CJ1450" i="1" s="1"/>
  <c r="CI1451" i="1"/>
  <c r="CJ1451" i="1" s="1"/>
  <c r="CI1452" i="1"/>
  <c r="CJ1452" i="1" s="1"/>
  <c r="CI1453" i="1"/>
  <c r="CJ1453" i="1" s="1"/>
  <c r="CI1454" i="1"/>
  <c r="CJ1454" i="1" s="1"/>
  <c r="CI1455" i="1"/>
  <c r="CJ1455" i="1" s="1"/>
  <c r="CI1456" i="1"/>
  <c r="CJ1456" i="1" s="1"/>
  <c r="CI1457" i="1"/>
  <c r="CJ1457" i="1" s="1"/>
  <c r="CI1458" i="1"/>
  <c r="CJ1458" i="1" s="1"/>
  <c r="CI1459" i="1"/>
  <c r="CJ1459" i="1" s="1"/>
  <c r="CI1460" i="1"/>
  <c r="CJ1460" i="1" s="1"/>
  <c r="CI1461" i="1"/>
  <c r="CJ1461" i="1" s="1"/>
  <c r="CI1462" i="1"/>
  <c r="CJ1462" i="1" s="1"/>
  <c r="CI1463" i="1"/>
  <c r="CJ1463" i="1" s="1"/>
  <c r="CI1464" i="1"/>
  <c r="CJ1464" i="1" s="1"/>
  <c r="CI1465" i="1"/>
  <c r="CJ1465" i="1" s="1"/>
  <c r="CI1466" i="1"/>
  <c r="CJ1466" i="1" s="1"/>
  <c r="CI1467" i="1"/>
  <c r="CJ1467" i="1" s="1"/>
  <c r="CI1468" i="1"/>
  <c r="CJ1468" i="1" s="1"/>
  <c r="CI1469" i="1"/>
  <c r="CJ1469" i="1" s="1"/>
  <c r="CI1470" i="1"/>
  <c r="CJ1470" i="1" s="1"/>
  <c r="CI1471" i="1"/>
  <c r="CJ1471" i="1" s="1"/>
  <c r="CI1472" i="1"/>
  <c r="CJ1472" i="1" s="1"/>
  <c r="CI1473" i="1"/>
  <c r="CJ1473" i="1" s="1"/>
  <c r="CI1474" i="1"/>
  <c r="CJ1474" i="1" s="1"/>
  <c r="CI1475" i="1"/>
  <c r="CJ1475" i="1" s="1"/>
  <c r="CI1476" i="1"/>
  <c r="CJ1476" i="1" s="1"/>
  <c r="CI1477" i="1"/>
  <c r="CJ1477" i="1" s="1"/>
  <c r="CI1478" i="1"/>
  <c r="CJ1478" i="1" s="1"/>
  <c r="CI1479" i="1"/>
  <c r="CJ1479" i="1" s="1"/>
  <c r="CI1480" i="1"/>
  <c r="CJ1480" i="1" s="1"/>
  <c r="CI1481" i="1"/>
  <c r="CJ1481" i="1" s="1"/>
  <c r="CI1482" i="1"/>
  <c r="CJ1482" i="1" s="1"/>
  <c r="CI1483" i="1"/>
  <c r="CJ1483" i="1" s="1"/>
  <c r="CI1484" i="1"/>
  <c r="CJ1484" i="1" s="1"/>
  <c r="CI1485" i="1"/>
  <c r="CJ1485" i="1" s="1"/>
  <c r="CI1486" i="1"/>
  <c r="CJ1486" i="1" s="1"/>
  <c r="CI1487" i="1"/>
  <c r="CJ1487" i="1" s="1"/>
  <c r="CI1488" i="1"/>
  <c r="CJ1488" i="1" s="1"/>
  <c r="CI1489" i="1"/>
  <c r="CJ1489" i="1" s="1"/>
  <c r="CI1490" i="1"/>
  <c r="CJ1490" i="1" s="1"/>
  <c r="CI1491" i="1"/>
  <c r="CJ1491" i="1" s="1"/>
  <c r="CI1492" i="1"/>
  <c r="CJ1492" i="1" s="1"/>
  <c r="CI1493" i="1"/>
  <c r="CJ1493" i="1" s="1"/>
  <c r="CI1494" i="1"/>
  <c r="CJ1494" i="1" s="1"/>
  <c r="CI1495" i="1"/>
  <c r="CJ1495" i="1" s="1"/>
  <c r="CI1496" i="1"/>
  <c r="CJ1496" i="1" s="1"/>
  <c r="CI1497" i="1"/>
  <c r="CJ1497" i="1" s="1"/>
  <c r="CI1498" i="1"/>
  <c r="CJ1498" i="1" s="1"/>
  <c r="CI1499" i="1"/>
  <c r="CJ1499" i="1" s="1"/>
  <c r="CI1500" i="1"/>
  <c r="CJ1500" i="1" s="1"/>
  <c r="CI1501" i="1"/>
  <c r="CJ1501" i="1" s="1"/>
  <c r="CI1502" i="1"/>
  <c r="CJ1502" i="1" s="1"/>
  <c r="CI1503" i="1"/>
  <c r="CJ1503" i="1" s="1"/>
  <c r="CI1504" i="1"/>
  <c r="CJ1504" i="1" s="1"/>
  <c r="CI1505" i="1"/>
  <c r="CJ1505" i="1" s="1"/>
  <c r="CI1506" i="1"/>
  <c r="CJ1506" i="1" s="1"/>
  <c r="CI1507" i="1"/>
  <c r="CJ1507" i="1" s="1"/>
  <c r="CI1508" i="1"/>
  <c r="CJ1508" i="1" s="1"/>
  <c r="CI1509" i="1"/>
  <c r="CJ1509" i="1" s="1"/>
  <c r="CI1510" i="1"/>
  <c r="CJ1510" i="1" s="1"/>
  <c r="CI1511" i="1"/>
  <c r="CJ1511" i="1" s="1"/>
  <c r="CI1512" i="1"/>
  <c r="CJ1512" i="1" s="1"/>
  <c r="CI1513" i="1"/>
  <c r="CJ1513" i="1" s="1"/>
  <c r="CI1514" i="1"/>
  <c r="CJ1514" i="1" s="1"/>
  <c r="CI1515" i="1"/>
  <c r="CJ1515" i="1" s="1"/>
  <c r="CI1516" i="1"/>
  <c r="CJ1516" i="1" s="1"/>
  <c r="CI1517" i="1"/>
  <c r="CJ1517" i="1" s="1"/>
  <c r="CI1518" i="1"/>
  <c r="CJ1518" i="1" s="1"/>
  <c r="CI1519" i="1"/>
  <c r="CJ1519" i="1" s="1"/>
  <c r="CI1520" i="1"/>
  <c r="CJ1520" i="1" s="1"/>
  <c r="CI1521" i="1"/>
  <c r="CJ1521" i="1" s="1"/>
  <c r="CI1522" i="1"/>
  <c r="CJ1522" i="1" s="1"/>
  <c r="CI1523" i="1"/>
  <c r="CJ1523" i="1" s="1"/>
  <c r="CI1524" i="1"/>
  <c r="CJ1524" i="1" s="1"/>
  <c r="CI1525" i="1"/>
  <c r="CJ1525" i="1" s="1"/>
  <c r="CI1526" i="1"/>
  <c r="CJ1526" i="1" s="1"/>
  <c r="CI1527" i="1"/>
  <c r="CJ1527" i="1" s="1"/>
  <c r="CI1528" i="1"/>
  <c r="CJ1528" i="1" s="1"/>
  <c r="CI1529" i="1"/>
  <c r="CJ1529" i="1" s="1"/>
  <c r="CI1530" i="1"/>
  <c r="CJ1530" i="1" s="1"/>
  <c r="CI1531" i="1"/>
  <c r="CJ1531" i="1" s="1"/>
  <c r="CI1532" i="1"/>
  <c r="CJ1532" i="1" s="1"/>
  <c r="CI1533" i="1"/>
  <c r="CJ1533" i="1" s="1"/>
  <c r="CI1534" i="1"/>
  <c r="CJ1534" i="1" s="1"/>
  <c r="CI1535" i="1"/>
  <c r="CJ1535" i="1" s="1"/>
  <c r="CI1536" i="1"/>
  <c r="CJ1536" i="1" s="1"/>
  <c r="CI1537" i="1"/>
  <c r="CJ1537" i="1" s="1"/>
  <c r="CI1538" i="1"/>
  <c r="CJ1538" i="1" s="1"/>
  <c r="CI1539" i="1"/>
  <c r="CJ1539" i="1" s="1"/>
  <c r="CI1540" i="1"/>
  <c r="CJ1540" i="1" s="1"/>
  <c r="CI1541" i="1"/>
  <c r="CJ1541" i="1" s="1"/>
  <c r="CI1542" i="1"/>
  <c r="CJ1542" i="1" s="1"/>
  <c r="CI1543" i="1"/>
  <c r="CJ1543" i="1" s="1"/>
  <c r="CI1544" i="1"/>
  <c r="CJ1544" i="1" s="1"/>
  <c r="CI1545" i="1"/>
  <c r="CJ1545" i="1" s="1"/>
  <c r="CI1546" i="1"/>
  <c r="CJ1546" i="1" s="1"/>
  <c r="CI1547" i="1"/>
  <c r="CJ1547" i="1" s="1"/>
  <c r="CI1548" i="1"/>
  <c r="CJ1548" i="1" s="1"/>
  <c r="CI1549" i="1"/>
  <c r="CJ1549" i="1" s="1"/>
  <c r="CI1550" i="1"/>
  <c r="CJ1550" i="1" s="1"/>
  <c r="CI1551" i="1"/>
  <c r="CJ1551" i="1" s="1"/>
  <c r="CI1552" i="1"/>
  <c r="CJ1552" i="1" s="1"/>
  <c r="CI1553" i="1"/>
  <c r="CJ1553" i="1" s="1"/>
  <c r="CI1554" i="1"/>
  <c r="CJ1554" i="1" s="1"/>
  <c r="CI1555" i="1"/>
  <c r="CJ1555" i="1" s="1"/>
  <c r="CI1556" i="1"/>
  <c r="CJ1556" i="1" s="1"/>
  <c r="CI1557" i="1"/>
  <c r="CJ1557" i="1" s="1"/>
  <c r="CI1558" i="1"/>
  <c r="CJ1558" i="1" s="1"/>
  <c r="CI1559" i="1"/>
  <c r="CJ1559" i="1" s="1"/>
  <c r="CI1560" i="1"/>
  <c r="CJ1560" i="1" s="1"/>
  <c r="CI1561" i="1"/>
  <c r="CJ1561" i="1" s="1"/>
  <c r="CI1562" i="1"/>
  <c r="CJ1562" i="1" s="1"/>
  <c r="CI1563" i="1"/>
  <c r="CJ1563" i="1" s="1"/>
  <c r="CI1564" i="1"/>
  <c r="CJ1564" i="1" s="1"/>
  <c r="CI1565" i="1"/>
  <c r="CJ1565" i="1" s="1"/>
  <c r="CI1566" i="1"/>
  <c r="CJ1566" i="1" s="1"/>
  <c r="CI1567" i="1"/>
  <c r="CJ1567" i="1" s="1"/>
  <c r="CI1568" i="1"/>
  <c r="CJ1568" i="1" s="1"/>
  <c r="CI1569" i="1"/>
  <c r="CJ1569" i="1" s="1"/>
  <c r="CI1570" i="1"/>
  <c r="CJ1570" i="1" s="1"/>
  <c r="CI1571" i="1"/>
  <c r="CJ1571" i="1" s="1"/>
  <c r="CI1572" i="1"/>
  <c r="CJ1572" i="1" s="1"/>
  <c r="CI1573" i="1"/>
  <c r="CJ1573" i="1" s="1"/>
  <c r="CI1574" i="1"/>
  <c r="CJ1574" i="1" s="1"/>
  <c r="CI1575" i="1"/>
  <c r="CJ1575" i="1" s="1"/>
  <c r="CI1576" i="1"/>
  <c r="CJ1576" i="1" s="1"/>
  <c r="CI1577" i="1"/>
  <c r="CJ1577" i="1" s="1"/>
  <c r="CI1578" i="1"/>
  <c r="CJ1578" i="1" s="1"/>
  <c r="CI1579" i="1"/>
  <c r="CJ1579" i="1" s="1"/>
  <c r="CI1580" i="1"/>
  <c r="CJ1580" i="1" s="1"/>
  <c r="CI1581" i="1"/>
  <c r="CJ1581" i="1" s="1"/>
  <c r="CI1582" i="1"/>
  <c r="CJ1582" i="1" s="1"/>
  <c r="CI1583" i="1"/>
  <c r="CJ1583" i="1" s="1"/>
  <c r="CI1584" i="1"/>
  <c r="CJ1584" i="1" s="1"/>
  <c r="CI1585" i="1"/>
  <c r="CJ1585" i="1" s="1"/>
  <c r="CI1586" i="1"/>
  <c r="CJ1586" i="1" s="1"/>
  <c r="CI1587" i="1"/>
  <c r="CJ1587" i="1" s="1"/>
  <c r="CI1588" i="1"/>
  <c r="CJ1588" i="1" s="1"/>
  <c r="CI1589" i="1"/>
  <c r="CJ1589" i="1" s="1"/>
  <c r="CI1590" i="1"/>
  <c r="CJ1590" i="1" s="1"/>
  <c r="CI1591" i="1"/>
  <c r="CJ1591" i="1" s="1"/>
  <c r="CI1592" i="1"/>
  <c r="CJ1592" i="1" s="1"/>
  <c r="CI1593" i="1"/>
  <c r="CJ1593" i="1" s="1"/>
  <c r="CI1594" i="1"/>
  <c r="CJ1594" i="1" s="1"/>
  <c r="CI1595" i="1"/>
  <c r="CJ1595" i="1" s="1"/>
  <c r="CI1596" i="1"/>
  <c r="CJ1596" i="1" s="1"/>
  <c r="CI1597" i="1"/>
  <c r="CJ1597" i="1" s="1"/>
  <c r="CI1598" i="1"/>
  <c r="CJ1598" i="1" s="1"/>
  <c r="CI1599" i="1"/>
  <c r="CJ1599" i="1" s="1"/>
  <c r="CI1600" i="1"/>
  <c r="CJ1600" i="1" s="1"/>
  <c r="CI1601" i="1"/>
  <c r="CJ1601" i="1" s="1"/>
  <c r="CI1602" i="1"/>
  <c r="CJ1602" i="1" s="1"/>
  <c r="CI1603" i="1"/>
  <c r="CJ1603" i="1" s="1"/>
  <c r="CI1604" i="1"/>
  <c r="CJ1604" i="1" s="1"/>
  <c r="CI1605" i="1"/>
  <c r="CJ1605" i="1" s="1"/>
  <c r="CI1606" i="1"/>
  <c r="CJ1606" i="1" s="1"/>
  <c r="CI1607" i="1"/>
  <c r="CJ1607" i="1" s="1"/>
  <c r="CI1608" i="1"/>
  <c r="CJ1608" i="1" s="1"/>
  <c r="CI1609" i="1"/>
  <c r="CJ1609" i="1" s="1"/>
  <c r="CI1610" i="1"/>
  <c r="CJ1610" i="1" s="1"/>
  <c r="CI1611" i="1"/>
  <c r="CJ1611" i="1" s="1"/>
  <c r="CI1612" i="1"/>
  <c r="CJ1612" i="1" s="1"/>
  <c r="CI1613" i="1"/>
  <c r="CJ1613" i="1" s="1"/>
  <c r="CI1614" i="1"/>
  <c r="CJ1614" i="1" s="1"/>
  <c r="CI1615" i="1"/>
  <c r="CJ1615" i="1" s="1"/>
  <c r="CI1616" i="1"/>
  <c r="CJ1616" i="1" s="1"/>
  <c r="CI1617" i="1"/>
  <c r="CJ1617" i="1" s="1"/>
  <c r="CI1618" i="1"/>
  <c r="CJ1618" i="1" s="1"/>
  <c r="CI1619" i="1"/>
  <c r="CJ1619" i="1" s="1"/>
  <c r="CI1620" i="1"/>
  <c r="CJ1620" i="1" s="1"/>
  <c r="CI1621" i="1"/>
  <c r="CJ1621" i="1" s="1"/>
  <c r="CI1622" i="1"/>
  <c r="CJ1622" i="1" s="1"/>
  <c r="CI1623" i="1"/>
  <c r="CJ1623" i="1" s="1"/>
  <c r="CI1624" i="1"/>
  <c r="CJ1624" i="1" s="1"/>
  <c r="CI1625" i="1"/>
  <c r="CJ1625" i="1" s="1"/>
  <c r="CI1626" i="1"/>
  <c r="CJ1626" i="1" s="1"/>
  <c r="CI1627" i="1"/>
  <c r="CJ1627" i="1" s="1"/>
  <c r="CI1628" i="1"/>
  <c r="CJ1628" i="1" s="1"/>
  <c r="CI1629" i="1"/>
  <c r="CJ1629" i="1" s="1"/>
  <c r="CI1630" i="1"/>
  <c r="CJ1630" i="1" s="1"/>
  <c r="CI1631" i="1"/>
  <c r="CJ1631" i="1" s="1"/>
  <c r="CI1632" i="1"/>
  <c r="CJ1632" i="1" s="1"/>
  <c r="CI1633" i="1"/>
  <c r="CJ1633" i="1" s="1"/>
  <c r="CI1634" i="1"/>
  <c r="CJ1634" i="1" s="1"/>
  <c r="CI1635" i="1"/>
  <c r="CJ1635" i="1" s="1"/>
  <c r="CI1636" i="1"/>
  <c r="CJ1636" i="1" s="1"/>
  <c r="CI1637" i="1"/>
  <c r="CJ1637" i="1" s="1"/>
  <c r="CI1638" i="1"/>
  <c r="CJ1638" i="1" s="1"/>
  <c r="CI1639" i="1"/>
  <c r="CJ1639" i="1" s="1"/>
  <c r="CI1640" i="1"/>
  <c r="CJ1640" i="1" s="1"/>
  <c r="CI1641" i="1"/>
  <c r="CJ1641" i="1" s="1"/>
  <c r="CI1642" i="1"/>
  <c r="CJ1642" i="1" s="1"/>
  <c r="CI1643" i="1"/>
  <c r="CJ1643" i="1" s="1"/>
  <c r="CI1644" i="1"/>
  <c r="CJ1644" i="1" s="1"/>
  <c r="CI1645" i="1"/>
  <c r="CJ1645" i="1" s="1"/>
  <c r="CI1646" i="1"/>
  <c r="CJ1646" i="1" s="1"/>
  <c r="CI1647" i="1"/>
  <c r="CJ1647" i="1" s="1"/>
  <c r="CI1648" i="1"/>
  <c r="CJ1648" i="1" s="1"/>
  <c r="CI1649" i="1"/>
  <c r="CJ1649" i="1" s="1"/>
  <c r="CI1650" i="1"/>
  <c r="CJ1650" i="1" s="1"/>
  <c r="CI1651" i="1"/>
  <c r="CJ1651" i="1" s="1"/>
  <c r="CI1652" i="1"/>
  <c r="CJ1652" i="1" s="1"/>
  <c r="CI1653" i="1"/>
  <c r="CJ1653" i="1" s="1"/>
  <c r="CI1654" i="1"/>
  <c r="CJ1654" i="1" s="1"/>
  <c r="CI1655" i="1"/>
  <c r="CJ1655" i="1" s="1"/>
  <c r="CI1656" i="1"/>
  <c r="CJ1656" i="1" s="1"/>
  <c r="CI1657" i="1"/>
  <c r="CJ1657" i="1" s="1"/>
  <c r="CI1658" i="1"/>
  <c r="CJ1658" i="1" s="1"/>
  <c r="CI1659" i="1"/>
  <c r="CJ1659" i="1" s="1"/>
  <c r="CI1660" i="1"/>
  <c r="CJ1660" i="1" s="1"/>
  <c r="CI1661" i="1"/>
  <c r="CJ1661" i="1" s="1"/>
  <c r="CI1662" i="1"/>
  <c r="CJ1662" i="1" s="1"/>
  <c r="CI1663" i="1"/>
  <c r="CJ1663" i="1" s="1"/>
  <c r="CI1664" i="1"/>
  <c r="CJ1664" i="1" s="1"/>
  <c r="CI1665" i="1"/>
  <c r="CJ1665" i="1" s="1"/>
  <c r="CI1666" i="1"/>
  <c r="CJ1666" i="1" s="1"/>
  <c r="CI1667" i="1"/>
  <c r="CJ1667" i="1" s="1"/>
  <c r="CI1668" i="1"/>
  <c r="CJ1668" i="1" s="1"/>
  <c r="CI1669" i="1"/>
  <c r="CJ1669" i="1" s="1"/>
  <c r="CI1670" i="1"/>
  <c r="CJ1670" i="1" s="1"/>
  <c r="CI1671" i="1"/>
  <c r="CJ1671" i="1" s="1"/>
  <c r="CI1672" i="1"/>
  <c r="CJ1672" i="1" s="1"/>
  <c r="CI1673" i="1"/>
  <c r="CJ1673" i="1" s="1"/>
  <c r="CI1674" i="1"/>
  <c r="CJ1674" i="1" s="1"/>
  <c r="CI1675" i="1"/>
  <c r="CJ1675" i="1" s="1"/>
  <c r="CI1676" i="1"/>
  <c r="CJ1676" i="1" s="1"/>
  <c r="CI1677" i="1"/>
  <c r="CJ1677" i="1" s="1"/>
  <c r="CI1678" i="1"/>
  <c r="CJ1678" i="1" s="1"/>
  <c r="CI1679" i="1"/>
  <c r="CJ1679" i="1" s="1"/>
  <c r="CI1680" i="1"/>
  <c r="CJ1680" i="1" s="1"/>
  <c r="CI1681" i="1"/>
  <c r="CJ1681" i="1" s="1"/>
  <c r="CI1682" i="1"/>
  <c r="CJ1682" i="1" s="1"/>
  <c r="CI1683" i="1"/>
  <c r="CJ1683" i="1" s="1"/>
  <c r="CI1684" i="1"/>
  <c r="CJ1684" i="1" s="1"/>
  <c r="CI1685" i="1"/>
  <c r="CJ1685" i="1" s="1"/>
  <c r="CI1686" i="1"/>
  <c r="CJ1686" i="1" s="1"/>
  <c r="CI1687" i="1"/>
  <c r="CJ1687" i="1" s="1"/>
  <c r="CI1688" i="1"/>
  <c r="CJ1688" i="1" s="1"/>
  <c r="CI1689" i="1"/>
  <c r="CJ1689" i="1" s="1"/>
  <c r="CI1690" i="1"/>
  <c r="CJ1690" i="1" s="1"/>
  <c r="CI1691" i="1"/>
  <c r="CJ1691" i="1" s="1"/>
  <c r="CI1692" i="1"/>
  <c r="CJ1692" i="1" s="1"/>
  <c r="CI1693" i="1"/>
  <c r="CJ1693" i="1" s="1"/>
  <c r="CI1694" i="1"/>
  <c r="CJ1694" i="1" s="1"/>
  <c r="CI1695" i="1"/>
  <c r="CJ1695" i="1" s="1"/>
  <c r="CI1696" i="1"/>
  <c r="CJ1696" i="1" s="1"/>
  <c r="CI1697" i="1"/>
  <c r="CJ1697" i="1" s="1"/>
  <c r="CI1698" i="1"/>
  <c r="CJ1698" i="1" s="1"/>
  <c r="CI1699" i="1"/>
  <c r="CJ1699" i="1" s="1"/>
  <c r="CI1700" i="1"/>
  <c r="CJ1700" i="1" s="1"/>
  <c r="CI1701" i="1"/>
  <c r="CJ1701" i="1" s="1"/>
  <c r="CI1702" i="1"/>
  <c r="CJ1702" i="1" s="1"/>
  <c r="CI1703" i="1"/>
  <c r="CJ1703" i="1" s="1"/>
  <c r="CI1704" i="1"/>
  <c r="CJ1704" i="1" s="1"/>
  <c r="CI1705" i="1"/>
  <c r="CJ1705" i="1" s="1"/>
  <c r="CI1706" i="1"/>
  <c r="CJ1706" i="1" s="1"/>
  <c r="CI1707" i="1"/>
  <c r="CJ1707" i="1" s="1"/>
  <c r="CI1708" i="1"/>
  <c r="CJ1708" i="1" s="1"/>
  <c r="CI1709" i="1"/>
  <c r="CJ1709" i="1" s="1"/>
  <c r="CI1710" i="1"/>
  <c r="CJ1710" i="1" s="1"/>
  <c r="CI1711" i="1"/>
  <c r="CJ1711" i="1" s="1"/>
  <c r="CI1712" i="1"/>
  <c r="CJ1712" i="1" s="1"/>
  <c r="CI1713" i="1"/>
  <c r="CJ1713" i="1" s="1"/>
  <c r="CI1714" i="1"/>
  <c r="CJ1714" i="1" s="1"/>
  <c r="CI1715" i="1"/>
  <c r="CJ1715" i="1" s="1"/>
  <c r="CI1716" i="1"/>
  <c r="CJ1716" i="1" s="1"/>
  <c r="CI1717" i="1"/>
  <c r="CJ1717" i="1" s="1"/>
  <c r="CI1718" i="1"/>
  <c r="CJ1718" i="1" s="1"/>
  <c r="CI1719" i="1"/>
  <c r="CJ1719" i="1" s="1"/>
  <c r="CI1720" i="1"/>
  <c r="CJ1720" i="1" s="1"/>
  <c r="CI1721" i="1"/>
  <c r="CJ1721" i="1" s="1"/>
  <c r="CI1722" i="1"/>
  <c r="CJ1722" i="1" s="1"/>
  <c r="CI1723" i="1"/>
  <c r="CJ1723" i="1" s="1"/>
  <c r="CI1724" i="1"/>
  <c r="CJ1724" i="1" s="1"/>
  <c r="CI1725" i="1"/>
  <c r="CJ1725" i="1" s="1"/>
  <c r="CI1726" i="1"/>
  <c r="CJ1726" i="1" s="1"/>
  <c r="CI1727" i="1"/>
  <c r="CJ1727" i="1" s="1"/>
  <c r="CI1728" i="1"/>
  <c r="CJ1728" i="1" s="1"/>
  <c r="CI1729" i="1"/>
  <c r="CJ1729" i="1" s="1"/>
  <c r="CI1730" i="1"/>
  <c r="CJ1730" i="1" s="1"/>
  <c r="CI1731" i="1"/>
  <c r="CJ1731" i="1" s="1"/>
  <c r="CI1732" i="1"/>
  <c r="CJ1732" i="1" s="1"/>
  <c r="CI1733" i="1"/>
  <c r="CJ1733" i="1" s="1"/>
  <c r="CI1734" i="1"/>
  <c r="CJ1734" i="1" s="1"/>
  <c r="CI1735" i="1"/>
  <c r="CJ1735" i="1" s="1"/>
  <c r="CI1736" i="1"/>
  <c r="CJ1736" i="1" s="1"/>
  <c r="CI1737" i="1"/>
  <c r="CJ1737" i="1" s="1"/>
  <c r="CI1738" i="1"/>
  <c r="CJ1738" i="1" s="1"/>
  <c r="CI1739" i="1"/>
  <c r="CJ1739" i="1" s="1"/>
  <c r="CI1740" i="1"/>
  <c r="CJ1740" i="1" s="1"/>
  <c r="CI1741" i="1"/>
  <c r="CJ1741" i="1" s="1"/>
  <c r="CI1742" i="1"/>
  <c r="CJ1742" i="1" s="1"/>
  <c r="CI1743" i="1"/>
  <c r="CJ1743" i="1" s="1"/>
  <c r="CI1744" i="1"/>
  <c r="CJ1744" i="1" s="1"/>
  <c r="CI1745" i="1"/>
  <c r="CJ1745" i="1" s="1"/>
  <c r="CI1746" i="1"/>
  <c r="CJ1746" i="1" s="1"/>
  <c r="CI1747" i="1"/>
  <c r="CJ1747" i="1" s="1"/>
  <c r="CI1748" i="1"/>
  <c r="CJ1748" i="1" s="1"/>
  <c r="CI1749" i="1"/>
  <c r="CJ1749" i="1" s="1"/>
  <c r="CI1750" i="1"/>
  <c r="CJ1750" i="1" s="1"/>
  <c r="CI1751" i="1"/>
  <c r="CJ1751" i="1" s="1"/>
  <c r="CI1752" i="1"/>
  <c r="CJ1752" i="1" s="1"/>
  <c r="CI1753" i="1"/>
  <c r="CJ1753" i="1" s="1"/>
  <c r="CI1754" i="1"/>
  <c r="CJ1754" i="1" s="1"/>
  <c r="CI1755" i="1"/>
  <c r="CJ1755" i="1" s="1"/>
  <c r="CI1756" i="1"/>
  <c r="CJ1756" i="1" s="1"/>
  <c r="CI1757" i="1"/>
  <c r="CJ1757" i="1" s="1"/>
  <c r="CI1758" i="1"/>
  <c r="CJ1758" i="1" s="1"/>
  <c r="CI1759" i="1"/>
  <c r="CJ1759" i="1" s="1"/>
  <c r="CI1760" i="1"/>
  <c r="CJ1760" i="1" s="1"/>
  <c r="CI1761" i="1"/>
  <c r="CJ1761" i="1" s="1"/>
  <c r="CI1762" i="1"/>
  <c r="CJ1762" i="1" s="1"/>
  <c r="CI1763" i="1"/>
  <c r="CJ1763" i="1" s="1"/>
  <c r="CI1764" i="1"/>
  <c r="CJ1764" i="1" s="1"/>
  <c r="CI1765" i="1"/>
  <c r="CJ1765" i="1" s="1"/>
  <c r="CI1766" i="1"/>
  <c r="CJ1766" i="1" s="1"/>
  <c r="CI1767" i="1"/>
  <c r="CJ1767" i="1" s="1"/>
  <c r="CI1768" i="1"/>
  <c r="CJ1768" i="1" s="1"/>
  <c r="CI1769" i="1"/>
  <c r="CJ1769" i="1" s="1"/>
  <c r="CI1770" i="1"/>
  <c r="CJ1770" i="1" s="1"/>
  <c r="CI1771" i="1"/>
  <c r="CJ1771" i="1" s="1"/>
  <c r="CI1772" i="1"/>
  <c r="CJ1772" i="1" s="1"/>
  <c r="CI1773" i="1"/>
  <c r="CJ1773" i="1" s="1"/>
  <c r="CI1774" i="1"/>
  <c r="CJ1774" i="1" s="1"/>
  <c r="CI1775" i="1"/>
  <c r="CJ1775" i="1" s="1"/>
  <c r="CI1776" i="1"/>
  <c r="CJ1776" i="1" s="1"/>
  <c r="CI1777" i="1"/>
  <c r="CJ1777" i="1" s="1"/>
  <c r="CI1778" i="1"/>
  <c r="CJ1778" i="1" s="1"/>
  <c r="CI1779" i="1"/>
  <c r="CJ1779" i="1" s="1"/>
  <c r="CI1780" i="1"/>
  <c r="CJ1780" i="1" s="1"/>
  <c r="CI1781" i="1"/>
  <c r="CJ1781" i="1" s="1"/>
  <c r="CI1782" i="1"/>
  <c r="CJ1782" i="1" s="1"/>
  <c r="CI1783" i="1"/>
  <c r="CJ1783" i="1" s="1"/>
  <c r="CI1784" i="1"/>
  <c r="CJ1784" i="1" s="1"/>
  <c r="CI1785" i="1"/>
  <c r="CJ1785" i="1" s="1"/>
  <c r="CI1786" i="1"/>
  <c r="CJ1786" i="1" s="1"/>
  <c r="CI1787" i="1"/>
  <c r="CJ1787" i="1" s="1"/>
  <c r="CI1788" i="1"/>
  <c r="CJ1788" i="1" s="1"/>
  <c r="CI1789" i="1"/>
  <c r="CJ1789" i="1" s="1"/>
  <c r="CI1790" i="1"/>
  <c r="CJ1790" i="1" s="1"/>
  <c r="CI1791" i="1"/>
  <c r="CJ1791" i="1" s="1"/>
  <c r="CI1792" i="1"/>
  <c r="CJ1792" i="1" s="1"/>
  <c r="CI1793" i="1"/>
  <c r="CJ1793" i="1" s="1"/>
  <c r="CI1794" i="1"/>
  <c r="CJ1794" i="1" s="1"/>
  <c r="CI1795" i="1"/>
  <c r="CJ1795" i="1" s="1"/>
  <c r="CI1796" i="1"/>
  <c r="CJ1796" i="1" s="1"/>
  <c r="CI1797" i="1"/>
  <c r="CJ1797" i="1" s="1"/>
  <c r="CI1798" i="1"/>
  <c r="CJ1798" i="1" s="1"/>
  <c r="CI1799" i="1"/>
  <c r="CJ1799" i="1" s="1"/>
  <c r="CI1800" i="1"/>
  <c r="CJ1800" i="1" s="1"/>
  <c r="CI1801" i="1"/>
  <c r="CJ1801" i="1" s="1"/>
  <c r="CI1802" i="1"/>
  <c r="CJ1802" i="1" s="1"/>
  <c r="CI1803" i="1"/>
  <c r="CJ1803" i="1" s="1"/>
  <c r="CI1804" i="1"/>
  <c r="CJ1804" i="1" s="1"/>
  <c r="CI1805" i="1"/>
  <c r="CJ1805" i="1" s="1"/>
  <c r="CI1806" i="1"/>
  <c r="CJ1806" i="1" s="1"/>
  <c r="CI1807" i="1"/>
  <c r="CJ1807" i="1" s="1"/>
  <c r="CI1808" i="1"/>
  <c r="CJ1808" i="1" s="1"/>
  <c r="CI1809" i="1"/>
  <c r="CJ1809" i="1" s="1"/>
  <c r="CI1810" i="1"/>
  <c r="CJ1810" i="1" s="1"/>
  <c r="CI1811" i="1"/>
  <c r="CJ1811" i="1" s="1"/>
  <c r="CI1812" i="1"/>
  <c r="CJ1812" i="1" s="1"/>
  <c r="CI1813" i="1"/>
  <c r="CJ1813" i="1" s="1"/>
  <c r="CI1814" i="1"/>
  <c r="CJ1814" i="1" s="1"/>
  <c r="CI1815" i="1"/>
  <c r="CJ1815" i="1" s="1"/>
  <c r="CI1816" i="1"/>
  <c r="CJ1816" i="1" s="1"/>
  <c r="CI1817" i="1"/>
  <c r="CJ1817" i="1" s="1"/>
  <c r="CI1818" i="1"/>
  <c r="CJ1818" i="1" s="1"/>
  <c r="CI1819" i="1"/>
  <c r="CJ1819" i="1" s="1"/>
  <c r="CI1820" i="1"/>
  <c r="CJ1820" i="1" s="1"/>
  <c r="CI1821" i="1"/>
  <c r="CJ1821" i="1" s="1"/>
  <c r="CI1822" i="1"/>
  <c r="CJ1822" i="1" s="1"/>
  <c r="CI1823" i="1"/>
  <c r="CJ1823" i="1" s="1"/>
  <c r="CI1824" i="1"/>
  <c r="CJ1824" i="1" s="1"/>
  <c r="CI1825" i="1"/>
  <c r="CJ1825" i="1" s="1"/>
  <c r="CI1826" i="1"/>
  <c r="CJ1826" i="1" s="1"/>
  <c r="CI1827" i="1"/>
  <c r="CJ1827" i="1" s="1"/>
  <c r="CI1828" i="1"/>
  <c r="CJ1828" i="1" s="1"/>
  <c r="CI1829" i="1"/>
  <c r="CJ1829" i="1" s="1"/>
  <c r="CI1830" i="1"/>
  <c r="CJ1830" i="1" s="1"/>
  <c r="CI1831" i="1"/>
  <c r="CJ1831" i="1" s="1"/>
  <c r="CI1832" i="1"/>
  <c r="CJ1832" i="1" s="1"/>
  <c r="CI1833" i="1"/>
  <c r="CJ1833" i="1" s="1"/>
  <c r="CI1834" i="1"/>
  <c r="CJ1834" i="1" s="1"/>
  <c r="CI1835" i="1"/>
  <c r="CJ1835" i="1" s="1"/>
  <c r="CI1836" i="1"/>
  <c r="CJ1836" i="1" s="1"/>
  <c r="CI1837" i="1"/>
  <c r="CJ1837" i="1" s="1"/>
  <c r="CI1838" i="1"/>
  <c r="CJ1838" i="1" s="1"/>
  <c r="CI1839" i="1"/>
  <c r="CJ1839" i="1" s="1"/>
  <c r="CI1840" i="1"/>
  <c r="CJ1840" i="1" s="1"/>
  <c r="CI1841" i="1"/>
  <c r="CJ1841" i="1" s="1"/>
  <c r="CI1842" i="1"/>
  <c r="CJ1842" i="1" s="1"/>
  <c r="CI1843" i="1"/>
  <c r="CJ1843" i="1" s="1"/>
  <c r="CI1844" i="1"/>
  <c r="CJ1844" i="1" s="1"/>
  <c r="CI1845" i="1"/>
  <c r="CJ1845" i="1" s="1"/>
  <c r="CI1846" i="1"/>
  <c r="CJ1846" i="1" s="1"/>
  <c r="CI1847" i="1"/>
  <c r="CJ1847" i="1" s="1"/>
  <c r="CI1848" i="1"/>
  <c r="CJ1848" i="1" s="1"/>
  <c r="CI1849" i="1"/>
  <c r="CJ1849" i="1" s="1"/>
  <c r="CI1850" i="1"/>
  <c r="CJ1850" i="1" s="1"/>
  <c r="CI1851" i="1"/>
  <c r="CJ1851" i="1" s="1"/>
  <c r="CI1852" i="1"/>
  <c r="CJ1852" i="1" s="1"/>
  <c r="CI1853" i="1"/>
  <c r="CJ1853" i="1" s="1"/>
  <c r="CI1854" i="1"/>
  <c r="CJ1854" i="1" s="1"/>
  <c r="CI1855" i="1"/>
  <c r="CJ1855" i="1" s="1"/>
  <c r="CI1856" i="1"/>
  <c r="CJ1856" i="1" s="1"/>
  <c r="CI1857" i="1"/>
  <c r="CJ1857" i="1" s="1"/>
  <c r="CI1858" i="1"/>
  <c r="CJ1858" i="1" s="1"/>
  <c r="CI1859" i="1"/>
  <c r="CJ1859" i="1" s="1"/>
  <c r="CI1860" i="1"/>
  <c r="CJ1860" i="1" s="1"/>
  <c r="CI1861" i="1"/>
  <c r="CJ1861" i="1" s="1"/>
  <c r="CI1862" i="1"/>
  <c r="CJ1862" i="1" s="1"/>
  <c r="CI2" i="1"/>
  <c r="CJ2" i="1" s="1"/>
  <c r="Y1778" i="1" l="1"/>
  <c r="Y1666" i="1"/>
  <c r="Y1605" i="1"/>
  <c r="Y1288" i="1"/>
  <c r="Y899" i="1"/>
  <c r="Y884" i="1"/>
  <c r="Y796" i="1"/>
  <c r="Y33" i="1"/>
  <c r="L2" i="1" l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F2" i="1"/>
  <c r="F3" i="1" s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M2" i="1"/>
  <c r="S2" i="1"/>
  <c r="Z2" i="1"/>
  <c r="AA2" i="1"/>
  <c r="AB2" i="1"/>
  <c r="AC2" i="1"/>
  <c r="BY2" i="1"/>
  <c r="L3" i="1"/>
  <c r="M3" i="1"/>
  <c r="S3" i="1"/>
  <c r="Z3" i="1"/>
  <c r="AA3" i="1"/>
  <c r="AB3" i="1"/>
  <c r="AC3" i="1"/>
  <c r="BY3" i="1"/>
  <c r="L4" i="1"/>
  <c r="M4" i="1"/>
  <c r="S4" i="1"/>
  <c r="Z4" i="1"/>
  <c r="AA4" i="1"/>
  <c r="AB4" i="1"/>
  <c r="AC4" i="1"/>
  <c r="BY4" i="1"/>
  <c r="L5" i="1"/>
  <c r="M5" i="1"/>
  <c r="S5" i="1"/>
  <c r="Z5" i="1"/>
  <c r="AA5" i="1"/>
  <c r="AB5" i="1"/>
  <c r="AC5" i="1"/>
  <c r="BY5" i="1"/>
  <c r="L6" i="1"/>
  <c r="M6" i="1"/>
  <c r="S6" i="1"/>
  <c r="Z6" i="1"/>
  <c r="AA6" i="1"/>
  <c r="AB6" i="1"/>
  <c r="AC6" i="1"/>
  <c r="BY6" i="1"/>
  <c r="L7" i="1"/>
  <c r="M7" i="1"/>
  <c r="S7" i="1"/>
  <c r="Z7" i="1"/>
  <c r="AA7" i="1"/>
  <c r="AB7" i="1"/>
  <c r="AC7" i="1"/>
  <c r="BY7" i="1"/>
  <c r="L8" i="1"/>
  <c r="M8" i="1"/>
  <c r="S8" i="1"/>
  <c r="Z8" i="1"/>
  <c r="AA8" i="1"/>
  <c r="AB8" i="1"/>
  <c r="AC8" i="1"/>
  <c r="BY8" i="1"/>
  <c r="L9" i="1"/>
  <c r="M9" i="1"/>
  <c r="S9" i="1"/>
  <c r="Z9" i="1"/>
  <c r="AA9" i="1"/>
  <c r="AB9" i="1"/>
  <c r="AC9" i="1"/>
  <c r="BY9" i="1"/>
  <c r="L10" i="1"/>
  <c r="M10" i="1"/>
  <c r="S10" i="1"/>
  <c r="Z10" i="1"/>
  <c r="AA10" i="1"/>
  <c r="AB10" i="1"/>
  <c r="AC10" i="1"/>
  <c r="BY10" i="1"/>
  <c r="L11" i="1"/>
  <c r="M11" i="1"/>
  <c r="S11" i="1"/>
  <c r="Z11" i="1"/>
  <c r="AA11" i="1"/>
  <c r="AB11" i="1"/>
  <c r="AC11" i="1"/>
  <c r="BY11" i="1"/>
  <c r="L12" i="1"/>
  <c r="M12" i="1"/>
  <c r="S12" i="1"/>
  <c r="Z12" i="1"/>
  <c r="AA12" i="1"/>
  <c r="AB12" i="1"/>
  <c r="AC12" i="1"/>
  <c r="BY12" i="1"/>
  <c r="L13" i="1"/>
  <c r="M13" i="1"/>
  <c r="S13" i="1"/>
  <c r="Z13" i="1"/>
  <c r="AA13" i="1"/>
  <c r="AB13" i="1"/>
  <c r="AC13" i="1"/>
  <c r="BY13" i="1"/>
  <c r="L14" i="1"/>
  <c r="M14" i="1"/>
  <c r="S14" i="1"/>
  <c r="Z14" i="1"/>
  <c r="AA14" i="1"/>
  <c r="AB14" i="1"/>
  <c r="AC14" i="1"/>
  <c r="BY14" i="1"/>
  <c r="L15" i="1"/>
  <c r="M15" i="1"/>
  <c r="S15" i="1"/>
  <c r="Z15" i="1"/>
  <c r="AA15" i="1"/>
  <c r="AB15" i="1"/>
  <c r="AC15" i="1"/>
  <c r="BY15" i="1"/>
  <c r="L16" i="1"/>
  <c r="M16" i="1"/>
  <c r="S16" i="1"/>
  <c r="Z16" i="1"/>
  <c r="AA16" i="1"/>
  <c r="AB16" i="1"/>
  <c r="AC16" i="1"/>
  <c r="BY16" i="1"/>
  <c r="L17" i="1"/>
  <c r="M17" i="1"/>
  <c r="S17" i="1"/>
  <c r="Z17" i="1"/>
  <c r="AA17" i="1"/>
  <c r="AB17" i="1"/>
  <c r="AC17" i="1"/>
  <c r="BY17" i="1"/>
  <c r="L18" i="1"/>
  <c r="M18" i="1"/>
  <c r="S18" i="1"/>
  <c r="Z18" i="1"/>
  <c r="AA18" i="1"/>
  <c r="AB18" i="1"/>
  <c r="AC18" i="1"/>
  <c r="BY18" i="1"/>
  <c r="L19" i="1"/>
  <c r="M19" i="1"/>
  <c r="S19" i="1"/>
  <c r="Z19" i="1"/>
  <c r="AA19" i="1"/>
  <c r="AB19" i="1"/>
  <c r="AC19" i="1"/>
  <c r="BY19" i="1"/>
  <c r="L20" i="1"/>
  <c r="M20" i="1"/>
  <c r="S20" i="1"/>
  <c r="Z20" i="1"/>
  <c r="AA20" i="1"/>
  <c r="AB20" i="1"/>
  <c r="AC20" i="1"/>
  <c r="BY20" i="1"/>
  <c r="L21" i="1"/>
  <c r="M21" i="1"/>
  <c r="S21" i="1"/>
  <c r="Z21" i="1"/>
  <c r="AA21" i="1"/>
  <c r="AB21" i="1"/>
  <c r="AC21" i="1"/>
  <c r="BY21" i="1"/>
  <c r="L22" i="1"/>
  <c r="M22" i="1"/>
  <c r="S22" i="1"/>
  <c r="Z22" i="1"/>
  <c r="AA22" i="1"/>
  <c r="AB22" i="1"/>
  <c r="AC22" i="1"/>
  <c r="BY22" i="1"/>
  <c r="L23" i="1"/>
  <c r="M23" i="1"/>
  <c r="S23" i="1"/>
  <c r="Z23" i="1"/>
  <c r="AA23" i="1"/>
  <c r="AB23" i="1"/>
  <c r="AC23" i="1"/>
  <c r="BY23" i="1"/>
  <c r="L24" i="1"/>
  <c r="M24" i="1"/>
  <c r="S24" i="1"/>
  <c r="Z24" i="1"/>
  <c r="AA24" i="1"/>
  <c r="AB24" i="1"/>
  <c r="AC24" i="1"/>
  <c r="BY24" i="1"/>
  <c r="L25" i="1"/>
  <c r="M25" i="1"/>
  <c r="S25" i="1"/>
  <c r="Z25" i="1"/>
  <c r="AA25" i="1"/>
  <c r="AB25" i="1"/>
  <c r="AC25" i="1"/>
  <c r="BY25" i="1"/>
  <c r="L26" i="1"/>
  <c r="M26" i="1"/>
  <c r="S26" i="1"/>
  <c r="Z26" i="1"/>
  <c r="AA26" i="1"/>
  <c r="AB26" i="1"/>
  <c r="AC26" i="1"/>
  <c r="BY26" i="1"/>
  <c r="L27" i="1"/>
  <c r="M27" i="1"/>
  <c r="S27" i="1"/>
  <c r="Z27" i="1"/>
  <c r="AA27" i="1"/>
  <c r="AB27" i="1"/>
  <c r="AC27" i="1"/>
  <c r="BY27" i="1"/>
  <c r="L28" i="1"/>
  <c r="M28" i="1"/>
  <c r="S28" i="1"/>
  <c r="Z28" i="1"/>
  <c r="AA28" i="1"/>
  <c r="AB28" i="1"/>
  <c r="AC28" i="1"/>
  <c r="BY28" i="1"/>
  <c r="L29" i="1"/>
  <c r="M29" i="1"/>
  <c r="S29" i="1"/>
  <c r="Z29" i="1"/>
  <c r="AA29" i="1"/>
  <c r="AB29" i="1"/>
  <c r="AC29" i="1"/>
  <c r="BY29" i="1"/>
  <c r="L30" i="1"/>
  <c r="M30" i="1"/>
  <c r="S30" i="1"/>
  <c r="Z30" i="1"/>
  <c r="AA30" i="1"/>
  <c r="AB30" i="1"/>
  <c r="AC30" i="1"/>
  <c r="BY30" i="1"/>
  <c r="L31" i="1"/>
  <c r="M31" i="1"/>
  <c r="S31" i="1"/>
  <c r="Z31" i="1"/>
  <c r="AA31" i="1"/>
  <c r="AB31" i="1"/>
  <c r="AC31" i="1"/>
  <c r="BY31" i="1"/>
  <c r="L32" i="1"/>
  <c r="M32" i="1"/>
  <c r="S32" i="1"/>
  <c r="Z32" i="1"/>
  <c r="AA32" i="1"/>
  <c r="AB32" i="1"/>
  <c r="AC32" i="1"/>
  <c r="BY32" i="1"/>
  <c r="L33" i="1"/>
  <c r="M33" i="1"/>
  <c r="S33" i="1"/>
  <c r="Z33" i="1"/>
  <c r="AA33" i="1"/>
  <c r="AB33" i="1"/>
  <c r="AC33" i="1"/>
  <c r="BY33" i="1"/>
  <c r="L34" i="1"/>
  <c r="M34" i="1"/>
  <c r="S34" i="1"/>
  <c r="Z34" i="1"/>
  <c r="AA34" i="1"/>
  <c r="AB34" i="1"/>
  <c r="AC34" i="1"/>
  <c r="BY34" i="1"/>
  <c r="L35" i="1"/>
  <c r="M35" i="1"/>
  <c r="S35" i="1"/>
  <c r="Z35" i="1"/>
  <c r="AA35" i="1"/>
  <c r="AB35" i="1"/>
  <c r="AC35" i="1"/>
  <c r="BY35" i="1"/>
  <c r="L36" i="1"/>
  <c r="M36" i="1"/>
  <c r="S36" i="1"/>
  <c r="Z36" i="1"/>
  <c r="AA36" i="1"/>
  <c r="AB36" i="1"/>
  <c r="AC36" i="1"/>
  <c r="BY36" i="1"/>
  <c r="L37" i="1"/>
  <c r="M37" i="1"/>
  <c r="S37" i="1"/>
  <c r="Z37" i="1"/>
  <c r="AA37" i="1"/>
  <c r="AB37" i="1"/>
  <c r="AC37" i="1"/>
  <c r="BY37" i="1"/>
  <c r="L38" i="1"/>
  <c r="M38" i="1"/>
  <c r="S38" i="1"/>
  <c r="Z38" i="1"/>
  <c r="AA38" i="1"/>
  <c r="AB38" i="1"/>
  <c r="AC38" i="1"/>
  <c r="BY38" i="1"/>
  <c r="L39" i="1"/>
  <c r="M39" i="1"/>
  <c r="S39" i="1"/>
  <c r="Z39" i="1"/>
  <c r="AA39" i="1"/>
  <c r="AB39" i="1"/>
  <c r="AC39" i="1"/>
  <c r="BY39" i="1"/>
  <c r="L40" i="1"/>
  <c r="M40" i="1"/>
  <c r="S40" i="1"/>
  <c r="Z40" i="1"/>
  <c r="AA40" i="1"/>
  <c r="AB40" i="1"/>
  <c r="AC40" i="1"/>
  <c r="BY40" i="1"/>
  <c r="L41" i="1"/>
  <c r="M41" i="1"/>
  <c r="S41" i="1"/>
  <c r="Z41" i="1"/>
  <c r="AA41" i="1"/>
  <c r="AB41" i="1"/>
  <c r="AC41" i="1"/>
  <c r="BY41" i="1"/>
  <c r="L42" i="1"/>
  <c r="M42" i="1"/>
  <c r="S42" i="1"/>
  <c r="Z42" i="1"/>
  <c r="AA42" i="1"/>
  <c r="AB42" i="1"/>
  <c r="AC42" i="1"/>
  <c r="BY42" i="1"/>
  <c r="L43" i="1"/>
  <c r="M43" i="1"/>
  <c r="S43" i="1"/>
  <c r="Z43" i="1"/>
  <c r="AA43" i="1"/>
  <c r="AB43" i="1"/>
  <c r="AC43" i="1"/>
  <c r="BY43" i="1"/>
  <c r="L44" i="1"/>
  <c r="M44" i="1"/>
  <c r="S44" i="1"/>
  <c r="Z44" i="1"/>
  <c r="AA44" i="1"/>
  <c r="AB44" i="1"/>
  <c r="AC44" i="1"/>
  <c r="BY44" i="1"/>
  <c r="L45" i="1"/>
  <c r="M45" i="1"/>
  <c r="S45" i="1"/>
  <c r="Z45" i="1"/>
  <c r="AA45" i="1"/>
  <c r="AB45" i="1"/>
  <c r="AC45" i="1"/>
  <c r="BY45" i="1"/>
  <c r="L46" i="1"/>
  <c r="M46" i="1"/>
  <c r="S46" i="1"/>
  <c r="Z46" i="1"/>
  <c r="AA46" i="1"/>
  <c r="AB46" i="1"/>
  <c r="AC46" i="1"/>
  <c r="BY46" i="1"/>
  <c r="L47" i="1"/>
  <c r="M47" i="1"/>
  <c r="S47" i="1"/>
  <c r="Z47" i="1"/>
  <c r="AA47" i="1"/>
  <c r="AB47" i="1"/>
  <c r="AC47" i="1"/>
  <c r="BY47" i="1"/>
  <c r="L48" i="1"/>
  <c r="M48" i="1"/>
  <c r="S48" i="1"/>
  <c r="Z48" i="1"/>
  <c r="AA48" i="1"/>
  <c r="AB48" i="1"/>
  <c r="AC48" i="1"/>
  <c r="BY48" i="1"/>
  <c r="L49" i="1"/>
  <c r="M49" i="1"/>
  <c r="S49" i="1"/>
  <c r="Z49" i="1"/>
  <c r="AA49" i="1"/>
  <c r="AB49" i="1"/>
  <c r="AC49" i="1"/>
  <c r="BY49" i="1"/>
  <c r="L50" i="1"/>
  <c r="M50" i="1"/>
  <c r="S50" i="1"/>
  <c r="Z50" i="1"/>
  <c r="AA50" i="1"/>
  <c r="AB50" i="1"/>
  <c r="AC50" i="1"/>
  <c r="BY50" i="1"/>
  <c r="L51" i="1"/>
  <c r="M51" i="1"/>
  <c r="S51" i="1"/>
  <c r="Z51" i="1"/>
  <c r="AA51" i="1"/>
  <c r="AB51" i="1"/>
  <c r="AC51" i="1"/>
  <c r="BY51" i="1"/>
  <c r="L52" i="1"/>
  <c r="M52" i="1"/>
  <c r="S52" i="1"/>
  <c r="Z52" i="1"/>
  <c r="AA52" i="1"/>
  <c r="AB52" i="1"/>
  <c r="AC52" i="1"/>
  <c r="BY52" i="1"/>
  <c r="L53" i="1"/>
  <c r="M53" i="1"/>
  <c r="S53" i="1"/>
  <c r="Z53" i="1"/>
  <c r="AA53" i="1"/>
  <c r="AB53" i="1"/>
  <c r="AC53" i="1"/>
  <c r="BY53" i="1"/>
  <c r="L54" i="1"/>
  <c r="M54" i="1"/>
  <c r="S54" i="1"/>
  <c r="Z54" i="1"/>
  <c r="AA54" i="1"/>
  <c r="AB54" i="1"/>
  <c r="AC54" i="1"/>
  <c r="BY54" i="1"/>
  <c r="L55" i="1"/>
  <c r="M55" i="1"/>
  <c r="S55" i="1"/>
  <c r="Z55" i="1"/>
  <c r="AA55" i="1"/>
  <c r="AB55" i="1"/>
  <c r="AC55" i="1"/>
  <c r="BY55" i="1"/>
  <c r="L56" i="1"/>
  <c r="M56" i="1"/>
  <c r="S56" i="1"/>
  <c r="Z56" i="1"/>
  <c r="AA56" i="1"/>
  <c r="AB56" i="1"/>
  <c r="AC56" i="1"/>
  <c r="BY56" i="1"/>
  <c r="L57" i="1"/>
  <c r="M57" i="1"/>
  <c r="S57" i="1"/>
  <c r="Z57" i="1"/>
  <c r="AA57" i="1"/>
  <c r="AB57" i="1"/>
  <c r="AC57" i="1"/>
  <c r="BY57" i="1"/>
  <c r="L58" i="1"/>
  <c r="M58" i="1"/>
  <c r="S58" i="1"/>
  <c r="Z58" i="1"/>
  <c r="AA58" i="1"/>
  <c r="AB58" i="1"/>
  <c r="AC58" i="1"/>
  <c r="BY58" i="1"/>
  <c r="L59" i="1"/>
  <c r="M59" i="1"/>
  <c r="S59" i="1"/>
  <c r="Z59" i="1"/>
  <c r="AA59" i="1"/>
  <c r="AB59" i="1"/>
  <c r="AC59" i="1"/>
  <c r="BY59" i="1"/>
  <c r="L60" i="1"/>
  <c r="M60" i="1"/>
  <c r="S60" i="1"/>
  <c r="Z60" i="1"/>
  <c r="AA60" i="1"/>
  <c r="AB60" i="1"/>
  <c r="AC60" i="1"/>
  <c r="BY60" i="1"/>
  <c r="L61" i="1"/>
  <c r="M61" i="1"/>
  <c r="S61" i="1"/>
  <c r="Z61" i="1"/>
  <c r="AA61" i="1"/>
  <c r="AB61" i="1"/>
  <c r="AC61" i="1"/>
  <c r="BY61" i="1"/>
  <c r="L62" i="1"/>
  <c r="M62" i="1"/>
  <c r="S62" i="1"/>
  <c r="Z62" i="1"/>
  <c r="AA62" i="1"/>
  <c r="AB62" i="1"/>
  <c r="AC62" i="1"/>
  <c r="BY62" i="1"/>
  <c r="L63" i="1"/>
  <c r="M63" i="1"/>
  <c r="S63" i="1"/>
  <c r="Z63" i="1"/>
  <c r="AA63" i="1"/>
  <c r="AB63" i="1"/>
  <c r="AC63" i="1"/>
  <c r="BY63" i="1"/>
  <c r="L64" i="1"/>
  <c r="M64" i="1"/>
  <c r="S64" i="1"/>
  <c r="Z64" i="1"/>
  <c r="AA64" i="1"/>
  <c r="AB64" i="1"/>
  <c r="AC64" i="1"/>
  <c r="BY64" i="1"/>
  <c r="L65" i="1"/>
  <c r="M65" i="1"/>
  <c r="S65" i="1"/>
  <c r="Z65" i="1"/>
  <c r="AA65" i="1"/>
  <c r="AB65" i="1"/>
  <c r="AC65" i="1"/>
  <c r="BY65" i="1"/>
  <c r="L66" i="1"/>
  <c r="M66" i="1"/>
  <c r="S66" i="1"/>
  <c r="Z66" i="1"/>
  <c r="AA66" i="1"/>
  <c r="AB66" i="1"/>
  <c r="AC66" i="1"/>
  <c r="BY66" i="1"/>
  <c r="L67" i="1"/>
  <c r="M67" i="1"/>
  <c r="S67" i="1"/>
  <c r="Z67" i="1"/>
  <c r="AA67" i="1"/>
  <c r="AB67" i="1"/>
  <c r="AC67" i="1"/>
  <c r="BY67" i="1"/>
  <c r="L68" i="1"/>
  <c r="M68" i="1"/>
  <c r="S68" i="1"/>
  <c r="Z68" i="1"/>
  <c r="AA68" i="1"/>
  <c r="AB68" i="1"/>
  <c r="AC68" i="1"/>
  <c r="BY68" i="1"/>
  <c r="L69" i="1"/>
  <c r="M69" i="1"/>
  <c r="S69" i="1"/>
  <c r="Z69" i="1"/>
  <c r="AA69" i="1"/>
  <c r="AB69" i="1"/>
  <c r="AC69" i="1"/>
  <c r="BY69" i="1"/>
  <c r="L70" i="1"/>
  <c r="M70" i="1"/>
  <c r="S70" i="1"/>
  <c r="Z70" i="1"/>
  <c r="AA70" i="1"/>
  <c r="AB70" i="1"/>
  <c r="AC70" i="1"/>
  <c r="BY70" i="1"/>
  <c r="L71" i="1"/>
  <c r="M71" i="1"/>
  <c r="S71" i="1"/>
  <c r="Z71" i="1"/>
  <c r="AA71" i="1"/>
  <c r="AB71" i="1"/>
  <c r="AC71" i="1"/>
  <c r="BY71" i="1"/>
  <c r="L72" i="1"/>
  <c r="M72" i="1"/>
  <c r="S72" i="1"/>
  <c r="Z72" i="1"/>
  <c r="AA72" i="1"/>
  <c r="AB72" i="1"/>
  <c r="AC72" i="1"/>
  <c r="BY72" i="1"/>
  <c r="L73" i="1"/>
  <c r="M73" i="1"/>
  <c r="S73" i="1"/>
  <c r="Z73" i="1"/>
  <c r="AA73" i="1"/>
  <c r="AB73" i="1"/>
  <c r="AC73" i="1"/>
  <c r="BY73" i="1"/>
  <c r="L74" i="1"/>
  <c r="M74" i="1"/>
  <c r="S74" i="1"/>
  <c r="Z74" i="1"/>
  <c r="AA74" i="1"/>
  <c r="AB74" i="1"/>
  <c r="AC74" i="1"/>
  <c r="BY74" i="1"/>
  <c r="L75" i="1"/>
  <c r="M75" i="1"/>
  <c r="S75" i="1"/>
  <c r="Z75" i="1"/>
  <c r="AA75" i="1"/>
  <c r="AB75" i="1"/>
  <c r="AC75" i="1"/>
  <c r="BY75" i="1"/>
  <c r="L76" i="1"/>
  <c r="M76" i="1"/>
  <c r="S76" i="1"/>
  <c r="Z76" i="1"/>
  <c r="AA76" i="1"/>
  <c r="AB76" i="1"/>
  <c r="AC76" i="1"/>
  <c r="BY76" i="1"/>
  <c r="L77" i="1"/>
  <c r="M77" i="1"/>
  <c r="S77" i="1"/>
  <c r="Z77" i="1"/>
  <c r="AA77" i="1"/>
  <c r="AB77" i="1"/>
  <c r="AC77" i="1"/>
  <c r="BY77" i="1"/>
  <c r="L78" i="1"/>
  <c r="M78" i="1"/>
  <c r="S78" i="1"/>
  <c r="Z78" i="1"/>
  <c r="AA78" i="1"/>
  <c r="AB78" i="1"/>
  <c r="AC78" i="1"/>
  <c r="BY78" i="1"/>
  <c r="L79" i="1"/>
  <c r="M79" i="1"/>
  <c r="S79" i="1"/>
  <c r="Z79" i="1"/>
  <c r="AA79" i="1"/>
  <c r="AB79" i="1"/>
  <c r="AC79" i="1"/>
  <c r="BY79" i="1"/>
  <c r="L80" i="1"/>
  <c r="M80" i="1"/>
  <c r="S80" i="1"/>
  <c r="Z80" i="1"/>
  <c r="AA80" i="1"/>
  <c r="AB80" i="1"/>
  <c r="AC80" i="1"/>
  <c r="BY80" i="1"/>
  <c r="L81" i="1"/>
  <c r="M81" i="1"/>
  <c r="S81" i="1"/>
  <c r="Z81" i="1"/>
  <c r="AA81" i="1"/>
  <c r="AB81" i="1"/>
  <c r="AC81" i="1"/>
  <c r="BY81" i="1"/>
  <c r="L82" i="1"/>
  <c r="M82" i="1"/>
  <c r="S82" i="1"/>
  <c r="Z82" i="1"/>
  <c r="AA82" i="1"/>
  <c r="AB82" i="1"/>
  <c r="AC82" i="1"/>
  <c r="BY82" i="1"/>
  <c r="L83" i="1"/>
  <c r="M83" i="1"/>
  <c r="S83" i="1"/>
  <c r="Z83" i="1"/>
  <c r="AA83" i="1"/>
  <c r="AB83" i="1"/>
  <c r="AC83" i="1"/>
  <c r="BY83" i="1"/>
  <c r="L84" i="1"/>
  <c r="M84" i="1"/>
  <c r="S84" i="1"/>
  <c r="Z84" i="1"/>
  <c r="AA84" i="1"/>
  <c r="AB84" i="1"/>
  <c r="AC84" i="1"/>
  <c r="BY84" i="1"/>
  <c r="L85" i="1"/>
  <c r="M85" i="1"/>
  <c r="S85" i="1"/>
  <c r="Z85" i="1"/>
  <c r="AA85" i="1"/>
  <c r="AB85" i="1"/>
  <c r="AC85" i="1"/>
  <c r="BY85" i="1"/>
  <c r="L86" i="1"/>
  <c r="M86" i="1"/>
  <c r="S86" i="1"/>
  <c r="Z86" i="1"/>
  <c r="AA86" i="1"/>
  <c r="AB86" i="1"/>
  <c r="AC86" i="1"/>
  <c r="BY86" i="1"/>
  <c r="L87" i="1"/>
  <c r="M87" i="1"/>
  <c r="S87" i="1"/>
  <c r="Z87" i="1"/>
  <c r="AA87" i="1"/>
  <c r="AB87" i="1"/>
  <c r="AC87" i="1"/>
  <c r="BY87" i="1"/>
  <c r="L88" i="1"/>
  <c r="M88" i="1"/>
  <c r="S88" i="1"/>
  <c r="Z88" i="1"/>
  <c r="AA88" i="1"/>
  <c r="AB88" i="1"/>
  <c r="AC88" i="1"/>
  <c r="BY88" i="1"/>
  <c r="L89" i="1"/>
  <c r="M89" i="1"/>
  <c r="S89" i="1"/>
  <c r="Z89" i="1"/>
  <c r="AA89" i="1"/>
  <c r="AB89" i="1"/>
  <c r="AC89" i="1"/>
  <c r="BY89" i="1"/>
  <c r="L90" i="1"/>
  <c r="M90" i="1"/>
  <c r="S90" i="1"/>
  <c r="Z90" i="1"/>
  <c r="AA90" i="1"/>
  <c r="AB90" i="1"/>
  <c r="AC90" i="1"/>
  <c r="BY90" i="1"/>
  <c r="L91" i="1"/>
  <c r="M91" i="1"/>
  <c r="S91" i="1"/>
  <c r="Z91" i="1"/>
  <c r="AA91" i="1"/>
  <c r="AB91" i="1"/>
  <c r="AC91" i="1"/>
  <c r="BY91" i="1"/>
  <c r="L92" i="1"/>
  <c r="M92" i="1"/>
  <c r="S92" i="1"/>
  <c r="Z92" i="1"/>
  <c r="AA92" i="1"/>
  <c r="AB92" i="1"/>
  <c r="AC92" i="1"/>
  <c r="BY92" i="1"/>
  <c r="L93" i="1"/>
  <c r="M93" i="1"/>
  <c r="S93" i="1"/>
  <c r="Z93" i="1"/>
  <c r="AA93" i="1"/>
  <c r="AB93" i="1"/>
  <c r="AC93" i="1"/>
  <c r="BY93" i="1"/>
  <c r="L94" i="1"/>
  <c r="M94" i="1"/>
  <c r="S94" i="1"/>
  <c r="Z94" i="1"/>
  <c r="AA94" i="1"/>
  <c r="AB94" i="1"/>
  <c r="AC94" i="1"/>
  <c r="BY94" i="1"/>
  <c r="L95" i="1"/>
  <c r="M95" i="1"/>
  <c r="S95" i="1"/>
  <c r="Z95" i="1"/>
  <c r="AA95" i="1"/>
  <c r="AB95" i="1"/>
  <c r="AC95" i="1"/>
  <c r="BY95" i="1"/>
  <c r="L96" i="1"/>
  <c r="M96" i="1"/>
  <c r="S96" i="1"/>
  <c r="Z96" i="1"/>
  <c r="AA96" i="1"/>
  <c r="AB96" i="1"/>
  <c r="AC96" i="1"/>
  <c r="BY96" i="1"/>
  <c r="L97" i="1"/>
  <c r="M97" i="1"/>
  <c r="S97" i="1"/>
  <c r="Z97" i="1"/>
  <c r="AA97" i="1"/>
  <c r="AB97" i="1"/>
  <c r="AC97" i="1"/>
  <c r="BY97" i="1"/>
  <c r="L98" i="1"/>
  <c r="M98" i="1"/>
  <c r="S98" i="1"/>
  <c r="Z98" i="1"/>
  <c r="AA98" i="1"/>
  <c r="AB98" i="1"/>
  <c r="AC98" i="1"/>
  <c r="BY98" i="1"/>
  <c r="L99" i="1"/>
  <c r="M99" i="1"/>
  <c r="S99" i="1"/>
  <c r="Z99" i="1"/>
  <c r="AA99" i="1"/>
  <c r="AB99" i="1"/>
  <c r="AC99" i="1"/>
  <c r="BY99" i="1"/>
  <c r="L100" i="1"/>
  <c r="M100" i="1"/>
  <c r="S100" i="1"/>
  <c r="Z100" i="1"/>
  <c r="AA100" i="1"/>
  <c r="AB100" i="1"/>
  <c r="AC100" i="1"/>
  <c r="BY100" i="1"/>
  <c r="L101" i="1"/>
  <c r="M101" i="1"/>
  <c r="S101" i="1"/>
  <c r="Z101" i="1"/>
  <c r="AA101" i="1"/>
  <c r="AB101" i="1"/>
  <c r="AC101" i="1"/>
  <c r="BY101" i="1"/>
  <c r="L102" i="1"/>
  <c r="M102" i="1"/>
  <c r="S102" i="1"/>
  <c r="Z102" i="1"/>
  <c r="AA102" i="1"/>
  <c r="AB102" i="1"/>
  <c r="AC102" i="1"/>
  <c r="BY102" i="1"/>
  <c r="L103" i="1"/>
  <c r="M103" i="1"/>
  <c r="S103" i="1"/>
  <c r="Z103" i="1"/>
  <c r="AA103" i="1"/>
  <c r="AB103" i="1"/>
  <c r="AC103" i="1"/>
  <c r="BY103" i="1"/>
  <c r="L104" i="1"/>
  <c r="M104" i="1"/>
  <c r="S104" i="1"/>
  <c r="Z104" i="1"/>
  <c r="AA104" i="1"/>
  <c r="AB104" i="1"/>
  <c r="AC104" i="1"/>
  <c r="BY104" i="1"/>
  <c r="L105" i="1"/>
  <c r="M105" i="1"/>
  <c r="S105" i="1"/>
  <c r="Z105" i="1"/>
  <c r="AA105" i="1"/>
  <c r="AB105" i="1"/>
  <c r="AC105" i="1"/>
  <c r="BY105" i="1"/>
  <c r="L106" i="1"/>
  <c r="M106" i="1"/>
  <c r="S106" i="1"/>
  <c r="Z106" i="1"/>
  <c r="AA106" i="1"/>
  <c r="AB106" i="1"/>
  <c r="AC106" i="1"/>
  <c r="BY106" i="1"/>
  <c r="L107" i="1"/>
  <c r="M107" i="1"/>
  <c r="S107" i="1"/>
  <c r="Z107" i="1"/>
  <c r="AA107" i="1"/>
  <c r="AB107" i="1"/>
  <c r="AC107" i="1"/>
  <c r="BY107" i="1"/>
  <c r="L108" i="1"/>
  <c r="M108" i="1"/>
  <c r="S108" i="1"/>
  <c r="Z108" i="1"/>
  <c r="AA108" i="1"/>
  <c r="AB108" i="1"/>
  <c r="AC108" i="1"/>
  <c r="BY108" i="1"/>
  <c r="L109" i="1"/>
  <c r="M109" i="1"/>
  <c r="S109" i="1"/>
  <c r="Z109" i="1"/>
  <c r="AA109" i="1"/>
  <c r="AB109" i="1"/>
  <c r="AC109" i="1"/>
  <c r="BY109" i="1"/>
  <c r="L110" i="1"/>
  <c r="M110" i="1"/>
  <c r="S110" i="1"/>
  <c r="Z110" i="1"/>
  <c r="AA110" i="1"/>
  <c r="AB110" i="1"/>
  <c r="AC110" i="1"/>
  <c r="BY110" i="1"/>
  <c r="L111" i="1"/>
  <c r="M111" i="1"/>
  <c r="S111" i="1"/>
  <c r="Z111" i="1"/>
  <c r="AA111" i="1"/>
  <c r="AB111" i="1"/>
  <c r="AC111" i="1"/>
  <c r="BY111" i="1"/>
  <c r="L112" i="1"/>
  <c r="M112" i="1"/>
  <c r="S112" i="1"/>
  <c r="Z112" i="1"/>
  <c r="AA112" i="1"/>
  <c r="AB112" i="1"/>
  <c r="AC112" i="1"/>
  <c r="BY112" i="1"/>
  <c r="L113" i="1"/>
  <c r="M113" i="1"/>
  <c r="S113" i="1"/>
  <c r="Z113" i="1"/>
  <c r="AA113" i="1"/>
  <c r="AB113" i="1"/>
  <c r="AC113" i="1"/>
  <c r="BY113" i="1"/>
  <c r="L114" i="1"/>
  <c r="M114" i="1"/>
  <c r="S114" i="1"/>
  <c r="Z114" i="1"/>
  <c r="AA114" i="1"/>
  <c r="AB114" i="1"/>
  <c r="AC114" i="1"/>
  <c r="BY114" i="1"/>
  <c r="L115" i="1"/>
  <c r="M115" i="1"/>
  <c r="S115" i="1"/>
  <c r="Z115" i="1"/>
  <c r="AA115" i="1"/>
  <c r="AB115" i="1"/>
  <c r="AC115" i="1"/>
  <c r="BY115" i="1"/>
  <c r="L116" i="1"/>
  <c r="M116" i="1"/>
  <c r="S116" i="1"/>
  <c r="Z116" i="1"/>
  <c r="AA116" i="1"/>
  <c r="AB116" i="1"/>
  <c r="AC116" i="1"/>
  <c r="BY116" i="1"/>
  <c r="L117" i="1"/>
  <c r="M117" i="1"/>
  <c r="S117" i="1"/>
  <c r="Z117" i="1"/>
  <c r="AA117" i="1"/>
  <c r="AB117" i="1"/>
  <c r="AC117" i="1"/>
  <c r="BY117" i="1"/>
  <c r="L118" i="1"/>
  <c r="M118" i="1"/>
  <c r="S118" i="1"/>
  <c r="Z118" i="1"/>
  <c r="AA118" i="1"/>
  <c r="AB118" i="1"/>
  <c r="AC118" i="1"/>
  <c r="BY118" i="1"/>
  <c r="L119" i="1"/>
  <c r="M119" i="1"/>
  <c r="S119" i="1"/>
  <c r="Z119" i="1"/>
  <c r="AA119" i="1"/>
  <c r="AB119" i="1"/>
  <c r="AC119" i="1"/>
  <c r="BY119" i="1"/>
  <c r="L120" i="1"/>
  <c r="M120" i="1"/>
  <c r="S120" i="1"/>
  <c r="Z120" i="1"/>
  <c r="AA120" i="1"/>
  <c r="AB120" i="1"/>
  <c r="AC120" i="1"/>
  <c r="BY120" i="1"/>
  <c r="L121" i="1"/>
  <c r="M121" i="1"/>
  <c r="S121" i="1"/>
  <c r="Z121" i="1"/>
  <c r="AA121" i="1"/>
  <c r="AB121" i="1"/>
  <c r="AC121" i="1"/>
  <c r="BY121" i="1"/>
  <c r="L122" i="1"/>
  <c r="M122" i="1"/>
  <c r="S122" i="1"/>
  <c r="Z122" i="1"/>
  <c r="AA122" i="1"/>
  <c r="AB122" i="1"/>
  <c r="AC122" i="1"/>
  <c r="BY122" i="1"/>
  <c r="L123" i="1"/>
  <c r="M123" i="1"/>
  <c r="S123" i="1"/>
  <c r="Z123" i="1"/>
  <c r="AA123" i="1"/>
  <c r="AB123" i="1"/>
  <c r="AC123" i="1"/>
  <c r="BY123" i="1"/>
  <c r="L124" i="1"/>
  <c r="M124" i="1"/>
  <c r="S124" i="1"/>
  <c r="Z124" i="1"/>
  <c r="AA124" i="1"/>
  <c r="AB124" i="1"/>
  <c r="AC124" i="1"/>
  <c r="BY124" i="1"/>
  <c r="L125" i="1"/>
  <c r="M125" i="1"/>
  <c r="S125" i="1"/>
  <c r="Z125" i="1"/>
  <c r="AA125" i="1"/>
  <c r="AB125" i="1"/>
  <c r="AC125" i="1"/>
  <c r="BY125" i="1"/>
  <c r="L126" i="1"/>
  <c r="M126" i="1"/>
  <c r="S126" i="1"/>
  <c r="Z126" i="1"/>
  <c r="AA126" i="1"/>
  <c r="AB126" i="1"/>
  <c r="AC126" i="1"/>
  <c r="BY126" i="1"/>
  <c r="L127" i="1"/>
  <c r="M127" i="1"/>
  <c r="S127" i="1"/>
  <c r="Z127" i="1"/>
  <c r="AA127" i="1"/>
  <c r="AB127" i="1"/>
  <c r="AC127" i="1"/>
  <c r="BY127" i="1"/>
  <c r="L128" i="1"/>
  <c r="M128" i="1"/>
  <c r="S128" i="1"/>
  <c r="Z128" i="1"/>
  <c r="AA128" i="1"/>
  <c r="AB128" i="1"/>
  <c r="AC128" i="1"/>
  <c r="BY128" i="1"/>
  <c r="L129" i="1"/>
  <c r="M129" i="1"/>
  <c r="S129" i="1"/>
  <c r="Z129" i="1"/>
  <c r="AA129" i="1"/>
  <c r="AB129" i="1"/>
  <c r="AC129" i="1"/>
  <c r="BY129" i="1"/>
  <c r="L130" i="1"/>
  <c r="M130" i="1"/>
  <c r="S130" i="1"/>
  <c r="Z130" i="1"/>
  <c r="AA130" i="1"/>
  <c r="AB130" i="1"/>
  <c r="AC130" i="1"/>
  <c r="BY130" i="1"/>
  <c r="L131" i="1"/>
  <c r="M131" i="1"/>
  <c r="S131" i="1"/>
  <c r="Z131" i="1"/>
  <c r="AA131" i="1"/>
  <c r="AB131" i="1"/>
  <c r="AC131" i="1"/>
  <c r="BY131" i="1"/>
  <c r="L132" i="1"/>
  <c r="M132" i="1"/>
  <c r="S132" i="1"/>
  <c r="Z132" i="1"/>
  <c r="AA132" i="1"/>
  <c r="AB132" i="1"/>
  <c r="AC132" i="1"/>
  <c r="BY132" i="1"/>
  <c r="L133" i="1"/>
  <c r="M133" i="1"/>
  <c r="S133" i="1"/>
  <c r="Z133" i="1"/>
  <c r="AA133" i="1"/>
  <c r="AB133" i="1"/>
  <c r="AC133" i="1"/>
  <c r="BY133" i="1"/>
  <c r="L134" i="1"/>
  <c r="M134" i="1"/>
  <c r="S134" i="1"/>
  <c r="Z134" i="1"/>
  <c r="AA134" i="1"/>
  <c r="AB134" i="1"/>
  <c r="AC134" i="1"/>
  <c r="BY134" i="1"/>
  <c r="L135" i="1"/>
  <c r="M135" i="1"/>
  <c r="S135" i="1"/>
  <c r="Z135" i="1"/>
  <c r="AA135" i="1"/>
  <c r="AB135" i="1"/>
  <c r="AC135" i="1"/>
  <c r="BY135" i="1"/>
  <c r="L136" i="1"/>
  <c r="M136" i="1"/>
  <c r="S136" i="1"/>
  <c r="Z136" i="1"/>
  <c r="AA136" i="1"/>
  <c r="AB136" i="1"/>
  <c r="AC136" i="1"/>
  <c r="BY136" i="1"/>
  <c r="L137" i="1"/>
  <c r="M137" i="1"/>
  <c r="S137" i="1"/>
  <c r="Z137" i="1"/>
  <c r="AA137" i="1"/>
  <c r="AB137" i="1"/>
  <c r="AC137" i="1"/>
  <c r="BY137" i="1"/>
  <c r="L138" i="1"/>
  <c r="M138" i="1"/>
  <c r="S138" i="1"/>
  <c r="Z138" i="1"/>
  <c r="AA138" i="1"/>
  <c r="AB138" i="1"/>
  <c r="AC138" i="1"/>
  <c r="BY138" i="1"/>
  <c r="L139" i="1"/>
  <c r="M139" i="1"/>
  <c r="S139" i="1"/>
  <c r="Z139" i="1"/>
  <c r="AA139" i="1"/>
  <c r="AB139" i="1"/>
  <c r="AC139" i="1"/>
  <c r="BY139" i="1"/>
  <c r="L140" i="1"/>
  <c r="M140" i="1"/>
  <c r="S140" i="1"/>
  <c r="Z140" i="1"/>
  <c r="AA140" i="1"/>
  <c r="AB140" i="1"/>
  <c r="AC140" i="1"/>
  <c r="BY140" i="1"/>
  <c r="L141" i="1"/>
  <c r="M141" i="1"/>
  <c r="S141" i="1"/>
  <c r="Z141" i="1"/>
  <c r="AA141" i="1"/>
  <c r="AB141" i="1"/>
  <c r="AC141" i="1"/>
  <c r="BY141" i="1"/>
  <c r="L142" i="1"/>
  <c r="M142" i="1"/>
  <c r="S142" i="1"/>
  <c r="Z142" i="1"/>
  <c r="AA142" i="1"/>
  <c r="AB142" i="1"/>
  <c r="AC142" i="1"/>
  <c r="BY142" i="1"/>
  <c r="L143" i="1"/>
  <c r="M143" i="1"/>
  <c r="S143" i="1"/>
  <c r="Z143" i="1"/>
  <c r="AA143" i="1"/>
  <c r="AB143" i="1"/>
  <c r="AC143" i="1"/>
  <c r="BY143" i="1"/>
  <c r="L144" i="1"/>
  <c r="M144" i="1"/>
  <c r="S144" i="1"/>
  <c r="Z144" i="1"/>
  <c r="AA144" i="1"/>
  <c r="AB144" i="1"/>
  <c r="AC144" i="1"/>
  <c r="BY144" i="1"/>
  <c r="L145" i="1"/>
  <c r="M145" i="1"/>
  <c r="S145" i="1"/>
  <c r="Z145" i="1"/>
  <c r="AA145" i="1"/>
  <c r="AB145" i="1"/>
  <c r="AC145" i="1"/>
  <c r="BY145" i="1"/>
  <c r="L146" i="1"/>
  <c r="M146" i="1"/>
  <c r="S146" i="1"/>
  <c r="Z146" i="1"/>
  <c r="AA146" i="1"/>
  <c r="AB146" i="1"/>
  <c r="AC146" i="1"/>
  <c r="BY146" i="1"/>
  <c r="L147" i="1"/>
  <c r="M147" i="1"/>
  <c r="S147" i="1"/>
  <c r="Z147" i="1"/>
  <c r="AA147" i="1"/>
  <c r="AB147" i="1"/>
  <c r="AC147" i="1"/>
  <c r="BY147" i="1"/>
  <c r="L148" i="1"/>
  <c r="M148" i="1"/>
  <c r="S148" i="1"/>
  <c r="Z148" i="1"/>
  <c r="AA148" i="1"/>
  <c r="AB148" i="1"/>
  <c r="AC148" i="1"/>
  <c r="BY148" i="1"/>
  <c r="L149" i="1"/>
  <c r="M149" i="1"/>
  <c r="S149" i="1"/>
  <c r="Z149" i="1"/>
  <c r="AA149" i="1"/>
  <c r="AB149" i="1"/>
  <c r="AC149" i="1"/>
  <c r="BY149" i="1"/>
  <c r="L150" i="1"/>
  <c r="M150" i="1"/>
  <c r="S150" i="1"/>
  <c r="Z150" i="1"/>
  <c r="AA150" i="1"/>
  <c r="AB150" i="1"/>
  <c r="AC150" i="1"/>
  <c r="BY150" i="1"/>
  <c r="L151" i="1"/>
  <c r="M151" i="1"/>
  <c r="S151" i="1"/>
  <c r="Z151" i="1"/>
  <c r="AA151" i="1"/>
  <c r="AB151" i="1"/>
  <c r="AC151" i="1"/>
  <c r="BY151" i="1"/>
  <c r="L152" i="1"/>
  <c r="M152" i="1"/>
  <c r="S152" i="1"/>
  <c r="Z152" i="1"/>
  <c r="AA152" i="1"/>
  <c r="AB152" i="1"/>
  <c r="AC152" i="1"/>
  <c r="BY152" i="1"/>
  <c r="L153" i="1"/>
  <c r="M153" i="1"/>
  <c r="S153" i="1"/>
  <c r="Z153" i="1"/>
  <c r="AA153" i="1"/>
  <c r="AB153" i="1"/>
  <c r="AC153" i="1"/>
  <c r="BY153" i="1"/>
  <c r="L154" i="1"/>
  <c r="M154" i="1"/>
  <c r="S154" i="1"/>
  <c r="Z154" i="1"/>
  <c r="AA154" i="1"/>
  <c r="AB154" i="1"/>
  <c r="AC154" i="1"/>
  <c r="BY154" i="1"/>
  <c r="L155" i="1"/>
  <c r="M155" i="1"/>
  <c r="S155" i="1"/>
  <c r="Z155" i="1"/>
  <c r="AA155" i="1"/>
  <c r="AB155" i="1"/>
  <c r="AC155" i="1"/>
  <c r="BY155" i="1"/>
  <c r="L156" i="1"/>
  <c r="M156" i="1"/>
  <c r="S156" i="1"/>
  <c r="Z156" i="1"/>
  <c r="AA156" i="1"/>
  <c r="AB156" i="1"/>
  <c r="AC156" i="1"/>
  <c r="BY156" i="1"/>
  <c r="L157" i="1"/>
  <c r="M157" i="1"/>
  <c r="S157" i="1"/>
  <c r="Z157" i="1"/>
  <c r="AA157" i="1"/>
  <c r="AB157" i="1"/>
  <c r="AC157" i="1"/>
  <c r="BY157" i="1"/>
  <c r="L158" i="1"/>
  <c r="M158" i="1"/>
  <c r="S158" i="1"/>
  <c r="Z158" i="1"/>
  <c r="AA158" i="1"/>
  <c r="AB158" i="1"/>
  <c r="AC158" i="1"/>
  <c r="BY158" i="1"/>
  <c r="L159" i="1"/>
  <c r="M159" i="1"/>
  <c r="S159" i="1"/>
  <c r="Z159" i="1"/>
  <c r="AA159" i="1"/>
  <c r="AB159" i="1"/>
  <c r="AC159" i="1"/>
  <c r="BY159" i="1"/>
  <c r="L160" i="1"/>
  <c r="M160" i="1"/>
  <c r="S160" i="1"/>
  <c r="Z160" i="1"/>
  <c r="AA160" i="1"/>
  <c r="AB160" i="1"/>
  <c r="AC160" i="1"/>
  <c r="BY160" i="1"/>
  <c r="L161" i="1"/>
  <c r="M161" i="1"/>
  <c r="S161" i="1"/>
  <c r="Z161" i="1"/>
  <c r="AA161" i="1"/>
  <c r="AB161" i="1"/>
  <c r="AC161" i="1"/>
  <c r="BY161" i="1"/>
  <c r="L162" i="1"/>
  <c r="M162" i="1"/>
  <c r="S162" i="1"/>
  <c r="Z162" i="1"/>
  <c r="AA162" i="1"/>
  <c r="AB162" i="1"/>
  <c r="AC162" i="1"/>
  <c r="BY162" i="1"/>
  <c r="L163" i="1"/>
  <c r="M163" i="1"/>
  <c r="S163" i="1"/>
  <c r="Z163" i="1"/>
  <c r="AA163" i="1"/>
  <c r="AB163" i="1"/>
  <c r="AC163" i="1"/>
  <c r="BY163" i="1"/>
  <c r="L164" i="1"/>
  <c r="M164" i="1"/>
  <c r="S164" i="1"/>
  <c r="Z164" i="1"/>
  <c r="AA164" i="1"/>
  <c r="AB164" i="1"/>
  <c r="AC164" i="1"/>
  <c r="BY164" i="1"/>
  <c r="L165" i="1"/>
  <c r="M165" i="1"/>
  <c r="S165" i="1"/>
  <c r="Z165" i="1"/>
  <c r="AA165" i="1"/>
  <c r="AB165" i="1"/>
  <c r="AC165" i="1"/>
  <c r="BY165" i="1"/>
  <c r="L166" i="1"/>
  <c r="M166" i="1"/>
  <c r="S166" i="1"/>
  <c r="Z166" i="1"/>
  <c r="AA166" i="1"/>
  <c r="AB166" i="1"/>
  <c r="AC166" i="1"/>
  <c r="BY166" i="1"/>
  <c r="L167" i="1"/>
  <c r="M167" i="1"/>
  <c r="S167" i="1"/>
  <c r="Z167" i="1"/>
  <c r="AA167" i="1"/>
  <c r="AB167" i="1"/>
  <c r="AC167" i="1"/>
  <c r="BY167" i="1"/>
  <c r="L168" i="1"/>
  <c r="M168" i="1"/>
  <c r="S168" i="1"/>
  <c r="Z168" i="1"/>
  <c r="AA168" i="1"/>
  <c r="AB168" i="1"/>
  <c r="AC168" i="1"/>
  <c r="BY168" i="1"/>
  <c r="L169" i="1"/>
  <c r="M169" i="1"/>
  <c r="S169" i="1"/>
  <c r="Z169" i="1"/>
  <c r="AA169" i="1"/>
  <c r="AB169" i="1"/>
  <c r="AC169" i="1"/>
  <c r="BY169" i="1"/>
  <c r="L170" i="1"/>
  <c r="M170" i="1"/>
  <c r="S170" i="1"/>
  <c r="Z170" i="1"/>
  <c r="AA170" i="1"/>
  <c r="AB170" i="1"/>
  <c r="AC170" i="1"/>
  <c r="BY170" i="1"/>
  <c r="L171" i="1"/>
  <c r="M171" i="1"/>
  <c r="S171" i="1"/>
  <c r="Z171" i="1"/>
  <c r="AA171" i="1"/>
  <c r="AB171" i="1"/>
  <c r="AC171" i="1"/>
  <c r="BY171" i="1"/>
  <c r="L172" i="1"/>
  <c r="M172" i="1"/>
  <c r="S172" i="1"/>
  <c r="Z172" i="1"/>
  <c r="AA172" i="1"/>
  <c r="AB172" i="1"/>
  <c r="AC172" i="1"/>
  <c r="BY172" i="1"/>
  <c r="L173" i="1"/>
  <c r="M173" i="1"/>
  <c r="S173" i="1"/>
  <c r="Z173" i="1"/>
  <c r="AA173" i="1"/>
  <c r="AB173" i="1"/>
  <c r="AC173" i="1"/>
  <c r="BY173" i="1"/>
  <c r="L174" i="1"/>
  <c r="M174" i="1"/>
  <c r="S174" i="1"/>
  <c r="Z174" i="1"/>
  <c r="AA174" i="1"/>
  <c r="AB174" i="1"/>
  <c r="AC174" i="1"/>
  <c r="BY174" i="1"/>
  <c r="L175" i="1"/>
  <c r="M175" i="1"/>
  <c r="S175" i="1"/>
  <c r="Z175" i="1"/>
  <c r="AA175" i="1"/>
  <c r="AB175" i="1"/>
  <c r="AC175" i="1"/>
  <c r="BY175" i="1"/>
  <c r="L176" i="1"/>
  <c r="M176" i="1"/>
  <c r="S176" i="1"/>
  <c r="Z176" i="1"/>
  <c r="AA176" i="1"/>
  <c r="AB176" i="1"/>
  <c r="AC176" i="1"/>
  <c r="BY176" i="1"/>
  <c r="L177" i="1"/>
  <c r="M177" i="1"/>
  <c r="S177" i="1"/>
  <c r="Z177" i="1"/>
  <c r="AA177" i="1"/>
  <c r="AB177" i="1"/>
  <c r="AC177" i="1"/>
  <c r="BY177" i="1"/>
  <c r="L178" i="1"/>
  <c r="M178" i="1"/>
  <c r="S178" i="1"/>
  <c r="Z178" i="1"/>
  <c r="AA178" i="1"/>
  <c r="AB178" i="1"/>
  <c r="AC178" i="1"/>
  <c r="BY178" i="1"/>
  <c r="L179" i="1"/>
  <c r="M179" i="1"/>
  <c r="S179" i="1"/>
  <c r="Z179" i="1"/>
  <c r="AA179" i="1"/>
  <c r="AB179" i="1"/>
  <c r="AC179" i="1"/>
  <c r="BY179" i="1"/>
  <c r="L180" i="1"/>
  <c r="M180" i="1"/>
  <c r="S180" i="1"/>
  <c r="Z180" i="1"/>
  <c r="AA180" i="1"/>
  <c r="AB180" i="1"/>
  <c r="AC180" i="1"/>
  <c r="BY180" i="1"/>
  <c r="L181" i="1"/>
  <c r="M181" i="1"/>
  <c r="S181" i="1"/>
  <c r="Z181" i="1"/>
  <c r="AA181" i="1"/>
  <c r="AB181" i="1"/>
  <c r="AC181" i="1"/>
  <c r="BY181" i="1"/>
  <c r="L182" i="1"/>
  <c r="M182" i="1"/>
  <c r="S182" i="1"/>
  <c r="Z182" i="1"/>
  <c r="AA182" i="1"/>
  <c r="AB182" i="1"/>
  <c r="AC182" i="1"/>
  <c r="BY182" i="1"/>
  <c r="L183" i="1"/>
  <c r="M183" i="1"/>
  <c r="S183" i="1"/>
  <c r="Z183" i="1"/>
  <c r="AA183" i="1"/>
  <c r="AB183" i="1"/>
  <c r="AC183" i="1"/>
  <c r="BY183" i="1"/>
  <c r="L184" i="1"/>
  <c r="M184" i="1"/>
  <c r="S184" i="1"/>
  <c r="Z184" i="1"/>
  <c r="AA184" i="1"/>
  <c r="AB184" i="1"/>
  <c r="AC184" i="1"/>
  <c r="BY184" i="1"/>
  <c r="L185" i="1"/>
  <c r="M185" i="1"/>
  <c r="S185" i="1"/>
  <c r="Z185" i="1"/>
  <c r="AA185" i="1"/>
  <c r="AB185" i="1"/>
  <c r="AC185" i="1"/>
  <c r="BY185" i="1"/>
  <c r="L186" i="1"/>
  <c r="M186" i="1"/>
  <c r="S186" i="1"/>
  <c r="Z186" i="1"/>
  <c r="AA186" i="1"/>
  <c r="AB186" i="1"/>
  <c r="AC186" i="1"/>
  <c r="BY186" i="1"/>
  <c r="L187" i="1"/>
  <c r="M187" i="1"/>
  <c r="S187" i="1"/>
  <c r="Z187" i="1"/>
  <c r="AA187" i="1"/>
  <c r="AB187" i="1"/>
  <c r="AC187" i="1"/>
  <c r="BY187" i="1"/>
  <c r="L188" i="1"/>
  <c r="M188" i="1"/>
  <c r="S188" i="1"/>
  <c r="Z188" i="1"/>
  <c r="AA188" i="1"/>
  <c r="AB188" i="1"/>
  <c r="AC188" i="1"/>
  <c r="BY188" i="1"/>
  <c r="L189" i="1"/>
  <c r="M189" i="1"/>
  <c r="S189" i="1"/>
  <c r="Z189" i="1"/>
  <c r="AA189" i="1"/>
  <c r="AB189" i="1"/>
  <c r="AC189" i="1"/>
  <c r="BY189" i="1"/>
  <c r="L190" i="1"/>
  <c r="M190" i="1"/>
  <c r="S190" i="1"/>
  <c r="Z190" i="1"/>
  <c r="AA190" i="1"/>
  <c r="AB190" i="1"/>
  <c r="AC190" i="1"/>
  <c r="BY190" i="1"/>
  <c r="L191" i="1"/>
  <c r="M191" i="1"/>
  <c r="S191" i="1"/>
  <c r="Z191" i="1"/>
  <c r="AA191" i="1"/>
  <c r="AB191" i="1"/>
  <c r="AC191" i="1"/>
  <c r="BY191" i="1"/>
  <c r="L192" i="1"/>
  <c r="M192" i="1"/>
  <c r="S192" i="1"/>
  <c r="Z192" i="1"/>
  <c r="AA192" i="1"/>
  <c r="AB192" i="1"/>
  <c r="AC192" i="1"/>
  <c r="BY192" i="1"/>
  <c r="L193" i="1"/>
  <c r="M193" i="1"/>
  <c r="S193" i="1"/>
  <c r="Z193" i="1"/>
  <c r="AA193" i="1"/>
  <c r="AB193" i="1"/>
  <c r="AC193" i="1"/>
  <c r="BY193" i="1"/>
  <c r="L194" i="1"/>
  <c r="M194" i="1"/>
  <c r="S194" i="1"/>
  <c r="Z194" i="1"/>
  <c r="AA194" i="1"/>
  <c r="AB194" i="1"/>
  <c r="AC194" i="1"/>
  <c r="BY194" i="1"/>
  <c r="L195" i="1"/>
  <c r="M195" i="1"/>
  <c r="S195" i="1"/>
  <c r="Z195" i="1"/>
  <c r="AA195" i="1"/>
  <c r="AB195" i="1"/>
  <c r="AC195" i="1"/>
  <c r="BY195" i="1"/>
  <c r="L196" i="1"/>
  <c r="M196" i="1"/>
  <c r="S196" i="1"/>
  <c r="Z196" i="1"/>
  <c r="AA196" i="1"/>
  <c r="AB196" i="1"/>
  <c r="AC196" i="1"/>
  <c r="BY196" i="1"/>
  <c r="L197" i="1"/>
  <c r="M197" i="1"/>
  <c r="S197" i="1"/>
  <c r="Z197" i="1"/>
  <c r="AA197" i="1"/>
  <c r="AB197" i="1"/>
  <c r="AC197" i="1"/>
  <c r="BY197" i="1"/>
  <c r="L198" i="1"/>
  <c r="M198" i="1"/>
  <c r="S198" i="1"/>
  <c r="Z198" i="1"/>
  <c r="AA198" i="1"/>
  <c r="AB198" i="1"/>
  <c r="AC198" i="1"/>
  <c r="BY198" i="1"/>
  <c r="L199" i="1"/>
  <c r="M199" i="1"/>
  <c r="S199" i="1"/>
  <c r="Z199" i="1"/>
  <c r="AA199" i="1"/>
  <c r="AB199" i="1"/>
  <c r="AC199" i="1"/>
  <c r="BY199" i="1"/>
  <c r="L200" i="1"/>
  <c r="M200" i="1"/>
  <c r="S200" i="1"/>
  <c r="Z200" i="1"/>
  <c r="AA200" i="1"/>
  <c r="AB200" i="1"/>
  <c r="AC200" i="1"/>
  <c r="BY200" i="1"/>
  <c r="L201" i="1"/>
  <c r="M201" i="1"/>
  <c r="S201" i="1"/>
  <c r="Z201" i="1"/>
  <c r="AA201" i="1"/>
  <c r="AB201" i="1"/>
  <c r="AC201" i="1"/>
  <c r="BY201" i="1"/>
  <c r="L202" i="1"/>
  <c r="M202" i="1"/>
  <c r="S202" i="1"/>
  <c r="Z202" i="1"/>
  <c r="AA202" i="1"/>
  <c r="AB202" i="1"/>
  <c r="AC202" i="1"/>
  <c r="BY202" i="1"/>
  <c r="L203" i="1"/>
  <c r="M203" i="1"/>
  <c r="S203" i="1"/>
  <c r="Z203" i="1"/>
  <c r="AA203" i="1"/>
  <c r="AB203" i="1"/>
  <c r="AC203" i="1"/>
  <c r="BY203" i="1"/>
  <c r="L204" i="1"/>
  <c r="M204" i="1"/>
  <c r="S204" i="1"/>
  <c r="Z204" i="1"/>
  <c r="AA204" i="1"/>
  <c r="AB204" i="1"/>
  <c r="AC204" i="1"/>
  <c r="BY204" i="1"/>
  <c r="L205" i="1"/>
  <c r="M205" i="1"/>
  <c r="S205" i="1"/>
  <c r="Z205" i="1"/>
  <c r="AA205" i="1"/>
  <c r="AB205" i="1"/>
  <c r="AC205" i="1"/>
  <c r="BY205" i="1"/>
  <c r="L206" i="1"/>
  <c r="M206" i="1"/>
  <c r="S206" i="1"/>
  <c r="Z206" i="1"/>
  <c r="AA206" i="1"/>
  <c r="AB206" i="1"/>
  <c r="AC206" i="1"/>
  <c r="BY206" i="1"/>
  <c r="L207" i="1"/>
  <c r="M207" i="1"/>
  <c r="S207" i="1"/>
  <c r="Z207" i="1"/>
  <c r="AA207" i="1"/>
  <c r="AB207" i="1"/>
  <c r="AC207" i="1"/>
  <c r="BY207" i="1"/>
  <c r="L208" i="1"/>
  <c r="M208" i="1"/>
  <c r="S208" i="1"/>
  <c r="Z208" i="1"/>
  <c r="AA208" i="1"/>
  <c r="AB208" i="1"/>
  <c r="AC208" i="1"/>
  <c r="BY208" i="1"/>
  <c r="L209" i="1"/>
  <c r="M209" i="1"/>
  <c r="S209" i="1"/>
  <c r="Z209" i="1"/>
  <c r="AA209" i="1"/>
  <c r="AB209" i="1"/>
  <c r="AC209" i="1"/>
  <c r="BY209" i="1"/>
  <c r="L210" i="1"/>
  <c r="M210" i="1"/>
  <c r="S210" i="1"/>
  <c r="Z210" i="1"/>
  <c r="AA210" i="1"/>
  <c r="AB210" i="1"/>
  <c r="AC210" i="1"/>
  <c r="BY210" i="1"/>
  <c r="L211" i="1"/>
  <c r="M211" i="1"/>
  <c r="S211" i="1"/>
  <c r="Z211" i="1"/>
  <c r="AA211" i="1"/>
  <c r="AB211" i="1"/>
  <c r="AC211" i="1"/>
  <c r="BY211" i="1"/>
  <c r="L212" i="1"/>
  <c r="M212" i="1"/>
  <c r="S212" i="1"/>
  <c r="Z212" i="1"/>
  <c r="AA212" i="1"/>
  <c r="AB212" i="1"/>
  <c r="AC212" i="1"/>
  <c r="BY212" i="1"/>
  <c r="L213" i="1"/>
  <c r="M213" i="1"/>
  <c r="S213" i="1"/>
  <c r="Z213" i="1"/>
  <c r="AA213" i="1"/>
  <c r="AB213" i="1"/>
  <c r="AC213" i="1"/>
  <c r="BY213" i="1"/>
  <c r="L214" i="1"/>
  <c r="M214" i="1"/>
  <c r="S214" i="1"/>
  <c r="Z214" i="1"/>
  <c r="AA214" i="1"/>
  <c r="AB214" i="1"/>
  <c r="AC214" i="1"/>
  <c r="BY214" i="1"/>
  <c r="L215" i="1"/>
  <c r="M215" i="1"/>
  <c r="S215" i="1"/>
  <c r="Z215" i="1"/>
  <c r="AA215" i="1"/>
  <c r="AB215" i="1"/>
  <c r="AC215" i="1"/>
  <c r="BY215" i="1"/>
  <c r="L216" i="1"/>
  <c r="M216" i="1"/>
  <c r="S216" i="1"/>
  <c r="Z216" i="1"/>
  <c r="AA216" i="1"/>
  <c r="AB216" i="1"/>
  <c r="AC216" i="1"/>
  <c r="BY216" i="1"/>
  <c r="L217" i="1"/>
  <c r="M217" i="1"/>
  <c r="S217" i="1"/>
  <c r="Z217" i="1"/>
  <c r="AA217" i="1"/>
  <c r="AB217" i="1"/>
  <c r="AC217" i="1"/>
  <c r="BY217" i="1"/>
  <c r="L218" i="1"/>
  <c r="M218" i="1"/>
  <c r="S218" i="1"/>
  <c r="Z218" i="1"/>
  <c r="AA218" i="1"/>
  <c r="AB218" i="1"/>
  <c r="AC218" i="1"/>
  <c r="BY218" i="1"/>
  <c r="L219" i="1"/>
  <c r="M219" i="1"/>
  <c r="S219" i="1"/>
  <c r="Z219" i="1"/>
  <c r="AA219" i="1"/>
  <c r="AB219" i="1"/>
  <c r="AC219" i="1"/>
  <c r="BY219" i="1"/>
  <c r="L220" i="1"/>
  <c r="M220" i="1"/>
  <c r="S220" i="1"/>
  <c r="Z220" i="1"/>
  <c r="AA220" i="1"/>
  <c r="AB220" i="1"/>
  <c r="AC220" i="1"/>
  <c r="BY220" i="1"/>
  <c r="L221" i="1"/>
  <c r="M221" i="1"/>
  <c r="S221" i="1"/>
  <c r="Z221" i="1"/>
  <c r="AA221" i="1"/>
  <c r="AB221" i="1"/>
  <c r="AC221" i="1"/>
  <c r="BY221" i="1"/>
  <c r="L222" i="1"/>
  <c r="M222" i="1"/>
  <c r="S222" i="1"/>
  <c r="Z222" i="1"/>
  <c r="AA222" i="1"/>
  <c r="AB222" i="1"/>
  <c r="AC222" i="1"/>
  <c r="BY222" i="1"/>
  <c r="L223" i="1"/>
  <c r="M223" i="1"/>
  <c r="S223" i="1"/>
  <c r="Z223" i="1"/>
  <c r="AA223" i="1"/>
  <c r="AB223" i="1"/>
  <c r="AC223" i="1"/>
  <c r="BY223" i="1"/>
  <c r="L224" i="1"/>
  <c r="M224" i="1"/>
  <c r="S224" i="1"/>
  <c r="Z224" i="1"/>
  <c r="AA224" i="1"/>
  <c r="AB224" i="1"/>
  <c r="AC224" i="1"/>
  <c r="BY224" i="1"/>
  <c r="L225" i="1"/>
  <c r="M225" i="1"/>
  <c r="S225" i="1"/>
  <c r="Z225" i="1"/>
  <c r="AA225" i="1"/>
  <c r="AB225" i="1"/>
  <c r="AC225" i="1"/>
  <c r="BY225" i="1"/>
  <c r="L226" i="1"/>
  <c r="M226" i="1"/>
  <c r="S226" i="1"/>
  <c r="Z226" i="1"/>
  <c r="AA226" i="1"/>
  <c r="AB226" i="1"/>
  <c r="AC226" i="1"/>
  <c r="BY226" i="1"/>
  <c r="L227" i="1"/>
  <c r="M227" i="1"/>
  <c r="S227" i="1"/>
  <c r="Z227" i="1"/>
  <c r="AA227" i="1"/>
  <c r="AB227" i="1"/>
  <c r="AC227" i="1"/>
  <c r="BY227" i="1"/>
  <c r="L228" i="1"/>
  <c r="M228" i="1"/>
  <c r="S228" i="1"/>
  <c r="Z228" i="1"/>
  <c r="AA228" i="1"/>
  <c r="AB228" i="1"/>
  <c r="AC228" i="1"/>
  <c r="BY228" i="1"/>
  <c r="L229" i="1"/>
  <c r="M229" i="1"/>
  <c r="S229" i="1"/>
  <c r="Z229" i="1"/>
  <c r="AA229" i="1"/>
  <c r="AB229" i="1"/>
  <c r="AC229" i="1"/>
  <c r="BY229" i="1"/>
  <c r="L230" i="1"/>
  <c r="M230" i="1"/>
  <c r="S230" i="1"/>
  <c r="Z230" i="1"/>
  <c r="AA230" i="1"/>
  <c r="AB230" i="1"/>
  <c r="AC230" i="1"/>
  <c r="BY230" i="1"/>
  <c r="L231" i="1"/>
  <c r="M231" i="1"/>
  <c r="S231" i="1"/>
  <c r="Z231" i="1"/>
  <c r="AA231" i="1"/>
  <c r="AB231" i="1"/>
  <c r="AC231" i="1"/>
  <c r="BY231" i="1"/>
  <c r="L232" i="1"/>
  <c r="M232" i="1"/>
  <c r="S232" i="1"/>
  <c r="Z232" i="1"/>
  <c r="AA232" i="1"/>
  <c r="AB232" i="1"/>
  <c r="AC232" i="1"/>
  <c r="BY232" i="1"/>
  <c r="L233" i="1"/>
  <c r="M233" i="1"/>
  <c r="S233" i="1"/>
  <c r="Z233" i="1"/>
  <c r="AA233" i="1"/>
  <c r="AB233" i="1"/>
  <c r="AC233" i="1"/>
  <c r="BY233" i="1"/>
  <c r="L234" i="1"/>
  <c r="M234" i="1"/>
  <c r="S234" i="1"/>
  <c r="Z234" i="1"/>
  <c r="AA234" i="1"/>
  <c r="AB234" i="1"/>
  <c r="AC234" i="1"/>
  <c r="BY234" i="1"/>
  <c r="L235" i="1"/>
  <c r="M235" i="1"/>
  <c r="S235" i="1"/>
  <c r="Z235" i="1"/>
  <c r="AA235" i="1"/>
  <c r="AB235" i="1"/>
  <c r="AC235" i="1"/>
  <c r="BY235" i="1"/>
  <c r="L236" i="1"/>
  <c r="M236" i="1"/>
  <c r="S236" i="1"/>
  <c r="Z236" i="1"/>
  <c r="AA236" i="1"/>
  <c r="AB236" i="1"/>
  <c r="AC236" i="1"/>
  <c r="BY236" i="1"/>
  <c r="L237" i="1"/>
  <c r="M237" i="1"/>
  <c r="S237" i="1"/>
  <c r="Z237" i="1"/>
  <c r="AA237" i="1"/>
  <c r="AB237" i="1"/>
  <c r="AC237" i="1"/>
  <c r="BY237" i="1"/>
  <c r="L238" i="1"/>
  <c r="M238" i="1"/>
  <c r="S238" i="1"/>
  <c r="Z238" i="1"/>
  <c r="AA238" i="1"/>
  <c r="AB238" i="1"/>
  <c r="AC238" i="1"/>
  <c r="BY238" i="1"/>
  <c r="L239" i="1"/>
  <c r="M239" i="1"/>
  <c r="S239" i="1"/>
  <c r="Z239" i="1"/>
  <c r="AA239" i="1"/>
  <c r="AB239" i="1"/>
  <c r="AC239" i="1"/>
  <c r="BY239" i="1"/>
  <c r="L240" i="1"/>
  <c r="M240" i="1"/>
  <c r="S240" i="1"/>
  <c r="Z240" i="1"/>
  <c r="AA240" i="1"/>
  <c r="AB240" i="1"/>
  <c r="AC240" i="1"/>
  <c r="BY240" i="1"/>
  <c r="L241" i="1"/>
  <c r="M241" i="1"/>
  <c r="S241" i="1"/>
  <c r="Z241" i="1"/>
  <c r="AA241" i="1"/>
  <c r="AB241" i="1"/>
  <c r="AC241" i="1"/>
  <c r="BY241" i="1"/>
  <c r="L242" i="1"/>
  <c r="M242" i="1"/>
  <c r="S242" i="1"/>
  <c r="Z242" i="1"/>
  <c r="AA242" i="1"/>
  <c r="AB242" i="1"/>
  <c r="AC242" i="1"/>
  <c r="BY242" i="1"/>
  <c r="L243" i="1"/>
  <c r="M243" i="1"/>
  <c r="S243" i="1"/>
  <c r="Z243" i="1"/>
  <c r="AA243" i="1"/>
  <c r="AB243" i="1"/>
  <c r="AC243" i="1"/>
  <c r="BY243" i="1"/>
  <c r="L244" i="1"/>
  <c r="M244" i="1"/>
  <c r="S244" i="1"/>
  <c r="Z244" i="1"/>
  <c r="AA244" i="1"/>
  <c r="AB244" i="1"/>
  <c r="AC244" i="1"/>
  <c r="BY244" i="1"/>
  <c r="L245" i="1"/>
  <c r="M245" i="1"/>
  <c r="S245" i="1"/>
  <c r="Z245" i="1"/>
  <c r="AA245" i="1"/>
  <c r="AB245" i="1"/>
  <c r="AC245" i="1"/>
  <c r="BY245" i="1"/>
  <c r="L246" i="1"/>
  <c r="M246" i="1"/>
  <c r="S246" i="1"/>
  <c r="Z246" i="1"/>
  <c r="AA246" i="1"/>
  <c r="AB246" i="1"/>
  <c r="AC246" i="1"/>
  <c r="BY246" i="1"/>
  <c r="L247" i="1"/>
  <c r="M247" i="1"/>
  <c r="S247" i="1"/>
  <c r="Z247" i="1"/>
  <c r="AA247" i="1"/>
  <c r="AB247" i="1"/>
  <c r="AC247" i="1"/>
  <c r="BY247" i="1"/>
  <c r="L248" i="1"/>
  <c r="M248" i="1"/>
  <c r="S248" i="1"/>
  <c r="Z248" i="1"/>
  <c r="AA248" i="1"/>
  <c r="AB248" i="1"/>
  <c r="AC248" i="1"/>
  <c r="BY248" i="1"/>
  <c r="L249" i="1"/>
  <c r="M249" i="1"/>
  <c r="S249" i="1"/>
  <c r="Z249" i="1"/>
  <c r="AA249" i="1"/>
  <c r="AB249" i="1"/>
  <c r="AC249" i="1"/>
  <c r="BY249" i="1"/>
  <c r="L250" i="1"/>
  <c r="M250" i="1"/>
  <c r="S250" i="1"/>
  <c r="Z250" i="1"/>
  <c r="AA250" i="1"/>
  <c r="AB250" i="1"/>
  <c r="AC250" i="1"/>
  <c r="BY250" i="1"/>
  <c r="L251" i="1"/>
  <c r="M251" i="1"/>
  <c r="S251" i="1"/>
  <c r="Z251" i="1"/>
  <c r="AA251" i="1"/>
  <c r="AB251" i="1"/>
  <c r="AC251" i="1"/>
  <c r="BY251" i="1"/>
  <c r="L252" i="1"/>
  <c r="M252" i="1"/>
  <c r="S252" i="1"/>
  <c r="Z252" i="1"/>
  <c r="AA252" i="1"/>
  <c r="AB252" i="1"/>
  <c r="AC252" i="1"/>
  <c r="BY252" i="1"/>
  <c r="L253" i="1"/>
  <c r="M253" i="1"/>
  <c r="S253" i="1"/>
  <c r="Z253" i="1"/>
  <c r="AA253" i="1"/>
  <c r="AB253" i="1"/>
  <c r="AC253" i="1"/>
  <c r="BY253" i="1"/>
  <c r="L254" i="1"/>
  <c r="M254" i="1"/>
  <c r="S254" i="1"/>
  <c r="Z254" i="1"/>
  <c r="AA254" i="1"/>
  <c r="AB254" i="1"/>
  <c r="AC254" i="1"/>
  <c r="BY254" i="1"/>
  <c r="L255" i="1"/>
  <c r="M255" i="1"/>
  <c r="S255" i="1"/>
  <c r="Z255" i="1"/>
  <c r="AA255" i="1"/>
  <c r="AB255" i="1"/>
  <c r="AC255" i="1"/>
  <c r="BY255" i="1"/>
  <c r="L256" i="1"/>
  <c r="M256" i="1"/>
  <c r="S256" i="1"/>
  <c r="Z256" i="1"/>
  <c r="AA256" i="1"/>
  <c r="AB256" i="1"/>
  <c r="AC256" i="1"/>
  <c r="BY256" i="1"/>
  <c r="L257" i="1"/>
  <c r="M257" i="1"/>
  <c r="S257" i="1"/>
  <c r="Z257" i="1"/>
  <c r="AA257" i="1"/>
  <c r="AB257" i="1"/>
  <c r="AC257" i="1"/>
  <c r="BY257" i="1"/>
  <c r="L258" i="1"/>
  <c r="M258" i="1"/>
  <c r="S258" i="1"/>
  <c r="Z258" i="1"/>
  <c r="AA258" i="1"/>
  <c r="AB258" i="1"/>
  <c r="AC258" i="1"/>
  <c r="BY258" i="1"/>
  <c r="L259" i="1"/>
  <c r="M259" i="1"/>
  <c r="S259" i="1"/>
  <c r="Z259" i="1"/>
  <c r="AA259" i="1"/>
  <c r="AB259" i="1"/>
  <c r="AC259" i="1"/>
  <c r="BY259" i="1"/>
  <c r="L260" i="1"/>
  <c r="M260" i="1"/>
  <c r="S260" i="1"/>
  <c r="Z260" i="1"/>
  <c r="AA260" i="1"/>
  <c r="AB260" i="1"/>
  <c r="AC260" i="1"/>
  <c r="BY260" i="1"/>
  <c r="L261" i="1"/>
  <c r="M261" i="1"/>
  <c r="S261" i="1"/>
  <c r="Z261" i="1"/>
  <c r="AA261" i="1"/>
  <c r="AB261" i="1"/>
  <c r="AC261" i="1"/>
  <c r="BY261" i="1"/>
  <c r="L262" i="1"/>
  <c r="M262" i="1"/>
  <c r="S262" i="1"/>
  <c r="Z262" i="1"/>
  <c r="AA262" i="1"/>
  <c r="AB262" i="1"/>
  <c r="AC262" i="1"/>
  <c r="BY262" i="1"/>
  <c r="L263" i="1"/>
  <c r="M263" i="1"/>
  <c r="S263" i="1"/>
  <c r="Z263" i="1"/>
  <c r="AA263" i="1"/>
  <c r="AB263" i="1"/>
  <c r="AC263" i="1"/>
  <c r="BY263" i="1"/>
  <c r="L264" i="1"/>
  <c r="M264" i="1"/>
  <c r="S264" i="1"/>
  <c r="Z264" i="1"/>
  <c r="AA264" i="1"/>
  <c r="AB264" i="1"/>
  <c r="AC264" i="1"/>
  <c r="BY264" i="1"/>
  <c r="L265" i="1"/>
  <c r="M265" i="1"/>
  <c r="S265" i="1"/>
  <c r="Z265" i="1"/>
  <c r="AA265" i="1"/>
  <c r="AB265" i="1"/>
  <c r="AC265" i="1"/>
  <c r="BY265" i="1"/>
  <c r="L266" i="1"/>
  <c r="M266" i="1"/>
  <c r="S266" i="1"/>
  <c r="Z266" i="1"/>
  <c r="AA266" i="1"/>
  <c r="AB266" i="1"/>
  <c r="AC266" i="1"/>
  <c r="BY266" i="1"/>
  <c r="L267" i="1"/>
  <c r="M267" i="1"/>
  <c r="S267" i="1"/>
  <c r="Z267" i="1"/>
  <c r="AA267" i="1"/>
  <c r="AB267" i="1"/>
  <c r="AC267" i="1"/>
  <c r="BY267" i="1"/>
  <c r="L268" i="1"/>
  <c r="M268" i="1"/>
  <c r="S268" i="1"/>
  <c r="Z268" i="1"/>
  <c r="AA268" i="1"/>
  <c r="AB268" i="1"/>
  <c r="AC268" i="1"/>
  <c r="BY268" i="1"/>
  <c r="L269" i="1"/>
  <c r="M269" i="1"/>
  <c r="S269" i="1"/>
  <c r="Z269" i="1"/>
  <c r="AA269" i="1"/>
  <c r="AB269" i="1"/>
  <c r="AC269" i="1"/>
  <c r="BY269" i="1"/>
  <c r="L270" i="1"/>
  <c r="M270" i="1"/>
  <c r="S270" i="1"/>
  <c r="Z270" i="1"/>
  <c r="AA270" i="1"/>
  <c r="AB270" i="1"/>
  <c r="AC270" i="1"/>
  <c r="BY270" i="1"/>
  <c r="L271" i="1"/>
  <c r="M271" i="1"/>
  <c r="S271" i="1"/>
  <c r="Z271" i="1"/>
  <c r="AA271" i="1"/>
  <c r="AB271" i="1"/>
  <c r="AC271" i="1"/>
  <c r="BY271" i="1"/>
  <c r="L272" i="1"/>
  <c r="M272" i="1"/>
  <c r="S272" i="1"/>
  <c r="Z272" i="1"/>
  <c r="AA272" i="1"/>
  <c r="AB272" i="1"/>
  <c r="AC272" i="1"/>
  <c r="BY272" i="1"/>
  <c r="L273" i="1"/>
  <c r="M273" i="1"/>
  <c r="S273" i="1"/>
  <c r="Z273" i="1"/>
  <c r="AA273" i="1"/>
  <c r="AB273" i="1"/>
  <c r="AC273" i="1"/>
  <c r="BY273" i="1"/>
  <c r="L274" i="1"/>
  <c r="M274" i="1"/>
  <c r="S274" i="1"/>
  <c r="Z274" i="1"/>
  <c r="AA274" i="1"/>
  <c r="AB274" i="1"/>
  <c r="AC274" i="1"/>
  <c r="BY274" i="1"/>
  <c r="L275" i="1"/>
  <c r="M275" i="1"/>
  <c r="S275" i="1"/>
  <c r="Z275" i="1"/>
  <c r="AA275" i="1"/>
  <c r="AB275" i="1"/>
  <c r="AC275" i="1"/>
  <c r="BY275" i="1"/>
  <c r="L276" i="1"/>
  <c r="M276" i="1"/>
  <c r="S276" i="1"/>
  <c r="Z276" i="1"/>
  <c r="AA276" i="1"/>
  <c r="AB276" i="1"/>
  <c r="AC276" i="1"/>
  <c r="BY276" i="1"/>
  <c r="L277" i="1"/>
  <c r="M277" i="1"/>
  <c r="S277" i="1"/>
  <c r="Z277" i="1"/>
  <c r="AA277" i="1"/>
  <c r="AB277" i="1"/>
  <c r="AC277" i="1"/>
  <c r="BY277" i="1"/>
  <c r="L278" i="1"/>
  <c r="M278" i="1"/>
  <c r="S278" i="1"/>
  <c r="Z278" i="1"/>
  <c r="AA278" i="1"/>
  <c r="AB278" i="1"/>
  <c r="AC278" i="1"/>
  <c r="BY278" i="1"/>
  <c r="L279" i="1"/>
  <c r="M279" i="1"/>
  <c r="S279" i="1"/>
  <c r="Z279" i="1"/>
  <c r="AA279" i="1"/>
  <c r="AB279" i="1"/>
  <c r="AC279" i="1"/>
  <c r="BY279" i="1"/>
  <c r="L280" i="1"/>
  <c r="M280" i="1"/>
  <c r="S280" i="1"/>
  <c r="Z280" i="1"/>
  <c r="AA280" i="1"/>
  <c r="AB280" i="1"/>
  <c r="AC280" i="1"/>
  <c r="BY280" i="1"/>
  <c r="L281" i="1"/>
  <c r="M281" i="1"/>
  <c r="S281" i="1"/>
  <c r="Z281" i="1"/>
  <c r="AA281" i="1"/>
  <c r="AB281" i="1"/>
  <c r="AC281" i="1"/>
  <c r="BY281" i="1"/>
  <c r="L282" i="1"/>
  <c r="M282" i="1"/>
  <c r="S282" i="1"/>
  <c r="Z282" i="1"/>
  <c r="AA282" i="1"/>
  <c r="AB282" i="1"/>
  <c r="AC282" i="1"/>
  <c r="BY282" i="1"/>
  <c r="L283" i="1"/>
  <c r="M283" i="1"/>
  <c r="S283" i="1"/>
  <c r="Z283" i="1"/>
  <c r="AA283" i="1"/>
  <c r="AB283" i="1"/>
  <c r="AC283" i="1"/>
  <c r="BY283" i="1"/>
  <c r="L284" i="1"/>
  <c r="M284" i="1"/>
  <c r="S284" i="1"/>
  <c r="Z284" i="1"/>
  <c r="AA284" i="1"/>
  <c r="AB284" i="1"/>
  <c r="AC284" i="1"/>
  <c r="BY284" i="1"/>
  <c r="L285" i="1"/>
  <c r="M285" i="1"/>
  <c r="S285" i="1"/>
  <c r="Z285" i="1"/>
  <c r="AA285" i="1"/>
  <c r="AB285" i="1"/>
  <c r="AC285" i="1"/>
  <c r="BY285" i="1"/>
  <c r="L286" i="1"/>
  <c r="M286" i="1"/>
  <c r="S286" i="1"/>
  <c r="Z286" i="1"/>
  <c r="AA286" i="1"/>
  <c r="AB286" i="1"/>
  <c r="AC286" i="1"/>
  <c r="BY286" i="1"/>
  <c r="L287" i="1"/>
  <c r="M287" i="1"/>
  <c r="S287" i="1"/>
  <c r="Z287" i="1"/>
  <c r="AA287" i="1"/>
  <c r="AB287" i="1"/>
  <c r="AC287" i="1"/>
  <c r="BY287" i="1"/>
  <c r="L288" i="1"/>
  <c r="M288" i="1"/>
  <c r="S288" i="1"/>
  <c r="Z288" i="1"/>
  <c r="AA288" i="1"/>
  <c r="AB288" i="1"/>
  <c r="AC288" i="1"/>
  <c r="BY288" i="1"/>
  <c r="L289" i="1"/>
  <c r="M289" i="1"/>
  <c r="S289" i="1"/>
  <c r="Z289" i="1"/>
  <c r="AA289" i="1"/>
  <c r="AB289" i="1"/>
  <c r="AC289" i="1"/>
  <c r="BY289" i="1"/>
  <c r="L290" i="1"/>
  <c r="M290" i="1"/>
  <c r="S290" i="1"/>
  <c r="Z290" i="1"/>
  <c r="AA290" i="1"/>
  <c r="AB290" i="1"/>
  <c r="AC290" i="1"/>
  <c r="BY290" i="1"/>
  <c r="L291" i="1"/>
  <c r="M291" i="1"/>
  <c r="S291" i="1"/>
  <c r="Z291" i="1"/>
  <c r="AA291" i="1"/>
  <c r="AB291" i="1"/>
  <c r="AC291" i="1"/>
  <c r="BY291" i="1"/>
  <c r="L292" i="1"/>
  <c r="M292" i="1"/>
  <c r="S292" i="1"/>
  <c r="Z292" i="1"/>
  <c r="AA292" i="1"/>
  <c r="AB292" i="1"/>
  <c r="AC292" i="1"/>
  <c r="BY292" i="1"/>
  <c r="L293" i="1"/>
  <c r="M293" i="1"/>
  <c r="S293" i="1"/>
  <c r="Z293" i="1"/>
  <c r="AA293" i="1"/>
  <c r="AB293" i="1"/>
  <c r="AC293" i="1"/>
  <c r="BY293" i="1"/>
  <c r="L294" i="1"/>
  <c r="M294" i="1"/>
  <c r="S294" i="1"/>
  <c r="Z294" i="1"/>
  <c r="AA294" i="1"/>
  <c r="AB294" i="1"/>
  <c r="AC294" i="1"/>
  <c r="BY294" i="1"/>
  <c r="L295" i="1"/>
  <c r="M295" i="1"/>
  <c r="S295" i="1"/>
  <c r="Z295" i="1"/>
  <c r="AA295" i="1"/>
  <c r="AB295" i="1"/>
  <c r="AC295" i="1"/>
  <c r="BY295" i="1"/>
  <c r="L296" i="1"/>
  <c r="M296" i="1"/>
  <c r="S296" i="1"/>
  <c r="Z296" i="1"/>
  <c r="AA296" i="1"/>
  <c r="AB296" i="1"/>
  <c r="AC296" i="1"/>
  <c r="BY296" i="1"/>
  <c r="L297" i="1"/>
  <c r="M297" i="1"/>
  <c r="S297" i="1"/>
  <c r="Z297" i="1"/>
  <c r="AA297" i="1"/>
  <c r="AB297" i="1"/>
  <c r="AC297" i="1"/>
  <c r="BY297" i="1"/>
  <c r="L298" i="1"/>
  <c r="M298" i="1"/>
  <c r="S298" i="1"/>
  <c r="Z298" i="1"/>
  <c r="AA298" i="1"/>
  <c r="AB298" i="1"/>
  <c r="AC298" i="1"/>
  <c r="BY298" i="1"/>
  <c r="L299" i="1"/>
  <c r="M299" i="1"/>
  <c r="S299" i="1"/>
  <c r="Z299" i="1"/>
  <c r="AA299" i="1"/>
  <c r="AB299" i="1"/>
  <c r="AC299" i="1"/>
  <c r="BY299" i="1"/>
  <c r="L300" i="1"/>
  <c r="M300" i="1"/>
  <c r="S300" i="1"/>
  <c r="Z300" i="1"/>
  <c r="AA300" i="1"/>
  <c r="AB300" i="1"/>
  <c r="AC300" i="1"/>
  <c r="BY300" i="1"/>
  <c r="L301" i="1"/>
  <c r="M301" i="1"/>
  <c r="S301" i="1"/>
  <c r="Z301" i="1"/>
  <c r="AA301" i="1"/>
  <c r="AB301" i="1"/>
  <c r="AC301" i="1"/>
  <c r="BY301" i="1"/>
  <c r="L302" i="1"/>
  <c r="M302" i="1"/>
  <c r="S302" i="1"/>
  <c r="Z302" i="1"/>
  <c r="AA302" i="1"/>
  <c r="AB302" i="1"/>
  <c r="AC302" i="1"/>
  <c r="BY302" i="1"/>
  <c r="L303" i="1"/>
  <c r="M303" i="1"/>
  <c r="S303" i="1"/>
  <c r="Z303" i="1"/>
  <c r="AA303" i="1"/>
  <c r="AB303" i="1"/>
  <c r="AC303" i="1"/>
  <c r="BY303" i="1"/>
  <c r="L304" i="1"/>
  <c r="M304" i="1"/>
  <c r="S304" i="1"/>
  <c r="Z304" i="1"/>
  <c r="AA304" i="1"/>
  <c r="AB304" i="1"/>
  <c r="AC304" i="1"/>
  <c r="BY304" i="1"/>
  <c r="L305" i="1"/>
  <c r="M305" i="1"/>
  <c r="S305" i="1"/>
  <c r="Z305" i="1"/>
  <c r="AA305" i="1"/>
  <c r="AB305" i="1"/>
  <c r="AC305" i="1"/>
  <c r="BY305" i="1"/>
  <c r="L306" i="1"/>
  <c r="M306" i="1"/>
  <c r="S306" i="1"/>
  <c r="Z306" i="1"/>
  <c r="AA306" i="1"/>
  <c r="AB306" i="1"/>
  <c r="AC306" i="1"/>
  <c r="BY306" i="1"/>
  <c r="L307" i="1"/>
  <c r="M307" i="1"/>
  <c r="S307" i="1"/>
  <c r="Z307" i="1"/>
  <c r="AA307" i="1"/>
  <c r="AB307" i="1"/>
  <c r="AC307" i="1"/>
  <c r="BY307" i="1"/>
  <c r="L308" i="1"/>
  <c r="M308" i="1"/>
  <c r="S308" i="1"/>
  <c r="Z308" i="1"/>
  <c r="AA308" i="1"/>
  <c r="AB308" i="1"/>
  <c r="AC308" i="1"/>
  <c r="BY308" i="1"/>
  <c r="L309" i="1"/>
  <c r="M309" i="1"/>
  <c r="S309" i="1"/>
  <c r="Z309" i="1"/>
  <c r="AA309" i="1"/>
  <c r="AB309" i="1"/>
  <c r="AC309" i="1"/>
  <c r="BY309" i="1"/>
  <c r="L310" i="1"/>
  <c r="M310" i="1"/>
  <c r="S310" i="1"/>
  <c r="Z310" i="1"/>
  <c r="AA310" i="1"/>
  <c r="AB310" i="1"/>
  <c r="AC310" i="1"/>
  <c r="BY310" i="1"/>
  <c r="L311" i="1"/>
  <c r="M311" i="1"/>
  <c r="S311" i="1"/>
  <c r="Z311" i="1"/>
  <c r="AA311" i="1"/>
  <c r="AB311" i="1"/>
  <c r="AC311" i="1"/>
  <c r="BY311" i="1"/>
  <c r="L312" i="1"/>
  <c r="M312" i="1"/>
  <c r="S312" i="1"/>
  <c r="Z312" i="1"/>
  <c r="AA312" i="1"/>
  <c r="AB312" i="1"/>
  <c r="AC312" i="1"/>
  <c r="BY312" i="1"/>
  <c r="L313" i="1"/>
  <c r="M313" i="1"/>
  <c r="S313" i="1"/>
  <c r="Z313" i="1"/>
  <c r="AA313" i="1"/>
  <c r="AB313" i="1"/>
  <c r="AC313" i="1"/>
  <c r="BY313" i="1"/>
  <c r="L314" i="1"/>
  <c r="M314" i="1"/>
  <c r="S314" i="1"/>
  <c r="Z314" i="1"/>
  <c r="AA314" i="1"/>
  <c r="AB314" i="1"/>
  <c r="AC314" i="1"/>
  <c r="BY314" i="1"/>
  <c r="L315" i="1"/>
  <c r="M315" i="1"/>
  <c r="S315" i="1"/>
  <c r="Z315" i="1"/>
  <c r="AA315" i="1"/>
  <c r="AB315" i="1"/>
  <c r="AC315" i="1"/>
  <c r="BY315" i="1"/>
  <c r="L316" i="1"/>
  <c r="M316" i="1"/>
  <c r="S316" i="1"/>
  <c r="Z316" i="1"/>
  <c r="AA316" i="1"/>
  <c r="AB316" i="1"/>
  <c r="AC316" i="1"/>
  <c r="BY316" i="1"/>
  <c r="L317" i="1"/>
  <c r="M317" i="1"/>
  <c r="S317" i="1"/>
  <c r="Z317" i="1"/>
  <c r="AA317" i="1"/>
  <c r="AB317" i="1"/>
  <c r="AC317" i="1"/>
  <c r="BY317" i="1"/>
  <c r="L318" i="1"/>
  <c r="M318" i="1"/>
  <c r="S318" i="1"/>
  <c r="Z318" i="1"/>
  <c r="AA318" i="1"/>
  <c r="AB318" i="1"/>
  <c r="AC318" i="1"/>
  <c r="BY318" i="1"/>
  <c r="L319" i="1"/>
  <c r="M319" i="1"/>
  <c r="S319" i="1"/>
  <c r="Z319" i="1"/>
  <c r="AA319" i="1"/>
  <c r="AB319" i="1"/>
  <c r="AC319" i="1"/>
  <c r="BY319" i="1"/>
  <c r="L320" i="1"/>
  <c r="M320" i="1"/>
  <c r="S320" i="1"/>
  <c r="Z320" i="1"/>
  <c r="AA320" i="1"/>
  <c r="AB320" i="1"/>
  <c r="AC320" i="1"/>
  <c r="BY320" i="1"/>
  <c r="L321" i="1"/>
  <c r="M321" i="1"/>
  <c r="S321" i="1"/>
  <c r="Z321" i="1"/>
  <c r="AA321" i="1"/>
  <c r="AB321" i="1"/>
  <c r="AC321" i="1"/>
  <c r="BY321" i="1"/>
  <c r="L322" i="1"/>
  <c r="M322" i="1"/>
  <c r="S322" i="1"/>
  <c r="Z322" i="1"/>
  <c r="AA322" i="1"/>
  <c r="AB322" i="1"/>
  <c r="AC322" i="1"/>
  <c r="BY322" i="1"/>
  <c r="L323" i="1"/>
  <c r="M323" i="1"/>
  <c r="S323" i="1"/>
  <c r="Z323" i="1"/>
  <c r="AA323" i="1"/>
  <c r="AB323" i="1"/>
  <c r="AC323" i="1"/>
  <c r="BY323" i="1"/>
  <c r="L324" i="1"/>
  <c r="M324" i="1"/>
  <c r="S324" i="1"/>
  <c r="Z324" i="1"/>
  <c r="AA324" i="1"/>
  <c r="AB324" i="1"/>
  <c r="AC324" i="1"/>
  <c r="BY324" i="1"/>
  <c r="L325" i="1"/>
  <c r="M325" i="1"/>
  <c r="S325" i="1"/>
  <c r="Z325" i="1"/>
  <c r="AA325" i="1"/>
  <c r="AB325" i="1"/>
  <c r="AC325" i="1"/>
  <c r="BY325" i="1"/>
  <c r="L326" i="1"/>
  <c r="M326" i="1"/>
  <c r="S326" i="1"/>
  <c r="Z326" i="1"/>
  <c r="AA326" i="1"/>
  <c r="AB326" i="1"/>
  <c r="AC326" i="1"/>
  <c r="BY326" i="1"/>
  <c r="L327" i="1"/>
  <c r="M327" i="1"/>
  <c r="S327" i="1"/>
  <c r="Z327" i="1"/>
  <c r="AA327" i="1"/>
  <c r="AB327" i="1"/>
  <c r="AC327" i="1"/>
  <c r="BY327" i="1"/>
  <c r="L328" i="1"/>
  <c r="M328" i="1"/>
  <c r="S328" i="1"/>
  <c r="Z328" i="1"/>
  <c r="AA328" i="1"/>
  <c r="AB328" i="1"/>
  <c r="AC328" i="1"/>
  <c r="BY328" i="1"/>
  <c r="L329" i="1"/>
  <c r="M329" i="1"/>
  <c r="S329" i="1"/>
  <c r="Z329" i="1"/>
  <c r="AA329" i="1"/>
  <c r="AB329" i="1"/>
  <c r="AC329" i="1"/>
  <c r="BY329" i="1"/>
  <c r="L330" i="1"/>
  <c r="M330" i="1"/>
  <c r="S330" i="1"/>
  <c r="Z330" i="1"/>
  <c r="AA330" i="1"/>
  <c r="AB330" i="1"/>
  <c r="AC330" i="1"/>
  <c r="BY330" i="1"/>
  <c r="L331" i="1"/>
  <c r="M331" i="1"/>
  <c r="S331" i="1"/>
  <c r="Z331" i="1"/>
  <c r="AA331" i="1"/>
  <c r="AB331" i="1"/>
  <c r="AC331" i="1"/>
  <c r="BY331" i="1"/>
  <c r="L332" i="1"/>
  <c r="M332" i="1"/>
  <c r="S332" i="1"/>
  <c r="Z332" i="1"/>
  <c r="AA332" i="1"/>
  <c r="AB332" i="1"/>
  <c r="AC332" i="1"/>
  <c r="BY332" i="1"/>
  <c r="L333" i="1"/>
  <c r="M333" i="1"/>
  <c r="S333" i="1"/>
  <c r="Z333" i="1"/>
  <c r="AA333" i="1"/>
  <c r="AB333" i="1"/>
  <c r="AC333" i="1"/>
  <c r="BY333" i="1"/>
  <c r="L334" i="1"/>
  <c r="M334" i="1"/>
  <c r="S334" i="1"/>
  <c r="Z334" i="1"/>
  <c r="AA334" i="1"/>
  <c r="AB334" i="1"/>
  <c r="AC334" i="1"/>
  <c r="BY334" i="1"/>
  <c r="L335" i="1"/>
  <c r="M335" i="1"/>
  <c r="S335" i="1"/>
  <c r="Z335" i="1"/>
  <c r="AA335" i="1"/>
  <c r="AB335" i="1"/>
  <c r="AC335" i="1"/>
  <c r="BY335" i="1"/>
  <c r="L336" i="1"/>
  <c r="M336" i="1"/>
  <c r="S336" i="1"/>
  <c r="Z336" i="1"/>
  <c r="AA336" i="1"/>
  <c r="AB336" i="1"/>
  <c r="AC336" i="1"/>
  <c r="BY336" i="1"/>
  <c r="L337" i="1"/>
  <c r="M337" i="1"/>
  <c r="S337" i="1"/>
  <c r="Z337" i="1"/>
  <c r="AA337" i="1"/>
  <c r="AB337" i="1"/>
  <c r="AC337" i="1"/>
  <c r="BY337" i="1"/>
  <c r="L338" i="1"/>
  <c r="M338" i="1"/>
  <c r="S338" i="1"/>
  <c r="Z338" i="1"/>
  <c r="AA338" i="1"/>
  <c r="AB338" i="1"/>
  <c r="AC338" i="1"/>
  <c r="BY338" i="1"/>
  <c r="L339" i="1"/>
  <c r="M339" i="1"/>
  <c r="S339" i="1"/>
  <c r="Z339" i="1"/>
  <c r="AA339" i="1"/>
  <c r="AB339" i="1"/>
  <c r="AC339" i="1"/>
  <c r="BY339" i="1"/>
  <c r="L340" i="1"/>
  <c r="M340" i="1"/>
  <c r="S340" i="1"/>
  <c r="Z340" i="1"/>
  <c r="AA340" i="1"/>
  <c r="AB340" i="1"/>
  <c r="AC340" i="1"/>
  <c r="BY340" i="1"/>
  <c r="L341" i="1"/>
  <c r="M341" i="1"/>
  <c r="S341" i="1"/>
  <c r="Z341" i="1"/>
  <c r="AA341" i="1"/>
  <c r="AB341" i="1"/>
  <c r="AC341" i="1"/>
  <c r="BY341" i="1"/>
  <c r="L342" i="1"/>
  <c r="M342" i="1"/>
  <c r="S342" i="1"/>
  <c r="Z342" i="1"/>
  <c r="AA342" i="1"/>
  <c r="AB342" i="1"/>
  <c r="AC342" i="1"/>
  <c r="BY342" i="1"/>
  <c r="L343" i="1"/>
  <c r="M343" i="1"/>
  <c r="S343" i="1"/>
  <c r="Z343" i="1"/>
  <c r="AA343" i="1"/>
  <c r="AB343" i="1"/>
  <c r="AC343" i="1"/>
  <c r="BY343" i="1"/>
  <c r="L344" i="1"/>
  <c r="M344" i="1"/>
  <c r="S344" i="1"/>
  <c r="Z344" i="1"/>
  <c r="AA344" i="1"/>
  <c r="AB344" i="1"/>
  <c r="AC344" i="1"/>
  <c r="BY344" i="1"/>
  <c r="L345" i="1"/>
  <c r="M345" i="1"/>
  <c r="S345" i="1"/>
  <c r="Z345" i="1"/>
  <c r="AA345" i="1"/>
  <c r="AB345" i="1"/>
  <c r="AC345" i="1"/>
  <c r="BY345" i="1"/>
  <c r="L346" i="1"/>
  <c r="M346" i="1"/>
  <c r="S346" i="1"/>
  <c r="Z346" i="1"/>
  <c r="AA346" i="1"/>
  <c r="AB346" i="1"/>
  <c r="AC346" i="1"/>
  <c r="BY346" i="1"/>
  <c r="L347" i="1"/>
  <c r="M347" i="1"/>
  <c r="S347" i="1"/>
  <c r="Z347" i="1"/>
  <c r="AA347" i="1"/>
  <c r="AB347" i="1"/>
  <c r="AC347" i="1"/>
  <c r="BY347" i="1"/>
  <c r="L348" i="1"/>
  <c r="M348" i="1"/>
  <c r="S348" i="1"/>
  <c r="Z348" i="1"/>
  <c r="AA348" i="1"/>
  <c r="AB348" i="1"/>
  <c r="AC348" i="1"/>
  <c r="BY348" i="1"/>
  <c r="L349" i="1"/>
  <c r="M349" i="1"/>
  <c r="S349" i="1"/>
  <c r="Z349" i="1"/>
  <c r="AA349" i="1"/>
  <c r="AB349" i="1"/>
  <c r="AC349" i="1"/>
  <c r="BY349" i="1"/>
  <c r="L350" i="1"/>
  <c r="M350" i="1"/>
  <c r="S350" i="1"/>
  <c r="Z350" i="1"/>
  <c r="AA350" i="1"/>
  <c r="AB350" i="1"/>
  <c r="AC350" i="1"/>
  <c r="BY350" i="1"/>
  <c r="L351" i="1"/>
  <c r="M351" i="1"/>
  <c r="S351" i="1"/>
  <c r="Z351" i="1"/>
  <c r="AA351" i="1"/>
  <c r="AB351" i="1"/>
  <c r="AC351" i="1"/>
  <c r="BY351" i="1"/>
  <c r="L352" i="1"/>
  <c r="M352" i="1"/>
  <c r="S352" i="1"/>
  <c r="Z352" i="1"/>
  <c r="AA352" i="1"/>
  <c r="AB352" i="1"/>
  <c r="AC352" i="1"/>
  <c r="BY352" i="1"/>
  <c r="L353" i="1"/>
  <c r="M353" i="1"/>
  <c r="S353" i="1"/>
  <c r="Z353" i="1"/>
  <c r="AA353" i="1"/>
  <c r="AB353" i="1"/>
  <c r="AC353" i="1"/>
  <c r="BY353" i="1"/>
  <c r="L354" i="1"/>
  <c r="M354" i="1"/>
  <c r="S354" i="1"/>
  <c r="Z354" i="1"/>
  <c r="AA354" i="1"/>
  <c r="AB354" i="1"/>
  <c r="AC354" i="1"/>
  <c r="BY354" i="1"/>
  <c r="L355" i="1"/>
  <c r="M355" i="1"/>
  <c r="S355" i="1"/>
  <c r="Z355" i="1"/>
  <c r="AA355" i="1"/>
  <c r="AB355" i="1"/>
  <c r="AC355" i="1"/>
  <c r="BY355" i="1"/>
  <c r="L356" i="1"/>
  <c r="M356" i="1"/>
  <c r="S356" i="1"/>
  <c r="Z356" i="1"/>
  <c r="AA356" i="1"/>
  <c r="AB356" i="1"/>
  <c r="AC356" i="1"/>
  <c r="BY356" i="1"/>
  <c r="L357" i="1"/>
  <c r="M357" i="1"/>
  <c r="S357" i="1"/>
  <c r="Z357" i="1"/>
  <c r="AA357" i="1"/>
  <c r="AB357" i="1"/>
  <c r="AC357" i="1"/>
  <c r="BY357" i="1"/>
  <c r="L358" i="1"/>
  <c r="M358" i="1"/>
  <c r="S358" i="1"/>
  <c r="Z358" i="1"/>
  <c r="AA358" i="1"/>
  <c r="AB358" i="1"/>
  <c r="AC358" i="1"/>
  <c r="BY358" i="1"/>
  <c r="L359" i="1"/>
  <c r="M359" i="1"/>
  <c r="S359" i="1"/>
  <c r="Z359" i="1"/>
  <c r="AA359" i="1"/>
  <c r="AB359" i="1"/>
  <c r="AC359" i="1"/>
  <c r="BY359" i="1"/>
  <c r="L360" i="1"/>
  <c r="M360" i="1"/>
  <c r="S360" i="1"/>
  <c r="Z360" i="1"/>
  <c r="AA360" i="1"/>
  <c r="AB360" i="1"/>
  <c r="AC360" i="1"/>
  <c r="BY360" i="1"/>
  <c r="L361" i="1"/>
  <c r="M361" i="1"/>
  <c r="S361" i="1"/>
  <c r="Z361" i="1"/>
  <c r="AA361" i="1"/>
  <c r="AB361" i="1"/>
  <c r="AC361" i="1"/>
  <c r="BY361" i="1"/>
  <c r="L362" i="1"/>
  <c r="M362" i="1"/>
  <c r="S362" i="1"/>
  <c r="Z362" i="1"/>
  <c r="AA362" i="1"/>
  <c r="AB362" i="1"/>
  <c r="AC362" i="1"/>
  <c r="BY362" i="1"/>
  <c r="L363" i="1"/>
  <c r="M363" i="1"/>
  <c r="S363" i="1"/>
  <c r="Z363" i="1"/>
  <c r="AA363" i="1"/>
  <c r="AB363" i="1"/>
  <c r="AC363" i="1"/>
  <c r="BY363" i="1"/>
  <c r="L364" i="1"/>
  <c r="M364" i="1"/>
  <c r="S364" i="1"/>
  <c r="Z364" i="1"/>
  <c r="AA364" i="1"/>
  <c r="AB364" i="1"/>
  <c r="AC364" i="1"/>
  <c r="BY364" i="1"/>
  <c r="L365" i="1"/>
  <c r="M365" i="1"/>
  <c r="S365" i="1"/>
  <c r="Z365" i="1"/>
  <c r="AA365" i="1"/>
  <c r="AB365" i="1"/>
  <c r="AC365" i="1"/>
  <c r="BY365" i="1"/>
  <c r="L366" i="1"/>
  <c r="M366" i="1"/>
  <c r="S366" i="1"/>
  <c r="Z366" i="1"/>
  <c r="AA366" i="1"/>
  <c r="AB366" i="1"/>
  <c r="AC366" i="1"/>
  <c r="BY366" i="1"/>
  <c r="L367" i="1"/>
  <c r="M367" i="1"/>
  <c r="S367" i="1"/>
  <c r="Z367" i="1"/>
  <c r="AA367" i="1"/>
  <c r="AB367" i="1"/>
  <c r="AC367" i="1"/>
  <c r="BY367" i="1"/>
  <c r="L368" i="1"/>
  <c r="M368" i="1"/>
  <c r="S368" i="1"/>
  <c r="Z368" i="1"/>
  <c r="AA368" i="1"/>
  <c r="AB368" i="1"/>
  <c r="AC368" i="1"/>
  <c r="BY368" i="1"/>
  <c r="L369" i="1"/>
  <c r="M369" i="1"/>
  <c r="S369" i="1"/>
  <c r="Z369" i="1"/>
  <c r="AA369" i="1"/>
  <c r="AB369" i="1"/>
  <c r="AC369" i="1"/>
  <c r="BY369" i="1"/>
  <c r="L370" i="1"/>
  <c r="M370" i="1"/>
  <c r="S370" i="1"/>
  <c r="Z370" i="1"/>
  <c r="AA370" i="1"/>
  <c r="AB370" i="1"/>
  <c r="AC370" i="1"/>
  <c r="BY370" i="1"/>
  <c r="L371" i="1"/>
  <c r="M371" i="1"/>
  <c r="S371" i="1"/>
  <c r="Z371" i="1"/>
  <c r="AA371" i="1"/>
  <c r="AB371" i="1"/>
  <c r="AC371" i="1"/>
  <c r="BY371" i="1"/>
  <c r="L372" i="1"/>
  <c r="M372" i="1"/>
  <c r="S372" i="1"/>
  <c r="Z372" i="1"/>
  <c r="AA372" i="1"/>
  <c r="AB372" i="1"/>
  <c r="AC372" i="1"/>
  <c r="BY372" i="1"/>
  <c r="L373" i="1"/>
  <c r="M373" i="1"/>
  <c r="S373" i="1"/>
  <c r="Z373" i="1"/>
  <c r="AA373" i="1"/>
  <c r="AB373" i="1"/>
  <c r="AC373" i="1"/>
  <c r="BY373" i="1"/>
  <c r="L374" i="1"/>
  <c r="M374" i="1"/>
  <c r="S374" i="1"/>
  <c r="Z374" i="1"/>
  <c r="AA374" i="1"/>
  <c r="AB374" i="1"/>
  <c r="AC374" i="1"/>
  <c r="BY374" i="1"/>
  <c r="L375" i="1"/>
  <c r="M375" i="1"/>
  <c r="S375" i="1"/>
  <c r="Z375" i="1"/>
  <c r="AA375" i="1"/>
  <c r="AB375" i="1"/>
  <c r="AC375" i="1"/>
  <c r="BY375" i="1"/>
  <c r="L376" i="1"/>
  <c r="M376" i="1"/>
  <c r="S376" i="1"/>
  <c r="Z376" i="1"/>
  <c r="AA376" i="1"/>
  <c r="AB376" i="1"/>
  <c r="AC376" i="1"/>
  <c r="BY376" i="1"/>
  <c r="L377" i="1"/>
  <c r="M377" i="1"/>
  <c r="S377" i="1"/>
  <c r="Z377" i="1"/>
  <c r="AA377" i="1"/>
  <c r="AB377" i="1"/>
  <c r="AC377" i="1"/>
  <c r="BY377" i="1"/>
  <c r="L378" i="1"/>
  <c r="M378" i="1"/>
  <c r="S378" i="1"/>
  <c r="Z378" i="1"/>
  <c r="AA378" i="1"/>
  <c r="AB378" i="1"/>
  <c r="AC378" i="1"/>
  <c r="BY378" i="1"/>
  <c r="L379" i="1"/>
  <c r="M379" i="1"/>
  <c r="S379" i="1"/>
  <c r="Z379" i="1"/>
  <c r="AA379" i="1"/>
  <c r="AB379" i="1"/>
  <c r="AC379" i="1"/>
  <c r="BY379" i="1"/>
  <c r="L380" i="1"/>
  <c r="M380" i="1"/>
  <c r="S380" i="1"/>
  <c r="Z380" i="1"/>
  <c r="AA380" i="1"/>
  <c r="AB380" i="1"/>
  <c r="AC380" i="1"/>
  <c r="BY380" i="1"/>
  <c r="L381" i="1"/>
  <c r="M381" i="1"/>
  <c r="S381" i="1"/>
  <c r="Z381" i="1"/>
  <c r="AA381" i="1"/>
  <c r="AB381" i="1"/>
  <c r="AC381" i="1"/>
  <c r="BY381" i="1"/>
  <c r="L382" i="1"/>
  <c r="M382" i="1"/>
  <c r="S382" i="1"/>
  <c r="Z382" i="1"/>
  <c r="AA382" i="1"/>
  <c r="AB382" i="1"/>
  <c r="AC382" i="1"/>
  <c r="BY382" i="1"/>
  <c r="L383" i="1"/>
  <c r="M383" i="1"/>
  <c r="S383" i="1"/>
  <c r="Z383" i="1"/>
  <c r="AA383" i="1"/>
  <c r="AB383" i="1"/>
  <c r="AC383" i="1"/>
  <c r="BY383" i="1"/>
  <c r="L384" i="1"/>
  <c r="M384" i="1"/>
  <c r="S384" i="1"/>
  <c r="Z384" i="1"/>
  <c r="AA384" i="1"/>
  <c r="AB384" i="1"/>
  <c r="AC384" i="1"/>
  <c r="BY384" i="1"/>
  <c r="L385" i="1"/>
  <c r="M385" i="1"/>
  <c r="S385" i="1"/>
  <c r="Z385" i="1"/>
  <c r="AA385" i="1"/>
  <c r="AB385" i="1"/>
  <c r="AC385" i="1"/>
  <c r="BY385" i="1"/>
  <c r="L386" i="1"/>
  <c r="M386" i="1"/>
  <c r="S386" i="1"/>
  <c r="Z386" i="1"/>
  <c r="AA386" i="1"/>
  <c r="AB386" i="1"/>
  <c r="AC386" i="1"/>
  <c r="BY386" i="1"/>
  <c r="L387" i="1"/>
  <c r="M387" i="1"/>
  <c r="S387" i="1"/>
  <c r="Z387" i="1"/>
  <c r="AA387" i="1"/>
  <c r="AB387" i="1"/>
  <c r="AC387" i="1"/>
  <c r="BY387" i="1"/>
  <c r="L388" i="1"/>
  <c r="M388" i="1"/>
  <c r="S388" i="1"/>
  <c r="Z388" i="1"/>
  <c r="AA388" i="1"/>
  <c r="AB388" i="1"/>
  <c r="AC388" i="1"/>
  <c r="BY388" i="1"/>
  <c r="L389" i="1"/>
  <c r="M389" i="1"/>
  <c r="S389" i="1"/>
  <c r="Z389" i="1"/>
  <c r="AA389" i="1"/>
  <c r="AB389" i="1"/>
  <c r="AC389" i="1"/>
  <c r="BY389" i="1"/>
  <c r="L390" i="1"/>
  <c r="M390" i="1"/>
  <c r="S390" i="1"/>
  <c r="Z390" i="1"/>
  <c r="AA390" i="1"/>
  <c r="AB390" i="1"/>
  <c r="AC390" i="1"/>
  <c r="BY390" i="1"/>
  <c r="L391" i="1"/>
  <c r="M391" i="1"/>
  <c r="S391" i="1"/>
  <c r="Z391" i="1"/>
  <c r="AA391" i="1"/>
  <c r="AB391" i="1"/>
  <c r="AC391" i="1"/>
  <c r="BY391" i="1"/>
  <c r="L392" i="1"/>
  <c r="M392" i="1"/>
  <c r="S392" i="1"/>
  <c r="Z392" i="1"/>
  <c r="AA392" i="1"/>
  <c r="AB392" i="1"/>
  <c r="AC392" i="1"/>
  <c r="BY392" i="1"/>
  <c r="L393" i="1"/>
  <c r="M393" i="1"/>
  <c r="S393" i="1"/>
  <c r="Z393" i="1"/>
  <c r="AA393" i="1"/>
  <c r="AB393" i="1"/>
  <c r="AC393" i="1"/>
  <c r="BY393" i="1"/>
  <c r="L394" i="1"/>
  <c r="M394" i="1"/>
  <c r="S394" i="1"/>
  <c r="Z394" i="1"/>
  <c r="AA394" i="1"/>
  <c r="AB394" i="1"/>
  <c r="AC394" i="1"/>
  <c r="BY394" i="1"/>
  <c r="L395" i="1"/>
  <c r="M395" i="1"/>
  <c r="S395" i="1"/>
  <c r="Z395" i="1"/>
  <c r="AA395" i="1"/>
  <c r="AB395" i="1"/>
  <c r="AC395" i="1"/>
  <c r="BY395" i="1"/>
  <c r="L396" i="1"/>
  <c r="M396" i="1"/>
  <c r="S396" i="1"/>
  <c r="Z396" i="1"/>
  <c r="AA396" i="1"/>
  <c r="AB396" i="1"/>
  <c r="AC396" i="1"/>
  <c r="BY396" i="1"/>
  <c r="L397" i="1"/>
  <c r="M397" i="1"/>
  <c r="S397" i="1"/>
  <c r="Z397" i="1"/>
  <c r="AA397" i="1"/>
  <c r="AB397" i="1"/>
  <c r="AC397" i="1"/>
  <c r="BY397" i="1"/>
  <c r="L398" i="1"/>
  <c r="M398" i="1"/>
  <c r="S398" i="1"/>
  <c r="Z398" i="1"/>
  <c r="AA398" i="1"/>
  <c r="AB398" i="1"/>
  <c r="AC398" i="1"/>
  <c r="BY398" i="1"/>
  <c r="L399" i="1"/>
  <c r="M399" i="1"/>
  <c r="S399" i="1"/>
  <c r="Z399" i="1"/>
  <c r="AA399" i="1"/>
  <c r="AB399" i="1"/>
  <c r="AC399" i="1"/>
  <c r="BY399" i="1"/>
  <c r="L400" i="1"/>
  <c r="M400" i="1"/>
  <c r="S400" i="1"/>
  <c r="Z400" i="1"/>
  <c r="AA400" i="1"/>
  <c r="AB400" i="1"/>
  <c r="AC400" i="1"/>
  <c r="BY400" i="1"/>
  <c r="L401" i="1"/>
  <c r="M401" i="1"/>
  <c r="S401" i="1"/>
  <c r="Z401" i="1"/>
  <c r="AA401" i="1"/>
  <c r="AB401" i="1"/>
  <c r="AC401" i="1"/>
  <c r="BY401" i="1"/>
  <c r="L402" i="1"/>
  <c r="M402" i="1"/>
  <c r="S402" i="1"/>
  <c r="Z402" i="1"/>
  <c r="AA402" i="1"/>
  <c r="AB402" i="1"/>
  <c r="AC402" i="1"/>
  <c r="BY402" i="1"/>
  <c r="L403" i="1"/>
  <c r="M403" i="1"/>
  <c r="S403" i="1"/>
  <c r="Z403" i="1"/>
  <c r="AA403" i="1"/>
  <c r="AB403" i="1"/>
  <c r="AC403" i="1"/>
  <c r="BY403" i="1"/>
  <c r="L404" i="1"/>
  <c r="M404" i="1"/>
  <c r="S404" i="1"/>
  <c r="Z404" i="1"/>
  <c r="AA404" i="1"/>
  <c r="AB404" i="1"/>
  <c r="AC404" i="1"/>
  <c r="BY404" i="1"/>
  <c r="L405" i="1"/>
  <c r="M405" i="1"/>
  <c r="S405" i="1"/>
  <c r="Z405" i="1"/>
  <c r="AA405" i="1"/>
  <c r="AB405" i="1"/>
  <c r="AC405" i="1"/>
  <c r="BY405" i="1"/>
  <c r="L406" i="1"/>
  <c r="M406" i="1"/>
  <c r="S406" i="1"/>
  <c r="Z406" i="1"/>
  <c r="AA406" i="1"/>
  <c r="AB406" i="1"/>
  <c r="AC406" i="1"/>
  <c r="BY406" i="1"/>
  <c r="L407" i="1"/>
  <c r="M407" i="1"/>
  <c r="S407" i="1"/>
  <c r="Z407" i="1"/>
  <c r="AA407" i="1"/>
  <c r="AB407" i="1"/>
  <c r="AC407" i="1"/>
  <c r="BY407" i="1"/>
  <c r="L408" i="1"/>
  <c r="M408" i="1"/>
  <c r="S408" i="1"/>
  <c r="Z408" i="1"/>
  <c r="AA408" i="1"/>
  <c r="AB408" i="1"/>
  <c r="AC408" i="1"/>
  <c r="BY408" i="1"/>
  <c r="L409" i="1"/>
  <c r="M409" i="1"/>
  <c r="S409" i="1"/>
  <c r="Z409" i="1"/>
  <c r="AA409" i="1"/>
  <c r="AB409" i="1"/>
  <c r="AC409" i="1"/>
  <c r="BY409" i="1"/>
  <c r="L410" i="1"/>
  <c r="M410" i="1"/>
  <c r="S410" i="1"/>
  <c r="Z410" i="1"/>
  <c r="AA410" i="1"/>
  <c r="AB410" i="1"/>
  <c r="AC410" i="1"/>
  <c r="BY410" i="1"/>
  <c r="L411" i="1"/>
  <c r="M411" i="1"/>
  <c r="S411" i="1"/>
  <c r="Z411" i="1"/>
  <c r="AA411" i="1"/>
  <c r="AB411" i="1"/>
  <c r="AC411" i="1"/>
  <c r="BY411" i="1"/>
  <c r="L412" i="1"/>
  <c r="M412" i="1"/>
  <c r="S412" i="1"/>
  <c r="Z412" i="1"/>
  <c r="AA412" i="1"/>
  <c r="AB412" i="1"/>
  <c r="AC412" i="1"/>
  <c r="BY412" i="1"/>
  <c r="L413" i="1"/>
  <c r="M413" i="1"/>
  <c r="S413" i="1"/>
  <c r="Z413" i="1"/>
  <c r="AA413" i="1"/>
  <c r="AB413" i="1"/>
  <c r="AC413" i="1"/>
  <c r="BY413" i="1"/>
  <c r="L414" i="1"/>
  <c r="M414" i="1"/>
  <c r="S414" i="1"/>
  <c r="Z414" i="1"/>
  <c r="AA414" i="1"/>
  <c r="AB414" i="1"/>
  <c r="AC414" i="1"/>
  <c r="BY414" i="1"/>
  <c r="L415" i="1"/>
  <c r="M415" i="1"/>
  <c r="S415" i="1"/>
  <c r="Z415" i="1"/>
  <c r="AA415" i="1"/>
  <c r="AB415" i="1"/>
  <c r="AC415" i="1"/>
  <c r="BY415" i="1"/>
  <c r="L416" i="1"/>
  <c r="M416" i="1"/>
  <c r="S416" i="1"/>
  <c r="Z416" i="1"/>
  <c r="AA416" i="1"/>
  <c r="AB416" i="1"/>
  <c r="AC416" i="1"/>
  <c r="BY416" i="1"/>
  <c r="L417" i="1"/>
  <c r="M417" i="1"/>
  <c r="S417" i="1"/>
  <c r="Z417" i="1"/>
  <c r="AA417" i="1"/>
  <c r="AB417" i="1"/>
  <c r="AC417" i="1"/>
  <c r="BY417" i="1"/>
  <c r="L418" i="1"/>
  <c r="M418" i="1"/>
  <c r="S418" i="1"/>
  <c r="Z418" i="1"/>
  <c r="AA418" i="1"/>
  <c r="AB418" i="1"/>
  <c r="AC418" i="1"/>
  <c r="BY418" i="1"/>
  <c r="L419" i="1"/>
  <c r="M419" i="1"/>
  <c r="S419" i="1"/>
  <c r="Z419" i="1"/>
  <c r="AA419" i="1"/>
  <c r="AB419" i="1"/>
  <c r="AC419" i="1"/>
  <c r="BY419" i="1"/>
  <c r="L420" i="1"/>
  <c r="M420" i="1"/>
  <c r="S420" i="1"/>
  <c r="Z420" i="1"/>
  <c r="AA420" i="1"/>
  <c r="AB420" i="1"/>
  <c r="AC420" i="1"/>
  <c r="BY420" i="1"/>
  <c r="L421" i="1"/>
  <c r="M421" i="1"/>
  <c r="S421" i="1"/>
  <c r="Z421" i="1"/>
  <c r="AA421" i="1"/>
  <c r="AB421" i="1"/>
  <c r="AC421" i="1"/>
  <c r="BY421" i="1"/>
  <c r="L422" i="1"/>
  <c r="M422" i="1"/>
  <c r="S422" i="1"/>
  <c r="Z422" i="1"/>
  <c r="AA422" i="1"/>
  <c r="AB422" i="1"/>
  <c r="AC422" i="1"/>
  <c r="BY422" i="1"/>
  <c r="L423" i="1"/>
  <c r="M423" i="1"/>
  <c r="S423" i="1"/>
  <c r="Z423" i="1"/>
  <c r="AA423" i="1"/>
  <c r="AB423" i="1"/>
  <c r="AC423" i="1"/>
  <c r="BY423" i="1"/>
  <c r="L424" i="1"/>
  <c r="M424" i="1"/>
  <c r="S424" i="1"/>
  <c r="Z424" i="1"/>
  <c r="AA424" i="1"/>
  <c r="AB424" i="1"/>
  <c r="AC424" i="1"/>
  <c r="BY424" i="1"/>
  <c r="L425" i="1"/>
  <c r="M425" i="1"/>
  <c r="S425" i="1"/>
  <c r="Z425" i="1"/>
  <c r="AA425" i="1"/>
  <c r="AB425" i="1"/>
  <c r="AC425" i="1"/>
  <c r="BY425" i="1"/>
  <c r="L426" i="1"/>
  <c r="M426" i="1"/>
  <c r="S426" i="1"/>
  <c r="Z426" i="1"/>
  <c r="AA426" i="1"/>
  <c r="AB426" i="1"/>
  <c r="AC426" i="1"/>
  <c r="BY426" i="1"/>
  <c r="L427" i="1"/>
  <c r="M427" i="1"/>
  <c r="S427" i="1"/>
  <c r="Z427" i="1"/>
  <c r="AA427" i="1"/>
  <c r="AB427" i="1"/>
  <c r="AC427" i="1"/>
  <c r="BY427" i="1"/>
  <c r="L428" i="1"/>
  <c r="M428" i="1"/>
  <c r="S428" i="1"/>
  <c r="Z428" i="1"/>
  <c r="AA428" i="1"/>
  <c r="AB428" i="1"/>
  <c r="AC428" i="1"/>
  <c r="BY428" i="1"/>
  <c r="L429" i="1"/>
  <c r="M429" i="1"/>
  <c r="S429" i="1"/>
  <c r="Z429" i="1"/>
  <c r="AA429" i="1"/>
  <c r="AB429" i="1"/>
  <c r="AC429" i="1"/>
  <c r="BY429" i="1"/>
  <c r="L430" i="1"/>
  <c r="M430" i="1"/>
  <c r="S430" i="1"/>
  <c r="Z430" i="1"/>
  <c r="AA430" i="1"/>
  <c r="AB430" i="1"/>
  <c r="AC430" i="1"/>
  <c r="BY430" i="1"/>
  <c r="L431" i="1"/>
  <c r="M431" i="1"/>
  <c r="S431" i="1"/>
  <c r="Z431" i="1"/>
  <c r="AA431" i="1"/>
  <c r="AB431" i="1"/>
  <c r="AC431" i="1"/>
  <c r="BY431" i="1"/>
  <c r="L432" i="1"/>
  <c r="M432" i="1"/>
  <c r="S432" i="1"/>
  <c r="Z432" i="1"/>
  <c r="AA432" i="1"/>
  <c r="AB432" i="1"/>
  <c r="AC432" i="1"/>
  <c r="BY432" i="1"/>
  <c r="L433" i="1"/>
  <c r="M433" i="1"/>
  <c r="S433" i="1"/>
  <c r="Z433" i="1"/>
  <c r="AA433" i="1"/>
  <c r="AB433" i="1"/>
  <c r="AC433" i="1"/>
  <c r="BY433" i="1"/>
  <c r="L434" i="1"/>
  <c r="M434" i="1"/>
  <c r="S434" i="1"/>
  <c r="Z434" i="1"/>
  <c r="AA434" i="1"/>
  <c r="AB434" i="1"/>
  <c r="AC434" i="1"/>
  <c r="BY434" i="1"/>
  <c r="L435" i="1"/>
  <c r="M435" i="1"/>
  <c r="S435" i="1"/>
  <c r="Z435" i="1"/>
  <c r="AA435" i="1"/>
  <c r="AB435" i="1"/>
  <c r="AC435" i="1"/>
  <c r="BY435" i="1"/>
  <c r="L436" i="1"/>
  <c r="M436" i="1"/>
  <c r="S436" i="1"/>
  <c r="Z436" i="1"/>
  <c r="AA436" i="1"/>
  <c r="AB436" i="1"/>
  <c r="AC436" i="1"/>
  <c r="BY436" i="1"/>
  <c r="L437" i="1"/>
  <c r="M437" i="1"/>
  <c r="S437" i="1"/>
  <c r="Z437" i="1"/>
  <c r="AA437" i="1"/>
  <c r="AB437" i="1"/>
  <c r="AC437" i="1"/>
  <c r="BY437" i="1"/>
  <c r="L438" i="1"/>
  <c r="M438" i="1"/>
  <c r="S438" i="1"/>
  <c r="Z438" i="1"/>
  <c r="AA438" i="1"/>
  <c r="AB438" i="1"/>
  <c r="AC438" i="1"/>
  <c r="BY438" i="1"/>
  <c r="L439" i="1"/>
  <c r="M439" i="1"/>
  <c r="S439" i="1"/>
  <c r="Z439" i="1"/>
  <c r="AA439" i="1"/>
  <c r="AB439" i="1"/>
  <c r="AC439" i="1"/>
  <c r="BY439" i="1"/>
  <c r="L440" i="1"/>
  <c r="M440" i="1"/>
  <c r="S440" i="1"/>
  <c r="Z440" i="1"/>
  <c r="AA440" i="1"/>
  <c r="AB440" i="1"/>
  <c r="AC440" i="1"/>
  <c r="BY440" i="1"/>
  <c r="L441" i="1"/>
  <c r="M441" i="1"/>
  <c r="S441" i="1"/>
  <c r="Z441" i="1"/>
  <c r="AA441" i="1"/>
  <c r="AB441" i="1"/>
  <c r="AC441" i="1"/>
  <c r="BY441" i="1"/>
  <c r="L442" i="1"/>
  <c r="M442" i="1"/>
  <c r="S442" i="1"/>
  <c r="Z442" i="1"/>
  <c r="AA442" i="1"/>
  <c r="AB442" i="1"/>
  <c r="AC442" i="1"/>
  <c r="BY442" i="1"/>
  <c r="L443" i="1"/>
  <c r="M443" i="1"/>
  <c r="S443" i="1"/>
  <c r="Z443" i="1"/>
  <c r="AA443" i="1"/>
  <c r="AB443" i="1"/>
  <c r="AC443" i="1"/>
  <c r="BY443" i="1"/>
  <c r="L444" i="1"/>
  <c r="M444" i="1"/>
  <c r="S444" i="1"/>
  <c r="Z444" i="1"/>
  <c r="AA444" i="1"/>
  <c r="AB444" i="1"/>
  <c r="AC444" i="1"/>
  <c r="BY444" i="1"/>
  <c r="L445" i="1"/>
  <c r="M445" i="1"/>
  <c r="S445" i="1"/>
  <c r="Z445" i="1"/>
  <c r="AA445" i="1"/>
  <c r="AB445" i="1"/>
  <c r="AC445" i="1"/>
  <c r="BY445" i="1"/>
  <c r="L446" i="1"/>
  <c r="M446" i="1"/>
  <c r="S446" i="1"/>
  <c r="Z446" i="1"/>
  <c r="AA446" i="1"/>
  <c r="AB446" i="1"/>
  <c r="AC446" i="1"/>
  <c r="BY446" i="1"/>
  <c r="L447" i="1"/>
  <c r="M447" i="1"/>
  <c r="S447" i="1"/>
  <c r="Z447" i="1"/>
  <c r="AA447" i="1"/>
  <c r="AB447" i="1"/>
  <c r="AC447" i="1"/>
  <c r="BY447" i="1"/>
  <c r="L448" i="1"/>
  <c r="M448" i="1"/>
  <c r="S448" i="1"/>
  <c r="Z448" i="1"/>
  <c r="AA448" i="1"/>
  <c r="AB448" i="1"/>
  <c r="AC448" i="1"/>
  <c r="BY448" i="1"/>
  <c r="L449" i="1"/>
  <c r="M449" i="1"/>
  <c r="S449" i="1"/>
  <c r="Z449" i="1"/>
  <c r="AA449" i="1"/>
  <c r="AB449" i="1"/>
  <c r="AC449" i="1"/>
  <c r="BY449" i="1"/>
  <c r="L450" i="1"/>
  <c r="M450" i="1"/>
  <c r="S450" i="1"/>
  <c r="Z450" i="1"/>
  <c r="AA450" i="1"/>
  <c r="AB450" i="1"/>
  <c r="AC450" i="1"/>
  <c r="BY450" i="1"/>
  <c r="L451" i="1"/>
  <c r="M451" i="1"/>
  <c r="S451" i="1"/>
  <c r="Z451" i="1"/>
  <c r="AA451" i="1"/>
  <c r="AB451" i="1"/>
  <c r="AC451" i="1"/>
  <c r="BY451" i="1"/>
  <c r="L452" i="1"/>
  <c r="M452" i="1"/>
  <c r="S452" i="1"/>
  <c r="Z452" i="1"/>
  <c r="AA452" i="1"/>
  <c r="AB452" i="1"/>
  <c r="AC452" i="1"/>
  <c r="BY452" i="1"/>
  <c r="L453" i="1"/>
  <c r="M453" i="1"/>
  <c r="S453" i="1"/>
  <c r="Z453" i="1"/>
  <c r="AA453" i="1"/>
  <c r="AB453" i="1"/>
  <c r="AC453" i="1"/>
  <c r="BY453" i="1"/>
  <c r="L454" i="1"/>
  <c r="M454" i="1"/>
  <c r="S454" i="1"/>
  <c r="Z454" i="1"/>
  <c r="AA454" i="1"/>
  <c r="AB454" i="1"/>
  <c r="AC454" i="1"/>
  <c r="BY454" i="1"/>
  <c r="L455" i="1"/>
  <c r="M455" i="1"/>
  <c r="S455" i="1"/>
  <c r="Z455" i="1"/>
  <c r="AA455" i="1"/>
  <c r="AB455" i="1"/>
  <c r="AC455" i="1"/>
  <c r="BY455" i="1"/>
  <c r="L456" i="1"/>
  <c r="M456" i="1"/>
  <c r="S456" i="1"/>
  <c r="Z456" i="1"/>
  <c r="AA456" i="1"/>
  <c r="AB456" i="1"/>
  <c r="AC456" i="1"/>
  <c r="BY456" i="1"/>
  <c r="L457" i="1"/>
  <c r="M457" i="1"/>
  <c r="S457" i="1"/>
  <c r="Z457" i="1"/>
  <c r="AA457" i="1"/>
  <c r="AB457" i="1"/>
  <c r="AC457" i="1"/>
  <c r="BY457" i="1"/>
  <c r="L458" i="1"/>
  <c r="M458" i="1"/>
  <c r="S458" i="1"/>
  <c r="Z458" i="1"/>
  <c r="AA458" i="1"/>
  <c r="AB458" i="1"/>
  <c r="AC458" i="1"/>
  <c r="BY458" i="1"/>
  <c r="L459" i="1"/>
  <c r="M459" i="1"/>
  <c r="S459" i="1"/>
  <c r="Z459" i="1"/>
  <c r="AA459" i="1"/>
  <c r="AB459" i="1"/>
  <c r="AC459" i="1"/>
  <c r="BY459" i="1"/>
  <c r="L460" i="1"/>
  <c r="M460" i="1"/>
  <c r="S460" i="1"/>
  <c r="Z460" i="1"/>
  <c r="AA460" i="1"/>
  <c r="AB460" i="1"/>
  <c r="AC460" i="1"/>
  <c r="BY460" i="1"/>
  <c r="L461" i="1"/>
  <c r="M461" i="1"/>
  <c r="S461" i="1"/>
  <c r="Z461" i="1"/>
  <c r="AA461" i="1"/>
  <c r="AB461" i="1"/>
  <c r="AC461" i="1"/>
  <c r="BY461" i="1"/>
  <c r="L462" i="1"/>
  <c r="M462" i="1"/>
  <c r="S462" i="1"/>
  <c r="Z462" i="1"/>
  <c r="AA462" i="1"/>
  <c r="AB462" i="1"/>
  <c r="AC462" i="1"/>
  <c r="BY462" i="1"/>
  <c r="L463" i="1"/>
  <c r="M463" i="1"/>
  <c r="S463" i="1"/>
  <c r="Z463" i="1"/>
  <c r="AA463" i="1"/>
  <c r="AB463" i="1"/>
  <c r="AC463" i="1"/>
  <c r="BY463" i="1"/>
  <c r="L464" i="1"/>
  <c r="M464" i="1"/>
  <c r="S464" i="1"/>
  <c r="Z464" i="1"/>
  <c r="AA464" i="1"/>
  <c r="AB464" i="1"/>
  <c r="AC464" i="1"/>
  <c r="BY464" i="1"/>
  <c r="L465" i="1"/>
  <c r="M465" i="1"/>
  <c r="S465" i="1"/>
  <c r="Z465" i="1"/>
  <c r="AA465" i="1"/>
  <c r="AB465" i="1"/>
  <c r="AC465" i="1"/>
  <c r="BY465" i="1"/>
  <c r="L466" i="1"/>
  <c r="M466" i="1"/>
  <c r="S466" i="1"/>
  <c r="Z466" i="1"/>
  <c r="AA466" i="1"/>
  <c r="AB466" i="1"/>
  <c r="AC466" i="1"/>
  <c r="BY466" i="1"/>
  <c r="L467" i="1"/>
  <c r="M467" i="1"/>
  <c r="S467" i="1"/>
  <c r="Z467" i="1"/>
  <c r="AA467" i="1"/>
  <c r="AB467" i="1"/>
  <c r="AC467" i="1"/>
  <c r="BY467" i="1"/>
  <c r="L468" i="1"/>
  <c r="M468" i="1"/>
  <c r="S468" i="1"/>
  <c r="Z468" i="1"/>
  <c r="AA468" i="1"/>
  <c r="AB468" i="1"/>
  <c r="AC468" i="1"/>
  <c r="BY468" i="1"/>
  <c r="L469" i="1"/>
  <c r="M469" i="1"/>
  <c r="S469" i="1"/>
  <c r="Z469" i="1"/>
  <c r="AA469" i="1"/>
  <c r="AB469" i="1"/>
  <c r="AC469" i="1"/>
  <c r="BY469" i="1"/>
  <c r="L470" i="1"/>
  <c r="M470" i="1"/>
  <c r="S470" i="1"/>
  <c r="Z470" i="1"/>
  <c r="AA470" i="1"/>
  <c r="AB470" i="1"/>
  <c r="AC470" i="1"/>
  <c r="BY470" i="1"/>
  <c r="L471" i="1"/>
  <c r="M471" i="1"/>
  <c r="S471" i="1"/>
  <c r="Z471" i="1"/>
  <c r="AA471" i="1"/>
  <c r="AB471" i="1"/>
  <c r="AC471" i="1"/>
  <c r="BY471" i="1"/>
  <c r="L472" i="1"/>
  <c r="M472" i="1"/>
  <c r="S472" i="1"/>
  <c r="Z472" i="1"/>
  <c r="AA472" i="1"/>
  <c r="AB472" i="1"/>
  <c r="AC472" i="1"/>
  <c r="BY472" i="1"/>
  <c r="L473" i="1"/>
  <c r="M473" i="1"/>
  <c r="S473" i="1"/>
  <c r="Z473" i="1"/>
  <c r="AA473" i="1"/>
  <c r="AB473" i="1"/>
  <c r="AC473" i="1"/>
  <c r="BY473" i="1"/>
  <c r="L474" i="1"/>
  <c r="M474" i="1"/>
  <c r="S474" i="1"/>
  <c r="Z474" i="1"/>
  <c r="AA474" i="1"/>
  <c r="AB474" i="1"/>
  <c r="AC474" i="1"/>
  <c r="BY474" i="1"/>
  <c r="L475" i="1"/>
  <c r="M475" i="1"/>
  <c r="S475" i="1"/>
  <c r="Z475" i="1"/>
  <c r="AA475" i="1"/>
  <c r="AB475" i="1"/>
  <c r="AC475" i="1"/>
  <c r="BY475" i="1"/>
  <c r="L476" i="1"/>
  <c r="M476" i="1"/>
  <c r="S476" i="1"/>
  <c r="Z476" i="1"/>
  <c r="AA476" i="1"/>
  <c r="AB476" i="1"/>
  <c r="AC476" i="1"/>
  <c r="BY476" i="1"/>
  <c r="L477" i="1"/>
  <c r="M477" i="1"/>
  <c r="S477" i="1"/>
  <c r="Z477" i="1"/>
  <c r="AA477" i="1"/>
  <c r="AB477" i="1"/>
  <c r="AC477" i="1"/>
  <c r="BY477" i="1"/>
  <c r="L478" i="1"/>
  <c r="M478" i="1"/>
  <c r="S478" i="1"/>
  <c r="Z478" i="1"/>
  <c r="AA478" i="1"/>
  <c r="AB478" i="1"/>
  <c r="AC478" i="1"/>
  <c r="BY478" i="1"/>
  <c r="L479" i="1"/>
  <c r="M479" i="1"/>
  <c r="S479" i="1"/>
  <c r="Z479" i="1"/>
  <c r="AA479" i="1"/>
  <c r="AB479" i="1"/>
  <c r="AC479" i="1"/>
  <c r="BY479" i="1"/>
  <c r="L480" i="1"/>
  <c r="M480" i="1"/>
  <c r="S480" i="1"/>
  <c r="Z480" i="1"/>
  <c r="AA480" i="1"/>
  <c r="AB480" i="1"/>
  <c r="AC480" i="1"/>
  <c r="BY480" i="1"/>
  <c r="L481" i="1"/>
  <c r="M481" i="1"/>
  <c r="S481" i="1"/>
  <c r="Z481" i="1"/>
  <c r="AA481" i="1"/>
  <c r="AB481" i="1"/>
  <c r="AC481" i="1"/>
  <c r="BY481" i="1"/>
  <c r="L482" i="1"/>
  <c r="M482" i="1"/>
  <c r="S482" i="1"/>
  <c r="Z482" i="1"/>
  <c r="AA482" i="1"/>
  <c r="AB482" i="1"/>
  <c r="AC482" i="1"/>
  <c r="BY482" i="1"/>
  <c r="L483" i="1"/>
  <c r="M483" i="1"/>
  <c r="S483" i="1"/>
  <c r="Z483" i="1"/>
  <c r="AA483" i="1"/>
  <c r="AB483" i="1"/>
  <c r="AC483" i="1"/>
  <c r="BY483" i="1"/>
  <c r="L484" i="1"/>
  <c r="M484" i="1"/>
  <c r="S484" i="1"/>
  <c r="Z484" i="1"/>
  <c r="AA484" i="1"/>
  <c r="AB484" i="1"/>
  <c r="AC484" i="1"/>
  <c r="BY484" i="1"/>
  <c r="L485" i="1"/>
  <c r="M485" i="1"/>
  <c r="S485" i="1"/>
  <c r="Z485" i="1"/>
  <c r="AA485" i="1"/>
  <c r="AB485" i="1"/>
  <c r="AC485" i="1"/>
  <c r="BY485" i="1"/>
  <c r="L486" i="1"/>
  <c r="M486" i="1"/>
  <c r="S486" i="1"/>
  <c r="Z486" i="1"/>
  <c r="AA486" i="1"/>
  <c r="AB486" i="1"/>
  <c r="AC486" i="1"/>
  <c r="BY486" i="1"/>
  <c r="L487" i="1"/>
  <c r="M487" i="1"/>
  <c r="S487" i="1"/>
  <c r="Z487" i="1"/>
  <c r="AA487" i="1"/>
  <c r="AB487" i="1"/>
  <c r="AC487" i="1"/>
  <c r="BY487" i="1"/>
  <c r="L488" i="1"/>
  <c r="M488" i="1"/>
  <c r="S488" i="1"/>
  <c r="Z488" i="1"/>
  <c r="AA488" i="1"/>
  <c r="AB488" i="1"/>
  <c r="AC488" i="1"/>
  <c r="BY488" i="1"/>
  <c r="L489" i="1"/>
  <c r="M489" i="1"/>
  <c r="S489" i="1"/>
  <c r="Z489" i="1"/>
  <c r="AA489" i="1"/>
  <c r="AB489" i="1"/>
  <c r="AC489" i="1"/>
  <c r="BY489" i="1"/>
  <c r="L490" i="1"/>
  <c r="M490" i="1"/>
  <c r="S490" i="1"/>
  <c r="Z490" i="1"/>
  <c r="AA490" i="1"/>
  <c r="AB490" i="1"/>
  <c r="AC490" i="1"/>
  <c r="BY490" i="1"/>
  <c r="L491" i="1"/>
  <c r="M491" i="1"/>
  <c r="S491" i="1"/>
  <c r="Z491" i="1"/>
  <c r="AA491" i="1"/>
  <c r="AB491" i="1"/>
  <c r="AC491" i="1"/>
  <c r="BY491" i="1"/>
  <c r="L492" i="1"/>
  <c r="M492" i="1"/>
  <c r="S492" i="1"/>
  <c r="Z492" i="1"/>
  <c r="AA492" i="1"/>
  <c r="AB492" i="1"/>
  <c r="AC492" i="1"/>
  <c r="BY492" i="1"/>
  <c r="L493" i="1"/>
  <c r="M493" i="1"/>
  <c r="S493" i="1"/>
  <c r="Z493" i="1"/>
  <c r="AA493" i="1"/>
  <c r="AB493" i="1"/>
  <c r="AC493" i="1"/>
  <c r="BY493" i="1"/>
  <c r="L494" i="1"/>
  <c r="M494" i="1"/>
  <c r="S494" i="1"/>
  <c r="Z494" i="1"/>
  <c r="AA494" i="1"/>
  <c r="AB494" i="1"/>
  <c r="AC494" i="1"/>
  <c r="BY494" i="1"/>
  <c r="L495" i="1"/>
  <c r="M495" i="1"/>
  <c r="S495" i="1"/>
  <c r="Z495" i="1"/>
  <c r="AA495" i="1"/>
  <c r="AB495" i="1"/>
  <c r="AC495" i="1"/>
  <c r="BY495" i="1"/>
  <c r="L496" i="1"/>
  <c r="M496" i="1"/>
  <c r="S496" i="1"/>
  <c r="Z496" i="1"/>
  <c r="AA496" i="1"/>
  <c r="AB496" i="1"/>
  <c r="AC496" i="1"/>
  <c r="BY496" i="1"/>
  <c r="L497" i="1"/>
  <c r="M497" i="1"/>
  <c r="S497" i="1"/>
  <c r="Z497" i="1"/>
  <c r="AA497" i="1"/>
  <c r="AB497" i="1"/>
  <c r="AC497" i="1"/>
  <c r="BY497" i="1"/>
  <c r="L498" i="1"/>
  <c r="M498" i="1"/>
  <c r="S498" i="1"/>
  <c r="Z498" i="1"/>
  <c r="AA498" i="1"/>
  <c r="AB498" i="1"/>
  <c r="AC498" i="1"/>
  <c r="BY498" i="1"/>
  <c r="L499" i="1"/>
  <c r="M499" i="1"/>
  <c r="S499" i="1"/>
  <c r="Z499" i="1"/>
  <c r="AA499" i="1"/>
  <c r="AB499" i="1"/>
  <c r="AC499" i="1"/>
  <c r="BY499" i="1"/>
  <c r="L500" i="1"/>
  <c r="M500" i="1"/>
  <c r="S500" i="1"/>
  <c r="Z500" i="1"/>
  <c r="AA500" i="1"/>
  <c r="AB500" i="1"/>
  <c r="AC500" i="1"/>
  <c r="BY500" i="1"/>
  <c r="L501" i="1"/>
  <c r="M501" i="1"/>
  <c r="S501" i="1"/>
  <c r="Z501" i="1"/>
  <c r="AA501" i="1"/>
  <c r="AB501" i="1"/>
  <c r="AC501" i="1"/>
  <c r="BY501" i="1"/>
  <c r="L502" i="1"/>
  <c r="M502" i="1"/>
  <c r="S502" i="1"/>
  <c r="Z502" i="1"/>
  <c r="AA502" i="1"/>
  <c r="AB502" i="1"/>
  <c r="AC502" i="1"/>
  <c r="BY502" i="1"/>
  <c r="L503" i="1"/>
  <c r="M503" i="1"/>
  <c r="S503" i="1"/>
  <c r="Z503" i="1"/>
  <c r="AA503" i="1"/>
  <c r="AB503" i="1"/>
  <c r="AC503" i="1"/>
  <c r="BY503" i="1"/>
  <c r="L504" i="1"/>
  <c r="M504" i="1"/>
  <c r="S504" i="1"/>
  <c r="Z504" i="1"/>
  <c r="AA504" i="1"/>
  <c r="AB504" i="1"/>
  <c r="AC504" i="1"/>
  <c r="BY504" i="1"/>
  <c r="L505" i="1"/>
  <c r="M505" i="1"/>
  <c r="S505" i="1"/>
  <c r="Z505" i="1"/>
  <c r="AA505" i="1"/>
  <c r="AB505" i="1"/>
  <c r="AC505" i="1"/>
  <c r="BY505" i="1"/>
  <c r="L506" i="1"/>
  <c r="M506" i="1"/>
  <c r="S506" i="1"/>
  <c r="Z506" i="1"/>
  <c r="AA506" i="1"/>
  <c r="AB506" i="1"/>
  <c r="AC506" i="1"/>
  <c r="BY506" i="1"/>
  <c r="L507" i="1"/>
  <c r="M507" i="1"/>
  <c r="S507" i="1"/>
  <c r="Z507" i="1"/>
  <c r="AA507" i="1"/>
  <c r="AB507" i="1"/>
  <c r="AC507" i="1"/>
  <c r="BY507" i="1"/>
  <c r="L508" i="1"/>
  <c r="M508" i="1"/>
  <c r="S508" i="1"/>
  <c r="Z508" i="1"/>
  <c r="AA508" i="1"/>
  <c r="AB508" i="1"/>
  <c r="AC508" i="1"/>
  <c r="BY508" i="1"/>
  <c r="L509" i="1"/>
  <c r="M509" i="1"/>
  <c r="S509" i="1"/>
  <c r="Z509" i="1"/>
  <c r="AA509" i="1"/>
  <c r="AB509" i="1"/>
  <c r="AC509" i="1"/>
  <c r="BY509" i="1"/>
  <c r="L510" i="1"/>
  <c r="M510" i="1"/>
  <c r="S510" i="1"/>
  <c r="Z510" i="1"/>
  <c r="AA510" i="1"/>
  <c r="AB510" i="1"/>
  <c r="AC510" i="1"/>
  <c r="BY510" i="1"/>
  <c r="L511" i="1"/>
  <c r="M511" i="1"/>
  <c r="S511" i="1"/>
  <c r="Z511" i="1"/>
  <c r="AA511" i="1"/>
  <c r="AB511" i="1"/>
  <c r="AC511" i="1"/>
  <c r="BY511" i="1"/>
  <c r="L512" i="1"/>
  <c r="M512" i="1"/>
  <c r="S512" i="1"/>
  <c r="Z512" i="1"/>
  <c r="AA512" i="1"/>
  <c r="AB512" i="1"/>
  <c r="AC512" i="1"/>
  <c r="BY512" i="1"/>
  <c r="L513" i="1"/>
  <c r="M513" i="1"/>
  <c r="S513" i="1"/>
  <c r="Z513" i="1"/>
  <c r="AA513" i="1"/>
  <c r="AB513" i="1"/>
  <c r="AC513" i="1"/>
  <c r="BY513" i="1"/>
  <c r="L514" i="1"/>
  <c r="M514" i="1"/>
  <c r="S514" i="1"/>
  <c r="Z514" i="1"/>
  <c r="AA514" i="1"/>
  <c r="AB514" i="1"/>
  <c r="AC514" i="1"/>
  <c r="BY514" i="1"/>
  <c r="L515" i="1"/>
  <c r="M515" i="1"/>
  <c r="S515" i="1"/>
  <c r="Z515" i="1"/>
  <c r="AA515" i="1"/>
  <c r="AB515" i="1"/>
  <c r="AC515" i="1"/>
  <c r="BY515" i="1"/>
  <c r="L516" i="1"/>
  <c r="M516" i="1"/>
  <c r="S516" i="1"/>
  <c r="Z516" i="1"/>
  <c r="AA516" i="1"/>
  <c r="AB516" i="1"/>
  <c r="AC516" i="1"/>
  <c r="BY516" i="1"/>
  <c r="L517" i="1"/>
  <c r="M517" i="1"/>
  <c r="S517" i="1"/>
  <c r="Z517" i="1"/>
  <c r="AA517" i="1"/>
  <c r="AB517" i="1"/>
  <c r="AC517" i="1"/>
  <c r="BY517" i="1"/>
  <c r="L518" i="1"/>
  <c r="M518" i="1"/>
  <c r="S518" i="1"/>
  <c r="Z518" i="1"/>
  <c r="AA518" i="1"/>
  <c r="AB518" i="1"/>
  <c r="AC518" i="1"/>
  <c r="BY518" i="1"/>
  <c r="L519" i="1"/>
  <c r="M519" i="1"/>
  <c r="S519" i="1"/>
  <c r="Z519" i="1"/>
  <c r="AA519" i="1"/>
  <c r="AB519" i="1"/>
  <c r="AC519" i="1"/>
  <c r="BY519" i="1"/>
  <c r="L520" i="1"/>
  <c r="M520" i="1"/>
  <c r="S520" i="1"/>
  <c r="Z520" i="1"/>
  <c r="AA520" i="1"/>
  <c r="AB520" i="1"/>
  <c r="AC520" i="1"/>
  <c r="BY520" i="1"/>
  <c r="L521" i="1"/>
  <c r="M521" i="1"/>
  <c r="S521" i="1"/>
  <c r="Z521" i="1"/>
  <c r="AA521" i="1"/>
  <c r="AB521" i="1"/>
  <c r="AC521" i="1"/>
  <c r="BY521" i="1"/>
  <c r="L522" i="1"/>
  <c r="M522" i="1"/>
  <c r="S522" i="1"/>
  <c r="Z522" i="1"/>
  <c r="AA522" i="1"/>
  <c r="AB522" i="1"/>
  <c r="AC522" i="1"/>
  <c r="BY522" i="1"/>
  <c r="L523" i="1"/>
  <c r="M523" i="1"/>
  <c r="S523" i="1"/>
  <c r="Z523" i="1"/>
  <c r="AA523" i="1"/>
  <c r="AB523" i="1"/>
  <c r="AC523" i="1"/>
  <c r="BY523" i="1"/>
  <c r="L524" i="1"/>
  <c r="M524" i="1"/>
  <c r="S524" i="1"/>
  <c r="Z524" i="1"/>
  <c r="AA524" i="1"/>
  <c r="AB524" i="1"/>
  <c r="AC524" i="1"/>
  <c r="BY524" i="1"/>
  <c r="L525" i="1"/>
  <c r="M525" i="1"/>
  <c r="S525" i="1"/>
  <c r="Z525" i="1"/>
  <c r="AA525" i="1"/>
  <c r="AB525" i="1"/>
  <c r="AC525" i="1"/>
  <c r="BY525" i="1"/>
  <c r="L526" i="1"/>
  <c r="M526" i="1"/>
  <c r="S526" i="1"/>
  <c r="Z526" i="1"/>
  <c r="AA526" i="1"/>
  <c r="AB526" i="1"/>
  <c r="AC526" i="1"/>
  <c r="BY526" i="1"/>
  <c r="L527" i="1"/>
  <c r="M527" i="1"/>
  <c r="S527" i="1"/>
  <c r="Z527" i="1"/>
  <c r="AA527" i="1"/>
  <c r="AB527" i="1"/>
  <c r="AC527" i="1"/>
  <c r="BY527" i="1"/>
  <c r="L528" i="1"/>
  <c r="M528" i="1"/>
  <c r="S528" i="1"/>
  <c r="Z528" i="1"/>
  <c r="AA528" i="1"/>
  <c r="AB528" i="1"/>
  <c r="AC528" i="1"/>
  <c r="BY528" i="1"/>
  <c r="L529" i="1"/>
  <c r="M529" i="1"/>
  <c r="S529" i="1"/>
  <c r="Z529" i="1"/>
  <c r="AA529" i="1"/>
  <c r="AB529" i="1"/>
  <c r="AC529" i="1"/>
  <c r="BY529" i="1"/>
  <c r="L530" i="1"/>
  <c r="M530" i="1"/>
  <c r="S530" i="1"/>
  <c r="Z530" i="1"/>
  <c r="AA530" i="1"/>
  <c r="AB530" i="1"/>
  <c r="AC530" i="1"/>
  <c r="BY530" i="1"/>
  <c r="L531" i="1"/>
  <c r="M531" i="1"/>
  <c r="S531" i="1"/>
  <c r="Z531" i="1"/>
  <c r="AA531" i="1"/>
  <c r="AB531" i="1"/>
  <c r="AC531" i="1"/>
  <c r="BY531" i="1"/>
  <c r="L532" i="1"/>
  <c r="M532" i="1"/>
  <c r="S532" i="1"/>
  <c r="Z532" i="1"/>
  <c r="AA532" i="1"/>
  <c r="AB532" i="1"/>
  <c r="AC532" i="1"/>
  <c r="BY532" i="1"/>
  <c r="L533" i="1"/>
  <c r="M533" i="1"/>
  <c r="S533" i="1"/>
  <c r="Z533" i="1"/>
  <c r="AA533" i="1"/>
  <c r="AB533" i="1"/>
  <c r="AC533" i="1"/>
  <c r="BY533" i="1"/>
  <c r="L534" i="1"/>
  <c r="M534" i="1"/>
  <c r="S534" i="1"/>
  <c r="Z534" i="1"/>
  <c r="AA534" i="1"/>
  <c r="AB534" i="1"/>
  <c r="AC534" i="1"/>
  <c r="BY534" i="1"/>
  <c r="L535" i="1"/>
  <c r="M535" i="1"/>
  <c r="S535" i="1"/>
  <c r="Z535" i="1"/>
  <c r="AA535" i="1"/>
  <c r="AB535" i="1"/>
  <c r="AC535" i="1"/>
  <c r="BY535" i="1"/>
  <c r="L536" i="1"/>
  <c r="M536" i="1"/>
  <c r="S536" i="1"/>
  <c r="Z536" i="1"/>
  <c r="AA536" i="1"/>
  <c r="AB536" i="1"/>
  <c r="AC536" i="1"/>
  <c r="BY536" i="1"/>
  <c r="L537" i="1"/>
  <c r="M537" i="1"/>
  <c r="S537" i="1"/>
  <c r="Z537" i="1"/>
  <c r="AA537" i="1"/>
  <c r="AB537" i="1"/>
  <c r="AC537" i="1"/>
  <c r="BY537" i="1"/>
  <c r="L538" i="1"/>
  <c r="M538" i="1"/>
  <c r="S538" i="1"/>
  <c r="Z538" i="1"/>
  <c r="AA538" i="1"/>
  <c r="AB538" i="1"/>
  <c r="AC538" i="1"/>
  <c r="BY538" i="1"/>
  <c r="L539" i="1"/>
  <c r="M539" i="1"/>
  <c r="S539" i="1"/>
  <c r="Z539" i="1"/>
  <c r="AA539" i="1"/>
  <c r="AB539" i="1"/>
  <c r="AC539" i="1"/>
  <c r="BY539" i="1"/>
  <c r="L540" i="1"/>
  <c r="M540" i="1"/>
  <c r="S540" i="1"/>
  <c r="Z540" i="1"/>
  <c r="AA540" i="1"/>
  <c r="AB540" i="1"/>
  <c r="AC540" i="1"/>
  <c r="BY540" i="1"/>
  <c r="L541" i="1"/>
  <c r="M541" i="1"/>
  <c r="S541" i="1"/>
  <c r="Z541" i="1"/>
  <c r="AA541" i="1"/>
  <c r="AB541" i="1"/>
  <c r="AC541" i="1"/>
  <c r="BY541" i="1"/>
  <c r="L542" i="1"/>
  <c r="M542" i="1"/>
  <c r="S542" i="1"/>
  <c r="Z542" i="1"/>
  <c r="AA542" i="1"/>
  <c r="AB542" i="1"/>
  <c r="AC542" i="1"/>
  <c r="BY542" i="1"/>
  <c r="L543" i="1"/>
  <c r="M543" i="1"/>
  <c r="S543" i="1"/>
  <c r="Z543" i="1"/>
  <c r="AA543" i="1"/>
  <c r="AB543" i="1"/>
  <c r="AC543" i="1"/>
  <c r="BY543" i="1"/>
  <c r="L544" i="1"/>
  <c r="M544" i="1"/>
  <c r="S544" i="1"/>
  <c r="Z544" i="1"/>
  <c r="AA544" i="1"/>
  <c r="AB544" i="1"/>
  <c r="AC544" i="1"/>
  <c r="BY544" i="1"/>
  <c r="L545" i="1"/>
  <c r="M545" i="1"/>
  <c r="S545" i="1"/>
  <c r="Z545" i="1"/>
  <c r="AA545" i="1"/>
  <c r="AB545" i="1"/>
  <c r="AC545" i="1"/>
  <c r="BY545" i="1"/>
  <c r="L546" i="1"/>
  <c r="M546" i="1"/>
  <c r="S546" i="1"/>
  <c r="Z546" i="1"/>
  <c r="AA546" i="1"/>
  <c r="AB546" i="1"/>
  <c r="AC546" i="1"/>
  <c r="BY546" i="1"/>
  <c r="L547" i="1"/>
  <c r="M547" i="1"/>
  <c r="S547" i="1"/>
  <c r="Z547" i="1"/>
  <c r="AA547" i="1"/>
  <c r="AB547" i="1"/>
  <c r="AC547" i="1"/>
  <c r="BY547" i="1"/>
  <c r="L548" i="1"/>
  <c r="M548" i="1"/>
  <c r="S548" i="1"/>
  <c r="Z548" i="1"/>
  <c r="AA548" i="1"/>
  <c r="AB548" i="1"/>
  <c r="AC548" i="1"/>
  <c r="BY548" i="1"/>
  <c r="L549" i="1"/>
  <c r="M549" i="1"/>
  <c r="S549" i="1"/>
  <c r="Z549" i="1"/>
  <c r="AA549" i="1"/>
  <c r="AB549" i="1"/>
  <c r="AC549" i="1"/>
  <c r="BY549" i="1"/>
  <c r="L550" i="1"/>
  <c r="M550" i="1"/>
  <c r="S550" i="1"/>
  <c r="Z550" i="1"/>
  <c r="AA550" i="1"/>
  <c r="AB550" i="1"/>
  <c r="AC550" i="1"/>
  <c r="BY550" i="1"/>
  <c r="L551" i="1"/>
  <c r="M551" i="1"/>
  <c r="S551" i="1"/>
  <c r="Z551" i="1"/>
  <c r="AA551" i="1"/>
  <c r="AB551" i="1"/>
  <c r="AC551" i="1"/>
  <c r="BY551" i="1"/>
  <c r="L552" i="1"/>
  <c r="M552" i="1"/>
  <c r="S552" i="1"/>
  <c r="Z552" i="1"/>
  <c r="AA552" i="1"/>
  <c r="AB552" i="1"/>
  <c r="AC552" i="1"/>
  <c r="BY552" i="1"/>
  <c r="L553" i="1"/>
  <c r="M553" i="1"/>
  <c r="S553" i="1"/>
  <c r="Z553" i="1"/>
  <c r="AA553" i="1"/>
  <c r="AB553" i="1"/>
  <c r="AC553" i="1"/>
  <c r="BY553" i="1"/>
  <c r="L554" i="1"/>
  <c r="M554" i="1"/>
  <c r="S554" i="1"/>
  <c r="Z554" i="1"/>
  <c r="AA554" i="1"/>
  <c r="AB554" i="1"/>
  <c r="AC554" i="1"/>
  <c r="BY554" i="1"/>
  <c r="L555" i="1"/>
  <c r="M555" i="1"/>
  <c r="S555" i="1"/>
  <c r="Z555" i="1"/>
  <c r="AA555" i="1"/>
  <c r="AB555" i="1"/>
  <c r="AC555" i="1"/>
  <c r="BY555" i="1"/>
  <c r="L556" i="1"/>
  <c r="M556" i="1"/>
  <c r="S556" i="1"/>
  <c r="Z556" i="1"/>
  <c r="AA556" i="1"/>
  <c r="AB556" i="1"/>
  <c r="AC556" i="1"/>
  <c r="BY556" i="1"/>
  <c r="L557" i="1"/>
  <c r="M557" i="1"/>
  <c r="S557" i="1"/>
  <c r="Z557" i="1"/>
  <c r="AA557" i="1"/>
  <c r="AB557" i="1"/>
  <c r="AC557" i="1"/>
  <c r="BY557" i="1"/>
  <c r="L558" i="1"/>
  <c r="M558" i="1"/>
  <c r="S558" i="1"/>
  <c r="Z558" i="1"/>
  <c r="AA558" i="1"/>
  <c r="AB558" i="1"/>
  <c r="AC558" i="1"/>
  <c r="BY558" i="1"/>
  <c r="L559" i="1"/>
  <c r="M559" i="1"/>
  <c r="S559" i="1"/>
  <c r="Z559" i="1"/>
  <c r="AA559" i="1"/>
  <c r="AB559" i="1"/>
  <c r="AC559" i="1"/>
  <c r="BY559" i="1"/>
  <c r="L560" i="1"/>
  <c r="M560" i="1"/>
  <c r="S560" i="1"/>
  <c r="Z560" i="1"/>
  <c r="AA560" i="1"/>
  <c r="AB560" i="1"/>
  <c r="AC560" i="1"/>
  <c r="BY560" i="1"/>
  <c r="L561" i="1"/>
  <c r="M561" i="1"/>
  <c r="S561" i="1"/>
  <c r="Z561" i="1"/>
  <c r="AA561" i="1"/>
  <c r="AB561" i="1"/>
  <c r="AC561" i="1"/>
  <c r="BY561" i="1"/>
  <c r="L562" i="1"/>
  <c r="M562" i="1"/>
  <c r="S562" i="1"/>
  <c r="Z562" i="1"/>
  <c r="AA562" i="1"/>
  <c r="AB562" i="1"/>
  <c r="AC562" i="1"/>
  <c r="BY562" i="1"/>
  <c r="L563" i="1"/>
  <c r="M563" i="1"/>
  <c r="S563" i="1"/>
  <c r="Z563" i="1"/>
  <c r="AA563" i="1"/>
  <c r="AB563" i="1"/>
  <c r="AC563" i="1"/>
  <c r="BY563" i="1"/>
  <c r="L564" i="1"/>
  <c r="M564" i="1"/>
  <c r="S564" i="1"/>
  <c r="Z564" i="1"/>
  <c r="AA564" i="1"/>
  <c r="AB564" i="1"/>
  <c r="AC564" i="1"/>
  <c r="BY564" i="1"/>
  <c r="L565" i="1"/>
  <c r="M565" i="1"/>
  <c r="S565" i="1"/>
  <c r="Z565" i="1"/>
  <c r="AA565" i="1"/>
  <c r="AB565" i="1"/>
  <c r="AC565" i="1"/>
  <c r="BY565" i="1"/>
  <c r="L566" i="1"/>
  <c r="M566" i="1"/>
  <c r="S566" i="1"/>
  <c r="Z566" i="1"/>
  <c r="AA566" i="1"/>
  <c r="AB566" i="1"/>
  <c r="AC566" i="1"/>
  <c r="BY566" i="1"/>
  <c r="L567" i="1"/>
  <c r="M567" i="1"/>
  <c r="S567" i="1"/>
  <c r="Z567" i="1"/>
  <c r="AA567" i="1"/>
  <c r="AB567" i="1"/>
  <c r="AC567" i="1"/>
  <c r="BY567" i="1"/>
  <c r="L568" i="1"/>
  <c r="M568" i="1"/>
  <c r="S568" i="1"/>
  <c r="Z568" i="1"/>
  <c r="AA568" i="1"/>
  <c r="AB568" i="1"/>
  <c r="AC568" i="1"/>
  <c r="BY568" i="1"/>
  <c r="L569" i="1"/>
  <c r="M569" i="1"/>
  <c r="S569" i="1"/>
  <c r="Z569" i="1"/>
  <c r="AA569" i="1"/>
  <c r="AB569" i="1"/>
  <c r="AC569" i="1"/>
  <c r="BY569" i="1"/>
  <c r="L570" i="1"/>
  <c r="M570" i="1"/>
  <c r="S570" i="1"/>
  <c r="Z570" i="1"/>
  <c r="AA570" i="1"/>
  <c r="AB570" i="1"/>
  <c r="AC570" i="1"/>
  <c r="BY570" i="1"/>
  <c r="L571" i="1"/>
  <c r="M571" i="1"/>
  <c r="S571" i="1"/>
  <c r="Z571" i="1"/>
  <c r="AA571" i="1"/>
  <c r="AB571" i="1"/>
  <c r="AC571" i="1"/>
  <c r="BY571" i="1"/>
  <c r="L572" i="1"/>
  <c r="M572" i="1"/>
  <c r="S572" i="1"/>
  <c r="Z572" i="1"/>
  <c r="AA572" i="1"/>
  <c r="AB572" i="1"/>
  <c r="AC572" i="1"/>
  <c r="BY572" i="1"/>
  <c r="L573" i="1"/>
  <c r="M573" i="1"/>
  <c r="S573" i="1"/>
  <c r="Z573" i="1"/>
  <c r="AA573" i="1"/>
  <c r="AB573" i="1"/>
  <c r="AC573" i="1"/>
  <c r="BY573" i="1"/>
  <c r="L574" i="1"/>
  <c r="M574" i="1"/>
  <c r="S574" i="1"/>
  <c r="Z574" i="1"/>
  <c r="AA574" i="1"/>
  <c r="AB574" i="1"/>
  <c r="AC574" i="1"/>
  <c r="BY574" i="1"/>
  <c r="L575" i="1"/>
  <c r="M575" i="1"/>
  <c r="S575" i="1"/>
  <c r="Z575" i="1"/>
  <c r="AA575" i="1"/>
  <c r="AB575" i="1"/>
  <c r="AC575" i="1"/>
  <c r="BY575" i="1"/>
  <c r="L576" i="1"/>
  <c r="M576" i="1"/>
  <c r="S576" i="1"/>
  <c r="Z576" i="1"/>
  <c r="AA576" i="1"/>
  <c r="AB576" i="1"/>
  <c r="AC576" i="1"/>
  <c r="BY576" i="1"/>
  <c r="L577" i="1"/>
  <c r="M577" i="1"/>
  <c r="S577" i="1"/>
  <c r="Z577" i="1"/>
  <c r="AA577" i="1"/>
  <c r="AB577" i="1"/>
  <c r="AC577" i="1"/>
  <c r="BY577" i="1"/>
  <c r="L578" i="1"/>
  <c r="M578" i="1"/>
  <c r="S578" i="1"/>
  <c r="Z578" i="1"/>
  <c r="AA578" i="1"/>
  <c r="AB578" i="1"/>
  <c r="AC578" i="1"/>
  <c r="BY578" i="1"/>
  <c r="L579" i="1"/>
  <c r="M579" i="1"/>
  <c r="S579" i="1"/>
  <c r="Z579" i="1"/>
  <c r="AA579" i="1"/>
  <c r="AB579" i="1"/>
  <c r="AC579" i="1"/>
  <c r="BY579" i="1"/>
  <c r="L580" i="1"/>
  <c r="M580" i="1"/>
  <c r="S580" i="1"/>
  <c r="Z580" i="1"/>
  <c r="AA580" i="1"/>
  <c r="AB580" i="1"/>
  <c r="AC580" i="1"/>
  <c r="BY580" i="1"/>
  <c r="L581" i="1"/>
  <c r="M581" i="1"/>
  <c r="S581" i="1"/>
  <c r="Z581" i="1"/>
  <c r="AA581" i="1"/>
  <c r="AB581" i="1"/>
  <c r="AC581" i="1"/>
  <c r="BY581" i="1"/>
  <c r="L582" i="1"/>
  <c r="M582" i="1"/>
  <c r="S582" i="1"/>
  <c r="Z582" i="1"/>
  <c r="AA582" i="1"/>
  <c r="AB582" i="1"/>
  <c r="AC582" i="1"/>
  <c r="BY582" i="1"/>
  <c r="L583" i="1"/>
  <c r="M583" i="1"/>
  <c r="S583" i="1"/>
  <c r="Z583" i="1"/>
  <c r="AA583" i="1"/>
  <c r="AB583" i="1"/>
  <c r="AC583" i="1"/>
  <c r="BY583" i="1"/>
  <c r="L584" i="1"/>
  <c r="M584" i="1"/>
  <c r="S584" i="1"/>
  <c r="Z584" i="1"/>
  <c r="AA584" i="1"/>
  <c r="AB584" i="1"/>
  <c r="AC584" i="1"/>
  <c r="BY584" i="1"/>
  <c r="L585" i="1"/>
  <c r="M585" i="1"/>
  <c r="S585" i="1"/>
  <c r="Z585" i="1"/>
  <c r="AA585" i="1"/>
  <c r="AB585" i="1"/>
  <c r="AC585" i="1"/>
  <c r="BY585" i="1"/>
  <c r="L586" i="1"/>
  <c r="M586" i="1"/>
  <c r="S586" i="1"/>
  <c r="Z586" i="1"/>
  <c r="AA586" i="1"/>
  <c r="AB586" i="1"/>
  <c r="AC586" i="1"/>
  <c r="BY586" i="1"/>
  <c r="L587" i="1"/>
  <c r="M587" i="1"/>
  <c r="S587" i="1"/>
  <c r="Z587" i="1"/>
  <c r="AA587" i="1"/>
  <c r="AB587" i="1"/>
  <c r="AC587" i="1"/>
  <c r="BY587" i="1"/>
  <c r="L588" i="1"/>
  <c r="M588" i="1"/>
  <c r="S588" i="1"/>
  <c r="Z588" i="1"/>
  <c r="AA588" i="1"/>
  <c r="AB588" i="1"/>
  <c r="AC588" i="1"/>
  <c r="BY588" i="1"/>
  <c r="L589" i="1"/>
  <c r="M589" i="1"/>
  <c r="S589" i="1"/>
  <c r="Z589" i="1"/>
  <c r="AA589" i="1"/>
  <c r="AB589" i="1"/>
  <c r="AC589" i="1"/>
  <c r="BY589" i="1"/>
  <c r="L590" i="1"/>
  <c r="M590" i="1"/>
  <c r="S590" i="1"/>
  <c r="Z590" i="1"/>
  <c r="AA590" i="1"/>
  <c r="AB590" i="1"/>
  <c r="AC590" i="1"/>
  <c r="BY590" i="1"/>
  <c r="L591" i="1"/>
  <c r="M591" i="1"/>
  <c r="S591" i="1"/>
  <c r="Z591" i="1"/>
  <c r="AA591" i="1"/>
  <c r="AB591" i="1"/>
  <c r="AC591" i="1"/>
  <c r="BY591" i="1"/>
  <c r="L592" i="1"/>
  <c r="M592" i="1"/>
  <c r="S592" i="1"/>
  <c r="Z592" i="1"/>
  <c r="AA592" i="1"/>
  <c r="AB592" i="1"/>
  <c r="AC592" i="1"/>
  <c r="BY592" i="1"/>
  <c r="L593" i="1"/>
  <c r="M593" i="1"/>
  <c r="S593" i="1"/>
  <c r="Z593" i="1"/>
  <c r="AA593" i="1"/>
  <c r="AB593" i="1"/>
  <c r="AC593" i="1"/>
  <c r="BY593" i="1"/>
  <c r="L594" i="1"/>
  <c r="M594" i="1"/>
  <c r="S594" i="1"/>
  <c r="Z594" i="1"/>
  <c r="AA594" i="1"/>
  <c r="AB594" i="1"/>
  <c r="AC594" i="1"/>
  <c r="BY594" i="1"/>
  <c r="L595" i="1"/>
  <c r="M595" i="1"/>
  <c r="S595" i="1"/>
  <c r="Z595" i="1"/>
  <c r="AA595" i="1"/>
  <c r="AB595" i="1"/>
  <c r="AC595" i="1"/>
  <c r="BY595" i="1"/>
  <c r="L596" i="1"/>
  <c r="M596" i="1"/>
  <c r="S596" i="1"/>
  <c r="Z596" i="1"/>
  <c r="AA596" i="1"/>
  <c r="AB596" i="1"/>
  <c r="AC596" i="1"/>
  <c r="BY596" i="1"/>
  <c r="L597" i="1"/>
  <c r="M597" i="1"/>
  <c r="S597" i="1"/>
  <c r="Z597" i="1"/>
  <c r="AA597" i="1"/>
  <c r="AB597" i="1"/>
  <c r="AC597" i="1"/>
  <c r="BY597" i="1"/>
  <c r="L598" i="1"/>
  <c r="M598" i="1"/>
  <c r="S598" i="1"/>
  <c r="Z598" i="1"/>
  <c r="AA598" i="1"/>
  <c r="AB598" i="1"/>
  <c r="AC598" i="1"/>
  <c r="BY598" i="1"/>
  <c r="L599" i="1"/>
  <c r="M599" i="1"/>
  <c r="S599" i="1"/>
  <c r="Z599" i="1"/>
  <c r="AA599" i="1"/>
  <c r="AB599" i="1"/>
  <c r="AC599" i="1"/>
  <c r="BY599" i="1"/>
  <c r="L600" i="1"/>
  <c r="M600" i="1"/>
  <c r="S600" i="1"/>
  <c r="Z600" i="1"/>
  <c r="AA600" i="1"/>
  <c r="AB600" i="1"/>
  <c r="AC600" i="1"/>
  <c r="BY600" i="1"/>
  <c r="L601" i="1"/>
  <c r="M601" i="1"/>
  <c r="S601" i="1"/>
  <c r="Z601" i="1"/>
  <c r="AA601" i="1"/>
  <c r="AB601" i="1"/>
  <c r="AC601" i="1"/>
  <c r="BY601" i="1"/>
  <c r="L602" i="1"/>
  <c r="M602" i="1"/>
  <c r="S602" i="1"/>
  <c r="Z602" i="1"/>
  <c r="AA602" i="1"/>
  <c r="AB602" i="1"/>
  <c r="AC602" i="1"/>
  <c r="BY602" i="1"/>
  <c r="L603" i="1"/>
  <c r="M603" i="1"/>
  <c r="S603" i="1"/>
  <c r="Z603" i="1"/>
  <c r="AA603" i="1"/>
  <c r="AB603" i="1"/>
  <c r="AC603" i="1"/>
  <c r="BY603" i="1"/>
  <c r="L604" i="1"/>
  <c r="M604" i="1"/>
  <c r="S604" i="1"/>
  <c r="Z604" i="1"/>
  <c r="AA604" i="1"/>
  <c r="AB604" i="1"/>
  <c r="AC604" i="1"/>
  <c r="BY604" i="1"/>
  <c r="L605" i="1"/>
  <c r="M605" i="1"/>
  <c r="S605" i="1"/>
  <c r="Z605" i="1"/>
  <c r="AA605" i="1"/>
  <c r="AB605" i="1"/>
  <c r="AC605" i="1"/>
  <c r="BY605" i="1"/>
  <c r="L606" i="1"/>
  <c r="M606" i="1"/>
  <c r="S606" i="1"/>
  <c r="Z606" i="1"/>
  <c r="AA606" i="1"/>
  <c r="AB606" i="1"/>
  <c r="AC606" i="1"/>
  <c r="BY606" i="1"/>
  <c r="L607" i="1"/>
  <c r="M607" i="1"/>
  <c r="S607" i="1"/>
  <c r="Z607" i="1"/>
  <c r="AA607" i="1"/>
  <c r="AB607" i="1"/>
  <c r="AC607" i="1"/>
  <c r="BY607" i="1"/>
  <c r="L608" i="1"/>
  <c r="M608" i="1"/>
  <c r="S608" i="1"/>
  <c r="Z608" i="1"/>
  <c r="AA608" i="1"/>
  <c r="AB608" i="1"/>
  <c r="AC608" i="1"/>
  <c r="BY608" i="1"/>
  <c r="L609" i="1"/>
  <c r="M609" i="1"/>
  <c r="S609" i="1"/>
  <c r="Z609" i="1"/>
  <c r="AA609" i="1"/>
  <c r="AB609" i="1"/>
  <c r="AC609" i="1"/>
  <c r="BY609" i="1"/>
  <c r="L610" i="1"/>
  <c r="M610" i="1"/>
  <c r="S610" i="1"/>
  <c r="Z610" i="1"/>
  <c r="AA610" i="1"/>
  <c r="AB610" i="1"/>
  <c r="AC610" i="1"/>
  <c r="BY610" i="1"/>
  <c r="L611" i="1"/>
  <c r="M611" i="1"/>
  <c r="S611" i="1"/>
  <c r="Z611" i="1"/>
  <c r="AA611" i="1"/>
  <c r="AB611" i="1"/>
  <c r="AC611" i="1"/>
  <c r="BY611" i="1"/>
  <c r="L612" i="1"/>
  <c r="M612" i="1"/>
  <c r="S612" i="1"/>
  <c r="Z612" i="1"/>
  <c r="AA612" i="1"/>
  <c r="AB612" i="1"/>
  <c r="AC612" i="1"/>
  <c r="BY612" i="1"/>
  <c r="L613" i="1"/>
  <c r="M613" i="1"/>
  <c r="S613" i="1"/>
  <c r="Z613" i="1"/>
  <c r="AA613" i="1"/>
  <c r="AB613" i="1"/>
  <c r="AC613" i="1"/>
  <c r="BY613" i="1"/>
  <c r="L614" i="1"/>
  <c r="M614" i="1"/>
  <c r="S614" i="1"/>
  <c r="Z614" i="1"/>
  <c r="AA614" i="1"/>
  <c r="AB614" i="1"/>
  <c r="AC614" i="1"/>
  <c r="BY614" i="1"/>
  <c r="L615" i="1"/>
  <c r="M615" i="1"/>
  <c r="S615" i="1"/>
  <c r="Z615" i="1"/>
  <c r="AA615" i="1"/>
  <c r="AB615" i="1"/>
  <c r="AC615" i="1"/>
  <c r="BY615" i="1"/>
  <c r="L616" i="1"/>
  <c r="M616" i="1"/>
  <c r="S616" i="1"/>
  <c r="Z616" i="1"/>
  <c r="AA616" i="1"/>
  <c r="AB616" i="1"/>
  <c r="AC616" i="1"/>
  <c r="BY616" i="1"/>
  <c r="L617" i="1"/>
  <c r="M617" i="1"/>
  <c r="S617" i="1"/>
  <c r="Z617" i="1"/>
  <c r="AA617" i="1"/>
  <c r="AB617" i="1"/>
  <c r="AC617" i="1"/>
  <c r="BY617" i="1"/>
  <c r="L618" i="1"/>
  <c r="M618" i="1"/>
  <c r="S618" i="1"/>
  <c r="Z618" i="1"/>
  <c r="AA618" i="1"/>
  <c r="AB618" i="1"/>
  <c r="AC618" i="1"/>
  <c r="BY618" i="1"/>
  <c r="L619" i="1"/>
  <c r="M619" i="1"/>
  <c r="S619" i="1"/>
  <c r="Z619" i="1"/>
  <c r="AA619" i="1"/>
  <c r="AB619" i="1"/>
  <c r="AC619" i="1"/>
  <c r="BY619" i="1"/>
  <c r="L620" i="1"/>
  <c r="M620" i="1"/>
  <c r="S620" i="1"/>
  <c r="Z620" i="1"/>
  <c r="AA620" i="1"/>
  <c r="AB620" i="1"/>
  <c r="AC620" i="1"/>
  <c r="BY620" i="1"/>
  <c r="L621" i="1"/>
  <c r="M621" i="1"/>
  <c r="S621" i="1"/>
  <c r="Z621" i="1"/>
  <c r="AA621" i="1"/>
  <c r="AB621" i="1"/>
  <c r="AC621" i="1"/>
  <c r="BY621" i="1"/>
  <c r="L622" i="1"/>
  <c r="M622" i="1"/>
  <c r="S622" i="1"/>
  <c r="Z622" i="1"/>
  <c r="AA622" i="1"/>
  <c r="AB622" i="1"/>
  <c r="AC622" i="1"/>
  <c r="BY622" i="1"/>
  <c r="L623" i="1"/>
  <c r="M623" i="1"/>
  <c r="S623" i="1"/>
  <c r="Z623" i="1"/>
  <c r="AA623" i="1"/>
  <c r="AB623" i="1"/>
  <c r="AC623" i="1"/>
  <c r="BY623" i="1"/>
  <c r="L624" i="1"/>
  <c r="M624" i="1"/>
  <c r="S624" i="1"/>
  <c r="Z624" i="1"/>
  <c r="AA624" i="1"/>
  <c r="AB624" i="1"/>
  <c r="AC624" i="1"/>
  <c r="BY624" i="1"/>
  <c r="L625" i="1"/>
  <c r="M625" i="1"/>
  <c r="S625" i="1"/>
  <c r="Z625" i="1"/>
  <c r="AA625" i="1"/>
  <c r="AB625" i="1"/>
  <c r="AC625" i="1"/>
  <c r="BY625" i="1"/>
  <c r="L626" i="1"/>
  <c r="M626" i="1"/>
  <c r="S626" i="1"/>
  <c r="Z626" i="1"/>
  <c r="AA626" i="1"/>
  <c r="AB626" i="1"/>
  <c r="AC626" i="1"/>
  <c r="BY626" i="1"/>
  <c r="L627" i="1"/>
  <c r="M627" i="1"/>
  <c r="S627" i="1"/>
  <c r="Z627" i="1"/>
  <c r="AA627" i="1"/>
  <c r="AB627" i="1"/>
  <c r="AC627" i="1"/>
  <c r="BY627" i="1"/>
  <c r="L628" i="1"/>
  <c r="M628" i="1"/>
  <c r="S628" i="1"/>
  <c r="Z628" i="1"/>
  <c r="AA628" i="1"/>
  <c r="AB628" i="1"/>
  <c r="AC628" i="1"/>
  <c r="BY628" i="1"/>
  <c r="L629" i="1"/>
  <c r="M629" i="1"/>
  <c r="S629" i="1"/>
  <c r="Z629" i="1"/>
  <c r="AA629" i="1"/>
  <c r="AB629" i="1"/>
  <c r="AC629" i="1"/>
  <c r="BY629" i="1"/>
  <c r="L630" i="1"/>
  <c r="M630" i="1"/>
  <c r="S630" i="1"/>
  <c r="Z630" i="1"/>
  <c r="AA630" i="1"/>
  <c r="AB630" i="1"/>
  <c r="AC630" i="1"/>
  <c r="BY630" i="1"/>
  <c r="L631" i="1"/>
  <c r="M631" i="1"/>
  <c r="S631" i="1"/>
  <c r="Z631" i="1"/>
  <c r="AA631" i="1"/>
  <c r="AB631" i="1"/>
  <c r="AC631" i="1"/>
  <c r="BY631" i="1"/>
  <c r="L632" i="1"/>
  <c r="M632" i="1"/>
  <c r="S632" i="1"/>
  <c r="Z632" i="1"/>
  <c r="AA632" i="1"/>
  <c r="AB632" i="1"/>
  <c r="AC632" i="1"/>
  <c r="BY632" i="1"/>
  <c r="L633" i="1"/>
  <c r="M633" i="1"/>
  <c r="S633" i="1"/>
  <c r="Z633" i="1"/>
  <c r="AA633" i="1"/>
  <c r="AB633" i="1"/>
  <c r="AC633" i="1"/>
  <c r="BY633" i="1"/>
  <c r="L634" i="1"/>
  <c r="M634" i="1"/>
  <c r="S634" i="1"/>
  <c r="Z634" i="1"/>
  <c r="AA634" i="1"/>
  <c r="AB634" i="1"/>
  <c r="AC634" i="1"/>
  <c r="BY634" i="1"/>
  <c r="L635" i="1"/>
  <c r="M635" i="1"/>
  <c r="S635" i="1"/>
  <c r="Z635" i="1"/>
  <c r="AA635" i="1"/>
  <c r="AB635" i="1"/>
  <c r="AC635" i="1"/>
  <c r="BY635" i="1"/>
  <c r="L636" i="1"/>
  <c r="M636" i="1"/>
  <c r="S636" i="1"/>
  <c r="Z636" i="1"/>
  <c r="AA636" i="1"/>
  <c r="AB636" i="1"/>
  <c r="AC636" i="1"/>
  <c r="BY636" i="1"/>
  <c r="L637" i="1"/>
  <c r="M637" i="1"/>
  <c r="S637" i="1"/>
  <c r="Z637" i="1"/>
  <c r="AA637" i="1"/>
  <c r="AB637" i="1"/>
  <c r="AC637" i="1"/>
  <c r="BY637" i="1"/>
  <c r="L638" i="1"/>
  <c r="M638" i="1"/>
  <c r="S638" i="1"/>
  <c r="Z638" i="1"/>
  <c r="AA638" i="1"/>
  <c r="AB638" i="1"/>
  <c r="AC638" i="1"/>
  <c r="BY638" i="1"/>
  <c r="L639" i="1"/>
  <c r="M639" i="1"/>
  <c r="S639" i="1"/>
  <c r="Z639" i="1"/>
  <c r="AA639" i="1"/>
  <c r="AB639" i="1"/>
  <c r="AC639" i="1"/>
  <c r="BY639" i="1"/>
  <c r="L640" i="1"/>
  <c r="M640" i="1"/>
  <c r="S640" i="1"/>
  <c r="Z640" i="1"/>
  <c r="AA640" i="1"/>
  <c r="AB640" i="1"/>
  <c r="AC640" i="1"/>
  <c r="BY640" i="1"/>
  <c r="L641" i="1"/>
  <c r="M641" i="1"/>
  <c r="S641" i="1"/>
  <c r="Z641" i="1"/>
  <c r="AA641" i="1"/>
  <c r="AB641" i="1"/>
  <c r="AC641" i="1"/>
  <c r="BY641" i="1"/>
  <c r="L642" i="1"/>
  <c r="M642" i="1"/>
  <c r="S642" i="1"/>
  <c r="Z642" i="1"/>
  <c r="AA642" i="1"/>
  <c r="AB642" i="1"/>
  <c r="AC642" i="1"/>
  <c r="BY642" i="1"/>
  <c r="L643" i="1"/>
  <c r="M643" i="1"/>
  <c r="S643" i="1"/>
  <c r="Z643" i="1"/>
  <c r="AA643" i="1"/>
  <c r="AB643" i="1"/>
  <c r="AC643" i="1"/>
  <c r="BY643" i="1"/>
  <c r="L644" i="1"/>
  <c r="M644" i="1"/>
  <c r="S644" i="1"/>
  <c r="Z644" i="1"/>
  <c r="AA644" i="1"/>
  <c r="AB644" i="1"/>
  <c r="AC644" i="1"/>
  <c r="BY644" i="1"/>
  <c r="L645" i="1"/>
  <c r="M645" i="1"/>
  <c r="S645" i="1"/>
  <c r="Z645" i="1"/>
  <c r="AA645" i="1"/>
  <c r="AB645" i="1"/>
  <c r="AC645" i="1"/>
  <c r="BY645" i="1"/>
  <c r="L646" i="1"/>
  <c r="M646" i="1"/>
  <c r="S646" i="1"/>
  <c r="Z646" i="1"/>
  <c r="AA646" i="1"/>
  <c r="AB646" i="1"/>
  <c r="AC646" i="1"/>
  <c r="BY646" i="1"/>
  <c r="L647" i="1"/>
  <c r="M647" i="1"/>
  <c r="S647" i="1"/>
  <c r="Z647" i="1"/>
  <c r="AA647" i="1"/>
  <c r="AB647" i="1"/>
  <c r="AC647" i="1"/>
  <c r="BY647" i="1"/>
  <c r="L648" i="1"/>
  <c r="M648" i="1"/>
  <c r="S648" i="1"/>
  <c r="Z648" i="1"/>
  <c r="AA648" i="1"/>
  <c r="AB648" i="1"/>
  <c r="AC648" i="1"/>
  <c r="BY648" i="1"/>
  <c r="L649" i="1"/>
  <c r="M649" i="1"/>
  <c r="S649" i="1"/>
  <c r="Z649" i="1"/>
  <c r="AA649" i="1"/>
  <c r="AB649" i="1"/>
  <c r="AC649" i="1"/>
  <c r="BY649" i="1"/>
  <c r="L650" i="1"/>
  <c r="M650" i="1"/>
  <c r="S650" i="1"/>
  <c r="Z650" i="1"/>
  <c r="AA650" i="1"/>
  <c r="AB650" i="1"/>
  <c r="AC650" i="1"/>
  <c r="BY650" i="1"/>
  <c r="L651" i="1"/>
  <c r="M651" i="1"/>
  <c r="S651" i="1"/>
  <c r="Z651" i="1"/>
  <c r="AA651" i="1"/>
  <c r="AB651" i="1"/>
  <c r="AC651" i="1"/>
  <c r="BY651" i="1"/>
  <c r="L652" i="1"/>
  <c r="M652" i="1"/>
  <c r="S652" i="1"/>
  <c r="Z652" i="1"/>
  <c r="AA652" i="1"/>
  <c r="AB652" i="1"/>
  <c r="AC652" i="1"/>
  <c r="BY652" i="1"/>
  <c r="L653" i="1"/>
  <c r="M653" i="1"/>
  <c r="S653" i="1"/>
  <c r="Z653" i="1"/>
  <c r="AA653" i="1"/>
  <c r="AB653" i="1"/>
  <c r="AC653" i="1"/>
  <c r="BY653" i="1"/>
  <c r="L654" i="1"/>
  <c r="M654" i="1"/>
  <c r="S654" i="1"/>
  <c r="Z654" i="1"/>
  <c r="AA654" i="1"/>
  <c r="AB654" i="1"/>
  <c r="AC654" i="1"/>
  <c r="BY654" i="1"/>
  <c r="L655" i="1"/>
  <c r="M655" i="1"/>
  <c r="S655" i="1"/>
  <c r="Z655" i="1"/>
  <c r="AA655" i="1"/>
  <c r="AB655" i="1"/>
  <c r="AC655" i="1"/>
  <c r="BY655" i="1"/>
  <c r="L656" i="1"/>
  <c r="M656" i="1"/>
  <c r="S656" i="1"/>
  <c r="Z656" i="1"/>
  <c r="AA656" i="1"/>
  <c r="AB656" i="1"/>
  <c r="AC656" i="1"/>
  <c r="BY656" i="1"/>
  <c r="L657" i="1"/>
  <c r="M657" i="1"/>
  <c r="S657" i="1"/>
  <c r="Z657" i="1"/>
  <c r="AA657" i="1"/>
  <c r="AB657" i="1"/>
  <c r="AC657" i="1"/>
  <c r="BY657" i="1"/>
  <c r="L658" i="1"/>
  <c r="M658" i="1"/>
  <c r="S658" i="1"/>
  <c r="Z658" i="1"/>
  <c r="AA658" i="1"/>
  <c r="AB658" i="1"/>
  <c r="AC658" i="1"/>
  <c r="BY658" i="1"/>
  <c r="L659" i="1"/>
  <c r="M659" i="1"/>
  <c r="S659" i="1"/>
  <c r="Z659" i="1"/>
  <c r="AA659" i="1"/>
  <c r="AB659" i="1"/>
  <c r="AC659" i="1"/>
  <c r="BY659" i="1"/>
  <c r="L660" i="1"/>
  <c r="M660" i="1"/>
  <c r="S660" i="1"/>
  <c r="Z660" i="1"/>
  <c r="AA660" i="1"/>
  <c r="AB660" i="1"/>
  <c r="AC660" i="1"/>
  <c r="BY660" i="1"/>
  <c r="L661" i="1"/>
  <c r="M661" i="1"/>
  <c r="S661" i="1"/>
  <c r="Z661" i="1"/>
  <c r="AA661" i="1"/>
  <c r="AB661" i="1"/>
  <c r="AC661" i="1"/>
  <c r="BY661" i="1"/>
  <c r="L662" i="1"/>
  <c r="M662" i="1"/>
  <c r="S662" i="1"/>
  <c r="Z662" i="1"/>
  <c r="AA662" i="1"/>
  <c r="AB662" i="1"/>
  <c r="AC662" i="1"/>
  <c r="BY662" i="1"/>
  <c r="L663" i="1"/>
  <c r="M663" i="1"/>
  <c r="S663" i="1"/>
  <c r="Z663" i="1"/>
  <c r="AA663" i="1"/>
  <c r="AB663" i="1"/>
  <c r="AC663" i="1"/>
  <c r="BY663" i="1"/>
  <c r="L664" i="1"/>
  <c r="M664" i="1"/>
  <c r="S664" i="1"/>
  <c r="Z664" i="1"/>
  <c r="AA664" i="1"/>
  <c r="AB664" i="1"/>
  <c r="AC664" i="1"/>
  <c r="BY664" i="1"/>
  <c r="L665" i="1"/>
  <c r="M665" i="1"/>
  <c r="S665" i="1"/>
  <c r="Z665" i="1"/>
  <c r="AA665" i="1"/>
  <c r="AB665" i="1"/>
  <c r="AC665" i="1"/>
  <c r="BY665" i="1"/>
  <c r="L666" i="1"/>
  <c r="M666" i="1"/>
  <c r="S666" i="1"/>
  <c r="Z666" i="1"/>
  <c r="AA666" i="1"/>
  <c r="AB666" i="1"/>
  <c r="AC666" i="1"/>
  <c r="BY666" i="1"/>
  <c r="L667" i="1"/>
  <c r="M667" i="1"/>
  <c r="S667" i="1"/>
  <c r="Z667" i="1"/>
  <c r="AA667" i="1"/>
  <c r="AB667" i="1"/>
  <c r="AC667" i="1"/>
  <c r="BY667" i="1"/>
  <c r="L668" i="1"/>
  <c r="M668" i="1"/>
  <c r="S668" i="1"/>
  <c r="Z668" i="1"/>
  <c r="AA668" i="1"/>
  <c r="AB668" i="1"/>
  <c r="AC668" i="1"/>
  <c r="BY668" i="1"/>
  <c r="L669" i="1"/>
  <c r="M669" i="1"/>
  <c r="S669" i="1"/>
  <c r="Z669" i="1"/>
  <c r="AA669" i="1"/>
  <c r="AB669" i="1"/>
  <c r="AC669" i="1"/>
  <c r="BY669" i="1"/>
  <c r="L670" i="1"/>
  <c r="M670" i="1"/>
  <c r="S670" i="1"/>
  <c r="Z670" i="1"/>
  <c r="AA670" i="1"/>
  <c r="AB670" i="1"/>
  <c r="AC670" i="1"/>
  <c r="BY670" i="1"/>
  <c r="L671" i="1"/>
  <c r="M671" i="1"/>
  <c r="S671" i="1"/>
  <c r="Z671" i="1"/>
  <c r="AA671" i="1"/>
  <c r="AB671" i="1"/>
  <c r="AC671" i="1"/>
  <c r="BY671" i="1"/>
  <c r="L672" i="1"/>
  <c r="M672" i="1"/>
  <c r="S672" i="1"/>
  <c r="Z672" i="1"/>
  <c r="AA672" i="1"/>
  <c r="AB672" i="1"/>
  <c r="AC672" i="1"/>
  <c r="BY672" i="1"/>
  <c r="L673" i="1"/>
  <c r="M673" i="1"/>
  <c r="S673" i="1"/>
  <c r="Z673" i="1"/>
  <c r="AA673" i="1"/>
  <c r="AB673" i="1"/>
  <c r="AC673" i="1"/>
  <c r="BY673" i="1"/>
  <c r="L674" i="1"/>
  <c r="M674" i="1"/>
  <c r="S674" i="1"/>
  <c r="Z674" i="1"/>
  <c r="AA674" i="1"/>
  <c r="AB674" i="1"/>
  <c r="AC674" i="1"/>
  <c r="BY674" i="1"/>
  <c r="L675" i="1"/>
  <c r="M675" i="1"/>
  <c r="S675" i="1"/>
  <c r="Z675" i="1"/>
  <c r="AA675" i="1"/>
  <c r="AB675" i="1"/>
  <c r="AC675" i="1"/>
  <c r="BY675" i="1"/>
  <c r="L676" i="1"/>
  <c r="M676" i="1"/>
  <c r="S676" i="1"/>
  <c r="Z676" i="1"/>
  <c r="AA676" i="1"/>
  <c r="AB676" i="1"/>
  <c r="AC676" i="1"/>
  <c r="BY676" i="1"/>
  <c r="L677" i="1"/>
  <c r="M677" i="1"/>
  <c r="S677" i="1"/>
  <c r="Z677" i="1"/>
  <c r="AA677" i="1"/>
  <c r="AB677" i="1"/>
  <c r="AC677" i="1"/>
  <c r="BY677" i="1"/>
  <c r="L678" i="1"/>
  <c r="M678" i="1"/>
  <c r="S678" i="1"/>
  <c r="Z678" i="1"/>
  <c r="AA678" i="1"/>
  <c r="AB678" i="1"/>
  <c r="AC678" i="1"/>
  <c r="BY678" i="1"/>
  <c r="L679" i="1"/>
  <c r="M679" i="1"/>
  <c r="S679" i="1"/>
  <c r="Z679" i="1"/>
  <c r="AA679" i="1"/>
  <c r="AB679" i="1"/>
  <c r="AC679" i="1"/>
  <c r="BY679" i="1"/>
  <c r="L680" i="1"/>
  <c r="M680" i="1"/>
  <c r="S680" i="1"/>
  <c r="Z680" i="1"/>
  <c r="AA680" i="1"/>
  <c r="AB680" i="1"/>
  <c r="AC680" i="1"/>
  <c r="BY680" i="1"/>
  <c r="L681" i="1"/>
  <c r="M681" i="1"/>
  <c r="S681" i="1"/>
  <c r="Z681" i="1"/>
  <c r="AA681" i="1"/>
  <c r="AB681" i="1"/>
  <c r="AC681" i="1"/>
  <c r="BY681" i="1"/>
  <c r="L682" i="1"/>
  <c r="M682" i="1"/>
  <c r="S682" i="1"/>
  <c r="Z682" i="1"/>
  <c r="AA682" i="1"/>
  <c r="AB682" i="1"/>
  <c r="AC682" i="1"/>
  <c r="BY682" i="1"/>
  <c r="L683" i="1"/>
  <c r="M683" i="1"/>
  <c r="S683" i="1"/>
  <c r="Z683" i="1"/>
  <c r="AA683" i="1"/>
  <c r="AB683" i="1"/>
  <c r="AC683" i="1"/>
  <c r="BY683" i="1"/>
  <c r="L684" i="1"/>
  <c r="M684" i="1"/>
  <c r="S684" i="1"/>
  <c r="Z684" i="1"/>
  <c r="AA684" i="1"/>
  <c r="AB684" i="1"/>
  <c r="AC684" i="1"/>
  <c r="BY684" i="1"/>
  <c r="L685" i="1"/>
  <c r="M685" i="1"/>
  <c r="S685" i="1"/>
  <c r="Z685" i="1"/>
  <c r="AA685" i="1"/>
  <c r="AB685" i="1"/>
  <c r="AC685" i="1"/>
  <c r="BY685" i="1"/>
  <c r="L686" i="1"/>
  <c r="M686" i="1"/>
  <c r="S686" i="1"/>
  <c r="Z686" i="1"/>
  <c r="AA686" i="1"/>
  <c r="AB686" i="1"/>
  <c r="AC686" i="1"/>
  <c r="BY686" i="1"/>
  <c r="L687" i="1"/>
  <c r="M687" i="1"/>
  <c r="S687" i="1"/>
  <c r="Z687" i="1"/>
  <c r="AA687" i="1"/>
  <c r="AB687" i="1"/>
  <c r="AC687" i="1"/>
  <c r="BY687" i="1"/>
  <c r="L688" i="1"/>
  <c r="M688" i="1"/>
  <c r="S688" i="1"/>
  <c r="Z688" i="1"/>
  <c r="AA688" i="1"/>
  <c r="AB688" i="1"/>
  <c r="AC688" i="1"/>
  <c r="BY688" i="1"/>
  <c r="L689" i="1"/>
  <c r="M689" i="1"/>
  <c r="S689" i="1"/>
  <c r="Z689" i="1"/>
  <c r="AA689" i="1"/>
  <c r="AB689" i="1"/>
  <c r="AC689" i="1"/>
  <c r="BY689" i="1"/>
  <c r="L690" i="1"/>
  <c r="M690" i="1"/>
  <c r="S690" i="1"/>
  <c r="Z690" i="1"/>
  <c r="AA690" i="1"/>
  <c r="AB690" i="1"/>
  <c r="AC690" i="1"/>
  <c r="BY690" i="1"/>
  <c r="L691" i="1"/>
  <c r="M691" i="1"/>
  <c r="S691" i="1"/>
  <c r="Z691" i="1"/>
  <c r="AA691" i="1"/>
  <c r="AB691" i="1"/>
  <c r="AC691" i="1"/>
  <c r="BY691" i="1"/>
  <c r="L692" i="1"/>
  <c r="M692" i="1"/>
  <c r="S692" i="1"/>
  <c r="Z692" i="1"/>
  <c r="AA692" i="1"/>
  <c r="AB692" i="1"/>
  <c r="AC692" i="1"/>
  <c r="BY692" i="1"/>
  <c r="L693" i="1"/>
  <c r="M693" i="1"/>
  <c r="S693" i="1"/>
  <c r="Z693" i="1"/>
  <c r="AA693" i="1"/>
  <c r="AB693" i="1"/>
  <c r="AC693" i="1"/>
  <c r="BY693" i="1"/>
  <c r="L694" i="1"/>
  <c r="M694" i="1"/>
  <c r="S694" i="1"/>
  <c r="Z694" i="1"/>
  <c r="AA694" i="1"/>
  <c r="AB694" i="1"/>
  <c r="AC694" i="1"/>
  <c r="BY694" i="1"/>
  <c r="L695" i="1"/>
  <c r="M695" i="1"/>
  <c r="S695" i="1"/>
  <c r="Z695" i="1"/>
  <c r="AA695" i="1"/>
  <c r="AB695" i="1"/>
  <c r="AC695" i="1"/>
  <c r="BY695" i="1"/>
  <c r="L696" i="1"/>
  <c r="M696" i="1"/>
  <c r="S696" i="1"/>
  <c r="Z696" i="1"/>
  <c r="AA696" i="1"/>
  <c r="AB696" i="1"/>
  <c r="AC696" i="1"/>
  <c r="BY696" i="1"/>
  <c r="L697" i="1"/>
  <c r="M697" i="1"/>
  <c r="S697" i="1"/>
  <c r="Z697" i="1"/>
  <c r="AA697" i="1"/>
  <c r="AB697" i="1"/>
  <c r="AC697" i="1"/>
  <c r="BY697" i="1"/>
  <c r="L698" i="1"/>
  <c r="M698" i="1"/>
  <c r="S698" i="1"/>
  <c r="Z698" i="1"/>
  <c r="AA698" i="1"/>
  <c r="AB698" i="1"/>
  <c r="AC698" i="1"/>
  <c r="BY698" i="1"/>
  <c r="L699" i="1"/>
  <c r="M699" i="1"/>
  <c r="S699" i="1"/>
  <c r="Z699" i="1"/>
  <c r="AA699" i="1"/>
  <c r="AB699" i="1"/>
  <c r="AC699" i="1"/>
  <c r="BY699" i="1"/>
  <c r="L700" i="1"/>
  <c r="M700" i="1"/>
  <c r="S700" i="1"/>
  <c r="Z700" i="1"/>
  <c r="AA700" i="1"/>
  <c r="AB700" i="1"/>
  <c r="AC700" i="1"/>
  <c r="BY700" i="1"/>
  <c r="L701" i="1"/>
  <c r="M701" i="1"/>
  <c r="S701" i="1"/>
  <c r="Z701" i="1"/>
  <c r="AA701" i="1"/>
  <c r="AB701" i="1"/>
  <c r="AC701" i="1"/>
  <c r="BY701" i="1"/>
  <c r="L702" i="1"/>
  <c r="M702" i="1"/>
  <c r="S702" i="1"/>
  <c r="Z702" i="1"/>
  <c r="AA702" i="1"/>
  <c r="AB702" i="1"/>
  <c r="AC702" i="1"/>
  <c r="BY702" i="1"/>
  <c r="L703" i="1"/>
  <c r="M703" i="1"/>
  <c r="S703" i="1"/>
  <c r="Z703" i="1"/>
  <c r="AA703" i="1"/>
  <c r="AB703" i="1"/>
  <c r="AC703" i="1"/>
  <c r="BY703" i="1"/>
  <c r="L704" i="1"/>
  <c r="M704" i="1"/>
  <c r="S704" i="1"/>
  <c r="Z704" i="1"/>
  <c r="AA704" i="1"/>
  <c r="AB704" i="1"/>
  <c r="AC704" i="1"/>
  <c r="BY704" i="1"/>
  <c r="L705" i="1"/>
  <c r="M705" i="1"/>
  <c r="S705" i="1"/>
  <c r="Z705" i="1"/>
  <c r="AA705" i="1"/>
  <c r="AB705" i="1"/>
  <c r="AC705" i="1"/>
  <c r="BY705" i="1"/>
  <c r="L706" i="1"/>
  <c r="M706" i="1"/>
  <c r="S706" i="1"/>
  <c r="Z706" i="1"/>
  <c r="AA706" i="1"/>
  <c r="AB706" i="1"/>
  <c r="AC706" i="1"/>
  <c r="BY706" i="1"/>
  <c r="L707" i="1"/>
  <c r="M707" i="1"/>
  <c r="S707" i="1"/>
  <c r="Z707" i="1"/>
  <c r="AA707" i="1"/>
  <c r="AB707" i="1"/>
  <c r="AC707" i="1"/>
  <c r="BY707" i="1"/>
  <c r="L708" i="1"/>
  <c r="M708" i="1"/>
  <c r="S708" i="1"/>
  <c r="Z708" i="1"/>
  <c r="AA708" i="1"/>
  <c r="AB708" i="1"/>
  <c r="AC708" i="1"/>
  <c r="BY708" i="1"/>
  <c r="L709" i="1"/>
  <c r="M709" i="1"/>
  <c r="S709" i="1"/>
  <c r="Z709" i="1"/>
  <c r="AA709" i="1"/>
  <c r="AB709" i="1"/>
  <c r="AC709" i="1"/>
  <c r="BY709" i="1"/>
  <c r="L710" i="1"/>
  <c r="M710" i="1"/>
  <c r="S710" i="1"/>
  <c r="Z710" i="1"/>
  <c r="AA710" i="1"/>
  <c r="AB710" i="1"/>
  <c r="AC710" i="1"/>
  <c r="BY710" i="1"/>
  <c r="L711" i="1"/>
  <c r="M711" i="1"/>
  <c r="S711" i="1"/>
  <c r="Z711" i="1"/>
  <c r="AA711" i="1"/>
  <c r="AB711" i="1"/>
  <c r="AC711" i="1"/>
  <c r="BY711" i="1"/>
  <c r="L712" i="1"/>
  <c r="M712" i="1"/>
  <c r="S712" i="1"/>
  <c r="Z712" i="1"/>
  <c r="AA712" i="1"/>
  <c r="AB712" i="1"/>
  <c r="AC712" i="1"/>
  <c r="BY712" i="1"/>
  <c r="L713" i="1"/>
  <c r="M713" i="1"/>
  <c r="S713" i="1"/>
  <c r="Z713" i="1"/>
  <c r="AA713" i="1"/>
  <c r="AB713" i="1"/>
  <c r="AC713" i="1"/>
  <c r="BY713" i="1"/>
  <c r="L714" i="1"/>
  <c r="M714" i="1"/>
  <c r="S714" i="1"/>
  <c r="Z714" i="1"/>
  <c r="AA714" i="1"/>
  <c r="AB714" i="1"/>
  <c r="AC714" i="1"/>
  <c r="BY714" i="1"/>
  <c r="L715" i="1"/>
  <c r="M715" i="1"/>
  <c r="S715" i="1"/>
  <c r="Z715" i="1"/>
  <c r="AA715" i="1"/>
  <c r="AB715" i="1"/>
  <c r="AC715" i="1"/>
  <c r="BY715" i="1"/>
  <c r="L716" i="1"/>
  <c r="M716" i="1"/>
  <c r="S716" i="1"/>
  <c r="Z716" i="1"/>
  <c r="AA716" i="1"/>
  <c r="AB716" i="1"/>
  <c r="AC716" i="1"/>
  <c r="BY716" i="1"/>
  <c r="L717" i="1"/>
  <c r="M717" i="1"/>
  <c r="S717" i="1"/>
  <c r="Z717" i="1"/>
  <c r="AA717" i="1"/>
  <c r="AB717" i="1"/>
  <c r="AC717" i="1"/>
  <c r="BY717" i="1"/>
  <c r="L718" i="1"/>
  <c r="M718" i="1"/>
  <c r="S718" i="1"/>
  <c r="Z718" i="1"/>
  <c r="AA718" i="1"/>
  <c r="AB718" i="1"/>
  <c r="AC718" i="1"/>
  <c r="BY718" i="1"/>
  <c r="L719" i="1"/>
  <c r="M719" i="1"/>
  <c r="S719" i="1"/>
  <c r="Z719" i="1"/>
  <c r="AA719" i="1"/>
  <c r="AB719" i="1"/>
  <c r="AC719" i="1"/>
  <c r="BY719" i="1"/>
  <c r="L720" i="1"/>
  <c r="M720" i="1"/>
  <c r="S720" i="1"/>
  <c r="Z720" i="1"/>
  <c r="AA720" i="1"/>
  <c r="AB720" i="1"/>
  <c r="AC720" i="1"/>
  <c r="BY720" i="1"/>
  <c r="L721" i="1"/>
  <c r="M721" i="1"/>
  <c r="S721" i="1"/>
  <c r="Z721" i="1"/>
  <c r="AA721" i="1"/>
  <c r="AB721" i="1"/>
  <c r="AC721" i="1"/>
  <c r="BY721" i="1"/>
  <c r="L722" i="1"/>
  <c r="M722" i="1"/>
  <c r="S722" i="1"/>
  <c r="Z722" i="1"/>
  <c r="AA722" i="1"/>
  <c r="AB722" i="1"/>
  <c r="AC722" i="1"/>
  <c r="BY722" i="1"/>
  <c r="L723" i="1"/>
  <c r="M723" i="1"/>
  <c r="S723" i="1"/>
  <c r="Z723" i="1"/>
  <c r="AA723" i="1"/>
  <c r="AB723" i="1"/>
  <c r="AC723" i="1"/>
  <c r="BY723" i="1"/>
  <c r="L724" i="1"/>
  <c r="M724" i="1"/>
  <c r="S724" i="1"/>
  <c r="Z724" i="1"/>
  <c r="AA724" i="1"/>
  <c r="AB724" i="1"/>
  <c r="AC724" i="1"/>
  <c r="BY724" i="1"/>
  <c r="L725" i="1"/>
  <c r="M725" i="1"/>
  <c r="S725" i="1"/>
  <c r="Z725" i="1"/>
  <c r="AA725" i="1"/>
  <c r="AB725" i="1"/>
  <c r="AC725" i="1"/>
  <c r="BY725" i="1"/>
  <c r="L726" i="1"/>
  <c r="M726" i="1"/>
  <c r="S726" i="1"/>
  <c r="Z726" i="1"/>
  <c r="AA726" i="1"/>
  <c r="AB726" i="1"/>
  <c r="AC726" i="1"/>
  <c r="BY726" i="1"/>
  <c r="L727" i="1"/>
  <c r="M727" i="1"/>
  <c r="S727" i="1"/>
  <c r="Z727" i="1"/>
  <c r="AA727" i="1"/>
  <c r="AB727" i="1"/>
  <c r="AC727" i="1"/>
  <c r="BY727" i="1"/>
  <c r="L728" i="1"/>
  <c r="M728" i="1"/>
  <c r="S728" i="1"/>
  <c r="Z728" i="1"/>
  <c r="AA728" i="1"/>
  <c r="AB728" i="1"/>
  <c r="AC728" i="1"/>
  <c r="BY728" i="1"/>
  <c r="L729" i="1"/>
  <c r="M729" i="1"/>
  <c r="S729" i="1"/>
  <c r="Z729" i="1"/>
  <c r="AA729" i="1"/>
  <c r="AB729" i="1"/>
  <c r="AC729" i="1"/>
  <c r="BY729" i="1"/>
  <c r="L730" i="1"/>
  <c r="M730" i="1"/>
  <c r="S730" i="1"/>
  <c r="Z730" i="1"/>
  <c r="AA730" i="1"/>
  <c r="AB730" i="1"/>
  <c r="AC730" i="1"/>
  <c r="BY730" i="1"/>
  <c r="L731" i="1"/>
  <c r="M731" i="1"/>
  <c r="S731" i="1"/>
  <c r="Z731" i="1"/>
  <c r="AA731" i="1"/>
  <c r="AB731" i="1"/>
  <c r="AC731" i="1"/>
  <c r="BY731" i="1"/>
  <c r="L732" i="1"/>
  <c r="M732" i="1"/>
  <c r="S732" i="1"/>
  <c r="Z732" i="1"/>
  <c r="AA732" i="1"/>
  <c r="AB732" i="1"/>
  <c r="AC732" i="1"/>
  <c r="BY732" i="1"/>
  <c r="L733" i="1"/>
  <c r="M733" i="1"/>
  <c r="S733" i="1"/>
  <c r="Z733" i="1"/>
  <c r="AA733" i="1"/>
  <c r="AB733" i="1"/>
  <c r="AC733" i="1"/>
  <c r="BY733" i="1"/>
  <c r="L734" i="1"/>
  <c r="M734" i="1"/>
  <c r="S734" i="1"/>
  <c r="Z734" i="1"/>
  <c r="AA734" i="1"/>
  <c r="AB734" i="1"/>
  <c r="AC734" i="1"/>
  <c r="BY734" i="1"/>
  <c r="L735" i="1"/>
  <c r="M735" i="1"/>
  <c r="S735" i="1"/>
  <c r="Z735" i="1"/>
  <c r="AA735" i="1"/>
  <c r="AB735" i="1"/>
  <c r="AC735" i="1"/>
  <c r="BY735" i="1"/>
  <c r="L736" i="1"/>
  <c r="M736" i="1"/>
  <c r="S736" i="1"/>
  <c r="Z736" i="1"/>
  <c r="AA736" i="1"/>
  <c r="AB736" i="1"/>
  <c r="AC736" i="1"/>
  <c r="BY736" i="1"/>
  <c r="L737" i="1"/>
  <c r="M737" i="1"/>
  <c r="S737" i="1"/>
  <c r="Z737" i="1"/>
  <c r="AA737" i="1"/>
  <c r="AB737" i="1"/>
  <c r="AC737" i="1"/>
  <c r="BY737" i="1"/>
  <c r="L738" i="1"/>
  <c r="M738" i="1"/>
  <c r="S738" i="1"/>
  <c r="Z738" i="1"/>
  <c r="AA738" i="1"/>
  <c r="AB738" i="1"/>
  <c r="AC738" i="1"/>
  <c r="BY738" i="1"/>
  <c r="L739" i="1"/>
  <c r="M739" i="1"/>
  <c r="S739" i="1"/>
  <c r="Z739" i="1"/>
  <c r="AA739" i="1"/>
  <c r="AB739" i="1"/>
  <c r="AC739" i="1"/>
  <c r="BY739" i="1"/>
  <c r="L740" i="1"/>
  <c r="M740" i="1"/>
  <c r="S740" i="1"/>
  <c r="Z740" i="1"/>
  <c r="AA740" i="1"/>
  <c r="AB740" i="1"/>
  <c r="AC740" i="1"/>
  <c r="BY740" i="1"/>
  <c r="L741" i="1"/>
  <c r="M741" i="1"/>
  <c r="S741" i="1"/>
  <c r="Z741" i="1"/>
  <c r="AA741" i="1"/>
  <c r="AB741" i="1"/>
  <c r="AC741" i="1"/>
  <c r="BY741" i="1"/>
  <c r="L742" i="1"/>
  <c r="M742" i="1"/>
  <c r="S742" i="1"/>
  <c r="Z742" i="1"/>
  <c r="AA742" i="1"/>
  <c r="AB742" i="1"/>
  <c r="AC742" i="1"/>
  <c r="BY742" i="1"/>
  <c r="L743" i="1"/>
  <c r="M743" i="1"/>
  <c r="S743" i="1"/>
  <c r="Z743" i="1"/>
  <c r="AA743" i="1"/>
  <c r="AB743" i="1"/>
  <c r="AC743" i="1"/>
  <c r="BY743" i="1"/>
  <c r="L744" i="1"/>
  <c r="M744" i="1"/>
  <c r="S744" i="1"/>
  <c r="Z744" i="1"/>
  <c r="AA744" i="1"/>
  <c r="AB744" i="1"/>
  <c r="AC744" i="1"/>
  <c r="BY744" i="1"/>
  <c r="L745" i="1"/>
  <c r="M745" i="1"/>
  <c r="S745" i="1"/>
  <c r="Z745" i="1"/>
  <c r="AA745" i="1"/>
  <c r="AB745" i="1"/>
  <c r="AC745" i="1"/>
  <c r="BY745" i="1"/>
  <c r="L746" i="1"/>
  <c r="M746" i="1"/>
  <c r="S746" i="1"/>
  <c r="Z746" i="1"/>
  <c r="AA746" i="1"/>
  <c r="AB746" i="1"/>
  <c r="AC746" i="1"/>
  <c r="BY746" i="1"/>
  <c r="L747" i="1"/>
  <c r="M747" i="1"/>
  <c r="S747" i="1"/>
  <c r="Z747" i="1"/>
  <c r="AA747" i="1"/>
  <c r="AB747" i="1"/>
  <c r="AC747" i="1"/>
  <c r="BY747" i="1"/>
  <c r="L748" i="1"/>
  <c r="M748" i="1"/>
  <c r="S748" i="1"/>
  <c r="Z748" i="1"/>
  <c r="AA748" i="1"/>
  <c r="AB748" i="1"/>
  <c r="AC748" i="1"/>
  <c r="BY748" i="1"/>
  <c r="L749" i="1"/>
  <c r="M749" i="1"/>
  <c r="S749" i="1"/>
  <c r="Z749" i="1"/>
  <c r="AA749" i="1"/>
  <c r="AB749" i="1"/>
  <c r="AC749" i="1"/>
  <c r="BY749" i="1"/>
  <c r="L750" i="1"/>
  <c r="M750" i="1"/>
  <c r="S750" i="1"/>
  <c r="Z750" i="1"/>
  <c r="AA750" i="1"/>
  <c r="AB750" i="1"/>
  <c r="AC750" i="1"/>
  <c r="BY750" i="1"/>
  <c r="L751" i="1"/>
  <c r="M751" i="1"/>
  <c r="S751" i="1"/>
  <c r="Z751" i="1"/>
  <c r="AA751" i="1"/>
  <c r="AB751" i="1"/>
  <c r="AC751" i="1"/>
  <c r="BY751" i="1"/>
  <c r="L752" i="1"/>
  <c r="M752" i="1"/>
  <c r="S752" i="1"/>
  <c r="Z752" i="1"/>
  <c r="AA752" i="1"/>
  <c r="AB752" i="1"/>
  <c r="AC752" i="1"/>
  <c r="BY752" i="1"/>
  <c r="L753" i="1"/>
  <c r="M753" i="1"/>
  <c r="S753" i="1"/>
  <c r="Z753" i="1"/>
  <c r="AA753" i="1"/>
  <c r="AB753" i="1"/>
  <c r="AC753" i="1"/>
  <c r="BY753" i="1"/>
  <c r="L754" i="1"/>
  <c r="M754" i="1"/>
  <c r="S754" i="1"/>
  <c r="Z754" i="1"/>
  <c r="AA754" i="1"/>
  <c r="AB754" i="1"/>
  <c r="AC754" i="1"/>
  <c r="BY754" i="1"/>
  <c r="L755" i="1"/>
  <c r="M755" i="1"/>
  <c r="S755" i="1"/>
  <c r="Z755" i="1"/>
  <c r="AA755" i="1"/>
  <c r="AB755" i="1"/>
  <c r="AC755" i="1"/>
  <c r="BY755" i="1"/>
  <c r="L756" i="1"/>
  <c r="M756" i="1"/>
  <c r="S756" i="1"/>
  <c r="Z756" i="1"/>
  <c r="AA756" i="1"/>
  <c r="AB756" i="1"/>
  <c r="AC756" i="1"/>
  <c r="BY756" i="1"/>
  <c r="L757" i="1"/>
  <c r="M757" i="1"/>
  <c r="S757" i="1"/>
  <c r="Z757" i="1"/>
  <c r="AA757" i="1"/>
  <c r="AB757" i="1"/>
  <c r="AC757" i="1"/>
  <c r="BY757" i="1"/>
  <c r="L758" i="1"/>
  <c r="M758" i="1"/>
  <c r="S758" i="1"/>
  <c r="Z758" i="1"/>
  <c r="AA758" i="1"/>
  <c r="AB758" i="1"/>
  <c r="AC758" i="1"/>
  <c r="BY758" i="1"/>
  <c r="L759" i="1"/>
  <c r="M759" i="1"/>
  <c r="S759" i="1"/>
  <c r="Z759" i="1"/>
  <c r="AA759" i="1"/>
  <c r="AB759" i="1"/>
  <c r="AC759" i="1"/>
  <c r="BY759" i="1"/>
  <c r="L760" i="1"/>
  <c r="M760" i="1"/>
  <c r="S760" i="1"/>
  <c r="Z760" i="1"/>
  <c r="AA760" i="1"/>
  <c r="AB760" i="1"/>
  <c r="AC760" i="1"/>
  <c r="BY760" i="1"/>
  <c r="L761" i="1"/>
  <c r="M761" i="1"/>
  <c r="S761" i="1"/>
  <c r="Z761" i="1"/>
  <c r="AA761" i="1"/>
  <c r="AB761" i="1"/>
  <c r="AC761" i="1"/>
  <c r="BY761" i="1"/>
  <c r="L762" i="1"/>
  <c r="M762" i="1"/>
  <c r="S762" i="1"/>
  <c r="Z762" i="1"/>
  <c r="AA762" i="1"/>
  <c r="AB762" i="1"/>
  <c r="AC762" i="1"/>
  <c r="BY762" i="1"/>
  <c r="L763" i="1"/>
  <c r="M763" i="1"/>
  <c r="S763" i="1"/>
  <c r="Z763" i="1"/>
  <c r="AA763" i="1"/>
  <c r="AB763" i="1"/>
  <c r="AC763" i="1"/>
  <c r="BY763" i="1"/>
  <c r="L764" i="1"/>
  <c r="M764" i="1"/>
  <c r="S764" i="1"/>
  <c r="Z764" i="1"/>
  <c r="AA764" i="1"/>
  <c r="AB764" i="1"/>
  <c r="AC764" i="1"/>
  <c r="BY764" i="1"/>
  <c r="L765" i="1"/>
  <c r="M765" i="1"/>
  <c r="S765" i="1"/>
  <c r="Z765" i="1"/>
  <c r="AA765" i="1"/>
  <c r="AB765" i="1"/>
  <c r="AC765" i="1"/>
  <c r="BY765" i="1"/>
  <c r="L766" i="1"/>
  <c r="M766" i="1"/>
  <c r="S766" i="1"/>
  <c r="Z766" i="1"/>
  <c r="AA766" i="1"/>
  <c r="AB766" i="1"/>
  <c r="AC766" i="1"/>
  <c r="BY766" i="1"/>
  <c r="L767" i="1"/>
  <c r="M767" i="1"/>
  <c r="S767" i="1"/>
  <c r="Z767" i="1"/>
  <c r="AA767" i="1"/>
  <c r="AB767" i="1"/>
  <c r="AC767" i="1"/>
  <c r="BY767" i="1"/>
  <c r="L768" i="1"/>
  <c r="M768" i="1"/>
  <c r="S768" i="1"/>
  <c r="Z768" i="1"/>
  <c r="AA768" i="1"/>
  <c r="AB768" i="1"/>
  <c r="AC768" i="1"/>
  <c r="BY768" i="1"/>
  <c r="L769" i="1"/>
  <c r="M769" i="1"/>
  <c r="S769" i="1"/>
  <c r="Z769" i="1"/>
  <c r="AA769" i="1"/>
  <c r="AB769" i="1"/>
  <c r="AC769" i="1"/>
  <c r="BY769" i="1"/>
  <c r="L770" i="1"/>
  <c r="M770" i="1"/>
  <c r="S770" i="1"/>
  <c r="Z770" i="1"/>
  <c r="AA770" i="1"/>
  <c r="AB770" i="1"/>
  <c r="AC770" i="1"/>
  <c r="BY770" i="1"/>
  <c r="L771" i="1"/>
  <c r="M771" i="1"/>
  <c r="S771" i="1"/>
  <c r="Z771" i="1"/>
  <c r="AA771" i="1"/>
  <c r="AB771" i="1"/>
  <c r="AC771" i="1"/>
  <c r="BY771" i="1"/>
  <c r="L772" i="1"/>
  <c r="M772" i="1"/>
  <c r="S772" i="1"/>
  <c r="Z772" i="1"/>
  <c r="AA772" i="1"/>
  <c r="AB772" i="1"/>
  <c r="AC772" i="1"/>
  <c r="BY772" i="1"/>
  <c r="L773" i="1"/>
  <c r="M773" i="1"/>
  <c r="S773" i="1"/>
  <c r="Z773" i="1"/>
  <c r="AA773" i="1"/>
  <c r="AB773" i="1"/>
  <c r="AC773" i="1"/>
  <c r="BY773" i="1"/>
  <c r="L774" i="1"/>
  <c r="M774" i="1"/>
  <c r="S774" i="1"/>
  <c r="Z774" i="1"/>
  <c r="AA774" i="1"/>
  <c r="AB774" i="1"/>
  <c r="AC774" i="1"/>
  <c r="BY774" i="1"/>
  <c r="L775" i="1"/>
  <c r="M775" i="1"/>
  <c r="S775" i="1"/>
  <c r="Z775" i="1"/>
  <c r="AA775" i="1"/>
  <c r="AB775" i="1"/>
  <c r="AC775" i="1"/>
  <c r="BY775" i="1"/>
  <c r="L776" i="1"/>
  <c r="M776" i="1"/>
  <c r="S776" i="1"/>
  <c r="Z776" i="1"/>
  <c r="AA776" i="1"/>
  <c r="AB776" i="1"/>
  <c r="AC776" i="1"/>
  <c r="BY776" i="1"/>
  <c r="L777" i="1"/>
  <c r="M777" i="1"/>
  <c r="S777" i="1"/>
  <c r="Z777" i="1"/>
  <c r="AA777" i="1"/>
  <c r="AB777" i="1"/>
  <c r="AC777" i="1"/>
  <c r="BY777" i="1"/>
  <c r="L778" i="1"/>
  <c r="M778" i="1"/>
  <c r="S778" i="1"/>
  <c r="Z778" i="1"/>
  <c r="AA778" i="1"/>
  <c r="AB778" i="1"/>
  <c r="AC778" i="1"/>
  <c r="BY778" i="1"/>
  <c r="L779" i="1"/>
  <c r="M779" i="1"/>
  <c r="S779" i="1"/>
  <c r="Z779" i="1"/>
  <c r="AA779" i="1"/>
  <c r="AB779" i="1"/>
  <c r="AC779" i="1"/>
  <c r="BY779" i="1"/>
  <c r="L780" i="1"/>
  <c r="M780" i="1"/>
  <c r="S780" i="1"/>
  <c r="Z780" i="1"/>
  <c r="AA780" i="1"/>
  <c r="AB780" i="1"/>
  <c r="AC780" i="1"/>
  <c r="BY780" i="1"/>
  <c r="L781" i="1"/>
  <c r="M781" i="1"/>
  <c r="S781" i="1"/>
  <c r="Z781" i="1"/>
  <c r="AA781" i="1"/>
  <c r="AB781" i="1"/>
  <c r="AC781" i="1"/>
  <c r="BY781" i="1"/>
  <c r="L782" i="1"/>
  <c r="M782" i="1"/>
  <c r="S782" i="1"/>
  <c r="Z782" i="1"/>
  <c r="AA782" i="1"/>
  <c r="AB782" i="1"/>
  <c r="AC782" i="1"/>
  <c r="BY782" i="1"/>
  <c r="L783" i="1"/>
  <c r="M783" i="1"/>
  <c r="S783" i="1"/>
  <c r="Z783" i="1"/>
  <c r="AA783" i="1"/>
  <c r="AB783" i="1"/>
  <c r="AC783" i="1"/>
  <c r="BY783" i="1"/>
  <c r="L784" i="1"/>
  <c r="M784" i="1"/>
  <c r="S784" i="1"/>
  <c r="Z784" i="1"/>
  <c r="AA784" i="1"/>
  <c r="AB784" i="1"/>
  <c r="AC784" i="1"/>
  <c r="BY784" i="1"/>
  <c r="L785" i="1"/>
  <c r="M785" i="1"/>
  <c r="S785" i="1"/>
  <c r="Z785" i="1"/>
  <c r="AA785" i="1"/>
  <c r="AB785" i="1"/>
  <c r="AC785" i="1"/>
  <c r="BY785" i="1"/>
  <c r="L786" i="1"/>
  <c r="M786" i="1"/>
  <c r="S786" i="1"/>
  <c r="Z786" i="1"/>
  <c r="AA786" i="1"/>
  <c r="AB786" i="1"/>
  <c r="AC786" i="1"/>
  <c r="BY786" i="1"/>
  <c r="L787" i="1"/>
  <c r="M787" i="1"/>
  <c r="S787" i="1"/>
  <c r="Z787" i="1"/>
  <c r="AA787" i="1"/>
  <c r="AB787" i="1"/>
  <c r="AC787" i="1"/>
  <c r="BY787" i="1"/>
  <c r="L788" i="1"/>
  <c r="M788" i="1"/>
  <c r="S788" i="1"/>
  <c r="Z788" i="1"/>
  <c r="AA788" i="1"/>
  <c r="AB788" i="1"/>
  <c r="AC788" i="1"/>
  <c r="BY788" i="1"/>
  <c r="L789" i="1"/>
  <c r="M789" i="1"/>
  <c r="S789" i="1"/>
  <c r="Z789" i="1"/>
  <c r="AA789" i="1"/>
  <c r="AB789" i="1"/>
  <c r="AC789" i="1"/>
  <c r="BY789" i="1"/>
  <c r="L790" i="1"/>
  <c r="M790" i="1"/>
  <c r="S790" i="1"/>
  <c r="Z790" i="1"/>
  <c r="AA790" i="1"/>
  <c r="AB790" i="1"/>
  <c r="AC790" i="1"/>
  <c r="BY790" i="1"/>
  <c r="L791" i="1"/>
  <c r="M791" i="1"/>
  <c r="S791" i="1"/>
  <c r="Z791" i="1"/>
  <c r="AA791" i="1"/>
  <c r="AB791" i="1"/>
  <c r="AC791" i="1"/>
  <c r="BY791" i="1"/>
  <c r="L792" i="1"/>
  <c r="M792" i="1"/>
  <c r="S792" i="1"/>
  <c r="Z792" i="1"/>
  <c r="AA792" i="1"/>
  <c r="AB792" i="1"/>
  <c r="AC792" i="1"/>
  <c r="BY792" i="1"/>
  <c r="L793" i="1"/>
  <c r="M793" i="1"/>
  <c r="S793" i="1"/>
  <c r="Z793" i="1"/>
  <c r="AA793" i="1"/>
  <c r="AB793" i="1"/>
  <c r="AC793" i="1"/>
  <c r="BY793" i="1"/>
  <c r="L794" i="1"/>
  <c r="M794" i="1"/>
  <c r="S794" i="1"/>
  <c r="Z794" i="1"/>
  <c r="AA794" i="1"/>
  <c r="AB794" i="1"/>
  <c r="AC794" i="1"/>
  <c r="BY794" i="1"/>
  <c r="L795" i="1"/>
  <c r="M795" i="1"/>
  <c r="S795" i="1"/>
  <c r="Z795" i="1"/>
  <c r="AA795" i="1"/>
  <c r="AB795" i="1"/>
  <c r="AC795" i="1"/>
  <c r="BY795" i="1"/>
  <c r="L796" i="1"/>
  <c r="M796" i="1"/>
  <c r="S796" i="1"/>
  <c r="Z796" i="1"/>
  <c r="AA796" i="1"/>
  <c r="AB796" i="1"/>
  <c r="AC796" i="1"/>
  <c r="BY796" i="1"/>
  <c r="L797" i="1"/>
  <c r="M797" i="1"/>
  <c r="S797" i="1"/>
  <c r="Z797" i="1"/>
  <c r="AA797" i="1"/>
  <c r="AB797" i="1"/>
  <c r="AC797" i="1"/>
  <c r="BY797" i="1"/>
  <c r="L798" i="1"/>
  <c r="M798" i="1"/>
  <c r="S798" i="1"/>
  <c r="Z798" i="1"/>
  <c r="AA798" i="1"/>
  <c r="AB798" i="1"/>
  <c r="AC798" i="1"/>
  <c r="BY798" i="1"/>
  <c r="L799" i="1"/>
  <c r="M799" i="1"/>
  <c r="S799" i="1"/>
  <c r="Z799" i="1"/>
  <c r="AA799" i="1"/>
  <c r="AB799" i="1"/>
  <c r="AC799" i="1"/>
  <c r="BY799" i="1"/>
  <c r="L800" i="1"/>
  <c r="M800" i="1"/>
  <c r="S800" i="1"/>
  <c r="Z800" i="1"/>
  <c r="AA800" i="1"/>
  <c r="AB800" i="1"/>
  <c r="AC800" i="1"/>
  <c r="BY800" i="1"/>
  <c r="L801" i="1"/>
  <c r="M801" i="1"/>
  <c r="S801" i="1"/>
  <c r="Z801" i="1"/>
  <c r="AA801" i="1"/>
  <c r="AB801" i="1"/>
  <c r="AC801" i="1"/>
  <c r="BY801" i="1"/>
  <c r="L802" i="1"/>
  <c r="M802" i="1"/>
  <c r="S802" i="1"/>
  <c r="Z802" i="1"/>
  <c r="AA802" i="1"/>
  <c r="AB802" i="1"/>
  <c r="AC802" i="1"/>
  <c r="BY802" i="1"/>
  <c r="L803" i="1"/>
  <c r="M803" i="1"/>
  <c r="S803" i="1"/>
  <c r="Z803" i="1"/>
  <c r="AA803" i="1"/>
  <c r="AB803" i="1"/>
  <c r="AC803" i="1"/>
  <c r="BY803" i="1"/>
  <c r="L804" i="1"/>
  <c r="M804" i="1"/>
  <c r="S804" i="1"/>
  <c r="Z804" i="1"/>
  <c r="AA804" i="1"/>
  <c r="AB804" i="1"/>
  <c r="AC804" i="1"/>
  <c r="BY804" i="1"/>
  <c r="L805" i="1"/>
  <c r="M805" i="1"/>
  <c r="S805" i="1"/>
  <c r="Z805" i="1"/>
  <c r="AA805" i="1"/>
  <c r="AB805" i="1"/>
  <c r="AC805" i="1"/>
  <c r="BY805" i="1"/>
  <c r="L806" i="1"/>
  <c r="M806" i="1"/>
  <c r="S806" i="1"/>
  <c r="Z806" i="1"/>
  <c r="AA806" i="1"/>
  <c r="AB806" i="1"/>
  <c r="AC806" i="1"/>
  <c r="BY806" i="1"/>
  <c r="L807" i="1"/>
  <c r="M807" i="1"/>
  <c r="S807" i="1"/>
  <c r="Z807" i="1"/>
  <c r="AA807" i="1"/>
  <c r="AB807" i="1"/>
  <c r="AC807" i="1"/>
  <c r="BY807" i="1"/>
  <c r="L808" i="1"/>
  <c r="M808" i="1"/>
  <c r="S808" i="1"/>
  <c r="Z808" i="1"/>
  <c r="AA808" i="1"/>
  <c r="AB808" i="1"/>
  <c r="AC808" i="1"/>
  <c r="BY808" i="1"/>
  <c r="L809" i="1"/>
  <c r="M809" i="1"/>
  <c r="S809" i="1"/>
  <c r="Z809" i="1"/>
  <c r="AA809" i="1"/>
  <c r="AB809" i="1"/>
  <c r="AC809" i="1"/>
  <c r="BY809" i="1"/>
  <c r="L810" i="1"/>
  <c r="M810" i="1"/>
  <c r="S810" i="1"/>
  <c r="Z810" i="1"/>
  <c r="AA810" i="1"/>
  <c r="AB810" i="1"/>
  <c r="AC810" i="1"/>
  <c r="BY810" i="1"/>
  <c r="L811" i="1"/>
  <c r="M811" i="1"/>
  <c r="S811" i="1"/>
  <c r="Z811" i="1"/>
  <c r="AA811" i="1"/>
  <c r="AB811" i="1"/>
  <c r="AC811" i="1"/>
  <c r="BY811" i="1"/>
  <c r="L812" i="1"/>
  <c r="M812" i="1"/>
  <c r="S812" i="1"/>
  <c r="Z812" i="1"/>
  <c r="AA812" i="1"/>
  <c r="AB812" i="1"/>
  <c r="AC812" i="1"/>
  <c r="BY812" i="1"/>
  <c r="L813" i="1"/>
  <c r="M813" i="1"/>
  <c r="S813" i="1"/>
  <c r="Z813" i="1"/>
  <c r="AA813" i="1"/>
  <c r="AB813" i="1"/>
  <c r="AC813" i="1"/>
  <c r="BY813" i="1"/>
  <c r="L814" i="1"/>
  <c r="M814" i="1"/>
  <c r="S814" i="1"/>
  <c r="Z814" i="1"/>
  <c r="AA814" i="1"/>
  <c r="AB814" i="1"/>
  <c r="AC814" i="1"/>
  <c r="BY814" i="1"/>
  <c r="L815" i="1"/>
  <c r="M815" i="1"/>
  <c r="S815" i="1"/>
  <c r="Z815" i="1"/>
  <c r="AA815" i="1"/>
  <c r="AB815" i="1"/>
  <c r="AC815" i="1"/>
  <c r="BY815" i="1"/>
  <c r="L816" i="1"/>
  <c r="M816" i="1"/>
  <c r="S816" i="1"/>
  <c r="Z816" i="1"/>
  <c r="AA816" i="1"/>
  <c r="AB816" i="1"/>
  <c r="AC816" i="1"/>
  <c r="BY816" i="1"/>
  <c r="L817" i="1"/>
  <c r="M817" i="1"/>
  <c r="S817" i="1"/>
  <c r="Z817" i="1"/>
  <c r="AA817" i="1"/>
  <c r="AB817" i="1"/>
  <c r="AC817" i="1"/>
  <c r="BY817" i="1"/>
  <c r="L818" i="1"/>
  <c r="M818" i="1"/>
  <c r="S818" i="1"/>
  <c r="Z818" i="1"/>
  <c r="AA818" i="1"/>
  <c r="AB818" i="1"/>
  <c r="AC818" i="1"/>
  <c r="BY818" i="1"/>
  <c r="L819" i="1"/>
  <c r="M819" i="1"/>
  <c r="S819" i="1"/>
  <c r="Z819" i="1"/>
  <c r="AA819" i="1"/>
  <c r="AB819" i="1"/>
  <c r="AC819" i="1"/>
  <c r="BY819" i="1"/>
  <c r="L820" i="1"/>
  <c r="M820" i="1"/>
  <c r="S820" i="1"/>
  <c r="Z820" i="1"/>
  <c r="AA820" i="1"/>
  <c r="AB820" i="1"/>
  <c r="AC820" i="1"/>
  <c r="BY820" i="1"/>
  <c r="L821" i="1"/>
  <c r="M821" i="1"/>
  <c r="S821" i="1"/>
  <c r="Z821" i="1"/>
  <c r="AA821" i="1"/>
  <c r="AB821" i="1"/>
  <c r="AC821" i="1"/>
  <c r="BY821" i="1"/>
  <c r="L822" i="1"/>
  <c r="M822" i="1"/>
  <c r="S822" i="1"/>
  <c r="Z822" i="1"/>
  <c r="AA822" i="1"/>
  <c r="AB822" i="1"/>
  <c r="AC822" i="1"/>
  <c r="BY822" i="1"/>
  <c r="L823" i="1"/>
  <c r="M823" i="1"/>
  <c r="S823" i="1"/>
  <c r="Z823" i="1"/>
  <c r="AA823" i="1"/>
  <c r="AB823" i="1"/>
  <c r="AC823" i="1"/>
  <c r="BY823" i="1"/>
  <c r="L824" i="1"/>
  <c r="M824" i="1"/>
  <c r="S824" i="1"/>
  <c r="Z824" i="1"/>
  <c r="AA824" i="1"/>
  <c r="AB824" i="1"/>
  <c r="AC824" i="1"/>
  <c r="BY824" i="1"/>
  <c r="L825" i="1"/>
  <c r="M825" i="1"/>
  <c r="S825" i="1"/>
  <c r="Z825" i="1"/>
  <c r="AA825" i="1"/>
  <c r="AB825" i="1"/>
  <c r="AC825" i="1"/>
  <c r="BY825" i="1"/>
  <c r="L826" i="1"/>
  <c r="M826" i="1"/>
  <c r="S826" i="1"/>
  <c r="Z826" i="1"/>
  <c r="AA826" i="1"/>
  <c r="AB826" i="1"/>
  <c r="AC826" i="1"/>
  <c r="BY826" i="1"/>
  <c r="L827" i="1"/>
  <c r="M827" i="1"/>
  <c r="S827" i="1"/>
  <c r="Z827" i="1"/>
  <c r="AA827" i="1"/>
  <c r="AB827" i="1"/>
  <c r="AC827" i="1"/>
  <c r="BY827" i="1"/>
  <c r="L828" i="1"/>
  <c r="M828" i="1"/>
  <c r="S828" i="1"/>
  <c r="Z828" i="1"/>
  <c r="AA828" i="1"/>
  <c r="AB828" i="1"/>
  <c r="AC828" i="1"/>
  <c r="BY828" i="1"/>
  <c r="L829" i="1"/>
  <c r="M829" i="1"/>
  <c r="S829" i="1"/>
  <c r="Z829" i="1"/>
  <c r="AA829" i="1"/>
  <c r="AB829" i="1"/>
  <c r="AC829" i="1"/>
  <c r="BY829" i="1"/>
  <c r="L830" i="1"/>
  <c r="M830" i="1"/>
  <c r="S830" i="1"/>
  <c r="Z830" i="1"/>
  <c r="AA830" i="1"/>
  <c r="AB830" i="1"/>
  <c r="AC830" i="1"/>
  <c r="BY830" i="1"/>
  <c r="L831" i="1"/>
  <c r="M831" i="1"/>
  <c r="S831" i="1"/>
  <c r="Z831" i="1"/>
  <c r="AA831" i="1"/>
  <c r="AB831" i="1"/>
  <c r="AC831" i="1"/>
  <c r="BY831" i="1"/>
  <c r="L832" i="1"/>
  <c r="M832" i="1"/>
  <c r="S832" i="1"/>
  <c r="Z832" i="1"/>
  <c r="AA832" i="1"/>
  <c r="AB832" i="1"/>
  <c r="AC832" i="1"/>
  <c r="BY832" i="1"/>
  <c r="L833" i="1"/>
  <c r="M833" i="1"/>
  <c r="S833" i="1"/>
  <c r="Z833" i="1"/>
  <c r="AA833" i="1"/>
  <c r="AB833" i="1"/>
  <c r="AC833" i="1"/>
  <c r="BY833" i="1"/>
  <c r="L834" i="1"/>
  <c r="M834" i="1"/>
  <c r="S834" i="1"/>
  <c r="Z834" i="1"/>
  <c r="AA834" i="1"/>
  <c r="AB834" i="1"/>
  <c r="AC834" i="1"/>
  <c r="BY834" i="1"/>
  <c r="L835" i="1"/>
  <c r="M835" i="1"/>
  <c r="S835" i="1"/>
  <c r="Z835" i="1"/>
  <c r="AA835" i="1"/>
  <c r="AB835" i="1"/>
  <c r="AC835" i="1"/>
  <c r="BY835" i="1"/>
  <c r="L836" i="1"/>
  <c r="M836" i="1"/>
  <c r="S836" i="1"/>
  <c r="Z836" i="1"/>
  <c r="AA836" i="1"/>
  <c r="AB836" i="1"/>
  <c r="AC836" i="1"/>
  <c r="BY836" i="1"/>
  <c r="L837" i="1"/>
  <c r="M837" i="1"/>
  <c r="S837" i="1"/>
  <c r="Z837" i="1"/>
  <c r="AA837" i="1"/>
  <c r="AB837" i="1"/>
  <c r="AC837" i="1"/>
  <c r="BY837" i="1"/>
  <c r="L838" i="1"/>
  <c r="M838" i="1"/>
  <c r="S838" i="1"/>
  <c r="Z838" i="1"/>
  <c r="AA838" i="1"/>
  <c r="AB838" i="1"/>
  <c r="AC838" i="1"/>
  <c r="BY838" i="1"/>
  <c r="L839" i="1"/>
  <c r="M839" i="1"/>
  <c r="S839" i="1"/>
  <c r="Z839" i="1"/>
  <c r="AA839" i="1"/>
  <c r="AB839" i="1"/>
  <c r="AC839" i="1"/>
  <c r="BY839" i="1"/>
  <c r="L840" i="1"/>
  <c r="M840" i="1"/>
  <c r="S840" i="1"/>
  <c r="Z840" i="1"/>
  <c r="AA840" i="1"/>
  <c r="AB840" i="1"/>
  <c r="AC840" i="1"/>
  <c r="BY840" i="1"/>
  <c r="L841" i="1"/>
  <c r="M841" i="1"/>
  <c r="S841" i="1"/>
  <c r="Z841" i="1"/>
  <c r="AA841" i="1"/>
  <c r="AB841" i="1"/>
  <c r="AC841" i="1"/>
  <c r="BY841" i="1"/>
  <c r="L842" i="1"/>
  <c r="M842" i="1"/>
  <c r="S842" i="1"/>
  <c r="Z842" i="1"/>
  <c r="AA842" i="1"/>
  <c r="AB842" i="1"/>
  <c r="AC842" i="1"/>
  <c r="BY842" i="1"/>
  <c r="L843" i="1"/>
  <c r="M843" i="1"/>
  <c r="S843" i="1"/>
  <c r="Z843" i="1"/>
  <c r="AA843" i="1"/>
  <c r="AB843" i="1"/>
  <c r="AC843" i="1"/>
  <c r="BY843" i="1"/>
  <c r="L844" i="1"/>
  <c r="M844" i="1"/>
  <c r="S844" i="1"/>
  <c r="Z844" i="1"/>
  <c r="AA844" i="1"/>
  <c r="AB844" i="1"/>
  <c r="AC844" i="1"/>
  <c r="BY844" i="1"/>
  <c r="L845" i="1"/>
  <c r="M845" i="1"/>
  <c r="S845" i="1"/>
  <c r="Z845" i="1"/>
  <c r="AA845" i="1"/>
  <c r="AB845" i="1"/>
  <c r="AC845" i="1"/>
  <c r="BY845" i="1"/>
  <c r="L846" i="1"/>
  <c r="M846" i="1"/>
  <c r="S846" i="1"/>
  <c r="Z846" i="1"/>
  <c r="AA846" i="1"/>
  <c r="AB846" i="1"/>
  <c r="AC846" i="1"/>
  <c r="BY846" i="1"/>
  <c r="L847" i="1"/>
  <c r="M847" i="1"/>
  <c r="S847" i="1"/>
  <c r="Z847" i="1"/>
  <c r="AA847" i="1"/>
  <c r="AB847" i="1"/>
  <c r="AC847" i="1"/>
  <c r="BY847" i="1"/>
  <c r="L848" i="1"/>
  <c r="M848" i="1"/>
  <c r="S848" i="1"/>
  <c r="Z848" i="1"/>
  <c r="AA848" i="1"/>
  <c r="AB848" i="1"/>
  <c r="AC848" i="1"/>
  <c r="BY848" i="1"/>
  <c r="L849" i="1"/>
  <c r="M849" i="1"/>
  <c r="S849" i="1"/>
  <c r="Z849" i="1"/>
  <c r="AA849" i="1"/>
  <c r="AB849" i="1"/>
  <c r="AC849" i="1"/>
  <c r="BY849" i="1"/>
  <c r="L850" i="1"/>
  <c r="M850" i="1"/>
  <c r="S850" i="1"/>
  <c r="Z850" i="1"/>
  <c r="AA850" i="1"/>
  <c r="AB850" i="1"/>
  <c r="AC850" i="1"/>
  <c r="BY850" i="1"/>
  <c r="L851" i="1"/>
  <c r="M851" i="1"/>
  <c r="S851" i="1"/>
  <c r="Z851" i="1"/>
  <c r="AA851" i="1"/>
  <c r="AB851" i="1"/>
  <c r="AC851" i="1"/>
  <c r="BY851" i="1"/>
  <c r="L852" i="1"/>
  <c r="M852" i="1"/>
  <c r="S852" i="1"/>
  <c r="Z852" i="1"/>
  <c r="AA852" i="1"/>
  <c r="AB852" i="1"/>
  <c r="AC852" i="1"/>
  <c r="BY852" i="1"/>
  <c r="L853" i="1"/>
  <c r="M853" i="1"/>
  <c r="S853" i="1"/>
  <c r="Z853" i="1"/>
  <c r="AA853" i="1"/>
  <c r="AB853" i="1"/>
  <c r="AC853" i="1"/>
  <c r="BY853" i="1"/>
  <c r="L854" i="1"/>
  <c r="M854" i="1"/>
  <c r="S854" i="1"/>
  <c r="Z854" i="1"/>
  <c r="AA854" i="1"/>
  <c r="AB854" i="1"/>
  <c r="AC854" i="1"/>
  <c r="BY854" i="1"/>
  <c r="L855" i="1"/>
  <c r="M855" i="1"/>
  <c r="S855" i="1"/>
  <c r="Z855" i="1"/>
  <c r="AA855" i="1"/>
  <c r="AB855" i="1"/>
  <c r="AC855" i="1"/>
  <c r="BY855" i="1"/>
  <c r="L856" i="1"/>
  <c r="M856" i="1"/>
  <c r="S856" i="1"/>
  <c r="Z856" i="1"/>
  <c r="AA856" i="1"/>
  <c r="AB856" i="1"/>
  <c r="AC856" i="1"/>
  <c r="BY856" i="1"/>
  <c r="L857" i="1"/>
  <c r="M857" i="1"/>
  <c r="S857" i="1"/>
  <c r="Z857" i="1"/>
  <c r="AA857" i="1"/>
  <c r="AB857" i="1"/>
  <c r="AC857" i="1"/>
  <c r="BY857" i="1"/>
  <c r="L858" i="1"/>
  <c r="M858" i="1"/>
  <c r="S858" i="1"/>
  <c r="Z858" i="1"/>
  <c r="AA858" i="1"/>
  <c r="AB858" i="1"/>
  <c r="AC858" i="1"/>
  <c r="BY858" i="1"/>
  <c r="L859" i="1"/>
  <c r="M859" i="1"/>
  <c r="S859" i="1"/>
  <c r="Z859" i="1"/>
  <c r="AA859" i="1"/>
  <c r="AB859" i="1"/>
  <c r="AC859" i="1"/>
  <c r="BY859" i="1"/>
  <c r="L860" i="1"/>
  <c r="M860" i="1"/>
  <c r="S860" i="1"/>
  <c r="Z860" i="1"/>
  <c r="AA860" i="1"/>
  <c r="AB860" i="1"/>
  <c r="AC860" i="1"/>
  <c r="BY860" i="1"/>
  <c r="L861" i="1"/>
  <c r="M861" i="1"/>
  <c r="S861" i="1"/>
  <c r="Z861" i="1"/>
  <c r="AA861" i="1"/>
  <c r="AB861" i="1"/>
  <c r="AC861" i="1"/>
  <c r="BY861" i="1"/>
  <c r="L862" i="1"/>
  <c r="M862" i="1"/>
  <c r="S862" i="1"/>
  <c r="Z862" i="1"/>
  <c r="AA862" i="1"/>
  <c r="AB862" i="1"/>
  <c r="AC862" i="1"/>
  <c r="BY862" i="1"/>
  <c r="L863" i="1"/>
  <c r="M863" i="1"/>
  <c r="S863" i="1"/>
  <c r="Z863" i="1"/>
  <c r="AA863" i="1"/>
  <c r="AB863" i="1"/>
  <c r="AC863" i="1"/>
  <c r="BY863" i="1"/>
  <c r="L864" i="1"/>
  <c r="M864" i="1"/>
  <c r="S864" i="1"/>
  <c r="Z864" i="1"/>
  <c r="AA864" i="1"/>
  <c r="AB864" i="1"/>
  <c r="AC864" i="1"/>
  <c r="BY864" i="1"/>
  <c r="L865" i="1"/>
  <c r="M865" i="1"/>
  <c r="S865" i="1"/>
  <c r="Z865" i="1"/>
  <c r="AA865" i="1"/>
  <c r="AB865" i="1"/>
  <c r="AC865" i="1"/>
  <c r="BY865" i="1"/>
  <c r="L866" i="1"/>
  <c r="M866" i="1"/>
  <c r="S866" i="1"/>
  <c r="Z866" i="1"/>
  <c r="AA866" i="1"/>
  <c r="AB866" i="1"/>
  <c r="AC866" i="1"/>
  <c r="BY866" i="1"/>
  <c r="L867" i="1"/>
  <c r="M867" i="1"/>
  <c r="S867" i="1"/>
  <c r="Z867" i="1"/>
  <c r="AA867" i="1"/>
  <c r="AB867" i="1"/>
  <c r="AC867" i="1"/>
  <c r="BY867" i="1"/>
  <c r="L868" i="1"/>
  <c r="M868" i="1"/>
  <c r="S868" i="1"/>
  <c r="Z868" i="1"/>
  <c r="AA868" i="1"/>
  <c r="AB868" i="1"/>
  <c r="AC868" i="1"/>
  <c r="BY868" i="1"/>
  <c r="L869" i="1"/>
  <c r="M869" i="1"/>
  <c r="S869" i="1"/>
  <c r="Z869" i="1"/>
  <c r="AA869" i="1"/>
  <c r="AB869" i="1"/>
  <c r="AC869" i="1"/>
  <c r="BY869" i="1"/>
  <c r="L870" i="1"/>
  <c r="M870" i="1"/>
  <c r="S870" i="1"/>
  <c r="Z870" i="1"/>
  <c r="AA870" i="1"/>
  <c r="AB870" i="1"/>
  <c r="AC870" i="1"/>
  <c r="BY870" i="1"/>
  <c r="L871" i="1"/>
  <c r="M871" i="1"/>
  <c r="S871" i="1"/>
  <c r="Z871" i="1"/>
  <c r="AA871" i="1"/>
  <c r="AB871" i="1"/>
  <c r="AC871" i="1"/>
  <c r="BY871" i="1"/>
  <c r="L872" i="1"/>
  <c r="M872" i="1"/>
  <c r="S872" i="1"/>
  <c r="Z872" i="1"/>
  <c r="AA872" i="1"/>
  <c r="AB872" i="1"/>
  <c r="AC872" i="1"/>
  <c r="BY872" i="1"/>
  <c r="L873" i="1"/>
  <c r="M873" i="1"/>
  <c r="S873" i="1"/>
  <c r="Z873" i="1"/>
  <c r="AA873" i="1"/>
  <c r="AB873" i="1"/>
  <c r="AC873" i="1"/>
  <c r="BY873" i="1"/>
  <c r="L874" i="1"/>
  <c r="M874" i="1"/>
  <c r="S874" i="1"/>
  <c r="Z874" i="1"/>
  <c r="AA874" i="1"/>
  <c r="AB874" i="1"/>
  <c r="AC874" i="1"/>
  <c r="BY874" i="1"/>
  <c r="L875" i="1"/>
  <c r="M875" i="1"/>
  <c r="S875" i="1"/>
  <c r="Z875" i="1"/>
  <c r="AA875" i="1"/>
  <c r="AB875" i="1"/>
  <c r="AC875" i="1"/>
  <c r="BY875" i="1"/>
  <c r="L876" i="1"/>
  <c r="M876" i="1"/>
  <c r="S876" i="1"/>
  <c r="Z876" i="1"/>
  <c r="AA876" i="1"/>
  <c r="AB876" i="1"/>
  <c r="AC876" i="1"/>
  <c r="BY876" i="1"/>
  <c r="L877" i="1"/>
  <c r="M877" i="1"/>
  <c r="S877" i="1"/>
  <c r="Z877" i="1"/>
  <c r="AA877" i="1"/>
  <c r="AB877" i="1"/>
  <c r="AC877" i="1"/>
  <c r="BY877" i="1"/>
  <c r="L878" i="1"/>
  <c r="M878" i="1"/>
  <c r="S878" i="1"/>
  <c r="Z878" i="1"/>
  <c r="AA878" i="1"/>
  <c r="AB878" i="1"/>
  <c r="AC878" i="1"/>
  <c r="BY878" i="1"/>
  <c r="L879" i="1"/>
  <c r="M879" i="1"/>
  <c r="S879" i="1"/>
  <c r="Z879" i="1"/>
  <c r="AA879" i="1"/>
  <c r="AB879" i="1"/>
  <c r="AC879" i="1"/>
  <c r="BY879" i="1"/>
  <c r="L880" i="1"/>
  <c r="M880" i="1"/>
  <c r="S880" i="1"/>
  <c r="Z880" i="1"/>
  <c r="AA880" i="1"/>
  <c r="AB880" i="1"/>
  <c r="AC880" i="1"/>
  <c r="BY880" i="1"/>
  <c r="L881" i="1"/>
  <c r="M881" i="1"/>
  <c r="S881" i="1"/>
  <c r="Z881" i="1"/>
  <c r="AA881" i="1"/>
  <c r="AB881" i="1"/>
  <c r="AC881" i="1"/>
  <c r="BY881" i="1"/>
  <c r="L882" i="1"/>
  <c r="M882" i="1"/>
  <c r="S882" i="1"/>
  <c r="Z882" i="1"/>
  <c r="AA882" i="1"/>
  <c r="AB882" i="1"/>
  <c r="AC882" i="1"/>
  <c r="BY882" i="1"/>
  <c r="L883" i="1"/>
  <c r="M883" i="1"/>
  <c r="S883" i="1"/>
  <c r="Z883" i="1"/>
  <c r="AA883" i="1"/>
  <c r="AB883" i="1"/>
  <c r="AC883" i="1"/>
  <c r="BY883" i="1"/>
  <c r="L884" i="1"/>
  <c r="M884" i="1"/>
  <c r="S884" i="1"/>
  <c r="Z884" i="1"/>
  <c r="AA884" i="1"/>
  <c r="AB884" i="1"/>
  <c r="AC884" i="1"/>
  <c r="BY884" i="1"/>
  <c r="L885" i="1"/>
  <c r="M885" i="1"/>
  <c r="S885" i="1"/>
  <c r="Z885" i="1"/>
  <c r="AA885" i="1"/>
  <c r="AB885" i="1"/>
  <c r="AC885" i="1"/>
  <c r="BY885" i="1"/>
  <c r="L886" i="1"/>
  <c r="M886" i="1"/>
  <c r="S886" i="1"/>
  <c r="Z886" i="1"/>
  <c r="AA886" i="1"/>
  <c r="AB886" i="1"/>
  <c r="AC886" i="1"/>
  <c r="BY886" i="1"/>
  <c r="L887" i="1"/>
  <c r="M887" i="1"/>
  <c r="S887" i="1"/>
  <c r="Z887" i="1"/>
  <c r="AA887" i="1"/>
  <c r="AB887" i="1"/>
  <c r="AC887" i="1"/>
  <c r="BY887" i="1"/>
  <c r="L888" i="1"/>
  <c r="M888" i="1"/>
  <c r="S888" i="1"/>
  <c r="Z888" i="1"/>
  <c r="AA888" i="1"/>
  <c r="AB888" i="1"/>
  <c r="AC888" i="1"/>
  <c r="BY888" i="1"/>
  <c r="L889" i="1"/>
  <c r="M889" i="1"/>
  <c r="S889" i="1"/>
  <c r="Z889" i="1"/>
  <c r="AA889" i="1"/>
  <c r="AB889" i="1"/>
  <c r="AC889" i="1"/>
  <c r="BY889" i="1"/>
  <c r="L890" i="1"/>
  <c r="M890" i="1"/>
  <c r="S890" i="1"/>
  <c r="Z890" i="1"/>
  <c r="AA890" i="1"/>
  <c r="AB890" i="1"/>
  <c r="AC890" i="1"/>
  <c r="BY890" i="1"/>
  <c r="L891" i="1"/>
  <c r="M891" i="1"/>
  <c r="S891" i="1"/>
  <c r="Z891" i="1"/>
  <c r="AA891" i="1"/>
  <c r="AB891" i="1"/>
  <c r="AC891" i="1"/>
  <c r="BY891" i="1"/>
  <c r="L892" i="1"/>
  <c r="M892" i="1"/>
  <c r="S892" i="1"/>
  <c r="Z892" i="1"/>
  <c r="AA892" i="1"/>
  <c r="AB892" i="1"/>
  <c r="AC892" i="1"/>
  <c r="BY892" i="1"/>
  <c r="L893" i="1"/>
  <c r="M893" i="1"/>
  <c r="S893" i="1"/>
  <c r="Z893" i="1"/>
  <c r="AA893" i="1"/>
  <c r="AB893" i="1"/>
  <c r="AC893" i="1"/>
  <c r="BY893" i="1"/>
  <c r="L894" i="1"/>
  <c r="M894" i="1"/>
  <c r="S894" i="1"/>
  <c r="Z894" i="1"/>
  <c r="AA894" i="1"/>
  <c r="AB894" i="1"/>
  <c r="AC894" i="1"/>
  <c r="BY894" i="1"/>
  <c r="L895" i="1"/>
  <c r="M895" i="1"/>
  <c r="S895" i="1"/>
  <c r="Z895" i="1"/>
  <c r="AA895" i="1"/>
  <c r="AB895" i="1"/>
  <c r="AC895" i="1"/>
  <c r="BY895" i="1"/>
  <c r="L896" i="1"/>
  <c r="M896" i="1"/>
  <c r="S896" i="1"/>
  <c r="Z896" i="1"/>
  <c r="AA896" i="1"/>
  <c r="AB896" i="1"/>
  <c r="AC896" i="1"/>
  <c r="BY896" i="1"/>
  <c r="L897" i="1"/>
  <c r="M897" i="1"/>
  <c r="S897" i="1"/>
  <c r="Z897" i="1"/>
  <c r="AA897" i="1"/>
  <c r="AB897" i="1"/>
  <c r="AC897" i="1"/>
  <c r="BY897" i="1"/>
  <c r="L898" i="1"/>
  <c r="M898" i="1"/>
  <c r="S898" i="1"/>
  <c r="Z898" i="1"/>
  <c r="AA898" i="1"/>
  <c r="AB898" i="1"/>
  <c r="AC898" i="1"/>
  <c r="BY898" i="1"/>
  <c r="L899" i="1"/>
  <c r="M899" i="1"/>
  <c r="S899" i="1"/>
  <c r="Z899" i="1"/>
  <c r="AA899" i="1"/>
  <c r="AB899" i="1"/>
  <c r="AC899" i="1"/>
  <c r="BY899" i="1"/>
  <c r="L900" i="1"/>
  <c r="M900" i="1"/>
  <c r="S900" i="1"/>
  <c r="Z900" i="1"/>
  <c r="AA900" i="1"/>
  <c r="AB900" i="1"/>
  <c r="AC900" i="1"/>
  <c r="BY900" i="1"/>
  <c r="L901" i="1"/>
  <c r="M901" i="1"/>
  <c r="S901" i="1"/>
  <c r="Z901" i="1"/>
  <c r="AA901" i="1"/>
  <c r="AB901" i="1"/>
  <c r="AC901" i="1"/>
  <c r="BY901" i="1"/>
  <c r="L902" i="1"/>
  <c r="M902" i="1"/>
  <c r="S902" i="1"/>
  <c r="Z902" i="1"/>
  <c r="AA902" i="1"/>
  <c r="AB902" i="1"/>
  <c r="AC902" i="1"/>
  <c r="BY902" i="1"/>
  <c r="L903" i="1"/>
  <c r="M903" i="1"/>
  <c r="S903" i="1"/>
  <c r="Z903" i="1"/>
  <c r="AA903" i="1"/>
  <c r="AB903" i="1"/>
  <c r="AC903" i="1"/>
  <c r="BY903" i="1"/>
  <c r="L904" i="1"/>
  <c r="M904" i="1"/>
  <c r="S904" i="1"/>
  <c r="Z904" i="1"/>
  <c r="AA904" i="1"/>
  <c r="AB904" i="1"/>
  <c r="AC904" i="1"/>
  <c r="BY904" i="1"/>
  <c r="L905" i="1"/>
  <c r="M905" i="1"/>
  <c r="S905" i="1"/>
  <c r="Z905" i="1"/>
  <c r="AA905" i="1"/>
  <c r="AB905" i="1"/>
  <c r="AC905" i="1"/>
  <c r="BY905" i="1"/>
  <c r="L906" i="1"/>
  <c r="M906" i="1"/>
  <c r="S906" i="1"/>
  <c r="Z906" i="1"/>
  <c r="AA906" i="1"/>
  <c r="AB906" i="1"/>
  <c r="AC906" i="1"/>
  <c r="BY906" i="1"/>
  <c r="L907" i="1"/>
  <c r="M907" i="1"/>
  <c r="S907" i="1"/>
  <c r="Z907" i="1"/>
  <c r="AA907" i="1"/>
  <c r="AB907" i="1"/>
  <c r="AC907" i="1"/>
  <c r="BY907" i="1"/>
  <c r="L908" i="1"/>
  <c r="M908" i="1"/>
  <c r="S908" i="1"/>
  <c r="Z908" i="1"/>
  <c r="AA908" i="1"/>
  <c r="AB908" i="1"/>
  <c r="AC908" i="1"/>
  <c r="BY908" i="1"/>
  <c r="L909" i="1"/>
  <c r="M909" i="1"/>
  <c r="S909" i="1"/>
  <c r="Z909" i="1"/>
  <c r="AA909" i="1"/>
  <c r="AB909" i="1"/>
  <c r="AC909" i="1"/>
  <c r="BY909" i="1"/>
  <c r="L910" i="1"/>
  <c r="M910" i="1"/>
  <c r="S910" i="1"/>
  <c r="Z910" i="1"/>
  <c r="AA910" i="1"/>
  <c r="AB910" i="1"/>
  <c r="AC910" i="1"/>
  <c r="BY910" i="1"/>
  <c r="L911" i="1"/>
  <c r="M911" i="1"/>
  <c r="S911" i="1"/>
  <c r="Z911" i="1"/>
  <c r="AA911" i="1"/>
  <c r="AB911" i="1"/>
  <c r="AC911" i="1"/>
  <c r="BY911" i="1"/>
  <c r="L912" i="1"/>
  <c r="M912" i="1"/>
  <c r="S912" i="1"/>
  <c r="Z912" i="1"/>
  <c r="AA912" i="1"/>
  <c r="AB912" i="1"/>
  <c r="AC912" i="1"/>
  <c r="BY912" i="1"/>
  <c r="L913" i="1"/>
  <c r="M913" i="1"/>
  <c r="S913" i="1"/>
  <c r="Z913" i="1"/>
  <c r="AA913" i="1"/>
  <c r="AB913" i="1"/>
  <c r="AC913" i="1"/>
  <c r="BY913" i="1"/>
  <c r="L914" i="1"/>
  <c r="M914" i="1"/>
  <c r="S914" i="1"/>
  <c r="Z914" i="1"/>
  <c r="AA914" i="1"/>
  <c r="AB914" i="1"/>
  <c r="AC914" i="1"/>
  <c r="BY914" i="1"/>
  <c r="L915" i="1"/>
  <c r="M915" i="1"/>
  <c r="S915" i="1"/>
  <c r="Z915" i="1"/>
  <c r="AA915" i="1"/>
  <c r="AB915" i="1"/>
  <c r="AC915" i="1"/>
  <c r="BY915" i="1"/>
  <c r="L916" i="1"/>
  <c r="M916" i="1"/>
  <c r="S916" i="1"/>
  <c r="Z916" i="1"/>
  <c r="AA916" i="1"/>
  <c r="AB916" i="1"/>
  <c r="AC916" i="1"/>
  <c r="BY916" i="1"/>
  <c r="L917" i="1"/>
  <c r="M917" i="1"/>
  <c r="S917" i="1"/>
  <c r="Z917" i="1"/>
  <c r="AA917" i="1"/>
  <c r="AB917" i="1"/>
  <c r="AC917" i="1"/>
  <c r="BY917" i="1"/>
  <c r="L918" i="1"/>
  <c r="M918" i="1"/>
  <c r="S918" i="1"/>
  <c r="Z918" i="1"/>
  <c r="AA918" i="1"/>
  <c r="AB918" i="1"/>
  <c r="AC918" i="1"/>
  <c r="BY918" i="1"/>
  <c r="L919" i="1"/>
  <c r="M919" i="1"/>
  <c r="S919" i="1"/>
  <c r="Z919" i="1"/>
  <c r="AA919" i="1"/>
  <c r="AB919" i="1"/>
  <c r="AC919" i="1"/>
  <c r="BY919" i="1"/>
  <c r="L920" i="1"/>
  <c r="M920" i="1"/>
  <c r="S920" i="1"/>
  <c r="Z920" i="1"/>
  <c r="AA920" i="1"/>
  <c r="AB920" i="1"/>
  <c r="AC920" i="1"/>
  <c r="BY920" i="1"/>
  <c r="L921" i="1"/>
  <c r="M921" i="1"/>
  <c r="S921" i="1"/>
  <c r="Z921" i="1"/>
  <c r="AA921" i="1"/>
  <c r="AB921" i="1"/>
  <c r="AC921" i="1"/>
  <c r="BY921" i="1"/>
  <c r="L922" i="1"/>
  <c r="M922" i="1"/>
  <c r="S922" i="1"/>
  <c r="Z922" i="1"/>
  <c r="AA922" i="1"/>
  <c r="AB922" i="1"/>
  <c r="AC922" i="1"/>
  <c r="BY922" i="1"/>
  <c r="L923" i="1"/>
  <c r="M923" i="1"/>
  <c r="S923" i="1"/>
  <c r="Z923" i="1"/>
  <c r="AA923" i="1"/>
  <c r="AB923" i="1"/>
  <c r="AC923" i="1"/>
  <c r="BY923" i="1"/>
  <c r="L924" i="1"/>
  <c r="M924" i="1"/>
  <c r="S924" i="1"/>
  <c r="Z924" i="1"/>
  <c r="AA924" i="1"/>
  <c r="AB924" i="1"/>
  <c r="AC924" i="1"/>
  <c r="BY924" i="1"/>
  <c r="L925" i="1"/>
  <c r="M925" i="1"/>
  <c r="S925" i="1"/>
  <c r="Z925" i="1"/>
  <c r="AA925" i="1"/>
  <c r="AB925" i="1"/>
  <c r="AC925" i="1"/>
  <c r="BY925" i="1"/>
  <c r="L926" i="1"/>
  <c r="M926" i="1"/>
  <c r="S926" i="1"/>
  <c r="Z926" i="1"/>
  <c r="AA926" i="1"/>
  <c r="AB926" i="1"/>
  <c r="AC926" i="1"/>
  <c r="BY926" i="1"/>
  <c r="L927" i="1"/>
  <c r="M927" i="1"/>
  <c r="S927" i="1"/>
  <c r="Z927" i="1"/>
  <c r="AA927" i="1"/>
  <c r="AB927" i="1"/>
  <c r="AC927" i="1"/>
  <c r="BY927" i="1"/>
  <c r="L928" i="1"/>
  <c r="M928" i="1"/>
  <c r="S928" i="1"/>
  <c r="Z928" i="1"/>
  <c r="AA928" i="1"/>
  <c r="AB928" i="1"/>
  <c r="AC928" i="1"/>
  <c r="BY928" i="1"/>
  <c r="L929" i="1"/>
  <c r="M929" i="1"/>
  <c r="S929" i="1"/>
  <c r="Z929" i="1"/>
  <c r="AA929" i="1"/>
  <c r="AB929" i="1"/>
  <c r="AC929" i="1"/>
  <c r="BY929" i="1"/>
  <c r="L930" i="1"/>
  <c r="M930" i="1"/>
  <c r="S930" i="1"/>
  <c r="Z930" i="1"/>
  <c r="AA930" i="1"/>
  <c r="AB930" i="1"/>
  <c r="AC930" i="1"/>
  <c r="BY930" i="1"/>
  <c r="L931" i="1"/>
  <c r="M931" i="1"/>
  <c r="S931" i="1"/>
  <c r="Z931" i="1"/>
  <c r="AA931" i="1"/>
  <c r="AB931" i="1"/>
  <c r="AC931" i="1"/>
  <c r="BY931" i="1"/>
  <c r="L932" i="1"/>
  <c r="M932" i="1"/>
  <c r="S932" i="1"/>
  <c r="Z932" i="1"/>
  <c r="AA932" i="1"/>
  <c r="AB932" i="1"/>
  <c r="AC932" i="1"/>
  <c r="BY932" i="1"/>
  <c r="L933" i="1"/>
  <c r="M933" i="1"/>
  <c r="S933" i="1"/>
  <c r="Z933" i="1"/>
  <c r="AA933" i="1"/>
  <c r="AB933" i="1"/>
  <c r="AC933" i="1"/>
  <c r="BY933" i="1"/>
  <c r="L934" i="1"/>
  <c r="M934" i="1"/>
  <c r="S934" i="1"/>
  <c r="Z934" i="1"/>
  <c r="AA934" i="1"/>
  <c r="AB934" i="1"/>
  <c r="AC934" i="1"/>
  <c r="BY934" i="1"/>
  <c r="L935" i="1"/>
  <c r="M935" i="1"/>
  <c r="S935" i="1"/>
  <c r="Z935" i="1"/>
  <c r="AA935" i="1"/>
  <c r="AB935" i="1"/>
  <c r="AC935" i="1"/>
  <c r="BY935" i="1"/>
  <c r="L936" i="1"/>
  <c r="M936" i="1"/>
  <c r="S936" i="1"/>
  <c r="Z936" i="1"/>
  <c r="AA936" i="1"/>
  <c r="AB936" i="1"/>
  <c r="AC936" i="1"/>
  <c r="BY936" i="1"/>
  <c r="L937" i="1"/>
  <c r="M937" i="1"/>
  <c r="S937" i="1"/>
  <c r="Z937" i="1"/>
  <c r="AA937" i="1"/>
  <c r="AB937" i="1"/>
  <c r="AC937" i="1"/>
  <c r="BY937" i="1"/>
  <c r="L938" i="1"/>
  <c r="M938" i="1"/>
  <c r="S938" i="1"/>
  <c r="Z938" i="1"/>
  <c r="AA938" i="1"/>
  <c r="AB938" i="1"/>
  <c r="AC938" i="1"/>
  <c r="BY938" i="1"/>
  <c r="L939" i="1"/>
  <c r="M939" i="1"/>
  <c r="S939" i="1"/>
  <c r="Z939" i="1"/>
  <c r="AA939" i="1"/>
  <c r="AB939" i="1"/>
  <c r="AC939" i="1"/>
  <c r="BY939" i="1"/>
  <c r="L940" i="1"/>
  <c r="M940" i="1"/>
  <c r="S940" i="1"/>
  <c r="Z940" i="1"/>
  <c r="AA940" i="1"/>
  <c r="AB940" i="1"/>
  <c r="AC940" i="1"/>
  <c r="BY940" i="1"/>
  <c r="L941" i="1"/>
  <c r="M941" i="1"/>
  <c r="S941" i="1"/>
  <c r="Z941" i="1"/>
  <c r="AA941" i="1"/>
  <c r="AB941" i="1"/>
  <c r="AC941" i="1"/>
  <c r="BY941" i="1"/>
  <c r="L942" i="1"/>
  <c r="M942" i="1"/>
  <c r="S942" i="1"/>
  <c r="Z942" i="1"/>
  <c r="AA942" i="1"/>
  <c r="AB942" i="1"/>
  <c r="AC942" i="1"/>
  <c r="BY942" i="1"/>
  <c r="L943" i="1"/>
  <c r="M943" i="1"/>
  <c r="S943" i="1"/>
  <c r="Z943" i="1"/>
  <c r="AA943" i="1"/>
  <c r="AB943" i="1"/>
  <c r="AC943" i="1"/>
  <c r="BY943" i="1"/>
  <c r="L944" i="1"/>
  <c r="M944" i="1"/>
  <c r="S944" i="1"/>
  <c r="Z944" i="1"/>
  <c r="AA944" i="1"/>
  <c r="AB944" i="1"/>
  <c r="AC944" i="1"/>
  <c r="BY944" i="1"/>
  <c r="L945" i="1"/>
  <c r="M945" i="1"/>
  <c r="S945" i="1"/>
  <c r="Z945" i="1"/>
  <c r="AA945" i="1"/>
  <c r="AB945" i="1"/>
  <c r="AC945" i="1"/>
  <c r="BY945" i="1"/>
  <c r="L946" i="1"/>
  <c r="M946" i="1"/>
  <c r="S946" i="1"/>
  <c r="Z946" i="1"/>
  <c r="AA946" i="1"/>
  <c r="AB946" i="1"/>
  <c r="AC946" i="1"/>
  <c r="BY946" i="1"/>
  <c r="L947" i="1"/>
  <c r="M947" i="1"/>
  <c r="S947" i="1"/>
  <c r="Z947" i="1"/>
  <c r="AA947" i="1"/>
  <c r="AB947" i="1"/>
  <c r="AC947" i="1"/>
  <c r="BY947" i="1"/>
  <c r="L948" i="1"/>
  <c r="M948" i="1"/>
  <c r="S948" i="1"/>
  <c r="Z948" i="1"/>
  <c r="AA948" i="1"/>
  <c r="AB948" i="1"/>
  <c r="AC948" i="1"/>
  <c r="BY948" i="1"/>
  <c r="L949" i="1"/>
  <c r="M949" i="1"/>
  <c r="S949" i="1"/>
  <c r="Z949" i="1"/>
  <c r="AA949" i="1"/>
  <c r="AB949" i="1"/>
  <c r="AC949" i="1"/>
  <c r="BY949" i="1"/>
  <c r="L950" i="1"/>
  <c r="M950" i="1"/>
  <c r="S950" i="1"/>
  <c r="Z950" i="1"/>
  <c r="AA950" i="1"/>
  <c r="AB950" i="1"/>
  <c r="AC950" i="1"/>
  <c r="BY950" i="1"/>
  <c r="L951" i="1"/>
  <c r="M951" i="1"/>
  <c r="S951" i="1"/>
  <c r="Z951" i="1"/>
  <c r="AA951" i="1"/>
  <c r="AB951" i="1"/>
  <c r="AC951" i="1"/>
  <c r="BY951" i="1"/>
  <c r="L952" i="1"/>
  <c r="M952" i="1"/>
  <c r="S952" i="1"/>
  <c r="Z952" i="1"/>
  <c r="AA952" i="1"/>
  <c r="AB952" i="1"/>
  <c r="AC952" i="1"/>
  <c r="BY952" i="1"/>
  <c r="L953" i="1"/>
  <c r="M953" i="1"/>
  <c r="S953" i="1"/>
  <c r="Z953" i="1"/>
  <c r="AA953" i="1"/>
  <c r="AB953" i="1"/>
  <c r="AC953" i="1"/>
  <c r="BY953" i="1"/>
  <c r="L954" i="1"/>
  <c r="M954" i="1"/>
  <c r="S954" i="1"/>
  <c r="Z954" i="1"/>
  <c r="AA954" i="1"/>
  <c r="AB954" i="1"/>
  <c r="AC954" i="1"/>
  <c r="BY954" i="1"/>
  <c r="L955" i="1"/>
  <c r="M955" i="1"/>
  <c r="S955" i="1"/>
  <c r="Z955" i="1"/>
  <c r="AA955" i="1"/>
  <c r="AB955" i="1"/>
  <c r="AC955" i="1"/>
  <c r="BY955" i="1"/>
  <c r="L956" i="1"/>
  <c r="M956" i="1"/>
  <c r="S956" i="1"/>
  <c r="Z956" i="1"/>
  <c r="AA956" i="1"/>
  <c r="AB956" i="1"/>
  <c r="AC956" i="1"/>
  <c r="BY956" i="1"/>
  <c r="L957" i="1"/>
  <c r="M957" i="1"/>
  <c r="S957" i="1"/>
  <c r="Z957" i="1"/>
  <c r="AA957" i="1"/>
  <c r="AB957" i="1"/>
  <c r="AC957" i="1"/>
  <c r="BY957" i="1"/>
  <c r="L958" i="1"/>
  <c r="M958" i="1"/>
  <c r="S958" i="1"/>
  <c r="Z958" i="1"/>
  <c r="AA958" i="1"/>
  <c r="AB958" i="1"/>
  <c r="AC958" i="1"/>
  <c r="BY958" i="1"/>
  <c r="L959" i="1"/>
  <c r="M959" i="1"/>
  <c r="S959" i="1"/>
  <c r="Z959" i="1"/>
  <c r="AA959" i="1"/>
  <c r="AB959" i="1"/>
  <c r="AC959" i="1"/>
  <c r="BY959" i="1"/>
  <c r="L960" i="1"/>
  <c r="M960" i="1"/>
  <c r="S960" i="1"/>
  <c r="Z960" i="1"/>
  <c r="AA960" i="1"/>
  <c r="AB960" i="1"/>
  <c r="AC960" i="1"/>
  <c r="BY960" i="1"/>
  <c r="L961" i="1"/>
  <c r="M961" i="1"/>
  <c r="S961" i="1"/>
  <c r="Z961" i="1"/>
  <c r="AA961" i="1"/>
  <c r="AB961" i="1"/>
  <c r="AC961" i="1"/>
  <c r="BY961" i="1"/>
  <c r="L962" i="1"/>
  <c r="M962" i="1"/>
  <c r="S962" i="1"/>
  <c r="Z962" i="1"/>
  <c r="AA962" i="1"/>
  <c r="AB962" i="1"/>
  <c r="AC962" i="1"/>
  <c r="BY962" i="1"/>
  <c r="L963" i="1"/>
  <c r="M963" i="1"/>
  <c r="S963" i="1"/>
  <c r="Z963" i="1"/>
  <c r="AA963" i="1"/>
  <c r="AB963" i="1"/>
  <c r="AC963" i="1"/>
  <c r="BY963" i="1"/>
  <c r="L964" i="1"/>
  <c r="M964" i="1"/>
  <c r="S964" i="1"/>
  <c r="Z964" i="1"/>
  <c r="AA964" i="1"/>
  <c r="AB964" i="1"/>
  <c r="AC964" i="1"/>
  <c r="BY964" i="1"/>
  <c r="L965" i="1"/>
  <c r="M965" i="1"/>
  <c r="S965" i="1"/>
  <c r="Z965" i="1"/>
  <c r="AA965" i="1"/>
  <c r="AB965" i="1"/>
  <c r="AC965" i="1"/>
  <c r="BY965" i="1"/>
  <c r="L966" i="1"/>
  <c r="M966" i="1"/>
  <c r="S966" i="1"/>
  <c r="Z966" i="1"/>
  <c r="AA966" i="1"/>
  <c r="AB966" i="1"/>
  <c r="AC966" i="1"/>
  <c r="BY966" i="1"/>
  <c r="L967" i="1"/>
  <c r="M967" i="1"/>
  <c r="S967" i="1"/>
  <c r="Z967" i="1"/>
  <c r="AA967" i="1"/>
  <c r="AB967" i="1"/>
  <c r="AC967" i="1"/>
  <c r="BY967" i="1"/>
  <c r="L968" i="1"/>
  <c r="M968" i="1"/>
  <c r="S968" i="1"/>
  <c r="Z968" i="1"/>
  <c r="AA968" i="1"/>
  <c r="AB968" i="1"/>
  <c r="AC968" i="1"/>
  <c r="BY968" i="1"/>
  <c r="L969" i="1"/>
  <c r="M969" i="1"/>
  <c r="S969" i="1"/>
  <c r="Z969" i="1"/>
  <c r="AA969" i="1"/>
  <c r="AB969" i="1"/>
  <c r="AC969" i="1"/>
  <c r="BY969" i="1"/>
  <c r="L970" i="1"/>
  <c r="M970" i="1"/>
  <c r="S970" i="1"/>
  <c r="Z970" i="1"/>
  <c r="AA970" i="1"/>
  <c r="AB970" i="1"/>
  <c r="AC970" i="1"/>
  <c r="BY970" i="1"/>
  <c r="L971" i="1"/>
  <c r="M971" i="1"/>
  <c r="S971" i="1"/>
  <c r="Z971" i="1"/>
  <c r="AA971" i="1"/>
  <c r="AB971" i="1"/>
  <c r="AC971" i="1"/>
  <c r="BY971" i="1"/>
  <c r="L972" i="1"/>
  <c r="M972" i="1"/>
  <c r="S972" i="1"/>
  <c r="Z972" i="1"/>
  <c r="AA972" i="1"/>
  <c r="AB972" i="1"/>
  <c r="AC972" i="1"/>
  <c r="BY972" i="1"/>
  <c r="L973" i="1"/>
  <c r="M973" i="1"/>
  <c r="S973" i="1"/>
  <c r="Z973" i="1"/>
  <c r="AA973" i="1"/>
  <c r="AB973" i="1"/>
  <c r="AC973" i="1"/>
  <c r="BY973" i="1"/>
  <c r="L974" i="1"/>
  <c r="M974" i="1"/>
  <c r="S974" i="1"/>
  <c r="Z974" i="1"/>
  <c r="AA974" i="1"/>
  <c r="AB974" i="1"/>
  <c r="AC974" i="1"/>
  <c r="BY974" i="1"/>
  <c r="L975" i="1"/>
  <c r="M975" i="1"/>
  <c r="S975" i="1"/>
  <c r="Z975" i="1"/>
  <c r="AA975" i="1"/>
  <c r="AB975" i="1"/>
  <c r="AC975" i="1"/>
  <c r="BY975" i="1"/>
  <c r="L976" i="1"/>
  <c r="M976" i="1"/>
  <c r="S976" i="1"/>
  <c r="Z976" i="1"/>
  <c r="AA976" i="1"/>
  <c r="AB976" i="1"/>
  <c r="AC976" i="1"/>
  <c r="BY976" i="1"/>
  <c r="L977" i="1"/>
  <c r="M977" i="1"/>
  <c r="S977" i="1"/>
  <c r="Z977" i="1"/>
  <c r="AA977" i="1"/>
  <c r="AB977" i="1"/>
  <c r="AC977" i="1"/>
  <c r="BY977" i="1"/>
  <c r="L978" i="1"/>
  <c r="M978" i="1"/>
  <c r="S978" i="1"/>
  <c r="Z978" i="1"/>
  <c r="AA978" i="1"/>
  <c r="AB978" i="1"/>
  <c r="AC978" i="1"/>
  <c r="BY978" i="1"/>
  <c r="L979" i="1"/>
  <c r="M979" i="1"/>
  <c r="S979" i="1"/>
  <c r="Z979" i="1"/>
  <c r="AA979" i="1"/>
  <c r="AB979" i="1"/>
  <c r="AC979" i="1"/>
  <c r="BY979" i="1"/>
  <c r="L980" i="1"/>
  <c r="M980" i="1"/>
  <c r="S980" i="1"/>
  <c r="Z980" i="1"/>
  <c r="AA980" i="1"/>
  <c r="AB980" i="1"/>
  <c r="AC980" i="1"/>
  <c r="BY980" i="1"/>
  <c r="L981" i="1"/>
  <c r="M981" i="1"/>
  <c r="S981" i="1"/>
  <c r="Z981" i="1"/>
  <c r="AA981" i="1"/>
  <c r="AB981" i="1"/>
  <c r="AC981" i="1"/>
  <c r="BY981" i="1"/>
  <c r="L982" i="1"/>
  <c r="M982" i="1"/>
  <c r="S982" i="1"/>
  <c r="Z982" i="1"/>
  <c r="AA982" i="1"/>
  <c r="AB982" i="1"/>
  <c r="AC982" i="1"/>
  <c r="BY982" i="1"/>
  <c r="L983" i="1"/>
  <c r="M983" i="1"/>
  <c r="S983" i="1"/>
  <c r="Z983" i="1"/>
  <c r="AA983" i="1"/>
  <c r="AB983" i="1"/>
  <c r="AC983" i="1"/>
  <c r="BY983" i="1"/>
  <c r="L984" i="1"/>
  <c r="M984" i="1"/>
  <c r="S984" i="1"/>
  <c r="Z984" i="1"/>
  <c r="AA984" i="1"/>
  <c r="AB984" i="1"/>
  <c r="AC984" i="1"/>
  <c r="BY984" i="1"/>
  <c r="L985" i="1"/>
  <c r="M985" i="1"/>
  <c r="S985" i="1"/>
  <c r="Z985" i="1"/>
  <c r="AA985" i="1"/>
  <c r="AB985" i="1"/>
  <c r="AC985" i="1"/>
  <c r="BY985" i="1"/>
  <c r="L986" i="1"/>
  <c r="M986" i="1"/>
  <c r="S986" i="1"/>
  <c r="Z986" i="1"/>
  <c r="AA986" i="1"/>
  <c r="AB986" i="1"/>
  <c r="AC986" i="1"/>
  <c r="BY986" i="1"/>
  <c r="L987" i="1"/>
  <c r="M987" i="1"/>
  <c r="S987" i="1"/>
  <c r="Z987" i="1"/>
  <c r="AA987" i="1"/>
  <c r="AB987" i="1"/>
  <c r="AC987" i="1"/>
  <c r="BY987" i="1"/>
  <c r="L988" i="1"/>
  <c r="M988" i="1"/>
  <c r="S988" i="1"/>
  <c r="Z988" i="1"/>
  <c r="AA988" i="1"/>
  <c r="AB988" i="1"/>
  <c r="AC988" i="1"/>
  <c r="BY988" i="1"/>
  <c r="L989" i="1"/>
  <c r="M989" i="1"/>
  <c r="S989" i="1"/>
  <c r="Z989" i="1"/>
  <c r="AA989" i="1"/>
  <c r="AB989" i="1"/>
  <c r="AC989" i="1"/>
  <c r="BY989" i="1"/>
  <c r="L990" i="1"/>
  <c r="M990" i="1"/>
  <c r="S990" i="1"/>
  <c r="Z990" i="1"/>
  <c r="AA990" i="1"/>
  <c r="AB990" i="1"/>
  <c r="AC990" i="1"/>
  <c r="BY990" i="1"/>
  <c r="L991" i="1"/>
  <c r="M991" i="1"/>
  <c r="S991" i="1"/>
  <c r="Z991" i="1"/>
  <c r="AA991" i="1"/>
  <c r="AB991" i="1"/>
  <c r="AC991" i="1"/>
  <c r="BY991" i="1"/>
  <c r="L992" i="1"/>
  <c r="M992" i="1"/>
  <c r="S992" i="1"/>
  <c r="Z992" i="1"/>
  <c r="AA992" i="1"/>
  <c r="AB992" i="1"/>
  <c r="AC992" i="1"/>
  <c r="BY992" i="1"/>
  <c r="L993" i="1"/>
  <c r="M993" i="1"/>
  <c r="S993" i="1"/>
  <c r="Z993" i="1"/>
  <c r="AA993" i="1"/>
  <c r="AB993" i="1"/>
  <c r="AC993" i="1"/>
  <c r="BY993" i="1"/>
  <c r="L994" i="1"/>
  <c r="M994" i="1"/>
  <c r="S994" i="1"/>
  <c r="Z994" i="1"/>
  <c r="AA994" i="1"/>
  <c r="AB994" i="1"/>
  <c r="AC994" i="1"/>
  <c r="BY994" i="1"/>
  <c r="L995" i="1"/>
  <c r="M995" i="1"/>
  <c r="S995" i="1"/>
  <c r="Z995" i="1"/>
  <c r="AA995" i="1"/>
  <c r="AB995" i="1"/>
  <c r="AC995" i="1"/>
  <c r="BY995" i="1"/>
  <c r="L996" i="1"/>
  <c r="M996" i="1"/>
  <c r="S996" i="1"/>
  <c r="Z996" i="1"/>
  <c r="AA996" i="1"/>
  <c r="AB996" i="1"/>
  <c r="AC996" i="1"/>
  <c r="BY996" i="1"/>
  <c r="L997" i="1"/>
  <c r="M997" i="1"/>
  <c r="S997" i="1"/>
  <c r="Z997" i="1"/>
  <c r="AA997" i="1"/>
  <c r="AB997" i="1"/>
  <c r="AC997" i="1"/>
  <c r="BY997" i="1"/>
  <c r="L998" i="1"/>
  <c r="M998" i="1"/>
  <c r="S998" i="1"/>
  <c r="Z998" i="1"/>
  <c r="AA998" i="1"/>
  <c r="AB998" i="1"/>
  <c r="AC998" i="1"/>
  <c r="BY998" i="1"/>
  <c r="L999" i="1"/>
  <c r="M999" i="1"/>
  <c r="S999" i="1"/>
  <c r="Z999" i="1"/>
  <c r="AA999" i="1"/>
  <c r="AB999" i="1"/>
  <c r="AC999" i="1"/>
  <c r="BY999" i="1"/>
  <c r="L1000" i="1"/>
  <c r="M1000" i="1"/>
  <c r="S1000" i="1"/>
  <c r="Z1000" i="1"/>
  <c r="AA1000" i="1"/>
  <c r="AB1000" i="1"/>
  <c r="AC1000" i="1"/>
  <c r="BY1000" i="1"/>
  <c r="L1001" i="1"/>
  <c r="M1001" i="1"/>
  <c r="S1001" i="1"/>
  <c r="Z1001" i="1"/>
  <c r="AA1001" i="1"/>
  <c r="AB1001" i="1"/>
  <c r="AC1001" i="1"/>
  <c r="BY1001" i="1"/>
  <c r="L1002" i="1"/>
  <c r="M1002" i="1"/>
  <c r="S1002" i="1"/>
  <c r="Z1002" i="1"/>
  <c r="AA1002" i="1"/>
  <c r="AB1002" i="1"/>
  <c r="AC1002" i="1"/>
  <c r="BY1002" i="1"/>
  <c r="L1003" i="1"/>
  <c r="M1003" i="1"/>
  <c r="S1003" i="1"/>
  <c r="Z1003" i="1"/>
  <c r="AA1003" i="1"/>
  <c r="AB1003" i="1"/>
  <c r="AC1003" i="1"/>
  <c r="BY1003" i="1"/>
  <c r="L1004" i="1"/>
  <c r="M1004" i="1"/>
  <c r="S1004" i="1"/>
  <c r="Z1004" i="1"/>
  <c r="AA1004" i="1"/>
  <c r="AB1004" i="1"/>
  <c r="AC1004" i="1"/>
  <c r="BY1004" i="1"/>
  <c r="L1005" i="1"/>
  <c r="M1005" i="1"/>
  <c r="S1005" i="1"/>
  <c r="Z1005" i="1"/>
  <c r="AA1005" i="1"/>
  <c r="AB1005" i="1"/>
  <c r="AC1005" i="1"/>
  <c r="BY1005" i="1"/>
  <c r="L1006" i="1"/>
  <c r="M1006" i="1"/>
  <c r="S1006" i="1"/>
  <c r="Z1006" i="1"/>
  <c r="AA1006" i="1"/>
  <c r="AB1006" i="1"/>
  <c r="AC1006" i="1"/>
  <c r="BY1006" i="1"/>
  <c r="L1007" i="1"/>
  <c r="M1007" i="1"/>
  <c r="S1007" i="1"/>
  <c r="Z1007" i="1"/>
  <c r="AA1007" i="1"/>
  <c r="AB1007" i="1"/>
  <c r="AC1007" i="1"/>
  <c r="BY1007" i="1"/>
  <c r="L1008" i="1"/>
  <c r="M1008" i="1"/>
  <c r="S1008" i="1"/>
  <c r="Z1008" i="1"/>
  <c r="AA1008" i="1"/>
  <c r="AB1008" i="1"/>
  <c r="AC1008" i="1"/>
  <c r="BY1008" i="1"/>
  <c r="L1009" i="1"/>
  <c r="M1009" i="1"/>
  <c r="S1009" i="1"/>
  <c r="Z1009" i="1"/>
  <c r="AA1009" i="1"/>
  <c r="AB1009" i="1"/>
  <c r="AC1009" i="1"/>
  <c r="BY1009" i="1"/>
  <c r="L1010" i="1"/>
  <c r="M1010" i="1"/>
  <c r="S1010" i="1"/>
  <c r="Z1010" i="1"/>
  <c r="AA1010" i="1"/>
  <c r="AB1010" i="1"/>
  <c r="AC1010" i="1"/>
  <c r="BY1010" i="1"/>
  <c r="L1011" i="1"/>
  <c r="M1011" i="1"/>
  <c r="S1011" i="1"/>
  <c r="Z1011" i="1"/>
  <c r="AA1011" i="1"/>
  <c r="AB1011" i="1"/>
  <c r="AC1011" i="1"/>
  <c r="BY1011" i="1"/>
  <c r="L1012" i="1"/>
  <c r="M1012" i="1"/>
  <c r="S1012" i="1"/>
  <c r="Z1012" i="1"/>
  <c r="AA1012" i="1"/>
  <c r="AB1012" i="1"/>
  <c r="AC1012" i="1"/>
  <c r="BY1012" i="1"/>
  <c r="L1013" i="1"/>
  <c r="M1013" i="1"/>
  <c r="S1013" i="1"/>
  <c r="Z1013" i="1"/>
  <c r="AA1013" i="1"/>
  <c r="AB1013" i="1"/>
  <c r="AC1013" i="1"/>
  <c r="BY1013" i="1"/>
  <c r="L1014" i="1"/>
  <c r="M1014" i="1"/>
  <c r="S1014" i="1"/>
  <c r="Z1014" i="1"/>
  <c r="AA1014" i="1"/>
  <c r="AB1014" i="1"/>
  <c r="AC1014" i="1"/>
  <c r="BY1014" i="1"/>
  <c r="L1015" i="1"/>
  <c r="M1015" i="1"/>
  <c r="S1015" i="1"/>
  <c r="Z1015" i="1"/>
  <c r="AA1015" i="1"/>
  <c r="AB1015" i="1"/>
  <c r="AC1015" i="1"/>
  <c r="BY1015" i="1"/>
  <c r="L1016" i="1"/>
  <c r="M1016" i="1"/>
  <c r="S1016" i="1"/>
  <c r="Z1016" i="1"/>
  <c r="AA1016" i="1"/>
  <c r="AB1016" i="1"/>
  <c r="AC1016" i="1"/>
  <c r="BY1016" i="1"/>
  <c r="L1017" i="1"/>
  <c r="M1017" i="1"/>
  <c r="S1017" i="1"/>
  <c r="Z1017" i="1"/>
  <c r="AA1017" i="1"/>
  <c r="AB1017" i="1"/>
  <c r="AC1017" i="1"/>
  <c r="BY1017" i="1"/>
  <c r="L1018" i="1"/>
  <c r="M1018" i="1"/>
  <c r="S1018" i="1"/>
  <c r="Z1018" i="1"/>
  <c r="AA1018" i="1"/>
  <c r="AB1018" i="1"/>
  <c r="AC1018" i="1"/>
  <c r="BY1018" i="1"/>
  <c r="L1019" i="1"/>
  <c r="M1019" i="1"/>
  <c r="S1019" i="1"/>
  <c r="Z1019" i="1"/>
  <c r="AA1019" i="1"/>
  <c r="AB1019" i="1"/>
  <c r="AC1019" i="1"/>
  <c r="BY1019" i="1"/>
  <c r="L1020" i="1"/>
  <c r="M1020" i="1"/>
  <c r="S1020" i="1"/>
  <c r="Z1020" i="1"/>
  <c r="AA1020" i="1"/>
  <c r="AB1020" i="1"/>
  <c r="AC1020" i="1"/>
  <c r="BY1020" i="1"/>
  <c r="L1021" i="1"/>
  <c r="M1021" i="1"/>
  <c r="S1021" i="1"/>
  <c r="Z1021" i="1"/>
  <c r="AA1021" i="1"/>
  <c r="AB1021" i="1"/>
  <c r="AC1021" i="1"/>
  <c r="BY1021" i="1"/>
  <c r="L1022" i="1"/>
  <c r="M1022" i="1"/>
  <c r="S1022" i="1"/>
  <c r="Z1022" i="1"/>
  <c r="AA1022" i="1"/>
  <c r="AB1022" i="1"/>
  <c r="AC1022" i="1"/>
  <c r="BY1022" i="1"/>
  <c r="L1023" i="1"/>
  <c r="M1023" i="1"/>
  <c r="S1023" i="1"/>
  <c r="Z1023" i="1"/>
  <c r="AA1023" i="1"/>
  <c r="AB1023" i="1"/>
  <c r="AC1023" i="1"/>
  <c r="BY1023" i="1"/>
  <c r="L1024" i="1"/>
  <c r="M1024" i="1"/>
  <c r="S1024" i="1"/>
  <c r="Z1024" i="1"/>
  <c r="AA1024" i="1"/>
  <c r="AB1024" i="1"/>
  <c r="AC1024" i="1"/>
  <c r="BY1024" i="1"/>
  <c r="L1025" i="1"/>
  <c r="M1025" i="1"/>
  <c r="S1025" i="1"/>
  <c r="Z1025" i="1"/>
  <c r="AA1025" i="1"/>
  <c r="AB1025" i="1"/>
  <c r="AC1025" i="1"/>
  <c r="BY1025" i="1"/>
  <c r="L1026" i="1"/>
  <c r="M1026" i="1"/>
  <c r="S1026" i="1"/>
  <c r="Z1026" i="1"/>
  <c r="AA1026" i="1"/>
  <c r="AB1026" i="1"/>
  <c r="AC1026" i="1"/>
  <c r="BY1026" i="1"/>
  <c r="L1027" i="1"/>
  <c r="M1027" i="1"/>
  <c r="S1027" i="1"/>
  <c r="Z1027" i="1"/>
  <c r="AA1027" i="1"/>
  <c r="AB1027" i="1"/>
  <c r="AC1027" i="1"/>
  <c r="BY1027" i="1"/>
  <c r="L1028" i="1"/>
  <c r="M1028" i="1"/>
  <c r="S1028" i="1"/>
  <c r="Z1028" i="1"/>
  <c r="AA1028" i="1"/>
  <c r="AB1028" i="1"/>
  <c r="AC1028" i="1"/>
  <c r="BY1028" i="1"/>
  <c r="L1029" i="1"/>
  <c r="M1029" i="1"/>
  <c r="S1029" i="1"/>
  <c r="Z1029" i="1"/>
  <c r="AA1029" i="1"/>
  <c r="AB1029" i="1"/>
  <c r="AC1029" i="1"/>
  <c r="BY1029" i="1"/>
  <c r="L1030" i="1"/>
  <c r="M1030" i="1"/>
  <c r="S1030" i="1"/>
  <c r="Z1030" i="1"/>
  <c r="AA1030" i="1"/>
  <c r="AB1030" i="1"/>
  <c r="AC1030" i="1"/>
  <c r="BY1030" i="1"/>
  <c r="L1031" i="1"/>
  <c r="M1031" i="1"/>
  <c r="S1031" i="1"/>
  <c r="Z1031" i="1"/>
  <c r="AA1031" i="1"/>
  <c r="AB1031" i="1"/>
  <c r="AC1031" i="1"/>
  <c r="BY1031" i="1"/>
  <c r="L1032" i="1"/>
  <c r="M1032" i="1"/>
  <c r="S1032" i="1"/>
  <c r="Z1032" i="1"/>
  <c r="AA1032" i="1"/>
  <c r="AB1032" i="1"/>
  <c r="AC1032" i="1"/>
  <c r="BY1032" i="1"/>
  <c r="L1033" i="1"/>
  <c r="M1033" i="1"/>
  <c r="S1033" i="1"/>
  <c r="Z1033" i="1"/>
  <c r="AA1033" i="1"/>
  <c r="AB1033" i="1"/>
  <c r="AC1033" i="1"/>
  <c r="BY1033" i="1"/>
  <c r="L1034" i="1"/>
  <c r="M1034" i="1"/>
  <c r="S1034" i="1"/>
  <c r="Z1034" i="1"/>
  <c r="AA1034" i="1"/>
  <c r="AB1034" i="1"/>
  <c r="AC1034" i="1"/>
  <c r="BY1034" i="1"/>
  <c r="L1035" i="1"/>
  <c r="M1035" i="1"/>
  <c r="S1035" i="1"/>
  <c r="Z1035" i="1"/>
  <c r="AA1035" i="1"/>
  <c r="AB1035" i="1"/>
  <c r="AC1035" i="1"/>
  <c r="BY1035" i="1"/>
  <c r="L1036" i="1"/>
  <c r="M1036" i="1"/>
  <c r="S1036" i="1"/>
  <c r="Z1036" i="1"/>
  <c r="AA1036" i="1"/>
  <c r="AB1036" i="1"/>
  <c r="AC1036" i="1"/>
  <c r="BY1036" i="1"/>
  <c r="L1037" i="1"/>
  <c r="M1037" i="1"/>
  <c r="S1037" i="1"/>
  <c r="Z1037" i="1"/>
  <c r="AA1037" i="1"/>
  <c r="AB1037" i="1"/>
  <c r="AC1037" i="1"/>
  <c r="BY1037" i="1"/>
  <c r="L1038" i="1"/>
  <c r="M1038" i="1"/>
  <c r="S1038" i="1"/>
  <c r="Z1038" i="1"/>
  <c r="AA1038" i="1"/>
  <c r="AB1038" i="1"/>
  <c r="AC1038" i="1"/>
  <c r="BY1038" i="1"/>
  <c r="L1039" i="1"/>
  <c r="M1039" i="1"/>
  <c r="S1039" i="1"/>
  <c r="Z1039" i="1"/>
  <c r="AA1039" i="1"/>
  <c r="AB1039" i="1"/>
  <c r="AC1039" i="1"/>
  <c r="BY1039" i="1"/>
  <c r="L1040" i="1"/>
  <c r="M1040" i="1"/>
  <c r="S1040" i="1"/>
  <c r="Z1040" i="1"/>
  <c r="AA1040" i="1"/>
  <c r="AB1040" i="1"/>
  <c r="AC1040" i="1"/>
  <c r="BY1040" i="1"/>
  <c r="L1041" i="1"/>
  <c r="M1041" i="1"/>
  <c r="S1041" i="1"/>
  <c r="Z1041" i="1"/>
  <c r="AA1041" i="1"/>
  <c r="AB1041" i="1"/>
  <c r="AC1041" i="1"/>
  <c r="BY1041" i="1"/>
  <c r="L1042" i="1"/>
  <c r="M1042" i="1"/>
  <c r="S1042" i="1"/>
  <c r="Z1042" i="1"/>
  <c r="AA1042" i="1"/>
  <c r="AB1042" i="1"/>
  <c r="AC1042" i="1"/>
  <c r="BY1042" i="1"/>
  <c r="L1043" i="1"/>
  <c r="M1043" i="1"/>
  <c r="S1043" i="1"/>
  <c r="Z1043" i="1"/>
  <c r="AA1043" i="1"/>
  <c r="AB1043" i="1"/>
  <c r="AC1043" i="1"/>
  <c r="BY1043" i="1"/>
  <c r="L1044" i="1"/>
  <c r="M1044" i="1"/>
  <c r="S1044" i="1"/>
  <c r="Z1044" i="1"/>
  <c r="AA1044" i="1"/>
  <c r="AB1044" i="1"/>
  <c r="AC1044" i="1"/>
  <c r="BY1044" i="1"/>
  <c r="L1045" i="1"/>
  <c r="M1045" i="1"/>
  <c r="S1045" i="1"/>
  <c r="Z1045" i="1"/>
  <c r="AA1045" i="1"/>
  <c r="AB1045" i="1"/>
  <c r="AC1045" i="1"/>
  <c r="BY1045" i="1"/>
  <c r="L1046" i="1"/>
  <c r="M1046" i="1"/>
  <c r="S1046" i="1"/>
  <c r="Z1046" i="1"/>
  <c r="AA1046" i="1"/>
  <c r="AB1046" i="1"/>
  <c r="AC1046" i="1"/>
  <c r="BY1046" i="1"/>
  <c r="L1047" i="1"/>
  <c r="M1047" i="1"/>
  <c r="S1047" i="1"/>
  <c r="Z1047" i="1"/>
  <c r="AA1047" i="1"/>
  <c r="AB1047" i="1"/>
  <c r="AC1047" i="1"/>
  <c r="BY1047" i="1"/>
  <c r="L1048" i="1"/>
  <c r="M1048" i="1"/>
  <c r="S1048" i="1"/>
  <c r="Z1048" i="1"/>
  <c r="AA1048" i="1"/>
  <c r="AB1048" i="1"/>
  <c r="AC1048" i="1"/>
  <c r="BY1048" i="1"/>
  <c r="L1049" i="1"/>
  <c r="M1049" i="1"/>
  <c r="S1049" i="1"/>
  <c r="Z1049" i="1"/>
  <c r="AA1049" i="1"/>
  <c r="AB1049" i="1"/>
  <c r="AC1049" i="1"/>
  <c r="BY1049" i="1"/>
  <c r="L1050" i="1"/>
  <c r="M1050" i="1"/>
  <c r="S1050" i="1"/>
  <c r="Z1050" i="1"/>
  <c r="AA1050" i="1"/>
  <c r="AB1050" i="1"/>
  <c r="AC1050" i="1"/>
  <c r="BY1050" i="1"/>
  <c r="L1051" i="1"/>
  <c r="M1051" i="1"/>
  <c r="S1051" i="1"/>
  <c r="Z1051" i="1"/>
  <c r="AA1051" i="1"/>
  <c r="AB1051" i="1"/>
  <c r="AC1051" i="1"/>
  <c r="BY1051" i="1"/>
  <c r="L1052" i="1"/>
  <c r="M1052" i="1"/>
  <c r="S1052" i="1"/>
  <c r="Z1052" i="1"/>
  <c r="AA1052" i="1"/>
  <c r="AB1052" i="1"/>
  <c r="AC1052" i="1"/>
  <c r="BY1052" i="1"/>
  <c r="L1053" i="1"/>
  <c r="M1053" i="1"/>
  <c r="S1053" i="1"/>
  <c r="Z1053" i="1"/>
  <c r="AA1053" i="1"/>
  <c r="AB1053" i="1"/>
  <c r="AC1053" i="1"/>
  <c r="BY1053" i="1"/>
  <c r="L1054" i="1"/>
  <c r="M1054" i="1"/>
  <c r="S1054" i="1"/>
  <c r="Z1054" i="1"/>
  <c r="AA1054" i="1"/>
  <c r="AB1054" i="1"/>
  <c r="AC1054" i="1"/>
  <c r="BY1054" i="1"/>
  <c r="L1055" i="1"/>
  <c r="M1055" i="1"/>
  <c r="S1055" i="1"/>
  <c r="Z1055" i="1"/>
  <c r="AA1055" i="1"/>
  <c r="AB1055" i="1"/>
  <c r="AC1055" i="1"/>
  <c r="BY1055" i="1"/>
  <c r="L1056" i="1"/>
  <c r="M1056" i="1"/>
  <c r="S1056" i="1"/>
  <c r="Z1056" i="1"/>
  <c r="AA1056" i="1"/>
  <c r="AB1056" i="1"/>
  <c r="AC1056" i="1"/>
  <c r="BY1056" i="1"/>
  <c r="L1057" i="1"/>
  <c r="M1057" i="1"/>
  <c r="S1057" i="1"/>
  <c r="Z1057" i="1"/>
  <c r="AA1057" i="1"/>
  <c r="AB1057" i="1"/>
  <c r="AC1057" i="1"/>
  <c r="BY1057" i="1"/>
  <c r="L1058" i="1"/>
  <c r="M1058" i="1"/>
  <c r="S1058" i="1"/>
  <c r="Z1058" i="1"/>
  <c r="AA1058" i="1"/>
  <c r="AB1058" i="1"/>
  <c r="AC1058" i="1"/>
  <c r="BY1058" i="1"/>
  <c r="L1059" i="1"/>
  <c r="M1059" i="1"/>
  <c r="S1059" i="1"/>
  <c r="Z1059" i="1"/>
  <c r="AA1059" i="1"/>
  <c r="AB1059" i="1"/>
  <c r="AC1059" i="1"/>
  <c r="BY1059" i="1"/>
  <c r="L1060" i="1"/>
  <c r="M1060" i="1"/>
  <c r="S1060" i="1"/>
  <c r="Z1060" i="1"/>
  <c r="AA1060" i="1"/>
  <c r="AB1060" i="1"/>
  <c r="AC1060" i="1"/>
  <c r="BY1060" i="1"/>
  <c r="L1061" i="1"/>
  <c r="M1061" i="1"/>
  <c r="S1061" i="1"/>
  <c r="Z1061" i="1"/>
  <c r="AA1061" i="1"/>
  <c r="AB1061" i="1"/>
  <c r="AC1061" i="1"/>
  <c r="BY1061" i="1"/>
  <c r="L1062" i="1"/>
  <c r="M1062" i="1"/>
  <c r="S1062" i="1"/>
  <c r="Z1062" i="1"/>
  <c r="AA1062" i="1"/>
  <c r="AB1062" i="1"/>
  <c r="AC1062" i="1"/>
  <c r="BY1062" i="1"/>
  <c r="L1063" i="1"/>
  <c r="M1063" i="1"/>
  <c r="S1063" i="1"/>
  <c r="Z1063" i="1"/>
  <c r="AA1063" i="1"/>
  <c r="AB1063" i="1"/>
  <c r="AC1063" i="1"/>
  <c r="BY1063" i="1"/>
  <c r="L1064" i="1"/>
  <c r="M1064" i="1"/>
  <c r="S1064" i="1"/>
  <c r="Z1064" i="1"/>
  <c r="AA1064" i="1"/>
  <c r="AB1064" i="1"/>
  <c r="AC1064" i="1"/>
  <c r="BY1064" i="1"/>
  <c r="L1065" i="1"/>
  <c r="M1065" i="1"/>
  <c r="S1065" i="1"/>
  <c r="Z1065" i="1"/>
  <c r="AA1065" i="1"/>
  <c r="AB1065" i="1"/>
  <c r="AC1065" i="1"/>
  <c r="BY1065" i="1"/>
  <c r="L1066" i="1"/>
  <c r="M1066" i="1"/>
  <c r="S1066" i="1"/>
  <c r="Z1066" i="1"/>
  <c r="AA1066" i="1"/>
  <c r="AB1066" i="1"/>
  <c r="AC1066" i="1"/>
  <c r="BY1066" i="1"/>
  <c r="L1067" i="1"/>
  <c r="M1067" i="1"/>
  <c r="S1067" i="1"/>
  <c r="Z1067" i="1"/>
  <c r="AA1067" i="1"/>
  <c r="AB1067" i="1"/>
  <c r="AC1067" i="1"/>
  <c r="BY1067" i="1"/>
  <c r="L1068" i="1"/>
  <c r="M1068" i="1"/>
  <c r="S1068" i="1"/>
  <c r="Z1068" i="1"/>
  <c r="AA1068" i="1"/>
  <c r="AB1068" i="1"/>
  <c r="AC1068" i="1"/>
  <c r="BY1068" i="1"/>
  <c r="L1069" i="1"/>
  <c r="M1069" i="1"/>
  <c r="S1069" i="1"/>
  <c r="Z1069" i="1"/>
  <c r="AA1069" i="1"/>
  <c r="AB1069" i="1"/>
  <c r="AC1069" i="1"/>
  <c r="BY1069" i="1"/>
  <c r="L1070" i="1"/>
  <c r="M1070" i="1"/>
  <c r="S1070" i="1"/>
  <c r="Z1070" i="1"/>
  <c r="AA1070" i="1"/>
  <c r="AB1070" i="1"/>
  <c r="AC1070" i="1"/>
  <c r="BY1070" i="1"/>
  <c r="L1071" i="1"/>
  <c r="M1071" i="1"/>
  <c r="S1071" i="1"/>
  <c r="Z1071" i="1"/>
  <c r="AA1071" i="1"/>
  <c r="AB1071" i="1"/>
  <c r="AC1071" i="1"/>
  <c r="BY1071" i="1"/>
  <c r="L1072" i="1"/>
  <c r="M1072" i="1"/>
  <c r="S1072" i="1"/>
  <c r="Z1072" i="1"/>
  <c r="AA1072" i="1"/>
  <c r="AB1072" i="1"/>
  <c r="AC1072" i="1"/>
  <c r="BY1072" i="1"/>
  <c r="L1073" i="1"/>
  <c r="M1073" i="1"/>
  <c r="S1073" i="1"/>
  <c r="Z1073" i="1"/>
  <c r="AA1073" i="1"/>
  <c r="AB1073" i="1"/>
  <c r="AC1073" i="1"/>
  <c r="BY1073" i="1"/>
  <c r="L1074" i="1"/>
  <c r="M1074" i="1"/>
  <c r="S1074" i="1"/>
  <c r="Z1074" i="1"/>
  <c r="AA1074" i="1"/>
  <c r="AB1074" i="1"/>
  <c r="AC1074" i="1"/>
  <c r="BY1074" i="1"/>
  <c r="L1075" i="1"/>
  <c r="M1075" i="1"/>
  <c r="S1075" i="1"/>
  <c r="Z1075" i="1"/>
  <c r="AA1075" i="1"/>
  <c r="AB1075" i="1"/>
  <c r="AC1075" i="1"/>
  <c r="BY1075" i="1"/>
  <c r="L1076" i="1"/>
  <c r="M1076" i="1"/>
  <c r="S1076" i="1"/>
  <c r="Z1076" i="1"/>
  <c r="AA1076" i="1"/>
  <c r="AB1076" i="1"/>
  <c r="AC1076" i="1"/>
  <c r="BY1076" i="1"/>
  <c r="L1077" i="1"/>
  <c r="M1077" i="1"/>
  <c r="S1077" i="1"/>
  <c r="Z1077" i="1"/>
  <c r="AA1077" i="1"/>
  <c r="AB1077" i="1"/>
  <c r="AC1077" i="1"/>
  <c r="BY1077" i="1"/>
  <c r="L1078" i="1"/>
  <c r="M1078" i="1"/>
  <c r="S1078" i="1"/>
  <c r="Z1078" i="1"/>
  <c r="AA1078" i="1"/>
  <c r="AB1078" i="1"/>
  <c r="AC1078" i="1"/>
  <c r="BY1078" i="1"/>
  <c r="L1079" i="1"/>
  <c r="M1079" i="1"/>
  <c r="S1079" i="1"/>
  <c r="Z1079" i="1"/>
  <c r="AA1079" i="1"/>
  <c r="AB1079" i="1"/>
  <c r="AC1079" i="1"/>
  <c r="BY1079" i="1"/>
  <c r="L1080" i="1"/>
  <c r="M1080" i="1"/>
  <c r="S1080" i="1"/>
  <c r="Z1080" i="1"/>
  <c r="AA1080" i="1"/>
  <c r="AB1080" i="1"/>
  <c r="AC1080" i="1"/>
  <c r="BY1080" i="1"/>
  <c r="L1081" i="1"/>
  <c r="M1081" i="1"/>
  <c r="S1081" i="1"/>
  <c r="Z1081" i="1"/>
  <c r="AA1081" i="1"/>
  <c r="AB1081" i="1"/>
  <c r="AC1081" i="1"/>
  <c r="BY1081" i="1"/>
  <c r="L1082" i="1"/>
  <c r="M1082" i="1"/>
  <c r="S1082" i="1"/>
  <c r="Z1082" i="1"/>
  <c r="AA1082" i="1"/>
  <c r="AB1082" i="1"/>
  <c r="AC1082" i="1"/>
  <c r="BY1082" i="1"/>
  <c r="L1083" i="1"/>
  <c r="M1083" i="1"/>
  <c r="S1083" i="1"/>
  <c r="Z1083" i="1"/>
  <c r="AA1083" i="1"/>
  <c r="AB1083" i="1"/>
  <c r="AC1083" i="1"/>
  <c r="BY1083" i="1"/>
  <c r="L1084" i="1"/>
  <c r="M1084" i="1"/>
  <c r="S1084" i="1"/>
  <c r="Z1084" i="1"/>
  <c r="AA1084" i="1"/>
  <c r="AB1084" i="1"/>
  <c r="AC1084" i="1"/>
  <c r="BY1084" i="1"/>
  <c r="L1085" i="1"/>
  <c r="M1085" i="1"/>
  <c r="S1085" i="1"/>
  <c r="Z1085" i="1"/>
  <c r="AA1085" i="1"/>
  <c r="AB1085" i="1"/>
  <c r="AC1085" i="1"/>
  <c r="BY1085" i="1"/>
  <c r="L1086" i="1"/>
  <c r="M1086" i="1"/>
  <c r="S1086" i="1"/>
  <c r="Z1086" i="1"/>
  <c r="AA1086" i="1"/>
  <c r="AB1086" i="1"/>
  <c r="AC1086" i="1"/>
  <c r="BY1086" i="1"/>
  <c r="L1087" i="1"/>
  <c r="M1087" i="1"/>
  <c r="S1087" i="1"/>
  <c r="Z1087" i="1"/>
  <c r="AA1087" i="1"/>
  <c r="AB1087" i="1"/>
  <c r="AC1087" i="1"/>
  <c r="BY1087" i="1"/>
  <c r="L1088" i="1"/>
  <c r="M1088" i="1"/>
  <c r="S1088" i="1"/>
  <c r="Z1088" i="1"/>
  <c r="AA1088" i="1"/>
  <c r="AB1088" i="1"/>
  <c r="AC1088" i="1"/>
  <c r="BY1088" i="1"/>
  <c r="L1089" i="1"/>
  <c r="M1089" i="1"/>
  <c r="S1089" i="1"/>
  <c r="Z1089" i="1"/>
  <c r="AA1089" i="1"/>
  <c r="AB1089" i="1"/>
  <c r="AC1089" i="1"/>
  <c r="BY1089" i="1"/>
  <c r="L1090" i="1"/>
  <c r="M1090" i="1"/>
  <c r="S1090" i="1"/>
  <c r="Z1090" i="1"/>
  <c r="AA1090" i="1"/>
  <c r="AB1090" i="1"/>
  <c r="AC1090" i="1"/>
  <c r="BY1090" i="1"/>
  <c r="L1091" i="1"/>
  <c r="M1091" i="1"/>
  <c r="S1091" i="1"/>
  <c r="Z1091" i="1"/>
  <c r="AA1091" i="1"/>
  <c r="AB1091" i="1"/>
  <c r="AC1091" i="1"/>
  <c r="BY1091" i="1"/>
  <c r="L1092" i="1"/>
  <c r="M1092" i="1"/>
  <c r="S1092" i="1"/>
  <c r="Z1092" i="1"/>
  <c r="AA1092" i="1"/>
  <c r="AB1092" i="1"/>
  <c r="AC1092" i="1"/>
  <c r="BY1092" i="1"/>
  <c r="L1093" i="1"/>
  <c r="M1093" i="1"/>
  <c r="S1093" i="1"/>
  <c r="Z1093" i="1"/>
  <c r="AA1093" i="1"/>
  <c r="AB1093" i="1"/>
  <c r="AC1093" i="1"/>
  <c r="BY1093" i="1"/>
  <c r="L1094" i="1"/>
  <c r="M1094" i="1"/>
  <c r="S1094" i="1"/>
  <c r="Z1094" i="1"/>
  <c r="AA1094" i="1"/>
  <c r="AB1094" i="1"/>
  <c r="AC1094" i="1"/>
  <c r="BY1094" i="1"/>
  <c r="L1095" i="1"/>
  <c r="M1095" i="1"/>
  <c r="S1095" i="1"/>
  <c r="Z1095" i="1"/>
  <c r="AA1095" i="1"/>
  <c r="AB1095" i="1"/>
  <c r="AC1095" i="1"/>
  <c r="BY1095" i="1"/>
  <c r="L1096" i="1"/>
  <c r="M1096" i="1"/>
  <c r="S1096" i="1"/>
  <c r="Z1096" i="1"/>
  <c r="AA1096" i="1"/>
  <c r="AB1096" i="1"/>
  <c r="AC1096" i="1"/>
  <c r="BY1096" i="1"/>
  <c r="L1097" i="1"/>
  <c r="M1097" i="1"/>
  <c r="S1097" i="1"/>
  <c r="Z1097" i="1"/>
  <c r="AA1097" i="1"/>
  <c r="AB1097" i="1"/>
  <c r="AC1097" i="1"/>
  <c r="BY1097" i="1"/>
  <c r="L1098" i="1"/>
  <c r="M1098" i="1"/>
  <c r="S1098" i="1"/>
  <c r="Z1098" i="1"/>
  <c r="AA1098" i="1"/>
  <c r="AB1098" i="1"/>
  <c r="AC1098" i="1"/>
  <c r="BY1098" i="1"/>
  <c r="L1099" i="1"/>
  <c r="M1099" i="1"/>
  <c r="S1099" i="1"/>
  <c r="Z1099" i="1"/>
  <c r="AA1099" i="1"/>
  <c r="AB1099" i="1"/>
  <c r="AC1099" i="1"/>
  <c r="BY1099" i="1"/>
  <c r="L1100" i="1"/>
  <c r="M1100" i="1"/>
  <c r="S1100" i="1"/>
  <c r="Z1100" i="1"/>
  <c r="AA1100" i="1"/>
  <c r="AB1100" i="1"/>
  <c r="AC1100" i="1"/>
  <c r="BY1100" i="1"/>
  <c r="L1101" i="1"/>
  <c r="M1101" i="1"/>
  <c r="S1101" i="1"/>
  <c r="Z1101" i="1"/>
  <c r="AA1101" i="1"/>
  <c r="AB1101" i="1"/>
  <c r="AC1101" i="1"/>
  <c r="BY1101" i="1"/>
  <c r="L1102" i="1"/>
  <c r="M1102" i="1"/>
  <c r="S1102" i="1"/>
  <c r="Z1102" i="1"/>
  <c r="AA1102" i="1"/>
  <c r="AB1102" i="1"/>
  <c r="AC1102" i="1"/>
  <c r="BY1102" i="1"/>
  <c r="L1103" i="1"/>
  <c r="M1103" i="1"/>
  <c r="S1103" i="1"/>
  <c r="Z1103" i="1"/>
  <c r="AA1103" i="1"/>
  <c r="AB1103" i="1"/>
  <c r="AC1103" i="1"/>
  <c r="BY1103" i="1"/>
  <c r="L1104" i="1"/>
  <c r="M1104" i="1"/>
  <c r="S1104" i="1"/>
  <c r="Z1104" i="1"/>
  <c r="AA1104" i="1"/>
  <c r="AB1104" i="1"/>
  <c r="AC1104" i="1"/>
  <c r="BY1104" i="1"/>
  <c r="L1105" i="1"/>
  <c r="M1105" i="1"/>
  <c r="S1105" i="1"/>
  <c r="Z1105" i="1"/>
  <c r="AA1105" i="1"/>
  <c r="AB1105" i="1"/>
  <c r="AC1105" i="1"/>
  <c r="BY1105" i="1"/>
  <c r="L1106" i="1"/>
  <c r="M1106" i="1"/>
  <c r="S1106" i="1"/>
  <c r="Z1106" i="1"/>
  <c r="AA1106" i="1"/>
  <c r="AB1106" i="1"/>
  <c r="AC1106" i="1"/>
  <c r="BY1106" i="1"/>
  <c r="L1107" i="1"/>
  <c r="M1107" i="1"/>
  <c r="S1107" i="1"/>
  <c r="Z1107" i="1"/>
  <c r="AA1107" i="1"/>
  <c r="AB1107" i="1"/>
  <c r="AC1107" i="1"/>
  <c r="BY1107" i="1"/>
  <c r="L1108" i="1"/>
  <c r="M1108" i="1"/>
  <c r="S1108" i="1"/>
  <c r="Z1108" i="1"/>
  <c r="AA1108" i="1"/>
  <c r="AB1108" i="1"/>
  <c r="AC1108" i="1"/>
  <c r="BY1108" i="1"/>
  <c r="L1109" i="1"/>
  <c r="M1109" i="1"/>
  <c r="S1109" i="1"/>
  <c r="Z1109" i="1"/>
  <c r="AA1109" i="1"/>
  <c r="AB1109" i="1"/>
  <c r="AC1109" i="1"/>
  <c r="BY1109" i="1"/>
  <c r="L1110" i="1"/>
  <c r="M1110" i="1"/>
  <c r="S1110" i="1"/>
  <c r="Z1110" i="1"/>
  <c r="AA1110" i="1"/>
  <c r="AB1110" i="1"/>
  <c r="AC1110" i="1"/>
  <c r="BY1110" i="1"/>
  <c r="L1111" i="1"/>
  <c r="M1111" i="1"/>
  <c r="S1111" i="1"/>
  <c r="Z1111" i="1"/>
  <c r="AA1111" i="1"/>
  <c r="AB1111" i="1"/>
  <c r="AC1111" i="1"/>
  <c r="BY1111" i="1"/>
  <c r="L1112" i="1"/>
  <c r="M1112" i="1"/>
  <c r="S1112" i="1"/>
  <c r="Z1112" i="1"/>
  <c r="AA1112" i="1"/>
  <c r="AB1112" i="1"/>
  <c r="AC1112" i="1"/>
  <c r="BY1112" i="1"/>
  <c r="L1113" i="1"/>
  <c r="M1113" i="1"/>
  <c r="S1113" i="1"/>
  <c r="Z1113" i="1"/>
  <c r="AA1113" i="1"/>
  <c r="AB1113" i="1"/>
  <c r="AC1113" i="1"/>
  <c r="BY1113" i="1"/>
  <c r="L1114" i="1"/>
  <c r="M1114" i="1"/>
  <c r="S1114" i="1"/>
  <c r="Z1114" i="1"/>
  <c r="AA1114" i="1"/>
  <c r="AB1114" i="1"/>
  <c r="AC1114" i="1"/>
  <c r="BY1114" i="1"/>
  <c r="L1115" i="1"/>
  <c r="M1115" i="1"/>
  <c r="S1115" i="1"/>
  <c r="Z1115" i="1"/>
  <c r="AA1115" i="1"/>
  <c r="AB1115" i="1"/>
  <c r="AC1115" i="1"/>
  <c r="BY1115" i="1"/>
  <c r="L1116" i="1"/>
  <c r="M1116" i="1"/>
  <c r="S1116" i="1"/>
  <c r="Z1116" i="1"/>
  <c r="AA1116" i="1"/>
  <c r="AB1116" i="1"/>
  <c r="AC1116" i="1"/>
  <c r="BY1116" i="1"/>
  <c r="L1117" i="1"/>
  <c r="M1117" i="1"/>
  <c r="S1117" i="1"/>
  <c r="Z1117" i="1"/>
  <c r="AA1117" i="1"/>
  <c r="AB1117" i="1"/>
  <c r="AC1117" i="1"/>
  <c r="BY1117" i="1"/>
  <c r="L1118" i="1"/>
  <c r="M1118" i="1"/>
  <c r="S1118" i="1"/>
  <c r="Z1118" i="1"/>
  <c r="AA1118" i="1"/>
  <c r="AB1118" i="1"/>
  <c r="AC1118" i="1"/>
  <c r="BY1118" i="1"/>
  <c r="L1119" i="1"/>
  <c r="M1119" i="1"/>
  <c r="S1119" i="1"/>
  <c r="Z1119" i="1"/>
  <c r="AA1119" i="1"/>
  <c r="AB1119" i="1"/>
  <c r="AC1119" i="1"/>
  <c r="BY1119" i="1"/>
  <c r="L1120" i="1"/>
  <c r="M1120" i="1"/>
  <c r="S1120" i="1"/>
  <c r="Z1120" i="1"/>
  <c r="AA1120" i="1"/>
  <c r="AB1120" i="1"/>
  <c r="AC1120" i="1"/>
  <c r="BY1120" i="1"/>
  <c r="L1121" i="1"/>
  <c r="M1121" i="1"/>
  <c r="S1121" i="1"/>
  <c r="Z1121" i="1"/>
  <c r="AA1121" i="1"/>
  <c r="AB1121" i="1"/>
  <c r="AC1121" i="1"/>
  <c r="BY1121" i="1"/>
  <c r="L1122" i="1"/>
  <c r="M1122" i="1"/>
  <c r="S1122" i="1"/>
  <c r="Z1122" i="1"/>
  <c r="AA1122" i="1"/>
  <c r="AB1122" i="1"/>
  <c r="AC1122" i="1"/>
  <c r="BY1122" i="1"/>
  <c r="L1123" i="1"/>
  <c r="M1123" i="1"/>
  <c r="S1123" i="1"/>
  <c r="Z1123" i="1"/>
  <c r="AA1123" i="1"/>
  <c r="AB1123" i="1"/>
  <c r="AC1123" i="1"/>
  <c r="BY1123" i="1"/>
  <c r="L1124" i="1"/>
  <c r="M1124" i="1"/>
  <c r="S1124" i="1"/>
  <c r="Z1124" i="1"/>
  <c r="AA1124" i="1"/>
  <c r="AB1124" i="1"/>
  <c r="AC1124" i="1"/>
  <c r="BY1124" i="1"/>
  <c r="L1125" i="1"/>
  <c r="M1125" i="1"/>
  <c r="S1125" i="1"/>
  <c r="Z1125" i="1"/>
  <c r="AA1125" i="1"/>
  <c r="AB1125" i="1"/>
  <c r="AC1125" i="1"/>
  <c r="BY1125" i="1"/>
  <c r="L1126" i="1"/>
  <c r="M1126" i="1"/>
  <c r="S1126" i="1"/>
  <c r="Z1126" i="1"/>
  <c r="AA1126" i="1"/>
  <c r="AB1126" i="1"/>
  <c r="AC1126" i="1"/>
  <c r="BY1126" i="1"/>
  <c r="L1127" i="1"/>
  <c r="M1127" i="1"/>
  <c r="S1127" i="1"/>
  <c r="Z1127" i="1"/>
  <c r="AA1127" i="1"/>
  <c r="AB1127" i="1"/>
  <c r="AC1127" i="1"/>
  <c r="BY1127" i="1"/>
  <c r="L1128" i="1"/>
  <c r="M1128" i="1"/>
  <c r="S1128" i="1"/>
  <c r="Z1128" i="1"/>
  <c r="AA1128" i="1"/>
  <c r="AB1128" i="1"/>
  <c r="AC1128" i="1"/>
  <c r="BY1128" i="1"/>
  <c r="L1129" i="1"/>
  <c r="M1129" i="1"/>
  <c r="S1129" i="1"/>
  <c r="Z1129" i="1"/>
  <c r="AA1129" i="1"/>
  <c r="AB1129" i="1"/>
  <c r="AC1129" i="1"/>
  <c r="BY1129" i="1"/>
  <c r="L1130" i="1"/>
  <c r="M1130" i="1"/>
  <c r="S1130" i="1"/>
  <c r="Z1130" i="1"/>
  <c r="AA1130" i="1"/>
  <c r="AB1130" i="1"/>
  <c r="AC1130" i="1"/>
  <c r="BY1130" i="1"/>
  <c r="L1131" i="1"/>
  <c r="M1131" i="1"/>
  <c r="S1131" i="1"/>
  <c r="Z1131" i="1"/>
  <c r="AA1131" i="1"/>
  <c r="AB1131" i="1"/>
  <c r="AC1131" i="1"/>
  <c r="BY1131" i="1"/>
  <c r="L1132" i="1"/>
  <c r="M1132" i="1"/>
  <c r="S1132" i="1"/>
  <c r="Z1132" i="1"/>
  <c r="AA1132" i="1"/>
  <c r="AB1132" i="1"/>
  <c r="AC1132" i="1"/>
  <c r="BY1132" i="1"/>
  <c r="L1133" i="1"/>
  <c r="M1133" i="1"/>
  <c r="S1133" i="1"/>
  <c r="Z1133" i="1"/>
  <c r="AA1133" i="1"/>
  <c r="AB1133" i="1"/>
  <c r="AC1133" i="1"/>
  <c r="BY1133" i="1"/>
  <c r="L1134" i="1"/>
  <c r="M1134" i="1"/>
  <c r="S1134" i="1"/>
  <c r="Z1134" i="1"/>
  <c r="AA1134" i="1"/>
  <c r="AB1134" i="1"/>
  <c r="AC1134" i="1"/>
  <c r="BY1134" i="1"/>
  <c r="L1135" i="1"/>
  <c r="M1135" i="1"/>
  <c r="S1135" i="1"/>
  <c r="Z1135" i="1"/>
  <c r="AA1135" i="1"/>
  <c r="AB1135" i="1"/>
  <c r="AC1135" i="1"/>
  <c r="BY1135" i="1"/>
  <c r="L1136" i="1"/>
  <c r="M1136" i="1"/>
  <c r="S1136" i="1"/>
  <c r="Z1136" i="1"/>
  <c r="AA1136" i="1"/>
  <c r="AB1136" i="1"/>
  <c r="AC1136" i="1"/>
  <c r="BY1136" i="1"/>
  <c r="L1137" i="1"/>
  <c r="M1137" i="1"/>
  <c r="S1137" i="1"/>
  <c r="Z1137" i="1"/>
  <c r="AA1137" i="1"/>
  <c r="AB1137" i="1"/>
  <c r="AC1137" i="1"/>
  <c r="BY1137" i="1"/>
  <c r="L1138" i="1"/>
  <c r="M1138" i="1"/>
  <c r="S1138" i="1"/>
  <c r="Z1138" i="1"/>
  <c r="AA1138" i="1"/>
  <c r="AB1138" i="1"/>
  <c r="AC1138" i="1"/>
  <c r="BY1138" i="1"/>
  <c r="L1139" i="1"/>
  <c r="M1139" i="1"/>
  <c r="S1139" i="1"/>
  <c r="Z1139" i="1"/>
  <c r="AA1139" i="1"/>
  <c r="AB1139" i="1"/>
  <c r="AC1139" i="1"/>
  <c r="BY1139" i="1"/>
  <c r="L1140" i="1"/>
  <c r="M1140" i="1"/>
  <c r="S1140" i="1"/>
  <c r="Z1140" i="1"/>
  <c r="AA1140" i="1"/>
  <c r="AB1140" i="1"/>
  <c r="AC1140" i="1"/>
  <c r="BY1140" i="1"/>
  <c r="L1141" i="1"/>
  <c r="M1141" i="1"/>
  <c r="S1141" i="1"/>
  <c r="Z1141" i="1"/>
  <c r="AA1141" i="1"/>
  <c r="AB1141" i="1"/>
  <c r="AC1141" i="1"/>
  <c r="BY1141" i="1"/>
  <c r="L1142" i="1"/>
  <c r="M1142" i="1"/>
  <c r="S1142" i="1"/>
  <c r="Z1142" i="1"/>
  <c r="AA1142" i="1"/>
  <c r="AB1142" i="1"/>
  <c r="AC1142" i="1"/>
  <c r="BY1142" i="1"/>
  <c r="L1143" i="1"/>
  <c r="M1143" i="1"/>
  <c r="S1143" i="1"/>
  <c r="Z1143" i="1"/>
  <c r="AA1143" i="1"/>
  <c r="AB1143" i="1"/>
  <c r="AC1143" i="1"/>
  <c r="BY1143" i="1"/>
  <c r="L1144" i="1"/>
  <c r="M1144" i="1"/>
  <c r="S1144" i="1"/>
  <c r="Z1144" i="1"/>
  <c r="AA1144" i="1"/>
  <c r="AB1144" i="1"/>
  <c r="AC1144" i="1"/>
  <c r="BY1144" i="1"/>
  <c r="L1145" i="1"/>
  <c r="M1145" i="1"/>
  <c r="S1145" i="1"/>
  <c r="Z1145" i="1"/>
  <c r="AA1145" i="1"/>
  <c r="AB1145" i="1"/>
  <c r="AC1145" i="1"/>
  <c r="BY1145" i="1"/>
  <c r="L1146" i="1"/>
  <c r="M1146" i="1"/>
  <c r="S1146" i="1"/>
  <c r="Z1146" i="1"/>
  <c r="AA1146" i="1"/>
  <c r="AB1146" i="1"/>
  <c r="AC1146" i="1"/>
  <c r="BY1146" i="1"/>
  <c r="L1147" i="1"/>
  <c r="M1147" i="1"/>
  <c r="S1147" i="1"/>
  <c r="Z1147" i="1"/>
  <c r="AA1147" i="1"/>
  <c r="AB1147" i="1"/>
  <c r="AC1147" i="1"/>
  <c r="BY1147" i="1"/>
  <c r="L1148" i="1"/>
  <c r="M1148" i="1"/>
  <c r="S1148" i="1"/>
  <c r="Z1148" i="1"/>
  <c r="AA1148" i="1"/>
  <c r="AB1148" i="1"/>
  <c r="AC1148" i="1"/>
  <c r="BY1148" i="1"/>
  <c r="L1149" i="1"/>
  <c r="M1149" i="1"/>
  <c r="S1149" i="1"/>
  <c r="Z1149" i="1"/>
  <c r="AA1149" i="1"/>
  <c r="AB1149" i="1"/>
  <c r="AC1149" i="1"/>
  <c r="BY1149" i="1"/>
  <c r="L1150" i="1"/>
  <c r="M1150" i="1"/>
  <c r="S1150" i="1"/>
  <c r="Z1150" i="1"/>
  <c r="AA1150" i="1"/>
  <c r="AB1150" i="1"/>
  <c r="AC1150" i="1"/>
  <c r="BY1150" i="1"/>
  <c r="L1151" i="1"/>
  <c r="M1151" i="1"/>
  <c r="S1151" i="1"/>
  <c r="Z1151" i="1"/>
  <c r="AA1151" i="1"/>
  <c r="AB1151" i="1"/>
  <c r="AC1151" i="1"/>
  <c r="BY1151" i="1"/>
  <c r="L1152" i="1"/>
  <c r="M1152" i="1"/>
  <c r="S1152" i="1"/>
  <c r="Z1152" i="1"/>
  <c r="AA1152" i="1"/>
  <c r="AB1152" i="1"/>
  <c r="AC1152" i="1"/>
  <c r="BY1152" i="1"/>
  <c r="L1153" i="1"/>
  <c r="M1153" i="1"/>
  <c r="S1153" i="1"/>
  <c r="Z1153" i="1"/>
  <c r="AA1153" i="1"/>
  <c r="AB1153" i="1"/>
  <c r="AC1153" i="1"/>
  <c r="BY1153" i="1"/>
  <c r="L1154" i="1"/>
  <c r="M1154" i="1"/>
  <c r="S1154" i="1"/>
  <c r="Z1154" i="1"/>
  <c r="AA1154" i="1"/>
  <c r="AB1154" i="1"/>
  <c r="AC1154" i="1"/>
  <c r="BY1154" i="1"/>
  <c r="L1155" i="1"/>
  <c r="M1155" i="1"/>
  <c r="S1155" i="1"/>
  <c r="Z1155" i="1"/>
  <c r="AA1155" i="1"/>
  <c r="AB1155" i="1"/>
  <c r="AC1155" i="1"/>
  <c r="BY1155" i="1"/>
  <c r="L1156" i="1"/>
  <c r="M1156" i="1"/>
  <c r="S1156" i="1"/>
  <c r="Z1156" i="1"/>
  <c r="AA1156" i="1"/>
  <c r="AB1156" i="1"/>
  <c r="AC1156" i="1"/>
  <c r="BY1156" i="1"/>
  <c r="L1157" i="1"/>
  <c r="M1157" i="1"/>
  <c r="S1157" i="1"/>
  <c r="Z1157" i="1"/>
  <c r="AA1157" i="1"/>
  <c r="AB1157" i="1"/>
  <c r="AC1157" i="1"/>
  <c r="BY1157" i="1"/>
  <c r="L1158" i="1"/>
  <c r="M1158" i="1"/>
  <c r="S1158" i="1"/>
  <c r="Z1158" i="1"/>
  <c r="AA1158" i="1"/>
  <c r="AB1158" i="1"/>
  <c r="AC1158" i="1"/>
  <c r="BY1158" i="1"/>
  <c r="L1159" i="1"/>
  <c r="M1159" i="1"/>
  <c r="S1159" i="1"/>
  <c r="Z1159" i="1"/>
  <c r="AA1159" i="1"/>
  <c r="AB1159" i="1"/>
  <c r="AC1159" i="1"/>
  <c r="BY1159" i="1"/>
  <c r="L1160" i="1"/>
  <c r="M1160" i="1"/>
  <c r="S1160" i="1"/>
  <c r="Z1160" i="1"/>
  <c r="AA1160" i="1"/>
  <c r="AB1160" i="1"/>
  <c r="AC1160" i="1"/>
  <c r="BY1160" i="1"/>
  <c r="L1161" i="1"/>
  <c r="M1161" i="1"/>
  <c r="S1161" i="1"/>
  <c r="Z1161" i="1"/>
  <c r="AA1161" i="1"/>
  <c r="AB1161" i="1"/>
  <c r="AC1161" i="1"/>
  <c r="BY1161" i="1"/>
  <c r="L1162" i="1"/>
  <c r="M1162" i="1"/>
  <c r="S1162" i="1"/>
  <c r="Z1162" i="1"/>
  <c r="AA1162" i="1"/>
  <c r="AB1162" i="1"/>
  <c r="AC1162" i="1"/>
  <c r="BY1162" i="1"/>
  <c r="L1163" i="1"/>
  <c r="M1163" i="1"/>
  <c r="S1163" i="1"/>
  <c r="Z1163" i="1"/>
  <c r="AA1163" i="1"/>
  <c r="AB1163" i="1"/>
  <c r="AC1163" i="1"/>
  <c r="BY1163" i="1"/>
  <c r="L1164" i="1"/>
  <c r="M1164" i="1"/>
  <c r="S1164" i="1"/>
  <c r="Z1164" i="1"/>
  <c r="AA1164" i="1"/>
  <c r="AB1164" i="1"/>
  <c r="AC1164" i="1"/>
  <c r="BY1164" i="1"/>
  <c r="L1165" i="1"/>
  <c r="M1165" i="1"/>
  <c r="S1165" i="1"/>
  <c r="Z1165" i="1"/>
  <c r="AA1165" i="1"/>
  <c r="AB1165" i="1"/>
  <c r="AC1165" i="1"/>
  <c r="BY1165" i="1"/>
  <c r="L1166" i="1"/>
  <c r="M1166" i="1"/>
  <c r="S1166" i="1"/>
  <c r="Z1166" i="1"/>
  <c r="AA1166" i="1"/>
  <c r="AB1166" i="1"/>
  <c r="AC1166" i="1"/>
  <c r="BY1166" i="1"/>
  <c r="L1167" i="1"/>
  <c r="M1167" i="1"/>
  <c r="S1167" i="1"/>
  <c r="Z1167" i="1"/>
  <c r="AA1167" i="1"/>
  <c r="AB1167" i="1"/>
  <c r="AC1167" i="1"/>
  <c r="BY1167" i="1"/>
  <c r="L1168" i="1"/>
  <c r="M1168" i="1"/>
  <c r="S1168" i="1"/>
  <c r="Z1168" i="1"/>
  <c r="AA1168" i="1"/>
  <c r="AB1168" i="1"/>
  <c r="AC1168" i="1"/>
  <c r="BY1168" i="1"/>
  <c r="L1169" i="1"/>
  <c r="M1169" i="1"/>
  <c r="S1169" i="1"/>
  <c r="Z1169" i="1"/>
  <c r="AA1169" i="1"/>
  <c r="AB1169" i="1"/>
  <c r="AC1169" i="1"/>
  <c r="BY1169" i="1"/>
  <c r="L1170" i="1"/>
  <c r="M1170" i="1"/>
  <c r="S1170" i="1"/>
  <c r="Z1170" i="1"/>
  <c r="AA1170" i="1"/>
  <c r="AB1170" i="1"/>
  <c r="AC1170" i="1"/>
  <c r="BY1170" i="1"/>
  <c r="L1171" i="1"/>
  <c r="M1171" i="1"/>
  <c r="S1171" i="1"/>
  <c r="Z1171" i="1"/>
  <c r="AA1171" i="1"/>
  <c r="AB1171" i="1"/>
  <c r="AC1171" i="1"/>
  <c r="BY1171" i="1"/>
  <c r="L1172" i="1"/>
  <c r="M1172" i="1"/>
  <c r="S1172" i="1"/>
  <c r="Z1172" i="1"/>
  <c r="AA1172" i="1"/>
  <c r="AB1172" i="1"/>
  <c r="AC1172" i="1"/>
  <c r="BY1172" i="1"/>
  <c r="L1173" i="1"/>
  <c r="M1173" i="1"/>
  <c r="S1173" i="1"/>
  <c r="Z1173" i="1"/>
  <c r="AA1173" i="1"/>
  <c r="AB1173" i="1"/>
  <c r="AC1173" i="1"/>
  <c r="BY1173" i="1"/>
  <c r="L1174" i="1"/>
  <c r="M1174" i="1"/>
  <c r="S1174" i="1"/>
  <c r="Z1174" i="1"/>
  <c r="AA1174" i="1"/>
  <c r="AB1174" i="1"/>
  <c r="AC1174" i="1"/>
  <c r="BY1174" i="1"/>
  <c r="L1175" i="1"/>
  <c r="M1175" i="1"/>
  <c r="S1175" i="1"/>
  <c r="Z1175" i="1"/>
  <c r="AA1175" i="1"/>
  <c r="AB1175" i="1"/>
  <c r="AC1175" i="1"/>
  <c r="BY1175" i="1"/>
  <c r="L1176" i="1"/>
  <c r="M1176" i="1"/>
  <c r="S1176" i="1"/>
  <c r="Z1176" i="1"/>
  <c r="AA1176" i="1"/>
  <c r="AB1176" i="1"/>
  <c r="AC1176" i="1"/>
  <c r="BY1176" i="1"/>
  <c r="L1177" i="1"/>
  <c r="M1177" i="1"/>
  <c r="S1177" i="1"/>
  <c r="Z1177" i="1"/>
  <c r="AA1177" i="1"/>
  <c r="AB1177" i="1"/>
  <c r="AC1177" i="1"/>
  <c r="BY1177" i="1"/>
  <c r="L1178" i="1"/>
  <c r="M1178" i="1"/>
  <c r="S1178" i="1"/>
  <c r="Z1178" i="1"/>
  <c r="AA1178" i="1"/>
  <c r="AB1178" i="1"/>
  <c r="AC1178" i="1"/>
  <c r="BY1178" i="1"/>
  <c r="L1179" i="1"/>
  <c r="M1179" i="1"/>
  <c r="S1179" i="1"/>
  <c r="Z1179" i="1"/>
  <c r="AA1179" i="1"/>
  <c r="AB1179" i="1"/>
  <c r="AC1179" i="1"/>
  <c r="BY1179" i="1"/>
  <c r="L1180" i="1"/>
  <c r="M1180" i="1"/>
  <c r="S1180" i="1"/>
  <c r="Z1180" i="1"/>
  <c r="AA1180" i="1"/>
  <c r="AB1180" i="1"/>
  <c r="AC1180" i="1"/>
  <c r="BY1180" i="1"/>
  <c r="L1181" i="1"/>
  <c r="M1181" i="1"/>
  <c r="S1181" i="1"/>
  <c r="Z1181" i="1"/>
  <c r="AA1181" i="1"/>
  <c r="AB1181" i="1"/>
  <c r="AC1181" i="1"/>
  <c r="BY1181" i="1"/>
  <c r="L1182" i="1"/>
  <c r="M1182" i="1"/>
  <c r="S1182" i="1"/>
  <c r="Z1182" i="1"/>
  <c r="AA1182" i="1"/>
  <c r="AB1182" i="1"/>
  <c r="AC1182" i="1"/>
  <c r="BY1182" i="1"/>
  <c r="L1183" i="1"/>
  <c r="M1183" i="1"/>
  <c r="S1183" i="1"/>
  <c r="Z1183" i="1"/>
  <c r="AA1183" i="1"/>
  <c r="AB1183" i="1"/>
  <c r="AC1183" i="1"/>
  <c r="BY1183" i="1"/>
  <c r="L1184" i="1"/>
  <c r="M1184" i="1"/>
  <c r="S1184" i="1"/>
  <c r="Z1184" i="1"/>
  <c r="AA1184" i="1"/>
  <c r="AB1184" i="1"/>
  <c r="AC1184" i="1"/>
  <c r="BY1184" i="1"/>
  <c r="L1185" i="1"/>
  <c r="M1185" i="1"/>
  <c r="S1185" i="1"/>
  <c r="Z1185" i="1"/>
  <c r="AA1185" i="1"/>
  <c r="AB1185" i="1"/>
  <c r="AC1185" i="1"/>
  <c r="BY1185" i="1"/>
  <c r="L1186" i="1"/>
  <c r="M1186" i="1"/>
  <c r="S1186" i="1"/>
  <c r="Z1186" i="1"/>
  <c r="AA1186" i="1"/>
  <c r="AB1186" i="1"/>
  <c r="AC1186" i="1"/>
  <c r="BY1186" i="1"/>
  <c r="L1187" i="1"/>
  <c r="M1187" i="1"/>
  <c r="S1187" i="1"/>
  <c r="Z1187" i="1"/>
  <c r="AA1187" i="1"/>
  <c r="AB1187" i="1"/>
  <c r="AC1187" i="1"/>
  <c r="BY1187" i="1"/>
  <c r="L1188" i="1"/>
  <c r="M1188" i="1"/>
  <c r="S1188" i="1"/>
  <c r="Z1188" i="1"/>
  <c r="AA1188" i="1"/>
  <c r="AB1188" i="1"/>
  <c r="AC1188" i="1"/>
  <c r="BY1188" i="1"/>
  <c r="L1189" i="1"/>
  <c r="M1189" i="1"/>
  <c r="S1189" i="1"/>
  <c r="Z1189" i="1"/>
  <c r="AA1189" i="1"/>
  <c r="AB1189" i="1"/>
  <c r="AC1189" i="1"/>
  <c r="BY1189" i="1"/>
  <c r="L1190" i="1"/>
  <c r="M1190" i="1"/>
  <c r="S1190" i="1"/>
  <c r="Z1190" i="1"/>
  <c r="AA1190" i="1"/>
  <c r="AB1190" i="1"/>
  <c r="AC1190" i="1"/>
  <c r="BY1190" i="1"/>
  <c r="L1191" i="1"/>
  <c r="M1191" i="1"/>
  <c r="S1191" i="1"/>
  <c r="Z1191" i="1"/>
  <c r="AA1191" i="1"/>
  <c r="AB1191" i="1"/>
  <c r="AC1191" i="1"/>
  <c r="BY1191" i="1"/>
  <c r="L1192" i="1"/>
  <c r="M1192" i="1"/>
  <c r="S1192" i="1"/>
  <c r="Z1192" i="1"/>
  <c r="AA1192" i="1"/>
  <c r="AB1192" i="1"/>
  <c r="AC1192" i="1"/>
  <c r="BY1192" i="1"/>
  <c r="L1193" i="1"/>
  <c r="M1193" i="1"/>
  <c r="S1193" i="1"/>
  <c r="Z1193" i="1"/>
  <c r="AA1193" i="1"/>
  <c r="AB1193" i="1"/>
  <c r="AC1193" i="1"/>
  <c r="BY1193" i="1"/>
  <c r="L1194" i="1"/>
  <c r="M1194" i="1"/>
  <c r="S1194" i="1"/>
  <c r="Z1194" i="1"/>
  <c r="AA1194" i="1"/>
  <c r="AB1194" i="1"/>
  <c r="AC1194" i="1"/>
  <c r="BY1194" i="1"/>
  <c r="L1195" i="1"/>
  <c r="M1195" i="1"/>
  <c r="S1195" i="1"/>
  <c r="Z1195" i="1"/>
  <c r="AA1195" i="1"/>
  <c r="AB1195" i="1"/>
  <c r="AC1195" i="1"/>
  <c r="BY1195" i="1"/>
  <c r="L1196" i="1"/>
  <c r="M1196" i="1"/>
  <c r="S1196" i="1"/>
  <c r="Z1196" i="1"/>
  <c r="AA1196" i="1"/>
  <c r="AB1196" i="1"/>
  <c r="AC1196" i="1"/>
  <c r="BY1196" i="1"/>
  <c r="L1197" i="1"/>
  <c r="M1197" i="1"/>
  <c r="S1197" i="1"/>
  <c r="Z1197" i="1"/>
  <c r="AA1197" i="1"/>
  <c r="AB1197" i="1"/>
  <c r="AC1197" i="1"/>
  <c r="BY1197" i="1"/>
  <c r="L1198" i="1"/>
  <c r="M1198" i="1"/>
  <c r="S1198" i="1"/>
  <c r="Z1198" i="1"/>
  <c r="AA1198" i="1"/>
  <c r="AB1198" i="1"/>
  <c r="AC1198" i="1"/>
  <c r="BY1198" i="1"/>
  <c r="L1199" i="1"/>
  <c r="M1199" i="1"/>
  <c r="S1199" i="1"/>
  <c r="Z1199" i="1"/>
  <c r="AA1199" i="1"/>
  <c r="AB1199" i="1"/>
  <c r="AC1199" i="1"/>
  <c r="BY1199" i="1"/>
  <c r="L1200" i="1"/>
  <c r="M1200" i="1"/>
  <c r="S1200" i="1"/>
  <c r="Z1200" i="1"/>
  <c r="AA1200" i="1"/>
  <c r="AB1200" i="1"/>
  <c r="AC1200" i="1"/>
  <c r="BY1200" i="1"/>
  <c r="L1201" i="1"/>
  <c r="M1201" i="1"/>
  <c r="S1201" i="1"/>
  <c r="Z1201" i="1"/>
  <c r="AA1201" i="1"/>
  <c r="AB1201" i="1"/>
  <c r="AC1201" i="1"/>
  <c r="BY1201" i="1"/>
  <c r="L1202" i="1"/>
  <c r="M1202" i="1"/>
  <c r="S1202" i="1"/>
  <c r="Z1202" i="1"/>
  <c r="AA1202" i="1"/>
  <c r="AB1202" i="1"/>
  <c r="AC1202" i="1"/>
  <c r="BY1202" i="1"/>
  <c r="L1203" i="1"/>
  <c r="M1203" i="1"/>
  <c r="S1203" i="1"/>
  <c r="Z1203" i="1"/>
  <c r="AA1203" i="1"/>
  <c r="AB1203" i="1"/>
  <c r="AC1203" i="1"/>
  <c r="BY1203" i="1"/>
  <c r="L1204" i="1"/>
  <c r="M1204" i="1"/>
  <c r="S1204" i="1"/>
  <c r="Z1204" i="1"/>
  <c r="AA1204" i="1"/>
  <c r="AB1204" i="1"/>
  <c r="AC1204" i="1"/>
  <c r="BY1204" i="1"/>
  <c r="L1205" i="1"/>
  <c r="M1205" i="1"/>
  <c r="S1205" i="1"/>
  <c r="Z1205" i="1"/>
  <c r="AA1205" i="1"/>
  <c r="AB1205" i="1"/>
  <c r="AC1205" i="1"/>
  <c r="BY1205" i="1"/>
  <c r="L1206" i="1"/>
  <c r="M1206" i="1"/>
  <c r="S1206" i="1"/>
  <c r="Z1206" i="1"/>
  <c r="AA1206" i="1"/>
  <c r="AB1206" i="1"/>
  <c r="AC1206" i="1"/>
  <c r="BY1206" i="1"/>
  <c r="L1207" i="1"/>
  <c r="M1207" i="1"/>
  <c r="S1207" i="1"/>
  <c r="Z1207" i="1"/>
  <c r="AA1207" i="1"/>
  <c r="AB1207" i="1"/>
  <c r="AC1207" i="1"/>
  <c r="BY1207" i="1"/>
  <c r="L1208" i="1"/>
  <c r="M1208" i="1"/>
  <c r="S1208" i="1"/>
  <c r="Z1208" i="1"/>
  <c r="AA1208" i="1"/>
  <c r="AB1208" i="1"/>
  <c r="AC1208" i="1"/>
  <c r="BY1208" i="1"/>
  <c r="L1209" i="1"/>
  <c r="M1209" i="1"/>
  <c r="S1209" i="1"/>
  <c r="Z1209" i="1"/>
  <c r="AA1209" i="1"/>
  <c r="AB1209" i="1"/>
  <c r="AC1209" i="1"/>
  <c r="BY1209" i="1"/>
  <c r="L1210" i="1"/>
  <c r="M1210" i="1"/>
  <c r="S1210" i="1"/>
  <c r="Z1210" i="1"/>
  <c r="AA1210" i="1"/>
  <c r="AB1210" i="1"/>
  <c r="AC1210" i="1"/>
  <c r="BY1210" i="1"/>
  <c r="L1211" i="1"/>
  <c r="M1211" i="1"/>
  <c r="S1211" i="1"/>
  <c r="Z1211" i="1"/>
  <c r="AA1211" i="1"/>
  <c r="AB1211" i="1"/>
  <c r="AC1211" i="1"/>
  <c r="BY1211" i="1"/>
  <c r="L1212" i="1"/>
  <c r="M1212" i="1"/>
  <c r="S1212" i="1"/>
  <c r="Z1212" i="1"/>
  <c r="AA1212" i="1"/>
  <c r="AB1212" i="1"/>
  <c r="AC1212" i="1"/>
  <c r="BY1212" i="1"/>
  <c r="L1213" i="1"/>
  <c r="M1213" i="1"/>
  <c r="S1213" i="1"/>
  <c r="Z1213" i="1"/>
  <c r="AA1213" i="1"/>
  <c r="AB1213" i="1"/>
  <c r="AC1213" i="1"/>
  <c r="BY1213" i="1"/>
  <c r="L1214" i="1"/>
  <c r="M1214" i="1"/>
  <c r="S1214" i="1"/>
  <c r="Z1214" i="1"/>
  <c r="AA1214" i="1"/>
  <c r="AB1214" i="1"/>
  <c r="AC1214" i="1"/>
  <c r="BY1214" i="1"/>
  <c r="L1215" i="1"/>
  <c r="M1215" i="1"/>
  <c r="S1215" i="1"/>
  <c r="Z1215" i="1"/>
  <c r="AA1215" i="1"/>
  <c r="AB1215" i="1"/>
  <c r="AC1215" i="1"/>
  <c r="BY1215" i="1"/>
  <c r="L1216" i="1"/>
  <c r="M1216" i="1"/>
  <c r="S1216" i="1"/>
  <c r="Z1216" i="1"/>
  <c r="AA1216" i="1"/>
  <c r="AB1216" i="1"/>
  <c r="AC1216" i="1"/>
  <c r="BY1216" i="1"/>
  <c r="L1217" i="1"/>
  <c r="M1217" i="1"/>
  <c r="S1217" i="1"/>
  <c r="Z1217" i="1"/>
  <c r="AA1217" i="1"/>
  <c r="AB1217" i="1"/>
  <c r="AC1217" i="1"/>
  <c r="BY1217" i="1"/>
  <c r="L1218" i="1"/>
  <c r="M1218" i="1"/>
  <c r="S1218" i="1"/>
  <c r="Z1218" i="1"/>
  <c r="AA1218" i="1"/>
  <c r="AB1218" i="1"/>
  <c r="AC1218" i="1"/>
  <c r="BY1218" i="1"/>
  <c r="L1219" i="1"/>
  <c r="M1219" i="1"/>
  <c r="S1219" i="1"/>
  <c r="Z1219" i="1"/>
  <c r="AA1219" i="1"/>
  <c r="AB1219" i="1"/>
  <c r="AC1219" i="1"/>
  <c r="BY1219" i="1"/>
  <c r="L1220" i="1"/>
  <c r="M1220" i="1"/>
  <c r="S1220" i="1"/>
  <c r="Z1220" i="1"/>
  <c r="AA1220" i="1"/>
  <c r="AB1220" i="1"/>
  <c r="AC1220" i="1"/>
  <c r="BY1220" i="1"/>
  <c r="L1221" i="1"/>
  <c r="M1221" i="1"/>
  <c r="S1221" i="1"/>
  <c r="Z1221" i="1"/>
  <c r="AA1221" i="1"/>
  <c r="AB1221" i="1"/>
  <c r="AC1221" i="1"/>
  <c r="BY1221" i="1"/>
  <c r="L1222" i="1"/>
  <c r="M1222" i="1"/>
  <c r="S1222" i="1"/>
  <c r="Z1222" i="1"/>
  <c r="AA1222" i="1"/>
  <c r="AB1222" i="1"/>
  <c r="AC1222" i="1"/>
  <c r="BY1222" i="1"/>
  <c r="L1223" i="1"/>
  <c r="M1223" i="1"/>
  <c r="S1223" i="1"/>
  <c r="Z1223" i="1"/>
  <c r="AA1223" i="1"/>
  <c r="AB1223" i="1"/>
  <c r="AC1223" i="1"/>
  <c r="BY1223" i="1"/>
  <c r="L1224" i="1"/>
  <c r="M1224" i="1"/>
  <c r="S1224" i="1"/>
  <c r="Z1224" i="1"/>
  <c r="AA1224" i="1"/>
  <c r="AB1224" i="1"/>
  <c r="AC1224" i="1"/>
  <c r="BY1224" i="1"/>
  <c r="L1225" i="1"/>
  <c r="M1225" i="1"/>
  <c r="S1225" i="1"/>
  <c r="Z1225" i="1"/>
  <c r="AA1225" i="1"/>
  <c r="AB1225" i="1"/>
  <c r="AC1225" i="1"/>
  <c r="BY1225" i="1"/>
  <c r="L1226" i="1"/>
  <c r="M1226" i="1"/>
  <c r="S1226" i="1"/>
  <c r="Z1226" i="1"/>
  <c r="AA1226" i="1"/>
  <c r="AB1226" i="1"/>
  <c r="AC1226" i="1"/>
  <c r="BY1226" i="1"/>
  <c r="L1227" i="1"/>
  <c r="M1227" i="1"/>
  <c r="S1227" i="1"/>
  <c r="Z1227" i="1"/>
  <c r="AA1227" i="1"/>
  <c r="AB1227" i="1"/>
  <c r="AC1227" i="1"/>
  <c r="BY1227" i="1"/>
  <c r="L1228" i="1"/>
  <c r="M1228" i="1"/>
  <c r="S1228" i="1"/>
  <c r="Z1228" i="1"/>
  <c r="AA1228" i="1"/>
  <c r="AB1228" i="1"/>
  <c r="AC1228" i="1"/>
  <c r="BY1228" i="1"/>
  <c r="L1229" i="1"/>
  <c r="M1229" i="1"/>
  <c r="S1229" i="1"/>
  <c r="Z1229" i="1"/>
  <c r="AA1229" i="1"/>
  <c r="AB1229" i="1"/>
  <c r="AC1229" i="1"/>
  <c r="BY1229" i="1"/>
  <c r="L1230" i="1"/>
  <c r="M1230" i="1"/>
  <c r="S1230" i="1"/>
  <c r="Z1230" i="1"/>
  <c r="AA1230" i="1"/>
  <c r="AB1230" i="1"/>
  <c r="AC1230" i="1"/>
  <c r="BY1230" i="1"/>
  <c r="L1231" i="1"/>
  <c r="M1231" i="1"/>
  <c r="S1231" i="1"/>
  <c r="Z1231" i="1"/>
  <c r="AA1231" i="1"/>
  <c r="AB1231" i="1"/>
  <c r="AC1231" i="1"/>
  <c r="BY1231" i="1"/>
  <c r="L1232" i="1"/>
  <c r="M1232" i="1"/>
  <c r="S1232" i="1"/>
  <c r="Z1232" i="1"/>
  <c r="AA1232" i="1"/>
  <c r="AB1232" i="1"/>
  <c r="AC1232" i="1"/>
  <c r="BY1232" i="1"/>
  <c r="L1233" i="1"/>
  <c r="M1233" i="1"/>
  <c r="S1233" i="1"/>
  <c r="Z1233" i="1"/>
  <c r="AA1233" i="1"/>
  <c r="AB1233" i="1"/>
  <c r="AC1233" i="1"/>
  <c r="BY1233" i="1"/>
  <c r="L1234" i="1"/>
  <c r="M1234" i="1"/>
  <c r="S1234" i="1"/>
  <c r="Z1234" i="1"/>
  <c r="AA1234" i="1"/>
  <c r="AB1234" i="1"/>
  <c r="AC1234" i="1"/>
  <c r="BY1234" i="1"/>
  <c r="L1235" i="1"/>
  <c r="M1235" i="1"/>
  <c r="S1235" i="1"/>
  <c r="Z1235" i="1"/>
  <c r="AA1235" i="1"/>
  <c r="AB1235" i="1"/>
  <c r="AC1235" i="1"/>
  <c r="BY1235" i="1"/>
  <c r="L1236" i="1"/>
  <c r="M1236" i="1"/>
  <c r="S1236" i="1"/>
  <c r="Z1236" i="1"/>
  <c r="AA1236" i="1"/>
  <c r="AB1236" i="1"/>
  <c r="AC1236" i="1"/>
  <c r="BY1236" i="1"/>
  <c r="L1237" i="1"/>
  <c r="M1237" i="1"/>
  <c r="S1237" i="1"/>
  <c r="Z1237" i="1"/>
  <c r="AA1237" i="1"/>
  <c r="AB1237" i="1"/>
  <c r="AC1237" i="1"/>
  <c r="BY1237" i="1"/>
  <c r="L1238" i="1"/>
  <c r="M1238" i="1"/>
  <c r="S1238" i="1"/>
  <c r="Z1238" i="1"/>
  <c r="AA1238" i="1"/>
  <c r="AB1238" i="1"/>
  <c r="AC1238" i="1"/>
  <c r="BY1238" i="1"/>
  <c r="L1239" i="1"/>
  <c r="M1239" i="1"/>
  <c r="S1239" i="1"/>
  <c r="Z1239" i="1"/>
  <c r="AA1239" i="1"/>
  <c r="AB1239" i="1"/>
  <c r="AC1239" i="1"/>
  <c r="BY1239" i="1"/>
  <c r="L1240" i="1"/>
  <c r="M1240" i="1"/>
  <c r="S1240" i="1"/>
  <c r="Z1240" i="1"/>
  <c r="AA1240" i="1"/>
  <c r="AB1240" i="1"/>
  <c r="AC1240" i="1"/>
  <c r="BY1240" i="1"/>
  <c r="L1241" i="1"/>
  <c r="M1241" i="1"/>
  <c r="S1241" i="1"/>
  <c r="Z1241" i="1"/>
  <c r="AA1241" i="1"/>
  <c r="AB1241" i="1"/>
  <c r="AC1241" i="1"/>
  <c r="BY1241" i="1"/>
  <c r="L1242" i="1"/>
  <c r="M1242" i="1"/>
  <c r="S1242" i="1"/>
  <c r="Z1242" i="1"/>
  <c r="AA1242" i="1"/>
  <c r="AB1242" i="1"/>
  <c r="AC1242" i="1"/>
  <c r="BY1242" i="1"/>
  <c r="L1243" i="1"/>
  <c r="M1243" i="1"/>
  <c r="S1243" i="1"/>
  <c r="Z1243" i="1"/>
  <c r="AA1243" i="1"/>
  <c r="AB1243" i="1"/>
  <c r="AC1243" i="1"/>
  <c r="BY1243" i="1"/>
  <c r="L1244" i="1"/>
  <c r="M1244" i="1"/>
  <c r="S1244" i="1"/>
  <c r="Z1244" i="1"/>
  <c r="AA1244" i="1"/>
  <c r="AB1244" i="1"/>
  <c r="AC1244" i="1"/>
  <c r="BY1244" i="1"/>
  <c r="L1245" i="1"/>
  <c r="M1245" i="1"/>
  <c r="S1245" i="1"/>
  <c r="Z1245" i="1"/>
  <c r="AA1245" i="1"/>
  <c r="AB1245" i="1"/>
  <c r="AC1245" i="1"/>
  <c r="BY1245" i="1"/>
  <c r="L1246" i="1"/>
  <c r="M1246" i="1"/>
  <c r="S1246" i="1"/>
  <c r="Z1246" i="1"/>
  <c r="AA1246" i="1"/>
  <c r="AB1246" i="1"/>
  <c r="AC1246" i="1"/>
  <c r="BY1246" i="1"/>
  <c r="L1247" i="1"/>
  <c r="M1247" i="1"/>
  <c r="S1247" i="1"/>
  <c r="Z1247" i="1"/>
  <c r="AA1247" i="1"/>
  <c r="AB1247" i="1"/>
  <c r="AC1247" i="1"/>
  <c r="BY1247" i="1"/>
  <c r="L1248" i="1"/>
  <c r="M1248" i="1"/>
  <c r="S1248" i="1"/>
  <c r="Z1248" i="1"/>
  <c r="AA1248" i="1"/>
  <c r="AB1248" i="1"/>
  <c r="AC1248" i="1"/>
  <c r="BY1248" i="1"/>
  <c r="L1249" i="1"/>
  <c r="M1249" i="1"/>
  <c r="S1249" i="1"/>
  <c r="Z1249" i="1"/>
  <c r="AA1249" i="1"/>
  <c r="AB1249" i="1"/>
  <c r="AC1249" i="1"/>
  <c r="BY1249" i="1"/>
  <c r="L1250" i="1"/>
  <c r="M1250" i="1"/>
  <c r="S1250" i="1"/>
  <c r="Z1250" i="1"/>
  <c r="AA1250" i="1"/>
  <c r="AB1250" i="1"/>
  <c r="AC1250" i="1"/>
  <c r="BY1250" i="1"/>
  <c r="L1251" i="1"/>
  <c r="M1251" i="1"/>
  <c r="S1251" i="1"/>
  <c r="Z1251" i="1"/>
  <c r="AA1251" i="1"/>
  <c r="AB1251" i="1"/>
  <c r="AC1251" i="1"/>
  <c r="BY1251" i="1"/>
  <c r="L1252" i="1"/>
  <c r="M1252" i="1"/>
  <c r="S1252" i="1"/>
  <c r="Z1252" i="1"/>
  <c r="AA1252" i="1"/>
  <c r="AB1252" i="1"/>
  <c r="AC1252" i="1"/>
  <c r="BY1252" i="1"/>
  <c r="L1253" i="1"/>
  <c r="M1253" i="1"/>
  <c r="S1253" i="1"/>
  <c r="Z1253" i="1"/>
  <c r="AA1253" i="1"/>
  <c r="AB1253" i="1"/>
  <c r="AC1253" i="1"/>
  <c r="BY1253" i="1"/>
  <c r="L1254" i="1"/>
  <c r="M1254" i="1"/>
  <c r="S1254" i="1"/>
  <c r="Z1254" i="1"/>
  <c r="AA1254" i="1"/>
  <c r="AB1254" i="1"/>
  <c r="AC1254" i="1"/>
  <c r="BY1254" i="1"/>
  <c r="L1255" i="1"/>
  <c r="M1255" i="1"/>
  <c r="S1255" i="1"/>
  <c r="Z1255" i="1"/>
  <c r="AA1255" i="1"/>
  <c r="AB1255" i="1"/>
  <c r="AC1255" i="1"/>
  <c r="BY1255" i="1"/>
  <c r="L1256" i="1"/>
  <c r="M1256" i="1"/>
  <c r="S1256" i="1"/>
  <c r="Z1256" i="1"/>
  <c r="AA1256" i="1"/>
  <c r="AB1256" i="1"/>
  <c r="AC1256" i="1"/>
  <c r="BY1256" i="1"/>
  <c r="L1257" i="1"/>
  <c r="M1257" i="1"/>
  <c r="S1257" i="1"/>
  <c r="Z1257" i="1"/>
  <c r="AA1257" i="1"/>
  <c r="AB1257" i="1"/>
  <c r="AC1257" i="1"/>
  <c r="BY1257" i="1"/>
  <c r="L1258" i="1"/>
  <c r="M1258" i="1"/>
  <c r="S1258" i="1"/>
  <c r="Z1258" i="1"/>
  <c r="AA1258" i="1"/>
  <c r="AB1258" i="1"/>
  <c r="AC1258" i="1"/>
  <c r="BY1258" i="1"/>
  <c r="L1259" i="1"/>
  <c r="M1259" i="1"/>
  <c r="S1259" i="1"/>
  <c r="Z1259" i="1"/>
  <c r="AA1259" i="1"/>
  <c r="AB1259" i="1"/>
  <c r="AC1259" i="1"/>
  <c r="BY1259" i="1"/>
  <c r="L1260" i="1"/>
  <c r="M1260" i="1"/>
  <c r="S1260" i="1"/>
  <c r="Z1260" i="1"/>
  <c r="AA1260" i="1"/>
  <c r="AB1260" i="1"/>
  <c r="AC1260" i="1"/>
  <c r="BY1260" i="1"/>
  <c r="L1261" i="1"/>
  <c r="M1261" i="1"/>
  <c r="S1261" i="1"/>
  <c r="Z1261" i="1"/>
  <c r="AA1261" i="1"/>
  <c r="AB1261" i="1"/>
  <c r="AC1261" i="1"/>
  <c r="BY1261" i="1"/>
  <c r="L1262" i="1"/>
  <c r="M1262" i="1"/>
  <c r="S1262" i="1"/>
  <c r="Z1262" i="1"/>
  <c r="AA1262" i="1"/>
  <c r="AB1262" i="1"/>
  <c r="AC1262" i="1"/>
  <c r="BY1262" i="1"/>
  <c r="L1263" i="1"/>
  <c r="M1263" i="1"/>
  <c r="S1263" i="1"/>
  <c r="Z1263" i="1"/>
  <c r="AA1263" i="1"/>
  <c r="AB1263" i="1"/>
  <c r="AC1263" i="1"/>
  <c r="BY1263" i="1"/>
  <c r="L1264" i="1"/>
  <c r="M1264" i="1"/>
  <c r="S1264" i="1"/>
  <c r="Z1264" i="1"/>
  <c r="AA1264" i="1"/>
  <c r="AB1264" i="1"/>
  <c r="AC1264" i="1"/>
  <c r="BY1264" i="1"/>
  <c r="L1265" i="1"/>
  <c r="M1265" i="1"/>
  <c r="S1265" i="1"/>
  <c r="Z1265" i="1"/>
  <c r="AA1265" i="1"/>
  <c r="AB1265" i="1"/>
  <c r="AC1265" i="1"/>
  <c r="BY1265" i="1"/>
  <c r="L1266" i="1"/>
  <c r="M1266" i="1"/>
  <c r="S1266" i="1"/>
  <c r="Z1266" i="1"/>
  <c r="AA1266" i="1"/>
  <c r="AB1266" i="1"/>
  <c r="AC1266" i="1"/>
  <c r="BY1266" i="1"/>
  <c r="L1267" i="1"/>
  <c r="M1267" i="1"/>
  <c r="S1267" i="1"/>
  <c r="Z1267" i="1"/>
  <c r="AA1267" i="1"/>
  <c r="AB1267" i="1"/>
  <c r="AC1267" i="1"/>
  <c r="BY1267" i="1"/>
  <c r="L1268" i="1"/>
  <c r="M1268" i="1"/>
  <c r="S1268" i="1"/>
  <c r="Z1268" i="1"/>
  <c r="AA1268" i="1"/>
  <c r="AB1268" i="1"/>
  <c r="AC1268" i="1"/>
  <c r="BY1268" i="1"/>
  <c r="L1269" i="1"/>
  <c r="M1269" i="1"/>
  <c r="S1269" i="1"/>
  <c r="Z1269" i="1"/>
  <c r="AA1269" i="1"/>
  <c r="AB1269" i="1"/>
  <c r="AC1269" i="1"/>
  <c r="BY1269" i="1"/>
  <c r="L1270" i="1"/>
  <c r="M1270" i="1"/>
  <c r="S1270" i="1"/>
  <c r="Z1270" i="1"/>
  <c r="AA1270" i="1"/>
  <c r="AB1270" i="1"/>
  <c r="AC1270" i="1"/>
  <c r="BY1270" i="1"/>
  <c r="L1271" i="1"/>
  <c r="M1271" i="1"/>
  <c r="S1271" i="1"/>
  <c r="Z1271" i="1"/>
  <c r="AA1271" i="1"/>
  <c r="AB1271" i="1"/>
  <c r="AC1271" i="1"/>
  <c r="BY1271" i="1"/>
  <c r="L1272" i="1"/>
  <c r="M1272" i="1"/>
  <c r="S1272" i="1"/>
  <c r="Z1272" i="1"/>
  <c r="AA1272" i="1"/>
  <c r="AB1272" i="1"/>
  <c r="AC1272" i="1"/>
  <c r="BY1272" i="1"/>
  <c r="L1273" i="1"/>
  <c r="M1273" i="1"/>
  <c r="S1273" i="1"/>
  <c r="Z1273" i="1"/>
  <c r="AA1273" i="1"/>
  <c r="AB1273" i="1"/>
  <c r="AC1273" i="1"/>
  <c r="BY1273" i="1"/>
  <c r="L1274" i="1"/>
  <c r="M1274" i="1"/>
  <c r="S1274" i="1"/>
  <c r="Z1274" i="1"/>
  <c r="AA1274" i="1"/>
  <c r="AB1274" i="1"/>
  <c r="AC1274" i="1"/>
  <c r="BY1274" i="1"/>
  <c r="L1275" i="1"/>
  <c r="M1275" i="1"/>
  <c r="S1275" i="1"/>
  <c r="Z1275" i="1"/>
  <c r="AA1275" i="1"/>
  <c r="AB1275" i="1"/>
  <c r="AC1275" i="1"/>
  <c r="BY1275" i="1"/>
  <c r="L1276" i="1"/>
  <c r="M1276" i="1"/>
  <c r="S1276" i="1"/>
  <c r="Z1276" i="1"/>
  <c r="AA1276" i="1"/>
  <c r="AB1276" i="1"/>
  <c r="AC1276" i="1"/>
  <c r="BY1276" i="1"/>
  <c r="L1277" i="1"/>
  <c r="M1277" i="1"/>
  <c r="S1277" i="1"/>
  <c r="Z1277" i="1"/>
  <c r="AA1277" i="1"/>
  <c r="AB1277" i="1"/>
  <c r="AC1277" i="1"/>
  <c r="BY1277" i="1"/>
  <c r="L1278" i="1"/>
  <c r="M1278" i="1"/>
  <c r="S1278" i="1"/>
  <c r="Z1278" i="1"/>
  <c r="AA1278" i="1"/>
  <c r="AB1278" i="1"/>
  <c r="AC1278" i="1"/>
  <c r="BY1278" i="1"/>
  <c r="L1279" i="1"/>
  <c r="M1279" i="1"/>
  <c r="S1279" i="1"/>
  <c r="Z1279" i="1"/>
  <c r="AA1279" i="1"/>
  <c r="AB1279" i="1"/>
  <c r="AC1279" i="1"/>
  <c r="BY1279" i="1"/>
  <c r="L1280" i="1"/>
  <c r="M1280" i="1"/>
  <c r="S1280" i="1"/>
  <c r="Z1280" i="1"/>
  <c r="AA1280" i="1"/>
  <c r="AB1280" i="1"/>
  <c r="AC1280" i="1"/>
  <c r="BY1280" i="1"/>
  <c r="L1281" i="1"/>
  <c r="M1281" i="1"/>
  <c r="S1281" i="1"/>
  <c r="Z1281" i="1"/>
  <c r="AA1281" i="1"/>
  <c r="AB1281" i="1"/>
  <c r="AC1281" i="1"/>
  <c r="BY1281" i="1"/>
  <c r="L1282" i="1"/>
  <c r="M1282" i="1"/>
  <c r="S1282" i="1"/>
  <c r="Z1282" i="1"/>
  <c r="AA1282" i="1"/>
  <c r="AB1282" i="1"/>
  <c r="AC1282" i="1"/>
  <c r="BY1282" i="1"/>
  <c r="L1283" i="1"/>
  <c r="M1283" i="1"/>
  <c r="S1283" i="1"/>
  <c r="Z1283" i="1"/>
  <c r="AA1283" i="1"/>
  <c r="AB1283" i="1"/>
  <c r="AC1283" i="1"/>
  <c r="BY1283" i="1"/>
  <c r="L1284" i="1"/>
  <c r="M1284" i="1"/>
  <c r="S1284" i="1"/>
  <c r="Z1284" i="1"/>
  <c r="AA1284" i="1"/>
  <c r="AB1284" i="1"/>
  <c r="AC1284" i="1"/>
  <c r="BY1284" i="1"/>
  <c r="L1285" i="1"/>
  <c r="M1285" i="1"/>
  <c r="S1285" i="1"/>
  <c r="Z1285" i="1"/>
  <c r="AA1285" i="1"/>
  <c r="AB1285" i="1"/>
  <c r="AC1285" i="1"/>
  <c r="BY1285" i="1"/>
  <c r="L1286" i="1"/>
  <c r="M1286" i="1"/>
  <c r="S1286" i="1"/>
  <c r="Z1286" i="1"/>
  <c r="AA1286" i="1"/>
  <c r="AB1286" i="1"/>
  <c r="AC1286" i="1"/>
  <c r="BY1286" i="1"/>
  <c r="L1287" i="1"/>
  <c r="M1287" i="1"/>
  <c r="S1287" i="1"/>
  <c r="Z1287" i="1"/>
  <c r="AA1287" i="1"/>
  <c r="AB1287" i="1"/>
  <c r="AC1287" i="1"/>
  <c r="BY1287" i="1"/>
  <c r="L1288" i="1"/>
  <c r="M1288" i="1"/>
  <c r="S1288" i="1"/>
  <c r="Z1288" i="1"/>
  <c r="AA1288" i="1"/>
  <c r="AB1288" i="1"/>
  <c r="AC1288" i="1"/>
  <c r="BY1288" i="1"/>
  <c r="L1289" i="1"/>
  <c r="M1289" i="1"/>
  <c r="S1289" i="1"/>
  <c r="Z1289" i="1"/>
  <c r="AA1289" i="1"/>
  <c r="AB1289" i="1"/>
  <c r="AC1289" i="1"/>
  <c r="BY1289" i="1"/>
  <c r="L1290" i="1"/>
  <c r="M1290" i="1"/>
  <c r="S1290" i="1"/>
  <c r="Z1290" i="1"/>
  <c r="AA1290" i="1"/>
  <c r="AB1290" i="1"/>
  <c r="AC1290" i="1"/>
  <c r="BY1290" i="1"/>
  <c r="L1291" i="1"/>
  <c r="M1291" i="1"/>
  <c r="S1291" i="1"/>
  <c r="Z1291" i="1"/>
  <c r="AA1291" i="1"/>
  <c r="AB1291" i="1"/>
  <c r="AC1291" i="1"/>
  <c r="BY1291" i="1"/>
  <c r="L1292" i="1"/>
  <c r="M1292" i="1"/>
  <c r="S1292" i="1"/>
  <c r="Z1292" i="1"/>
  <c r="AA1292" i="1"/>
  <c r="AB1292" i="1"/>
  <c r="AC1292" i="1"/>
  <c r="BY1292" i="1"/>
  <c r="L1293" i="1"/>
  <c r="M1293" i="1"/>
  <c r="S1293" i="1"/>
  <c r="Z1293" i="1"/>
  <c r="AA1293" i="1"/>
  <c r="AB1293" i="1"/>
  <c r="AC1293" i="1"/>
  <c r="BY1293" i="1"/>
  <c r="L1294" i="1"/>
  <c r="M1294" i="1"/>
  <c r="S1294" i="1"/>
  <c r="Z1294" i="1"/>
  <c r="AA1294" i="1"/>
  <c r="AB1294" i="1"/>
  <c r="AC1294" i="1"/>
  <c r="BY1294" i="1"/>
  <c r="L1295" i="1"/>
  <c r="M1295" i="1"/>
  <c r="S1295" i="1"/>
  <c r="Z1295" i="1"/>
  <c r="AA1295" i="1"/>
  <c r="AB1295" i="1"/>
  <c r="AC1295" i="1"/>
  <c r="BY1295" i="1"/>
  <c r="L1296" i="1"/>
  <c r="M1296" i="1"/>
  <c r="S1296" i="1"/>
  <c r="Z1296" i="1"/>
  <c r="AA1296" i="1"/>
  <c r="AB1296" i="1"/>
  <c r="AC1296" i="1"/>
  <c r="BY1296" i="1"/>
  <c r="L1297" i="1"/>
  <c r="M1297" i="1"/>
  <c r="S1297" i="1"/>
  <c r="Z1297" i="1"/>
  <c r="AA1297" i="1"/>
  <c r="AB1297" i="1"/>
  <c r="AC1297" i="1"/>
  <c r="BY1297" i="1"/>
  <c r="L1298" i="1"/>
  <c r="M1298" i="1"/>
  <c r="S1298" i="1"/>
  <c r="Z1298" i="1"/>
  <c r="AA1298" i="1"/>
  <c r="AB1298" i="1"/>
  <c r="AC1298" i="1"/>
  <c r="BY1298" i="1"/>
  <c r="L1299" i="1"/>
  <c r="M1299" i="1"/>
  <c r="S1299" i="1"/>
  <c r="Z1299" i="1"/>
  <c r="AA1299" i="1"/>
  <c r="AB1299" i="1"/>
  <c r="AC1299" i="1"/>
  <c r="BY1299" i="1"/>
  <c r="L1300" i="1"/>
  <c r="M1300" i="1"/>
  <c r="S1300" i="1"/>
  <c r="Z1300" i="1"/>
  <c r="AA1300" i="1"/>
  <c r="AB1300" i="1"/>
  <c r="AC1300" i="1"/>
  <c r="BY1300" i="1"/>
  <c r="L1301" i="1"/>
  <c r="M1301" i="1"/>
  <c r="S1301" i="1"/>
  <c r="Z1301" i="1"/>
  <c r="AA1301" i="1"/>
  <c r="AB1301" i="1"/>
  <c r="AC1301" i="1"/>
  <c r="BY1301" i="1"/>
  <c r="L1302" i="1"/>
  <c r="M1302" i="1"/>
  <c r="S1302" i="1"/>
  <c r="Z1302" i="1"/>
  <c r="AA1302" i="1"/>
  <c r="AB1302" i="1"/>
  <c r="AC1302" i="1"/>
  <c r="BY1302" i="1"/>
  <c r="L1303" i="1"/>
  <c r="M1303" i="1"/>
  <c r="S1303" i="1"/>
  <c r="Z1303" i="1"/>
  <c r="AA1303" i="1"/>
  <c r="AB1303" i="1"/>
  <c r="AC1303" i="1"/>
  <c r="BY1303" i="1"/>
  <c r="L1304" i="1"/>
  <c r="M1304" i="1"/>
  <c r="S1304" i="1"/>
  <c r="Z1304" i="1"/>
  <c r="AA1304" i="1"/>
  <c r="AB1304" i="1"/>
  <c r="AC1304" i="1"/>
  <c r="BY1304" i="1"/>
  <c r="L1305" i="1"/>
  <c r="M1305" i="1"/>
  <c r="S1305" i="1"/>
  <c r="Z1305" i="1"/>
  <c r="AA1305" i="1"/>
  <c r="AB1305" i="1"/>
  <c r="AC1305" i="1"/>
  <c r="BY1305" i="1"/>
  <c r="L1306" i="1"/>
  <c r="M1306" i="1"/>
  <c r="S1306" i="1"/>
  <c r="Z1306" i="1"/>
  <c r="AA1306" i="1"/>
  <c r="AB1306" i="1"/>
  <c r="AC1306" i="1"/>
  <c r="BY1306" i="1"/>
  <c r="L1307" i="1"/>
  <c r="M1307" i="1"/>
  <c r="S1307" i="1"/>
  <c r="Z1307" i="1"/>
  <c r="AA1307" i="1"/>
  <c r="AB1307" i="1"/>
  <c r="AC1307" i="1"/>
  <c r="BY1307" i="1"/>
  <c r="L1308" i="1"/>
  <c r="M1308" i="1"/>
  <c r="S1308" i="1"/>
  <c r="Z1308" i="1"/>
  <c r="AA1308" i="1"/>
  <c r="AB1308" i="1"/>
  <c r="AC1308" i="1"/>
  <c r="BY1308" i="1"/>
  <c r="L1309" i="1"/>
  <c r="M1309" i="1"/>
  <c r="S1309" i="1"/>
  <c r="Z1309" i="1"/>
  <c r="AA1309" i="1"/>
  <c r="AB1309" i="1"/>
  <c r="AC1309" i="1"/>
  <c r="BY1309" i="1"/>
  <c r="L1310" i="1"/>
  <c r="M1310" i="1"/>
  <c r="S1310" i="1"/>
  <c r="Z1310" i="1"/>
  <c r="AA1310" i="1"/>
  <c r="AB1310" i="1"/>
  <c r="AC1310" i="1"/>
  <c r="BY1310" i="1"/>
  <c r="L1311" i="1"/>
  <c r="M1311" i="1"/>
  <c r="S1311" i="1"/>
  <c r="Z1311" i="1"/>
  <c r="AA1311" i="1"/>
  <c r="AB1311" i="1"/>
  <c r="AC1311" i="1"/>
  <c r="BY1311" i="1"/>
  <c r="L1312" i="1"/>
  <c r="M1312" i="1"/>
  <c r="S1312" i="1"/>
  <c r="Z1312" i="1"/>
  <c r="AA1312" i="1"/>
  <c r="AB1312" i="1"/>
  <c r="AC1312" i="1"/>
  <c r="BY1312" i="1"/>
  <c r="L1313" i="1"/>
  <c r="M1313" i="1"/>
  <c r="S1313" i="1"/>
  <c r="Z1313" i="1"/>
  <c r="AA1313" i="1"/>
  <c r="AB1313" i="1"/>
  <c r="AC1313" i="1"/>
  <c r="BY1313" i="1"/>
  <c r="L1314" i="1"/>
  <c r="M1314" i="1"/>
  <c r="S1314" i="1"/>
  <c r="Z1314" i="1"/>
  <c r="AA1314" i="1"/>
  <c r="AB1314" i="1"/>
  <c r="AC1314" i="1"/>
  <c r="BY1314" i="1"/>
  <c r="L1315" i="1"/>
  <c r="M1315" i="1"/>
  <c r="S1315" i="1"/>
  <c r="Z1315" i="1"/>
  <c r="AA1315" i="1"/>
  <c r="AB1315" i="1"/>
  <c r="AC1315" i="1"/>
  <c r="BY1315" i="1"/>
  <c r="L1316" i="1"/>
  <c r="M1316" i="1"/>
  <c r="S1316" i="1"/>
  <c r="Z1316" i="1"/>
  <c r="AA1316" i="1"/>
  <c r="AB1316" i="1"/>
  <c r="AC1316" i="1"/>
  <c r="BY1316" i="1"/>
  <c r="L1317" i="1"/>
  <c r="M1317" i="1"/>
  <c r="S1317" i="1"/>
  <c r="Z1317" i="1"/>
  <c r="AA1317" i="1"/>
  <c r="AB1317" i="1"/>
  <c r="AC1317" i="1"/>
  <c r="BY1317" i="1"/>
  <c r="L1318" i="1"/>
  <c r="M1318" i="1"/>
  <c r="S1318" i="1"/>
  <c r="Z1318" i="1"/>
  <c r="AA1318" i="1"/>
  <c r="AB1318" i="1"/>
  <c r="AC1318" i="1"/>
  <c r="BY1318" i="1"/>
  <c r="L1319" i="1"/>
  <c r="M1319" i="1"/>
  <c r="S1319" i="1"/>
  <c r="Z1319" i="1"/>
  <c r="AA1319" i="1"/>
  <c r="AB1319" i="1"/>
  <c r="AC1319" i="1"/>
  <c r="BY1319" i="1"/>
  <c r="L1320" i="1"/>
  <c r="M1320" i="1"/>
  <c r="S1320" i="1"/>
  <c r="Z1320" i="1"/>
  <c r="AA1320" i="1"/>
  <c r="AB1320" i="1"/>
  <c r="AC1320" i="1"/>
  <c r="BY1320" i="1"/>
  <c r="L1321" i="1"/>
  <c r="M1321" i="1"/>
  <c r="S1321" i="1"/>
  <c r="Z1321" i="1"/>
  <c r="AA1321" i="1"/>
  <c r="AB1321" i="1"/>
  <c r="AC1321" i="1"/>
  <c r="BY1321" i="1"/>
  <c r="L1322" i="1"/>
  <c r="M1322" i="1"/>
  <c r="S1322" i="1"/>
  <c r="Z1322" i="1"/>
  <c r="AA1322" i="1"/>
  <c r="AB1322" i="1"/>
  <c r="AC1322" i="1"/>
  <c r="BY1322" i="1"/>
  <c r="L1323" i="1"/>
  <c r="M1323" i="1"/>
  <c r="S1323" i="1"/>
  <c r="Z1323" i="1"/>
  <c r="AA1323" i="1"/>
  <c r="AB1323" i="1"/>
  <c r="AC1323" i="1"/>
  <c r="BY1323" i="1"/>
  <c r="L1324" i="1"/>
  <c r="M1324" i="1"/>
  <c r="S1324" i="1"/>
  <c r="Z1324" i="1"/>
  <c r="AA1324" i="1"/>
  <c r="AB1324" i="1"/>
  <c r="AC1324" i="1"/>
  <c r="BY1324" i="1"/>
  <c r="L1325" i="1"/>
  <c r="M1325" i="1"/>
  <c r="S1325" i="1"/>
  <c r="Z1325" i="1"/>
  <c r="AA1325" i="1"/>
  <c r="AB1325" i="1"/>
  <c r="AC1325" i="1"/>
  <c r="BY1325" i="1"/>
  <c r="L1326" i="1"/>
  <c r="M1326" i="1"/>
  <c r="S1326" i="1"/>
  <c r="Z1326" i="1"/>
  <c r="AA1326" i="1"/>
  <c r="AB1326" i="1"/>
  <c r="AC1326" i="1"/>
  <c r="BY1326" i="1"/>
  <c r="L1327" i="1"/>
  <c r="M1327" i="1"/>
  <c r="S1327" i="1"/>
  <c r="Z1327" i="1"/>
  <c r="AA1327" i="1"/>
  <c r="AB1327" i="1"/>
  <c r="AC1327" i="1"/>
  <c r="BY1327" i="1"/>
  <c r="L1328" i="1"/>
  <c r="M1328" i="1"/>
  <c r="S1328" i="1"/>
  <c r="Z1328" i="1"/>
  <c r="AA1328" i="1"/>
  <c r="AB1328" i="1"/>
  <c r="AC1328" i="1"/>
  <c r="BY1328" i="1"/>
  <c r="L1329" i="1"/>
  <c r="M1329" i="1"/>
  <c r="S1329" i="1"/>
  <c r="Z1329" i="1"/>
  <c r="AA1329" i="1"/>
  <c r="AB1329" i="1"/>
  <c r="AC1329" i="1"/>
  <c r="BY1329" i="1"/>
  <c r="L1330" i="1"/>
  <c r="M1330" i="1"/>
  <c r="S1330" i="1"/>
  <c r="Z1330" i="1"/>
  <c r="AA1330" i="1"/>
  <c r="AB1330" i="1"/>
  <c r="AC1330" i="1"/>
  <c r="BY1330" i="1"/>
  <c r="L1331" i="1"/>
  <c r="M1331" i="1"/>
  <c r="S1331" i="1"/>
  <c r="Z1331" i="1"/>
  <c r="AA1331" i="1"/>
  <c r="AB1331" i="1"/>
  <c r="AC1331" i="1"/>
  <c r="BY1331" i="1"/>
  <c r="L1332" i="1"/>
  <c r="M1332" i="1"/>
  <c r="S1332" i="1"/>
  <c r="Z1332" i="1"/>
  <c r="AA1332" i="1"/>
  <c r="AB1332" i="1"/>
  <c r="AC1332" i="1"/>
  <c r="BY1332" i="1"/>
  <c r="L1333" i="1"/>
  <c r="M1333" i="1"/>
  <c r="S1333" i="1"/>
  <c r="Z1333" i="1"/>
  <c r="AA1333" i="1"/>
  <c r="AB1333" i="1"/>
  <c r="AC1333" i="1"/>
  <c r="BY1333" i="1"/>
  <c r="L1334" i="1"/>
  <c r="M1334" i="1"/>
  <c r="S1334" i="1"/>
  <c r="Z1334" i="1"/>
  <c r="AA1334" i="1"/>
  <c r="AB1334" i="1"/>
  <c r="AC1334" i="1"/>
  <c r="BY1334" i="1"/>
  <c r="L1335" i="1"/>
  <c r="M1335" i="1"/>
  <c r="S1335" i="1"/>
  <c r="Z1335" i="1"/>
  <c r="AA1335" i="1"/>
  <c r="AB1335" i="1"/>
  <c r="AC1335" i="1"/>
  <c r="BY1335" i="1"/>
  <c r="L1336" i="1"/>
  <c r="M1336" i="1"/>
  <c r="S1336" i="1"/>
  <c r="Z1336" i="1"/>
  <c r="AA1336" i="1"/>
  <c r="AB1336" i="1"/>
  <c r="AC1336" i="1"/>
  <c r="BY1336" i="1"/>
  <c r="L1337" i="1"/>
  <c r="M1337" i="1"/>
  <c r="S1337" i="1"/>
  <c r="Z1337" i="1"/>
  <c r="AA1337" i="1"/>
  <c r="AB1337" i="1"/>
  <c r="AC1337" i="1"/>
  <c r="BY1337" i="1"/>
  <c r="L1338" i="1"/>
  <c r="M1338" i="1"/>
  <c r="S1338" i="1"/>
  <c r="Z1338" i="1"/>
  <c r="AA1338" i="1"/>
  <c r="AB1338" i="1"/>
  <c r="AC1338" i="1"/>
  <c r="BY1338" i="1"/>
  <c r="L1339" i="1"/>
  <c r="M1339" i="1"/>
  <c r="S1339" i="1"/>
  <c r="Z1339" i="1"/>
  <c r="AA1339" i="1"/>
  <c r="AB1339" i="1"/>
  <c r="AC1339" i="1"/>
  <c r="BY1339" i="1"/>
  <c r="L1340" i="1"/>
  <c r="M1340" i="1"/>
  <c r="S1340" i="1"/>
  <c r="Z1340" i="1"/>
  <c r="AA1340" i="1"/>
  <c r="AB1340" i="1"/>
  <c r="AC1340" i="1"/>
  <c r="BY1340" i="1"/>
  <c r="L1341" i="1"/>
  <c r="M1341" i="1"/>
  <c r="S1341" i="1"/>
  <c r="Z1341" i="1"/>
  <c r="AA1341" i="1"/>
  <c r="AB1341" i="1"/>
  <c r="AC1341" i="1"/>
  <c r="BY1341" i="1"/>
  <c r="L1342" i="1"/>
  <c r="M1342" i="1"/>
  <c r="S1342" i="1"/>
  <c r="Z1342" i="1"/>
  <c r="AA1342" i="1"/>
  <c r="AB1342" i="1"/>
  <c r="AC1342" i="1"/>
  <c r="BY1342" i="1"/>
  <c r="L1343" i="1"/>
  <c r="M1343" i="1"/>
  <c r="S1343" i="1"/>
  <c r="Z1343" i="1"/>
  <c r="AA1343" i="1"/>
  <c r="AB1343" i="1"/>
  <c r="AC1343" i="1"/>
  <c r="BY1343" i="1"/>
  <c r="L1344" i="1"/>
  <c r="M1344" i="1"/>
  <c r="S1344" i="1"/>
  <c r="Z1344" i="1"/>
  <c r="AA1344" i="1"/>
  <c r="AB1344" i="1"/>
  <c r="AC1344" i="1"/>
  <c r="BY1344" i="1"/>
  <c r="L1345" i="1"/>
  <c r="M1345" i="1"/>
  <c r="S1345" i="1"/>
  <c r="Z1345" i="1"/>
  <c r="AA1345" i="1"/>
  <c r="AB1345" i="1"/>
  <c r="AC1345" i="1"/>
  <c r="BY1345" i="1"/>
  <c r="L1346" i="1"/>
  <c r="M1346" i="1"/>
  <c r="S1346" i="1"/>
  <c r="Z1346" i="1"/>
  <c r="AA1346" i="1"/>
  <c r="AB1346" i="1"/>
  <c r="AC1346" i="1"/>
  <c r="BY1346" i="1"/>
  <c r="L1347" i="1"/>
  <c r="M1347" i="1"/>
  <c r="S1347" i="1"/>
  <c r="Z1347" i="1"/>
  <c r="AA1347" i="1"/>
  <c r="AB1347" i="1"/>
  <c r="AC1347" i="1"/>
  <c r="BY1347" i="1"/>
  <c r="L1348" i="1"/>
  <c r="M1348" i="1"/>
  <c r="S1348" i="1"/>
  <c r="Z1348" i="1"/>
  <c r="AA1348" i="1"/>
  <c r="AB1348" i="1"/>
  <c r="AC1348" i="1"/>
  <c r="BY1348" i="1"/>
  <c r="L1349" i="1"/>
  <c r="M1349" i="1"/>
  <c r="S1349" i="1"/>
  <c r="Z1349" i="1"/>
  <c r="AA1349" i="1"/>
  <c r="AB1349" i="1"/>
  <c r="AC1349" i="1"/>
  <c r="BY1349" i="1"/>
  <c r="L1350" i="1"/>
  <c r="M1350" i="1"/>
  <c r="S1350" i="1"/>
  <c r="Z1350" i="1"/>
  <c r="AA1350" i="1"/>
  <c r="AB1350" i="1"/>
  <c r="AC1350" i="1"/>
  <c r="BY1350" i="1"/>
  <c r="L1351" i="1"/>
  <c r="M1351" i="1"/>
  <c r="S1351" i="1"/>
  <c r="Z1351" i="1"/>
  <c r="AA1351" i="1"/>
  <c r="AB1351" i="1"/>
  <c r="AC1351" i="1"/>
  <c r="BY1351" i="1"/>
  <c r="L1352" i="1"/>
  <c r="M1352" i="1"/>
  <c r="S1352" i="1"/>
  <c r="Z1352" i="1"/>
  <c r="AA1352" i="1"/>
  <c r="AB1352" i="1"/>
  <c r="AC1352" i="1"/>
  <c r="BY1352" i="1"/>
  <c r="L1353" i="1"/>
  <c r="M1353" i="1"/>
  <c r="S1353" i="1"/>
  <c r="Z1353" i="1"/>
  <c r="AA1353" i="1"/>
  <c r="AB1353" i="1"/>
  <c r="AC1353" i="1"/>
  <c r="BY1353" i="1"/>
  <c r="L1354" i="1"/>
  <c r="M1354" i="1"/>
  <c r="S1354" i="1"/>
  <c r="Z1354" i="1"/>
  <c r="AA1354" i="1"/>
  <c r="AB1354" i="1"/>
  <c r="AC1354" i="1"/>
  <c r="BY1354" i="1"/>
  <c r="L1355" i="1"/>
  <c r="M1355" i="1"/>
  <c r="S1355" i="1"/>
  <c r="Z1355" i="1"/>
  <c r="AA1355" i="1"/>
  <c r="AB1355" i="1"/>
  <c r="AC1355" i="1"/>
  <c r="BY1355" i="1"/>
  <c r="L1356" i="1"/>
  <c r="M1356" i="1"/>
  <c r="S1356" i="1"/>
  <c r="Z1356" i="1"/>
  <c r="AA1356" i="1"/>
  <c r="AB1356" i="1"/>
  <c r="AC1356" i="1"/>
  <c r="BY1356" i="1"/>
  <c r="L1357" i="1"/>
  <c r="M1357" i="1"/>
  <c r="S1357" i="1"/>
  <c r="Z1357" i="1"/>
  <c r="AA1357" i="1"/>
  <c r="AB1357" i="1"/>
  <c r="AC1357" i="1"/>
  <c r="BY1357" i="1"/>
  <c r="L1358" i="1"/>
  <c r="M1358" i="1"/>
  <c r="S1358" i="1"/>
  <c r="Z1358" i="1"/>
  <c r="AA1358" i="1"/>
  <c r="AB1358" i="1"/>
  <c r="AC1358" i="1"/>
  <c r="BY1358" i="1"/>
  <c r="L1359" i="1"/>
  <c r="M1359" i="1"/>
  <c r="S1359" i="1"/>
  <c r="Z1359" i="1"/>
  <c r="AA1359" i="1"/>
  <c r="AB1359" i="1"/>
  <c r="AC1359" i="1"/>
  <c r="BY1359" i="1"/>
  <c r="L1360" i="1"/>
  <c r="M1360" i="1"/>
  <c r="S1360" i="1"/>
  <c r="Z1360" i="1"/>
  <c r="AA1360" i="1"/>
  <c r="AB1360" i="1"/>
  <c r="AC1360" i="1"/>
  <c r="BY1360" i="1"/>
  <c r="L1361" i="1"/>
  <c r="M1361" i="1"/>
  <c r="S1361" i="1"/>
  <c r="Z1361" i="1"/>
  <c r="AA1361" i="1"/>
  <c r="AB1361" i="1"/>
  <c r="AC1361" i="1"/>
  <c r="BY1361" i="1"/>
  <c r="L1362" i="1"/>
  <c r="M1362" i="1"/>
  <c r="S1362" i="1"/>
  <c r="Z1362" i="1"/>
  <c r="AA1362" i="1"/>
  <c r="AB1362" i="1"/>
  <c r="AC1362" i="1"/>
  <c r="BY1362" i="1"/>
  <c r="L1363" i="1"/>
  <c r="M1363" i="1"/>
  <c r="S1363" i="1"/>
  <c r="Z1363" i="1"/>
  <c r="AA1363" i="1"/>
  <c r="AB1363" i="1"/>
  <c r="AC1363" i="1"/>
  <c r="BY1363" i="1"/>
  <c r="L1364" i="1"/>
  <c r="M1364" i="1"/>
  <c r="S1364" i="1"/>
  <c r="Z1364" i="1"/>
  <c r="AA1364" i="1"/>
  <c r="AB1364" i="1"/>
  <c r="AC1364" i="1"/>
  <c r="BY1364" i="1"/>
  <c r="L1365" i="1"/>
  <c r="M1365" i="1"/>
  <c r="S1365" i="1"/>
  <c r="Z1365" i="1"/>
  <c r="AA1365" i="1"/>
  <c r="AB1365" i="1"/>
  <c r="AC1365" i="1"/>
  <c r="BY1365" i="1"/>
  <c r="L1366" i="1"/>
  <c r="M1366" i="1"/>
  <c r="S1366" i="1"/>
  <c r="Z1366" i="1"/>
  <c r="AA1366" i="1"/>
  <c r="AB1366" i="1"/>
  <c r="AC1366" i="1"/>
  <c r="BY1366" i="1"/>
  <c r="L1367" i="1"/>
  <c r="M1367" i="1"/>
  <c r="S1367" i="1"/>
  <c r="Z1367" i="1"/>
  <c r="AA1367" i="1"/>
  <c r="AB1367" i="1"/>
  <c r="AC1367" i="1"/>
  <c r="BY1367" i="1"/>
  <c r="L1368" i="1"/>
  <c r="M1368" i="1"/>
  <c r="S1368" i="1"/>
  <c r="Z1368" i="1"/>
  <c r="AA1368" i="1"/>
  <c r="AB1368" i="1"/>
  <c r="AC1368" i="1"/>
  <c r="BY1368" i="1"/>
  <c r="L1369" i="1"/>
  <c r="M1369" i="1"/>
  <c r="S1369" i="1"/>
  <c r="Z1369" i="1"/>
  <c r="AA1369" i="1"/>
  <c r="AB1369" i="1"/>
  <c r="AC1369" i="1"/>
  <c r="BY1369" i="1"/>
  <c r="L1370" i="1"/>
  <c r="M1370" i="1"/>
  <c r="S1370" i="1"/>
  <c r="Z1370" i="1"/>
  <c r="AA1370" i="1"/>
  <c r="AB1370" i="1"/>
  <c r="AC1370" i="1"/>
  <c r="BY1370" i="1"/>
  <c r="L1371" i="1"/>
  <c r="M1371" i="1"/>
  <c r="S1371" i="1"/>
  <c r="Z1371" i="1"/>
  <c r="AA1371" i="1"/>
  <c r="AB1371" i="1"/>
  <c r="AC1371" i="1"/>
  <c r="BY1371" i="1"/>
  <c r="L1372" i="1"/>
  <c r="M1372" i="1"/>
  <c r="S1372" i="1"/>
  <c r="Z1372" i="1"/>
  <c r="AA1372" i="1"/>
  <c r="AB1372" i="1"/>
  <c r="AC1372" i="1"/>
  <c r="BY1372" i="1"/>
  <c r="L1373" i="1"/>
  <c r="M1373" i="1"/>
  <c r="S1373" i="1"/>
  <c r="Z1373" i="1"/>
  <c r="AA1373" i="1"/>
  <c r="AB1373" i="1"/>
  <c r="AC1373" i="1"/>
  <c r="BY1373" i="1"/>
  <c r="L1374" i="1"/>
  <c r="M1374" i="1"/>
  <c r="S1374" i="1"/>
  <c r="Z1374" i="1"/>
  <c r="AA1374" i="1"/>
  <c r="AB1374" i="1"/>
  <c r="AC1374" i="1"/>
  <c r="BY1374" i="1"/>
  <c r="L1375" i="1"/>
  <c r="M1375" i="1"/>
  <c r="S1375" i="1"/>
  <c r="Z1375" i="1"/>
  <c r="AA1375" i="1"/>
  <c r="AB1375" i="1"/>
  <c r="AC1375" i="1"/>
  <c r="BY1375" i="1"/>
  <c r="L1376" i="1"/>
  <c r="M1376" i="1"/>
  <c r="S1376" i="1"/>
  <c r="Z1376" i="1"/>
  <c r="AA1376" i="1"/>
  <c r="AB1376" i="1"/>
  <c r="AC1376" i="1"/>
  <c r="BY1376" i="1"/>
  <c r="L1377" i="1"/>
  <c r="M1377" i="1"/>
  <c r="S1377" i="1"/>
  <c r="Z1377" i="1"/>
  <c r="AA1377" i="1"/>
  <c r="AB1377" i="1"/>
  <c r="AC1377" i="1"/>
  <c r="BY1377" i="1"/>
  <c r="L1378" i="1"/>
  <c r="M1378" i="1"/>
  <c r="S1378" i="1"/>
  <c r="Z1378" i="1"/>
  <c r="AA1378" i="1"/>
  <c r="AB1378" i="1"/>
  <c r="AC1378" i="1"/>
  <c r="BY1378" i="1"/>
  <c r="L1379" i="1"/>
  <c r="M1379" i="1"/>
  <c r="S1379" i="1"/>
  <c r="Z1379" i="1"/>
  <c r="AA1379" i="1"/>
  <c r="AB1379" i="1"/>
  <c r="AC1379" i="1"/>
  <c r="BY1379" i="1"/>
  <c r="L1380" i="1"/>
  <c r="M1380" i="1"/>
  <c r="S1380" i="1"/>
  <c r="Z1380" i="1"/>
  <c r="AA1380" i="1"/>
  <c r="AB1380" i="1"/>
  <c r="AC1380" i="1"/>
  <c r="BY1380" i="1"/>
  <c r="L1381" i="1"/>
  <c r="M1381" i="1"/>
  <c r="S1381" i="1"/>
  <c r="Z1381" i="1"/>
  <c r="AA1381" i="1"/>
  <c r="AB1381" i="1"/>
  <c r="AC1381" i="1"/>
  <c r="BY1381" i="1"/>
  <c r="L1382" i="1"/>
  <c r="M1382" i="1"/>
  <c r="S1382" i="1"/>
  <c r="Z1382" i="1"/>
  <c r="AA1382" i="1"/>
  <c r="AB1382" i="1"/>
  <c r="AC1382" i="1"/>
  <c r="BY1382" i="1"/>
  <c r="L1383" i="1"/>
  <c r="M1383" i="1"/>
  <c r="S1383" i="1"/>
  <c r="Z1383" i="1"/>
  <c r="AA1383" i="1"/>
  <c r="AB1383" i="1"/>
  <c r="AC1383" i="1"/>
  <c r="BY1383" i="1"/>
  <c r="L1384" i="1"/>
  <c r="M1384" i="1"/>
  <c r="S1384" i="1"/>
  <c r="Z1384" i="1"/>
  <c r="AA1384" i="1"/>
  <c r="AB1384" i="1"/>
  <c r="AC1384" i="1"/>
  <c r="BY1384" i="1"/>
  <c r="L1385" i="1"/>
  <c r="M1385" i="1"/>
  <c r="S1385" i="1"/>
  <c r="Z1385" i="1"/>
  <c r="AA1385" i="1"/>
  <c r="AB1385" i="1"/>
  <c r="AC1385" i="1"/>
  <c r="BY1385" i="1"/>
  <c r="L1386" i="1"/>
  <c r="M1386" i="1"/>
  <c r="S1386" i="1"/>
  <c r="Z1386" i="1"/>
  <c r="AA1386" i="1"/>
  <c r="AB1386" i="1"/>
  <c r="AC1386" i="1"/>
  <c r="BY1386" i="1"/>
  <c r="L1387" i="1"/>
  <c r="M1387" i="1"/>
  <c r="S1387" i="1"/>
  <c r="Z1387" i="1"/>
  <c r="AA1387" i="1"/>
  <c r="AB1387" i="1"/>
  <c r="AC1387" i="1"/>
  <c r="BY1387" i="1"/>
  <c r="L1388" i="1"/>
  <c r="M1388" i="1"/>
  <c r="S1388" i="1"/>
  <c r="Z1388" i="1"/>
  <c r="AA1388" i="1"/>
  <c r="AB1388" i="1"/>
  <c r="AC1388" i="1"/>
  <c r="BY1388" i="1"/>
  <c r="L1389" i="1"/>
  <c r="M1389" i="1"/>
  <c r="S1389" i="1"/>
  <c r="Z1389" i="1"/>
  <c r="AA1389" i="1"/>
  <c r="AB1389" i="1"/>
  <c r="AC1389" i="1"/>
  <c r="BY1389" i="1"/>
  <c r="L1390" i="1"/>
  <c r="M1390" i="1"/>
  <c r="S1390" i="1"/>
  <c r="Z1390" i="1"/>
  <c r="AA1390" i="1"/>
  <c r="AB1390" i="1"/>
  <c r="AC1390" i="1"/>
  <c r="BY1390" i="1"/>
  <c r="L1391" i="1"/>
  <c r="M1391" i="1"/>
  <c r="S1391" i="1"/>
  <c r="Z1391" i="1"/>
  <c r="AA1391" i="1"/>
  <c r="AB1391" i="1"/>
  <c r="AC1391" i="1"/>
  <c r="BY1391" i="1"/>
  <c r="L1392" i="1"/>
  <c r="M1392" i="1"/>
  <c r="S1392" i="1"/>
  <c r="Z1392" i="1"/>
  <c r="AA1392" i="1"/>
  <c r="AB1392" i="1"/>
  <c r="AC1392" i="1"/>
  <c r="BY1392" i="1"/>
  <c r="L1393" i="1"/>
  <c r="M1393" i="1"/>
  <c r="S1393" i="1"/>
  <c r="Z1393" i="1"/>
  <c r="AA1393" i="1"/>
  <c r="AB1393" i="1"/>
  <c r="AC1393" i="1"/>
  <c r="BY1393" i="1"/>
  <c r="L1394" i="1"/>
  <c r="M1394" i="1"/>
  <c r="S1394" i="1"/>
  <c r="Z1394" i="1"/>
  <c r="AA1394" i="1"/>
  <c r="AB1394" i="1"/>
  <c r="AC1394" i="1"/>
  <c r="BY1394" i="1"/>
  <c r="L1395" i="1"/>
  <c r="M1395" i="1"/>
  <c r="S1395" i="1"/>
  <c r="Z1395" i="1"/>
  <c r="AA1395" i="1"/>
  <c r="AB1395" i="1"/>
  <c r="AC1395" i="1"/>
  <c r="BY1395" i="1"/>
  <c r="L1396" i="1"/>
  <c r="M1396" i="1"/>
  <c r="S1396" i="1"/>
  <c r="Z1396" i="1"/>
  <c r="AA1396" i="1"/>
  <c r="AB1396" i="1"/>
  <c r="AC1396" i="1"/>
  <c r="BY1396" i="1"/>
  <c r="L1397" i="1"/>
  <c r="M1397" i="1"/>
  <c r="S1397" i="1"/>
  <c r="Z1397" i="1"/>
  <c r="AA1397" i="1"/>
  <c r="AB1397" i="1"/>
  <c r="AC1397" i="1"/>
  <c r="BY1397" i="1"/>
  <c r="L1398" i="1"/>
  <c r="M1398" i="1"/>
  <c r="S1398" i="1"/>
  <c r="Z1398" i="1"/>
  <c r="AA1398" i="1"/>
  <c r="AB1398" i="1"/>
  <c r="AC1398" i="1"/>
  <c r="BY1398" i="1"/>
  <c r="L1399" i="1"/>
  <c r="M1399" i="1"/>
  <c r="S1399" i="1"/>
  <c r="Z1399" i="1"/>
  <c r="AA1399" i="1"/>
  <c r="AB1399" i="1"/>
  <c r="AC1399" i="1"/>
  <c r="BY1399" i="1"/>
  <c r="L1400" i="1"/>
  <c r="M1400" i="1"/>
  <c r="S1400" i="1"/>
  <c r="Z1400" i="1"/>
  <c r="AA1400" i="1"/>
  <c r="AB1400" i="1"/>
  <c r="AC1400" i="1"/>
  <c r="BY1400" i="1"/>
  <c r="L1401" i="1"/>
  <c r="M1401" i="1"/>
  <c r="S1401" i="1"/>
  <c r="Z1401" i="1"/>
  <c r="AA1401" i="1"/>
  <c r="AB1401" i="1"/>
  <c r="AC1401" i="1"/>
  <c r="BY1401" i="1"/>
  <c r="L1402" i="1"/>
  <c r="M1402" i="1"/>
  <c r="S1402" i="1"/>
  <c r="Z1402" i="1"/>
  <c r="AA1402" i="1"/>
  <c r="AB1402" i="1"/>
  <c r="AC1402" i="1"/>
  <c r="BY1402" i="1"/>
  <c r="L1403" i="1"/>
  <c r="M1403" i="1"/>
  <c r="S1403" i="1"/>
  <c r="Z1403" i="1"/>
  <c r="AA1403" i="1"/>
  <c r="AB1403" i="1"/>
  <c r="AC1403" i="1"/>
  <c r="BY1403" i="1"/>
  <c r="L1404" i="1"/>
  <c r="M1404" i="1"/>
  <c r="S1404" i="1"/>
  <c r="Z1404" i="1"/>
  <c r="AA1404" i="1"/>
  <c r="AB1404" i="1"/>
  <c r="AC1404" i="1"/>
  <c r="BY1404" i="1"/>
  <c r="L1405" i="1"/>
  <c r="M1405" i="1"/>
  <c r="S1405" i="1"/>
  <c r="Z1405" i="1"/>
  <c r="AA1405" i="1"/>
  <c r="AB1405" i="1"/>
  <c r="AC1405" i="1"/>
  <c r="BY1405" i="1"/>
  <c r="L1406" i="1"/>
  <c r="M1406" i="1"/>
  <c r="S1406" i="1"/>
  <c r="Z1406" i="1"/>
  <c r="AA1406" i="1"/>
  <c r="AB1406" i="1"/>
  <c r="AC1406" i="1"/>
  <c r="BY1406" i="1"/>
  <c r="L1407" i="1"/>
  <c r="M1407" i="1"/>
  <c r="S1407" i="1"/>
  <c r="Z1407" i="1"/>
  <c r="AA1407" i="1"/>
  <c r="AB1407" i="1"/>
  <c r="AC1407" i="1"/>
  <c r="BY1407" i="1"/>
  <c r="L1408" i="1"/>
  <c r="M1408" i="1"/>
  <c r="S1408" i="1"/>
  <c r="Z1408" i="1"/>
  <c r="AA1408" i="1"/>
  <c r="AB1408" i="1"/>
  <c r="AC1408" i="1"/>
  <c r="BY1408" i="1"/>
  <c r="L1409" i="1"/>
  <c r="M1409" i="1"/>
  <c r="S1409" i="1"/>
  <c r="Z1409" i="1"/>
  <c r="AA1409" i="1"/>
  <c r="AB1409" i="1"/>
  <c r="AC1409" i="1"/>
  <c r="BY1409" i="1"/>
  <c r="L1410" i="1"/>
  <c r="M1410" i="1"/>
  <c r="S1410" i="1"/>
  <c r="Z1410" i="1"/>
  <c r="AA1410" i="1"/>
  <c r="AB1410" i="1"/>
  <c r="AC1410" i="1"/>
  <c r="BY1410" i="1"/>
  <c r="L1411" i="1"/>
  <c r="M1411" i="1"/>
  <c r="S1411" i="1"/>
  <c r="Z1411" i="1"/>
  <c r="AA1411" i="1"/>
  <c r="AB1411" i="1"/>
  <c r="AC1411" i="1"/>
  <c r="BY1411" i="1"/>
  <c r="L1412" i="1"/>
  <c r="M1412" i="1"/>
  <c r="S1412" i="1"/>
  <c r="Z1412" i="1"/>
  <c r="AA1412" i="1"/>
  <c r="AB1412" i="1"/>
  <c r="AC1412" i="1"/>
  <c r="BY1412" i="1"/>
  <c r="L1413" i="1"/>
  <c r="M1413" i="1"/>
  <c r="S1413" i="1"/>
  <c r="Z1413" i="1"/>
  <c r="AA1413" i="1"/>
  <c r="AB1413" i="1"/>
  <c r="AC1413" i="1"/>
  <c r="BY1413" i="1"/>
  <c r="L1414" i="1"/>
  <c r="M1414" i="1"/>
  <c r="S1414" i="1"/>
  <c r="Z1414" i="1"/>
  <c r="AA1414" i="1"/>
  <c r="AB1414" i="1"/>
  <c r="AC1414" i="1"/>
  <c r="BY1414" i="1"/>
  <c r="L1415" i="1"/>
  <c r="M1415" i="1"/>
  <c r="S1415" i="1"/>
  <c r="Z1415" i="1"/>
  <c r="AA1415" i="1"/>
  <c r="AB1415" i="1"/>
  <c r="AC1415" i="1"/>
  <c r="BY1415" i="1"/>
  <c r="L1416" i="1"/>
  <c r="M1416" i="1"/>
  <c r="S1416" i="1"/>
  <c r="Z1416" i="1"/>
  <c r="AA1416" i="1"/>
  <c r="AB1416" i="1"/>
  <c r="AC1416" i="1"/>
  <c r="BY1416" i="1"/>
  <c r="L1417" i="1"/>
  <c r="M1417" i="1"/>
  <c r="S1417" i="1"/>
  <c r="Z1417" i="1"/>
  <c r="AA1417" i="1"/>
  <c r="AB1417" i="1"/>
  <c r="AC1417" i="1"/>
  <c r="BY1417" i="1"/>
  <c r="L1418" i="1"/>
  <c r="M1418" i="1"/>
  <c r="S1418" i="1"/>
  <c r="Z1418" i="1"/>
  <c r="AA1418" i="1"/>
  <c r="AB1418" i="1"/>
  <c r="AC1418" i="1"/>
  <c r="BY1418" i="1"/>
  <c r="L1419" i="1"/>
  <c r="M1419" i="1"/>
  <c r="S1419" i="1"/>
  <c r="Z1419" i="1"/>
  <c r="AA1419" i="1"/>
  <c r="AB1419" i="1"/>
  <c r="AC1419" i="1"/>
  <c r="BY1419" i="1"/>
  <c r="L1420" i="1"/>
  <c r="M1420" i="1"/>
  <c r="S1420" i="1"/>
  <c r="Z1420" i="1"/>
  <c r="AA1420" i="1"/>
  <c r="AB1420" i="1"/>
  <c r="AC1420" i="1"/>
  <c r="BY1420" i="1"/>
  <c r="L1421" i="1"/>
  <c r="M1421" i="1"/>
  <c r="S1421" i="1"/>
  <c r="Z1421" i="1"/>
  <c r="AA1421" i="1"/>
  <c r="AB1421" i="1"/>
  <c r="AC1421" i="1"/>
  <c r="BY1421" i="1"/>
  <c r="L1422" i="1"/>
  <c r="M1422" i="1"/>
  <c r="S1422" i="1"/>
  <c r="Z1422" i="1"/>
  <c r="AA1422" i="1"/>
  <c r="AB1422" i="1"/>
  <c r="AC1422" i="1"/>
  <c r="BY1422" i="1"/>
  <c r="L1423" i="1"/>
  <c r="M1423" i="1"/>
  <c r="S1423" i="1"/>
  <c r="Z1423" i="1"/>
  <c r="AA1423" i="1"/>
  <c r="AB1423" i="1"/>
  <c r="AC1423" i="1"/>
  <c r="BY1423" i="1"/>
  <c r="L1424" i="1"/>
  <c r="M1424" i="1"/>
  <c r="S1424" i="1"/>
  <c r="Z1424" i="1"/>
  <c r="AA1424" i="1"/>
  <c r="AB1424" i="1"/>
  <c r="AC1424" i="1"/>
  <c r="BY1424" i="1"/>
  <c r="L1425" i="1"/>
  <c r="M1425" i="1"/>
  <c r="S1425" i="1"/>
  <c r="Z1425" i="1"/>
  <c r="AA1425" i="1"/>
  <c r="AB1425" i="1"/>
  <c r="AC1425" i="1"/>
  <c r="BY1425" i="1"/>
  <c r="L1426" i="1"/>
  <c r="M1426" i="1"/>
  <c r="S1426" i="1"/>
  <c r="Z1426" i="1"/>
  <c r="AA1426" i="1"/>
  <c r="AB1426" i="1"/>
  <c r="AC1426" i="1"/>
  <c r="BY1426" i="1"/>
  <c r="L1427" i="1"/>
  <c r="M1427" i="1"/>
  <c r="S1427" i="1"/>
  <c r="Z1427" i="1"/>
  <c r="AA1427" i="1"/>
  <c r="AB1427" i="1"/>
  <c r="AC1427" i="1"/>
  <c r="BY1427" i="1"/>
  <c r="L1428" i="1"/>
  <c r="M1428" i="1"/>
  <c r="S1428" i="1"/>
  <c r="Z1428" i="1"/>
  <c r="AA1428" i="1"/>
  <c r="AB1428" i="1"/>
  <c r="AC1428" i="1"/>
  <c r="BY1428" i="1"/>
  <c r="L1429" i="1"/>
  <c r="M1429" i="1"/>
  <c r="S1429" i="1"/>
  <c r="Z1429" i="1"/>
  <c r="AA1429" i="1"/>
  <c r="AB1429" i="1"/>
  <c r="AC1429" i="1"/>
  <c r="BY1429" i="1"/>
  <c r="L1430" i="1"/>
  <c r="M1430" i="1"/>
  <c r="S1430" i="1"/>
  <c r="Z1430" i="1"/>
  <c r="AA1430" i="1"/>
  <c r="AB1430" i="1"/>
  <c r="AC1430" i="1"/>
  <c r="BY1430" i="1"/>
  <c r="L1431" i="1"/>
  <c r="M1431" i="1"/>
  <c r="S1431" i="1"/>
  <c r="Z1431" i="1"/>
  <c r="AA1431" i="1"/>
  <c r="AB1431" i="1"/>
  <c r="AC1431" i="1"/>
  <c r="BY1431" i="1"/>
  <c r="L1432" i="1"/>
  <c r="M1432" i="1"/>
  <c r="S1432" i="1"/>
  <c r="Z1432" i="1"/>
  <c r="AA1432" i="1"/>
  <c r="AB1432" i="1"/>
  <c r="AC1432" i="1"/>
  <c r="BY1432" i="1"/>
  <c r="L1433" i="1"/>
  <c r="M1433" i="1"/>
  <c r="S1433" i="1"/>
  <c r="Z1433" i="1"/>
  <c r="AA1433" i="1"/>
  <c r="AB1433" i="1"/>
  <c r="AC1433" i="1"/>
  <c r="BY1433" i="1"/>
  <c r="L1434" i="1"/>
  <c r="M1434" i="1"/>
  <c r="S1434" i="1"/>
  <c r="Z1434" i="1"/>
  <c r="AA1434" i="1"/>
  <c r="AB1434" i="1"/>
  <c r="AC1434" i="1"/>
  <c r="BY1434" i="1"/>
  <c r="L1435" i="1"/>
  <c r="M1435" i="1"/>
  <c r="S1435" i="1"/>
  <c r="Z1435" i="1"/>
  <c r="AA1435" i="1"/>
  <c r="AB1435" i="1"/>
  <c r="AC1435" i="1"/>
  <c r="BY1435" i="1"/>
  <c r="L1436" i="1"/>
  <c r="M1436" i="1"/>
  <c r="S1436" i="1"/>
  <c r="Z1436" i="1"/>
  <c r="AA1436" i="1"/>
  <c r="AB1436" i="1"/>
  <c r="AC1436" i="1"/>
  <c r="BY1436" i="1"/>
  <c r="L1437" i="1"/>
  <c r="M1437" i="1"/>
  <c r="S1437" i="1"/>
  <c r="Z1437" i="1"/>
  <c r="AA1437" i="1"/>
  <c r="AB1437" i="1"/>
  <c r="AC1437" i="1"/>
  <c r="BY1437" i="1"/>
  <c r="L1438" i="1"/>
  <c r="M1438" i="1"/>
  <c r="S1438" i="1"/>
  <c r="Z1438" i="1"/>
  <c r="AA1438" i="1"/>
  <c r="AB1438" i="1"/>
  <c r="AC1438" i="1"/>
  <c r="BY1438" i="1"/>
  <c r="L1439" i="1"/>
  <c r="M1439" i="1"/>
  <c r="S1439" i="1"/>
  <c r="Z1439" i="1"/>
  <c r="AA1439" i="1"/>
  <c r="AB1439" i="1"/>
  <c r="AC1439" i="1"/>
  <c r="BY1439" i="1"/>
  <c r="L1440" i="1"/>
  <c r="M1440" i="1"/>
  <c r="S1440" i="1"/>
  <c r="Z1440" i="1"/>
  <c r="AA1440" i="1"/>
  <c r="AB1440" i="1"/>
  <c r="AC1440" i="1"/>
  <c r="BY1440" i="1"/>
  <c r="L1441" i="1"/>
  <c r="M1441" i="1"/>
  <c r="S1441" i="1"/>
  <c r="Z1441" i="1"/>
  <c r="AA1441" i="1"/>
  <c r="AB1441" i="1"/>
  <c r="AC1441" i="1"/>
  <c r="BY1441" i="1"/>
  <c r="L1442" i="1"/>
  <c r="M1442" i="1"/>
  <c r="S1442" i="1"/>
  <c r="Z1442" i="1"/>
  <c r="AA1442" i="1"/>
  <c r="AB1442" i="1"/>
  <c r="AC1442" i="1"/>
  <c r="BY1442" i="1"/>
  <c r="L1443" i="1"/>
  <c r="M1443" i="1"/>
  <c r="S1443" i="1"/>
  <c r="Z1443" i="1"/>
  <c r="AA1443" i="1"/>
  <c r="AB1443" i="1"/>
  <c r="AC1443" i="1"/>
  <c r="BY1443" i="1"/>
  <c r="L1444" i="1"/>
  <c r="M1444" i="1"/>
  <c r="S1444" i="1"/>
  <c r="Z1444" i="1"/>
  <c r="AA1444" i="1"/>
  <c r="AB1444" i="1"/>
  <c r="AC1444" i="1"/>
  <c r="BY1444" i="1"/>
  <c r="L1445" i="1"/>
  <c r="M1445" i="1"/>
  <c r="S1445" i="1"/>
  <c r="Z1445" i="1"/>
  <c r="AA1445" i="1"/>
  <c r="AB1445" i="1"/>
  <c r="AC1445" i="1"/>
  <c r="BY1445" i="1"/>
  <c r="L1446" i="1"/>
  <c r="M1446" i="1"/>
  <c r="S1446" i="1"/>
  <c r="Z1446" i="1"/>
  <c r="AA1446" i="1"/>
  <c r="AB1446" i="1"/>
  <c r="AC1446" i="1"/>
  <c r="BY1446" i="1"/>
  <c r="L1447" i="1"/>
  <c r="M1447" i="1"/>
  <c r="S1447" i="1"/>
  <c r="Z1447" i="1"/>
  <c r="AA1447" i="1"/>
  <c r="AB1447" i="1"/>
  <c r="AC1447" i="1"/>
  <c r="BY1447" i="1"/>
  <c r="L1448" i="1"/>
  <c r="M1448" i="1"/>
  <c r="S1448" i="1"/>
  <c r="Z1448" i="1"/>
  <c r="AA1448" i="1"/>
  <c r="AB1448" i="1"/>
  <c r="AC1448" i="1"/>
  <c r="BY1448" i="1"/>
  <c r="L1449" i="1"/>
  <c r="M1449" i="1"/>
  <c r="S1449" i="1"/>
  <c r="Z1449" i="1"/>
  <c r="AA1449" i="1"/>
  <c r="AB1449" i="1"/>
  <c r="AC1449" i="1"/>
  <c r="BY1449" i="1"/>
  <c r="L1450" i="1"/>
  <c r="M1450" i="1"/>
  <c r="S1450" i="1"/>
  <c r="Z1450" i="1"/>
  <c r="AA1450" i="1"/>
  <c r="AB1450" i="1"/>
  <c r="AC1450" i="1"/>
  <c r="BY1450" i="1"/>
  <c r="L1451" i="1"/>
  <c r="M1451" i="1"/>
  <c r="S1451" i="1"/>
  <c r="Z1451" i="1"/>
  <c r="AA1451" i="1"/>
  <c r="AB1451" i="1"/>
  <c r="AC1451" i="1"/>
  <c r="BY1451" i="1"/>
  <c r="L1452" i="1"/>
  <c r="M1452" i="1"/>
  <c r="S1452" i="1"/>
  <c r="Z1452" i="1"/>
  <c r="AA1452" i="1"/>
  <c r="AB1452" i="1"/>
  <c r="AC1452" i="1"/>
  <c r="BY1452" i="1"/>
  <c r="L1453" i="1"/>
  <c r="M1453" i="1"/>
  <c r="S1453" i="1"/>
  <c r="Z1453" i="1"/>
  <c r="AA1453" i="1"/>
  <c r="AB1453" i="1"/>
  <c r="AC1453" i="1"/>
  <c r="BY1453" i="1"/>
  <c r="L1454" i="1"/>
  <c r="M1454" i="1"/>
  <c r="S1454" i="1"/>
  <c r="Z1454" i="1"/>
  <c r="AA1454" i="1"/>
  <c r="AB1454" i="1"/>
  <c r="AC1454" i="1"/>
  <c r="BY1454" i="1"/>
  <c r="L1455" i="1"/>
  <c r="M1455" i="1"/>
  <c r="S1455" i="1"/>
  <c r="Z1455" i="1"/>
  <c r="AA1455" i="1"/>
  <c r="AB1455" i="1"/>
  <c r="AC1455" i="1"/>
  <c r="BY1455" i="1"/>
  <c r="L1456" i="1"/>
  <c r="M1456" i="1"/>
  <c r="S1456" i="1"/>
  <c r="Z1456" i="1"/>
  <c r="AA1456" i="1"/>
  <c r="AB1456" i="1"/>
  <c r="AC1456" i="1"/>
  <c r="BY1456" i="1"/>
  <c r="L1457" i="1"/>
  <c r="M1457" i="1"/>
  <c r="S1457" i="1"/>
  <c r="Z1457" i="1"/>
  <c r="AA1457" i="1"/>
  <c r="AB1457" i="1"/>
  <c r="AC1457" i="1"/>
  <c r="BY1457" i="1"/>
  <c r="L1458" i="1"/>
  <c r="M1458" i="1"/>
  <c r="S1458" i="1"/>
  <c r="Z1458" i="1"/>
  <c r="AA1458" i="1"/>
  <c r="AB1458" i="1"/>
  <c r="AC1458" i="1"/>
  <c r="BY1458" i="1"/>
  <c r="L1459" i="1"/>
  <c r="M1459" i="1"/>
  <c r="S1459" i="1"/>
  <c r="Z1459" i="1"/>
  <c r="AA1459" i="1"/>
  <c r="AB1459" i="1"/>
  <c r="AC1459" i="1"/>
  <c r="BY1459" i="1"/>
  <c r="L1460" i="1"/>
  <c r="M1460" i="1"/>
  <c r="S1460" i="1"/>
  <c r="Z1460" i="1"/>
  <c r="AA1460" i="1"/>
  <c r="AB1460" i="1"/>
  <c r="AC1460" i="1"/>
  <c r="BY1460" i="1"/>
  <c r="L1461" i="1"/>
  <c r="M1461" i="1"/>
  <c r="S1461" i="1"/>
  <c r="Z1461" i="1"/>
  <c r="AA1461" i="1"/>
  <c r="AB1461" i="1"/>
  <c r="AC1461" i="1"/>
  <c r="BY1461" i="1"/>
  <c r="L1462" i="1"/>
  <c r="M1462" i="1"/>
  <c r="S1462" i="1"/>
  <c r="Z1462" i="1"/>
  <c r="AA1462" i="1"/>
  <c r="AB1462" i="1"/>
  <c r="AC1462" i="1"/>
  <c r="BY1462" i="1"/>
  <c r="L1463" i="1"/>
  <c r="M1463" i="1"/>
  <c r="S1463" i="1"/>
  <c r="Z1463" i="1"/>
  <c r="AA1463" i="1"/>
  <c r="AB1463" i="1"/>
  <c r="AC1463" i="1"/>
  <c r="BY1463" i="1"/>
  <c r="L1464" i="1"/>
  <c r="M1464" i="1"/>
  <c r="S1464" i="1"/>
  <c r="Z1464" i="1"/>
  <c r="AA1464" i="1"/>
  <c r="AB1464" i="1"/>
  <c r="AC1464" i="1"/>
  <c r="BY1464" i="1"/>
  <c r="L1465" i="1"/>
  <c r="M1465" i="1"/>
  <c r="S1465" i="1"/>
  <c r="Z1465" i="1"/>
  <c r="AA1465" i="1"/>
  <c r="AB1465" i="1"/>
  <c r="AC1465" i="1"/>
  <c r="BY1465" i="1"/>
  <c r="L1466" i="1"/>
  <c r="M1466" i="1"/>
  <c r="S1466" i="1"/>
  <c r="Z1466" i="1"/>
  <c r="AA1466" i="1"/>
  <c r="AB1466" i="1"/>
  <c r="AC1466" i="1"/>
  <c r="BY1466" i="1"/>
  <c r="L1467" i="1"/>
  <c r="M1467" i="1"/>
  <c r="S1467" i="1"/>
  <c r="Z1467" i="1"/>
  <c r="AA1467" i="1"/>
  <c r="AB1467" i="1"/>
  <c r="AC1467" i="1"/>
  <c r="BY1467" i="1"/>
  <c r="L1468" i="1"/>
  <c r="M1468" i="1"/>
  <c r="S1468" i="1"/>
  <c r="Z1468" i="1"/>
  <c r="AA1468" i="1"/>
  <c r="AB1468" i="1"/>
  <c r="AC1468" i="1"/>
  <c r="BY1468" i="1"/>
  <c r="L1469" i="1"/>
  <c r="M1469" i="1"/>
  <c r="S1469" i="1"/>
  <c r="Z1469" i="1"/>
  <c r="AA1469" i="1"/>
  <c r="AB1469" i="1"/>
  <c r="AC1469" i="1"/>
  <c r="BY1469" i="1"/>
  <c r="L1470" i="1"/>
  <c r="M1470" i="1"/>
  <c r="S1470" i="1"/>
  <c r="Z1470" i="1"/>
  <c r="AA1470" i="1"/>
  <c r="AB1470" i="1"/>
  <c r="AC1470" i="1"/>
  <c r="BY1470" i="1"/>
  <c r="L1471" i="1"/>
  <c r="M1471" i="1"/>
  <c r="S1471" i="1"/>
  <c r="Z1471" i="1"/>
  <c r="AA1471" i="1"/>
  <c r="AB1471" i="1"/>
  <c r="AC1471" i="1"/>
  <c r="BY1471" i="1"/>
  <c r="L1472" i="1"/>
  <c r="M1472" i="1"/>
  <c r="S1472" i="1"/>
  <c r="Z1472" i="1"/>
  <c r="AA1472" i="1"/>
  <c r="AB1472" i="1"/>
  <c r="AC1472" i="1"/>
  <c r="BY1472" i="1"/>
  <c r="L1473" i="1"/>
  <c r="M1473" i="1"/>
  <c r="S1473" i="1"/>
  <c r="Z1473" i="1"/>
  <c r="AA1473" i="1"/>
  <c r="AB1473" i="1"/>
  <c r="AC1473" i="1"/>
  <c r="BY1473" i="1"/>
  <c r="L1474" i="1"/>
  <c r="M1474" i="1"/>
  <c r="S1474" i="1"/>
  <c r="Z1474" i="1"/>
  <c r="AA1474" i="1"/>
  <c r="AB1474" i="1"/>
  <c r="AC1474" i="1"/>
  <c r="BY1474" i="1"/>
  <c r="L1475" i="1"/>
  <c r="M1475" i="1"/>
  <c r="S1475" i="1"/>
  <c r="Z1475" i="1"/>
  <c r="AA1475" i="1"/>
  <c r="AB1475" i="1"/>
  <c r="AC1475" i="1"/>
  <c r="BY1475" i="1"/>
  <c r="L1476" i="1"/>
  <c r="M1476" i="1"/>
  <c r="S1476" i="1"/>
  <c r="Z1476" i="1"/>
  <c r="AA1476" i="1"/>
  <c r="AB1476" i="1"/>
  <c r="AC1476" i="1"/>
  <c r="BY1476" i="1"/>
  <c r="L1477" i="1"/>
  <c r="M1477" i="1"/>
  <c r="S1477" i="1"/>
  <c r="Z1477" i="1"/>
  <c r="AA1477" i="1"/>
  <c r="AB1477" i="1"/>
  <c r="AC1477" i="1"/>
  <c r="BY1477" i="1"/>
  <c r="L1478" i="1"/>
  <c r="M1478" i="1"/>
  <c r="S1478" i="1"/>
  <c r="Z1478" i="1"/>
  <c r="AA1478" i="1"/>
  <c r="AB1478" i="1"/>
  <c r="AC1478" i="1"/>
  <c r="BY1478" i="1"/>
  <c r="L1479" i="1"/>
  <c r="M1479" i="1"/>
  <c r="S1479" i="1"/>
  <c r="Z1479" i="1"/>
  <c r="AA1479" i="1"/>
  <c r="AB1479" i="1"/>
  <c r="AC1479" i="1"/>
  <c r="BY1479" i="1"/>
  <c r="L1480" i="1"/>
  <c r="M1480" i="1"/>
  <c r="S1480" i="1"/>
  <c r="Z1480" i="1"/>
  <c r="AA1480" i="1"/>
  <c r="AB1480" i="1"/>
  <c r="AC1480" i="1"/>
  <c r="BY1480" i="1"/>
  <c r="L1481" i="1"/>
  <c r="M1481" i="1"/>
  <c r="S1481" i="1"/>
  <c r="Z1481" i="1"/>
  <c r="AA1481" i="1"/>
  <c r="AB1481" i="1"/>
  <c r="AC1481" i="1"/>
  <c r="BY1481" i="1"/>
  <c r="L1482" i="1"/>
  <c r="M1482" i="1"/>
  <c r="S1482" i="1"/>
  <c r="Z1482" i="1"/>
  <c r="AA1482" i="1"/>
  <c r="AB1482" i="1"/>
  <c r="AC1482" i="1"/>
  <c r="BY1482" i="1"/>
  <c r="L1483" i="1"/>
  <c r="M1483" i="1"/>
  <c r="S1483" i="1"/>
  <c r="Z1483" i="1"/>
  <c r="AA1483" i="1"/>
  <c r="AB1483" i="1"/>
  <c r="AC1483" i="1"/>
  <c r="BY1483" i="1"/>
  <c r="L1484" i="1"/>
  <c r="M1484" i="1"/>
  <c r="S1484" i="1"/>
  <c r="Z1484" i="1"/>
  <c r="AA1484" i="1"/>
  <c r="AB1484" i="1"/>
  <c r="AC1484" i="1"/>
  <c r="BY1484" i="1"/>
  <c r="L1485" i="1"/>
  <c r="M1485" i="1"/>
  <c r="S1485" i="1"/>
  <c r="Z1485" i="1"/>
  <c r="AA1485" i="1"/>
  <c r="AB1485" i="1"/>
  <c r="AC1485" i="1"/>
  <c r="BY1485" i="1"/>
  <c r="L1486" i="1"/>
  <c r="M1486" i="1"/>
  <c r="S1486" i="1"/>
  <c r="Z1486" i="1"/>
  <c r="AA1486" i="1"/>
  <c r="AB1486" i="1"/>
  <c r="AC1486" i="1"/>
  <c r="BY1486" i="1"/>
  <c r="L1487" i="1"/>
  <c r="M1487" i="1"/>
  <c r="S1487" i="1"/>
  <c r="Z1487" i="1"/>
  <c r="AA1487" i="1"/>
  <c r="AB1487" i="1"/>
  <c r="AC1487" i="1"/>
  <c r="BY1487" i="1"/>
  <c r="L1488" i="1"/>
  <c r="M1488" i="1"/>
  <c r="S1488" i="1"/>
  <c r="Z1488" i="1"/>
  <c r="AA1488" i="1"/>
  <c r="AB1488" i="1"/>
  <c r="AC1488" i="1"/>
  <c r="BY1488" i="1"/>
  <c r="L1489" i="1"/>
  <c r="M1489" i="1"/>
  <c r="S1489" i="1"/>
  <c r="Z1489" i="1"/>
  <c r="AA1489" i="1"/>
  <c r="AB1489" i="1"/>
  <c r="AC1489" i="1"/>
  <c r="BY1489" i="1"/>
  <c r="L1490" i="1"/>
  <c r="M1490" i="1"/>
  <c r="S1490" i="1"/>
  <c r="Z1490" i="1"/>
  <c r="AA1490" i="1"/>
  <c r="AB1490" i="1"/>
  <c r="AC1490" i="1"/>
  <c r="BY1490" i="1"/>
  <c r="L1491" i="1"/>
  <c r="M1491" i="1"/>
  <c r="S1491" i="1"/>
  <c r="Z1491" i="1"/>
  <c r="AA1491" i="1"/>
  <c r="AB1491" i="1"/>
  <c r="AC1491" i="1"/>
  <c r="BY1491" i="1"/>
  <c r="L1492" i="1"/>
  <c r="M1492" i="1"/>
  <c r="S1492" i="1"/>
  <c r="Z1492" i="1"/>
  <c r="AA1492" i="1"/>
  <c r="AB1492" i="1"/>
  <c r="AC1492" i="1"/>
  <c r="BY1492" i="1"/>
  <c r="L1493" i="1"/>
  <c r="M1493" i="1"/>
  <c r="S1493" i="1"/>
  <c r="Z1493" i="1"/>
  <c r="AA1493" i="1"/>
  <c r="AB1493" i="1"/>
  <c r="AC1493" i="1"/>
  <c r="BY1493" i="1"/>
  <c r="L1494" i="1"/>
  <c r="M1494" i="1"/>
  <c r="S1494" i="1"/>
  <c r="Z1494" i="1"/>
  <c r="AA1494" i="1"/>
  <c r="AB1494" i="1"/>
  <c r="AC1494" i="1"/>
  <c r="BY1494" i="1"/>
  <c r="L1495" i="1"/>
  <c r="M1495" i="1"/>
  <c r="S1495" i="1"/>
  <c r="Z1495" i="1"/>
  <c r="AA1495" i="1"/>
  <c r="AB1495" i="1"/>
  <c r="AC1495" i="1"/>
  <c r="BY1495" i="1"/>
  <c r="L1496" i="1"/>
  <c r="M1496" i="1"/>
  <c r="S1496" i="1"/>
  <c r="Z1496" i="1"/>
  <c r="AA1496" i="1"/>
  <c r="AB1496" i="1"/>
  <c r="AC1496" i="1"/>
  <c r="BY1496" i="1"/>
  <c r="L1497" i="1"/>
  <c r="M1497" i="1"/>
  <c r="S1497" i="1"/>
  <c r="Z1497" i="1"/>
  <c r="AA1497" i="1"/>
  <c r="AB1497" i="1"/>
  <c r="AC1497" i="1"/>
  <c r="BY1497" i="1"/>
  <c r="L1498" i="1"/>
  <c r="M1498" i="1"/>
  <c r="S1498" i="1"/>
  <c r="Z1498" i="1"/>
  <c r="AA1498" i="1"/>
  <c r="AB1498" i="1"/>
  <c r="AC1498" i="1"/>
  <c r="BY1498" i="1"/>
  <c r="L1499" i="1"/>
  <c r="M1499" i="1"/>
  <c r="S1499" i="1"/>
  <c r="Z1499" i="1"/>
  <c r="AA1499" i="1"/>
  <c r="AB1499" i="1"/>
  <c r="AC1499" i="1"/>
  <c r="BY1499" i="1"/>
  <c r="L1500" i="1"/>
  <c r="M1500" i="1"/>
  <c r="S1500" i="1"/>
  <c r="Z1500" i="1"/>
  <c r="AA1500" i="1"/>
  <c r="AB1500" i="1"/>
  <c r="AC1500" i="1"/>
  <c r="BY1500" i="1"/>
  <c r="L1501" i="1"/>
  <c r="M1501" i="1"/>
  <c r="S1501" i="1"/>
  <c r="Z1501" i="1"/>
  <c r="AA1501" i="1"/>
  <c r="AB1501" i="1"/>
  <c r="AC1501" i="1"/>
  <c r="BY1501" i="1"/>
  <c r="L1502" i="1"/>
  <c r="M1502" i="1"/>
  <c r="S1502" i="1"/>
  <c r="Z1502" i="1"/>
  <c r="AA1502" i="1"/>
  <c r="AB1502" i="1"/>
  <c r="AC1502" i="1"/>
  <c r="BY1502" i="1"/>
  <c r="L1503" i="1"/>
  <c r="M1503" i="1"/>
  <c r="S1503" i="1"/>
  <c r="Z1503" i="1"/>
  <c r="AA1503" i="1"/>
  <c r="AB1503" i="1"/>
  <c r="AC1503" i="1"/>
  <c r="BY1503" i="1"/>
  <c r="L1504" i="1"/>
  <c r="M1504" i="1"/>
  <c r="S1504" i="1"/>
  <c r="Z1504" i="1"/>
  <c r="AA1504" i="1"/>
  <c r="AB1504" i="1"/>
  <c r="AC1504" i="1"/>
  <c r="BY1504" i="1"/>
  <c r="L1505" i="1"/>
  <c r="M1505" i="1"/>
  <c r="S1505" i="1"/>
  <c r="Z1505" i="1"/>
  <c r="AA1505" i="1"/>
  <c r="AB1505" i="1"/>
  <c r="AC1505" i="1"/>
  <c r="BY1505" i="1"/>
  <c r="L1506" i="1"/>
  <c r="M1506" i="1"/>
  <c r="S1506" i="1"/>
  <c r="Z1506" i="1"/>
  <c r="AA1506" i="1"/>
  <c r="AB1506" i="1"/>
  <c r="AC1506" i="1"/>
  <c r="BY1506" i="1"/>
  <c r="L1507" i="1"/>
  <c r="M1507" i="1"/>
  <c r="S1507" i="1"/>
  <c r="Z1507" i="1"/>
  <c r="AA1507" i="1"/>
  <c r="AB1507" i="1"/>
  <c r="AC1507" i="1"/>
  <c r="BY1507" i="1"/>
  <c r="L1508" i="1"/>
  <c r="M1508" i="1"/>
  <c r="S1508" i="1"/>
  <c r="Z1508" i="1"/>
  <c r="AA1508" i="1"/>
  <c r="AB1508" i="1"/>
  <c r="AC1508" i="1"/>
  <c r="BY1508" i="1"/>
  <c r="L1509" i="1"/>
  <c r="M1509" i="1"/>
  <c r="S1509" i="1"/>
  <c r="Z1509" i="1"/>
  <c r="AA1509" i="1"/>
  <c r="AB1509" i="1"/>
  <c r="AC1509" i="1"/>
  <c r="BY1509" i="1"/>
  <c r="L1510" i="1"/>
  <c r="M1510" i="1"/>
  <c r="S1510" i="1"/>
  <c r="Z1510" i="1"/>
  <c r="AA1510" i="1"/>
  <c r="AB1510" i="1"/>
  <c r="AC1510" i="1"/>
  <c r="BY1510" i="1"/>
  <c r="L1511" i="1"/>
  <c r="M1511" i="1"/>
  <c r="S1511" i="1"/>
  <c r="Z1511" i="1"/>
  <c r="AA1511" i="1"/>
  <c r="AB1511" i="1"/>
  <c r="AC1511" i="1"/>
  <c r="BY1511" i="1"/>
  <c r="L1512" i="1"/>
  <c r="M1512" i="1"/>
  <c r="S1512" i="1"/>
  <c r="Z1512" i="1"/>
  <c r="AA1512" i="1"/>
  <c r="AB1512" i="1"/>
  <c r="AC1512" i="1"/>
  <c r="BY1512" i="1"/>
  <c r="L1513" i="1"/>
  <c r="M1513" i="1"/>
  <c r="S1513" i="1"/>
  <c r="Z1513" i="1"/>
  <c r="AA1513" i="1"/>
  <c r="AB1513" i="1"/>
  <c r="AC1513" i="1"/>
  <c r="BY1513" i="1"/>
  <c r="L1514" i="1"/>
  <c r="M1514" i="1"/>
  <c r="S1514" i="1"/>
  <c r="Z1514" i="1"/>
  <c r="AA1514" i="1"/>
  <c r="AB1514" i="1"/>
  <c r="AC1514" i="1"/>
  <c r="BY1514" i="1"/>
  <c r="L1515" i="1"/>
  <c r="M1515" i="1"/>
  <c r="S1515" i="1"/>
  <c r="Z1515" i="1"/>
  <c r="AA1515" i="1"/>
  <c r="AB1515" i="1"/>
  <c r="AC1515" i="1"/>
  <c r="BY1515" i="1"/>
  <c r="L1516" i="1"/>
  <c r="M1516" i="1"/>
  <c r="S1516" i="1"/>
  <c r="Z1516" i="1"/>
  <c r="AA1516" i="1"/>
  <c r="AB1516" i="1"/>
  <c r="AC1516" i="1"/>
  <c r="BY1516" i="1"/>
  <c r="L1517" i="1"/>
  <c r="M1517" i="1"/>
  <c r="S1517" i="1"/>
  <c r="Z1517" i="1"/>
  <c r="AA1517" i="1"/>
  <c r="AB1517" i="1"/>
  <c r="AC1517" i="1"/>
  <c r="BY1517" i="1"/>
  <c r="L1518" i="1"/>
  <c r="M1518" i="1"/>
  <c r="S1518" i="1"/>
  <c r="Z1518" i="1"/>
  <c r="AA1518" i="1"/>
  <c r="AB1518" i="1"/>
  <c r="AC1518" i="1"/>
  <c r="BY1518" i="1"/>
  <c r="L1519" i="1"/>
  <c r="M1519" i="1"/>
  <c r="S1519" i="1"/>
  <c r="Z1519" i="1"/>
  <c r="AA1519" i="1"/>
  <c r="AB1519" i="1"/>
  <c r="AC1519" i="1"/>
  <c r="BY1519" i="1"/>
  <c r="L1520" i="1"/>
  <c r="M1520" i="1"/>
  <c r="S1520" i="1"/>
  <c r="Z1520" i="1"/>
  <c r="AA1520" i="1"/>
  <c r="AB1520" i="1"/>
  <c r="AC1520" i="1"/>
  <c r="BY1520" i="1"/>
  <c r="L1521" i="1"/>
  <c r="M1521" i="1"/>
  <c r="S1521" i="1"/>
  <c r="Z1521" i="1"/>
  <c r="AA1521" i="1"/>
  <c r="AB1521" i="1"/>
  <c r="AC1521" i="1"/>
  <c r="BY1521" i="1"/>
  <c r="L1522" i="1"/>
  <c r="M1522" i="1"/>
  <c r="S1522" i="1"/>
  <c r="Z1522" i="1"/>
  <c r="AA1522" i="1"/>
  <c r="AB1522" i="1"/>
  <c r="AC1522" i="1"/>
  <c r="BY1522" i="1"/>
  <c r="L1523" i="1"/>
  <c r="M1523" i="1"/>
  <c r="S1523" i="1"/>
  <c r="Z1523" i="1"/>
  <c r="AA1523" i="1"/>
  <c r="AB1523" i="1"/>
  <c r="AC1523" i="1"/>
  <c r="BY1523" i="1"/>
  <c r="L1524" i="1"/>
  <c r="M1524" i="1"/>
  <c r="S1524" i="1"/>
  <c r="Z1524" i="1"/>
  <c r="AA1524" i="1"/>
  <c r="AB1524" i="1"/>
  <c r="AC1524" i="1"/>
  <c r="BY1524" i="1"/>
  <c r="L1525" i="1"/>
  <c r="M1525" i="1"/>
  <c r="S1525" i="1"/>
  <c r="Z1525" i="1"/>
  <c r="AA1525" i="1"/>
  <c r="AB1525" i="1"/>
  <c r="AC1525" i="1"/>
  <c r="BY1525" i="1"/>
  <c r="L1526" i="1"/>
  <c r="M1526" i="1"/>
  <c r="S1526" i="1"/>
  <c r="Z1526" i="1"/>
  <c r="AA1526" i="1"/>
  <c r="AB1526" i="1"/>
  <c r="AC1526" i="1"/>
  <c r="BY1526" i="1"/>
  <c r="L1527" i="1"/>
  <c r="M1527" i="1"/>
  <c r="S1527" i="1"/>
  <c r="Z1527" i="1"/>
  <c r="AA1527" i="1"/>
  <c r="AB1527" i="1"/>
  <c r="AC1527" i="1"/>
  <c r="BY1527" i="1"/>
  <c r="L1528" i="1"/>
  <c r="M1528" i="1"/>
  <c r="S1528" i="1"/>
  <c r="Z1528" i="1"/>
  <c r="AA1528" i="1"/>
  <c r="AB1528" i="1"/>
  <c r="AC1528" i="1"/>
  <c r="BY1528" i="1"/>
  <c r="L1529" i="1"/>
  <c r="M1529" i="1"/>
  <c r="S1529" i="1"/>
  <c r="Z1529" i="1"/>
  <c r="AA1529" i="1"/>
  <c r="AB1529" i="1"/>
  <c r="AC1529" i="1"/>
  <c r="BY1529" i="1"/>
  <c r="L1530" i="1"/>
  <c r="M1530" i="1"/>
  <c r="S1530" i="1"/>
  <c r="Z1530" i="1"/>
  <c r="AA1530" i="1"/>
  <c r="AB1530" i="1"/>
  <c r="AC1530" i="1"/>
  <c r="BY1530" i="1"/>
  <c r="L1531" i="1"/>
  <c r="M1531" i="1"/>
  <c r="S1531" i="1"/>
  <c r="Z1531" i="1"/>
  <c r="AA1531" i="1"/>
  <c r="AB1531" i="1"/>
  <c r="AC1531" i="1"/>
  <c r="BY1531" i="1"/>
  <c r="L1532" i="1"/>
  <c r="M1532" i="1"/>
  <c r="S1532" i="1"/>
  <c r="Z1532" i="1"/>
  <c r="AA1532" i="1"/>
  <c r="AB1532" i="1"/>
  <c r="AC1532" i="1"/>
  <c r="BY1532" i="1"/>
  <c r="L1533" i="1"/>
  <c r="M1533" i="1"/>
  <c r="S1533" i="1"/>
  <c r="Z1533" i="1"/>
  <c r="AA1533" i="1"/>
  <c r="AB1533" i="1"/>
  <c r="AC1533" i="1"/>
  <c r="BY1533" i="1"/>
  <c r="L1534" i="1"/>
  <c r="M1534" i="1"/>
  <c r="S1534" i="1"/>
  <c r="Z1534" i="1"/>
  <c r="AA1534" i="1"/>
  <c r="AB1534" i="1"/>
  <c r="AC1534" i="1"/>
  <c r="BY1534" i="1"/>
  <c r="L1535" i="1"/>
  <c r="M1535" i="1"/>
  <c r="S1535" i="1"/>
  <c r="Z1535" i="1"/>
  <c r="AA1535" i="1"/>
  <c r="AB1535" i="1"/>
  <c r="AC1535" i="1"/>
  <c r="BY1535" i="1"/>
  <c r="L1536" i="1"/>
  <c r="M1536" i="1"/>
  <c r="S1536" i="1"/>
  <c r="Z1536" i="1"/>
  <c r="AA1536" i="1"/>
  <c r="AB1536" i="1"/>
  <c r="AC1536" i="1"/>
  <c r="BY1536" i="1"/>
  <c r="L1537" i="1"/>
  <c r="M1537" i="1"/>
  <c r="S1537" i="1"/>
  <c r="Z1537" i="1"/>
  <c r="AA1537" i="1"/>
  <c r="AB1537" i="1"/>
  <c r="AC1537" i="1"/>
  <c r="BY1537" i="1"/>
  <c r="L1538" i="1"/>
  <c r="M1538" i="1"/>
  <c r="S1538" i="1"/>
  <c r="Z1538" i="1"/>
  <c r="AA1538" i="1"/>
  <c r="AB1538" i="1"/>
  <c r="AC1538" i="1"/>
  <c r="BY1538" i="1"/>
  <c r="L1539" i="1"/>
  <c r="M1539" i="1"/>
  <c r="S1539" i="1"/>
  <c r="Z1539" i="1"/>
  <c r="AA1539" i="1"/>
  <c r="AB1539" i="1"/>
  <c r="AC1539" i="1"/>
  <c r="BY1539" i="1"/>
  <c r="L1540" i="1"/>
  <c r="M1540" i="1"/>
  <c r="S1540" i="1"/>
  <c r="Z1540" i="1"/>
  <c r="AA1540" i="1"/>
  <c r="AB1540" i="1"/>
  <c r="AC1540" i="1"/>
  <c r="BY1540" i="1"/>
  <c r="L1541" i="1"/>
  <c r="M1541" i="1"/>
  <c r="S1541" i="1"/>
  <c r="Z1541" i="1"/>
  <c r="AA1541" i="1"/>
  <c r="AB1541" i="1"/>
  <c r="AC1541" i="1"/>
  <c r="BY1541" i="1"/>
  <c r="L1542" i="1"/>
  <c r="M1542" i="1"/>
  <c r="S1542" i="1"/>
  <c r="Z1542" i="1"/>
  <c r="AA1542" i="1"/>
  <c r="AB1542" i="1"/>
  <c r="AC1542" i="1"/>
  <c r="BY1542" i="1"/>
  <c r="L1543" i="1"/>
  <c r="M1543" i="1"/>
  <c r="S1543" i="1"/>
  <c r="Z1543" i="1"/>
  <c r="AA1543" i="1"/>
  <c r="AB1543" i="1"/>
  <c r="AC1543" i="1"/>
  <c r="BY1543" i="1"/>
  <c r="L1544" i="1"/>
  <c r="M1544" i="1"/>
  <c r="S1544" i="1"/>
  <c r="Z1544" i="1"/>
  <c r="AA1544" i="1"/>
  <c r="AB1544" i="1"/>
  <c r="AC1544" i="1"/>
  <c r="BY1544" i="1"/>
  <c r="L1545" i="1"/>
  <c r="M1545" i="1"/>
  <c r="S1545" i="1"/>
  <c r="Z1545" i="1"/>
  <c r="AA1545" i="1"/>
  <c r="AB1545" i="1"/>
  <c r="AC1545" i="1"/>
  <c r="BY1545" i="1"/>
  <c r="L1546" i="1"/>
  <c r="M1546" i="1"/>
  <c r="S1546" i="1"/>
  <c r="Z1546" i="1"/>
  <c r="AA1546" i="1"/>
  <c r="AB1546" i="1"/>
  <c r="AC1546" i="1"/>
  <c r="BY1546" i="1"/>
  <c r="L1547" i="1"/>
  <c r="M1547" i="1"/>
  <c r="S1547" i="1"/>
  <c r="Z1547" i="1"/>
  <c r="AA1547" i="1"/>
  <c r="AB1547" i="1"/>
  <c r="AC1547" i="1"/>
  <c r="BY1547" i="1"/>
  <c r="L1548" i="1"/>
  <c r="M1548" i="1"/>
  <c r="S1548" i="1"/>
  <c r="Z1548" i="1"/>
  <c r="AA1548" i="1"/>
  <c r="AB1548" i="1"/>
  <c r="AC1548" i="1"/>
  <c r="BY1548" i="1"/>
  <c r="L1549" i="1"/>
  <c r="M1549" i="1"/>
  <c r="S1549" i="1"/>
  <c r="Z1549" i="1"/>
  <c r="AA1549" i="1"/>
  <c r="AB1549" i="1"/>
  <c r="AC1549" i="1"/>
  <c r="BY1549" i="1"/>
  <c r="L1550" i="1"/>
  <c r="M1550" i="1"/>
  <c r="S1550" i="1"/>
  <c r="Z1550" i="1"/>
  <c r="AA1550" i="1"/>
  <c r="AB1550" i="1"/>
  <c r="AC1550" i="1"/>
  <c r="BY1550" i="1"/>
  <c r="L1551" i="1"/>
  <c r="M1551" i="1"/>
  <c r="S1551" i="1"/>
  <c r="Z1551" i="1"/>
  <c r="AA1551" i="1"/>
  <c r="AB1551" i="1"/>
  <c r="AC1551" i="1"/>
  <c r="BY1551" i="1"/>
  <c r="L1552" i="1"/>
  <c r="M1552" i="1"/>
  <c r="S1552" i="1"/>
  <c r="Z1552" i="1"/>
  <c r="AA1552" i="1"/>
  <c r="AB1552" i="1"/>
  <c r="AC1552" i="1"/>
  <c r="BY1552" i="1"/>
  <c r="L1553" i="1"/>
  <c r="M1553" i="1"/>
  <c r="S1553" i="1"/>
  <c r="Z1553" i="1"/>
  <c r="AA1553" i="1"/>
  <c r="AB1553" i="1"/>
  <c r="AC1553" i="1"/>
  <c r="BY1553" i="1"/>
  <c r="L1554" i="1"/>
  <c r="M1554" i="1"/>
  <c r="S1554" i="1"/>
  <c r="Z1554" i="1"/>
  <c r="AA1554" i="1"/>
  <c r="AB1554" i="1"/>
  <c r="AC1554" i="1"/>
  <c r="BY1554" i="1"/>
  <c r="L1555" i="1"/>
  <c r="M1555" i="1"/>
  <c r="S1555" i="1"/>
  <c r="Z1555" i="1"/>
  <c r="AA1555" i="1"/>
  <c r="AB1555" i="1"/>
  <c r="AC1555" i="1"/>
  <c r="BY1555" i="1"/>
  <c r="L1556" i="1"/>
  <c r="M1556" i="1"/>
  <c r="S1556" i="1"/>
  <c r="Z1556" i="1"/>
  <c r="AA1556" i="1"/>
  <c r="AB1556" i="1"/>
  <c r="AC1556" i="1"/>
  <c r="BY1556" i="1"/>
  <c r="L1557" i="1"/>
  <c r="M1557" i="1"/>
  <c r="S1557" i="1"/>
  <c r="Z1557" i="1"/>
  <c r="AA1557" i="1"/>
  <c r="AB1557" i="1"/>
  <c r="AC1557" i="1"/>
  <c r="BY1557" i="1"/>
  <c r="L1558" i="1"/>
  <c r="M1558" i="1"/>
  <c r="S1558" i="1"/>
  <c r="Z1558" i="1"/>
  <c r="AA1558" i="1"/>
  <c r="AB1558" i="1"/>
  <c r="AC1558" i="1"/>
  <c r="BY1558" i="1"/>
  <c r="L1559" i="1"/>
  <c r="M1559" i="1"/>
  <c r="S1559" i="1"/>
  <c r="Z1559" i="1"/>
  <c r="AA1559" i="1"/>
  <c r="AB1559" i="1"/>
  <c r="AC1559" i="1"/>
  <c r="BY1559" i="1"/>
  <c r="L1560" i="1"/>
  <c r="M1560" i="1"/>
  <c r="S1560" i="1"/>
  <c r="Z1560" i="1"/>
  <c r="AA1560" i="1"/>
  <c r="AB1560" i="1"/>
  <c r="AC1560" i="1"/>
  <c r="BY1560" i="1"/>
  <c r="L1561" i="1"/>
  <c r="M1561" i="1"/>
  <c r="S1561" i="1"/>
  <c r="Z1561" i="1"/>
  <c r="AA1561" i="1"/>
  <c r="AB1561" i="1"/>
  <c r="AC1561" i="1"/>
  <c r="BY1561" i="1"/>
  <c r="L1562" i="1"/>
  <c r="M1562" i="1"/>
  <c r="S1562" i="1"/>
  <c r="Z1562" i="1"/>
  <c r="AA1562" i="1"/>
  <c r="AB1562" i="1"/>
  <c r="AC1562" i="1"/>
  <c r="BY1562" i="1"/>
  <c r="L1563" i="1"/>
  <c r="M1563" i="1"/>
  <c r="S1563" i="1"/>
  <c r="Z1563" i="1"/>
  <c r="AA1563" i="1"/>
  <c r="AB1563" i="1"/>
  <c r="AC1563" i="1"/>
  <c r="BY1563" i="1"/>
  <c r="L1564" i="1"/>
  <c r="M1564" i="1"/>
  <c r="S1564" i="1"/>
  <c r="Z1564" i="1"/>
  <c r="AA1564" i="1"/>
  <c r="AB1564" i="1"/>
  <c r="AC1564" i="1"/>
  <c r="BY1564" i="1"/>
  <c r="L1565" i="1"/>
  <c r="M1565" i="1"/>
  <c r="S1565" i="1"/>
  <c r="Z1565" i="1"/>
  <c r="AA1565" i="1"/>
  <c r="AB1565" i="1"/>
  <c r="AC1565" i="1"/>
  <c r="BY1565" i="1"/>
  <c r="L1566" i="1"/>
  <c r="M1566" i="1"/>
  <c r="S1566" i="1"/>
  <c r="Z1566" i="1"/>
  <c r="AA1566" i="1"/>
  <c r="AB1566" i="1"/>
  <c r="AC1566" i="1"/>
  <c r="BY1566" i="1"/>
  <c r="L1567" i="1"/>
  <c r="M1567" i="1"/>
  <c r="S1567" i="1"/>
  <c r="Z1567" i="1"/>
  <c r="AA1567" i="1"/>
  <c r="AB1567" i="1"/>
  <c r="AC1567" i="1"/>
  <c r="BY1567" i="1"/>
  <c r="L1568" i="1"/>
  <c r="M1568" i="1"/>
  <c r="S1568" i="1"/>
  <c r="Z1568" i="1"/>
  <c r="AA1568" i="1"/>
  <c r="AB1568" i="1"/>
  <c r="AC1568" i="1"/>
  <c r="BY1568" i="1"/>
  <c r="L1569" i="1"/>
  <c r="M1569" i="1"/>
  <c r="S1569" i="1"/>
  <c r="Z1569" i="1"/>
  <c r="AA1569" i="1"/>
  <c r="AB1569" i="1"/>
  <c r="AC1569" i="1"/>
  <c r="BY1569" i="1"/>
  <c r="L1570" i="1"/>
  <c r="M1570" i="1"/>
  <c r="S1570" i="1"/>
  <c r="Z1570" i="1"/>
  <c r="AA1570" i="1"/>
  <c r="AB1570" i="1"/>
  <c r="AC1570" i="1"/>
  <c r="BY1570" i="1"/>
  <c r="L1571" i="1"/>
  <c r="M1571" i="1"/>
  <c r="S1571" i="1"/>
  <c r="Z1571" i="1"/>
  <c r="AA1571" i="1"/>
  <c r="AB1571" i="1"/>
  <c r="AC1571" i="1"/>
  <c r="BY1571" i="1"/>
  <c r="L1572" i="1"/>
  <c r="M1572" i="1"/>
  <c r="S1572" i="1"/>
  <c r="Z1572" i="1"/>
  <c r="AA1572" i="1"/>
  <c r="AB1572" i="1"/>
  <c r="AC1572" i="1"/>
  <c r="BY1572" i="1"/>
  <c r="L1573" i="1"/>
  <c r="M1573" i="1"/>
  <c r="S1573" i="1"/>
  <c r="Z1573" i="1"/>
  <c r="AA1573" i="1"/>
  <c r="AB1573" i="1"/>
  <c r="AC1573" i="1"/>
  <c r="BY1573" i="1"/>
  <c r="L1574" i="1"/>
  <c r="M1574" i="1"/>
  <c r="S1574" i="1"/>
  <c r="Z1574" i="1"/>
  <c r="AA1574" i="1"/>
  <c r="AB1574" i="1"/>
  <c r="AC1574" i="1"/>
  <c r="BY1574" i="1"/>
  <c r="L1575" i="1"/>
  <c r="M1575" i="1"/>
  <c r="S1575" i="1"/>
  <c r="Z1575" i="1"/>
  <c r="AA1575" i="1"/>
  <c r="AB1575" i="1"/>
  <c r="AC1575" i="1"/>
  <c r="BY1575" i="1"/>
  <c r="L1576" i="1"/>
  <c r="M1576" i="1"/>
  <c r="S1576" i="1"/>
  <c r="Z1576" i="1"/>
  <c r="AA1576" i="1"/>
  <c r="AB1576" i="1"/>
  <c r="AC1576" i="1"/>
  <c r="BY1576" i="1"/>
  <c r="L1577" i="1"/>
  <c r="M1577" i="1"/>
  <c r="S1577" i="1"/>
  <c r="Z1577" i="1"/>
  <c r="AA1577" i="1"/>
  <c r="AB1577" i="1"/>
  <c r="AC1577" i="1"/>
  <c r="BY1577" i="1"/>
  <c r="L1578" i="1"/>
  <c r="M1578" i="1"/>
  <c r="S1578" i="1"/>
  <c r="Z1578" i="1"/>
  <c r="AA1578" i="1"/>
  <c r="AB1578" i="1"/>
  <c r="AC1578" i="1"/>
  <c r="BY1578" i="1"/>
  <c r="L1579" i="1"/>
  <c r="M1579" i="1"/>
  <c r="S1579" i="1"/>
  <c r="Z1579" i="1"/>
  <c r="AA1579" i="1"/>
  <c r="AB1579" i="1"/>
  <c r="AC1579" i="1"/>
  <c r="BY1579" i="1"/>
  <c r="L1580" i="1"/>
  <c r="M1580" i="1"/>
  <c r="S1580" i="1"/>
  <c r="Z1580" i="1"/>
  <c r="AA1580" i="1"/>
  <c r="AB1580" i="1"/>
  <c r="AC1580" i="1"/>
  <c r="BY1580" i="1"/>
  <c r="L1581" i="1"/>
  <c r="M1581" i="1"/>
  <c r="S1581" i="1"/>
  <c r="Z1581" i="1"/>
  <c r="AA1581" i="1"/>
  <c r="AB1581" i="1"/>
  <c r="AC1581" i="1"/>
  <c r="BY1581" i="1"/>
  <c r="L1582" i="1"/>
  <c r="M1582" i="1"/>
  <c r="S1582" i="1"/>
  <c r="Z1582" i="1"/>
  <c r="AA1582" i="1"/>
  <c r="AB1582" i="1"/>
  <c r="AC1582" i="1"/>
  <c r="BY1582" i="1"/>
  <c r="L1583" i="1"/>
  <c r="M1583" i="1"/>
  <c r="S1583" i="1"/>
  <c r="Z1583" i="1"/>
  <c r="AA1583" i="1"/>
  <c r="AB1583" i="1"/>
  <c r="AC1583" i="1"/>
  <c r="BY1583" i="1"/>
  <c r="L1584" i="1"/>
  <c r="M1584" i="1"/>
  <c r="S1584" i="1"/>
  <c r="Z1584" i="1"/>
  <c r="AA1584" i="1"/>
  <c r="AB1584" i="1"/>
  <c r="AC1584" i="1"/>
  <c r="BY1584" i="1"/>
  <c r="L1585" i="1"/>
  <c r="M1585" i="1"/>
  <c r="S1585" i="1"/>
  <c r="Z1585" i="1"/>
  <c r="AA1585" i="1"/>
  <c r="AB1585" i="1"/>
  <c r="AC1585" i="1"/>
  <c r="BY1585" i="1"/>
  <c r="L1586" i="1"/>
  <c r="M1586" i="1"/>
  <c r="S1586" i="1"/>
  <c r="Z1586" i="1"/>
  <c r="AA1586" i="1"/>
  <c r="AB1586" i="1"/>
  <c r="AC1586" i="1"/>
  <c r="BY1586" i="1"/>
  <c r="L1587" i="1"/>
  <c r="M1587" i="1"/>
  <c r="S1587" i="1"/>
  <c r="Z1587" i="1"/>
  <c r="AA1587" i="1"/>
  <c r="AB1587" i="1"/>
  <c r="AC1587" i="1"/>
  <c r="BY1587" i="1"/>
  <c r="L1588" i="1"/>
  <c r="M1588" i="1"/>
  <c r="S1588" i="1"/>
  <c r="Z1588" i="1"/>
  <c r="AA1588" i="1"/>
  <c r="AB1588" i="1"/>
  <c r="AC1588" i="1"/>
  <c r="BY1588" i="1"/>
  <c r="L1589" i="1"/>
  <c r="M1589" i="1"/>
  <c r="S1589" i="1"/>
  <c r="Z1589" i="1"/>
  <c r="AA1589" i="1"/>
  <c r="AB1589" i="1"/>
  <c r="AC1589" i="1"/>
  <c r="BY1589" i="1"/>
  <c r="L1590" i="1"/>
  <c r="M1590" i="1"/>
  <c r="S1590" i="1"/>
  <c r="Z1590" i="1"/>
  <c r="AA1590" i="1"/>
  <c r="AB1590" i="1"/>
  <c r="AC1590" i="1"/>
  <c r="BY1590" i="1"/>
  <c r="L1591" i="1"/>
  <c r="M1591" i="1"/>
  <c r="S1591" i="1"/>
  <c r="Z1591" i="1"/>
  <c r="AA1591" i="1"/>
  <c r="AB1591" i="1"/>
  <c r="AC1591" i="1"/>
  <c r="BY1591" i="1"/>
  <c r="L1592" i="1"/>
  <c r="M1592" i="1"/>
  <c r="S1592" i="1"/>
  <c r="Z1592" i="1"/>
  <c r="AA1592" i="1"/>
  <c r="AB1592" i="1"/>
  <c r="AC1592" i="1"/>
  <c r="BY1592" i="1"/>
  <c r="L1593" i="1"/>
  <c r="M1593" i="1"/>
  <c r="S1593" i="1"/>
  <c r="Z1593" i="1"/>
  <c r="AA1593" i="1"/>
  <c r="AB1593" i="1"/>
  <c r="AC1593" i="1"/>
  <c r="BY1593" i="1"/>
  <c r="L1594" i="1"/>
  <c r="M1594" i="1"/>
  <c r="S1594" i="1"/>
  <c r="Z1594" i="1"/>
  <c r="AA1594" i="1"/>
  <c r="AB1594" i="1"/>
  <c r="AC1594" i="1"/>
  <c r="BY1594" i="1"/>
  <c r="L1595" i="1"/>
  <c r="M1595" i="1"/>
  <c r="S1595" i="1"/>
  <c r="Z1595" i="1"/>
  <c r="AA1595" i="1"/>
  <c r="AB1595" i="1"/>
  <c r="AC1595" i="1"/>
  <c r="BY1595" i="1"/>
  <c r="L1596" i="1"/>
  <c r="M1596" i="1"/>
  <c r="S1596" i="1"/>
  <c r="Z1596" i="1"/>
  <c r="AA1596" i="1"/>
  <c r="AB1596" i="1"/>
  <c r="AC1596" i="1"/>
  <c r="BY1596" i="1"/>
  <c r="L1597" i="1"/>
  <c r="M1597" i="1"/>
  <c r="S1597" i="1"/>
  <c r="Z1597" i="1"/>
  <c r="AA1597" i="1"/>
  <c r="AB1597" i="1"/>
  <c r="AC1597" i="1"/>
  <c r="BY1597" i="1"/>
  <c r="L1598" i="1"/>
  <c r="M1598" i="1"/>
  <c r="S1598" i="1"/>
  <c r="Z1598" i="1"/>
  <c r="AA1598" i="1"/>
  <c r="AB1598" i="1"/>
  <c r="AC1598" i="1"/>
  <c r="BY1598" i="1"/>
  <c r="L1599" i="1"/>
  <c r="M1599" i="1"/>
  <c r="S1599" i="1"/>
  <c r="Z1599" i="1"/>
  <c r="AA1599" i="1"/>
  <c r="AB1599" i="1"/>
  <c r="AC1599" i="1"/>
  <c r="BY1599" i="1"/>
  <c r="L1600" i="1"/>
  <c r="M1600" i="1"/>
  <c r="S1600" i="1"/>
  <c r="Z1600" i="1"/>
  <c r="AA1600" i="1"/>
  <c r="AB1600" i="1"/>
  <c r="AC1600" i="1"/>
  <c r="BY1600" i="1"/>
  <c r="L1601" i="1"/>
  <c r="M1601" i="1"/>
  <c r="S1601" i="1"/>
  <c r="Z1601" i="1"/>
  <c r="AA1601" i="1"/>
  <c r="AB1601" i="1"/>
  <c r="AC1601" i="1"/>
  <c r="BY1601" i="1"/>
  <c r="L1602" i="1"/>
  <c r="M1602" i="1"/>
  <c r="S1602" i="1"/>
  <c r="Z1602" i="1"/>
  <c r="AA1602" i="1"/>
  <c r="AB1602" i="1"/>
  <c r="AC1602" i="1"/>
  <c r="BY1602" i="1"/>
  <c r="L1603" i="1"/>
  <c r="M1603" i="1"/>
  <c r="S1603" i="1"/>
  <c r="Z1603" i="1"/>
  <c r="AA1603" i="1"/>
  <c r="AB1603" i="1"/>
  <c r="AC1603" i="1"/>
  <c r="BY1603" i="1"/>
  <c r="L1604" i="1"/>
  <c r="M1604" i="1"/>
  <c r="S1604" i="1"/>
  <c r="Z1604" i="1"/>
  <c r="AA1604" i="1"/>
  <c r="AB1604" i="1"/>
  <c r="AC1604" i="1"/>
  <c r="BY1604" i="1"/>
  <c r="L1605" i="1"/>
  <c r="M1605" i="1"/>
  <c r="S1605" i="1"/>
  <c r="Z1605" i="1"/>
  <c r="AA1605" i="1"/>
  <c r="AB1605" i="1"/>
  <c r="AC1605" i="1"/>
  <c r="BY1605" i="1"/>
  <c r="L1606" i="1"/>
  <c r="M1606" i="1"/>
  <c r="S1606" i="1"/>
  <c r="Z1606" i="1"/>
  <c r="AA1606" i="1"/>
  <c r="AB1606" i="1"/>
  <c r="AC1606" i="1"/>
  <c r="BY1606" i="1"/>
  <c r="L1607" i="1"/>
  <c r="M1607" i="1"/>
  <c r="S1607" i="1"/>
  <c r="Z1607" i="1"/>
  <c r="AA1607" i="1"/>
  <c r="AB1607" i="1"/>
  <c r="AC1607" i="1"/>
  <c r="BY1607" i="1"/>
  <c r="L1608" i="1"/>
  <c r="M1608" i="1"/>
  <c r="S1608" i="1"/>
  <c r="Z1608" i="1"/>
  <c r="AA1608" i="1"/>
  <c r="AB1608" i="1"/>
  <c r="AC1608" i="1"/>
  <c r="BY1608" i="1"/>
  <c r="L1609" i="1"/>
  <c r="M1609" i="1"/>
  <c r="S1609" i="1"/>
  <c r="Z1609" i="1"/>
  <c r="AA1609" i="1"/>
  <c r="AB1609" i="1"/>
  <c r="AC1609" i="1"/>
  <c r="BY1609" i="1"/>
  <c r="L1610" i="1"/>
  <c r="M1610" i="1"/>
  <c r="S1610" i="1"/>
  <c r="Z1610" i="1"/>
  <c r="AA1610" i="1"/>
  <c r="AB1610" i="1"/>
  <c r="AC1610" i="1"/>
  <c r="BY1610" i="1"/>
  <c r="L1611" i="1"/>
  <c r="M1611" i="1"/>
  <c r="S1611" i="1"/>
  <c r="Z1611" i="1"/>
  <c r="AA1611" i="1"/>
  <c r="AB1611" i="1"/>
  <c r="AC1611" i="1"/>
  <c r="BY1611" i="1"/>
  <c r="L1612" i="1"/>
  <c r="M1612" i="1"/>
  <c r="S1612" i="1"/>
  <c r="Z1612" i="1"/>
  <c r="AA1612" i="1"/>
  <c r="AB1612" i="1"/>
  <c r="AC1612" i="1"/>
  <c r="BY1612" i="1"/>
  <c r="L1613" i="1"/>
  <c r="M1613" i="1"/>
  <c r="S1613" i="1"/>
  <c r="Z1613" i="1"/>
  <c r="AA1613" i="1"/>
  <c r="AB1613" i="1"/>
  <c r="AC1613" i="1"/>
  <c r="BY1613" i="1"/>
  <c r="L1614" i="1"/>
  <c r="M1614" i="1"/>
  <c r="S1614" i="1"/>
  <c r="Z1614" i="1"/>
  <c r="AA1614" i="1"/>
  <c r="AB1614" i="1"/>
  <c r="AC1614" i="1"/>
  <c r="BY1614" i="1"/>
  <c r="L1615" i="1"/>
  <c r="M1615" i="1"/>
  <c r="S1615" i="1"/>
  <c r="Z1615" i="1"/>
  <c r="AA1615" i="1"/>
  <c r="AB1615" i="1"/>
  <c r="AC1615" i="1"/>
  <c r="BY1615" i="1"/>
  <c r="L1616" i="1"/>
  <c r="M1616" i="1"/>
  <c r="S1616" i="1"/>
  <c r="Z1616" i="1"/>
  <c r="AA1616" i="1"/>
  <c r="AB1616" i="1"/>
  <c r="AC1616" i="1"/>
  <c r="BY1616" i="1"/>
  <c r="L1617" i="1"/>
  <c r="M1617" i="1"/>
  <c r="S1617" i="1"/>
  <c r="Z1617" i="1"/>
  <c r="AA1617" i="1"/>
  <c r="AB1617" i="1"/>
  <c r="AC1617" i="1"/>
  <c r="BY1617" i="1"/>
  <c r="L1618" i="1"/>
  <c r="M1618" i="1"/>
  <c r="S1618" i="1"/>
  <c r="Z1618" i="1"/>
  <c r="AA1618" i="1"/>
  <c r="AB1618" i="1"/>
  <c r="AC1618" i="1"/>
  <c r="BY1618" i="1"/>
  <c r="L1619" i="1"/>
  <c r="M1619" i="1"/>
  <c r="S1619" i="1"/>
  <c r="Z1619" i="1"/>
  <c r="AA1619" i="1"/>
  <c r="AB1619" i="1"/>
  <c r="AC1619" i="1"/>
  <c r="BY1619" i="1"/>
  <c r="L1620" i="1"/>
  <c r="M1620" i="1"/>
  <c r="S1620" i="1"/>
  <c r="Z1620" i="1"/>
  <c r="AA1620" i="1"/>
  <c r="AB1620" i="1"/>
  <c r="AC1620" i="1"/>
  <c r="BY1620" i="1"/>
  <c r="L1621" i="1"/>
  <c r="M1621" i="1"/>
  <c r="S1621" i="1"/>
  <c r="Z1621" i="1"/>
  <c r="AA1621" i="1"/>
  <c r="AB1621" i="1"/>
  <c r="AC1621" i="1"/>
  <c r="BY1621" i="1"/>
  <c r="L1622" i="1"/>
  <c r="M1622" i="1"/>
  <c r="S1622" i="1"/>
  <c r="Z1622" i="1"/>
  <c r="AA1622" i="1"/>
  <c r="AB1622" i="1"/>
  <c r="AC1622" i="1"/>
  <c r="BY1622" i="1"/>
  <c r="L1623" i="1"/>
  <c r="M1623" i="1"/>
  <c r="S1623" i="1"/>
  <c r="Z1623" i="1"/>
  <c r="AA1623" i="1"/>
  <c r="AB1623" i="1"/>
  <c r="AC1623" i="1"/>
  <c r="BY1623" i="1"/>
  <c r="L1624" i="1"/>
  <c r="M1624" i="1"/>
  <c r="S1624" i="1"/>
  <c r="Z1624" i="1"/>
  <c r="AA1624" i="1"/>
  <c r="AB1624" i="1"/>
  <c r="AC1624" i="1"/>
  <c r="BY1624" i="1"/>
  <c r="L1625" i="1"/>
  <c r="M1625" i="1"/>
  <c r="S1625" i="1"/>
  <c r="Z1625" i="1"/>
  <c r="AA1625" i="1"/>
  <c r="AB1625" i="1"/>
  <c r="AC1625" i="1"/>
  <c r="BY1625" i="1"/>
  <c r="L1626" i="1"/>
  <c r="M1626" i="1"/>
  <c r="S1626" i="1"/>
  <c r="Z1626" i="1"/>
  <c r="AA1626" i="1"/>
  <c r="AB1626" i="1"/>
  <c r="AC1626" i="1"/>
  <c r="BY1626" i="1"/>
  <c r="L1627" i="1"/>
  <c r="M1627" i="1"/>
  <c r="S1627" i="1"/>
  <c r="Z1627" i="1"/>
  <c r="AA1627" i="1"/>
  <c r="AB1627" i="1"/>
  <c r="AC1627" i="1"/>
  <c r="BY1627" i="1"/>
  <c r="L1628" i="1"/>
  <c r="M1628" i="1"/>
  <c r="S1628" i="1"/>
  <c r="Z1628" i="1"/>
  <c r="AA1628" i="1"/>
  <c r="AB1628" i="1"/>
  <c r="AC1628" i="1"/>
  <c r="BY1628" i="1"/>
  <c r="L1629" i="1"/>
  <c r="M1629" i="1"/>
  <c r="S1629" i="1"/>
  <c r="Z1629" i="1"/>
  <c r="AA1629" i="1"/>
  <c r="AB1629" i="1"/>
  <c r="AC1629" i="1"/>
  <c r="BY1629" i="1"/>
  <c r="L1630" i="1"/>
  <c r="M1630" i="1"/>
  <c r="S1630" i="1"/>
  <c r="Z1630" i="1"/>
  <c r="AA1630" i="1"/>
  <c r="AB1630" i="1"/>
  <c r="AC1630" i="1"/>
  <c r="BY1630" i="1"/>
  <c r="L1631" i="1"/>
  <c r="M1631" i="1"/>
  <c r="S1631" i="1"/>
  <c r="Z1631" i="1"/>
  <c r="AA1631" i="1"/>
  <c r="AB1631" i="1"/>
  <c r="AC1631" i="1"/>
  <c r="BY1631" i="1"/>
  <c r="L1632" i="1"/>
  <c r="M1632" i="1"/>
  <c r="S1632" i="1"/>
  <c r="Z1632" i="1"/>
  <c r="AA1632" i="1"/>
  <c r="AB1632" i="1"/>
  <c r="AC1632" i="1"/>
  <c r="BY1632" i="1"/>
  <c r="L1633" i="1"/>
  <c r="M1633" i="1"/>
  <c r="S1633" i="1"/>
  <c r="Z1633" i="1"/>
  <c r="AA1633" i="1"/>
  <c r="AB1633" i="1"/>
  <c r="AC1633" i="1"/>
  <c r="BY1633" i="1"/>
  <c r="L1634" i="1"/>
  <c r="M1634" i="1"/>
  <c r="S1634" i="1"/>
  <c r="Z1634" i="1"/>
  <c r="AA1634" i="1"/>
  <c r="AB1634" i="1"/>
  <c r="AC1634" i="1"/>
  <c r="BY1634" i="1"/>
  <c r="L1635" i="1"/>
  <c r="M1635" i="1"/>
  <c r="S1635" i="1"/>
  <c r="Z1635" i="1"/>
  <c r="AA1635" i="1"/>
  <c r="AB1635" i="1"/>
  <c r="AC1635" i="1"/>
  <c r="BY1635" i="1"/>
  <c r="L1636" i="1"/>
  <c r="M1636" i="1"/>
  <c r="S1636" i="1"/>
  <c r="Z1636" i="1"/>
  <c r="AA1636" i="1"/>
  <c r="AB1636" i="1"/>
  <c r="AC1636" i="1"/>
  <c r="BY1636" i="1"/>
  <c r="L1637" i="1"/>
  <c r="M1637" i="1"/>
  <c r="S1637" i="1"/>
  <c r="Z1637" i="1"/>
  <c r="AA1637" i="1"/>
  <c r="AB1637" i="1"/>
  <c r="AC1637" i="1"/>
  <c r="BY1637" i="1"/>
  <c r="L1638" i="1"/>
  <c r="M1638" i="1"/>
  <c r="S1638" i="1"/>
  <c r="Z1638" i="1"/>
  <c r="AA1638" i="1"/>
  <c r="AB1638" i="1"/>
  <c r="AC1638" i="1"/>
  <c r="BY1638" i="1"/>
  <c r="L1639" i="1"/>
  <c r="M1639" i="1"/>
  <c r="S1639" i="1"/>
  <c r="Z1639" i="1"/>
  <c r="AA1639" i="1"/>
  <c r="AB1639" i="1"/>
  <c r="AC1639" i="1"/>
  <c r="BY1639" i="1"/>
  <c r="L1640" i="1"/>
  <c r="M1640" i="1"/>
  <c r="S1640" i="1"/>
  <c r="Z1640" i="1"/>
  <c r="AA1640" i="1"/>
  <c r="AB1640" i="1"/>
  <c r="AC1640" i="1"/>
  <c r="BY1640" i="1"/>
  <c r="L1641" i="1"/>
  <c r="M1641" i="1"/>
  <c r="S1641" i="1"/>
  <c r="Z1641" i="1"/>
  <c r="AA1641" i="1"/>
  <c r="AB1641" i="1"/>
  <c r="AC1641" i="1"/>
  <c r="BY1641" i="1"/>
  <c r="L1642" i="1"/>
  <c r="M1642" i="1"/>
  <c r="S1642" i="1"/>
  <c r="Z1642" i="1"/>
  <c r="AA1642" i="1"/>
  <c r="AB1642" i="1"/>
  <c r="AC1642" i="1"/>
  <c r="BY1642" i="1"/>
  <c r="L1643" i="1"/>
  <c r="M1643" i="1"/>
  <c r="S1643" i="1"/>
  <c r="Z1643" i="1"/>
  <c r="AA1643" i="1"/>
  <c r="AB1643" i="1"/>
  <c r="AC1643" i="1"/>
  <c r="BY1643" i="1"/>
  <c r="L1644" i="1"/>
  <c r="M1644" i="1"/>
  <c r="S1644" i="1"/>
  <c r="Z1644" i="1"/>
  <c r="AA1644" i="1"/>
  <c r="AB1644" i="1"/>
  <c r="AC1644" i="1"/>
  <c r="BY1644" i="1"/>
  <c r="L1645" i="1"/>
  <c r="M1645" i="1"/>
  <c r="S1645" i="1"/>
  <c r="Z1645" i="1"/>
  <c r="AA1645" i="1"/>
  <c r="AB1645" i="1"/>
  <c r="AC1645" i="1"/>
  <c r="BY1645" i="1"/>
  <c r="L1646" i="1"/>
  <c r="M1646" i="1"/>
  <c r="S1646" i="1"/>
  <c r="Z1646" i="1"/>
  <c r="AA1646" i="1"/>
  <c r="AB1646" i="1"/>
  <c r="AC1646" i="1"/>
  <c r="BY1646" i="1"/>
  <c r="L1647" i="1"/>
  <c r="M1647" i="1"/>
  <c r="S1647" i="1"/>
  <c r="Z1647" i="1"/>
  <c r="AA1647" i="1"/>
  <c r="AB1647" i="1"/>
  <c r="AC1647" i="1"/>
  <c r="BY1647" i="1"/>
  <c r="L1648" i="1"/>
  <c r="M1648" i="1"/>
  <c r="S1648" i="1"/>
  <c r="Z1648" i="1"/>
  <c r="AA1648" i="1"/>
  <c r="AB1648" i="1"/>
  <c r="AC1648" i="1"/>
  <c r="BY1648" i="1"/>
  <c r="L1649" i="1"/>
  <c r="M1649" i="1"/>
  <c r="S1649" i="1"/>
  <c r="Z1649" i="1"/>
  <c r="AA1649" i="1"/>
  <c r="AB1649" i="1"/>
  <c r="AC1649" i="1"/>
  <c r="BY1649" i="1"/>
  <c r="L1650" i="1"/>
  <c r="M1650" i="1"/>
  <c r="S1650" i="1"/>
  <c r="Z1650" i="1"/>
  <c r="AA1650" i="1"/>
  <c r="AB1650" i="1"/>
  <c r="AC1650" i="1"/>
  <c r="BY1650" i="1"/>
  <c r="L1651" i="1"/>
  <c r="M1651" i="1"/>
  <c r="S1651" i="1"/>
  <c r="Z1651" i="1"/>
  <c r="AA1651" i="1"/>
  <c r="AB1651" i="1"/>
  <c r="AC1651" i="1"/>
  <c r="BY1651" i="1"/>
  <c r="L1652" i="1"/>
  <c r="M1652" i="1"/>
  <c r="S1652" i="1"/>
  <c r="Z1652" i="1"/>
  <c r="AA1652" i="1"/>
  <c r="AB1652" i="1"/>
  <c r="AC1652" i="1"/>
  <c r="BY1652" i="1"/>
  <c r="L1653" i="1"/>
  <c r="M1653" i="1"/>
  <c r="S1653" i="1"/>
  <c r="Z1653" i="1"/>
  <c r="AA1653" i="1"/>
  <c r="AB1653" i="1"/>
  <c r="AC1653" i="1"/>
  <c r="BY1653" i="1"/>
  <c r="L1654" i="1"/>
  <c r="M1654" i="1"/>
  <c r="S1654" i="1"/>
  <c r="Z1654" i="1"/>
  <c r="AA1654" i="1"/>
  <c r="AB1654" i="1"/>
  <c r="AC1654" i="1"/>
  <c r="BY1654" i="1"/>
  <c r="L1655" i="1"/>
  <c r="M1655" i="1"/>
  <c r="S1655" i="1"/>
  <c r="Z1655" i="1"/>
  <c r="AA1655" i="1"/>
  <c r="AB1655" i="1"/>
  <c r="AC1655" i="1"/>
  <c r="BY1655" i="1"/>
  <c r="L1656" i="1"/>
  <c r="M1656" i="1"/>
  <c r="S1656" i="1"/>
  <c r="Z1656" i="1"/>
  <c r="AA1656" i="1"/>
  <c r="AB1656" i="1"/>
  <c r="AC1656" i="1"/>
  <c r="BY1656" i="1"/>
  <c r="L1657" i="1"/>
  <c r="M1657" i="1"/>
  <c r="S1657" i="1"/>
  <c r="Z1657" i="1"/>
  <c r="AA1657" i="1"/>
  <c r="AB1657" i="1"/>
  <c r="AC1657" i="1"/>
  <c r="BY1657" i="1"/>
  <c r="L1658" i="1"/>
  <c r="M1658" i="1"/>
  <c r="S1658" i="1"/>
  <c r="Z1658" i="1"/>
  <c r="AA1658" i="1"/>
  <c r="AB1658" i="1"/>
  <c r="AC1658" i="1"/>
  <c r="BY1658" i="1"/>
  <c r="L1659" i="1"/>
  <c r="M1659" i="1"/>
  <c r="S1659" i="1"/>
  <c r="Z1659" i="1"/>
  <c r="AA1659" i="1"/>
  <c r="AB1659" i="1"/>
  <c r="AC1659" i="1"/>
  <c r="BY1659" i="1"/>
  <c r="L1660" i="1"/>
  <c r="M1660" i="1"/>
  <c r="S1660" i="1"/>
  <c r="Z1660" i="1"/>
  <c r="AA1660" i="1"/>
  <c r="AB1660" i="1"/>
  <c r="AC1660" i="1"/>
  <c r="BY1660" i="1"/>
  <c r="L1661" i="1"/>
  <c r="M1661" i="1"/>
  <c r="S1661" i="1"/>
  <c r="Z1661" i="1"/>
  <c r="AA1661" i="1"/>
  <c r="AB1661" i="1"/>
  <c r="AC1661" i="1"/>
  <c r="BY1661" i="1"/>
  <c r="L1662" i="1"/>
  <c r="M1662" i="1"/>
  <c r="S1662" i="1"/>
  <c r="Z1662" i="1"/>
  <c r="AA1662" i="1"/>
  <c r="AB1662" i="1"/>
  <c r="AC1662" i="1"/>
  <c r="BY1662" i="1"/>
  <c r="L1663" i="1"/>
  <c r="M1663" i="1"/>
  <c r="S1663" i="1"/>
  <c r="Z1663" i="1"/>
  <c r="AA1663" i="1"/>
  <c r="AB1663" i="1"/>
  <c r="AC1663" i="1"/>
  <c r="BY1663" i="1"/>
  <c r="L1664" i="1"/>
  <c r="M1664" i="1"/>
  <c r="S1664" i="1"/>
  <c r="Z1664" i="1"/>
  <c r="AA1664" i="1"/>
  <c r="AB1664" i="1"/>
  <c r="AC1664" i="1"/>
  <c r="BY1664" i="1"/>
  <c r="L1665" i="1"/>
  <c r="M1665" i="1"/>
  <c r="S1665" i="1"/>
  <c r="Z1665" i="1"/>
  <c r="AA1665" i="1"/>
  <c r="AB1665" i="1"/>
  <c r="AC1665" i="1"/>
  <c r="BY1665" i="1"/>
  <c r="L1666" i="1"/>
  <c r="M1666" i="1"/>
  <c r="S1666" i="1"/>
  <c r="Z1666" i="1"/>
  <c r="AA1666" i="1"/>
  <c r="AB1666" i="1"/>
  <c r="AC1666" i="1"/>
  <c r="BY1666" i="1"/>
  <c r="L1667" i="1"/>
  <c r="M1667" i="1"/>
  <c r="S1667" i="1"/>
  <c r="Z1667" i="1"/>
  <c r="AA1667" i="1"/>
  <c r="AB1667" i="1"/>
  <c r="AC1667" i="1"/>
  <c r="BY1667" i="1"/>
  <c r="L1668" i="1"/>
  <c r="M1668" i="1"/>
  <c r="S1668" i="1"/>
  <c r="Z1668" i="1"/>
  <c r="AA1668" i="1"/>
  <c r="AB1668" i="1"/>
  <c r="AC1668" i="1"/>
  <c r="BY1668" i="1"/>
  <c r="L1669" i="1"/>
  <c r="M1669" i="1"/>
  <c r="S1669" i="1"/>
  <c r="Z1669" i="1"/>
  <c r="AA1669" i="1"/>
  <c r="AB1669" i="1"/>
  <c r="AC1669" i="1"/>
  <c r="BY1669" i="1"/>
  <c r="L1670" i="1"/>
  <c r="M1670" i="1"/>
  <c r="S1670" i="1"/>
  <c r="Z1670" i="1"/>
  <c r="AA1670" i="1"/>
  <c r="AB1670" i="1"/>
  <c r="AC1670" i="1"/>
  <c r="BY1670" i="1"/>
  <c r="L1671" i="1"/>
  <c r="M1671" i="1"/>
  <c r="S1671" i="1"/>
  <c r="Z1671" i="1"/>
  <c r="AA1671" i="1"/>
  <c r="AB1671" i="1"/>
  <c r="AC1671" i="1"/>
  <c r="BY1671" i="1"/>
  <c r="L1672" i="1"/>
  <c r="M1672" i="1"/>
  <c r="S1672" i="1"/>
  <c r="Z1672" i="1"/>
  <c r="AA1672" i="1"/>
  <c r="AB1672" i="1"/>
  <c r="AC1672" i="1"/>
  <c r="BY1672" i="1"/>
  <c r="L1673" i="1"/>
  <c r="M1673" i="1"/>
  <c r="S1673" i="1"/>
  <c r="Z1673" i="1"/>
  <c r="AA1673" i="1"/>
  <c r="AB1673" i="1"/>
  <c r="AC1673" i="1"/>
  <c r="BY1673" i="1"/>
  <c r="L1674" i="1"/>
  <c r="M1674" i="1"/>
  <c r="S1674" i="1"/>
  <c r="Z1674" i="1"/>
  <c r="AA1674" i="1"/>
  <c r="AB1674" i="1"/>
  <c r="AC1674" i="1"/>
  <c r="BY1674" i="1"/>
  <c r="L1675" i="1"/>
  <c r="M1675" i="1"/>
  <c r="S1675" i="1"/>
  <c r="Z1675" i="1"/>
  <c r="AA1675" i="1"/>
  <c r="AB1675" i="1"/>
  <c r="AC1675" i="1"/>
  <c r="BY1675" i="1"/>
  <c r="L1676" i="1"/>
  <c r="M1676" i="1"/>
  <c r="S1676" i="1"/>
  <c r="Z1676" i="1"/>
  <c r="AA1676" i="1"/>
  <c r="AB1676" i="1"/>
  <c r="AC1676" i="1"/>
  <c r="BY1676" i="1"/>
  <c r="L1677" i="1"/>
  <c r="M1677" i="1"/>
  <c r="S1677" i="1"/>
  <c r="Z1677" i="1"/>
  <c r="AA1677" i="1"/>
  <c r="AB1677" i="1"/>
  <c r="AC1677" i="1"/>
  <c r="BY1677" i="1"/>
  <c r="L1678" i="1"/>
  <c r="M1678" i="1"/>
  <c r="S1678" i="1"/>
  <c r="Z1678" i="1"/>
  <c r="AA1678" i="1"/>
  <c r="AB1678" i="1"/>
  <c r="AC1678" i="1"/>
  <c r="BY1678" i="1"/>
  <c r="L1679" i="1"/>
  <c r="M1679" i="1"/>
  <c r="S1679" i="1"/>
  <c r="Z1679" i="1"/>
  <c r="AA1679" i="1"/>
  <c r="AB1679" i="1"/>
  <c r="AC1679" i="1"/>
  <c r="BY1679" i="1"/>
  <c r="L1680" i="1"/>
  <c r="M1680" i="1"/>
  <c r="S1680" i="1"/>
  <c r="Z1680" i="1"/>
  <c r="AA1680" i="1"/>
  <c r="AB1680" i="1"/>
  <c r="AC1680" i="1"/>
  <c r="BY1680" i="1"/>
  <c r="L1681" i="1"/>
  <c r="M1681" i="1"/>
  <c r="S1681" i="1"/>
  <c r="Z1681" i="1"/>
  <c r="AA1681" i="1"/>
  <c r="AB1681" i="1"/>
  <c r="AC1681" i="1"/>
  <c r="BY1681" i="1"/>
  <c r="L1682" i="1"/>
  <c r="M1682" i="1"/>
  <c r="S1682" i="1"/>
  <c r="Z1682" i="1"/>
  <c r="AA1682" i="1"/>
  <c r="AB1682" i="1"/>
  <c r="AC1682" i="1"/>
  <c r="BY1682" i="1"/>
  <c r="L1683" i="1"/>
  <c r="M1683" i="1"/>
  <c r="S1683" i="1"/>
  <c r="Z1683" i="1"/>
  <c r="AA1683" i="1"/>
  <c r="AB1683" i="1"/>
  <c r="AC1683" i="1"/>
  <c r="BY1683" i="1"/>
  <c r="L1684" i="1"/>
  <c r="M1684" i="1"/>
  <c r="S1684" i="1"/>
  <c r="Z1684" i="1"/>
  <c r="AA1684" i="1"/>
  <c r="AB1684" i="1"/>
  <c r="AC1684" i="1"/>
  <c r="BY1684" i="1"/>
  <c r="L1685" i="1"/>
  <c r="M1685" i="1"/>
  <c r="S1685" i="1"/>
  <c r="Z1685" i="1"/>
  <c r="AA1685" i="1"/>
  <c r="AB1685" i="1"/>
  <c r="AC1685" i="1"/>
  <c r="BY1685" i="1"/>
  <c r="L1686" i="1"/>
  <c r="M1686" i="1"/>
  <c r="S1686" i="1"/>
  <c r="Z1686" i="1"/>
  <c r="AA1686" i="1"/>
  <c r="AB1686" i="1"/>
  <c r="AC1686" i="1"/>
  <c r="BY1686" i="1"/>
  <c r="L1687" i="1"/>
  <c r="M1687" i="1"/>
  <c r="S1687" i="1"/>
  <c r="Z1687" i="1"/>
  <c r="AA1687" i="1"/>
  <c r="AB1687" i="1"/>
  <c r="AC1687" i="1"/>
  <c r="BY1687" i="1"/>
  <c r="L1688" i="1"/>
  <c r="M1688" i="1"/>
  <c r="S1688" i="1"/>
  <c r="Z1688" i="1"/>
  <c r="AA1688" i="1"/>
  <c r="AB1688" i="1"/>
  <c r="AC1688" i="1"/>
  <c r="BY1688" i="1"/>
  <c r="L1689" i="1"/>
  <c r="M1689" i="1"/>
  <c r="S1689" i="1"/>
  <c r="Z1689" i="1"/>
  <c r="AA1689" i="1"/>
  <c r="AB1689" i="1"/>
  <c r="AC1689" i="1"/>
  <c r="BY1689" i="1"/>
  <c r="L1690" i="1"/>
  <c r="M1690" i="1"/>
  <c r="S1690" i="1"/>
  <c r="Z1690" i="1"/>
  <c r="AA1690" i="1"/>
  <c r="AB1690" i="1"/>
  <c r="AC1690" i="1"/>
  <c r="BY1690" i="1"/>
  <c r="L1691" i="1"/>
  <c r="M1691" i="1"/>
  <c r="S1691" i="1"/>
  <c r="Z1691" i="1"/>
  <c r="AA1691" i="1"/>
  <c r="AB1691" i="1"/>
  <c r="AC1691" i="1"/>
  <c r="BY1691" i="1"/>
  <c r="L1692" i="1"/>
  <c r="M1692" i="1"/>
  <c r="S1692" i="1"/>
  <c r="Z1692" i="1"/>
  <c r="AA1692" i="1"/>
  <c r="AB1692" i="1"/>
  <c r="AC1692" i="1"/>
  <c r="BY1692" i="1"/>
  <c r="L1693" i="1"/>
  <c r="M1693" i="1"/>
  <c r="S1693" i="1"/>
  <c r="Z1693" i="1"/>
  <c r="AA1693" i="1"/>
  <c r="AB1693" i="1"/>
  <c r="AC1693" i="1"/>
  <c r="BY1693" i="1"/>
  <c r="L1694" i="1"/>
  <c r="M1694" i="1"/>
  <c r="S1694" i="1"/>
  <c r="Z1694" i="1"/>
  <c r="AA1694" i="1"/>
  <c r="AB1694" i="1"/>
  <c r="AC1694" i="1"/>
  <c r="BY1694" i="1"/>
  <c r="L1695" i="1"/>
  <c r="M1695" i="1"/>
  <c r="S1695" i="1"/>
  <c r="Z1695" i="1"/>
  <c r="AA1695" i="1"/>
  <c r="AB1695" i="1"/>
  <c r="AC1695" i="1"/>
  <c r="BY1695" i="1"/>
  <c r="L1696" i="1"/>
  <c r="M1696" i="1"/>
  <c r="S1696" i="1"/>
  <c r="Z1696" i="1"/>
  <c r="AA1696" i="1"/>
  <c r="AB1696" i="1"/>
  <c r="AC1696" i="1"/>
  <c r="BY1696" i="1"/>
  <c r="L1697" i="1"/>
  <c r="M1697" i="1"/>
  <c r="S1697" i="1"/>
  <c r="Z1697" i="1"/>
  <c r="AA1697" i="1"/>
  <c r="AB1697" i="1"/>
  <c r="AC1697" i="1"/>
  <c r="BY1697" i="1"/>
  <c r="L1698" i="1"/>
  <c r="M1698" i="1"/>
  <c r="S1698" i="1"/>
  <c r="Z1698" i="1"/>
  <c r="AA1698" i="1"/>
  <c r="AB1698" i="1"/>
  <c r="AC1698" i="1"/>
  <c r="BY1698" i="1"/>
  <c r="L1699" i="1"/>
  <c r="M1699" i="1"/>
  <c r="S1699" i="1"/>
  <c r="Z1699" i="1"/>
  <c r="AA1699" i="1"/>
  <c r="AB1699" i="1"/>
  <c r="AC1699" i="1"/>
  <c r="BY1699" i="1"/>
  <c r="L1700" i="1"/>
  <c r="M1700" i="1"/>
  <c r="S1700" i="1"/>
  <c r="Z1700" i="1"/>
  <c r="AA1700" i="1"/>
  <c r="AB1700" i="1"/>
  <c r="AC1700" i="1"/>
  <c r="BY1700" i="1"/>
  <c r="L1701" i="1"/>
  <c r="M1701" i="1"/>
  <c r="S1701" i="1"/>
  <c r="Z1701" i="1"/>
  <c r="AA1701" i="1"/>
  <c r="AB1701" i="1"/>
  <c r="AC1701" i="1"/>
  <c r="BY1701" i="1"/>
  <c r="L1702" i="1"/>
  <c r="M1702" i="1"/>
  <c r="S1702" i="1"/>
  <c r="Z1702" i="1"/>
  <c r="AA1702" i="1"/>
  <c r="AB1702" i="1"/>
  <c r="AC1702" i="1"/>
  <c r="BY1702" i="1"/>
  <c r="L1703" i="1"/>
  <c r="M1703" i="1"/>
  <c r="S1703" i="1"/>
  <c r="Z1703" i="1"/>
  <c r="AA1703" i="1"/>
  <c r="AB1703" i="1"/>
  <c r="AC1703" i="1"/>
  <c r="BY1703" i="1"/>
  <c r="L1704" i="1"/>
  <c r="M1704" i="1"/>
  <c r="S1704" i="1"/>
  <c r="Z1704" i="1"/>
  <c r="AA1704" i="1"/>
  <c r="AB1704" i="1"/>
  <c r="AC1704" i="1"/>
  <c r="BY1704" i="1"/>
  <c r="L1705" i="1"/>
  <c r="M1705" i="1"/>
  <c r="S1705" i="1"/>
  <c r="Z1705" i="1"/>
  <c r="AA1705" i="1"/>
  <c r="AB1705" i="1"/>
  <c r="AC1705" i="1"/>
  <c r="BY1705" i="1"/>
  <c r="L1706" i="1"/>
  <c r="M1706" i="1"/>
  <c r="S1706" i="1"/>
  <c r="Z1706" i="1"/>
  <c r="AA1706" i="1"/>
  <c r="AB1706" i="1"/>
  <c r="AC1706" i="1"/>
  <c r="BY1706" i="1"/>
  <c r="L1707" i="1"/>
  <c r="M1707" i="1"/>
  <c r="S1707" i="1"/>
  <c r="Z1707" i="1"/>
  <c r="AA1707" i="1"/>
  <c r="AB1707" i="1"/>
  <c r="AC1707" i="1"/>
  <c r="BY1707" i="1"/>
  <c r="L1708" i="1"/>
  <c r="M1708" i="1"/>
  <c r="S1708" i="1"/>
  <c r="Z1708" i="1"/>
  <c r="AA1708" i="1"/>
  <c r="AB1708" i="1"/>
  <c r="AC1708" i="1"/>
  <c r="BY1708" i="1"/>
  <c r="L1709" i="1"/>
  <c r="M1709" i="1"/>
  <c r="S1709" i="1"/>
  <c r="Z1709" i="1"/>
  <c r="AA1709" i="1"/>
  <c r="AB1709" i="1"/>
  <c r="AC1709" i="1"/>
  <c r="BY1709" i="1"/>
  <c r="L1710" i="1"/>
  <c r="M1710" i="1"/>
  <c r="S1710" i="1"/>
  <c r="Z1710" i="1"/>
  <c r="AA1710" i="1"/>
  <c r="AB1710" i="1"/>
  <c r="AC1710" i="1"/>
  <c r="BY1710" i="1"/>
  <c r="L1711" i="1"/>
  <c r="M1711" i="1"/>
  <c r="S1711" i="1"/>
  <c r="Z1711" i="1"/>
  <c r="AA1711" i="1"/>
  <c r="AB1711" i="1"/>
  <c r="AC1711" i="1"/>
  <c r="BY1711" i="1"/>
  <c r="L1712" i="1"/>
  <c r="M1712" i="1"/>
  <c r="S1712" i="1"/>
  <c r="Z1712" i="1"/>
  <c r="AA1712" i="1"/>
  <c r="AB1712" i="1"/>
  <c r="AC1712" i="1"/>
  <c r="BY1712" i="1"/>
  <c r="L1713" i="1"/>
  <c r="M1713" i="1"/>
  <c r="S1713" i="1"/>
  <c r="Z1713" i="1"/>
  <c r="AA1713" i="1"/>
  <c r="AB1713" i="1"/>
  <c r="AC1713" i="1"/>
  <c r="BY1713" i="1"/>
  <c r="L1714" i="1"/>
  <c r="M1714" i="1"/>
  <c r="S1714" i="1"/>
  <c r="Z1714" i="1"/>
  <c r="AA1714" i="1"/>
  <c r="AB1714" i="1"/>
  <c r="AC1714" i="1"/>
  <c r="BY1714" i="1"/>
  <c r="L1715" i="1"/>
  <c r="M1715" i="1"/>
  <c r="S1715" i="1"/>
  <c r="Z1715" i="1"/>
  <c r="AA1715" i="1"/>
  <c r="AB1715" i="1"/>
  <c r="AC1715" i="1"/>
  <c r="BY1715" i="1"/>
  <c r="L1716" i="1"/>
  <c r="M1716" i="1"/>
  <c r="S1716" i="1"/>
  <c r="Z1716" i="1"/>
  <c r="AA1716" i="1"/>
  <c r="AB1716" i="1"/>
  <c r="AC1716" i="1"/>
  <c r="BY1716" i="1"/>
  <c r="L1717" i="1"/>
  <c r="M1717" i="1"/>
  <c r="S1717" i="1"/>
  <c r="Z1717" i="1"/>
  <c r="AA1717" i="1"/>
  <c r="AB1717" i="1"/>
  <c r="AC1717" i="1"/>
  <c r="BY1717" i="1"/>
  <c r="L1718" i="1"/>
  <c r="M1718" i="1"/>
  <c r="S1718" i="1"/>
  <c r="Z1718" i="1"/>
  <c r="AA1718" i="1"/>
  <c r="AB1718" i="1"/>
  <c r="AC1718" i="1"/>
  <c r="BY1718" i="1"/>
  <c r="L1719" i="1"/>
  <c r="M1719" i="1"/>
  <c r="S1719" i="1"/>
  <c r="Z1719" i="1"/>
  <c r="AA1719" i="1"/>
  <c r="AB1719" i="1"/>
  <c r="AC1719" i="1"/>
  <c r="BY1719" i="1"/>
  <c r="L1720" i="1"/>
  <c r="M1720" i="1"/>
  <c r="S1720" i="1"/>
  <c r="Z1720" i="1"/>
  <c r="AA1720" i="1"/>
  <c r="AB1720" i="1"/>
  <c r="AC1720" i="1"/>
  <c r="BY1720" i="1"/>
  <c r="L1721" i="1"/>
  <c r="M1721" i="1"/>
  <c r="S1721" i="1"/>
  <c r="Z1721" i="1"/>
  <c r="AA1721" i="1"/>
  <c r="AB1721" i="1"/>
  <c r="AC1721" i="1"/>
  <c r="BY1721" i="1"/>
  <c r="L1722" i="1"/>
  <c r="M1722" i="1"/>
  <c r="S1722" i="1"/>
  <c r="Z1722" i="1"/>
  <c r="AA1722" i="1"/>
  <c r="AB1722" i="1"/>
  <c r="AC1722" i="1"/>
  <c r="BY1722" i="1"/>
  <c r="L1723" i="1"/>
  <c r="M1723" i="1"/>
  <c r="S1723" i="1"/>
  <c r="Z1723" i="1"/>
  <c r="AA1723" i="1"/>
  <c r="AB1723" i="1"/>
  <c r="AC1723" i="1"/>
  <c r="BY1723" i="1"/>
  <c r="L1724" i="1"/>
  <c r="M1724" i="1"/>
  <c r="S1724" i="1"/>
  <c r="Z1724" i="1"/>
  <c r="AA1724" i="1"/>
  <c r="AB1724" i="1"/>
  <c r="AC1724" i="1"/>
  <c r="BY1724" i="1"/>
  <c r="L1725" i="1"/>
  <c r="M1725" i="1"/>
  <c r="S1725" i="1"/>
  <c r="Z1725" i="1"/>
  <c r="AA1725" i="1"/>
  <c r="AB1725" i="1"/>
  <c r="AC1725" i="1"/>
  <c r="BY1725" i="1"/>
  <c r="L1726" i="1"/>
  <c r="M1726" i="1"/>
  <c r="S1726" i="1"/>
  <c r="Z1726" i="1"/>
  <c r="AA1726" i="1"/>
  <c r="AB1726" i="1"/>
  <c r="AC1726" i="1"/>
  <c r="BY1726" i="1"/>
  <c r="L1727" i="1"/>
  <c r="M1727" i="1"/>
  <c r="S1727" i="1"/>
  <c r="Z1727" i="1"/>
  <c r="AA1727" i="1"/>
  <c r="AB1727" i="1"/>
  <c r="AC1727" i="1"/>
  <c r="BY1727" i="1"/>
  <c r="L1728" i="1"/>
  <c r="M1728" i="1"/>
  <c r="S1728" i="1"/>
  <c r="Z1728" i="1"/>
  <c r="AA1728" i="1"/>
  <c r="AB1728" i="1"/>
  <c r="AC1728" i="1"/>
  <c r="BY1728" i="1"/>
  <c r="L1729" i="1"/>
  <c r="M1729" i="1"/>
  <c r="S1729" i="1"/>
  <c r="Z1729" i="1"/>
  <c r="AA1729" i="1"/>
  <c r="AB1729" i="1"/>
  <c r="AC1729" i="1"/>
  <c r="BY1729" i="1"/>
  <c r="L1730" i="1"/>
  <c r="M1730" i="1"/>
  <c r="S1730" i="1"/>
  <c r="Z1730" i="1"/>
  <c r="AA1730" i="1"/>
  <c r="AB1730" i="1"/>
  <c r="AC1730" i="1"/>
  <c r="BY1730" i="1"/>
  <c r="L1731" i="1"/>
  <c r="M1731" i="1"/>
  <c r="S1731" i="1"/>
  <c r="Z1731" i="1"/>
  <c r="AA1731" i="1"/>
  <c r="AB1731" i="1"/>
  <c r="AC1731" i="1"/>
  <c r="BY1731" i="1"/>
  <c r="L1732" i="1"/>
  <c r="M1732" i="1"/>
  <c r="S1732" i="1"/>
  <c r="Z1732" i="1"/>
  <c r="AA1732" i="1"/>
  <c r="AB1732" i="1"/>
  <c r="AC1732" i="1"/>
  <c r="BY1732" i="1"/>
  <c r="L1733" i="1"/>
  <c r="M1733" i="1"/>
  <c r="S1733" i="1"/>
  <c r="Z1733" i="1"/>
  <c r="AA1733" i="1"/>
  <c r="AB1733" i="1"/>
  <c r="AC1733" i="1"/>
  <c r="BY1733" i="1"/>
  <c r="L1734" i="1"/>
  <c r="M1734" i="1"/>
  <c r="S1734" i="1"/>
  <c r="Z1734" i="1"/>
  <c r="AA1734" i="1"/>
  <c r="AB1734" i="1"/>
  <c r="AC1734" i="1"/>
  <c r="BY1734" i="1"/>
  <c r="L1735" i="1"/>
  <c r="M1735" i="1"/>
  <c r="S1735" i="1"/>
  <c r="Z1735" i="1"/>
  <c r="AA1735" i="1"/>
  <c r="AB1735" i="1"/>
  <c r="AC1735" i="1"/>
  <c r="BY1735" i="1"/>
  <c r="L1736" i="1"/>
  <c r="M1736" i="1"/>
  <c r="S1736" i="1"/>
  <c r="Z1736" i="1"/>
  <c r="AA1736" i="1"/>
  <c r="AB1736" i="1"/>
  <c r="AC1736" i="1"/>
  <c r="BY1736" i="1"/>
  <c r="L1737" i="1"/>
  <c r="M1737" i="1"/>
  <c r="S1737" i="1"/>
  <c r="Z1737" i="1"/>
  <c r="AA1737" i="1"/>
  <c r="AB1737" i="1"/>
  <c r="AC1737" i="1"/>
  <c r="BY1737" i="1"/>
  <c r="L1738" i="1"/>
  <c r="M1738" i="1"/>
  <c r="S1738" i="1"/>
  <c r="Z1738" i="1"/>
  <c r="AA1738" i="1"/>
  <c r="AB1738" i="1"/>
  <c r="AC1738" i="1"/>
  <c r="BY1738" i="1"/>
  <c r="L1739" i="1"/>
  <c r="M1739" i="1"/>
  <c r="S1739" i="1"/>
  <c r="Z1739" i="1"/>
  <c r="AA1739" i="1"/>
  <c r="AB1739" i="1"/>
  <c r="AC1739" i="1"/>
  <c r="BY1739" i="1"/>
  <c r="L1740" i="1"/>
  <c r="M1740" i="1"/>
  <c r="S1740" i="1"/>
  <c r="Z1740" i="1"/>
  <c r="AA1740" i="1"/>
  <c r="AB1740" i="1"/>
  <c r="AC1740" i="1"/>
  <c r="BY1740" i="1"/>
  <c r="L1741" i="1"/>
  <c r="M1741" i="1"/>
  <c r="S1741" i="1"/>
  <c r="Z1741" i="1"/>
  <c r="AA1741" i="1"/>
  <c r="AB1741" i="1"/>
  <c r="AC1741" i="1"/>
  <c r="BY1741" i="1"/>
  <c r="L1742" i="1"/>
  <c r="M1742" i="1"/>
  <c r="S1742" i="1"/>
  <c r="Z1742" i="1"/>
  <c r="AA1742" i="1"/>
  <c r="AB1742" i="1"/>
  <c r="AC1742" i="1"/>
  <c r="BY1742" i="1"/>
  <c r="L1743" i="1"/>
  <c r="M1743" i="1"/>
  <c r="S1743" i="1"/>
  <c r="Z1743" i="1"/>
  <c r="AA1743" i="1"/>
  <c r="AB1743" i="1"/>
  <c r="AC1743" i="1"/>
  <c r="BY1743" i="1"/>
  <c r="L1744" i="1"/>
  <c r="M1744" i="1"/>
  <c r="S1744" i="1"/>
  <c r="Z1744" i="1"/>
  <c r="AA1744" i="1"/>
  <c r="AB1744" i="1"/>
  <c r="AC1744" i="1"/>
  <c r="BY1744" i="1"/>
  <c r="L1745" i="1"/>
  <c r="M1745" i="1"/>
  <c r="S1745" i="1"/>
  <c r="Z1745" i="1"/>
  <c r="AA1745" i="1"/>
  <c r="AB1745" i="1"/>
  <c r="AC1745" i="1"/>
  <c r="BY1745" i="1"/>
  <c r="L1746" i="1"/>
  <c r="M1746" i="1"/>
  <c r="S1746" i="1"/>
  <c r="Z1746" i="1"/>
  <c r="AA1746" i="1"/>
  <c r="AB1746" i="1"/>
  <c r="AC1746" i="1"/>
  <c r="BY1746" i="1"/>
  <c r="L1747" i="1"/>
  <c r="M1747" i="1"/>
  <c r="S1747" i="1"/>
  <c r="Z1747" i="1"/>
  <c r="AA1747" i="1"/>
  <c r="AB1747" i="1"/>
  <c r="AC1747" i="1"/>
  <c r="BY1747" i="1"/>
  <c r="L1748" i="1"/>
  <c r="M1748" i="1"/>
  <c r="S1748" i="1"/>
  <c r="Z1748" i="1"/>
  <c r="AA1748" i="1"/>
  <c r="AB1748" i="1"/>
  <c r="AC1748" i="1"/>
  <c r="BY1748" i="1"/>
  <c r="L1749" i="1"/>
  <c r="M1749" i="1"/>
  <c r="S1749" i="1"/>
  <c r="Z1749" i="1"/>
  <c r="AA1749" i="1"/>
  <c r="AB1749" i="1"/>
  <c r="AC1749" i="1"/>
  <c r="BY1749" i="1"/>
  <c r="L1750" i="1"/>
  <c r="M1750" i="1"/>
  <c r="S1750" i="1"/>
  <c r="Z1750" i="1"/>
  <c r="AA1750" i="1"/>
  <c r="AB1750" i="1"/>
  <c r="AC1750" i="1"/>
  <c r="BY1750" i="1"/>
  <c r="L1751" i="1"/>
  <c r="M1751" i="1"/>
  <c r="S1751" i="1"/>
  <c r="Z1751" i="1"/>
  <c r="AA1751" i="1"/>
  <c r="AB1751" i="1"/>
  <c r="AC1751" i="1"/>
  <c r="BY1751" i="1"/>
  <c r="L1752" i="1"/>
  <c r="M1752" i="1"/>
  <c r="S1752" i="1"/>
  <c r="Z1752" i="1"/>
  <c r="AA1752" i="1"/>
  <c r="AB1752" i="1"/>
  <c r="AC1752" i="1"/>
  <c r="BY1752" i="1"/>
  <c r="L1753" i="1"/>
  <c r="M1753" i="1"/>
  <c r="S1753" i="1"/>
  <c r="Z1753" i="1"/>
  <c r="AA1753" i="1"/>
  <c r="AB1753" i="1"/>
  <c r="AC1753" i="1"/>
  <c r="BY1753" i="1"/>
  <c r="L1754" i="1"/>
  <c r="M1754" i="1"/>
  <c r="S1754" i="1"/>
  <c r="Z1754" i="1"/>
  <c r="AA1754" i="1"/>
  <c r="AB1754" i="1"/>
  <c r="AC1754" i="1"/>
  <c r="BY1754" i="1"/>
  <c r="L1755" i="1"/>
  <c r="M1755" i="1"/>
  <c r="S1755" i="1"/>
  <c r="Z1755" i="1"/>
  <c r="AA1755" i="1"/>
  <c r="AB1755" i="1"/>
  <c r="AC1755" i="1"/>
  <c r="BY1755" i="1"/>
  <c r="L1756" i="1"/>
  <c r="M1756" i="1"/>
  <c r="S1756" i="1"/>
  <c r="Z1756" i="1"/>
  <c r="AA1756" i="1"/>
  <c r="AB1756" i="1"/>
  <c r="AC1756" i="1"/>
  <c r="BY1756" i="1"/>
  <c r="L1757" i="1"/>
  <c r="M1757" i="1"/>
  <c r="S1757" i="1"/>
  <c r="Z1757" i="1"/>
  <c r="AA1757" i="1"/>
  <c r="AB1757" i="1"/>
  <c r="AC1757" i="1"/>
  <c r="BY1757" i="1"/>
  <c r="L1758" i="1"/>
  <c r="M1758" i="1"/>
  <c r="S1758" i="1"/>
  <c r="Z1758" i="1"/>
  <c r="AA1758" i="1"/>
  <c r="AB1758" i="1"/>
  <c r="AC1758" i="1"/>
  <c r="BY1758" i="1"/>
  <c r="L1759" i="1"/>
  <c r="M1759" i="1"/>
  <c r="S1759" i="1"/>
  <c r="Z1759" i="1"/>
  <c r="AA1759" i="1"/>
  <c r="AB1759" i="1"/>
  <c r="AC1759" i="1"/>
  <c r="BY1759" i="1"/>
  <c r="L1760" i="1"/>
  <c r="M1760" i="1"/>
  <c r="S1760" i="1"/>
  <c r="Z1760" i="1"/>
  <c r="AA1760" i="1"/>
  <c r="AB1760" i="1"/>
  <c r="AC1760" i="1"/>
  <c r="BY1760" i="1"/>
  <c r="L1761" i="1"/>
  <c r="M1761" i="1"/>
  <c r="S1761" i="1"/>
  <c r="Z1761" i="1"/>
  <c r="AA1761" i="1"/>
  <c r="AB1761" i="1"/>
  <c r="AC1761" i="1"/>
  <c r="BY1761" i="1"/>
  <c r="L1762" i="1"/>
  <c r="M1762" i="1"/>
  <c r="S1762" i="1"/>
  <c r="Z1762" i="1"/>
  <c r="AA1762" i="1"/>
  <c r="AB1762" i="1"/>
  <c r="AC1762" i="1"/>
  <c r="BY1762" i="1"/>
  <c r="L1763" i="1"/>
  <c r="M1763" i="1"/>
  <c r="S1763" i="1"/>
  <c r="Z1763" i="1"/>
  <c r="AA1763" i="1"/>
  <c r="AB1763" i="1"/>
  <c r="AC1763" i="1"/>
  <c r="BY1763" i="1"/>
  <c r="L1764" i="1"/>
  <c r="M1764" i="1"/>
  <c r="S1764" i="1"/>
  <c r="Z1764" i="1"/>
  <c r="AA1764" i="1"/>
  <c r="AB1764" i="1"/>
  <c r="AC1764" i="1"/>
  <c r="BY1764" i="1"/>
  <c r="L1765" i="1"/>
  <c r="M1765" i="1"/>
  <c r="S1765" i="1"/>
  <c r="Z1765" i="1"/>
  <c r="AA1765" i="1"/>
  <c r="AB1765" i="1"/>
  <c r="AC1765" i="1"/>
  <c r="BY1765" i="1"/>
  <c r="L1766" i="1"/>
  <c r="M1766" i="1"/>
  <c r="S1766" i="1"/>
  <c r="Z1766" i="1"/>
  <c r="AA1766" i="1"/>
  <c r="AB1766" i="1"/>
  <c r="AC1766" i="1"/>
  <c r="BY1766" i="1"/>
  <c r="L1767" i="1"/>
  <c r="M1767" i="1"/>
  <c r="S1767" i="1"/>
  <c r="Z1767" i="1"/>
  <c r="AA1767" i="1"/>
  <c r="AB1767" i="1"/>
  <c r="AC1767" i="1"/>
  <c r="BY1767" i="1"/>
  <c r="L1768" i="1"/>
  <c r="M1768" i="1"/>
  <c r="S1768" i="1"/>
  <c r="Z1768" i="1"/>
  <c r="AA1768" i="1"/>
  <c r="AB1768" i="1"/>
  <c r="AC1768" i="1"/>
  <c r="BY1768" i="1"/>
  <c r="L1769" i="1"/>
  <c r="M1769" i="1"/>
  <c r="S1769" i="1"/>
  <c r="Z1769" i="1"/>
  <c r="AA1769" i="1"/>
  <c r="AB1769" i="1"/>
  <c r="AC1769" i="1"/>
  <c r="BY1769" i="1"/>
  <c r="L1770" i="1"/>
  <c r="M1770" i="1"/>
  <c r="S1770" i="1"/>
  <c r="Z1770" i="1"/>
  <c r="AA1770" i="1"/>
  <c r="AB1770" i="1"/>
  <c r="AC1770" i="1"/>
  <c r="BY1770" i="1"/>
  <c r="L1771" i="1"/>
  <c r="M1771" i="1"/>
  <c r="S1771" i="1"/>
  <c r="Z1771" i="1"/>
  <c r="AA1771" i="1"/>
  <c r="AB1771" i="1"/>
  <c r="AC1771" i="1"/>
  <c r="BY1771" i="1"/>
  <c r="L1772" i="1"/>
  <c r="M1772" i="1"/>
  <c r="S1772" i="1"/>
  <c r="Z1772" i="1"/>
  <c r="AA1772" i="1"/>
  <c r="AB1772" i="1"/>
  <c r="AC1772" i="1"/>
  <c r="BY1772" i="1"/>
  <c r="L1773" i="1"/>
  <c r="M1773" i="1"/>
  <c r="S1773" i="1"/>
  <c r="Z1773" i="1"/>
  <c r="AA1773" i="1"/>
  <c r="AB1773" i="1"/>
  <c r="AC1773" i="1"/>
  <c r="BY1773" i="1"/>
  <c r="L1774" i="1"/>
  <c r="M1774" i="1"/>
  <c r="S1774" i="1"/>
  <c r="Z1774" i="1"/>
  <c r="AA1774" i="1"/>
  <c r="AB1774" i="1"/>
  <c r="AC1774" i="1"/>
  <c r="BY1774" i="1"/>
  <c r="L1775" i="1"/>
  <c r="M1775" i="1"/>
  <c r="S1775" i="1"/>
  <c r="Z1775" i="1"/>
  <c r="AA1775" i="1"/>
  <c r="AB1775" i="1"/>
  <c r="AC1775" i="1"/>
  <c r="BY1775" i="1"/>
  <c r="L1776" i="1"/>
  <c r="M1776" i="1"/>
  <c r="S1776" i="1"/>
  <c r="Z1776" i="1"/>
  <c r="AA1776" i="1"/>
  <c r="AB1776" i="1"/>
  <c r="AC1776" i="1"/>
  <c r="BY1776" i="1"/>
  <c r="L1777" i="1"/>
  <c r="M1777" i="1"/>
  <c r="S1777" i="1"/>
  <c r="Z1777" i="1"/>
  <c r="AA1777" i="1"/>
  <c r="AB1777" i="1"/>
  <c r="AC1777" i="1"/>
  <c r="BY1777" i="1"/>
  <c r="L1778" i="1"/>
  <c r="M1778" i="1"/>
  <c r="S1778" i="1"/>
  <c r="Z1778" i="1"/>
  <c r="AA1778" i="1"/>
  <c r="AB1778" i="1"/>
  <c r="AC1778" i="1"/>
  <c r="BY1778" i="1"/>
  <c r="L1779" i="1"/>
  <c r="M1779" i="1"/>
  <c r="S1779" i="1"/>
  <c r="Z1779" i="1"/>
  <c r="AA1779" i="1"/>
  <c r="AB1779" i="1"/>
  <c r="AC1779" i="1"/>
  <c r="BY1779" i="1"/>
  <c r="L1780" i="1"/>
  <c r="M1780" i="1"/>
  <c r="S1780" i="1"/>
  <c r="Z1780" i="1"/>
  <c r="AA1780" i="1"/>
  <c r="AB1780" i="1"/>
  <c r="AC1780" i="1"/>
  <c r="BY1780" i="1"/>
  <c r="L1781" i="1"/>
  <c r="M1781" i="1"/>
  <c r="S1781" i="1"/>
  <c r="Z1781" i="1"/>
  <c r="AA1781" i="1"/>
  <c r="AB1781" i="1"/>
  <c r="AC1781" i="1"/>
  <c r="BY1781" i="1"/>
  <c r="L1782" i="1"/>
  <c r="M1782" i="1"/>
  <c r="S1782" i="1"/>
  <c r="Z1782" i="1"/>
  <c r="AA1782" i="1"/>
  <c r="AB1782" i="1"/>
  <c r="AC1782" i="1"/>
  <c r="BY1782" i="1"/>
  <c r="L1783" i="1"/>
  <c r="M1783" i="1"/>
  <c r="S1783" i="1"/>
  <c r="Z1783" i="1"/>
  <c r="AA1783" i="1"/>
  <c r="AB1783" i="1"/>
  <c r="AC1783" i="1"/>
  <c r="BY1783" i="1"/>
  <c r="L1784" i="1"/>
  <c r="M1784" i="1"/>
  <c r="S1784" i="1"/>
  <c r="Z1784" i="1"/>
  <c r="AA1784" i="1"/>
  <c r="AB1784" i="1"/>
  <c r="AC1784" i="1"/>
  <c r="BY1784" i="1"/>
  <c r="L1785" i="1"/>
  <c r="M1785" i="1"/>
  <c r="S1785" i="1"/>
  <c r="Z1785" i="1"/>
  <c r="AA1785" i="1"/>
  <c r="AB1785" i="1"/>
  <c r="AC1785" i="1"/>
  <c r="BY1785" i="1"/>
  <c r="L1786" i="1"/>
  <c r="M1786" i="1"/>
  <c r="S1786" i="1"/>
  <c r="Z1786" i="1"/>
  <c r="AA1786" i="1"/>
  <c r="AB1786" i="1"/>
  <c r="AC1786" i="1"/>
  <c r="BY1786" i="1"/>
  <c r="L1787" i="1"/>
  <c r="M1787" i="1"/>
  <c r="S1787" i="1"/>
  <c r="Z1787" i="1"/>
  <c r="AA1787" i="1"/>
  <c r="AB1787" i="1"/>
  <c r="AC1787" i="1"/>
  <c r="BY1787" i="1"/>
  <c r="L1788" i="1"/>
  <c r="M1788" i="1"/>
  <c r="S1788" i="1"/>
  <c r="Z1788" i="1"/>
  <c r="AA1788" i="1"/>
  <c r="AB1788" i="1"/>
  <c r="AC1788" i="1"/>
  <c r="BY1788" i="1"/>
  <c r="L1789" i="1"/>
  <c r="M1789" i="1"/>
  <c r="S1789" i="1"/>
  <c r="Z1789" i="1"/>
  <c r="AA1789" i="1"/>
  <c r="AB1789" i="1"/>
  <c r="AC1789" i="1"/>
  <c r="BY1789" i="1"/>
  <c r="L1790" i="1"/>
  <c r="M1790" i="1"/>
  <c r="S1790" i="1"/>
  <c r="Z1790" i="1"/>
  <c r="AA1790" i="1"/>
  <c r="AB1790" i="1"/>
  <c r="AC1790" i="1"/>
  <c r="BY1790" i="1"/>
  <c r="L1791" i="1"/>
  <c r="M1791" i="1"/>
  <c r="S1791" i="1"/>
  <c r="Z1791" i="1"/>
  <c r="AA1791" i="1"/>
  <c r="AB1791" i="1"/>
  <c r="AC1791" i="1"/>
  <c r="BY1791" i="1"/>
  <c r="L1792" i="1"/>
  <c r="M1792" i="1"/>
  <c r="S1792" i="1"/>
  <c r="Z1792" i="1"/>
  <c r="AA1792" i="1"/>
  <c r="AB1792" i="1"/>
  <c r="AC1792" i="1"/>
  <c r="BY1792" i="1"/>
  <c r="L1793" i="1"/>
  <c r="M1793" i="1"/>
  <c r="S1793" i="1"/>
  <c r="Z1793" i="1"/>
  <c r="AA1793" i="1"/>
  <c r="AB1793" i="1"/>
  <c r="AC1793" i="1"/>
  <c r="BY1793" i="1"/>
  <c r="L1794" i="1"/>
  <c r="M1794" i="1"/>
  <c r="S1794" i="1"/>
  <c r="Z1794" i="1"/>
  <c r="AA1794" i="1"/>
  <c r="AB1794" i="1"/>
  <c r="AC1794" i="1"/>
  <c r="BY1794" i="1"/>
  <c r="L1795" i="1"/>
  <c r="M1795" i="1"/>
  <c r="S1795" i="1"/>
  <c r="Z1795" i="1"/>
  <c r="AA1795" i="1"/>
  <c r="AB1795" i="1"/>
  <c r="AC1795" i="1"/>
  <c r="BY1795" i="1"/>
  <c r="L1796" i="1"/>
  <c r="M1796" i="1"/>
  <c r="S1796" i="1"/>
  <c r="Z1796" i="1"/>
  <c r="AA1796" i="1"/>
  <c r="AB1796" i="1"/>
  <c r="AC1796" i="1"/>
  <c r="BY1796" i="1"/>
  <c r="L1797" i="1"/>
  <c r="M1797" i="1"/>
  <c r="S1797" i="1"/>
  <c r="Z1797" i="1"/>
  <c r="AA1797" i="1"/>
  <c r="AB1797" i="1"/>
  <c r="AC1797" i="1"/>
  <c r="BY1797" i="1"/>
  <c r="L1798" i="1"/>
  <c r="M1798" i="1"/>
  <c r="S1798" i="1"/>
  <c r="Z1798" i="1"/>
  <c r="AA1798" i="1"/>
  <c r="AB1798" i="1"/>
  <c r="AC1798" i="1"/>
  <c r="BY1798" i="1"/>
  <c r="L1799" i="1"/>
  <c r="M1799" i="1"/>
  <c r="S1799" i="1"/>
  <c r="Z1799" i="1"/>
  <c r="AA1799" i="1"/>
  <c r="AB1799" i="1"/>
  <c r="AC1799" i="1"/>
  <c r="BY1799" i="1"/>
  <c r="L1800" i="1"/>
  <c r="M1800" i="1"/>
  <c r="S1800" i="1"/>
  <c r="Z1800" i="1"/>
  <c r="AA1800" i="1"/>
  <c r="AB1800" i="1"/>
  <c r="AC1800" i="1"/>
  <c r="BY1800" i="1"/>
  <c r="L1801" i="1"/>
  <c r="M1801" i="1"/>
  <c r="S1801" i="1"/>
  <c r="Z1801" i="1"/>
  <c r="AA1801" i="1"/>
  <c r="AB1801" i="1"/>
  <c r="AC1801" i="1"/>
  <c r="BY1801" i="1"/>
  <c r="L1802" i="1"/>
  <c r="M1802" i="1"/>
  <c r="S1802" i="1"/>
  <c r="Z1802" i="1"/>
  <c r="AA1802" i="1"/>
  <c r="AB1802" i="1"/>
  <c r="AC1802" i="1"/>
  <c r="BY1802" i="1"/>
  <c r="L1803" i="1"/>
  <c r="M1803" i="1"/>
  <c r="S1803" i="1"/>
  <c r="Z1803" i="1"/>
  <c r="AA1803" i="1"/>
  <c r="AB1803" i="1"/>
  <c r="AC1803" i="1"/>
  <c r="BY1803" i="1"/>
  <c r="L1804" i="1"/>
  <c r="M1804" i="1"/>
  <c r="S1804" i="1"/>
  <c r="Z1804" i="1"/>
  <c r="AA1804" i="1"/>
  <c r="AB1804" i="1"/>
  <c r="AC1804" i="1"/>
  <c r="BY1804" i="1"/>
  <c r="L1805" i="1"/>
  <c r="M1805" i="1"/>
  <c r="S1805" i="1"/>
  <c r="Z1805" i="1"/>
  <c r="AA1805" i="1"/>
  <c r="AB1805" i="1"/>
  <c r="AC1805" i="1"/>
  <c r="BY1805" i="1"/>
  <c r="L1806" i="1"/>
  <c r="M1806" i="1"/>
  <c r="S1806" i="1"/>
  <c r="Z1806" i="1"/>
  <c r="AA1806" i="1"/>
  <c r="AB1806" i="1"/>
  <c r="AC1806" i="1"/>
  <c r="BY1806" i="1"/>
  <c r="L1807" i="1"/>
  <c r="M1807" i="1"/>
  <c r="S1807" i="1"/>
  <c r="Z1807" i="1"/>
  <c r="AA1807" i="1"/>
  <c r="AB1807" i="1"/>
  <c r="AC1807" i="1"/>
  <c r="BY1807" i="1"/>
  <c r="L1808" i="1"/>
  <c r="M1808" i="1"/>
  <c r="S1808" i="1"/>
  <c r="Z1808" i="1"/>
  <c r="AA1808" i="1"/>
  <c r="AB1808" i="1"/>
  <c r="AC1808" i="1"/>
  <c r="BY1808" i="1"/>
  <c r="L1809" i="1"/>
  <c r="M1809" i="1"/>
  <c r="S1809" i="1"/>
  <c r="Z1809" i="1"/>
  <c r="AA1809" i="1"/>
  <c r="AB1809" i="1"/>
  <c r="AC1809" i="1"/>
  <c r="BY1809" i="1"/>
  <c r="L1810" i="1"/>
  <c r="M1810" i="1"/>
  <c r="S1810" i="1"/>
  <c r="Z1810" i="1"/>
  <c r="AA1810" i="1"/>
  <c r="AB1810" i="1"/>
  <c r="AC1810" i="1"/>
  <c r="BY1810" i="1"/>
  <c r="L1811" i="1"/>
  <c r="M1811" i="1"/>
  <c r="S1811" i="1"/>
  <c r="Z1811" i="1"/>
  <c r="AA1811" i="1"/>
  <c r="AB1811" i="1"/>
  <c r="AC1811" i="1"/>
  <c r="BY1811" i="1"/>
  <c r="L1812" i="1"/>
  <c r="M1812" i="1"/>
  <c r="S1812" i="1"/>
  <c r="Z1812" i="1"/>
  <c r="AA1812" i="1"/>
  <c r="AB1812" i="1"/>
  <c r="AC1812" i="1"/>
  <c r="BY1812" i="1"/>
  <c r="L1813" i="1"/>
  <c r="M1813" i="1"/>
  <c r="S1813" i="1"/>
  <c r="Z1813" i="1"/>
  <c r="AA1813" i="1"/>
  <c r="AB1813" i="1"/>
  <c r="AC1813" i="1"/>
  <c r="BY1813" i="1"/>
  <c r="L1814" i="1"/>
  <c r="M1814" i="1"/>
  <c r="S1814" i="1"/>
  <c r="Z1814" i="1"/>
  <c r="AA1814" i="1"/>
  <c r="AB1814" i="1"/>
  <c r="AC1814" i="1"/>
  <c r="BY1814" i="1"/>
  <c r="L1815" i="1"/>
  <c r="M1815" i="1"/>
  <c r="S1815" i="1"/>
  <c r="Z1815" i="1"/>
  <c r="AA1815" i="1"/>
  <c r="AB1815" i="1"/>
  <c r="AC1815" i="1"/>
  <c r="BY1815" i="1"/>
  <c r="L1816" i="1"/>
  <c r="M1816" i="1"/>
  <c r="S1816" i="1"/>
  <c r="Z1816" i="1"/>
  <c r="AA1816" i="1"/>
  <c r="AB1816" i="1"/>
  <c r="AC1816" i="1"/>
  <c r="BY1816" i="1"/>
  <c r="L1817" i="1"/>
  <c r="M1817" i="1"/>
  <c r="S1817" i="1"/>
  <c r="Z1817" i="1"/>
  <c r="AA1817" i="1"/>
  <c r="AB1817" i="1"/>
  <c r="AC1817" i="1"/>
  <c r="BY1817" i="1"/>
  <c r="L1818" i="1"/>
  <c r="M1818" i="1"/>
  <c r="S1818" i="1"/>
  <c r="Z1818" i="1"/>
  <c r="AA1818" i="1"/>
  <c r="AB1818" i="1"/>
  <c r="AC1818" i="1"/>
  <c r="BY1818" i="1"/>
  <c r="L1819" i="1"/>
  <c r="M1819" i="1"/>
  <c r="S1819" i="1"/>
  <c r="Z1819" i="1"/>
  <c r="AA1819" i="1"/>
  <c r="AB1819" i="1"/>
  <c r="AC1819" i="1"/>
  <c r="BY1819" i="1"/>
  <c r="L1820" i="1"/>
  <c r="M1820" i="1"/>
  <c r="S1820" i="1"/>
  <c r="Z1820" i="1"/>
  <c r="AA1820" i="1"/>
  <c r="AB1820" i="1"/>
  <c r="AC1820" i="1"/>
  <c r="BY1820" i="1"/>
  <c r="L1821" i="1"/>
  <c r="M1821" i="1"/>
  <c r="S1821" i="1"/>
  <c r="Z1821" i="1"/>
  <c r="AA1821" i="1"/>
  <c r="AB1821" i="1"/>
  <c r="AC1821" i="1"/>
  <c r="BY1821" i="1"/>
  <c r="L1822" i="1"/>
  <c r="M1822" i="1"/>
  <c r="S1822" i="1"/>
  <c r="Z1822" i="1"/>
  <c r="AA1822" i="1"/>
  <c r="AB1822" i="1"/>
  <c r="AC1822" i="1"/>
  <c r="BY1822" i="1"/>
  <c r="L1823" i="1"/>
  <c r="M1823" i="1"/>
  <c r="S1823" i="1"/>
  <c r="Z1823" i="1"/>
  <c r="AA1823" i="1"/>
  <c r="AB1823" i="1"/>
  <c r="AC1823" i="1"/>
  <c r="BY1823" i="1"/>
  <c r="L1824" i="1"/>
  <c r="M1824" i="1"/>
  <c r="S1824" i="1"/>
  <c r="Z1824" i="1"/>
  <c r="AA1824" i="1"/>
  <c r="AB1824" i="1"/>
  <c r="AC1824" i="1"/>
  <c r="BY1824" i="1"/>
  <c r="L1825" i="1"/>
  <c r="M1825" i="1"/>
  <c r="S1825" i="1"/>
  <c r="Z1825" i="1"/>
  <c r="AA1825" i="1"/>
  <c r="AB1825" i="1"/>
  <c r="AC1825" i="1"/>
  <c r="BY1825" i="1"/>
  <c r="L1826" i="1"/>
  <c r="M1826" i="1"/>
  <c r="S1826" i="1"/>
  <c r="Z1826" i="1"/>
  <c r="AA1826" i="1"/>
  <c r="AB1826" i="1"/>
  <c r="AC1826" i="1"/>
  <c r="BY1826" i="1"/>
  <c r="L1827" i="1"/>
  <c r="M1827" i="1"/>
  <c r="S1827" i="1"/>
  <c r="Z1827" i="1"/>
  <c r="AA1827" i="1"/>
  <c r="AB1827" i="1"/>
  <c r="AC1827" i="1"/>
  <c r="BY1827" i="1"/>
  <c r="L1828" i="1"/>
  <c r="M1828" i="1"/>
  <c r="S1828" i="1"/>
  <c r="Z1828" i="1"/>
  <c r="AA1828" i="1"/>
  <c r="AB1828" i="1"/>
  <c r="AC1828" i="1"/>
  <c r="BY1828" i="1"/>
  <c r="L1829" i="1"/>
  <c r="M1829" i="1"/>
  <c r="S1829" i="1"/>
  <c r="Z1829" i="1"/>
  <c r="AA1829" i="1"/>
  <c r="AB1829" i="1"/>
  <c r="AC1829" i="1"/>
  <c r="BY1829" i="1"/>
  <c r="L1830" i="1"/>
  <c r="M1830" i="1"/>
  <c r="S1830" i="1"/>
  <c r="Z1830" i="1"/>
  <c r="AA1830" i="1"/>
  <c r="AB1830" i="1"/>
  <c r="AC1830" i="1"/>
  <c r="BY1830" i="1"/>
  <c r="L1831" i="1"/>
  <c r="M1831" i="1"/>
  <c r="S1831" i="1"/>
  <c r="Z1831" i="1"/>
  <c r="AA1831" i="1"/>
  <c r="AB1831" i="1"/>
  <c r="AC1831" i="1"/>
  <c r="BY1831" i="1"/>
  <c r="L1832" i="1"/>
  <c r="M1832" i="1"/>
  <c r="S1832" i="1"/>
  <c r="Z1832" i="1"/>
  <c r="AA1832" i="1"/>
  <c r="AB1832" i="1"/>
  <c r="AC1832" i="1"/>
  <c r="BY1832" i="1"/>
  <c r="L1833" i="1"/>
  <c r="M1833" i="1"/>
  <c r="S1833" i="1"/>
  <c r="Z1833" i="1"/>
  <c r="AA1833" i="1"/>
  <c r="AB1833" i="1"/>
  <c r="AC1833" i="1"/>
  <c r="BY1833" i="1"/>
  <c r="L1834" i="1"/>
  <c r="M1834" i="1"/>
  <c r="S1834" i="1"/>
  <c r="Z1834" i="1"/>
  <c r="AA1834" i="1"/>
  <c r="AB1834" i="1"/>
  <c r="AC1834" i="1"/>
  <c r="BY1834" i="1"/>
  <c r="L1835" i="1"/>
  <c r="M1835" i="1"/>
  <c r="S1835" i="1"/>
  <c r="Z1835" i="1"/>
  <c r="AA1835" i="1"/>
  <c r="AB1835" i="1"/>
  <c r="AC1835" i="1"/>
  <c r="BY1835" i="1"/>
  <c r="L1836" i="1"/>
  <c r="M1836" i="1"/>
  <c r="S1836" i="1"/>
  <c r="Z1836" i="1"/>
  <c r="AA1836" i="1"/>
  <c r="AB1836" i="1"/>
  <c r="AC1836" i="1"/>
  <c r="BY1836" i="1"/>
  <c r="L1837" i="1"/>
  <c r="M1837" i="1"/>
  <c r="S1837" i="1"/>
  <c r="Z1837" i="1"/>
  <c r="AA1837" i="1"/>
  <c r="AB1837" i="1"/>
  <c r="AC1837" i="1"/>
  <c r="BY1837" i="1"/>
  <c r="L1838" i="1"/>
  <c r="M1838" i="1"/>
  <c r="S1838" i="1"/>
  <c r="Z1838" i="1"/>
  <c r="AA1838" i="1"/>
  <c r="AB1838" i="1"/>
  <c r="AC1838" i="1"/>
  <c r="BY1838" i="1"/>
  <c r="L1839" i="1"/>
  <c r="M1839" i="1"/>
  <c r="S1839" i="1"/>
  <c r="Z1839" i="1"/>
  <c r="AA1839" i="1"/>
  <c r="AB1839" i="1"/>
  <c r="AC1839" i="1"/>
  <c r="BY1839" i="1"/>
  <c r="L1840" i="1"/>
  <c r="M1840" i="1"/>
  <c r="S1840" i="1"/>
  <c r="Z1840" i="1"/>
  <c r="AA1840" i="1"/>
  <c r="AB1840" i="1"/>
  <c r="AC1840" i="1"/>
  <c r="BY1840" i="1"/>
  <c r="L1841" i="1"/>
  <c r="M1841" i="1"/>
  <c r="S1841" i="1"/>
  <c r="Z1841" i="1"/>
  <c r="AA1841" i="1"/>
  <c r="AB1841" i="1"/>
  <c r="AC1841" i="1"/>
  <c r="BY1841" i="1"/>
  <c r="L1842" i="1"/>
  <c r="M1842" i="1"/>
  <c r="S1842" i="1"/>
  <c r="Z1842" i="1"/>
  <c r="AA1842" i="1"/>
  <c r="AB1842" i="1"/>
  <c r="AC1842" i="1"/>
  <c r="BY1842" i="1"/>
  <c r="L1843" i="1"/>
  <c r="M1843" i="1"/>
  <c r="S1843" i="1"/>
  <c r="Z1843" i="1"/>
  <c r="AA1843" i="1"/>
  <c r="AB1843" i="1"/>
  <c r="AC1843" i="1"/>
  <c r="BY1843" i="1"/>
  <c r="L1844" i="1"/>
  <c r="M1844" i="1"/>
  <c r="S1844" i="1"/>
  <c r="Z1844" i="1"/>
  <c r="AA1844" i="1"/>
  <c r="AB1844" i="1"/>
  <c r="AC1844" i="1"/>
  <c r="BY1844" i="1"/>
  <c r="L1845" i="1"/>
  <c r="M1845" i="1"/>
  <c r="S1845" i="1"/>
  <c r="Z1845" i="1"/>
  <c r="AA1845" i="1"/>
  <c r="AB1845" i="1"/>
  <c r="AC1845" i="1"/>
  <c r="BY1845" i="1"/>
  <c r="L1846" i="1"/>
  <c r="M1846" i="1"/>
  <c r="S1846" i="1"/>
  <c r="Z1846" i="1"/>
  <c r="AA1846" i="1"/>
  <c r="AB1846" i="1"/>
  <c r="AC1846" i="1"/>
  <c r="BY1846" i="1"/>
  <c r="L1847" i="1"/>
  <c r="M1847" i="1"/>
  <c r="S1847" i="1"/>
  <c r="Z1847" i="1"/>
  <c r="AA1847" i="1"/>
  <c r="AB1847" i="1"/>
  <c r="AC1847" i="1"/>
  <c r="BY1847" i="1"/>
  <c r="L1848" i="1"/>
  <c r="M1848" i="1"/>
  <c r="S1848" i="1"/>
  <c r="Z1848" i="1"/>
  <c r="AA1848" i="1"/>
  <c r="AB1848" i="1"/>
  <c r="AC1848" i="1"/>
  <c r="BY1848" i="1"/>
  <c r="L1849" i="1"/>
  <c r="M1849" i="1"/>
  <c r="S1849" i="1"/>
  <c r="Z1849" i="1"/>
  <c r="AA1849" i="1"/>
  <c r="AB1849" i="1"/>
  <c r="AC1849" i="1"/>
  <c r="BY1849" i="1"/>
  <c r="L1850" i="1"/>
  <c r="M1850" i="1"/>
  <c r="S1850" i="1"/>
  <c r="Z1850" i="1"/>
  <c r="AA1850" i="1"/>
  <c r="AB1850" i="1"/>
  <c r="AC1850" i="1"/>
  <c r="BY1850" i="1"/>
  <c r="L1851" i="1"/>
  <c r="M1851" i="1"/>
  <c r="S1851" i="1"/>
  <c r="Z1851" i="1"/>
  <c r="AA1851" i="1"/>
  <c r="AB1851" i="1"/>
  <c r="AC1851" i="1"/>
  <c r="BY1851" i="1"/>
  <c r="L1852" i="1"/>
  <c r="M1852" i="1"/>
  <c r="S1852" i="1"/>
  <c r="Z1852" i="1"/>
  <c r="AA1852" i="1"/>
  <c r="AB1852" i="1"/>
  <c r="AC1852" i="1"/>
  <c r="BY1852" i="1"/>
  <c r="L1853" i="1"/>
  <c r="M1853" i="1"/>
  <c r="S1853" i="1"/>
  <c r="Z1853" i="1"/>
  <c r="AA1853" i="1"/>
  <c r="AB1853" i="1"/>
  <c r="AC1853" i="1"/>
  <c r="BY1853" i="1"/>
  <c r="L1854" i="1"/>
  <c r="M1854" i="1"/>
  <c r="S1854" i="1"/>
  <c r="Z1854" i="1"/>
  <c r="AA1854" i="1"/>
  <c r="AB1854" i="1"/>
  <c r="AC1854" i="1"/>
  <c r="BY1854" i="1"/>
  <c r="L1855" i="1"/>
  <c r="M1855" i="1"/>
  <c r="S1855" i="1"/>
  <c r="Z1855" i="1"/>
  <c r="AA1855" i="1"/>
  <c r="AB1855" i="1"/>
  <c r="AC1855" i="1"/>
  <c r="BY1855" i="1"/>
  <c r="L1856" i="1"/>
  <c r="M1856" i="1"/>
  <c r="S1856" i="1"/>
  <c r="Z1856" i="1"/>
  <c r="AA1856" i="1"/>
  <c r="AB1856" i="1"/>
  <c r="AC1856" i="1"/>
  <c r="BY1856" i="1"/>
  <c r="L1857" i="1"/>
  <c r="M1857" i="1"/>
  <c r="S1857" i="1"/>
  <c r="Z1857" i="1"/>
  <c r="AA1857" i="1"/>
  <c r="AB1857" i="1"/>
  <c r="AC1857" i="1"/>
  <c r="BY1857" i="1"/>
  <c r="L1858" i="1"/>
  <c r="M1858" i="1"/>
  <c r="S1858" i="1"/>
  <c r="Z1858" i="1"/>
  <c r="AA1858" i="1"/>
  <c r="AB1858" i="1"/>
  <c r="AC1858" i="1"/>
  <c r="BY1858" i="1"/>
  <c r="L1859" i="1"/>
  <c r="M1859" i="1"/>
  <c r="S1859" i="1"/>
  <c r="Z1859" i="1"/>
  <c r="AA1859" i="1"/>
  <c r="AB1859" i="1"/>
  <c r="AC1859" i="1"/>
  <c r="BY1859" i="1"/>
  <c r="L1860" i="1"/>
  <c r="M1860" i="1"/>
  <c r="S1860" i="1"/>
  <c r="Z1860" i="1"/>
  <c r="AA1860" i="1"/>
  <c r="AB1860" i="1"/>
  <c r="AC1860" i="1"/>
  <c r="BY1860" i="1"/>
  <c r="L1861" i="1"/>
  <c r="M1861" i="1"/>
  <c r="S1861" i="1"/>
  <c r="Z1861" i="1"/>
  <c r="AA1861" i="1"/>
  <c r="AB1861" i="1"/>
  <c r="AC1861" i="1"/>
  <c r="BY1861" i="1"/>
  <c r="L1862" i="1"/>
  <c r="M1862" i="1"/>
  <c r="S1862" i="1"/>
  <c r="Z1862" i="1"/>
  <c r="AA1862" i="1"/>
  <c r="AB1862" i="1"/>
  <c r="AC1862" i="1"/>
  <c r="BY1862" i="1"/>
  <c r="J773" i="4" l="1"/>
  <c r="K773" i="4" s="1"/>
  <c r="L773" i="4"/>
  <c r="J774" i="4"/>
  <c r="K774" i="4" s="1"/>
  <c r="L774" i="4"/>
  <c r="J775" i="4"/>
  <c r="K775" i="4" s="1"/>
  <c r="L775" i="4"/>
  <c r="J776" i="4"/>
  <c r="K776" i="4" s="1"/>
  <c r="L776" i="4"/>
  <c r="J777" i="4"/>
  <c r="K777" i="4" s="1"/>
  <c r="L777" i="4"/>
  <c r="J778" i="4"/>
  <c r="K778" i="4" s="1"/>
  <c r="L778" i="4"/>
  <c r="J779" i="4"/>
  <c r="K779" i="4" s="1"/>
  <c r="L779" i="4"/>
  <c r="J780" i="4"/>
  <c r="K780" i="4" s="1"/>
  <c r="L780" i="4"/>
  <c r="J781" i="4"/>
  <c r="K781" i="4" s="1"/>
  <c r="L781" i="4"/>
  <c r="J782" i="4"/>
  <c r="K782" i="4" s="1"/>
  <c r="L782" i="4"/>
  <c r="J783" i="4"/>
  <c r="K783" i="4" s="1"/>
  <c r="L783" i="4"/>
  <c r="J784" i="4"/>
  <c r="K784" i="4" s="1"/>
  <c r="L784" i="4"/>
  <c r="J785" i="4"/>
  <c r="K785" i="4" s="1"/>
  <c r="L785" i="4"/>
  <c r="J786" i="4"/>
  <c r="K786" i="4" s="1"/>
  <c r="L786" i="4"/>
  <c r="J787" i="4"/>
  <c r="K787" i="4" s="1"/>
  <c r="L787" i="4"/>
  <c r="J788" i="4"/>
  <c r="K788" i="4" s="1"/>
  <c r="L788" i="4"/>
  <c r="J789" i="4"/>
  <c r="K789" i="4" s="1"/>
  <c r="L789" i="4"/>
  <c r="J790" i="4"/>
  <c r="K790" i="4" s="1"/>
  <c r="L790" i="4"/>
  <c r="J791" i="4"/>
  <c r="K791" i="4" s="1"/>
  <c r="L791" i="4"/>
  <c r="J792" i="4"/>
  <c r="K792" i="4" s="1"/>
  <c r="L792" i="4"/>
  <c r="J793" i="4"/>
  <c r="K793" i="4" s="1"/>
  <c r="L793" i="4"/>
  <c r="J794" i="4"/>
  <c r="K794" i="4" s="1"/>
  <c r="L794" i="4"/>
  <c r="J795" i="4"/>
  <c r="K795" i="4" s="1"/>
  <c r="L795" i="4"/>
  <c r="J796" i="4"/>
  <c r="K796" i="4" s="1"/>
  <c r="L796" i="4"/>
  <c r="J797" i="4"/>
  <c r="K797" i="4" s="1"/>
  <c r="L797" i="4"/>
  <c r="J798" i="4"/>
  <c r="K798" i="4" s="1"/>
  <c r="L798" i="4"/>
  <c r="J799" i="4"/>
  <c r="K799" i="4" s="1"/>
  <c r="L799" i="4"/>
  <c r="J800" i="4"/>
  <c r="K800" i="4" s="1"/>
  <c r="L800" i="4"/>
  <c r="J801" i="4"/>
  <c r="K801" i="4" s="1"/>
  <c r="L801" i="4"/>
  <c r="J802" i="4"/>
  <c r="K802" i="4" s="1"/>
  <c r="L802" i="4"/>
  <c r="J803" i="4"/>
  <c r="K803" i="4" s="1"/>
  <c r="L803" i="4"/>
  <c r="J804" i="4"/>
  <c r="K804" i="4" s="1"/>
  <c r="L804" i="4"/>
  <c r="J805" i="4"/>
  <c r="K805" i="4" s="1"/>
  <c r="L805" i="4"/>
  <c r="J806" i="4"/>
  <c r="K806" i="4" s="1"/>
  <c r="L806" i="4"/>
  <c r="J807" i="4"/>
  <c r="K807" i="4" s="1"/>
  <c r="L807" i="4"/>
  <c r="J808" i="4"/>
  <c r="K808" i="4" s="1"/>
  <c r="L808" i="4"/>
  <c r="J809" i="4"/>
  <c r="K809" i="4" s="1"/>
  <c r="L809" i="4"/>
  <c r="J810" i="4"/>
  <c r="K810" i="4" s="1"/>
  <c r="L810" i="4"/>
  <c r="J811" i="4"/>
  <c r="K811" i="4" s="1"/>
  <c r="L811" i="4"/>
  <c r="J812" i="4"/>
  <c r="K812" i="4" s="1"/>
  <c r="L812" i="4"/>
  <c r="J813" i="4"/>
  <c r="K813" i="4" s="1"/>
  <c r="L813" i="4"/>
  <c r="J814" i="4"/>
  <c r="K814" i="4" s="1"/>
  <c r="L814" i="4"/>
  <c r="J815" i="4"/>
  <c r="K815" i="4" s="1"/>
  <c r="L815" i="4"/>
  <c r="J816" i="4"/>
  <c r="K816" i="4" s="1"/>
  <c r="L816" i="4"/>
  <c r="J817" i="4"/>
  <c r="K817" i="4" s="1"/>
  <c r="L817" i="4"/>
  <c r="J818" i="4"/>
  <c r="K818" i="4" s="1"/>
  <c r="L818" i="4"/>
  <c r="J819" i="4"/>
  <c r="K819" i="4" s="1"/>
  <c r="L819" i="4"/>
  <c r="J820" i="4"/>
  <c r="K820" i="4" s="1"/>
  <c r="L820" i="4"/>
  <c r="J821" i="4"/>
  <c r="K821" i="4" s="1"/>
  <c r="L821" i="4"/>
  <c r="J822" i="4"/>
  <c r="K822" i="4" s="1"/>
  <c r="L822" i="4"/>
  <c r="J823" i="4"/>
  <c r="K823" i="4" s="1"/>
  <c r="L823" i="4"/>
  <c r="J824" i="4"/>
  <c r="K824" i="4" s="1"/>
  <c r="L824" i="4"/>
  <c r="J825" i="4"/>
  <c r="K825" i="4" s="1"/>
  <c r="L825" i="4"/>
  <c r="J826" i="4"/>
  <c r="K826" i="4" s="1"/>
  <c r="L826" i="4"/>
  <c r="J827" i="4"/>
  <c r="K827" i="4" s="1"/>
  <c r="L827" i="4"/>
  <c r="J828" i="4"/>
  <c r="K828" i="4" s="1"/>
  <c r="L828" i="4"/>
  <c r="J829" i="4"/>
  <c r="K829" i="4" s="1"/>
  <c r="L829" i="4"/>
  <c r="J830" i="4"/>
  <c r="K830" i="4" s="1"/>
  <c r="L830" i="4"/>
  <c r="J831" i="4"/>
  <c r="K831" i="4" s="1"/>
  <c r="L831" i="4"/>
  <c r="J832" i="4"/>
  <c r="K832" i="4" s="1"/>
  <c r="L832" i="4"/>
  <c r="J833" i="4"/>
  <c r="K833" i="4" s="1"/>
  <c r="L833" i="4"/>
  <c r="J834" i="4"/>
  <c r="K834" i="4" s="1"/>
  <c r="L834" i="4"/>
  <c r="J835" i="4"/>
  <c r="K835" i="4" s="1"/>
  <c r="L835" i="4"/>
  <c r="J836" i="4"/>
  <c r="K836" i="4" s="1"/>
  <c r="L836" i="4"/>
  <c r="J837" i="4"/>
  <c r="K837" i="4" s="1"/>
  <c r="L837" i="4"/>
  <c r="J838" i="4"/>
  <c r="K838" i="4" s="1"/>
  <c r="L838" i="4"/>
  <c r="J839" i="4"/>
  <c r="K839" i="4" s="1"/>
  <c r="L839" i="4"/>
  <c r="J840" i="4"/>
  <c r="K840" i="4" s="1"/>
  <c r="L840" i="4"/>
  <c r="J841" i="4"/>
  <c r="K841" i="4" s="1"/>
  <c r="L841" i="4"/>
  <c r="J842" i="4"/>
  <c r="K842" i="4" s="1"/>
  <c r="L842" i="4"/>
  <c r="J843" i="4"/>
  <c r="K843" i="4" s="1"/>
  <c r="L843" i="4"/>
  <c r="J844" i="4"/>
  <c r="K844" i="4" s="1"/>
  <c r="L844" i="4"/>
  <c r="J845" i="4"/>
  <c r="K845" i="4" s="1"/>
  <c r="L845" i="4"/>
  <c r="J846" i="4"/>
  <c r="K846" i="4" s="1"/>
  <c r="L846" i="4"/>
  <c r="J847" i="4"/>
  <c r="K847" i="4" s="1"/>
  <c r="L847" i="4"/>
  <c r="J848" i="4"/>
  <c r="K848" i="4" s="1"/>
  <c r="L848" i="4"/>
  <c r="J849" i="4"/>
  <c r="K849" i="4" s="1"/>
  <c r="L849" i="4"/>
  <c r="J850" i="4"/>
  <c r="K850" i="4" s="1"/>
  <c r="L850" i="4"/>
  <c r="J851" i="4"/>
  <c r="K851" i="4" s="1"/>
  <c r="L851" i="4"/>
  <c r="J852" i="4"/>
  <c r="K852" i="4" s="1"/>
  <c r="L852" i="4"/>
  <c r="J853" i="4"/>
  <c r="K853" i="4" s="1"/>
  <c r="L853" i="4"/>
  <c r="J854" i="4"/>
  <c r="K854" i="4" s="1"/>
  <c r="L854" i="4"/>
  <c r="J855" i="4"/>
  <c r="K855" i="4" s="1"/>
  <c r="L855" i="4"/>
  <c r="J856" i="4"/>
  <c r="K856" i="4" s="1"/>
  <c r="L856" i="4"/>
  <c r="J857" i="4"/>
  <c r="K857" i="4" s="1"/>
  <c r="L857" i="4"/>
  <c r="J858" i="4"/>
  <c r="K858" i="4" s="1"/>
  <c r="L858" i="4"/>
  <c r="J859" i="4"/>
  <c r="K859" i="4" s="1"/>
  <c r="L859" i="4"/>
  <c r="J860" i="4"/>
  <c r="K860" i="4" s="1"/>
  <c r="L860" i="4"/>
  <c r="J861" i="4"/>
  <c r="K861" i="4" s="1"/>
  <c r="L861" i="4"/>
  <c r="J862" i="4"/>
  <c r="K862" i="4" s="1"/>
  <c r="L862" i="4"/>
  <c r="J863" i="4"/>
  <c r="K863" i="4" s="1"/>
  <c r="L863" i="4"/>
  <c r="J864" i="4"/>
  <c r="K864" i="4" s="1"/>
  <c r="L864" i="4"/>
  <c r="J865" i="4"/>
  <c r="K865" i="4" s="1"/>
  <c r="L865" i="4"/>
  <c r="J866" i="4"/>
  <c r="K866" i="4" s="1"/>
  <c r="L866" i="4"/>
  <c r="J867" i="4"/>
  <c r="K867" i="4" s="1"/>
  <c r="L867" i="4"/>
  <c r="J868" i="4"/>
  <c r="K868" i="4" s="1"/>
  <c r="L868" i="4"/>
  <c r="J869" i="4"/>
  <c r="K869" i="4"/>
  <c r="L869" i="4"/>
  <c r="J870" i="4"/>
  <c r="K870" i="4" s="1"/>
  <c r="L870" i="4"/>
  <c r="J871" i="4"/>
  <c r="K871" i="4" s="1"/>
  <c r="L871" i="4"/>
  <c r="J872" i="4"/>
  <c r="K872" i="4" s="1"/>
  <c r="L872" i="4"/>
  <c r="J873" i="4"/>
  <c r="K873" i="4" s="1"/>
  <c r="L873" i="4"/>
  <c r="J874" i="4"/>
  <c r="K874" i="4" s="1"/>
  <c r="L874" i="4"/>
  <c r="J875" i="4"/>
  <c r="K875" i="4" s="1"/>
  <c r="L875" i="4"/>
  <c r="J876" i="4"/>
  <c r="K876" i="4" s="1"/>
  <c r="L876" i="4"/>
  <c r="J877" i="4"/>
  <c r="K877" i="4" s="1"/>
  <c r="L877" i="4"/>
  <c r="J878" i="4"/>
  <c r="K878" i="4" s="1"/>
  <c r="L878" i="4"/>
  <c r="J879" i="4"/>
  <c r="K879" i="4" s="1"/>
  <c r="L879" i="4"/>
  <c r="J880" i="4"/>
  <c r="K880" i="4" s="1"/>
  <c r="L880" i="4"/>
  <c r="J881" i="4"/>
  <c r="K881" i="4" s="1"/>
  <c r="L881" i="4"/>
  <c r="J882" i="4"/>
  <c r="K882" i="4" s="1"/>
  <c r="L882" i="4"/>
  <c r="J883" i="4"/>
  <c r="K883" i="4" s="1"/>
  <c r="L883" i="4"/>
  <c r="J884" i="4"/>
  <c r="K884" i="4" s="1"/>
  <c r="L884" i="4"/>
  <c r="J885" i="4"/>
  <c r="K885" i="4" s="1"/>
  <c r="L885" i="4"/>
  <c r="J886" i="4"/>
  <c r="K886" i="4" s="1"/>
  <c r="L886" i="4"/>
  <c r="J887" i="4"/>
  <c r="K887" i="4" s="1"/>
  <c r="L887" i="4"/>
  <c r="J888" i="4"/>
  <c r="K888" i="4" s="1"/>
  <c r="L888" i="4"/>
  <c r="J889" i="4"/>
  <c r="K889" i="4" s="1"/>
  <c r="L889" i="4"/>
  <c r="J890" i="4"/>
  <c r="K890" i="4" s="1"/>
  <c r="L890" i="4"/>
  <c r="J891" i="4"/>
  <c r="K891" i="4" s="1"/>
  <c r="L891" i="4"/>
  <c r="J892" i="4"/>
  <c r="K892" i="4" s="1"/>
  <c r="L892" i="4"/>
  <c r="J893" i="4"/>
  <c r="K893" i="4" s="1"/>
  <c r="L893" i="4"/>
  <c r="J894" i="4"/>
  <c r="K894" i="4" s="1"/>
  <c r="L894" i="4"/>
  <c r="J895" i="4"/>
  <c r="K895" i="4" s="1"/>
  <c r="L895" i="4"/>
  <c r="J896" i="4"/>
  <c r="K896" i="4" s="1"/>
  <c r="L896" i="4"/>
  <c r="J897" i="4"/>
  <c r="K897" i="4" s="1"/>
  <c r="L897" i="4"/>
  <c r="J898" i="4"/>
  <c r="K898" i="4" s="1"/>
  <c r="L898" i="4"/>
  <c r="J899" i="4"/>
  <c r="K899" i="4" s="1"/>
  <c r="L899" i="4"/>
  <c r="J900" i="4"/>
  <c r="K900" i="4" s="1"/>
  <c r="L900" i="4"/>
  <c r="J901" i="4"/>
  <c r="K901" i="4" s="1"/>
  <c r="L901" i="4"/>
  <c r="J902" i="4"/>
  <c r="K902" i="4" s="1"/>
  <c r="L902" i="4"/>
  <c r="J903" i="4"/>
  <c r="K903" i="4" s="1"/>
  <c r="L903" i="4"/>
  <c r="J904" i="4"/>
  <c r="K904" i="4" s="1"/>
  <c r="L904" i="4"/>
  <c r="J905" i="4"/>
  <c r="K905" i="4" s="1"/>
  <c r="L905" i="4"/>
  <c r="J906" i="4"/>
  <c r="K906" i="4" s="1"/>
  <c r="L906" i="4"/>
  <c r="J907" i="4"/>
  <c r="K907" i="4" s="1"/>
  <c r="L907" i="4"/>
  <c r="J908" i="4"/>
  <c r="K908" i="4" s="1"/>
  <c r="L908" i="4"/>
  <c r="J909" i="4"/>
  <c r="K909" i="4" s="1"/>
  <c r="L909" i="4"/>
  <c r="J910" i="4"/>
  <c r="K910" i="4" s="1"/>
  <c r="L910" i="4"/>
  <c r="J911" i="4"/>
  <c r="K911" i="4" s="1"/>
  <c r="L911" i="4"/>
  <c r="J912" i="4"/>
  <c r="K912" i="4" s="1"/>
  <c r="L912" i="4"/>
  <c r="J913" i="4"/>
  <c r="K913" i="4" s="1"/>
  <c r="L913" i="4"/>
  <c r="J914" i="4"/>
  <c r="K914" i="4" s="1"/>
  <c r="L914" i="4"/>
  <c r="J915" i="4"/>
  <c r="K915" i="4" s="1"/>
  <c r="L915" i="4"/>
  <c r="J916" i="4"/>
  <c r="K916" i="4" s="1"/>
  <c r="L916" i="4"/>
  <c r="J917" i="4"/>
  <c r="K917" i="4" s="1"/>
  <c r="L917" i="4"/>
  <c r="J918" i="4"/>
  <c r="K918" i="4" s="1"/>
  <c r="L918" i="4"/>
  <c r="J919" i="4"/>
  <c r="K919" i="4" s="1"/>
  <c r="L919" i="4"/>
  <c r="J920" i="4"/>
  <c r="K920" i="4" s="1"/>
  <c r="L920" i="4"/>
  <c r="J921" i="4"/>
  <c r="K921" i="4" s="1"/>
  <c r="L921" i="4"/>
  <c r="J922" i="4"/>
  <c r="K922" i="4" s="1"/>
  <c r="L922" i="4"/>
  <c r="J923" i="4"/>
  <c r="K923" i="4" s="1"/>
  <c r="L923" i="4"/>
  <c r="J924" i="4"/>
  <c r="K924" i="4" s="1"/>
  <c r="L924" i="4"/>
  <c r="J925" i="4"/>
  <c r="K925" i="4" s="1"/>
  <c r="L925" i="4"/>
  <c r="J926" i="4"/>
  <c r="K926" i="4" s="1"/>
  <c r="L926" i="4"/>
  <c r="J927" i="4"/>
  <c r="K927" i="4" s="1"/>
  <c r="L927" i="4"/>
  <c r="J928" i="4"/>
  <c r="K928" i="4" s="1"/>
  <c r="L928" i="4"/>
  <c r="J929" i="4"/>
  <c r="K929" i="4" s="1"/>
  <c r="L929" i="4"/>
  <c r="J930" i="4"/>
  <c r="K930" i="4" s="1"/>
  <c r="L930" i="4"/>
  <c r="J931" i="4"/>
  <c r="K931" i="4" s="1"/>
  <c r="L931" i="4"/>
  <c r="J932" i="4"/>
  <c r="K932" i="4" s="1"/>
  <c r="L932" i="4"/>
  <c r="J933" i="4"/>
  <c r="K933" i="4" s="1"/>
  <c r="L933" i="4"/>
  <c r="J934" i="4"/>
  <c r="K934" i="4" s="1"/>
  <c r="L934" i="4"/>
  <c r="J935" i="4"/>
  <c r="K935" i="4" s="1"/>
  <c r="L935" i="4"/>
  <c r="J936" i="4"/>
  <c r="K936" i="4" s="1"/>
  <c r="L936" i="4"/>
  <c r="J937" i="4"/>
  <c r="K937" i="4" s="1"/>
  <c r="L937" i="4"/>
  <c r="J938" i="4"/>
  <c r="K938" i="4" s="1"/>
  <c r="L938" i="4"/>
  <c r="J939" i="4"/>
  <c r="K939" i="4" s="1"/>
  <c r="L939" i="4"/>
  <c r="J940" i="4"/>
  <c r="K940" i="4" s="1"/>
  <c r="L940" i="4"/>
  <c r="J941" i="4"/>
  <c r="K941" i="4" s="1"/>
  <c r="L941" i="4"/>
  <c r="J942" i="4"/>
  <c r="K942" i="4" s="1"/>
  <c r="L942" i="4"/>
  <c r="J943" i="4"/>
  <c r="K943" i="4" s="1"/>
  <c r="L943" i="4"/>
  <c r="J944" i="4"/>
  <c r="K944" i="4" s="1"/>
  <c r="L944" i="4"/>
  <c r="J945" i="4"/>
  <c r="K945" i="4" s="1"/>
  <c r="L945" i="4"/>
  <c r="J946" i="4"/>
  <c r="K946" i="4" s="1"/>
  <c r="L946" i="4"/>
  <c r="J947" i="4"/>
  <c r="K947" i="4" s="1"/>
  <c r="L947" i="4"/>
  <c r="J948" i="4"/>
  <c r="K948" i="4" s="1"/>
  <c r="L948" i="4"/>
  <c r="J949" i="4"/>
  <c r="K949" i="4" s="1"/>
  <c r="L949" i="4"/>
  <c r="J950" i="4"/>
  <c r="K950" i="4" s="1"/>
  <c r="L950" i="4"/>
  <c r="J951" i="4"/>
  <c r="K951" i="4" s="1"/>
  <c r="L951" i="4"/>
  <c r="J952" i="4"/>
  <c r="K952" i="4" s="1"/>
  <c r="L952" i="4"/>
  <c r="J953" i="4"/>
  <c r="K953" i="4" s="1"/>
  <c r="L953" i="4"/>
  <c r="J954" i="4"/>
  <c r="K954" i="4" s="1"/>
  <c r="L954" i="4"/>
  <c r="J955" i="4"/>
  <c r="K955" i="4" s="1"/>
  <c r="L955" i="4"/>
  <c r="J956" i="4"/>
  <c r="K956" i="4" s="1"/>
  <c r="L956" i="4"/>
  <c r="J957" i="4"/>
  <c r="K957" i="4" s="1"/>
  <c r="L957" i="4"/>
  <c r="J958" i="4"/>
  <c r="K958" i="4" s="1"/>
  <c r="L958" i="4"/>
  <c r="J959" i="4"/>
  <c r="K959" i="4" s="1"/>
  <c r="L959" i="4"/>
  <c r="J960" i="4"/>
  <c r="K960" i="4" s="1"/>
  <c r="L960" i="4"/>
  <c r="J961" i="4"/>
  <c r="K961" i="4" s="1"/>
  <c r="L961" i="4"/>
  <c r="J962" i="4"/>
  <c r="K962" i="4" s="1"/>
  <c r="L962" i="4"/>
  <c r="J963" i="4"/>
  <c r="K963" i="4" s="1"/>
  <c r="L963" i="4"/>
  <c r="J964" i="4"/>
  <c r="K964" i="4" s="1"/>
  <c r="L964" i="4"/>
  <c r="J965" i="4"/>
  <c r="K965" i="4" s="1"/>
  <c r="L965" i="4"/>
  <c r="J966" i="4"/>
  <c r="K966" i="4" s="1"/>
  <c r="L966" i="4"/>
  <c r="J967" i="4"/>
  <c r="K967" i="4" s="1"/>
  <c r="L967" i="4"/>
  <c r="J968" i="4"/>
  <c r="K968" i="4" s="1"/>
  <c r="L968" i="4"/>
  <c r="J969" i="4"/>
  <c r="K969" i="4" s="1"/>
  <c r="L969" i="4"/>
  <c r="J970" i="4"/>
  <c r="K970" i="4" s="1"/>
  <c r="L970" i="4"/>
  <c r="J971" i="4"/>
  <c r="K971" i="4" s="1"/>
  <c r="L971" i="4"/>
  <c r="J972" i="4"/>
  <c r="K972" i="4" s="1"/>
  <c r="L972" i="4"/>
  <c r="J973" i="4"/>
  <c r="K973" i="4" s="1"/>
  <c r="L973" i="4"/>
  <c r="J974" i="4"/>
  <c r="K974" i="4" s="1"/>
  <c r="L974" i="4"/>
  <c r="J975" i="4"/>
  <c r="K975" i="4" s="1"/>
  <c r="L975" i="4"/>
  <c r="J976" i="4"/>
  <c r="K976" i="4" s="1"/>
  <c r="L976" i="4"/>
  <c r="J977" i="4"/>
  <c r="K977" i="4" s="1"/>
  <c r="L977" i="4"/>
  <c r="J978" i="4"/>
  <c r="K978" i="4" s="1"/>
  <c r="L978" i="4"/>
  <c r="J979" i="4"/>
  <c r="K979" i="4" s="1"/>
  <c r="L979" i="4"/>
  <c r="J980" i="4"/>
  <c r="K980" i="4" s="1"/>
  <c r="L980" i="4"/>
  <c r="J981" i="4"/>
  <c r="K981" i="4" s="1"/>
  <c r="L981" i="4"/>
  <c r="J982" i="4"/>
  <c r="K982" i="4" s="1"/>
  <c r="L982" i="4"/>
  <c r="J983" i="4"/>
  <c r="K983" i="4" s="1"/>
  <c r="L983" i="4"/>
  <c r="J984" i="4"/>
  <c r="K984" i="4" s="1"/>
  <c r="L984" i="4"/>
  <c r="J985" i="4"/>
  <c r="K985" i="4" s="1"/>
  <c r="L985" i="4"/>
  <c r="J986" i="4"/>
  <c r="K986" i="4" s="1"/>
  <c r="L986" i="4"/>
  <c r="J987" i="4"/>
  <c r="K987" i="4" s="1"/>
  <c r="L987" i="4"/>
  <c r="J988" i="4"/>
  <c r="K988" i="4" s="1"/>
  <c r="L988" i="4"/>
  <c r="J989" i="4"/>
  <c r="K989" i="4" s="1"/>
  <c r="L989" i="4"/>
  <c r="J990" i="4"/>
  <c r="K990" i="4" s="1"/>
  <c r="L990" i="4"/>
  <c r="J991" i="4"/>
  <c r="K991" i="4" s="1"/>
  <c r="L991" i="4"/>
  <c r="J992" i="4"/>
  <c r="K992" i="4" s="1"/>
  <c r="L992" i="4"/>
  <c r="J993" i="4"/>
  <c r="K993" i="4" s="1"/>
  <c r="L993" i="4"/>
  <c r="J994" i="4"/>
  <c r="K994" i="4" s="1"/>
  <c r="L994" i="4"/>
  <c r="J995" i="4"/>
  <c r="K995" i="4" s="1"/>
  <c r="L995" i="4"/>
  <c r="J996" i="4"/>
  <c r="K996" i="4" s="1"/>
  <c r="L996" i="4"/>
  <c r="J997" i="4"/>
  <c r="K997" i="4" s="1"/>
  <c r="L997" i="4"/>
  <c r="J998" i="4"/>
  <c r="K998" i="4" s="1"/>
  <c r="L998" i="4"/>
  <c r="J999" i="4"/>
  <c r="K999" i="4" s="1"/>
  <c r="L999" i="4"/>
  <c r="J1000" i="4"/>
  <c r="K1000" i="4" s="1"/>
  <c r="L1000" i="4"/>
  <c r="J1001" i="4"/>
  <c r="K1001" i="4" s="1"/>
  <c r="L1001" i="4"/>
  <c r="J1002" i="4"/>
  <c r="K1002" i="4" s="1"/>
  <c r="L1002" i="4"/>
  <c r="J1003" i="4"/>
  <c r="K1003" i="4" s="1"/>
  <c r="L1003" i="4"/>
  <c r="J1004" i="4"/>
  <c r="K1004" i="4" s="1"/>
  <c r="L1004" i="4"/>
  <c r="J1005" i="4"/>
  <c r="K1005" i="4" s="1"/>
  <c r="L1005" i="4"/>
  <c r="J1006" i="4"/>
  <c r="K1006" i="4" s="1"/>
  <c r="L1006" i="4"/>
  <c r="J1007" i="4"/>
  <c r="K1007" i="4" s="1"/>
  <c r="L1007" i="4"/>
  <c r="J1008" i="4"/>
  <c r="K1008" i="4" s="1"/>
  <c r="L1008" i="4"/>
  <c r="J1009" i="4"/>
  <c r="K1009" i="4" s="1"/>
  <c r="L1009" i="4"/>
  <c r="J1010" i="4"/>
  <c r="K1010" i="4" s="1"/>
  <c r="L1010" i="4"/>
  <c r="J1011" i="4"/>
  <c r="K1011" i="4" s="1"/>
  <c r="L1011" i="4"/>
  <c r="J1012" i="4"/>
  <c r="K1012" i="4" s="1"/>
  <c r="L1012" i="4"/>
  <c r="J1013" i="4"/>
  <c r="K1013" i="4" s="1"/>
  <c r="L1013" i="4"/>
  <c r="J1014" i="4"/>
  <c r="K1014" i="4" s="1"/>
  <c r="L1014" i="4"/>
  <c r="J1015" i="4"/>
  <c r="K1015" i="4" s="1"/>
  <c r="L1015" i="4"/>
  <c r="J1016" i="4"/>
  <c r="K1016" i="4" s="1"/>
  <c r="L1016" i="4"/>
  <c r="J1017" i="4"/>
  <c r="K1017" i="4" s="1"/>
  <c r="L1017" i="4"/>
  <c r="J1018" i="4"/>
  <c r="K1018" i="4" s="1"/>
  <c r="L1018" i="4"/>
  <c r="J1019" i="4"/>
  <c r="K1019" i="4" s="1"/>
  <c r="L1019" i="4"/>
  <c r="J1020" i="4"/>
  <c r="K1020" i="4" s="1"/>
  <c r="L1020" i="4"/>
  <c r="J1021" i="4"/>
  <c r="K1021" i="4" s="1"/>
  <c r="L1021" i="4"/>
  <c r="J1022" i="4"/>
  <c r="K1022" i="4" s="1"/>
  <c r="L1022" i="4"/>
  <c r="J1023" i="4"/>
  <c r="K1023" i="4" s="1"/>
  <c r="L1023" i="4"/>
  <c r="J1024" i="4"/>
  <c r="K1024" i="4" s="1"/>
  <c r="L1024" i="4"/>
  <c r="J1025" i="4"/>
  <c r="K1025" i="4" s="1"/>
  <c r="L1025" i="4"/>
  <c r="J1026" i="4"/>
  <c r="K1026" i="4" s="1"/>
  <c r="L1026" i="4"/>
  <c r="J1027" i="4"/>
  <c r="K1027" i="4" s="1"/>
  <c r="L1027" i="4"/>
  <c r="J1028" i="4"/>
  <c r="K1028" i="4" s="1"/>
  <c r="L1028" i="4"/>
  <c r="J1029" i="4"/>
  <c r="K1029" i="4" s="1"/>
  <c r="L1029" i="4"/>
  <c r="J1030" i="4"/>
  <c r="K1030" i="4" s="1"/>
  <c r="L1030" i="4"/>
  <c r="J1031" i="4"/>
  <c r="K1031" i="4" s="1"/>
  <c r="L1031" i="4"/>
  <c r="J1032" i="4"/>
  <c r="K1032" i="4" s="1"/>
  <c r="L1032" i="4"/>
  <c r="J1033" i="4"/>
  <c r="K1033" i="4" s="1"/>
  <c r="L1033" i="4"/>
  <c r="J1034" i="4"/>
  <c r="K1034" i="4" s="1"/>
  <c r="L1034" i="4"/>
  <c r="J1035" i="4"/>
  <c r="K1035" i="4" s="1"/>
  <c r="L1035" i="4"/>
  <c r="J1036" i="4"/>
  <c r="K1036" i="4" s="1"/>
  <c r="L1036" i="4"/>
  <c r="J1037" i="4"/>
  <c r="K1037" i="4" s="1"/>
  <c r="L1037" i="4"/>
  <c r="J1038" i="4"/>
  <c r="K1038" i="4" s="1"/>
  <c r="L1038" i="4"/>
  <c r="J1039" i="4"/>
  <c r="K1039" i="4" s="1"/>
  <c r="L1039" i="4"/>
  <c r="J1040" i="4"/>
  <c r="K1040" i="4" s="1"/>
  <c r="L1040" i="4"/>
  <c r="J1041" i="4"/>
  <c r="K1041" i="4" s="1"/>
  <c r="L1041" i="4"/>
  <c r="J1042" i="4"/>
  <c r="K1042" i="4" s="1"/>
  <c r="L1042" i="4"/>
  <c r="J1043" i="4"/>
  <c r="K1043" i="4" s="1"/>
  <c r="L1043" i="4"/>
  <c r="J1044" i="4"/>
  <c r="K1044" i="4" s="1"/>
  <c r="L1044" i="4"/>
  <c r="J1045" i="4"/>
  <c r="K1045" i="4" s="1"/>
  <c r="L1045" i="4"/>
  <c r="J1046" i="4"/>
  <c r="K1046" i="4" s="1"/>
  <c r="L1046" i="4"/>
  <c r="J1047" i="4"/>
  <c r="K1047" i="4" s="1"/>
  <c r="L1047" i="4"/>
  <c r="J1048" i="4"/>
  <c r="K1048" i="4" s="1"/>
  <c r="L1048" i="4"/>
  <c r="J1049" i="4"/>
  <c r="K1049" i="4" s="1"/>
  <c r="L1049" i="4"/>
  <c r="J1050" i="4"/>
  <c r="K1050" i="4" s="1"/>
  <c r="L1050" i="4"/>
  <c r="J1051" i="4"/>
  <c r="K1051" i="4" s="1"/>
  <c r="L1051" i="4"/>
  <c r="J1052" i="4"/>
  <c r="K1052" i="4" s="1"/>
  <c r="L1052" i="4"/>
  <c r="J1053" i="4"/>
  <c r="K1053" i="4" s="1"/>
  <c r="L1053" i="4"/>
  <c r="J1054" i="4"/>
  <c r="K1054" i="4" s="1"/>
  <c r="L1054" i="4"/>
  <c r="J1055" i="4"/>
  <c r="K1055" i="4" s="1"/>
  <c r="L1055" i="4"/>
  <c r="J1056" i="4"/>
  <c r="K1056" i="4" s="1"/>
  <c r="L1056" i="4"/>
  <c r="J1057" i="4"/>
  <c r="K1057" i="4" s="1"/>
  <c r="L1057" i="4"/>
  <c r="J1058" i="4"/>
  <c r="K1058" i="4" s="1"/>
  <c r="L1058" i="4"/>
  <c r="J1059" i="4"/>
  <c r="K1059" i="4" s="1"/>
  <c r="L1059" i="4"/>
  <c r="J1060" i="4"/>
  <c r="K1060" i="4" s="1"/>
  <c r="L1060" i="4"/>
  <c r="J1061" i="4"/>
  <c r="K1061" i="4" s="1"/>
  <c r="L1061" i="4"/>
  <c r="J1062" i="4"/>
  <c r="K1062" i="4" s="1"/>
  <c r="L1062" i="4"/>
  <c r="J1063" i="4"/>
  <c r="K1063" i="4" s="1"/>
  <c r="L1063" i="4"/>
  <c r="J1064" i="4"/>
  <c r="K1064" i="4" s="1"/>
  <c r="L1064" i="4"/>
  <c r="J1065" i="4"/>
  <c r="K1065" i="4" s="1"/>
  <c r="L1065" i="4"/>
  <c r="J1066" i="4"/>
  <c r="K1066" i="4" s="1"/>
  <c r="L1066" i="4"/>
  <c r="J1067" i="4"/>
  <c r="K1067" i="4" s="1"/>
  <c r="L1067" i="4"/>
  <c r="J1068" i="4"/>
  <c r="K1068" i="4" s="1"/>
  <c r="L1068" i="4"/>
  <c r="J1069" i="4"/>
  <c r="K1069" i="4" s="1"/>
  <c r="L1069" i="4"/>
  <c r="J1070" i="4"/>
  <c r="K1070" i="4" s="1"/>
  <c r="L1070" i="4"/>
  <c r="J1071" i="4"/>
  <c r="K1071" i="4" s="1"/>
  <c r="L1071" i="4"/>
  <c r="J1072" i="4"/>
  <c r="K1072" i="4" s="1"/>
  <c r="L1072" i="4"/>
  <c r="J1073" i="4"/>
  <c r="K1073" i="4" s="1"/>
  <c r="L1073" i="4"/>
  <c r="J1074" i="4"/>
  <c r="K1074" i="4" s="1"/>
  <c r="L1074" i="4"/>
  <c r="J1075" i="4"/>
  <c r="K1075" i="4" s="1"/>
  <c r="L1075" i="4"/>
  <c r="J1076" i="4"/>
  <c r="K1076" i="4" s="1"/>
  <c r="L1076" i="4"/>
  <c r="J1077" i="4"/>
  <c r="K1077" i="4" s="1"/>
  <c r="L1077" i="4"/>
  <c r="J1078" i="4"/>
  <c r="K1078" i="4" s="1"/>
  <c r="L1078" i="4"/>
  <c r="J1079" i="4"/>
  <c r="K1079" i="4" s="1"/>
  <c r="L1079" i="4"/>
  <c r="J1080" i="4"/>
  <c r="K1080" i="4" s="1"/>
  <c r="L1080" i="4"/>
  <c r="J1081" i="4"/>
  <c r="K1081" i="4" s="1"/>
  <c r="L1081" i="4"/>
  <c r="J1082" i="4"/>
  <c r="K1082" i="4" s="1"/>
  <c r="L1082" i="4"/>
  <c r="J1083" i="4"/>
  <c r="K1083" i="4" s="1"/>
  <c r="L1083" i="4"/>
  <c r="J1084" i="4"/>
  <c r="K1084" i="4" s="1"/>
  <c r="L1084" i="4"/>
  <c r="J1085" i="4"/>
  <c r="K1085" i="4" s="1"/>
  <c r="L1085" i="4"/>
  <c r="J1086" i="4"/>
  <c r="K1086" i="4" s="1"/>
  <c r="L1086" i="4"/>
  <c r="J1087" i="4"/>
  <c r="K1087" i="4" s="1"/>
  <c r="L1087" i="4"/>
  <c r="J1088" i="4"/>
  <c r="K1088" i="4" s="1"/>
  <c r="L1088" i="4"/>
  <c r="J1089" i="4"/>
  <c r="K1089" i="4" s="1"/>
  <c r="L1089" i="4"/>
  <c r="J1090" i="4"/>
  <c r="K1090" i="4" s="1"/>
  <c r="L1090" i="4"/>
  <c r="J1091" i="4"/>
  <c r="K1091" i="4" s="1"/>
  <c r="L1091" i="4"/>
  <c r="J1092" i="4"/>
  <c r="K1092" i="4" s="1"/>
  <c r="L1092" i="4"/>
  <c r="J1093" i="4"/>
  <c r="K1093" i="4" s="1"/>
  <c r="L1093" i="4"/>
  <c r="J1094" i="4"/>
  <c r="K1094" i="4" s="1"/>
  <c r="L1094" i="4"/>
  <c r="J1095" i="4"/>
  <c r="K1095" i="4" s="1"/>
  <c r="L1095" i="4"/>
  <c r="J1096" i="4"/>
  <c r="K1096" i="4" s="1"/>
  <c r="L1096" i="4"/>
  <c r="J1097" i="4"/>
  <c r="K1097" i="4" s="1"/>
  <c r="L1097" i="4"/>
  <c r="J1098" i="4"/>
  <c r="K1098" i="4" s="1"/>
  <c r="L1098" i="4"/>
  <c r="J1099" i="4"/>
  <c r="K1099" i="4" s="1"/>
  <c r="L1099" i="4"/>
  <c r="J1100" i="4"/>
  <c r="K1100" i="4" s="1"/>
  <c r="L1100" i="4"/>
  <c r="J1101" i="4"/>
  <c r="K1101" i="4" s="1"/>
  <c r="L1101" i="4"/>
  <c r="J1102" i="4"/>
  <c r="K1102" i="4" s="1"/>
  <c r="L1102" i="4"/>
  <c r="J1103" i="4"/>
  <c r="K1103" i="4" s="1"/>
  <c r="L1103" i="4"/>
  <c r="J1104" i="4"/>
  <c r="K1104" i="4" s="1"/>
  <c r="L1104" i="4"/>
  <c r="J1105" i="4"/>
  <c r="K1105" i="4" s="1"/>
  <c r="L1105" i="4"/>
  <c r="J1106" i="4"/>
  <c r="K1106" i="4" s="1"/>
  <c r="L1106" i="4"/>
  <c r="J1107" i="4"/>
  <c r="K1107" i="4" s="1"/>
  <c r="L1107" i="4"/>
  <c r="J1108" i="4"/>
  <c r="K1108" i="4" s="1"/>
  <c r="L1108" i="4"/>
  <c r="J1109" i="4"/>
  <c r="K1109" i="4" s="1"/>
  <c r="L1109" i="4"/>
  <c r="J1110" i="4"/>
  <c r="K1110" i="4" s="1"/>
  <c r="L1110" i="4"/>
  <c r="J1111" i="4"/>
  <c r="K1111" i="4" s="1"/>
  <c r="L1111" i="4"/>
  <c r="J1112" i="4"/>
  <c r="K1112" i="4" s="1"/>
  <c r="L1112" i="4"/>
  <c r="J1113" i="4"/>
  <c r="K1113" i="4" s="1"/>
  <c r="L1113" i="4"/>
  <c r="J1114" i="4"/>
  <c r="K1114" i="4" s="1"/>
  <c r="L1114" i="4"/>
  <c r="J1115" i="4"/>
  <c r="K1115" i="4" s="1"/>
  <c r="L1115" i="4"/>
  <c r="J1116" i="4"/>
  <c r="K1116" i="4" s="1"/>
  <c r="L1116" i="4"/>
  <c r="J1117" i="4"/>
  <c r="K1117" i="4" s="1"/>
  <c r="L1117" i="4"/>
  <c r="J1118" i="4"/>
  <c r="K1118" i="4" s="1"/>
  <c r="L1118" i="4"/>
  <c r="J1119" i="4"/>
  <c r="K1119" i="4" s="1"/>
  <c r="L1119" i="4"/>
  <c r="J1120" i="4"/>
  <c r="K1120" i="4" s="1"/>
  <c r="L1120" i="4"/>
  <c r="J1121" i="4"/>
  <c r="K1121" i="4" s="1"/>
  <c r="L1121" i="4"/>
  <c r="J1122" i="4"/>
  <c r="K1122" i="4" s="1"/>
  <c r="L1122" i="4"/>
  <c r="J1123" i="4"/>
  <c r="K1123" i="4" s="1"/>
  <c r="L1123" i="4"/>
  <c r="J1124" i="4"/>
  <c r="K1124" i="4" s="1"/>
  <c r="L1124" i="4"/>
  <c r="J1125" i="4"/>
  <c r="K1125" i="4" s="1"/>
  <c r="L1125" i="4"/>
  <c r="J1126" i="4"/>
  <c r="K1126" i="4" s="1"/>
  <c r="L1126" i="4"/>
  <c r="J1127" i="4"/>
  <c r="K1127" i="4" s="1"/>
  <c r="L1127" i="4"/>
  <c r="J1128" i="4"/>
  <c r="K1128" i="4" s="1"/>
  <c r="L1128" i="4"/>
  <c r="J1129" i="4"/>
  <c r="K1129" i="4" s="1"/>
  <c r="L1129" i="4"/>
  <c r="J1130" i="4"/>
  <c r="K1130" i="4" s="1"/>
  <c r="L1130" i="4"/>
  <c r="J1131" i="4"/>
  <c r="K1131" i="4" s="1"/>
  <c r="L1131" i="4"/>
  <c r="J1132" i="4"/>
  <c r="K1132" i="4" s="1"/>
  <c r="L1132" i="4"/>
  <c r="J1133" i="4"/>
  <c r="K1133" i="4" s="1"/>
  <c r="L1133" i="4"/>
  <c r="J1134" i="4"/>
  <c r="K1134" i="4" s="1"/>
  <c r="L1134" i="4"/>
  <c r="J1135" i="4"/>
  <c r="K1135" i="4" s="1"/>
  <c r="L1135" i="4"/>
  <c r="J1136" i="4"/>
  <c r="K1136" i="4" s="1"/>
  <c r="L1136" i="4"/>
  <c r="J1137" i="4"/>
  <c r="K1137" i="4" s="1"/>
  <c r="L1137" i="4"/>
  <c r="J1138" i="4"/>
  <c r="K1138" i="4" s="1"/>
  <c r="L1138" i="4"/>
  <c r="J1139" i="4"/>
  <c r="K1139" i="4" s="1"/>
  <c r="L1139" i="4"/>
  <c r="J1140" i="4"/>
  <c r="K1140" i="4" s="1"/>
  <c r="L1140" i="4"/>
  <c r="J1141" i="4"/>
  <c r="K1141" i="4" s="1"/>
  <c r="L1141" i="4"/>
  <c r="J1142" i="4"/>
  <c r="K1142" i="4" s="1"/>
  <c r="L1142" i="4"/>
  <c r="J1143" i="4"/>
  <c r="K1143" i="4"/>
  <c r="L1143" i="4"/>
  <c r="J1144" i="4"/>
  <c r="K1144" i="4" s="1"/>
  <c r="L1144" i="4"/>
  <c r="J1145" i="4"/>
  <c r="K1145" i="4" s="1"/>
  <c r="L1145" i="4"/>
  <c r="J1146" i="4"/>
  <c r="K1146" i="4" s="1"/>
  <c r="L1146" i="4"/>
  <c r="J1147" i="4"/>
  <c r="K1147" i="4" s="1"/>
  <c r="L1147" i="4"/>
  <c r="J1148" i="4"/>
  <c r="K1148" i="4" s="1"/>
  <c r="L1148" i="4"/>
  <c r="J1149" i="4"/>
  <c r="K1149" i="4" s="1"/>
  <c r="L1149" i="4"/>
  <c r="J1150" i="4"/>
  <c r="K1150" i="4" s="1"/>
  <c r="L1150" i="4"/>
  <c r="J1151" i="4"/>
  <c r="K1151" i="4" s="1"/>
  <c r="L1151" i="4"/>
  <c r="J1152" i="4"/>
  <c r="K1152" i="4" s="1"/>
  <c r="L1152" i="4"/>
  <c r="J1153" i="4"/>
  <c r="K1153" i="4"/>
  <c r="L1153" i="4"/>
  <c r="J1154" i="4"/>
  <c r="K1154" i="4" s="1"/>
  <c r="L1154" i="4"/>
  <c r="J1155" i="4"/>
  <c r="K1155" i="4" s="1"/>
  <c r="L1155" i="4"/>
  <c r="J1156" i="4"/>
  <c r="K1156" i="4" s="1"/>
  <c r="L1156" i="4"/>
  <c r="J1157" i="4"/>
  <c r="K1157" i="4" s="1"/>
  <c r="L1157" i="4"/>
  <c r="J1158" i="4"/>
  <c r="K1158" i="4" s="1"/>
  <c r="L1158" i="4"/>
  <c r="J1159" i="4"/>
  <c r="K1159" i="4" s="1"/>
  <c r="L1159" i="4"/>
  <c r="J1160" i="4"/>
  <c r="K1160" i="4" s="1"/>
  <c r="L1160" i="4"/>
  <c r="J1161" i="4"/>
  <c r="K1161" i="4" s="1"/>
  <c r="L1161" i="4"/>
  <c r="J1162" i="4"/>
  <c r="K1162" i="4" s="1"/>
  <c r="L1162" i="4"/>
  <c r="J1163" i="4"/>
  <c r="K1163" i="4" s="1"/>
  <c r="L1163" i="4"/>
  <c r="J1164" i="4"/>
  <c r="K1164" i="4" s="1"/>
  <c r="L1164" i="4"/>
  <c r="J1165" i="4"/>
  <c r="K1165" i="4" s="1"/>
  <c r="L1165" i="4"/>
  <c r="J1166" i="4"/>
  <c r="K1166" i="4" s="1"/>
  <c r="L1166" i="4"/>
  <c r="J1167" i="4"/>
  <c r="K1167" i="4" s="1"/>
  <c r="L1167" i="4"/>
  <c r="J1168" i="4"/>
  <c r="K1168" i="4" s="1"/>
  <c r="L1168" i="4"/>
  <c r="J1169" i="4"/>
  <c r="K1169" i="4" s="1"/>
  <c r="L1169" i="4"/>
  <c r="J1170" i="4"/>
  <c r="K1170" i="4" s="1"/>
  <c r="L1170" i="4"/>
  <c r="J1171" i="4"/>
  <c r="K1171" i="4" s="1"/>
  <c r="L1171" i="4"/>
  <c r="J1172" i="4"/>
  <c r="K1172" i="4" s="1"/>
  <c r="L1172" i="4"/>
  <c r="J1173" i="4"/>
  <c r="K1173" i="4" s="1"/>
  <c r="L1173" i="4"/>
  <c r="J1174" i="4"/>
  <c r="K1174" i="4" s="1"/>
  <c r="L1174" i="4"/>
  <c r="J1175" i="4"/>
  <c r="K1175" i="4" s="1"/>
  <c r="L1175" i="4"/>
  <c r="J1176" i="4"/>
  <c r="K1176" i="4" s="1"/>
  <c r="L1176" i="4"/>
  <c r="J1177" i="4"/>
  <c r="K1177" i="4" s="1"/>
  <c r="L1177" i="4"/>
  <c r="J1178" i="4"/>
  <c r="K1178" i="4" s="1"/>
  <c r="L1178" i="4"/>
  <c r="J1179" i="4"/>
  <c r="K1179" i="4" s="1"/>
  <c r="L1179" i="4"/>
  <c r="J1180" i="4"/>
  <c r="K1180" i="4" s="1"/>
  <c r="L1180" i="4"/>
  <c r="J1181" i="4"/>
  <c r="K1181" i="4" s="1"/>
  <c r="L1181" i="4"/>
  <c r="J1182" i="4"/>
  <c r="K1182" i="4" s="1"/>
  <c r="L1182" i="4"/>
  <c r="J1183" i="4"/>
  <c r="K1183" i="4" s="1"/>
  <c r="L1183" i="4"/>
  <c r="J1184" i="4"/>
  <c r="K1184" i="4" s="1"/>
  <c r="L1184" i="4"/>
  <c r="J1185" i="4"/>
  <c r="K1185" i="4" s="1"/>
  <c r="L1185" i="4"/>
  <c r="J1186" i="4"/>
  <c r="K1186" i="4" s="1"/>
  <c r="L1186" i="4"/>
  <c r="J1187" i="4"/>
  <c r="K1187" i="4" s="1"/>
  <c r="L1187" i="4"/>
  <c r="J1188" i="4"/>
  <c r="K1188" i="4" s="1"/>
  <c r="L1188" i="4"/>
  <c r="J1189" i="4"/>
  <c r="K1189" i="4" s="1"/>
  <c r="L1189" i="4"/>
  <c r="J1190" i="4"/>
  <c r="K1190" i="4" s="1"/>
  <c r="L1190" i="4"/>
  <c r="J1191" i="4"/>
  <c r="K1191" i="4" s="1"/>
  <c r="L1191" i="4"/>
  <c r="J1192" i="4"/>
  <c r="K1192" i="4" s="1"/>
  <c r="L1192" i="4"/>
  <c r="J1193" i="4"/>
  <c r="K1193" i="4" s="1"/>
  <c r="L1193" i="4"/>
  <c r="J1194" i="4"/>
  <c r="K1194" i="4" s="1"/>
  <c r="L1194" i="4"/>
  <c r="J1195" i="4"/>
  <c r="K1195" i="4" s="1"/>
  <c r="L1195" i="4"/>
  <c r="J1196" i="4"/>
  <c r="K1196" i="4" s="1"/>
  <c r="L1196" i="4"/>
  <c r="J1197" i="4"/>
  <c r="K1197" i="4" s="1"/>
  <c r="L1197" i="4"/>
  <c r="J1198" i="4"/>
  <c r="K1198" i="4" s="1"/>
  <c r="L1198" i="4"/>
  <c r="J1199" i="4"/>
  <c r="K1199" i="4" s="1"/>
  <c r="L1199" i="4"/>
  <c r="J1200" i="4"/>
  <c r="K1200" i="4" s="1"/>
  <c r="L1200" i="4"/>
  <c r="J1201" i="4"/>
  <c r="K1201" i="4" s="1"/>
  <c r="L1201" i="4"/>
  <c r="J1202" i="4"/>
  <c r="K1202" i="4" s="1"/>
  <c r="L1202" i="4"/>
  <c r="J1203" i="4"/>
  <c r="K1203" i="4" s="1"/>
  <c r="L1203" i="4"/>
  <c r="J1204" i="4"/>
  <c r="K1204" i="4" s="1"/>
  <c r="L1204" i="4"/>
  <c r="J1205" i="4"/>
  <c r="K1205" i="4" s="1"/>
  <c r="L1205" i="4"/>
  <c r="J1206" i="4"/>
  <c r="K1206" i="4" s="1"/>
  <c r="L1206" i="4"/>
  <c r="J1207" i="4"/>
  <c r="K1207" i="4" s="1"/>
  <c r="L1207" i="4"/>
  <c r="J1208" i="4"/>
  <c r="K1208" i="4" s="1"/>
  <c r="L1208" i="4"/>
  <c r="J1209" i="4"/>
  <c r="K1209" i="4" s="1"/>
  <c r="L1209" i="4"/>
  <c r="J1210" i="4"/>
  <c r="K1210" i="4" s="1"/>
  <c r="L1210" i="4"/>
  <c r="J1211" i="4"/>
  <c r="K1211" i="4" s="1"/>
  <c r="L1211" i="4"/>
  <c r="J1212" i="4"/>
  <c r="K1212" i="4" s="1"/>
  <c r="L1212" i="4"/>
  <c r="J1213" i="4"/>
  <c r="K1213" i="4" s="1"/>
  <c r="L1213" i="4"/>
  <c r="J1214" i="4"/>
  <c r="K1214" i="4" s="1"/>
  <c r="L1214" i="4"/>
  <c r="J1215" i="4"/>
  <c r="K1215" i="4" s="1"/>
  <c r="L1215" i="4"/>
  <c r="J1216" i="4"/>
  <c r="K1216" i="4" s="1"/>
  <c r="L1216" i="4"/>
  <c r="J1217" i="4"/>
  <c r="K1217" i="4" s="1"/>
  <c r="L1217" i="4"/>
  <c r="J1218" i="4"/>
  <c r="K1218" i="4" s="1"/>
  <c r="L1218" i="4"/>
  <c r="J1219" i="4"/>
  <c r="K1219" i="4" s="1"/>
  <c r="L1219" i="4"/>
  <c r="J1220" i="4"/>
  <c r="K1220" i="4" s="1"/>
  <c r="L1220" i="4"/>
  <c r="J1221" i="4"/>
  <c r="K1221" i="4" s="1"/>
  <c r="L1221" i="4"/>
  <c r="J1222" i="4"/>
  <c r="K1222" i="4" s="1"/>
  <c r="L1222" i="4"/>
  <c r="J1223" i="4"/>
  <c r="K1223" i="4" s="1"/>
  <c r="L1223" i="4"/>
  <c r="J1224" i="4"/>
  <c r="K1224" i="4" s="1"/>
  <c r="L1224" i="4"/>
  <c r="J1225" i="4"/>
  <c r="K1225" i="4" s="1"/>
  <c r="L1225" i="4"/>
  <c r="J1226" i="4"/>
  <c r="K1226" i="4" s="1"/>
  <c r="L1226" i="4"/>
  <c r="J1227" i="4"/>
  <c r="K1227" i="4" s="1"/>
  <c r="L1227" i="4"/>
  <c r="J1228" i="4"/>
  <c r="K1228" i="4" s="1"/>
  <c r="L1228" i="4"/>
  <c r="J1229" i="4"/>
  <c r="K1229" i="4" s="1"/>
  <c r="L1229" i="4"/>
  <c r="J1230" i="4"/>
  <c r="K1230" i="4" s="1"/>
  <c r="L1230" i="4"/>
  <c r="J1231" i="4"/>
  <c r="K1231" i="4" s="1"/>
  <c r="L1231" i="4"/>
  <c r="J1232" i="4"/>
  <c r="K1232" i="4" s="1"/>
  <c r="L1232" i="4"/>
  <c r="J1233" i="4"/>
  <c r="K1233" i="4" s="1"/>
  <c r="L1233" i="4"/>
  <c r="J1234" i="4"/>
  <c r="K1234" i="4" s="1"/>
  <c r="L1234" i="4"/>
  <c r="J1235" i="4"/>
  <c r="K1235" i="4" s="1"/>
  <c r="L1235" i="4"/>
  <c r="J1236" i="4"/>
  <c r="K1236" i="4" s="1"/>
  <c r="L1236" i="4"/>
  <c r="J1237" i="4"/>
  <c r="K1237" i="4" s="1"/>
  <c r="L1237" i="4"/>
  <c r="J1238" i="4"/>
  <c r="K1238" i="4" s="1"/>
  <c r="L1238" i="4"/>
  <c r="J1239" i="4"/>
  <c r="K1239" i="4" s="1"/>
  <c r="L1239" i="4"/>
  <c r="J1240" i="4"/>
  <c r="K1240" i="4" s="1"/>
  <c r="L1240" i="4"/>
  <c r="J1241" i="4"/>
  <c r="K1241" i="4" s="1"/>
  <c r="L1241" i="4"/>
  <c r="J1242" i="4"/>
  <c r="K1242" i="4" s="1"/>
  <c r="L1242" i="4"/>
  <c r="J1243" i="4"/>
  <c r="K1243" i="4" s="1"/>
  <c r="L1243" i="4"/>
  <c r="J1244" i="4"/>
  <c r="K1244" i="4" s="1"/>
  <c r="L1244" i="4"/>
  <c r="J1245" i="4"/>
  <c r="K1245" i="4" s="1"/>
  <c r="L1245" i="4"/>
  <c r="J1246" i="4"/>
  <c r="K1246" i="4" s="1"/>
  <c r="L1246" i="4"/>
  <c r="J1247" i="4"/>
  <c r="K1247" i="4" s="1"/>
  <c r="L1247" i="4"/>
  <c r="J1248" i="4"/>
  <c r="K1248" i="4" s="1"/>
  <c r="L1248" i="4"/>
  <c r="J1249" i="4"/>
  <c r="K1249" i="4" s="1"/>
  <c r="L1249" i="4"/>
  <c r="J1250" i="4"/>
  <c r="K1250" i="4" s="1"/>
  <c r="L1250" i="4"/>
  <c r="J1251" i="4"/>
  <c r="K1251" i="4" s="1"/>
  <c r="L1251" i="4"/>
  <c r="J1252" i="4"/>
  <c r="K1252" i="4" s="1"/>
  <c r="L1252" i="4"/>
  <c r="J1253" i="4"/>
  <c r="K1253" i="4" s="1"/>
  <c r="L1253" i="4"/>
  <c r="J1254" i="4"/>
  <c r="K1254" i="4" s="1"/>
  <c r="L1254" i="4"/>
  <c r="J1255" i="4"/>
  <c r="K1255" i="4"/>
  <c r="L1255" i="4"/>
  <c r="J1256" i="4"/>
  <c r="K1256" i="4" s="1"/>
  <c r="L1256" i="4"/>
  <c r="J1257" i="4"/>
  <c r="K1257" i="4" s="1"/>
  <c r="L1257" i="4"/>
  <c r="J1258" i="4"/>
  <c r="K1258" i="4" s="1"/>
  <c r="L1258" i="4"/>
  <c r="J1259" i="4"/>
  <c r="K1259" i="4" s="1"/>
  <c r="L1259" i="4"/>
  <c r="J1260" i="4"/>
  <c r="K1260" i="4" s="1"/>
  <c r="L1260" i="4"/>
  <c r="J1261" i="4"/>
  <c r="K1261" i="4" s="1"/>
  <c r="L1261" i="4"/>
  <c r="J1262" i="4"/>
  <c r="K1262" i="4" s="1"/>
  <c r="L1262" i="4"/>
  <c r="J1263" i="4"/>
  <c r="K1263" i="4" s="1"/>
  <c r="L1263" i="4"/>
  <c r="J1264" i="4"/>
  <c r="K1264" i="4" s="1"/>
  <c r="L1264" i="4"/>
  <c r="J1265" i="4"/>
  <c r="K1265" i="4" s="1"/>
  <c r="L1265" i="4"/>
  <c r="J1266" i="4"/>
  <c r="K1266" i="4" s="1"/>
  <c r="L1266" i="4"/>
  <c r="J1267" i="4"/>
  <c r="K1267" i="4" s="1"/>
  <c r="L1267" i="4"/>
  <c r="J1268" i="4"/>
  <c r="K1268" i="4" s="1"/>
  <c r="L1268" i="4"/>
  <c r="J1269" i="4"/>
  <c r="K1269" i="4" s="1"/>
  <c r="L1269" i="4"/>
  <c r="J1270" i="4"/>
  <c r="K1270" i="4" s="1"/>
  <c r="L1270" i="4"/>
  <c r="J1271" i="4"/>
  <c r="K1271" i="4" s="1"/>
  <c r="L1271" i="4"/>
  <c r="J1272" i="4"/>
  <c r="K1272" i="4" s="1"/>
  <c r="L1272" i="4"/>
  <c r="J1273" i="4"/>
  <c r="K1273" i="4" s="1"/>
  <c r="L1273" i="4"/>
  <c r="J1274" i="4"/>
  <c r="K1274" i="4" s="1"/>
  <c r="L1274" i="4"/>
  <c r="J1275" i="4"/>
  <c r="K1275" i="4" s="1"/>
  <c r="L1275" i="4"/>
  <c r="J1276" i="4"/>
  <c r="K1276" i="4" s="1"/>
  <c r="L1276" i="4"/>
  <c r="J1277" i="4"/>
  <c r="K1277" i="4" s="1"/>
  <c r="L1277" i="4"/>
  <c r="J1278" i="4"/>
  <c r="K1278" i="4"/>
  <c r="L1278" i="4"/>
  <c r="J1279" i="4"/>
  <c r="K1279" i="4" s="1"/>
  <c r="L1279" i="4"/>
  <c r="J1280" i="4"/>
  <c r="K1280" i="4" s="1"/>
  <c r="L1280" i="4"/>
  <c r="J1281" i="4"/>
  <c r="K1281" i="4" s="1"/>
  <c r="L1281" i="4"/>
  <c r="J1282" i="4"/>
  <c r="K1282" i="4" s="1"/>
  <c r="L1282" i="4"/>
  <c r="J1283" i="4"/>
  <c r="K1283" i="4" s="1"/>
  <c r="L1283" i="4"/>
  <c r="J1284" i="4"/>
  <c r="K1284" i="4" s="1"/>
  <c r="L1284" i="4"/>
  <c r="J1285" i="4"/>
  <c r="K1285" i="4" s="1"/>
  <c r="L1285" i="4"/>
  <c r="J1286" i="4"/>
  <c r="K1286" i="4" s="1"/>
  <c r="L1286" i="4"/>
  <c r="J1287" i="4"/>
  <c r="K1287" i="4" s="1"/>
  <c r="L1287" i="4"/>
  <c r="J1288" i="4"/>
  <c r="K1288" i="4" s="1"/>
  <c r="L1288" i="4"/>
  <c r="J1289" i="4"/>
  <c r="K1289" i="4" s="1"/>
  <c r="L1289" i="4"/>
  <c r="J1290" i="4"/>
  <c r="K1290" i="4" s="1"/>
  <c r="L1290" i="4"/>
  <c r="J1291" i="4"/>
  <c r="K1291" i="4" s="1"/>
  <c r="L1291" i="4"/>
  <c r="J1292" i="4"/>
  <c r="K1292" i="4" s="1"/>
  <c r="L1292" i="4"/>
  <c r="J1293" i="4"/>
  <c r="K1293" i="4" s="1"/>
  <c r="L1293" i="4"/>
  <c r="J1294" i="4"/>
  <c r="K1294" i="4" s="1"/>
  <c r="L1294" i="4"/>
  <c r="J1295" i="4"/>
  <c r="K1295" i="4" s="1"/>
  <c r="L1295" i="4"/>
  <c r="J1296" i="4"/>
  <c r="K1296" i="4" s="1"/>
  <c r="L1296" i="4"/>
  <c r="J1297" i="4"/>
  <c r="K1297" i="4" s="1"/>
  <c r="L1297" i="4"/>
  <c r="J1298" i="4"/>
  <c r="K1298" i="4" s="1"/>
  <c r="L1298" i="4"/>
  <c r="J1299" i="4"/>
  <c r="K1299" i="4" s="1"/>
  <c r="L1299" i="4"/>
  <c r="J1300" i="4"/>
  <c r="K1300" i="4" s="1"/>
  <c r="L1300" i="4"/>
  <c r="J1301" i="4"/>
  <c r="K1301" i="4" s="1"/>
  <c r="L1301" i="4"/>
  <c r="J1302" i="4"/>
  <c r="K1302" i="4" s="1"/>
  <c r="L1302" i="4"/>
  <c r="J1303" i="4"/>
  <c r="K1303" i="4" s="1"/>
  <c r="L1303" i="4"/>
  <c r="J1304" i="4"/>
  <c r="K1304" i="4" s="1"/>
  <c r="L1304" i="4"/>
  <c r="J1305" i="4"/>
  <c r="K1305" i="4" s="1"/>
  <c r="L1305" i="4"/>
  <c r="J1306" i="4"/>
  <c r="K1306" i="4" s="1"/>
  <c r="L1306" i="4"/>
  <c r="J1307" i="4"/>
  <c r="K1307" i="4" s="1"/>
  <c r="L1307" i="4"/>
  <c r="J1308" i="4"/>
  <c r="K1308" i="4" s="1"/>
  <c r="L1308" i="4"/>
  <c r="J1309" i="4"/>
  <c r="K1309" i="4" s="1"/>
  <c r="L1309" i="4"/>
  <c r="J1310" i="4"/>
  <c r="K1310" i="4" s="1"/>
  <c r="L1310" i="4"/>
  <c r="J1311" i="4"/>
  <c r="K1311" i="4" s="1"/>
  <c r="L1311" i="4"/>
  <c r="J1312" i="4"/>
  <c r="K1312" i="4" s="1"/>
  <c r="L1312" i="4"/>
  <c r="J1313" i="4"/>
  <c r="K1313" i="4" s="1"/>
  <c r="L1313" i="4"/>
  <c r="J1314" i="4"/>
  <c r="K1314" i="4" s="1"/>
  <c r="L1314" i="4"/>
  <c r="J1315" i="4"/>
  <c r="K1315" i="4" s="1"/>
  <c r="L1315" i="4"/>
  <c r="J1316" i="4"/>
  <c r="K1316" i="4" s="1"/>
  <c r="L1316" i="4"/>
  <c r="J1317" i="4"/>
  <c r="K1317" i="4" s="1"/>
  <c r="L1317" i="4"/>
  <c r="J1318" i="4"/>
  <c r="K1318" i="4" s="1"/>
  <c r="L1318" i="4"/>
  <c r="J1319" i="4"/>
  <c r="K1319" i="4" s="1"/>
  <c r="L1319" i="4"/>
  <c r="J1320" i="4"/>
  <c r="K1320" i="4" s="1"/>
  <c r="L1320" i="4"/>
  <c r="J1321" i="4"/>
  <c r="K1321" i="4" s="1"/>
  <c r="L1321" i="4"/>
  <c r="J1322" i="4"/>
  <c r="K1322" i="4" s="1"/>
  <c r="L1322" i="4"/>
  <c r="J1323" i="4"/>
  <c r="K1323" i="4" s="1"/>
  <c r="L1323" i="4"/>
  <c r="J1324" i="4"/>
  <c r="K1324" i="4" s="1"/>
  <c r="L1324" i="4"/>
  <c r="J1325" i="4"/>
  <c r="K1325" i="4" s="1"/>
  <c r="L1325" i="4"/>
  <c r="J1326" i="4"/>
  <c r="K1326" i="4" s="1"/>
  <c r="L1326" i="4"/>
  <c r="J1327" i="4"/>
  <c r="K1327" i="4" s="1"/>
  <c r="L1327" i="4"/>
  <c r="J1328" i="4"/>
  <c r="K1328" i="4" s="1"/>
  <c r="L1328" i="4"/>
  <c r="J1329" i="4"/>
  <c r="K1329" i="4" s="1"/>
  <c r="L1329" i="4"/>
  <c r="J1330" i="4"/>
  <c r="K1330" i="4" s="1"/>
  <c r="L1330" i="4"/>
  <c r="J1331" i="4"/>
  <c r="K1331" i="4" s="1"/>
  <c r="L1331" i="4"/>
  <c r="J1332" i="4"/>
  <c r="K1332" i="4" s="1"/>
  <c r="L1332" i="4"/>
  <c r="J1333" i="4"/>
  <c r="K1333" i="4" s="1"/>
  <c r="L1333" i="4"/>
  <c r="J1334" i="4"/>
  <c r="K1334" i="4" s="1"/>
  <c r="L1334" i="4"/>
  <c r="J1335" i="4"/>
  <c r="K1335" i="4" s="1"/>
  <c r="L1335" i="4"/>
  <c r="J1336" i="4"/>
  <c r="K1336" i="4" s="1"/>
  <c r="L1336" i="4"/>
  <c r="J1337" i="4"/>
  <c r="K1337" i="4" s="1"/>
  <c r="L1337" i="4"/>
  <c r="J1338" i="4"/>
  <c r="K1338" i="4" s="1"/>
  <c r="L1338" i="4"/>
  <c r="J1339" i="4"/>
  <c r="K1339" i="4" s="1"/>
  <c r="L1339" i="4"/>
  <c r="J1340" i="4"/>
  <c r="K1340" i="4" s="1"/>
  <c r="L1340" i="4"/>
  <c r="J1341" i="4"/>
  <c r="K1341" i="4" s="1"/>
  <c r="L1341" i="4"/>
  <c r="J1342" i="4"/>
  <c r="K1342" i="4" s="1"/>
  <c r="L1342" i="4"/>
  <c r="J1343" i="4"/>
  <c r="K1343" i="4" s="1"/>
  <c r="L1343" i="4"/>
  <c r="J1344" i="4"/>
  <c r="K1344" i="4" s="1"/>
  <c r="L1344" i="4"/>
  <c r="J1345" i="4"/>
  <c r="K1345" i="4" s="1"/>
  <c r="L1345" i="4"/>
  <c r="J1346" i="4"/>
  <c r="K1346" i="4" s="1"/>
  <c r="L1346" i="4"/>
  <c r="J1347" i="4"/>
  <c r="K1347" i="4" s="1"/>
  <c r="L1347" i="4"/>
  <c r="J1348" i="4"/>
  <c r="K1348" i="4" s="1"/>
  <c r="L1348" i="4"/>
  <c r="J1349" i="4"/>
  <c r="K1349" i="4" s="1"/>
  <c r="L1349" i="4"/>
  <c r="J1350" i="4"/>
  <c r="K1350" i="4" s="1"/>
  <c r="L1350" i="4"/>
  <c r="J1351" i="4"/>
  <c r="K1351" i="4" s="1"/>
  <c r="L1351" i="4"/>
  <c r="J1352" i="4"/>
  <c r="K1352" i="4" s="1"/>
  <c r="L1352" i="4"/>
  <c r="J1353" i="4"/>
  <c r="K1353" i="4" s="1"/>
  <c r="L1353" i="4"/>
  <c r="J1354" i="4"/>
  <c r="K1354" i="4" s="1"/>
  <c r="L1354" i="4"/>
  <c r="J1355" i="4"/>
  <c r="K1355" i="4" s="1"/>
  <c r="L1355" i="4"/>
  <c r="J1356" i="4"/>
  <c r="K1356" i="4" s="1"/>
  <c r="L1356" i="4"/>
  <c r="J1357" i="4"/>
  <c r="K1357" i="4" s="1"/>
  <c r="L1357" i="4"/>
  <c r="J1358" i="4"/>
  <c r="K1358" i="4" s="1"/>
  <c r="L1358" i="4"/>
  <c r="J1359" i="4"/>
  <c r="K1359" i="4" s="1"/>
  <c r="L1359" i="4"/>
  <c r="J1360" i="4"/>
  <c r="K1360" i="4" s="1"/>
  <c r="L1360" i="4"/>
  <c r="J1361" i="4"/>
  <c r="K1361" i="4" s="1"/>
  <c r="L1361" i="4"/>
  <c r="J1362" i="4"/>
  <c r="K1362" i="4" s="1"/>
  <c r="L1362" i="4"/>
  <c r="J1363" i="4"/>
  <c r="K1363" i="4" s="1"/>
  <c r="L1363" i="4"/>
  <c r="J1364" i="4"/>
  <c r="K1364" i="4" s="1"/>
  <c r="L1364" i="4"/>
  <c r="J1365" i="4"/>
  <c r="K1365" i="4" s="1"/>
  <c r="L1365" i="4"/>
  <c r="J1366" i="4"/>
  <c r="K1366" i="4" s="1"/>
  <c r="L1366" i="4"/>
  <c r="J1367" i="4"/>
  <c r="K1367" i="4" s="1"/>
  <c r="L1367" i="4"/>
  <c r="J1368" i="4"/>
  <c r="K1368" i="4" s="1"/>
  <c r="L1368" i="4"/>
  <c r="J1369" i="4"/>
  <c r="K1369" i="4" s="1"/>
  <c r="L1369" i="4"/>
  <c r="J1370" i="4"/>
  <c r="K1370" i="4" s="1"/>
  <c r="L1370" i="4"/>
  <c r="J1371" i="4"/>
  <c r="K1371" i="4" s="1"/>
  <c r="L1371" i="4"/>
  <c r="J1372" i="4"/>
  <c r="K1372" i="4" s="1"/>
  <c r="L1372" i="4"/>
  <c r="J1373" i="4"/>
  <c r="K1373" i="4" s="1"/>
  <c r="L1373" i="4"/>
  <c r="J1374" i="4"/>
  <c r="K1374" i="4" s="1"/>
  <c r="L1374" i="4"/>
  <c r="J1375" i="4"/>
  <c r="K1375" i="4" s="1"/>
  <c r="L1375" i="4"/>
  <c r="J1376" i="4"/>
  <c r="K1376" i="4" s="1"/>
  <c r="L1376" i="4"/>
  <c r="J1377" i="4"/>
  <c r="K1377" i="4" s="1"/>
  <c r="L1377" i="4"/>
  <c r="J1378" i="4"/>
  <c r="K1378" i="4" s="1"/>
  <c r="L1378" i="4"/>
  <c r="J1379" i="4"/>
  <c r="K1379" i="4" s="1"/>
  <c r="L1379" i="4"/>
  <c r="J1380" i="4"/>
  <c r="K1380" i="4" s="1"/>
  <c r="L1380" i="4"/>
  <c r="J1381" i="4"/>
  <c r="K1381" i="4" s="1"/>
  <c r="L1381" i="4"/>
  <c r="J1382" i="4"/>
  <c r="K1382" i="4" s="1"/>
  <c r="L1382" i="4"/>
  <c r="J1383" i="4"/>
  <c r="K1383" i="4" s="1"/>
  <c r="L1383" i="4"/>
  <c r="J1384" i="4"/>
  <c r="K1384" i="4" s="1"/>
  <c r="L1384" i="4"/>
  <c r="J1385" i="4"/>
  <c r="K1385" i="4" s="1"/>
  <c r="L1385" i="4"/>
  <c r="J1386" i="4"/>
  <c r="K1386" i="4" s="1"/>
  <c r="L1386" i="4"/>
  <c r="J1387" i="4"/>
  <c r="K1387" i="4" s="1"/>
  <c r="L1387" i="4"/>
  <c r="J1388" i="4"/>
  <c r="K1388" i="4" s="1"/>
  <c r="L1388" i="4"/>
  <c r="J1389" i="4"/>
  <c r="K1389" i="4" s="1"/>
  <c r="L1389" i="4"/>
  <c r="J1390" i="4"/>
  <c r="K1390" i="4" s="1"/>
  <c r="L1390" i="4"/>
  <c r="J1391" i="4"/>
  <c r="K1391" i="4" s="1"/>
  <c r="L1391" i="4"/>
  <c r="J1392" i="4"/>
  <c r="K1392" i="4" s="1"/>
  <c r="L1392" i="4"/>
  <c r="J1393" i="4"/>
  <c r="K1393" i="4" s="1"/>
  <c r="L1393" i="4"/>
  <c r="J1394" i="4"/>
  <c r="K1394" i="4" s="1"/>
  <c r="L1394" i="4"/>
  <c r="J1395" i="4"/>
  <c r="K1395" i="4" s="1"/>
  <c r="L1395" i="4"/>
  <c r="J1396" i="4"/>
  <c r="K1396" i="4" s="1"/>
  <c r="L1396" i="4"/>
  <c r="J1397" i="4"/>
  <c r="K1397" i="4" s="1"/>
  <c r="L1397" i="4"/>
  <c r="J1398" i="4"/>
  <c r="K1398" i="4" s="1"/>
  <c r="L1398" i="4"/>
  <c r="J1399" i="4"/>
  <c r="K1399" i="4" s="1"/>
  <c r="L1399" i="4"/>
  <c r="J1400" i="4"/>
  <c r="K1400" i="4" s="1"/>
  <c r="L1400" i="4"/>
  <c r="J1401" i="4"/>
  <c r="K1401" i="4" s="1"/>
  <c r="L1401" i="4"/>
  <c r="J1402" i="4"/>
  <c r="K1402" i="4" s="1"/>
  <c r="L1402" i="4"/>
  <c r="J1403" i="4"/>
  <c r="K1403" i="4" s="1"/>
  <c r="L1403" i="4"/>
  <c r="J1404" i="4"/>
  <c r="K1404" i="4" s="1"/>
  <c r="L1404" i="4"/>
  <c r="J1405" i="4"/>
  <c r="K1405" i="4" s="1"/>
  <c r="L1405" i="4"/>
  <c r="J1406" i="4"/>
  <c r="K1406" i="4" s="1"/>
  <c r="L1406" i="4"/>
  <c r="J1407" i="4"/>
  <c r="K1407" i="4" s="1"/>
  <c r="L1407" i="4"/>
  <c r="J1408" i="4"/>
  <c r="K1408" i="4" s="1"/>
  <c r="L1408" i="4"/>
  <c r="J1409" i="4"/>
  <c r="K1409" i="4" s="1"/>
  <c r="L1409" i="4"/>
  <c r="J1410" i="4"/>
  <c r="K1410" i="4" s="1"/>
  <c r="L1410" i="4"/>
  <c r="J1411" i="4"/>
  <c r="K1411" i="4" s="1"/>
  <c r="L1411" i="4"/>
  <c r="J1412" i="4"/>
  <c r="K1412" i="4" s="1"/>
  <c r="L1412" i="4"/>
  <c r="J1413" i="4"/>
  <c r="K1413" i="4" s="1"/>
  <c r="L1413" i="4"/>
  <c r="J1414" i="4"/>
  <c r="K1414" i="4" s="1"/>
  <c r="L1414" i="4"/>
  <c r="J1415" i="4"/>
  <c r="K1415" i="4" s="1"/>
  <c r="L1415" i="4"/>
  <c r="J1416" i="4"/>
  <c r="K1416" i="4" s="1"/>
  <c r="L1416" i="4"/>
  <c r="J1417" i="4"/>
  <c r="K1417" i="4" s="1"/>
  <c r="L1417" i="4"/>
  <c r="J1418" i="4"/>
  <c r="K1418" i="4" s="1"/>
  <c r="L1418" i="4"/>
  <c r="J1419" i="4"/>
  <c r="K1419" i="4" s="1"/>
  <c r="L1419" i="4"/>
  <c r="J1420" i="4"/>
  <c r="K1420" i="4" s="1"/>
  <c r="L1420" i="4"/>
  <c r="J1421" i="4"/>
  <c r="K1421" i="4" s="1"/>
  <c r="L1421" i="4"/>
  <c r="J1422" i="4"/>
  <c r="K1422" i="4" s="1"/>
  <c r="L1422" i="4"/>
  <c r="J1423" i="4"/>
  <c r="K1423" i="4" s="1"/>
  <c r="L1423" i="4"/>
  <c r="J1424" i="4"/>
  <c r="K1424" i="4" s="1"/>
  <c r="L1424" i="4"/>
  <c r="J1425" i="4"/>
  <c r="K1425" i="4" s="1"/>
  <c r="L1425" i="4"/>
  <c r="J1426" i="4"/>
  <c r="K1426" i="4" s="1"/>
  <c r="L1426" i="4"/>
  <c r="J1427" i="4"/>
  <c r="K1427" i="4" s="1"/>
  <c r="L1427" i="4"/>
  <c r="J1428" i="4"/>
  <c r="K1428" i="4" s="1"/>
  <c r="L1428" i="4"/>
  <c r="J1429" i="4"/>
  <c r="K1429" i="4" s="1"/>
  <c r="L1429" i="4"/>
  <c r="J1430" i="4"/>
  <c r="K1430" i="4" s="1"/>
  <c r="L1430" i="4"/>
  <c r="J1431" i="4"/>
  <c r="K1431" i="4" s="1"/>
  <c r="L1431" i="4"/>
  <c r="J1432" i="4"/>
  <c r="K1432" i="4" s="1"/>
  <c r="L1432" i="4"/>
  <c r="J1433" i="4"/>
  <c r="K1433" i="4" s="1"/>
  <c r="L1433" i="4"/>
  <c r="J1434" i="4"/>
  <c r="K1434" i="4" s="1"/>
  <c r="L1434" i="4"/>
  <c r="J1435" i="4"/>
  <c r="K1435" i="4" s="1"/>
  <c r="L1435" i="4"/>
  <c r="J1436" i="4"/>
  <c r="K1436" i="4" s="1"/>
  <c r="L1436" i="4"/>
  <c r="J1437" i="4"/>
  <c r="K1437" i="4" s="1"/>
  <c r="L1437" i="4"/>
  <c r="J1438" i="4"/>
  <c r="K1438" i="4" s="1"/>
  <c r="L1438" i="4"/>
  <c r="J1439" i="4"/>
  <c r="K1439" i="4" s="1"/>
  <c r="L1439" i="4"/>
  <c r="J1440" i="4"/>
  <c r="K1440" i="4" s="1"/>
  <c r="L1440" i="4"/>
  <c r="J1441" i="4"/>
  <c r="K1441" i="4" s="1"/>
  <c r="L1441" i="4"/>
  <c r="J1442" i="4"/>
  <c r="K1442" i="4" s="1"/>
  <c r="L1442" i="4"/>
  <c r="J1443" i="4"/>
  <c r="K1443" i="4" s="1"/>
  <c r="L1443" i="4"/>
  <c r="J1444" i="4"/>
  <c r="K1444" i="4" s="1"/>
  <c r="L1444" i="4"/>
  <c r="J1445" i="4"/>
  <c r="K1445" i="4" s="1"/>
  <c r="L1445" i="4"/>
  <c r="J1446" i="4"/>
  <c r="K1446" i="4" s="1"/>
  <c r="L1446" i="4"/>
  <c r="J1447" i="4"/>
  <c r="K1447" i="4" s="1"/>
  <c r="L1447" i="4"/>
  <c r="J1448" i="4"/>
  <c r="K1448" i="4" s="1"/>
  <c r="L1448" i="4"/>
  <c r="J1449" i="4"/>
  <c r="K1449" i="4" s="1"/>
  <c r="L1449" i="4"/>
  <c r="J1450" i="4"/>
  <c r="K1450" i="4" s="1"/>
  <c r="L1450" i="4"/>
  <c r="J1451" i="4"/>
  <c r="K1451" i="4" s="1"/>
  <c r="L1451" i="4"/>
  <c r="J1452" i="4"/>
  <c r="K1452" i="4" s="1"/>
  <c r="L1452" i="4"/>
  <c r="J1453" i="4"/>
  <c r="K1453" i="4" s="1"/>
  <c r="L1453" i="4"/>
  <c r="J1454" i="4"/>
  <c r="K1454" i="4" s="1"/>
  <c r="L1454" i="4"/>
  <c r="J1455" i="4"/>
  <c r="K1455" i="4" s="1"/>
  <c r="L1455" i="4"/>
  <c r="J1456" i="4"/>
  <c r="K1456" i="4" s="1"/>
  <c r="L1456" i="4"/>
  <c r="J1457" i="4"/>
  <c r="K1457" i="4" s="1"/>
  <c r="L1457" i="4"/>
  <c r="J1458" i="4"/>
  <c r="K1458" i="4" s="1"/>
  <c r="L1458" i="4"/>
  <c r="J1459" i="4"/>
  <c r="K1459" i="4" s="1"/>
  <c r="L1459" i="4"/>
  <c r="J1460" i="4"/>
  <c r="K1460" i="4" s="1"/>
  <c r="L1460" i="4"/>
  <c r="J1461" i="4"/>
  <c r="K1461" i="4" s="1"/>
  <c r="L1461" i="4"/>
  <c r="J1462" i="4"/>
  <c r="K1462" i="4" s="1"/>
  <c r="L1462" i="4"/>
  <c r="J1463" i="4"/>
  <c r="K1463" i="4" s="1"/>
  <c r="L1463" i="4"/>
  <c r="J1464" i="4"/>
  <c r="K1464" i="4" s="1"/>
  <c r="L1464" i="4"/>
  <c r="J1465" i="4"/>
  <c r="K1465" i="4"/>
  <c r="L1465" i="4"/>
  <c r="J1466" i="4"/>
  <c r="K1466" i="4" s="1"/>
  <c r="L1466" i="4"/>
  <c r="J1467" i="4"/>
  <c r="K1467" i="4" s="1"/>
  <c r="L1467" i="4"/>
  <c r="J1468" i="4"/>
  <c r="K1468" i="4" s="1"/>
  <c r="L1468" i="4"/>
  <c r="J1469" i="4"/>
  <c r="K1469" i="4" s="1"/>
  <c r="L1469" i="4"/>
  <c r="J1470" i="4"/>
  <c r="K1470" i="4" s="1"/>
  <c r="L1470" i="4"/>
  <c r="J1471" i="4"/>
  <c r="K1471" i="4" s="1"/>
  <c r="L1471" i="4"/>
  <c r="J1472" i="4"/>
  <c r="K1472" i="4" s="1"/>
  <c r="L1472" i="4"/>
  <c r="J1473" i="4"/>
  <c r="K1473" i="4" s="1"/>
  <c r="L1473" i="4"/>
  <c r="J1474" i="4"/>
  <c r="K1474" i="4" s="1"/>
  <c r="L1474" i="4"/>
  <c r="J1475" i="4"/>
  <c r="K1475" i="4" s="1"/>
  <c r="L1475" i="4"/>
  <c r="J1476" i="4"/>
  <c r="K1476" i="4" s="1"/>
  <c r="L1476" i="4"/>
  <c r="J1477" i="4"/>
  <c r="K1477" i="4" s="1"/>
  <c r="L1477" i="4"/>
  <c r="J1478" i="4"/>
  <c r="K1478" i="4" s="1"/>
  <c r="L1478" i="4"/>
  <c r="J1479" i="4"/>
  <c r="K1479" i="4" s="1"/>
  <c r="L1479" i="4"/>
  <c r="J1480" i="4"/>
  <c r="K1480" i="4" s="1"/>
  <c r="L1480" i="4"/>
  <c r="J1481" i="4"/>
  <c r="K1481" i="4" s="1"/>
  <c r="L1481" i="4"/>
  <c r="J1482" i="4"/>
  <c r="K1482" i="4" s="1"/>
  <c r="L1482" i="4"/>
  <c r="J1483" i="4"/>
  <c r="K1483" i="4" s="1"/>
  <c r="L1483" i="4"/>
  <c r="J1484" i="4"/>
  <c r="K1484" i="4" s="1"/>
  <c r="L1484" i="4"/>
  <c r="J1485" i="4"/>
  <c r="K1485" i="4" s="1"/>
  <c r="L1485" i="4"/>
  <c r="J1486" i="4"/>
  <c r="K1486" i="4" s="1"/>
  <c r="L1486" i="4"/>
  <c r="J1487" i="4"/>
  <c r="K1487" i="4" s="1"/>
  <c r="L1487" i="4"/>
  <c r="J1488" i="4"/>
  <c r="K1488" i="4" s="1"/>
  <c r="L1488" i="4"/>
  <c r="J1489" i="4"/>
  <c r="K1489" i="4" s="1"/>
  <c r="L1489" i="4"/>
  <c r="J1490" i="4"/>
  <c r="K1490" i="4" s="1"/>
  <c r="L1490" i="4"/>
  <c r="J1491" i="4"/>
  <c r="K1491" i="4" s="1"/>
  <c r="L1491" i="4"/>
  <c r="J1492" i="4"/>
  <c r="K1492" i="4" s="1"/>
  <c r="L1492" i="4"/>
  <c r="J1493" i="4"/>
  <c r="K1493" i="4" s="1"/>
  <c r="L1493" i="4"/>
  <c r="J1494" i="4"/>
  <c r="K1494" i="4" s="1"/>
  <c r="L1494" i="4"/>
  <c r="J1495" i="4"/>
  <c r="K1495" i="4" s="1"/>
  <c r="L1495" i="4"/>
  <c r="J1496" i="4"/>
  <c r="K1496" i="4" s="1"/>
  <c r="L1496" i="4"/>
  <c r="J1497" i="4"/>
  <c r="K1497" i="4" s="1"/>
  <c r="L1497" i="4"/>
  <c r="J1498" i="4"/>
  <c r="K1498" i="4" s="1"/>
  <c r="L1498" i="4"/>
  <c r="J1499" i="4"/>
  <c r="K1499" i="4" s="1"/>
  <c r="L1499" i="4"/>
  <c r="J1500" i="4"/>
  <c r="K1500" i="4" s="1"/>
  <c r="L1500" i="4"/>
  <c r="J1501" i="4"/>
  <c r="K1501" i="4" s="1"/>
  <c r="L1501" i="4"/>
  <c r="J1502" i="4"/>
  <c r="K1502" i="4" s="1"/>
  <c r="L1502" i="4"/>
  <c r="J1503" i="4"/>
  <c r="K1503" i="4"/>
  <c r="L1503" i="4"/>
  <c r="J1504" i="4"/>
  <c r="K1504" i="4" s="1"/>
  <c r="L1504" i="4"/>
  <c r="J1505" i="4"/>
  <c r="K1505" i="4" s="1"/>
  <c r="L1505" i="4"/>
  <c r="J1506" i="4"/>
  <c r="K1506" i="4" s="1"/>
  <c r="L1506" i="4"/>
  <c r="J1507" i="4"/>
  <c r="K1507" i="4" s="1"/>
  <c r="L1507" i="4"/>
  <c r="J1508" i="4"/>
  <c r="K1508" i="4" s="1"/>
  <c r="L1508" i="4"/>
  <c r="J1509" i="4"/>
  <c r="K1509" i="4" s="1"/>
  <c r="L1509" i="4"/>
  <c r="J1510" i="4"/>
  <c r="K1510" i="4" s="1"/>
  <c r="L1510" i="4"/>
  <c r="J1511" i="4"/>
  <c r="K1511" i="4" s="1"/>
  <c r="L1511" i="4"/>
  <c r="J1512" i="4"/>
  <c r="K1512" i="4" s="1"/>
  <c r="L1512" i="4"/>
  <c r="J1513" i="4"/>
  <c r="K1513" i="4" s="1"/>
  <c r="L1513" i="4"/>
  <c r="J1514" i="4"/>
  <c r="K1514" i="4" s="1"/>
  <c r="L1514" i="4"/>
  <c r="J1515" i="4"/>
  <c r="K1515" i="4" s="1"/>
  <c r="L1515" i="4"/>
  <c r="J1516" i="4"/>
  <c r="K1516" i="4" s="1"/>
  <c r="L1516" i="4"/>
  <c r="J1517" i="4"/>
  <c r="K1517" i="4" s="1"/>
  <c r="L1517" i="4"/>
  <c r="J1518" i="4"/>
  <c r="K1518" i="4" s="1"/>
  <c r="L1518" i="4"/>
  <c r="J1519" i="4"/>
  <c r="K1519" i="4" s="1"/>
  <c r="L1519" i="4"/>
  <c r="J1520" i="4"/>
  <c r="K1520" i="4" s="1"/>
  <c r="L1520" i="4"/>
  <c r="J1521" i="4"/>
  <c r="K1521" i="4" s="1"/>
  <c r="L1521" i="4"/>
  <c r="J1522" i="4"/>
  <c r="K1522" i="4" s="1"/>
  <c r="L1522" i="4"/>
  <c r="J1523" i="4"/>
  <c r="K1523" i="4" s="1"/>
  <c r="L1523" i="4"/>
  <c r="J1524" i="4"/>
  <c r="K1524" i="4" s="1"/>
  <c r="L1524" i="4"/>
  <c r="J1525" i="4"/>
  <c r="K1525" i="4" s="1"/>
  <c r="L1525" i="4"/>
  <c r="J1526" i="4"/>
  <c r="K1526" i="4" s="1"/>
  <c r="L1526" i="4"/>
  <c r="J1527" i="4"/>
  <c r="K1527" i="4" s="1"/>
  <c r="L1527" i="4"/>
  <c r="J1528" i="4"/>
  <c r="K1528" i="4"/>
  <c r="L1528" i="4"/>
  <c r="J1529" i="4"/>
  <c r="K1529" i="4" s="1"/>
  <c r="L1529" i="4"/>
  <c r="J1530" i="4"/>
  <c r="K1530" i="4" s="1"/>
  <c r="L1530" i="4"/>
  <c r="J1531" i="4"/>
  <c r="K1531" i="4" s="1"/>
  <c r="L1531" i="4"/>
  <c r="J1532" i="4"/>
  <c r="K1532" i="4" s="1"/>
  <c r="L1532" i="4"/>
  <c r="J1533" i="4"/>
  <c r="K1533" i="4" s="1"/>
  <c r="L1533" i="4"/>
  <c r="J1534" i="4"/>
  <c r="K1534" i="4" s="1"/>
  <c r="L1534" i="4"/>
  <c r="J1535" i="4"/>
  <c r="K1535" i="4" s="1"/>
  <c r="L1535" i="4"/>
  <c r="J1536" i="4"/>
  <c r="K1536" i="4" s="1"/>
  <c r="L1536" i="4"/>
  <c r="J1537" i="4"/>
  <c r="K1537" i="4" s="1"/>
  <c r="L1537" i="4"/>
  <c r="J1538" i="4"/>
  <c r="K1538" i="4" s="1"/>
  <c r="L1538" i="4"/>
  <c r="J1539" i="4"/>
  <c r="K1539" i="4" s="1"/>
  <c r="L1539" i="4"/>
  <c r="J1540" i="4"/>
  <c r="K1540" i="4" s="1"/>
  <c r="L1540" i="4"/>
  <c r="J1541" i="4"/>
  <c r="K1541" i="4" s="1"/>
  <c r="L1541" i="4"/>
  <c r="J1542" i="4"/>
  <c r="K1542" i="4" s="1"/>
  <c r="L1542" i="4"/>
  <c r="J1543" i="4"/>
  <c r="K1543" i="4" s="1"/>
  <c r="L1543" i="4"/>
  <c r="J1544" i="4"/>
  <c r="K1544" i="4" s="1"/>
  <c r="L1544" i="4"/>
  <c r="J1545" i="4"/>
  <c r="K1545" i="4" s="1"/>
  <c r="L1545" i="4"/>
  <c r="J1546" i="4"/>
  <c r="K1546" i="4" s="1"/>
  <c r="L1546" i="4"/>
  <c r="J1547" i="4"/>
  <c r="K1547" i="4" s="1"/>
  <c r="L1547" i="4"/>
  <c r="J1548" i="4"/>
  <c r="K1548" i="4" s="1"/>
  <c r="L1548" i="4"/>
  <c r="J1549" i="4"/>
  <c r="K1549" i="4" s="1"/>
  <c r="L1549" i="4"/>
  <c r="J1550" i="4"/>
  <c r="K1550" i="4" s="1"/>
  <c r="L1550" i="4"/>
  <c r="J1551" i="4"/>
  <c r="K1551" i="4" s="1"/>
  <c r="L1551" i="4"/>
  <c r="J1552" i="4"/>
  <c r="K1552" i="4" s="1"/>
  <c r="L1552" i="4"/>
  <c r="J1553" i="4"/>
  <c r="K1553" i="4" s="1"/>
  <c r="L1553" i="4"/>
  <c r="J1554" i="4"/>
  <c r="K1554" i="4" s="1"/>
  <c r="L1554" i="4"/>
  <c r="J1555" i="4"/>
  <c r="K1555" i="4" s="1"/>
  <c r="L1555" i="4"/>
  <c r="J1556" i="4"/>
  <c r="K1556" i="4" s="1"/>
  <c r="L1556" i="4"/>
  <c r="J1557" i="4"/>
  <c r="K1557" i="4" s="1"/>
  <c r="L1557" i="4"/>
  <c r="J1558" i="4"/>
  <c r="K1558" i="4" s="1"/>
  <c r="L1558" i="4"/>
  <c r="J1559" i="4"/>
  <c r="K1559" i="4" s="1"/>
  <c r="L1559" i="4"/>
  <c r="J1560" i="4"/>
  <c r="K1560" i="4" s="1"/>
  <c r="L1560" i="4"/>
  <c r="J1561" i="4"/>
  <c r="K1561" i="4" s="1"/>
  <c r="L1561" i="4"/>
  <c r="J1562" i="4"/>
  <c r="K1562" i="4" s="1"/>
  <c r="L1562" i="4"/>
  <c r="J1563" i="4"/>
  <c r="K1563" i="4" s="1"/>
  <c r="L1563" i="4"/>
  <c r="J1564" i="4"/>
  <c r="K1564" i="4" s="1"/>
  <c r="L1564" i="4"/>
  <c r="J1565" i="4"/>
  <c r="K1565" i="4" s="1"/>
  <c r="L1565" i="4"/>
  <c r="J1566" i="4"/>
  <c r="K1566" i="4" s="1"/>
  <c r="L1566" i="4"/>
  <c r="J1567" i="4"/>
  <c r="K1567" i="4" s="1"/>
  <c r="L1567" i="4"/>
  <c r="J1568" i="4"/>
  <c r="K1568" i="4" s="1"/>
  <c r="L1568" i="4"/>
  <c r="J1569" i="4"/>
  <c r="K1569" i="4" s="1"/>
  <c r="L1569" i="4"/>
  <c r="J1570" i="4"/>
  <c r="K1570" i="4" s="1"/>
  <c r="L1570" i="4"/>
  <c r="J1571" i="4"/>
  <c r="K1571" i="4" s="1"/>
  <c r="L1571" i="4"/>
  <c r="J1572" i="4"/>
  <c r="K1572" i="4" s="1"/>
  <c r="L1572" i="4"/>
  <c r="J1573" i="4"/>
  <c r="K1573" i="4" s="1"/>
  <c r="L1573" i="4"/>
  <c r="J1574" i="4"/>
  <c r="K1574" i="4" s="1"/>
  <c r="L1574" i="4"/>
  <c r="J1575" i="4"/>
  <c r="K1575" i="4" s="1"/>
  <c r="L1575" i="4"/>
  <c r="J1576" i="4"/>
  <c r="K1576" i="4" s="1"/>
  <c r="L1576" i="4"/>
  <c r="J1577" i="4"/>
  <c r="K1577" i="4" s="1"/>
  <c r="L1577" i="4"/>
  <c r="J1578" i="4"/>
  <c r="K1578" i="4" s="1"/>
  <c r="L1578" i="4"/>
  <c r="J1579" i="4"/>
  <c r="K1579" i="4" s="1"/>
  <c r="L1579" i="4"/>
  <c r="J1580" i="4"/>
  <c r="K1580" i="4" s="1"/>
  <c r="L1580" i="4"/>
  <c r="J1581" i="4"/>
  <c r="K1581" i="4" s="1"/>
  <c r="L1581" i="4"/>
  <c r="J1582" i="4"/>
  <c r="K1582" i="4" s="1"/>
  <c r="L1582" i="4"/>
  <c r="J1583" i="4"/>
  <c r="K1583" i="4" s="1"/>
  <c r="L1583" i="4"/>
  <c r="J1584" i="4"/>
  <c r="K1584" i="4"/>
  <c r="L1584" i="4"/>
  <c r="J1585" i="4"/>
  <c r="K1585" i="4" s="1"/>
  <c r="L1585" i="4"/>
  <c r="J1586" i="4"/>
  <c r="K1586" i="4" s="1"/>
  <c r="L1586" i="4"/>
  <c r="J1587" i="4"/>
  <c r="K1587" i="4" s="1"/>
  <c r="L1587" i="4"/>
  <c r="J1588" i="4"/>
  <c r="K1588" i="4" s="1"/>
  <c r="L1588" i="4"/>
  <c r="J1589" i="4"/>
  <c r="K1589" i="4" s="1"/>
  <c r="L1589" i="4"/>
  <c r="J1590" i="4"/>
  <c r="K1590" i="4" s="1"/>
  <c r="L1590" i="4"/>
  <c r="J1591" i="4"/>
  <c r="K1591" i="4" s="1"/>
  <c r="L1591" i="4"/>
  <c r="J1592" i="4"/>
  <c r="K1592" i="4" s="1"/>
  <c r="L1592" i="4"/>
  <c r="J1593" i="4"/>
  <c r="K1593" i="4" s="1"/>
  <c r="L1593" i="4"/>
  <c r="J1594" i="4"/>
  <c r="K1594" i="4" s="1"/>
  <c r="L1594" i="4"/>
  <c r="J1595" i="4"/>
  <c r="K1595" i="4" s="1"/>
  <c r="L1595" i="4"/>
  <c r="J1596" i="4"/>
  <c r="K1596" i="4" s="1"/>
  <c r="L1596" i="4"/>
  <c r="J1597" i="4"/>
  <c r="K1597" i="4" s="1"/>
  <c r="L1597" i="4"/>
  <c r="J1598" i="4"/>
  <c r="K1598" i="4" s="1"/>
  <c r="L1598" i="4"/>
  <c r="J1599" i="4"/>
  <c r="K1599" i="4" s="1"/>
  <c r="L1599" i="4"/>
  <c r="J1600" i="4"/>
  <c r="K1600" i="4" s="1"/>
  <c r="L1600" i="4"/>
  <c r="J1601" i="4"/>
  <c r="K1601" i="4" s="1"/>
  <c r="L1601" i="4"/>
  <c r="J1602" i="4"/>
  <c r="K1602" i="4" s="1"/>
  <c r="L1602" i="4"/>
  <c r="J1603" i="4"/>
  <c r="K1603" i="4" s="1"/>
  <c r="L1603" i="4"/>
  <c r="J1604" i="4"/>
  <c r="K1604" i="4" s="1"/>
  <c r="L1604" i="4"/>
  <c r="J1605" i="4"/>
  <c r="K1605" i="4" s="1"/>
  <c r="L1605" i="4"/>
  <c r="J1606" i="4"/>
  <c r="K1606" i="4" s="1"/>
  <c r="L1606" i="4"/>
  <c r="J1607" i="4"/>
  <c r="K1607" i="4" s="1"/>
  <c r="L1607" i="4"/>
  <c r="J1608" i="4"/>
  <c r="K1608" i="4" s="1"/>
  <c r="L1608" i="4"/>
  <c r="J1609" i="4"/>
  <c r="K1609" i="4" s="1"/>
  <c r="L1609" i="4"/>
  <c r="J1610" i="4"/>
  <c r="K1610" i="4" s="1"/>
  <c r="L1610" i="4"/>
  <c r="J1611" i="4"/>
  <c r="K1611" i="4" s="1"/>
  <c r="L1611" i="4"/>
  <c r="J1612" i="4"/>
  <c r="K1612" i="4" s="1"/>
  <c r="L1612" i="4"/>
  <c r="J1613" i="4"/>
  <c r="K1613" i="4" s="1"/>
  <c r="L1613" i="4"/>
  <c r="J1614" i="4"/>
  <c r="K1614" i="4"/>
  <c r="L1614" i="4"/>
  <c r="J1615" i="4"/>
  <c r="K1615" i="4" s="1"/>
  <c r="L1615" i="4"/>
  <c r="J1616" i="4"/>
  <c r="K1616" i="4" s="1"/>
  <c r="L1616" i="4"/>
  <c r="J1617" i="4"/>
  <c r="K1617" i="4" s="1"/>
  <c r="L1617" i="4"/>
  <c r="J1618" i="4"/>
  <c r="K1618" i="4" s="1"/>
  <c r="L1618" i="4"/>
  <c r="J1619" i="4"/>
  <c r="K1619" i="4" s="1"/>
  <c r="L1619" i="4"/>
  <c r="J1620" i="4"/>
  <c r="K1620" i="4" s="1"/>
  <c r="L1620" i="4"/>
  <c r="J1621" i="4"/>
  <c r="K1621" i="4" s="1"/>
  <c r="L1621" i="4"/>
  <c r="J1622" i="4"/>
  <c r="K1622" i="4" s="1"/>
  <c r="L1622" i="4"/>
  <c r="J1623" i="4"/>
  <c r="K1623" i="4" s="1"/>
  <c r="L1623" i="4"/>
  <c r="J1624" i="4"/>
  <c r="K1624" i="4" s="1"/>
  <c r="L1624" i="4"/>
  <c r="J1625" i="4"/>
  <c r="K1625" i="4" s="1"/>
  <c r="L1625" i="4"/>
  <c r="J1626" i="4"/>
  <c r="K1626" i="4" s="1"/>
  <c r="L1626" i="4"/>
  <c r="J1627" i="4"/>
  <c r="K1627" i="4" s="1"/>
  <c r="L1627" i="4"/>
  <c r="J1628" i="4"/>
  <c r="K1628" i="4" s="1"/>
  <c r="L1628" i="4"/>
  <c r="J1629" i="4"/>
  <c r="K1629" i="4" s="1"/>
  <c r="L1629" i="4"/>
  <c r="J1630" i="4"/>
  <c r="K1630" i="4" s="1"/>
  <c r="L1630" i="4"/>
  <c r="J1631" i="4"/>
  <c r="K1631" i="4" s="1"/>
  <c r="L1631" i="4"/>
  <c r="J1632" i="4"/>
  <c r="K1632" i="4" s="1"/>
  <c r="L1632" i="4"/>
  <c r="J1633" i="4"/>
  <c r="K1633" i="4" s="1"/>
  <c r="L1633" i="4"/>
  <c r="J1634" i="4"/>
  <c r="K1634" i="4" s="1"/>
  <c r="L1634" i="4"/>
  <c r="J1635" i="4"/>
  <c r="K1635" i="4" s="1"/>
  <c r="L1635" i="4"/>
  <c r="J1636" i="4"/>
  <c r="K1636" i="4" s="1"/>
  <c r="L1636" i="4"/>
  <c r="J1637" i="4"/>
  <c r="K1637" i="4" s="1"/>
  <c r="L1637" i="4"/>
  <c r="J1638" i="4"/>
  <c r="K1638" i="4" s="1"/>
  <c r="L1638" i="4"/>
  <c r="J1639" i="4"/>
  <c r="K1639" i="4" s="1"/>
  <c r="L1639" i="4"/>
  <c r="J1640" i="4"/>
  <c r="K1640" i="4" s="1"/>
  <c r="L1640" i="4"/>
  <c r="J1641" i="4"/>
  <c r="K1641" i="4" s="1"/>
  <c r="L1641" i="4"/>
  <c r="J1642" i="4"/>
  <c r="K1642" i="4" s="1"/>
  <c r="L1642" i="4"/>
  <c r="J1643" i="4"/>
  <c r="K1643" i="4" s="1"/>
  <c r="L1643" i="4"/>
  <c r="J1644" i="4"/>
  <c r="K1644" i="4" s="1"/>
  <c r="L1644" i="4"/>
  <c r="J1645" i="4"/>
  <c r="K1645" i="4" s="1"/>
  <c r="L1645" i="4"/>
  <c r="J1646" i="4"/>
  <c r="K1646" i="4" s="1"/>
  <c r="L1646" i="4"/>
  <c r="J1647" i="4"/>
  <c r="K1647" i="4" s="1"/>
  <c r="L1647" i="4"/>
  <c r="J1648" i="4"/>
  <c r="K1648" i="4" s="1"/>
  <c r="L1648" i="4"/>
  <c r="J1649" i="4"/>
  <c r="K1649" i="4" s="1"/>
  <c r="L1649" i="4"/>
  <c r="J1650" i="4"/>
  <c r="K1650" i="4" s="1"/>
  <c r="L1650" i="4"/>
  <c r="J1651" i="4"/>
  <c r="K1651" i="4" s="1"/>
  <c r="L1651" i="4"/>
  <c r="J1652" i="4"/>
  <c r="K1652" i="4" s="1"/>
  <c r="L1652" i="4"/>
  <c r="J1653" i="4"/>
  <c r="K1653" i="4" s="1"/>
  <c r="L1653" i="4"/>
  <c r="J1654" i="4"/>
  <c r="K1654" i="4" s="1"/>
  <c r="L1654" i="4"/>
  <c r="J1655" i="4"/>
  <c r="K1655" i="4" s="1"/>
  <c r="L1655" i="4"/>
  <c r="J1656" i="4"/>
  <c r="K1656" i="4"/>
  <c r="L1656" i="4"/>
  <c r="J1657" i="4"/>
  <c r="K1657" i="4" s="1"/>
  <c r="L1657" i="4"/>
  <c r="J1658" i="4"/>
  <c r="K1658" i="4" s="1"/>
  <c r="L1658" i="4"/>
  <c r="J1659" i="4"/>
  <c r="K1659" i="4" s="1"/>
  <c r="L1659" i="4"/>
  <c r="J1660" i="4"/>
  <c r="K1660" i="4" s="1"/>
  <c r="L1660" i="4"/>
  <c r="J1661" i="4"/>
  <c r="K1661" i="4" s="1"/>
  <c r="L1661" i="4"/>
  <c r="J1662" i="4"/>
  <c r="K1662" i="4" s="1"/>
  <c r="L1662" i="4"/>
  <c r="J1663" i="4"/>
  <c r="K1663" i="4" s="1"/>
  <c r="L1663" i="4"/>
  <c r="J1664" i="4"/>
  <c r="K1664" i="4" s="1"/>
  <c r="L1664" i="4"/>
  <c r="J1665" i="4"/>
  <c r="K1665" i="4" s="1"/>
  <c r="L1665" i="4"/>
  <c r="J1666" i="4"/>
  <c r="K1666" i="4" s="1"/>
  <c r="L1666" i="4"/>
  <c r="J1667" i="4"/>
  <c r="K1667" i="4" s="1"/>
  <c r="L1667" i="4"/>
  <c r="J1668" i="4"/>
  <c r="K1668" i="4" s="1"/>
  <c r="L1668" i="4"/>
  <c r="J1669" i="4"/>
  <c r="K1669" i="4" s="1"/>
  <c r="L1669" i="4"/>
  <c r="J1670" i="4"/>
  <c r="K1670" i="4" s="1"/>
  <c r="L1670" i="4"/>
  <c r="J1671" i="4"/>
  <c r="K1671" i="4" s="1"/>
  <c r="L1671" i="4"/>
  <c r="J1672" i="4"/>
  <c r="K1672" i="4" s="1"/>
  <c r="L1672" i="4"/>
  <c r="J1673" i="4"/>
  <c r="K1673" i="4" s="1"/>
  <c r="L1673" i="4"/>
  <c r="J1674" i="4"/>
  <c r="K1674" i="4" s="1"/>
  <c r="L1674" i="4"/>
  <c r="J1675" i="4"/>
  <c r="K1675" i="4" s="1"/>
  <c r="L1675" i="4"/>
  <c r="J1676" i="4"/>
  <c r="K1676" i="4" s="1"/>
  <c r="L1676" i="4"/>
  <c r="J1677" i="4"/>
  <c r="K1677" i="4" s="1"/>
  <c r="L1677" i="4"/>
  <c r="J1678" i="4"/>
  <c r="K1678" i="4" s="1"/>
  <c r="L1678" i="4"/>
  <c r="J1679" i="4"/>
  <c r="K1679" i="4" s="1"/>
  <c r="L1679" i="4"/>
  <c r="J1680" i="4"/>
  <c r="K1680" i="4" s="1"/>
  <c r="L1680" i="4"/>
  <c r="J1681" i="4"/>
  <c r="K1681" i="4" s="1"/>
  <c r="L1681" i="4"/>
  <c r="J1682" i="4"/>
  <c r="K1682" i="4" s="1"/>
  <c r="L1682" i="4"/>
  <c r="J1683" i="4"/>
  <c r="K1683" i="4" s="1"/>
  <c r="L1683" i="4"/>
  <c r="J1684" i="4"/>
  <c r="K1684" i="4" s="1"/>
  <c r="L1684" i="4"/>
  <c r="J1685" i="4"/>
  <c r="K1685" i="4" s="1"/>
  <c r="L1685" i="4"/>
  <c r="J1686" i="4"/>
  <c r="K1686" i="4" s="1"/>
  <c r="L1686" i="4"/>
  <c r="J1687" i="4"/>
  <c r="K1687" i="4" s="1"/>
  <c r="L1687" i="4"/>
  <c r="J1688" i="4"/>
  <c r="K1688" i="4" s="1"/>
  <c r="L1688" i="4"/>
  <c r="J1689" i="4"/>
  <c r="K1689" i="4" s="1"/>
  <c r="L1689" i="4"/>
  <c r="J1690" i="4"/>
  <c r="K1690" i="4" s="1"/>
  <c r="L1690" i="4"/>
  <c r="J1691" i="4"/>
  <c r="K1691" i="4" s="1"/>
  <c r="L1691" i="4"/>
  <c r="J1692" i="4"/>
  <c r="K1692" i="4" s="1"/>
  <c r="L1692" i="4"/>
  <c r="J1693" i="4"/>
  <c r="K1693" i="4" s="1"/>
  <c r="L1693" i="4"/>
  <c r="J1694" i="4"/>
  <c r="K1694" i="4" s="1"/>
  <c r="L1694" i="4"/>
  <c r="J1695" i="4"/>
  <c r="K1695" i="4" s="1"/>
  <c r="L1695" i="4"/>
  <c r="J1696" i="4"/>
  <c r="K1696" i="4" s="1"/>
  <c r="L1696" i="4"/>
  <c r="J1697" i="4"/>
  <c r="K1697" i="4" s="1"/>
  <c r="L1697" i="4"/>
  <c r="J1698" i="4"/>
  <c r="K1698" i="4" s="1"/>
  <c r="L1698" i="4"/>
  <c r="J1699" i="4"/>
  <c r="K1699" i="4" s="1"/>
  <c r="L1699" i="4"/>
  <c r="J1700" i="4"/>
  <c r="K1700" i="4" s="1"/>
  <c r="L1700" i="4"/>
  <c r="J1701" i="4"/>
  <c r="K1701" i="4" s="1"/>
  <c r="L1701" i="4"/>
  <c r="J1702" i="4"/>
  <c r="K1702" i="4" s="1"/>
  <c r="L1702" i="4"/>
  <c r="J1703" i="4"/>
  <c r="K1703" i="4" s="1"/>
  <c r="L1703" i="4"/>
  <c r="J1704" i="4"/>
  <c r="K1704" i="4" s="1"/>
  <c r="L1704" i="4"/>
  <c r="J1705" i="4"/>
  <c r="K1705" i="4" s="1"/>
  <c r="L1705" i="4"/>
  <c r="J1706" i="4"/>
  <c r="K1706" i="4" s="1"/>
  <c r="L1706" i="4"/>
  <c r="J1707" i="4"/>
  <c r="K1707" i="4" s="1"/>
  <c r="L1707" i="4"/>
  <c r="J1708" i="4"/>
  <c r="K1708" i="4" s="1"/>
  <c r="L1708" i="4"/>
  <c r="J1709" i="4"/>
  <c r="K1709" i="4" s="1"/>
  <c r="L1709" i="4"/>
  <c r="J1710" i="4"/>
  <c r="K1710" i="4" s="1"/>
  <c r="L1710" i="4"/>
  <c r="J1711" i="4"/>
  <c r="K1711" i="4" s="1"/>
  <c r="L1711" i="4"/>
  <c r="J1712" i="4"/>
  <c r="K1712" i="4" s="1"/>
  <c r="L1712" i="4"/>
  <c r="J1713" i="4"/>
  <c r="K1713" i="4" s="1"/>
  <c r="L1713" i="4"/>
  <c r="J1714" i="4"/>
  <c r="K1714" i="4" s="1"/>
  <c r="L1714" i="4"/>
  <c r="J1715" i="4"/>
  <c r="K1715" i="4" s="1"/>
  <c r="L1715" i="4"/>
  <c r="J1716" i="4"/>
  <c r="K1716" i="4" s="1"/>
  <c r="L1716" i="4"/>
  <c r="J1717" i="4"/>
  <c r="K1717" i="4" s="1"/>
  <c r="L1717" i="4"/>
  <c r="J1718" i="4"/>
  <c r="K1718" i="4" s="1"/>
  <c r="L1718" i="4"/>
  <c r="J1719" i="4"/>
  <c r="K1719" i="4" s="1"/>
  <c r="L1719" i="4"/>
  <c r="J1720" i="4"/>
  <c r="K1720" i="4" s="1"/>
  <c r="L1720" i="4"/>
  <c r="J1721" i="4"/>
  <c r="K1721" i="4" s="1"/>
  <c r="L1721" i="4"/>
  <c r="J1722" i="4"/>
  <c r="K1722" i="4" s="1"/>
  <c r="L1722" i="4"/>
  <c r="J1723" i="4"/>
  <c r="K1723" i="4" s="1"/>
  <c r="L1723" i="4"/>
  <c r="J1724" i="4"/>
  <c r="K1724" i="4" s="1"/>
  <c r="L1724" i="4"/>
  <c r="J1725" i="4"/>
  <c r="K1725" i="4" s="1"/>
  <c r="L1725" i="4"/>
  <c r="J1726" i="4"/>
  <c r="K1726" i="4" s="1"/>
  <c r="L1726" i="4"/>
  <c r="J1727" i="4"/>
  <c r="K1727" i="4" s="1"/>
  <c r="L1727" i="4"/>
  <c r="J1728" i="4"/>
  <c r="K1728" i="4" s="1"/>
  <c r="L1728" i="4"/>
  <c r="J1729" i="4"/>
  <c r="K1729" i="4" s="1"/>
  <c r="L1729" i="4"/>
  <c r="J1730" i="4"/>
  <c r="K1730" i="4" s="1"/>
  <c r="L1730" i="4"/>
  <c r="J1731" i="4"/>
  <c r="K1731" i="4" s="1"/>
  <c r="L1731" i="4"/>
  <c r="J1732" i="4"/>
  <c r="K1732" i="4" s="1"/>
  <c r="L1732" i="4"/>
  <c r="J1733" i="4"/>
  <c r="K1733" i="4" s="1"/>
  <c r="L1733" i="4"/>
  <c r="J1734" i="4"/>
  <c r="K1734" i="4" s="1"/>
  <c r="L1734" i="4"/>
  <c r="J1735" i="4"/>
  <c r="K1735" i="4" s="1"/>
  <c r="L1735" i="4"/>
  <c r="J1736" i="4"/>
  <c r="K1736" i="4" s="1"/>
  <c r="L1736" i="4"/>
  <c r="J1737" i="4"/>
  <c r="K1737" i="4" s="1"/>
  <c r="L1737" i="4"/>
  <c r="J1738" i="4"/>
  <c r="K1738" i="4" s="1"/>
  <c r="L1738" i="4"/>
  <c r="J1739" i="4"/>
  <c r="K1739" i="4" s="1"/>
  <c r="L1739" i="4"/>
  <c r="J1740" i="4"/>
  <c r="K1740" i="4" s="1"/>
  <c r="L1740" i="4"/>
  <c r="J1741" i="4"/>
  <c r="K1741" i="4" s="1"/>
  <c r="L1741" i="4"/>
  <c r="J1742" i="4"/>
  <c r="K1742" i="4"/>
  <c r="L1742" i="4"/>
  <c r="J1743" i="4"/>
  <c r="K1743" i="4" s="1"/>
  <c r="L1743" i="4"/>
  <c r="J1744" i="4"/>
  <c r="K1744" i="4" s="1"/>
  <c r="L1744" i="4"/>
  <c r="J1745" i="4"/>
  <c r="K1745" i="4" s="1"/>
  <c r="L1745" i="4"/>
  <c r="J1746" i="4"/>
  <c r="K1746" i="4" s="1"/>
  <c r="L1746" i="4"/>
  <c r="J1747" i="4"/>
  <c r="K1747" i="4" s="1"/>
  <c r="L1747" i="4"/>
  <c r="J1748" i="4"/>
  <c r="K1748" i="4" s="1"/>
  <c r="L1748" i="4"/>
  <c r="J1749" i="4"/>
  <c r="K1749" i="4" s="1"/>
  <c r="L1749" i="4"/>
  <c r="J1750" i="4"/>
  <c r="K1750" i="4" s="1"/>
  <c r="L1750" i="4"/>
  <c r="J1751" i="4"/>
  <c r="K1751" i="4" s="1"/>
  <c r="L1751" i="4"/>
  <c r="J1752" i="4"/>
  <c r="K1752" i="4" s="1"/>
  <c r="L1752" i="4"/>
  <c r="J1753" i="4"/>
  <c r="K1753" i="4" s="1"/>
  <c r="L1753" i="4"/>
  <c r="J1754" i="4"/>
  <c r="K1754" i="4" s="1"/>
  <c r="L1754" i="4"/>
  <c r="J1755" i="4"/>
  <c r="K1755" i="4" s="1"/>
  <c r="L1755" i="4"/>
  <c r="J1756" i="4"/>
  <c r="K1756" i="4" s="1"/>
  <c r="L1756" i="4"/>
  <c r="J1757" i="4"/>
  <c r="K1757" i="4" s="1"/>
  <c r="L1757" i="4"/>
  <c r="J1758" i="4"/>
  <c r="K1758" i="4" s="1"/>
  <c r="L1758" i="4"/>
  <c r="J1759" i="4"/>
  <c r="K1759" i="4" s="1"/>
  <c r="L1759" i="4"/>
  <c r="J1760" i="4"/>
  <c r="K1760" i="4" s="1"/>
  <c r="L1760" i="4"/>
  <c r="J1761" i="4"/>
  <c r="K1761" i="4" s="1"/>
  <c r="L1761" i="4"/>
  <c r="J1762" i="4"/>
  <c r="K1762" i="4" s="1"/>
  <c r="L1762" i="4"/>
  <c r="J1763" i="4"/>
  <c r="K1763" i="4" s="1"/>
  <c r="L1763" i="4"/>
  <c r="J1764" i="4"/>
  <c r="K1764" i="4" s="1"/>
  <c r="L1764" i="4"/>
  <c r="J1765" i="4"/>
  <c r="K1765" i="4" s="1"/>
  <c r="L1765" i="4"/>
  <c r="J1766" i="4"/>
  <c r="K1766" i="4" s="1"/>
  <c r="L1766" i="4"/>
  <c r="J1767" i="4"/>
  <c r="K1767" i="4" s="1"/>
  <c r="L1767" i="4"/>
  <c r="J1768" i="4"/>
  <c r="K1768" i="4" s="1"/>
  <c r="L1768" i="4"/>
  <c r="J1769" i="4"/>
  <c r="K1769" i="4" s="1"/>
  <c r="L1769" i="4"/>
  <c r="J1770" i="4"/>
  <c r="K1770" i="4" s="1"/>
  <c r="L1770" i="4"/>
  <c r="J1771" i="4"/>
  <c r="K1771" i="4" s="1"/>
  <c r="L1771" i="4"/>
  <c r="J1772" i="4"/>
  <c r="K1772" i="4" s="1"/>
  <c r="L1772" i="4"/>
  <c r="J1773" i="4"/>
  <c r="K1773" i="4" s="1"/>
  <c r="L1773" i="4"/>
  <c r="J1774" i="4"/>
  <c r="K1774" i="4" s="1"/>
  <c r="L1774" i="4"/>
  <c r="J1775" i="4"/>
  <c r="K1775" i="4" s="1"/>
  <c r="L1775" i="4"/>
  <c r="J1776" i="4"/>
  <c r="K1776" i="4" s="1"/>
  <c r="L1776" i="4"/>
  <c r="J1777" i="4"/>
  <c r="K1777" i="4" s="1"/>
  <c r="L1777" i="4"/>
  <c r="J1778" i="4"/>
  <c r="K1778" i="4" s="1"/>
  <c r="L1778" i="4"/>
  <c r="J1779" i="4"/>
  <c r="K1779" i="4" s="1"/>
  <c r="L1779" i="4"/>
  <c r="J1780" i="4"/>
  <c r="K1780" i="4" s="1"/>
  <c r="L1780" i="4"/>
  <c r="J1781" i="4"/>
  <c r="K1781" i="4" s="1"/>
  <c r="L1781" i="4"/>
  <c r="J1782" i="4"/>
  <c r="K1782" i="4" s="1"/>
  <c r="L1782" i="4"/>
  <c r="J1783" i="4"/>
  <c r="K1783" i="4" s="1"/>
  <c r="L1783" i="4"/>
  <c r="J1784" i="4"/>
  <c r="K1784" i="4" s="1"/>
  <c r="L1784" i="4"/>
  <c r="J1785" i="4"/>
  <c r="K1785" i="4" s="1"/>
  <c r="L1785" i="4"/>
  <c r="J1786" i="4"/>
  <c r="K1786" i="4" s="1"/>
  <c r="L1786" i="4"/>
  <c r="J1787" i="4"/>
  <c r="K1787" i="4" s="1"/>
  <c r="L1787" i="4"/>
  <c r="J1788" i="4"/>
  <c r="K1788" i="4" s="1"/>
  <c r="L1788" i="4"/>
  <c r="J1789" i="4"/>
  <c r="K1789" i="4" s="1"/>
  <c r="L1789" i="4"/>
  <c r="J1790" i="4"/>
  <c r="K1790" i="4" s="1"/>
  <c r="L1790" i="4"/>
  <c r="J1791" i="4"/>
  <c r="K1791" i="4" s="1"/>
  <c r="L1791" i="4"/>
  <c r="J1792" i="4"/>
  <c r="K1792" i="4" s="1"/>
  <c r="L1792" i="4"/>
  <c r="J1793" i="4"/>
  <c r="K1793" i="4" s="1"/>
  <c r="L1793" i="4"/>
  <c r="J1794" i="4"/>
  <c r="K1794" i="4" s="1"/>
  <c r="L1794" i="4"/>
  <c r="J1795" i="4"/>
  <c r="K1795" i="4" s="1"/>
  <c r="L1795" i="4"/>
  <c r="J1796" i="4"/>
  <c r="K1796" i="4" s="1"/>
  <c r="L1796" i="4"/>
  <c r="J1797" i="4"/>
  <c r="K1797" i="4" s="1"/>
  <c r="L1797" i="4"/>
  <c r="J1798" i="4"/>
  <c r="K1798" i="4" s="1"/>
  <c r="L1798" i="4"/>
  <c r="J1799" i="4"/>
  <c r="K1799" i="4" s="1"/>
  <c r="L1799" i="4"/>
  <c r="J1800" i="4"/>
  <c r="K1800" i="4" s="1"/>
  <c r="L1800" i="4"/>
  <c r="J1801" i="4"/>
  <c r="K1801" i="4" s="1"/>
  <c r="L1801" i="4"/>
  <c r="J1802" i="4"/>
  <c r="K1802" i="4" s="1"/>
  <c r="L1802" i="4"/>
  <c r="J1803" i="4"/>
  <c r="K1803" i="4" s="1"/>
  <c r="L1803" i="4"/>
  <c r="J1804" i="4"/>
  <c r="K1804" i="4" s="1"/>
  <c r="L1804" i="4"/>
  <c r="J1805" i="4"/>
  <c r="K1805" i="4" s="1"/>
  <c r="L1805" i="4"/>
  <c r="J1806" i="4"/>
  <c r="K1806" i="4" s="1"/>
  <c r="L1806" i="4"/>
  <c r="J1807" i="4"/>
  <c r="K1807" i="4" s="1"/>
  <c r="L1807" i="4"/>
  <c r="J1808" i="4"/>
  <c r="K1808" i="4" s="1"/>
  <c r="L1808" i="4"/>
  <c r="J1809" i="4"/>
  <c r="K1809" i="4" s="1"/>
  <c r="L1809" i="4"/>
  <c r="J1810" i="4"/>
  <c r="K1810" i="4" s="1"/>
  <c r="L1810" i="4"/>
  <c r="J1811" i="4"/>
  <c r="K1811" i="4" s="1"/>
  <c r="L1811" i="4"/>
  <c r="J1812" i="4"/>
  <c r="K1812" i="4" s="1"/>
  <c r="L1812" i="4"/>
  <c r="J1813" i="4"/>
  <c r="K1813" i="4" s="1"/>
  <c r="L1813" i="4"/>
  <c r="J1814" i="4"/>
  <c r="K1814" i="4" s="1"/>
  <c r="L1814" i="4"/>
  <c r="J1815" i="4"/>
  <c r="K1815" i="4" s="1"/>
  <c r="L1815" i="4"/>
  <c r="J1816" i="4"/>
  <c r="K1816" i="4" s="1"/>
  <c r="L1816" i="4"/>
  <c r="J1817" i="4"/>
  <c r="K1817" i="4" s="1"/>
  <c r="L1817" i="4"/>
  <c r="J1818" i="4"/>
  <c r="K1818" i="4" s="1"/>
  <c r="L1818" i="4"/>
  <c r="J1819" i="4"/>
  <c r="K1819" i="4" s="1"/>
  <c r="L1819" i="4"/>
  <c r="J1820" i="4"/>
  <c r="K1820" i="4" s="1"/>
  <c r="L1820" i="4"/>
  <c r="J1821" i="4"/>
  <c r="K1821" i="4" s="1"/>
  <c r="L1821" i="4"/>
  <c r="J1822" i="4"/>
  <c r="K1822" i="4" s="1"/>
  <c r="L1822" i="4"/>
  <c r="J1823" i="4"/>
  <c r="K1823" i="4" s="1"/>
  <c r="L1823" i="4"/>
  <c r="J1824" i="4"/>
  <c r="K1824" i="4"/>
  <c r="L1824" i="4"/>
  <c r="J1825" i="4"/>
  <c r="K1825" i="4" s="1"/>
  <c r="L1825" i="4"/>
  <c r="J1826" i="4"/>
  <c r="K1826" i="4" s="1"/>
  <c r="L1826" i="4"/>
  <c r="J1827" i="4"/>
  <c r="K1827" i="4" s="1"/>
  <c r="L1827" i="4"/>
  <c r="J1828" i="4"/>
  <c r="K1828" i="4" s="1"/>
  <c r="L1828" i="4"/>
  <c r="J1829" i="4"/>
  <c r="K1829" i="4" s="1"/>
  <c r="L1829" i="4"/>
  <c r="J1830" i="4"/>
  <c r="K1830" i="4" s="1"/>
  <c r="L1830" i="4"/>
  <c r="J1831" i="4"/>
  <c r="K1831" i="4" s="1"/>
  <c r="L1831" i="4"/>
  <c r="J1832" i="4"/>
  <c r="K1832" i="4" s="1"/>
  <c r="L1832" i="4"/>
  <c r="J1833" i="4"/>
  <c r="K1833" i="4" s="1"/>
  <c r="L1833" i="4"/>
  <c r="J1834" i="4"/>
  <c r="K1834" i="4" s="1"/>
  <c r="L1834" i="4"/>
  <c r="J1835" i="4"/>
  <c r="K1835" i="4" s="1"/>
  <c r="L1835" i="4"/>
  <c r="J1836" i="4"/>
  <c r="K1836" i="4" s="1"/>
  <c r="L1836" i="4"/>
  <c r="J1837" i="4"/>
  <c r="K1837" i="4" s="1"/>
  <c r="L1837" i="4"/>
  <c r="J1838" i="4"/>
  <c r="K1838" i="4" s="1"/>
  <c r="L1838" i="4"/>
  <c r="J1839" i="4"/>
  <c r="K1839" i="4" s="1"/>
  <c r="L1839" i="4"/>
  <c r="J1840" i="4"/>
  <c r="K1840" i="4" s="1"/>
  <c r="L1840" i="4"/>
  <c r="J1841" i="4"/>
  <c r="K1841" i="4" s="1"/>
  <c r="L1841" i="4"/>
  <c r="J1842" i="4"/>
  <c r="K1842" i="4" s="1"/>
  <c r="L1842" i="4"/>
  <c r="J1843" i="4"/>
  <c r="K1843" i="4" s="1"/>
  <c r="L1843" i="4"/>
  <c r="J1844" i="4"/>
  <c r="K1844" i="4" s="1"/>
  <c r="L1844" i="4"/>
  <c r="J1845" i="4"/>
  <c r="K1845" i="4" s="1"/>
  <c r="L1845" i="4"/>
  <c r="J1846" i="4"/>
  <c r="K1846" i="4" s="1"/>
  <c r="L1846" i="4"/>
  <c r="J1847" i="4"/>
  <c r="K1847" i="4" s="1"/>
  <c r="L1847" i="4"/>
  <c r="J1848" i="4"/>
  <c r="K1848" i="4" s="1"/>
  <c r="L1848" i="4"/>
  <c r="J1849" i="4"/>
  <c r="K1849" i="4" s="1"/>
  <c r="L1849" i="4"/>
  <c r="J1850" i="4"/>
  <c r="K1850" i="4" s="1"/>
  <c r="L1850" i="4"/>
  <c r="J1851" i="4"/>
  <c r="K1851" i="4" s="1"/>
  <c r="L1851" i="4"/>
  <c r="J1852" i="4"/>
  <c r="K1852" i="4" s="1"/>
  <c r="L1852" i="4"/>
  <c r="J1853" i="4"/>
  <c r="K1853" i="4" s="1"/>
  <c r="L1853" i="4"/>
  <c r="J1854" i="4"/>
  <c r="K1854" i="4" s="1"/>
  <c r="L1854" i="4"/>
  <c r="J1855" i="4"/>
  <c r="K1855" i="4" s="1"/>
  <c r="L1855" i="4"/>
  <c r="J1856" i="4"/>
  <c r="K1856" i="4" s="1"/>
  <c r="L1856" i="4"/>
  <c r="J1857" i="4"/>
  <c r="K1857" i="4" s="1"/>
  <c r="L1857" i="4"/>
  <c r="J1858" i="4"/>
  <c r="K1858" i="4" s="1"/>
  <c r="L1858" i="4"/>
  <c r="J1859" i="4"/>
  <c r="K1859" i="4" s="1"/>
  <c r="L1859" i="4"/>
  <c r="J1860" i="4"/>
  <c r="K1860" i="4" s="1"/>
  <c r="L1860" i="4"/>
  <c r="J1861" i="4"/>
  <c r="K1861" i="4" s="1"/>
  <c r="L1861" i="4"/>
  <c r="J1862" i="4"/>
  <c r="K1862" i="4" s="1"/>
  <c r="L1862" i="4"/>
  <c r="J1863" i="4"/>
  <c r="K1863" i="4" s="1"/>
  <c r="L1863" i="4"/>
  <c r="J1864" i="4"/>
  <c r="K1864" i="4" s="1"/>
  <c r="L1864" i="4"/>
  <c r="J1865" i="4"/>
  <c r="K1865" i="4" s="1"/>
  <c r="L1865" i="4"/>
  <c r="J1866" i="4"/>
  <c r="K1866" i="4" s="1"/>
  <c r="L1866" i="4"/>
  <c r="J1867" i="4"/>
  <c r="K1867" i="4" s="1"/>
  <c r="L1867" i="4"/>
  <c r="J1868" i="4"/>
  <c r="K1868" i="4" s="1"/>
  <c r="L1868" i="4"/>
  <c r="J1869" i="4"/>
  <c r="K1869" i="4" s="1"/>
  <c r="L1869" i="4"/>
  <c r="J1870" i="4"/>
  <c r="K1870" i="4" s="1"/>
  <c r="L1870" i="4"/>
  <c r="J1871" i="4"/>
  <c r="K1871" i="4" s="1"/>
  <c r="L1871" i="4"/>
  <c r="J1872" i="4"/>
  <c r="K1872" i="4"/>
  <c r="L1872" i="4"/>
  <c r="J1873" i="4"/>
  <c r="K1873" i="4" s="1"/>
  <c r="L1873" i="4"/>
  <c r="J1874" i="4"/>
  <c r="K1874" i="4" s="1"/>
  <c r="L1874" i="4"/>
  <c r="J1875" i="4"/>
  <c r="K1875" i="4" s="1"/>
  <c r="L1875" i="4"/>
  <c r="J1876" i="4"/>
  <c r="K1876" i="4" s="1"/>
  <c r="L1876" i="4"/>
  <c r="J1877" i="4"/>
  <c r="K1877" i="4" s="1"/>
  <c r="L1877" i="4"/>
  <c r="J1878" i="4"/>
  <c r="K1878" i="4" s="1"/>
  <c r="L1878" i="4"/>
  <c r="J1879" i="4"/>
  <c r="K1879" i="4" s="1"/>
  <c r="L1879" i="4"/>
  <c r="J1880" i="4"/>
  <c r="K1880" i="4" s="1"/>
  <c r="L1880" i="4"/>
  <c r="J1881" i="4"/>
  <c r="K1881" i="4" s="1"/>
  <c r="L1881" i="4"/>
  <c r="J1882" i="4"/>
  <c r="K1882" i="4" s="1"/>
  <c r="L1882" i="4"/>
  <c r="J1883" i="4"/>
  <c r="K1883" i="4" s="1"/>
  <c r="L1883" i="4"/>
  <c r="J1884" i="4"/>
  <c r="K1884" i="4" s="1"/>
  <c r="L1884" i="4"/>
  <c r="J1885" i="4"/>
  <c r="K1885" i="4" s="1"/>
  <c r="L1885" i="4"/>
  <c r="J1886" i="4"/>
  <c r="K1886" i="4" s="1"/>
  <c r="L1886" i="4"/>
  <c r="J1887" i="4"/>
  <c r="K1887" i="4" s="1"/>
  <c r="L1887" i="4"/>
  <c r="J1888" i="4"/>
  <c r="K1888" i="4" s="1"/>
  <c r="L1888" i="4"/>
  <c r="J1889" i="4"/>
  <c r="K1889" i="4" s="1"/>
  <c r="L1889" i="4"/>
  <c r="J1890" i="4"/>
  <c r="K1890" i="4" s="1"/>
  <c r="L1890" i="4"/>
  <c r="J1891" i="4"/>
  <c r="K1891" i="4" s="1"/>
  <c r="L1891" i="4"/>
  <c r="J1892" i="4"/>
  <c r="K1892" i="4" s="1"/>
  <c r="L1892" i="4"/>
  <c r="J1893" i="4"/>
  <c r="K1893" i="4" s="1"/>
  <c r="L1893" i="4"/>
  <c r="J1894" i="4"/>
  <c r="K1894" i="4" s="1"/>
  <c r="L1894" i="4"/>
  <c r="J1895" i="4"/>
  <c r="K1895" i="4" s="1"/>
  <c r="L1895" i="4"/>
  <c r="J1896" i="4"/>
  <c r="K1896" i="4" s="1"/>
  <c r="L1896" i="4"/>
  <c r="J1897" i="4"/>
  <c r="K1897" i="4" s="1"/>
  <c r="L1897" i="4"/>
  <c r="J1898" i="4"/>
  <c r="K1898" i="4" s="1"/>
  <c r="L1898" i="4"/>
  <c r="J1899" i="4"/>
  <c r="K1899" i="4" s="1"/>
  <c r="L1899" i="4"/>
  <c r="J1900" i="4"/>
  <c r="K1900" i="4" s="1"/>
  <c r="L1900" i="4"/>
  <c r="J1901" i="4"/>
  <c r="K1901" i="4" s="1"/>
  <c r="L1901" i="4"/>
  <c r="J1902" i="4"/>
  <c r="K1902" i="4" s="1"/>
  <c r="L1902" i="4"/>
  <c r="J1903" i="4"/>
  <c r="K1903" i="4" s="1"/>
  <c r="L1903" i="4"/>
  <c r="J1904" i="4"/>
  <c r="K1904" i="4" s="1"/>
  <c r="L1904" i="4"/>
  <c r="J1905" i="4"/>
  <c r="K1905" i="4" s="1"/>
  <c r="L1905" i="4"/>
  <c r="J1906" i="4"/>
  <c r="K1906" i="4" s="1"/>
  <c r="L1906" i="4"/>
  <c r="J1907" i="4"/>
  <c r="K1907" i="4" s="1"/>
  <c r="L1907" i="4"/>
  <c r="J1908" i="4"/>
  <c r="K1908" i="4" s="1"/>
  <c r="L1908" i="4"/>
  <c r="J1909" i="4"/>
  <c r="K1909" i="4" s="1"/>
  <c r="L1909" i="4"/>
  <c r="J1910" i="4"/>
  <c r="K1910" i="4" s="1"/>
  <c r="L1910" i="4"/>
  <c r="J1911" i="4"/>
  <c r="K1911" i="4" s="1"/>
  <c r="L1911" i="4"/>
  <c r="J1912" i="4"/>
  <c r="K1912" i="4" s="1"/>
  <c r="L1912" i="4"/>
  <c r="J1913" i="4"/>
  <c r="K1913" i="4" s="1"/>
  <c r="L1913" i="4"/>
  <c r="J1914" i="4"/>
  <c r="K1914" i="4" s="1"/>
  <c r="L1914" i="4"/>
  <c r="J1915" i="4"/>
  <c r="K1915" i="4" s="1"/>
  <c r="L1915" i="4"/>
  <c r="J1916" i="4"/>
  <c r="K1916" i="4" s="1"/>
  <c r="L1916" i="4"/>
  <c r="J1917" i="4"/>
  <c r="K1917" i="4" s="1"/>
  <c r="L1917" i="4"/>
  <c r="J1918" i="4"/>
  <c r="K1918" i="4" s="1"/>
  <c r="L1918" i="4"/>
  <c r="J1919" i="4"/>
  <c r="K1919" i="4" s="1"/>
  <c r="L1919" i="4"/>
  <c r="J1920" i="4"/>
  <c r="K1920" i="4"/>
  <c r="L1920" i="4"/>
  <c r="J1921" i="4"/>
  <c r="K1921" i="4" s="1"/>
  <c r="L1921" i="4"/>
  <c r="J1922" i="4"/>
  <c r="K1922" i="4" s="1"/>
  <c r="L1922" i="4"/>
  <c r="J1923" i="4"/>
  <c r="K1923" i="4" s="1"/>
  <c r="L1923" i="4"/>
  <c r="J1924" i="4"/>
  <c r="K1924" i="4" s="1"/>
  <c r="L1924" i="4"/>
  <c r="J1925" i="4"/>
  <c r="K1925" i="4" s="1"/>
  <c r="L1925" i="4"/>
  <c r="J1926" i="4"/>
  <c r="K1926" i="4" s="1"/>
  <c r="L1926" i="4"/>
  <c r="J1927" i="4"/>
  <c r="K1927" i="4" s="1"/>
  <c r="L1927" i="4"/>
  <c r="J1928" i="4"/>
  <c r="K1928" i="4" s="1"/>
  <c r="L1928" i="4"/>
  <c r="J1929" i="4"/>
  <c r="K1929" i="4" s="1"/>
  <c r="L1929" i="4"/>
  <c r="J1930" i="4"/>
  <c r="K1930" i="4" s="1"/>
  <c r="L1930" i="4"/>
  <c r="J1931" i="4"/>
  <c r="K1931" i="4" s="1"/>
  <c r="L1931" i="4"/>
  <c r="J1932" i="4"/>
  <c r="K1932" i="4" s="1"/>
  <c r="L1932" i="4"/>
  <c r="J1933" i="4"/>
  <c r="K1933" i="4" s="1"/>
  <c r="L1933" i="4"/>
  <c r="J1934" i="4"/>
  <c r="K1934" i="4" s="1"/>
  <c r="L1934" i="4"/>
  <c r="J1935" i="4"/>
  <c r="K1935" i="4" s="1"/>
  <c r="L1935" i="4"/>
  <c r="J1936" i="4"/>
  <c r="K1936" i="4" s="1"/>
  <c r="L1936" i="4"/>
  <c r="J1937" i="4"/>
  <c r="K1937" i="4" s="1"/>
  <c r="L1937" i="4"/>
  <c r="J1938" i="4"/>
  <c r="K1938" i="4" s="1"/>
  <c r="L1938" i="4"/>
  <c r="J1939" i="4"/>
  <c r="K1939" i="4" s="1"/>
  <c r="L1939" i="4"/>
  <c r="J1940" i="4"/>
  <c r="K1940" i="4" s="1"/>
  <c r="L1940" i="4"/>
  <c r="J1941" i="4"/>
  <c r="K1941" i="4" s="1"/>
  <c r="L1941" i="4"/>
  <c r="J1942" i="4"/>
  <c r="K1942" i="4" s="1"/>
  <c r="L1942" i="4"/>
  <c r="J1943" i="4"/>
  <c r="K1943" i="4" s="1"/>
  <c r="L1943" i="4"/>
  <c r="J1944" i="4"/>
  <c r="K1944" i="4" s="1"/>
  <c r="L1944" i="4"/>
  <c r="J1945" i="4"/>
  <c r="K1945" i="4" s="1"/>
  <c r="L1945" i="4"/>
  <c r="J1946" i="4"/>
  <c r="K1946" i="4" s="1"/>
  <c r="L1946" i="4"/>
  <c r="J1947" i="4"/>
  <c r="K1947" i="4" s="1"/>
  <c r="L1947" i="4"/>
  <c r="J1948" i="4"/>
  <c r="K1948" i="4" s="1"/>
  <c r="L1948" i="4"/>
  <c r="J1949" i="4"/>
  <c r="K1949" i="4" s="1"/>
  <c r="L1949" i="4"/>
  <c r="J1950" i="4"/>
  <c r="K1950" i="4" s="1"/>
  <c r="L1950" i="4"/>
  <c r="J1951" i="4"/>
  <c r="K1951" i="4" s="1"/>
  <c r="L1951" i="4"/>
  <c r="J1952" i="4"/>
  <c r="K1952" i="4" s="1"/>
  <c r="L1952" i="4"/>
  <c r="J1953" i="4"/>
  <c r="K1953" i="4" s="1"/>
  <c r="L1953" i="4"/>
  <c r="J1954" i="4"/>
  <c r="K1954" i="4" s="1"/>
  <c r="L1954" i="4"/>
  <c r="J1955" i="4"/>
  <c r="K1955" i="4" s="1"/>
  <c r="L1955" i="4"/>
  <c r="J1956" i="4"/>
  <c r="K1956" i="4" s="1"/>
  <c r="L1956" i="4"/>
  <c r="J1957" i="4"/>
  <c r="K1957" i="4" s="1"/>
  <c r="L1957" i="4"/>
  <c r="J1958" i="4"/>
  <c r="K1958" i="4" s="1"/>
  <c r="L1958" i="4"/>
  <c r="J1959" i="4"/>
  <c r="K1959" i="4" s="1"/>
  <c r="L1959" i="4"/>
  <c r="J1960" i="4"/>
  <c r="K1960" i="4" s="1"/>
  <c r="L1960" i="4"/>
  <c r="J1961" i="4"/>
  <c r="K1961" i="4" s="1"/>
  <c r="L1961" i="4"/>
  <c r="J1962" i="4"/>
  <c r="K1962" i="4" s="1"/>
  <c r="L1962" i="4"/>
  <c r="J1963" i="4"/>
  <c r="K1963" i="4" s="1"/>
  <c r="L1963" i="4"/>
  <c r="J1964" i="4"/>
  <c r="K1964" i="4" s="1"/>
  <c r="L1964" i="4"/>
  <c r="J1965" i="4"/>
  <c r="K1965" i="4" s="1"/>
  <c r="L1965" i="4"/>
  <c r="J1966" i="4"/>
  <c r="K1966" i="4" s="1"/>
  <c r="L1966" i="4"/>
  <c r="J1967" i="4"/>
  <c r="K1967" i="4" s="1"/>
  <c r="L1967" i="4"/>
  <c r="J1968" i="4"/>
  <c r="K1968" i="4" s="1"/>
  <c r="L1968" i="4"/>
  <c r="J1969" i="4"/>
  <c r="K1969" i="4" s="1"/>
  <c r="L1969" i="4"/>
  <c r="J1970" i="4"/>
  <c r="K1970" i="4" s="1"/>
  <c r="L1970" i="4"/>
  <c r="J1971" i="4"/>
  <c r="K1971" i="4" s="1"/>
  <c r="L1971" i="4"/>
  <c r="J1972" i="4"/>
  <c r="K1972" i="4" s="1"/>
  <c r="L1972" i="4"/>
  <c r="J1973" i="4"/>
  <c r="K1973" i="4" s="1"/>
  <c r="L1973" i="4"/>
  <c r="J1974" i="4"/>
  <c r="K1974" i="4" s="1"/>
  <c r="L1974" i="4"/>
  <c r="J1975" i="4"/>
  <c r="K1975" i="4" s="1"/>
  <c r="L1975" i="4"/>
  <c r="J1976" i="4"/>
  <c r="K1976" i="4" s="1"/>
  <c r="L1976" i="4"/>
  <c r="J1977" i="4"/>
  <c r="K1977" i="4" s="1"/>
  <c r="L1977" i="4"/>
  <c r="J1978" i="4"/>
  <c r="K1978" i="4" s="1"/>
  <c r="L1978" i="4"/>
  <c r="J1979" i="4"/>
  <c r="K1979" i="4" s="1"/>
  <c r="L1979" i="4"/>
  <c r="J1980" i="4"/>
  <c r="K1980" i="4" s="1"/>
  <c r="L1980" i="4"/>
  <c r="J1981" i="4"/>
  <c r="K1981" i="4" s="1"/>
  <c r="L1981" i="4"/>
  <c r="J1982" i="4"/>
  <c r="K1982" i="4" s="1"/>
  <c r="L1982" i="4"/>
  <c r="J1983" i="4"/>
  <c r="K1983" i="4" s="1"/>
  <c r="L1983" i="4"/>
  <c r="J1984" i="4"/>
  <c r="K1984" i="4" s="1"/>
  <c r="L1984" i="4"/>
  <c r="J1985" i="4"/>
  <c r="K1985" i="4" s="1"/>
  <c r="L1985" i="4"/>
  <c r="J1986" i="4"/>
  <c r="K1986" i="4" s="1"/>
  <c r="L1986" i="4"/>
  <c r="J1987" i="4"/>
  <c r="K1987" i="4" s="1"/>
  <c r="L1987" i="4"/>
  <c r="J1988" i="4"/>
  <c r="K1988" i="4" s="1"/>
  <c r="L1988" i="4"/>
  <c r="J1989" i="4"/>
  <c r="K1989" i="4" s="1"/>
  <c r="L1989" i="4"/>
  <c r="J1990" i="4"/>
  <c r="K1990" i="4" s="1"/>
  <c r="L1990" i="4"/>
  <c r="J1991" i="4"/>
  <c r="K1991" i="4" s="1"/>
  <c r="L1991" i="4"/>
  <c r="J1992" i="4"/>
  <c r="K1992" i="4" s="1"/>
  <c r="L1992" i="4"/>
  <c r="J1993" i="4"/>
  <c r="K1993" i="4" s="1"/>
  <c r="L1993" i="4"/>
  <c r="J1994" i="4"/>
  <c r="K1994" i="4" s="1"/>
  <c r="L1994" i="4"/>
  <c r="J1995" i="4"/>
  <c r="K1995" i="4" s="1"/>
  <c r="L1995" i="4"/>
  <c r="J1996" i="4"/>
  <c r="K1996" i="4" s="1"/>
  <c r="L1996" i="4"/>
  <c r="J1997" i="4"/>
  <c r="K1997" i="4" s="1"/>
  <c r="L1997" i="4"/>
  <c r="J1998" i="4"/>
  <c r="K1998" i="4" s="1"/>
  <c r="L1998" i="4"/>
  <c r="J1999" i="4"/>
  <c r="K1999" i="4" s="1"/>
  <c r="L1999" i="4"/>
  <c r="J2000" i="4"/>
  <c r="K2000" i="4"/>
  <c r="L2000" i="4"/>
  <c r="J2001" i="4"/>
  <c r="K2001" i="4" s="1"/>
  <c r="L2001" i="4"/>
  <c r="J2002" i="4"/>
  <c r="K2002" i="4" s="1"/>
  <c r="L2002" i="4"/>
  <c r="J2003" i="4"/>
  <c r="K2003" i="4" s="1"/>
  <c r="L2003" i="4"/>
  <c r="J2004" i="4"/>
  <c r="K2004" i="4" s="1"/>
  <c r="L2004" i="4"/>
  <c r="J2005" i="4"/>
  <c r="K2005" i="4" s="1"/>
  <c r="L2005" i="4"/>
  <c r="J2006" i="4"/>
  <c r="K2006" i="4" s="1"/>
  <c r="L2006" i="4"/>
  <c r="J2007" i="4"/>
  <c r="K2007" i="4" s="1"/>
  <c r="L2007" i="4"/>
  <c r="J2008" i="4"/>
  <c r="K2008" i="4" s="1"/>
  <c r="L2008" i="4"/>
  <c r="J2009" i="4"/>
  <c r="K2009" i="4" s="1"/>
  <c r="L2009" i="4"/>
  <c r="J2010" i="4"/>
  <c r="K2010" i="4" s="1"/>
  <c r="L2010" i="4"/>
  <c r="J2011" i="4"/>
  <c r="K2011" i="4" s="1"/>
  <c r="L2011" i="4"/>
  <c r="J2012" i="4"/>
  <c r="K2012" i="4" s="1"/>
  <c r="L2012" i="4"/>
  <c r="J2013" i="4"/>
  <c r="K2013" i="4" s="1"/>
  <c r="L2013" i="4"/>
  <c r="J2014" i="4"/>
  <c r="K2014" i="4" s="1"/>
  <c r="L2014" i="4"/>
  <c r="J2015" i="4"/>
  <c r="K2015" i="4" s="1"/>
  <c r="L2015" i="4"/>
  <c r="J2016" i="4"/>
  <c r="K2016" i="4" s="1"/>
  <c r="L2016" i="4"/>
  <c r="J2017" i="4"/>
  <c r="K2017" i="4" s="1"/>
  <c r="L2017" i="4"/>
  <c r="J2018" i="4"/>
  <c r="K2018" i="4" s="1"/>
  <c r="L2018" i="4"/>
  <c r="J2019" i="4"/>
  <c r="K2019" i="4" s="1"/>
  <c r="L2019" i="4"/>
  <c r="J2020" i="4"/>
  <c r="K2020" i="4" s="1"/>
  <c r="L2020" i="4"/>
  <c r="J2021" i="4"/>
  <c r="K2021" i="4" s="1"/>
  <c r="L2021" i="4"/>
  <c r="J2022" i="4"/>
  <c r="K2022" i="4" s="1"/>
  <c r="L2022" i="4"/>
  <c r="J2023" i="4"/>
  <c r="K2023" i="4" s="1"/>
  <c r="L2023" i="4"/>
  <c r="J2024" i="4"/>
  <c r="K2024" i="4" s="1"/>
  <c r="L2024" i="4"/>
  <c r="J2025" i="4"/>
  <c r="K2025" i="4" s="1"/>
  <c r="L2025" i="4"/>
  <c r="J2026" i="4"/>
  <c r="K2026" i="4" s="1"/>
  <c r="L2026" i="4"/>
  <c r="J2027" i="4"/>
  <c r="K2027" i="4" s="1"/>
  <c r="L2027" i="4"/>
  <c r="J2028" i="4"/>
  <c r="K2028" i="4" s="1"/>
  <c r="L2028" i="4"/>
  <c r="J2029" i="4"/>
  <c r="K2029" i="4" s="1"/>
  <c r="L2029" i="4"/>
  <c r="J2030" i="4"/>
  <c r="K2030" i="4" s="1"/>
  <c r="L2030" i="4"/>
  <c r="J2031" i="4"/>
  <c r="K2031" i="4" s="1"/>
  <c r="L2031" i="4"/>
  <c r="J2032" i="4"/>
  <c r="K2032" i="4"/>
  <c r="L2032" i="4"/>
  <c r="J2033" i="4"/>
  <c r="K2033" i="4" s="1"/>
  <c r="L2033" i="4"/>
  <c r="J2034" i="4"/>
  <c r="K2034" i="4" s="1"/>
  <c r="L2034" i="4"/>
  <c r="J2035" i="4"/>
  <c r="K2035" i="4" s="1"/>
  <c r="L2035" i="4"/>
  <c r="J2036" i="4"/>
  <c r="K2036" i="4" s="1"/>
  <c r="L2036" i="4"/>
  <c r="J2037" i="4"/>
  <c r="K2037" i="4" s="1"/>
  <c r="L2037" i="4"/>
  <c r="J2038" i="4"/>
  <c r="K2038" i="4" s="1"/>
  <c r="L2038" i="4"/>
  <c r="J2039" i="4"/>
  <c r="K2039" i="4" s="1"/>
  <c r="L2039" i="4"/>
  <c r="J2040" i="4"/>
  <c r="K2040" i="4" s="1"/>
  <c r="L2040" i="4"/>
  <c r="J2041" i="4"/>
  <c r="K2041" i="4" s="1"/>
  <c r="L2041" i="4"/>
  <c r="J2042" i="4"/>
  <c r="K2042" i="4" s="1"/>
  <c r="L2042" i="4"/>
  <c r="J2043" i="4"/>
  <c r="K2043" i="4" s="1"/>
  <c r="L2043" i="4"/>
  <c r="J2044" i="4"/>
  <c r="K2044" i="4" s="1"/>
  <c r="L2044" i="4"/>
  <c r="J2045" i="4"/>
  <c r="K2045" i="4" s="1"/>
  <c r="L2045" i="4"/>
  <c r="J2046" i="4"/>
  <c r="K2046" i="4" s="1"/>
  <c r="L2046" i="4"/>
  <c r="J2047" i="4"/>
  <c r="K2047" i="4" s="1"/>
  <c r="L2047" i="4"/>
  <c r="J2048" i="4"/>
  <c r="K2048" i="4" s="1"/>
  <c r="L2048" i="4"/>
  <c r="J2049" i="4"/>
  <c r="K2049" i="4" s="1"/>
  <c r="L2049" i="4"/>
  <c r="J2050" i="4"/>
  <c r="K2050" i="4" s="1"/>
  <c r="L2050" i="4"/>
  <c r="J2051" i="4"/>
  <c r="K2051" i="4" s="1"/>
  <c r="L2051" i="4"/>
  <c r="J2052" i="4"/>
  <c r="K2052" i="4" s="1"/>
  <c r="L2052" i="4"/>
  <c r="J2053" i="4"/>
  <c r="K2053" i="4" s="1"/>
  <c r="L2053" i="4"/>
  <c r="J2054" i="4"/>
  <c r="K2054" i="4" s="1"/>
  <c r="L2054" i="4"/>
  <c r="J2055" i="4"/>
  <c r="K2055" i="4" s="1"/>
  <c r="L2055" i="4"/>
  <c r="J2056" i="4"/>
  <c r="K2056" i="4" s="1"/>
  <c r="L2056" i="4"/>
  <c r="J2057" i="4"/>
  <c r="K2057" i="4" s="1"/>
  <c r="L2057" i="4"/>
  <c r="J2058" i="4"/>
  <c r="K2058" i="4" s="1"/>
  <c r="L2058" i="4"/>
  <c r="J2059" i="4"/>
  <c r="K2059" i="4" s="1"/>
  <c r="L2059" i="4"/>
  <c r="J2060" i="4"/>
  <c r="K2060" i="4" s="1"/>
  <c r="L2060" i="4"/>
  <c r="J2061" i="4"/>
  <c r="K2061" i="4" s="1"/>
  <c r="L2061" i="4"/>
  <c r="J2062" i="4"/>
  <c r="K2062" i="4" s="1"/>
  <c r="L2062" i="4"/>
  <c r="J2063" i="4"/>
  <c r="K2063" i="4" s="1"/>
  <c r="L2063" i="4"/>
  <c r="J2064" i="4"/>
  <c r="K2064" i="4"/>
  <c r="L2064" i="4"/>
  <c r="J2065" i="4"/>
  <c r="K2065" i="4" s="1"/>
  <c r="L2065" i="4"/>
  <c r="J2066" i="4"/>
  <c r="K2066" i="4" s="1"/>
  <c r="L2066" i="4"/>
  <c r="J2067" i="4"/>
  <c r="K2067" i="4" s="1"/>
  <c r="L2067" i="4"/>
  <c r="J2068" i="4"/>
  <c r="K2068" i="4" s="1"/>
  <c r="L2068" i="4"/>
  <c r="J2069" i="4"/>
  <c r="K2069" i="4" s="1"/>
  <c r="L2069" i="4"/>
  <c r="J2070" i="4"/>
  <c r="K2070" i="4" s="1"/>
  <c r="L2070" i="4"/>
  <c r="J2071" i="4"/>
  <c r="K2071" i="4" s="1"/>
  <c r="L2071" i="4"/>
  <c r="J2072" i="4"/>
  <c r="K2072" i="4" s="1"/>
  <c r="L2072" i="4"/>
  <c r="J2073" i="4"/>
  <c r="K2073" i="4" s="1"/>
  <c r="L2073" i="4"/>
  <c r="J2074" i="4"/>
  <c r="K2074" i="4" s="1"/>
  <c r="L2074" i="4"/>
  <c r="J2075" i="4"/>
  <c r="K2075" i="4" s="1"/>
  <c r="L2075" i="4"/>
  <c r="J2076" i="4"/>
  <c r="K2076" i="4" s="1"/>
  <c r="L2076" i="4"/>
  <c r="J2077" i="4"/>
  <c r="K2077" i="4" s="1"/>
  <c r="L2077" i="4"/>
  <c r="J2078" i="4"/>
  <c r="K2078" i="4" s="1"/>
  <c r="L2078" i="4"/>
  <c r="J2079" i="4"/>
  <c r="K2079" i="4" s="1"/>
  <c r="L2079" i="4"/>
  <c r="J2080" i="4"/>
  <c r="K2080" i="4" s="1"/>
  <c r="L2080" i="4"/>
  <c r="J2081" i="4"/>
  <c r="K2081" i="4" s="1"/>
  <c r="L2081" i="4"/>
  <c r="J2082" i="4"/>
  <c r="K2082" i="4" s="1"/>
  <c r="L2082" i="4"/>
  <c r="J2083" i="4"/>
  <c r="K2083" i="4" s="1"/>
  <c r="L2083" i="4"/>
  <c r="J2084" i="4"/>
  <c r="K2084" i="4" s="1"/>
  <c r="L2084" i="4"/>
  <c r="J2085" i="4"/>
  <c r="K2085" i="4" s="1"/>
  <c r="L2085" i="4"/>
  <c r="J2086" i="4"/>
  <c r="K2086" i="4" s="1"/>
  <c r="L2086" i="4"/>
  <c r="J2087" i="4"/>
  <c r="K2087" i="4" s="1"/>
  <c r="L2087" i="4"/>
  <c r="J2088" i="4"/>
  <c r="K2088" i="4" s="1"/>
  <c r="L2088" i="4"/>
  <c r="J2089" i="4"/>
  <c r="K2089" i="4" s="1"/>
  <c r="L2089" i="4"/>
  <c r="J2090" i="4"/>
  <c r="K2090" i="4" s="1"/>
  <c r="L2090" i="4"/>
  <c r="J2091" i="4"/>
  <c r="K2091" i="4" s="1"/>
  <c r="L2091" i="4"/>
  <c r="J2092" i="4"/>
  <c r="K2092" i="4" s="1"/>
  <c r="L2092" i="4"/>
  <c r="J2093" i="4"/>
  <c r="K2093" i="4" s="1"/>
  <c r="L2093" i="4"/>
  <c r="J2094" i="4"/>
  <c r="K2094" i="4" s="1"/>
  <c r="L2094" i="4"/>
  <c r="J2095" i="4"/>
  <c r="K2095" i="4" s="1"/>
  <c r="L2095" i="4"/>
  <c r="J2096" i="4"/>
  <c r="K2096" i="4" s="1"/>
  <c r="L2096" i="4"/>
  <c r="J2097" i="4"/>
  <c r="K2097" i="4" s="1"/>
  <c r="L2097" i="4"/>
  <c r="J2098" i="4"/>
  <c r="K2098" i="4"/>
  <c r="L2098" i="4"/>
  <c r="J2099" i="4"/>
  <c r="K2099" i="4" s="1"/>
  <c r="L2099" i="4"/>
  <c r="J2100" i="4"/>
  <c r="K2100" i="4" s="1"/>
  <c r="L2100" i="4"/>
  <c r="J2101" i="4"/>
  <c r="K2101" i="4" s="1"/>
  <c r="L2101" i="4"/>
  <c r="J2102" i="4"/>
  <c r="K2102" i="4" s="1"/>
  <c r="L2102" i="4"/>
  <c r="J2103" i="4"/>
  <c r="K2103" i="4" s="1"/>
  <c r="L2103" i="4"/>
  <c r="J2104" i="4"/>
  <c r="K2104" i="4" s="1"/>
  <c r="L2104" i="4"/>
  <c r="J2105" i="4"/>
  <c r="K2105" i="4" s="1"/>
  <c r="L2105" i="4"/>
  <c r="J2106" i="4"/>
  <c r="K2106" i="4" s="1"/>
  <c r="L2106" i="4"/>
  <c r="J2107" i="4"/>
  <c r="K2107" i="4" s="1"/>
  <c r="L2107" i="4"/>
  <c r="J2108" i="4"/>
  <c r="K2108" i="4" s="1"/>
  <c r="L2108" i="4"/>
  <c r="J2109" i="4"/>
  <c r="K2109" i="4" s="1"/>
  <c r="L2109" i="4"/>
  <c r="J2110" i="4"/>
  <c r="K2110" i="4" s="1"/>
  <c r="L2110" i="4"/>
  <c r="J2111" i="4"/>
  <c r="K2111" i="4" s="1"/>
  <c r="L2111" i="4"/>
  <c r="J2112" i="4"/>
  <c r="K2112" i="4" s="1"/>
  <c r="L2112" i="4"/>
  <c r="J2113" i="4"/>
  <c r="K2113" i="4" s="1"/>
  <c r="L2113" i="4"/>
  <c r="J2114" i="4"/>
  <c r="K2114" i="4" s="1"/>
  <c r="L2114" i="4"/>
  <c r="J2115" i="4"/>
  <c r="K2115" i="4" s="1"/>
  <c r="L2115" i="4"/>
  <c r="J2116" i="4"/>
  <c r="K2116" i="4" s="1"/>
  <c r="L2116" i="4"/>
  <c r="J2117" i="4"/>
  <c r="K2117" i="4" s="1"/>
  <c r="L2117" i="4"/>
  <c r="J2118" i="4"/>
  <c r="K2118" i="4" s="1"/>
  <c r="L2118" i="4"/>
  <c r="J2119" i="4"/>
  <c r="K2119" i="4" s="1"/>
  <c r="L2119" i="4"/>
  <c r="J2120" i="4"/>
  <c r="K2120" i="4" s="1"/>
  <c r="L2120" i="4"/>
  <c r="J2121" i="4"/>
  <c r="K2121" i="4" s="1"/>
  <c r="L2121" i="4"/>
  <c r="J2122" i="4"/>
  <c r="K2122" i="4" s="1"/>
  <c r="L2122" i="4"/>
  <c r="J2123" i="4"/>
  <c r="K2123" i="4" s="1"/>
  <c r="L2123" i="4"/>
  <c r="J2124" i="4"/>
  <c r="K2124" i="4" s="1"/>
  <c r="L2124" i="4"/>
  <c r="J2125" i="4"/>
  <c r="K2125" i="4" s="1"/>
  <c r="L2125" i="4"/>
  <c r="J2126" i="4"/>
  <c r="K2126" i="4" s="1"/>
  <c r="L2126" i="4"/>
  <c r="J2127" i="4"/>
  <c r="K2127" i="4" s="1"/>
  <c r="L2127" i="4"/>
  <c r="J2128" i="4"/>
  <c r="K2128" i="4" s="1"/>
  <c r="L2128" i="4"/>
  <c r="J2129" i="4"/>
  <c r="K2129" i="4" s="1"/>
  <c r="L2129" i="4"/>
  <c r="J2130" i="4"/>
  <c r="K2130" i="4"/>
  <c r="L2130" i="4"/>
  <c r="J2131" i="4"/>
  <c r="K2131" i="4" s="1"/>
  <c r="L2131" i="4"/>
  <c r="J2132" i="4"/>
  <c r="K2132" i="4" s="1"/>
  <c r="L2132" i="4"/>
  <c r="J2133" i="4"/>
  <c r="K2133" i="4" s="1"/>
  <c r="L2133" i="4"/>
  <c r="J2134" i="4"/>
  <c r="K2134" i="4" s="1"/>
  <c r="L2134" i="4"/>
  <c r="J2135" i="4"/>
  <c r="K2135" i="4" s="1"/>
  <c r="L2135" i="4"/>
  <c r="J2136" i="4"/>
  <c r="K2136" i="4" s="1"/>
  <c r="L2136" i="4"/>
  <c r="J2137" i="4"/>
  <c r="K2137" i="4" s="1"/>
  <c r="L2137" i="4"/>
  <c r="J2138" i="4"/>
  <c r="K2138" i="4" s="1"/>
  <c r="L2138" i="4"/>
  <c r="J2139" i="4"/>
  <c r="K2139" i="4" s="1"/>
  <c r="L2139" i="4"/>
  <c r="J2140" i="4"/>
  <c r="K2140" i="4" s="1"/>
  <c r="L2140" i="4"/>
  <c r="J2141" i="4"/>
  <c r="K2141" i="4" s="1"/>
  <c r="L2141" i="4"/>
  <c r="J2142" i="4"/>
  <c r="K2142" i="4" s="1"/>
  <c r="L2142" i="4"/>
  <c r="J2143" i="4"/>
  <c r="K2143" i="4" s="1"/>
  <c r="L2143" i="4"/>
  <c r="J2144" i="4"/>
  <c r="K2144" i="4" s="1"/>
  <c r="L2144" i="4"/>
  <c r="J2145" i="4"/>
  <c r="K2145" i="4" s="1"/>
  <c r="L2145" i="4"/>
  <c r="J2146" i="4"/>
  <c r="K2146" i="4" s="1"/>
  <c r="L2146" i="4"/>
  <c r="J2147" i="4"/>
  <c r="K2147" i="4" s="1"/>
  <c r="L2147" i="4"/>
  <c r="J2148" i="4"/>
  <c r="K2148" i="4" s="1"/>
  <c r="L2148" i="4"/>
  <c r="J2149" i="4"/>
  <c r="K2149" i="4" s="1"/>
  <c r="L2149" i="4"/>
  <c r="J2150" i="4"/>
  <c r="K2150" i="4" s="1"/>
  <c r="L2150" i="4"/>
  <c r="J2151" i="4"/>
  <c r="K2151" i="4" s="1"/>
  <c r="L2151" i="4"/>
  <c r="J2152" i="4"/>
  <c r="K2152" i="4" s="1"/>
  <c r="L2152" i="4"/>
  <c r="J2153" i="4"/>
  <c r="K2153" i="4" s="1"/>
  <c r="L2153" i="4"/>
  <c r="J2154" i="4"/>
  <c r="K2154" i="4" s="1"/>
  <c r="L2154" i="4"/>
  <c r="J2155" i="4"/>
  <c r="K2155" i="4" s="1"/>
  <c r="L2155" i="4"/>
  <c r="J2156" i="4"/>
  <c r="K2156" i="4" s="1"/>
  <c r="L2156" i="4"/>
  <c r="J2157" i="4"/>
  <c r="K2157" i="4" s="1"/>
  <c r="L2157" i="4"/>
  <c r="J2158" i="4"/>
  <c r="K2158" i="4" s="1"/>
  <c r="L2158" i="4"/>
  <c r="J2159" i="4"/>
  <c r="K2159" i="4" s="1"/>
  <c r="L2159" i="4"/>
  <c r="J2160" i="4"/>
  <c r="K2160" i="4" s="1"/>
  <c r="L2160" i="4"/>
  <c r="J2161" i="4"/>
  <c r="K2161" i="4" s="1"/>
  <c r="L2161" i="4"/>
  <c r="J2162" i="4"/>
  <c r="K2162" i="4" s="1"/>
  <c r="L2162" i="4"/>
  <c r="J2163" i="4"/>
  <c r="K2163" i="4" s="1"/>
  <c r="L2163" i="4"/>
  <c r="J2164" i="4"/>
  <c r="K2164" i="4" s="1"/>
  <c r="L2164" i="4"/>
  <c r="J2165" i="4"/>
  <c r="K2165" i="4" s="1"/>
  <c r="L2165" i="4"/>
  <c r="J2166" i="4"/>
  <c r="K2166" i="4" s="1"/>
  <c r="L2166" i="4"/>
  <c r="J2167" i="4"/>
  <c r="K2167" i="4" s="1"/>
  <c r="L2167" i="4"/>
  <c r="J2168" i="4"/>
  <c r="K2168" i="4" s="1"/>
  <c r="L2168" i="4"/>
  <c r="J2169" i="4"/>
  <c r="K2169" i="4" s="1"/>
  <c r="L2169" i="4"/>
  <c r="J2170" i="4"/>
  <c r="K2170" i="4"/>
  <c r="L2170" i="4"/>
  <c r="J2171" i="4"/>
  <c r="K2171" i="4" s="1"/>
  <c r="L2171" i="4"/>
  <c r="J2172" i="4"/>
  <c r="K2172" i="4" s="1"/>
  <c r="L2172" i="4"/>
  <c r="J2173" i="4"/>
  <c r="K2173" i="4" s="1"/>
  <c r="L2173" i="4"/>
  <c r="J2174" i="4"/>
  <c r="K2174" i="4" s="1"/>
  <c r="L2174" i="4"/>
  <c r="J2175" i="4"/>
  <c r="K2175" i="4" s="1"/>
  <c r="L2175" i="4"/>
  <c r="J2176" i="4"/>
  <c r="K2176" i="4" s="1"/>
  <c r="L2176" i="4"/>
  <c r="J2177" i="4"/>
  <c r="K2177" i="4" s="1"/>
  <c r="L2177" i="4"/>
  <c r="J2178" i="4"/>
  <c r="K2178" i="4" s="1"/>
  <c r="L2178" i="4"/>
  <c r="J2179" i="4"/>
  <c r="K2179" i="4" s="1"/>
  <c r="L2179" i="4"/>
  <c r="J2180" i="4"/>
  <c r="K2180" i="4" s="1"/>
  <c r="L2180" i="4"/>
  <c r="J2181" i="4"/>
  <c r="K2181" i="4" s="1"/>
  <c r="L2181" i="4"/>
  <c r="J2182" i="4"/>
  <c r="K2182" i="4" s="1"/>
  <c r="L2182" i="4"/>
  <c r="J2183" i="4"/>
  <c r="K2183" i="4" s="1"/>
  <c r="L2183" i="4"/>
  <c r="J2184" i="4"/>
  <c r="K2184" i="4" s="1"/>
  <c r="L2184" i="4"/>
  <c r="J2185" i="4"/>
  <c r="K2185" i="4" s="1"/>
  <c r="L2185" i="4"/>
  <c r="J2186" i="4"/>
  <c r="K2186" i="4" s="1"/>
  <c r="L2186" i="4"/>
  <c r="J2187" i="4"/>
  <c r="K2187" i="4" s="1"/>
  <c r="L2187" i="4"/>
  <c r="J2188" i="4"/>
  <c r="K2188" i="4" s="1"/>
  <c r="L2188" i="4"/>
  <c r="J2189" i="4"/>
  <c r="K2189" i="4" s="1"/>
  <c r="L2189" i="4"/>
  <c r="J2190" i="4"/>
  <c r="K2190" i="4" s="1"/>
  <c r="L2190" i="4"/>
  <c r="J2191" i="4"/>
  <c r="K2191" i="4" s="1"/>
  <c r="L2191" i="4"/>
  <c r="J2192" i="4"/>
  <c r="K2192" i="4" s="1"/>
  <c r="L2192" i="4"/>
  <c r="J2193" i="4"/>
  <c r="K2193" i="4" s="1"/>
  <c r="L2193" i="4"/>
  <c r="J2194" i="4"/>
  <c r="K2194" i="4" s="1"/>
  <c r="L2194" i="4"/>
  <c r="J2195" i="4"/>
  <c r="K2195" i="4" s="1"/>
  <c r="L2195" i="4"/>
  <c r="J2196" i="4"/>
  <c r="K2196" i="4" s="1"/>
  <c r="L2196" i="4"/>
  <c r="J2197" i="4"/>
  <c r="K2197" i="4" s="1"/>
  <c r="L2197" i="4"/>
  <c r="J2198" i="4"/>
  <c r="K2198" i="4" s="1"/>
  <c r="L2198" i="4"/>
  <c r="J2199" i="4"/>
  <c r="K2199" i="4" s="1"/>
  <c r="L2199" i="4"/>
  <c r="J2200" i="4"/>
  <c r="K2200" i="4" s="1"/>
  <c r="L2200" i="4"/>
  <c r="J2201" i="4"/>
  <c r="K2201" i="4" s="1"/>
  <c r="L2201" i="4"/>
  <c r="J2202" i="4"/>
  <c r="K2202" i="4" s="1"/>
  <c r="L2202" i="4"/>
  <c r="J2203" i="4"/>
  <c r="K2203" i="4" s="1"/>
  <c r="L2203" i="4"/>
  <c r="J2204" i="4"/>
  <c r="K2204" i="4" s="1"/>
  <c r="L2204" i="4"/>
  <c r="J2205" i="4"/>
  <c r="K2205" i="4" s="1"/>
  <c r="L2205" i="4"/>
  <c r="J2206" i="4"/>
  <c r="K2206" i="4" s="1"/>
  <c r="L2206" i="4"/>
  <c r="J2207" i="4"/>
  <c r="K2207" i="4" s="1"/>
  <c r="L2207" i="4"/>
  <c r="J2208" i="4"/>
  <c r="K2208" i="4" s="1"/>
  <c r="L2208" i="4"/>
  <c r="J2209" i="4"/>
  <c r="K2209" i="4" s="1"/>
  <c r="L2209" i="4"/>
  <c r="J2210" i="4"/>
  <c r="K2210" i="4" s="1"/>
  <c r="L2210" i="4"/>
  <c r="J2211" i="4"/>
  <c r="K2211" i="4" s="1"/>
  <c r="L2211" i="4"/>
  <c r="J2212" i="4"/>
  <c r="K2212" i="4" s="1"/>
  <c r="L2212" i="4"/>
  <c r="J2213" i="4"/>
  <c r="K2213" i="4" s="1"/>
  <c r="L2213" i="4"/>
  <c r="J2214" i="4"/>
  <c r="K2214" i="4" s="1"/>
  <c r="L2214" i="4"/>
  <c r="J2215" i="4"/>
  <c r="K2215" i="4" s="1"/>
  <c r="L2215" i="4"/>
  <c r="J2216" i="4"/>
  <c r="K2216" i="4" s="1"/>
  <c r="L2216" i="4"/>
  <c r="J2217" i="4"/>
  <c r="K2217" i="4" s="1"/>
  <c r="L2217" i="4"/>
  <c r="J2218" i="4"/>
  <c r="K2218" i="4" s="1"/>
  <c r="L2218" i="4"/>
  <c r="J2219" i="4"/>
  <c r="K2219" i="4" s="1"/>
  <c r="L2219" i="4"/>
  <c r="J2220" i="4"/>
  <c r="K2220" i="4" s="1"/>
  <c r="L2220" i="4"/>
  <c r="J2221" i="4"/>
  <c r="K2221" i="4" s="1"/>
  <c r="L2221" i="4"/>
  <c r="J2222" i="4"/>
  <c r="K2222" i="4"/>
  <c r="L2222" i="4"/>
  <c r="J2223" i="4"/>
  <c r="K2223" i="4" s="1"/>
  <c r="L2223" i="4"/>
  <c r="J2224" i="4"/>
  <c r="K2224" i="4" s="1"/>
  <c r="L2224" i="4"/>
  <c r="J2225" i="4"/>
  <c r="K2225" i="4" s="1"/>
  <c r="L2225" i="4"/>
  <c r="J2226" i="4"/>
  <c r="K2226" i="4" s="1"/>
  <c r="L2226" i="4"/>
  <c r="J2227" i="4"/>
  <c r="K2227" i="4" s="1"/>
  <c r="L2227" i="4"/>
  <c r="J2228" i="4"/>
  <c r="K2228" i="4" s="1"/>
  <c r="L2228" i="4"/>
  <c r="J2229" i="4"/>
  <c r="K2229" i="4" s="1"/>
  <c r="L2229" i="4"/>
  <c r="J2230" i="4"/>
  <c r="K2230" i="4" s="1"/>
  <c r="L2230" i="4"/>
  <c r="J2231" i="4"/>
  <c r="K2231" i="4" s="1"/>
  <c r="L2231" i="4"/>
  <c r="J2232" i="4"/>
  <c r="K2232" i="4" s="1"/>
  <c r="L2232" i="4"/>
  <c r="J2233" i="4"/>
  <c r="K2233" i="4" s="1"/>
  <c r="L2233" i="4"/>
  <c r="J2234" i="4"/>
  <c r="K2234" i="4" s="1"/>
  <c r="L2234" i="4"/>
  <c r="J2235" i="4"/>
  <c r="K2235" i="4" s="1"/>
  <c r="L2235" i="4"/>
  <c r="J2236" i="4"/>
  <c r="K2236" i="4" s="1"/>
  <c r="L2236" i="4"/>
  <c r="J2237" i="4"/>
  <c r="K2237" i="4" s="1"/>
  <c r="L2237" i="4"/>
  <c r="J2238" i="4"/>
  <c r="K2238" i="4" s="1"/>
  <c r="L2238" i="4"/>
  <c r="J2239" i="4"/>
  <c r="K2239" i="4" s="1"/>
  <c r="L2239" i="4"/>
  <c r="J2240" i="4"/>
  <c r="K2240" i="4" s="1"/>
  <c r="L2240" i="4"/>
  <c r="J2241" i="4"/>
  <c r="K2241" i="4" s="1"/>
  <c r="L2241" i="4"/>
  <c r="J2242" i="4"/>
  <c r="K2242" i="4" s="1"/>
  <c r="L2242" i="4"/>
  <c r="J2243" i="4"/>
  <c r="K2243" i="4" s="1"/>
  <c r="L2243" i="4"/>
  <c r="J2244" i="4"/>
  <c r="K2244" i="4" s="1"/>
  <c r="L2244" i="4"/>
  <c r="J2245" i="4"/>
  <c r="K2245" i="4" s="1"/>
  <c r="L2245" i="4"/>
  <c r="J2246" i="4"/>
  <c r="K2246" i="4" s="1"/>
  <c r="L2246" i="4"/>
  <c r="J2247" i="4"/>
  <c r="K2247" i="4" s="1"/>
  <c r="L2247" i="4"/>
  <c r="J2248" i="4"/>
  <c r="K2248" i="4" s="1"/>
  <c r="L2248" i="4"/>
  <c r="J2249" i="4"/>
  <c r="K2249" i="4" s="1"/>
  <c r="L2249" i="4"/>
  <c r="J2250" i="4"/>
  <c r="K2250" i="4" s="1"/>
  <c r="L2250" i="4"/>
  <c r="J2251" i="4"/>
  <c r="K2251" i="4" s="1"/>
  <c r="L2251" i="4"/>
  <c r="J2252" i="4"/>
  <c r="K2252" i="4" s="1"/>
  <c r="L2252" i="4"/>
  <c r="J2253" i="4"/>
  <c r="K2253" i="4" s="1"/>
  <c r="L2253" i="4"/>
  <c r="J2254" i="4"/>
  <c r="K2254" i="4" s="1"/>
  <c r="L2254" i="4"/>
  <c r="J2255" i="4"/>
  <c r="K2255" i="4" s="1"/>
  <c r="L2255" i="4"/>
  <c r="J2256" i="4"/>
  <c r="K2256" i="4" s="1"/>
  <c r="L2256" i="4"/>
  <c r="J2257" i="4"/>
  <c r="K2257" i="4" s="1"/>
  <c r="L2257" i="4"/>
  <c r="J2258" i="4"/>
  <c r="K2258" i="4" s="1"/>
  <c r="L2258" i="4"/>
  <c r="J2259" i="4"/>
  <c r="K2259" i="4" s="1"/>
  <c r="L2259" i="4"/>
  <c r="J2260" i="4"/>
  <c r="K2260" i="4" s="1"/>
  <c r="L2260" i="4"/>
  <c r="J2261" i="4"/>
  <c r="K2261" i="4" s="1"/>
  <c r="L2261" i="4"/>
  <c r="J2262" i="4"/>
  <c r="K2262" i="4"/>
  <c r="L2262" i="4"/>
  <c r="J2263" i="4"/>
  <c r="K2263" i="4" s="1"/>
  <c r="L2263" i="4"/>
  <c r="J2264" i="4"/>
  <c r="K2264" i="4" s="1"/>
  <c r="L2264" i="4"/>
  <c r="J2265" i="4"/>
  <c r="K2265" i="4" s="1"/>
  <c r="L2265" i="4"/>
  <c r="J2266" i="4"/>
  <c r="K2266" i="4" s="1"/>
  <c r="L2266" i="4"/>
  <c r="J2267" i="4"/>
  <c r="K2267" i="4" s="1"/>
  <c r="L2267" i="4"/>
  <c r="J2268" i="4"/>
  <c r="K2268" i="4" s="1"/>
  <c r="L2268" i="4"/>
  <c r="J2269" i="4"/>
  <c r="K2269" i="4" s="1"/>
  <c r="L2269" i="4"/>
  <c r="J2270" i="4"/>
  <c r="K2270" i="4" s="1"/>
  <c r="L2270" i="4"/>
  <c r="J2271" i="4"/>
  <c r="K2271" i="4" s="1"/>
  <c r="L2271" i="4"/>
  <c r="J2272" i="4"/>
  <c r="K2272" i="4" s="1"/>
  <c r="L2272" i="4"/>
  <c r="J2273" i="4"/>
  <c r="K2273" i="4" s="1"/>
  <c r="L2273" i="4"/>
  <c r="J2274" i="4"/>
  <c r="K2274" i="4" s="1"/>
  <c r="L2274" i="4"/>
  <c r="J2275" i="4"/>
  <c r="K2275" i="4" s="1"/>
  <c r="L2275" i="4"/>
  <c r="J2276" i="4"/>
  <c r="K2276" i="4" s="1"/>
  <c r="L2276" i="4"/>
  <c r="J2277" i="4"/>
  <c r="K2277" i="4" s="1"/>
  <c r="L2277" i="4"/>
  <c r="J2278" i="4"/>
  <c r="K2278" i="4" s="1"/>
  <c r="L2278" i="4"/>
  <c r="J2279" i="4"/>
  <c r="K2279" i="4" s="1"/>
  <c r="L2279" i="4"/>
  <c r="J2280" i="4"/>
  <c r="K2280" i="4" s="1"/>
  <c r="L2280" i="4"/>
  <c r="J2281" i="4"/>
  <c r="K2281" i="4" s="1"/>
  <c r="L2281" i="4"/>
  <c r="J2282" i="4"/>
  <c r="K2282" i="4" s="1"/>
  <c r="L2282" i="4"/>
  <c r="J2283" i="4"/>
  <c r="K2283" i="4" s="1"/>
  <c r="L2283" i="4"/>
  <c r="J2284" i="4"/>
  <c r="K2284" i="4" s="1"/>
  <c r="L2284" i="4"/>
  <c r="J2285" i="4"/>
  <c r="K2285" i="4" s="1"/>
  <c r="L2285" i="4"/>
  <c r="J2286" i="4"/>
  <c r="K2286" i="4" s="1"/>
  <c r="L2286" i="4"/>
  <c r="J2287" i="4"/>
  <c r="K2287" i="4" s="1"/>
  <c r="L2287" i="4"/>
  <c r="J2288" i="4"/>
  <c r="K2288" i="4" s="1"/>
  <c r="L2288" i="4"/>
  <c r="J2289" i="4"/>
  <c r="K2289" i="4" s="1"/>
  <c r="L2289" i="4"/>
  <c r="J2290" i="4"/>
  <c r="K2290" i="4" s="1"/>
  <c r="L2290" i="4"/>
  <c r="J2291" i="4"/>
  <c r="K2291" i="4" s="1"/>
  <c r="L2291" i="4"/>
  <c r="J2292" i="4"/>
  <c r="K2292" i="4" s="1"/>
  <c r="L2292" i="4"/>
  <c r="J2293" i="4"/>
  <c r="K2293" i="4" s="1"/>
  <c r="L2293" i="4"/>
  <c r="J2294" i="4"/>
  <c r="K2294" i="4"/>
  <c r="L2294" i="4"/>
  <c r="J2295" i="4"/>
  <c r="K2295" i="4" s="1"/>
  <c r="L2295" i="4"/>
  <c r="J2296" i="4"/>
  <c r="K2296" i="4" s="1"/>
  <c r="L2296" i="4"/>
  <c r="J2297" i="4"/>
  <c r="K2297" i="4" s="1"/>
  <c r="L2297" i="4"/>
  <c r="J2298" i="4"/>
  <c r="K2298" i="4" s="1"/>
  <c r="L2298" i="4"/>
  <c r="J2299" i="4"/>
  <c r="K2299" i="4" s="1"/>
  <c r="L2299" i="4"/>
  <c r="J2300" i="4"/>
  <c r="K2300" i="4" s="1"/>
  <c r="L2300" i="4"/>
  <c r="J2301" i="4"/>
  <c r="K2301" i="4" s="1"/>
  <c r="L2301" i="4"/>
  <c r="J2302" i="4"/>
  <c r="K2302" i="4" s="1"/>
  <c r="L2302" i="4"/>
  <c r="J2303" i="4"/>
  <c r="K2303" i="4" s="1"/>
  <c r="L2303" i="4"/>
  <c r="J2304" i="4"/>
  <c r="K2304" i="4" s="1"/>
  <c r="L2304" i="4"/>
  <c r="J2305" i="4"/>
  <c r="K2305" i="4" s="1"/>
  <c r="L2305" i="4"/>
  <c r="J2306" i="4"/>
  <c r="K2306" i="4" s="1"/>
  <c r="L2306" i="4"/>
  <c r="J2307" i="4"/>
  <c r="K2307" i="4" s="1"/>
  <c r="L2307" i="4"/>
  <c r="J2308" i="4"/>
  <c r="K2308" i="4" s="1"/>
  <c r="L2308" i="4"/>
  <c r="J2309" i="4"/>
  <c r="K2309" i="4" s="1"/>
  <c r="L2309" i="4"/>
  <c r="J2310" i="4"/>
  <c r="K2310" i="4" s="1"/>
  <c r="L2310" i="4"/>
  <c r="J2311" i="4"/>
  <c r="K2311" i="4" s="1"/>
  <c r="L2311" i="4"/>
  <c r="J2312" i="4"/>
  <c r="K2312" i="4" s="1"/>
  <c r="L2312" i="4"/>
  <c r="J2313" i="4"/>
  <c r="K2313" i="4" s="1"/>
  <c r="L2313" i="4"/>
  <c r="J2314" i="4"/>
  <c r="K2314" i="4" s="1"/>
  <c r="L2314" i="4"/>
  <c r="J2315" i="4"/>
  <c r="K2315" i="4" s="1"/>
  <c r="L2315" i="4"/>
  <c r="J2316" i="4"/>
  <c r="K2316" i="4" s="1"/>
  <c r="L2316" i="4"/>
  <c r="J2317" i="4"/>
  <c r="K2317" i="4" s="1"/>
  <c r="L2317" i="4"/>
  <c r="J2318" i="4"/>
  <c r="K2318" i="4" s="1"/>
  <c r="L2318" i="4"/>
  <c r="J2319" i="4"/>
  <c r="K2319" i="4" s="1"/>
  <c r="L2319" i="4"/>
  <c r="J2320" i="4"/>
  <c r="K2320" i="4" s="1"/>
  <c r="L2320" i="4"/>
  <c r="J2321" i="4"/>
  <c r="K2321" i="4" s="1"/>
  <c r="L2321" i="4"/>
  <c r="J2322" i="4"/>
  <c r="K2322" i="4" s="1"/>
  <c r="L2322" i="4"/>
  <c r="J2323" i="4"/>
  <c r="K2323" i="4" s="1"/>
  <c r="L2323" i="4"/>
  <c r="J2324" i="4"/>
  <c r="K2324" i="4" s="1"/>
  <c r="L2324" i="4"/>
  <c r="J2325" i="4"/>
  <c r="K2325" i="4" s="1"/>
  <c r="L2325" i="4"/>
  <c r="J2326" i="4"/>
  <c r="K2326" i="4" s="1"/>
  <c r="L2326" i="4"/>
  <c r="J2327" i="4"/>
  <c r="K2327" i="4" s="1"/>
  <c r="L2327" i="4"/>
  <c r="J2328" i="4"/>
  <c r="K2328" i="4" s="1"/>
  <c r="L2328" i="4"/>
  <c r="J2329" i="4"/>
  <c r="K2329" i="4" s="1"/>
  <c r="L2329" i="4"/>
  <c r="J2330" i="4"/>
  <c r="K2330" i="4" s="1"/>
  <c r="L2330" i="4"/>
  <c r="J2331" i="4"/>
  <c r="K2331" i="4" s="1"/>
  <c r="L2331" i="4"/>
  <c r="J2332" i="4"/>
  <c r="K2332" i="4"/>
  <c r="L2332" i="4"/>
  <c r="J2333" i="4"/>
  <c r="K2333" i="4" s="1"/>
  <c r="L2333" i="4"/>
  <c r="J2334" i="4"/>
  <c r="K2334" i="4" s="1"/>
  <c r="L2334" i="4"/>
  <c r="J2335" i="4"/>
  <c r="K2335" i="4" s="1"/>
  <c r="L2335" i="4"/>
  <c r="J2336" i="4"/>
  <c r="K2336" i="4" s="1"/>
  <c r="L2336" i="4"/>
  <c r="J2337" i="4"/>
  <c r="K2337" i="4" s="1"/>
  <c r="L2337" i="4"/>
  <c r="J2338" i="4"/>
  <c r="K2338" i="4" s="1"/>
  <c r="L2338" i="4"/>
  <c r="J2339" i="4"/>
  <c r="K2339" i="4" s="1"/>
  <c r="L2339" i="4"/>
  <c r="J2340" i="4"/>
  <c r="K2340" i="4" s="1"/>
  <c r="L2340" i="4"/>
  <c r="J2341" i="4"/>
  <c r="K2341" i="4" s="1"/>
  <c r="L2341" i="4"/>
  <c r="J2342" i="4"/>
  <c r="K2342" i="4" s="1"/>
  <c r="L2342" i="4"/>
  <c r="J2343" i="4"/>
  <c r="K2343" i="4" s="1"/>
  <c r="L2343" i="4"/>
  <c r="J2344" i="4"/>
  <c r="K2344" i="4" s="1"/>
  <c r="L2344" i="4"/>
  <c r="J2345" i="4"/>
  <c r="K2345" i="4" s="1"/>
  <c r="L2345" i="4"/>
  <c r="J2346" i="4"/>
  <c r="K2346" i="4" s="1"/>
  <c r="L2346" i="4"/>
  <c r="J2347" i="4"/>
  <c r="K2347" i="4" s="1"/>
  <c r="L2347" i="4"/>
  <c r="J2348" i="4"/>
  <c r="K2348" i="4" s="1"/>
  <c r="L2348" i="4"/>
  <c r="J2349" i="4"/>
  <c r="K2349" i="4" s="1"/>
  <c r="L2349" i="4"/>
  <c r="J2350" i="4"/>
  <c r="K2350" i="4" s="1"/>
  <c r="L2350" i="4"/>
  <c r="J2351" i="4"/>
  <c r="K2351" i="4" s="1"/>
  <c r="L2351" i="4"/>
  <c r="J2352" i="4"/>
  <c r="K2352" i="4" s="1"/>
  <c r="L2352" i="4"/>
  <c r="J2353" i="4"/>
  <c r="K2353" i="4" s="1"/>
  <c r="L2353" i="4"/>
  <c r="J2354" i="4"/>
  <c r="K2354" i="4" s="1"/>
  <c r="L2354" i="4"/>
  <c r="J2355" i="4"/>
  <c r="K2355" i="4" s="1"/>
  <c r="L2355" i="4"/>
  <c r="J2356" i="4"/>
  <c r="K2356" i="4" s="1"/>
  <c r="L2356" i="4"/>
  <c r="J2357" i="4"/>
  <c r="K2357" i="4" s="1"/>
  <c r="L2357" i="4"/>
  <c r="J2358" i="4"/>
  <c r="K2358" i="4" s="1"/>
  <c r="L2358" i="4"/>
  <c r="J2359" i="4"/>
  <c r="K2359" i="4" s="1"/>
  <c r="L2359" i="4"/>
  <c r="J2360" i="4"/>
  <c r="K2360" i="4" s="1"/>
  <c r="L2360" i="4"/>
  <c r="J2361" i="4"/>
  <c r="K2361" i="4" s="1"/>
  <c r="L2361" i="4"/>
  <c r="J2362" i="4"/>
  <c r="K2362" i="4" s="1"/>
  <c r="L2362" i="4"/>
  <c r="J2363" i="4"/>
  <c r="K2363" i="4" s="1"/>
  <c r="L2363" i="4"/>
  <c r="J2364" i="4"/>
  <c r="K2364" i="4" s="1"/>
  <c r="L2364" i="4"/>
  <c r="J2365" i="4"/>
  <c r="K2365" i="4" s="1"/>
  <c r="L2365" i="4"/>
  <c r="J2366" i="4"/>
  <c r="K2366" i="4" s="1"/>
  <c r="L2366" i="4"/>
  <c r="J2367" i="4"/>
  <c r="K2367" i="4" s="1"/>
  <c r="L2367" i="4"/>
  <c r="J2368" i="4"/>
  <c r="K2368" i="4" s="1"/>
  <c r="L2368" i="4"/>
  <c r="J2369" i="4"/>
  <c r="K2369" i="4" s="1"/>
  <c r="L2369" i="4"/>
  <c r="J2370" i="4"/>
  <c r="K2370" i="4" s="1"/>
  <c r="L2370" i="4"/>
  <c r="J2371" i="4"/>
  <c r="K2371" i="4" s="1"/>
  <c r="L2371" i="4"/>
  <c r="J2372" i="4"/>
  <c r="K2372" i="4" s="1"/>
  <c r="L2372" i="4"/>
  <c r="J2373" i="4"/>
  <c r="K2373" i="4" s="1"/>
  <c r="L2373" i="4"/>
  <c r="J2374" i="4"/>
  <c r="K2374" i="4" s="1"/>
  <c r="L2374" i="4"/>
  <c r="J2375" i="4"/>
  <c r="K2375" i="4" s="1"/>
  <c r="L2375" i="4"/>
  <c r="J2376" i="4"/>
  <c r="K2376" i="4" s="1"/>
  <c r="L2376" i="4"/>
  <c r="J2377" i="4"/>
  <c r="K2377" i="4" s="1"/>
  <c r="L2377" i="4"/>
  <c r="J2378" i="4"/>
  <c r="K2378" i="4" s="1"/>
  <c r="L2378" i="4"/>
  <c r="J2379" i="4"/>
  <c r="K2379" i="4" s="1"/>
  <c r="L2379" i="4"/>
  <c r="J2380" i="4"/>
  <c r="K2380" i="4" s="1"/>
  <c r="L2380" i="4"/>
  <c r="J2381" i="4"/>
  <c r="K2381" i="4" s="1"/>
  <c r="L2381" i="4"/>
  <c r="J2382" i="4"/>
  <c r="K2382" i="4" s="1"/>
  <c r="L2382" i="4"/>
  <c r="J2383" i="4"/>
  <c r="K2383" i="4" s="1"/>
  <c r="L2383" i="4"/>
  <c r="J2384" i="4"/>
  <c r="K2384" i="4" s="1"/>
  <c r="L2384" i="4"/>
  <c r="J2385" i="4"/>
  <c r="K2385" i="4" s="1"/>
  <c r="L2385" i="4"/>
  <c r="J2386" i="4"/>
  <c r="K2386" i="4" s="1"/>
  <c r="L2386" i="4"/>
  <c r="J2387" i="4"/>
  <c r="K2387" i="4" s="1"/>
  <c r="L2387" i="4"/>
  <c r="J2388" i="4"/>
  <c r="K2388" i="4" s="1"/>
  <c r="L2388" i="4"/>
  <c r="J2389" i="4"/>
  <c r="K2389" i="4" s="1"/>
  <c r="L2389" i="4"/>
  <c r="J2390" i="4"/>
  <c r="K2390" i="4" s="1"/>
  <c r="L2390" i="4"/>
  <c r="J2391" i="4"/>
  <c r="K2391" i="4" s="1"/>
  <c r="L2391" i="4"/>
  <c r="J2392" i="4"/>
  <c r="K2392" i="4" s="1"/>
  <c r="L2392" i="4"/>
  <c r="J2393" i="4"/>
  <c r="K2393" i="4" s="1"/>
  <c r="L2393" i="4"/>
  <c r="J2394" i="4"/>
  <c r="K2394" i="4" s="1"/>
  <c r="L2394" i="4"/>
  <c r="J2395" i="4"/>
  <c r="K2395" i="4" s="1"/>
  <c r="L2395" i="4"/>
  <c r="J2396" i="4"/>
  <c r="K2396" i="4" s="1"/>
  <c r="L2396" i="4"/>
  <c r="J2397" i="4"/>
  <c r="K2397" i="4" s="1"/>
  <c r="L2397" i="4"/>
  <c r="J2398" i="4"/>
  <c r="K2398" i="4" s="1"/>
  <c r="L2398" i="4"/>
  <c r="J2399" i="4"/>
  <c r="K2399" i="4" s="1"/>
  <c r="L2399" i="4"/>
  <c r="J2400" i="4"/>
  <c r="K2400" i="4" s="1"/>
  <c r="L2400" i="4"/>
  <c r="J2401" i="4"/>
  <c r="K2401" i="4" s="1"/>
  <c r="L2401" i="4"/>
  <c r="J2402" i="4"/>
  <c r="K2402" i="4" s="1"/>
  <c r="L2402" i="4"/>
  <c r="J2403" i="4"/>
  <c r="K2403" i="4" s="1"/>
  <c r="L2403" i="4"/>
  <c r="J2404" i="4"/>
  <c r="K2404" i="4"/>
  <c r="L2404" i="4"/>
  <c r="J2405" i="4"/>
  <c r="K2405" i="4" s="1"/>
  <c r="L2405" i="4"/>
  <c r="J2406" i="4"/>
  <c r="K2406" i="4" s="1"/>
  <c r="L2406" i="4"/>
  <c r="J2407" i="4"/>
  <c r="K2407" i="4" s="1"/>
  <c r="L2407" i="4"/>
  <c r="J2408" i="4"/>
  <c r="K2408" i="4" s="1"/>
  <c r="L2408" i="4"/>
  <c r="J2409" i="4"/>
  <c r="K2409" i="4" s="1"/>
  <c r="L2409" i="4"/>
  <c r="J2410" i="4"/>
  <c r="K2410" i="4" s="1"/>
  <c r="L2410" i="4"/>
  <c r="J2411" i="4"/>
  <c r="K2411" i="4" s="1"/>
  <c r="L2411" i="4"/>
  <c r="J2412" i="4"/>
  <c r="K2412" i="4" s="1"/>
  <c r="L2412" i="4"/>
  <c r="J2413" i="4"/>
  <c r="K2413" i="4" s="1"/>
  <c r="L2413" i="4"/>
  <c r="J2414" i="4"/>
  <c r="K2414" i="4" s="1"/>
  <c r="L2414" i="4"/>
  <c r="J2415" i="4"/>
  <c r="K2415" i="4" s="1"/>
  <c r="L2415" i="4"/>
  <c r="J2416" i="4"/>
  <c r="K2416" i="4" s="1"/>
  <c r="L2416" i="4"/>
  <c r="J2417" i="4"/>
  <c r="K2417" i="4" s="1"/>
  <c r="L2417" i="4"/>
  <c r="J2418" i="4"/>
  <c r="K2418" i="4" s="1"/>
  <c r="L2418" i="4"/>
  <c r="J2419" i="4"/>
  <c r="K2419" i="4" s="1"/>
  <c r="L2419" i="4"/>
  <c r="J2420" i="4"/>
  <c r="K2420" i="4" s="1"/>
  <c r="L2420" i="4"/>
  <c r="J2421" i="4"/>
  <c r="K2421" i="4" s="1"/>
  <c r="L2421" i="4"/>
  <c r="J2422" i="4"/>
  <c r="K2422" i="4" s="1"/>
  <c r="L2422" i="4"/>
  <c r="J2423" i="4"/>
  <c r="K2423" i="4" s="1"/>
  <c r="L2423" i="4"/>
  <c r="J2424" i="4"/>
  <c r="K2424" i="4" s="1"/>
  <c r="L2424" i="4"/>
  <c r="J2425" i="4"/>
  <c r="K2425" i="4" s="1"/>
  <c r="L2425" i="4"/>
  <c r="J2426" i="4"/>
  <c r="K2426" i="4" s="1"/>
  <c r="L2426" i="4"/>
  <c r="J2427" i="4"/>
  <c r="K2427" i="4" s="1"/>
  <c r="L2427" i="4"/>
  <c r="J2428" i="4"/>
  <c r="K2428" i="4" s="1"/>
  <c r="L2428" i="4"/>
  <c r="J2429" i="4"/>
  <c r="K2429" i="4" s="1"/>
  <c r="L2429" i="4"/>
  <c r="J2430" i="4"/>
  <c r="K2430" i="4" s="1"/>
  <c r="L2430" i="4"/>
  <c r="J2431" i="4"/>
  <c r="K2431" i="4" s="1"/>
  <c r="L2431" i="4"/>
  <c r="J2432" i="4"/>
  <c r="K2432" i="4" s="1"/>
  <c r="L2432" i="4"/>
  <c r="J2433" i="4"/>
  <c r="K2433" i="4" s="1"/>
  <c r="L2433" i="4"/>
  <c r="J2434" i="4"/>
  <c r="K2434" i="4" s="1"/>
  <c r="L2434" i="4"/>
  <c r="J2435" i="4"/>
  <c r="K2435" i="4" s="1"/>
  <c r="L2435" i="4"/>
  <c r="J2436" i="4"/>
  <c r="K2436" i="4" s="1"/>
  <c r="L2436" i="4"/>
  <c r="J2437" i="4"/>
  <c r="K2437" i="4" s="1"/>
  <c r="L2437" i="4"/>
  <c r="J2438" i="4"/>
  <c r="K2438" i="4" s="1"/>
  <c r="L2438" i="4"/>
  <c r="J2439" i="4"/>
  <c r="K2439" i="4" s="1"/>
  <c r="L2439" i="4"/>
  <c r="J2440" i="4"/>
  <c r="K2440" i="4"/>
  <c r="L2440" i="4"/>
  <c r="J2441" i="4"/>
  <c r="K2441" i="4" s="1"/>
  <c r="L2441" i="4"/>
  <c r="J2442" i="4"/>
  <c r="K2442" i="4" s="1"/>
  <c r="L2442" i="4"/>
  <c r="J2443" i="4"/>
  <c r="K2443" i="4" s="1"/>
  <c r="L2443" i="4"/>
  <c r="J2444" i="4"/>
  <c r="K2444" i="4" s="1"/>
  <c r="L2444" i="4"/>
  <c r="J2445" i="4"/>
  <c r="K2445" i="4" s="1"/>
  <c r="L2445" i="4"/>
  <c r="J2446" i="4"/>
  <c r="K2446" i="4" s="1"/>
  <c r="L2446" i="4"/>
  <c r="J2447" i="4"/>
  <c r="K2447" i="4" s="1"/>
  <c r="L2447" i="4"/>
  <c r="J2448" i="4"/>
  <c r="K2448" i="4" s="1"/>
  <c r="L2448" i="4"/>
  <c r="J2449" i="4"/>
  <c r="K2449" i="4" s="1"/>
  <c r="L2449" i="4"/>
  <c r="J2450" i="4"/>
  <c r="K2450" i="4" s="1"/>
  <c r="L2450" i="4"/>
  <c r="J2451" i="4"/>
  <c r="K2451" i="4" s="1"/>
  <c r="L2451" i="4"/>
  <c r="J2452" i="4"/>
  <c r="K2452" i="4" s="1"/>
  <c r="L2452" i="4"/>
  <c r="J2453" i="4"/>
  <c r="K2453" i="4" s="1"/>
  <c r="L2453" i="4"/>
  <c r="J2454" i="4"/>
  <c r="K2454" i="4" s="1"/>
  <c r="L2454" i="4"/>
  <c r="J2455" i="4"/>
  <c r="K2455" i="4" s="1"/>
  <c r="L2455" i="4"/>
  <c r="J2456" i="4"/>
  <c r="K2456" i="4" s="1"/>
  <c r="L2456" i="4"/>
  <c r="J2457" i="4"/>
  <c r="K2457" i="4" s="1"/>
  <c r="L2457" i="4"/>
  <c r="J2458" i="4"/>
  <c r="K2458" i="4" s="1"/>
  <c r="L2458" i="4"/>
  <c r="J2459" i="4"/>
  <c r="K2459" i="4" s="1"/>
  <c r="L2459" i="4"/>
  <c r="J2460" i="4"/>
  <c r="K2460" i="4" s="1"/>
  <c r="L2460" i="4"/>
  <c r="J2461" i="4"/>
  <c r="K2461" i="4" s="1"/>
  <c r="L2461" i="4"/>
  <c r="J2462" i="4"/>
  <c r="K2462" i="4" s="1"/>
  <c r="L2462" i="4"/>
  <c r="J2463" i="4"/>
  <c r="K2463" i="4" s="1"/>
  <c r="L2463" i="4"/>
  <c r="J2464" i="4"/>
  <c r="K2464" i="4" s="1"/>
  <c r="L2464" i="4"/>
  <c r="J2465" i="4"/>
  <c r="K2465" i="4" s="1"/>
  <c r="L2465" i="4"/>
  <c r="J2466" i="4"/>
  <c r="K2466" i="4" s="1"/>
  <c r="L2466" i="4"/>
  <c r="J2467" i="4"/>
  <c r="K2467" i="4" s="1"/>
  <c r="L2467" i="4"/>
  <c r="J2468" i="4"/>
  <c r="K2468" i="4" s="1"/>
  <c r="L2468" i="4"/>
  <c r="J2469" i="4"/>
  <c r="K2469" i="4" s="1"/>
  <c r="L2469" i="4"/>
  <c r="J2470" i="4"/>
  <c r="K2470" i="4" s="1"/>
  <c r="L2470" i="4"/>
  <c r="J2471" i="4"/>
  <c r="K2471" i="4" s="1"/>
  <c r="L2471" i="4"/>
  <c r="J2472" i="4"/>
  <c r="K2472" i="4"/>
  <c r="L2472" i="4"/>
  <c r="J2473" i="4"/>
  <c r="K2473" i="4" s="1"/>
  <c r="L2473" i="4"/>
  <c r="J2474" i="4"/>
  <c r="K2474" i="4" s="1"/>
  <c r="L2474" i="4"/>
  <c r="J2475" i="4"/>
  <c r="K2475" i="4" s="1"/>
  <c r="L2475" i="4"/>
  <c r="J2476" i="4"/>
  <c r="K2476" i="4" s="1"/>
  <c r="L2476" i="4"/>
  <c r="J2477" i="4"/>
  <c r="K2477" i="4" s="1"/>
  <c r="L2477" i="4"/>
  <c r="J2478" i="4"/>
  <c r="K2478" i="4" s="1"/>
  <c r="L2478" i="4"/>
  <c r="J2479" i="4"/>
  <c r="K2479" i="4" s="1"/>
  <c r="L2479" i="4"/>
  <c r="J2480" i="4"/>
  <c r="K2480" i="4" s="1"/>
  <c r="L2480" i="4"/>
  <c r="J2481" i="4"/>
  <c r="K2481" i="4" s="1"/>
  <c r="L2481" i="4"/>
  <c r="J2482" i="4"/>
  <c r="K2482" i="4" s="1"/>
  <c r="L2482" i="4"/>
  <c r="J2483" i="4"/>
  <c r="K2483" i="4" s="1"/>
  <c r="L2483" i="4"/>
  <c r="J2484" i="4"/>
  <c r="K2484" i="4" s="1"/>
  <c r="L2484" i="4"/>
  <c r="J2485" i="4"/>
  <c r="K2485" i="4" s="1"/>
  <c r="L2485" i="4"/>
  <c r="J2486" i="4"/>
  <c r="K2486" i="4" s="1"/>
  <c r="L2486" i="4"/>
  <c r="J2487" i="4"/>
  <c r="K2487" i="4" s="1"/>
  <c r="L2487" i="4"/>
  <c r="J2488" i="4"/>
  <c r="K2488" i="4" s="1"/>
  <c r="L2488" i="4"/>
  <c r="J2489" i="4"/>
  <c r="K2489" i="4" s="1"/>
  <c r="L2489" i="4"/>
  <c r="J2490" i="4"/>
  <c r="K2490" i="4" s="1"/>
  <c r="L2490" i="4"/>
  <c r="J2491" i="4"/>
  <c r="K2491" i="4" s="1"/>
  <c r="L2491" i="4"/>
  <c r="J2492" i="4"/>
  <c r="K2492" i="4" s="1"/>
  <c r="L2492" i="4"/>
  <c r="J2493" i="4"/>
  <c r="K2493" i="4" s="1"/>
  <c r="L2493" i="4"/>
  <c r="J2494" i="4"/>
  <c r="K2494" i="4" s="1"/>
  <c r="L2494" i="4"/>
  <c r="J2495" i="4"/>
  <c r="K2495" i="4" s="1"/>
  <c r="L2495" i="4"/>
  <c r="J2496" i="4"/>
  <c r="K2496" i="4" s="1"/>
  <c r="L2496" i="4"/>
  <c r="J2497" i="4"/>
  <c r="K2497" i="4" s="1"/>
  <c r="L2497" i="4"/>
  <c r="J2498" i="4"/>
  <c r="K2498" i="4" s="1"/>
  <c r="L2498" i="4"/>
  <c r="J2499" i="4"/>
  <c r="K2499" i="4" s="1"/>
  <c r="L2499" i="4"/>
  <c r="J2500" i="4"/>
  <c r="K2500" i="4" s="1"/>
  <c r="L2500" i="4"/>
  <c r="J2501" i="4"/>
  <c r="K2501" i="4" s="1"/>
  <c r="L2501" i="4"/>
  <c r="J2502" i="4"/>
  <c r="K2502" i="4" s="1"/>
  <c r="L2502" i="4"/>
  <c r="J2503" i="4"/>
  <c r="K2503" i="4" s="1"/>
  <c r="L2503" i="4"/>
  <c r="J2504" i="4"/>
  <c r="K2504" i="4" s="1"/>
  <c r="L2504" i="4"/>
  <c r="J2505" i="4"/>
  <c r="K2505" i="4" s="1"/>
  <c r="L2505" i="4"/>
  <c r="J2506" i="4"/>
  <c r="K2506" i="4" s="1"/>
  <c r="L2506" i="4"/>
  <c r="J2507" i="4"/>
  <c r="K2507" i="4" s="1"/>
  <c r="L2507" i="4"/>
  <c r="J2508" i="4"/>
  <c r="K2508" i="4" s="1"/>
  <c r="L2508" i="4"/>
  <c r="J2509" i="4"/>
  <c r="K2509" i="4" s="1"/>
  <c r="L2509" i="4"/>
  <c r="J2510" i="4"/>
  <c r="K2510" i="4" s="1"/>
  <c r="L2510" i="4"/>
  <c r="J2511" i="4"/>
  <c r="K2511" i="4" s="1"/>
  <c r="L2511" i="4"/>
  <c r="J2512" i="4"/>
  <c r="K2512" i="4" s="1"/>
  <c r="L2512" i="4"/>
  <c r="J2513" i="4"/>
  <c r="K2513" i="4" s="1"/>
  <c r="L2513" i="4"/>
  <c r="J2514" i="4"/>
  <c r="K2514" i="4" s="1"/>
  <c r="L2514" i="4"/>
  <c r="J2515" i="4"/>
  <c r="K2515" i="4" s="1"/>
  <c r="L2515" i="4"/>
  <c r="J2516" i="4"/>
  <c r="K2516" i="4"/>
  <c r="L2516" i="4"/>
  <c r="J2517" i="4"/>
  <c r="K2517" i="4" s="1"/>
  <c r="L2517" i="4"/>
  <c r="J2518" i="4"/>
  <c r="K2518" i="4" s="1"/>
  <c r="L2518" i="4"/>
  <c r="J2519" i="4"/>
  <c r="K2519" i="4" s="1"/>
  <c r="L2519" i="4"/>
  <c r="J2520" i="4"/>
  <c r="K2520" i="4" s="1"/>
  <c r="L2520" i="4"/>
  <c r="J2521" i="4"/>
  <c r="K2521" i="4" s="1"/>
  <c r="L2521" i="4"/>
  <c r="J2522" i="4"/>
  <c r="K2522" i="4" s="1"/>
  <c r="L2522" i="4"/>
  <c r="J2523" i="4"/>
  <c r="K2523" i="4" s="1"/>
  <c r="L2523" i="4"/>
  <c r="J2524" i="4"/>
  <c r="K2524" i="4" s="1"/>
  <c r="L2524" i="4"/>
  <c r="J2525" i="4"/>
  <c r="K2525" i="4" s="1"/>
  <c r="L2525" i="4"/>
  <c r="J2526" i="4"/>
  <c r="K2526" i="4" s="1"/>
  <c r="L2526" i="4"/>
  <c r="J2527" i="4"/>
  <c r="K2527" i="4" s="1"/>
  <c r="L2527" i="4"/>
  <c r="J2528" i="4"/>
  <c r="K2528" i="4" s="1"/>
  <c r="L2528" i="4"/>
  <c r="J2529" i="4"/>
  <c r="K2529" i="4" s="1"/>
  <c r="L2529" i="4"/>
  <c r="J2530" i="4"/>
  <c r="K2530" i="4" s="1"/>
  <c r="L2530" i="4"/>
  <c r="J2531" i="4"/>
  <c r="K2531" i="4" s="1"/>
  <c r="L2531" i="4"/>
  <c r="J2532" i="4"/>
  <c r="K2532" i="4" s="1"/>
  <c r="L2532" i="4"/>
  <c r="J2533" i="4"/>
  <c r="K2533" i="4" s="1"/>
  <c r="L2533" i="4"/>
  <c r="J2534" i="4"/>
  <c r="K2534" i="4" s="1"/>
  <c r="L2534" i="4"/>
  <c r="J2535" i="4"/>
  <c r="K2535" i="4" s="1"/>
  <c r="L2535" i="4"/>
  <c r="J2536" i="4"/>
  <c r="K2536" i="4" s="1"/>
  <c r="L2536" i="4"/>
  <c r="J2537" i="4"/>
  <c r="K2537" i="4" s="1"/>
  <c r="L2537" i="4"/>
  <c r="J2538" i="4"/>
  <c r="K2538" i="4" s="1"/>
  <c r="L2538" i="4"/>
  <c r="J2539" i="4"/>
  <c r="K2539" i="4" s="1"/>
  <c r="L2539" i="4"/>
  <c r="J2540" i="4"/>
  <c r="K2540" i="4" s="1"/>
  <c r="L2540" i="4"/>
  <c r="J2541" i="4"/>
  <c r="K2541" i="4" s="1"/>
  <c r="L2541" i="4"/>
  <c r="J2542" i="4"/>
  <c r="K2542" i="4" s="1"/>
  <c r="L2542" i="4"/>
  <c r="J2543" i="4"/>
  <c r="K2543" i="4" s="1"/>
  <c r="L2543" i="4"/>
  <c r="J2544" i="4"/>
  <c r="K2544" i="4" s="1"/>
  <c r="L2544" i="4"/>
  <c r="J2545" i="4"/>
  <c r="K2545" i="4" s="1"/>
  <c r="L2545" i="4"/>
  <c r="J2546" i="4"/>
  <c r="K2546" i="4" s="1"/>
  <c r="L2546" i="4"/>
  <c r="J2547" i="4"/>
  <c r="K2547" i="4" s="1"/>
  <c r="L2547" i="4"/>
  <c r="J2548" i="4"/>
  <c r="K2548" i="4" s="1"/>
  <c r="L2548" i="4"/>
  <c r="J2549" i="4"/>
  <c r="K2549" i="4" s="1"/>
  <c r="L2549" i="4"/>
  <c r="J2550" i="4"/>
  <c r="K2550" i="4" s="1"/>
  <c r="L2550" i="4"/>
  <c r="J2551" i="4"/>
  <c r="K2551" i="4" s="1"/>
  <c r="L2551" i="4"/>
  <c r="J2552" i="4"/>
  <c r="K2552" i="4" s="1"/>
  <c r="L2552" i="4"/>
  <c r="J2553" i="4"/>
  <c r="K2553" i="4" s="1"/>
  <c r="L2553" i="4"/>
  <c r="J2554" i="4"/>
  <c r="K2554" i="4" s="1"/>
  <c r="L2554" i="4"/>
  <c r="J2555" i="4"/>
  <c r="K2555" i="4" s="1"/>
  <c r="L2555" i="4"/>
  <c r="J2556" i="4"/>
  <c r="K2556" i="4" s="1"/>
  <c r="L2556" i="4"/>
  <c r="J2557" i="4"/>
  <c r="K2557" i="4" s="1"/>
  <c r="L2557" i="4"/>
  <c r="J2558" i="4"/>
  <c r="K2558" i="4" s="1"/>
  <c r="L2558" i="4"/>
  <c r="J2559" i="4"/>
  <c r="K2559" i="4" s="1"/>
  <c r="L2559" i="4"/>
  <c r="J2560" i="4"/>
  <c r="K2560" i="4" s="1"/>
  <c r="L2560" i="4"/>
  <c r="J2561" i="4"/>
  <c r="K2561" i="4" s="1"/>
  <c r="L2561" i="4"/>
  <c r="J2562" i="4"/>
  <c r="K2562" i="4" s="1"/>
  <c r="L2562" i="4"/>
  <c r="J2563" i="4"/>
  <c r="K2563" i="4" s="1"/>
  <c r="L2563" i="4"/>
  <c r="J2564" i="4"/>
  <c r="K2564" i="4"/>
  <c r="L2564" i="4"/>
  <c r="J2565" i="4"/>
  <c r="K2565" i="4" s="1"/>
  <c r="L2565" i="4"/>
  <c r="J2566" i="4"/>
  <c r="K2566" i="4" s="1"/>
  <c r="L2566" i="4"/>
  <c r="J2567" i="4"/>
  <c r="K2567" i="4" s="1"/>
  <c r="L2567" i="4"/>
  <c r="J2568" i="4"/>
  <c r="K2568" i="4" s="1"/>
  <c r="L2568" i="4"/>
  <c r="J2569" i="4"/>
  <c r="K2569" i="4" s="1"/>
  <c r="L2569" i="4"/>
  <c r="J2570" i="4"/>
  <c r="K2570" i="4" s="1"/>
  <c r="L2570" i="4"/>
  <c r="J2571" i="4"/>
  <c r="K2571" i="4" s="1"/>
  <c r="L2571" i="4"/>
  <c r="J2572" i="4"/>
  <c r="K2572" i="4" s="1"/>
  <c r="L2572" i="4"/>
  <c r="J2573" i="4"/>
  <c r="K2573" i="4" s="1"/>
  <c r="L2573" i="4"/>
  <c r="J2574" i="4"/>
  <c r="K2574" i="4" s="1"/>
  <c r="L2574" i="4"/>
  <c r="J2575" i="4"/>
  <c r="K2575" i="4" s="1"/>
  <c r="L2575" i="4"/>
  <c r="J2576" i="4"/>
  <c r="K2576" i="4" s="1"/>
  <c r="L2576" i="4"/>
  <c r="J2577" i="4"/>
  <c r="K2577" i="4" s="1"/>
  <c r="L2577" i="4"/>
  <c r="J2578" i="4"/>
  <c r="K2578" i="4" s="1"/>
  <c r="L2578" i="4"/>
  <c r="J2579" i="4"/>
  <c r="K2579" i="4" s="1"/>
  <c r="L2579" i="4"/>
  <c r="J2580" i="4"/>
  <c r="K2580" i="4" s="1"/>
  <c r="L2580" i="4"/>
  <c r="J2581" i="4"/>
  <c r="K2581" i="4" s="1"/>
  <c r="L2581" i="4"/>
  <c r="J2582" i="4"/>
  <c r="K2582" i="4" s="1"/>
  <c r="L2582" i="4"/>
  <c r="J2583" i="4"/>
  <c r="K2583" i="4" s="1"/>
  <c r="L2583" i="4"/>
  <c r="J2584" i="4"/>
  <c r="K2584" i="4" s="1"/>
  <c r="L2584" i="4"/>
  <c r="J2585" i="4"/>
  <c r="K2585" i="4" s="1"/>
  <c r="L2585" i="4"/>
  <c r="J2586" i="4"/>
  <c r="K2586" i="4" s="1"/>
  <c r="L2586" i="4"/>
  <c r="J2587" i="4"/>
  <c r="K2587" i="4" s="1"/>
  <c r="L2587" i="4"/>
  <c r="J2588" i="4"/>
  <c r="K2588" i="4" s="1"/>
  <c r="L2588" i="4"/>
  <c r="J2589" i="4"/>
  <c r="K2589" i="4" s="1"/>
  <c r="L2589" i="4"/>
  <c r="J2590" i="4"/>
  <c r="K2590" i="4" s="1"/>
  <c r="L2590" i="4"/>
  <c r="J2591" i="4"/>
  <c r="K2591" i="4" s="1"/>
  <c r="L2591" i="4"/>
  <c r="J2592" i="4"/>
  <c r="K2592" i="4" s="1"/>
  <c r="L2592" i="4"/>
  <c r="J2593" i="4"/>
  <c r="K2593" i="4" s="1"/>
  <c r="L2593" i="4"/>
  <c r="J2594" i="4"/>
  <c r="K2594" i="4" s="1"/>
  <c r="L2594" i="4"/>
  <c r="J2595" i="4"/>
  <c r="K2595" i="4" s="1"/>
  <c r="L2595" i="4"/>
  <c r="J2596" i="4"/>
  <c r="K2596" i="4" s="1"/>
  <c r="L2596" i="4"/>
  <c r="J2597" i="4"/>
  <c r="K2597" i="4" s="1"/>
  <c r="L2597" i="4"/>
  <c r="J2598" i="4"/>
  <c r="K2598" i="4" s="1"/>
  <c r="L2598" i="4"/>
  <c r="J2599" i="4"/>
  <c r="K2599" i="4" s="1"/>
  <c r="L2599" i="4"/>
  <c r="J2600" i="4"/>
  <c r="K2600" i="4"/>
  <c r="L2600" i="4"/>
  <c r="J2601" i="4"/>
  <c r="K2601" i="4" s="1"/>
  <c r="L2601" i="4"/>
  <c r="J2602" i="4"/>
  <c r="K2602" i="4" s="1"/>
  <c r="L2602" i="4"/>
  <c r="J2603" i="4"/>
  <c r="K2603" i="4" s="1"/>
  <c r="L2603" i="4"/>
  <c r="J2604" i="4"/>
  <c r="K2604" i="4" s="1"/>
  <c r="L2604" i="4"/>
  <c r="J2605" i="4"/>
  <c r="K2605" i="4" s="1"/>
  <c r="L2605" i="4"/>
  <c r="J2606" i="4"/>
  <c r="K2606" i="4" s="1"/>
  <c r="L2606" i="4"/>
  <c r="J2607" i="4"/>
  <c r="K2607" i="4" s="1"/>
  <c r="L2607" i="4"/>
  <c r="J2608" i="4"/>
  <c r="K2608" i="4" s="1"/>
  <c r="L2608" i="4"/>
  <c r="J2609" i="4"/>
  <c r="K2609" i="4" s="1"/>
  <c r="L2609" i="4"/>
  <c r="J2610" i="4"/>
  <c r="K2610" i="4" s="1"/>
  <c r="L2610" i="4"/>
  <c r="J2611" i="4"/>
  <c r="K2611" i="4" s="1"/>
  <c r="L2611" i="4"/>
  <c r="J2612" i="4"/>
  <c r="K2612" i="4" s="1"/>
  <c r="L2612" i="4"/>
  <c r="J2613" i="4"/>
  <c r="K2613" i="4" s="1"/>
  <c r="L2613" i="4"/>
  <c r="J2614" i="4"/>
  <c r="K2614" i="4" s="1"/>
  <c r="L2614" i="4"/>
  <c r="J2615" i="4"/>
  <c r="K2615" i="4" s="1"/>
  <c r="L2615" i="4"/>
  <c r="J2616" i="4"/>
  <c r="K2616" i="4" s="1"/>
  <c r="L2616" i="4"/>
  <c r="J2617" i="4"/>
  <c r="K2617" i="4" s="1"/>
  <c r="L2617" i="4"/>
  <c r="J2618" i="4"/>
  <c r="K2618" i="4" s="1"/>
  <c r="L2618" i="4"/>
  <c r="J2619" i="4"/>
  <c r="K2619" i="4" s="1"/>
  <c r="L2619" i="4"/>
  <c r="J2620" i="4"/>
  <c r="K2620" i="4" s="1"/>
  <c r="L2620" i="4"/>
  <c r="J2621" i="4"/>
  <c r="K2621" i="4" s="1"/>
  <c r="L2621" i="4"/>
  <c r="J2622" i="4"/>
  <c r="K2622" i="4" s="1"/>
  <c r="L2622" i="4"/>
  <c r="J2623" i="4"/>
  <c r="K2623" i="4" s="1"/>
  <c r="L2623" i="4"/>
  <c r="J2624" i="4"/>
  <c r="K2624" i="4" s="1"/>
  <c r="L2624" i="4"/>
  <c r="J2625" i="4"/>
  <c r="K2625" i="4" s="1"/>
  <c r="L2625" i="4"/>
  <c r="J2626" i="4"/>
  <c r="K2626" i="4" s="1"/>
  <c r="L2626" i="4"/>
  <c r="J2627" i="4"/>
  <c r="K2627" i="4" s="1"/>
  <c r="L2627" i="4"/>
  <c r="J2628" i="4"/>
  <c r="K2628" i="4" s="1"/>
  <c r="L2628" i="4"/>
  <c r="J2629" i="4"/>
  <c r="K2629" i="4" s="1"/>
  <c r="L2629" i="4"/>
  <c r="J2630" i="4"/>
  <c r="K2630" i="4" s="1"/>
  <c r="L2630" i="4"/>
  <c r="J2631" i="4"/>
  <c r="K2631" i="4" s="1"/>
  <c r="L2631" i="4"/>
  <c r="J2632" i="4"/>
  <c r="K2632" i="4" s="1"/>
  <c r="L2632" i="4"/>
  <c r="J2633" i="4"/>
  <c r="K2633" i="4" s="1"/>
  <c r="L2633" i="4"/>
  <c r="J2634" i="4"/>
  <c r="K2634" i="4" s="1"/>
  <c r="L2634" i="4"/>
  <c r="J2635" i="4"/>
  <c r="K2635" i="4" s="1"/>
  <c r="L2635" i="4"/>
  <c r="J2636" i="4"/>
  <c r="K2636" i="4" s="1"/>
  <c r="L2636" i="4"/>
  <c r="J2637" i="4"/>
  <c r="K2637" i="4" s="1"/>
  <c r="L2637" i="4"/>
  <c r="J2638" i="4"/>
  <c r="K2638" i="4" s="1"/>
  <c r="L2638" i="4"/>
  <c r="J2639" i="4"/>
  <c r="K2639" i="4" s="1"/>
  <c r="L2639" i="4"/>
  <c r="J2640" i="4"/>
  <c r="K2640" i="4" s="1"/>
  <c r="L2640" i="4"/>
  <c r="J2641" i="4"/>
  <c r="K2641" i="4" s="1"/>
  <c r="L2641" i="4"/>
  <c r="J2642" i="4"/>
  <c r="K2642" i="4" s="1"/>
  <c r="L2642" i="4"/>
  <c r="J2643" i="4"/>
  <c r="K2643" i="4" s="1"/>
  <c r="L2643" i="4"/>
  <c r="J2644" i="4"/>
  <c r="K2644" i="4" s="1"/>
  <c r="L2644" i="4"/>
  <c r="J2645" i="4"/>
  <c r="K2645" i="4" s="1"/>
  <c r="L2645" i="4"/>
  <c r="J2646" i="4"/>
  <c r="K2646" i="4" s="1"/>
  <c r="L2646" i="4"/>
  <c r="J2647" i="4"/>
  <c r="K2647" i="4" s="1"/>
  <c r="L2647" i="4"/>
  <c r="J2648" i="4"/>
  <c r="K2648" i="4" s="1"/>
  <c r="L2648" i="4"/>
  <c r="J2649" i="4"/>
  <c r="K2649" i="4" s="1"/>
  <c r="L2649" i="4"/>
  <c r="J2650" i="4"/>
  <c r="K2650" i="4" s="1"/>
  <c r="L2650" i="4"/>
  <c r="J2651" i="4"/>
  <c r="K2651" i="4" s="1"/>
  <c r="L2651" i="4"/>
  <c r="J2652" i="4"/>
  <c r="K2652" i="4" s="1"/>
  <c r="L2652" i="4"/>
  <c r="J2653" i="4"/>
  <c r="K2653" i="4" s="1"/>
  <c r="L2653" i="4"/>
  <c r="J2654" i="4"/>
  <c r="K2654" i="4" s="1"/>
  <c r="L2654" i="4"/>
  <c r="J2655" i="4"/>
  <c r="K2655" i="4" s="1"/>
  <c r="L2655" i="4"/>
  <c r="J2656" i="4"/>
  <c r="K2656" i="4" s="1"/>
  <c r="L2656" i="4"/>
  <c r="J2657" i="4"/>
  <c r="K2657" i="4" s="1"/>
  <c r="L2657" i="4"/>
  <c r="J2658" i="4"/>
  <c r="K2658" i="4" s="1"/>
  <c r="L2658" i="4"/>
  <c r="J2659" i="4"/>
  <c r="K2659" i="4" s="1"/>
  <c r="L2659" i="4"/>
  <c r="J2660" i="4"/>
  <c r="K2660" i="4" s="1"/>
  <c r="L2660" i="4"/>
  <c r="J2661" i="4"/>
  <c r="K2661" i="4" s="1"/>
  <c r="L2661" i="4"/>
  <c r="J2662" i="4"/>
  <c r="K2662" i="4" s="1"/>
  <c r="L2662" i="4"/>
  <c r="J2663" i="4"/>
  <c r="K2663" i="4" s="1"/>
  <c r="L2663" i="4"/>
  <c r="J2664" i="4"/>
  <c r="K2664" i="4"/>
  <c r="L2664" i="4"/>
  <c r="J2665" i="4"/>
  <c r="K2665" i="4" s="1"/>
  <c r="L2665" i="4"/>
  <c r="J2666" i="4"/>
  <c r="K2666" i="4" s="1"/>
  <c r="L2666" i="4"/>
  <c r="J2667" i="4"/>
  <c r="K2667" i="4" s="1"/>
  <c r="L2667" i="4"/>
  <c r="J2668" i="4"/>
  <c r="K2668" i="4" s="1"/>
  <c r="L2668" i="4"/>
  <c r="J2669" i="4"/>
  <c r="K2669" i="4" s="1"/>
  <c r="L2669" i="4"/>
  <c r="J2670" i="4"/>
  <c r="K2670" i="4" s="1"/>
  <c r="L2670" i="4"/>
  <c r="J2671" i="4"/>
  <c r="K2671" i="4" s="1"/>
  <c r="L2671" i="4"/>
  <c r="J2672" i="4"/>
  <c r="K2672" i="4" s="1"/>
  <c r="L2672" i="4"/>
  <c r="J2673" i="4"/>
  <c r="K2673" i="4" s="1"/>
  <c r="L2673" i="4"/>
  <c r="J2674" i="4"/>
  <c r="K2674" i="4" s="1"/>
  <c r="L2674" i="4"/>
  <c r="J2675" i="4"/>
  <c r="K2675" i="4" s="1"/>
  <c r="L2675" i="4"/>
  <c r="J2676" i="4"/>
  <c r="K2676" i="4" s="1"/>
  <c r="L2676" i="4"/>
  <c r="J2677" i="4"/>
  <c r="K2677" i="4" s="1"/>
  <c r="L2677" i="4"/>
  <c r="J2678" i="4"/>
  <c r="K2678" i="4" s="1"/>
  <c r="L2678" i="4"/>
  <c r="J2679" i="4"/>
  <c r="K2679" i="4" s="1"/>
  <c r="L2679" i="4"/>
  <c r="J2680" i="4"/>
  <c r="K2680" i="4" s="1"/>
  <c r="L2680" i="4"/>
  <c r="J2681" i="4"/>
  <c r="K2681" i="4" s="1"/>
  <c r="L2681" i="4"/>
  <c r="J2682" i="4"/>
  <c r="K2682" i="4" s="1"/>
  <c r="L2682" i="4"/>
  <c r="J2683" i="4"/>
  <c r="K2683" i="4" s="1"/>
  <c r="L2683" i="4"/>
  <c r="J2684" i="4"/>
  <c r="K2684" i="4" s="1"/>
  <c r="L2684" i="4"/>
  <c r="J2685" i="4"/>
  <c r="K2685" i="4" s="1"/>
  <c r="L2685" i="4"/>
  <c r="J2686" i="4"/>
  <c r="K2686" i="4" s="1"/>
  <c r="L2686" i="4"/>
  <c r="J2687" i="4"/>
  <c r="K2687" i="4" s="1"/>
  <c r="L2687" i="4"/>
  <c r="J2688" i="4"/>
  <c r="K2688" i="4" s="1"/>
  <c r="L2688" i="4"/>
  <c r="J2689" i="4"/>
  <c r="K2689" i="4" s="1"/>
  <c r="L2689" i="4"/>
  <c r="J2690" i="4"/>
  <c r="K2690" i="4" s="1"/>
  <c r="L2690" i="4"/>
  <c r="J2691" i="4"/>
  <c r="K2691" i="4" s="1"/>
  <c r="L2691" i="4"/>
  <c r="J2692" i="4"/>
  <c r="K2692" i="4" s="1"/>
  <c r="L2692" i="4"/>
  <c r="J2693" i="4"/>
  <c r="K2693" i="4" s="1"/>
  <c r="L2693" i="4"/>
  <c r="J2694" i="4"/>
  <c r="K2694" i="4" s="1"/>
  <c r="L2694" i="4"/>
  <c r="J2695" i="4"/>
  <c r="K2695" i="4" s="1"/>
  <c r="L2695" i="4"/>
  <c r="J2696" i="4"/>
  <c r="K2696" i="4" s="1"/>
  <c r="L2696" i="4"/>
  <c r="J2697" i="4"/>
  <c r="K2697" i="4" s="1"/>
  <c r="L2697" i="4"/>
  <c r="J2698" i="4"/>
  <c r="K2698" i="4" s="1"/>
  <c r="L2698" i="4"/>
  <c r="J2699" i="4"/>
  <c r="K2699" i="4" s="1"/>
  <c r="L2699" i="4"/>
  <c r="J2700" i="4"/>
  <c r="K2700" i="4" s="1"/>
  <c r="L2700" i="4"/>
  <c r="J2701" i="4"/>
  <c r="K2701" i="4" s="1"/>
  <c r="L2701" i="4"/>
  <c r="J2702" i="4"/>
  <c r="K2702" i="4" s="1"/>
  <c r="L2702" i="4"/>
  <c r="J2703" i="4"/>
  <c r="K2703" i="4" s="1"/>
  <c r="L2703" i="4"/>
  <c r="J2704" i="4"/>
  <c r="K2704" i="4" s="1"/>
  <c r="L2704" i="4"/>
  <c r="J2705" i="4"/>
  <c r="K2705" i="4" s="1"/>
  <c r="L2705" i="4"/>
  <c r="J2706" i="4"/>
  <c r="K2706" i="4" s="1"/>
  <c r="L2706" i="4"/>
  <c r="J2707" i="4"/>
  <c r="K2707" i="4" s="1"/>
  <c r="L2707" i="4"/>
  <c r="J2708" i="4"/>
  <c r="K2708" i="4" s="1"/>
  <c r="L2708" i="4"/>
  <c r="J2709" i="4"/>
  <c r="K2709" i="4" s="1"/>
  <c r="L2709" i="4"/>
  <c r="J2710" i="4"/>
  <c r="K2710" i="4" s="1"/>
  <c r="L2710" i="4"/>
  <c r="J2711" i="4"/>
  <c r="K2711" i="4" s="1"/>
  <c r="L2711" i="4"/>
  <c r="J2712" i="4"/>
  <c r="K2712" i="4" s="1"/>
  <c r="L2712" i="4"/>
  <c r="J2713" i="4"/>
  <c r="K2713" i="4" s="1"/>
  <c r="L2713" i="4"/>
  <c r="J2714" i="4"/>
  <c r="K2714" i="4" s="1"/>
  <c r="L2714" i="4"/>
  <c r="J2715" i="4"/>
  <c r="K2715" i="4" s="1"/>
  <c r="L2715" i="4"/>
  <c r="J2716" i="4"/>
  <c r="K2716" i="4" s="1"/>
  <c r="L2716" i="4"/>
  <c r="J2717" i="4"/>
  <c r="K2717" i="4" s="1"/>
  <c r="L2717" i="4"/>
  <c r="J2718" i="4"/>
  <c r="K2718" i="4" s="1"/>
  <c r="L2718" i="4"/>
  <c r="J2719" i="4"/>
  <c r="K2719" i="4" s="1"/>
  <c r="L2719" i="4"/>
  <c r="J2720" i="4"/>
  <c r="K2720" i="4" s="1"/>
  <c r="L2720" i="4"/>
  <c r="J2721" i="4"/>
  <c r="K2721" i="4" s="1"/>
  <c r="L2721" i="4"/>
  <c r="J2722" i="4"/>
  <c r="K2722" i="4" s="1"/>
  <c r="L2722" i="4"/>
  <c r="J2723" i="4"/>
  <c r="K2723" i="4" s="1"/>
  <c r="L2723" i="4"/>
  <c r="J2724" i="4"/>
  <c r="K2724" i="4" s="1"/>
  <c r="L2724" i="4"/>
  <c r="J2725" i="4"/>
  <c r="K2725" i="4" s="1"/>
  <c r="L2725" i="4"/>
  <c r="J2726" i="4"/>
  <c r="K2726" i="4"/>
  <c r="L2726" i="4"/>
  <c r="J2727" i="4"/>
  <c r="K2727" i="4" s="1"/>
  <c r="L2727" i="4"/>
  <c r="J2728" i="4"/>
  <c r="K2728" i="4" s="1"/>
  <c r="L2728" i="4"/>
  <c r="J2729" i="4"/>
  <c r="K2729" i="4" s="1"/>
  <c r="L2729" i="4"/>
  <c r="J2730" i="4"/>
  <c r="K2730" i="4" s="1"/>
  <c r="L2730" i="4"/>
  <c r="J2731" i="4"/>
  <c r="K2731" i="4" s="1"/>
  <c r="L2731" i="4"/>
  <c r="J2732" i="4"/>
  <c r="K2732" i="4" s="1"/>
  <c r="L2732" i="4"/>
  <c r="J2733" i="4"/>
  <c r="K2733" i="4" s="1"/>
  <c r="L2733" i="4"/>
  <c r="J2734" i="4"/>
  <c r="K2734" i="4" s="1"/>
  <c r="L2734" i="4"/>
  <c r="J2735" i="4"/>
  <c r="K2735" i="4" s="1"/>
  <c r="L2735" i="4"/>
  <c r="J2736" i="4"/>
  <c r="K2736" i="4" s="1"/>
  <c r="L2736" i="4"/>
  <c r="J2737" i="4"/>
  <c r="K2737" i="4" s="1"/>
  <c r="L2737" i="4"/>
  <c r="J2738" i="4"/>
  <c r="K2738" i="4" s="1"/>
  <c r="L2738" i="4"/>
  <c r="J2739" i="4"/>
  <c r="K2739" i="4" s="1"/>
  <c r="L2739" i="4"/>
  <c r="J2740" i="4"/>
  <c r="K2740" i="4" s="1"/>
  <c r="L2740" i="4"/>
  <c r="J2741" i="4"/>
  <c r="K2741" i="4" s="1"/>
  <c r="L2741" i="4"/>
  <c r="J2742" i="4"/>
  <c r="K2742" i="4" s="1"/>
  <c r="L2742" i="4"/>
  <c r="J2743" i="4"/>
  <c r="K2743" i="4" s="1"/>
  <c r="L2743" i="4"/>
  <c r="J2744" i="4"/>
  <c r="K2744" i="4" s="1"/>
  <c r="L2744" i="4"/>
  <c r="J2745" i="4"/>
  <c r="K2745" i="4" s="1"/>
  <c r="L2745" i="4"/>
  <c r="J2746" i="4"/>
  <c r="K2746" i="4" s="1"/>
  <c r="L2746" i="4"/>
  <c r="J2747" i="4"/>
  <c r="K2747" i="4" s="1"/>
  <c r="L2747" i="4"/>
  <c r="J2748" i="4"/>
  <c r="K2748" i="4" s="1"/>
  <c r="L2748" i="4"/>
  <c r="J2749" i="4"/>
  <c r="K2749" i="4" s="1"/>
  <c r="L2749" i="4"/>
  <c r="J2750" i="4"/>
  <c r="K2750" i="4" s="1"/>
  <c r="L2750" i="4"/>
  <c r="J2751" i="4"/>
  <c r="K2751" i="4" s="1"/>
  <c r="L2751" i="4"/>
  <c r="J2752" i="4"/>
  <c r="K2752" i="4"/>
  <c r="L2752" i="4"/>
  <c r="J2753" i="4"/>
  <c r="K2753" i="4" s="1"/>
  <c r="L2753" i="4"/>
  <c r="J2754" i="4"/>
  <c r="K2754" i="4" s="1"/>
  <c r="L2754" i="4"/>
  <c r="J2755" i="4"/>
  <c r="K2755" i="4" s="1"/>
  <c r="L2755" i="4"/>
  <c r="J2756" i="4"/>
  <c r="K2756" i="4" s="1"/>
  <c r="L2756" i="4"/>
  <c r="J2757" i="4"/>
  <c r="K2757" i="4" s="1"/>
  <c r="L2757" i="4"/>
  <c r="J2758" i="4"/>
  <c r="K2758" i="4" s="1"/>
  <c r="L2758" i="4"/>
  <c r="J2759" i="4"/>
  <c r="K2759" i="4" s="1"/>
  <c r="L2759" i="4"/>
  <c r="J2760" i="4"/>
  <c r="K2760" i="4" s="1"/>
  <c r="L2760" i="4"/>
  <c r="J2761" i="4"/>
  <c r="K2761" i="4" s="1"/>
  <c r="L2761" i="4"/>
  <c r="J2762" i="4"/>
  <c r="K2762" i="4" s="1"/>
  <c r="L2762" i="4"/>
  <c r="J2763" i="4"/>
  <c r="K2763" i="4" s="1"/>
  <c r="L2763" i="4"/>
  <c r="J2764" i="4"/>
  <c r="K2764" i="4" s="1"/>
  <c r="L2764" i="4"/>
  <c r="J2765" i="4"/>
  <c r="K2765" i="4" s="1"/>
  <c r="L2765" i="4"/>
  <c r="J2766" i="4"/>
  <c r="K2766" i="4" s="1"/>
  <c r="L2766" i="4"/>
  <c r="J2767" i="4"/>
  <c r="K2767" i="4" s="1"/>
  <c r="L2767" i="4"/>
  <c r="J2768" i="4"/>
  <c r="K2768" i="4" s="1"/>
  <c r="L2768" i="4"/>
  <c r="J2769" i="4"/>
  <c r="K2769" i="4" s="1"/>
  <c r="L2769" i="4"/>
  <c r="J2770" i="4"/>
  <c r="K2770" i="4" s="1"/>
  <c r="L2770" i="4"/>
  <c r="J2771" i="4"/>
  <c r="K2771" i="4" s="1"/>
  <c r="L2771" i="4"/>
  <c r="J2772" i="4"/>
  <c r="K2772" i="4" s="1"/>
  <c r="L2772" i="4"/>
  <c r="J2773" i="4"/>
  <c r="K2773" i="4" s="1"/>
  <c r="L2773" i="4"/>
  <c r="J2774" i="4"/>
  <c r="K2774" i="4" s="1"/>
  <c r="L2774" i="4"/>
  <c r="J2775" i="4"/>
  <c r="K2775" i="4" s="1"/>
  <c r="L2775" i="4"/>
  <c r="J2776" i="4"/>
  <c r="K2776" i="4" s="1"/>
  <c r="L2776" i="4"/>
  <c r="J2777" i="4"/>
  <c r="K2777" i="4" s="1"/>
  <c r="L2777" i="4"/>
  <c r="J2778" i="4"/>
  <c r="K2778" i="4" s="1"/>
  <c r="L2778" i="4"/>
  <c r="J2779" i="4"/>
  <c r="K2779" i="4" s="1"/>
  <c r="L2779" i="4"/>
  <c r="J2780" i="4"/>
  <c r="K2780" i="4" s="1"/>
  <c r="L2780" i="4"/>
  <c r="J2781" i="4"/>
  <c r="K2781" i="4" s="1"/>
  <c r="L2781" i="4"/>
  <c r="J2782" i="4"/>
  <c r="K2782" i="4" s="1"/>
  <c r="L2782" i="4"/>
  <c r="J2783" i="4"/>
  <c r="K2783" i="4" s="1"/>
  <c r="L2783" i="4"/>
  <c r="J2784" i="4"/>
  <c r="K2784" i="4" s="1"/>
  <c r="L2784" i="4"/>
  <c r="J2785" i="4"/>
  <c r="K2785" i="4" s="1"/>
  <c r="L2785" i="4"/>
  <c r="J2786" i="4"/>
  <c r="K2786" i="4" s="1"/>
  <c r="L2786" i="4"/>
  <c r="J2787" i="4"/>
  <c r="K2787" i="4" s="1"/>
  <c r="L2787" i="4"/>
  <c r="J2788" i="4"/>
  <c r="K2788" i="4" s="1"/>
  <c r="L2788" i="4"/>
  <c r="J2789" i="4"/>
  <c r="K2789" i="4" s="1"/>
  <c r="L2789" i="4"/>
  <c r="J2790" i="4"/>
  <c r="K2790" i="4" s="1"/>
  <c r="L2790" i="4"/>
  <c r="J2791" i="4"/>
  <c r="K2791" i="4"/>
  <c r="L2791" i="4"/>
  <c r="J2792" i="4"/>
  <c r="K2792" i="4" s="1"/>
  <c r="L2792" i="4"/>
  <c r="J2793" i="4"/>
  <c r="K2793" i="4" s="1"/>
  <c r="L2793" i="4"/>
  <c r="J2794" i="4"/>
  <c r="K2794" i="4" s="1"/>
  <c r="L2794" i="4"/>
  <c r="J2795" i="4"/>
  <c r="K2795" i="4" s="1"/>
  <c r="L2795" i="4"/>
  <c r="J2796" i="4"/>
  <c r="K2796" i="4" s="1"/>
  <c r="L2796" i="4"/>
  <c r="J2797" i="4"/>
  <c r="K2797" i="4" s="1"/>
  <c r="L2797" i="4"/>
  <c r="J2798" i="4"/>
  <c r="K2798" i="4" s="1"/>
  <c r="L2798" i="4"/>
  <c r="J2799" i="4"/>
  <c r="K2799" i="4" s="1"/>
  <c r="L2799" i="4"/>
  <c r="J2800" i="4"/>
  <c r="K2800" i="4" s="1"/>
  <c r="L2800" i="4"/>
  <c r="J2801" i="4"/>
  <c r="K2801" i="4" s="1"/>
  <c r="L2801" i="4"/>
  <c r="J2802" i="4"/>
  <c r="K2802" i="4" s="1"/>
  <c r="L2802" i="4"/>
  <c r="J2803" i="4"/>
  <c r="K2803" i="4" s="1"/>
  <c r="L2803" i="4"/>
  <c r="J2804" i="4"/>
  <c r="K2804" i="4" s="1"/>
  <c r="L2804" i="4"/>
  <c r="J2805" i="4"/>
  <c r="K2805" i="4" s="1"/>
  <c r="L2805" i="4"/>
  <c r="J2806" i="4"/>
  <c r="K2806" i="4" s="1"/>
  <c r="L2806" i="4"/>
  <c r="J2807" i="4"/>
  <c r="K2807" i="4" s="1"/>
  <c r="L2807" i="4"/>
  <c r="J2808" i="4"/>
  <c r="K2808" i="4" s="1"/>
  <c r="L2808" i="4"/>
  <c r="J2809" i="4"/>
  <c r="K2809" i="4" s="1"/>
  <c r="L2809" i="4"/>
  <c r="J2810" i="4"/>
  <c r="K2810" i="4" s="1"/>
  <c r="L2810" i="4"/>
  <c r="J2811" i="4"/>
  <c r="K2811" i="4" s="1"/>
  <c r="L2811" i="4"/>
  <c r="J2812" i="4"/>
  <c r="K2812" i="4" s="1"/>
  <c r="L2812" i="4"/>
  <c r="J2813" i="4"/>
  <c r="K2813" i="4" s="1"/>
  <c r="L2813" i="4"/>
  <c r="J2814" i="4"/>
  <c r="K2814" i="4" s="1"/>
  <c r="L2814" i="4"/>
  <c r="J2815" i="4"/>
  <c r="K2815" i="4" s="1"/>
  <c r="L2815" i="4"/>
  <c r="J2816" i="4"/>
  <c r="K2816" i="4" s="1"/>
  <c r="L2816" i="4"/>
  <c r="J2817" i="4"/>
  <c r="K2817" i="4" s="1"/>
  <c r="L2817" i="4"/>
  <c r="J2818" i="4"/>
  <c r="K2818" i="4" s="1"/>
  <c r="L2818" i="4"/>
  <c r="J2819" i="4"/>
  <c r="K2819" i="4" s="1"/>
  <c r="L2819" i="4"/>
  <c r="J2820" i="4"/>
  <c r="K2820" i="4" s="1"/>
  <c r="L2820" i="4"/>
  <c r="J2821" i="4"/>
  <c r="K2821" i="4" s="1"/>
  <c r="L2821" i="4"/>
  <c r="J2822" i="4"/>
  <c r="K2822" i="4" s="1"/>
  <c r="L2822" i="4"/>
  <c r="J2823" i="4"/>
  <c r="K2823" i="4" s="1"/>
  <c r="L2823" i="4"/>
  <c r="J2824" i="4"/>
  <c r="K2824" i="4" s="1"/>
  <c r="L2824" i="4"/>
  <c r="J2825" i="4"/>
  <c r="K2825" i="4" s="1"/>
  <c r="L2825" i="4"/>
  <c r="J2826" i="4"/>
  <c r="K2826" i="4" s="1"/>
  <c r="L2826" i="4"/>
  <c r="J2827" i="4"/>
  <c r="K2827" i="4" s="1"/>
  <c r="L2827" i="4"/>
  <c r="J2828" i="4"/>
  <c r="K2828" i="4" s="1"/>
  <c r="L2828" i="4"/>
  <c r="J2829" i="4"/>
  <c r="K2829" i="4" s="1"/>
  <c r="L2829" i="4"/>
  <c r="J2830" i="4"/>
  <c r="K2830" i="4" s="1"/>
  <c r="L2830" i="4"/>
  <c r="J2831" i="4"/>
  <c r="K2831" i="4" s="1"/>
  <c r="L2831" i="4"/>
  <c r="J2832" i="4"/>
  <c r="K2832" i="4" s="1"/>
  <c r="L2832" i="4"/>
  <c r="J2833" i="4"/>
  <c r="K2833" i="4" s="1"/>
  <c r="L2833" i="4"/>
  <c r="J2834" i="4"/>
  <c r="K2834" i="4" s="1"/>
  <c r="L2834" i="4"/>
  <c r="J2835" i="4"/>
  <c r="K2835" i="4" s="1"/>
  <c r="L2835" i="4"/>
  <c r="J2836" i="4"/>
  <c r="K2836" i="4" s="1"/>
  <c r="L2836" i="4"/>
  <c r="J2837" i="4"/>
  <c r="K2837" i="4" s="1"/>
  <c r="L2837" i="4"/>
  <c r="J2838" i="4"/>
  <c r="K2838" i="4" s="1"/>
  <c r="L2838" i="4"/>
  <c r="J2839" i="4"/>
  <c r="K2839" i="4" s="1"/>
  <c r="L2839" i="4"/>
  <c r="J2840" i="4"/>
  <c r="K2840" i="4" s="1"/>
  <c r="L2840" i="4"/>
  <c r="J2841" i="4"/>
  <c r="K2841" i="4" s="1"/>
  <c r="L2841" i="4"/>
  <c r="J2842" i="4"/>
  <c r="K2842" i="4" s="1"/>
  <c r="L2842" i="4"/>
  <c r="J2843" i="4"/>
  <c r="K2843" i="4" s="1"/>
  <c r="L2843" i="4"/>
  <c r="J2844" i="4"/>
  <c r="K2844" i="4" s="1"/>
  <c r="L2844" i="4"/>
  <c r="J2845" i="4"/>
  <c r="K2845" i="4" s="1"/>
  <c r="L2845" i="4"/>
  <c r="J2846" i="4"/>
  <c r="K2846" i="4" s="1"/>
  <c r="L2846" i="4"/>
  <c r="J2847" i="4"/>
  <c r="K2847" i="4" s="1"/>
  <c r="L2847" i="4"/>
  <c r="J2848" i="4"/>
  <c r="K2848" i="4"/>
  <c r="L2848" i="4"/>
  <c r="J2849" i="4"/>
  <c r="K2849" i="4" s="1"/>
  <c r="L2849" i="4"/>
  <c r="J2850" i="4"/>
  <c r="K2850" i="4" s="1"/>
  <c r="L2850" i="4"/>
  <c r="J2851" i="4"/>
  <c r="K2851" i="4" s="1"/>
  <c r="L2851" i="4"/>
  <c r="J2852" i="4"/>
  <c r="K2852" i="4" s="1"/>
  <c r="L2852" i="4"/>
  <c r="J2853" i="4"/>
  <c r="K2853" i="4" s="1"/>
  <c r="L2853" i="4"/>
  <c r="J2854" i="4"/>
  <c r="K2854" i="4" s="1"/>
  <c r="L2854" i="4"/>
  <c r="J2855" i="4"/>
  <c r="K2855" i="4"/>
  <c r="L2855" i="4"/>
  <c r="J2856" i="4"/>
  <c r="K2856" i="4" s="1"/>
  <c r="L2856" i="4"/>
  <c r="J2857" i="4"/>
  <c r="K2857" i="4" s="1"/>
  <c r="L2857" i="4"/>
  <c r="J2858" i="4"/>
  <c r="K2858" i="4" s="1"/>
  <c r="L2858" i="4"/>
  <c r="J2859" i="4"/>
  <c r="K2859" i="4" s="1"/>
  <c r="L2859" i="4"/>
  <c r="J2860" i="4"/>
  <c r="K2860" i="4" s="1"/>
  <c r="L2860" i="4"/>
  <c r="J2861" i="4"/>
  <c r="K2861" i="4" s="1"/>
  <c r="L2861" i="4"/>
  <c r="J2862" i="4"/>
  <c r="K2862" i="4" s="1"/>
  <c r="L2862" i="4"/>
  <c r="J2863" i="4"/>
  <c r="K2863" i="4" s="1"/>
  <c r="L2863" i="4"/>
  <c r="J2864" i="4"/>
  <c r="K2864" i="4" s="1"/>
  <c r="L2864" i="4"/>
  <c r="J2865" i="4"/>
  <c r="K2865" i="4" s="1"/>
  <c r="L2865" i="4"/>
  <c r="J2866" i="4"/>
  <c r="K2866" i="4" s="1"/>
  <c r="L2866" i="4"/>
  <c r="J2867" i="4"/>
  <c r="K2867" i="4" s="1"/>
  <c r="L2867" i="4"/>
  <c r="J2868" i="4"/>
  <c r="K2868" i="4" s="1"/>
  <c r="L2868" i="4"/>
  <c r="J2869" i="4"/>
  <c r="K2869" i="4" s="1"/>
  <c r="L2869" i="4"/>
  <c r="J2870" i="4"/>
  <c r="K2870" i="4"/>
  <c r="L2870" i="4"/>
  <c r="J2871" i="4"/>
  <c r="K2871" i="4" s="1"/>
  <c r="L2871" i="4"/>
  <c r="J2872" i="4"/>
  <c r="K2872" i="4" s="1"/>
  <c r="L2872" i="4"/>
  <c r="J2873" i="4"/>
  <c r="K2873" i="4" s="1"/>
  <c r="L2873" i="4"/>
  <c r="J2874" i="4"/>
  <c r="K2874" i="4" s="1"/>
  <c r="L2874" i="4"/>
  <c r="J2875" i="4"/>
  <c r="K2875" i="4" s="1"/>
  <c r="L2875" i="4"/>
  <c r="J2876" i="4"/>
  <c r="K2876" i="4" s="1"/>
  <c r="L2876" i="4"/>
  <c r="J2877" i="4"/>
  <c r="K2877" i="4"/>
  <c r="L2877" i="4"/>
  <c r="J2878" i="4"/>
  <c r="K2878" i="4" s="1"/>
  <c r="L2878" i="4"/>
  <c r="J2879" i="4"/>
  <c r="K2879" i="4" s="1"/>
  <c r="L2879" i="4"/>
  <c r="J2880" i="4"/>
  <c r="K2880" i="4" s="1"/>
  <c r="L2880" i="4"/>
  <c r="J2881" i="4"/>
  <c r="K2881" i="4" s="1"/>
  <c r="L2881" i="4"/>
  <c r="J2882" i="4"/>
  <c r="K2882" i="4" s="1"/>
  <c r="L2882" i="4"/>
  <c r="J2883" i="4"/>
  <c r="K2883" i="4" s="1"/>
  <c r="L2883" i="4"/>
  <c r="J2884" i="4"/>
  <c r="K2884" i="4" s="1"/>
  <c r="L2884" i="4"/>
  <c r="J2885" i="4"/>
  <c r="K2885" i="4" s="1"/>
  <c r="L2885" i="4"/>
  <c r="J2886" i="4"/>
  <c r="K2886" i="4" s="1"/>
  <c r="L2886" i="4"/>
  <c r="J2887" i="4"/>
  <c r="K2887" i="4" s="1"/>
  <c r="L2887" i="4"/>
  <c r="J2888" i="4"/>
  <c r="K2888" i="4"/>
  <c r="L2888" i="4"/>
  <c r="J2889" i="4"/>
  <c r="K2889" i="4" s="1"/>
  <c r="L2889" i="4"/>
  <c r="J2890" i="4"/>
  <c r="K2890" i="4" s="1"/>
  <c r="L2890" i="4"/>
  <c r="J2891" i="4"/>
  <c r="K2891" i="4" s="1"/>
  <c r="L2891" i="4"/>
  <c r="J2892" i="4"/>
  <c r="K2892" i="4" s="1"/>
  <c r="L2892" i="4"/>
  <c r="J2893" i="4"/>
  <c r="K2893" i="4" s="1"/>
  <c r="L2893" i="4"/>
  <c r="J2894" i="4"/>
  <c r="K2894" i="4" s="1"/>
  <c r="L2894" i="4"/>
  <c r="J2895" i="4"/>
  <c r="K2895" i="4" s="1"/>
  <c r="L2895" i="4"/>
  <c r="J2896" i="4"/>
  <c r="K2896" i="4" s="1"/>
  <c r="L2896" i="4"/>
  <c r="J2897" i="4"/>
  <c r="K2897" i="4" s="1"/>
  <c r="L2897" i="4"/>
  <c r="J2898" i="4"/>
  <c r="K2898" i="4" s="1"/>
  <c r="L2898" i="4"/>
  <c r="J2899" i="4"/>
  <c r="K2899" i="4" s="1"/>
  <c r="L2899" i="4"/>
  <c r="J2900" i="4"/>
  <c r="K2900" i="4" s="1"/>
  <c r="L2900" i="4"/>
  <c r="J2901" i="4"/>
  <c r="K2901" i="4" s="1"/>
  <c r="L2901" i="4"/>
  <c r="J2902" i="4"/>
  <c r="K2902" i="4" s="1"/>
  <c r="L2902" i="4"/>
  <c r="J2903" i="4"/>
  <c r="K2903" i="4" s="1"/>
  <c r="L2903" i="4"/>
  <c r="J2904" i="4"/>
  <c r="K2904" i="4" s="1"/>
  <c r="L2904" i="4"/>
  <c r="J2905" i="4"/>
  <c r="K2905" i="4" s="1"/>
  <c r="L2905" i="4"/>
  <c r="J2906" i="4"/>
  <c r="K2906" i="4" s="1"/>
  <c r="L2906" i="4"/>
  <c r="J2907" i="4"/>
  <c r="K2907" i="4" s="1"/>
  <c r="L2907" i="4"/>
  <c r="J2908" i="4"/>
  <c r="K2908" i="4" s="1"/>
  <c r="L2908" i="4"/>
  <c r="J2909" i="4"/>
  <c r="K2909" i="4" s="1"/>
  <c r="L2909" i="4"/>
  <c r="J2910" i="4"/>
  <c r="K2910" i="4" s="1"/>
  <c r="L2910" i="4"/>
  <c r="J2911" i="4"/>
  <c r="K2911" i="4" s="1"/>
  <c r="L2911" i="4"/>
  <c r="J2912" i="4"/>
  <c r="K2912" i="4" s="1"/>
  <c r="L2912" i="4"/>
  <c r="J2913" i="4"/>
  <c r="K2913" i="4" s="1"/>
  <c r="L2913" i="4"/>
  <c r="J2914" i="4"/>
  <c r="K2914" i="4" s="1"/>
  <c r="L2914" i="4"/>
  <c r="J2915" i="4"/>
  <c r="K2915" i="4" s="1"/>
  <c r="L2915" i="4"/>
  <c r="J2916" i="4"/>
  <c r="K2916" i="4" s="1"/>
  <c r="L2916" i="4"/>
  <c r="J2917" i="4"/>
  <c r="K2917" i="4" s="1"/>
  <c r="L2917" i="4"/>
  <c r="J2918" i="4"/>
  <c r="K2918" i="4" s="1"/>
  <c r="L2918" i="4"/>
  <c r="J2919" i="4"/>
  <c r="K2919" i="4" s="1"/>
  <c r="L2919" i="4"/>
  <c r="J2920" i="4"/>
  <c r="K2920" i="4" s="1"/>
  <c r="L2920" i="4"/>
  <c r="J2921" i="4"/>
  <c r="K2921" i="4" s="1"/>
  <c r="L2921" i="4"/>
  <c r="J2922" i="4"/>
  <c r="K2922" i="4" s="1"/>
  <c r="L2922" i="4"/>
  <c r="J2923" i="4"/>
  <c r="K2923" i="4" s="1"/>
  <c r="L2923" i="4"/>
  <c r="J2924" i="4"/>
  <c r="K2924" i="4" s="1"/>
  <c r="L2924" i="4"/>
  <c r="J2925" i="4"/>
  <c r="K2925" i="4" s="1"/>
  <c r="L2925" i="4"/>
  <c r="J2926" i="4"/>
  <c r="K2926" i="4" s="1"/>
  <c r="L2926" i="4"/>
  <c r="J2927" i="4"/>
  <c r="K2927" i="4" s="1"/>
  <c r="L2927" i="4"/>
  <c r="J2928" i="4"/>
  <c r="K2928" i="4" s="1"/>
  <c r="L2928" i="4"/>
  <c r="J2929" i="4"/>
  <c r="K2929" i="4"/>
  <c r="L2929" i="4"/>
  <c r="J2930" i="4"/>
  <c r="K2930" i="4" s="1"/>
  <c r="L2930" i="4"/>
  <c r="J2931" i="4"/>
  <c r="K2931" i="4" s="1"/>
  <c r="L2931" i="4"/>
  <c r="J2932" i="4"/>
  <c r="K2932" i="4" s="1"/>
  <c r="L2932" i="4"/>
  <c r="J2933" i="4"/>
  <c r="K2933" i="4" s="1"/>
  <c r="L2933" i="4"/>
  <c r="J2934" i="4"/>
  <c r="K2934" i="4" s="1"/>
  <c r="L2934" i="4"/>
  <c r="J2935" i="4"/>
  <c r="K2935" i="4" s="1"/>
  <c r="L2935" i="4"/>
  <c r="J2936" i="4"/>
  <c r="K2936" i="4" s="1"/>
  <c r="L2936" i="4"/>
  <c r="J2937" i="4"/>
  <c r="K2937" i="4" s="1"/>
  <c r="L2937" i="4"/>
  <c r="J2938" i="4"/>
  <c r="K2938" i="4" s="1"/>
  <c r="L2938" i="4"/>
  <c r="J2939" i="4"/>
  <c r="K2939" i="4" s="1"/>
  <c r="L2939" i="4"/>
  <c r="J2940" i="4"/>
  <c r="K2940" i="4" s="1"/>
  <c r="L2940" i="4"/>
  <c r="J2941" i="4"/>
  <c r="K2941" i="4" s="1"/>
  <c r="L2941" i="4"/>
  <c r="J2942" i="4"/>
  <c r="K2942" i="4" s="1"/>
  <c r="L2942" i="4"/>
  <c r="J2943" i="4"/>
  <c r="K2943" i="4" s="1"/>
  <c r="L2943" i="4"/>
  <c r="J2944" i="4"/>
  <c r="K2944" i="4" s="1"/>
  <c r="L2944" i="4"/>
  <c r="J2945" i="4"/>
  <c r="K2945" i="4" s="1"/>
  <c r="L2945" i="4"/>
  <c r="J2946" i="4"/>
  <c r="K2946" i="4" s="1"/>
  <c r="L2946" i="4"/>
  <c r="J2947" i="4"/>
  <c r="K2947" i="4" s="1"/>
  <c r="L2947" i="4"/>
  <c r="J2948" i="4"/>
  <c r="K2948" i="4" s="1"/>
  <c r="L2948" i="4"/>
  <c r="J2949" i="4"/>
  <c r="K2949" i="4" s="1"/>
  <c r="L2949" i="4"/>
  <c r="J2950" i="4"/>
  <c r="K2950" i="4" s="1"/>
  <c r="L2950" i="4"/>
  <c r="J2951" i="4"/>
  <c r="K2951" i="4" s="1"/>
  <c r="L2951" i="4"/>
  <c r="J2952" i="4"/>
  <c r="K2952" i="4" s="1"/>
  <c r="L2952" i="4"/>
  <c r="J2953" i="4"/>
  <c r="K2953" i="4" s="1"/>
  <c r="L2953" i="4"/>
  <c r="J2954" i="4"/>
  <c r="K2954" i="4" s="1"/>
  <c r="L2954" i="4"/>
  <c r="J2955" i="4"/>
  <c r="K2955" i="4" s="1"/>
  <c r="L2955" i="4"/>
  <c r="J2956" i="4"/>
  <c r="K2956" i="4" s="1"/>
  <c r="L2956" i="4"/>
  <c r="J2957" i="4"/>
  <c r="K2957" i="4" s="1"/>
  <c r="L2957" i="4"/>
  <c r="J2958" i="4"/>
  <c r="K2958" i="4" s="1"/>
  <c r="L2958" i="4"/>
  <c r="J2959" i="4"/>
  <c r="K2959" i="4" s="1"/>
  <c r="L2959" i="4"/>
  <c r="J2960" i="4"/>
  <c r="K2960" i="4" s="1"/>
  <c r="L2960" i="4"/>
  <c r="J2961" i="4"/>
  <c r="K2961" i="4" s="1"/>
  <c r="L2961" i="4"/>
  <c r="J2962" i="4"/>
  <c r="K2962" i="4" s="1"/>
  <c r="L2962" i="4"/>
  <c r="J2963" i="4"/>
  <c r="K2963" i="4" s="1"/>
  <c r="L2963" i="4"/>
  <c r="J2964" i="4"/>
  <c r="K2964" i="4" s="1"/>
  <c r="L2964" i="4"/>
  <c r="J2965" i="4"/>
  <c r="K2965" i="4" s="1"/>
  <c r="L2965" i="4"/>
  <c r="J2966" i="4"/>
  <c r="K2966" i="4" s="1"/>
  <c r="L2966" i="4"/>
  <c r="J2967" i="4"/>
  <c r="K2967" i="4" s="1"/>
  <c r="L2967" i="4"/>
  <c r="J2968" i="4"/>
  <c r="K2968" i="4" s="1"/>
  <c r="L2968" i="4"/>
  <c r="J2969" i="4"/>
  <c r="K2969" i="4" s="1"/>
  <c r="L2969" i="4"/>
  <c r="J2970" i="4"/>
  <c r="K2970" i="4" s="1"/>
  <c r="L2970" i="4"/>
  <c r="J2971" i="4"/>
  <c r="K2971" i="4" s="1"/>
  <c r="L2971" i="4"/>
  <c r="J2972" i="4"/>
  <c r="K2972" i="4" s="1"/>
  <c r="L2972" i="4"/>
  <c r="J2973" i="4"/>
  <c r="K2973" i="4" s="1"/>
  <c r="L2973" i="4"/>
  <c r="J2974" i="4"/>
  <c r="K2974" i="4" s="1"/>
  <c r="L2974" i="4"/>
  <c r="J2975" i="4"/>
  <c r="K2975" i="4" s="1"/>
  <c r="L2975" i="4"/>
  <c r="J2976" i="4"/>
  <c r="K2976" i="4" s="1"/>
  <c r="L2976" i="4"/>
  <c r="J2977" i="4"/>
  <c r="K2977" i="4" s="1"/>
  <c r="L2977" i="4"/>
  <c r="J2978" i="4"/>
  <c r="K2978" i="4" s="1"/>
  <c r="L2978" i="4"/>
  <c r="J2979" i="4"/>
  <c r="K2979" i="4" s="1"/>
  <c r="L2979" i="4"/>
  <c r="J2980" i="4"/>
  <c r="K2980" i="4" s="1"/>
  <c r="L2980" i="4"/>
  <c r="J2981" i="4"/>
  <c r="K2981" i="4" s="1"/>
  <c r="L2981" i="4"/>
  <c r="J2982" i="4"/>
  <c r="K2982" i="4" s="1"/>
  <c r="L2982" i="4"/>
  <c r="J2983" i="4"/>
  <c r="K2983" i="4" s="1"/>
  <c r="L2983" i="4"/>
  <c r="J2984" i="4"/>
  <c r="K2984" i="4" s="1"/>
  <c r="L2984" i="4"/>
  <c r="J2985" i="4"/>
  <c r="K2985" i="4" s="1"/>
  <c r="L2985" i="4"/>
  <c r="J2986" i="4"/>
  <c r="K2986" i="4" s="1"/>
  <c r="L2986" i="4"/>
  <c r="J2987" i="4"/>
  <c r="K2987" i="4" s="1"/>
  <c r="L2987" i="4"/>
  <c r="J2988" i="4"/>
  <c r="K2988" i="4" s="1"/>
  <c r="L2988" i="4"/>
  <c r="J2989" i="4"/>
  <c r="K2989" i="4" s="1"/>
  <c r="L2989" i="4"/>
  <c r="J2990" i="4"/>
  <c r="K2990" i="4" s="1"/>
  <c r="L2990" i="4"/>
  <c r="J2991" i="4"/>
  <c r="K2991" i="4" s="1"/>
  <c r="L2991" i="4"/>
  <c r="J2992" i="4"/>
  <c r="K2992" i="4" s="1"/>
  <c r="L2992" i="4"/>
  <c r="J2993" i="4"/>
  <c r="K2993" i="4" s="1"/>
  <c r="L2993" i="4"/>
  <c r="J2994" i="4"/>
  <c r="K2994" i="4" s="1"/>
  <c r="L2994" i="4"/>
  <c r="J2995" i="4"/>
  <c r="K2995" i="4" s="1"/>
  <c r="L2995" i="4"/>
  <c r="J2996" i="4"/>
  <c r="K2996" i="4" s="1"/>
  <c r="L2996" i="4"/>
  <c r="J2997" i="4"/>
  <c r="K2997" i="4" s="1"/>
  <c r="L2997" i="4"/>
  <c r="J2998" i="4"/>
  <c r="K2998" i="4" s="1"/>
  <c r="L2998" i="4"/>
  <c r="J2999" i="4"/>
  <c r="K2999" i="4" s="1"/>
  <c r="L2999" i="4"/>
  <c r="J3000" i="4"/>
  <c r="K3000" i="4" s="1"/>
  <c r="L3000" i="4"/>
  <c r="J3001" i="4"/>
  <c r="K3001" i="4" s="1"/>
  <c r="L3001" i="4"/>
  <c r="J3002" i="4"/>
  <c r="K3002" i="4" s="1"/>
  <c r="L3002" i="4"/>
  <c r="J3003" i="4"/>
  <c r="K3003" i="4" s="1"/>
  <c r="L3003" i="4"/>
  <c r="J3004" i="4"/>
  <c r="K3004" i="4" s="1"/>
  <c r="L3004" i="4"/>
  <c r="J3005" i="4"/>
  <c r="K3005" i="4" s="1"/>
  <c r="L3005" i="4"/>
  <c r="J3006" i="4"/>
  <c r="K3006" i="4"/>
  <c r="L3006" i="4"/>
  <c r="J3007" i="4"/>
  <c r="K3007" i="4" s="1"/>
  <c r="L3007" i="4"/>
  <c r="J3008" i="4"/>
  <c r="K3008" i="4" s="1"/>
  <c r="L3008" i="4"/>
  <c r="J3009" i="4"/>
  <c r="K3009" i="4" s="1"/>
  <c r="L3009" i="4"/>
  <c r="J3010" i="4"/>
  <c r="K3010" i="4" s="1"/>
  <c r="L3010" i="4"/>
  <c r="J3011" i="4"/>
  <c r="K3011" i="4" s="1"/>
  <c r="L3011" i="4"/>
  <c r="J3012" i="4"/>
  <c r="K3012" i="4" s="1"/>
  <c r="L3012" i="4"/>
  <c r="J3013" i="4"/>
  <c r="K3013" i="4" s="1"/>
  <c r="L3013" i="4"/>
  <c r="J3014" i="4"/>
  <c r="K3014" i="4" s="1"/>
  <c r="L3014" i="4"/>
  <c r="J3015" i="4"/>
  <c r="K3015" i="4" s="1"/>
  <c r="L3015" i="4"/>
  <c r="J3016" i="4"/>
  <c r="K3016" i="4" s="1"/>
  <c r="L3016" i="4"/>
  <c r="J3017" i="4"/>
  <c r="K3017" i="4" s="1"/>
  <c r="L3017" i="4"/>
  <c r="J3018" i="4"/>
  <c r="K3018" i="4" s="1"/>
  <c r="L3018" i="4"/>
  <c r="J3019" i="4"/>
  <c r="K3019" i="4" s="1"/>
  <c r="L3019" i="4"/>
  <c r="J3020" i="4"/>
  <c r="K3020" i="4" s="1"/>
  <c r="L3020" i="4"/>
  <c r="J3021" i="4"/>
  <c r="K3021" i="4" s="1"/>
  <c r="L3021" i="4"/>
  <c r="J3022" i="4"/>
  <c r="K3022" i="4" s="1"/>
  <c r="L3022" i="4"/>
  <c r="J3023" i="4"/>
  <c r="K3023" i="4" s="1"/>
  <c r="L3023" i="4"/>
  <c r="J3024" i="4"/>
  <c r="K3024" i="4" s="1"/>
  <c r="L3024" i="4"/>
  <c r="J3025" i="4"/>
  <c r="K3025" i="4"/>
  <c r="L3025" i="4"/>
  <c r="J3026" i="4"/>
  <c r="K3026" i="4" s="1"/>
  <c r="L3026" i="4"/>
  <c r="J3027" i="4"/>
  <c r="K3027" i="4" s="1"/>
  <c r="L3027" i="4"/>
  <c r="J3028" i="4"/>
  <c r="K3028" i="4" s="1"/>
  <c r="L3028" i="4"/>
  <c r="J3029" i="4"/>
  <c r="K3029" i="4" s="1"/>
  <c r="L3029" i="4"/>
  <c r="J3030" i="4"/>
  <c r="K3030" i="4" s="1"/>
  <c r="L3030" i="4"/>
  <c r="J3031" i="4"/>
  <c r="K3031" i="4" s="1"/>
  <c r="L3031" i="4"/>
  <c r="J3032" i="4"/>
  <c r="K3032" i="4" s="1"/>
  <c r="L3032" i="4"/>
  <c r="J3033" i="4"/>
  <c r="K3033" i="4" s="1"/>
  <c r="L3033" i="4"/>
  <c r="J3034" i="4"/>
  <c r="K3034" i="4" s="1"/>
  <c r="L3034" i="4"/>
  <c r="J3035" i="4"/>
  <c r="K3035" i="4" s="1"/>
  <c r="L3035" i="4"/>
  <c r="J3036" i="4"/>
  <c r="K3036" i="4" s="1"/>
  <c r="L3036" i="4"/>
  <c r="J3037" i="4"/>
  <c r="K3037" i="4" s="1"/>
  <c r="L3037" i="4"/>
  <c r="J3038" i="4"/>
  <c r="K3038" i="4" s="1"/>
  <c r="L3038" i="4"/>
  <c r="J3039" i="4"/>
  <c r="K3039" i="4" s="1"/>
  <c r="L3039" i="4"/>
  <c r="J3040" i="4"/>
  <c r="K3040" i="4" s="1"/>
  <c r="L3040" i="4"/>
  <c r="J3041" i="4"/>
  <c r="K3041" i="4" s="1"/>
  <c r="L3041" i="4"/>
  <c r="J3042" i="4"/>
  <c r="K3042" i="4" s="1"/>
  <c r="L3042" i="4"/>
  <c r="J3043" i="4"/>
  <c r="K3043" i="4" s="1"/>
  <c r="L3043" i="4"/>
  <c r="J3044" i="4"/>
  <c r="K3044" i="4" s="1"/>
  <c r="L3044" i="4"/>
  <c r="J3045" i="4"/>
  <c r="K3045" i="4" s="1"/>
  <c r="L3045" i="4"/>
  <c r="J3046" i="4"/>
  <c r="K3046" i="4" s="1"/>
  <c r="L3046" i="4"/>
  <c r="J3047" i="4"/>
  <c r="K3047" i="4" s="1"/>
  <c r="L3047" i="4"/>
  <c r="J3048" i="4"/>
  <c r="K3048" i="4" s="1"/>
  <c r="L3048" i="4"/>
  <c r="J3049" i="4"/>
  <c r="K3049" i="4" s="1"/>
  <c r="L3049" i="4"/>
  <c r="J3050" i="4"/>
  <c r="K3050" i="4" s="1"/>
  <c r="L3050" i="4"/>
  <c r="J3051" i="4"/>
  <c r="K3051" i="4" s="1"/>
  <c r="L3051" i="4"/>
  <c r="J3052" i="4"/>
  <c r="K3052" i="4" s="1"/>
  <c r="L3052" i="4"/>
  <c r="J3053" i="4"/>
  <c r="K3053" i="4" s="1"/>
  <c r="L3053" i="4"/>
  <c r="J3054" i="4"/>
  <c r="K3054" i="4" s="1"/>
  <c r="L3054" i="4"/>
  <c r="J3055" i="4"/>
  <c r="K3055" i="4" s="1"/>
  <c r="L3055" i="4"/>
  <c r="J3056" i="4"/>
  <c r="K3056" i="4"/>
  <c r="L3056" i="4"/>
  <c r="J3057" i="4"/>
  <c r="K3057" i="4" s="1"/>
  <c r="L3057" i="4"/>
  <c r="J3058" i="4"/>
  <c r="K3058" i="4" s="1"/>
  <c r="L3058" i="4"/>
  <c r="J3059" i="4"/>
  <c r="K3059" i="4" s="1"/>
  <c r="L3059" i="4"/>
  <c r="J3060" i="4"/>
  <c r="K3060" i="4" s="1"/>
  <c r="L3060" i="4"/>
  <c r="J3061" i="4"/>
  <c r="K3061" i="4" s="1"/>
  <c r="L3061" i="4"/>
  <c r="J3062" i="4"/>
  <c r="K3062" i="4" s="1"/>
  <c r="L3062" i="4"/>
  <c r="J3063" i="4"/>
  <c r="K3063" i="4" s="1"/>
  <c r="L3063" i="4"/>
  <c r="J3064" i="4"/>
  <c r="K3064" i="4" s="1"/>
  <c r="L3064" i="4"/>
  <c r="J3065" i="4"/>
  <c r="K3065" i="4" s="1"/>
  <c r="L3065" i="4"/>
  <c r="J3066" i="4"/>
  <c r="K3066" i="4" s="1"/>
  <c r="L3066" i="4"/>
  <c r="J3067" i="4"/>
  <c r="K3067" i="4" s="1"/>
  <c r="L3067" i="4"/>
  <c r="J3068" i="4"/>
  <c r="K3068" i="4" s="1"/>
  <c r="L3068" i="4"/>
  <c r="J3069" i="4"/>
  <c r="K3069" i="4" s="1"/>
  <c r="L3069" i="4"/>
  <c r="J3070" i="4"/>
  <c r="K3070" i="4" s="1"/>
  <c r="L3070" i="4"/>
  <c r="J3071" i="4"/>
  <c r="K3071" i="4"/>
  <c r="L3071" i="4"/>
  <c r="J3072" i="4"/>
  <c r="K3072" i="4" s="1"/>
  <c r="L3072" i="4"/>
  <c r="J3073" i="4"/>
  <c r="K3073" i="4" s="1"/>
  <c r="L3073" i="4"/>
  <c r="J3074" i="4"/>
  <c r="K3074" i="4" s="1"/>
  <c r="L3074" i="4"/>
  <c r="J3075" i="4"/>
  <c r="K3075" i="4" s="1"/>
  <c r="L3075" i="4"/>
  <c r="J3076" i="4"/>
  <c r="K3076" i="4" s="1"/>
  <c r="L3076" i="4"/>
  <c r="J3077" i="4"/>
  <c r="K3077" i="4" s="1"/>
  <c r="L3077" i="4"/>
  <c r="J3078" i="4"/>
  <c r="K3078" i="4"/>
  <c r="L3078" i="4"/>
  <c r="J3079" i="4"/>
  <c r="K3079" i="4" s="1"/>
  <c r="L3079" i="4"/>
  <c r="J3080" i="4"/>
  <c r="K3080" i="4" s="1"/>
  <c r="L3080" i="4"/>
  <c r="J3081" i="4"/>
  <c r="K3081" i="4" s="1"/>
  <c r="L3081" i="4"/>
  <c r="J3082" i="4"/>
  <c r="K3082" i="4" s="1"/>
  <c r="L3082" i="4"/>
  <c r="J3083" i="4"/>
  <c r="K3083" i="4" s="1"/>
  <c r="L3083" i="4"/>
  <c r="J3084" i="4"/>
  <c r="K3084" i="4" s="1"/>
  <c r="L3084" i="4"/>
  <c r="J3085" i="4"/>
  <c r="K3085" i="4"/>
  <c r="L3085" i="4"/>
  <c r="J3086" i="4"/>
  <c r="K3086" i="4" s="1"/>
  <c r="L3086" i="4"/>
  <c r="J3087" i="4"/>
  <c r="K3087" i="4" s="1"/>
  <c r="L3087" i="4"/>
  <c r="J3088" i="4"/>
  <c r="K3088" i="4" s="1"/>
  <c r="L3088" i="4"/>
  <c r="J3089" i="4"/>
  <c r="K3089" i="4" s="1"/>
  <c r="L3089" i="4"/>
  <c r="J3090" i="4"/>
  <c r="K3090" i="4" s="1"/>
  <c r="L3090" i="4"/>
  <c r="J3091" i="4"/>
  <c r="K3091" i="4" s="1"/>
  <c r="L3091" i="4"/>
  <c r="J3092" i="4"/>
  <c r="K3092" i="4" s="1"/>
  <c r="L3092" i="4"/>
  <c r="J3093" i="4"/>
  <c r="K3093" i="4" s="1"/>
  <c r="L3093" i="4"/>
  <c r="J3094" i="4"/>
  <c r="K3094" i="4" s="1"/>
  <c r="L3094" i="4"/>
  <c r="J3095" i="4"/>
  <c r="K3095" i="4" s="1"/>
  <c r="L3095" i="4"/>
  <c r="J3096" i="4"/>
  <c r="K3096" i="4" s="1"/>
  <c r="L3096" i="4"/>
  <c r="J3097" i="4"/>
  <c r="K3097" i="4" s="1"/>
  <c r="L3097" i="4"/>
  <c r="J3098" i="4"/>
  <c r="K3098" i="4" s="1"/>
  <c r="L3098" i="4"/>
  <c r="J3099" i="4"/>
  <c r="K3099" i="4" s="1"/>
  <c r="L3099" i="4"/>
  <c r="J3100" i="4"/>
  <c r="K3100" i="4" s="1"/>
  <c r="L3100" i="4"/>
  <c r="J3101" i="4"/>
  <c r="K3101" i="4" s="1"/>
  <c r="L3101" i="4"/>
  <c r="J3102" i="4"/>
  <c r="K3102" i="4" s="1"/>
  <c r="L3102" i="4"/>
  <c r="J3103" i="4"/>
  <c r="K3103" i="4"/>
  <c r="L3103" i="4"/>
  <c r="J3104" i="4"/>
  <c r="K3104" i="4" s="1"/>
  <c r="L3104" i="4"/>
  <c r="J3105" i="4"/>
  <c r="K3105" i="4" s="1"/>
  <c r="L3105" i="4"/>
  <c r="J3106" i="4"/>
  <c r="K3106" i="4" s="1"/>
  <c r="L3106" i="4"/>
  <c r="J3107" i="4"/>
  <c r="K3107" i="4" s="1"/>
  <c r="L3107" i="4"/>
  <c r="J3108" i="4"/>
  <c r="K3108" i="4" s="1"/>
  <c r="L3108" i="4"/>
  <c r="J3109" i="4"/>
  <c r="K3109" i="4" s="1"/>
  <c r="L3109" i="4"/>
  <c r="J3110" i="4"/>
  <c r="K3110" i="4" s="1"/>
  <c r="L3110" i="4"/>
  <c r="J3111" i="4"/>
  <c r="K3111" i="4" s="1"/>
  <c r="L3111" i="4"/>
  <c r="J3112" i="4"/>
  <c r="K3112" i="4" s="1"/>
  <c r="L3112" i="4"/>
  <c r="J3113" i="4"/>
  <c r="K3113" i="4" s="1"/>
  <c r="L3113" i="4"/>
  <c r="J3114" i="4"/>
  <c r="K3114" i="4" s="1"/>
  <c r="L3114" i="4"/>
  <c r="J3115" i="4"/>
  <c r="K3115" i="4" s="1"/>
  <c r="L3115" i="4"/>
  <c r="J3116" i="4"/>
  <c r="K3116" i="4" s="1"/>
  <c r="L3116" i="4"/>
  <c r="J3117" i="4"/>
  <c r="K3117" i="4"/>
  <c r="L3117" i="4"/>
  <c r="J3118" i="4"/>
  <c r="K3118" i="4" s="1"/>
  <c r="L3118" i="4"/>
  <c r="J3119" i="4"/>
  <c r="K3119" i="4" s="1"/>
  <c r="L3119" i="4"/>
  <c r="J3120" i="4"/>
  <c r="K3120" i="4" s="1"/>
  <c r="L3120" i="4"/>
  <c r="J3121" i="4"/>
  <c r="K3121" i="4" s="1"/>
  <c r="L3121" i="4"/>
  <c r="J3122" i="4"/>
  <c r="K3122" i="4" s="1"/>
  <c r="L3122" i="4"/>
  <c r="J3123" i="4"/>
  <c r="K3123" i="4" s="1"/>
  <c r="L3123" i="4"/>
  <c r="J3124" i="4"/>
  <c r="K3124" i="4" s="1"/>
  <c r="L3124" i="4"/>
  <c r="J3125" i="4"/>
  <c r="K3125" i="4" s="1"/>
  <c r="L3125" i="4"/>
  <c r="J3126" i="4"/>
  <c r="K3126" i="4" s="1"/>
  <c r="L3126" i="4"/>
  <c r="J3127" i="4"/>
  <c r="K3127" i="4" s="1"/>
  <c r="L3127" i="4"/>
  <c r="J3128" i="4"/>
  <c r="K3128" i="4" s="1"/>
  <c r="L3128" i="4"/>
  <c r="J3129" i="4"/>
  <c r="K3129" i="4" s="1"/>
  <c r="L3129" i="4"/>
  <c r="J3130" i="4"/>
  <c r="K3130" i="4" s="1"/>
  <c r="L3130" i="4"/>
  <c r="J3131" i="4"/>
  <c r="K3131" i="4" s="1"/>
  <c r="L3131" i="4"/>
  <c r="J3132" i="4"/>
  <c r="K3132" i="4" s="1"/>
  <c r="L3132" i="4"/>
  <c r="J3133" i="4"/>
  <c r="K3133" i="4" s="1"/>
  <c r="L3133" i="4"/>
  <c r="J3134" i="4"/>
  <c r="K3134" i="4" s="1"/>
  <c r="L3134" i="4"/>
  <c r="J3135" i="4"/>
  <c r="K3135" i="4" s="1"/>
  <c r="L3135" i="4"/>
  <c r="J3136" i="4"/>
  <c r="K3136" i="4" s="1"/>
  <c r="L3136" i="4"/>
  <c r="J3137" i="4"/>
  <c r="K3137" i="4" s="1"/>
  <c r="L3137" i="4"/>
  <c r="J3138" i="4"/>
  <c r="K3138" i="4" s="1"/>
  <c r="L3138" i="4"/>
  <c r="J3139" i="4"/>
  <c r="K3139" i="4" s="1"/>
  <c r="L3139" i="4"/>
  <c r="J3140" i="4"/>
  <c r="K3140" i="4" s="1"/>
  <c r="L3140" i="4"/>
  <c r="J3141" i="4"/>
  <c r="K3141" i="4" s="1"/>
  <c r="L3141" i="4"/>
  <c r="J3142" i="4"/>
  <c r="K3142" i="4" s="1"/>
  <c r="L3142" i="4"/>
  <c r="J3143" i="4"/>
  <c r="K3143" i="4" s="1"/>
  <c r="L3143" i="4"/>
  <c r="J3144" i="4"/>
  <c r="K3144" i="4" s="1"/>
  <c r="L3144" i="4"/>
  <c r="J3145" i="4"/>
  <c r="K3145" i="4" s="1"/>
  <c r="L3145" i="4"/>
  <c r="J3146" i="4"/>
  <c r="K3146" i="4" s="1"/>
  <c r="L3146" i="4"/>
  <c r="J3147" i="4"/>
  <c r="K3147" i="4" s="1"/>
  <c r="L3147" i="4"/>
  <c r="J3148" i="4"/>
  <c r="K3148" i="4" s="1"/>
  <c r="L3148" i="4"/>
  <c r="J3149" i="4"/>
  <c r="K3149" i="4" s="1"/>
  <c r="L3149" i="4"/>
  <c r="J3150" i="4"/>
  <c r="K3150" i="4" s="1"/>
  <c r="L3150" i="4"/>
  <c r="J3151" i="4"/>
  <c r="K3151" i="4" s="1"/>
  <c r="L3151" i="4"/>
  <c r="J3152" i="4"/>
  <c r="K3152" i="4" s="1"/>
  <c r="L3152" i="4"/>
  <c r="J3153" i="4"/>
  <c r="K3153" i="4" s="1"/>
  <c r="L3153" i="4"/>
  <c r="J3154" i="4"/>
  <c r="K3154" i="4" s="1"/>
  <c r="L3154" i="4"/>
  <c r="J3155" i="4"/>
  <c r="K3155" i="4" s="1"/>
  <c r="L3155" i="4"/>
  <c r="J3156" i="4"/>
  <c r="K3156" i="4" s="1"/>
  <c r="L3156" i="4"/>
  <c r="J3157" i="4"/>
  <c r="K3157" i="4" s="1"/>
  <c r="L3157" i="4"/>
  <c r="J3158" i="4"/>
  <c r="K3158" i="4" s="1"/>
  <c r="L3158" i="4"/>
  <c r="J3159" i="4"/>
  <c r="K3159" i="4" s="1"/>
  <c r="L3159" i="4"/>
  <c r="J3160" i="4"/>
  <c r="K3160" i="4" s="1"/>
  <c r="L3160" i="4"/>
  <c r="J3161" i="4"/>
  <c r="K3161" i="4" s="1"/>
  <c r="L3161" i="4"/>
  <c r="J3162" i="4"/>
  <c r="K3162" i="4" s="1"/>
  <c r="L3162" i="4"/>
  <c r="J3163" i="4"/>
  <c r="K3163" i="4" s="1"/>
  <c r="L3163" i="4"/>
  <c r="J3164" i="4"/>
  <c r="K3164" i="4" s="1"/>
  <c r="L3164" i="4"/>
  <c r="J3165" i="4"/>
  <c r="K3165" i="4" s="1"/>
  <c r="L3165" i="4"/>
  <c r="J3166" i="4"/>
  <c r="K3166" i="4" s="1"/>
  <c r="L3166" i="4"/>
  <c r="J3167" i="4"/>
  <c r="K3167" i="4" s="1"/>
  <c r="L3167" i="4"/>
  <c r="J3168" i="4"/>
  <c r="K3168" i="4" s="1"/>
  <c r="L3168" i="4"/>
  <c r="J3169" i="4"/>
  <c r="K3169" i="4" s="1"/>
  <c r="L3169" i="4"/>
  <c r="J3170" i="4"/>
  <c r="K3170" i="4" s="1"/>
  <c r="L3170" i="4"/>
  <c r="J3171" i="4"/>
  <c r="K3171" i="4" s="1"/>
  <c r="L3171" i="4"/>
  <c r="J3172" i="4"/>
  <c r="K3172" i="4" s="1"/>
  <c r="L3172" i="4"/>
  <c r="J3173" i="4"/>
  <c r="K3173" i="4" s="1"/>
  <c r="L3173" i="4"/>
  <c r="J3174" i="4"/>
  <c r="K3174" i="4" s="1"/>
  <c r="L3174" i="4"/>
  <c r="J3175" i="4"/>
  <c r="K3175" i="4" s="1"/>
  <c r="L3175" i="4"/>
  <c r="J3176" i="4"/>
  <c r="K3176" i="4" s="1"/>
  <c r="L3176" i="4"/>
  <c r="J3177" i="4"/>
  <c r="K3177" i="4" s="1"/>
  <c r="L3177" i="4"/>
  <c r="J3178" i="4"/>
  <c r="K3178" i="4" s="1"/>
  <c r="L3178" i="4"/>
  <c r="J3179" i="4"/>
  <c r="K3179" i="4" s="1"/>
  <c r="L3179" i="4"/>
  <c r="J3180" i="4"/>
  <c r="K3180" i="4" s="1"/>
  <c r="L3180" i="4"/>
  <c r="J3181" i="4"/>
  <c r="K3181" i="4" s="1"/>
  <c r="L3181" i="4"/>
  <c r="J3182" i="4"/>
  <c r="K3182" i="4" s="1"/>
  <c r="L3182" i="4"/>
  <c r="J3183" i="4"/>
  <c r="K3183" i="4" s="1"/>
  <c r="L3183" i="4"/>
  <c r="J3184" i="4"/>
  <c r="K3184" i="4" s="1"/>
  <c r="L3184" i="4"/>
  <c r="J3185" i="4"/>
  <c r="K3185" i="4" s="1"/>
  <c r="L3185" i="4"/>
  <c r="J3186" i="4"/>
  <c r="K3186" i="4" s="1"/>
  <c r="L3186" i="4"/>
  <c r="J3187" i="4"/>
  <c r="K3187" i="4" s="1"/>
  <c r="L3187" i="4"/>
  <c r="J3188" i="4"/>
  <c r="K3188" i="4" s="1"/>
  <c r="L3188" i="4"/>
  <c r="J3189" i="4"/>
  <c r="K3189" i="4" s="1"/>
  <c r="L3189" i="4"/>
  <c r="J3190" i="4"/>
  <c r="K3190" i="4" s="1"/>
  <c r="L3190" i="4"/>
  <c r="J3191" i="4"/>
  <c r="K3191" i="4" s="1"/>
  <c r="L3191" i="4"/>
  <c r="J3192" i="4"/>
  <c r="K3192" i="4" s="1"/>
  <c r="L3192" i="4"/>
  <c r="J3193" i="4"/>
  <c r="K3193" i="4" s="1"/>
  <c r="L3193" i="4"/>
  <c r="J3194" i="4"/>
  <c r="K3194" i="4" s="1"/>
  <c r="L3194" i="4"/>
  <c r="J3195" i="4"/>
  <c r="K3195" i="4" s="1"/>
  <c r="L3195" i="4"/>
  <c r="J3196" i="4"/>
  <c r="K3196" i="4" s="1"/>
  <c r="L3196" i="4"/>
  <c r="J3197" i="4"/>
  <c r="K3197" i="4" s="1"/>
  <c r="L3197" i="4"/>
  <c r="J3198" i="4"/>
  <c r="K3198" i="4" s="1"/>
  <c r="L3198" i="4"/>
  <c r="J3199" i="4"/>
  <c r="K3199" i="4" s="1"/>
  <c r="L3199" i="4"/>
  <c r="J3200" i="4"/>
  <c r="K3200" i="4" s="1"/>
  <c r="L3200" i="4"/>
  <c r="J3201" i="4"/>
  <c r="K3201" i="4" s="1"/>
  <c r="L3201" i="4"/>
  <c r="J3202" i="4"/>
  <c r="K3202" i="4" s="1"/>
  <c r="L3202" i="4"/>
  <c r="J3203" i="4"/>
  <c r="K3203" i="4" s="1"/>
  <c r="L3203" i="4"/>
  <c r="J3204" i="4"/>
  <c r="K3204" i="4" s="1"/>
  <c r="L3204" i="4"/>
  <c r="J3205" i="4"/>
  <c r="K3205" i="4" s="1"/>
  <c r="L3205" i="4"/>
  <c r="J3206" i="4"/>
  <c r="K3206" i="4" s="1"/>
  <c r="L3206" i="4"/>
  <c r="J3207" i="4"/>
  <c r="K3207" i="4" s="1"/>
  <c r="L3207" i="4"/>
  <c r="J3208" i="4"/>
  <c r="K3208" i="4" s="1"/>
  <c r="L3208" i="4"/>
  <c r="J3209" i="4"/>
  <c r="K3209" i="4" s="1"/>
  <c r="L3209" i="4"/>
  <c r="J3210" i="4"/>
  <c r="K3210" i="4" s="1"/>
  <c r="L3210" i="4"/>
  <c r="J3211" i="4"/>
  <c r="K3211" i="4" s="1"/>
  <c r="L3211" i="4"/>
  <c r="J3212" i="4"/>
  <c r="K3212" i="4" s="1"/>
  <c r="L3212" i="4"/>
  <c r="J3213" i="4"/>
  <c r="K3213" i="4" s="1"/>
  <c r="L3213" i="4"/>
  <c r="J3214" i="4"/>
  <c r="K3214" i="4" s="1"/>
  <c r="L3214" i="4"/>
  <c r="J3215" i="4"/>
  <c r="K3215" i="4" s="1"/>
  <c r="L3215" i="4"/>
  <c r="J3216" i="4"/>
  <c r="K3216" i="4" s="1"/>
  <c r="L3216" i="4"/>
  <c r="J3217" i="4"/>
  <c r="K3217" i="4" s="1"/>
  <c r="L3217" i="4"/>
  <c r="J3218" i="4"/>
  <c r="K3218" i="4" s="1"/>
  <c r="L3218" i="4"/>
  <c r="J3219" i="4"/>
  <c r="K3219" i="4" s="1"/>
  <c r="L3219" i="4"/>
  <c r="J3220" i="4"/>
  <c r="K3220" i="4" s="1"/>
  <c r="L3220" i="4"/>
  <c r="J3221" i="4"/>
  <c r="K3221" i="4" s="1"/>
  <c r="L3221" i="4"/>
  <c r="J3222" i="4"/>
  <c r="K3222" i="4" s="1"/>
  <c r="L3222" i="4"/>
  <c r="J3223" i="4"/>
  <c r="K3223" i="4" s="1"/>
  <c r="L3223" i="4"/>
  <c r="J3224" i="4"/>
  <c r="K3224" i="4" s="1"/>
  <c r="L3224" i="4"/>
  <c r="J3225" i="4"/>
  <c r="K3225" i="4" s="1"/>
  <c r="L3225" i="4"/>
  <c r="J3226" i="4"/>
  <c r="K3226" i="4" s="1"/>
  <c r="L3226" i="4"/>
  <c r="J3227" i="4"/>
  <c r="K3227" i="4" s="1"/>
  <c r="L3227" i="4"/>
  <c r="J3228" i="4"/>
  <c r="K3228" i="4" s="1"/>
  <c r="L3228" i="4"/>
  <c r="J3229" i="4"/>
  <c r="K3229" i="4" s="1"/>
  <c r="L3229" i="4"/>
  <c r="J3230" i="4"/>
  <c r="K3230" i="4" s="1"/>
  <c r="L3230" i="4"/>
  <c r="J3231" i="4"/>
  <c r="K3231" i="4" s="1"/>
  <c r="L3231" i="4"/>
  <c r="J3232" i="4"/>
  <c r="K3232" i="4" s="1"/>
  <c r="L3232" i="4"/>
  <c r="J3233" i="4"/>
  <c r="K3233" i="4" s="1"/>
  <c r="L3233" i="4"/>
  <c r="J3234" i="4"/>
  <c r="K3234" i="4" s="1"/>
  <c r="L3234" i="4"/>
  <c r="J3235" i="4"/>
  <c r="K3235" i="4" s="1"/>
  <c r="L3235" i="4"/>
  <c r="J3236" i="4"/>
  <c r="K3236" i="4" s="1"/>
  <c r="L3236" i="4"/>
  <c r="J3237" i="4"/>
  <c r="K3237" i="4" s="1"/>
  <c r="L3237" i="4"/>
  <c r="J3238" i="4"/>
  <c r="K3238" i="4" s="1"/>
  <c r="L3238" i="4"/>
  <c r="J3239" i="4"/>
  <c r="K3239" i="4" s="1"/>
  <c r="L3239" i="4"/>
  <c r="J3240" i="4"/>
  <c r="K3240" i="4" s="1"/>
  <c r="L3240" i="4"/>
  <c r="J3241" i="4"/>
  <c r="K3241" i="4" s="1"/>
  <c r="L3241" i="4"/>
  <c r="J3242" i="4"/>
  <c r="K3242" i="4" s="1"/>
  <c r="L3242" i="4"/>
  <c r="J3243" i="4"/>
  <c r="K3243" i="4" s="1"/>
  <c r="L3243" i="4"/>
  <c r="J3244" i="4"/>
  <c r="K3244" i="4" s="1"/>
  <c r="L3244" i="4"/>
  <c r="J3245" i="4"/>
  <c r="K3245" i="4" s="1"/>
  <c r="L3245" i="4"/>
  <c r="J3246" i="4"/>
  <c r="K3246" i="4" s="1"/>
  <c r="L3246" i="4"/>
  <c r="J3247" i="4"/>
  <c r="K3247" i="4" s="1"/>
  <c r="L3247" i="4"/>
  <c r="J3248" i="4"/>
  <c r="K3248" i="4" s="1"/>
  <c r="L3248" i="4"/>
  <c r="J3249" i="4"/>
  <c r="K3249" i="4" s="1"/>
  <c r="L3249" i="4"/>
  <c r="J3250" i="4"/>
  <c r="K3250" i="4" s="1"/>
  <c r="L3250" i="4"/>
  <c r="J3251" i="4"/>
  <c r="K3251" i="4" s="1"/>
  <c r="L3251" i="4"/>
  <c r="J3252" i="4"/>
  <c r="K3252" i="4" s="1"/>
  <c r="L3252" i="4"/>
  <c r="J3253" i="4"/>
  <c r="K3253" i="4" s="1"/>
  <c r="L3253" i="4"/>
  <c r="J3254" i="4"/>
  <c r="K3254" i="4" s="1"/>
  <c r="L3254" i="4"/>
  <c r="J3255" i="4"/>
  <c r="K3255" i="4" s="1"/>
  <c r="L3255" i="4"/>
  <c r="J3256" i="4"/>
  <c r="K3256" i="4" s="1"/>
  <c r="L3256" i="4"/>
  <c r="J3257" i="4"/>
  <c r="K3257" i="4" s="1"/>
  <c r="L3257" i="4"/>
  <c r="J3258" i="4"/>
  <c r="K3258" i="4" s="1"/>
  <c r="L3258" i="4"/>
  <c r="J3259" i="4"/>
  <c r="K3259" i="4" s="1"/>
  <c r="L3259" i="4"/>
  <c r="J3260" i="4"/>
  <c r="K3260" i="4" s="1"/>
  <c r="L3260" i="4"/>
  <c r="J3261" i="4"/>
  <c r="K3261" i="4" s="1"/>
  <c r="L3261" i="4"/>
  <c r="J3262" i="4"/>
  <c r="K3262" i="4" s="1"/>
  <c r="L3262" i="4"/>
  <c r="J3263" i="4"/>
  <c r="K3263" i="4" s="1"/>
  <c r="L3263" i="4"/>
  <c r="J3264" i="4"/>
  <c r="K3264" i="4" s="1"/>
  <c r="L3264" i="4"/>
  <c r="J3265" i="4"/>
  <c r="K3265" i="4" s="1"/>
  <c r="L3265" i="4"/>
  <c r="J3266" i="4"/>
  <c r="K3266" i="4" s="1"/>
  <c r="L3266" i="4"/>
  <c r="J3267" i="4"/>
  <c r="K3267" i="4" s="1"/>
  <c r="L3267" i="4"/>
  <c r="J3268" i="4"/>
  <c r="K3268" i="4" s="1"/>
  <c r="L3268" i="4"/>
  <c r="J3269" i="4"/>
  <c r="K3269" i="4" s="1"/>
  <c r="L3269" i="4"/>
  <c r="J3270" i="4"/>
  <c r="K3270" i="4" s="1"/>
  <c r="L3270" i="4"/>
  <c r="J3271" i="4"/>
  <c r="K3271" i="4" s="1"/>
  <c r="L3271" i="4"/>
  <c r="J3272" i="4"/>
  <c r="K3272" i="4"/>
  <c r="L3272" i="4"/>
  <c r="J3273" i="4"/>
  <c r="K3273" i="4" s="1"/>
  <c r="L3273" i="4"/>
  <c r="J3274" i="4"/>
  <c r="K3274" i="4" s="1"/>
  <c r="L3274" i="4"/>
  <c r="J3275" i="4"/>
  <c r="K3275" i="4" s="1"/>
  <c r="L3275" i="4"/>
  <c r="J3276" i="4"/>
  <c r="K3276" i="4" s="1"/>
  <c r="L3276" i="4"/>
  <c r="J3277" i="4"/>
  <c r="K3277" i="4" s="1"/>
  <c r="L3277" i="4"/>
  <c r="J3278" i="4"/>
  <c r="K3278" i="4" s="1"/>
  <c r="L3278" i="4"/>
  <c r="J3279" i="4"/>
  <c r="K3279" i="4"/>
  <c r="L3279" i="4"/>
  <c r="J3280" i="4"/>
  <c r="K3280" i="4" s="1"/>
  <c r="L3280" i="4"/>
  <c r="J3281" i="4"/>
  <c r="K3281" i="4"/>
  <c r="L3281" i="4"/>
  <c r="J3282" i="4"/>
  <c r="K3282" i="4" s="1"/>
  <c r="L3282" i="4"/>
  <c r="J3283" i="4"/>
  <c r="K3283" i="4" s="1"/>
  <c r="L3283" i="4"/>
  <c r="J3284" i="4"/>
  <c r="K3284" i="4" s="1"/>
  <c r="L3284" i="4"/>
  <c r="J3285" i="4"/>
  <c r="K3285" i="4" s="1"/>
  <c r="L3285" i="4"/>
  <c r="J3286" i="4"/>
  <c r="K3286" i="4" s="1"/>
  <c r="L3286" i="4"/>
  <c r="J3287" i="4"/>
  <c r="K3287" i="4" s="1"/>
  <c r="L3287" i="4"/>
  <c r="J3288" i="4"/>
  <c r="K3288" i="4" s="1"/>
  <c r="L3288" i="4"/>
  <c r="J3289" i="4"/>
  <c r="K3289" i="4"/>
  <c r="L3289" i="4"/>
  <c r="J3290" i="4"/>
  <c r="K3290" i="4" s="1"/>
  <c r="L3290" i="4"/>
  <c r="J3291" i="4"/>
  <c r="K3291" i="4" s="1"/>
  <c r="L3291" i="4"/>
  <c r="J3292" i="4"/>
  <c r="K3292" i="4" s="1"/>
  <c r="L3292" i="4"/>
  <c r="J3293" i="4"/>
  <c r="K3293" i="4" s="1"/>
  <c r="L3293" i="4"/>
  <c r="J3294" i="4"/>
  <c r="K3294" i="4" s="1"/>
  <c r="L3294" i="4"/>
  <c r="J3295" i="4"/>
  <c r="K3295" i="4" s="1"/>
  <c r="L3295" i="4"/>
  <c r="J3296" i="4"/>
  <c r="K3296" i="4" s="1"/>
  <c r="L3296" i="4"/>
  <c r="J3297" i="4"/>
  <c r="K3297" i="4" s="1"/>
  <c r="L3297" i="4"/>
  <c r="J3298" i="4"/>
  <c r="K3298" i="4" s="1"/>
  <c r="L3298" i="4"/>
  <c r="J3299" i="4"/>
  <c r="K3299" i="4" s="1"/>
  <c r="L3299" i="4"/>
  <c r="J3300" i="4"/>
  <c r="K3300" i="4" s="1"/>
  <c r="L3300" i="4"/>
  <c r="J3301" i="4"/>
  <c r="K3301" i="4" s="1"/>
  <c r="L3301" i="4"/>
  <c r="J3302" i="4"/>
  <c r="K3302" i="4" s="1"/>
  <c r="L3302" i="4"/>
  <c r="J3303" i="4"/>
  <c r="K3303" i="4" s="1"/>
  <c r="L3303" i="4"/>
  <c r="J3304" i="4"/>
  <c r="K3304" i="4" s="1"/>
  <c r="L3304" i="4"/>
  <c r="J3305" i="4"/>
  <c r="K3305" i="4" s="1"/>
  <c r="L3305" i="4"/>
  <c r="J3306" i="4"/>
  <c r="K3306" i="4" s="1"/>
  <c r="L3306" i="4"/>
  <c r="J3307" i="4"/>
  <c r="K3307" i="4" s="1"/>
  <c r="L3307" i="4"/>
  <c r="J3308" i="4"/>
  <c r="K3308" i="4" s="1"/>
  <c r="L3308" i="4"/>
  <c r="J3309" i="4"/>
  <c r="K3309" i="4" s="1"/>
  <c r="L3309" i="4"/>
  <c r="J3310" i="4"/>
  <c r="K3310" i="4" s="1"/>
  <c r="L3310" i="4"/>
  <c r="J3311" i="4"/>
  <c r="K3311" i="4" s="1"/>
  <c r="L3311" i="4"/>
  <c r="J3312" i="4"/>
  <c r="K3312" i="4" s="1"/>
  <c r="L3312" i="4"/>
  <c r="J3313" i="4"/>
  <c r="K3313" i="4"/>
  <c r="L3313" i="4"/>
  <c r="J3314" i="4"/>
  <c r="K3314" i="4" s="1"/>
  <c r="L3314" i="4"/>
  <c r="J3315" i="4"/>
  <c r="K3315" i="4" s="1"/>
  <c r="L3315" i="4"/>
  <c r="J3316" i="4"/>
  <c r="K3316" i="4" s="1"/>
  <c r="L3316" i="4"/>
  <c r="J3317" i="4"/>
  <c r="K3317" i="4" s="1"/>
  <c r="L3317" i="4"/>
  <c r="J3318" i="4"/>
  <c r="K3318" i="4" s="1"/>
  <c r="L3318" i="4"/>
  <c r="J3319" i="4"/>
  <c r="K3319" i="4" s="1"/>
  <c r="L3319" i="4"/>
  <c r="J3320" i="4"/>
  <c r="K3320" i="4" s="1"/>
  <c r="L3320" i="4"/>
  <c r="J3321" i="4"/>
  <c r="K3321" i="4" s="1"/>
  <c r="L3321" i="4"/>
  <c r="J3322" i="4"/>
  <c r="K3322" i="4" s="1"/>
  <c r="L3322" i="4"/>
  <c r="J3323" i="4"/>
  <c r="K3323" i="4" s="1"/>
  <c r="L3323" i="4"/>
  <c r="J3324" i="4"/>
  <c r="K3324" i="4" s="1"/>
  <c r="L3324" i="4"/>
  <c r="J3325" i="4"/>
  <c r="K3325" i="4" s="1"/>
  <c r="L3325" i="4"/>
  <c r="J3326" i="4"/>
  <c r="K3326" i="4" s="1"/>
  <c r="L3326" i="4"/>
  <c r="J3327" i="4"/>
  <c r="K3327" i="4" s="1"/>
  <c r="L3327" i="4"/>
  <c r="J3328" i="4"/>
  <c r="K3328" i="4" s="1"/>
  <c r="L3328" i="4"/>
  <c r="J3329" i="4"/>
  <c r="K3329" i="4" s="1"/>
  <c r="L3329" i="4"/>
  <c r="J3330" i="4"/>
  <c r="K3330" i="4" s="1"/>
  <c r="L3330" i="4"/>
  <c r="J3331" i="4"/>
  <c r="K3331" i="4" s="1"/>
  <c r="L3331" i="4"/>
  <c r="J3332" i="4"/>
  <c r="K3332" i="4" s="1"/>
  <c r="L3332" i="4"/>
  <c r="J3333" i="4"/>
  <c r="K3333" i="4" s="1"/>
  <c r="L3333" i="4"/>
  <c r="J3334" i="4"/>
  <c r="K3334" i="4"/>
  <c r="L3334" i="4"/>
  <c r="J3335" i="4"/>
  <c r="K3335" i="4" s="1"/>
  <c r="L3335" i="4"/>
  <c r="J3336" i="4"/>
  <c r="K3336" i="4" s="1"/>
  <c r="L3336" i="4"/>
  <c r="J3337" i="4"/>
  <c r="K3337" i="4" s="1"/>
  <c r="L3337" i="4"/>
  <c r="J3338" i="4"/>
  <c r="K3338" i="4" s="1"/>
  <c r="L3338" i="4"/>
  <c r="J3339" i="4"/>
  <c r="K3339" i="4" s="1"/>
  <c r="L3339" i="4"/>
  <c r="J3340" i="4"/>
  <c r="K3340" i="4" s="1"/>
  <c r="L3340" i="4"/>
  <c r="J3341" i="4"/>
  <c r="K3341" i="4" s="1"/>
  <c r="L3341" i="4"/>
  <c r="J3342" i="4"/>
  <c r="K3342" i="4" s="1"/>
  <c r="L3342" i="4"/>
  <c r="J3343" i="4"/>
  <c r="K3343" i="4" s="1"/>
  <c r="L3343" i="4"/>
  <c r="J3344" i="4"/>
  <c r="K3344" i="4" s="1"/>
  <c r="L3344" i="4"/>
  <c r="J3345" i="4"/>
  <c r="K3345" i="4" s="1"/>
  <c r="L3345" i="4"/>
  <c r="J3346" i="4"/>
  <c r="K3346" i="4" s="1"/>
  <c r="L3346" i="4"/>
  <c r="J3347" i="4"/>
  <c r="K3347" i="4" s="1"/>
  <c r="L3347" i="4"/>
  <c r="J3348" i="4"/>
  <c r="K3348" i="4" s="1"/>
  <c r="L3348" i="4"/>
  <c r="J3349" i="4"/>
  <c r="K3349" i="4" s="1"/>
  <c r="L3349" i="4"/>
  <c r="J3350" i="4"/>
  <c r="K3350" i="4" s="1"/>
  <c r="L3350" i="4"/>
  <c r="J3351" i="4"/>
  <c r="K3351" i="4" s="1"/>
  <c r="L3351" i="4"/>
  <c r="J3352" i="4"/>
  <c r="K3352" i="4" s="1"/>
  <c r="L3352" i="4"/>
  <c r="J3353" i="4"/>
  <c r="K3353" i="4" s="1"/>
  <c r="L3353" i="4"/>
  <c r="J3354" i="4"/>
  <c r="K3354" i="4" s="1"/>
  <c r="L3354" i="4"/>
  <c r="J3355" i="4"/>
  <c r="K3355" i="4" s="1"/>
  <c r="L3355" i="4"/>
  <c r="J3356" i="4"/>
  <c r="K3356" i="4" s="1"/>
  <c r="L3356" i="4"/>
  <c r="J3357" i="4"/>
  <c r="K3357" i="4" s="1"/>
  <c r="L3357" i="4"/>
  <c r="J3358" i="4"/>
  <c r="K3358" i="4"/>
  <c r="L3358" i="4"/>
  <c r="J3359" i="4"/>
  <c r="K3359" i="4"/>
  <c r="L3359" i="4"/>
  <c r="J3360" i="4"/>
  <c r="K3360" i="4" s="1"/>
  <c r="L3360" i="4"/>
  <c r="J3361" i="4"/>
  <c r="K3361" i="4"/>
  <c r="L3361" i="4"/>
  <c r="J3362" i="4"/>
  <c r="K3362" i="4" s="1"/>
  <c r="L3362" i="4"/>
  <c r="J3363" i="4"/>
  <c r="K3363" i="4" s="1"/>
  <c r="L3363" i="4"/>
  <c r="J3364" i="4"/>
  <c r="K3364" i="4" s="1"/>
  <c r="L3364" i="4"/>
  <c r="J3365" i="4"/>
  <c r="K3365" i="4" s="1"/>
  <c r="L3365" i="4"/>
  <c r="J3366" i="4"/>
  <c r="K3366" i="4" s="1"/>
  <c r="L3366" i="4"/>
  <c r="J3367" i="4"/>
  <c r="K3367" i="4" s="1"/>
  <c r="L3367" i="4"/>
  <c r="J3368" i="4"/>
  <c r="K3368" i="4" s="1"/>
  <c r="L3368" i="4"/>
  <c r="J3369" i="4"/>
  <c r="K3369" i="4" s="1"/>
  <c r="L3369" i="4"/>
  <c r="J3370" i="4"/>
  <c r="K3370" i="4" s="1"/>
  <c r="L3370" i="4"/>
  <c r="J3371" i="4"/>
  <c r="K3371" i="4" s="1"/>
  <c r="L3371" i="4"/>
  <c r="J3372" i="4"/>
  <c r="K3372" i="4" s="1"/>
  <c r="L3372" i="4"/>
  <c r="J3373" i="4"/>
  <c r="K3373" i="4" s="1"/>
  <c r="L3373" i="4"/>
  <c r="J3374" i="4"/>
  <c r="K3374" i="4" s="1"/>
  <c r="L3374" i="4"/>
  <c r="J3375" i="4"/>
  <c r="K3375" i="4" s="1"/>
  <c r="L3375" i="4"/>
  <c r="J3376" i="4"/>
  <c r="K3376" i="4" s="1"/>
  <c r="L3376" i="4"/>
  <c r="J3377" i="4"/>
  <c r="K3377" i="4" s="1"/>
  <c r="L3377" i="4"/>
  <c r="J3378" i="4"/>
  <c r="K3378" i="4" s="1"/>
  <c r="L3378" i="4"/>
  <c r="J3379" i="4"/>
  <c r="K3379" i="4" s="1"/>
  <c r="L3379" i="4"/>
  <c r="J3380" i="4"/>
  <c r="K3380" i="4" s="1"/>
  <c r="L3380" i="4"/>
  <c r="J3381" i="4"/>
  <c r="K3381" i="4" s="1"/>
  <c r="L3381" i="4"/>
  <c r="J3382" i="4"/>
  <c r="K3382" i="4" s="1"/>
  <c r="L3382" i="4"/>
  <c r="J3383" i="4"/>
  <c r="K3383" i="4"/>
  <c r="L3383" i="4"/>
  <c r="J3384" i="4"/>
  <c r="K3384" i="4" s="1"/>
  <c r="L3384" i="4"/>
  <c r="J3385" i="4"/>
  <c r="K3385" i="4" s="1"/>
  <c r="L3385" i="4"/>
  <c r="J3386" i="4"/>
  <c r="K3386" i="4" s="1"/>
  <c r="L3386" i="4"/>
  <c r="J3387" i="4"/>
  <c r="K3387" i="4" s="1"/>
  <c r="L3387" i="4"/>
  <c r="J3388" i="4"/>
  <c r="K3388" i="4" s="1"/>
  <c r="L3388" i="4"/>
  <c r="J3389" i="4"/>
  <c r="K3389" i="4" s="1"/>
  <c r="L3389" i="4"/>
  <c r="J3390" i="4"/>
  <c r="K3390" i="4" s="1"/>
  <c r="L3390" i="4"/>
  <c r="J3391" i="4"/>
  <c r="K3391" i="4" s="1"/>
  <c r="L3391" i="4"/>
  <c r="J3392" i="4"/>
  <c r="K3392" i="4" s="1"/>
  <c r="L3392" i="4"/>
  <c r="J3393" i="4"/>
  <c r="K3393" i="4" s="1"/>
  <c r="L3393" i="4"/>
  <c r="J3394" i="4"/>
  <c r="K3394" i="4" s="1"/>
  <c r="L3394" i="4"/>
  <c r="J3395" i="4"/>
  <c r="K3395" i="4" s="1"/>
  <c r="L3395" i="4"/>
  <c r="J3396" i="4"/>
  <c r="K3396" i="4" s="1"/>
  <c r="L3396" i="4"/>
  <c r="J3397" i="4"/>
  <c r="K3397" i="4" s="1"/>
  <c r="L3397" i="4"/>
  <c r="J3398" i="4"/>
  <c r="K3398" i="4" s="1"/>
  <c r="L3398" i="4"/>
  <c r="J3399" i="4"/>
  <c r="K3399" i="4" s="1"/>
  <c r="L3399" i="4"/>
  <c r="J3400" i="4"/>
  <c r="K3400" i="4" s="1"/>
  <c r="L3400" i="4"/>
  <c r="J3401" i="4"/>
  <c r="K3401" i="4" s="1"/>
  <c r="L3401" i="4"/>
  <c r="J3402" i="4"/>
  <c r="K3402" i="4" s="1"/>
  <c r="L3402" i="4"/>
  <c r="J3403" i="4"/>
  <c r="K3403" i="4" s="1"/>
  <c r="L3403" i="4"/>
  <c r="J3404" i="4"/>
  <c r="K3404" i="4" s="1"/>
  <c r="L3404" i="4"/>
  <c r="J3405" i="4"/>
  <c r="K3405" i="4" s="1"/>
  <c r="L3405" i="4"/>
  <c r="J3406" i="4"/>
  <c r="K3406" i="4" s="1"/>
  <c r="L3406" i="4"/>
  <c r="J3407" i="4"/>
  <c r="K3407" i="4" s="1"/>
  <c r="L3407" i="4"/>
  <c r="J3408" i="4"/>
  <c r="K3408" i="4" s="1"/>
  <c r="L3408" i="4"/>
  <c r="J3409" i="4"/>
  <c r="K3409" i="4" s="1"/>
  <c r="L3409" i="4"/>
  <c r="J3410" i="4"/>
  <c r="K3410" i="4" s="1"/>
  <c r="L3410" i="4"/>
  <c r="J3411" i="4"/>
  <c r="K3411" i="4" s="1"/>
  <c r="L3411" i="4"/>
  <c r="J3412" i="4"/>
  <c r="K3412" i="4" s="1"/>
  <c r="L3412" i="4"/>
  <c r="J3413" i="4"/>
  <c r="K3413" i="4" s="1"/>
  <c r="L3413" i="4"/>
  <c r="J3414" i="4"/>
  <c r="K3414" i="4" s="1"/>
  <c r="L3414" i="4"/>
  <c r="J3415" i="4"/>
  <c r="K3415" i="4" s="1"/>
  <c r="L3415" i="4"/>
  <c r="J3416" i="4"/>
  <c r="K3416" i="4" s="1"/>
  <c r="L3416" i="4"/>
  <c r="J3417" i="4"/>
  <c r="K3417" i="4" s="1"/>
  <c r="L3417" i="4"/>
  <c r="J3418" i="4"/>
  <c r="K3418" i="4" s="1"/>
  <c r="L3418" i="4"/>
  <c r="J3419" i="4"/>
  <c r="K3419" i="4" s="1"/>
  <c r="L3419" i="4"/>
  <c r="J3420" i="4"/>
  <c r="K3420" i="4" s="1"/>
  <c r="L3420" i="4"/>
  <c r="J3421" i="4"/>
  <c r="K3421" i="4" s="1"/>
  <c r="L3421" i="4"/>
  <c r="J3422" i="4"/>
  <c r="K3422" i="4" s="1"/>
  <c r="L3422" i="4"/>
  <c r="J3423" i="4"/>
  <c r="K3423" i="4" s="1"/>
  <c r="L3423" i="4"/>
  <c r="J3424" i="4"/>
  <c r="K3424" i="4" s="1"/>
  <c r="L3424" i="4"/>
  <c r="J3425" i="4"/>
  <c r="K3425" i="4" s="1"/>
  <c r="L3425" i="4"/>
  <c r="J3426" i="4"/>
  <c r="K3426" i="4" s="1"/>
  <c r="L3426" i="4"/>
  <c r="J3427" i="4"/>
  <c r="K3427" i="4" s="1"/>
  <c r="L3427" i="4"/>
  <c r="J3428" i="4"/>
  <c r="K3428" i="4" s="1"/>
  <c r="L3428" i="4"/>
  <c r="J3429" i="4"/>
  <c r="K3429" i="4" s="1"/>
  <c r="L3429" i="4"/>
  <c r="J3430" i="4"/>
  <c r="K3430" i="4" s="1"/>
  <c r="L3430" i="4"/>
  <c r="J3431" i="4"/>
  <c r="K3431" i="4" s="1"/>
  <c r="L3431" i="4"/>
  <c r="J3432" i="4"/>
  <c r="K3432" i="4"/>
  <c r="L3432" i="4"/>
  <c r="J3433" i="4"/>
  <c r="K3433" i="4" s="1"/>
  <c r="L3433" i="4"/>
  <c r="J3434" i="4"/>
  <c r="K3434" i="4" s="1"/>
  <c r="L3434" i="4"/>
  <c r="J3435" i="4"/>
  <c r="K3435" i="4" s="1"/>
  <c r="L3435" i="4"/>
  <c r="J3436" i="4"/>
  <c r="K3436" i="4" s="1"/>
  <c r="L3436" i="4"/>
  <c r="J3437" i="4"/>
  <c r="K3437" i="4" s="1"/>
  <c r="L3437" i="4"/>
  <c r="J3438" i="4"/>
  <c r="K3438" i="4" s="1"/>
  <c r="L3438" i="4"/>
  <c r="J3439" i="4"/>
  <c r="K3439" i="4" s="1"/>
  <c r="L3439" i="4"/>
  <c r="J3440" i="4"/>
  <c r="K3440" i="4" s="1"/>
  <c r="L3440" i="4"/>
  <c r="J3441" i="4"/>
  <c r="K3441" i="4" s="1"/>
  <c r="L3441" i="4"/>
  <c r="J3442" i="4"/>
  <c r="K3442" i="4" s="1"/>
  <c r="L3442" i="4"/>
  <c r="J3443" i="4"/>
  <c r="K3443" i="4" s="1"/>
  <c r="L3443" i="4"/>
  <c r="J3444" i="4"/>
  <c r="K3444" i="4" s="1"/>
  <c r="L3444" i="4"/>
  <c r="J3445" i="4"/>
  <c r="K3445" i="4" s="1"/>
  <c r="L3445" i="4"/>
  <c r="J3446" i="4"/>
  <c r="K3446" i="4" s="1"/>
  <c r="L3446" i="4"/>
  <c r="J3447" i="4"/>
  <c r="K3447" i="4" s="1"/>
  <c r="L3447" i="4"/>
  <c r="J3448" i="4"/>
  <c r="K3448" i="4" s="1"/>
  <c r="L3448" i="4"/>
  <c r="J3449" i="4"/>
  <c r="K3449" i="4" s="1"/>
  <c r="L3449" i="4"/>
  <c r="J3450" i="4"/>
  <c r="K3450" i="4" s="1"/>
  <c r="L3450" i="4"/>
  <c r="J3451" i="4"/>
  <c r="K3451" i="4" s="1"/>
  <c r="L3451" i="4"/>
  <c r="J3452" i="4"/>
  <c r="K3452" i="4" s="1"/>
  <c r="L3452" i="4"/>
  <c r="J3453" i="4"/>
  <c r="K3453" i="4" s="1"/>
  <c r="L3453" i="4"/>
  <c r="J3454" i="4"/>
  <c r="K3454" i="4" s="1"/>
  <c r="L3454" i="4"/>
  <c r="J3455" i="4"/>
  <c r="K3455" i="4" s="1"/>
  <c r="L3455" i="4"/>
  <c r="J3456" i="4"/>
  <c r="K3456" i="4" s="1"/>
  <c r="L3456" i="4"/>
  <c r="J3457" i="4"/>
  <c r="K3457" i="4" s="1"/>
  <c r="L3457" i="4"/>
  <c r="J3458" i="4"/>
  <c r="K3458" i="4" s="1"/>
  <c r="L3458" i="4"/>
  <c r="J3459" i="4"/>
  <c r="K3459" i="4" s="1"/>
  <c r="L3459" i="4"/>
  <c r="J3460" i="4"/>
  <c r="K3460" i="4" s="1"/>
  <c r="L3460" i="4"/>
  <c r="J3461" i="4"/>
  <c r="K3461" i="4" s="1"/>
  <c r="L3461" i="4"/>
  <c r="J3462" i="4"/>
  <c r="K3462" i="4" s="1"/>
  <c r="L3462" i="4"/>
  <c r="J3463" i="4"/>
  <c r="K3463" i="4" s="1"/>
  <c r="L3463" i="4"/>
  <c r="J3464" i="4"/>
  <c r="K3464" i="4" s="1"/>
  <c r="L3464" i="4"/>
  <c r="J3465" i="4"/>
  <c r="K3465" i="4" s="1"/>
  <c r="L3465" i="4"/>
  <c r="J3466" i="4"/>
  <c r="K3466" i="4" s="1"/>
  <c r="L3466" i="4"/>
  <c r="J3467" i="4"/>
  <c r="K3467" i="4" s="1"/>
  <c r="L3467" i="4"/>
  <c r="J3468" i="4"/>
  <c r="K3468" i="4" s="1"/>
  <c r="L3468" i="4"/>
  <c r="J3469" i="4"/>
  <c r="K3469" i="4" s="1"/>
  <c r="L3469" i="4"/>
  <c r="J3470" i="4"/>
  <c r="K3470" i="4" s="1"/>
  <c r="L3470" i="4"/>
  <c r="J3471" i="4"/>
  <c r="K3471" i="4" s="1"/>
  <c r="L3471" i="4"/>
  <c r="J3472" i="4"/>
  <c r="K3472" i="4"/>
  <c r="L3472" i="4"/>
  <c r="J3473" i="4"/>
  <c r="K3473" i="4" s="1"/>
  <c r="L3473" i="4"/>
  <c r="J3474" i="4"/>
  <c r="K3474" i="4" s="1"/>
  <c r="L3474" i="4"/>
  <c r="J3475" i="4"/>
  <c r="K3475" i="4" s="1"/>
  <c r="L3475" i="4"/>
  <c r="J3476" i="4"/>
  <c r="K3476" i="4" s="1"/>
  <c r="L3476" i="4"/>
  <c r="J3477" i="4"/>
  <c r="K3477" i="4" s="1"/>
  <c r="L3477" i="4"/>
  <c r="J3478" i="4"/>
  <c r="K3478" i="4" s="1"/>
  <c r="L3478" i="4"/>
  <c r="J3479" i="4"/>
  <c r="K3479" i="4" s="1"/>
  <c r="L3479" i="4"/>
  <c r="J3480" i="4"/>
  <c r="K3480" i="4" s="1"/>
  <c r="L3480" i="4"/>
  <c r="J3481" i="4"/>
  <c r="K3481" i="4" s="1"/>
  <c r="L3481" i="4"/>
  <c r="J3482" i="4"/>
  <c r="K3482" i="4" s="1"/>
  <c r="L3482" i="4"/>
  <c r="J3483" i="4"/>
  <c r="K3483" i="4" s="1"/>
  <c r="L3483" i="4"/>
  <c r="J3484" i="4"/>
  <c r="K3484" i="4" s="1"/>
  <c r="L3484" i="4"/>
  <c r="J3485" i="4"/>
  <c r="K3485" i="4" s="1"/>
  <c r="L3485" i="4"/>
  <c r="J3486" i="4"/>
  <c r="K3486" i="4" s="1"/>
  <c r="L3486" i="4"/>
  <c r="J3487" i="4"/>
  <c r="K3487" i="4" s="1"/>
  <c r="L3487" i="4"/>
  <c r="J3488" i="4"/>
  <c r="K3488" i="4" s="1"/>
  <c r="L3488" i="4"/>
  <c r="J3489" i="4"/>
  <c r="K3489" i="4" s="1"/>
  <c r="L3489" i="4"/>
  <c r="J3490" i="4"/>
  <c r="K3490" i="4" s="1"/>
  <c r="L3490" i="4"/>
  <c r="J3491" i="4"/>
  <c r="K3491" i="4" s="1"/>
  <c r="L3491" i="4"/>
  <c r="J3492" i="4"/>
  <c r="K3492" i="4" s="1"/>
  <c r="L3492" i="4"/>
  <c r="J3493" i="4"/>
  <c r="K3493" i="4" s="1"/>
  <c r="L3493" i="4"/>
  <c r="J3494" i="4"/>
  <c r="K3494" i="4" s="1"/>
  <c r="L3494" i="4"/>
  <c r="J3495" i="4"/>
  <c r="K3495" i="4" s="1"/>
  <c r="L3495" i="4"/>
  <c r="J3496" i="4"/>
  <c r="K3496" i="4" s="1"/>
  <c r="L3496" i="4"/>
  <c r="J3497" i="4"/>
  <c r="K3497" i="4" s="1"/>
  <c r="L3497" i="4"/>
  <c r="J3498" i="4"/>
  <c r="K3498" i="4" s="1"/>
  <c r="L3498" i="4"/>
  <c r="J3499" i="4"/>
  <c r="K3499" i="4" s="1"/>
  <c r="L3499" i="4"/>
  <c r="J3500" i="4"/>
  <c r="K3500" i="4" s="1"/>
  <c r="L3500" i="4"/>
  <c r="J3501" i="4"/>
  <c r="K3501" i="4" s="1"/>
  <c r="L3501" i="4"/>
  <c r="J3502" i="4"/>
  <c r="K3502" i="4" s="1"/>
  <c r="L3502" i="4"/>
  <c r="J3503" i="4"/>
  <c r="K3503" i="4" s="1"/>
  <c r="L3503" i="4"/>
  <c r="J3504" i="4"/>
  <c r="K3504" i="4" s="1"/>
  <c r="L3504" i="4"/>
  <c r="J3505" i="4"/>
  <c r="K3505" i="4" s="1"/>
  <c r="L3505" i="4"/>
  <c r="J3506" i="4"/>
  <c r="K3506" i="4" s="1"/>
  <c r="L3506" i="4"/>
  <c r="J3507" i="4"/>
  <c r="K3507" i="4" s="1"/>
  <c r="L3507" i="4"/>
  <c r="J3508" i="4"/>
  <c r="K3508" i="4" s="1"/>
  <c r="L3508" i="4"/>
  <c r="J3509" i="4"/>
  <c r="K3509" i="4" s="1"/>
  <c r="L3509" i="4"/>
  <c r="J3510" i="4"/>
  <c r="K3510" i="4" s="1"/>
  <c r="L3510" i="4"/>
  <c r="J3511" i="4"/>
  <c r="K3511" i="4" s="1"/>
  <c r="L3511" i="4"/>
  <c r="J3512" i="4"/>
  <c r="K3512" i="4" s="1"/>
  <c r="L3512" i="4"/>
  <c r="J3513" i="4"/>
  <c r="K3513" i="4" s="1"/>
  <c r="L3513" i="4"/>
  <c r="J3514" i="4"/>
  <c r="K3514" i="4" s="1"/>
  <c r="L3514" i="4"/>
  <c r="J3515" i="4"/>
  <c r="K3515" i="4" s="1"/>
  <c r="L3515" i="4"/>
  <c r="J3516" i="4"/>
  <c r="K3516" i="4" s="1"/>
  <c r="L3516" i="4"/>
  <c r="J3517" i="4"/>
  <c r="K3517" i="4" s="1"/>
  <c r="L3517" i="4"/>
  <c r="J3518" i="4"/>
  <c r="K3518" i="4" s="1"/>
  <c r="L3518" i="4"/>
  <c r="J3519" i="4"/>
  <c r="K3519" i="4"/>
  <c r="L3519" i="4"/>
  <c r="J3520" i="4"/>
  <c r="K3520" i="4" s="1"/>
  <c r="L3520" i="4"/>
  <c r="J3521" i="4"/>
  <c r="K3521" i="4" s="1"/>
  <c r="L3521" i="4"/>
  <c r="J3522" i="4"/>
  <c r="K3522" i="4" s="1"/>
  <c r="L3522" i="4"/>
  <c r="J3523" i="4"/>
  <c r="K3523" i="4" s="1"/>
  <c r="L3523" i="4"/>
  <c r="J3524" i="4"/>
  <c r="K3524" i="4" s="1"/>
  <c r="L3524" i="4"/>
  <c r="J3525" i="4"/>
  <c r="K3525" i="4" s="1"/>
  <c r="L3525" i="4"/>
  <c r="J3526" i="4"/>
  <c r="K3526" i="4"/>
  <c r="L3526" i="4"/>
  <c r="J3527" i="4"/>
  <c r="K3527" i="4"/>
  <c r="L3527" i="4"/>
  <c r="J3528" i="4"/>
  <c r="K3528" i="4" s="1"/>
  <c r="L3528" i="4"/>
  <c r="J3529" i="4"/>
  <c r="K3529" i="4" s="1"/>
  <c r="L3529" i="4"/>
  <c r="J3530" i="4"/>
  <c r="K3530" i="4" s="1"/>
  <c r="L3530" i="4"/>
  <c r="J3531" i="4"/>
  <c r="K3531" i="4" s="1"/>
  <c r="L3531" i="4"/>
  <c r="J3532" i="4"/>
  <c r="K3532" i="4" s="1"/>
  <c r="L3532" i="4"/>
  <c r="J3533" i="4"/>
  <c r="K3533" i="4" s="1"/>
  <c r="L3533" i="4"/>
  <c r="J3534" i="4"/>
  <c r="K3534" i="4" s="1"/>
  <c r="L3534" i="4"/>
  <c r="J3535" i="4"/>
  <c r="K3535" i="4" s="1"/>
  <c r="L3535" i="4"/>
  <c r="J3536" i="4"/>
  <c r="K3536" i="4" s="1"/>
  <c r="L3536" i="4"/>
  <c r="J3537" i="4"/>
  <c r="K3537" i="4" s="1"/>
  <c r="L3537" i="4"/>
  <c r="J3538" i="4"/>
  <c r="K3538" i="4" s="1"/>
  <c r="L3538" i="4"/>
  <c r="J3539" i="4"/>
  <c r="K3539" i="4" s="1"/>
  <c r="L3539" i="4"/>
  <c r="J3540" i="4"/>
  <c r="K3540" i="4" s="1"/>
  <c r="L3540" i="4"/>
  <c r="J3541" i="4"/>
  <c r="K3541" i="4" s="1"/>
  <c r="L3541" i="4"/>
  <c r="J3542" i="4"/>
  <c r="K3542" i="4" s="1"/>
  <c r="L3542" i="4"/>
  <c r="J3543" i="4"/>
  <c r="K3543" i="4" s="1"/>
  <c r="L3543" i="4"/>
  <c r="J3544" i="4"/>
  <c r="K3544" i="4" s="1"/>
  <c r="L3544" i="4"/>
  <c r="J3545" i="4"/>
  <c r="K3545" i="4" s="1"/>
  <c r="L3545" i="4"/>
  <c r="J3546" i="4"/>
  <c r="K3546" i="4" s="1"/>
  <c r="L3546" i="4"/>
  <c r="J3547" i="4"/>
  <c r="K3547" i="4" s="1"/>
  <c r="L3547" i="4"/>
  <c r="J3548" i="4"/>
  <c r="K3548" i="4" s="1"/>
  <c r="L3548" i="4"/>
  <c r="J3549" i="4"/>
  <c r="K3549" i="4" s="1"/>
  <c r="L3549" i="4"/>
  <c r="J3550" i="4"/>
  <c r="K3550" i="4" s="1"/>
  <c r="L3550" i="4"/>
  <c r="J3551" i="4"/>
  <c r="K3551" i="4" s="1"/>
  <c r="L3551" i="4"/>
  <c r="J3552" i="4"/>
  <c r="K3552" i="4" s="1"/>
  <c r="L3552" i="4"/>
  <c r="J3553" i="4"/>
  <c r="K3553" i="4" s="1"/>
  <c r="L3553" i="4"/>
  <c r="J3554" i="4"/>
  <c r="K3554" i="4" s="1"/>
  <c r="L3554" i="4"/>
  <c r="J3555" i="4"/>
  <c r="K3555" i="4" s="1"/>
  <c r="L3555" i="4"/>
  <c r="J3556" i="4"/>
  <c r="K3556" i="4" s="1"/>
  <c r="L3556" i="4"/>
  <c r="J3557" i="4"/>
  <c r="K3557" i="4" s="1"/>
  <c r="L3557" i="4"/>
  <c r="J3558" i="4"/>
  <c r="K3558" i="4" s="1"/>
  <c r="L3558" i="4"/>
  <c r="J3559" i="4"/>
  <c r="K3559" i="4" s="1"/>
  <c r="L3559" i="4"/>
  <c r="J3560" i="4"/>
  <c r="K3560" i="4" s="1"/>
  <c r="L3560" i="4"/>
  <c r="J3561" i="4"/>
  <c r="K3561" i="4" s="1"/>
  <c r="L3561" i="4"/>
  <c r="J3562" i="4"/>
  <c r="K3562" i="4" s="1"/>
  <c r="L3562" i="4"/>
  <c r="J3563" i="4"/>
  <c r="K3563" i="4" s="1"/>
  <c r="L3563" i="4"/>
  <c r="J3564" i="4"/>
  <c r="K3564" i="4" s="1"/>
  <c r="L3564" i="4"/>
  <c r="J3565" i="4"/>
  <c r="K3565" i="4" s="1"/>
  <c r="L3565" i="4"/>
  <c r="J3566" i="4"/>
  <c r="K3566" i="4" s="1"/>
  <c r="L3566" i="4"/>
  <c r="J3567" i="4"/>
  <c r="K3567" i="4" s="1"/>
  <c r="L3567" i="4"/>
  <c r="J3568" i="4"/>
  <c r="K3568" i="4" s="1"/>
  <c r="L3568" i="4"/>
  <c r="J3569" i="4"/>
  <c r="K3569" i="4" s="1"/>
  <c r="L3569" i="4"/>
  <c r="J3570" i="4"/>
  <c r="K3570" i="4" s="1"/>
  <c r="L3570" i="4"/>
  <c r="J3571" i="4"/>
  <c r="K3571" i="4" s="1"/>
  <c r="L3571" i="4"/>
  <c r="J3572" i="4"/>
  <c r="K3572" i="4" s="1"/>
  <c r="L3572" i="4"/>
  <c r="J3573" i="4"/>
  <c r="K3573" i="4" s="1"/>
  <c r="L3573" i="4"/>
  <c r="J3574" i="4"/>
  <c r="K3574" i="4" s="1"/>
  <c r="L3574" i="4"/>
  <c r="J3575" i="4"/>
  <c r="K3575" i="4" s="1"/>
  <c r="L3575" i="4"/>
  <c r="J3576" i="4"/>
  <c r="K3576" i="4" s="1"/>
  <c r="L3576" i="4"/>
  <c r="J3577" i="4"/>
  <c r="K3577" i="4" s="1"/>
  <c r="L3577" i="4"/>
  <c r="J3578" i="4"/>
  <c r="K3578" i="4" s="1"/>
  <c r="L3578" i="4"/>
  <c r="J3579" i="4"/>
  <c r="K3579" i="4" s="1"/>
  <c r="L3579" i="4"/>
  <c r="J3580" i="4"/>
  <c r="K3580" i="4" s="1"/>
  <c r="L3580" i="4"/>
  <c r="J3581" i="4"/>
  <c r="K3581" i="4" s="1"/>
  <c r="L3581" i="4"/>
  <c r="J3582" i="4"/>
  <c r="K3582" i="4" s="1"/>
  <c r="L3582" i="4"/>
  <c r="J3583" i="4"/>
  <c r="K3583" i="4" s="1"/>
  <c r="L3583" i="4"/>
  <c r="J3584" i="4"/>
  <c r="K3584" i="4" s="1"/>
  <c r="L3584" i="4"/>
  <c r="J3585" i="4"/>
  <c r="K3585" i="4" s="1"/>
  <c r="L3585" i="4"/>
  <c r="J3586" i="4"/>
  <c r="K3586" i="4" s="1"/>
  <c r="L3586" i="4"/>
  <c r="J3587" i="4"/>
  <c r="K3587" i="4" s="1"/>
  <c r="L3587" i="4"/>
  <c r="J3588" i="4"/>
  <c r="K3588" i="4" s="1"/>
  <c r="L3588" i="4"/>
  <c r="J3589" i="4"/>
  <c r="K3589" i="4" s="1"/>
  <c r="L3589" i="4"/>
  <c r="J3590" i="4"/>
  <c r="K3590" i="4" s="1"/>
  <c r="L3590" i="4"/>
  <c r="J3591" i="4"/>
  <c r="K3591" i="4" s="1"/>
  <c r="L3591" i="4"/>
  <c r="J3592" i="4"/>
  <c r="K3592" i="4" s="1"/>
  <c r="L3592" i="4"/>
  <c r="J3593" i="4"/>
  <c r="K3593" i="4" s="1"/>
  <c r="L3593" i="4"/>
  <c r="J3594" i="4"/>
  <c r="K3594" i="4" s="1"/>
  <c r="L3594" i="4"/>
  <c r="J3595" i="4"/>
  <c r="K3595" i="4" s="1"/>
  <c r="L3595" i="4"/>
  <c r="J3596" i="4"/>
  <c r="K3596" i="4" s="1"/>
  <c r="L3596" i="4"/>
  <c r="J3597" i="4"/>
  <c r="K3597" i="4" s="1"/>
  <c r="L3597" i="4"/>
  <c r="J3598" i="4"/>
  <c r="K3598" i="4" s="1"/>
  <c r="L3598" i="4"/>
  <c r="J3599" i="4"/>
  <c r="K3599" i="4" s="1"/>
  <c r="L3599" i="4"/>
  <c r="J3600" i="4"/>
  <c r="K3600" i="4" s="1"/>
  <c r="L3600" i="4"/>
  <c r="J3601" i="4"/>
  <c r="K3601" i="4" s="1"/>
  <c r="L3601" i="4"/>
  <c r="J3602" i="4"/>
  <c r="K3602" i="4" s="1"/>
  <c r="L3602" i="4"/>
  <c r="J3603" i="4"/>
  <c r="K3603" i="4" s="1"/>
  <c r="L3603" i="4"/>
  <c r="J3604" i="4"/>
  <c r="K3604" i="4" s="1"/>
  <c r="L3604" i="4"/>
  <c r="J3605" i="4"/>
  <c r="K3605" i="4" s="1"/>
  <c r="L3605" i="4"/>
  <c r="J3606" i="4"/>
  <c r="K3606" i="4" s="1"/>
  <c r="L3606" i="4"/>
  <c r="J3607" i="4"/>
  <c r="K3607" i="4" s="1"/>
  <c r="L3607" i="4"/>
  <c r="J3608" i="4"/>
  <c r="K3608" i="4" s="1"/>
  <c r="L3608" i="4"/>
  <c r="J3609" i="4"/>
  <c r="K3609" i="4" s="1"/>
  <c r="L3609" i="4"/>
  <c r="J3610" i="4"/>
  <c r="K3610" i="4" s="1"/>
  <c r="L3610" i="4"/>
  <c r="J3611" i="4"/>
  <c r="K3611" i="4" s="1"/>
  <c r="L3611" i="4"/>
  <c r="J3612" i="4"/>
  <c r="K3612" i="4" s="1"/>
  <c r="L3612" i="4"/>
  <c r="J3613" i="4"/>
  <c r="K3613" i="4" s="1"/>
  <c r="L3613" i="4"/>
  <c r="J3614" i="4"/>
  <c r="K3614" i="4" s="1"/>
  <c r="L3614" i="4"/>
  <c r="J3615" i="4"/>
  <c r="K3615" i="4" s="1"/>
  <c r="L3615" i="4"/>
  <c r="J3616" i="4"/>
  <c r="K3616" i="4" s="1"/>
  <c r="L3616" i="4"/>
  <c r="J3617" i="4"/>
  <c r="K3617" i="4" s="1"/>
  <c r="L3617" i="4"/>
  <c r="J3618" i="4"/>
  <c r="K3618" i="4" s="1"/>
  <c r="L3618" i="4"/>
  <c r="J3619" i="4"/>
  <c r="K3619" i="4" s="1"/>
  <c r="L3619" i="4"/>
  <c r="J3620" i="4"/>
  <c r="K3620" i="4" s="1"/>
  <c r="L3620" i="4"/>
  <c r="J3621" i="4"/>
  <c r="K3621" i="4" s="1"/>
  <c r="L3621" i="4"/>
  <c r="J3622" i="4"/>
  <c r="K3622" i="4" s="1"/>
  <c r="L3622" i="4"/>
  <c r="J3623" i="4"/>
  <c r="K3623" i="4" s="1"/>
  <c r="L3623" i="4"/>
  <c r="J3624" i="4"/>
  <c r="K3624" i="4" s="1"/>
  <c r="L3624" i="4"/>
  <c r="J3625" i="4"/>
  <c r="K3625" i="4" s="1"/>
  <c r="L3625" i="4"/>
  <c r="J3626" i="4"/>
  <c r="K3626" i="4" s="1"/>
  <c r="L3626" i="4"/>
  <c r="J3627" i="4"/>
  <c r="K3627" i="4" s="1"/>
  <c r="L3627" i="4"/>
  <c r="J3628" i="4"/>
  <c r="K3628" i="4" s="1"/>
  <c r="L3628" i="4"/>
  <c r="J3629" i="4"/>
  <c r="K3629" i="4" s="1"/>
  <c r="L3629" i="4"/>
  <c r="J3630" i="4"/>
  <c r="K3630" i="4" s="1"/>
  <c r="L3630" i="4"/>
  <c r="J3631" i="4"/>
  <c r="K3631" i="4" s="1"/>
  <c r="L3631" i="4"/>
  <c r="J3632" i="4"/>
  <c r="K3632" i="4" s="1"/>
  <c r="L3632" i="4"/>
  <c r="J3633" i="4"/>
  <c r="K3633" i="4" s="1"/>
  <c r="L3633" i="4"/>
  <c r="J3634" i="4"/>
  <c r="K3634" i="4" s="1"/>
  <c r="L3634" i="4"/>
  <c r="J3635" i="4"/>
  <c r="K3635" i="4" s="1"/>
  <c r="L3635" i="4"/>
  <c r="J3636" i="4"/>
  <c r="K3636" i="4" s="1"/>
  <c r="L3636" i="4"/>
  <c r="J3637" i="4"/>
  <c r="K3637" i="4" s="1"/>
  <c r="L3637" i="4"/>
  <c r="J3638" i="4"/>
  <c r="K3638" i="4" s="1"/>
  <c r="L3638" i="4"/>
  <c r="J3639" i="4"/>
  <c r="K3639" i="4" s="1"/>
  <c r="L3639" i="4"/>
  <c r="J3640" i="4"/>
  <c r="K3640" i="4" s="1"/>
  <c r="L3640" i="4"/>
  <c r="J3641" i="4"/>
  <c r="K3641" i="4" s="1"/>
  <c r="L3641" i="4"/>
  <c r="J3642" i="4"/>
  <c r="K3642" i="4" s="1"/>
  <c r="L3642" i="4"/>
  <c r="J3643" i="4"/>
  <c r="K3643" i="4" s="1"/>
  <c r="L3643" i="4"/>
  <c r="J3644" i="4"/>
  <c r="K3644" i="4" s="1"/>
  <c r="L3644" i="4"/>
  <c r="J3645" i="4"/>
  <c r="K3645" i="4" s="1"/>
  <c r="L3645" i="4"/>
  <c r="J3646" i="4"/>
  <c r="K3646" i="4" s="1"/>
  <c r="L3646" i="4"/>
  <c r="J3647" i="4"/>
  <c r="K3647" i="4"/>
  <c r="L3647" i="4"/>
  <c r="J3648" i="4"/>
  <c r="K3648" i="4"/>
  <c r="L3648" i="4"/>
  <c r="J3649" i="4"/>
  <c r="K3649" i="4" s="1"/>
  <c r="L3649" i="4"/>
  <c r="J3650" i="4"/>
  <c r="K3650" i="4" s="1"/>
  <c r="L3650" i="4"/>
  <c r="J3651" i="4"/>
  <c r="K3651" i="4" s="1"/>
  <c r="L3651" i="4"/>
  <c r="J3652" i="4"/>
  <c r="K3652" i="4" s="1"/>
  <c r="L3652" i="4"/>
  <c r="J3653" i="4"/>
  <c r="K3653" i="4" s="1"/>
  <c r="L3653" i="4"/>
  <c r="J3654" i="4"/>
  <c r="K3654" i="4" s="1"/>
  <c r="L3654" i="4"/>
  <c r="J3655" i="4"/>
  <c r="K3655" i="4"/>
  <c r="L3655" i="4"/>
  <c r="J3656" i="4"/>
  <c r="K3656" i="4" s="1"/>
  <c r="L3656" i="4"/>
  <c r="J3657" i="4"/>
  <c r="K3657" i="4" s="1"/>
  <c r="L3657" i="4"/>
  <c r="J3658" i="4"/>
  <c r="K3658" i="4" s="1"/>
  <c r="L3658" i="4"/>
  <c r="J3659" i="4"/>
  <c r="K3659" i="4" s="1"/>
  <c r="L3659" i="4"/>
  <c r="J3660" i="4"/>
  <c r="K3660" i="4" s="1"/>
  <c r="L3660" i="4"/>
  <c r="J3661" i="4"/>
  <c r="K3661" i="4" s="1"/>
  <c r="L3661" i="4"/>
  <c r="J3662" i="4"/>
  <c r="K3662" i="4" s="1"/>
  <c r="L3662" i="4"/>
  <c r="J3663" i="4"/>
  <c r="K3663" i="4" s="1"/>
  <c r="L3663" i="4"/>
  <c r="J3664" i="4"/>
  <c r="K3664" i="4" s="1"/>
  <c r="L3664" i="4"/>
  <c r="J3665" i="4"/>
  <c r="K3665" i="4" s="1"/>
  <c r="L3665" i="4"/>
  <c r="J3666" i="4"/>
  <c r="K3666" i="4" s="1"/>
  <c r="L3666" i="4"/>
  <c r="J3667" i="4"/>
  <c r="K3667" i="4" s="1"/>
  <c r="L3667" i="4"/>
  <c r="J3668" i="4"/>
  <c r="K3668" i="4" s="1"/>
  <c r="L3668" i="4"/>
  <c r="J3669" i="4"/>
  <c r="K3669" i="4" s="1"/>
  <c r="L3669" i="4"/>
  <c r="J3670" i="4"/>
  <c r="K3670" i="4" s="1"/>
  <c r="L3670" i="4"/>
  <c r="J3671" i="4"/>
  <c r="K3671" i="4" s="1"/>
  <c r="L3671" i="4"/>
  <c r="J3672" i="4"/>
  <c r="K3672" i="4" s="1"/>
  <c r="L3672" i="4"/>
  <c r="J3673" i="4"/>
  <c r="K3673" i="4" s="1"/>
  <c r="L3673" i="4"/>
  <c r="J3674" i="4"/>
  <c r="K3674" i="4" s="1"/>
  <c r="L3674" i="4"/>
  <c r="J3675" i="4"/>
  <c r="K3675" i="4" s="1"/>
  <c r="L3675" i="4"/>
  <c r="J3676" i="4"/>
  <c r="K3676" i="4" s="1"/>
  <c r="L3676" i="4"/>
  <c r="J3677" i="4"/>
  <c r="K3677" i="4" s="1"/>
  <c r="L3677" i="4"/>
  <c r="J3678" i="4"/>
  <c r="K3678" i="4" s="1"/>
  <c r="L3678" i="4"/>
  <c r="J3679" i="4"/>
  <c r="K3679" i="4" s="1"/>
  <c r="L3679" i="4"/>
  <c r="J3680" i="4"/>
  <c r="K3680" i="4" s="1"/>
  <c r="L3680" i="4"/>
  <c r="J3681" i="4"/>
  <c r="K3681" i="4" s="1"/>
  <c r="L3681" i="4"/>
  <c r="J3682" i="4"/>
  <c r="K3682" i="4" s="1"/>
  <c r="L3682" i="4"/>
  <c r="J3683" i="4"/>
  <c r="K3683" i="4" s="1"/>
  <c r="L3683" i="4"/>
  <c r="J3684" i="4"/>
  <c r="K3684" i="4" s="1"/>
  <c r="L3684" i="4"/>
  <c r="J3685" i="4"/>
  <c r="K3685" i="4" s="1"/>
  <c r="L3685" i="4"/>
  <c r="J3686" i="4"/>
  <c r="K3686" i="4" s="1"/>
  <c r="L3686" i="4"/>
  <c r="J3687" i="4"/>
  <c r="K3687" i="4" s="1"/>
  <c r="L3687" i="4"/>
  <c r="J3688" i="4"/>
  <c r="K3688" i="4" s="1"/>
  <c r="L3688" i="4"/>
  <c r="J3689" i="4"/>
  <c r="K3689" i="4" s="1"/>
  <c r="L3689" i="4"/>
  <c r="J3690" i="4"/>
  <c r="K3690" i="4" s="1"/>
  <c r="L3690" i="4"/>
  <c r="J3691" i="4"/>
  <c r="K3691" i="4" s="1"/>
  <c r="L3691" i="4"/>
  <c r="J3692" i="4"/>
  <c r="K3692" i="4" s="1"/>
  <c r="L3692" i="4"/>
  <c r="J3693" i="4"/>
  <c r="K3693" i="4" s="1"/>
  <c r="L3693" i="4"/>
  <c r="J3694" i="4"/>
  <c r="K3694" i="4" s="1"/>
  <c r="L3694" i="4"/>
  <c r="J3695" i="4"/>
  <c r="K3695" i="4" s="1"/>
  <c r="L3695" i="4"/>
  <c r="J3696" i="4"/>
  <c r="K3696" i="4" s="1"/>
  <c r="L3696" i="4"/>
  <c r="J3697" i="4"/>
  <c r="K3697" i="4" s="1"/>
  <c r="L3697" i="4"/>
  <c r="J3698" i="4"/>
  <c r="K3698" i="4" s="1"/>
  <c r="L3698" i="4"/>
  <c r="J3699" i="4"/>
  <c r="K3699" i="4" s="1"/>
  <c r="L3699" i="4"/>
  <c r="J3700" i="4"/>
  <c r="K3700" i="4" s="1"/>
  <c r="L3700" i="4"/>
  <c r="J3701" i="4"/>
  <c r="K3701" i="4" s="1"/>
  <c r="L3701" i="4"/>
  <c r="J3702" i="4"/>
  <c r="K3702" i="4"/>
  <c r="L3702" i="4"/>
  <c r="J3703" i="4"/>
  <c r="K3703" i="4" s="1"/>
  <c r="L3703" i="4"/>
  <c r="J3704" i="4"/>
  <c r="K3704" i="4" s="1"/>
  <c r="L3704" i="4"/>
  <c r="J3705" i="4"/>
  <c r="K3705" i="4" s="1"/>
  <c r="L3705" i="4"/>
  <c r="J3706" i="4"/>
  <c r="K3706" i="4" s="1"/>
  <c r="L3706" i="4"/>
  <c r="J3707" i="4"/>
  <c r="K3707" i="4" s="1"/>
  <c r="L3707" i="4"/>
  <c r="J3708" i="4"/>
  <c r="K3708" i="4" s="1"/>
  <c r="L3708" i="4"/>
  <c r="J3709" i="4"/>
  <c r="K3709" i="4" s="1"/>
  <c r="L3709" i="4"/>
  <c r="J3710" i="4"/>
  <c r="K3710" i="4" s="1"/>
  <c r="L3710" i="4"/>
  <c r="J3711" i="4"/>
  <c r="K3711" i="4" s="1"/>
  <c r="L3711" i="4"/>
  <c r="J3712" i="4"/>
  <c r="K3712" i="4" s="1"/>
  <c r="L3712" i="4"/>
  <c r="J3713" i="4"/>
  <c r="K3713" i="4" s="1"/>
  <c r="L3713" i="4"/>
  <c r="J3714" i="4"/>
  <c r="K3714" i="4" s="1"/>
  <c r="L3714" i="4"/>
  <c r="J3715" i="4"/>
  <c r="K3715" i="4" s="1"/>
  <c r="L3715" i="4"/>
  <c r="J3716" i="4"/>
  <c r="K3716" i="4" s="1"/>
  <c r="L3716" i="4"/>
  <c r="J3717" i="4"/>
  <c r="K3717" i="4" s="1"/>
  <c r="L3717" i="4"/>
  <c r="J3718" i="4"/>
  <c r="K3718" i="4" s="1"/>
  <c r="L3718" i="4"/>
  <c r="J3719" i="4"/>
  <c r="K3719" i="4" s="1"/>
  <c r="L3719" i="4"/>
  <c r="J3720" i="4"/>
  <c r="K3720" i="4" s="1"/>
  <c r="L3720" i="4"/>
  <c r="J3721" i="4"/>
  <c r="K3721" i="4" s="1"/>
  <c r="L3721" i="4"/>
  <c r="J3722" i="4"/>
  <c r="K3722" i="4" s="1"/>
  <c r="L3722" i="4"/>
  <c r="J3723" i="4"/>
  <c r="K3723" i="4" s="1"/>
  <c r="L3723" i="4"/>
  <c r="J3724" i="4"/>
  <c r="K3724" i="4" s="1"/>
  <c r="L3724" i="4"/>
  <c r="J3725" i="4"/>
  <c r="K3725" i="4" s="1"/>
  <c r="L3725" i="4"/>
  <c r="J3726" i="4"/>
  <c r="K3726" i="4" s="1"/>
  <c r="L3726" i="4"/>
  <c r="J3727" i="4"/>
  <c r="K3727" i="4" s="1"/>
  <c r="L3727" i="4"/>
  <c r="J3728" i="4"/>
  <c r="K3728" i="4" s="1"/>
  <c r="L3728" i="4"/>
  <c r="J3729" i="4"/>
  <c r="K3729" i="4" s="1"/>
  <c r="L3729" i="4"/>
  <c r="J3730" i="4"/>
  <c r="K3730" i="4" s="1"/>
  <c r="L3730" i="4"/>
  <c r="J3731" i="4"/>
  <c r="K3731" i="4" s="1"/>
  <c r="L3731" i="4"/>
  <c r="J3732" i="4"/>
  <c r="K3732" i="4" s="1"/>
  <c r="L3732" i="4"/>
  <c r="J3733" i="4"/>
  <c r="K3733" i="4" s="1"/>
  <c r="L3733" i="4"/>
  <c r="J3734" i="4"/>
  <c r="K3734" i="4" s="1"/>
  <c r="L3734" i="4"/>
  <c r="J3735" i="4"/>
  <c r="K3735" i="4" s="1"/>
  <c r="L3735" i="4"/>
  <c r="J3736" i="4"/>
  <c r="K3736" i="4" s="1"/>
  <c r="L3736" i="4"/>
  <c r="J3737" i="4"/>
  <c r="K3737" i="4" s="1"/>
  <c r="L3737" i="4"/>
  <c r="J3738" i="4"/>
  <c r="K3738" i="4" s="1"/>
  <c r="L3738" i="4"/>
  <c r="J3739" i="4"/>
  <c r="K3739" i="4" s="1"/>
  <c r="L3739" i="4"/>
  <c r="J3740" i="4"/>
  <c r="K3740" i="4" s="1"/>
  <c r="L3740" i="4"/>
  <c r="J3741" i="4"/>
  <c r="K3741" i="4" s="1"/>
  <c r="L3741" i="4"/>
  <c r="J3742" i="4"/>
  <c r="K3742" i="4" s="1"/>
  <c r="L3742" i="4"/>
  <c r="J3743" i="4"/>
  <c r="K3743" i="4" s="1"/>
  <c r="L3743" i="4"/>
  <c r="J3744" i="4"/>
  <c r="K3744" i="4" s="1"/>
  <c r="L3744" i="4"/>
  <c r="J3745" i="4"/>
  <c r="K3745" i="4" s="1"/>
  <c r="L3745" i="4"/>
  <c r="J3746" i="4"/>
  <c r="K3746" i="4" s="1"/>
  <c r="L3746" i="4"/>
  <c r="J3747" i="4"/>
  <c r="K3747" i="4" s="1"/>
  <c r="L3747" i="4"/>
  <c r="J3748" i="4"/>
  <c r="K3748" i="4" s="1"/>
  <c r="L3748" i="4"/>
  <c r="J3749" i="4"/>
  <c r="K3749" i="4" s="1"/>
  <c r="L3749" i="4"/>
  <c r="J3750" i="4"/>
  <c r="K3750" i="4" s="1"/>
  <c r="L3750" i="4"/>
  <c r="J3751" i="4"/>
  <c r="K3751" i="4" s="1"/>
  <c r="L3751" i="4"/>
  <c r="J3752" i="4"/>
  <c r="K3752" i="4" s="1"/>
  <c r="L3752" i="4"/>
  <c r="J3753" i="4"/>
  <c r="K3753" i="4" s="1"/>
  <c r="L3753" i="4"/>
  <c r="J3754" i="4"/>
  <c r="K3754" i="4" s="1"/>
  <c r="L3754" i="4"/>
  <c r="J3755" i="4"/>
  <c r="K3755" i="4" s="1"/>
  <c r="L3755" i="4"/>
  <c r="J3756" i="4"/>
  <c r="K3756" i="4" s="1"/>
  <c r="L3756" i="4"/>
  <c r="J3757" i="4"/>
  <c r="K3757" i="4" s="1"/>
  <c r="L3757" i="4"/>
  <c r="J3758" i="4"/>
  <c r="K3758" i="4" s="1"/>
  <c r="L3758" i="4"/>
  <c r="J3759" i="4"/>
  <c r="K3759" i="4" s="1"/>
  <c r="L3759" i="4"/>
  <c r="J3760" i="4"/>
  <c r="K3760" i="4" s="1"/>
  <c r="L3760" i="4"/>
  <c r="J3761" i="4"/>
  <c r="K3761" i="4" s="1"/>
  <c r="L3761" i="4"/>
  <c r="J3762" i="4"/>
  <c r="K3762" i="4" s="1"/>
  <c r="L3762" i="4"/>
  <c r="J3763" i="4"/>
  <c r="K3763" i="4" s="1"/>
  <c r="L3763" i="4"/>
  <c r="J3764" i="4"/>
  <c r="K3764" i="4" s="1"/>
  <c r="L3764" i="4"/>
  <c r="J3765" i="4"/>
  <c r="K3765" i="4" s="1"/>
  <c r="L3765" i="4"/>
  <c r="J3766" i="4"/>
  <c r="K3766" i="4" s="1"/>
  <c r="L3766" i="4"/>
  <c r="J3767" i="4"/>
  <c r="K3767" i="4" s="1"/>
  <c r="L3767" i="4"/>
  <c r="J3768" i="4"/>
  <c r="K3768" i="4" s="1"/>
  <c r="L3768" i="4"/>
  <c r="J3769" i="4"/>
  <c r="K3769" i="4" s="1"/>
  <c r="L3769" i="4"/>
  <c r="J3770" i="4"/>
  <c r="K3770" i="4" s="1"/>
  <c r="L3770" i="4"/>
  <c r="J3771" i="4"/>
  <c r="K3771" i="4" s="1"/>
  <c r="L3771" i="4"/>
  <c r="J3772" i="4"/>
  <c r="K3772" i="4" s="1"/>
  <c r="L3772" i="4"/>
  <c r="J3773" i="4"/>
  <c r="K3773" i="4" s="1"/>
  <c r="L3773" i="4"/>
  <c r="J3774" i="4"/>
  <c r="K3774" i="4" s="1"/>
  <c r="L3774" i="4"/>
  <c r="J3775" i="4"/>
  <c r="K3775" i="4" s="1"/>
  <c r="L3775" i="4"/>
  <c r="J3776" i="4"/>
  <c r="K3776" i="4" s="1"/>
  <c r="L3776" i="4"/>
  <c r="J3777" i="4"/>
  <c r="K3777" i="4" s="1"/>
  <c r="L3777" i="4"/>
  <c r="J3778" i="4"/>
  <c r="K3778" i="4" s="1"/>
  <c r="L3778" i="4"/>
  <c r="J4" i="4"/>
  <c r="K4" i="4" s="1"/>
  <c r="L4" i="4" s="1"/>
  <c r="J5" i="4"/>
  <c r="K5" i="4" s="1"/>
  <c r="L5" i="4" s="1"/>
  <c r="J6" i="4"/>
  <c r="K6" i="4" s="1"/>
  <c r="L6" i="4" s="1"/>
  <c r="J7" i="4"/>
  <c r="K7" i="4" s="1"/>
  <c r="L7" i="4" s="1"/>
  <c r="J8" i="4"/>
  <c r="K8" i="4" s="1"/>
  <c r="L8" i="4" s="1"/>
  <c r="J9" i="4"/>
  <c r="K9" i="4" s="1"/>
  <c r="L9" i="4" s="1"/>
  <c r="J10" i="4"/>
  <c r="K10" i="4" s="1"/>
  <c r="L10" i="4" s="1"/>
  <c r="J11" i="4"/>
  <c r="K11" i="4" s="1"/>
  <c r="L11" i="4" s="1"/>
  <c r="J12" i="4"/>
  <c r="K12" i="4" s="1"/>
  <c r="L12" i="4" s="1"/>
  <c r="J13" i="4"/>
  <c r="K13" i="4" s="1"/>
  <c r="L13" i="4" s="1"/>
  <c r="J14" i="4"/>
  <c r="K14" i="4" s="1"/>
  <c r="L14" i="4" s="1"/>
  <c r="J15" i="4"/>
  <c r="K15" i="4" s="1"/>
  <c r="L15" i="4" s="1"/>
  <c r="J16" i="4"/>
  <c r="K16" i="4" s="1"/>
  <c r="L16" i="4" s="1"/>
  <c r="J17" i="4"/>
  <c r="K17" i="4" s="1"/>
  <c r="L17" i="4" s="1"/>
  <c r="J18" i="4"/>
  <c r="K18" i="4" s="1"/>
  <c r="L18" i="4" s="1"/>
  <c r="J19" i="4"/>
  <c r="K19" i="4" s="1"/>
  <c r="L19" i="4" s="1"/>
  <c r="J20" i="4"/>
  <c r="K20" i="4" s="1"/>
  <c r="L20" i="4" s="1"/>
  <c r="J21" i="4"/>
  <c r="K21" i="4" s="1"/>
  <c r="L21" i="4" s="1"/>
  <c r="J22" i="4"/>
  <c r="K22" i="4" s="1"/>
  <c r="L22" i="4" s="1"/>
  <c r="J23" i="4"/>
  <c r="K23" i="4" s="1"/>
  <c r="L23" i="4" s="1"/>
  <c r="J24" i="4"/>
  <c r="K24" i="4" s="1"/>
  <c r="L24" i="4" s="1"/>
  <c r="J25" i="4"/>
  <c r="K25" i="4" s="1"/>
  <c r="L25" i="4" s="1"/>
  <c r="J26" i="4"/>
  <c r="K26" i="4" s="1"/>
  <c r="L26" i="4" s="1"/>
  <c r="J27" i="4"/>
  <c r="K27" i="4" s="1"/>
  <c r="L27" i="4" s="1"/>
  <c r="J28" i="4"/>
  <c r="K28" i="4" s="1"/>
  <c r="L28" i="4" s="1"/>
  <c r="J29" i="4"/>
  <c r="K29" i="4" s="1"/>
  <c r="L29" i="4" s="1"/>
  <c r="J30" i="4"/>
  <c r="K30" i="4" s="1"/>
  <c r="L30" i="4" s="1"/>
  <c r="J31" i="4"/>
  <c r="K31" i="4" s="1"/>
  <c r="L31" i="4" s="1"/>
  <c r="J32" i="4"/>
  <c r="K32" i="4" s="1"/>
  <c r="L32" i="4" s="1"/>
  <c r="J33" i="4"/>
  <c r="K33" i="4" s="1"/>
  <c r="L33" i="4" s="1"/>
  <c r="J34" i="4"/>
  <c r="K34" i="4" s="1"/>
  <c r="L34" i="4" s="1"/>
  <c r="J35" i="4"/>
  <c r="K35" i="4" s="1"/>
  <c r="L35" i="4" s="1"/>
  <c r="J36" i="4"/>
  <c r="K36" i="4" s="1"/>
  <c r="L36" i="4" s="1"/>
  <c r="J37" i="4"/>
  <c r="K37" i="4" s="1"/>
  <c r="L37" i="4" s="1"/>
  <c r="J38" i="4"/>
  <c r="K38" i="4" s="1"/>
  <c r="L38" i="4" s="1"/>
  <c r="J39" i="4"/>
  <c r="K39" i="4" s="1"/>
  <c r="L39" i="4" s="1"/>
  <c r="J40" i="4"/>
  <c r="K40" i="4" s="1"/>
  <c r="L40" i="4" s="1"/>
  <c r="J41" i="4"/>
  <c r="K41" i="4" s="1"/>
  <c r="L41" i="4" s="1"/>
  <c r="J42" i="4"/>
  <c r="K42" i="4" s="1"/>
  <c r="L42" i="4" s="1"/>
  <c r="J43" i="4"/>
  <c r="K43" i="4" s="1"/>
  <c r="L43" i="4" s="1"/>
  <c r="J44" i="4"/>
  <c r="K44" i="4" s="1"/>
  <c r="L44" i="4" s="1"/>
  <c r="J45" i="4"/>
  <c r="K45" i="4" s="1"/>
  <c r="L45" i="4" s="1"/>
  <c r="J46" i="4"/>
  <c r="K46" i="4" s="1"/>
  <c r="L46" i="4" s="1"/>
  <c r="J47" i="4"/>
  <c r="K47" i="4" s="1"/>
  <c r="L47" i="4" s="1"/>
  <c r="J48" i="4"/>
  <c r="K48" i="4" s="1"/>
  <c r="L48" i="4" s="1"/>
  <c r="J49" i="4"/>
  <c r="K49" i="4" s="1"/>
  <c r="L49" i="4" s="1"/>
  <c r="J50" i="4"/>
  <c r="K50" i="4" s="1"/>
  <c r="L50" i="4" s="1"/>
  <c r="J51" i="4"/>
  <c r="K51" i="4" s="1"/>
  <c r="L51" i="4" s="1"/>
  <c r="J52" i="4"/>
  <c r="K52" i="4" s="1"/>
  <c r="L52" i="4" s="1"/>
  <c r="J53" i="4"/>
  <c r="K53" i="4" s="1"/>
  <c r="L53" i="4" s="1"/>
  <c r="J54" i="4"/>
  <c r="K54" i="4" s="1"/>
  <c r="L54" i="4" s="1"/>
  <c r="J55" i="4"/>
  <c r="K55" i="4" s="1"/>
  <c r="L55" i="4" s="1"/>
  <c r="J56" i="4"/>
  <c r="K56" i="4" s="1"/>
  <c r="L56" i="4" s="1"/>
  <c r="J57" i="4"/>
  <c r="K57" i="4" s="1"/>
  <c r="L57" i="4" s="1"/>
  <c r="J58" i="4"/>
  <c r="K58" i="4" s="1"/>
  <c r="L58" i="4" s="1"/>
  <c r="J59" i="4"/>
  <c r="K59" i="4" s="1"/>
  <c r="L59" i="4" s="1"/>
  <c r="J60" i="4"/>
  <c r="K60" i="4" s="1"/>
  <c r="L60" i="4" s="1"/>
  <c r="J61" i="4"/>
  <c r="K61" i="4" s="1"/>
  <c r="L61" i="4" s="1"/>
  <c r="J62" i="4"/>
  <c r="K62" i="4" s="1"/>
  <c r="L62" i="4" s="1"/>
  <c r="J63" i="4"/>
  <c r="K63" i="4" s="1"/>
  <c r="L63" i="4" s="1"/>
  <c r="J64" i="4"/>
  <c r="K64" i="4" s="1"/>
  <c r="L64" i="4" s="1"/>
  <c r="J65" i="4"/>
  <c r="K65" i="4" s="1"/>
  <c r="L65" i="4" s="1"/>
  <c r="J66" i="4"/>
  <c r="K66" i="4" s="1"/>
  <c r="L66" i="4" s="1"/>
  <c r="J67" i="4"/>
  <c r="K67" i="4" s="1"/>
  <c r="L67" i="4" s="1"/>
  <c r="J68" i="4"/>
  <c r="K68" i="4" s="1"/>
  <c r="L68" i="4" s="1"/>
  <c r="J69" i="4"/>
  <c r="K69" i="4" s="1"/>
  <c r="L69" i="4" s="1"/>
  <c r="J70" i="4"/>
  <c r="K70" i="4" s="1"/>
  <c r="L70" i="4" s="1"/>
  <c r="J71" i="4"/>
  <c r="K71" i="4" s="1"/>
  <c r="L71" i="4" s="1"/>
  <c r="J72" i="4"/>
  <c r="K72" i="4" s="1"/>
  <c r="L72" i="4" s="1"/>
  <c r="J73" i="4"/>
  <c r="K73" i="4" s="1"/>
  <c r="L73" i="4" s="1"/>
  <c r="J74" i="4"/>
  <c r="K74" i="4" s="1"/>
  <c r="L74" i="4" s="1"/>
  <c r="J75" i="4"/>
  <c r="K75" i="4" s="1"/>
  <c r="L75" i="4" s="1"/>
  <c r="J76" i="4"/>
  <c r="K76" i="4" s="1"/>
  <c r="L76" i="4" s="1"/>
  <c r="J77" i="4"/>
  <c r="K77" i="4" s="1"/>
  <c r="L77" i="4" s="1"/>
  <c r="J78" i="4"/>
  <c r="K78" i="4" s="1"/>
  <c r="L78" i="4" s="1"/>
  <c r="J79" i="4"/>
  <c r="K79" i="4" s="1"/>
  <c r="L79" i="4" s="1"/>
  <c r="J80" i="4"/>
  <c r="K80" i="4" s="1"/>
  <c r="L80" i="4" s="1"/>
  <c r="J81" i="4"/>
  <c r="K81" i="4" s="1"/>
  <c r="L81" i="4" s="1"/>
  <c r="J82" i="4"/>
  <c r="K82" i="4" s="1"/>
  <c r="L82" i="4" s="1"/>
  <c r="J83" i="4"/>
  <c r="K83" i="4" s="1"/>
  <c r="L83" i="4" s="1"/>
  <c r="J84" i="4"/>
  <c r="K84" i="4" s="1"/>
  <c r="L84" i="4" s="1"/>
  <c r="J85" i="4"/>
  <c r="K85" i="4" s="1"/>
  <c r="L85" i="4" s="1"/>
  <c r="J86" i="4"/>
  <c r="K86" i="4" s="1"/>
  <c r="L86" i="4" s="1"/>
  <c r="J87" i="4"/>
  <c r="K87" i="4" s="1"/>
  <c r="L87" i="4" s="1"/>
  <c r="J88" i="4"/>
  <c r="K88" i="4" s="1"/>
  <c r="L88" i="4" s="1"/>
  <c r="J89" i="4"/>
  <c r="K89" i="4" s="1"/>
  <c r="L89" i="4" s="1"/>
  <c r="J90" i="4"/>
  <c r="K90" i="4" s="1"/>
  <c r="L90" i="4" s="1"/>
  <c r="J91" i="4"/>
  <c r="K91" i="4" s="1"/>
  <c r="L91" i="4" s="1"/>
  <c r="J92" i="4"/>
  <c r="K92" i="4" s="1"/>
  <c r="L92" i="4" s="1"/>
  <c r="J93" i="4"/>
  <c r="K93" i="4" s="1"/>
  <c r="L93" i="4" s="1"/>
  <c r="J94" i="4"/>
  <c r="K94" i="4" s="1"/>
  <c r="L94" i="4" s="1"/>
  <c r="J95" i="4"/>
  <c r="K95" i="4" s="1"/>
  <c r="L95" i="4" s="1"/>
  <c r="J96" i="4"/>
  <c r="K96" i="4" s="1"/>
  <c r="L96" i="4" s="1"/>
  <c r="J97" i="4"/>
  <c r="K97" i="4" s="1"/>
  <c r="L97" i="4" s="1"/>
  <c r="J98" i="4"/>
  <c r="K98" i="4" s="1"/>
  <c r="L98" i="4" s="1"/>
  <c r="J99" i="4"/>
  <c r="K99" i="4" s="1"/>
  <c r="L99" i="4" s="1"/>
  <c r="J100" i="4"/>
  <c r="K100" i="4" s="1"/>
  <c r="L100" i="4" s="1"/>
  <c r="J101" i="4"/>
  <c r="K101" i="4" s="1"/>
  <c r="L101" i="4" s="1"/>
  <c r="J102" i="4"/>
  <c r="K102" i="4" s="1"/>
  <c r="L102" i="4" s="1"/>
  <c r="J103" i="4"/>
  <c r="K103" i="4" s="1"/>
  <c r="L103" i="4" s="1"/>
  <c r="J104" i="4"/>
  <c r="K104" i="4" s="1"/>
  <c r="L104" i="4" s="1"/>
  <c r="J105" i="4"/>
  <c r="K105" i="4" s="1"/>
  <c r="L105" i="4" s="1"/>
  <c r="J106" i="4"/>
  <c r="K106" i="4" s="1"/>
  <c r="L106" i="4" s="1"/>
  <c r="J107" i="4"/>
  <c r="K107" i="4" s="1"/>
  <c r="L107" i="4" s="1"/>
  <c r="J108" i="4"/>
  <c r="K108" i="4" s="1"/>
  <c r="L108" i="4" s="1"/>
  <c r="J109" i="4"/>
  <c r="K109" i="4" s="1"/>
  <c r="L109" i="4" s="1"/>
  <c r="J110" i="4"/>
  <c r="K110" i="4" s="1"/>
  <c r="L110" i="4" s="1"/>
  <c r="J111" i="4"/>
  <c r="K111" i="4" s="1"/>
  <c r="L111" i="4" s="1"/>
  <c r="J112" i="4"/>
  <c r="K112" i="4" s="1"/>
  <c r="L112" i="4" s="1"/>
  <c r="J113" i="4"/>
  <c r="K113" i="4" s="1"/>
  <c r="L113" i="4" s="1"/>
  <c r="J114" i="4"/>
  <c r="K114" i="4" s="1"/>
  <c r="L114" i="4" s="1"/>
  <c r="J115" i="4"/>
  <c r="K115" i="4" s="1"/>
  <c r="L115" i="4" s="1"/>
  <c r="J116" i="4"/>
  <c r="K116" i="4" s="1"/>
  <c r="L116" i="4" s="1"/>
  <c r="J117" i="4"/>
  <c r="K117" i="4" s="1"/>
  <c r="L117" i="4" s="1"/>
  <c r="J118" i="4"/>
  <c r="K118" i="4" s="1"/>
  <c r="L118" i="4" s="1"/>
  <c r="J119" i="4"/>
  <c r="K119" i="4" s="1"/>
  <c r="L119" i="4" s="1"/>
  <c r="J120" i="4"/>
  <c r="K120" i="4" s="1"/>
  <c r="L120" i="4" s="1"/>
  <c r="J121" i="4"/>
  <c r="K121" i="4" s="1"/>
  <c r="L121" i="4" s="1"/>
  <c r="J122" i="4"/>
  <c r="K122" i="4" s="1"/>
  <c r="L122" i="4" s="1"/>
  <c r="J123" i="4"/>
  <c r="K123" i="4" s="1"/>
  <c r="L123" i="4" s="1"/>
  <c r="J124" i="4"/>
  <c r="K124" i="4" s="1"/>
  <c r="L124" i="4" s="1"/>
  <c r="J125" i="4"/>
  <c r="K125" i="4" s="1"/>
  <c r="L125" i="4" s="1"/>
  <c r="J126" i="4"/>
  <c r="K126" i="4" s="1"/>
  <c r="L126" i="4" s="1"/>
  <c r="J127" i="4"/>
  <c r="K127" i="4" s="1"/>
  <c r="L127" i="4" s="1"/>
  <c r="J128" i="4"/>
  <c r="K128" i="4" s="1"/>
  <c r="L128" i="4" s="1"/>
  <c r="J129" i="4"/>
  <c r="K129" i="4" s="1"/>
  <c r="L129" i="4" s="1"/>
  <c r="J130" i="4"/>
  <c r="K130" i="4" s="1"/>
  <c r="L130" i="4" s="1"/>
  <c r="J131" i="4"/>
  <c r="K131" i="4" s="1"/>
  <c r="L131" i="4" s="1"/>
  <c r="J132" i="4"/>
  <c r="K132" i="4" s="1"/>
  <c r="L132" i="4" s="1"/>
  <c r="J133" i="4"/>
  <c r="K133" i="4" s="1"/>
  <c r="L133" i="4" s="1"/>
  <c r="J134" i="4"/>
  <c r="K134" i="4" s="1"/>
  <c r="L134" i="4" s="1"/>
  <c r="J135" i="4"/>
  <c r="K135" i="4" s="1"/>
  <c r="L135" i="4" s="1"/>
  <c r="J136" i="4"/>
  <c r="K136" i="4" s="1"/>
  <c r="L136" i="4" s="1"/>
  <c r="J137" i="4"/>
  <c r="K137" i="4" s="1"/>
  <c r="L137" i="4" s="1"/>
  <c r="J138" i="4"/>
  <c r="K138" i="4" s="1"/>
  <c r="L138" i="4" s="1"/>
  <c r="J139" i="4"/>
  <c r="K139" i="4" s="1"/>
  <c r="L139" i="4" s="1"/>
  <c r="J140" i="4"/>
  <c r="K140" i="4" s="1"/>
  <c r="L140" i="4" s="1"/>
  <c r="J141" i="4"/>
  <c r="K141" i="4" s="1"/>
  <c r="L141" i="4" s="1"/>
  <c r="J142" i="4"/>
  <c r="K142" i="4" s="1"/>
  <c r="L142" i="4" s="1"/>
  <c r="J143" i="4"/>
  <c r="K143" i="4" s="1"/>
  <c r="L143" i="4" s="1"/>
  <c r="J144" i="4"/>
  <c r="K144" i="4" s="1"/>
  <c r="L144" i="4" s="1"/>
  <c r="J145" i="4"/>
  <c r="K145" i="4" s="1"/>
  <c r="L145" i="4" s="1"/>
  <c r="J146" i="4"/>
  <c r="K146" i="4" s="1"/>
  <c r="L146" i="4" s="1"/>
  <c r="J147" i="4"/>
  <c r="K147" i="4" s="1"/>
  <c r="L147" i="4" s="1"/>
  <c r="J148" i="4"/>
  <c r="K148" i="4" s="1"/>
  <c r="L148" i="4" s="1"/>
  <c r="J149" i="4"/>
  <c r="K149" i="4" s="1"/>
  <c r="L149" i="4" s="1"/>
  <c r="J150" i="4"/>
  <c r="K150" i="4" s="1"/>
  <c r="L150" i="4" s="1"/>
  <c r="J151" i="4"/>
  <c r="K151" i="4" s="1"/>
  <c r="L151" i="4" s="1"/>
  <c r="J152" i="4"/>
  <c r="K152" i="4" s="1"/>
  <c r="L152" i="4" s="1"/>
  <c r="J153" i="4"/>
  <c r="K153" i="4" s="1"/>
  <c r="L153" i="4" s="1"/>
  <c r="J154" i="4"/>
  <c r="K154" i="4" s="1"/>
  <c r="L154" i="4" s="1"/>
  <c r="J155" i="4"/>
  <c r="K155" i="4" s="1"/>
  <c r="L155" i="4" s="1"/>
  <c r="J156" i="4"/>
  <c r="K156" i="4" s="1"/>
  <c r="L156" i="4" s="1"/>
  <c r="J157" i="4"/>
  <c r="K157" i="4" s="1"/>
  <c r="L157" i="4" s="1"/>
  <c r="J158" i="4"/>
  <c r="K158" i="4" s="1"/>
  <c r="L158" i="4" s="1"/>
  <c r="J159" i="4"/>
  <c r="K159" i="4" s="1"/>
  <c r="L159" i="4" s="1"/>
  <c r="J160" i="4"/>
  <c r="K160" i="4" s="1"/>
  <c r="L160" i="4" s="1"/>
  <c r="J161" i="4"/>
  <c r="K161" i="4" s="1"/>
  <c r="L161" i="4" s="1"/>
  <c r="J162" i="4"/>
  <c r="K162" i="4" s="1"/>
  <c r="L162" i="4" s="1"/>
  <c r="J163" i="4"/>
  <c r="K163" i="4" s="1"/>
  <c r="L163" i="4" s="1"/>
  <c r="J164" i="4"/>
  <c r="K164" i="4" s="1"/>
  <c r="L164" i="4" s="1"/>
  <c r="J165" i="4"/>
  <c r="K165" i="4" s="1"/>
  <c r="L165" i="4" s="1"/>
  <c r="J166" i="4"/>
  <c r="K166" i="4" s="1"/>
  <c r="L166" i="4" s="1"/>
  <c r="J167" i="4"/>
  <c r="K167" i="4" s="1"/>
  <c r="L167" i="4" s="1"/>
  <c r="J168" i="4"/>
  <c r="K168" i="4" s="1"/>
  <c r="L168" i="4" s="1"/>
  <c r="J169" i="4"/>
  <c r="K169" i="4" s="1"/>
  <c r="L169" i="4" s="1"/>
  <c r="J170" i="4"/>
  <c r="K170" i="4" s="1"/>
  <c r="L170" i="4" s="1"/>
  <c r="J171" i="4"/>
  <c r="K171" i="4" s="1"/>
  <c r="L171" i="4" s="1"/>
  <c r="J172" i="4"/>
  <c r="K172" i="4" s="1"/>
  <c r="L172" i="4" s="1"/>
  <c r="J173" i="4"/>
  <c r="K173" i="4" s="1"/>
  <c r="L173" i="4" s="1"/>
  <c r="J174" i="4"/>
  <c r="K174" i="4" s="1"/>
  <c r="L174" i="4" s="1"/>
  <c r="J175" i="4"/>
  <c r="K175" i="4" s="1"/>
  <c r="L175" i="4" s="1"/>
  <c r="J176" i="4"/>
  <c r="K176" i="4" s="1"/>
  <c r="L176" i="4" s="1"/>
  <c r="J177" i="4"/>
  <c r="K177" i="4" s="1"/>
  <c r="L177" i="4" s="1"/>
  <c r="J178" i="4"/>
  <c r="K178" i="4" s="1"/>
  <c r="L178" i="4" s="1"/>
  <c r="J179" i="4"/>
  <c r="K179" i="4" s="1"/>
  <c r="L179" i="4" s="1"/>
  <c r="J180" i="4"/>
  <c r="K180" i="4" s="1"/>
  <c r="L180" i="4" s="1"/>
  <c r="J181" i="4"/>
  <c r="K181" i="4" s="1"/>
  <c r="L181" i="4" s="1"/>
  <c r="J182" i="4"/>
  <c r="K182" i="4" s="1"/>
  <c r="L182" i="4" s="1"/>
  <c r="J183" i="4"/>
  <c r="K183" i="4" s="1"/>
  <c r="L183" i="4" s="1"/>
  <c r="J184" i="4"/>
  <c r="K184" i="4" s="1"/>
  <c r="L184" i="4" s="1"/>
  <c r="J185" i="4"/>
  <c r="K185" i="4" s="1"/>
  <c r="L185" i="4" s="1"/>
  <c r="J186" i="4"/>
  <c r="K186" i="4" s="1"/>
  <c r="L186" i="4" s="1"/>
  <c r="J187" i="4"/>
  <c r="K187" i="4" s="1"/>
  <c r="L187" i="4" s="1"/>
  <c r="J188" i="4"/>
  <c r="K188" i="4" s="1"/>
  <c r="L188" i="4" s="1"/>
  <c r="J189" i="4"/>
  <c r="K189" i="4" s="1"/>
  <c r="L189" i="4" s="1"/>
  <c r="J190" i="4"/>
  <c r="K190" i="4" s="1"/>
  <c r="L190" i="4" s="1"/>
  <c r="J191" i="4"/>
  <c r="K191" i="4" s="1"/>
  <c r="L191" i="4" s="1"/>
  <c r="J192" i="4"/>
  <c r="K192" i="4" s="1"/>
  <c r="L192" i="4" s="1"/>
  <c r="J193" i="4"/>
  <c r="K193" i="4" s="1"/>
  <c r="L193" i="4" s="1"/>
  <c r="J194" i="4"/>
  <c r="K194" i="4" s="1"/>
  <c r="L194" i="4" s="1"/>
  <c r="J195" i="4"/>
  <c r="K195" i="4" s="1"/>
  <c r="L195" i="4" s="1"/>
  <c r="J196" i="4"/>
  <c r="K196" i="4" s="1"/>
  <c r="L196" i="4" s="1"/>
  <c r="J197" i="4"/>
  <c r="K197" i="4" s="1"/>
  <c r="L197" i="4" s="1"/>
  <c r="J198" i="4"/>
  <c r="K198" i="4" s="1"/>
  <c r="L198" i="4" s="1"/>
  <c r="J199" i="4"/>
  <c r="K199" i="4" s="1"/>
  <c r="L199" i="4" s="1"/>
  <c r="J200" i="4"/>
  <c r="K200" i="4" s="1"/>
  <c r="L200" i="4" s="1"/>
  <c r="J201" i="4"/>
  <c r="K201" i="4" s="1"/>
  <c r="L201" i="4" s="1"/>
  <c r="J202" i="4"/>
  <c r="K202" i="4" s="1"/>
  <c r="L202" i="4" s="1"/>
  <c r="J203" i="4"/>
  <c r="K203" i="4" s="1"/>
  <c r="L203" i="4" s="1"/>
  <c r="J204" i="4"/>
  <c r="K204" i="4" s="1"/>
  <c r="L204" i="4" s="1"/>
  <c r="J205" i="4"/>
  <c r="K205" i="4" s="1"/>
  <c r="L205" i="4" s="1"/>
  <c r="J206" i="4"/>
  <c r="K206" i="4" s="1"/>
  <c r="L206" i="4" s="1"/>
  <c r="J207" i="4"/>
  <c r="K207" i="4" s="1"/>
  <c r="L207" i="4" s="1"/>
  <c r="J208" i="4"/>
  <c r="K208" i="4" s="1"/>
  <c r="L208" i="4" s="1"/>
  <c r="J209" i="4"/>
  <c r="K209" i="4" s="1"/>
  <c r="L209" i="4" s="1"/>
  <c r="J210" i="4"/>
  <c r="K210" i="4" s="1"/>
  <c r="L210" i="4" s="1"/>
  <c r="J211" i="4"/>
  <c r="K211" i="4" s="1"/>
  <c r="L211" i="4" s="1"/>
  <c r="J212" i="4"/>
  <c r="K212" i="4" s="1"/>
  <c r="L212" i="4" s="1"/>
  <c r="J213" i="4"/>
  <c r="K213" i="4" s="1"/>
  <c r="L213" i="4" s="1"/>
  <c r="J214" i="4"/>
  <c r="K214" i="4" s="1"/>
  <c r="L214" i="4" s="1"/>
  <c r="J215" i="4"/>
  <c r="K215" i="4" s="1"/>
  <c r="L215" i="4" s="1"/>
  <c r="J216" i="4"/>
  <c r="K216" i="4" s="1"/>
  <c r="L216" i="4" s="1"/>
  <c r="J217" i="4"/>
  <c r="K217" i="4" s="1"/>
  <c r="L217" i="4" s="1"/>
  <c r="J218" i="4"/>
  <c r="K218" i="4" s="1"/>
  <c r="L218" i="4" s="1"/>
  <c r="J219" i="4"/>
  <c r="K219" i="4" s="1"/>
  <c r="L219" i="4" s="1"/>
  <c r="J220" i="4"/>
  <c r="K220" i="4" s="1"/>
  <c r="L220" i="4" s="1"/>
  <c r="J221" i="4"/>
  <c r="K221" i="4" s="1"/>
  <c r="L221" i="4" s="1"/>
  <c r="J222" i="4"/>
  <c r="K222" i="4" s="1"/>
  <c r="L222" i="4" s="1"/>
  <c r="J223" i="4"/>
  <c r="K223" i="4" s="1"/>
  <c r="L223" i="4" s="1"/>
  <c r="J224" i="4"/>
  <c r="K224" i="4" s="1"/>
  <c r="L224" i="4" s="1"/>
  <c r="J225" i="4"/>
  <c r="K225" i="4" s="1"/>
  <c r="L225" i="4" s="1"/>
  <c r="J226" i="4"/>
  <c r="K226" i="4" s="1"/>
  <c r="L226" i="4" s="1"/>
  <c r="J227" i="4"/>
  <c r="K227" i="4" s="1"/>
  <c r="L227" i="4" s="1"/>
  <c r="J228" i="4"/>
  <c r="K228" i="4" s="1"/>
  <c r="L228" i="4" s="1"/>
  <c r="J229" i="4"/>
  <c r="K229" i="4" s="1"/>
  <c r="L229" i="4" s="1"/>
  <c r="J230" i="4"/>
  <c r="K230" i="4" s="1"/>
  <c r="L230" i="4" s="1"/>
  <c r="J231" i="4"/>
  <c r="K231" i="4" s="1"/>
  <c r="L231" i="4" s="1"/>
  <c r="J232" i="4"/>
  <c r="K232" i="4" s="1"/>
  <c r="L232" i="4" s="1"/>
  <c r="J233" i="4"/>
  <c r="K233" i="4" s="1"/>
  <c r="L233" i="4" s="1"/>
  <c r="J234" i="4"/>
  <c r="K234" i="4" s="1"/>
  <c r="L234" i="4" s="1"/>
  <c r="J235" i="4"/>
  <c r="K235" i="4" s="1"/>
  <c r="L235" i="4" s="1"/>
  <c r="J236" i="4"/>
  <c r="K236" i="4" s="1"/>
  <c r="L236" i="4" s="1"/>
  <c r="J237" i="4"/>
  <c r="K237" i="4" s="1"/>
  <c r="L237" i="4" s="1"/>
  <c r="J238" i="4"/>
  <c r="K238" i="4" s="1"/>
  <c r="L238" i="4" s="1"/>
  <c r="J239" i="4"/>
  <c r="K239" i="4" s="1"/>
  <c r="L239" i="4" s="1"/>
  <c r="J240" i="4"/>
  <c r="K240" i="4" s="1"/>
  <c r="L240" i="4" s="1"/>
  <c r="J241" i="4"/>
  <c r="K241" i="4" s="1"/>
  <c r="L241" i="4" s="1"/>
  <c r="J242" i="4"/>
  <c r="K242" i="4" s="1"/>
  <c r="L242" i="4" s="1"/>
  <c r="J243" i="4"/>
  <c r="K243" i="4" s="1"/>
  <c r="L243" i="4" s="1"/>
  <c r="J244" i="4"/>
  <c r="K244" i="4" s="1"/>
  <c r="L244" i="4" s="1"/>
  <c r="J245" i="4"/>
  <c r="K245" i="4" s="1"/>
  <c r="L245" i="4" s="1"/>
  <c r="J246" i="4"/>
  <c r="K246" i="4" s="1"/>
  <c r="L246" i="4" s="1"/>
  <c r="J247" i="4"/>
  <c r="K247" i="4" s="1"/>
  <c r="L247" i="4" s="1"/>
  <c r="J248" i="4"/>
  <c r="K248" i="4" s="1"/>
  <c r="L248" i="4" s="1"/>
  <c r="J249" i="4"/>
  <c r="K249" i="4" s="1"/>
  <c r="L249" i="4" s="1"/>
  <c r="J250" i="4"/>
  <c r="K250" i="4" s="1"/>
  <c r="L250" i="4" s="1"/>
  <c r="J251" i="4"/>
  <c r="K251" i="4" s="1"/>
  <c r="L251" i="4" s="1"/>
  <c r="J252" i="4"/>
  <c r="K252" i="4" s="1"/>
  <c r="L252" i="4" s="1"/>
  <c r="J253" i="4"/>
  <c r="K253" i="4" s="1"/>
  <c r="L253" i="4" s="1"/>
  <c r="J254" i="4"/>
  <c r="K254" i="4" s="1"/>
  <c r="L254" i="4" s="1"/>
  <c r="J255" i="4"/>
  <c r="K255" i="4" s="1"/>
  <c r="L255" i="4" s="1"/>
  <c r="J256" i="4"/>
  <c r="K256" i="4" s="1"/>
  <c r="L256" i="4" s="1"/>
  <c r="J257" i="4"/>
  <c r="K257" i="4" s="1"/>
  <c r="L257" i="4" s="1"/>
  <c r="J258" i="4"/>
  <c r="K258" i="4" s="1"/>
  <c r="L258" i="4" s="1"/>
  <c r="J259" i="4"/>
  <c r="K259" i="4" s="1"/>
  <c r="L259" i="4" s="1"/>
  <c r="J260" i="4"/>
  <c r="K260" i="4" s="1"/>
  <c r="L260" i="4" s="1"/>
  <c r="J261" i="4"/>
  <c r="K261" i="4" s="1"/>
  <c r="L261" i="4" s="1"/>
  <c r="J262" i="4"/>
  <c r="K262" i="4" s="1"/>
  <c r="L262" i="4" s="1"/>
  <c r="J263" i="4"/>
  <c r="K263" i="4" s="1"/>
  <c r="L263" i="4" s="1"/>
  <c r="J264" i="4"/>
  <c r="K264" i="4" s="1"/>
  <c r="L264" i="4" s="1"/>
  <c r="J265" i="4"/>
  <c r="K265" i="4" s="1"/>
  <c r="L265" i="4" s="1"/>
  <c r="J266" i="4"/>
  <c r="K266" i="4" s="1"/>
  <c r="L266" i="4" s="1"/>
  <c r="J267" i="4"/>
  <c r="K267" i="4" s="1"/>
  <c r="L267" i="4" s="1"/>
  <c r="J268" i="4"/>
  <c r="K268" i="4" s="1"/>
  <c r="L268" i="4" s="1"/>
  <c r="J269" i="4"/>
  <c r="K269" i="4" s="1"/>
  <c r="L269" i="4" s="1"/>
  <c r="J270" i="4"/>
  <c r="K270" i="4" s="1"/>
  <c r="L270" i="4" s="1"/>
  <c r="J271" i="4"/>
  <c r="K271" i="4" s="1"/>
  <c r="L271" i="4" s="1"/>
  <c r="J272" i="4"/>
  <c r="K272" i="4" s="1"/>
  <c r="L272" i="4" s="1"/>
  <c r="J273" i="4"/>
  <c r="K273" i="4" s="1"/>
  <c r="L273" i="4" s="1"/>
  <c r="J274" i="4"/>
  <c r="K274" i="4" s="1"/>
  <c r="L274" i="4" s="1"/>
  <c r="J275" i="4"/>
  <c r="K275" i="4" s="1"/>
  <c r="L275" i="4" s="1"/>
  <c r="J276" i="4"/>
  <c r="K276" i="4" s="1"/>
  <c r="L276" i="4" s="1"/>
  <c r="J277" i="4"/>
  <c r="K277" i="4" s="1"/>
  <c r="L277" i="4" s="1"/>
  <c r="J278" i="4"/>
  <c r="K278" i="4" s="1"/>
  <c r="L278" i="4" s="1"/>
  <c r="J279" i="4"/>
  <c r="K279" i="4" s="1"/>
  <c r="L279" i="4" s="1"/>
  <c r="J280" i="4"/>
  <c r="K280" i="4" s="1"/>
  <c r="L280" i="4" s="1"/>
  <c r="J281" i="4"/>
  <c r="K281" i="4" s="1"/>
  <c r="L281" i="4" s="1"/>
  <c r="J282" i="4"/>
  <c r="K282" i="4" s="1"/>
  <c r="L282" i="4" s="1"/>
  <c r="J283" i="4"/>
  <c r="K283" i="4" s="1"/>
  <c r="L283" i="4" s="1"/>
  <c r="J284" i="4"/>
  <c r="K284" i="4" s="1"/>
  <c r="L284" i="4" s="1"/>
  <c r="J285" i="4"/>
  <c r="K285" i="4" s="1"/>
  <c r="L285" i="4" s="1"/>
  <c r="J286" i="4"/>
  <c r="K286" i="4" s="1"/>
  <c r="L286" i="4" s="1"/>
  <c r="J287" i="4"/>
  <c r="K287" i="4" s="1"/>
  <c r="L287" i="4" s="1"/>
  <c r="J288" i="4"/>
  <c r="K288" i="4" s="1"/>
  <c r="L288" i="4" s="1"/>
  <c r="J289" i="4"/>
  <c r="K289" i="4" s="1"/>
  <c r="L289" i="4" s="1"/>
  <c r="J290" i="4"/>
  <c r="K290" i="4" s="1"/>
  <c r="L290" i="4" s="1"/>
  <c r="J291" i="4"/>
  <c r="K291" i="4" s="1"/>
  <c r="L291" i="4" s="1"/>
  <c r="J292" i="4"/>
  <c r="K292" i="4" s="1"/>
  <c r="L292" i="4" s="1"/>
  <c r="J293" i="4"/>
  <c r="K293" i="4" s="1"/>
  <c r="L293" i="4" s="1"/>
  <c r="J294" i="4"/>
  <c r="K294" i="4" s="1"/>
  <c r="L294" i="4" s="1"/>
  <c r="J295" i="4"/>
  <c r="K295" i="4" s="1"/>
  <c r="L295" i="4" s="1"/>
  <c r="J296" i="4"/>
  <c r="K296" i="4" s="1"/>
  <c r="L296" i="4" s="1"/>
  <c r="J297" i="4"/>
  <c r="K297" i="4" s="1"/>
  <c r="L297" i="4" s="1"/>
  <c r="J298" i="4"/>
  <c r="K298" i="4" s="1"/>
  <c r="L298" i="4" s="1"/>
  <c r="J299" i="4"/>
  <c r="K299" i="4" s="1"/>
  <c r="L299" i="4" s="1"/>
  <c r="J300" i="4"/>
  <c r="K300" i="4" s="1"/>
  <c r="L300" i="4" s="1"/>
  <c r="J301" i="4"/>
  <c r="K301" i="4" s="1"/>
  <c r="L301" i="4" s="1"/>
  <c r="J302" i="4"/>
  <c r="K302" i="4" s="1"/>
  <c r="L302" i="4" s="1"/>
  <c r="J303" i="4"/>
  <c r="K303" i="4" s="1"/>
  <c r="L303" i="4" s="1"/>
  <c r="J304" i="4"/>
  <c r="K304" i="4" s="1"/>
  <c r="L304" i="4" s="1"/>
  <c r="J305" i="4"/>
  <c r="K305" i="4" s="1"/>
  <c r="L305" i="4" s="1"/>
  <c r="J306" i="4"/>
  <c r="K306" i="4" s="1"/>
  <c r="L306" i="4" s="1"/>
  <c r="J307" i="4"/>
  <c r="K307" i="4" s="1"/>
  <c r="L307" i="4" s="1"/>
  <c r="J308" i="4"/>
  <c r="K308" i="4" s="1"/>
  <c r="L308" i="4" s="1"/>
  <c r="J309" i="4"/>
  <c r="K309" i="4" s="1"/>
  <c r="L309" i="4" s="1"/>
  <c r="J310" i="4"/>
  <c r="K310" i="4" s="1"/>
  <c r="L310" i="4" s="1"/>
  <c r="J311" i="4"/>
  <c r="K311" i="4" s="1"/>
  <c r="L311" i="4" s="1"/>
  <c r="J312" i="4"/>
  <c r="K312" i="4" s="1"/>
  <c r="L312" i="4" s="1"/>
  <c r="J313" i="4"/>
  <c r="K313" i="4" s="1"/>
  <c r="L313" i="4" s="1"/>
  <c r="J314" i="4"/>
  <c r="K314" i="4" s="1"/>
  <c r="L314" i="4" s="1"/>
  <c r="J315" i="4"/>
  <c r="K315" i="4" s="1"/>
  <c r="L315" i="4" s="1"/>
  <c r="J316" i="4"/>
  <c r="K316" i="4" s="1"/>
  <c r="L316" i="4" s="1"/>
  <c r="J317" i="4"/>
  <c r="K317" i="4" s="1"/>
  <c r="L317" i="4" s="1"/>
  <c r="J318" i="4"/>
  <c r="K318" i="4" s="1"/>
  <c r="L318" i="4" s="1"/>
  <c r="J319" i="4"/>
  <c r="K319" i="4" s="1"/>
  <c r="L319" i="4" s="1"/>
  <c r="J320" i="4"/>
  <c r="K320" i="4" s="1"/>
  <c r="L320" i="4" s="1"/>
  <c r="J321" i="4"/>
  <c r="K321" i="4" s="1"/>
  <c r="L321" i="4" s="1"/>
  <c r="J322" i="4"/>
  <c r="K322" i="4" s="1"/>
  <c r="L322" i="4" s="1"/>
  <c r="J323" i="4"/>
  <c r="K323" i="4" s="1"/>
  <c r="L323" i="4" s="1"/>
  <c r="J324" i="4"/>
  <c r="K324" i="4" s="1"/>
  <c r="L324" i="4" s="1"/>
  <c r="J325" i="4"/>
  <c r="K325" i="4" s="1"/>
  <c r="L325" i="4" s="1"/>
  <c r="J326" i="4"/>
  <c r="K326" i="4" s="1"/>
  <c r="L326" i="4" s="1"/>
  <c r="J327" i="4"/>
  <c r="K327" i="4" s="1"/>
  <c r="L327" i="4" s="1"/>
  <c r="J328" i="4"/>
  <c r="K328" i="4" s="1"/>
  <c r="L328" i="4" s="1"/>
  <c r="J329" i="4"/>
  <c r="K329" i="4" s="1"/>
  <c r="L329" i="4" s="1"/>
  <c r="J330" i="4"/>
  <c r="K330" i="4" s="1"/>
  <c r="L330" i="4" s="1"/>
  <c r="J331" i="4"/>
  <c r="K331" i="4" s="1"/>
  <c r="L331" i="4" s="1"/>
  <c r="J332" i="4"/>
  <c r="K332" i="4" s="1"/>
  <c r="L332" i="4" s="1"/>
  <c r="J333" i="4"/>
  <c r="K333" i="4" s="1"/>
  <c r="L333" i="4" s="1"/>
  <c r="J334" i="4"/>
  <c r="K334" i="4" s="1"/>
  <c r="L334" i="4" s="1"/>
  <c r="J335" i="4"/>
  <c r="K335" i="4" s="1"/>
  <c r="L335" i="4" s="1"/>
  <c r="J336" i="4"/>
  <c r="K336" i="4" s="1"/>
  <c r="L336" i="4" s="1"/>
  <c r="J337" i="4"/>
  <c r="K337" i="4" s="1"/>
  <c r="L337" i="4" s="1"/>
  <c r="J338" i="4"/>
  <c r="K338" i="4" s="1"/>
  <c r="L338" i="4" s="1"/>
  <c r="J339" i="4"/>
  <c r="K339" i="4" s="1"/>
  <c r="L339" i="4" s="1"/>
  <c r="J340" i="4"/>
  <c r="K340" i="4" s="1"/>
  <c r="L340" i="4" s="1"/>
  <c r="J341" i="4"/>
  <c r="K341" i="4" s="1"/>
  <c r="L341" i="4" s="1"/>
  <c r="J342" i="4"/>
  <c r="K342" i="4" s="1"/>
  <c r="L342" i="4" s="1"/>
  <c r="J343" i="4"/>
  <c r="K343" i="4" s="1"/>
  <c r="L343" i="4" s="1"/>
  <c r="J344" i="4"/>
  <c r="K344" i="4" s="1"/>
  <c r="L344" i="4" s="1"/>
  <c r="J345" i="4"/>
  <c r="K345" i="4" s="1"/>
  <c r="L345" i="4" s="1"/>
  <c r="J346" i="4"/>
  <c r="K346" i="4" s="1"/>
  <c r="L346" i="4" s="1"/>
  <c r="J347" i="4"/>
  <c r="K347" i="4" s="1"/>
  <c r="L347" i="4" s="1"/>
  <c r="J348" i="4"/>
  <c r="K348" i="4" s="1"/>
  <c r="L348" i="4" s="1"/>
  <c r="J349" i="4"/>
  <c r="K349" i="4" s="1"/>
  <c r="L349" i="4" s="1"/>
  <c r="J350" i="4"/>
  <c r="K350" i="4" s="1"/>
  <c r="L350" i="4" s="1"/>
  <c r="J351" i="4"/>
  <c r="K351" i="4" s="1"/>
  <c r="L351" i="4" s="1"/>
  <c r="J352" i="4"/>
  <c r="K352" i="4" s="1"/>
  <c r="L352" i="4" s="1"/>
  <c r="J353" i="4"/>
  <c r="K353" i="4" s="1"/>
  <c r="L353" i="4" s="1"/>
  <c r="J354" i="4"/>
  <c r="K354" i="4" s="1"/>
  <c r="L354" i="4" s="1"/>
  <c r="J355" i="4"/>
  <c r="K355" i="4" s="1"/>
  <c r="L355" i="4" s="1"/>
  <c r="J356" i="4"/>
  <c r="K356" i="4" s="1"/>
  <c r="L356" i="4" s="1"/>
  <c r="J357" i="4"/>
  <c r="K357" i="4" s="1"/>
  <c r="L357" i="4" s="1"/>
  <c r="J358" i="4"/>
  <c r="K358" i="4" s="1"/>
  <c r="L358" i="4" s="1"/>
  <c r="J359" i="4"/>
  <c r="K359" i="4" s="1"/>
  <c r="L359" i="4" s="1"/>
  <c r="J360" i="4"/>
  <c r="K360" i="4" s="1"/>
  <c r="L360" i="4" s="1"/>
  <c r="J361" i="4"/>
  <c r="K361" i="4" s="1"/>
  <c r="L361" i="4" s="1"/>
  <c r="J362" i="4"/>
  <c r="K362" i="4" s="1"/>
  <c r="L362" i="4" s="1"/>
  <c r="J363" i="4"/>
  <c r="K363" i="4" s="1"/>
  <c r="L363" i="4" s="1"/>
  <c r="J364" i="4"/>
  <c r="K364" i="4" s="1"/>
  <c r="L364" i="4" s="1"/>
  <c r="J365" i="4"/>
  <c r="K365" i="4" s="1"/>
  <c r="L365" i="4" s="1"/>
  <c r="J366" i="4"/>
  <c r="K366" i="4" s="1"/>
  <c r="L366" i="4" s="1"/>
  <c r="J367" i="4"/>
  <c r="K367" i="4" s="1"/>
  <c r="L367" i="4" s="1"/>
  <c r="J368" i="4"/>
  <c r="K368" i="4" s="1"/>
  <c r="L368" i="4" s="1"/>
  <c r="J369" i="4"/>
  <c r="K369" i="4" s="1"/>
  <c r="L369" i="4" s="1"/>
  <c r="J370" i="4"/>
  <c r="K370" i="4" s="1"/>
  <c r="L370" i="4" s="1"/>
  <c r="J371" i="4"/>
  <c r="K371" i="4" s="1"/>
  <c r="L371" i="4" s="1"/>
  <c r="J372" i="4"/>
  <c r="K372" i="4" s="1"/>
  <c r="L372" i="4" s="1"/>
  <c r="J373" i="4"/>
  <c r="K373" i="4" s="1"/>
  <c r="L373" i="4" s="1"/>
  <c r="J374" i="4"/>
  <c r="K374" i="4" s="1"/>
  <c r="L374" i="4" s="1"/>
  <c r="J375" i="4"/>
  <c r="K375" i="4" s="1"/>
  <c r="L375" i="4" s="1"/>
  <c r="J376" i="4"/>
  <c r="K376" i="4" s="1"/>
  <c r="L376" i="4" s="1"/>
  <c r="J377" i="4"/>
  <c r="K377" i="4" s="1"/>
  <c r="L377" i="4" s="1"/>
  <c r="J378" i="4"/>
  <c r="K378" i="4" s="1"/>
  <c r="L378" i="4" s="1"/>
  <c r="J379" i="4"/>
  <c r="K379" i="4" s="1"/>
  <c r="L379" i="4" s="1"/>
  <c r="J380" i="4"/>
  <c r="K380" i="4" s="1"/>
  <c r="L380" i="4" s="1"/>
  <c r="J381" i="4"/>
  <c r="K381" i="4" s="1"/>
  <c r="L381" i="4" s="1"/>
  <c r="J382" i="4"/>
  <c r="K382" i="4" s="1"/>
  <c r="L382" i="4" s="1"/>
  <c r="J383" i="4"/>
  <c r="K383" i="4" s="1"/>
  <c r="L383" i="4" s="1"/>
  <c r="J384" i="4"/>
  <c r="K384" i="4" s="1"/>
  <c r="L384" i="4" s="1"/>
  <c r="J385" i="4"/>
  <c r="K385" i="4" s="1"/>
  <c r="L385" i="4" s="1"/>
  <c r="J386" i="4"/>
  <c r="K386" i="4" s="1"/>
  <c r="L386" i="4" s="1"/>
  <c r="J387" i="4"/>
  <c r="K387" i="4" s="1"/>
  <c r="L387" i="4" s="1"/>
  <c r="J388" i="4"/>
  <c r="K388" i="4" s="1"/>
  <c r="L388" i="4" s="1"/>
  <c r="J389" i="4"/>
  <c r="K389" i="4" s="1"/>
  <c r="L389" i="4" s="1"/>
  <c r="J390" i="4"/>
  <c r="K390" i="4" s="1"/>
  <c r="L390" i="4" s="1"/>
  <c r="J391" i="4"/>
  <c r="K391" i="4" s="1"/>
  <c r="L391" i="4" s="1"/>
  <c r="J392" i="4"/>
  <c r="K392" i="4" s="1"/>
  <c r="L392" i="4" s="1"/>
  <c r="J393" i="4"/>
  <c r="K393" i="4" s="1"/>
  <c r="L393" i="4" s="1"/>
  <c r="J394" i="4"/>
  <c r="K394" i="4" s="1"/>
  <c r="L394" i="4" s="1"/>
  <c r="J395" i="4"/>
  <c r="K395" i="4" s="1"/>
  <c r="L395" i="4" s="1"/>
  <c r="J396" i="4"/>
  <c r="K396" i="4" s="1"/>
  <c r="L396" i="4" s="1"/>
  <c r="J397" i="4"/>
  <c r="K397" i="4" s="1"/>
  <c r="L397" i="4" s="1"/>
  <c r="J398" i="4"/>
  <c r="K398" i="4" s="1"/>
  <c r="L398" i="4" s="1"/>
  <c r="J399" i="4"/>
  <c r="K399" i="4" s="1"/>
  <c r="L399" i="4" s="1"/>
  <c r="J400" i="4"/>
  <c r="K400" i="4" s="1"/>
  <c r="L400" i="4" s="1"/>
  <c r="J401" i="4"/>
  <c r="K401" i="4" s="1"/>
  <c r="L401" i="4" s="1"/>
  <c r="J402" i="4"/>
  <c r="K402" i="4" s="1"/>
  <c r="L402" i="4" s="1"/>
  <c r="J403" i="4"/>
  <c r="K403" i="4" s="1"/>
  <c r="L403" i="4" s="1"/>
  <c r="J404" i="4"/>
  <c r="K404" i="4" s="1"/>
  <c r="L404" i="4" s="1"/>
  <c r="J405" i="4"/>
  <c r="K405" i="4" s="1"/>
  <c r="L405" i="4" s="1"/>
  <c r="J406" i="4"/>
  <c r="K406" i="4" s="1"/>
  <c r="L406" i="4" s="1"/>
  <c r="J407" i="4"/>
  <c r="K407" i="4" s="1"/>
  <c r="L407" i="4" s="1"/>
  <c r="J408" i="4"/>
  <c r="K408" i="4" s="1"/>
  <c r="L408" i="4" s="1"/>
  <c r="J409" i="4"/>
  <c r="K409" i="4" s="1"/>
  <c r="L409" i="4" s="1"/>
  <c r="J410" i="4"/>
  <c r="K410" i="4" s="1"/>
  <c r="L410" i="4" s="1"/>
  <c r="J411" i="4"/>
  <c r="K411" i="4" s="1"/>
  <c r="L411" i="4" s="1"/>
  <c r="J412" i="4"/>
  <c r="K412" i="4" s="1"/>
  <c r="L412" i="4" s="1"/>
  <c r="J413" i="4"/>
  <c r="K413" i="4" s="1"/>
  <c r="L413" i="4" s="1"/>
  <c r="J414" i="4"/>
  <c r="K414" i="4" s="1"/>
  <c r="L414" i="4" s="1"/>
  <c r="J415" i="4"/>
  <c r="K415" i="4" s="1"/>
  <c r="L415" i="4" s="1"/>
  <c r="J416" i="4"/>
  <c r="K416" i="4" s="1"/>
  <c r="L416" i="4" s="1"/>
  <c r="J417" i="4"/>
  <c r="K417" i="4" s="1"/>
  <c r="L417" i="4" s="1"/>
  <c r="J418" i="4"/>
  <c r="K418" i="4" s="1"/>
  <c r="L418" i="4" s="1"/>
  <c r="J419" i="4"/>
  <c r="K419" i="4" s="1"/>
  <c r="L419" i="4" s="1"/>
  <c r="J420" i="4"/>
  <c r="K420" i="4" s="1"/>
  <c r="L420" i="4" s="1"/>
  <c r="J421" i="4"/>
  <c r="K421" i="4" s="1"/>
  <c r="L421" i="4" s="1"/>
  <c r="J422" i="4"/>
  <c r="K422" i="4" s="1"/>
  <c r="L422" i="4" s="1"/>
  <c r="J423" i="4"/>
  <c r="K423" i="4" s="1"/>
  <c r="L423" i="4" s="1"/>
  <c r="J424" i="4"/>
  <c r="K424" i="4" s="1"/>
  <c r="L424" i="4" s="1"/>
  <c r="J425" i="4"/>
  <c r="K425" i="4" s="1"/>
  <c r="L425" i="4" s="1"/>
  <c r="J426" i="4"/>
  <c r="K426" i="4" s="1"/>
  <c r="L426" i="4" s="1"/>
  <c r="J427" i="4"/>
  <c r="K427" i="4" s="1"/>
  <c r="L427" i="4" s="1"/>
  <c r="J428" i="4"/>
  <c r="K428" i="4" s="1"/>
  <c r="L428" i="4" s="1"/>
  <c r="J429" i="4"/>
  <c r="K429" i="4" s="1"/>
  <c r="L429" i="4" s="1"/>
  <c r="J430" i="4"/>
  <c r="K430" i="4" s="1"/>
  <c r="L430" i="4" s="1"/>
  <c r="J431" i="4"/>
  <c r="K431" i="4" s="1"/>
  <c r="L431" i="4" s="1"/>
  <c r="J432" i="4"/>
  <c r="K432" i="4" s="1"/>
  <c r="L432" i="4" s="1"/>
  <c r="J433" i="4"/>
  <c r="K433" i="4" s="1"/>
  <c r="L433" i="4" s="1"/>
  <c r="J434" i="4"/>
  <c r="K434" i="4" s="1"/>
  <c r="L434" i="4" s="1"/>
  <c r="J435" i="4"/>
  <c r="K435" i="4" s="1"/>
  <c r="L435" i="4" s="1"/>
  <c r="J436" i="4"/>
  <c r="K436" i="4" s="1"/>
  <c r="L436" i="4" s="1"/>
  <c r="J437" i="4"/>
  <c r="K437" i="4" s="1"/>
  <c r="L437" i="4" s="1"/>
  <c r="J438" i="4"/>
  <c r="K438" i="4" s="1"/>
  <c r="L438" i="4" s="1"/>
  <c r="J439" i="4"/>
  <c r="K439" i="4" s="1"/>
  <c r="L439" i="4" s="1"/>
  <c r="J440" i="4"/>
  <c r="K440" i="4" s="1"/>
  <c r="L440" i="4" s="1"/>
  <c r="J441" i="4"/>
  <c r="K441" i="4" s="1"/>
  <c r="L441" i="4" s="1"/>
  <c r="J442" i="4"/>
  <c r="K442" i="4" s="1"/>
  <c r="L442" i="4" s="1"/>
  <c r="J443" i="4"/>
  <c r="K443" i="4" s="1"/>
  <c r="L443" i="4" s="1"/>
  <c r="J444" i="4"/>
  <c r="K444" i="4" s="1"/>
  <c r="L444" i="4" s="1"/>
  <c r="J445" i="4"/>
  <c r="K445" i="4" s="1"/>
  <c r="L445" i="4" s="1"/>
  <c r="J446" i="4"/>
  <c r="K446" i="4" s="1"/>
  <c r="L446" i="4" s="1"/>
  <c r="J447" i="4"/>
  <c r="K447" i="4" s="1"/>
  <c r="L447" i="4" s="1"/>
  <c r="J448" i="4"/>
  <c r="K448" i="4" s="1"/>
  <c r="L448" i="4" s="1"/>
  <c r="J449" i="4"/>
  <c r="K449" i="4" s="1"/>
  <c r="L449" i="4" s="1"/>
  <c r="J450" i="4"/>
  <c r="K450" i="4" s="1"/>
  <c r="L450" i="4" s="1"/>
  <c r="J451" i="4"/>
  <c r="K451" i="4" s="1"/>
  <c r="L451" i="4" s="1"/>
  <c r="J452" i="4"/>
  <c r="K452" i="4" s="1"/>
  <c r="L452" i="4" s="1"/>
  <c r="J453" i="4"/>
  <c r="K453" i="4" s="1"/>
  <c r="L453" i="4" s="1"/>
  <c r="J454" i="4"/>
  <c r="K454" i="4" s="1"/>
  <c r="L454" i="4" s="1"/>
  <c r="J455" i="4"/>
  <c r="K455" i="4" s="1"/>
  <c r="L455" i="4" s="1"/>
  <c r="J456" i="4"/>
  <c r="K456" i="4" s="1"/>
  <c r="L456" i="4" s="1"/>
  <c r="J457" i="4"/>
  <c r="K457" i="4" s="1"/>
  <c r="L457" i="4" s="1"/>
  <c r="J458" i="4"/>
  <c r="K458" i="4" s="1"/>
  <c r="L458" i="4" s="1"/>
  <c r="J459" i="4"/>
  <c r="K459" i="4" s="1"/>
  <c r="L459" i="4" s="1"/>
  <c r="J460" i="4"/>
  <c r="K460" i="4" s="1"/>
  <c r="L460" i="4" s="1"/>
  <c r="J461" i="4"/>
  <c r="K461" i="4" s="1"/>
  <c r="L461" i="4" s="1"/>
  <c r="J462" i="4"/>
  <c r="K462" i="4" s="1"/>
  <c r="L462" i="4" s="1"/>
  <c r="J463" i="4"/>
  <c r="K463" i="4" s="1"/>
  <c r="L463" i="4" s="1"/>
  <c r="J464" i="4"/>
  <c r="K464" i="4" s="1"/>
  <c r="L464" i="4" s="1"/>
  <c r="J465" i="4"/>
  <c r="K465" i="4" s="1"/>
  <c r="L465" i="4" s="1"/>
  <c r="J466" i="4"/>
  <c r="K466" i="4" s="1"/>
  <c r="L466" i="4" s="1"/>
  <c r="J467" i="4"/>
  <c r="K467" i="4" s="1"/>
  <c r="L467" i="4" s="1"/>
  <c r="J468" i="4"/>
  <c r="K468" i="4" s="1"/>
  <c r="L468" i="4" s="1"/>
  <c r="J469" i="4"/>
  <c r="K469" i="4" s="1"/>
  <c r="L469" i="4" s="1"/>
  <c r="J470" i="4"/>
  <c r="K470" i="4" s="1"/>
  <c r="L470" i="4" s="1"/>
  <c r="J471" i="4"/>
  <c r="K471" i="4" s="1"/>
  <c r="L471" i="4" s="1"/>
  <c r="J472" i="4"/>
  <c r="K472" i="4" s="1"/>
  <c r="L472" i="4" s="1"/>
  <c r="J473" i="4"/>
  <c r="K473" i="4" s="1"/>
  <c r="L473" i="4" s="1"/>
  <c r="J474" i="4"/>
  <c r="K474" i="4" s="1"/>
  <c r="L474" i="4" s="1"/>
  <c r="J475" i="4"/>
  <c r="K475" i="4" s="1"/>
  <c r="L475" i="4" s="1"/>
  <c r="J476" i="4"/>
  <c r="K476" i="4" s="1"/>
  <c r="L476" i="4" s="1"/>
  <c r="J477" i="4"/>
  <c r="K477" i="4" s="1"/>
  <c r="L477" i="4" s="1"/>
  <c r="J478" i="4"/>
  <c r="K478" i="4" s="1"/>
  <c r="L478" i="4" s="1"/>
  <c r="J479" i="4"/>
  <c r="K479" i="4" s="1"/>
  <c r="L479" i="4" s="1"/>
  <c r="J480" i="4"/>
  <c r="K480" i="4" s="1"/>
  <c r="L480" i="4" s="1"/>
  <c r="J481" i="4"/>
  <c r="K481" i="4" s="1"/>
  <c r="L481" i="4" s="1"/>
  <c r="J482" i="4"/>
  <c r="K482" i="4" s="1"/>
  <c r="L482" i="4" s="1"/>
  <c r="J483" i="4"/>
  <c r="K483" i="4" s="1"/>
  <c r="L483" i="4" s="1"/>
  <c r="J484" i="4"/>
  <c r="K484" i="4" s="1"/>
  <c r="L484" i="4" s="1"/>
  <c r="J485" i="4"/>
  <c r="K485" i="4" s="1"/>
  <c r="L485" i="4" s="1"/>
  <c r="J486" i="4"/>
  <c r="K486" i="4" s="1"/>
  <c r="L486" i="4" s="1"/>
  <c r="J487" i="4"/>
  <c r="K487" i="4" s="1"/>
  <c r="L487" i="4" s="1"/>
  <c r="J488" i="4"/>
  <c r="K488" i="4" s="1"/>
  <c r="L488" i="4" s="1"/>
  <c r="J489" i="4"/>
  <c r="K489" i="4" s="1"/>
  <c r="L489" i="4" s="1"/>
  <c r="J490" i="4"/>
  <c r="K490" i="4" s="1"/>
  <c r="L490" i="4" s="1"/>
  <c r="J491" i="4"/>
  <c r="K491" i="4" s="1"/>
  <c r="L491" i="4" s="1"/>
  <c r="J492" i="4"/>
  <c r="K492" i="4" s="1"/>
  <c r="L492" i="4" s="1"/>
  <c r="J493" i="4"/>
  <c r="K493" i="4" s="1"/>
  <c r="L493" i="4" s="1"/>
  <c r="J494" i="4"/>
  <c r="K494" i="4" s="1"/>
  <c r="L494" i="4" s="1"/>
  <c r="J495" i="4"/>
  <c r="K495" i="4" s="1"/>
  <c r="L495" i="4" s="1"/>
  <c r="J496" i="4"/>
  <c r="K496" i="4" s="1"/>
  <c r="L496" i="4" s="1"/>
  <c r="J497" i="4"/>
  <c r="K497" i="4" s="1"/>
  <c r="L497" i="4" s="1"/>
  <c r="J498" i="4"/>
  <c r="K498" i="4" s="1"/>
  <c r="L498" i="4" s="1"/>
  <c r="J499" i="4"/>
  <c r="K499" i="4" s="1"/>
  <c r="L499" i="4" s="1"/>
  <c r="J500" i="4"/>
  <c r="K500" i="4" s="1"/>
  <c r="L500" i="4" s="1"/>
  <c r="J501" i="4"/>
  <c r="K501" i="4" s="1"/>
  <c r="L501" i="4" s="1"/>
  <c r="J502" i="4"/>
  <c r="K502" i="4" s="1"/>
  <c r="L502" i="4" s="1"/>
  <c r="J503" i="4"/>
  <c r="K503" i="4" s="1"/>
  <c r="L503" i="4" s="1"/>
  <c r="J504" i="4"/>
  <c r="K504" i="4" s="1"/>
  <c r="L504" i="4" s="1"/>
  <c r="J505" i="4"/>
  <c r="K505" i="4" s="1"/>
  <c r="L505" i="4" s="1"/>
  <c r="J506" i="4"/>
  <c r="K506" i="4" s="1"/>
  <c r="L506" i="4" s="1"/>
  <c r="J507" i="4"/>
  <c r="K507" i="4" s="1"/>
  <c r="L507" i="4" s="1"/>
  <c r="J508" i="4"/>
  <c r="K508" i="4" s="1"/>
  <c r="L508" i="4" s="1"/>
  <c r="J509" i="4"/>
  <c r="K509" i="4" s="1"/>
  <c r="L509" i="4" s="1"/>
  <c r="J510" i="4"/>
  <c r="K510" i="4" s="1"/>
  <c r="L510" i="4" s="1"/>
  <c r="J511" i="4"/>
  <c r="K511" i="4" s="1"/>
  <c r="L511" i="4" s="1"/>
  <c r="J512" i="4"/>
  <c r="K512" i="4" s="1"/>
  <c r="L512" i="4" s="1"/>
  <c r="J513" i="4"/>
  <c r="K513" i="4" s="1"/>
  <c r="L513" i="4" s="1"/>
  <c r="J514" i="4"/>
  <c r="K514" i="4" s="1"/>
  <c r="L514" i="4" s="1"/>
  <c r="J515" i="4"/>
  <c r="K515" i="4" s="1"/>
  <c r="L515" i="4" s="1"/>
  <c r="J516" i="4"/>
  <c r="K516" i="4" s="1"/>
  <c r="L516" i="4" s="1"/>
  <c r="J517" i="4"/>
  <c r="K517" i="4" s="1"/>
  <c r="L517" i="4" s="1"/>
  <c r="J518" i="4"/>
  <c r="K518" i="4" s="1"/>
  <c r="L518" i="4" s="1"/>
  <c r="J519" i="4"/>
  <c r="K519" i="4" s="1"/>
  <c r="L519" i="4" s="1"/>
  <c r="J520" i="4"/>
  <c r="K520" i="4" s="1"/>
  <c r="L520" i="4" s="1"/>
  <c r="J521" i="4"/>
  <c r="K521" i="4" s="1"/>
  <c r="L521" i="4" s="1"/>
  <c r="J522" i="4"/>
  <c r="K522" i="4" s="1"/>
  <c r="L522" i="4" s="1"/>
  <c r="J523" i="4"/>
  <c r="K523" i="4" s="1"/>
  <c r="L523" i="4" s="1"/>
  <c r="J524" i="4"/>
  <c r="K524" i="4" s="1"/>
  <c r="L524" i="4" s="1"/>
  <c r="J525" i="4"/>
  <c r="K525" i="4" s="1"/>
  <c r="L525" i="4" s="1"/>
  <c r="J526" i="4"/>
  <c r="K526" i="4" s="1"/>
  <c r="L526" i="4" s="1"/>
  <c r="J527" i="4"/>
  <c r="K527" i="4" s="1"/>
  <c r="L527" i="4" s="1"/>
  <c r="J528" i="4"/>
  <c r="K528" i="4" s="1"/>
  <c r="L528" i="4" s="1"/>
  <c r="J529" i="4"/>
  <c r="K529" i="4" s="1"/>
  <c r="L529" i="4" s="1"/>
  <c r="J530" i="4"/>
  <c r="K530" i="4" s="1"/>
  <c r="L530" i="4" s="1"/>
  <c r="J531" i="4"/>
  <c r="K531" i="4" s="1"/>
  <c r="L531" i="4" s="1"/>
  <c r="J532" i="4"/>
  <c r="K532" i="4" s="1"/>
  <c r="L532" i="4" s="1"/>
  <c r="J533" i="4"/>
  <c r="K533" i="4" s="1"/>
  <c r="L533" i="4" s="1"/>
  <c r="J534" i="4"/>
  <c r="K534" i="4" s="1"/>
  <c r="L534" i="4" s="1"/>
  <c r="J535" i="4"/>
  <c r="K535" i="4" s="1"/>
  <c r="L535" i="4" s="1"/>
  <c r="J536" i="4"/>
  <c r="K536" i="4" s="1"/>
  <c r="L536" i="4" s="1"/>
  <c r="J537" i="4"/>
  <c r="K537" i="4" s="1"/>
  <c r="L537" i="4" s="1"/>
  <c r="J538" i="4"/>
  <c r="K538" i="4" s="1"/>
  <c r="L538" i="4" s="1"/>
  <c r="J539" i="4"/>
  <c r="K539" i="4" s="1"/>
  <c r="L539" i="4" s="1"/>
  <c r="J540" i="4"/>
  <c r="K540" i="4" s="1"/>
  <c r="L540" i="4" s="1"/>
  <c r="J541" i="4"/>
  <c r="K541" i="4" s="1"/>
  <c r="L541" i="4" s="1"/>
  <c r="J542" i="4"/>
  <c r="K542" i="4" s="1"/>
  <c r="L542" i="4" s="1"/>
  <c r="J543" i="4"/>
  <c r="K543" i="4" s="1"/>
  <c r="L543" i="4" s="1"/>
  <c r="J544" i="4"/>
  <c r="K544" i="4" s="1"/>
  <c r="L544" i="4" s="1"/>
  <c r="J545" i="4"/>
  <c r="K545" i="4" s="1"/>
  <c r="L545" i="4" s="1"/>
  <c r="J546" i="4"/>
  <c r="K546" i="4" s="1"/>
  <c r="L546" i="4" s="1"/>
  <c r="J547" i="4"/>
  <c r="K547" i="4" s="1"/>
  <c r="L547" i="4" s="1"/>
  <c r="J548" i="4"/>
  <c r="K548" i="4" s="1"/>
  <c r="L548" i="4" s="1"/>
  <c r="J549" i="4"/>
  <c r="K549" i="4" s="1"/>
  <c r="L549" i="4" s="1"/>
  <c r="J550" i="4"/>
  <c r="K550" i="4" s="1"/>
  <c r="L550" i="4" s="1"/>
  <c r="J551" i="4"/>
  <c r="K551" i="4" s="1"/>
  <c r="L551" i="4" s="1"/>
  <c r="J552" i="4"/>
  <c r="K552" i="4" s="1"/>
  <c r="L552" i="4" s="1"/>
  <c r="J553" i="4"/>
  <c r="K553" i="4" s="1"/>
  <c r="L553" i="4" s="1"/>
  <c r="J554" i="4"/>
  <c r="K554" i="4" s="1"/>
  <c r="L554" i="4" s="1"/>
  <c r="J555" i="4"/>
  <c r="K555" i="4" s="1"/>
  <c r="L555" i="4" s="1"/>
  <c r="J556" i="4"/>
  <c r="K556" i="4" s="1"/>
  <c r="L556" i="4" s="1"/>
  <c r="J557" i="4"/>
  <c r="K557" i="4" s="1"/>
  <c r="L557" i="4" s="1"/>
  <c r="J558" i="4"/>
  <c r="K558" i="4" s="1"/>
  <c r="L558" i="4" s="1"/>
  <c r="J559" i="4"/>
  <c r="K559" i="4" s="1"/>
  <c r="L559" i="4" s="1"/>
  <c r="J560" i="4"/>
  <c r="K560" i="4" s="1"/>
  <c r="L560" i="4" s="1"/>
  <c r="J561" i="4"/>
  <c r="K561" i="4" s="1"/>
  <c r="L561" i="4" s="1"/>
  <c r="J562" i="4"/>
  <c r="K562" i="4" s="1"/>
  <c r="L562" i="4" s="1"/>
  <c r="J563" i="4"/>
  <c r="K563" i="4" s="1"/>
  <c r="L563" i="4" s="1"/>
  <c r="J564" i="4"/>
  <c r="K564" i="4" s="1"/>
  <c r="L564" i="4" s="1"/>
  <c r="J565" i="4"/>
  <c r="K565" i="4" s="1"/>
  <c r="L565" i="4" s="1"/>
  <c r="J566" i="4"/>
  <c r="K566" i="4" s="1"/>
  <c r="L566" i="4" s="1"/>
  <c r="J567" i="4"/>
  <c r="K567" i="4" s="1"/>
  <c r="L567" i="4" s="1"/>
  <c r="J568" i="4"/>
  <c r="K568" i="4" s="1"/>
  <c r="L568" i="4" s="1"/>
  <c r="J569" i="4"/>
  <c r="K569" i="4" s="1"/>
  <c r="L569" i="4" s="1"/>
  <c r="J570" i="4"/>
  <c r="K570" i="4" s="1"/>
  <c r="L570" i="4" s="1"/>
  <c r="J571" i="4"/>
  <c r="K571" i="4" s="1"/>
  <c r="L571" i="4" s="1"/>
  <c r="J572" i="4"/>
  <c r="K572" i="4" s="1"/>
  <c r="L572" i="4" s="1"/>
  <c r="J573" i="4"/>
  <c r="K573" i="4" s="1"/>
  <c r="L573" i="4" s="1"/>
  <c r="J574" i="4"/>
  <c r="K574" i="4" s="1"/>
  <c r="L574" i="4" s="1"/>
  <c r="J575" i="4"/>
  <c r="K575" i="4" s="1"/>
  <c r="L575" i="4" s="1"/>
  <c r="J576" i="4"/>
  <c r="K576" i="4" s="1"/>
  <c r="L576" i="4" s="1"/>
  <c r="J577" i="4"/>
  <c r="K577" i="4" s="1"/>
  <c r="L577" i="4" s="1"/>
  <c r="J578" i="4"/>
  <c r="K578" i="4" s="1"/>
  <c r="L578" i="4" s="1"/>
  <c r="J579" i="4"/>
  <c r="K579" i="4" s="1"/>
  <c r="L579" i="4" s="1"/>
  <c r="J580" i="4"/>
  <c r="K580" i="4" s="1"/>
  <c r="L580" i="4" s="1"/>
  <c r="J581" i="4"/>
  <c r="K581" i="4" s="1"/>
  <c r="L581" i="4" s="1"/>
  <c r="J582" i="4"/>
  <c r="K582" i="4" s="1"/>
  <c r="L582" i="4" s="1"/>
  <c r="J583" i="4"/>
  <c r="K583" i="4" s="1"/>
  <c r="L583" i="4" s="1"/>
  <c r="J584" i="4"/>
  <c r="K584" i="4" s="1"/>
  <c r="L584" i="4" s="1"/>
  <c r="J585" i="4"/>
  <c r="K585" i="4" s="1"/>
  <c r="L585" i="4" s="1"/>
  <c r="J586" i="4"/>
  <c r="K586" i="4" s="1"/>
  <c r="L586" i="4" s="1"/>
  <c r="J587" i="4"/>
  <c r="K587" i="4" s="1"/>
  <c r="L587" i="4" s="1"/>
  <c r="J588" i="4"/>
  <c r="K588" i="4" s="1"/>
  <c r="L588" i="4" s="1"/>
  <c r="J589" i="4"/>
  <c r="K589" i="4" s="1"/>
  <c r="L589" i="4" s="1"/>
  <c r="J590" i="4"/>
  <c r="K590" i="4" s="1"/>
  <c r="L590" i="4" s="1"/>
  <c r="J591" i="4"/>
  <c r="K591" i="4" s="1"/>
  <c r="L591" i="4" s="1"/>
  <c r="J592" i="4"/>
  <c r="K592" i="4" s="1"/>
  <c r="L592" i="4" s="1"/>
  <c r="J593" i="4"/>
  <c r="K593" i="4" s="1"/>
  <c r="L593" i="4" s="1"/>
  <c r="J594" i="4"/>
  <c r="K594" i="4" s="1"/>
  <c r="L594" i="4" s="1"/>
  <c r="J595" i="4"/>
  <c r="K595" i="4" s="1"/>
  <c r="L595" i="4" s="1"/>
  <c r="J596" i="4"/>
  <c r="K596" i="4" s="1"/>
  <c r="L596" i="4" s="1"/>
  <c r="J597" i="4"/>
  <c r="K597" i="4" s="1"/>
  <c r="L597" i="4" s="1"/>
  <c r="J598" i="4"/>
  <c r="K598" i="4" s="1"/>
  <c r="L598" i="4" s="1"/>
  <c r="J599" i="4"/>
  <c r="K599" i="4" s="1"/>
  <c r="L599" i="4" s="1"/>
  <c r="J600" i="4"/>
  <c r="K600" i="4" s="1"/>
  <c r="L600" i="4" s="1"/>
  <c r="J601" i="4"/>
  <c r="K601" i="4" s="1"/>
  <c r="L601" i="4" s="1"/>
  <c r="J602" i="4"/>
  <c r="K602" i="4" s="1"/>
  <c r="L602" i="4" s="1"/>
  <c r="J603" i="4"/>
  <c r="K603" i="4" s="1"/>
  <c r="L603" i="4" s="1"/>
  <c r="J604" i="4"/>
  <c r="K604" i="4" s="1"/>
  <c r="L604" i="4" s="1"/>
  <c r="J605" i="4"/>
  <c r="K605" i="4" s="1"/>
  <c r="L605" i="4" s="1"/>
  <c r="J606" i="4"/>
  <c r="K606" i="4" s="1"/>
  <c r="L606" i="4" s="1"/>
  <c r="J607" i="4"/>
  <c r="K607" i="4" s="1"/>
  <c r="L607" i="4" s="1"/>
  <c r="J608" i="4"/>
  <c r="K608" i="4" s="1"/>
  <c r="L608" i="4" s="1"/>
  <c r="J609" i="4"/>
  <c r="K609" i="4" s="1"/>
  <c r="L609" i="4" s="1"/>
  <c r="J610" i="4"/>
  <c r="K610" i="4" s="1"/>
  <c r="L610" i="4" s="1"/>
  <c r="J611" i="4"/>
  <c r="K611" i="4" s="1"/>
  <c r="L611" i="4" s="1"/>
  <c r="J612" i="4"/>
  <c r="K612" i="4" s="1"/>
  <c r="L612" i="4" s="1"/>
  <c r="J613" i="4"/>
  <c r="K613" i="4" s="1"/>
  <c r="L613" i="4" s="1"/>
  <c r="J614" i="4"/>
  <c r="K614" i="4" s="1"/>
  <c r="L614" i="4" s="1"/>
  <c r="J615" i="4"/>
  <c r="K615" i="4" s="1"/>
  <c r="L615" i="4" s="1"/>
  <c r="J616" i="4"/>
  <c r="K616" i="4" s="1"/>
  <c r="L616" i="4" s="1"/>
  <c r="J617" i="4"/>
  <c r="K617" i="4" s="1"/>
  <c r="L617" i="4" s="1"/>
  <c r="J618" i="4"/>
  <c r="K618" i="4" s="1"/>
  <c r="L618" i="4" s="1"/>
  <c r="J619" i="4"/>
  <c r="K619" i="4" s="1"/>
  <c r="L619" i="4" s="1"/>
  <c r="J620" i="4"/>
  <c r="K620" i="4" s="1"/>
  <c r="L620" i="4" s="1"/>
  <c r="J621" i="4"/>
  <c r="K621" i="4" s="1"/>
  <c r="L621" i="4" s="1"/>
  <c r="J622" i="4"/>
  <c r="K622" i="4" s="1"/>
  <c r="L622" i="4" s="1"/>
  <c r="J623" i="4"/>
  <c r="K623" i="4" s="1"/>
  <c r="L623" i="4" s="1"/>
  <c r="J624" i="4"/>
  <c r="K624" i="4" s="1"/>
  <c r="L624" i="4" s="1"/>
  <c r="J625" i="4"/>
  <c r="K625" i="4" s="1"/>
  <c r="L625" i="4" s="1"/>
  <c r="J626" i="4"/>
  <c r="K626" i="4" s="1"/>
  <c r="L626" i="4" s="1"/>
  <c r="J627" i="4"/>
  <c r="K627" i="4" s="1"/>
  <c r="L627" i="4" s="1"/>
  <c r="J628" i="4"/>
  <c r="K628" i="4" s="1"/>
  <c r="L628" i="4" s="1"/>
  <c r="J629" i="4"/>
  <c r="K629" i="4" s="1"/>
  <c r="L629" i="4" s="1"/>
  <c r="J630" i="4"/>
  <c r="K630" i="4" s="1"/>
  <c r="L630" i="4" s="1"/>
  <c r="J631" i="4"/>
  <c r="K631" i="4" s="1"/>
  <c r="L631" i="4" s="1"/>
  <c r="J632" i="4"/>
  <c r="K632" i="4" s="1"/>
  <c r="L632" i="4" s="1"/>
  <c r="J633" i="4"/>
  <c r="K633" i="4" s="1"/>
  <c r="L633" i="4" s="1"/>
  <c r="J634" i="4"/>
  <c r="K634" i="4" s="1"/>
  <c r="L634" i="4" s="1"/>
  <c r="J635" i="4"/>
  <c r="K635" i="4" s="1"/>
  <c r="L635" i="4" s="1"/>
  <c r="J636" i="4"/>
  <c r="K636" i="4" s="1"/>
  <c r="L636" i="4" s="1"/>
  <c r="J637" i="4"/>
  <c r="K637" i="4" s="1"/>
  <c r="L637" i="4" s="1"/>
  <c r="J638" i="4"/>
  <c r="K638" i="4" s="1"/>
  <c r="L638" i="4" s="1"/>
  <c r="J639" i="4"/>
  <c r="K639" i="4" s="1"/>
  <c r="L639" i="4" s="1"/>
  <c r="J640" i="4"/>
  <c r="K640" i="4" s="1"/>
  <c r="L640" i="4" s="1"/>
  <c r="J641" i="4"/>
  <c r="K641" i="4" s="1"/>
  <c r="L641" i="4" s="1"/>
  <c r="J642" i="4"/>
  <c r="K642" i="4" s="1"/>
  <c r="L642" i="4" s="1"/>
  <c r="J643" i="4"/>
  <c r="K643" i="4" s="1"/>
  <c r="L643" i="4" s="1"/>
  <c r="J644" i="4"/>
  <c r="K644" i="4" s="1"/>
  <c r="L644" i="4" s="1"/>
  <c r="J645" i="4"/>
  <c r="K645" i="4" s="1"/>
  <c r="L645" i="4" s="1"/>
  <c r="J646" i="4"/>
  <c r="K646" i="4" s="1"/>
  <c r="L646" i="4" s="1"/>
  <c r="J647" i="4"/>
  <c r="K647" i="4" s="1"/>
  <c r="L647" i="4" s="1"/>
  <c r="J648" i="4"/>
  <c r="K648" i="4" s="1"/>
  <c r="L648" i="4" s="1"/>
  <c r="J649" i="4"/>
  <c r="K649" i="4" s="1"/>
  <c r="L649" i="4" s="1"/>
  <c r="J650" i="4"/>
  <c r="K650" i="4" s="1"/>
  <c r="L650" i="4" s="1"/>
  <c r="J651" i="4"/>
  <c r="K651" i="4" s="1"/>
  <c r="L651" i="4" s="1"/>
  <c r="J652" i="4"/>
  <c r="K652" i="4" s="1"/>
  <c r="L652" i="4" s="1"/>
  <c r="J653" i="4"/>
  <c r="K653" i="4" s="1"/>
  <c r="L653" i="4" s="1"/>
  <c r="J654" i="4"/>
  <c r="K654" i="4" s="1"/>
  <c r="L654" i="4" s="1"/>
  <c r="J655" i="4"/>
  <c r="K655" i="4" s="1"/>
  <c r="L655" i="4" s="1"/>
  <c r="J656" i="4"/>
  <c r="K656" i="4" s="1"/>
  <c r="L656" i="4" s="1"/>
  <c r="J657" i="4"/>
  <c r="K657" i="4" s="1"/>
  <c r="L657" i="4" s="1"/>
  <c r="J658" i="4"/>
  <c r="K658" i="4" s="1"/>
  <c r="L658" i="4" s="1"/>
  <c r="J659" i="4"/>
  <c r="K659" i="4" s="1"/>
  <c r="L659" i="4" s="1"/>
  <c r="J660" i="4"/>
  <c r="K660" i="4" s="1"/>
  <c r="L660" i="4" s="1"/>
  <c r="J661" i="4"/>
  <c r="K661" i="4" s="1"/>
  <c r="L661" i="4" s="1"/>
  <c r="J662" i="4"/>
  <c r="K662" i="4" s="1"/>
  <c r="L662" i="4" s="1"/>
  <c r="J663" i="4"/>
  <c r="K663" i="4" s="1"/>
  <c r="L663" i="4" s="1"/>
  <c r="J664" i="4"/>
  <c r="K664" i="4" s="1"/>
  <c r="L664" i="4" s="1"/>
  <c r="J665" i="4"/>
  <c r="K665" i="4" s="1"/>
  <c r="L665" i="4" s="1"/>
  <c r="J666" i="4"/>
  <c r="K666" i="4" s="1"/>
  <c r="L666" i="4" s="1"/>
  <c r="J667" i="4"/>
  <c r="K667" i="4" s="1"/>
  <c r="L667" i="4" s="1"/>
  <c r="J668" i="4"/>
  <c r="K668" i="4" s="1"/>
  <c r="L668" i="4" s="1"/>
  <c r="J669" i="4"/>
  <c r="K669" i="4" s="1"/>
  <c r="L669" i="4" s="1"/>
  <c r="J670" i="4"/>
  <c r="K670" i="4" s="1"/>
  <c r="L670" i="4" s="1"/>
  <c r="J671" i="4"/>
  <c r="K671" i="4" s="1"/>
  <c r="L671" i="4" s="1"/>
  <c r="J672" i="4"/>
  <c r="K672" i="4" s="1"/>
  <c r="L672" i="4" s="1"/>
  <c r="J673" i="4"/>
  <c r="K673" i="4" s="1"/>
  <c r="L673" i="4" s="1"/>
  <c r="J674" i="4"/>
  <c r="K674" i="4" s="1"/>
  <c r="L674" i="4" s="1"/>
  <c r="J675" i="4"/>
  <c r="K675" i="4" s="1"/>
  <c r="L675" i="4" s="1"/>
  <c r="J676" i="4"/>
  <c r="K676" i="4" s="1"/>
  <c r="L676" i="4" s="1"/>
  <c r="J677" i="4"/>
  <c r="K677" i="4" s="1"/>
  <c r="L677" i="4" s="1"/>
  <c r="J678" i="4"/>
  <c r="K678" i="4" s="1"/>
  <c r="L678" i="4" s="1"/>
  <c r="J679" i="4"/>
  <c r="K679" i="4" s="1"/>
  <c r="L679" i="4" s="1"/>
  <c r="J680" i="4"/>
  <c r="K680" i="4" s="1"/>
  <c r="L680" i="4" s="1"/>
  <c r="J681" i="4"/>
  <c r="K681" i="4" s="1"/>
  <c r="L681" i="4" s="1"/>
  <c r="J682" i="4"/>
  <c r="K682" i="4" s="1"/>
  <c r="L682" i="4" s="1"/>
  <c r="J683" i="4"/>
  <c r="K683" i="4" s="1"/>
  <c r="L683" i="4" s="1"/>
  <c r="J684" i="4"/>
  <c r="K684" i="4" s="1"/>
  <c r="L684" i="4" s="1"/>
  <c r="J685" i="4"/>
  <c r="K685" i="4" s="1"/>
  <c r="L685" i="4" s="1"/>
  <c r="J686" i="4"/>
  <c r="K686" i="4" s="1"/>
  <c r="L686" i="4" s="1"/>
  <c r="J687" i="4"/>
  <c r="K687" i="4" s="1"/>
  <c r="L687" i="4" s="1"/>
  <c r="J688" i="4"/>
  <c r="K688" i="4" s="1"/>
  <c r="L688" i="4" s="1"/>
  <c r="J689" i="4"/>
  <c r="K689" i="4" s="1"/>
  <c r="L689" i="4" s="1"/>
  <c r="J690" i="4"/>
  <c r="K690" i="4" s="1"/>
  <c r="L690" i="4" s="1"/>
  <c r="J691" i="4"/>
  <c r="K691" i="4" s="1"/>
  <c r="L691" i="4" s="1"/>
  <c r="J692" i="4"/>
  <c r="K692" i="4" s="1"/>
  <c r="L692" i="4" s="1"/>
  <c r="J693" i="4"/>
  <c r="K693" i="4" s="1"/>
  <c r="L693" i="4" s="1"/>
  <c r="J694" i="4"/>
  <c r="K694" i="4" s="1"/>
  <c r="L694" i="4" s="1"/>
  <c r="J695" i="4"/>
  <c r="K695" i="4" s="1"/>
  <c r="L695" i="4" s="1"/>
  <c r="J696" i="4"/>
  <c r="K696" i="4" s="1"/>
  <c r="L696" i="4" s="1"/>
  <c r="J697" i="4"/>
  <c r="K697" i="4" s="1"/>
  <c r="L697" i="4" s="1"/>
  <c r="J698" i="4"/>
  <c r="K698" i="4" s="1"/>
  <c r="L698" i="4" s="1"/>
  <c r="J699" i="4"/>
  <c r="K699" i="4" s="1"/>
  <c r="L699" i="4" s="1"/>
  <c r="J700" i="4"/>
  <c r="K700" i="4" s="1"/>
  <c r="L700" i="4" s="1"/>
  <c r="J701" i="4"/>
  <c r="K701" i="4" s="1"/>
  <c r="L701" i="4" s="1"/>
  <c r="J702" i="4"/>
  <c r="K702" i="4" s="1"/>
  <c r="L702" i="4" s="1"/>
  <c r="J703" i="4"/>
  <c r="K703" i="4" s="1"/>
  <c r="L703" i="4" s="1"/>
  <c r="J704" i="4"/>
  <c r="K704" i="4" s="1"/>
  <c r="L704" i="4" s="1"/>
  <c r="J705" i="4"/>
  <c r="K705" i="4" s="1"/>
  <c r="L705" i="4" s="1"/>
  <c r="J706" i="4"/>
  <c r="K706" i="4" s="1"/>
  <c r="L706" i="4" s="1"/>
  <c r="J707" i="4"/>
  <c r="K707" i="4" s="1"/>
  <c r="L707" i="4" s="1"/>
  <c r="J708" i="4"/>
  <c r="K708" i="4" s="1"/>
  <c r="L708" i="4" s="1"/>
  <c r="J709" i="4"/>
  <c r="K709" i="4" s="1"/>
  <c r="L709" i="4" s="1"/>
  <c r="J710" i="4"/>
  <c r="K710" i="4" s="1"/>
  <c r="L710" i="4" s="1"/>
  <c r="J711" i="4"/>
  <c r="K711" i="4" s="1"/>
  <c r="L711" i="4" s="1"/>
  <c r="J712" i="4"/>
  <c r="K712" i="4" s="1"/>
  <c r="L712" i="4" s="1"/>
  <c r="J713" i="4"/>
  <c r="K713" i="4" s="1"/>
  <c r="L713" i="4" s="1"/>
  <c r="J714" i="4"/>
  <c r="K714" i="4" s="1"/>
  <c r="L714" i="4" s="1"/>
  <c r="J715" i="4"/>
  <c r="K715" i="4" s="1"/>
  <c r="L715" i="4" s="1"/>
  <c r="J716" i="4"/>
  <c r="K716" i="4" s="1"/>
  <c r="L716" i="4" s="1"/>
  <c r="J717" i="4"/>
  <c r="K717" i="4" s="1"/>
  <c r="L717" i="4" s="1"/>
  <c r="J718" i="4"/>
  <c r="K718" i="4" s="1"/>
  <c r="L718" i="4" s="1"/>
  <c r="J719" i="4"/>
  <c r="K719" i="4" s="1"/>
  <c r="L719" i="4" s="1"/>
  <c r="J720" i="4"/>
  <c r="K720" i="4" s="1"/>
  <c r="L720" i="4" s="1"/>
  <c r="J721" i="4"/>
  <c r="K721" i="4" s="1"/>
  <c r="L721" i="4" s="1"/>
  <c r="J722" i="4"/>
  <c r="K722" i="4" s="1"/>
  <c r="L722" i="4" s="1"/>
  <c r="J723" i="4"/>
  <c r="K723" i="4" s="1"/>
  <c r="L723" i="4" s="1"/>
  <c r="J724" i="4"/>
  <c r="K724" i="4" s="1"/>
  <c r="L724" i="4" s="1"/>
  <c r="J725" i="4"/>
  <c r="K725" i="4" s="1"/>
  <c r="L725" i="4" s="1"/>
  <c r="J726" i="4"/>
  <c r="K726" i="4" s="1"/>
  <c r="L726" i="4" s="1"/>
  <c r="J727" i="4"/>
  <c r="K727" i="4" s="1"/>
  <c r="L727" i="4" s="1"/>
  <c r="J728" i="4"/>
  <c r="K728" i="4" s="1"/>
  <c r="L728" i="4" s="1"/>
  <c r="J729" i="4"/>
  <c r="K729" i="4" s="1"/>
  <c r="L729" i="4" s="1"/>
  <c r="J730" i="4"/>
  <c r="K730" i="4" s="1"/>
  <c r="L730" i="4" s="1"/>
  <c r="J731" i="4"/>
  <c r="K731" i="4" s="1"/>
  <c r="L731" i="4" s="1"/>
  <c r="J732" i="4"/>
  <c r="K732" i="4" s="1"/>
  <c r="L732" i="4" s="1"/>
  <c r="J733" i="4"/>
  <c r="K733" i="4" s="1"/>
  <c r="L733" i="4" s="1"/>
  <c r="J734" i="4"/>
  <c r="K734" i="4" s="1"/>
  <c r="L734" i="4" s="1"/>
  <c r="J735" i="4"/>
  <c r="K735" i="4" s="1"/>
  <c r="L735" i="4" s="1"/>
  <c r="J736" i="4"/>
  <c r="K736" i="4" s="1"/>
  <c r="L736" i="4" s="1"/>
  <c r="J737" i="4"/>
  <c r="K737" i="4" s="1"/>
  <c r="L737" i="4" s="1"/>
  <c r="J738" i="4"/>
  <c r="K738" i="4" s="1"/>
  <c r="L738" i="4" s="1"/>
  <c r="J739" i="4"/>
  <c r="K739" i="4" s="1"/>
  <c r="L739" i="4" s="1"/>
  <c r="J740" i="4"/>
  <c r="K740" i="4" s="1"/>
  <c r="L740" i="4" s="1"/>
  <c r="J741" i="4"/>
  <c r="K741" i="4" s="1"/>
  <c r="L741" i="4" s="1"/>
  <c r="J742" i="4"/>
  <c r="K742" i="4" s="1"/>
  <c r="L742" i="4" s="1"/>
  <c r="J743" i="4"/>
  <c r="K743" i="4" s="1"/>
  <c r="L743" i="4" s="1"/>
  <c r="J744" i="4"/>
  <c r="K744" i="4" s="1"/>
  <c r="L744" i="4" s="1"/>
  <c r="J745" i="4"/>
  <c r="K745" i="4" s="1"/>
  <c r="L745" i="4" s="1"/>
  <c r="J746" i="4"/>
  <c r="K746" i="4" s="1"/>
  <c r="L746" i="4" s="1"/>
  <c r="J747" i="4"/>
  <c r="K747" i="4" s="1"/>
  <c r="L747" i="4" s="1"/>
  <c r="J748" i="4"/>
  <c r="K748" i="4" s="1"/>
  <c r="L748" i="4" s="1"/>
  <c r="J749" i="4"/>
  <c r="K749" i="4" s="1"/>
  <c r="L749" i="4" s="1"/>
  <c r="J750" i="4"/>
  <c r="K750" i="4" s="1"/>
  <c r="L750" i="4" s="1"/>
  <c r="J751" i="4"/>
  <c r="K751" i="4" s="1"/>
  <c r="L751" i="4" s="1"/>
  <c r="J752" i="4"/>
  <c r="K752" i="4" s="1"/>
  <c r="L752" i="4" s="1"/>
  <c r="J753" i="4"/>
  <c r="K753" i="4" s="1"/>
  <c r="L753" i="4" s="1"/>
  <c r="J754" i="4"/>
  <c r="K754" i="4" s="1"/>
  <c r="L754" i="4" s="1"/>
  <c r="J755" i="4"/>
  <c r="K755" i="4" s="1"/>
  <c r="L755" i="4" s="1"/>
  <c r="J756" i="4"/>
  <c r="K756" i="4" s="1"/>
  <c r="L756" i="4" s="1"/>
  <c r="J757" i="4"/>
  <c r="K757" i="4" s="1"/>
  <c r="L757" i="4" s="1"/>
  <c r="J758" i="4"/>
  <c r="K758" i="4" s="1"/>
  <c r="L758" i="4" s="1"/>
  <c r="J759" i="4"/>
  <c r="K759" i="4" s="1"/>
  <c r="L759" i="4" s="1"/>
  <c r="J760" i="4"/>
  <c r="K760" i="4" s="1"/>
  <c r="L760" i="4" s="1"/>
  <c r="J761" i="4"/>
  <c r="K761" i="4" s="1"/>
  <c r="L761" i="4" s="1"/>
  <c r="J762" i="4"/>
  <c r="K762" i="4" s="1"/>
  <c r="L762" i="4" s="1"/>
  <c r="J763" i="4"/>
  <c r="K763" i="4" s="1"/>
  <c r="L763" i="4" s="1"/>
  <c r="J764" i="4"/>
  <c r="K764" i="4" s="1"/>
  <c r="L764" i="4" s="1"/>
  <c r="J765" i="4"/>
  <c r="K765" i="4" s="1"/>
  <c r="L765" i="4" s="1"/>
  <c r="J766" i="4"/>
  <c r="K766" i="4" s="1"/>
  <c r="L766" i="4" s="1"/>
  <c r="J767" i="4"/>
  <c r="K767" i="4" s="1"/>
  <c r="L767" i="4" s="1"/>
  <c r="J768" i="4"/>
  <c r="K768" i="4" s="1"/>
  <c r="L768" i="4" s="1"/>
  <c r="J769" i="4"/>
  <c r="K769" i="4" s="1"/>
  <c r="L769" i="4" s="1"/>
  <c r="J770" i="4"/>
  <c r="K770" i="4" s="1"/>
  <c r="L770" i="4" s="1"/>
  <c r="J771" i="4"/>
  <c r="K771" i="4" s="1"/>
  <c r="L771" i="4" s="1"/>
  <c r="J772" i="4"/>
  <c r="K772" i="4" s="1"/>
  <c r="L77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DairaD</author>
    <author>ELKIN IDARRAGA</author>
    <author>lgortegas</author>
  </authors>
  <commentList>
    <comment ref="AE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DairaD:</t>
        </r>
        <r>
          <rPr>
            <sz val="9"/>
            <color indexed="81"/>
            <rFont val="Tahoma"/>
            <family val="2"/>
          </rPr>
          <t xml:space="preserve">
Masculino:  1
Femenino:  2</t>
        </r>
      </text>
    </comment>
    <comment ref="AH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DairaD:</t>
        </r>
        <r>
          <rPr>
            <sz val="9"/>
            <color indexed="81"/>
            <rFont val="Tahoma"/>
            <family val="2"/>
          </rPr>
          <t xml:space="preserve">
SI
NO</t>
        </r>
      </text>
    </comment>
    <comment ref="AM1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DairaD:</t>
        </r>
        <r>
          <rPr>
            <sz val="9"/>
            <color indexed="81"/>
            <rFont val="Tahoma"/>
            <family val="2"/>
          </rPr>
          <t xml:space="preserve">
SI
NO</t>
        </r>
      </text>
    </comment>
    <comment ref="AN1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DairaD:</t>
        </r>
        <r>
          <rPr>
            <sz val="9"/>
            <color indexed="81"/>
            <rFont val="Tahoma"/>
            <family val="2"/>
          </rPr>
          <t xml:space="preserve">
Discapacidad Física
Discapacidad Auditiva
Discapacidad Visual
Discapacidad Mental 
Discapacidad Múltiple</t>
        </r>
      </text>
    </comment>
    <comment ref="AO1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DairaD:</t>
        </r>
        <r>
          <rPr>
            <sz val="9"/>
            <color indexed="81"/>
            <rFont val="Tahoma"/>
            <family val="2"/>
          </rPr>
          <t xml:space="preserve">
Temporal
Permanente
Indeterminada</t>
        </r>
      </text>
    </comment>
    <comment ref="AP1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DairaD:</t>
        </r>
        <r>
          <rPr>
            <sz val="9"/>
            <color indexed="81"/>
            <rFont val="Tahoma"/>
            <family val="2"/>
          </rPr>
          <t xml:space="preserve">
Leve
Moderada
Grave</t>
        </r>
      </text>
    </comment>
    <comment ref="BO1" authorId="1" shapeId="0" xr:uid="{00000000-0006-0000-0100-000007000000}">
      <text>
        <r>
          <rPr>
            <sz val="8"/>
            <color indexed="81"/>
            <rFont val="Tahoma"/>
            <family val="2"/>
          </rPr>
          <t>UTILICE: 
1=SI
0=NO</t>
        </r>
      </text>
    </comment>
    <comment ref="BU1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DairaD:</t>
        </r>
        <r>
          <rPr>
            <sz val="9"/>
            <color indexed="81"/>
            <rFont val="Tahoma"/>
            <family val="2"/>
          </rPr>
          <t xml:space="preserve">
1. Domiciliario
2. IPS autorizada
3. Farmacia autorizada</t>
        </r>
      </text>
    </comment>
    <comment ref="CS1" authorId="2" shapeId="0" xr:uid="{00000000-0006-0000-0100-000009000000}">
      <text>
        <r>
          <rPr>
            <b/>
            <sz val="9"/>
            <color indexed="81"/>
            <rFont val="Tahoma"/>
            <family val="2"/>
          </rPr>
          <t xml:space="preserve">UTILICE:
1= SI
0= NO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B1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DairaD:</t>
        </r>
        <r>
          <rPr>
            <sz val="9"/>
            <color indexed="81"/>
            <rFont val="Tahoma"/>
            <family val="2"/>
          </rPr>
          <t xml:space="preserve">
UTILICE 
1= SI
0= NO
</t>
        </r>
        <r>
          <rPr>
            <b/>
            <sz val="9"/>
            <color indexed="81"/>
            <rFont val="Tahoma"/>
            <family val="2"/>
          </rPr>
          <t xml:space="preserve">
2= SIN DATO (PENDIENTE)</t>
        </r>
        <r>
          <rPr>
            <sz val="9"/>
            <color indexed="81"/>
            <rFont val="Tahoma"/>
            <family val="2"/>
          </rPr>
          <t xml:space="preserve">
SI TIENE ANTECEDENTE Familiar primer grado  con Cardiopatía coronaria antes de 55 años Hombre o antes 65 años Mujer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ELKIN IDARRAGA</author>
    <author>lgortegas</author>
    <author>luiis</author>
  </authors>
  <commentList>
    <comment ref="C2" authorId="0" shapeId="0" xr:uid="{00000000-0006-0000-0200-000001000000}">
      <text>
        <r>
          <rPr>
            <sz val="8"/>
            <color indexed="81"/>
            <rFont val="Tahoma"/>
            <family val="2"/>
          </rPr>
          <t xml:space="preserve">UTILICE: 
1 =  MASCULINO
2= FEMENINO, </t>
        </r>
      </text>
    </comment>
    <comment ref="D2" authorId="0" shapeId="0" xr:uid="{00000000-0006-0000-0200-000002000000}">
      <text>
        <r>
          <rPr>
            <sz val="8"/>
            <color indexed="81"/>
            <rFont val="Tahoma"/>
            <family val="2"/>
          </rPr>
          <t>UTILICE: 
1=SI
0=NO</t>
        </r>
      </text>
    </comment>
    <comment ref="E2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 xml:space="preserve">UTILICE:
1= SI
0= NO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" authorId="0" shapeId="0" xr:uid="{00000000-0006-0000-0200-000004000000}">
      <text>
        <r>
          <rPr>
            <sz val="8"/>
            <color indexed="81"/>
            <rFont val="Tahoma"/>
            <family val="2"/>
          </rPr>
          <t xml:space="preserve">UTILICE 
1= SI
0= NO
SI TIENE ANTECEDENTE Familiar primer grado  con Cardiopatía coronaria antes de 55 años Hombre o antes 65 años Mujer
</t>
        </r>
      </text>
    </comment>
    <comment ref="G2" authorId="0" shapeId="0" xr:uid="{00000000-0006-0000-0200-000005000000}">
      <text>
        <r>
          <rPr>
            <sz val="8"/>
            <color indexed="81"/>
            <rFont val="Tahoma"/>
            <family val="2"/>
          </rPr>
          <t>UTILICE :
SOLO EL NUMERO DE LA ULTIMA TENSION ARTERIAL</t>
        </r>
        <r>
          <rPr>
            <b/>
            <sz val="11"/>
            <color indexed="81"/>
            <rFont val="Tahoma"/>
            <family val="2"/>
          </rPr>
          <t xml:space="preserve"> SISTOLICA</t>
        </r>
        <r>
          <rPr>
            <sz val="8"/>
            <color indexed="81"/>
            <rFont val="Tahoma"/>
            <family val="2"/>
          </rPr>
          <t xml:space="preserve">.  </t>
        </r>
      </text>
    </comment>
    <comment ref="H2" authorId="0" shapeId="0" xr:uid="{00000000-0006-0000-0200-000006000000}">
      <text>
        <r>
          <rPr>
            <sz val="8"/>
            <color indexed="81"/>
            <rFont val="Tahoma"/>
            <family val="2"/>
          </rPr>
          <t xml:space="preserve">UTILICE EL ULTIMO DATO REGISTRADO EN LA HC EJEMPLO:250 MG/DL, AL ESCRIBIR SOLO UTILICE NUMEROS </t>
        </r>
      </text>
    </comment>
    <comment ref="I2" authorId="0" shapeId="0" xr:uid="{00000000-0006-0000-0200-000007000000}">
      <text>
        <r>
          <rPr>
            <sz val="8"/>
            <color indexed="81"/>
            <rFont val="Tahoma"/>
            <family val="2"/>
          </rPr>
          <t>UTILICE EL ULTIMO VALOR REGISTRADO EN HC EJEPLO 50 MG/DL, AL ESCRIBIR SOLO UTILICE NUMEROS 50</t>
        </r>
      </text>
    </comment>
    <comment ref="D3" authorId="0" shapeId="0" xr:uid="{00000000-0006-0000-0200-000008000000}">
      <text>
        <r>
          <rPr>
            <sz val="8"/>
            <color indexed="81"/>
            <rFont val="Tahoma"/>
            <family val="2"/>
          </rPr>
          <t>UTILICE: 
1=SI
0=NO</t>
        </r>
      </text>
    </comment>
    <comment ref="L3" authorId="2" shapeId="0" xr:uid="{00000000-0006-0000-0200-000009000000}">
      <text>
        <r>
          <rPr>
            <sz val="9"/>
            <color indexed="81"/>
            <rFont val="Tahoma"/>
            <family val="2"/>
          </rPr>
          <t xml:space="preserve">UTILICE:
</t>
        </r>
        <r>
          <rPr>
            <b/>
            <sz val="9"/>
            <color indexed="81"/>
            <rFont val="Tahoma"/>
            <family val="2"/>
          </rPr>
          <t>1= RIESGO LATENTE (&lt;10%)</t>
        </r>
        <r>
          <rPr>
            <sz val="9"/>
            <color indexed="81"/>
            <rFont val="Tahoma"/>
            <family val="2"/>
          </rPr>
          <t xml:space="preserve"> se determina por calculo de Framingham  o cuando se tiene uno o menos factores de riesgo mayores (tabaco, HTA, HDL bajo, LDL alto, edad, historia familiar)
</t>
        </r>
        <r>
          <rPr>
            <b/>
            <sz val="9"/>
            <color indexed="81"/>
            <rFont val="Tahoma"/>
            <family val="2"/>
          </rPr>
          <t>2= RIESGO INTERMEDIO (10 - 20 %)</t>
        </r>
        <r>
          <rPr>
            <sz val="9"/>
            <color indexed="81"/>
            <rFont val="Tahoma"/>
            <family val="2"/>
          </rPr>
          <t xml:space="preserve"> se determina por calculo de Framingham o cuando se tenga dos o mas factores de riesgo mayores ((tabaco, HTA, HDL bajo, LDL alto, edad, historia familiar).
</t>
        </r>
        <r>
          <rPr>
            <b/>
            <sz val="9"/>
            <color indexed="81"/>
            <rFont val="Tahoma"/>
            <family val="2"/>
          </rPr>
          <t>3= RIESGO ALTO (21 - 25 %)</t>
        </r>
        <r>
          <rPr>
            <sz val="9"/>
            <color indexed="81"/>
            <rFont val="Tahoma"/>
            <family val="2"/>
          </rPr>
          <t xml:space="preserve"> se determina se determina por calculo de Framingham o cuando se tenga DIABETES, arteriopatia carotidea o periferica o aneurisma abdominal) 
</t>
        </r>
        <r>
          <rPr>
            <b/>
            <sz val="9"/>
            <color indexed="81"/>
            <rFont val="Tahoma"/>
            <family val="2"/>
          </rPr>
          <t>4= RIESGO MUY ALTO (&gt;25%)</t>
        </r>
        <r>
          <rPr>
            <sz val="9"/>
            <color indexed="81"/>
            <rFont val="Tahoma"/>
            <family val="2"/>
          </rPr>
          <t xml:space="preserve"> se determina se determina por calculo de Framingham o cuando tenga un evento cardiovascular previo (IMA, angina, ECV) asociado a factores de riesgo o diabetes.
</t>
        </r>
      </text>
    </comment>
  </commentList>
</comments>
</file>

<file path=xl/sharedStrings.xml><?xml version="1.0" encoding="utf-8"?>
<sst xmlns="http://schemas.openxmlformats.org/spreadsheetml/2006/main" count="64523" uniqueCount="7952">
  <si>
    <t>CiclosV</t>
  </si>
  <si>
    <t>DescrCiclosV</t>
  </si>
  <si>
    <t>Año</t>
  </si>
  <si>
    <t>Mes</t>
  </si>
  <si>
    <t>Grupo de Riesgo</t>
  </si>
  <si>
    <t>Programa</t>
  </si>
  <si>
    <t>Evento</t>
  </si>
  <si>
    <t>OrigenBD</t>
  </si>
  <si>
    <t>CodDepto</t>
  </si>
  <si>
    <t>DesDepto</t>
  </si>
  <si>
    <t>CodMpio</t>
  </si>
  <si>
    <t>DescMpio</t>
  </si>
  <si>
    <t>Latitud_Y_Mpio</t>
  </si>
  <si>
    <t>Longitud_X_Mpio</t>
  </si>
  <si>
    <t>tipo_usuario</t>
  </si>
  <si>
    <t>Estado</t>
  </si>
  <si>
    <t>FechaNovedadFallecido</t>
  </si>
  <si>
    <t>tipo_identifiCAcion</t>
  </si>
  <si>
    <t>Documento</t>
  </si>
  <si>
    <t>ConCAtenar</t>
  </si>
  <si>
    <t>nombre1</t>
  </si>
  <si>
    <t>nombre2</t>
  </si>
  <si>
    <t>apellido1</t>
  </si>
  <si>
    <t>apellido2</t>
  </si>
  <si>
    <t>FechaNac</t>
  </si>
  <si>
    <t>Edad</t>
  </si>
  <si>
    <t>QuinQ</t>
  </si>
  <si>
    <t>DescQuinQ</t>
  </si>
  <si>
    <t>Género</t>
  </si>
  <si>
    <t>EnfoqueDif</t>
  </si>
  <si>
    <t>RUV</t>
  </si>
  <si>
    <t>Nivel_Educativo</t>
  </si>
  <si>
    <t>Ocupación</t>
  </si>
  <si>
    <t>Estado_Civil</t>
  </si>
  <si>
    <t>Discapacidad</t>
  </si>
  <si>
    <t>Pertenencia Étnica</t>
  </si>
  <si>
    <t>MUNICIPIO DONDE VIVE</t>
  </si>
  <si>
    <t>DIRECCIÓN DE DONDE VIVE</t>
  </si>
  <si>
    <t>TELEFONOS DE CONTACTO</t>
  </si>
  <si>
    <t>Zona</t>
  </si>
  <si>
    <t>Cód_poblado</t>
  </si>
  <si>
    <t>Nombre_poblado</t>
  </si>
  <si>
    <t>Latitud_Afiliado</t>
  </si>
  <si>
    <t>Longitud_Afiliado</t>
  </si>
  <si>
    <t>Validación_Dirección_Afiliado</t>
  </si>
  <si>
    <t>CodDepto_IPS</t>
  </si>
  <si>
    <t>DesDepto_IPS</t>
  </si>
  <si>
    <t>CodMpio_IPS</t>
  </si>
  <si>
    <t>DescMpio_IPS</t>
  </si>
  <si>
    <t>CodIPS</t>
  </si>
  <si>
    <t>Nombre_IPS</t>
  </si>
  <si>
    <t>Dirección_IPS</t>
  </si>
  <si>
    <t>Barrio_IPS</t>
  </si>
  <si>
    <t>Teléfono_IPS</t>
  </si>
  <si>
    <t>Latitud_IPS</t>
  </si>
  <si>
    <t>Longitud_IPS</t>
  </si>
  <si>
    <t>Coomorbilidad</t>
  </si>
  <si>
    <t>ADHERENCIA AL TRATAMIENTO</t>
  </si>
  <si>
    <t>CONSUMO DE TABACO</t>
  </si>
  <si>
    <t>CONSUMO DE ALCOHOL</t>
  </si>
  <si>
    <t xml:space="preserve">EL USUARIO CUENTA CON ATENCIÓN POR PARTE DEL EQUIPO MULTIDISCIPLINARIO DE LA SALUD </t>
  </si>
  <si>
    <t>PACIENTES CON 5 Ó MÁS MDCTOS FORMULADOS AL MES</t>
  </si>
  <si>
    <t>FECHA DE ENTREGA DE MEDICAMENTOS</t>
  </si>
  <si>
    <t>MODALIDAD DE ENTREGA DE MEDICAMENTOS</t>
  </si>
  <si>
    <t xml:space="preserve">ENTREGA DE MEDICAMENTO OPORTUNA </t>
  </si>
  <si>
    <t>FARMACOS ANTIHIPERTENSIVOS</t>
  </si>
  <si>
    <t>OTROS FARMACOS ANTIHIPERTENSIVOS</t>
  </si>
  <si>
    <t>RECIBE IECA</t>
  </si>
  <si>
    <t>RECIBE ARA II</t>
  </si>
  <si>
    <t>ESTATINA</t>
  </si>
  <si>
    <t>ANTIDIABETICOS</t>
  </si>
  <si>
    <t>OTROS ANTIDIABETICOS</t>
  </si>
  <si>
    <t>OTROS TRATAMIENTOS</t>
  </si>
  <si>
    <t>PACIENTE I10X Y E119 QUE NO RECIBEN TRAMIENTO</t>
  </si>
  <si>
    <t>OTROS DIAGNÓSTICOS</t>
  </si>
  <si>
    <t>PESO</t>
  </si>
  <si>
    <t>TALLA</t>
  </si>
  <si>
    <t>IMC</t>
  </si>
  <si>
    <t>FECHA INGRESO AL PROGRAMA</t>
  </si>
  <si>
    <t>FECHA DEL SEGUNDO CONTROL</t>
  </si>
  <si>
    <t>DX CONFIRMADO DE HIPERTENSIÓN ARTERIAL</t>
  </si>
  <si>
    <t>DX CONFIRMADO DE DIABETES MELLITUS</t>
  </si>
  <si>
    <t>CLASIFICACION DIABETES</t>
  </si>
  <si>
    <t>DIAGNÓSTICO DISLIPIDEMIAS</t>
  </si>
  <si>
    <t>FECHA DIAGNÓSTICO DISLIPIDEMIAS</t>
  </si>
  <si>
    <t>VALORACIÓN PODOLÓGICA (PIE EN DIABETICOS) POR MÉDICO GENERAL</t>
  </si>
  <si>
    <t>REALIZA ACTIVIDAD FISICA</t>
  </si>
  <si>
    <t>ANTECEDENTE FAMILIAR  DE ENFERMEDAD CARDIOVASCULAR</t>
  </si>
  <si>
    <t>NUTRICIÓN</t>
  </si>
  <si>
    <t>TRABAJO SOCIAL</t>
  </si>
  <si>
    <t>MEDICINA INTERNA</t>
  </si>
  <si>
    <t>PSICOLOGIA</t>
  </si>
  <si>
    <t>NEFROLOGIA</t>
  </si>
  <si>
    <t>OFTALMOLOGÍA</t>
  </si>
  <si>
    <t>ENDOCRINOLOGIA</t>
  </si>
  <si>
    <t>CARDIOLOGIA</t>
  </si>
  <si>
    <t>ELECTROCARDIOGRAMA</t>
  </si>
  <si>
    <t>NEFROPROTECCIÓN</t>
  </si>
  <si>
    <t>TERAPIA SUSTITUCIÓN DIALÍTICA</t>
  </si>
  <si>
    <t>TALLER EDUCATIVO ENTREGA CARTILLAS</t>
  </si>
  <si>
    <t>FECHA_CLASIF_ERC</t>
  </si>
  <si>
    <t>CLASIFICACIÓN DE RIESGO CARDIOVASCULAR</t>
  </si>
  <si>
    <t xml:space="preserve">CALCULO TFG </t>
  </si>
  <si>
    <t>ETIOLOGIA DE LA ERC</t>
  </si>
  <si>
    <t xml:space="preserve">CLASIFICACIÓN ESTADIO </t>
  </si>
  <si>
    <t>DISMINUYO/ AUMENTO ML</t>
  </si>
  <si>
    <t>CREATININA SÉRICA (HOMBRES &gt; 1.7 MG/DL - MUJERES &gt; 1.4 MG/DL) _DIC</t>
  </si>
  <si>
    <t>GLICEMIA 100 MG/DL_DIC</t>
  </si>
  <si>
    <t>COLESTEROL TOTAL &gt; 200 MG/DL_DIC</t>
  </si>
  <si>
    <t>LDL &gt; 130 MG/DL_DIC</t>
  </si>
  <si>
    <t>HDL HOMBRE - 40 MG/DL Y HDL MUJER - 50 MG/DL_DIC</t>
  </si>
  <si>
    <t>TGD &gt; 150 MG/DL_DIC</t>
  </si>
  <si>
    <t>ALBUMINURIA/CREATINURIA</t>
  </si>
  <si>
    <t>HEMOGLOBINA GLICOSILADA &gt; DE 7%</t>
  </si>
  <si>
    <t>UROANALIS</t>
  </si>
  <si>
    <t>FECHA DEL UROANALISIS</t>
  </si>
  <si>
    <t>PERIMETRO ABDOMINAL</t>
  </si>
  <si>
    <t xml:space="preserve">FECHA DE ULTIMO SEGUIMIENTO </t>
  </si>
  <si>
    <t>MODALIDAD COMO SE HACE EL SEGUIMIENTO DEL PACIENTE</t>
  </si>
  <si>
    <t xml:space="preserve">FECHA DE PRÓXIMO CONTROL </t>
  </si>
  <si>
    <t>CAUSAS DE INASISTENCIA</t>
  </si>
  <si>
    <t>Población con riesgo o alteraciones cardio – cerebro – vascular – metabólicas manifiestas</t>
  </si>
  <si>
    <t>Crónicos</t>
  </si>
  <si>
    <t>52001</t>
  </si>
  <si>
    <t>52001 - Pasto</t>
  </si>
  <si>
    <t>Cotizante docente</t>
  </si>
  <si>
    <t>AC</t>
  </si>
  <si>
    <t>CC</t>
  </si>
  <si>
    <t>LIDIA</t>
  </si>
  <si>
    <t>Femenino</t>
  </si>
  <si>
    <t>Ninguno</t>
  </si>
  <si>
    <t>SI</t>
  </si>
  <si>
    <t>NO</t>
  </si>
  <si>
    <t>CC27079690</t>
  </si>
  <si>
    <t>MARIA</t>
  </si>
  <si>
    <t>GOMEZ</t>
  </si>
  <si>
    <t>BASTIDAS</t>
  </si>
  <si>
    <t>OLGA</t>
  </si>
  <si>
    <t>MUNOZ</t>
  </si>
  <si>
    <t>Beneficiario</t>
  </si>
  <si>
    <t>CECILIA</t>
  </si>
  <si>
    <t>ELIZABETH</t>
  </si>
  <si>
    <t>RAMIREZ</t>
  </si>
  <si>
    <t>CC12956077</t>
  </si>
  <si>
    <t>MARCO</t>
  </si>
  <si>
    <t>ANTONIO</t>
  </si>
  <si>
    <t>Masculino</t>
  </si>
  <si>
    <t>MAURO</t>
  </si>
  <si>
    <t>BURBANO</t>
  </si>
  <si>
    <t>FUENTES</t>
  </si>
  <si>
    <t>JESUS</t>
  </si>
  <si>
    <t>CABRERA</t>
  </si>
  <si>
    <t>RIVERA</t>
  </si>
  <si>
    <t>GERARDO</t>
  </si>
  <si>
    <t>ALFONSO</t>
  </si>
  <si>
    <t>LUNA</t>
  </si>
  <si>
    <t>JAIME</t>
  </si>
  <si>
    <t>ENRIQUE</t>
  </si>
  <si>
    <t>GUERRERO</t>
  </si>
  <si>
    <t>ROSALBA</t>
  </si>
  <si>
    <t>GONZALEZ</t>
  </si>
  <si>
    <t>LEON</t>
  </si>
  <si>
    <t>CC27075914</t>
  </si>
  <si>
    <t>GLORIA</t>
  </si>
  <si>
    <t>DE JESUS</t>
  </si>
  <si>
    <t>TORRES</t>
  </si>
  <si>
    <t>CC12976176</t>
  </si>
  <si>
    <t>MANUEL</t>
  </si>
  <si>
    <t>ZAMBRANO</t>
  </si>
  <si>
    <t>MENDEZ</t>
  </si>
  <si>
    <t>CC30706927</t>
  </si>
  <si>
    <t>MAGDALENA</t>
  </si>
  <si>
    <t>VILMA</t>
  </si>
  <si>
    <t>ESPERANZA</t>
  </si>
  <si>
    <t>DILIA</t>
  </si>
  <si>
    <t>GERMAN</t>
  </si>
  <si>
    <t>EFRAIN</t>
  </si>
  <si>
    <t>CARDENAS</t>
  </si>
  <si>
    <t>JARAMILLO</t>
  </si>
  <si>
    <t>DELGADO</t>
  </si>
  <si>
    <t>BETULIA</t>
  </si>
  <si>
    <t>MARGARITA</t>
  </si>
  <si>
    <t>QUINTERO</t>
  </si>
  <si>
    <t>NARVAEZ</t>
  </si>
  <si>
    <t>HORACIO</t>
  </si>
  <si>
    <t>RAMIRO</t>
  </si>
  <si>
    <t>MORA</t>
  </si>
  <si>
    <t>ORDONEZ</t>
  </si>
  <si>
    <t>JOSE</t>
  </si>
  <si>
    <t>VICENTE</t>
  </si>
  <si>
    <t>ALBAN</t>
  </si>
  <si>
    <t>MARTHA</t>
  </si>
  <si>
    <t>GRACIELA</t>
  </si>
  <si>
    <t>RAMOS</t>
  </si>
  <si>
    <t>CC27393142</t>
  </si>
  <si>
    <t>ROSA</t>
  </si>
  <si>
    <t>ORTIZ</t>
  </si>
  <si>
    <t>LUIS</t>
  </si>
  <si>
    <t>HERNANDO</t>
  </si>
  <si>
    <t>CC12983308</t>
  </si>
  <si>
    <t>OMAR</t>
  </si>
  <si>
    <t>FRANCO</t>
  </si>
  <si>
    <t>HUGO</t>
  </si>
  <si>
    <t>ORTEGA</t>
  </si>
  <si>
    <t>CC1193266260</t>
  </si>
  <si>
    <t>ALVARO</t>
  </si>
  <si>
    <t>ANDRES</t>
  </si>
  <si>
    <t>MUÑOZ</t>
  </si>
  <si>
    <t>CC27076476</t>
  </si>
  <si>
    <t>DEL SOCORRO</t>
  </si>
  <si>
    <t>CC27076326</t>
  </si>
  <si>
    <t>ISRAEL</t>
  </si>
  <si>
    <t>AGUIRRE</t>
  </si>
  <si>
    <t>JORGE</t>
  </si>
  <si>
    <t>MORENO</t>
  </si>
  <si>
    <t>CASTILLO</t>
  </si>
  <si>
    <t>ALVAREZ</t>
  </si>
  <si>
    <t>IBARRA</t>
  </si>
  <si>
    <t>HECTOR</t>
  </si>
  <si>
    <t>CC27173816</t>
  </si>
  <si>
    <t>ISABEL</t>
  </si>
  <si>
    <t>PATINO</t>
  </si>
  <si>
    <t>LOPEZ</t>
  </si>
  <si>
    <t>CARLOS</t>
  </si>
  <si>
    <t>HERMES</t>
  </si>
  <si>
    <t>CC27294178</t>
  </si>
  <si>
    <t>BERTHA</t>
  </si>
  <si>
    <t>INES</t>
  </si>
  <si>
    <t>MARTINEZ</t>
  </si>
  <si>
    <t>DORIS</t>
  </si>
  <si>
    <t>BENAVIDES</t>
  </si>
  <si>
    <t>CC27430736</t>
  </si>
  <si>
    <t>MEZA</t>
  </si>
  <si>
    <t>CARMENZA</t>
  </si>
  <si>
    <t>ANA</t>
  </si>
  <si>
    <t>JULIA</t>
  </si>
  <si>
    <t>CC27166647</t>
  </si>
  <si>
    <t>ROBERTO</t>
  </si>
  <si>
    <t>HERNAN</t>
  </si>
  <si>
    <t>REALPE</t>
  </si>
  <si>
    <t>ALBA</t>
  </si>
  <si>
    <t>HERNANDEZ</t>
  </si>
  <si>
    <t>BURGOS</t>
  </si>
  <si>
    <t>VALDES</t>
  </si>
  <si>
    <t>RUTH</t>
  </si>
  <si>
    <t>NELLY</t>
  </si>
  <si>
    <t>CORDOBA</t>
  </si>
  <si>
    <t>CC27075287</t>
  </si>
  <si>
    <t>MENA</t>
  </si>
  <si>
    <t>ORLANDO</t>
  </si>
  <si>
    <t>VALENCIA</t>
  </si>
  <si>
    <t>CC5198473</t>
  </si>
  <si>
    <t>NEL</t>
  </si>
  <si>
    <t>CC5309660</t>
  </si>
  <si>
    <t>SERGIO</t>
  </si>
  <si>
    <t>CALDERON</t>
  </si>
  <si>
    <t>FIGUEROA</t>
  </si>
  <si>
    <t>CC5199186</t>
  </si>
  <si>
    <t>FRANCISCO</t>
  </si>
  <si>
    <t>CC27233589</t>
  </si>
  <si>
    <t>RINCON</t>
  </si>
  <si>
    <t>CC5201376</t>
  </si>
  <si>
    <t>EDGAR</t>
  </si>
  <si>
    <t>RODRIGO</t>
  </si>
  <si>
    <t>MENDOZA</t>
  </si>
  <si>
    <t>VELASCO</t>
  </si>
  <si>
    <t>FAJARDO</t>
  </si>
  <si>
    <t>CC30719005</t>
  </si>
  <si>
    <t>ACOSTA</t>
  </si>
  <si>
    <t>HERMINDA</t>
  </si>
  <si>
    <t>VALLEJO</t>
  </si>
  <si>
    <t>ALFREDO</t>
  </si>
  <si>
    <t>GUERRA</t>
  </si>
  <si>
    <t>RODRIGUEZ</t>
  </si>
  <si>
    <t>CC27301223</t>
  </si>
  <si>
    <t>ELVIA</t>
  </si>
  <si>
    <t>MELO</t>
  </si>
  <si>
    <t>DE MORA</t>
  </si>
  <si>
    <t>DEL CARMEN</t>
  </si>
  <si>
    <t>DAVILA</t>
  </si>
  <si>
    <t>CC27399833</t>
  </si>
  <si>
    <t>IRENE</t>
  </si>
  <si>
    <t>CC12952890</t>
  </si>
  <si>
    <t>GUILLERMO</t>
  </si>
  <si>
    <t>MELBA</t>
  </si>
  <si>
    <t>ESTELA</t>
  </si>
  <si>
    <t>DIANA</t>
  </si>
  <si>
    <t>CC27530237</t>
  </si>
  <si>
    <t>TERESA</t>
  </si>
  <si>
    <t>VELASQUEZ</t>
  </si>
  <si>
    <t>VASQUEZ</t>
  </si>
  <si>
    <t>MARGOTH</t>
  </si>
  <si>
    <t>ERAZO</t>
  </si>
  <si>
    <t>DE ORDONEZ</t>
  </si>
  <si>
    <t>LEITON</t>
  </si>
  <si>
    <t>MESIAS</t>
  </si>
  <si>
    <t>TOVAR</t>
  </si>
  <si>
    <t>ORDOÑEZ</t>
  </si>
  <si>
    <t>ESTRADA</t>
  </si>
  <si>
    <t>GARZON</t>
  </si>
  <si>
    <t>CC1797870</t>
  </si>
  <si>
    <t>ANGEL</t>
  </si>
  <si>
    <t>FELIPE</t>
  </si>
  <si>
    <t>ROJAS</t>
  </si>
  <si>
    <t>CC12952015</t>
  </si>
  <si>
    <t>BEATRIZ</t>
  </si>
  <si>
    <t>CC27076732</t>
  </si>
  <si>
    <t>DE RODRIGUEZ</t>
  </si>
  <si>
    <t>CC27276259</t>
  </si>
  <si>
    <t>LUZ</t>
  </si>
  <si>
    <t>CC27139989</t>
  </si>
  <si>
    <t>RENGIFO</t>
  </si>
  <si>
    <t>GUEVARA</t>
  </si>
  <si>
    <t>LIGIA</t>
  </si>
  <si>
    <t>PATIÑO</t>
  </si>
  <si>
    <t>LAUREANO</t>
  </si>
  <si>
    <t>OBANDO</t>
  </si>
  <si>
    <t>PEDRO</t>
  </si>
  <si>
    <t>ALICIA</t>
  </si>
  <si>
    <t>CADENA</t>
  </si>
  <si>
    <t>FABIO</t>
  </si>
  <si>
    <t>NICOLAS</t>
  </si>
  <si>
    <t>CERON</t>
  </si>
  <si>
    <t>PENA</t>
  </si>
  <si>
    <t>IGNACIO</t>
  </si>
  <si>
    <t>OLIVA</t>
  </si>
  <si>
    <t>VILLOTA</t>
  </si>
  <si>
    <t>LUZMILA</t>
  </si>
  <si>
    <t>DIAZ</t>
  </si>
  <si>
    <t>CC5327251</t>
  </si>
  <si>
    <t>MERY</t>
  </si>
  <si>
    <t>CC12964659</t>
  </si>
  <si>
    <t>EDUARDO</t>
  </si>
  <si>
    <t>CC27423506</t>
  </si>
  <si>
    <t>AMPARO</t>
  </si>
  <si>
    <t>ANDRADE</t>
  </si>
  <si>
    <t>52079</t>
  </si>
  <si>
    <t>52079 - Barbacoas</t>
  </si>
  <si>
    <t>CC27122874</t>
  </si>
  <si>
    <t>CORTES</t>
  </si>
  <si>
    <t>ROSARIO</t>
  </si>
  <si>
    <t>HUMBERTO</t>
  </si>
  <si>
    <t>CC27306269</t>
  </si>
  <si>
    <t>MARINA</t>
  </si>
  <si>
    <t>CASTRO</t>
  </si>
  <si>
    <t>EVELIO</t>
  </si>
  <si>
    <t>JURADO</t>
  </si>
  <si>
    <t>CC30711714</t>
  </si>
  <si>
    <t>SOL</t>
  </si>
  <si>
    <t>CC27231310</t>
  </si>
  <si>
    <t>ESTRELLA</t>
  </si>
  <si>
    <t>CC27529219</t>
  </si>
  <si>
    <t>FLORALBA</t>
  </si>
  <si>
    <t>BRAVO</t>
  </si>
  <si>
    <t>CC27075986</t>
  </si>
  <si>
    <t>AMELIA</t>
  </si>
  <si>
    <t>BOLAÑOS</t>
  </si>
  <si>
    <t>RIVADENEIRA</t>
  </si>
  <si>
    <t>FLORA</t>
  </si>
  <si>
    <t>GODOY</t>
  </si>
  <si>
    <t>CC30730020</t>
  </si>
  <si>
    <t>ELCY</t>
  </si>
  <si>
    <t>CC67000171</t>
  </si>
  <si>
    <t>MAYORGA</t>
  </si>
  <si>
    <t>CC27075042</t>
  </si>
  <si>
    <t>CC27386437</t>
  </si>
  <si>
    <t>CISNEROS</t>
  </si>
  <si>
    <t>BERNARDITA</t>
  </si>
  <si>
    <t>GUSTAVO</t>
  </si>
  <si>
    <t>JAVIER</t>
  </si>
  <si>
    <t>CC12978088</t>
  </si>
  <si>
    <t>PABLO</t>
  </si>
  <si>
    <t>EMILIO</t>
  </si>
  <si>
    <t>TRUJILLO</t>
  </si>
  <si>
    <t>GENTIL</t>
  </si>
  <si>
    <t>JAIRO</t>
  </si>
  <si>
    <t>CC30702614</t>
  </si>
  <si>
    <t>JIMENEZ</t>
  </si>
  <si>
    <t>LEONOR</t>
  </si>
  <si>
    <t>ARMANDO</t>
  </si>
  <si>
    <t>TAPIA</t>
  </si>
  <si>
    <t>PELAEZ</t>
  </si>
  <si>
    <t>ALEXANDRA</t>
  </si>
  <si>
    <t>PATRICIA</t>
  </si>
  <si>
    <t>CC27244973</t>
  </si>
  <si>
    <t>GLADYS</t>
  </si>
  <si>
    <t>CC5192392</t>
  </si>
  <si>
    <t>JOJOA</t>
  </si>
  <si>
    <t>JOSEFINA</t>
  </si>
  <si>
    <t>URBANO</t>
  </si>
  <si>
    <t>CIFUENTES</t>
  </si>
  <si>
    <t>CRUZ</t>
  </si>
  <si>
    <t>ELENA</t>
  </si>
  <si>
    <t>ALEYDA</t>
  </si>
  <si>
    <t>DE ORTIZ</t>
  </si>
  <si>
    <t>YOLANDA</t>
  </si>
  <si>
    <t>EMMA</t>
  </si>
  <si>
    <t>FANNY</t>
  </si>
  <si>
    <t>CARMEN</t>
  </si>
  <si>
    <t>FABIOLA</t>
  </si>
  <si>
    <t>MERCEDES</t>
  </si>
  <si>
    <t>SUAREZ</t>
  </si>
  <si>
    <t>CAICEDO</t>
  </si>
  <si>
    <t>CC12955011</t>
  </si>
  <si>
    <t>FIDEL</t>
  </si>
  <si>
    <t>CC27218753</t>
  </si>
  <si>
    <t>CC36810443</t>
  </si>
  <si>
    <t>CELINA</t>
  </si>
  <si>
    <t>HURTADO</t>
  </si>
  <si>
    <t>CC12967372</t>
  </si>
  <si>
    <t>GAMEZ</t>
  </si>
  <si>
    <t>VISITACION</t>
  </si>
  <si>
    <t>CC98343196</t>
  </si>
  <si>
    <t>ALBERTO</t>
  </si>
  <si>
    <t>CHAVES</t>
  </si>
  <si>
    <t>CC27100049</t>
  </si>
  <si>
    <t>CC14988427</t>
  </si>
  <si>
    <t>CC12966614</t>
  </si>
  <si>
    <t>NIDIA</t>
  </si>
  <si>
    <t>ADRIANA</t>
  </si>
  <si>
    <t>DEL ROSARIO</t>
  </si>
  <si>
    <t>CC36825073</t>
  </si>
  <si>
    <t>AURA</t>
  </si>
  <si>
    <t>PALACIOS</t>
  </si>
  <si>
    <t>CC27057760</t>
  </si>
  <si>
    <t>HILDA</t>
  </si>
  <si>
    <t>CC27274548</t>
  </si>
  <si>
    <t>CESAR</t>
  </si>
  <si>
    <t>ELIECER</t>
  </si>
  <si>
    <t>LIBARDO</t>
  </si>
  <si>
    <t>CC8288185</t>
  </si>
  <si>
    <t>HERRERA</t>
  </si>
  <si>
    <t>CC27430648</t>
  </si>
  <si>
    <t>ELSY</t>
  </si>
  <si>
    <t>MAGOLA</t>
  </si>
  <si>
    <t>CC27529663</t>
  </si>
  <si>
    <t>LEONILA</t>
  </si>
  <si>
    <t>VICTORIA</t>
  </si>
  <si>
    <t>DE FLOREZ</t>
  </si>
  <si>
    <t>LEIVA</t>
  </si>
  <si>
    <t>CC27079055</t>
  </si>
  <si>
    <t>DIVA</t>
  </si>
  <si>
    <t>DARIO</t>
  </si>
  <si>
    <t>CC27548525</t>
  </si>
  <si>
    <t>52835</t>
  </si>
  <si>
    <t>52835 - San Andres De Tumaco</t>
  </si>
  <si>
    <t>JULIO</t>
  </si>
  <si>
    <t>FLOREZ</t>
  </si>
  <si>
    <t>CASANOVA</t>
  </si>
  <si>
    <t>CC12986855</t>
  </si>
  <si>
    <t>CC12962577</t>
  </si>
  <si>
    <t>CC30720454</t>
  </si>
  <si>
    <t>CC59793993</t>
  </si>
  <si>
    <t>CRISTINA</t>
  </si>
  <si>
    <t>SOTO</t>
  </si>
  <si>
    <t>CC34495406</t>
  </si>
  <si>
    <t>DE LOPEZ</t>
  </si>
  <si>
    <t>CC30707475</t>
  </si>
  <si>
    <t>52683</t>
  </si>
  <si>
    <t>52683 - Sandoná</t>
  </si>
  <si>
    <t>CC27432647</t>
  </si>
  <si>
    <t>ARGENIS</t>
  </si>
  <si>
    <t>DE MUNOZ</t>
  </si>
  <si>
    <t>BLANCA</t>
  </si>
  <si>
    <t>LUCY</t>
  </si>
  <si>
    <t>MORALES</t>
  </si>
  <si>
    <t>CARDONA</t>
  </si>
  <si>
    <t>CC5307530</t>
  </si>
  <si>
    <t>ESPAÑA</t>
  </si>
  <si>
    <t>NOHORA</t>
  </si>
  <si>
    <t>AMANDA</t>
  </si>
  <si>
    <t>CC30726720</t>
  </si>
  <si>
    <t>TORO</t>
  </si>
  <si>
    <t>TULIO</t>
  </si>
  <si>
    <t>CC30722657</t>
  </si>
  <si>
    <t>CC87415007</t>
  </si>
  <si>
    <t>ALDEMAR</t>
  </si>
  <si>
    <t>CC30743583</t>
  </si>
  <si>
    <t>RAFAEL</t>
  </si>
  <si>
    <t>MONTERO</t>
  </si>
  <si>
    <t>DE IBARRA</t>
  </si>
  <si>
    <t>MARY</t>
  </si>
  <si>
    <t>SOFIA</t>
  </si>
  <si>
    <t>ADELAIDA</t>
  </si>
  <si>
    <t>CC12956423</t>
  </si>
  <si>
    <t>CC27064379</t>
  </si>
  <si>
    <t>PRADA</t>
  </si>
  <si>
    <t>DURAN</t>
  </si>
  <si>
    <t>CC5213535</t>
  </si>
  <si>
    <t>MIGUEL</t>
  </si>
  <si>
    <t>JUAN</t>
  </si>
  <si>
    <t>CC12963950</t>
  </si>
  <si>
    <t>CC12961063</t>
  </si>
  <si>
    <t>CC27140963</t>
  </si>
  <si>
    <t>CC12951378</t>
  </si>
  <si>
    <t>PARRA</t>
  </si>
  <si>
    <t>CC13103441</t>
  </si>
  <si>
    <t>CUELLAR</t>
  </si>
  <si>
    <t>CC27078681</t>
  </si>
  <si>
    <t>MIRIAN</t>
  </si>
  <si>
    <t>HIDALGO</t>
  </si>
  <si>
    <t>BELTRAN</t>
  </si>
  <si>
    <t>CC36751458</t>
  </si>
  <si>
    <t>MARIBEL</t>
  </si>
  <si>
    <t>CC5198169</t>
  </si>
  <si>
    <t>CC27246800</t>
  </si>
  <si>
    <t>MYRIAM</t>
  </si>
  <si>
    <t>RUIZ</t>
  </si>
  <si>
    <t>CC25452922</t>
  </si>
  <si>
    <t>ARNULFO</t>
  </si>
  <si>
    <t>CC30714964</t>
  </si>
  <si>
    <t>CC27431286</t>
  </si>
  <si>
    <t>LEYTON</t>
  </si>
  <si>
    <t>CC30721544</t>
  </si>
  <si>
    <t>LUCIA</t>
  </si>
  <si>
    <t>MARIELA</t>
  </si>
  <si>
    <t>SOTELO</t>
  </si>
  <si>
    <t>DE BENAVIDES</t>
  </si>
  <si>
    <t>ROSAS</t>
  </si>
  <si>
    <t>CC30740277</t>
  </si>
  <si>
    <t>DILMA</t>
  </si>
  <si>
    <t>YANETH</t>
  </si>
  <si>
    <t>GARCIA</t>
  </si>
  <si>
    <t>CC27307344</t>
  </si>
  <si>
    <t>ELSA</t>
  </si>
  <si>
    <t>CC27070837</t>
  </si>
  <si>
    <t>GORDILLO</t>
  </si>
  <si>
    <t>POLICARPA</t>
  </si>
  <si>
    <t>CC27379550</t>
  </si>
  <si>
    <t>CC12962251</t>
  </si>
  <si>
    <t>GILBERTO</t>
  </si>
  <si>
    <t>PAREDES</t>
  </si>
  <si>
    <t>CC12964777</t>
  </si>
  <si>
    <t>FABIAN</t>
  </si>
  <si>
    <t>CC5191900</t>
  </si>
  <si>
    <t>DAVID</t>
  </si>
  <si>
    <t>CC27078715</t>
  </si>
  <si>
    <t>HELENA</t>
  </si>
  <si>
    <t>CC27087511</t>
  </si>
  <si>
    <t>DEYANIRA</t>
  </si>
  <si>
    <t>CC12959563</t>
  </si>
  <si>
    <t>AURELIO</t>
  </si>
  <si>
    <t>CC30744316</t>
  </si>
  <si>
    <t>CC12952386</t>
  </si>
  <si>
    <t>IMBACHI</t>
  </si>
  <si>
    <t>RUBIELA</t>
  </si>
  <si>
    <t>CC12965152</t>
  </si>
  <si>
    <t>DE GOMEZ</t>
  </si>
  <si>
    <t>CC30726935</t>
  </si>
  <si>
    <t>MIREYA</t>
  </si>
  <si>
    <t>CC27223810</t>
  </si>
  <si>
    <t>CC27076987</t>
  </si>
  <si>
    <t>CC27393395</t>
  </si>
  <si>
    <t>STELLA</t>
  </si>
  <si>
    <t>CC1790217</t>
  </si>
  <si>
    <t>CC13002220</t>
  </si>
  <si>
    <t>MENESES</t>
  </si>
  <si>
    <t>ALBORNOZ</t>
  </si>
  <si>
    <t>CC27274215</t>
  </si>
  <si>
    <t>ESTER</t>
  </si>
  <si>
    <t>CC27071190</t>
  </si>
  <si>
    <t>MEJIA</t>
  </si>
  <si>
    <t>CC98382491</t>
  </si>
  <si>
    <t>CC1833590</t>
  </si>
  <si>
    <t>CC27059941</t>
  </si>
  <si>
    <t>ISMAELINA</t>
  </si>
  <si>
    <t>CC98385278</t>
  </si>
  <si>
    <t>ANIBAL</t>
  </si>
  <si>
    <t>CC30710126</t>
  </si>
  <si>
    <t>CONCEPCION</t>
  </si>
  <si>
    <t>BERENICE</t>
  </si>
  <si>
    <t>CC5200192</t>
  </si>
  <si>
    <t>AUGUSTO</t>
  </si>
  <si>
    <t>CC30712295</t>
  </si>
  <si>
    <t>EDILSA</t>
  </si>
  <si>
    <t>CC30719292</t>
  </si>
  <si>
    <t>CC27077442</t>
  </si>
  <si>
    <t>CC30709403</t>
  </si>
  <si>
    <t>HIPOLITO</t>
  </si>
  <si>
    <t>CC98395428</t>
  </si>
  <si>
    <t>CC27430878</t>
  </si>
  <si>
    <t>CC98333364</t>
  </si>
  <si>
    <t>MIRIAM</t>
  </si>
  <si>
    <t>CC5280858</t>
  </si>
  <si>
    <t>EUGENIA</t>
  </si>
  <si>
    <t>CC12979885</t>
  </si>
  <si>
    <t>CC30731223</t>
  </si>
  <si>
    <t>TELLO</t>
  </si>
  <si>
    <t>CC4360580</t>
  </si>
  <si>
    <t>ESPINOSA</t>
  </si>
  <si>
    <t>CIELO</t>
  </si>
  <si>
    <t>DE CHAVES</t>
  </si>
  <si>
    <t>CC27486751</t>
  </si>
  <si>
    <t>FLOR</t>
  </si>
  <si>
    <t>AMIRA</t>
  </si>
  <si>
    <t>CC59817697</t>
  </si>
  <si>
    <t>CC30728064</t>
  </si>
  <si>
    <t>LUCRECIA</t>
  </si>
  <si>
    <t>DOLORES</t>
  </si>
  <si>
    <t>PAULINA</t>
  </si>
  <si>
    <t>DE HERRERA</t>
  </si>
  <si>
    <t>CC30712732</t>
  </si>
  <si>
    <t>CC27225717</t>
  </si>
  <si>
    <t>CC12960634</t>
  </si>
  <si>
    <t>BUSTOS</t>
  </si>
  <si>
    <t>CC1798884</t>
  </si>
  <si>
    <t>FELIX</t>
  </si>
  <si>
    <t>LILIANA</t>
  </si>
  <si>
    <t>IRMA</t>
  </si>
  <si>
    <t>CC30706986</t>
  </si>
  <si>
    <t>GABRIEL</t>
  </si>
  <si>
    <t>ARTURO</t>
  </si>
  <si>
    <t>CC27239067</t>
  </si>
  <si>
    <t>CC27301884</t>
  </si>
  <si>
    <t>CC27070963</t>
  </si>
  <si>
    <t>CC98339573</t>
  </si>
  <si>
    <t>BOLANOS</t>
  </si>
  <si>
    <t>CC27070489</t>
  </si>
  <si>
    <t>RAUL</t>
  </si>
  <si>
    <t>DE CAICEDO</t>
  </si>
  <si>
    <t>CC27072483</t>
  </si>
  <si>
    <t>DE VILLOTA</t>
  </si>
  <si>
    <t>NELSON</t>
  </si>
  <si>
    <t>MEDINA</t>
  </si>
  <si>
    <t>CC5202372</t>
  </si>
  <si>
    <t>ALEJANDRO</t>
  </si>
  <si>
    <t>CC27217965</t>
  </si>
  <si>
    <t>CC30709026</t>
  </si>
  <si>
    <t>CC27430637</t>
  </si>
  <si>
    <t>CC27075090</t>
  </si>
  <si>
    <t>CABEZAS</t>
  </si>
  <si>
    <t>CC30708977</t>
  </si>
  <si>
    <t>DORADO</t>
  </si>
  <si>
    <t>CC30703979</t>
  </si>
  <si>
    <t>LOURDES</t>
  </si>
  <si>
    <t>BETANCOURT</t>
  </si>
  <si>
    <t>CC36997121</t>
  </si>
  <si>
    <t>CC30704056</t>
  </si>
  <si>
    <t>ESMERALDA</t>
  </si>
  <si>
    <t>CC30716525</t>
  </si>
  <si>
    <t>CC12964964</t>
  </si>
  <si>
    <t>CC59831953</t>
  </si>
  <si>
    <t>CONSTANZA</t>
  </si>
  <si>
    <t>FRANKLIN</t>
  </si>
  <si>
    <t>CC12995616</t>
  </si>
  <si>
    <t>MARIO</t>
  </si>
  <si>
    <t>CC27230655</t>
  </si>
  <si>
    <t>CC27248313</t>
  </si>
  <si>
    <t>DE MARIA</t>
  </si>
  <si>
    <t>MOLINA</t>
  </si>
  <si>
    <t>DORA</t>
  </si>
  <si>
    <t>CC30711674</t>
  </si>
  <si>
    <t>CC12970882</t>
  </si>
  <si>
    <t>LAURA</t>
  </si>
  <si>
    <t>CC32518846</t>
  </si>
  <si>
    <t>SILVIA</t>
  </si>
  <si>
    <t>AGUDELO</t>
  </si>
  <si>
    <t>CC27071733</t>
  </si>
  <si>
    <t>CC5331822</t>
  </si>
  <si>
    <t>HERIBERTO</t>
  </si>
  <si>
    <t>MONTILLA</t>
  </si>
  <si>
    <t>ELISA</t>
  </si>
  <si>
    <t>CC12958421</t>
  </si>
  <si>
    <t>TOBAR</t>
  </si>
  <si>
    <t>CC23274446</t>
  </si>
  <si>
    <t>SOLANO</t>
  </si>
  <si>
    <t>CC27529063</t>
  </si>
  <si>
    <t>CC12992383</t>
  </si>
  <si>
    <t>DE LA CRUZ</t>
  </si>
  <si>
    <t>CC27422704</t>
  </si>
  <si>
    <t>CC27218980</t>
  </si>
  <si>
    <t>MARIA DEL CARMEN</t>
  </si>
  <si>
    <t>CLEMENCIA</t>
  </si>
  <si>
    <t>ESCOBAR</t>
  </si>
  <si>
    <t>CC59827829</t>
  </si>
  <si>
    <t>SANDRA</t>
  </si>
  <si>
    <t>DE</t>
  </si>
  <si>
    <t>FERNANDO</t>
  </si>
  <si>
    <t>ALVARADO</t>
  </si>
  <si>
    <t>MAURICIO</t>
  </si>
  <si>
    <t>CC27074397</t>
  </si>
  <si>
    <t>SALAS</t>
  </si>
  <si>
    <t>CC12951154</t>
  </si>
  <si>
    <t>CC27217960</t>
  </si>
  <si>
    <t>CC12970028</t>
  </si>
  <si>
    <t>CC5353337</t>
  </si>
  <si>
    <t>CC27070503</t>
  </si>
  <si>
    <t>RITA</t>
  </si>
  <si>
    <t>CC5196191</t>
  </si>
  <si>
    <t>WILFREDO</t>
  </si>
  <si>
    <t>CC12964063</t>
  </si>
  <si>
    <t>ALIRIO</t>
  </si>
  <si>
    <t>CEBALLOS</t>
  </si>
  <si>
    <t>CC59813584</t>
  </si>
  <si>
    <t>ROCIO</t>
  </si>
  <si>
    <t>EMERITA</t>
  </si>
  <si>
    <t>CC2515075</t>
  </si>
  <si>
    <t>DANIEL</t>
  </si>
  <si>
    <t>CC5213399</t>
  </si>
  <si>
    <t>VERA</t>
  </si>
  <si>
    <t>CC5248967</t>
  </si>
  <si>
    <t>CC5249082</t>
  </si>
  <si>
    <t>NONE</t>
  </si>
  <si>
    <t>CC5249959</t>
  </si>
  <si>
    <t>CC27195985</t>
  </si>
  <si>
    <t>CC27196212</t>
  </si>
  <si>
    <t>CC27196741</t>
  </si>
  <si>
    <t>CC27196851</t>
  </si>
  <si>
    <t>CC27196906</t>
  </si>
  <si>
    <t>CC27197178</t>
  </si>
  <si>
    <t xml:space="preserve">ALBA </t>
  </si>
  <si>
    <t>CC27197252</t>
  </si>
  <si>
    <t>CC27197291</t>
  </si>
  <si>
    <t>CC27197374</t>
  </si>
  <si>
    <t>CC27197707</t>
  </si>
  <si>
    <t>CC27197757</t>
  </si>
  <si>
    <t>SALAZAR</t>
  </si>
  <si>
    <t>CC27197792</t>
  </si>
  <si>
    <t>CC27076265</t>
  </si>
  <si>
    <t>CLARA</t>
  </si>
  <si>
    <t>OFELIA</t>
  </si>
  <si>
    <t>DE MEJIA</t>
  </si>
  <si>
    <t>ARANGO</t>
  </si>
  <si>
    <t>RICARDO</t>
  </si>
  <si>
    <t>CC5278662</t>
  </si>
  <si>
    <t>CC27480082</t>
  </si>
  <si>
    <t>CC12970805</t>
  </si>
  <si>
    <t>CC27055487</t>
  </si>
  <si>
    <t>QUINTANA</t>
  </si>
  <si>
    <t>CC30713285</t>
  </si>
  <si>
    <t>CC30720287</t>
  </si>
  <si>
    <t>CARLINA</t>
  </si>
  <si>
    <t>DAZA</t>
  </si>
  <si>
    <t>ANGELICA</t>
  </si>
  <si>
    <t>RUEDA</t>
  </si>
  <si>
    <t>CASTAÑO</t>
  </si>
  <si>
    <t>CC30712342</t>
  </si>
  <si>
    <t>CC27424366</t>
  </si>
  <si>
    <t>CC17023134</t>
  </si>
  <si>
    <t>NANCY</t>
  </si>
  <si>
    <t>CC27419377</t>
  </si>
  <si>
    <t>CC27077131</t>
  </si>
  <si>
    <t>AYALA</t>
  </si>
  <si>
    <t>ROMERO</t>
  </si>
  <si>
    <t>CC30709090</t>
  </si>
  <si>
    <t>CC27072237</t>
  </si>
  <si>
    <t>CHAVEZ</t>
  </si>
  <si>
    <t>CC30718640</t>
  </si>
  <si>
    <t>CC5198003</t>
  </si>
  <si>
    <t>ELVIRA</t>
  </si>
  <si>
    <t>CC12978715</t>
  </si>
  <si>
    <t>ALONSO</t>
  </si>
  <si>
    <t>CC59793927</t>
  </si>
  <si>
    <t>OMAIRA</t>
  </si>
  <si>
    <t>DE BARRERA</t>
  </si>
  <si>
    <t>CC87450728</t>
  </si>
  <si>
    <t>CC87452434</t>
  </si>
  <si>
    <t>CC27077180</t>
  </si>
  <si>
    <t>CC6745220</t>
  </si>
  <si>
    <t>SANCHEZ</t>
  </si>
  <si>
    <t>CC27422123</t>
  </si>
  <si>
    <t>DE MORALES</t>
  </si>
  <si>
    <t>CC27422449</t>
  </si>
  <si>
    <t>PEREZ</t>
  </si>
  <si>
    <t>CC27421635</t>
  </si>
  <si>
    <t>TULIA</t>
  </si>
  <si>
    <t>DE CASTRO</t>
  </si>
  <si>
    <t>CC27108246</t>
  </si>
  <si>
    <t>DE GUZMAN</t>
  </si>
  <si>
    <t>SILVA</t>
  </si>
  <si>
    <t>PADILLA</t>
  </si>
  <si>
    <t>CC27399772</t>
  </si>
  <si>
    <t>CC27057301</t>
  </si>
  <si>
    <t>CC27423714</t>
  </si>
  <si>
    <t>GENNY</t>
  </si>
  <si>
    <t>ESTHER</t>
  </si>
  <si>
    <t>PRADO</t>
  </si>
  <si>
    <t>DE SANCHEZ</t>
  </si>
  <si>
    <t>CC12957433</t>
  </si>
  <si>
    <t>BUENAVENTURA</t>
  </si>
  <si>
    <t>CC27075169</t>
  </si>
  <si>
    <t>LEONARDO</t>
  </si>
  <si>
    <t>CC27064308</t>
  </si>
  <si>
    <t>MONTEALEGRE</t>
  </si>
  <si>
    <t>IRIS</t>
  </si>
  <si>
    <t>SILVIO</t>
  </si>
  <si>
    <t>CC14936479</t>
  </si>
  <si>
    <t>RONDON</t>
  </si>
  <si>
    <t>CC31927224</t>
  </si>
  <si>
    <t>CONSUELO</t>
  </si>
  <si>
    <t>BETANCOURTH</t>
  </si>
  <si>
    <t>CC13001298</t>
  </si>
  <si>
    <t>CC27529479</t>
  </si>
  <si>
    <t>DE GARZON</t>
  </si>
  <si>
    <t>CC59793753</t>
  </si>
  <si>
    <t>CC5201452</t>
  </si>
  <si>
    <t>CC1801129</t>
  </si>
  <si>
    <t>EDILBERTO</t>
  </si>
  <si>
    <t>OSCAR</t>
  </si>
  <si>
    <t>DE LOS ANGELES</t>
  </si>
  <si>
    <t>DE HOYOS</t>
  </si>
  <si>
    <t>CC30706436</t>
  </si>
  <si>
    <t>LIBIA</t>
  </si>
  <si>
    <t>AYDEE</t>
  </si>
  <si>
    <t>CC27385858</t>
  </si>
  <si>
    <t>CC27247058</t>
  </si>
  <si>
    <t>CC27433092</t>
  </si>
  <si>
    <t>CC5327766</t>
  </si>
  <si>
    <t>LANDAZURI</t>
  </si>
  <si>
    <t>BERNARDO</t>
  </si>
  <si>
    <t>CC16625629</t>
  </si>
  <si>
    <t>CC30707471</t>
  </si>
  <si>
    <t>CC30714703</t>
  </si>
  <si>
    <t>GUZMAN</t>
  </si>
  <si>
    <t>CC27107435</t>
  </si>
  <si>
    <t>ETELVINA</t>
  </si>
  <si>
    <t>VEGA</t>
  </si>
  <si>
    <t>CC41180628</t>
  </si>
  <si>
    <t>ARNOLDO</t>
  </si>
  <si>
    <t>HERMINSUL</t>
  </si>
  <si>
    <t>CC30714952</t>
  </si>
  <si>
    <t>CC30720380</t>
  </si>
  <si>
    <t>WALDINA</t>
  </si>
  <si>
    <t>FLAVIO</t>
  </si>
  <si>
    <t>CC1861030</t>
  </si>
  <si>
    <t>CC30702480</t>
  </si>
  <si>
    <t>CC27353779</t>
  </si>
  <si>
    <t>QUIÑONES</t>
  </si>
  <si>
    <t>CC13011419</t>
  </si>
  <si>
    <t>QUINONES</t>
  </si>
  <si>
    <t>CC13013135</t>
  </si>
  <si>
    <t>CC12902242</t>
  </si>
  <si>
    <t>LEDESMA</t>
  </si>
  <si>
    <t>BARBARA</t>
  </si>
  <si>
    <t>DE PADILLA</t>
  </si>
  <si>
    <t>WILLIAM</t>
  </si>
  <si>
    <t>CASTANO</t>
  </si>
  <si>
    <t>VILLADA</t>
  </si>
  <si>
    <t>NOHEMY</t>
  </si>
  <si>
    <t>CALVACHE</t>
  </si>
  <si>
    <t>HENRY</t>
  </si>
  <si>
    <t>CC27431244</t>
  </si>
  <si>
    <t>RIVAS</t>
  </si>
  <si>
    <t>NORA</t>
  </si>
  <si>
    <t>MAGALY</t>
  </si>
  <si>
    <t>CC5249399</t>
  </si>
  <si>
    <t>CC12957475</t>
  </si>
  <si>
    <t>CC12954620</t>
  </si>
  <si>
    <t>CC27077379</t>
  </si>
  <si>
    <t>DE NARVAEZ</t>
  </si>
  <si>
    <t>CC36950195</t>
  </si>
  <si>
    <t>CC59825374</t>
  </si>
  <si>
    <t>EDITH</t>
  </si>
  <si>
    <t>RAQUEL</t>
  </si>
  <si>
    <t>CC98378922</t>
  </si>
  <si>
    <t>ERVIN</t>
  </si>
  <si>
    <t>CC27078378</t>
  </si>
  <si>
    <t>ECHEVERRY</t>
  </si>
  <si>
    <t>CC27079360</t>
  </si>
  <si>
    <t>CC5191539</t>
  </si>
  <si>
    <t>CC27096057</t>
  </si>
  <si>
    <t>CC27079573</t>
  </si>
  <si>
    <t>CC98389290</t>
  </si>
  <si>
    <t>CC5371072</t>
  </si>
  <si>
    <t>PEÑA</t>
  </si>
  <si>
    <t>ROSANA</t>
  </si>
  <si>
    <t>COLLAZOS</t>
  </si>
  <si>
    <t>NIETO</t>
  </si>
  <si>
    <t>OVIDIO</t>
  </si>
  <si>
    <t xml:space="preserve">HERRERA </t>
  </si>
  <si>
    <t>ELDA</t>
  </si>
  <si>
    <t>CC12968006</t>
  </si>
  <si>
    <t>REINA</t>
  </si>
  <si>
    <t>CC12952899</t>
  </si>
  <si>
    <t>RODOLFO</t>
  </si>
  <si>
    <t>RUBEN</t>
  </si>
  <si>
    <t>ZAPATA</t>
  </si>
  <si>
    <t>CC18107932</t>
  </si>
  <si>
    <t>ADIELA</t>
  </si>
  <si>
    <t>ERNESTINA</t>
  </si>
  <si>
    <t>CC30723217</t>
  </si>
  <si>
    <t>CC27421543</t>
  </si>
  <si>
    <t>CC2902583</t>
  </si>
  <si>
    <t>ADELA</t>
  </si>
  <si>
    <t>MAGALI</t>
  </si>
  <si>
    <t>JOAQUIN</t>
  </si>
  <si>
    <t>CC27154674</t>
  </si>
  <si>
    <t>DE VALENCIA</t>
  </si>
  <si>
    <t>CC87570289</t>
  </si>
  <si>
    <t>CC27425033</t>
  </si>
  <si>
    <t>MARCELA</t>
  </si>
  <si>
    <t>CC27155329</t>
  </si>
  <si>
    <t>CC27073960</t>
  </si>
  <si>
    <t>CC27421253</t>
  </si>
  <si>
    <t>CC27060026</t>
  </si>
  <si>
    <t>CC27423860</t>
  </si>
  <si>
    <t>LILIA</t>
  </si>
  <si>
    <t>CC27424041</t>
  </si>
  <si>
    <t>CORDERO</t>
  </si>
  <si>
    <t>CC12952994</t>
  </si>
  <si>
    <t>CC87452208</t>
  </si>
  <si>
    <t>CC59795001</t>
  </si>
  <si>
    <t>ESPINOZA</t>
  </si>
  <si>
    <t>CC27172128</t>
  </si>
  <si>
    <t>CC30708840</t>
  </si>
  <si>
    <t>CC12964794</t>
  </si>
  <si>
    <t>CLAUDIA</t>
  </si>
  <si>
    <t>LORENA</t>
  </si>
  <si>
    <t>VELA</t>
  </si>
  <si>
    <t>CC30744191</t>
  </si>
  <si>
    <t>CC5198724</t>
  </si>
  <si>
    <t>DIEGO</t>
  </si>
  <si>
    <t>CC27294154</t>
  </si>
  <si>
    <t>CC36992296</t>
  </si>
  <si>
    <t>CC27422728</t>
  </si>
  <si>
    <t>CC5257582</t>
  </si>
  <si>
    <t>CC5191646</t>
  </si>
  <si>
    <t>PALMA</t>
  </si>
  <si>
    <t>GIRALDO</t>
  </si>
  <si>
    <t>CC12973428</t>
  </si>
  <si>
    <t>CC12961189</t>
  </si>
  <si>
    <t>CC12966299</t>
  </si>
  <si>
    <t>CC5257888</t>
  </si>
  <si>
    <t>CC30723549</t>
  </si>
  <si>
    <t>CC27072039</t>
  </si>
  <si>
    <t>ALEXANDER</t>
  </si>
  <si>
    <t>RUBY</t>
  </si>
  <si>
    <t>ARDILA</t>
  </si>
  <si>
    <t>CC27248123</t>
  </si>
  <si>
    <t>MIRYAM</t>
  </si>
  <si>
    <t>DE COLLAZOS</t>
  </si>
  <si>
    <t>CC5213520</t>
  </si>
  <si>
    <t>GILDARDO</t>
  </si>
  <si>
    <t>CC27074798</t>
  </si>
  <si>
    <t>CC27076270</t>
  </si>
  <si>
    <t>CC27422955</t>
  </si>
  <si>
    <t xml:space="preserve">ACOSTA </t>
  </si>
  <si>
    <t>PLAZA</t>
  </si>
  <si>
    <t>CC12982589</t>
  </si>
  <si>
    <t>ALCIBIADES</t>
  </si>
  <si>
    <t>ESPANA</t>
  </si>
  <si>
    <t>CC27287209</t>
  </si>
  <si>
    <t>CC27548889</t>
  </si>
  <si>
    <t>CC30710749</t>
  </si>
  <si>
    <t>CC27068039</t>
  </si>
  <si>
    <t>CC30706378</t>
  </si>
  <si>
    <t>CC1808135</t>
  </si>
  <si>
    <t>SAENZ</t>
  </si>
  <si>
    <t>CC30720209</t>
  </si>
  <si>
    <t>WILSON</t>
  </si>
  <si>
    <t>CC27075065</t>
  </si>
  <si>
    <t>ARBOLEDA</t>
  </si>
  <si>
    <t>GAVIRIA</t>
  </si>
  <si>
    <t>CC87062832</t>
  </si>
  <si>
    <t>CC12965516</t>
  </si>
  <si>
    <t>CC1791046</t>
  </si>
  <si>
    <t>GLADIS</t>
  </si>
  <si>
    <t xml:space="preserve">LILIANA </t>
  </si>
  <si>
    <t>CC12983068</t>
  </si>
  <si>
    <t>DARY</t>
  </si>
  <si>
    <t>CC30708319</t>
  </si>
  <si>
    <t>ONEIDA</t>
  </si>
  <si>
    <t>FIERRO</t>
  </si>
  <si>
    <t>CC27548176</t>
  </si>
  <si>
    <t>NUVIA</t>
  </si>
  <si>
    <t>CC12965228</t>
  </si>
  <si>
    <t>CC27431392</t>
  </si>
  <si>
    <t>CC27215029</t>
  </si>
  <si>
    <t>DEL PILAR</t>
  </si>
  <si>
    <t>MOSQUERA</t>
  </si>
  <si>
    <t>CC5219948</t>
  </si>
  <si>
    <t xml:space="preserve">QUIÑONES </t>
  </si>
  <si>
    <t>CC87431439</t>
  </si>
  <si>
    <t>CC27123158</t>
  </si>
  <si>
    <t xml:space="preserve">GLORIA </t>
  </si>
  <si>
    <t>CC27122749</t>
  </si>
  <si>
    <t>CC27123004</t>
  </si>
  <si>
    <t>CC27122656</t>
  </si>
  <si>
    <t>CC27405474</t>
  </si>
  <si>
    <t>SEGURA</t>
  </si>
  <si>
    <t>CC87433839</t>
  </si>
  <si>
    <t>CC87433766</t>
  </si>
  <si>
    <t>CC5219197</t>
  </si>
  <si>
    <t xml:space="preserve">JOSE </t>
  </si>
  <si>
    <t>CC98350532</t>
  </si>
  <si>
    <t>CC27123187</t>
  </si>
  <si>
    <t xml:space="preserve">MARIA </t>
  </si>
  <si>
    <t>CC27124367</t>
  </si>
  <si>
    <t xml:space="preserve">MARTHA </t>
  </si>
  <si>
    <t>CC27128370</t>
  </si>
  <si>
    <t>CC87432721</t>
  </si>
  <si>
    <t>CC4832844</t>
  </si>
  <si>
    <t>PRECIADO</t>
  </si>
  <si>
    <t>CC27124230</t>
  </si>
  <si>
    <t>CC27122836</t>
  </si>
  <si>
    <t xml:space="preserve">MARY </t>
  </si>
  <si>
    <t>CC27123731</t>
  </si>
  <si>
    <t>CC87430577</t>
  </si>
  <si>
    <t>CC59681050</t>
  </si>
  <si>
    <t>CC27124255</t>
  </si>
  <si>
    <t>TENORIO</t>
  </si>
  <si>
    <t>CC87430309</t>
  </si>
  <si>
    <t>CC27402893</t>
  </si>
  <si>
    <t>CC27122986</t>
  </si>
  <si>
    <t>CC5219890</t>
  </si>
  <si>
    <t>CC27123218</t>
  </si>
  <si>
    <t>CC5219599</t>
  </si>
  <si>
    <t>CC27123905</t>
  </si>
  <si>
    <t>CC27124292</t>
  </si>
  <si>
    <t>CC5219576</t>
  </si>
  <si>
    <t>CC37085909</t>
  </si>
  <si>
    <t>CC27123748</t>
  </si>
  <si>
    <t>CC12955853</t>
  </si>
  <si>
    <t>CC87430131</t>
  </si>
  <si>
    <t>CC5289754</t>
  </si>
  <si>
    <t>CC27123385</t>
  </si>
  <si>
    <t>CC27123942</t>
  </si>
  <si>
    <t>CC27125028</t>
  </si>
  <si>
    <t>CC79300344</t>
  </si>
  <si>
    <t>CC27122644</t>
  </si>
  <si>
    <t>CC87432509</t>
  </si>
  <si>
    <t>CC87431074</t>
  </si>
  <si>
    <t>CC27122513</t>
  </si>
  <si>
    <t>CC1082689541</t>
  </si>
  <si>
    <t xml:space="preserve">ANGELA </t>
  </si>
  <si>
    <t>CC27136113</t>
  </si>
  <si>
    <t>CC87431089</t>
  </si>
  <si>
    <t>CC87431088</t>
  </si>
  <si>
    <t>CC27124165</t>
  </si>
  <si>
    <t>NUÑEZ</t>
  </si>
  <si>
    <t>VARGAS</t>
  </si>
  <si>
    <t>CC27123412</t>
  </si>
  <si>
    <t>CC27123308</t>
  </si>
  <si>
    <t>CC27123807</t>
  </si>
  <si>
    <t>CC87430005</t>
  </si>
  <si>
    <t>CC87434350</t>
  </si>
  <si>
    <t>CC87431576</t>
  </si>
  <si>
    <t>CC27123611</t>
  </si>
  <si>
    <t>CC27409621</t>
  </si>
  <si>
    <t>CC5289553</t>
  </si>
  <si>
    <t>CC27173764</t>
  </si>
  <si>
    <t>CC87511277</t>
  </si>
  <si>
    <t>CC27173782</t>
  </si>
  <si>
    <t>MATILDE</t>
  </si>
  <si>
    <t>CC27257742</t>
  </si>
  <si>
    <t>CC87190002</t>
  </si>
  <si>
    <t>CC59788206</t>
  </si>
  <si>
    <t>CC25436252</t>
  </si>
  <si>
    <t xml:space="preserve">ROSA </t>
  </si>
  <si>
    <t>CC27256986</t>
  </si>
  <si>
    <t xml:space="preserve">FLOR </t>
  </si>
  <si>
    <t xml:space="preserve">MENA </t>
  </si>
  <si>
    <t>CC59668297</t>
  </si>
  <si>
    <t>ANGELA</t>
  </si>
  <si>
    <t xml:space="preserve">CASTRO </t>
  </si>
  <si>
    <t>CC5270964</t>
  </si>
  <si>
    <t>CC27258654</t>
  </si>
  <si>
    <t xml:space="preserve">CARVAJAL </t>
  </si>
  <si>
    <t>CC59175012</t>
  </si>
  <si>
    <t>CC31379232</t>
  </si>
  <si>
    <t xml:space="preserve">QUINTERO </t>
  </si>
  <si>
    <t>BARRIO LAS MERCEDES</t>
  </si>
  <si>
    <t>CC13107252</t>
  </si>
  <si>
    <t xml:space="preserve">RODRIGUEZ </t>
  </si>
  <si>
    <t xml:space="preserve">LUIS </t>
  </si>
  <si>
    <t>CC27257955</t>
  </si>
  <si>
    <t xml:space="preserve">ZUÑIGA </t>
  </si>
  <si>
    <t>CC27257701</t>
  </si>
  <si>
    <t>CC27259147</t>
  </si>
  <si>
    <t>CC27257711</t>
  </si>
  <si>
    <t>YOLIMA</t>
  </si>
  <si>
    <t>CC27257886</t>
  </si>
  <si>
    <t>CC27257672</t>
  </si>
  <si>
    <t xml:space="preserve">CARMEN </t>
  </si>
  <si>
    <t xml:space="preserve">CUELLAR </t>
  </si>
  <si>
    <t>CC27257643</t>
  </si>
  <si>
    <t>ESTUPIÑAN</t>
  </si>
  <si>
    <t>CC25436177</t>
  </si>
  <si>
    <t xml:space="preserve">ESPINOSA </t>
  </si>
  <si>
    <t>CC13104019</t>
  </si>
  <si>
    <t>CC13104770</t>
  </si>
  <si>
    <t>CAMILO</t>
  </si>
  <si>
    <t>CC87430890</t>
  </si>
  <si>
    <t>CC27257768</t>
  </si>
  <si>
    <t>CC13103772</t>
  </si>
  <si>
    <t>CC31286069</t>
  </si>
  <si>
    <t>ANTONIA</t>
  </si>
  <si>
    <t>CC1592878</t>
  </si>
  <si>
    <t xml:space="preserve">GAMBOA </t>
  </si>
  <si>
    <t>CC31831656</t>
  </si>
  <si>
    <t>CC27258975</t>
  </si>
  <si>
    <t>CC27258160</t>
  </si>
  <si>
    <t>CC66973542</t>
  </si>
  <si>
    <t xml:space="preserve">OLAYA </t>
  </si>
  <si>
    <t>CC27258082</t>
  </si>
  <si>
    <t xml:space="preserve">LUZ </t>
  </si>
  <si>
    <t>CC27262774</t>
  </si>
  <si>
    <t xml:space="preserve">OSPINA </t>
  </si>
  <si>
    <t>CC27256852</t>
  </si>
  <si>
    <t>HINESTROZA</t>
  </si>
  <si>
    <t>CC27258051</t>
  </si>
  <si>
    <t>CC31372341</t>
  </si>
  <si>
    <t>CC59672095</t>
  </si>
  <si>
    <t xml:space="preserve">ANA </t>
  </si>
  <si>
    <t>CC13104286</t>
  </si>
  <si>
    <t>MISAEL</t>
  </si>
  <si>
    <t>CC13104975</t>
  </si>
  <si>
    <t xml:space="preserve">JORGE </t>
  </si>
  <si>
    <t>CC27258790</t>
  </si>
  <si>
    <t>CC59165385</t>
  </si>
  <si>
    <t>CC27125017</t>
  </si>
  <si>
    <t>CC34677927</t>
  </si>
  <si>
    <t xml:space="preserve">AURA </t>
  </si>
  <si>
    <t>CC27259285</t>
  </si>
  <si>
    <t>CC27258800</t>
  </si>
  <si>
    <t>CC27257480</t>
  </si>
  <si>
    <t>CC27258440</t>
  </si>
  <si>
    <t xml:space="preserve">HERNANDEZ </t>
  </si>
  <si>
    <t>CC59166050</t>
  </si>
  <si>
    <t>CC27258532</t>
  </si>
  <si>
    <t>CC13104153</t>
  </si>
  <si>
    <t>CC27259067</t>
  </si>
  <si>
    <t>CC13106607</t>
  </si>
  <si>
    <t>CC13105121</t>
  </si>
  <si>
    <t>CC27258726</t>
  </si>
  <si>
    <t xml:space="preserve">TORRES </t>
  </si>
  <si>
    <t>CC59166761</t>
  </si>
  <si>
    <t xml:space="preserve">OROBIO </t>
  </si>
  <si>
    <t xml:space="preserve">TENORIO </t>
  </si>
  <si>
    <t>CC27257625</t>
  </si>
  <si>
    <t>CC55056534</t>
  </si>
  <si>
    <t>CC13104563</t>
  </si>
  <si>
    <t>CC59165134</t>
  </si>
  <si>
    <t>CC59166150</t>
  </si>
  <si>
    <t>CC27258064</t>
  </si>
  <si>
    <t xml:space="preserve">VALENCIA </t>
  </si>
  <si>
    <t>CC27259335</t>
  </si>
  <si>
    <t>CC27258907</t>
  </si>
  <si>
    <t>CC27258259</t>
  </si>
  <si>
    <t>ESNEDA</t>
  </si>
  <si>
    <t>CC27259049</t>
  </si>
  <si>
    <t>CC27198457</t>
  </si>
  <si>
    <t>CC27198790</t>
  </si>
  <si>
    <t>CC27198751</t>
  </si>
  <si>
    <t>CC27198817</t>
  </si>
  <si>
    <t>CC27198924</t>
  </si>
  <si>
    <t>CC27199081</t>
  </si>
  <si>
    <t>DELIA</t>
  </si>
  <si>
    <t>CC27199271</t>
  </si>
  <si>
    <t>CC27200908</t>
  </si>
  <si>
    <t>CC30705429</t>
  </si>
  <si>
    <t>CC30717853</t>
  </si>
  <si>
    <t>CC30718243</t>
  </si>
  <si>
    <t>CC30723007</t>
  </si>
  <si>
    <t>CC30734308</t>
  </si>
  <si>
    <t>CC98332382</t>
  </si>
  <si>
    <t>HERNADEZ</t>
  </si>
  <si>
    <t>CC98333322</t>
  </si>
  <si>
    <t>CC27060235</t>
  </si>
  <si>
    <t>BEJARANO</t>
  </si>
  <si>
    <t>CC5249281</t>
  </si>
  <si>
    <t>CC5249104</t>
  </si>
  <si>
    <t>RIOS</t>
  </si>
  <si>
    <t>CC27198052</t>
  </si>
  <si>
    <t>EDILMA</t>
  </si>
  <si>
    <t>CC5249760</t>
  </si>
  <si>
    <t>CC27198255</t>
  </si>
  <si>
    <t>CC98333381</t>
  </si>
  <si>
    <t>CC12995876</t>
  </si>
  <si>
    <t>CC5249497</t>
  </si>
  <si>
    <t>CC27198294</t>
  </si>
  <si>
    <t>CC5249394</t>
  </si>
  <si>
    <t xml:space="preserve">CARLOS </t>
  </si>
  <si>
    <t>CC27197256</t>
  </si>
  <si>
    <t>DE ROJAS</t>
  </si>
  <si>
    <t>CC5249197</t>
  </si>
  <si>
    <t>CC26563433</t>
  </si>
  <si>
    <t>LADY</t>
  </si>
  <si>
    <t>CC41314607</t>
  </si>
  <si>
    <t>OSORIO</t>
  </si>
  <si>
    <t>OSPINA</t>
  </si>
  <si>
    <t>CC5248529</t>
  </si>
  <si>
    <t>CC98333672</t>
  </si>
  <si>
    <t>52356</t>
  </si>
  <si>
    <t>52356 - Ipiales</t>
  </si>
  <si>
    <t>POSSO</t>
  </si>
  <si>
    <t>RUFINA</t>
  </si>
  <si>
    <t>52378</t>
  </si>
  <si>
    <t>52378 - La Cruz</t>
  </si>
  <si>
    <t>ROLDAN</t>
  </si>
  <si>
    <t>IVAN</t>
  </si>
  <si>
    <t>MARQUEZ</t>
  </si>
  <si>
    <t>BUENDIA</t>
  </si>
  <si>
    <t>NILSA</t>
  </si>
  <si>
    <t>EUFEMIA</t>
  </si>
  <si>
    <t>EMPERATRIZ</t>
  </si>
  <si>
    <t>52399</t>
  </si>
  <si>
    <t>52399 - La Union</t>
  </si>
  <si>
    <t>CC27295343</t>
  </si>
  <si>
    <t>CC12965382</t>
  </si>
  <si>
    <t>CC27295642</t>
  </si>
  <si>
    <t>HERMINIA</t>
  </si>
  <si>
    <t>CC5337528</t>
  </si>
  <si>
    <t>CC79261617</t>
  </si>
  <si>
    <t>CC27294662</t>
  </si>
  <si>
    <t>CC30708062</t>
  </si>
  <si>
    <t>DE GARCIA</t>
  </si>
  <si>
    <t>CC27298408</t>
  </si>
  <si>
    <t>CC5280975</t>
  </si>
  <si>
    <t>CC15811800</t>
  </si>
  <si>
    <t>CC98195092</t>
  </si>
  <si>
    <t>ARCENIO</t>
  </si>
  <si>
    <t>CC27296603</t>
  </si>
  <si>
    <t>CC30722434</t>
  </si>
  <si>
    <t>CC5280990</t>
  </si>
  <si>
    <t>CC59705414</t>
  </si>
  <si>
    <t>CC17086970</t>
  </si>
  <si>
    <t>CC27294888</t>
  </si>
  <si>
    <t>CC4708295</t>
  </si>
  <si>
    <t>CC27295568</t>
  </si>
  <si>
    <t>CC15813728</t>
  </si>
  <si>
    <t>CC15812132</t>
  </si>
  <si>
    <t>CC27295880</t>
  </si>
  <si>
    <t>CC27293778</t>
  </si>
  <si>
    <t>CC12957258</t>
  </si>
  <si>
    <t>ALBEIRO</t>
  </si>
  <si>
    <t>NAPOLEON</t>
  </si>
  <si>
    <t>CC27298432</t>
  </si>
  <si>
    <t>CC27295680</t>
  </si>
  <si>
    <t>CC27296464</t>
  </si>
  <si>
    <t>CC5336677</t>
  </si>
  <si>
    <t>CC59740006</t>
  </si>
  <si>
    <t>CC27115210</t>
  </si>
  <si>
    <t>CC27297593</t>
  </si>
  <si>
    <t>CC15811137</t>
  </si>
  <si>
    <t>CC98195217</t>
  </si>
  <si>
    <t>CC27294311</t>
  </si>
  <si>
    <t>CC15811991</t>
  </si>
  <si>
    <t>CC13058641</t>
  </si>
  <si>
    <t>ABRAHAM</t>
  </si>
  <si>
    <t>CC30708158</t>
  </si>
  <si>
    <t>CC5314348</t>
  </si>
  <si>
    <t>CC12962130</t>
  </si>
  <si>
    <t>CC27294391</t>
  </si>
  <si>
    <t>CC12998368</t>
  </si>
  <si>
    <t>CC15814863</t>
  </si>
  <si>
    <t xml:space="preserve">ALARCON </t>
  </si>
  <si>
    <t>CC27294407</t>
  </si>
  <si>
    <t>CC27296808</t>
  </si>
  <si>
    <t>CC15811865</t>
  </si>
  <si>
    <t>CC15813526</t>
  </si>
  <si>
    <t>CC27278993</t>
  </si>
  <si>
    <t>SANTA ROSA</t>
  </si>
  <si>
    <t>CC59705907</t>
  </si>
  <si>
    <t>CC27296596</t>
  </si>
  <si>
    <t>CC27294684</t>
  </si>
  <si>
    <t>CC27293871</t>
  </si>
  <si>
    <t>CC37040030</t>
  </si>
  <si>
    <t>MARITZA</t>
  </si>
  <si>
    <t>CC27118709</t>
  </si>
  <si>
    <t>CC94442053</t>
  </si>
  <si>
    <t>CC12795378</t>
  </si>
  <si>
    <t xml:space="preserve">CORTES </t>
  </si>
  <si>
    <t>CC36810096</t>
  </si>
  <si>
    <t>CC36810343</t>
  </si>
  <si>
    <t xml:space="preserve">SANCHEZ </t>
  </si>
  <si>
    <t>CC87550223</t>
  </si>
  <si>
    <t>CC30706923</t>
  </si>
  <si>
    <t>CC87550456</t>
  </si>
  <si>
    <t>CC41182319</t>
  </si>
  <si>
    <t>CC5314321</t>
  </si>
  <si>
    <t xml:space="preserve">HERNAN </t>
  </si>
  <si>
    <t>CC1865068</t>
  </si>
  <si>
    <t>CC27399238</t>
  </si>
  <si>
    <t>CC5314191</t>
  </si>
  <si>
    <t>SALVADOR</t>
  </si>
  <si>
    <t>CC27400628</t>
  </si>
  <si>
    <t>ARIAS</t>
  </si>
  <si>
    <t>CC30719018</t>
  </si>
  <si>
    <t>CARVAJAL</t>
  </si>
  <si>
    <t>CC98073151</t>
  </si>
  <si>
    <t>CC79376272</t>
  </si>
  <si>
    <t>SIMON</t>
  </si>
  <si>
    <t>CC87550062</t>
  </si>
  <si>
    <t xml:space="preserve">ALVARO </t>
  </si>
  <si>
    <t>CC30726008</t>
  </si>
  <si>
    <t>GILMA</t>
  </si>
  <si>
    <t>CC39700793</t>
  </si>
  <si>
    <t>ZUÑIGA</t>
  </si>
  <si>
    <t>CC1865003</t>
  </si>
  <si>
    <t>CC30702665</t>
  </si>
  <si>
    <t>CC27126091</t>
  </si>
  <si>
    <t xml:space="preserve">BLANCA </t>
  </si>
  <si>
    <t>CC87552815</t>
  </si>
  <si>
    <t>CC27314062</t>
  </si>
  <si>
    <t>CC27400776</t>
  </si>
  <si>
    <t>LIDA</t>
  </si>
  <si>
    <t>CC27399487</t>
  </si>
  <si>
    <t>CC12917037</t>
  </si>
  <si>
    <t>CC27337686</t>
  </si>
  <si>
    <t xml:space="preserve">MARIELA </t>
  </si>
  <si>
    <t>CC27399725</t>
  </si>
  <si>
    <t>CC27399947</t>
  </si>
  <si>
    <t>VEREDA EL DIVISO</t>
  </si>
  <si>
    <t>CC5314315</t>
  </si>
  <si>
    <t>CC27500511</t>
  </si>
  <si>
    <t>CC79305838</t>
  </si>
  <si>
    <t>VIVAS</t>
  </si>
  <si>
    <t>CC87550187</t>
  </si>
  <si>
    <t>CC13010942</t>
  </si>
  <si>
    <t>CC87550420</t>
  </si>
  <si>
    <t>CC5295541</t>
  </si>
  <si>
    <t>52678</t>
  </si>
  <si>
    <t>52678 - Samaniego</t>
  </si>
  <si>
    <t>CC27421076</t>
  </si>
  <si>
    <t>CC59793136</t>
  </si>
  <si>
    <t>CC59794130</t>
  </si>
  <si>
    <t>CC27422545</t>
  </si>
  <si>
    <t>CC87450440</t>
  </si>
  <si>
    <t>CC59794268</t>
  </si>
  <si>
    <t>CC59672424</t>
  </si>
  <si>
    <t>52693</t>
  </si>
  <si>
    <t>52693 - San Pablo</t>
  </si>
  <si>
    <t>CC27449720</t>
  </si>
  <si>
    <t>CC5338925</t>
  </si>
  <si>
    <t>CC27449807</t>
  </si>
  <si>
    <t>CC5340037</t>
  </si>
  <si>
    <t>HOYOS</t>
  </si>
  <si>
    <t>CC10523834</t>
  </si>
  <si>
    <t xml:space="preserve">OSCAR </t>
  </si>
  <si>
    <t>CC27449505</t>
  </si>
  <si>
    <t>CC27451094</t>
  </si>
  <si>
    <t xml:space="preserve">CEBALLOS </t>
  </si>
  <si>
    <t>CC27450429</t>
  </si>
  <si>
    <t>LARA</t>
  </si>
  <si>
    <t>CC5279915</t>
  </si>
  <si>
    <t>SANTOS</t>
  </si>
  <si>
    <t>CC98322405</t>
  </si>
  <si>
    <t>CC59435027</t>
  </si>
  <si>
    <t>CC27451856</t>
  </si>
  <si>
    <t>CC30708613</t>
  </si>
  <si>
    <t>CC27451236</t>
  </si>
  <si>
    <t>VALDEZ</t>
  </si>
  <si>
    <t>CC27276446</t>
  </si>
  <si>
    <t>CC27449504</t>
  </si>
  <si>
    <t>CC27450841</t>
  </si>
  <si>
    <t>CC27449814</t>
  </si>
  <si>
    <t>CC27274322</t>
  </si>
  <si>
    <t>CC27449856</t>
  </si>
  <si>
    <t>PAREJA</t>
  </si>
  <si>
    <t>CC27451158</t>
  </si>
  <si>
    <t>CC27453614</t>
  </si>
  <si>
    <t>CC27450520</t>
  </si>
  <si>
    <t>CC27449506</t>
  </si>
  <si>
    <t>DE MUÑOZ</t>
  </si>
  <si>
    <t>CC27450821</t>
  </si>
  <si>
    <t>CC98322443</t>
  </si>
  <si>
    <t>CC98322373</t>
  </si>
  <si>
    <t>CC5338780</t>
  </si>
  <si>
    <t>CC98322860</t>
  </si>
  <si>
    <t>CC27450927</t>
  </si>
  <si>
    <t>ANDREA</t>
  </si>
  <si>
    <t>CC27450264</t>
  </si>
  <si>
    <t>DE PARRA</t>
  </si>
  <si>
    <t>CC31266661</t>
  </si>
  <si>
    <t>CC27453651</t>
  </si>
  <si>
    <t xml:space="preserve">MOLINA </t>
  </si>
  <si>
    <t>CC27452145</t>
  </si>
  <si>
    <t>CC27450145</t>
  </si>
  <si>
    <t>CC98322387</t>
  </si>
  <si>
    <t>CC98322253</t>
  </si>
  <si>
    <t xml:space="preserve">FRANCISCO </t>
  </si>
  <si>
    <t>CC1884353</t>
  </si>
  <si>
    <t>DAGOBERTO</t>
  </si>
  <si>
    <t>CC27449629</t>
  </si>
  <si>
    <t>BERMUDEZ</t>
  </si>
  <si>
    <t>CC87246533</t>
  </si>
  <si>
    <t>CC5275101</t>
  </si>
  <si>
    <t>CC34526707</t>
  </si>
  <si>
    <t>CC27450239</t>
  </si>
  <si>
    <t>CC27451457</t>
  </si>
  <si>
    <t>CC5339244</t>
  </si>
  <si>
    <t>ROGER</t>
  </si>
  <si>
    <t>CC27450410</t>
  </si>
  <si>
    <t>CC30716686</t>
  </si>
  <si>
    <t>CC98322585</t>
  </si>
  <si>
    <t>CC25517294</t>
  </si>
  <si>
    <t>NIEVES</t>
  </si>
  <si>
    <t>SANDOVAL</t>
  </si>
  <si>
    <t>CC27450713</t>
  </si>
  <si>
    <t>CC27276799</t>
  </si>
  <si>
    <t>CC5213644</t>
  </si>
  <si>
    <t>CC27450679</t>
  </si>
  <si>
    <t>CC27451924</t>
  </si>
  <si>
    <t>CC27450260</t>
  </si>
  <si>
    <t>MURIEL</t>
  </si>
  <si>
    <t>CC27075798</t>
  </si>
  <si>
    <t>CC5339708</t>
  </si>
  <si>
    <t>CC36991734</t>
  </si>
  <si>
    <t>CC5339617</t>
  </si>
  <si>
    <t>CC27293683</t>
  </si>
  <si>
    <t>CC27148966</t>
  </si>
  <si>
    <t>CC1511937</t>
  </si>
  <si>
    <t>ABELARDO</t>
  </si>
  <si>
    <t>CC27451744</t>
  </si>
  <si>
    <t>CC98323275</t>
  </si>
  <si>
    <t>CC27451309</t>
  </si>
  <si>
    <t>JANETH</t>
  </si>
  <si>
    <t>FERNANDEZ</t>
  </si>
  <si>
    <t>CC27293377</t>
  </si>
  <si>
    <t>CC87247076</t>
  </si>
  <si>
    <t>CC27450913</t>
  </si>
  <si>
    <t xml:space="preserve">YOLANDA </t>
  </si>
  <si>
    <t>CC27149191</t>
  </si>
  <si>
    <t>CC12964275</t>
  </si>
  <si>
    <t>CC27450658</t>
  </si>
  <si>
    <t>CC27450180</t>
  </si>
  <si>
    <t>CC98323346</t>
  </si>
  <si>
    <t>CC12954935</t>
  </si>
  <si>
    <t>CC27448902</t>
  </si>
  <si>
    <t>CC27451053</t>
  </si>
  <si>
    <t>CC5338940</t>
  </si>
  <si>
    <t>CC5340127</t>
  </si>
  <si>
    <t>CC5339798</t>
  </si>
  <si>
    <t>CC27448524</t>
  </si>
  <si>
    <t>CC16621228</t>
  </si>
  <si>
    <t>DIOMEDES</t>
  </si>
  <si>
    <t>CC27451625</t>
  </si>
  <si>
    <t>CC27449451</t>
  </si>
  <si>
    <t>CC98322072</t>
  </si>
  <si>
    <t>CC27450781</t>
  </si>
  <si>
    <t>CC27450138</t>
  </si>
  <si>
    <t>CC98323135</t>
  </si>
  <si>
    <t>CC27450784</t>
  </si>
  <si>
    <t>ISMENIA</t>
  </si>
  <si>
    <t>CC98323215</t>
  </si>
  <si>
    <t>CC27448825</t>
  </si>
  <si>
    <t>CC5339790</t>
  </si>
  <si>
    <t>CC14956809</t>
  </si>
  <si>
    <t>MAJE</t>
  </si>
  <si>
    <t>DE DAVID</t>
  </si>
  <si>
    <t xml:space="preserve">ANTONIO </t>
  </si>
  <si>
    <t>CC59663221</t>
  </si>
  <si>
    <t>CC12957513</t>
  </si>
  <si>
    <t>CC19403173</t>
  </si>
  <si>
    <t>CC54253078</t>
  </si>
  <si>
    <t>CC12903991</t>
  </si>
  <si>
    <t>CC59663373</t>
  </si>
  <si>
    <t>CC98430902</t>
  </si>
  <si>
    <t>CC27498892</t>
  </si>
  <si>
    <t>CC27498764</t>
  </si>
  <si>
    <t>CC27491394</t>
  </si>
  <si>
    <t>CC12915594</t>
  </si>
  <si>
    <t xml:space="preserve">JULIO </t>
  </si>
  <si>
    <t>CC66972315</t>
  </si>
  <si>
    <t>CC12915249</t>
  </si>
  <si>
    <t>CC59666061</t>
  </si>
  <si>
    <t>CC59662764</t>
  </si>
  <si>
    <t>CC59661574</t>
  </si>
  <si>
    <t>CC27497909</t>
  </si>
  <si>
    <t xml:space="preserve">GARCIA </t>
  </si>
  <si>
    <t>CC59660448</t>
  </si>
  <si>
    <t>CC59664236</t>
  </si>
  <si>
    <t>CC27497889</t>
  </si>
  <si>
    <t>CC12907169</t>
  </si>
  <si>
    <t>CC59665167</t>
  </si>
  <si>
    <t>CC27498168</t>
  </si>
  <si>
    <t>CC2774621</t>
  </si>
  <si>
    <t>CC27496692</t>
  </si>
  <si>
    <t>CC27499215</t>
  </si>
  <si>
    <t>CC27495622</t>
  </si>
  <si>
    <t>CC59665909</t>
  </si>
  <si>
    <t>CC59661816</t>
  </si>
  <si>
    <t>LUCILA</t>
  </si>
  <si>
    <t>CC59673849</t>
  </si>
  <si>
    <t>CC27122832</t>
  </si>
  <si>
    <t xml:space="preserve">GONZALEZ </t>
  </si>
  <si>
    <t>CC7513364</t>
  </si>
  <si>
    <t>CORREA</t>
  </si>
  <si>
    <t>CC59661103</t>
  </si>
  <si>
    <t>CC27502923</t>
  </si>
  <si>
    <t>CC12912060</t>
  </si>
  <si>
    <t xml:space="preserve">CESAR </t>
  </si>
  <si>
    <t>CC12904821</t>
  </si>
  <si>
    <t>CC59678272</t>
  </si>
  <si>
    <t>CC59666871</t>
  </si>
  <si>
    <t>CC27502516</t>
  </si>
  <si>
    <t>CC59660636</t>
  </si>
  <si>
    <t>CC59676094</t>
  </si>
  <si>
    <t>PAOLA</t>
  </si>
  <si>
    <t>CC59661718</t>
  </si>
  <si>
    <t>CC59665755</t>
  </si>
  <si>
    <t>CC59666956</t>
  </si>
  <si>
    <t>CC59665768</t>
  </si>
  <si>
    <t>CC66809292</t>
  </si>
  <si>
    <t>CC13057945</t>
  </si>
  <si>
    <t xml:space="preserve">JUAN </t>
  </si>
  <si>
    <t>CC27502973</t>
  </si>
  <si>
    <t>CC12909474</t>
  </si>
  <si>
    <t>CC59670724</t>
  </si>
  <si>
    <t>CC27499911</t>
  </si>
  <si>
    <t>CC1891013</t>
  </si>
  <si>
    <t>CC31845865</t>
  </si>
  <si>
    <t>CC59664467</t>
  </si>
  <si>
    <t>CC30716036</t>
  </si>
  <si>
    <t>CC27496736</t>
  </si>
  <si>
    <t>CC27123174</t>
  </si>
  <si>
    <t>CC5363253</t>
  </si>
  <si>
    <t xml:space="preserve">HECTOR </t>
  </si>
  <si>
    <t>CC59663324</t>
  </si>
  <si>
    <t>CC16483659</t>
  </si>
  <si>
    <t>CC59673366</t>
  </si>
  <si>
    <t>CC31863643</t>
  </si>
  <si>
    <t>CC12906004</t>
  </si>
  <si>
    <t>CC27123111</t>
  </si>
  <si>
    <t>CC27499797</t>
  </si>
  <si>
    <t>CC59661841</t>
  </si>
  <si>
    <t>CC27495318</t>
  </si>
  <si>
    <t>MANUELA</t>
  </si>
  <si>
    <t>CC59667443</t>
  </si>
  <si>
    <t>CC59671085</t>
  </si>
  <si>
    <t>CC12906808</t>
  </si>
  <si>
    <t>CC59666125</t>
  </si>
  <si>
    <t>CC27503344</t>
  </si>
  <si>
    <t>CC12906400</t>
  </si>
  <si>
    <t>CC12910544</t>
  </si>
  <si>
    <t>CC59671213</t>
  </si>
  <si>
    <t>CC12910803</t>
  </si>
  <si>
    <t>CC12910895</t>
  </si>
  <si>
    <t>CC16660152</t>
  </si>
  <si>
    <t>CC27371070</t>
  </si>
  <si>
    <t>CC27399946</t>
  </si>
  <si>
    <t>CC27499955</t>
  </si>
  <si>
    <t>CC31218206</t>
  </si>
  <si>
    <t>CC59660395</t>
  </si>
  <si>
    <t>CC59668482</t>
  </si>
  <si>
    <t>CC59660620</t>
  </si>
  <si>
    <t>CC59661454</t>
  </si>
  <si>
    <t>CC59662416</t>
  </si>
  <si>
    <t>CC59663151</t>
  </si>
  <si>
    <t>CC59663790</t>
  </si>
  <si>
    <t>CC59664005</t>
  </si>
  <si>
    <t>CC36920010</t>
  </si>
  <si>
    <t>CC12906304</t>
  </si>
  <si>
    <t>CC6773855</t>
  </si>
  <si>
    <t>CC12900779</t>
  </si>
  <si>
    <t>CC27521331</t>
  </si>
  <si>
    <t xml:space="preserve">FRANKLIN </t>
  </si>
  <si>
    <t>CC59668347</t>
  </si>
  <si>
    <t>CC12911826</t>
  </si>
  <si>
    <t>CC12916038</t>
  </si>
  <si>
    <t>CC27404651</t>
  </si>
  <si>
    <t>CC59664849</t>
  </si>
  <si>
    <t>MINA</t>
  </si>
  <si>
    <t>CC59665878</t>
  </si>
  <si>
    <t>CC12904703</t>
  </si>
  <si>
    <t>CC12914468</t>
  </si>
  <si>
    <t>CC59669569</t>
  </si>
  <si>
    <t>CC59660146</t>
  </si>
  <si>
    <t>CC27496913</t>
  </si>
  <si>
    <t>CC59669335</t>
  </si>
  <si>
    <t>CC12910894</t>
  </si>
  <si>
    <t>CC27070327</t>
  </si>
  <si>
    <t>CC5219881</t>
  </si>
  <si>
    <t>CC31300146</t>
  </si>
  <si>
    <t>CC27499209</t>
  </si>
  <si>
    <t>CC13103389</t>
  </si>
  <si>
    <t>CC27496806</t>
  </si>
  <si>
    <t>CC37075001</t>
  </si>
  <si>
    <t>CC59666112</t>
  </si>
  <si>
    <t>CC59668195</t>
  </si>
  <si>
    <t>CC52330364</t>
  </si>
  <si>
    <t>CC87190671</t>
  </si>
  <si>
    <t>CC59662754</t>
  </si>
  <si>
    <t>CC27500826</t>
  </si>
  <si>
    <t>CC59665138</t>
  </si>
  <si>
    <t>CC59663106</t>
  </si>
  <si>
    <t>CC59677194</t>
  </si>
  <si>
    <t>CC27122423</t>
  </si>
  <si>
    <t>CC27498994</t>
  </si>
  <si>
    <t>CC27497352</t>
  </si>
  <si>
    <t>CC12918912</t>
  </si>
  <si>
    <t>CC27517951</t>
  </si>
  <si>
    <t>CC59665594</t>
  </si>
  <si>
    <t>CC27496856</t>
  </si>
  <si>
    <t>CC5365391</t>
  </si>
  <si>
    <t>CC59662991</t>
  </si>
  <si>
    <t>CC12904101</t>
  </si>
  <si>
    <t>CC59663436</t>
  </si>
  <si>
    <t>CC5365499</t>
  </si>
  <si>
    <t>CC38997994</t>
  </si>
  <si>
    <t>CC12900924</t>
  </si>
  <si>
    <t>CC59663683</t>
  </si>
  <si>
    <t>CC59671650</t>
  </si>
  <si>
    <t>CC12916013</t>
  </si>
  <si>
    <t>CC45450160</t>
  </si>
  <si>
    <t>CC12905608</t>
  </si>
  <si>
    <t>CC2612536</t>
  </si>
  <si>
    <t>CC59664855</t>
  </si>
  <si>
    <t>CC13055484</t>
  </si>
  <si>
    <t>CC5360116</t>
  </si>
  <si>
    <t>CC59669099</t>
  </si>
  <si>
    <t>CC27122548</t>
  </si>
  <si>
    <t>CC30727949</t>
  </si>
  <si>
    <t>CC27500023</t>
  </si>
  <si>
    <t>ORFILIA</t>
  </si>
  <si>
    <t>CC59669945</t>
  </si>
  <si>
    <t>CC27123040</t>
  </si>
  <si>
    <t>CC27502044</t>
  </si>
  <si>
    <t>CC87950063</t>
  </si>
  <si>
    <t>CC59665655</t>
  </si>
  <si>
    <t>CC19159958</t>
  </si>
  <si>
    <t>CC59671077</t>
  </si>
  <si>
    <t>OVIEDO</t>
  </si>
  <si>
    <t>CC59670906</t>
  </si>
  <si>
    <t>CC59665684</t>
  </si>
  <si>
    <t>CC12907718</t>
  </si>
  <si>
    <t>CC36811088</t>
  </si>
  <si>
    <t>CC59660569</t>
  </si>
  <si>
    <t>CC59662087</t>
  </si>
  <si>
    <t>CC27500575</t>
  </si>
  <si>
    <t>CC31379767</t>
  </si>
  <si>
    <t>CC27502464</t>
  </si>
  <si>
    <t>CC66709836</t>
  </si>
  <si>
    <t>CC59661517</t>
  </si>
  <si>
    <t>CC27499762</t>
  </si>
  <si>
    <t>CC16478895</t>
  </si>
  <si>
    <t>CC12910379</t>
  </si>
  <si>
    <t>CC27502633</t>
  </si>
  <si>
    <t>CC59665364</t>
  </si>
  <si>
    <t>CC52000389</t>
  </si>
  <si>
    <t>CC59669414</t>
  </si>
  <si>
    <t>CC16652759</t>
  </si>
  <si>
    <t>CC59675192</t>
  </si>
  <si>
    <t>CC27506101</t>
  </si>
  <si>
    <t>BERTILDA</t>
  </si>
  <si>
    <t>CC12905368</t>
  </si>
  <si>
    <t>CC36810140</t>
  </si>
  <si>
    <t>CC12907928</t>
  </si>
  <si>
    <t>CC6158335</t>
  </si>
  <si>
    <t>CC59665249</t>
  </si>
  <si>
    <t>CC12904867</t>
  </si>
  <si>
    <t>CC36835154</t>
  </si>
  <si>
    <t>CC59664321</t>
  </si>
  <si>
    <t>CC59663195</t>
  </si>
  <si>
    <t>CC59667153</t>
  </si>
  <si>
    <t>CC27499112</t>
  </si>
  <si>
    <t>CC5365416</t>
  </si>
  <si>
    <t>CC59663868</t>
  </si>
  <si>
    <t>CC65740636</t>
  </si>
  <si>
    <t xml:space="preserve">SANDRA </t>
  </si>
  <si>
    <t>CC5355712</t>
  </si>
  <si>
    <t>CC59660494</t>
  </si>
  <si>
    <t>CC17133545</t>
  </si>
  <si>
    <t>CC27500186</t>
  </si>
  <si>
    <t>CC59669321</t>
  </si>
  <si>
    <t>CC27496941</t>
  </si>
  <si>
    <t>CC59676650</t>
  </si>
  <si>
    <t>CC59661124</t>
  </si>
  <si>
    <t>CC66973578</t>
  </si>
  <si>
    <t>CC59660905</t>
  </si>
  <si>
    <t>CC12907937</t>
  </si>
  <si>
    <t>CC31379586</t>
  </si>
  <si>
    <t>CC59664808</t>
  </si>
  <si>
    <t>CC12912544</t>
  </si>
  <si>
    <t>CC59670377</t>
  </si>
  <si>
    <t>CC9775181</t>
  </si>
  <si>
    <t>CC59673308</t>
  </si>
  <si>
    <t>CARABALI</t>
  </si>
  <si>
    <t>CC59661393</t>
  </si>
  <si>
    <t>CC27507338</t>
  </si>
  <si>
    <t>CC59677816</t>
  </si>
  <si>
    <t>CC1898106</t>
  </si>
  <si>
    <t>CC27500151</t>
  </si>
  <si>
    <t>CC27499132</t>
  </si>
  <si>
    <t>CC59667882</t>
  </si>
  <si>
    <t>CC12919883</t>
  </si>
  <si>
    <t>CC30728686</t>
  </si>
  <si>
    <t>CC12910484</t>
  </si>
  <si>
    <t>SIGIFREDO</t>
  </si>
  <si>
    <t>CC12916503</t>
  </si>
  <si>
    <t>CC27502029</t>
  </si>
  <si>
    <t>DELFINA</t>
  </si>
  <si>
    <t>CC59663575</t>
  </si>
  <si>
    <t>CC30406734</t>
  </si>
  <si>
    <t>CC12908277</t>
  </si>
  <si>
    <t>CC27495408</t>
  </si>
  <si>
    <t>CC27496434</t>
  </si>
  <si>
    <t>CC31872762</t>
  </si>
  <si>
    <t>CC59660783</t>
  </si>
  <si>
    <t>CC59660473</t>
  </si>
  <si>
    <t>CC27500197</t>
  </si>
  <si>
    <t>CC36915288</t>
  </si>
  <si>
    <t>CC4846770</t>
  </si>
  <si>
    <t>CC87064288</t>
  </si>
  <si>
    <t>CC27508635</t>
  </si>
  <si>
    <t>CC59669157</t>
  </si>
  <si>
    <t>CC59664412</t>
  </si>
  <si>
    <t>CC12903680</t>
  </si>
  <si>
    <t>CC71590164</t>
  </si>
  <si>
    <t>CC59661863</t>
  </si>
  <si>
    <t>CC59662876</t>
  </si>
  <si>
    <t>CC30717476</t>
  </si>
  <si>
    <t>CC27498293</t>
  </si>
  <si>
    <t>CC12907357</t>
  </si>
  <si>
    <t>CC66927190</t>
  </si>
  <si>
    <t>CC12919269</t>
  </si>
  <si>
    <t>CC66808245</t>
  </si>
  <si>
    <t>CC59668426</t>
  </si>
  <si>
    <t>SOLEDAD</t>
  </si>
  <si>
    <t>CC59665452</t>
  </si>
  <si>
    <t>ALEIDA</t>
  </si>
  <si>
    <t>CC12917810</t>
  </si>
  <si>
    <t>CC27502476</t>
  </si>
  <si>
    <t>CC27500837</t>
  </si>
  <si>
    <t>CC31216368</t>
  </si>
  <si>
    <t>CC27517850</t>
  </si>
  <si>
    <t>CC66956651</t>
  </si>
  <si>
    <t>CC12912660</t>
  </si>
  <si>
    <t>CC59666494</t>
  </si>
  <si>
    <t>CC59670690</t>
  </si>
  <si>
    <t>CC27519382</t>
  </si>
  <si>
    <t>CC12905023</t>
  </si>
  <si>
    <t>CC12912190</t>
  </si>
  <si>
    <t>CC1898094</t>
  </si>
  <si>
    <t>CC27123079</t>
  </si>
  <si>
    <t>CC59660786</t>
  </si>
  <si>
    <t>CC59665960</t>
  </si>
  <si>
    <t>CC66905601</t>
  </si>
  <si>
    <t>CC12906378</t>
  </si>
  <si>
    <t>CC12907257</t>
  </si>
  <si>
    <t>CC27502796</t>
  </si>
  <si>
    <t>CC13055372</t>
  </si>
  <si>
    <t>CC59662938</t>
  </si>
  <si>
    <t>CC12906434</t>
  </si>
  <si>
    <t>CC59669357</t>
  </si>
  <si>
    <t>CC59683399</t>
  </si>
  <si>
    <t>CC27502397</t>
  </si>
  <si>
    <t>CC37937668</t>
  </si>
  <si>
    <t>CC5363198</t>
  </si>
  <si>
    <t>CC27498612</t>
  </si>
  <si>
    <t>CC27365695</t>
  </si>
  <si>
    <t>CC12905858</t>
  </si>
  <si>
    <t>CC59485020</t>
  </si>
  <si>
    <t>CC59676989</t>
  </si>
  <si>
    <t>CC12909863</t>
  </si>
  <si>
    <t xml:space="preserve">BENJAMIN </t>
  </si>
  <si>
    <t>CC30728627</t>
  </si>
  <si>
    <t>CC12906924</t>
  </si>
  <si>
    <t>CC12903441</t>
  </si>
  <si>
    <t>CC59668119</t>
  </si>
  <si>
    <t>CC27496940</t>
  </si>
  <si>
    <t>CC59663806</t>
  </si>
  <si>
    <t>CC66768301</t>
  </si>
  <si>
    <t>CC59660205</t>
  </si>
  <si>
    <t>CC59664103</t>
  </si>
  <si>
    <t>CC98430056</t>
  </si>
  <si>
    <t>CC30745908</t>
  </si>
  <si>
    <t>CC59675547</t>
  </si>
  <si>
    <t>CC59671069</t>
  </si>
  <si>
    <t>CC59663962</t>
  </si>
  <si>
    <t>CC87430052</t>
  </si>
  <si>
    <t>CC52392971</t>
  </si>
  <si>
    <t>CC12919639</t>
  </si>
  <si>
    <t>CC27123830</t>
  </si>
  <si>
    <t>CC59668991</t>
  </si>
  <si>
    <t>CC59680051</t>
  </si>
  <si>
    <t>CC59664998</t>
  </si>
  <si>
    <t>CC59661812</t>
  </si>
  <si>
    <t>CC13056890</t>
  </si>
  <si>
    <t>CC59672571</t>
  </si>
  <si>
    <t>CC13053240</t>
  </si>
  <si>
    <t>CC59661666</t>
  </si>
  <si>
    <t>CC12916749</t>
  </si>
  <si>
    <t>CC27327335</t>
  </si>
  <si>
    <t>CC59662460</t>
  </si>
  <si>
    <t>ENEIDA</t>
  </si>
  <si>
    <t>CC66846984</t>
  </si>
  <si>
    <t>CC27500514</t>
  </si>
  <si>
    <t>CC27499197</t>
  </si>
  <si>
    <t>CC59674054</t>
  </si>
  <si>
    <t>CC59663245</t>
  </si>
  <si>
    <t>CC59660583</t>
  </si>
  <si>
    <t>CC59661245</t>
  </si>
  <si>
    <t>CC27404398</t>
  </si>
  <si>
    <t>CC19244271</t>
  </si>
  <si>
    <t>AF</t>
  </si>
  <si>
    <t>CC87940172</t>
  </si>
  <si>
    <t>CC27124539</t>
  </si>
  <si>
    <t>CC98429806</t>
  </si>
  <si>
    <t>CC59668186</t>
  </si>
  <si>
    <t>CC59663330</t>
  </si>
  <si>
    <t>CC59670136</t>
  </si>
  <si>
    <t>CC30724973</t>
  </si>
  <si>
    <t>CC12906501</t>
  </si>
  <si>
    <t>CC5360682</t>
  </si>
  <si>
    <t>CC12905853</t>
  </si>
  <si>
    <t>CC36940002</t>
  </si>
  <si>
    <t>CC4469693</t>
  </si>
  <si>
    <t>CC59671497</t>
  </si>
  <si>
    <t>CC59664757</t>
  </si>
  <si>
    <t>BORJA</t>
  </si>
  <si>
    <t>CC30724709</t>
  </si>
  <si>
    <t>CC59662178</t>
  </si>
  <si>
    <t>CC27365512</t>
  </si>
  <si>
    <t>CC59661411</t>
  </si>
  <si>
    <t>CC59674997</t>
  </si>
  <si>
    <t>CC59662804</t>
  </si>
  <si>
    <t>EMILSE</t>
  </si>
  <si>
    <t>CC12911825</t>
  </si>
  <si>
    <t>CC12950746</t>
  </si>
  <si>
    <t>CC59667656</t>
  </si>
  <si>
    <t>CC27122736</t>
  </si>
  <si>
    <t>CC27498379</t>
  </si>
  <si>
    <t>CC12914936</t>
  </si>
  <si>
    <t>CC59663239</t>
  </si>
  <si>
    <t>CC87940645</t>
  </si>
  <si>
    <t>CC59669021</t>
  </si>
  <si>
    <t>CC59664274</t>
  </si>
  <si>
    <t>CC12906914</t>
  </si>
  <si>
    <t>CC59663262</t>
  </si>
  <si>
    <t>CC13057434</t>
  </si>
  <si>
    <t>CC12916244</t>
  </si>
  <si>
    <t>CC59679275</t>
  </si>
  <si>
    <t>CC59670907</t>
  </si>
  <si>
    <t>CC12911728</t>
  </si>
  <si>
    <t>CC87430476</t>
  </si>
  <si>
    <t>CC59674539</t>
  </si>
  <si>
    <t>CC12903106</t>
  </si>
  <si>
    <t>CC59660442</t>
  </si>
  <si>
    <t>CC27496463</t>
  </si>
  <si>
    <t>CC27502447</t>
  </si>
  <si>
    <t>CC27500445</t>
  </si>
  <si>
    <t>CC59660908</t>
  </si>
  <si>
    <t xml:space="preserve">MARITZA </t>
  </si>
  <si>
    <t>CC18108508</t>
  </si>
  <si>
    <t>CC59664003</t>
  </si>
  <si>
    <t>CC5223780</t>
  </si>
  <si>
    <t>CC59672756</t>
  </si>
  <si>
    <t>CC27498207</t>
  </si>
  <si>
    <t>CC27502907</t>
  </si>
  <si>
    <t>CC12917955</t>
  </si>
  <si>
    <t>CC12906633</t>
  </si>
  <si>
    <t>CC16470021</t>
  </si>
  <si>
    <t>CC27500534</t>
  </si>
  <si>
    <t>JUANA</t>
  </si>
  <si>
    <t>CC59663416</t>
  </si>
  <si>
    <t>CC27499414</t>
  </si>
  <si>
    <t>CC59665413</t>
  </si>
  <si>
    <t>CC12905281</t>
  </si>
  <si>
    <t>CC59667790</t>
  </si>
  <si>
    <t>CC12918209</t>
  </si>
  <si>
    <t>GREGORIO</t>
  </si>
  <si>
    <t>CC29208280</t>
  </si>
  <si>
    <t>CC27496911</t>
  </si>
  <si>
    <t>CC59663061</t>
  </si>
  <si>
    <t>CC27496987</t>
  </si>
  <si>
    <t>CC12911547</t>
  </si>
  <si>
    <t>CC12901453</t>
  </si>
  <si>
    <t>SANTIAGO</t>
  </si>
  <si>
    <t>CC27502215</t>
  </si>
  <si>
    <t>QUIROZ</t>
  </si>
  <si>
    <t>CC27517559</t>
  </si>
  <si>
    <t>CC12903151</t>
  </si>
  <si>
    <t>CC12911266</t>
  </si>
  <si>
    <t>CC12973064</t>
  </si>
  <si>
    <t>CC12911703</t>
  </si>
  <si>
    <t>CC38862742</t>
  </si>
  <si>
    <t>CC59560065</t>
  </si>
  <si>
    <t>CC30710016</t>
  </si>
  <si>
    <t>CC12917228</t>
  </si>
  <si>
    <t>CC5219368</t>
  </si>
  <si>
    <t>CC59672773</t>
  </si>
  <si>
    <t>CC1087106372</t>
  </si>
  <si>
    <t>CC59665709</t>
  </si>
  <si>
    <t>CC27502475</t>
  </si>
  <si>
    <t>CC59667503</t>
  </si>
  <si>
    <t>CC12904982</t>
  </si>
  <si>
    <t>CC59667006</t>
  </si>
  <si>
    <t>MOLANO</t>
  </si>
  <si>
    <t>CC12796720</t>
  </si>
  <si>
    <t>CC66865183</t>
  </si>
  <si>
    <t>CC27122610</t>
  </si>
  <si>
    <t>CC59665568</t>
  </si>
  <si>
    <t>CC27502025</t>
  </si>
  <si>
    <t>CC27502266</t>
  </si>
  <si>
    <t>CC59663763</t>
  </si>
  <si>
    <t>CC27502265</t>
  </si>
  <si>
    <t>CC27498668</t>
  </si>
  <si>
    <t>CC59677647</t>
  </si>
  <si>
    <t>CC59664185</t>
  </si>
  <si>
    <t>CC12917530</t>
  </si>
  <si>
    <t>CC12911559</t>
  </si>
  <si>
    <t>CC59669710</t>
  </si>
  <si>
    <t>MARISOL</t>
  </si>
  <si>
    <t>CC59665767</t>
  </si>
  <si>
    <t>CC12901135</t>
  </si>
  <si>
    <t>CC59675278</t>
  </si>
  <si>
    <t>CC27500430</t>
  </si>
  <si>
    <t>CC12908983</t>
  </si>
  <si>
    <t>CC12914649</t>
  </si>
  <si>
    <t>CC27499059</t>
  </si>
  <si>
    <t>CC59662473</t>
  </si>
  <si>
    <t>CC27502255</t>
  </si>
  <si>
    <t>CC12966536</t>
  </si>
  <si>
    <t>CC19172348</t>
  </si>
  <si>
    <t xml:space="preserve">ENRIQUE </t>
  </si>
  <si>
    <t>CC12907913</t>
  </si>
  <si>
    <t>CC27499099</t>
  </si>
  <si>
    <t>CC98427688</t>
  </si>
  <si>
    <t>CC12909043</t>
  </si>
  <si>
    <t>CC27503417</t>
  </si>
  <si>
    <t>CC59676199</t>
  </si>
  <si>
    <t>CC87940470</t>
  </si>
  <si>
    <t>CC27486532</t>
  </si>
  <si>
    <t>CC59661462</t>
  </si>
  <si>
    <t>CC27497089</t>
  </si>
  <si>
    <t>CC59670786</t>
  </si>
  <si>
    <t>CC27502117</t>
  </si>
  <si>
    <t>CC27502007</t>
  </si>
  <si>
    <t>CC38989311</t>
  </si>
  <si>
    <t>CC12910387</t>
  </si>
  <si>
    <t>CC27498332</t>
  </si>
  <si>
    <t>CC16754770</t>
  </si>
  <si>
    <t>CC27502384</t>
  </si>
  <si>
    <t>BERNARDA</t>
  </si>
  <si>
    <t>CC59661043</t>
  </si>
  <si>
    <t>CC12917980</t>
  </si>
  <si>
    <t>CC13053039</t>
  </si>
  <si>
    <t>CC31866781</t>
  </si>
  <si>
    <t>CC59664343</t>
  </si>
  <si>
    <t>CC12913024</t>
  </si>
  <si>
    <t>CC59662784</t>
  </si>
  <si>
    <t>CC59673802</t>
  </si>
  <si>
    <t>CC31522314</t>
  </si>
  <si>
    <t>CC59675306</t>
  </si>
  <si>
    <t>CC27122799</t>
  </si>
  <si>
    <t>CC59818638</t>
  </si>
  <si>
    <t>CC59670635</t>
  </si>
  <si>
    <t>CC12910926</t>
  </si>
  <si>
    <t>CC27499624</t>
  </si>
  <si>
    <t>JUDITH</t>
  </si>
  <si>
    <t>CC12918679</t>
  </si>
  <si>
    <t>CC27122840</t>
  </si>
  <si>
    <t>CC27497347</t>
  </si>
  <si>
    <t>CC27497616</t>
  </si>
  <si>
    <t>CC59672099</t>
  </si>
  <si>
    <t>CC59672282</t>
  </si>
  <si>
    <t>CC5219203</t>
  </si>
  <si>
    <t>CC59663196</t>
  </si>
  <si>
    <t>CC59675154</t>
  </si>
  <si>
    <t>CC27401123</t>
  </si>
  <si>
    <t>CC12906277</t>
  </si>
  <si>
    <t>CC59660628</t>
  </si>
  <si>
    <t>CC59662836</t>
  </si>
  <si>
    <t>CC27502225</t>
  </si>
  <si>
    <t>CC59669081</t>
  </si>
  <si>
    <t>CC27327336</t>
  </si>
  <si>
    <t>CC59662394</t>
  </si>
  <si>
    <t>CC66653591</t>
  </si>
  <si>
    <t>CC59671797</t>
  </si>
  <si>
    <t>CC59674545</t>
  </si>
  <si>
    <t>CC59667212</t>
  </si>
  <si>
    <t xml:space="preserve">NUBIA </t>
  </si>
  <si>
    <t>CC59665821</t>
  </si>
  <si>
    <t>CC36945215</t>
  </si>
  <si>
    <t>CC59667251</t>
  </si>
  <si>
    <t>CC59662963</t>
  </si>
  <si>
    <t>CC59661673</t>
  </si>
  <si>
    <t>CC12907868</t>
  </si>
  <si>
    <t>CC59662800</t>
  </si>
  <si>
    <t>CC43093851</t>
  </si>
  <si>
    <t>CC12905972</t>
  </si>
  <si>
    <t>CC59545068</t>
  </si>
  <si>
    <t>CC27499338</t>
  </si>
  <si>
    <t>CC27502456</t>
  </si>
  <si>
    <t>CC59663926</t>
  </si>
  <si>
    <t>CC59665911</t>
  </si>
  <si>
    <t>CC59675168</t>
  </si>
  <si>
    <t>CC1087122893</t>
  </si>
  <si>
    <t>CC59669952</t>
  </si>
  <si>
    <t>CC98432258</t>
  </si>
  <si>
    <t>CC12908112</t>
  </si>
  <si>
    <t>CC59663116</t>
  </si>
  <si>
    <t>CC59668082</t>
  </si>
  <si>
    <t>CC59677506</t>
  </si>
  <si>
    <t>CC5945731</t>
  </si>
  <si>
    <t>CC12916575</t>
  </si>
  <si>
    <t>CC59662420</t>
  </si>
  <si>
    <t>CC98429515</t>
  </si>
  <si>
    <t>CC12915516</t>
  </si>
  <si>
    <t>CC12913817</t>
  </si>
  <si>
    <t>CC12962988</t>
  </si>
  <si>
    <t>CC12911416</t>
  </si>
  <si>
    <t>CC59660094</t>
  </si>
  <si>
    <t>CC12910325</t>
  </si>
  <si>
    <t>CC12916303</t>
  </si>
  <si>
    <t>CC41797435</t>
  </si>
  <si>
    <t>CC27123845</t>
  </si>
  <si>
    <t>CC5355874</t>
  </si>
  <si>
    <t>CC5358715</t>
  </si>
  <si>
    <t>CC59673396</t>
  </si>
  <si>
    <t>CC27366031</t>
  </si>
  <si>
    <t>CC27365540</t>
  </si>
  <si>
    <t>CC5219672</t>
  </si>
  <si>
    <t>CC1087796615</t>
  </si>
  <si>
    <t>CC59660801</t>
  </si>
  <si>
    <t>CC31172095</t>
  </si>
  <si>
    <t>CC59670501</t>
  </si>
  <si>
    <t>CC12911399</t>
  </si>
  <si>
    <t>CC1087107456</t>
  </si>
  <si>
    <t>CC12977843</t>
  </si>
  <si>
    <t>ARBEY</t>
  </si>
  <si>
    <t>CC59665946</t>
  </si>
  <si>
    <t>CC59680321</t>
  </si>
  <si>
    <t>CC27497100</t>
  </si>
  <si>
    <t>CC59660403</t>
  </si>
  <si>
    <t>CC31372445</t>
  </si>
  <si>
    <t>CC27500955</t>
  </si>
  <si>
    <t>CC27491049</t>
  </si>
  <si>
    <t>CC51641317</t>
  </si>
  <si>
    <t>CC59672319</t>
  </si>
  <si>
    <t>CC59669132</t>
  </si>
  <si>
    <t>CC27519396</t>
  </si>
  <si>
    <t>AMALIA</t>
  </si>
  <si>
    <t>CC19255244</t>
  </si>
  <si>
    <t>CC27500790</t>
  </si>
  <si>
    <t>CC5357226</t>
  </si>
  <si>
    <t>CC12918550</t>
  </si>
  <si>
    <t>CC27498109</t>
  </si>
  <si>
    <t>CC59666488</t>
  </si>
  <si>
    <t>CC12902748</t>
  </si>
  <si>
    <t>CC31895425</t>
  </si>
  <si>
    <t>CC12911909</t>
  </si>
  <si>
    <t>CC27502377</t>
  </si>
  <si>
    <t>CC12916858</t>
  </si>
  <si>
    <t>CC12907536</t>
  </si>
  <si>
    <t>CC1087209090</t>
  </si>
  <si>
    <t>CC59663326</t>
  </si>
  <si>
    <t>CC59673268</t>
  </si>
  <si>
    <t>CC59671225</t>
  </si>
  <si>
    <t>CC34531806</t>
  </si>
  <si>
    <t>CC1816324</t>
  </si>
  <si>
    <t>CC59661002</t>
  </si>
  <si>
    <t>CC59663788</t>
  </si>
  <si>
    <t>CC59665570</t>
  </si>
  <si>
    <t>CC59666917</t>
  </si>
  <si>
    <t>CC59660037</t>
  </si>
  <si>
    <t>CC59671512</t>
  </si>
  <si>
    <t>CC59680602</t>
  </si>
  <si>
    <t>CC59666402</t>
  </si>
  <si>
    <t>CC59679273</t>
  </si>
  <si>
    <t>CC59671234</t>
  </si>
  <si>
    <t>CC59664331</t>
  </si>
  <si>
    <t>CC27499189</t>
  </si>
  <si>
    <t>CC87430731</t>
  </si>
  <si>
    <t>CC5289792</t>
  </si>
  <si>
    <t>CC59678022</t>
  </si>
  <si>
    <t>CC59665873</t>
  </si>
  <si>
    <t>CC59662941</t>
  </si>
  <si>
    <t>CC59662644</t>
  </si>
  <si>
    <t>CC59662865</t>
  </si>
  <si>
    <t>CC12918141</t>
  </si>
  <si>
    <t>CC12902365</t>
  </si>
  <si>
    <t>CC12906358</t>
  </si>
  <si>
    <t>CC59660384</t>
  </si>
  <si>
    <t>CC59660302</t>
  </si>
  <si>
    <t>CC59677793</t>
  </si>
  <si>
    <t>CC27497332</t>
  </si>
  <si>
    <t>CC59660815</t>
  </si>
  <si>
    <t>CC25436098</t>
  </si>
  <si>
    <t>CC59672413</t>
  </si>
  <si>
    <t>CC59663506</t>
  </si>
  <si>
    <t>CC27123224</t>
  </si>
  <si>
    <t>CC25434505</t>
  </si>
  <si>
    <t>CC59661947</t>
  </si>
  <si>
    <t>CC5281256</t>
  </si>
  <si>
    <t>CC12911506</t>
  </si>
  <si>
    <t>CC79711978</t>
  </si>
  <si>
    <t>CC27356852</t>
  </si>
  <si>
    <t>CC59664105</t>
  </si>
  <si>
    <t>CC12904925</t>
  </si>
  <si>
    <t>CC59667454</t>
  </si>
  <si>
    <t>CC12911961</t>
  </si>
  <si>
    <t>CC27498965</t>
  </si>
  <si>
    <t>CC27496977</t>
  </si>
  <si>
    <t>CC98429796</t>
  </si>
  <si>
    <t>CC66808478</t>
  </si>
  <si>
    <t>CC35898829</t>
  </si>
  <si>
    <t>CC27499165</t>
  </si>
  <si>
    <t>CC12910351</t>
  </si>
  <si>
    <t>CC59660572</t>
  </si>
  <si>
    <t>ORFELINA</t>
  </si>
  <si>
    <t>CC12971213</t>
  </si>
  <si>
    <t>CC27124808</t>
  </si>
  <si>
    <t>CC59664588</t>
  </si>
  <si>
    <t>SEVILLANO</t>
  </si>
  <si>
    <t>REYES</t>
  </si>
  <si>
    <t>FLORENCIA</t>
  </si>
  <si>
    <t xml:space="preserve">ROBERTO </t>
  </si>
  <si>
    <t>MARLENY</t>
  </si>
  <si>
    <t>CAMACHO</t>
  </si>
  <si>
    <t xml:space="preserve">RUTH </t>
  </si>
  <si>
    <t>MARIN</t>
  </si>
  <si>
    <t>CAROLINA</t>
  </si>
  <si>
    <t>CORTES QUIÑONES</t>
  </si>
  <si>
    <t xml:space="preserve">JIMENEZ </t>
  </si>
  <si>
    <t>52838</t>
  </si>
  <si>
    <t>52838 - Tuquerres</t>
  </si>
  <si>
    <t>B/ CENTRO</t>
  </si>
  <si>
    <t>PINZON</t>
  </si>
  <si>
    <t xml:space="preserve">GEMA </t>
  </si>
  <si>
    <t>CENTRO</t>
  </si>
  <si>
    <t xml:space="preserve">RUALES </t>
  </si>
  <si>
    <t xml:space="preserve">JESUS </t>
  </si>
  <si>
    <t>PATROCINIO</t>
  </si>
  <si>
    <t>DE CALDERON</t>
  </si>
  <si>
    <t xml:space="preserve">PATIÑO </t>
  </si>
  <si>
    <t>DE BRAVO</t>
  </si>
  <si>
    <t>SAAVEDRA</t>
  </si>
  <si>
    <t>EVELIA</t>
  </si>
  <si>
    <t xml:space="preserve">DELGADO </t>
  </si>
  <si>
    <t xml:space="preserve">GIRALDO </t>
  </si>
  <si>
    <t>86885</t>
  </si>
  <si>
    <t>86885 - Villagarzón</t>
  </si>
  <si>
    <t>86001</t>
  </si>
  <si>
    <t>86001 - Mocoa</t>
  </si>
  <si>
    <t>SIN DATO</t>
  </si>
  <si>
    <t>ANACONA</t>
  </si>
  <si>
    <t>BERMEO</t>
  </si>
  <si>
    <t>CAMPO</t>
  </si>
  <si>
    <t>BARRERA</t>
  </si>
  <si>
    <t>CORTEZ</t>
  </si>
  <si>
    <t>VELAZCO</t>
  </si>
  <si>
    <t>ILDA</t>
  </si>
  <si>
    <t>MACIAS</t>
  </si>
  <si>
    <t>FAUSTO</t>
  </si>
  <si>
    <t>Adulto Mayor</t>
  </si>
  <si>
    <t>BLANDON</t>
  </si>
  <si>
    <t>TABARES</t>
  </si>
  <si>
    <t>GERARDINA</t>
  </si>
  <si>
    <t>PALACIO</t>
  </si>
  <si>
    <t>COPETE</t>
  </si>
  <si>
    <t>MILLER</t>
  </si>
  <si>
    <t>BONILLA</t>
  </si>
  <si>
    <t>ARVEY</t>
  </si>
  <si>
    <t>QUIÑONEZ</t>
  </si>
  <si>
    <t>VANEGAS</t>
  </si>
  <si>
    <t>LEMUS</t>
  </si>
  <si>
    <t>MANRIQUE</t>
  </si>
  <si>
    <t>OROZCO</t>
  </si>
  <si>
    <t>MARCIAL</t>
  </si>
  <si>
    <t>ARCADIO</t>
  </si>
  <si>
    <t>ODILIA</t>
  </si>
  <si>
    <t>86320</t>
  </si>
  <si>
    <t>86320 - Orito</t>
  </si>
  <si>
    <t>PALOMEQUE</t>
  </si>
  <si>
    <t>ROZO</t>
  </si>
  <si>
    <t>86568</t>
  </si>
  <si>
    <t>86568 - Puerto Asís</t>
  </si>
  <si>
    <t>AMADEO</t>
  </si>
  <si>
    <t xml:space="preserve">LOPEZ </t>
  </si>
  <si>
    <t>RAYO</t>
  </si>
  <si>
    <t>MILENA</t>
  </si>
  <si>
    <t>ROBINSON</t>
  </si>
  <si>
    <t>PENAGOS</t>
  </si>
  <si>
    <t>RESTREPO</t>
  </si>
  <si>
    <t>ARCESIO</t>
  </si>
  <si>
    <t xml:space="preserve">MORA </t>
  </si>
  <si>
    <t>ARIEL</t>
  </si>
  <si>
    <t>MURILLO</t>
  </si>
  <si>
    <t>CASTAÑEDA</t>
  </si>
  <si>
    <t>FREDY</t>
  </si>
  <si>
    <t>FRANCIA</t>
  </si>
  <si>
    <t>BERMUDES</t>
  </si>
  <si>
    <t xml:space="preserve">DORA </t>
  </si>
  <si>
    <t>VERGARA</t>
  </si>
  <si>
    <t>OBED</t>
  </si>
  <si>
    <t>GIOVANNI</t>
  </si>
  <si>
    <t>URREA</t>
  </si>
  <si>
    <t>86749</t>
  </si>
  <si>
    <t>86749 - Sibundoy</t>
  </si>
  <si>
    <t>GAMALIEL</t>
  </si>
  <si>
    <t>DE SALAZAR</t>
  </si>
  <si>
    <t>HONORIO</t>
  </si>
  <si>
    <t>PRIETO</t>
  </si>
  <si>
    <t>LUCENA</t>
  </si>
  <si>
    <t>ABIGAIL</t>
  </si>
  <si>
    <t>JACANAMEJOY</t>
  </si>
  <si>
    <t>JAEL</t>
  </si>
  <si>
    <t>PURIFICACION</t>
  </si>
  <si>
    <t xml:space="preserve">TOVAR </t>
  </si>
  <si>
    <t xml:space="preserve">VICTOR </t>
  </si>
  <si>
    <t>DE RUIZ</t>
  </si>
  <si>
    <t>OLIVIA</t>
  </si>
  <si>
    <t>CUBILLOS</t>
  </si>
  <si>
    <t>BERNAL</t>
  </si>
  <si>
    <t>86569</t>
  </si>
  <si>
    <t>86569 - Puerto Caicedo</t>
  </si>
  <si>
    <t>OLAYA</t>
  </si>
  <si>
    <t>86865</t>
  </si>
  <si>
    <t>86865 - Valle Del Guamuez</t>
  </si>
  <si>
    <t>LETICIA</t>
  </si>
  <si>
    <t xml:space="preserve">CLAUDIA </t>
  </si>
  <si>
    <t xml:space="preserve">CORDOBA </t>
  </si>
  <si>
    <t xml:space="preserve">MEJIA </t>
  </si>
  <si>
    <t xml:space="preserve">ZAPATA </t>
  </si>
  <si>
    <t xml:space="preserve">VANEGAS </t>
  </si>
  <si>
    <t>CÓDIGO DE HABILITACIÓN IPS DE ATENCIÓN</t>
  </si>
  <si>
    <t>NOMBRE DE LA IPS DE ATENCIÓN</t>
  </si>
  <si>
    <t>CODIGOMUNICIPIO</t>
  </si>
  <si>
    <t>Afiliados</t>
  </si>
  <si>
    <t>MPIO DE ATENCIÓN</t>
  </si>
  <si>
    <t>UNIMAP - MOCOA ( PUTUMAYO )</t>
  </si>
  <si>
    <t>UNIMAP - SIBUNDOY ( PUTUMAYO )</t>
  </si>
  <si>
    <t>UNIMAP - PUERTO ASIS ( PUTUMAYO )</t>
  </si>
  <si>
    <t>UNIMAP - ORITO ( PUTUMAYO )</t>
  </si>
  <si>
    <t>UNIMAP - VILLAGARZON ( PUTUMAYO )</t>
  </si>
  <si>
    <t>UNIMAP - VALLE DEL GUAMUEZ ( PUTUMAYO )</t>
  </si>
  <si>
    <t>UNIMAP - PUERTO CAICEDO ( PUTUMAYO )</t>
  </si>
  <si>
    <t>PROINSALUD SA - PASTO ( NARIÑO )</t>
  </si>
  <si>
    <t>PROINSALUD SA - SANDONA ( NARIÑO )</t>
  </si>
  <si>
    <t>PROINSALUD SA - LA UNION ( NARIÑO )</t>
  </si>
  <si>
    <t>PROINSALUD SA - SAMANIEGO ( NARIÑO )</t>
  </si>
  <si>
    <t>PROINSALUD SA - TUMACO ( NARIÑO )</t>
  </si>
  <si>
    <t>PROINSALUD SA - IPIALES ( NARIÑO )</t>
  </si>
  <si>
    <t>PROINSALUD SA - LA CRUZ ( NARIÑO )</t>
  </si>
  <si>
    <t>PROINSALUD SA - SAN PABLO ( NARIÑO )</t>
  </si>
  <si>
    <t>PROINSALUD SA - BARBACOAS ( NARIÑO )</t>
  </si>
  <si>
    <t>PROINSALUD SA - TUQUERRES ( NARIÑO )</t>
  </si>
  <si>
    <t>OBESIDAD</t>
  </si>
  <si>
    <t>TENSION SISTOLICA</t>
  </si>
  <si>
    <t>TENSION DIASTOLICA</t>
  </si>
  <si>
    <t>CALCULO DE RIESGO DE Framingham (% a 10 años)</t>
  </si>
  <si>
    <t>Clasificación de RCV Global</t>
  </si>
  <si>
    <t>Edad (años)</t>
  </si>
  <si>
    <t>Genero</t>
  </si>
  <si>
    <t>Fumador Activo</t>
  </si>
  <si>
    <t>¿Diabetes?</t>
  </si>
  <si>
    <t>Cod_Género</t>
  </si>
  <si>
    <t>CÓD_DIABETES</t>
  </si>
  <si>
    <t>CÓD_ANTEDECENTE</t>
  </si>
  <si>
    <t>Antecedentes Fliar  Enfermedad Coronaria</t>
  </si>
  <si>
    <t>Tension SISTOLICA</t>
  </si>
  <si>
    <t>Colesterol Total</t>
  </si>
  <si>
    <t>Colesterol HDL</t>
  </si>
  <si>
    <t>LATENTE</t>
  </si>
  <si>
    <t>INTERMEDIO</t>
  </si>
  <si>
    <t>ALTO</t>
  </si>
  <si>
    <t>MUY ALTO</t>
  </si>
  <si>
    <t>Z</t>
  </si>
  <si>
    <t>BO</t>
  </si>
  <si>
    <t>CQ</t>
  </si>
  <si>
    <t>CZ</t>
  </si>
  <si>
    <t>CU</t>
  </si>
  <si>
    <t>DU</t>
  </si>
  <si>
    <t>DW</t>
  </si>
  <si>
    <t>Factores de Riesgo</t>
  </si>
  <si>
    <t>Tabaquismo</t>
  </si>
  <si>
    <t>Preción Arterial</t>
  </si>
  <si>
    <t>Colesterol Alto</t>
  </si>
  <si>
    <t>HDL Alto</t>
  </si>
  <si>
    <t>Complicaciones</t>
  </si>
  <si>
    <t>Sistolica &gt;=140</t>
  </si>
  <si>
    <t>Diastólica &gt;=90</t>
  </si>
  <si>
    <t>&gt;=200</t>
  </si>
  <si>
    <t>&gt;40 hombre</t>
  </si>
  <si>
    <t>&gt;50mujer</t>
  </si>
  <si>
    <t>Total general</t>
  </si>
  <si>
    <t>FACTORES DE RIESGO</t>
  </si>
  <si>
    <t>TABAQUISMO</t>
  </si>
  <si>
    <t>PRESION ARTERIAL</t>
  </si>
  <si>
    <t>HDL ALTO</t>
  </si>
  <si>
    <t>COLESTEROL ALTO</t>
  </si>
  <si>
    <t>RESULTADO</t>
  </si>
  <si>
    <t xml:space="preserve"> +  +  + HDL ALTO</t>
  </si>
  <si>
    <t xml:space="preserve"> +  + COLESTEROL ALTO + HDL ALTO</t>
  </si>
  <si>
    <t>COLESTEROL ALTO + HDL ALTO</t>
  </si>
  <si>
    <t>PRESION ALTA</t>
  </si>
  <si>
    <t xml:space="preserve"> + PRESION ALTA +  + HDL ALTO</t>
  </si>
  <si>
    <t>PRESION ALTA + HDL ALTO</t>
  </si>
  <si>
    <t xml:space="preserve"> + PRESION ALTA + COLESTEROL ALTO + </t>
  </si>
  <si>
    <t>PRESION ALTA + COLESTEROL ALTO</t>
  </si>
  <si>
    <t xml:space="preserve"> + PRESION ALTA + COLESTEROL ALTO + HDL ALTO</t>
  </si>
  <si>
    <t>PRESION ALTA + COLESTEROL ALTO + HDL ALTO</t>
  </si>
  <si>
    <t xml:space="preserve">TABAQUISMO +  +  + </t>
  </si>
  <si>
    <t>TABAQUISMO +  +  + HDL ALTO</t>
  </si>
  <si>
    <t>TABAQUISMO + HDL ALTO</t>
  </si>
  <si>
    <t xml:space="preserve">TABAQUISMO +  + COLESTEROL ALTO + </t>
  </si>
  <si>
    <t>TABAQUISMO + COLESTEROL ALTO</t>
  </si>
  <si>
    <t>TABAQUISMO +  + COLESTEROL ALTO + HDL ALTO</t>
  </si>
  <si>
    <t xml:space="preserve">TABAQUISMO + PRESION ALTA +  + </t>
  </si>
  <si>
    <t>TABAQUISMO + PRESION ALTA</t>
  </si>
  <si>
    <t>TABAQUISMO + PRESION ALTA +  + HDL ALTO</t>
  </si>
  <si>
    <t>TABAQUISMO + PRESION ALTA + HDL ALTO</t>
  </si>
  <si>
    <t xml:space="preserve">TABAQUISMO + PRESION ALTA + COLESTEROL ALTO + </t>
  </si>
  <si>
    <t>TABAQUISMO + PRESION ALTA + COLESTEROL ALTO</t>
  </si>
  <si>
    <t>TABAQUISMO + PRESION ALTA + COLESTEROL ALTO + HDL ALTO</t>
  </si>
  <si>
    <t>CONTROLADO/NO CONTROLADO</t>
  </si>
  <si>
    <t xml:space="preserve"> +  +  + </t>
  </si>
  <si>
    <t xml:space="preserve"> +  + COLESTEROL ALTO + </t>
  </si>
  <si>
    <t xml:space="preserve"> + PRESION ALTA +  + </t>
  </si>
  <si>
    <t>TABAQUISMO + COLESTEROL ALTO + HDL ALTO</t>
  </si>
  <si>
    <t>SIN FACTOR DE RIESGO</t>
  </si>
  <si>
    <t>Complicación Cardiaca</t>
  </si>
  <si>
    <t>Complicación Cerebral</t>
  </si>
  <si>
    <t>Complicación Retinianas</t>
  </si>
  <si>
    <t>Complicación Vascular</t>
  </si>
  <si>
    <t>Complicación Renales</t>
  </si>
  <si>
    <t>PASTRANA</t>
  </si>
  <si>
    <t>SILVERIO</t>
  </si>
  <si>
    <t>RUBIO</t>
  </si>
  <si>
    <t>MARI</t>
  </si>
  <si>
    <t>FANERY</t>
  </si>
  <si>
    <t>CORONADO</t>
  </si>
  <si>
    <t>COSME</t>
  </si>
  <si>
    <t>OCAMPO</t>
  </si>
  <si>
    <t>CANDELARIA</t>
  </si>
  <si>
    <t>EMILIA</t>
  </si>
  <si>
    <t>VALENZUELA</t>
  </si>
  <si>
    <t>ELISEO</t>
  </si>
  <si>
    <t>EVANGELINA</t>
  </si>
  <si>
    <t>PINEDA</t>
  </si>
  <si>
    <t xml:space="preserve">ROJAS </t>
  </si>
  <si>
    <t>BENJAMIN</t>
  </si>
  <si>
    <t>ELISABETH</t>
  </si>
  <si>
    <t xml:space="preserve">VELA </t>
  </si>
  <si>
    <t>BECERRA</t>
  </si>
  <si>
    <t>CHECA</t>
  </si>
  <si>
    <t>DE RAMIREZ</t>
  </si>
  <si>
    <t>MILTON</t>
  </si>
  <si>
    <t>NURY</t>
  </si>
  <si>
    <t>ENID</t>
  </si>
  <si>
    <t>BAUDILIO</t>
  </si>
  <si>
    <t>GALVIS</t>
  </si>
  <si>
    <t>DE MARTINEZ</t>
  </si>
  <si>
    <t>CAMPAZ</t>
  </si>
  <si>
    <t xml:space="preserve">CAICEDO </t>
  </si>
  <si>
    <t xml:space="preserve">DIANA </t>
  </si>
  <si>
    <t>NIÑO</t>
  </si>
  <si>
    <t xml:space="preserve">PAREDES </t>
  </si>
  <si>
    <t xml:space="preserve">LIGIA </t>
  </si>
  <si>
    <t xml:space="preserve">VELASQUEZ </t>
  </si>
  <si>
    <t xml:space="preserve">DILIA </t>
  </si>
  <si>
    <t xml:space="preserve">VARGAS </t>
  </si>
  <si>
    <t xml:space="preserve">PEDRO </t>
  </si>
  <si>
    <t xml:space="preserve">SEGUNDO </t>
  </si>
  <si>
    <t>TEODORO</t>
  </si>
  <si>
    <t>NOLBERTO</t>
  </si>
  <si>
    <t xml:space="preserve">BOLAÑOS </t>
  </si>
  <si>
    <t xml:space="preserve">ORTIZ </t>
  </si>
  <si>
    <t xml:space="preserve">JAIRO </t>
  </si>
  <si>
    <t xml:space="preserve">EFREN </t>
  </si>
  <si>
    <t>ADOLFO</t>
  </si>
  <si>
    <t>DE GUEVARA</t>
  </si>
  <si>
    <t>DEVIA</t>
  </si>
  <si>
    <t>AMINTA</t>
  </si>
  <si>
    <t>HERMILA</t>
  </si>
  <si>
    <t>ROBER</t>
  </si>
  <si>
    <t>ANUNCIACION</t>
  </si>
  <si>
    <t xml:space="preserve">MARINA </t>
  </si>
  <si>
    <t xml:space="preserve">RIVERA </t>
  </si>
  <si>
    <t xml:space="preserve">JAIME </t>
  </si>
  <si>
    <t>RENDON</t>
  </si>
  <si>
    <t xml:space="preserve">RAMOS </t>
  </si>
  <si>
    <t xml:space="preserve">ORTEGA </t>
  </si>
  <si>
    <t xml:space="preserve">RODRIGO </t>
  </si>
  <si>
    <t xml:space="preserve">MILENA </t>
  </si>
  <si>
    <t>LAZARO</t>
  </si>
  <si>
    <t>DOMINGUEZ</t>
  </si>
  <si>
    <t>LUCAS</t>
  </si>
  <si>
    <t>GUTIERREZ</t>
  </si>
  <si>
    <t>DE CORTES</t>
  </si>
  <si>
    <t>GONGORA</t>
  </si>
  <si>
    <t xml:space="preserve">AMAYA </t>
  </si>
  <si>
    <t>ARISMENDI</t>
  </si>
  <si>
    <t>GENARO</t>
  </si>
  <si>
    <t xml:space="preserve">CASTAÑEDA </t>
  </si>
  <si>
    <t>PETRONILA</t>
  </si>
  <si>
    <t>ROQUE</t>
  </si>
  <si>
    <t>VALVERDE</t>
  </si>
  <si>
    <t>VICKY</t>
  </si>
  <si>
    <t>MALAMBO</t>
  </si>
  <si>
    <t>DAISYS</t>
  </si>
  <si>
    <t>SIXTO</t>
  </si>
  <si>
    <t>FERNANDA</t>
  </si>
  <si>
    <t>OBREGON</t>
  </si>
  <si>
    <t>VIVIANA</t>
  </si>
  <si>
    <t>LINDER</t>
  </si>
  <si>
    <t>YEPES</t>
  </si>
  <si>
    <t>EVA</t>
  </si>
  <si>
    <t>AVILA</t>
  </si>
  <si>
    <t>DOMINGA</t>
  </si>
  <si>
    <t>ROBERT</t>
  </si>
  <si>
    <t>TRIVIÑO</t>
  </si>
  <si>
    <t>OTONIEL</t>
  </si>
  <si>
    <t>DENIS</t>
  </si>
  <si>
    <t>GEMMA</t>
  </si>
  <si>
    <t>MONTOYA</t>
  </si>
  <si>
    <t>CHAVARRO</t>
  </si>
  <si>
    <t>CAMPOS</t>
  </si>
  <si>
    <t>MARYLUZ</t>
  </si>
  <si>
    <t xml:space="preserve">FIGUEROA </t>
  </si>
  <si>
    <t>DE BENITEZ</t>
  </si>
  <si>
    <t xml:space="preserve">ANDRADE </t>
  </si>
  <si>
    <t xml:space="preserve">BENAVIDES </t>
  </si>
  <si>
    <t>URIBE</t>
  </si>
  <si>
    <t>BARRIO EL CENTRO</t>
  </si>
  <si>
    <t>PRADOS DEL NORTE</t>
  </si>
  <si>
    <t>BALVANERA</t>
  </si>
  <si>
    <t>URBANIZACION EL BOSQUE</t>
  </si>
  <si>
    <t>LOLA</t>
  </si>
  <si>
    <t xml:space="preserve">RUANO </t>
  </si>
  <si>
    <t xml:space="preserve">LILIA </t>
  </si>
  <si>
    <t>SAUL</t>
  </si>
  <si>
    <t xml:space="preserve">MORALES </t>
  </si>
  <si>
    <t xml:space="preserve">MURIEL </t>
  </si>
  <si>
    <t xml:space="preserve">LEON </t>
  </si>
  <si>
    <t>BARAHONA</t>
  </si>
  <si>
    <t>FORERO</t>
  </si>
  <si>
    <t>FIDELA</t>
  </si>
  <si>
    <t>EMELINA</t>
  </si>
  <si>
    <t>LEONEL</t>
  </si>
  <si>
    <t>NELCY</t>
  </si>
  <si>
    <t>EDELMIRA</t>
  </si>
  <si>
    <t>VARON</t>
  </si>
  <si>
    <t>MIRANDA</t>
  </si>
  <si>
    <t>DE AGUIRRE</t>
  </si>
  <si>
    <t>CARMENSA</t>
  </si>
  <si>
    <t>CANO</t>
  </si>
  <si>
    <t>CHACON</t>
  </si>
  <si>
    <t>URIEL</t>
  </si>
  <si>
    <t>MEDARDO</t>
  </si>
  <si>
    <t>POLO</t>
  </si>
  <si>
    <t>ESTEBAN</t>
  </si>
  <si>
    <t>BEDOYA</t>
  </si>
  <si>
    <t>VICTOR</t>
  </si>
  <si>
    <t>BERNABE</t>
  </si>
  <si>
    <t>ELINA</t>
  </si>
  <si>
    <t>DUARTE</t>
  </si>
  <si>
    <t>DE GONZALEZ</t>
  </si>
  <si>
    <t>ZUNIGA</t>
  </si>
  <si>
    <t>GIOVANNY</t>
  </si>
  <si>
    <t>QUIROGA</t>
  </si>
  <si>
    <t>NAVARRETE</t>
  </si>
  <si>
    <t>UREÑA</t>
  </si>
  <si>
    <t>LLANOS</t>
  </si>
  <si>
    <t>CASTRILLON</t>
  </si>
  <si>
    <t>DE BUSTOS</t>
  </si>
  <si>
    <t>MONTALVO</t>
  </si>
  <si>
    <t>DE RAMOS</t>
  </si>
  <si>
    <t>BAQUERO</t>
  </si>
  <si>
    <t>RAMON</t>
  </si>
  <si>
    <t>DE LEYTON</t>
  </si>
  <si>
    <t>DE PEREZ</t>
  </si>
  <si>
    <t>REINERIO</t>
  </si>
  <si>
    <t>VELEZ</t>
  </si>
  <si>
    <t xml:space="preserve">TERESA </t>
  </si>
  <si>
    <t>CARMELITA</t>
  </si>
  <si>
    <t>ROSALIA</t>
  </si>
  <si>
    <t>NARANJO</t>
  </si>
  <si>
    <t>ANALIDA</t>
  </si>
  <si>
    <t>ONOFRE</t>
  </si>
  <si>
    <t>SARMIENTO</t>
  </si>
  <si>
    <t>DEISY</t>
  </si>
  <si>
    <t>DANILO</t>
  </si>
  <si>
    <t xml:space="preserve">BERNARDO </t>
  </si>
  <si>
    <t>FLORENTINA</t>
  </si>
  <si>
    <t>OCTAVIO</t>
  </si>
  <si>
    <t>PLINIO</t>
  </si>
  <si>
    <t>LINA</t>
  </si>
  <si>
    <t>VILLA</t>
  </si>
  <si>
    <t>POPAYAN</t>
  </si>
  <si>
    <t>DE TRUJILLO</t>
  </si>
  <si>
    <t>IDALY</t>
  </si>
  <si>
    <t>CLEOFE</t>
  </si>
  <si>
    <t>GARRIDO</t>
  </si>
  <si>
    <t>DE MOLINA</t>
  </si>
  <si>
    <t>ARCELIA</t>
  </si>
  <si>
    <t>ORFA</t>
  </si>
  <si>
    <t>SOTTO</t>
  </si>
  <si>
    <t>AIDEE</t>
  </si>
  <si>
    <t>NELSY</t>
  </si>
  <si>
    <t>TEOFILO</t>
  </si>
  <si>
    <t>DE CUENCA</t>
  </si>
  <si>
    <t>ELIO</t>
  </si>
  <si>
    <t>NANEZ</t>
  </si>
  <si>
    <t>FERMINA</t>
  </si>
  <si>
    <t>ADELMO</t>
  </si>
  <si>
    <t>MESA</t>
  </si>
  <si>
    <t>LEOPOLDO</t>
  </si>
  <si>
    <t>DE VARGAS</t>
  </si>
  <si>
    <t>O</t>
  </si>
  <si>
    <t>FALLA</t>
  </si>
  <si>
    <t>FRANCY</t>
  </si>
  <si>
    <t>Hecho Victimizante</t>
  </si>
  <si>
    <t>(en blanco)</t>
  </si>
  <si>
    <t/>
  </si>
  <si>
    <t>PINTO</t>
  </si>
  <si>
    <t>LONDOÑO</t>
  </si>
  <si>
    <t>SAMBONI</t>
  </si>
  <si>
    <t>CHICA</t>
  </si>
  <si>
    <t>DE MARIN</t>
  </si>
  <si>
    <t>HUACA</t>
  </si>
  <si>
    <t>GALINDO</t>
  </si>
  <si>
    <t>TRONCOSO</t>
  </si>
  <si>
    <t>NERY</t>
  </si>
  <si>
    <t>RIQUELIA</t>
  </si>
  <si>
    <t>ANTIDIO</t>
  </si>
  <si>
    <t>JOEL</t>
  </si>
  <si>
    <t>DE CUELLAR</t>
  </si>
  <si>
    <t>ENDO</t>
  </si>
  <si>
    <t>PINO</t>
  </si>
  <si>
    <t>MAGNOLIA</t>
  </si>
  <si>
    <t>HERMIDA</t>
  </si>
  <si>
    <t>PUENTES</t>
  </si>
  <si>
    <t>CABAL</t>
  </si>
  <si>
    <t>BUITRAGO</t>
  </si>
  <si>
    <t>RENTERIA</t>
  </si>
  <si>
    <t>PIPICANO</t>
  </si>
  <si>
    <t>PEREA</t>
  </si>
  <si>
    <t>REGULO</t>
  </si>
  <si>
    <t>LEONIDAS</t>
  </si>
  <si>
    <t>DEICY</t>
  </si>
  <si>
    <t>LOZADA</t>
  </si>
  <si>
    <t>DIOSELINA</t>
  </si>
  <si>
    <t>AQUILES</t>
  </si>
  <si>
    <t>QUICENO</t>
  </si>
  <si>
    <t>CLARIZA</t>
  </si>
  <si>
    <t xml:space="preserve">PRIETO </t>
  </si>
  <si>
    <t>MALDONADO</t>
  </si>
  <si>
    <t>NEIDA</t>
  </si>
  <si>
    <t>ITALO</t>
  </si>
  <si>
    <t>MACUASE</t>
  </si>
  <si>
    <t>ROCHA</t>
  </si>
  <si>
    <t>FERNEY</t>
  </si>
  <si>
    <t xml:space="preserve">MORENO </t>
  </si>
  <si>
    <t xml:space="preserve">BURBANO </t>
  </si>
  <si>
    <t xml:space="preserve">JHON </t>
  </si>
  <si>
    <t xml:space="preserve">HENRY </t>
  </si>
  <si>
    <t>ARCILA</t>
  </si>
  <si>
    <t>INOCENCIA</t>
  </si>
  <si>
    <t xml:space="preserve">BUSTOS </t>
  </si>
  <si>
    <t xml:space="preserve">SALAZAR </t>
  </si>
  <si>
    <t xml:space="preserve">PEREZ </t>
  </si>
  <si>
    <t>LOZANO</t>
  </si>
  <si>
    <t>CC87434222</t>
  </si>
  <si>
    <t>CC1010061379</t>
  </si>
  <si>
    <t>CC27122876</t>
  </si>
  <si>
    <t>CC27125026</t>
  </si>
  <si>
    <t>CC27123720</t>
  </si>
  <si>
    <t>CC27126814</t>
  </si>
  <si>
    <t>CC87433502</t>
  </si>
  <si>
    <t>CC87430885</t>
  </si>
  <si>
    <t>CC98350744</t>
  </si>
  <si>
    <t>CC5222297</t>
  </si>
  <si>
    <t>CC16465609</t>
  </si>
  <si>
    <t>CC27124119</t>
  </si>
  <si>
    <t>CC98388789</t>
  </si>
  <si>
    <t>CC27124352</t>
  </si>
  <si>
    <t>CC27125335</t>
  </si>
  <si>
    <t>CC87431448</t>
  </si>
  <si>
    <t>CC27126515</t>
  </si>
  <si>
    <t>CC1080833660</t>
  </si>
  <si>
    <t>CC27129854</t>
  </si>
  <si>
    <t>CC5219638</t>
  </si>
  <si>
    <t>CC1089514661</t>
  </si>
  <si>
    <t>CC27123172</t>
  </si>
  <si>
    <t>CC27126660</t>
  </si>
  <si>
    <t>CC1593021</t>
  </si>
  <si>
    <t>CC27082292</t>
  </si>
  <si>
    <t>CC1004200940</t>
  </si>
  <si>
    <t>CC1109114637</t>
  </si>
  <si>
    <t>CC27129492</t>
  </si>
  <si>
    <t>CC59667986</t>
  </si>
  <si>
    <t>CC27122955</t>
  </si>
  <si>
    <t>CC87432381</t>
  </si>
  <si>
    <t>CC5219860</t>
  </si>
  <si>
    <t>CC27123685</t>
  </si>
  <si>
    <t>CC27124038</t>
  </si>
  <si>
    <t>CC27123050</t>
  </si>
  <si>
    <t>CC31267478</t>
  </si>
  <si>
    <t>CC27125019</t>
  </si>
  <si>
    <t>CC27123057</t>
  </si>
  <si>
    <t>CC27126392</t>
  </si>
  <si>
    <t>CC27125448</t>
  </si>
  <si>
    <t>CC16795852</t>
  </si>
  <si>
    <t>CC87432407</t>
  </si>
  <si>
    <t>CC27123747</t>
  </si>
  <si>
    <t>CC87430337</t>
  </si>
  <si>
    <t>CC12907187</t>
  </si>
  <si>
    <t>CC27122372</t>
  </si>
  <si>
    <t>CC27123895</t>
  </si>
  <si>
    <t>CC27123632</t>
  </si>
  <si>
    <t>CC27124242</t>
  </si>
  <si>
    <t>CC87430291</t>
  </si>
  <si>
    <t>CC78298657</t>
  </si>
  <si>
    <t>CC87431069</t>
  </si>
  <si>
    <t>CC27122378</t>
  </si>
  <si>
    <t>CC12916317</t>
  </si>
  <si>
    <t>CC27123829</t>
  </si>
  <si>
    <t>CC1082689691</t>
  </si>
  <si>
    <t>CC27123960</t>
  </si>
  <si>
    <t>CC87430013</t>
  </si>
  <si>
    <t>CC27123773</t>
  </si>
  <si>
    <t>CC27125279</t>
  </si>
  <si>
    <t>CC27122985</t>
  </si>
  <si>
    <t>CC1082688997</t>
  </si>
  <si>
    <t>CC87432186</t>
  </si>
  <si>
    <t>CC27123854</t>
  </si>
  <si>
    <t>CC27126720</t>
  </si>
  <si>
    <t>CC27123278</t>
  </si>
  <si>
    <t>CC87430203</t>
  </si>
  <si>
    <t>CC52424373</t>
  </si>
  <si>
    <t>CC27123249</t>
  </si>
  <si>
    <t>CC12795541</t>
  </si>
  <si>
    <t>CC5316684</t>
  </si>
  <si>
    <t>CC27124364</t>
  </si>
  <si>
    <t>CC87430699</t>
  </si>
  <si>
    <t>CC27124824</t>
  </si>
  <si>
    <t>CC27126322</t>
  </si>
  <si>
    <t>CC27124976</t>
  </si>
  <si>
    <t>CC27125468</t>
  </si>
  <si>
    <t>CC27125334</t>
  </si>
  <si>
    <t>CC27126334</t>
  </si>
  <si>
    <t>CC27126391</t>
  </si>
  <si>
    <t>CC27410593</t>
  </si>
  <si>
    <t>CC1004341953</t>
  </si>
  <si>
    <t>CC27123954</t>
  </si>
  <si>
    <t>CC1082688254</t>
  </si>
  <si>
    <t>CC59662387</t>
  </si>
  <si>
    <t>CC87431024</t>
  </si>
  <si>
    <t>CC27124084</t>
  </si>
  <si>
    <t>CC27123295</t>
  </si>
  <si>
    <t>CC27122470</t>
  </si>
  <si>
    <t>CC27124438</t>
  </si>
  <si>
    <t>CC87431630</t>
  </si>
  <si>
    <t>CC27123105</t>
  </si>
  <si>
    <t>CC27123524</t>
  </si>
  <si>
    <t>CC27124068</t>
  </si>
  <si>
    <t>CC87431094</t>
  </si>
  <si>
    <t>CC27077973</t>
  </si>
  <si>
    <t>CC27123543</t>
  </si>
  <si>
    <t>CC87431039</t>
  </si>
  <si>
    <t>CC27123585</t>
  </si>
  <si>
    <t>CC87431005</t>
  </si>
  <si>
    <t>CC27124241</t>
  </si>
  <si>
    <t>CC27124546</t>
  </si>
  <si>
    <t>CC27124500</t>
  </si>
  <si>
    <t>CC66931543</t>
  </si>
  <si>
    <t>CC27123129</t>
  </si>
  <si>
    <t>CC27123236</t>
  </si>
  <si>
    <t>CC27173014</t>
  </si>
  <si>
    <t>CC27173949</t>
  </si>
  <si>
    <t>CC27174510</t>
  </si>
  <si>
    <t>CC27172752</t>
  </si>
  <si>
    <t>CC87510995</t>
  </si>
  <si>
    <t>CC59178024</t>
  </si>
  <si>
    <t>CC5239489</t>
  </si>
  <si>
    <t>CC1828538</t>
  </si>
  <si>
    <t>CC5311957</t>
  </si>
  <si>
    <t>CC27175821</t>
  </si>
  <si>
    <t>CC27173872</t>
  </si>
  <si>
    <t>CC13073413</t>
  </si>
  <si>
    <t>CC27174813</t>
  </si>
  <si>
    <t>CC27175005</t>
  </si>
  <si>
    <t>CC5239547</t>
  </si>
  <si>
    <t>CC1088589123</t>
  </si>
  <si>
    <t>CC27173298</t>
  </si>
  <si>
    <t>CC27174786</t>
  </si>
  <si>
    <t>CC27172973</t>
  </si>
  <si>
    <t>CC5239580</t>
  </si>
  <si>
    <t>CC12959244</t>
  </si>
  <si>
    <t>CC27174816</t>
  </si>
  <si>
    <t>CC1107095122</t>
  </si>
  <si>
    <t>CC87510014</t>
  </si>
  <si>
    <t>CC27167118</t>
  </si>
  <si>
    <t>CC27173604</t>
  </si>
  <si>
    <t>CC27176910</t>
  </si>
  <si>
    <t>CC27173049</t>
  </si>
  <si>
    <t>CC5239375</t>
  </si>
  <si>
    <t>CC27173617</t>
  </si>
  <si>
    <t>CC5239490</t>
  </si>
  <si>
    <t>CC87452475</t>
  </si>
  <si>
    <t>CC13404019</t>
  </si>
  <si>
    <t>CC59190010</t>
  </si>
  <si>
    <t>CC27257666</t>
  </si>
  <si>
    <t>CC59681520</t>
  </si>
  <si>
    <t>CC27258680</t>
  </si>
  <si>
    <t>CC27258195</t>
  </si>
  <si>
    <t>CC13103006</t>
  </si>
  <si>
    <t>CC27259220</t>
  </si>
  <si>
    <t>CC13104061</t>
  </si>
  <si>
    <t>CC27258152</t>
  </si>
  <si>
    <t>CC27259473</t>
  </si>
  <si>
    <t>CC27259293</t>
  </si>
  <si>
    <t>CC13104945</t>
  </si>
  <si>
    <t>CC13105928</t>
  </si>
  <si>
    <t>CC27259244</t>
  </si>
  <si>
    <t>CC13105738</t>
  </si>
  <si>
    <t>CC5248386</t>
  </si>
  <si>
    <t>CC5249929</t>
  </si>
  <si>
    <t>CC27198205</t>
  </si>
  <si>
    <t>CC27199151</t>
  </si>
  <si>
    <t>CC27197971</t>
  </si>
  <si>
    <t>CC27198508</t>
  </si>
  <si>
    <t>CC30719855</t>
  </si>
  <si>
    <t>CC363079</t>
  </si>
  <si>
    <t>CC30723950</t>
  </si>
  <si>
    <t>CC30715060</t>
  </si>
  <si>
    <t>CC36997577</t>
  </si>
  <si>
    <t>CC27246922</t>
  </si>
  <si>
    <t>CC27394255</t>
  </si>
  <si>
    <t>CC27394296</t>
  </si>
  <si>
    <t>CC5309487</t>
  </si>
  <si>
    <t>CC30703179</t>
  </si>
  <si>
    <t>CC27243100</t>
  </si>
  <si>
    <t>CC27238874</t>
  </si>
  <si>
    <t>CC13004862</t>
  </si>
  <si>
    <t>CC13017566</t>
  </si>
  <si>
    <t>CC37006111</t>
  </si>
  <si>
    <t>CC19362152</t>
  </si>
  <si>
    <t>CC27246426</t>
  </si>
  <si>
    <t>CC12973681</t>
  </si>
  <si>
    <t>CC27224114</t>
  </si>
  <si>
    <t>CC27394408</t>
  </si>
  <si>
    <t>CC12953052</t>
  </si>
  <si>
    <t>CC30710931</t>
  </si>
  <si>
    <t>CC1871310</t>
  </si>
  <si>
    <t>CC27332175</t>
  </si>
  <si>
    <t>CC27396895</t>
  </si>
  <si>
    <t>CC13058444</t>
  </si>
  <si>
    <t>CC1845955</t>
  </si>
  <si>
    <t>CC30737917</t>
  </si>
  <si>
    <t>CC14871332</t>
  </si>
  <si>
    <t>CC1004580589</t>
  </si>
  <si>
    <t>CC27393506</t>
  </si>
  <si>
    <t>CC5267934</t>
  </si>
  <si>
    <t>CC13004984</t>
  </si>
  <si>
    <t>CC36996504</t>
  </si>
  <si>
    <t>CC5269411</t>
  </si>
  <si>
    <t>CC13003406</t>
  </si>
  <si>
    <t>CC1871528</t>
  </si>
  <si>
    <t>CC87571747</t>
  </si>
  <si>
    <t>CC13011100</t>
  </si>
  <si>
    <t>CC27395095</t>
  </si>
  <si>
    <t>CC37003623</t>
  </si>
  <si>
    <t>CC36991400</t>
  </si>
  <si>
    <t>CC14441017</t>
  </si>
  <si>
    <t>CC5311969</t>
  </si>
  <si>
    <t>CC13006365</t>
  </si>
  <si>
    <t>CC1810011</t>
  </si>
  <si>
    <t>CC27248311</t>
  </si>
  <si>
    <t>CC59817069</t>
  </si>
  <si>
    <t>CC27167051</t>
  </si>
  <si>
    <t>CC98362982</t>
  </si>
  <si>
    <t>CC87570786</t>
  </si>
  <si>
    <t>CC36990606</t>
  </si>
  <si>
    <t>CC30733082</t>
  </si>
  <si>
    <t>CC36994871</t>
  </si>
  <si>
    <t>CC36993605</t>
  </si>
  <si>
    <t>CC13012495</t>
  </si>
  <si>
    <t>CC19116484</t>
  </si>
  <si>
    <t>CC12977539</t>
  </si>
  <si>
    <t>CC27395330</t>
  </si>
  <si>
    <t>CC36995813</t>
  </si>
  <si>
    <t>CC27224006</t>
  </si>
  <si>
    <t>CC41487299</t>
  </si>
  <si>
    <t>CC27104639</t>
  </si>
  <si>
    <t>CC27245388</t>
  </si>
  <si>
    <t>CC27393352</t>
  </si>
  <si>
    <t>CC41101119</t>
  </si>
  <si>
    <t>CC37121880</t>
  </si>
  <si>
    <t>CC1004549426</t>
  </si>
  <si>
    <t>CC5311312</t>
  </si>
  <si>
    <t>CC59785106</t>
  </si>
  <si>
    <t>CC37001608</t>
  </si>
  <si>
    <t>CC36996051</t>
  </si>
  <si>
    <t>CC27247026</t>
  </si>
  <si>
    <t>CC27159586</t>
  </si>
  <si>
    <t>CC27126072</t>
  </si>
  <si>
    <t>CC27442692</t>
  </si>
  <si>
    <t>CC13006448</t>
  </si>
  <si>
    <t>CC36815034</t>
  </si>
  <si>
    <t>CC87570873</t>
  </si>
  <si>
    <t>CC12974228</t>
  </si>
  <si>
    <t>CC1061807376</t>
  </si>
  <si>
    <t>CC30710198</t>
  </si>
  <si>
    <t>CC5234114</t>
  </si>
  <si>
    <t>CC37008715</t>
  </si>
  <si>
    <t>CC36994010</t>
  </si>
  <si>
    <t>CC36990827</t>
  </si>
  <si>
    <t>CC36990093</t>
  </si>
  <si>
    <t>CC16654270</t>
  </si>
  <si>
    <t>CC27396374</t>
  </si>
  <si>
    <t>CC98337234</t>
  </si>
  <si>
    <t>CC30736269</t>
  </si>
  <si>
    <t>CC30709962</t>
  </si>
  <si>
    <t>CC59797190</t>
  </si>
  <si>
    <t>CC87550258</t>
  </si>
  <si>
    <t>CC27247713</t>
  </si>
  <si>
    <t>CC24315960</t>
  </si>
  <si>
    <t>CC10214999</t>
  </si>
  <si>
    <t>CC36993484</t>
  </si>
  <si>
    <t>CC27387800</t>
  </si>
  <si>
    <t>CC27387399</t>
  </si>
  <si>
    <t>CC27380069</t>
  </si>
  <si>
    <t>CC36994829</t>
  </si>
  <si>
    <t>CC12961614</t>
  </si>
  <si>
    <t>CC27246932</t>
  </si>
  <si>
    <t>CC27386757</t>
  </si>
  <si>
    <t>CC87451639</t>
  </si>
  <si>
    <t>CC5275555</t>
  </si>
  <si>
    <t>CC27275461</t>
  </si>
  <si>
    <t>CC87245484</t>
  </si>
  <si>
    <t>CC27276502</t>
  </si>
  <si>
    <t>CC27274948</t>
  </si>
  <si>
    <t>CC79382728</t>
  </si>
  <si>
    <t>CC27275493</t>
  </si>
  <si>
    <t>CC27274289</t>
  </si>
  <si>
    <t>CC27275631</t>
  </si>
  <si>
    <t>CC27275837</t>
  </si>
  <si>
    <t>CC4686095</t>
  </si>
  <si>
    <t>CC87247348</t>
  </si>
  <si>
    <t>CC87246014</t>
  </si>
  <si>
    <t>CC27276593</t>
  </si>
  <si>
    <t>CC12954572</t>
  </si>
  <si>
    <t>CC1088970924</t>
  </si>
  <si>
    <t>CC1853352</t>
  </si>
  <si>
    <t>CC30713991</t>
  </si>
  <si>
    <t>CC15811164</t>
  </si>
  <si>
    <t>CC27296004</t>
  </si>
  <si>
    <t>CC12964848</t>
  </si>
  <si>
    <t>CC19456592</t>
  </si>
  <si>
    <t>CC1089483232</t>
  </si>
  <si>
    <t>CC27296998</t>
  </si>
  <si>
    <t>CC27295124</t>
  </si>
  <si>
    <t>CC27297752</t>
  </si>
  <si>
    <t>CC27296188</t>
  </si>
  <si>
    <t>CC27294426</t>
  </si>
  <si>
    <t>CC27296602</t>
  </si>
  <si>
    <t>CC27293774</t>
  </si>
  <si>
    <t>CC87247487</t>
  </si>
  <si>
    <t>CC27294965</t>
  </si>
  <si>
    <t>CC5213375</t>
  </si>
  <si>
    <t>CC12955960</t>
  </si>
  <si>
    <t>CC94500909</t>
  </si>
  <si>
    <t>CC5281667</t>
  </si>
  <si>
    <t>CC12958194</t>
  </si>
  <si>
    <t>CC15810707</t>
  </si>
  <si>
    <t>CC15811161</t>
  </si>
  <si>
    <t>CC25519510</t>
  </si>
  <si>
    <t>CC15810526</t>
  </si>
  <si>
    <t>CC27296345</t>
  </si>
  <si>
    <t>CC27293010</t>
  </si>
  <si>
    <t>CC27294114</t>
  </si>
  <si>
    <t>CC30718334</t>
  </si>
  <si>
    <t>CC27295447</t>
  </si>
  <si>
    <t>CC15810031</t>
  </si>
  <si>
    <t>CC27124343</t>
  </si>
  <si>
    <t>CC27365994</t>
  </si>
  <si>
    <t>CC36810346</t>
  </si>
  <si>
    <t>CC36810234</t>
  </si>
  <si>
    <t>CC66736157</t>
  </si>
  <si>
    <t>CC27371242</t>
  </si>
  <si>
    <t>CC5273997</t>
  </si>
  <si>
    <t>CC27405309</t>
  </si>
  <si>
    <t>CC36810903</t>
  </si>
  <si>
    <t>CC27365604</t>
  </si>
  <si>
    <t>CC66743061</t>
  </si>
  <si>
    <t>CC36810202</t>
  </si>
  <si>
    <t>CC27371947</t>
  </si>
  <si>
    <t>CC25435438</t>
  </si>
  <si>
    <t>CC1469657</t>
  </si>
  <si>
    <t>CC36810403</t>
  </si>
  <si>
    <t>CC27369910</t>
  </si>
  <si>
    <t>CC36810458</t>
  </si>
  <si>
    <t>CC36810455</t>
  </si>
  <si>
    <t>CC12796523</t>
  </si>
  <si>
    <t>CC27270480</t>
  </si>
  <si>
    <t>CC10385698</t>
  </si>
  <si>
    <t>CC36810164</t>
  </si>
  <si>
    <t>CC36810459</t>
  </si>
  <si>
    <t>CC27399156</t>
  </si>
  <si>
    <t>CC59270050</t>
  </si>
  <si>
    <t>CC27400463</t>
  </si>
  <si>
    <t>CC87550149</t>
  </si>
  <si>
    <t>CC5314453</t>
  </si>
  <si>
    <t>CC27399922</t>
  </si>
  <si>
    <t>CC59675303</t>
  </si>
  <si>
    <t>CC87550054</t>
  </si>
  <si>
    <t>CC27400476</t>
  </si>
  <si>
    <t>CC59396011</t>
  </si>
  <si>
    <t>CC5314206</t>
  </si>
  <si>
    <t>CC87550831</t>
  </si>
  <si>
    <t>CC27400376</t>
  </si>
  <si>
    <t>CC12754368</t>
  </si>
  <si>
    <t>CC5314442</t>
  </si>
  <si>
    <t>CC87550867</t>
  </si>
  <si>
    <t>CC12971889</t>
  </si>
  <si>
    <t>CC1085899539</t>
  </si>
  <si>
    <t>CC30710734</t>
  </si>
  <si>
    <t>CC27400165</t>
  </si>
  <si>
    <t>CC87451071</t>
  </si>
  <si>
    <t>CC27422050</t>
  </si>
  <si>
    <t>CC27422934</t>
  </si>
  <si>
    <t>CC27422265</t>
  </si>
  <si>
    <t>CC87451014</t>
  </si>
  <si>
    <t>CC87451217</t>
  </si>
  <si>
    <t>CC27424141</t>
  </si>
  <si>
    <t>CC27422802</t>
  </si>
  <si>
    <t>CC59793266</t>
  </si>
  <si>
    <t>CC59793740</t>
  </si>
  <si>
    <t>CC27423888</t>
  </si>
  <si>
    <t>CC27424460</t>
  </si>
  <si>
    <t>CC27423608</t>
  </si>
  <si>
    <t>CC5328531</t>
  </si>
  <si>
    <t>CC59795099</t>
  </si>
  <si>
    <t>CC12966392</t>
  </si>
  <si>
    <t>CC27422712</t>
  </si>
  <si>
    <t>CC27422810</t>
  </si>
  <si>
    <t>CC87450213</t>
  </si>
  <si>
    <t>CC87450071</t>
  </si>
  <si>
    <t>CC27421539</t>
  </si>
  <si>
    <t>CC5328321</t>
  </si>
  <si>
    <t>CC27424126</t>
  </si>
  <si>
    <t>CC5327519</t>
  </si>
  <si>
    <t>CC12958712</t>
  </si>
  <si>
    <t>CC27422994</t>
  </si>
  <si>
    <t>CC5328712</t>
  </si>
  <si>
    <t>CC5342198</t>
  </si>
  <si>
    <t>CC59794017</t>
  </si>
  <si>
    <t>CC27424498</t>
  </si>
  <si>
    <t>CC5327214</t>
  </si>
  <si>
    <t>CC87453701</t>
  </si>
  <si>
    <t>CC30724296</t>
  </si>
  <si>
    <t>CC59794194</t>
  </si>
  <si>
    <t>CC59795174</t>
  </si>
  <si>
    <t>CC27422459</t>
  </si>
  <si>
    <t>CC12965344</t>
  </si>
  <si>
    <t>CC5327641</t>
  </si>
  <si>
    <t>CC27422239</t>
  </si>
  <si>
    <t>CC27422610</t>
  </si>
  <si>
    <t>CC13009007</t>
  </si>
  <si>
    <t>CC87452017</t>
  </si>
  <si>
    <t>CC59793812</t>
  </si>
  <si>
    <t>CC27302963</t>
  </si>
  <si>
    <t>CC87451219</t>
  </si>
  <si>
    <t>CC12965528</t>
  </si>
  <si>
    <t>CC27424331</t>
  </si>
  <si>
    <t>CC59793442</t>
  </si>
  <si>
    <t>CC59794090</t>
  </si>
  <si>
    <t>CC5326473</t>
  </si>
  <si>
    <t>CC30734783</t>
  </si>
  <si>
    <t>CC5328824</t>
  </si>
  <si>
    <t>CC27422460</t>
  </si>
  <si>
    <t>CC27425097</t>
  </si>
  <si>
    <t>CC41926300</t>
  </si>
  <si>
    <t>CC87451607</t>
  </si>
  <si>
    <t>CC59793783</t>
  </si>
  <si>
    <t>CC87451314</t>
  </si>
  <si>
    <t>CC27537882</t>
  </si>
  <si>
    <t>CC27064841</t>
  </si>
  <si>
    <t>CC12815016</t>
  </si>
  <si>
    <t>CC27424112</t>
  </si>
  <si>
    <t>CC27073626</t>
  </si>
  <si>
    <t>CC87453395</t>
  </si>
  <si>
    <t>CC27422526</t>
  </si>
  <si>
    <t>CC59793952</t>
  </si>
  <si>
    <t>CC27535065</t>
  </si>
  <si>
    <t>CC59794116</t>
  </si>
  <si>
    <t>CC27064840</t>
  </si>
  <si>
    <t>CC59794813</t>
  </si>
  <si>
    <t>CC27387426</t>
  </si>
  <si>
    <t>CC59793067</t>
  </si>
  <si>
    <t>CC87450410</t>
  </si>
  <si>
    <t>CC27107863</t>
  </si>
  <si>
    <t>CC27451227</t>
  </si>
  <si>
    <t>CC27451722</t>
  </si>
  <si>
    <t>CC98322393</t>
  </si>
  <si>
    <t>CC27449805</t>
  </si>
  <si>
    <t>CC5339618</t>
  </si>
  <si>
    <t>CC27450263</t>
  </si>
  <si>
    <t>CC27070481</t>
  </si>
  <si>
    <t>CC76317303</t>
  </si>
  <si>
    <t>CC41945309</t>
  </si>
  <si>
    <t>CC27149108</t>
  </si>
  <si>
    <t>CC5339595</t>
  </si>
  <si>
    <t>CC27451007</t>
  </si>
  <si>
    <t>CC87850065</t>
  </si>
  <si>
    <t>CC13009043</t>
  </si>
  <si>
    <t>CC79890033</t>
  </si>
  <si>
    <t>CC1085660213</t>
  </si>
  <si>
    <t>CC87830047</t>
  </si>
  <si>
    <t>CC27450487</t>
  </si>
  <si>
    <t>CC27452070</t>
  </si>
  <si>
    <t>CC27449592</t>
  </si>
  <si>
    <t>CC27450912</t>
  </si>
  <si>
    <t>CC27450982</t>
  </si>
  <si>
    <t>CC5339686</t>
  </si>
  <si>
    <t>CC27450797</t>
  </si>
  <si>
    <t>CC5338804</t>
  </si>
  <si>
    <t>CC27450216</t>
  </si>
  <si>
    <t>CC27451004</t>
  </si>
  <si>
    <t>CC98322410</t>
  </si>
  <si>
    <t>CC27532059</t>
  </si>
  <si>
    <t>CC27450840</t>
  </si>
  <si>
    <t>CC27450027</t>
  </si>
  <si>
    <t>CC1884698</t>
  </si>
  <si>
    <t>CC13078850</t>
  </si>
  <si>
    <t>CC5339757</t>
  </si>
  <si>
    <t>CC98323271</t>
  </si>
  <si>
    <t>CC27452398</t>
  </si>
  <si>
    <t>CC27075041</t>
  </si>
  <si>
    <t>CC98323720</t>
  </si>
  <si>
    <t>CC98323213</t>
  </si>
  <si>
    <t>CC30701542</t>
  </si>
  <si>
    <t>CC12960435</t>
  </si>
  <si>
    <t>CC27450450</t>
  </si>
  <si>
    <t>CC5340409</t>
  </si>
  <si>
    <t>CC27450628</t>
  </si>
  <si>
    <t>CC27450477</t>
  </si>
  <si>
    <t>CC27275399</t>
  </si>
  <si>
    <t>CC27450865</t>
  </si>
  <si>
    <t>CC5332838</t>
  </si>
  <si>
    <t>CC87571183</t>
  </si>
  <si>
    <t>CC5332808</t>
  </si>
  <si>
    <t>CC27431406</t>
  </si>
  <si>
    <t>CC5332925</t>
  </si>
  <si>
    <t>CC27432792</t>
  </si>
  <si>
    <t>CC27431757</t>
  </si>
  <si>
    <t>CC27430731</t>
  </si>
  <si>
    <t>CC27432907</t>
  </si>
  <si>
    <t>CC27430663</t>
  </si>
  <si>
    <t>CC87571024</t>
  </si>
  <si>
    <t>CC27430649</t>
  </si>
  <si>
    <t>CC27433659</t>
  </si>
  <si>
    <t>CC87571369</t>
  </si>
  <si>
    <t>CC27432862</t>
  </si>
  <si>
    <t>CC27430410</t>
  </si>
  <si>
    <t>CC27432472</t>
  </si>
  <si>
    <t>CC87571002</t>
  </si>
  <si>
    <t>CC30737985</t>
  </si>
  <si>
    <t>CC27431505</t>
  </si>
  <si>
    <t>CC5213656</t>
  </si>
  <si>
    <t>CC87572062</t>
  </si>
  <si>
    <t>CC27432131</t>
  </si>
  <si>
    <t>CC5332806</t>
  </si>
  <si>
    <t>CC27432723</t>
  </si>
  <si>
    <t>CC42080655</t>
  </si>
  <si>
    <t>CC87570178</t>
  </si>
  <si>
    <t>CC27078056</t>
  </si>
  <si>
    <t>CC87570722</t>
  </si>
  <si>
    <t>CC5333692</t>
  </si>
  <si>
    <t>CC27432894</t>
  </si>
  <si>
    <t>CC27434278</t>
  </si>
  <si>
    <t>CC27432889</t>
  </si>
  <si>
    <t>CC27429811</t>
  </si>
  <si>
    <t>CC5332346</t>
  </si>
  <si>
    <t>CC1879440</t>
  </si>
  <si>
    <t>CC27432558</t>
  </si>
  <si>
    <t>CC27430161</t>
  </si>
  <si>
    <t>CC27430713</t>
  </si>
  <si>
    <t>CC87572210</t>
  </si>
  <si>
    <t>CC27433267</t>
  </si>
  <si>
    <t>CC27433307</t>
  </si>
  <si>
    <t>CC87005002</t>
  </si>
  <si>
    <t>CC27432715</t>
  </si>
  <si>
    <t>CC27432058</t>
  </si>
  <si>
    <t>CC87570367</t>
  </si>
  <si>
    <t>CC27432737</t>
  </si>
  <si>
    <t>CC27429757</t>
  </si>
  <si>
    <t>CC5332065</t>
  </si>
  <si>
    <t>CC27429318</t>
  </si>
  <si>
    <t>CC27432701</t>
  </si>
  <si>
    <t>CC27432185</t>
  </si>
  <si>
    <t>CC5332790</t>
  </si>
  <si>
    <t>CC27431465</t>
  </si>
  <si>
    <t>CC27432343</t>
  </si>
  <si>
    <t>CC27430108</t>
  </si>
  <si>
    <t>CC27431746</t>
  </si>
  <si>
    <t>CC87570924</t>
  </si>
  <si>
    <t>CC27433530</t>
  </si>
  <si>
    <t>CC27434111</t>
  </si>
  <si>
    <t>CC27435984</t>
  </si>
  <si>
    <t>CC87570246</t>
  </si>
  <si>
    <t>CC27434417</t>
  </si>
  <si>
    <t>CC27432814</t>
  </si>
  <si>
    <t>CC87571856</t>
  </si>
  <si>
    <t>CC27430524</t>
  </si>
  <si>
    <t>CC5332720</t>
  </si>
  <si>
    <t>CC27436279</t>
  </si>
  <si>
    <t>CC27431095</t>
  </si>
  <si>
    <t>CC27433462</t>
  </si>
  <si>
    <t>CC27432480</t>
  </si>
  <si>
    <t>CC27432577</t>
  </si>
  <si>
    <t>CC27434591</t>
  </si>
  <si>
    <t>CC5332349</t>
  </si>
  <si>
    <t>CC87570378</t>
  </si>
  <si>
    <t>CC27432494</t>
  </si>
  <si>
    <t>CC31268672</t>
  </si>
  <si>
    <t>CC5331844</t>
  </si>
  <si>
    <t>CC27432053</t>
  </si>
  <si>
    <t>CC27431398</t>
  </si>
  <si>
    <t>CC27431887</t>
  </si>
  <si>
    <t>CC87570393</t>
  </si>
  <si>
    <t>CC27430761</t>
  </si>
  <si>
    <t>CC6819909</t>
  </si>
  <si>
    <t>CC27433210</t>
  </si>
  <si>
    <t>CC5332374</t>
  </si>
  <si>
    <t>CC87570468</t>
  </si>
  <si>
    <t>CC87570465</t>
  </si>
  <si>
    <t>CC87570302</t>
  </si>
  <si>
    <t>CC87571516</t>
  </si>
  <si>
    <t>CC59667584</t>
  </si>
  <si>
    <t>CC59675179</t>
  </si>
  <si>
    <t>CC27502941</t>
  </si>
  <si>
    <t>CC2731608</t>
  </si>
  <si>
    <t>CC59672515</t>
  </si>
  <si>
    <t>CC6461361</t>
  </si>
  <si>
    <t>CC59667465</t>
  </si>
  <si>
    <t>CC98431263</t>
  </si>
  <si>
    <t>CC59671199</t>
  </si>
  <si>
    <t>CC6149929</t>
  </si>
  <si>
    <t>CC59674339</t>
  </si>
  <si>
    <t>CC59668314</t>
  </si>
  <si>
    <t>CC12914225</t>
  </si>
  <si>
    <t>CC12913941</t>
  </si>
  <si>
    <t>CC59662417</t>
  </si>
  <si>
    <t>CC27504052</t>
  </si>
  <si>
    <t>CC13054507</t>
  </si>
  <si>
    <t>CC87944979</t>
  </si>
  <si>
    <t>CC12910681</t>
  </si>
  <si>
    <t>CC59660226</t>
  </si>
  <si>
    <t>CC66824870</t>
  </si>
  <si>
    <t>CC59673951</t>
  </si>
  <si>
    <t>CC59662831</t>
  </si>
  <si>
    <t>CC59664289</t>
  </si>
  <si>
    <t>CC12913701</t>
  </si>
  <si>
    <t>CC59669537</t>
  </si>
  <si>
    <t>CC27500427</t>
  </si>
  <si>
    <t>CC59680872</t>
  </si>
  <si>
    <t>CC27123570</t>
  </si>
  <si>
    <t>CC52135417</t>
  </si>
  <si>
    <t>CC27491532</t>
  </si>
  <si>
    <t>CC12911851</t>
  </si>
  <si>
    <t>CC59664002</t>
  </si>
  <si>
    <t>CC16581547</t>
  </si>
  <si>
    <t>CC59674729</t>
  </si>
  <si>
    <t>CC27275240</t>
  </si>
  <si>
    <t>CC12911810</t>
  </si>
  <si>
    <t>CC12909467</t>
  </si>
  <si>
    <t>CC59682887</t>
  </si>
  <si>
    <t>CC59671046</t>
  </si>
  <si>
    <t>CC27499023</t>
  </si>
  <si>
    <t>CC12903136</t>
  </si>
  <si>
    <t>CC59670031</t>
  </si>
  <si>
    <t>CC59663869</t>
  </si>
  <si>
    <t>CC27502184</t>
  </si>
  <si>
    <t>CC12908271</t>
  </si>
  <si>
    <t>CC59662847</t>
  </si>
  <si>
    <t>CC27499273</t>
  </si>
  <si>
    <t>CC27502059</t>
  </si>
  <si>
    <t>CC12795725</t>
  </si>
  <si>
    <t>CC13103469</t>
  </si>
  <si>
    <t>CC59663282</t>
  </si>
  <si>
    <t>CC12912555</t>
  </si>
  <si>
    <t>CC59665059</t>
  </si>
  <si>
    <t>CC12905335</t>
  </si>
  <si>
    <t>CC59672611</t>
  </si>
  <si>
    <t>CC59671572</t>
  </si>
  <si>
    <t>CC12912420</t>
  </si>
  <si>
    <t>CC59664410</t>
  </si>
  <si>
    <t>CC27502509</t>
  </si>
  <si>
    <t>CC59676785</t>
  </si>
  <si>
    <t>CC31936530</t>
  </si>
  <si>
    <t>CC148762</t>
  </si>
  <si>
    <t>CC12908769</t>
  </si>
  <si>
    <t>CC87430317</t>
  </si>
  <si>
    <t>CC16752011</t>
  </si>
  <si>
    <t>CC59665547</t>
  </si>
  <si>
    <t>CC59667127</t>
  </si>
  <si>
    <t>CC59662707</t>
  </si>
  <si>
    <t>CC59663492</t>
  </si>
  <si>
    <t>CC27498047</t>
  </si>
  <si>
    <t>CC59663488</t>
  </si>
  <si>
    <t>CC59671190</t>
  </si>
  <si>
    <t>CC1893170</t>
  </si>
  <si>
    <t>CC31873029</t>
  </si>
  <si>
    <t>CC12908480</t>
  </si>
  <si>
    <t>CC59670591</t>
  </si>
  <si>
    <t>CC29087430</t>
  </si>
  <si>
    <t>CC59663734</t>
  </si>
  <si>
    <t>CC30714467</t>
  </si>
  <si>
    <t>CC27365906</t>
  </si>
  <si>
    <t>CC5313718</t>
  </si>
  <si>
    <t>CC31899095</t>
  </si>
  <si>
    <t>CC87942898</t>
  </si>
  <si>
    <t>CC27500264</t>
  </si>
  <si>
    <t>CC59663444</t>
  </si>
  <si>
    <t>CC4851707</t>
  </si>
  <si>
    <t>CC59667435</t>
  </si>
  <si>
    <t>CC59661822</t>
  </si>
  <si>
    <t>CC59674200</t>
  </si>
  <si>
    <t>CC27502532</t>
  </si>
  <si>
    <t>CC59674728</t>
  </si>
  <si>
    <t>CC31932884</t>
  </si>
  <si>
    <t>CC12907923</t>
  </si>
  <si>
    <t>CC27500487</t>
  </si>
  <si>
    <t>CC87433016</t>
  </si>
  <si>
    <t>CC59660962</t>
  </si>
  <si>
    <t>CC59677871</t>
  </si>
  <si>
    <t>CC59666018</t>
  </si>
  <si>
    <t>CC59669480</t>
  </si>
  <si>
    <t>CC59671095</t>
  </si>
  <si>
    <t>CC27517757</t>
  </si>
  <si>
    <t>CC12912768</t>
  </si>
  <si>
    <t>CC27499404</t>
  </si>
  <si>
    <t>CC12910445</t>
  </si>
  <si>
    <t>CC27497459</t>
  </si>
  <si>
    <t>CC59679942</t>
  </si>
  <si>
    <t>CC59668366</t>
  </si>
  <si>
    <t>CC52088606</t>
  </si>
  <si>
    <t>CC12906036</t>
  </si>
  <si>
    <t>CC12914559</t>
  </si>
  <si>
    <t>CC27502280</t>
  </si>
  <si>
    <t>CC98347005</t>
  </si>
  <si>
    <t>CC27506133</t>
  </si>
  <si>
    <t>CC59663395</t>
  </si>
  <si>
    <t>CC59663366</t>
  </si>
  <si>
    <t>CC59664377</t>
  </si>
  <si>
    <t>CC59662088</t>
  </si>
  <si>
    <t>CC34455276</t>
  </si>
  <si>
    <t>CC87245686</t>
  </si>
  <si>
    <t>CC59667302</t>
  </si>
  <si>
    <t>CC12910887</t>
  </si>
  <si>
    <t>CC59661005</t>
  </si>
  <si>
    <t>CC27499342</t>
  </si>
  <si>
    <t>CC27498136</t>
  </si>
  <si>
    <t>CC5358757</t>
  </si>
  <si>
    <t>CC13056548</t>
  </si>
  <si>
    <t>CC59679753</t>
  </si>
  <si>
    <t>CC12913820</t>
  </si>
  <si>
    <t>CC59670103</t>
  </si>
  <si>
    <t>CC59661498</t>
  </si>
  <si>
    <t>CC27122508</t>
  </si>
  <si>
    <t>CC27123125</t>
  </si>
  <si>
    <t>CC59670808</t>
  </si>
  <si>
    <t>CC27497533</t>
  </si>
  <si>
    <t>CC5356407</t>
  </si>
  <si>
    <t>CC59664571</t>
  </si>
  <si>
    <t>CC27499376</t>
  </si>
  <si>
    <t>CC12918212</t>
  </si>
  <si>
    <t>CC59666360</t>
  </si>
  <si>
    <t>CC27502112</t>
  </si>
  <si>
    <t>CC59661761</t>
  </si>
  <si>
    <t>CC27502993</t>
  </si>
  <si>
    <t>CC59660679</t>
  </si>
  <si>
    <t>CC59664449</t>
  </si>
  <si>
    <t>CC12916493</t>
  </si>
  <si>
    <t>CC59675531</t>
  </si>
  <si>
    <t>CC16822713</t>
  </si>
  <si>
    <t>CC59660805</t>
  </si>
  <si>
    <t>CC27124571</t>
  </si>
  <si>
    <t>CC12911273</t>
  </si>
  <si>
    <t>CC59663522</t>
  </si>
  <si>
    <t>CC59662888</t>
  </si>
  <si>
    <t>CC59672463</t>
  </si>
  <si>
    <t>CC27497051</t>
  </si>
  <si>
    <t>CC27510127</t>
  </si>
  <si>
    <t>CC59668343</t>
  </si>
  <si>
    <t>CC14219672</t>
  </si>
  <si>
    <t>CC27495761</t>
  </si>
  <si>
    <t>CC31863849</t>
  </si>
  <si>
    <t>CC59665286</t>
  </si>
  <si>
    <t>CC12903163</t>
  </si>
  <si>
    <t>CC59673737</t>
  </si>
  <si>
    <t>CC59675114</t>
  </si>
  <si>
    <t>CC59663115</t>
  </si>
  <si>
    <t>CC59673674</t>
  </si>
  <si>
    <t>CC59665264</t>
  </si>
  <si>
    <t>CC59663403</t>
  </si>
  <si>
    <t>CC66974215</t>
  </si>
  <si>
    <t>CC59662255</t>
  </si>
  <si>
    <t>CC59684720</t>
  </si>
  <si>
    <t>CC35602096</t>
  </si>
  <si>
    <t>CC31927024</t>
  </si>
  <si>
    <t>CC12907608</t>
  </si>
  <si>
    <t>CC1896914</t>
  </si>
  <si>
    <t>CC59675353</t>
  </si>
  <si>
    <t>CC12908440</t>
  </si>
  <si>
    <t>CC27499323</t>
  </si>
  <si>
    <t>CC36812137</t>
  </si>
  <si>
    <t>CC5360188</t>
  </si>
  <si>
    <t>CC27422055</t>
  </si>
  <si>
    <t>CC59664055</t>
  </si>
  <si>
    <t>CC22239089</t>
  </si>
  <si>
    <t>CC59673277</t>
  </si>
  <si>
    <t>CC13028078</t>
  </si>
  <si>
    <t>CC59673017</t>
  </si>
  <si>
    <t>CC59675996</t>
  </si>
  <si>
    <t>CC1898737</t>
  </si>
  <si>
    <t>CC27498388</t>
  </si>
  <si>
    <t>CC5219892</t>
  </si>
  <si>
    <t>CC12983301</t>
  </si>
  <si>
    <t>CC59661445</t>
  </si>
  <si>
    <t>CC59662828</t>
  </si>
  <si>
    <t>CC59666626</t>
  </si>
  <si>
    <t>CC31860341</t>
  </si>
  <si>
    <t>CC31920320</t>
  </si>
  <si>
    <t>CC59663924</t>
  </si>
  <si>
    <t>CC27497996</t>
  </si>
  <si>
    <t>CC59663127</t>
  </si>
  <si>
    <t>CC1087130196</t>
  </si>
  <si>
    <t>CC13018125</t>
  </si>
  <si>
    <t>CC1087796599</t>
  </si>
  <si>
    <t>CC27498743</t>
  </si>
  <si>
    <t>CC59667949</t>
  </si>
  <si>
    <t>CC27498695</t>
  </si>
  <si>
    <t>CC27499140</t>
  </si>
  <si>
    <t>CC27508090</t>
  </si>
  <si>
    <t>CC30717201</t>
  </si>
  <si>
    <t>CC36915034</t>
  </si>
  <si>
    <t>CC66850501</t>
  </si>
  <si>
    <t>CC27503000</t>
  </si>
  <si>
    <t>CC41669331</t>
  </si>
  <si>
    <t>CC31540041</t>
  </si>
  <si>
    <t>CC12901935</t>
  </si>
  <si>
    <t>CC27511484</t>
  </si>
  <si>
    <t>CC94385499</t>
  </si>
  <si>
    <t>CC12908433</t>
  </si>
  <si>
    <t>CC59661582</t>
  </si>
  <si>
    <t>CC27500377</t>
  </si>
  <si>
    <t>CC27500910</t>
  </si>
  <si>
    <t>CC94229230</t>
  </si>
  <si>
    <t>CC59660938</t>
  </si>
  <si>
    <t>CC59665529</t>
  </si>
  <si>
    <t>CC13056640</t>
  </si>
  <si>
    <t>CC36835130</t>
  </si>
  <si>
    <t>CC25435426</t>
  </si>
  <si>
    <t>CC21358948</t>
  </si>
  <si>
    <t>CC12917979</t>
  </si>
  <si>
    <t>CC59674331</t>
  </si>
  <si>
    <t>CC59672889</t>
  </si>
  <si>
    <t>CC27501065</t>
  </si>
  <si>
    <t>CC1893550</t>
  </si>
  <si>
    <t>CC31263389</t>
  </si>
  <si>
    <t>CC34558294</t>
  </si>
  <si>
    <t>CC59165171</t>
  </si>
  <si>
    <t>CC12916328</t>
  </si>
  <si>
    <t>CC87710090</t>
  </si>
  <si>
    <t>CC59670571</t>
  </si>
  <si>
    <t>CC59664961</t>
  </si>
  <si>
    <t>CC24323312</t>
  </si>
  <si>
    <t>CC59668306</t>
  </si>
  <si>
    <t>CC59660919</t>
  </si>
  <si>
    <t>CC59662165</t>
  </si>
  <si>
    <t>CC59660705</t>
  </si>
  <si>
    <t>CC59662001</t>
  </si>
  <si>
    <t>CC12931070</t>
  </si>
  <si>
    <t>CC5358701</t>
  </si>
  <si>
    <t>CC59667352</t>
  </si>
  <si>
    <t>CC12902055</t>
  </si>
  <si>
    <t>CC59677112</t>
  </si>
  <si>
    <t>CC27124927</t>
  </si>
  <si>
    <t>CC12915482</t>
  </si>
  <si>
    <t>CC59673295</t>
  </si>
  <si>
    <t>CC59670572</t>
  </si>
  <si>
    <t>CC12914524</t>
  </si>
  <si>
    <t>CC27424492</t>
  </si>
  <si>
    <t>CC59672438</t>
  </si>
  <si>
    <t>CC59678069</t>
  </si>
  <si>
    <t>CC59684880</t>
  </si>
  <si>
    <t>CC1004604052</t>
  </si>
  <si>
    <t>CC87432562</t>
  </si>
  <si>
    <t>CC13057207</t>
  </si>
  <si>
    <t>CC98431996</t>
  </si>
  <si>
    <t>CC59662856</t>
  </si>
  <si>
    <t>CC12906527</t>
  </si>
  <si>
    <t>CC12915772</t>
  </si>
  <si>
    <t>CC59671193</t>
  </si>
  <si>
    <t>CC25435506</t>
  </si>
  <si>
    <t>CC31237930</t>
  </si>
  <si>
    <t>CC59660408</t>
  </si>
  <si>
    <t>CC59673881</t>
  </si>
  <si>
    <t>CC59665990</t>
  </si>
  <si>
    <t>CC51648152</t>
  </si>
  <si>
    <t>CC16485202</t>
  </si>
  <si>
    <t>CC59663217</t>
  </si>
  <si>
    <t>CC59668601</t>
  </si>
  <si>
    <t>CC12902943</t>
  </si>
  <si>
    <t>CC59660487</t>
  </si>
  <si>
    <t>CC12910262</t>
  </si>
  <si>
    <t>CC59680185</t>
  </si>
  <si>
    <t>CC59665287</t>
  </si>
  <si>
    <t>CC59662667</t>
  </si>
  <si>
    <t>CC59667478</t>
  </si>
  <si>
    <t>CC27261045</t>
  </si>
  <si>
    <t>CC59673543</t>
  </si>
  <si>
    <t>CC12917422</t>
  </si>
  <si>
    <t>CC59669533</t>
  </si>
  <si>
    <t>CC98427907</t>
  </si>
  <si>
    <t>CC59677428</t>
  </si>
  <si>
    <t>CC13056074</t>
  </si>
  <si>
    <t>CC12907912</t>
  </si>
  <si>
    <t>CC59665613</t>
  </si>
  <si>
    <t>CC27498850</t>
  </si>
  <si>
    <t>CC27500697</t>
  </si>
  <si>
    <t>CC27108362</t>
  </si>
  <si>
    <t>CC59662842</t>
  </si>
  <si>
    <t>CC12908607</t>
  </si>
  <si>
    <t>CC12913587</t>
  </si>
  <si>
    <t>CC59665394</t>
  </si>
  <si>
    <t>CC59668292</t>
  </si>
  <si>
    <t>CC1087106187</t>
  </si>
  <si>
    <t>CC13055945</t>
  </si>
  <si>
    <t>CC1087123623</t>
  </si>
  <si>
    <t>CC12908218</t>
  </si>
  <si>
    <t>CC13056135</t>
  </si>
  <si>
    <t>CC12903761</t>
  </si>
  <si>
    <t>CC12908240</t>
  </si>
  <si>
    <t>CC13054625</t>
  </si>
  <si>
    <t>CC59668832</t>
  </si>
  <si>
    <t>CC59660470</t>
  </si>
  <si>
    <t>CC79295423</t>
  </si>
  <si>
    <t>CC12912255</t>
  </si>
  <si>
    <t>CC12905861</t>
  </si>
  <si>
    <t>CC66738812</t>
  </si>
  <si>
    <t>CC87432691</t>
  </si>
  <si>
    <t>CC51843240</t>
  </si>
  <si>
    <t>CC59675991</t>
  </si>
  <si>
    <t>CC51650211</t>
  </si>
  <si>
    <t>CC16591692</t>
  </si>
  <si>
    <t>CC59664809</t>
  </si>
  <si>
    <t>CC10493667</t>
  </si>
  <si>
    <t>CC8711052</t>
  </si>
  <si>
    <t>CC13053210</t>
  </si>
  <si>
    <t>CC59683755</t>
  </si>
  <si>
    <t>CC27387059</t>
  </si>
  <si>
    <t>CC27127262</t>
  </si>
  <si>
    <t>CC59667566</t>
  </si>
  <si>
    <t>CC59666802</t>
  </si>
  <si>
    <t>CC12907737</t>
  </si>
  <si>
    <t>CC59666970</t>
  </si>
  <si>
    <t>CC12905114</t>
  </si>
  <si>
    <t>CC14959418</t>
  </si>
  <si>
    <t>CC5219906</t>
  </si>
  <si>
    <t>CC59662456</t>
  </si>
  <si>
    <t>CC5262146</t>
  </si>
  <si>
    <t>CC12915414</t>
  </si>
  <si>
    <t>CC27122669</t>
  </si>
  <si>
    <t>CC59662401</t>
  </si>
  <si>
    <t>CC59662746</t>
  </si>
  <si>
    <t>CC59664011</t>
  </si>
  <si>
    <t>CC13056111</t>
  </si>
  <si>
    <t>CC12916339</t>
  </si>
  <si>
    <t>CC13008964</t>
  </si>
  <si>
    <t>CC59672860</t>
  </si>
  <si>
    <t>CC12830295</t>
  </si>
  <si>
    <t>CC12903025</t>
  </si>
  <si>
    <t>CC27122585</t>
  </si>
  <si>
    <t>CC12907014</t>
  </si>
  <si>
    <t>CC12906662</t>
  </si>
  <si>
    <t>CC12905284</t>
  </si>
  <si>
    <t>CC59661531</t>
  </si>
  <si>
    <t>CC87944774</t>
  </si>
  <si>
    <t>CC94533848</t>
  </si>
  <si>
    <t>CC12905912</t>
  </si>
  <si>
    <t>CC12906877</t>
  </si>
  <si>
    <t>CC12912783</t>
  </si>
  <si>
    <t>CC12916373</t>
  </si>
  <si>
    <t>CC16623842</t>
  </si>
  <si>
    <t>CC14955913</t>
  </si>
  <si>
    <t>CC13055999</t>
  </si>
  <si>
    <t>CC13055265</t>
  </si>
  <si>
    <t>CC27122408</t>
  </si>
  <si>
    <t>CC27366390</t>
  </si>
  <si>
    <t>CC27497826</t>
  </si>
  <si>
    <t>CC27502430</t>
  </si>
  <si>
    <t>CC27502607</t>
  </si>
  <si>
    <t>CC27504055</t>
  </si>
  <si>
    <t>CC27525496</t>
  </si>
  <si>
    <t>CC59666406</t>
  </si>
  <si>
    <t>CC59670837</t>
  </si>
  <si>
    <t>CC59664053</t>
  </si>
  <si>
    <t>CC59681559</t>
  </si>
  <si>
    <t>CC59682021</t>
  </si>
  <si>
    <t>CC59677667</t>
  </si>
  <si>
    <t>CC59664280</t>
  </si>
  <si>
    <t>CC12908786</t>
  </si>
  <si>
    <t>CC59670936</t>
  </si>
  <si>
    <t>CC59673646</t>
  </si>
  <si>
    <t>CC59664678</t>
  </si>
  <si>
    <t>CC12904450</t>
  </si>
  <si>
    <t>CC12912892</t>
  </si>
  <si>
    <t>CC59662068</t>
  </si>
  <si>
    <t>CC87943922</t>
  </si>
  <si>
    <t>CC12915671</t>
  </si>
  <si>
    <t>CC98428753</t>
  </si>
  <si>
    <t>CC12910020</t>
  </si>
  <si>
    <t>CC37080214</t>
  </si>
  <si>
    <t>CC59663295</t>
  </si>
  <si>
    <t>CC27236765</t>
  </si>
  <si>
    <t>CC27533192</t>
  </si>
  <si>
    <t>CC27535782</t>
  </si>
  <si>
    <t>CC27530712</t>
  </si>
  <si>
    <t>CC13061447</t>
  </si>
  <si>
    <t>CC27530087</t>
  </si>
  <si>
    <t>CC27461097</t>
  </si>
  <si>
    <t>CC27423873</t>
  </si>
  <si>
    <t>CC13061491</t>
  </si>
  <si>
    <t>CC13058015</t>
  </si>
  <si>
    <t>CC36931365</t>
  </si>
  <si>
    <t>CC13060324</t>
  </si>
  <si>
    <t>CC27533020</t>
  </si>
  <si>
    <t>CC27532243</t>
  </si>
  <si>
    <t>CC5262239</t>
  </si>
  <si>
    <t>CC27535196</t>
  </si>
  <si>
    <t>CC36930508</t>
  </si>
  <si>
    <t>CC30730694</t>
  </si>
  <si>
    <t>CC27461103</t>
  </si>
  <si>
    <t>CC27531569</t>
  </si>
  <si>
    <t>CC27532593</t>
  </si>
  <si>
    <t>CC13060267</t>
  </si>
  <si>
    <t>CC13058137</t>
  </si>
  <si>
    <t>CC27535863</t>
  </si>
  <si>
    <t>CC13064224</t>
  </si>
  <si>
    <t>CC13060031</t>
  </si>
  <si>
    <t>CC13058182</t>
  </si>
  <si>
    <t>CC27531044</t>
  </si>
  <si>
    <t>CC12955606</t>
  </si>
  <si>
    <t>CC27533335</t>
  </si>
  <si>
    <t>CC27530730</t>
  </si>
  <si>
    <t>CC27455779</t>
  </si>
  <si>
    <t>CC30712406</t>
  </si>
  <si>
    <t>CC1844774</t>
  </si>
  <si>
    <t>CC27528382</t>
  </si>
  <si>
    <t>CC27531510</t>
  </si>
  <si>
    <t>CC27236909</t>
  </si>
  <si>
    <t>CC13066652</t>
  </si>
  <si>
    <t>CC12988938</t>
  </si>
  <si>
    <t>CC27529387</t>
  </si>
  <si>
    <t>CC5375032</t>
  </si>
  <si>
    <t>CC13067624</t>
  </si>
  <si>
    <t>CC27530829</t>
  </si>
  <si>
    <t>CC36932781</t>
  </si>
  <si>
    <t>CC27531530</t>
  </si>
  <si>
    <t>CC12976219</t>
  </si>
  <si>
    <t>CC13058119</t>
  </si>
  <si>
    <t>CC27533044</t>
  </si>
  <si>
    <t>CC13066664</t>
  </si>
  <si>
    <t>CC13063725</t>
  </si>
  <si>
    <t>CC27531350</t>
  </si>
  <si>
    <t>CC27529536</t>
  </si>
  <si>
    <t>CC1873125</t>
  </si>
  <si>
    <t>CC59650778</t>
  </si>
  <si>
    <t>CC27533914</t>
  </si>
  <si>
    <t>CC27531981</t>
  </si>
  <si>
    <t>CC13059364</t>
  </si>
  <si>
    <t>CC27531717</t>
  </si>
  <si>
    <t>CC27534881</t>
  </si>
  <si>
    <t>CC27531773</t>
  </si>
  <si>
    <t>CC80365186</t>
  </si>
  <si>
    <t>CC27535651</t>
  </si>
  <si>
    <t>CC27461274</t>
  </si>
  <si>
    <t>CC27532836</t>
  </si>
  <si>
    <t>CC27374005</t>
  </si>
  <si>
    <t>CC27533261</t>
  </si>
  <si>
    <t>CC27532300</t>
  </si>
  <si>
    <t>CC59652786</t>
  </si>
  <si>
    <t>CC27532443</t>
  </si>
  <si>
    <t>CC12963735</t>
  </si>
  <si>
    <t>CC18122321</t>
  </si>
  <si>
    <t>CC13062382</t>
  </si>
  <si>
    <t>CC36933898</t>
  </si>
  <si>
    <t>CC36931650</t>
  </si>
  <si>
    <t>CC13064122</t>
  </si>
  <si>
    <t>CC27535853</t>
  </si>
  <si>
    <t>CC13058204</t>
  </si>
  <si>
    <t>CC36930921</t>
  </si>
  <si>
    <t>CC30713848</t>
  </si>
  <si>
    <t>CC19206894</t>
  </si>
  <si>
    <t>CC27541124</t>
  </si>
  <si>
    <t>CC27534861</t>
  </si>
  <si>
    <t>CC1086043840</t>
  </si>
  <si>
    <t>CC5370958</t>
  </si>
  <si>
    <t>CC13060242</t>
  </si>
  <si>
    <t>CC27530686</t>
  </si>
  <si>
    <t>CC13062542</t>
  </si>
  <si>
    <t>CC36931221</t>
  </si>
  <si>
    <t>CC13061534</t>
  </si>
  <si>
    <t>CC59822900</t>
  </si>
  <si>
    <t>CC23808784</t>
  </si>
  <si>
    <t>CC27394958</t>
  </si>
  <si>
    <t>CC27531674</t>
  </si>
  <si>
    <t>CC27423498</t>
  </si>
  <si>
    <t>CC13063613</t>
  </si>
  <si>
    <t>CC27532025</t>
  </si>
  <si>
    <t>CC27539299</t>
  </si>
  <si>
    <t>CC13058916</t>
  </si>
  <si>
    <t>CC36931471</t>
  </si>
  <si>
    <t>CC27529156</t>
  </si>
  <si>
    <t>CC13060860</t>
  </si>
  <si>
    <t>CC5291729</t>
  </si>
  <si>
    <t>CC12956125</t>
  </si>
  <si>
    <t>CC13058710</t>
  </si>
  <si>
    <t>CC30703232</t>
  </si>
  <si>
    <t>CC5370677</t>
  </si>
  <si>
    <t>CC13060305</t>
  </si>
  <si>
    <t>CC27530649</t>
  </si>
  <si>
    <t>CC12959089</t>
  </si>
  <si>
    <t>CC36932074</t>
  </si>
  <si>
    <t>CC27535981</t>
  </si>
  <si>
    <t>CC36930799</t>
  </si>
  <si>
    <t>CC27531711</t>
  </si>
  <si>
    <t>CC13064540</t>
  </si>
  <si>
    <t>CC27533743</t>
  </si>
  <si>
    <t>CC36934194</t>
  </si>
  <si>
    <t>CC30727307</t>
  </si>
  <si>
    <t>CC13061958</t>
  </si>
  <si>
    <t>CC27533516</t>
  </si>
  <si>
    <t>CC36930504</t>
  </si>
  <si>
    <t>CC27533443</t>
  </si>
  <si>
    <t>CC13066762</t>
  </si>
  <si>
    <t>CC36930858</t>
  </si>
  <si>
    <t>CC30738418</t>
  </si>
  <si>
    <t>CC5344623</t>
  </si>
  <si>
    <t>CC27535193</t>
  </si>
  <si>
    <t>CC27534159</t>
  </si>
  <si>
    <t>CC27461124</t>
  </si>
  <si>
    <t>CC5375099</t>
  </si>
  <si>
    <t>CC27461319</t>
  </si>
  <si>
    <t>CC12952246</t>
  </si>
  <si>
    <t>CC27534329</t>
  </si>
  <si>
    <t>CC36934710</t>
  </si>
  <si>
    <t>CC36933219</t>
  </si>
  <si>
    <t>CC13061879</t>
  </si>
  <si>
    <t>CC27532744</t>
  </si>
  <si>
    <t>CC36931428</t>
  </si>
  <si>
    <t>CC27534602</t>
  </si>
  <si>
    <t>CC27529398</t>
  </si>
  <si>
    <t>CC36934072</t>
  </si>
  <si>
    <t>CC27532599</t>
  </si>
  <si>
    <t>CC27535982</t>
  </si>
  <si>
    <t>CC27533587</t>
  </si>
  <si>
    <t>CC36933010</t>
  </si>
  <si>
    <t>CC36931723</t>
  </si>
  <si>
    <t>CC30736365</t>
  </si>
  <si>
    <t>CC27529861</t>
  </si>
  <si>
    <t>CC27534850</t>
  </si>
  <si>
    <t>CC13060988</t>
  </si>
  <si>
    <t>CC19420010</t>
  </si>
  <si>
    <t>CC27533177</t>
  </si>
  <si>
    <t>CC27533328</t>
  </si>
  <si>
    <t>CC13060286</t>
  </si>
  <si>
    <t>CC13061512</t>
  </si>
  <si>
    <t>CC59817643</t>
  </si>
  <si>
    <t>CC13059926</t>
  </si>
  <si>
    <t>CC27531969</t>
  </si>
  <si>
    <t>CC36931220</t>
  </si>
  <si>
    <t>CC27529550</t>
  </si>
  <si>
    <t>CC13061036</t>
  </si>
  <si>
    <t>CC13062431</t>
  </si>
  <si>
    <t>CC27536217</t>
  </si>
  <si>
    <t>CC27535550</t>
  </si>
  <si>
    <t>CC13066479</t>
  </si>
  <si>
    <t>CC27534847</t>
  </si>
  <si>
    <t>CC27535138</t>
  </si>
  <si>
    <t>CC30741508</t>
  </si>
  <si>
    <t>CC27234687</t>
  </si>
  <si>
    <t>CC13062002</t>
  </si>
  <si>
    <t>CC27530424</t>
  </si>
  <si>
    <t>CC12959650</t>
  </si>
  <si>
    <t>CC27460822</t>
  </si>
  <si>
    <t>CC13066065</t>
  </si>
  <si>
    <t>CC13061187</t>
  </si>
  <si>
    <t>CC5305867</t>
  </si>
  <si>
    <t>CC27534421</t>
  </si>
  <si>
    <t>CC27530356</t>
  </si>
  <si>
    <t>CC27529854</t>
  </si>
  <si>
    <t>CC27530389</t>
  </si>
  <si>
    <t>CC13007984</t>
  </si>
  <si>
    <t>CC27460918</t>
  </si>
  <si>
    <t>CC5370195</t>
  </si>
  <si>
    <t>CC27529061</t>
  </si>
  <si>
    <t>CC27235210</t>
  </si>
  <si>
    <t>CC13061169</t>
  </si>
  <si>
    <t>CC13059663</t>
  </si>
  <si>
    <t>CC27529177</t>
  </si>
  <si>
    <t>CC1887501</t>
  </si>
  <si>
    <t>CC13062140</t>
  </si>
  <si>
    <t>CC13060822</t>
  </si>
  <si>
    <t>CC13063772</t>
  </si>
  <si>
    <t>CC30731857</t>
  </si>
  <si>
    <t>CC98348158</t>
  </si>
  <si>
    <t>CC36931847</t>
  </si>
  <si>
    <t>CC27532554</t>
  </si>
  <si>
    <t>CC1866943</t>
  </si>
  <si>
    <t>CC27533288</t>
  </si>
  <si>
    <t>CC27080766</t>
  </si>
  <si>
    <t>CC27541122</t>
  </si>
  <si>
    <t>CC36933026</t>
  </si>
  <si>
    <t>CC27531221</t>
  </si>
  <si>
    <t>CC13061398</t>
  </si>
  <si>
    <t>CC13058949</t>
  </si>
  <si>
    <t>CC12955603</t>
  </si>
  <si>
    <t>CC13063908</t>
  </si>
  <si>
    <t>CC27531502</t>
  </si>
  <si>
    <t>CC13060959</t>
  </si>
  <si>
    <t>CC27534165</t>
  </si>
  <si>
    <t>CC13066555</t>
  </si>
  <si>
    <t>CC13061579</t>
  </si>
  <si>
    <t>CC27535295</t>
  </si>
  <si>
    <t>CC30742058</t>
  </si>
  <si>
    <t>CC36932517</t>
  </si>
  <si>
    <t>CC27070863</t>
  </si>
  <si>
    <t>CC27531465</t>
  </si>
  <si>
    <t>CC13058891</t>
  </si>
  <si>
    <t>CC27531712</t>
  </si>
  <si>
    <t>CC36931682</t>
  </si>
  <si>
    <t>CC13061304</t>
  </si>
  <si>
    <t>CC27533521</t>
  </si>
  <si>
    <t>CC27531514</t>
  </si>
  <si>
    <t>CC27533415</t>
  </si>
  <si>
    <t>CC27532459</t>
  </si>
  <si>
    <t>CC27535039</t>
  </si>
  <si>
    <t>CC27534374</t>
  </si>
  <si>
    <t>CC27234881</t>
  </si>
  <si>
    <t>CC27531968</t>
  </si>
  <si>
    <t>CC27529338</t>
  </si>
  <si>
    <t>CC13061597</t>
  </si>
  <si>
    <t>CC36931205</t>
  </si>
  <si>
    <t>CC27534982</t>
  </si>
  <si>
    <t>CC5344837</t>
  </si>
  <si>
    <t>CC27531914</t>
  </si>
  <si>
    <t>CC27374037</t>
  </si>
  <si>
    <t>CC36933558</t>
  </si>
  <si>
    <t>CC13064002</t>
  </si>
  <si>
    <t>CC13064223</t>
  </si>
  <si>
    <t>CC1901580</t>
  </si>
  <si>
    <t>CC27539009</t>
  </si>
  <si>
    <t>CC27531707</t>
  </si>
  <si>
    <t>CC27535276</t>
  </si>
  <si>
    <t>CC27532582</t>
  </si>
  <si>
    <t>CC87125020</t>
  </si>
  <si>
    <t>CC87245199</t>
  </si>
  <si>
    <t>CC27531422</t>
  </si>
  <si>
    <t>CC27529688</t>
  </si>
  <si>
    <t>CC13059422</t>
  </si>
  <si>
    <t>CC27530263</t>
  </si>
  <si>
    <t>CC27234375</t>
  </si>
  <si>
    <t>CC27533367</t>
  </si>
  <si>
    <t>CC13061192</t>
  </si>
  <si>
    <t>CC5376536</t>
  </si>
  <si>
    <t>CC27532866</t>
  </si>
  <si>
    <t>CC13063336</t>
  </si>
  <si>
    <t>CC5375082</t>
  </si>
  <si>
    <t>CC27532163</t>
  </si>
  <si>
    <t>CC27532580</t>
  </si>
  <si>
    <t>CC1087407568</t>
  </si>
  <si>
    <t>CC27529956</t>
  </si>
  <si>
    <t>CC27532290</t>
  </si>
  <si>
    <t>CC27535374</t>
  </si>
  <si>
    <t>CC27234813</t>
  </si>
  <si>
    <t>CC27529939</t>
  </si>
  <si>
    <t>CC27531558</t>
  </si>
  <si>
    <t>CC27529389</t>
  </si>
  <si>
    <t>CC27532195</t>
  </si>
  <si>
    <t>CC27541130</t>
  </si>
  <si>
    <t>CC13064921</t>
  </si>
  <si>
    <t>CC5377989</t>
  </si>
  <si>
    <t>CC27373799</t>
  </si>
  <si>
    <t>CC13061440</t>
  </si>
  <si>
    <t>CC27450369</t>
  </si>
  <si>
    <t>CC5371920</t>
  </si>
  <si>
    <t>CC13061416</t>
  </si>
  <si>
    <t>CC13060738</t>
  </si>
  <si>
    <t>CC27533061</t>
  </si>
  <si>
    <t>CC13060188</t>
  </si>
  <si>
    <t>CC27531540</t>
  </si>
  <si>
    <t>CC27532027</t>
  </si>
  <si>
    <t>CC13059572</t>
  </si>
  <si>
    <t>CC98135472</t>
  </si>
  <si>
    <t>CC27460380</t>
  </si>
  <si>
    <t>CC5213430</t>
  </si>
  <si>
    <t>CC36930933</t>
  </si>
  <si>
    <t>CC36930855</t>
  </si>
  <si>
    <t>CC27532284</t>
  </si>
  <si>
    <t>CC27535814</t>
  </si>
  <si>
    <t>CC13060685</t>
  </si>
  <si>
    <t>CC13064554</t>
  </si>
  <si>
    <t>CC27531843</t>
  </si>
  <si>
    <t>CC1004623812</t>
  </si>
  <si>
    <t>CC13061011</t>
  </si>
  <si>
    <t>CC27535160</t>
  </si>
  <si>
    <t>CC27373520</t>
  </si>
  <si>
    <t>CC36931746</t>
  </si>
  <si>
    <t>CC12968829</t>
  </si>
  <si>
    <t>CC13061359</t>
  </si>
  <si>
    <t>CC27534113</t>
  </si>
  <si>
    <t>CC36930772</t>
  </si>
  <si>
    <t>CC27234850</t>
  </si>
  <si>
    <t>CC5371420</t>
  </si>
  <si>
    <t>CC27234903</t>
  </si>
  <si>
    <t>CC27077960</t>
  </si>
  <si>
    <t>CC13062062</t>
  </si>
  <si>
    <t>CC27231457</t>
  </si>
  <si>
    <t>CC27460823</t>
  </si>
  <si>
    <t>CC13059341</t>
  </si>
  <si>
    <t>CC27219442</t>
  </si>
  <si>
    <t>CC36930651</t>
  </si>
  <si>
    <t>CC27542463</t>
  </si>
  <si>
    <t>CC27528060</t>
  </si>
  <si>
    <t>CC27533141</t>
  </si>
  <si>
    <t>CC1844776</t>
  </si>
  <si>
    <t>CC27531827</t>
  </si>
  <si>
    <t>CC36931455</t>
  </si>
  <si>
    <t>CC36931184</t>
  </si>
  <si>
    <t>CC27531416</t>
  </si>
  <si>
    <t>CC13061315</t>
  </si>
  <si>
    <t>CC5370150</t>
  </si>
  <si>
    <t>CC27533213</t>
  </si>
  <si>
    <t>CC87710592</t>
  </si>
  <si>
    <t>CC13058583</t>
  </si>
  <si>
    <t>CC27532272</t>
  </si>
  <si>
    <t>CC41482853</t>
  </si>
  <si>
    <t>CC59819483</t>
  </si>
  <si>
    <t>CC12950069</t>
  </si>
  <si>
    <t>CC13063760</t>
  </si>
  <si>
    <t>CC27534609</t>
  </si>
  <si>
    <t>CC1087413682</t>
  </si>
  <si>
    <t>CC27532330</t>
  </si>
  <si>
    <t>CC27218768</t>
  </si>
  <si>
    <t>CC12815036</t>
  </si>
  <si>
    <t>CC13060440</t>
  </si>
  <si>
    <t>CC1233188793</t>
  </si>
  <si>
    <t>CC27332549</t>
  </si>
  <si>
    <t>CC27534874</t>
  </si>
  <si>
    <t>CC27532047</t>
  </si>
  <si>
    <t>CC98415433</t>
  </si>
  <si>
    <t>CC27533409</t>
  </si>
  <si>
    <t>CC27373618</t>
  </si>
  <si>
    <t>CC13060344</t>
  </si>
  <si>
    <t>CC27531705</t>
  </si>
  <si>
    <t>CC27533700</t>
  </si>
  <si>
    <t>CC13065353</t>
  </si>
  <si>
    <t>CC27234678</t>
  </si>
  <si>
    <t>CC13058914</t>
  </si>
  <si>
    <t>CC13063086</t>
  </si>
  <si>
    <t>CC27156033</t>
  </si>
  <si>
    <t>CC27533093</t>
  </si>
  <si>
    <t>CC13059602</t>
  </si>
  <si>
    <t>CC98135463</t>
  </si>
  <si>
    <t>CC30745280</t>
  </si>
  <si>
    <t>CC27534823</t>
  </si>
  <si>
    <t>CC13062816</t>
  </si>
  <si>
    <t>CC59652998</t>
  </si>
  <si>
    <t>CC27532532</t>
  </si>
  <si>
    <t>CC13060979</t>
  </si>
  <si>
    <t>CC27532741</t>
  </si>
  <si>
    <t>CC30713230</t>
  </si>
  <si>
    <t>CC13062054</t>
  </si>
  <si>
    <t>CC27530896</t>
  </si>
  <si>
    <t>CC13066118</t>
  </si>
  <si>
    <t>CC27532827</t>
  </si>
  <si>
    <t>CC5249151</t>
  </si>
  <si>
    <t>CC30707013</t>
  </si>
  <si>
    <t>CC5197872</t>
  </si>
  <si>
    <t>CC12954543</t>
  </si>
  <si>
    <t>CC30704015</t>
  </si>
  <si>
    <t>CC12952748</t>
  </si>
  <si>
    <t>CC30708127</t>
  </si>
  <si>
    <t>CC5263038</t>
  </si>
  <si>
    <t>CC12980777</t>
  </si>
  <si>
    <t>CC12964598</t>
  </si>
  <si>
    <t>CC12958157</t>
  </si>
  <si>
    <t>CC12958038</t>
  </si>
  <si>
    <t>CC27076067</t>
  </si>
  <si>
    <t>CC40728035</t>
  </si>
  <si>
    <t>CC30710737</t>
  </si>
  <si>
    <t>CC12754678</t>
  </si>
  <si>
    <t>CC27314675</t>
  </si>
  <si>
    <t>CC12980370</t>
  </si>
  <si>
    <t>CC41181462</t>
  </si>
  <si>
    <t>CC1799622</t>
  </si>
  <si>
    <t>CC27076168</t>
  </si>
  <si>
    <t>CC27126076</t>
  </si>
  <si>
    <t>CC5378921</t>
  </si>
  <si>
    <t>CC30707622</t>
  </si>
  <si>
    <t>CC12751053</t>
  </si>
  <si>
    <t>CC5199416</t>
  </si>
  <si>
    <t>CC29656940</t>
  </si>
  <si>
    <t>CC27478875</t>
  </si>
  <si>
    <t>CC30710730</t>
  </si>
  <si>
    <t>CC5226893</t>
  </si>
  <si>
    <t>CC12953668</t>
  </si>
  <si>
    <t>CC30720402</t>
  </si>
  <si>
    <t>CC30728385</t>
  </si>
  <si>
    <t>CC30706356</t>
  </si>
  <si>
    <t>CC5286381</t>
  </si>
  <si>
    <t>CC30725473</t>
  </si>
  <si>
    <t>CC5203370</t>
  </si>
  <si>
    <t>CC13060306</t>
  </si>
  <si>
    <t>CC30706813</t>
  </si>
  <si>
    <t>CC27141944</t>
  </si>
  <si>
    <t>CC5234307</t>
  </si>
  <si>
    <t>CC12965584</t>
  </si>
  <si>
    <t>CC27443269</t>
  </si>
  <si>
    <t>CC27219074</t>
  </si>
  <si>
    <t>CC12968740</t>
  </si>
  <si>
    <t>CC30717986</t>
  </si>
  <si>
    <t>CC30701369</t>
  </si>
  <si>
    <t>CC30733931</t>
  </si>
  <si>
    <t>CC5246142</t>
  </si>
  <si>
    <t>CC30707372</t>
  </si>
  <si>
    <t>CC27246936</t>
  </si>
  <si>
    <t>CC27059744</t>
  </si>
  <si>
    <t>CC27155548</t>
  </si>
  <si>
    <t>CC1859643</t>
  </si>
  <si>
    <t>CC27301640</t>
  </si>
  <si>
    <t>CC27074943</t>
  </si>
  <si>
    <t>CC87190013</t>
  </si>
  <si>
    <t>CC87571634</t>
  </si>
  <si>
    <t>CC27170460</t>
  </si>
  <si>
    <t>CC27260580</t>
  </si>
  <si>
    <t>CC30709174</t>
  </si>
  <si>
    <t>CC27108495</t>
  </si>
  <si>
    <t>CC5206598</t>
  </si>
  <si>
    <t>CC30721699</t>
  </si>
  <si>
    <t>CC59826858</t>
  </si>
  <si>
    <t>CC30710251</t>
  </si>
  <si>
    <t>CC12967737</t>
  </si>
  <si>
    <t>CC27208964</t>
  </si>
  <si>
    <t>CC30719657</t>
  </si>
  <si>
    <t>CC12968834</t>
  </si>
  <si>
    <t>CC27455255</t>
  </si>
  <si>
    <t>CC27530836</t>
  </si>
  <si>
    <t>CC1807959</t>
  </si>
  <si>
    <t>CC2860031</t>
  </si>
  <si>
    <t>CC12992292</t>
  </si>
  <si>
    <t>CC30707490</t>
  </si>
  <si>
    <t>CC27070642</t>
  </si>
  <si>
    <t>CC35312813</t>
  </si>
  <si>
    <t>CC27079375</t>
  </si>
  <si>
    <t>CC27307255</t>
  </si>
  <si>
    <t>CC30710127</t>
  </si>
  <si>
    <t>CC12966829</t>
  </si>
  <si>
    <t>CC27313418</t>
  </si>
  <si>
    <t>CC30720256</t>
  </si>
  <si>
    <t>CC30728765</t>
  </si>
  <si>
    <t>CC27399563</t>
  </si>
  <si>
    <t>CC27444172</t>
  </si>
  <si>
    <t>CC18503155</t>
  </si>
  <si>
    <t>CC30710755</t>
  </si>
  <si>
    <t>CC27054496</t>
  </si>
  <si>
    <t>CC30708850</t>
  </si>
  <si>
    <t>CC27386666</t>
  </si>
  <si>
    <t>CC15810517</t>
  </si>
  <si>
    <t>CC30729221</t>
  </si>
  <si>
    <t>CC27075639</t>
  </si>
  <si>
    <t>CC30712024</t>
  </si>
  <si>
    <t>CC27074965</t>
  </si>
  <si>
    <t>CC27549815</t>
  </si>
  <si>
    <t>CC27166822</t>
  </si>
  <si>
    <t>CC5236432</t>
  </si>
  <si>
    <t>CC12951556</t>
  </si>
  <si>
    <t>CC27386496</t>
  </si>
  <si>
    <t>CC36990924</t>
  </si>
  <si>
    <t>CC5258864</t>
  </si>
  <si>
    <t>CC30706897</t>
  </si>
  <si>
    <t>CC27062597</t>
  </si>
  <si>
    <t>CC27218108</t>
  </si>
  <si>
    <t>CC5309232</t>
  </si>
  <si>
    <t>CC30722066</t>
  </si>
  <si>
    <t>CC27064648</t>
  </si>
  <si>
    <t>CC30702693</t>
  </si>
  <si>
    <t>CC30743747</t>
  </si>
  <si>
    <t>CC5232742</t>
  </si>
  <si>
    <t>CC30714953</t>
  </si>
  <si>
    <t>CC40020036</t>
  </si>
  <si>
    <t>CC27537561</t>
  </si>
  <si>
    <t>CC27096277</t>
  </si>
  <si>
    <t>CC12960610</t>
  </si>
  <si>
    <t>CC5211656</t>
  </si>
  <si>
    <t>CC41383066</t>
  </si>
  <si>
    <t>CC27075286</t>
  </si>
  <si>
    <t>CC27069150</t>
  </si>
  <si>
    <t>CC30708011</t>
  </si>
  <si>
    <t>CC27076979</t>
  </si>
  <si>
    <t>CC27069272</t>
  </si>
  <si>
    <t>CC13078464</t>
  </si>
  <si>
    <t>CC27209920</t>
  </si>
  <si>
    <t>CC12970978</t>
  </si>
  <si>
    <t>CC27194337</t>
  </si>
  <si>
    <t>CC27318712</t>
  </si>
  <si>
    <t>CC12961161</t>
  </si>
  <si>
    <t>CC30711332</t>
  </si>
  <si>
    <t>CC1087673577</t>
  </si>
  <si>
    <t>CC27071982</t>
  </si>
  <si>
    <t>CC5200246</t>
  </si>
  <si>
    <t>CC30716111</t>
  </si>
  <si>
    <t>CC59750035</t>
  </si>
  <si>
    <t>CC27079112</t>
  </si>
  <si>
    <t>CC30715408</t>
  </si>
  <si>
    <t>CC87102851</t>
  </si>
  <si>
    <t>CC12953758</t>
  </si>
  <si>
    <t>CC30702289</t>
  </si>
  <si>
    <t>CC59822834</t>
  </si>
  <si>
    <t>CC27442290</t>
  </si>
  <si>
    <t>CC30705490</t>
  </si>
  <si>
    <t>CC27530260</t>
  </si>
  <si>
    <t>CC12962277</t>
  </si>
  <si>
    <t>CC30707678</t>
  </si>
  <si>
    <t>CC11426575</t>
  </si>
  <si>
    <t>CC37083555</t>
  </si>
  <si>
    <t>CC27187009</t>
  </si>
  <si>
    <t>CC5199854</t>
  </si>
  <si>
    <t>CC12965413</t>
  </si>
  <si>
    <t>CC12957104</t>
  </si>
  <si>
    <t>CC98340091</t>
  </si>
  <si>
    <t>CC30726142</t>
  </si>
  <si>
    <t>CC30724214</t>
  </si>
  <si>
    <t>CC30720718</t>
  </si>
  <si>
    <t>CC12961949</t>
  </si>
  <si>
    <t>CC27075186</t>
  </si>
  <si>
    <t>CC31893286</t>
  </si>
  <si>
    <t>CC98393695</t>
  </si>
  <si>
    <t>CC27071406</t>
  </si>
  <si>
    <t>CC5200640</t>
  </si>
  <si>
    <t>CC12984189</t>
  </si>
  <si>
    <t>CC12970759</t>
  </si>
  <si>
    <t>CC27185935</t>
  </si>
  <si>
    <t>CC5209353</t>
  </si>
  <si>
    <t>CC5244798</t>
  </si>
  <si>
    <t>CC79344573</t>
  </si>
  <si>
    <t>CC12979597</t>
  </si>
  <si>
    <t>CC87450773</t>
  </si>
  <si>
    <t>CC27433952</t>
  </si>
  <si>
    <t>CC27431889</t>
  </si>
  <si>
    <t>CC98378337</t>
  </si>
  <si>
    <t>CC12952631</t>
  </si>
  <si>
    <t>CC27078464</t>
  </si>
  <si>
    <t>CC27174267</t>
  </si>
  <si>
    <t>CC27432222</t>
  </si>
  <si>
    <t>CC27079846</t>
  </si>
  <si>
    <t>CC30705786</t>
  </si>
  <si>
    <t>CC59311752</t>
  </si>
  <si>
    <t>CC27531725</t>
  </si>
  <si>
    <t>CC27530257</t>
  </si>
  <si>
    <t>CC12965023</t>
  </si>
  <si>
    <t>CC27285166</t>
  </si>
  <si>
    <t>CC12954462</t>
  </si>
  <si>
    <t>CC27313926</t>
  </si>
  <si>
    <t>CC27126031</t>
  </si>
  <si>
    <t>CC36991598</t>
  </si>
  <si>
    <t>CC36996857</t>
  </si>
  <si>
    <t>CC27071610</t>
  </si>
  <si>
    <t>CC13068392</t>
  </si>
  <si>
    <t>CC36992402</t>
  </si>
  <si>
    <t>CC30714145</t>
  </si>
  <si>
    <t>CC12955135</t>
  </si>
  <si>
    <t>CC27396312</t>
  </si>
  <si>
    <t>CC31876704</t>
  </si>
  <si>
    <t>CC12982143</t>
  </si>
  <si>
    <t>CC5236789</t>
  </si>
  <si>
    <t>CC27189405</t>
  </si>
  <si>
    <t>CC27224044</t>
  </si>
  <si>
    <t>CC31205214</t>
  </si>
  <si>
    <t>CC5285667</t>
  </si>
  <si>
    <t>CC5201249</t>
  </si>
  <si>
    <t>CC27073031</t>
  </si>
  <si>
    <t>CC12969856</t>
  </si>
  <si>
    <t>CC27373549</t>
  </si>
  <si>
    <t>CC30716454</t>
  </si>
  <si>
    <t>CC59819488</t>
  </si>
  <si>
    <t>CC41180138</t>
  </si>
  <si>
    <t>CC13016626</t>
  </si>
  <si>
    <t>CC27077630</t>
  </si>
  <si>
    <t>CC5258808</t>
  </si>
  <si>
    <t>CC12970355</t>
  </si>
  <si>
    <t>CC87471350</t>
  </si>
  <si>
    <t>CC13068406</t>
  </si>
  <si>
    <t>CC27386916</t>
  </si>
  <si>
    <t>CC27189759</t>
  </si>
  <si>
    <t>CC30712647</t>
  </si>
  <si>
    <t>CC87711413</t>
  </si>
  <si>
    <t>CC27073229</t>
  </si>
  <si>
    <t>CC1790354</t>
  </si>
  <si>
    <t>CC30716170</t>
  </si>
  <si>
    <t>CC27313800</t>
  </si>
  <si>
    <t>CC27294162</t>
  </si>
  <si>
    <t>CC51607379</t>
  </si>
  <si>
    <t>CC5209658</t>
  </si>
  <si>
    <t>CC12956107</t>
  </si>
  <si>
    <t>CC12955384</t>
  </si>
  <si>
    <t>CC27226961</t>
  </si>
  <si>
    <t>CC27180642</t>
  </si>
  <si>
    <t>CC59817944</t>
  </si>
  <si>
    <t>CC27075153</t>
  </si>
  <si>
    <t>CC27069495</t>
  </si>
  <si>
    <t>CC5258846</t>
  </si>
  <si>
    <t>CC27532077</t>
  </si>
  <si>
    <t>CC12957851</t>
  </si>
  <si>
    <t>CC94300220</t>
  </si>
  <si>
    <t>CC59792009</t>
  </si>
  <si>
    <t>CC27074464</t>
  </si>
  <si>
    <t>CC59176675</t>
  </si>
  <si>
    <t>CC59813785</t>
  </si>
  <si>
    <t>CC30708482</t>
  </si>
  <si>
    <t>CC30738695</t>
  </si>
  <si>
    <t>CC30711374</t>
  </si>
  <si>
    <t>CC27231355</t>
  </si>
  <si>
    <t>CC98386316</t>
  </si>
  <si>
    <t>CC12987113</t>
  </si>
  <si>
    <t>CC27275491</t>
  </si>
  <si>
    <t>CC27076988</t>
  </si>
  <si>
    <t>CC1514811</t>
  </si>
  <si>
    <t>CC41326283</t>
  </si>
  <si>
    <t>CC27180326</t>
  </si>
  <si>
    <t>CC30708000</t>
  </si>
  <si>
    <t>CC30719695</t>
  </si>
  <si>
    <t>CC30723278</t>
  </si>
  <si>
    <t>CC30714167</t>
  </si>
  <si>
    <t>CC30713825</t>
  </si>
  <si>
    <t>CC27451551</t>
  </si>
  <si>
    <t>CC27070509</t>
  </si>
  <si>
    <t>CC12952566</t>
  </si>
  <si>
    <t>CC98358560</t>
  </si>
  <si>
    <t>CC30710853</t>
  </si>
  <si>
    <t>CC27073050</t>
  </si>
  <si>
    <t>CC27433349</t>
  </si>
  <si>
    <t>CC27302264</t>
  </si>
  <si>
    <t>CC30720311</t>
  </si>
  <si>
    <t>CC12965406</t>
  </si>
  <si>
    <t>CC36991230</t>
  </si>
  <si>
    <t>CC30724597</t>
  </si>
  <si>
    <t>CC30723974</t>
  </si>
  <si>
    <t>CC12969267</t>
  </si>
  <si>
    <t>CC10101334</t>
  </si>
  <si>
    <t>CC5336385</t>
  </si>
  <si>
    <t>CC27218968</t>
  </si>
  <si>
    <t>CC27226588</t>
  </si>
  <si>
    <t>CC27059770</t>
  </si>
  <si>
    <t>CC30713362</t>
  </si>
  <si>
    <t>CC27247380</t>
  </si>
  <si>
    <t>CC14967355</t>
  </si>
  <si>
    <t>CC30721144</t>
  </si>
  <si>
    <t>CC27193433</t>
  </si>
  <si>
    <t>CC27479240</t>
  </si>
  <si>
    <t>CC5213670</t>
  </si>
  <si>
    <t>CC5379854</t>
  </si>
  <si>
    <t>CC5198703</t>
  </si>
  <si>
    <t>CC12950699</t>
  </si>
  <si>
    <t>CC30702792</t>
  </si>
  <si>
    <t>CC12997829</t>
  </si>
  <si>
    <t>CC87490082</t>
  </si>
  <si>
    <t>CC27107661</t>
  </si>
  <si>
    <t>CC4285379</t>
  </si>
  <si>
    <t>CC36954833</t>
  </si>
  <si>
    <t>CC15812065</t>
  </si>
  <si>
    <t>CC5302492</t>
  </si>
  <si>
    <t>CC27455200</t>
  </si>
  <si>
    <t>CC98399113</t>
  </si>
  <si>
    <t>CC12966747</t>
  </si>
  <si>
    <t>CC59794541</t>
  </si>
  <si>
    <t>CC5309501</t>
  </si>
  <si>
    <t>CC13006932</t>
  </si>
  <si>
    <t>CC12952306</t>
  </si>
  <si>
    <t>CC12963508</t>
  </si>
  <si>
    <t>CC12962966</t>
  </si>
  <si>
    <t>CC30713529</t>
  </si>
  <si>
    <t>CC30724056</t>
  </si>
  <si>
    <t>CC27477698</t>
  </si>
  <si>
    <t>CC59818903</t>
  </si>
  <si>
    <t>CC12962438</t>
  </si>
  <si>
    <t>CC1085304970</t>
  </si>
  <si>
    <t>CC27143382</t>
  </si>
  <si>
    <t>CC27278716</t>
  </si>
  <si>
    <t>CC12960659</t>
  </si>
  <si>
    <t>CC5371152</t>
  </si>
  <si>
    <t>CC27076174</t>
  </si>
  <si>
    <t>CC27431079</t>
  </si>
  <si>
    <t>CC30737676</t>
  </si>
  <si>
    <t>CC30712650</t>
  </si>
  <si>
    <t>CC1837421</t>
  </si>
  <si>
    <t>CC12958373</t>
  </si>
  <si>
    <t>CC30708337</t>
  </si>
  <si>
    <t>CC27071351</t>
  </si>
  <si>
    <t>CC30701775</t>
  </si>
  <si>
    <t>CC27075367</t>
  </si>
  <si>
    <t>CC52049752</t>
  </si>
  <si>
    <t>CC30708205</t>
  </si>
  <si>
    <t>CC27084322</t>
  </si>
  <si>
    <t>CC12965050</t>
  </si>
  <si>
    <t>CC30710028</t>
  </si>
  <si>
    <t>CC5239218</t>
  </si>
  <si>
    <t>CC12959675</t>
  </si>
  <si>
    <t>CC30723771</t>
  </si>
  <si>
    <t>CC27431373</t>
  </si>
  <si>
    <t>CC5200501</t>
  </si>
  <si>
    <t>CC27180352</t>
  </si>
  <si>
    <t>CC12961338</t>
  </si>
  <si>
    <t>CC27478738</t>
  </si>
  <si>
    <t>CC27313853</t>
  </si>
  <si>
    <t>CC87530220</t>
  </si>
  <si>
    <t>CC13055086</t>
  </si>
  <si>
    <t>CC30701267</t>
  </si>
  <si>
    <t>CC30710222</t>
  </si>
  <si>
    <t>CC27284754</t>
  </si>
  <si>
    <t>CC30713178</t>
  </si>
  <si>
    <t>CC27273022</t>
  </si>
  <si>
    <t>CC30704047</t>
  </si>
  <si>
    <t>CC12957918</t>
  </si>
  <si>
    <t>CC1192723970</t>
  </si>
  <si>
    <t>CC30735535</t>
  </si>
  <si>
    <t>CC30712613</t>
  </si>
  <si>
    <t>CC30724667</t>
  </si>
  <si>
    <t>CC27082192</t>
  </si>
  <si>
    <t>CC30716158</t>
  </si>
  <si>
    <t>CC12956970</t>
  </si>
  <si>
    <t>CC30706416</t>
  </si>
  <si>
    <t>CC27107231</t>
  </si>
  <si>
    <t>CC27077020</t>
  </si>
  <si>
    <t>CC5283434</t>
  </si>
  <si>
    <t>CC27454801</t>
  </si>
  <si>
    <t>CC12961781</t>
  </si>
  <si>
    <t>CC27285217</t>
  </si>
  <si>
    <t>CC36953920</t>
  </si>
  <si>
    <t>CC59355091</t>
  </si>
  <si>
    <t>CC30726606</t>
  </si>
  <si>
    <t>CC27073239</t>
  </si>
  <si>
    <t>CC27071496</t>
  </si>
  <si>
    <t>CC30708439</t>
  </si>
  <si>
    <t>CC12952509</t>
  </si>
  <si>
    <t>CC98363608</t>
  </si>
  <si>
    <t>CC14983650</t>
  </si>
  <si>
    <t>CC27075279</t>
  </si>
  <si>
    <t>CC30742322</t>
  </si>
  <si>
    <t>CC12960601</t>
  </si>
  <si>
    <t>CC27076249</t>
  </si>
  <si>
    <t>CC12980174</t>
  </si>
  <si>
    <t>CC27217848</t>
  </si>
  <si>
    <t>CC27074188</t>
  </si>
  <si>
    <t>CC30710007</t>
  </si>
  <si>
    <t>CC66818857</t>
  </si>
  <si>
    <t>CC27197017</t>
  </si>
  <si>
    <t>CC27530132</t>
  </si>
  <si>
    <t>CC27071291</t>
  </si>
  <si>
    <t>CC27079570</t>
  </si>
  <si>
    <t>CC12952345</t>
  </si>
  <si>
    <t>CC27218558</t>
  </si>
  <si>
    <t>CC30705451</t>
  </si>
  <si>
    <t>CC30705780</t>
  </si>
  <si>
    <t>CC12950826</t>
  </si>
  <si>
    <t>CC27399835</t>
  </si>
  <si>
    <t>CC27430875</t>
  </si>
  <si>
    <t>CC13008404</t>
  </si>
  <si>
    <t>CC30701966</t>
  </si>
  <si>
    <t>CC30709882</t>
  </si>
  <si>
    <t>CC27387744</t>
  </si>
  <si>
    <t>CC27478860</t>
  </si>
  <si>
    <t>CC30713999</t>
  </si>
  <si>
    <t>CC27076180</t>
  </si>
  <si>
    <t>CC87490698</t>
  </si>
  <si>
    <t>CC12987816</t>
  </si>
  <si>
    <t>CC12971190</t>
  </si>
  <si>
    <t>CC30722048</t>
  </si>
  <si>
    <t>CC13007854</t>
  </si>
  <si>
    <t>CC13005016</t>
  </si>
  <si>
    <t>CC27073390</t>
  </si>
  <si>
    <t>CC5262903</t>
  </si>
  <si>
    <t>CC30732272</t>
  </si>
  <si>
    <t>CC5311253</t>
  </si>
  <si>
    <t>CC30741123</t>
  </si>
  <si>
    <t>CC30711548</t>
  </si>
  <si>
    <t>CC30705467</t>
  </si>
  <si>
    <t>CC5251662</t>
  </si>
  <si>
    <t>CC30730993</t>
  </si>
  <si>
    <t>CC27074997</t>
  </si>
  <si>
    <t>CC30706998</t>
  </si>
  <si>
    <t>CC27480219</t>
  </si>
  <si>
    <t>CC27144338</t>
  </si>
  <si>
    <t>CC27332610</t>
  </si>
  <si>
    <t>CC27141953</t>
  </si>
  <si>
    <t>CC27232348</t>
  </si>
  <si>
    <t>CC30738810</t>
  </si>
  <si>
    <t>CC12960763</t>
  </si>
  <si>
    <t>CC2677351</t>
  </si>
  <si>
    <t>CC27115451</t>
  </si>
  <si>
    <t>CC12965042</t>
  </si>
  <si>
    <t>CC12965652</t>
  </si>
  <si>
    <t>CC25517445</t>
  </si>
  <si>
    <t>CC27541078</t>
  </si>
  <si>
    <t>CC27084552</t>
  </si>
  <si>
    <t>CC27423442</t>
  </si>
  <si>
    <t>CC27474236</t>
  </si>
  <si>
    <t>CC27394128</t>
  </si>
  <si>
    <t>CC27069384</t>
  </si>
  <si>
    <t>CC59312491</t>
  </si>
  <si>
    <t>CC12955655</t>
  </si>
  <si>
    <t>CC10515537</t>
  </si>
  <si>
    <t>CC30712151</t>
  </si>
  <si>
    <t>CC5259418</t>
  </si>
  <si>
    <t>CC30727025</t>
  </si>
  <si>
    <t>CC30708916</t>
  </si>
  <si>
    <t>CC12963928</t>
  </si>
  <si>
    <t>CC27295016</t>
  </si>
  <si>
    <t>CC12961437</t>
  </si>
  <si>
    <t>CC59793151</t>
  </si>
  <si>
    <t>CC30715157</t>
  </si>
  <si>
    <t>CC59832456</t>
  </si>
  <si>
    <t>CC12967298</t>
  </si>
  <si>
    <t>CC30726614</t>
  </si>
  <si>
    <t>CC30707891</t>
  </si>
  <si>
    <t>CC27096618</t>
  </si>
  <si>
    <t>CC5246099</t>
  </si>
  <si>
    <t>CC30704183</t>
  </si>
  <si>
    <t>CC30705028</t>
  </si>
  <si>
    <t>CC87430198</t>
  </si>
  <si>
    <t>CC30714829</t>
  </si>
  <si>
    <t>CC12962379</t>
  </si>
  <si>
    <t>CC36991465</t>
  </si>
  <si>
    <t>CC41412502</t>
  </si>
  <si>
    <t>CC30720780</t>
  </si>
  <si>
    <t>CC27072352</t>
  </si>
  <si>
    <t>CC36991732</t>
  </si>
  <si>
    <t>CC12965391</t>
  </si>
  <si>
    <t>CC27071380</t>
  </si>
  <si>
    <t>CC5276076</t>
  </si>
  <si>
    <t>CC36951200</t>
  </si>
  <si>
    <t>CC27532057</t>
  </si>
  <si>
    <t>CC36756334</t>
  </si>
  <si>
    <t>CC27332087</t>
  </si>
  <si>
    <t>CC27110888</t>
  </si>
  <si>
    <t>CC1233190406</t>
  </si>
  <si>
    <t>CC12957602</t>
  </si>
  <si>
    <t>CC30712112</t>
  </si>
  <si>
    <t>CC30728253</t>
  </si>
  <si>
    <t>CC5203065</t>
  </si>
  <si>
    <t>CC5249198</t>
  </si>
  <si>
    <t>CC13059675</t>
  </si>
  <si>
    <t>CC30709658</t>
  </si>
  <si>
    <t>CC27274338</t>
  </si>
  <si>
    <t>CC27248360</t>
  </si>
  <si>
    <t>CC5197853</t>
  </si>
  <si>
    <t>CC27076486</t>
  </si>
  <si>
    <t>CC30736401</t>
  </si>
  <si>
    <t>CC27063664</t>
  </si>
  <si>
    <t>CC98290125</t>
  </si>
  <si>
    <t>CC27433398</t>
  </si>
  <si>
    <t>CC30715342</t>
  </si>
  <si>
    <t>CC27529525</t>
  </si>
  <si>
    <t>CC12986457</t>
  </si>
  <si>
    <t>CC27071239</t>
  </si>
  <si>
    <t>CC12959809</t>
  </si>
  <si>
    <t>CC30710035</t>
  </si>
  <si>
    <t>CC30720340</t>
  </si>
  <si>
    <t>CC59831454</t>
  </si>
  <si>
    <t>CC27076861</t>
  </si>
  <si>
    <t>CC30728573</t>
  </si>
  <si>
    <t>CC27285549</t>
  </si>
  <si>
    <t>CC12963629</t>
  </si>
  <si>
    <t>CC12952118</t>
  </si>
  <si>
    <t>CC30721866</t>
  </si>
  <si>
    <t>CC59829072</t>
  </si>
  <si>
    <t>CC18122652</t>
  </si>
  <si>
    <t>CC27084522</t>
  </si>
  <si>
    <t>CC30727631</t>
  </si>
  <si>
    <t>CC36754413</t>
  </si>
  <si>
    <t>CC27399999</t>
  </si>
  <si>
    <t>CC12952089</t>
  </si>
  <si>
    <t>CC30728110</t>
  </si>
  <si>
    <t>CC5275530</t>
  </si>
  <si>
    <t>CC30718189</t>
  </si>
  <si>
    <t>CC41496035</t>
  </si>
  <si>
    <t>CC30716707</t>
  </si>
  <si>
    <t>CC30705382</t>
  </si>
  <si>
    <t>CC87245044</t>
  </si>
  <si>
    <t>CC1004235904</t>
  </si>
  <si>
    <t>CC12951297</t>
  </si>
  <si>
    <t>CC12960821</t>
  </si>
  <si>
    <t>CC6555242</t>
  </si>
  <si>
    <t>CC27075615</t>
  </si>
  <si>
    <t>CC27151625</t>
  </si>
  <si>
    <t>CC27148931</t>
  </si>
  <si>
    <t>CC12967580</t>
  </si>
  <si>
    <t>CC27115099</t>
  </si>
  <si>
    <t>CC30724372</t>
  </si>
  <si>
    <t>CC27274803</t>
  </si>
  <si>
    <t>CC1826205</t>
  </si>
  <si>
    <t>CC27070569</t>
  </si>
  <si>
    <t>CC30703793</t>
  </si>
  <si>
    <t>CC13008772</t>
  </si>
  <si>
    <t>CC12959008</t>
  </si>
  <si>
    <t>CC30707484</t>
  </si>
  <si>
    <t>CC30727346</t>
  </si>
  <si>
    <t>CC27247034</t>
  </si>
  <si>
    <t>CC5213540</t>
  </si>
  <si>
    <t>CC30701367</t>
  </si>
  <si>
    <t>CC30714533</t>
  </si>
  <si>
    <t>CC27193395</t>
  </si>
  <si>
    <t>CC27431496</t>
  </si>
  <si>
    <t>CC30705193</t>
  </si>
  <si>
    <t>CC30731364</t>
  </si>
  <si>
    <t>CC5201695</t>
  </si>
  <si>
    <t>CC30709819</t>
  </si>
  <si>
    <t>CC12964366</t>
  </si>
  <si>
    <t>CC98382669</t>
  </si>
  <si>
    <t>CC5245884</t>
  </si>
  <si>
    <t>CC30740031</t>
  </si>
  <si>
    <t>CC30722681</t>
  </si>
  <si>
    <t>CC12963884</t>
  </si>
  <si>
    <t>CC5259055</t>
  </si>
  <si>
    <t>CC37004459</t>
  </si>
  <si>
    <t>CC27293150</t>
  </si>
  <si>
    <t>CC27548447</t>
  </si>
  <si>
    <t>CC59813763</t>
  </si>
  <si>
    <t>CC27159795</t>
  </si>
  <si>
    <t>CC27532640</t>
  </si>
  <si>
    <t>CC27231773</t>
  </si>
  <si>
    <t>CC12964481</t>
  </si>
  <si>
    <t>CC5275842</t>
  </si>
  <si>
    <t>CC27276006</t>
  </si>
  <si>
    <t>CC1887485</t>
  </si>
  <si>
    <t>CC5261681</t>
  </si>
  <si>
    <t>CC30710462</t>
  </si>
  <si>
    <t>CC27079556</t>
  </si>
  <si>
    <t>CC27422393</t>
  </si>
  <si>
    <t>CC5273890</t>
  </si>
  <si>
    <t>CC27103278</t>
  </si>
  <si>
    <t>CC2911320</t>
  </si>
  <si>
    <t>CC30717218</t>
  </si>
  <si>
    <t>CC27172088</t>
  </si>
  <si>
    <t>CC30704526</t>
  </si>
  <si>
    <t>CC27530756</t>
  </si>
  <si>
    <t>CC12961569</t>
  </si>
  <si>
    <t>CC12961350</t>
  </si>
  <si>
    <t>CC27223986</t>
  </si>
  <si>
    <t>CC12953581</t>
  </si>
  <si>
    <t>CC30729776</t>
  </si>
  <si>
    <t>CC27075869</t>
  </si>
  <si>
    <t>CC30733615</t>
  </si>
  <si>
    <t>CC14993350</t>
  </si>
  <si>
    <t>CC12805068</t>
  </si>
  <si>
    <t>CC27533679</t>
  </si>
  <si>
    <t>CC27142610</t>
  </si>
  <si>
    <t>CC16673661</t>
  </si>
  <si>
    <t>CC12955702</t>
  </si>
  <si>
    <t>CC12960912</t>
  </si>
  <si>
    <t>CC27385288</t>
  </si>
  <si>
    <t>CC5258000</t>
  </si>
  <si>
    <t>CC12965610</t>
  </si>
  <si>
    <t>CC30702340</t>
  </si>
  <si>
    <t>CC30708959</t>
  </si>
  <si>
    <t>CC27122595</t>
  </si>
  <si>
    <t>CC87026748</t>
  </si>
  <si>
    <t>CC5198218</t>
  </si>
  <si>
    <t>CC27223918</t>
  </si>
  <si>
    <t>CC5297126</t>
  </si>
  <si>
    <t>CC79429743</t>
  </si>
  <si>
    <t>CC30715740</t>
  </si>
  <si>
    <t>CC27096608</t>
  </si>
  <si>
    <t>CC30733495</t>
  </si>
  <si>
    <t>CC1085253634</t>
  </si>
  <si>
    <t>CC31193405</t>
  </si>
  <si>
    <t>CC19120593</t>
  </si>
  <si>
    <t>CC27529667</t>
  </si>
  <si>
    <t>CC30709278</t>
  </si>
  <si>
    <t>CC30733081</t>
  </si>
  <si>
    <t>CC30737849</t>
  </si>
  <si>
    <t>CC12962996</t>
  </si>
  <si>
    <t>CC27108050</t>
  </si>
  <si>
    <t>CC30701201</t>
  </si>
  <si>
    <t>CC38240915</t>
  </si>
  <si>
    <t>CC1081592536</t>
  </si>
  <si>
    <t>CC27529712</t>
  </si>
  <si>
    <t>CC30701090</t>
  </si>
  <si>
    <t>CC27245939</t>
  </si>
  <si>
    <t>CC27144556</t>
  </si>
  <si>
    <t>CC12979044</t>
  </si>
  <si>
    <t>CC27208286</t>
  </si>
  <si>
    <t>CC59814213</t>
  </si>
  <si>
    <t>CC12953824</t>
  </si>
  <si>
    <t>CC30704436</t>
  </si>
  <si>
    <t>CC5332262</t>
  </si>
  <si>
    <t>CC30738082</t>
  </si>
  <si>
    <t>CC30704351</t>
  </si>
  <si>
    <t>CC12961521</t>
  </si>
  <si>
    <t>CC27386444</t>
  </si>
  <si>
    <t>CC30715319</t>
  </si>
  <si>
    <t>CC5311911</t>
  </si>
  <si>
    <t>CC98358682</t>
  </si>
  <si>
    <t>CC27201664</t>
  </si>
  <si>
    <t>CC12964051</t>
  </si>
  <si>
    <t>CC59818353</t>
  </si>
  <si>
    <t>CC27304710</t>
  </si>
  <si>
    <t>CC27295666</t>
  </si>
  <si>
    <t>CC27198884</t>
  </si>
  <si>
    <t>CC30703719</t>
  </si>
  <si>
    <t>CC14439486</t>
  </si>
  <si>
    <t>CC30710400</t>
  </si>
  <si>
    <t>CC12959019</t>
  </si>
  <si>
    <t>CC30710004</t>
  </si>
  <si>
    <t>CC17125995</t>
  </si>
  <si>
    <t>CC30711885</t>
  </si>
  <si>
    <t>CC5231597</t>
  </si>
  <si>
    <t>CC30705043</t>
  </si>
  <si>
    <t>CC5201252</t>
  </si>
  <si>
    <t>CC27160573</t>
  </si>
  <si>
    <t>CC98195229</t>
  </si>
  <si>
    <t>CC5353142</t>
  </si>
  <si>
    <t>CC30708645</t>
  </si>
  <si>
    <t>CC30721845</t>
  </si>
  <si>
    <t>CC27156278</t>
  </si>
  <si>
    <t>CC30711476</t>
  </si>
  <si>
    <t>CC27385577</t>
  </si>
  <si>
    <t>CC27072251</t>
  </si>
  <si>
    <t>CC12952877</t>
  </si>
  <si>
    <t>CC5211535</t>
  </si>
  <si>
    <t>CC27070091</t>
  </si>
  <si>
    <t>CC30738724</t>
  </si>
  <si>
    <t>CC12986360</t>
  </si>
  <si>
    <t>CC12973189</t>
  </si>
  <si>
    <t>CC30712534</t>
  </si>
  <si>
    <t>CC27422613</t>
  </si>
  <si>
    <t>CC12968910</t>
  </si>
  <si>
    <t>CC27548309</t>
  </si>
  <si>
    <t>CC30712408</t>
  </si>
  <si>
    <t>CC5201938</t>
  </si>
  <si>
    <t>CC87471007</t>
  </si>
  <si>
    <t>CC12958050</t>
  </si>
  <si>
    <t>CC12956201</t>
  </si>
  <si>
    <t>CC12982449</t>
  </si>
  <si>
    <t>CC14248861</t>
  </si>
  <si>
    <t>CC12753073</t>
  </si>
  <si>
    <t>CC12956160</t>
  </si>
  <si>
    <t>CC1085265512</t>
  </si>
  <si>
    <t>CC27072263</t>
  </si>
  <si>
    <t>CC30719201</t>
  </si>
  <si>
    <t>CC87453347</t>
  </si>
  <si>
    <t>CC27449459</t>
  </si>
  <si>
    <t>CC12955920</t>
  </si>
  <si>
    <t>CC27051416</t>
  </si>
  <si>
    <t>CC30710625</t>
  </si>
  <si>
    <t>CC13002811</t>
  </si>
  <si>
    <t>CC30726106</t>
  </si>
  <si>
    <t>CC1085244449</t>
  </si>
  <si>
    <t>CC30742047</t>
  </si>
  <si>
    <t>CC12964092</t>
  </si>
  <si>
    <t>CC30710178</t>
  </si>
  <si>
    <t>CC30707249</t>
  </si>
  <si>
    <t>CC30723816</t>
  </si>
  <si>
    <t>CC27180228</t>
  </si>
  <si>
    <t>CC27198314</t>
  </si>
  <si>
    <t>CC30710912</t>
  </si>
  <si>
    <t>CC87472309</t>
  </si>
  <si>
    <t>CC59834163</t>
  </si>
  <si>
    <t>CC27532463</t>
  </si>
  <si>
    <t>CC98145528</t>
  </si>
  <si>
    <t>CC30727886</t>
  </si>
  <si>
    <t>CC30707586</t>
  </si>
  <si>
    <t>CC30716234</t>
  </si>
  <si>
    <t>CC27193242</t>
  </si>
  <si>
    <t>CC30705754</t>
  </si>
  <si>
    <t>CC13058691</t>
  </si>
  <si>
    <t>CC30733203</t>
  </si>
  <si>
    <t>CC27274978</t>
  </si>
  <si>
    <t>CC30719457</t>
  </si>
  <si>
    <t>CC27548816</t>
  </si>
  <si>
    <t>CC12963828</t>
  </si>
  <si>
    <t>CC27072453</t>
  </si>
  <si>
    <t>CC5313896</t>
  </si>
  <si>
    <t>CC27365881</t>
  </si>
  <si>
    <t>CC30727045</t>
  </si>
  <si>
    <t>CC30717674</t>
  </si>
  <si>
    <t>CC27528467</t>
  </si>
  <si>
    <t>CC12963052</t>
  </si>
  <si>
    <t>CC5191700</t>
  </si>
  <si>
    <t>CC87471706</t>
  </si>
  <si>
    <t>CC12983789</t>
  </si>
  <si>
    <t>CC30745736</t>
  </si>
  <si>
    <t>CC27074248</t>
  </si>
  <si>
    <t>CC27141271</t>
  </si>
  <si>
    <t>CC27070578</t>
  </si>
  <si>
    <t>CC12959671</t>
  </si>
  <si>
    <t>CC12971211</t>
  </si>
  <si>
    <t>CC30714108</t>
  </si>
  <si>
    <t>CC12997577</t>
  </si>
  <si>
    <t>CC41324406</t>
  </si>
  <si>
    <t>CC98397837</t>
  </si>
  <si>
    <t>CC12964206</t>
  </si>
  <si>
    <t>CC2530686</t>
  </si>
  <si>
    <t>CC98388334</t>
  </si>
  <si>
    <t>CC5252090</t>
  </si>
  <si>
    <t>CC27197396</t>
  </si>
  <si>
    <t>CC12952611</t>
  </si>
  <si>
    <t>CC27455029</t>
  </si>
  <si>
    <t>CC5297077</t>
  </si>
  <si>
    <t>CC30708362</t>
  </si>
  <si>
    <t>CC30727379</t>
  </si>
  <si>
    <t>CC5234780</t>
  </si>
  <si>
    <t>CC30710720</t>
  </si>
  <si>
    <t>CC5278339</t>
  </si>
  <si>
    <t>CC30709822</t>
  </si>
  <si>
    <t>CC30716109</t>
  </si>
  <si>
    <t>CC30716643</t>
  </si>
  <si>
    <t>CC27203959</t>
  </si>
  <si>
    <t>CC59121767</t>
  </si>
  <si>
    <t>CC27075796</t>
  </si>
  <si>
    <t>CC41521578</t>
  </si>
  <si>
    <t>CC30705859</t>
  </si>
  <si>
    <t>CC5213012</t>
  </si>
  <si>
    <t>CC27431761</t>
  </si>
  <si>
    <t>CC36825219</t>
  </si>
  <si>
    <t>CC30703140</t>
  </si>
  <si>
    <t>CC13003239</t>
  </si>
  <si>
    <t>CC5314229</t>
  </si>
  <si>
    <t>CC27078921</t>
  </si>
  <si>
    <t>CC5280480</t>
  </si>
  <si>
    <t>CC30701293</t>
  </si>
  <si>
    <t>CC27275913</t>
  </si>
  <si>
    <t>CC30713205</t>
  </si>
  <si>
    <t>CC30729592</t>
  </si>
  <si>
    <t>CC27069274</t>
  </si>
  <si>
    <t>CC12997130</t>
  </si>
  <si>
    <t>CC30711828</t>
  </si>
  <si>
    <t>CC30721313</t>
  </si>
  <si>
    <t>CC27079746</t>
  </si>
  <si>
    <t>CC30734458</t>
  </si>
  <si>
    <t>CC27072864</t>
  </si>
  <si>
    <t>CC12950804</t>
  </si>
  <si>
    <t>CC12956381</t>
  </si>
  <si>
    <t>CC59816040</t>
  </si>
  <si>
    <t>CC5209023</t>
  </si>
  <si>
    <t>CC30715431</t>
  </si>
  <si>
    <t>CC27287301</t>
  </si>
  <si>
    <t>CC30717711</t>
  </si>
  <si>
    <t>CC27431372</t>
  </si>
  <si>
    <t>CC30715440</t>
  </si>
  <si>
    <t>CC27530490</t>
  </si>
  <si>
    <t>CC12976329</t>
  </si>
  <si>
    <t>CC30705359</t>
  </si>
  <si>
    <t>CC12964250</t>
  </si>
  <si>
    <t>CC27219373</t>
  </si>
  <si>
    <t>CC27115332</t>
  </si>
  <si>
    <t>CC59819707</t>
  </si>
  <si>
    <t>CC15812497</t>
  </si>
  <si>
    <t>CC27435791</t>
  </si>
  <si>
    <t>CC5213229</t>
  </si>
  <si>
    <t>CC12109758</t>
  </si>
  <si>
    <t>CC27313483</t>
  </si>
  <si>
    <t>CC27386586</t>
  </si>
  <si>
    <t>CC30706968</t>
  </si>
  <si>
    <t>CC27332429</t>
  </si>
  <si>
    <t>CC12959476</t>
  </si>
  <si>
    <t>CC30702118</t>
  </si>
  <si>
    <t>CC27072031</t>
  </si>
  <si>
    <t>CC10089531</t>
  </si>
  <si>
    <t>CC30702890</t>
  </si>
  <si>
    <t>CC5278210</t>
  </si>
  <si>
    <t>CC27274372</t>
  </si>
  <si>
    <t>CC30713377</t>
  </si>
  <si>
    <t>CC30736579</t>
  </si>
  <si>
    <t>CC30713677</t>
  </si>
  <si>
    <t>CC59814469</t>
  </si>
  <si>
    <t>CC27355929</t>
  </si>
  <si>
    <t>CC30713743</t>
  </si>
  <si>
    <t>CC30729198</t>
  </si>
  <si>
    <t>CC12981604</t>
  </si>
  <si>
    <t>CC5260285</t>
  </si>
  <si>
    <t>CC27381103</t>
  </si>
  <si>
    <t>CC27422692</t>
  </si>
  <si>
    <t>CC27533342</t>
  </si>
  <si>
    <t>CC12955971</t>
  </si>
  <si>
    <t>CC27078260</t>
  </si>
  <si>
    <t>CC5328119</t>
  </si>
  <si>
    <t>CC27530706</t>
  </si>
  <si>
    <t>CC30718619</t>
  </si>
  <si>
    <t>CC27248155</t>
  </si>
  <si>
    <t>CC1800193</t>
  </si>
  <si>
    <t>CC30709398</t>
  </si>
  <si>
    <t>CC27535246</t>
  </si>
  <si>
    <t>CC98397299</t>
  </si>
  <si>
    <t>CC30728063</t>
  </si>
  <si>
    <t>CC98391151</t>
  </si>
  <si>
    <t>CC27189693</t>
  </si>
  <si>
    <t>CC87550417</t>
  </si>
  <si>
    <t>CC5252068</t>
  </si>
  <si>
    <t>CC30716809</t>
  </si>
  <si>
    <t>CC30719996</t>
  </si>
  <si>
    <t>CC30718192</t>
  </si>
  <si>
    <t>CC27247715</t>
  </si>
  <si>
    <t>CC12954270</t>
  </si>
  <si>
    <t>CC5253416</t>
  </si>
  <si>
    <t>CC5349064</t>
  </si>
  <si>
    <t>CC22085077</t>
  </si>
  <si>
    <t>CC38860796</t>
  </si>
  <si>
    <t>CC30704389</t>
  </si>
  <si>
    <t>CC98195514</t>
  </si>
  <si>
    <t>CC27431137</t>
  </si>
  <si>
    <t>CC30727123</t>
  </si>
  <si>
    <t>CC12965723</t>
  </si>
  <si>
    <t>CC27481383</t>
  </si>
  <si>
    <t>CC41355783</t>
  </si>
  <si>
    <t>CC27166338</t>
  </si>
  <si>
    <t>CC59815621</t>
  </si>
  <si>
    <t>CC27079600</t>
  </si>
  <si>
    <t>CC27460443</t>
  </si>
  <si>
    <t>CC36835390</t>
  </si>
  <si>
    <t>CC27534381</t>
  </si>
  <si>
    <t>CC12975629</t>
  </si>
  <si>
    <t>CC30732750</t>
  </si>
  <si>
    <t>CC30722309</t>
  </si>
  <si>
    <t>CC27077416</t>
  </si>
  <si>
    <t>CC5198779</t>
  </si>
  <si>
    <t>CC1818538</t>
  </si>
  <si>
    <t>CC30705568</t>
  </si>
  <si>
    <t>CC27384823</t>
  </si>
  <si>
    <t>CC27528981</t>
  </si>
  <si>
    <t>CC27308345</t>
  </si>
  <si>
    <t>CC30707537</t>
  </si>
  <si>
    <t>CC30729318</t>
  </si>
  <si>
    <t>CC5309388</t>
  </si>
  <si>
    <t>CC30713032</t>
  </si>
  <si>
    <t>CC30706653</t>
  </si>
  <si>
    <t>CC13056077</t>
  </si>
  <si>
    <t>CC98379841</t>
  </si>
  <si>
    <t>CC30723727</t>
  </si>
  <si>
    <t>CC30727142</t>
  </si>
  <si>
    <t>CC12958715</t>
  </si>
  <si>
    <t>CC5285891</t>
  </si>
  <si>
    <t>CC12951614</t>
  </si>
  <si>
    <t>CC27274074</t>
  </si>
  <si>
    <t>CC30713978</t>
  </si>
  <si>
    <t>CC12958321</t>
  </si>
  <si>
    <t>CC27380206</t>
  </si>
  <si>
    <t>CC27187211</t>
  </si>
  <si>
    <t>CC59750001</t>
  </si>
  <si>
    <t>CC27248139</t>
  </si>
  <si>
    <t>CC12951545</t>
  </si>
  <si>
    <t>CC12952200</t>
  </si>
  <si>
    <t>CC30703599</t>
  </si>
  <si>
    <t>CC12969737</t>
  </si>
  <si>
    <t>CC27236910</t>
  </si>
  <si>
    <t>CC30724466</t>
  </si>
  <si>
    <t>CC30741456</t>
  </si>
  <si>
    <t>CC98339511</t>
  </si>
  <si>
    <t>CC27142985</t>
  </si>
  <si>
    <t>CC30701990</t>
  </si>
  <si>
    <t>CC30705524</t>
  </si>
  <si>
    <t>CC27306228</t>
  </si>
  <si>
    <t>CC5202820</t>
  </si>
  <si>
    <t>CC37004681</t>
  </si>
  <si>
    <t>CC30724740</t>
  </si>
  <si>
    <t>CC27167038</t>
  </si>
  <si>
    <t>CC19167447</t>
  </si>
  <si>
    <t>CC27114606</t>
  </si>
  <si>
    <t>CC27073015</t>
  </si>
  <si>
    <t>CC30702996</t>
  </si>
  <si>
    <t>CC30733201</t>
  </si>
  <si>
    <t>CC27066042</t>
  </si>
  <si>
    <t>CC13012451</t>
  </si>
  <si>
    <t>CC98341103</t>
  </si>
  <si>
    <t>CC30731932</t>
  </si>
  <si>
    <t>CC5227844</t>
  </si>
  <si>
    <t>CC30711621</t>
  </si>
  <si>
    <t>CC30707247</t>
  </si>
  <si>
    <t>CC12975034</t>
  </si>
  <si>
    <t>CC12958912</t>
  </si>
  <si>
    <t>CC12960451</t>
  </si>
  <si>
    <t>CC12953996</t>
  </si>
  <si>
    <t>CC5211405</t>
  </si>
  <si>
    <t>CC17037578</t>
  </si>
  <si>
    <t>CC30736845</t>
  </si>
  <si>
    <t>CC30715850</t>
  </si>
  <si>
    <t>CC30715411</t>
  </si>
  <si>
    <t>CC27231359</t>
  </si>
  <si>
    <t>CC5287139</t>
  </si>
  <si>
    <t>CC30742279</t>
  </si>
  <si>
    <t>CC30706075</t>
  </si>
  <si>
    <t>CC36954616</t>
  </si>
  <si>
    <t>CC27115290</t>
  </si>
  <si>
    <t>CC27219655</t>
  </si>
  <si>
    <t>CC59795120</t>
  </si>
  <si>
    <t>CC27079887</t>
  </si>
  <si>
    <t>CC12968747</t>
  </si>
  <si>
    <t>CC27547897</t>
  </si>
  <si>
    <t>CC30701895</t>
  </si>
  <si>
    <t>CC27108941</t>
  </si>
  <si>
    <t>CC12953769</t>
  </si>
  <si>
    <t>CC30712410</t>
  </si>
  <si>
    <t>CC41320422</t>
  </si>
  <si>
    <t>CC12952147</t>
  </si>
  <si>
    <t>CC6044473</t>
  </si>
  <si>
    <t>CC27109885</t>
  </si>
  <si>
    <t>CC36931843</t>
  </si>
  <si>
    <t>CC27247753</t>
  </si>
  <si>
    <t>CC59815953</t>
  </si>
  <si>
    <t>CC30728130</t>
  </si>
  <si>
    <t>CC27068032</t>
  </si>
  <si>
    <t>CC30710124</t>
  </si>
  <si>
    <t>CC30712198</t>
  </si>
  <si>
    <t>CC59235026</t>
  </si>
  <si>
    <t>CC27086706</t>
  </si>
  <si>
    <t>CC30716591</t>
  </si>
  <si>
    <t>CC5203029</t>
  </si>
  <si>
    <t>CC30715044</t>
  </si>
  <si>
    <t>CC30741115</t>
  </si>
  <si>
    <t>CC27076319</t>
  </si>
  <si>
    <t>CC59825616</t>
  </si>
  <si>
    <t>CC30730967</t>
  </si>
  <si>
    <t>CC30711456</t>
  </si>
  <si>
    <t>CC5275635</t>
  </si>
  <si>
    <t>CC27081237</t>
  </si>
  <si>
    <t>CC5239545</t>
  </si>
  <si>
    <t>CC5219838</t>
  </si>
  <si>
    <t>CC30707915</t>
  </si>
  <si>
    <t>CC13062858</t>
  </si>
  <si>
    <t>CC12964996</t>
  </si>
  <si>
    <t>CC27077813</t>
  </si>
  <si>
    <t>CC30744451</t>
  </si>
  <si>
    <t>CC27532823</t>
  </si>
  <si>
    <t>CC36752588</t>
  </si>
  <si>
    <t>CC30702834</t>
  </si>
  <si>
    <t>CC27245432</t>
  </si>
  <si>
    <t>CC27189450</t>
  </si>
  <si>
    <t>CC4038543</t>
  </si>
  <si>
    <t>CC30710229</t>
  </si>
  <si>
    <t>CC30702652</t>
  </si>
  <si>
    <t>CC30733101</t>
  </si>
  <si>
    <t>CC30725001</t>
  </si>
  <si>
    <t>CC27431753</t>
  </si>
  <si>
    <t>CC12959300</t>
  </si>
  <si>
    <t>CC12956877</t>
  </si>
  <si>
    <t>CC19336246</t>
  </si>
  <si>
    <t>CC27424384</t>
  </si>
  <si>
    <t>CC27314225</t>
  </si>
  <si>
    <t>CC41471847</t>
  </si>
  <si>
    <t>CC27074122</t>
  </si>
  <si>
    <t>CC13000303</t>
  </si>
  <si>
    <t>CC30717235</t>
  </si>
  <si>
    <t>CC87473195</t>
  </si>
  <si>
    <t>CC5333618</t>
  </si>
  <si>
    <t>CC27181099</t>
  </si>
  <si>
    <t>CC27314050</t>
  </si>
  <si>
    <t>CC30728330</t>
  </si>
  <si>
    <t>CC27469253</t>
  </si>
  <si>
    <t>CC30705816</t>
  </si>
  <si>
    <t>CC13001153</t>
  </si>
  <si>
    <t>CC30723084</t>
  </si>
  <si>
    <t>CC87570136</t>
  </si>
  <si>
    <t>CC41412260</t>
  </si>
  <si>
    <t>CC30707620</t>
  </si>
  <si>
    <t>CC12981455</t>
  </si>
  <si>
    <t>CC27423297</t>
  </si>
  <si>
    <t>CC27159845</t>
  </si>
  <si>
    <t>CC30740894</t>
  </si>
  <si>
    <t>CC12982465</t>
  </si>
  <si>
    <t>CC12953932</t>
  </si>
  <si>
    <t>CC5202880</t>
  </si>
  <si>
    <t>CC87245382</t>
  </si>
  <si>
    <t>CC4732898</t>
  </si>
  <si>
    <t>CC12968021</t>
  </si>
  <si>
    <t>CC30709709</t>
  </si>
  <si>
    <t>CC30737552</t>
  </si>
  <si>
    <t>CC30710138</t>
  </si>
  <si>
    <t>CC27432403</t>
  </si>
  <si>
    <t>CC27284943</t>
  </si>
  <si>
    <t>CC13010733</t>
  </si>
  <si>
    <t>CC27353087</t>
  </si>
  <si>
    <t>CC12963754</t>
  </si>
  <si>
    <t>CC10216270</t>
  </si>
  <si>
    <t>CC30717373</t>
  </si>
  <si>
    <t>CC12967209</t>
  </si>
  <si>
    <t>CC12959950</t>
  </si>
  <si>
    <t>CC12992413</t>
  </si>
  <si>
    <t>CC19144864</t>
  </si>
  <si>
    <t>CC12961364</t>
  </si>
  <si>
    <t>CC19387023</t>
  </si>
  <si>
    <t>CC27352743</t>
  </si>
  <si>
    <t>CC13106081</t>
  </si>
  <si>
    <t>CC30743784</t>
  </si>
  <si>
    <t>CC27074084</t>
  </si>
  <si>
    <t>CC5195828</t>
  </si>
  <si>
    <t>CC27076464</t>
  </si>
  <si>
    <t>CC30706974</t>
  </si>
  <si>
    <t>CC27079561</t>
  </si>
  <si>
    <t>CC27275380</t>
  </si>
  <si>
    <t>CC12955278</t>
  </si>
  <si>
    <t>CC27531134</t>
  </si>
  <si>
    <t>CC12965712</t>
  </si>
  <si>
    <t>CC12982870</t>
  </si>
  <si>
    <t>CC5211118</t>
  </si>
  <si>
    <t>CC30703833</t>
  </si>
  <si>
    <t>CC59823535</t>
  </si>
  <si>
    <t>CC30733375</t>
  </si>
  <si>
    <t>CC27475923</t>
  </si>
  <si>
    <t>CC30725309</t>
  </si>
  <si>
    <t>CC12979534</t>
  </si>
  <si>
    <t>CC70510085</t>
  </si>
  <si>
    <t>CC30735310</t>
  </si>
  <si>
    <t>CC5200517</t>
  </si>
  <si>
    <t>CC27070420</t>
  </si>
  <si>
    <t>CC30733306</t>
  </si>
  <si>
    <t>CC30716086</t>
  </si>
  <si>
    <t>CC27422138</t>
  </si>
  <si>
    <t>CC12967685</t>
  </si>
  <si>
    <t>CC12975344</t>
  </si>
  <si>
    <t>CC27386440</t>
  </si>
  <si>
    <t>CC30745652</t>
  </si>
  <si>
    <t>CC12951623</t>
  </si>
  <si>
    <t>CC12964124</t>
  </si>
  <si>
    <t>CC27432676</t>
  </si>
  <si>
    <t>CC12972801</t>
  </si>
  <si>
    <t>CC36992830</t>
  </si>
  <si>
    <t>CC27301470</t>
  </si>
  <si>
    <t>CC5297669</t>
  </si>
  <si>
    <t>CC30702229</t>
  </si>
  <si>
    <t>CC59819303</t>
  </si>
  <si>
    <t>CC30725481</t>
  </si>
  <si>
    <t>CC27096862</t>
  </si>
  <si>
    <t>CC30713935</t>
  </si>
  <si>
    <t>CC1806990</t>
  </si>
  <si>
    <t>CC98332451</t>
  </si>
  <si>
    <t>CC12988598</t>
  </si>
  <si>
    <t>CC59817078</t>
  </si>
  <si>
    <t>CC29281043</t>
  </si>
  <si>
    <t>CC27434243</t>
  </si>
  <si>
    <t>CC27107189</t>
  </si>
  <si>
    <t>CC12984383</t>
  </si>
  <si>
    <t>CC87430655</t>
  </si>
  <si>
    <t>CC12954625</t>
  </si>
  <si>
    <t>CC12965234</t>
  </si>
  <si>
    <t>CC27531678</t>
  </si>
  <si>
    <t>CC12951097</t>
  </si>
  <si>
    <t>CC30738699</t>
  </si>
  <si>
    <t>CC1791145</t>
  </si>
  <si>
    <t>CC59821210</t>
  </si>
  <si>
    <t>CC27202747</t>
  </si>
  <si>
    <t>CC30706002</t>
  </si>
  <si>
    <t>CC12976290</t>
  </si>
  <si>
    <t>CC27394756</t>
  </si>
  <si>
    <t>CC30744019</t>
  </si>
  <si>
    <t>CC12961625</t>
  </si>
  <si>
    <t>CC52197564</t>
  </si>
  <si>
    <t>CC27487408</t>
  </si>
  <si>
    <t>CC27295551</t>
  </si>
  <si>
    <t>CC12967858</t>
  </si>
  <si>
    <t>CC30707706</t>
  </si>
  <si>
    <t>CC27107668</t>
  </si>
  <si>
    <t>CC2451876</t>
  </si>
  <si>
    <t>CC27107875</t>
  </si>
  <si>
    <t>CC27159383</t>
  </si>
  <si>
    <t>CC27531562</t>
  </si>
  <si>
    <t>CC5203624</t>
  </si>
  <si>
    <t>CC30709060</t>
  </si>
  <si>
    <t>CC15812478</t>
  </si>
  <si>
    <t>CC12959980</t>
  </si>
  <si>
    <t>CC12210853</t>
  </si>
  <si>
    <t>CC12955497</t>
  </si>
  <si>
    <t>CC12966764</t>
  </si>
  <si>
    <t>CC27155876</t>
  </si>
  <si>
    <t>CC20339495</t>
  </si>
  <si>
    <t>CC27387111</t>
  </si>
  <si>
    <t>CC30705631</t>
  </si>
  <si>
    <t>CC27314216</t>
  </si>
  <si>
    <t>CC87245468</t>
  </si>
  <si>
    <t>CC27142032</t>
  </si>
  <si>
    <t>CC30715737</t>
  </si>
  <si>
    <t>CC30718778</t>
  </si>
  <si>
    <t>CC59821585</t>
  </si>
  <si>
    <t>CC30746756</t>
  </si>
  <si>
    <t>CC30720761</t>
  </si>
  <si>
    <t>CC30707477</t>
  </si>
  <si>
    <t>CC27278112</t>
  </si>
  <si>
    <t>VIRGELINA</t>
  </si>
  <si>
    <t>LEIDY</t>
  </si>
  <si>
    <t>FECHA DX CONFIRMADO DE HIPERTENSIÓN ARTERIAL</t>
  </si>
  <si>
    <t>Tipo de Discapacidad</t>
  </si>
  <si>
    <t>Condición de Discapacidad</t>
  </si>
  <si>
    <t>Grado de Discapacidad</t>
  </si>
  <si>
    <t>FECHA DX CONFIRMADO DE DIABETES MELLITUS</t>
  </si>
  <si>
    <t>Tipo de afiliado</t>
  </si>
  <si>
    <t>UNIMAP</t>
  </si>
  <si>
    <t>18753</t>
  </si>
  <si>
    <t>CAQUETÁ</t>
  </si>
  <si>
    <t>18756</t>
  </si>
  <si>
    <t>GASCA</t>
  </si>
  <si>
    <t>18001</t>
  </si>
  <si>
    <t>PUERTO RICO</t>
  </si>
  <si>
    <t>OVALLE</t>
  </si>
  <si>
    <t>18592</t>
  </si>
  <si>
    <t xml:space="preserve">TANGARIFE </t>
  </si>
  <si>
    <t xml:space="preserve">PINTO </t>
  </si>
  <si>
    <t>ROBLES</t>
  </si>
  <si>
    <t xml:space="preserve">MURCIA </t>
  </si>
  <si>
    <t>18247</t>
  </si>
  <si>
    <t xml:space="preserve">TOLEDO </t>
  </si>
  <si>
    <t>18460</t>
  </si>
  <si>
    <t xml:space="preserve">RIVERA MOSQUERA </t>
  </si>
  <si>
    <t>ALEX</t>
  </si>
  <si>
    <t>CHRISSTIANN</t>
  </si>
  <si>
    <t>18860</t>
  </si>
  <si>
    <t>BRIÑEZ</t>
  </si>
  <si>
    <t>BERLEY</t>
  </si>
  <si>
    <t>ROOSEMBER</t>
  </si>
  <si>
    <t>ERCILIA</t>
  </si>
  <si>
    <t>18410</t>
  </si>
  <si>
    <t>18094</t>
  </si>
  <si>
    <t>NASLY</t>
  </si>
  <si>
    <t>CASTELLANOS</t>
  </si>
  <si>
    <t>DE MELENDEZ</t>
  </si>
  <si>
    <t xml:space="preserve">MEDINA </t>
  </si>
  <si>
    <t>LIA</t>
  </si>
  <si>
    <t>18029</t>
  </si>
  <si>
    <t>HINCAPIE</t>
  </si>
  <si>
    <t>POLANI9A</t>
  </si>
  <si>
    <t xml:space="preserve">CARDENAS </t>
  </si>
  <si>
    <t xml:space="preserve">CABRERA </t>
  </si>
  <si>
    <t>ARGUELLO</t>
  </si>
  <si>
    <t xml:space="preserve">IBAÑEZ </t>
  </si>
  <si>
    <t>18785</t>
  </si>
  <si>
    <t>SERVULO</t>
  </si>
  <si>
    <t>EZENAID</t>
  </si>
  <si>
    <t xml:space="preserve">TOPAL </t>
  </si>
  <si>
    <t xml:space="preserve">CARDOZO </t>
  </si>
  <si>
    <t>LUZ ANGELA</t>
  </si>
  <si>
    <t>MONCALEANO</t>
  </si>
  <si>
    <t xml:space="preserve">CASTELLANOS </t>
  </si>
  <si>
    <t xml:space="preserve">MESA </t>
  </si>
  <si>
    <t>GUILLEN</t>
  </si>
  <si>
    <t>BRISEIDA</t>
  </si>
  <si>
    <t>18150</t>
  </si>
  <si>
    <t>AVENDAÑO</t>
  </si>
  <si>
    <t>RICO</t>
  </si>
  <si>
    <t>PINILLA</t>
  </si>
  <si>
    <t>NEIRETH</t>
  </si>
  <si>
    <t>YUDY</t>
  </si>
  <si>
    <t>ALZATE</t>
  </si>
  <si>
    <t>MERLENE</t>
  </si>
  <si>
    <t>MATIZ</t>
  </si>
  <si>
    <t>18205</t>
  </si>
  <si>
    <t>SAN VICENTE DEL CAGUAN</t>
  </si>
  <si>
    <t xml:space="preserve">AMELIA </t>
  </si>
  <si>
    <t>GUAZA</t>
  </si>
  <si>
    <t>CURILLO</t>
  </si>
  <si>
    <t>DE CHICO</t>
  </si>
  <si>
    <t>PERDOMO</t>
  </si>
  <si>
    <t>SAN JOSE DEL FRAGUA</t>
  </si>
  <si>
    <t>18610</t>
  </si>
  <si>
    <t xml:space="preserve">CLAROS </t>
  </si>
  <si>
    <t xml:space="preserve">RIOS </t>
  </si>
  <si>
    <t>18256</t>
  </si>
  <si>
    <t xml:space="preserve">CALDERON </t>
  </si>
  <si>
    <t>TRIANA</t>
  </si>
  <si>
    <t xml:space="preserve">MENESES </t>
  </si>
  <si>
    <t>DE LINARES</t>
  </si>
  <si>
    <t xml:space="preserve">OROZCO </t>
  </si>
  <si>
    <t xml:space="preserve">RENDON </t>
  </si>
  <si>
    <t>ROVIS</t>
  </si>
  <si>
    <t xml:space="preserve">JOVEN </t>
  </si>
  <si>
    <t>EDUSMILDO</t>
  </si>
  <si>
    <t>ACELDAS</t>
  </si>
  <si>
    <t>DONCELLO</t>
  </si>
  <si>
    <t>CLAROS</t>
  </si>
  <si>
    <t xml:space="preserve">COLLAZOS </t>
  </si>
  <si>
    <t>Negro, mulato, afrocolombiana, afrodescendiente</t>
  </si>
  <si>
    <t>DANTE</t>
  </si>
  <si>
    <t>FIGUERO</t>
  </si>
  <si>
    <t>EDINSON</t>
  </si>
  <si>
    <t>AGUALIMPIA</t>
  </si>
  <si>
    <t xml:space="preserve">PALACIO </t>
  </si>
  <si>
    <t>YORBY</t>
  </si>
  <si>
    <t>EDWAR</t>
  </si>
  <si>
    <t>AMAURI</t>
  </si>
  <si>
    <t xml:space="preserve">GUACA </t>
  </si>
  <si>
    <t>PANDALES</t>
  </si>
  <si>
    <t>MARCEL</t>
  </si>
  <si>
    <t>EL PAUJIL</t>
  </si>
  <si>
    <t>MQUEZ</t>
  </si>
  <si>
    <t>JHON</t>
  </si>
  <si>
    <t>ARTUNDUAGA</t>
  </si>
  <si>
    <t>YINETH</t>
  </si>
  <si>
    <t>POSS0</t>
  </si>
  <si>
    <t>OLMOS</t>
  </si>
  <si>
    <t xml:space="preserve">MUÑOZ </t>
  </si>
  <si>
    <t>CLAVIJO</t>
  </si>
  <si>
    <t>ANTURI</t>
  </si>
  <si>
    <t xml:space="preserve">GUEVARA </t>
  </si>
  <si>
    <t xml:space="preserve">VARON </t>
  </si>
  <si>
    <t>ISMELDA</t>
  </si>
  <si>
    <t xml:space="preserve">TIQUE </t>
  </si>
  <si>
    <t xml:space="preserve">PERDOMO </t>
  </si>
  <si>
    <t>ANDRE</t>
  </si>
  <si>
    <t>YESSICA</t>
  </si>
  <si>
    <t>BETANCUR</t>
  </si>
  <si>
    <t xml:space="preserve">MORENO       </t>
  </si>
  <si>
    <t xml:space="preserve">ALAPE </t>
  </si>
  <si>
    <t>YESID</t>
  </si>
  <si>
    <t xml:space="preserve">RUIZ </t>
  </si>
  <si>
    <t>NYDIA</t>
  </si>
  <si>
    <t>DE GRANJA</t>
  </si>
  <si>
    <t xml:space="preserve">ARIAS </t>
  </si>
  <si>
    <t xml:space="preserve">RUBIO </t>
  </si>
  <si>
    <t>LOSADA</t>
  </si>
  <si>
    <t>CENON</t>
  </si>
  <si>
    <t>RRAMIREZ</t>
  </si>
  <si>
    <t xml:space="preserve">LOIZA </t>
  </si>
  <si>
    <t xml:space="preserve">CHICUE </t>
  </si>
  <si>
    <t xml:space="preserve">ADRIANA </t>
  </si>
  <si>
    <t>18479</t>
  </si>
  <si>
    <t>KUYEKUDO</t>
  </si>
  <si>
    <t>JOINAMA</t>
  </si>
  <si>
    <t>CUSTODIO</t>
  </si>
  <si>
    <t>PULIDO</t>
  </si>
  <si>
    <t>MERLENY</t>
  </si>
  <si>
    <t>PRICILA</t>
  </si>
  <si>
    <t>DE MATURANA</t>
  </si>
  <si>
    <t xml:space="preserve">URUEÑA </t>
  </si>
  <si>
    <t>DE CUCHIMBA</t>
  </si>
  <si>
    <t>PULECIO</t>
  </si>
  <si>
    <t>CARRILLO</t>
  </si>
  <si>
    <t>MELGAR</t>
  </si>
  <si>
    <t>VILLALBA</t>
  </si>
  <si>
    <t>PAEZ</t>
  </si>
  <si>
    <t>BETANCOURD</t>
  </si>
  <si>
    <t xml:space="preserve">PERALTA </t>
  </si>
  <si>
    <t>CRUSANA</t>
  </si>
  <si>
    <t xml:space="preserve">PARRA </t>
  </si>
  <si>
    <t>URUEÑA</t>
  </si>
  <si>
    <t>ENCINALES</t>
  </si>
  <si>
    <t xml:space="preserve">GODOY </t>
  </si>
  <si>
    <t xml:space="preserve">GUZMAN </t>
  </si>
  <si>
    <t>ARDEY</t>
  </si>
  <si>
    <t xml:space="preserve">BETANCOUTH </t>
  </si>
  <si>
    <t>LONDONO</t>
  </si>
  <si>
    <t>GALLEGO</t>
  </si>
  <si>
    <t>MURCIA</t>
  </si>
  <si>
    <t>ADONAY</t>
  </si>
  <si>
    <t>TAPIAS</t>
  </si>
  <si>
    <t>ACEVEDO</t>
  </si>
  <si>
    <t xml:space="preserve">ORTIZ     </t>
  </si>
  <si>
    <t xml:space="preserve">QUEVEDO   </t>
  </si>
  <si>
    <t xml:space="preserve">ALVARO    </t>
  </si>
  <si>
    <t>JOVEN</t>
  </si>
  <si>
    <t>FEDERICO</t>
  </si>
  <si>
    <t xml:space="preserve">MARTINEZ </t>
  </si>
  <si>
    <t xml:space="preserve">VASQUEZ </t>
  </si>
  <si>
    <t>VILLAMIZAR</t>
  </si>
  <si>
    <t>DE ESPINOSA</t>
  </si>
  <si>
    <t xml:space="preserve">AGUDELO </t>
  </si>
  <si>
    <t>ESTEFANIA</t>
  </si>
  <si>
    <t xml:space="preserve">BARRAGAN </t>
  </si>
  <si>
    <t>LOPERA</t>
  </si>
  <si>
    <t>LAVAO</t>
  </si>
  <si>
    <t xml:space="preserve">USMA </t>
  </si>
  <si>
    <t>DAGOBERT</t>
  </si>
  <si>
    <t>VALDERZ</t>
  </si>
  <si>
    <t xml:space="preserve">PINEDA </t>
  </si>
  <si>
    <t>DAVIRMAR</t>
  </si>
  <si>
    <t>ALDANA</t>
  </si>
  <si>
    <t>LOMELIN</t>
  </si>
  <si>
    <t>CAMINOS</t>
  </si>
  <si>
    <t>NIYIBE</t>
  </si>
  <si>
    <t xml:space="preserve">PRADA </t>
  </si>
  <si>
    <t>YULIETH</t>
  </si>
  <si>
    <t xml:space="preserve">YENIFER </t>
  </si>
  <si>
    <t xml:space="preserve">CORREA </t>
  </si>
  <si>
    <t>QUIACHA</t>
  </si>
  <si>
    <t>AUDOR</t>
  </si>
  <si>
    <t>ALDINEBER</t>
  </si>
  <si>
    <t>LADIBIER</t>
  </si>
  <si>
    <t>COLORADO</t>
  </si>
  <si>
    <t>MOYETON</t>
  </si>
  <si>
    <t>CELY</t>
  </si>
  <si>
    <t>SMBONI</t>
  </si>
  <si>
    <t>BAUTISTA</t>
  </si>
  <si>
    <t xml:space="preserve">NARVAEZ </t>
  </si>
  <si>
    <t xml:space="preserve">ALMARIO </t>
  </si>
  <si>
    <t>ADMED</t>
  </si>
  <si>
    <t xml:space="preserve">MARIN </t>
  </si>
  <si>
    <t>ROSITA</t>
  </si>
  <si>
    <t>SOGAMOSO</t>
  </si>
  <si>
    <t>SAMUEL</t>
  </si>
  <si>
    <t>PAÑACIO</t>
  </si>
  <si>
    <t>RIUIZ</t>
  </si>
  <si>
    <t>GAITAN</t>
  </si>
  <si>
    <t>TATIANA</t>
  </si>
  <si>
    <t>EDNA</t>
  </si>
  <si>
    <t>EL DONCELLO</t>
  </si>
  <si>
    <t>ARIZA</t>
  </si>
  <si>
    <t>HELIBERTO</t>
  </si>
  <si>
    <t xml:space="preserve">TAPIERO </t>
  </si>
  <si>
    <t>SELIMO</t>
  </si>
  <si>
    <t>OTAVO</t>
  </si>
  <si>
    <t>BELLAMIN</t>
  </si>
  <si>
    <t>MONROY</t>
  </si>
  <si>
    <t>ELMY</t>
  </si>
  <si>
    <t>ASPRILLA</t>
  </si>
  <si>
    <t>ABEL</t>
  </si>
  <si>
    <t xml:space="preserve">TRIVIÑO </t>
  </si>
  <si>
    <t xml:space="preserve">SANABRIAS </t>
  </si>
  <si>
    <t xml:space="preserve">PENAGOS </t>
  </si>
  <si>
    <t>ROBAYO</t>
  </si>
  <si>
    <t>NARCISO</t>
  </si>
  <si>
    <t>CEDEÑO</t>
  </si>
  <si>
    <t>COMETA</t>
  </si>
  <si>
    <t xml:space="preserve">CASTAÑO </t>
  </si>
  <si>
    <t xml:space="preserve">GAITAN </t>
  </si>
  <si>
    <t xml:space="preserve">YANGUAS </t>
  </si>
  <si>
    <t>GRAJALES</t>
  </si>
  <si>
    <t>EULER</t>
  </si>
  <si>
    <t>WALTERTO</t>
  </si>
  <si>
    <t xml:space="preserve">JARA </t>
  </si>
  <si>
    <t>SALDAÑA</t>
  </si>
  <si>
    <t>ANDY</t>
  </si>
  <si>
    <t xml:space="preserve">QUIROGA </t>
  </si>
  <si>
    <t xml:space="preserve">ERIKA </t>
  </si>
  <si>
    <t>DE PORTELA</t>
  </si>
  <si>
    <t xml:space="preserve">LOSADA </t>
  </si>
  <si>
    <t>MONTAÑA</t>
  </si>
  <si>
    <t>DE MENA</t>
  </si>
  <si>
    <t>CUESTA</t>
  </si>
  <si>
    <t>ANILIO</t>
  </si>
  <si>
    <t xml:space="preserve">GARZON </t>
  </si>
  <si>
    <t>SIERRA</t>
  </si>
  <si>
    <t xml:space="preserve">NURLY </t>
  </si>
  <si>
    <t>FRASSER</t>
  </si>
  <si>
    <t>OSIRIS</t>
  </si>
  <si>
    <t>INELDA</t>
  </si>
  <si>
    <t xml:space="preserve">ARCINIGAS </t>
  </si>
  <si>
    <t>ALDFONSO</t>
  </si>
  <si>
    <t>OSSA</t>
  </si>
  <si>
    <t>CELIS</t>
  </si>
  <si>
    <t>JAVIEL</t>
  </si>
  <si>
    <t xml:space="preserve">AROS </t>
  </si>
  <si>
    <t>SAN VICENTE</t>
  </si>
  <si>
    <t>SINDICUE</t>
  </si>
  <si>
    <t>BELEN DE LOS ANDAQUIES</t>
  </si>
  <si>
    <t>IBAÑEZ</t>
  </si>
  <si>
    <t>TAMAYO</t>
  </si>
  <si>
    <t>ROA</t>
  </si>
  <si>
    <t>MONTES</t>
  </si>
  <si>
    <t>ZULEMA</t>
  </si>
  <si>
    <t>ABADIA</t>
  </si>
  <si>
    <t xml:space="preserve">VEGA </t>
  </si>
  <si>
    <t>JOHNATHAN</t>
  </si>
  <si>
    <t xml:space="preserve">FERNANDEZ </t>
  </si>
  <si>
    <t xml:space="preserve">PAULA </t>
  </si>
  <si>
    <t xml:space="preserve">CHARRY </t>
  </si>
  <si>
    <t>MAGRET</t>
  </si>
  <si>
    <t xml:space="preserve">HASBLEYDY </t>
  </si>
  <si>
    <t>SANABRIA</t>
  </si>
  <si>
    <t>DE VASQUEZ</t>
  </si>
  <si>
    <t xml:space="preserve">MYRYAM </t>
  </si>
  <si>
    <t>LIFE</t>
  </si>
  <si>
    <t xml:space="preserve">PULIDO </t>
  </si>
  <si>
    <t>LUGO</t>
  </si>
  <si>
    <t>DE CELIS</t>
  </si>
  <si>
    <t>SHIRLEY</t>
  </si>
  <si>
    <t xml:space="preserve">OVIEDO </t>
  </si>
  <si>
    <t xml:space="preserve">DE MALDONADO </t>
  </si>
  <si>
    <t>VALPARAISO</t>
  </si>
  <si>
    <t xml:space="preserve">BAHAMON </t>
  </si>
  <si>
    <t>MARMOLEJO</t>
  </si>
  <si>
    <t>EMELIO</t>
  </si>
  <si>
    <t>CHAPARRO</t>
  </si>
  <si>
    <t>VILLANUEVA</t>
  </si>
  <si>
    <t>DE CARDONA</t>
  </si>
  <si>
    <t>IRIARTE</t>
  </si>
  <si>
    <t xml:space="preserve">ZAMBRANO SALDAÑA </t>
  </si>
  <si>
    <t xml:space="preserve">DEICY </t>
  </si>
  <si>
    <t>BELLANET</t>
  </si>
  <si>
    <t>SUAZA</t>
  </si>
  <si>
    <t>SAN VIECENTE DEL CAGUAN</t>
  </si>
  <si>
    <t xml:space="preserve">MONROY </t>
  </si>
  <si>
    <t>YATE</t>
  </si>
  <si>
    <t xml:space="preserve">ARTUNDUAGA </t>
  </si>
  <si>
    <t>CICERY</t>
  </si>
  <si>
    <t>DARLEY</t>
  </si>
  <si>
    <t xml:space="preserve">OYOLA </t>
  </si>
  <si>
    <t>WILLER</t>
  </si>
  <si>
    <t>PERALTA</t>
  </si>
  <si>
    <t>DE LIZCANO</t>
  </si>
  <si>
    <t xml:space="preserve">GASCA </t>
  </si>
  <si>
    <t xml:space="preserve">JOVEN     </t>
  </si>
  <si>
    <t xml:space="preserve">ESPANA   </t>
  </si>
  <si>
    <t xml:space="preserve">MARICELA       </t>
  </si>
  <si>
    <t xml:space="preserve">ANDREY </t>
  </si>
  <si>
    <t>NORRBERTO</t>
  </si>
  <si>
    <t xml:space="preserve">ROGER  </t>
  </si>
  <si>
    <t>AURORA</t>
  </si>
  <si>
    <t xml:space="preserve">YENNY    </t>
  </si>
  <si>
    <t xml:space="preserve">LOZADA </t>
  </si>
  <si>
    <t xml:space="preserve">MAYRA </t>
  </si>
  <si>
    <t xml:space="preserve">CORONADO </t>
  </si>
  <si>
    <t>RIGOBERTO</t>
  </si>
  <si>
    <t>ADELMA</t>
  </si>
  <si>
    <t>LIEVIN</t>
  </si>
  <si>
    <t>PIERRE</t>
  </si>
  <si>
    <t xml:space="preserve">JEAN </t>
  </si>
  <si>
    <t>HELVER</t>
  </si>
  <si>
    <t xml:space="preserve">PUENTES </t>
  </si>
  <si>
    <t>LIZCANO</t>
  </si>
  <si>
    <t xml:space="preserve">ARDILAS </t>
  </si>
  <si>
    <t>ALBANIA</t>
  </si>
  <si>
    <t xml:space="preserve">TRIANA </t>
  </si>
  <si>
    <t>SERRIN</t>
  </si>
  <si>
    <t xml:space="preserve">OCAMPO </t>
  </si>
  <si>
    <t>PAMA</t>
  </si>
  <si>
    <t xml:space="preserve">BONILLA </t>
  </si>
  <si>
    <t>DE  VALCARCEL</t>
  </si>
  <si>
    <t>GUALTEROS</t>
  </si>
  <si>
    <t xml:space="preserve">DUQUE </t>
  </si>
  <si>
    <t>NORIEGA</t>
  </si>
  <si>
    <t xml:space="preserve">GUTIERREZ </t>
  </si>
  <si>
    <t xml:space="preserve">DUCUARA </t>
  </si>
  <si>
    <t>RULBEL</t>
  </si>
  <si>
    <t>CARTAGENA DEL CHAIRA</t>
  </si>
  <si>
    <t>1961-11-27</t>
  </si>
  <si>
    <t>YEMINE</t>
  </si>
  <si>
    <t>1970-04-16</t>
  </si>
  <si>
    <t>LUCERIBET</t>
  </si>
  <si>
    <t>1984-10-21</t>
  </si>
  <si>
    <t>YURI</t>
  </si>
  <si>
    <t>1971-07-20</t>
  </si>
  <si>
    <t>1964-11-01</t>
  </si>
  <si>
    <t>1951-09-09</t>
  </si>
  <si>
    <t>1941-12-13</t>
  </si>
  <si>
    <t>DE PERPETUO</t>
  </si>
  <si>
    <t>1962-04-11</t>
  </si>
  <si>
    <t>BOHORQUEZ</t>
  </si>
  <si>
    <t>1969-05-18</t>
  </si>
  <si>
    <t>1970-03-04</t>
  </si>
  <si>
    <t>ALCALDE</t>
  </si>
  <si>
    <t>1972-01-20</t>
  </si>
  <si>
    <t>SERNA</t>
  </si>
  <si>
    <t>1965-05-27</t>
  </si>
  <si>
    <t>TAVERA</t>
  </si>
  <si>
    <t>1962-02-20</t>
  </si>
  <si>
    <t>1962-06-21</t>
  </si>
  <si>
    <t xml:space="preserve">GRISALES </t>
  </si>
  <si>
    <t>LUCIDIA</t>
  </si>
  <si>
    <t>LEGUIZAMON</t>
  </si>
  <si>
    <t>DULFAY</t>
  </si>
  <si>
    <t>ERICA</t>
  </si>
  <si>
    <t>SAVOGAL</t>
  </si>
  <si>
    <t>VALDERRAMA</t>
  </si>
  <si>
    <t xml:space="preserve">PRERDOMO </t>
  </si>
  <si>
    <t xml:space="preserve">MENDEZ </t>
  </si>
  <si>
    <t>LUDIBIA</t>
  </si>
  <si>
    <t>TRILLEROS</t>
  </si>
  <si>
    <t>ANTURY</t>
  </si>
  <si>
    <t xml:space="preserve">BELIZABETH </t>
  </si>
  <si>
    <t>NIEVE</t>
  </si>
  <si>
    <t>TRUJULLO</t>
  </si>
  <si>
    <t xml:space="preserve">EDUARDO </t>
  </si>
  <si>
    <t>MONTIEL</t>
  </si>
  <si>
    <t>BARON</t>
  </si>
  <si>
    <t xml:space="preserve">MONTERO </t>
  </si>
  <si>
    <t xml:space="preserve">SAN VICENTE DEL CAGUAN </t>
  </si>
  <si>
    <t>QUESADA</t>
  </si>
  <si>
    <t>ENITH</t>
  </si>
  <si>
    <t>JOSEFA</t>
  </si>
  <si>
    <t xml:space="preserve">BERMEO </t>
  </si>
  <si>
    <t xml:space="preserve">TAFUR </t>
  </si>
  <si>
    <t>MUGUEL</t>
  </si>
  <si>
    <t xml:space="preserve">ROMANA </t>
  </si>
  <si>
    <t>SANIN</t>
  </si>
  <si>
    <t xml:space="preserve">MIRELLA </t>
  </si>
  <si>
    <t xml:space="preserve">BEDOYA </t>
  </si>
  <si>
    <t>NESTOR</t>
  </si>
  <si>
    <t>ADAMES</t>
  </si>
  <si>
    <t>ARARAT</t>
  </si>
  <si>
    <t>YAROD</t>
  </si>
  <si>
    <t xml:space="preserve">PEREA </t>
  </si>
  <si>
    <t xml:space="preserve"> OLIVA</t>
  </si>
  <si>
    <t>NEIRIN</t>
  </si>
  <si>
    <t>NORBETO</t>
  </si>
  <si>
    <t xml:space="preserve">GUARNIZO </t>
  </si>
  <si>
    <t>ALMARIO</t>
  </si>
  <si>
    <t xml:space="preserve">SOCORRO </t>
  </si>
  <si>
    <t>DELI</t>
  </si>
  <si>
    <t xml:space="preserve">FRANCIA </t>
  </si>
  <si>
    <t xml:space="preserve"> DE AGUIRRE</t>
  </si>
  <si>
    <t xml:space="preserve">AVILA </t>
  </si>
  <si>
    <t>SERAFIN</t>
  </si>
  <si>
    <t>PORTELA</t>
  </si>
  <si>
    <t>ADRIAN</t>
  </si>
  <si>
    <t>DEINER</t>
  </si>
  <si>
    <t>HUXLEY</t>
  </si>
  <si>
    <t>TOPAL</t>
  </si>
  <si>
    <t>GERONIMO</t>
  </si>
  <si>
    <t>PASTOR</t>
  </si>
  <si>
    <t>FELANTANA</t>
  </si>
  <si>
    <t>AQUITE</t>
  </si>
  <si>
    <t>EDWIN</t>
  </si>
  <si>
    <t xml:space="preserve">GAVIRIA </t>
  </si>
  <si>
    <t>ISAIAS</t>
  </si>
  <si>
    <t>YANGUAS</t>
  </si>
  <si>
    <t>BORNACHERA</t>
  </si>
  <si>
    <t>AURIOL</t>
  </si>
  <si>
    <t>DE RESTREPO</t>
  </si>
  <si>
    <t xml:space="preserve">PORTILLA </t>
  </si>
  <si>
    <t xml:space="preserve">SACRO </t>
  </si>
  <si>
    <t>BARRERO</t>
  </si>
  <si>
    <t>LEUDO</t>
  </si>
  <si>
    <t>DE DAZA</t>
  </si>
  <si>
    <t>DE ESGUERA</t>
  </si>
  <si>
    <t>ELEONORA</t>
  </si>
  <si>
    <t xml:space="preserve">SARMIENTO </t>
  </si>
  <si>
    <t>ANACLOVIS</t>
  </si>
  <si>
    <t xml:space="preserve">GOMEZ </t>
  </si>
  <si>
    <t xml:space="preserve"> </t>
  </si>
  <si>
    <t xml:space="preserve">RENGIFO </t>
  </si>
  <si>
    <t>VLADIMIR</t>
  </si>
  <si>
    <t>CHICO</t>
  </si>
  <si>
    <t xml:space="preserve">AYALA </t>
  </si>
  <si>
    <t>YISED</t>
  </si>
  <si>
    <t xml:space="preserve">DE OTALVARO </t>
  </si>
  <si>
    <t>SABI</t>
  </si>
  <si>
    <t>ZAFRA</t>
  </si>
  <si>
    <t>DE RICO</t>
  </si>
  <si>
    <t>ISBELIA</t>
  </si>
  <si>
    <t>BOCANEGRA</t>
  </si>
  <si>
    <t xml:space="preserve">MONTEALEGRE </t>
  </si>
  <si>
    <t>MARLE</t>
  </si>
  <si>
    <t xml:space="preserve">BARRERA </t>
  </si>
  <si>
    <t xml:space="preserve">MURILLO </t>
  </si>
  <si>
    <t>NIYIRETH</t>
  </si>
  <si>
    <t xml:space="preserve">NOHELIA </t>
  </si>
  <si>
    <t>GIUERRERO</t>
  </si>
  <si>
    <t>FRESNEDA</t>
  </si>
  <si>
    <t xml:space="preserve">POVEDAD </t>
  </si>
  <si>
    <t>BOTACHE</t>
  </si>
  <si>
    <t xml:space="preserve">TRUJILLO </t>
  </si>
  <si>
    <t>HENELIA</t>
  </si>
  <si>
    <t xml:space="preserve">JHOANA </t>
  </si>
  <si>
    <t>OROÑEZ</t>
  </si>
  <si>
    <t>BRIGIDA</t>
  </si>
  <si>
    <t xml:space="preserve">PACHECO </t>
  </si>
  <si>
    <t xml:space="preserve">FAJARDO </t>
  </si>
  <si>
    <t>HELVIA</t>
  </si>
  <si>
    <t xml:space="preserve">VALDERRAMA </t>
  </si>
  <si>
    <t xml:space="preserve">SANDOVAL </t>
  </si>
  <si>
    <t>CONBITA</t>
  </si>
  <si>
    <t>HEBELI</t>
  </si>
  <si>
    <t>VIEDA</t>
  </si>
  <si>
    <t xml:space="preserve">MARTIN </t>
  </si>
  <si>
    <t xml:space="preserve">AULLON </t>
  </si>
  <si>
    <t>ASTRITH</t>
  </si>
  <si>
    <t>CUMACO</t>
  </si>
  <si>
    <t xml:space="preserve">MONTOYA </t>
  </si>
  <si>
    <t>WILMAR</t>
  </si>
  <si>
    <t>BERJAN</t>
  </si>
  <si>
    <t xml:space="preserve">DE </t>
  </si>
  <si>
    <t xml:space="preserve">LINA </t>
  </si>
  <si>
    <t xml:space="preserve">HORTA </t>
  </si>
  <si>
    <t xml:space="preserve">TRINIDAD </t>
  </si>
  <si>
    <t>SUINTILA</t>
  </si>
  <si>
    <t>BLANCO</t>
  </si>
  <si>
    <t>SUATERNA</t>
  </si>
  <si>
    <t>ENERIED</t>
  </si>
  <si>
    <t xml:space="preserve">VIRGUEZ </t>
  </si>
  <si>
    <t>ZULI</t>
  </si>
  <si>
    <t xml:space="preserve">VILLEGAS </t>
  </si>
  <si>
    <t>AROCA</t>
  </si>
  <si>
    <t xml:space="preserve">LUGO </t>
  </si>
  <si>
    <t>ARGENIZ</t>
  </si>
  <si>
    <t>TAO</t>
  </si>
  <si>
    <t xml:space="preserve">QUEBRADA </t>
  </si>
  <si>
    <t>HOLGUIN</t>
  </si>
  <si>
    <t>POLANIA</t>
  </si>
  <si>
    <t>QUEVEDO</t>
  </si>
  <si>
    <t>DUSSAN</t>
  </si>
  <si>
    <t>NINFA</t>
  </si>
  <si>
    <t>DE SARRIAS</t>
  </si>
  <si>
    <t>ESGUERRA</t>
  </si>
  <si>
    <t>GLEIDYS</t>
  </si>
  <si>
    <t>MUSSE</t>
  </si>
  <si>
    <t>ZEBEDEO</t>
  </si>
  <si>
    <t>OLMO</t>
  </si>
  <si>
    <t>EUNILSE</t>
  </si>
  <si>
    <t>PALENCIA</t>
  </si>
  <si>
    <t>FERRER</t>
  </si>
  <si>
    <t xml:space="preserve">VERA </t>
  </si>
  <si>
    <t>CAMELO</t>
  </si>
  <si>
    <t>GARRRIDO</t>
  </si>
  <si>
    <t>DARWIN</t>
  </si>
  <si>
    <t xml:space="preserve">AMADOR </t>
  </si>
  <si>
    <t>AIMER</t>
  </si>
  <si>
    <t xml:space="preserve">VIDES </t>
  </si>
  <si>
    <t xml:space="preserve">MOSQUERA </t>
  </si>
  <si>
    <t>MANYORI</t>
  </si>
  <si>
    <t>ESCARPETA</t>
  </si>
  <si>
    <t xml:space="preserve">SALINAS </t>
  </si>
  <si>
    <t>SIRLAY</t>
  </si>
  <si>
    <t>DE MONJE</t>
  </si>
  <si>
    <t>TOMASA</t>
  </si>
  <si>
    <t xml:space="preserve">CANON </t>
  </si>
  <si>
    <t>DE ARREDONDO</t>
  </si>
  <si>
    <t>YARLEDY</t>
  </si>
  <si>
    <t>BARRETO</t>
  </si>
  <si>
    <t>TAPIERO</t>
  </si>
  <si>
    <t xml:space="preserve">MALAMBO </t>
  </si>
  <si>
    <t>ERNESTOR</t>
  </si>
  <si>
    <t xml:space="preserve">OSORIO </t>
  </si>
  <si>
    <t>DUQUE</t>
  </si>
  <si>
    <t xml:space="preserve">ZABALA </t>
  </si>
  <si>
    <t>ASPIRILLA</t>
  </si>
  <si>
    <t xml:space="preserve">YIMMI </t>
  </si>
  <si>
    <t>JOHN</t>
  </si>
  <si>
    <t>URQUINA</t>
  </si>
  <si>
    <t>BETURIA</t>
  </si>
  <si>
    <t xml:space="preserve">BUITRAGO </t>
  </si>
  <si>
    <t>AMEZQUITA</t>
  </si>
  <si>
    <t>YERY</t>
  </si>
  <si>
    <t>PANESO</t>
  </si>
  <si>
    <t>WILTON</t>
  </si>
  <si>
    <t xml:space="preserve">ESPINOZA </t>
  </si>
  <si>
    <t>POVEDA</t>
  </si>
  <si>
    <t xml:space="preserve">PERINAN </t>
  </si>
  <si>
    <t xml:space="preserve">ABEL </t>
  </si>
  <si>
    <t>CAVICHE</t>
  </si>
  <si>
    <t>DE DIOS</t>
  </si>
  <si>
    <t>BANOL</t>
  </si>
  <si>
    <t>ARGENSOLA</t>
  </si>
  <si>
    <t>MONCADA</t>
  </si>
  <si>
    <t>NORBEY</t>
  </si>
  <si>
    <t>DAM</t>
  </si>
  <si>
    <t>MATINEZ</t>
  </si>
  <si>
    <t xml:space="preserve">BASTOS </t>
  </si>
  <si>
    <t>CHILITO</t>
  </si>
  <si>
    <t>YEZID</t>
  </si>
  <si>
    <t xml:space="preserve">BARRETO </t>
  </si>
  <si>
    <t>YANGUMA</t>
  </si>
  <si>
    <t>OYOLA</t>
  </si>
  <si>
    <t>MERDARDO</t>
  </si>
  <si>
    <t xml:space="preserve">FATIMA </t>
  </si>
  <si>
    <t>ALIN</t>
  </si>
  <si>
    <t>CHAUX</t>
  </si>
  <si>
    <t>HELVERTH</t>
  </si>
  <si>
    <t>LESBY</t>
  </si>
  <si>
    <t>PLAZAS</t>
  </si>
  <si>
    <t>MARIANITH</t>
  </si>
  <si>
    <t xml:space="preserve">TOLE </t>
  </si>
  <si>
    <t xml:space="preserve">KAREN </t>
  </si>
  <si>
    <t>RAMSES</t>
  </si>
  <si>
    <t xml:space="preserve">DE VILLEGAS </t>
  </si>
  <si>
    <t>LEAL</t>
  </si>
  <si>
    <t>EPIA</t>
  </si>
  <si>
    <t>REINALDO</t>
  </si>
  <si>
    <t>EDISBELLY</t>
  </si>
  <si>
    <t xml:space="preserve">HOYOS </t>
  </si>
  <si>
    <t>FENIX</t>
  </si>
  <si>
    <t>DE LOS RIOS</t>
  </si>
  <si>
    <t>DE SILVA</t>
  </si>
  <si>
    <t>IRNEY</t>
  </si>
  <si>
    <t>YANED</t>
  </si>
  <si>
    <t>DE PEÑA</t>
  </si>
  <si>
    <t xml:space="preserve">CHARRI </t>
  </si>
  <si>
    <t>MARTINIANO</t>
  </si>
  <si>
    <t>SARRIAS</t>
  </si>
  <si>
    <t xml:space="preserve">ICO </t>
  </si>
  <si>
    <t>DULFENY</t>
  </si>
  <si>
    <t>MOTTA</t>
  </si>
  <si>
    <t xml:space="preserve">ARDILA </t>
  </si>
  <si>
    <t xml:space="preserve">TIMANA </t>
  </si>
  <si>
    <t>CHARRY</t>
  </si>
  <si>
    <t xml:space="preserve">ARISTIZABAL </t>
  </si>
  <si>
    <t>RIBEROS</t>
  </si>
  <si>
    <t>VILLALOBOS</t>
  </si>
  <si>
    <t>DIEBY</t>
  </si>
  <si>
    <t>QUIGUA</t>
  </si>
  <si>
    <t>CASAS</t>
  </si>
  <si>
    <t>DE DUARTE</t>
  </si>
  <si>
    <t>CICERI</t>
  </si>
  <si>
    <t>CONTSTANZA</t>
  </si>
  <si>
    <t>DE JOVEN</t>
  </si>
  <si>
    <t>DE GARRIDO</t>
  </si>
  <si>
    <t>MARNORY</t>
  </si>
  <si>
    <t xml:space="preserve">RENTERIA </t>
  </si>
  <si>
    <t xml:space="preserve">ESPEÑA </t>
  </si>
  <si>
    <t>COSSIO</t>
  </si>
  <si>
    <t xml:space="preserve">DE ESPINOSA </t>
  </si>
  <si>
    <t>QUITIAN</t>
  </si>
  <si>
    <t xml:space="preserve">HADER </t>
  </si>
  <si>
    <t>YOFREDY</t>
  </si>
  <si>
    <t>GALADYS</t>
  </si>
  <si>
    <t>VIANNEY</t>
  </si>
  <si>
    <t>TIERRADENTRO</t>
  </si>
  <si>
    <t>TERRANOVA</t>
  </si>
  <si>
    <t>ARISTOBULO</t>
  </si>
  <si>
    <t xml:space="preserve">MONTENEGRO </t>
  </si>
  <si>
    <t>ENCISO</t>
  </si>
  <si>
    <t>CELSO</t>
  </si>
  <si>
    <t>COINTA</t>
  </si>
  <si>
    <t>NUNEZ</t>
  </si>
  <si>
    <t xml:space="preserve">AGUALIMPIA </t>
  </si>
  <si>
    <t>EYDA</t>
  </si>
  <si>
    <t xml:space="preserve">ECHEVERRY </t>
  </si>
  <si>
    <t xml:space="preserve">CRISTIAN </t>
  </si>
  <si>
    <t xml:space="preserve">VIDAL </t>
  </si>
  <si>
    <t>ARENAS</t>
  </si>
  <si>
    <t>DE COLMENARES</t>
  </si>
  <si>
    <t>CERQUERA</t>
  </si>
  <si>
    <t>MERCY</t>
  </si>
  <si>
    <t>GARAVIZ</t>
  </si>
  <si>
    <t>PENNA</t>
  </si>
  <si>
    <t>DENYS</t>
  </si>
  <si>
    <t>VALLEN</t>
  </si>
  <si>
    <t>LINDY</t>
  </si>
  <si>
    <t>VILLEGAS</t>
  </si>
  <si>
    <t>CARDOZO</t>
  </si>
  <si>
    <t>LAZO</t>
  </si>
  <si>
    <t>FABRICIO</t>
  </si>
  <si>
    <t>BARRIENTOS</t>
  </si>
  <si>
    <t>DE BARRIONUEVO</t>
  </si>
  <si>
    <t>NURTH</t>
  </si>
  <si>
    <t>NORMA</t>
  </si>
  <si>
    <t>YANEL</t>
  </si>
  <si>
    <t xml:space="preserve">LONDOÑO </t>
  </si>
  <si>
    <t>YASNO</t>
  </si>
  <si>
    <t xml:space="preserve">ELISA </t>
  </si>
  <si>
    <t>DIVIA</t>
  </si>
  <si>
    <t xml:space="preserve">WALTON </t>
  </si>
  <si>
    <t>ELCIRA</t>
  </si>
  <si>
    <t>DE CUBILLOS</t>
  </si>
  <si>
    <t xml:space="preserve">PLAZAS </t>
  </si>
  <si>
    <t xml:space="preserve">GRAJALES </t>
  </si>
  <si>
    <t>SANZA</t>
  </si>
  <si>
    <t>TELLEZ</t>
  </si>
  <si>
    <t xml:space="preserve">AGUIRRE </t>
  </si>
  <si>
    <t xml:space="preserve">BERTIL </t>
  </si>
  <si>
    <t xml:space="preserve">APONZA </t>
  </si>
  <si>
    <t xml:space="preserve">LASSO </t>
  </si>
  <si>
    <t>DE ANTURI</t>
  </si>
  <si>
    <t>DE GALVIS</t>
  </si>
  <si>
    <t xml:space="preserve">SEPULVEDA </t>
  </si>
  <si>
    <t>SALINAS</t>
  </si>
  <si>
    <t>ALAPE</t>
  </si>
  <si>
    <t>SANTAMARIA</t>
  </si>
  <si>
    <t>LIZARAZO</t>
  </si>
  <si>
    <t xml:space="preserve">ROMERO </t>
  </si>
  <si>
    <t>LLANTEN</t>
  </si>
  <si>
    <t xml:space="preserve">CHAVARRO </t>
  </si>
  <si>
    <t>DE PLAZA</t>
  </si>
  <si>
    <t xml:space="preserve">FRANCY </t>
  </si>
  <si>
    <t>ANA RITA</t>
  </si>
  <si>
    <t>ONORILVIA</t>
  </si>
  <si>
    <t>EUDOR</t>
  </si>
  <si>
    <t>YON</t>
  </si>
  <si>
    <t>CISNERO</t>
  </si>
  <si>
    <t>LAURENCIO</t>
  </si>
  <si>
    <t>ALFRED</t>
  </si>
  <si>
    <t>CORREDOR</t>
  </si>
  <si>
    <t>CLODOMIRO</t>
  </si>
  <si>
    <t>GIRONZA</t>
  </si>
  <si>
    <t xml:space="preserve">PAPAMIJA </t>
  </si>
  <si>
    <t>DE SOTO</t>
  </si>
  <si>
    <t>HENAO</t>
  </si>
  <si>
    <t>DORALICE</t>
  </si>
  <si>
    <t>ANED</t>
  </si>
  <si>
    <t>CAVIEDES</t>
  </si>
  <si>
    <t>DEILI</t>
  </si>
  <si>
    <t>OVER</t>
  </si>
  <si>
    <t>SERRANO</t>
  </si>
  <si>
    <t>FERLA</t>
  </si>
  <si>
    <t>JIMENZE</t>
  </si>
  <si>
    <t>DE URUEÑA</t>
  </si>
  <si>
    <t>CUBILLO</t>
  </si>
  <si>
    <t xml:space="preserve">MILLAN </t>
  </si>
  <si>
    <t xml:space="preserve">CONTRERAS </t>
  </si>
  <si>
    <t>CORRALES</t>
  </si>
  <si>
    <t>ALVIS</t>
  </si>
  <si>
    <t xml:space="preserve">USAQUEN </t>
  </si>
  <si>
    <t>CLARIBEL</t>
  </si>
  <si>
    <t>PESCADOR</t>
  </si>
  <si>
    <t>YIMEN</t>
  </si>
  <si>
    <t>BALTAZAR</t>
  </si>
  <si>
    <t>DE CAMACHO</t>
  </si>
  <si>
    <t>MARICELY</t>
  </si>
  <si>
    <t xml:space="preserve">CHALA </t>
  </si>
  <si>
    <t>NELSA</t>
  </si>
  <si>
    <t xml:space="preserve">Población en Condición de Discapacidad </t>
  </si>
  <si>
    <t>GUARNIZO</t>
  </si>
  <si>
    <t>QUIMBANO</t>
  </si>
  <si>
    <t>DE RINCON</t>
  </si>
  <si>
    <t>DE TOVAR</t>
  </si>
  <si>
    <t>DE VEGA</t>
  </si>
  <si>
    <t>MONDRAGON</t>
  </si>
  <si>
    <t xml:space="preserve">HILDA </t>
  </si>
  <si>
    <t>ESCALA</t>
  </si>
  <si>
    <t>MIYANI</t>
  </si>
  <si>
    <t>YAFFI</t>
  </si>
  <si>
    <t xml:space="preserve">YUBER </t>
  </si>
  <si>
    <t>ALBENIS</t>
  </si>
  <si>
    <t>FLORIANA</t>
  </si>
  <si>
    <t>BOTERO</t>
  </si>
  <si>
    <t>VILLARRUEL</t>
  </si>
  <si>
    <t xml:space="preserve">PALOMEQUE </t>
  </si>
  <si>
    <t>BARRIOS</t>
  </si>
  <si>
    <t>YUSTE</t>
  </si>
  <si>
    <t>MARYNELA</t>
  </si>
  <si>
    <t xml:space="preserve">SANTOS </t>
  </si>
  <si>
    <t xml:space="preserve">MIGUEL </t>
  </si>
  <si>
    <t>IVON</t>
  </si>
  <si>
    <t>OLIVAR</t>
  </si>
  <si>
    <t>GARLARCIO</t>
  </si>
  <si>
    <t xml:space="preserve">LOPERA </t>
  </si>
  <si>
    <t xml:space="preserve">MUÑETON </t>
  </si>
  <si>
    <t>FELICINDA</t>
  </si>
  <si>
    <t xml:space="preserve">CRISTANCHO </t>
  </si>
  <si>
    <t>HOWARD</t>
  </si>
  <si>
    <t>ESPITIA</t>
  </si>
  <si>
    <t xml:space="preserve">SALDARRIAGA </t>
  </si>
  <si>
    <t xml:space="preserve">PIÑEROS </t>
  </si>
  <si>
    <t>AUDY</t>
  </si>
  <si>
    <t>NOHELY</t>
  </si>
  <si>
    <t>QUINMBAYA</t>
  </si>
  <si>
    <t>DEYBEN</t>
  </si>
  <si>
    <t>DEYARSILA</t>
  </si>
  <si>
    <t>MUÑETON</t>
  </si>
  <si>
    <t>VELAIDES</t>
  </si>
  <si>
    <t xml:space="preserve">BUENDIA </t>
  </si>
  <si>
    <t xml:space="preserve">YOHN </t>
  </si>
  <si>
    <t>ARLENY</t>
  </si>
  <si>
    <t>AGREDO</t>
  </si>
  <si>
    <t>GUALTERO</t>
  </si>
  <si>
    <t>DE SILVESTRE</t>
  </si>
  <si>
    <t>BELLANID</t>
  </si>
  <si>
    <t xml:space="preserve">VIUCHE </t>
  </si>
  <si>
    <t>DIDIMO</t>
  </si>
  <si>
    <t>MIGDONIO</t>
  </si>
  <si>
    <t>BAHAMON</t>
  </si>
  <si>
    <t>JUMENEZ</t>
  </si>
  <si>
    <t>MONJE</t>
  </si>
  <si>
    <t>YAKELINE</t>
  </si>
  <si>
    <t>JANNE</t>
  </si>
  <si>
    <t xml:space="preserve">VALENZUELA </t>
  </si>
  <si>
    <t xml:space="preserve">ZAMORA </t>
  </si>
  <si>
    <t>CARMONA</t>
  </si>
  <si>
    <t>YOSA</t>
  </si>
  <si>
    <t>ENA</t>
  </si>
  <si>
    <t>OCHOA</t>
  </si>
  <si>
    <t>MAVESOY</t>
  </si>
  <si>
    <t>MILCIADES</t>
  </si>
  <si>
    <t>RETAVISTA</t>
  </si>
  <si>
    <t>DE BERRIO</t>
  </si>
  <si>
    <t>SANTANILLA</t>
  </si>
  <si>
    <t>EULOGIA</t>
  </si>
  <si>
    <t>DE PANTEVES</t>
  </si>
  <si>
    <t xml:space="preserve">CAPERA </t>
  </si>
  <si>
    <t>KENNYS</t>
  </si>
  <si>
    <t xml:space="preserve">PORTELA </t>
  </si>
  <si>
    <t>GUARIN</t>
  </si>
  <si>
    <t>DE ARTUNDUAGA</t>
  </si>
  <si>
    <t>ALVARAN</t>
  </si>
  <si>
    <t>ASTUL</t>
  </si>
  <si>
    <t>ISAAC</t>
  </si>
  <si>
    <t>CEDIEL</t>
  </si>
  <si>
    <t xml:space="preserve">RESTREPO </t>
  </si>
  <si>
    <t>MADELEINE</t>
  </si>
  <si>
    <t>MARULY</t>
  </si>
  <si>
    <t>URCINIO</t>
  </si>
  <si>
    <t>MOYA</t>
  </si>
  <si>
    <t>GRISELDA</t>
  </si>
  <si>
    <t>ANGELMIRO</t>
  </si>
  <si>
    <t>CIBELLI</t>
  </si>
  <si>
    <t>URGINA</t>
  </si>
  <si>
    <t>DE MONTEALEGRE</t>
  </si>
  <si>
    <t>FARIDE</t>
  </si>
  <si>
    <t>GRISALES</t>
  </si>
  <si>
    <t xml:space="preserve">PEDROZA </t>
  </si>
  <si>
    <t xml:space="preserve">SUAREZ </t>
  </si>
  <si>
    <t>FERNADEZ</t>
  </si>
  <si>
    <t>MAZUERA</t>
  </si>
  <si>
    <t xml:space="preserve">BARON </t>
  </si>
  <si>
    <t>YARA</t>
  </si>
  <si>
    <t>DELIO</t>
  </si>
  <si>
    <t>ASTUDILLO</t>
  </si>
  <si>
    <t>MALAQUIAS</t>
  </si>
  <si>
    <t>JANUARIO</t>
  </si>
  <si>
    <t>JUAN J</t>
  </si>
  <si>
    <t>CRISPIN</t>
  </si>
  <si>
    <t>LUDIVIA</t>
  </si>
  <si>
    <t>BELLANIRA</t>
  </si>
  <si>
    <t>VALBUENA</t>
  </si>
  <si>
    <t>RIVEROS</t>
  </si>
  <si>
    <t>AGUADO</t>
  </si>
  <si>
    <t xml:space="preserve">SANTOFIMIO </t>
  </si>
  <si>
    <t>ADELIA</t>
  </si>
  <si>
    <t xml:space="preserve">SERNA </t>
  </si>
  <si>
    <t>LAMADRID</t>
  </si>
  <si>
    <t>DUNID</t>
  </si>
  <si>
    <t xml:space="preserve">BEICY </t>
  </si>
  <si>
    <t>DE MURCIA</t>
  </si>
  <si>
    <t>CONRRADO</t>
  </si>
  <si>
    <t>ERMINSO</t>
  </si>
  <si>
    <t>TELLES</t>
  </si>
  <si>
    <t>VALERIO</t>
  </si>
  <si>
    <t>WILFRED</t>
  </si>
  <si>
    <t>GUAYARA</t>
  </si>
  <si>
    <t>ANAEL</t>
  </si>
  <si>
    <t>MANJARREZ</t>
  </si>
  <si>
    <t>DE MOTA</t>
  </si>
  <si>
    <t>MAFREDTH</t>
  </si>
  <si>
    <t>LOAIZA</t>
  </si>
  <si>
    <t>BENJUMEA</t>
  </si>
  <si>
    <t>CAPERA</t>
  </si>
  <si>
    <t>LUZDARY</t>
  </si>
  <si>
    <t>HOOVERLEY</t>
  </si>
  <si>
    <t>TOLEDO</t>
  </si>
  <si>
    <t xml:space="preserve">DE GUARNIZO </t>
  </si>
  <si>
    <t xml:space="preserve">POLO </t>
  </si>
  <si>
    <t>ALVIRA</t>
  </si>
  <si>
    <t>ZAMUDIO</t>
  </si>
  <si>
    <t>DE ZAMUDIO</t>
  </si>
  <si>
    <t>NEMESIS</t>
  </si>
  <si>
    <t xml:space="preserve">DITER </t>
  </si>
  <si>
    <t>EMID</t>
  </si>
  <si>
    <t xml:space="preserve">CUENCA </t>
  </si>
  <si>
    <t xml:space="preserve">NILSA </t>
  </si>
  <si>
    <t xml:space="preserve">CHRISTIAN </t>
  </si>
  <si>
    <t>SUSUNAGA</t>
  </si>
  <si>
    <t>DE ROMAÑA</t>
  </si>
  <si>
    <t>BARRIONUEVO</t>
  </si>
  <si>
    <t>KEVIN</t>
  </si>
  <si>
    <t>DAGNEY</t>
  </si>
  <si>
    <t>PAMO</t>
  </si>
  <si>
    <t>RIAÑO</t>
  </si>
  <si>
    <t>PARRASI</t>
  </si>
  <si>
    <t>DE QUINTERO</t>
  </si>
  <si>
    <t xml:space="preserve">URREGO </t>
  </si>
  <si>
    <t>ALITO</t>
  </si>
  <si>
    <t>ORFIDIA</t>
  </si>
  <si>
    <t>LESY</t>
  </si>
  <si>
    <t>DERY</t>
  </si>
  <si>
    <t xml:space="preserve">SARRIAZ </t>
  </si>
  <si>
    <t>SENUBIA</t>
  </si>
  <si>
    <t>CARILLO</t>
  </si>
  <si>
    <t>HAROL</t>
  </si>
  <si>
    <t>REYNALDO</t>
  </si>
  <si>
    <t>FRANCEGNOSIS</t>
  </si>
  <si>
    <t>RUBIANO</t>
  </si>
  <si>
    <t>RUBIEL</t>
  </si>
  <si>
    <t>DE MANRIQUE</t>
  </si>
  <si>
    <t>VACA</t>
  </si>
  <si>
    <t xml:space="preserve">PERILLA </t>
  </si>
  <si>
    <t>DE IBAÑEZ</t>
  </si>
  <si>
    <t>YALIDA</t>
  </si>
  <si>
    <t>LACOVISSI</t>
  </si>
  <si>
    <t>VITTORIO</t>
  </si>
  <si>
    <t xml:space="preserve">DEVIA </t>
  </si>
  <si>
    <t>AMOROCHO</t>
  </si>
  <si>
    <t>ELBANO</t>
  </si>
  <si>
    <t>DE MOTTA</t>
  </si>
  <si>
    <t>OTALVARO</t>
  </si>
  <si>
    <t>ELADIO</t>
  </si>
  <si>
    <t>KABAU</t>
  </si>
  <si>
    <t>NJERU</t>
  </si>
  <si>
    <t>ANTHONY</t>
  </si>
  <si>
    <t>IBONA</t>
  </si>
  <si>
    <t>DE GASCA</t>
  </si>
  <si>
    <t>ELBA</t>
  </si>
  <si>
    <t>VENCELIDAD</t>
  </si>
  <si>
    <t>ACUNA</t>
  </si>
  <si>
    <t>MANJARRES</t>
  </si>
  <si>
    <t>MUR</t>
  </si>
  <si>
    <t>HERENIA</t>
  </si>
  <si>
    <t>DE ARBOLEDA</t>
  </si>
  <si>
    <t>DELLANID</t>
  </si>
  <si>
    <t>CENELIA</t>
  </si>
  <si>
    <t>ASCENETH</t>
  </si>
  <si>
    <t>BALLESTEROS</t>
  </si>
  <si>
    <t>ADONIS</t>
  </si>
  <si>
    <t>EISENHOWER</t>
  </si>
  <si>
    <t>ARREDONDO</t>
  </si>
  <si>
    <t>URUENA</t>
  </si>
  <si>
    <t>BARACALDO</t>
  </si>
  <si>
    <t>GARDEL</t>
  </si>
  <si>
    <t>COTACIO</t>
  </si>
  <si>
    <t>FACUNDO</t>
  </si>
  <si>
    <t>VALERO</t>
  </si>
  <si>
    <t>APONTE</t>
  </si>
  <si>
    <t>BRAVOS</t>
  </si>
  <si>
    <t>MAZABEL</t>
  </si>
  <si>
    <t>SOLER</t>
  </si>
  <si>
    <t>ADAN</t>
  </si>
  <si>
    <t>ARIZTIZABAL</t>
  </si>
  <si>
    <t>USECHE</t>
  </si>
  <si>
    <t>TIQUE</t>
  </si>
  <si>
    <t>ATANAEL</t>
  </si>
  <si>
    <t>PARAMO</t>
  </si>
  <si>
    <t>COSTAIN</t>
  </si>
  <si>
    <t>BARRAGAN</t>
  </si>
  <si>
    <t>DANETH</t>
  </si>
  <si>
    <t>CANABAL</t>
  </si>
  <si>
    <t>LEYDER</t>
  </si>
  <si>
    <t>PINEROS</t>
  </si>
  <si>
    <t>CLOVIS</t>
  </si>
  <si>
    <t>POLANCO</t>
  </si>
  <si>
    <t>HELIODORO</t>
  </si>
  <si>
    <t>DE CHAVARRO</t>
  </si>
  <si>
    <t>DE RIOS</t>
  </si>
  <si>
    <t>OME</t>
  </si>
  <si>
    <t>MORELIA</t>
  </si>
  <si>
    <t>EUDOXIA</t>
  </si>
  <si>
    <t>DE AVILES</t>
  </si>
  <si>
    <t>MAYERID</t>
  </si>
  <si>
    <t>LIRIS</t>
  </si>
  <si>
    <t>PANTEVES</t>
  </si>
  <si>
    <t>QUINTO</t>
  </si>
  <si>
    <t>DE YANGUAS</t>
  </si>
  <si>
    <t>VALOYES</t>
  </si>
  <si>
    <t>DE ALFONSO</t>
  </si>
  <si>
    <t>DE DEVIA</t>
  </si>
  <si>
    <t>MILA</t>
  </si>
  <si>
    <t>YOSSA</t>
  </si>
  <si>
    <t>LA MONTAÑITA</t>
  </si>
  <si>
    <t>DE CISNEROS</t>
  </si>
  <si>
    <t xml:space="preserve">OLMOS </t>
  </si>
  <si>
    <t>LIMBANIA</t>
  </si>
  <si>
    <t>SANCENO</t>
  </si>
  <si>
    <t>ALJAIR</t>
  </si>
  <si>
    <t>HUERGO</t>
  </si>
  <si>
    <t>MALAGON</t>
  </si>
  <si>
    <t>OLMENCE</t>
  </si>
  <si>
    <t>YAMID</t>
  </si>
  <si>
    <t>DE MOSQUERA</t>
  </si>
  <si>
    <t>DE ANDRADE</t>
  </si>
  <si>
    <t>NOEL</t>
  </si>
  <si>
    <t>DE OROZCO</t>
  </si>
  <si>
    <t>OBDULIA</t>
  </si>
  <si>
    <t>MAHECHA</t>
  </si>
  <si>
    <t>LUCELLY</t>
  </si>
  <si>
    <t>ERLINDA</t>
  </si>
  <si>
    <t>DE URREA</t>
  </si>
  <si>
    <t>VELAZQUEZ</t>
  </si>
  <si>
    <t>ARRIGUI</t>
  </si>
  <si>
    <t>SALGADO</t>
  </si>
  <si>
    <t>GISELA</t>
  </si>
  <si>
    <t>NOEMI</t>
  </si>
  <si>
    <t>MORERA</t>
  </si>
  <si>
    <t>EDUVIN</t>
  </si>
  <si>
    <t xml:space="preserve">MOTTA </t>
  </si>
  <si>
    <t>CHICUE</t>
  </si>
  <si>
    <t>MARLIO</t>
  </si>
  <si>
    <t>TIMOTE</t>
  </si>
  <si>
    <t xml:space="preserve">EL PAUJIL </t>
  </si>
  <si>
    <t>JAROL</t>
  </si>
  <si>
    <t xml:space="preserve">FORERO </t>
  </si>
  <si>
    <t xml:space="preserve">LOZANO </t>
  </si>
  <si>
    <t xml:space="preserve">ALFREDO </t>
  </si>
  <si>
    <t>MARISEL</t>
  </si>
  <si>
    <t>FELIZA</t>
  </si>
  <si>
    <t>LEDEZMA</t>
  </si>
  <si>
    <t>FERIA</t>
  </si>
  <si>
    <t>SEPULVEDA</t>
  </si>
  <si>
    <t>DE SALDANA</t>
  </si>
  <si>
    <t>ISMERY</t>
  </si>
  <si>
    <t>OSSO</t>
  </si>
  <si>
    <t>NOLCO</t>
  </si>
  <si>
    <t>MILAN</t>
  </si>
  <si>
    <t>AMAYA</t>
  </si>
  <si>
    <t>ABRIL</t>
  </si>
  <si>
    <t>CURRILLO</t>
  </si>
  <si>
    <t>BEIBA</t>
  </si>
  <si>
    <t>PORRAS</t>
  </si>
  <si>
    <t>SOLVEIRA</t>
  </si>
  <si>
    <t>NIRA</t>
  </si>
  <si>
    <t>TRIVINO</t>
  </si>
  <si>
    <t>GRISELDINA</t>
  </si>
  <si>
    <t>SOLITA</t>
  </si>
  <si>
    <t>FREDDY</t>
  </si>
  <si>
    <t>AVILES</t>
  </si>
  <si>
    <t>SARRIA</t>
  </si>
  <si>
    <t>CHINCHAJOA</t>
  </si>
  <si>
    <t>BECUE</t>
  </si>
  <si>
    <t>BELMAR</t>
  </si>
  <si>
    <t>DE IBANEZ</t>
  </si>
  <si>
    <t>EULISES</t>
  </si>
  <si>
    <t>RUSINQUE</t>
  </si>
  <si>
    <t>FRANKY</t>
  </si>
  <si>
    <t>OLARTE</t>
  </si>
  <si>
    <t>ZULUAGA</t>
  </si>
  <si>
    <t>DE ZAPATA</t>
  </si>
  <si>
    <t>PIMIENTO</t>
  </si>
  <si>
    <t>ALVIZ</t>
  </si>
  <si>
    <t>SOLORZANO</t>
  </si>
  <si>
    <t>EUSEBIA</t>
  </si>
  <si>
    <t>YENID</t>
  </si>
  <si>
    <t>GAMBA</t>
  </si>
  <si>
    <t>DE BONILLA</t>
  </si>
  <si>
    <t>DE BETANCOURT</t>
  </si>
  <si>
    <t>GRANADA</t>
  </si>
  <si>
    <t>ELICENIA</t>
  </si>
  <si>
    <t>DURANGO</t>
  </si>
  <si>
    <t>BELGICA</t>
  </si>
  <si>
    <t>ISIDORO</t>
  </si>
  <si>
    <t>DE PERDOMO</t>
  </si>
  <si>
    <t>DE SANTOS</t>
  </si>
  <si>
    <t>DE ROBAYO</t>
  </si>
  <si>
    <t>DE PENAGOS</t>
  </si>
  <si>
    <t>ELEAZAR</t>
  </si>
  <si>
    <t>DARLENY</t>
  </si>
  <si>
    <t>CEDENO</t>
  </si>
  <si>
    <t>IBANEZ</t>
  </si>
  <si>
    <t>DILA</t>
  </si>
  <si>
    <t>DELY</t>
  </si>
  <si>
    <t>ESCANDON</t>
  </si>
  <si>
    <t>FERMIN</t>
  </si>
  <si>
    <t>MUNERA</t>
  </si>
  <si>
    <t>ARGELY</t>
  </si>
  <si>
    <t>DE DUQUE</t>
  </si>
  <si>
    <t>REINIER</t>
  </si>
  <si>
    <t>ASSENETH</t>
  </si>
  <si>
    <t>ZABALA</t>
  </si>
  <si>
    <t>RUSTBEL</t>
  </si>
  <si>
    <t>DE ECHEVERRY</t>
  </si>
  <si>
    <t>BENEDETY</t>
  </si>
  <si>
    <t>DE DIAS</t>
  </si>
  <si>
    <t>RUBILDA</t>
  </si>
  <si>
    <t>CASANAS</t>
  </si>
  <si>
    <t>DE SIERRA</t>
  </si>
  <si>
    <t>NAYIVE</t>
  </si>
  <si>
    <t>DE HOME</t>
  </si>
  <si>
    <t>ULDARICO</t>
  </si>
  <si>
    <t>ZULIA</t>
  </si>
  <si>
    <t>GALEANO</t>
  </si>
  <si>
    <t>FONSECA</t>
  </si>
  <si>
    <t>VIQUEZ</t>
  </si>
  <si>
    <t>DE VALDERRAMA</t>
  </si>
  <si>
    <t>TRIBALDOS</t>
  </si>
  <si>
    <t>PERILLA</t>
  </si>
  <si>
    <t>DE PUENTES</t>
  </si>
  <si>
    <t>DE MEDINA</t>
  </si>
  <si>
    <t>NUR</t>
  </si>
  <si>
    <t>UBIELLY</t>
  </si>
  <si>
    <t>PARADA</t>
  </si>
  <si>
    <t>MAPURA</t>
  </si>
  <si>
    <t>JUVENAL</t>
  </si>
  <si>
    <t>LEOBARDO</t>
  </si>
  <si>
    <t>ARCELID</t>
  </si>
  <si>
    <t>ANARCILA</t>
  </si>
  <si>
    <t>NICANOR</t>
  </si>
  <si>
    <t>DE CORREA</t>
  </si>
  <si>
    <t>BAHOZ</t>
  </si>
  <si>
    <t>LUCUMI</t>
  </si>
  <si>
    <t>MILDE</t>
  </si>
  <si>
    <t>GABRIELA</t>
  </si>
  <si>
    <t>DE HURTADO</t>
  </si>
  <si>
    <t>DE BARACALDO</t>
  </si>
  <si>
    <t>RANULFO</t>
  </si>
  <si>
    <t>EIDAN</t>
  </si>
  <si>
    <t>DE LAVERDE</t>
  </si>
  <si>
    <t>LEMOS</t>
  </si>
  <si>
    <t>OCACIONES</t>
  </si>
  <si>
    <t>DE MENDEZ</t>
  </si>
  <si>
    <t>DE MORENO</t>
  </si>
  <si>
    <t>YAGUE</t>
  </si>
  <si>
    <t>LEYDA</t>
  </si>
  <si>
    <t>FARID</t>
  </si>
  <si>
    <t>ELPIDIO</t>
  </si>
  <si>
    <t>DE MURILLO</t>
  </si>
  <si>
    <t>ITALINA</t>
  </si>
  <si>
    <t>DE RIVERA</t>
  </si>
  <si>
    <t>VIANEY</t>
  </si>
  <si>
    <t>ULDA</t>
  </si>
  <si>
    <t>OBARLAN</t>
  </si>
  <si>
    <t>DIDIER</t>
  </si>
  <si>
    <t>ILSA</t>
  </si>
  <si>
    <t>MENDIETA</t>
  </si>
  <si>
    <t>COVALEDA</t>
  </si>
  <si>
    <t>CANTILLO</t>
  </si>
  <si>
    <t>ALIB</t>
  </si>
  <si>
    <t>GLADYZ</t>
  </si>
  <si>
    <t>DE POLANIA</t>
  </si>
  <si>
    <t>LEONILDE</t>
  </si>
  <si>
    <t>SABINA</t>
  </si>
  <si>
    <t>TEJADA</t>
  </si>
  <si>
    <t>PAYARES</t>
  </si>
  <si>
    <t>LUZ ELVA</t>
  </si>
  <si>
    <t>BEATRIS</t>
  </si>
  <si>
    <t>ARREGUI</t>
  </si>
  <si>
    <t>LAMPREA</t>
  </si>
  <si>
    <t>VERGAÑO</t>
  </si>
  <si>
    <t>GLEDYS</t>
  </si>
  <si>
    <t>DE TRIANA</t>
  </si>
  <si>
    <t>CHITIVA</t>
  </si>
  <si>
    <t>ELICERIO</t>
  </si>
  <si>
    <t>MARULANDA</t>
  </si>
  <si>
    <t>ISMAEL</t>
  </si>
  <si>
    <t>MARISTELLA</t>
  </si>
  <si>
    <t>GRACIANO</t>
  </si>
  <si>
    <t>EULISE</t>
  </si>
  <si>
    <t>DE CHAUX</t>
  </si>
  <si>
    <t>HELI</t>
  </si>
  <si>
    <t>GALICIA</t>
  </si>
  <si>
    <t>PARGA</t>
  </si>
  <si>
    <t>GABRIELINA</t>
  </si>
  <si>
    <t>JOVEL</t>
  </si>
  <si>
    <t>IDALID</t>
  </si>
  <si>
    <t>HOLLMAN</t>
  </si>
  <si>
    <t>ELEODINO</t>
  </si>
  <si>
    <t>DE MATALLANA</t>
  </si>
  <si>
    <t>ALBORNOS</t>
  </si>
  <si>
    <t>MARCIALES</t>
  </si>
  <si>
    <t>DE FUENTES</t>
  </si>
  <si>
    <t>DUQUELPIDIO</t>
  </si>
  <si>
    <t>ADALGISA</t>
  </si>
  <si>
    <t>DE TAPIERO</t>
  </si>
  <si>
    <t>DEL NIÑO JESUS</t>
  </si>
  <si>
    <t>ANARGENIS</t>
  </si>
  <si>
    <t>VALENTIN</t>
  </si>
  <si>
    <t>DE OSSA</t>
  </si>
  <si>
    <t>DE RUBIANO</t>
  </si>
  <si>
    <t>BORDA</t>
  </si>
  <si>
    <t>SEVILLA</t>
  </si>
  <si>
    <t>ESTERILLA</t>
  </si>
  <si>
    <t>PIMENTEL</t>
  </si>
  <si>
    <t>BENITO</t>
  </si>
  <si>
    <t>RENZA</t>
  </si>
  <si>
    <t>DAWSON</t>
  </si>
  <si>
    <t>DEBORA</t>
  </si>
  <si>
    <t>DE ARENAS</t>
  </si>
  <si>
    <t>GUARACA</t>
  </si>
  <si>
    <t>EDID</t>
  </si>
  <si>
    <t>DE OSPINA</t>
  </si>
  <si>
    <t>CALLE</t>
  </si>
  <si>
    <t>CARRERO</t>
  </si>
  <si>
    <t>ROSALBINA</t>
  </si>
  <si>
    <t xml:space="preserve">PASTRANA </t>
  </si>
  <si>
    <t>FLORESMIRO</t>
  </si>
  <si>
    <t>DE GUTIERREZ</t>
  </si>
  <si>
    <t>DE JARA</t>
  </si>
  <si>
    <t>CHAVERRA</t>
  </si>
  <si>
    <t>ROBLEDO</t>
  </si>
  <si>
    <t>AMED</t>
  </si>
  <si>
    <t>DE GIL</t>
  </si>
  <si>
    <t>BARTOLO</t>
  </si>
  <si>
    <t>18 - CAQUETÁ</t>
  </si>
  <si>
    <t>Pensionado</t>
  </si>
  <si>
    <t>IN</t>
  </si>
  <si>
    <t>SANTUARIO</t>
  </si>
  <si>
    <t>GARZON HUILA</t>
  </si>
  <si>
    <t>PAUJIL</t>
  </si>
  <si>
    <t>PITALITO</t>
  </si>
  <si>
    <t>CAMPO ALEGRE</t>
  </si>
  <si>
    <t>YURAYACO</t>
  </si>
  <si>
    <t xml:space="preserve"> LA MONTAÑITA</t>
  </si>
  <si>
    <t>PTO RICO</t>
  </si>
  <si>
    <t>B/SAN JUDAS</t>
  </si>
  <si>
    <t xml:space="preserve">CRA 1A BIS N.1A-47 SYR VILLA FERRO     </t>
  </si>
  <si>
    <t>CLL 13 No3Bis 18 B/ PABLO VI</t>
  </si>
  <si>
    <t>CRR 6 N 6A-86 B/ SANTA ISABEL</t>
  </si>
  <si>
    <t>CLL 16 N 6/78 B/ 7 DE AGOSTO</t>
  </si>
  <si>
    <t>CRR 4 N 24-28 B/ LA LIBERTAD</t>
  </si>
  <si>
    <t xml:space="preserve">KRA 6 # 4-53       </t>
  </si>
  <si>
    <t>MANZANA 7 CASA 19 B/ BRISS DE SINAI</t>
  </si>
  <si>
    <t>TRANSVERSAL 21 N 3A/27 B/YAPURA SUR</t>
  </si>
  <si>
    <t xml:space="preserve">CURIA EPISCOPAL KRA 14 PLAZA SAN FRANC  </t>
  </si>
  <si>
    <t>DIAG 3A SUR N 25-24 BELLAVISTA</t>
  </si>
  <si>
    <t>CRR 22D N 3-27 B/ YAPURA</t>
  </si>
  <si>
    <t xml:space="preserve">Cl 16A No 2B-47 BR. RINCON DE LA ESTRELL                             </t>
  </si>
  <si>
    <t>B/ TORASSO CLL 26 N 11-56</t>
  </si>
  <si>
    <t xml:space="preserve">Tr.24 No.3A-10 BR. BELLAVISTA          </t>
  </si>
  <si>
    <t xml:space="preserve">CLL 15C N 2-23 B/17 DE ENERO                                         </t>
  </si>
  <si>
    <t xml:space="preserve">KRA 26 #1B-10 AMERICAS                                               </t>
  </si>
  <si>
    <t xml:space="preserve">CRA 5 N 3-46 CENTRO      </t>
  </si>
  <si>
    <t xml:space="preserve">CRA 4 A N DROGUERIA SAMARITANA </t>
  </si>
  <si>
    <t>CRR 3 A No3-36</t>
  </si>
  <si>
    <t>Cll 6 sur No 17A/26 B/ VILLA MONICA</t>
  </si>
  <si>
    <t xml:space="preserve">CL.22 No.13-45 LA CONSOLATA </t>
  </si>
  <si>
    <t>CRR 12 No 9/87 B/ JUAN XXIII</t>
  </si>
  <si>
    <t>Cl.5 No.14-21 BR. VERSALLES</t>
  </si>
  <si>
    <t>CLL 27 N9-43 B/ TORASSO</t>
  </si>
  <si>
    <t>B/ KAMANI</t>
  </si>
  <si>
    <t>B/TRANSPORTADORES</t>
  </si>
  <si>
    <t xml:space="preserve">CRA 5 N 5-28 BR CENTRO      </t>
  </si>
  <si>
    <t xml:space="preserve">CLL 8 N 3-08 EL JARDIN  </t>
  </si>
  <si>
    <t xml:space="preserve">Dg.3 Sur No.28-51 BR. YAPURA </t>
  </si>
  <si>
    <t xml:space="preserve">CL 30 BIS N 2E 59 CUNDUY  </t>
  </si>
  <si>
    <t xml:space="preserve">Dg.4A No.6A Bis -19        </t>
  </si>
  <si>
    <t xml:space="preserve">CRA 2E N 12-04 URBANIZACION ALTAMIRA </t>
  </si>
  <si>
    <t>CRA 22 N 3-16 B/ YAPURA</t>
  </si>
  <si>
    <t>CALLE1G N 7G 27 TOVAR ZAMBRANO</t>
  </si>
  <si>
    <t>CL 2A N17A-39B/VILLAMONICA</t>
  </si>
  <si>
    <t>Cl.6 No.7-68 BR. EL PRADO</t>
  </si>
  <si>
    <t>CLL 15 1AESTE -04B/ VISTA HERMOSA</t>
  </si>
  <si>
    <t xml:space="preserve">CL 3 BIS N. 12-16 VERSALLES </t>
  </si>
  <si>
    <t xml:space="preserve">CRA 22A 3 -21 BR YAPURA  </t>
  </si>
  <si>
    <t xml:space="preserve">Cr.13 No.7A-54 BR. JUAN XXIII    </t>
  </si>
  <si>
    <t xml:space="preserve">CLL 12A # 3-15 BR. PABLO VI                                          </t>
  </si>
  <si>
    <t>CRR 11B 1D/10 B/TRANSPORTADORES</t>
  </si>
  <si>
    <t xml:space="preserve">CR.3 BIS No.13A-46C Brr. Pablo VI   </t>
  </si>
  <si>
    <t>DIAGONAL 4 SUR N 26 03 BELLAVISTA</t>
  </si>
  <si>
    <t>CLL30 NO1C/28 B/LOS PINOS</t>
  </si>
  <si>
    <t xml:space="preserve">Cl.20 No.1E-65        </t>
  </si>
  <si>
    <t xml:space="preserve">SAN LUIS       </t>
  </si>
  <si>
    <t xml:space="preserve">VEREDA CARNICERIAS   </t>
  </si>
  <si>
    <t xml:space="preserve">CLL 11A N 35A-03 VILLA NATALIA    </t>
  </si>
  <si>
    <t xml:space="preserve">KRA 14B # 16-55 BR. LAS TORRES     </t>
  </si>
  <si>
    <t xml:space="preserve">KRA 13 #9-63 BR. JUAN XXIII    </t>
  </si>
  <si>
    <t xml:space="preserve">CALLE 33D N 7A-66   </t>
  </si>
  <si>
    <t>Cra 1C Bis Nao 33A-93 B/ yapura nortes</t>
  </si>
  <si>
    <t>CRA 4 A N 14A-56</t>
  </si>
  <si>
    <t xml:space="preserve">PALMERAS   </t>
  </si>
  <si>
    <t xml:space="preserve">Cr.14 No.11-08 SAN FRANCISCO     </t>
  </si>
  <si>
    <t>CRR 14 N 7-49 B/ JUAN XXXI</t>
  </si>
  <si>
    <t>BARRIO BERLIN</t>
  </si>
  <si>
    <t xml:space="preserve">CRA 5A N 2-59 BRR ALAMEDA                                            </t>
  </si>
  <si>
    <t xml:space="preserve">BR. LOS ANGELES  </t>
  </si>
  <si>
    <t xml:space="preserve">Cl.23 No.8-61 BR. TORASSO    </t>
  </si>
  <si>
    <t xml:space="preserve">PARCELACION LA FLORIDA  </t>
  </si>
  <si>
    <t xml:space="preserve">CRA 13A 10-76 BR JUAN XXIII                                          </t>
  </si>
  <si>
    <t xml:space="preserve">ABBAS TURBAY        </t>
  </si>
  <si>
    <t xml:space="preserve">Cr.22B No.3A-15 BR. YAPURA  </t>
  </si>
  <si>
    <t xml:space="preserve">CL 14 N 2C-55 -59 ESTE BR VILLA MILEIDY </t>
  </si>
  <si>
    <t>CRA 3B N 19-20 BR LOS LAPES</t>
  </si>
  <si>
    <t xml:space="preserve">CR. 2B N. 12C-84 B/ AVAS TURBAY                                      </t>
  </si>
  <si>
    <t>CRR 15 No21/49 B/ CONSOLATA</t>
  </si>
  <si>
    <t xml:space="preserve">CL 14 -14 -60 CENTRO                                                 </t>
  </si>
  <si>
    <t xml:space="preserve">CRA 12 B 2 SUR 37 BOSQUE </t>
  </si>
  <si>
    <t>CALLE 27 N 12 10 TORASSO</t>
  </si>
  <si>
    <t>KILOMETRO 20 VIA NEIVA</t>
  </si>
  <si>
    <t>SECTOR G MANAZANA 1 CASA 41 B/ NUEVA COLOMBIA</t>
  </si>
  <si>
    <t xml:space="preserve">CRA 22 N.3-03 BRR YAPURA         </t>
  </si>
  <si>
    <t>CRA 23 N 3 28 YAPURA SUR</t>
  </si>
  <si>
    <t>Parsela 89 el manantial</t>
  </si>
  <si>
    <t>CRR 16 No13-02 B/ CONJUNTO RESIDEBNCIAL TORRES DE ANDALUCIA CASA 1</t>
  </si>
  <si>
    <t>CLL 11 # 14-23 BR. SAN FRANCISCO</t>
  </si>
  <si>
    <t xml:space="preserve">CRA 14 N 3 BIS 11VERSALLES </t>
  </si>
  <si>
    <t>CRA 23 N 3 22 YAPURA SUR</t>
  </si>
  <si>
    <t>CRR 20 N3A-10 YAPURA SUR</t>
  </si>
  <si>
    <t>VILLA NATALIA</t>
  </si>
  <si>
    <t>CLL 33 7A-40 B/ LA PAZ</t>
  </si>
  <si>
    <t>CRR 3A ESTE N 12-64 B/ RICON DE LA ESTRELLA 2</t>
  </si>
  <si>
    <t>Cr 5 No 24*39 B/ LA LIBERTAD</t>
  </si>
  <si>
    <t>CRR 4B N 25/80</t>
  </si>
  <si>
    <t>MANZANA 12 CASA 24 PIEDRAHITA</t>
  </si>
  <si>
    <t>CLL 19 N 2A-31 B/ LOS ALPES</t>
  </si>
  <si>
    <t>CALLE 16 N 2 B 34 RINCON ESTRELLA</t>
  </si>
  <si>
    <t>CALLE 4 N 9 05 BRISAS</t>
  </si>
  <si>
    <t>CRR 10 A N 2-12 B/ BRISAS BAJAS</t>
  </si>
  <si>
    <t>BARRIO PUEBLO NUEVO</t>
  </si>
  <si>
    <t>CRR 2 C No12c-36 b/ abas trbay</t>
  </si>
  <si>
    <t>VEREDA CAMPO ALEGRE</t>
  </si>
  <si>
    <t xml:space="preserve">KRA 22A # 2C-48 BR. BELLAVISTA                                       </t>
  </si>
  <si>
    <t>BARRIO YAPURA SUR CRR 22A 3-64</t>
  </si>
  <si>
    <t>CALLE 25 N 1 B 10 AMERICAS</t>
  </si>
  <si>
    <t>CRR 17 N 13-20 B/ LA VEGA</t>
  </si>
  <si>
    <t>CLL33F 8BIS B/LA PAZ</t>
  </si>
  <si>
    <t xml:space="preserve">CRA 2H N 15A-63 ABBAS TURBAY </t>
  </si>
  <si>
    <t>VEREDA MUÑOZ</t>
  </si>
  <si>
    <t>cll 24 No 7/35 B/ RICAUTE</t>
  </si>
  <si>
    <t>LA MONO JURIDICCION DE BELEN</t>
  </si>
  <si>
    <t>CRA 2 N 40 26VICTORIA</t>
  </si>
  <si>
    <t>QUINTAS DE BARCELONA CASA 1 MANAZANA 1</t>
  </si>
  <si>
    <t>VEREDA LAS DORADAS CARAÑO</t>
  </si>
  <si>
    <t>CRR 13 No 9/20 B/JUAN</t>
  </si>
  <si>
    <t>CRR 14A N 3BIS -33 B/ VERSALLES</t>
  </si>
  <si>
    <t>CLL 1F No20/17 B/BELLAVISTA</t>
  </si>
  <si>
    <t xml:space="preserve">CRA 6 N 4-53 CAJA AGRARIA </t>
  </si>
  <si>
    <t>B/ LA CUIDADELA</t>
  </si>
  <si>
    <t>Crr 16B No/2-34 B/ FLORENCIA L A NUEVA</t>
  </si>
  <si>
    <t>CALLE 16A N 13 85 VENTILADOR</t>
  </si>
  <si>
    <t xml:space="preserve">Dg 5A SUR No 27-59  </t>
  </si>
  <si>
    <t xml:space="preserve">Cr.22 No.2C-40 BR. BELLAVISTA II         </t>
  </si>
  <si>
    <t xml:space="preserve">Cr. 13A No.8-25 Brr. Juan XXIII            </t>
  </si>
  <si>
    <t>CLL 5 N 5 -16 CENTRO</t>
  </si>
  <si>
    <t>CRR 2 A N 23-23 B/ ATALAYA</t>
  </si>
  <si>
    <t>CLL 3 SUR CRR 19-03 B/ VELLAVISTA</t>
  </si>
  <si>
    <t xml:space="preserve">CALLE 6 N 4-10     </t>
  </si>
  <si>
    <t>CRA 3 No 8 - 53 B/ EL JORDAN</t>
  </si>
  <si>
    <t>B/ VILLA SARAI</t>
  </si>
  <si>
    <t>CRA 16 F N 12 09 ALFONSO LOPEZ</t>
  </si>
  <si>
    <t>VEREDA PARAISO BAJO</t>
  </si>
  <si>
    <t xml:space="preserve">CL 17 N 2D -27  RINCON ESTR </t>
  </si>
  <si>
    <t>BRISAS KILOMETRO 30 VIA NEIVA</t>
  </si>
  <si>
    <t>CRR 2 E N 33-28 B/ CUNDUY</t>
  </si>
  <si>
    <t>KRA 16 N 2-38 FLORENCIA LA NUEVA</t>
  </si>
  <si>
    <t>QUINTA VERSALONA</t>
  </si>
  <si>
    <t>CLL 21 # 12-31 BR. LA CONSOLATA</t>
  </si>
  <si>
    <t>CRA 5 N 3 15 CAJA AGRARIA</t>
  </si>
  <si>
    <t>CRA 2 N 32 24 YAPURA NORTE</t>
  </si>
  <si>
    <t>Tr.24 No.4B-23 BR. BELLAVISTA II</t>
  </si>
  <si>
    <t>CRR 12 NO 11-16 B/ JUAN XXIII</t>
  </si>
  <si>
    <t>CRR 2 A N 3A-45 B/YAPURA SUR</t>
  </si>
  <si>
    <t>CRA 19 N 1 E 03 BELLAVISTA</t>
  </si>
  <si>
    <t>VEREDA SANTANDER</t>
  </si>
  <si>
    <t>crr 3 n 6-18</t>
  </si>
  <si>
    <t xml:space="preserve">Cr.4A No.14A-75              </t>
  </si>
  <si>
    <t>CRR2E No12C/78 B/ ABBA TURBAY</t>
  </si>
  <si>
    <t xml:space="preserve">VEREDA LA ESTRELLA </t>
  </si>
  <si>
    <t>CRA 5 N 24-39 B/LA LIBERTAD</t>
  </si>
  <si>
    <t>CRR 5 CLL 4</t>
  </si>
  <si>
    <t>CALLE 20 N 2 45 ACASIAS</t>
  </si>
  <si>
    <t>CRR 14 N 22-20 B/ CONSOLATA</t>
  </si>
  <si>
    <t>CALLE 21 N 4 46 LIBERTAD</t>
  </si>
  <si>
    <t>CL 24 N1B-72 B/ LAS AMIERICAS</t>
  </si>
  <si>
    <t>CRR 13 N 2B -26 B/ EL ROSAL</t>
  </si>
  <si>
    <t>CRA 22 N 3 A 09 YAPURA SUR</t>
  </si>
  <si>
    <t>PALERMO</t>
  </si>
  <si>
    <t>CLL 27 N 12-80 B/TORASSO</t>
  </si>
  <si>
    <t xml:space="preserve">Cl 32Bis No.2E-89 CASA 41 Brr. Alamos        </t>
  </si>
  <si>
    <t xml:space="preserve">CENTRO </t>
  </si>
  <si>
    <t>B/ LOS ANGELES</t>
  </si>
  <si>
    <t>SAN JOSE DE RISALRALDA</t>
  </si>
  <si>
    <t>B/ BELLAVISTA</t>
  </si>
  <si>
    <t>CLL 26 9-37</t>
  </si>
  <si>
    <t>CLL 12 2B BIS 19</t>
  </si>
  <si>
    <t>CLL 20 No 11A-42 B/ CONSOLATA</t>
  </si>
  <si>
    <t>CASERIO VILLA LOBOS</t>
  </si>
  <si>
    <t>CLL 23B No 7C-12 B/ LA PAZ</t>
  </si>
  <si>
    <t>PARCELACION SAN ESTEBAN</t>
  </si>
  <si>
    <t>LAS PARCELAS</t>
  </si>
  <si>
    <t>CRR 16A N 11C-29 B/ LENNIN</t>
  </si>
  <si>
    <t>CALLE 33 N 8 46 PAZ</t>
  </si>
  <si>
    <t xml:space="preserve">CLL 15 # 14-15        </t>
  </si>
  <si>
    <t>CALLE 3 A N 14 A 70 VERSALLES</t>
  </si>
  <si>
    <t>CRR 18 N 4-03 B/ VILLA MONICA</t>
  </si>
  <si>
    <t xml:space="preserve">Cl. 12 Bis No.3-92 PABLO VI </t>
  </si>
  <si>
    <t>CRR 2 G N 12E-33 B/ ABBAS TURBAY</t>
  </si>
  <si>
    <t>CL 12 N.4A-02</t>
  </si>
  <si>
    <t>CLL 23 N 4-04 B/ LA LIBERTAD</t>
  </si>
  <si>
    <t>CALLE 16 N 12 A 06 RINCON ESTRELLA</t>
  </si>
  <si>
    <t>B/TORASSO</t>
  </si>
  <si>
    <t>MANZANA 2 CASA 24 BRISAS SINAI</t>
  </si>
  <si>
    <t>CRA 3 N 13 A 31 PABLO VI</t>
  </si>
  <si>
    <t xml:space="preserve">CALLE 11A N. 10BIS -86 LA COOPERATI  </t>
  </si>
  <si>
    <t xml:space="preserve">Cl.2D No.3-26 BR CIUDAD MODELO </t>
  </si>
  <si>
    <t>ZABALETA</t>
  </si>
  <si>
    <t xml:space="preserve">CRA 2C N 13-50 ABBAS TURBAY </t>
  </si>
  <si>
    <t>CALLE 16 N 6 A 21 SAN JUDAS BAJOS</t>
  </si>
  <si>
    <t>cll 8 n 17-10 B/ JUAN XXIII</t>
  </si>
  <si>
    <t>PORTAL EL MIRADOR</t>
  </si>
  <si>
    <t xml:space="preserve">CRA 3 N 5-51 STA TERESA  </t>
  </si>
  <si>
    <t xml:space="preserve">KM 16 VIA A NEIVA   </t>
  </si>
  <si>
    <t>CLL 2 G N 11B-18</t>
  </si>
  <si>
    <t>CL 14 N 15/58 B/ CENTRO</t>
  </si>
  <si>
    <t>CRR 14 B BIS N 2A-09 B/ 17 ENERO</t>
  </si>
  <si>
    <t>CRA 6 CALLE 15 7 AGOSTO</t>
  </si>
  <si>
    <t>CRA 4 N 24-28 BR. LA LIBERTAD</t>
  </si>
  <si>
    <t xml:space="preserve">RIONEGRO </t>
  </si>
  <si>
    <t xml:space="preserve">DIAG. 10E N. 12-64            </t>
  </si>
  <si>
    <t>CRR 15 N 8A-16 B/ JUAN XXIII</t>
  </si>
  <si>
    <t>Cll 2No 17/46 B/ VILLA MONICA</t>
  </si>
  <si>
    <t xml:space="preserve">CLL 5 A#5 S # 18-04 BR. BELLAVISTA   </t>
  </si>
  <si>
    <t>INSPECCION MATEGUAUDA</t>
  </si>
  <si>
    <t xml:space="preserve">CLL 16 #9-13 BR. JUAN XXIII </t>
  </si>
  <si>
    <t>TRANVERSAL 14 N 1 A 22 NUEVA FLORENCIA</t>
  </si>
  <si>
    <t>PRIMAVERA</t>
  </si>
  <si>
    <t>CRA 5 N 3 3 35 CAJA AGRARIA</t>
  </si>
  <si>
    <t>PARCELAS LA FLORIDA</t>
  </si>
  <si>
    <t>CRR 19 1D BIS/09 B/ BELLA VISTA 1 ETAPA</t>
  </si>
  <si>
    <t>CLL 3B No14A-61 B/ VERSALLES</t>
  </si>
  <si>
    <t xml:space="preserve">CLL 3 # 3-07                     </t>
  </si>
  <si>
    <t>CHAPINEROS</t>
  </si>
  <si>
    <t>CLL 29 D N 1D--26 B/ VILLA DEL RIO</t>
  </si>
  <si>
    <t>MANZANA 1 CASA 14 NUEVA COLOMBIA</t>
  </si>
  <si>
    <t>CRR 9 N 32A-20 PAVONESA</t>
  </si>
  <si>
    <t xml:space="preserve">CL 2A SUR N 19-9 BELLAVISTA </t>
  </si>
  <si>
    <t xml:space="preserve">CRA 11A N 2B-18 EL ROSAL </t>
  </si>
  <si>
    <t>CRA 25N 3 A 57 YAPURA SUR</t>
  </si>
  <si>
    <t>MANZAN 3 LOTE 23 B/ LA ESMERALDA</t>
  </si>
  <si>
    <t xml:space="preserve">CLL 4 N 4-29 B/ALAMEDA </t>
  </si>
  <si>
    <t>URBANA COLEGIO</t>
  </si>
  <si>
    <t>VEREDA SAN ROQUE</t>
  </si>
  <si>
    <t>CALLE 3 N 1 27 PALO NEGRO</t>
  </si>
  <si>
    <t>VEREDA ALTO CACAO</t>
  </si>
  <si>
    <t xml:space="preserve">Cl.25 No.7-50 BR. RICAURTE </t>
  </si>
  <si>
    <t>DIOSESIS DE FLORENCIA</t>
  </si>
  <si>
    <t>CRR 8 N 6-47 B/ LA ESTRELLA</t>
  </si>
  <si>
    <t>CRA 16 N 2 10 NNUEVA FLORENCIA</t>
  </si>
  <si>
    <t>CLL 1G No20A/30 B/ BELLAVISTA 1 ETAPA</t>
  </si>
  <si>
    <t>Cll3 a bis No12/52</t>
  </si>
  <si>
    <t>CLL 16 B N 13-04 B/ RINCON DE LA ESTRELLA</t>
  </si>
  <si>
    <t>CRA 2 A BIS 12 54 ALTOS PRADERA</t>
  </si>
  <si>
    <t xml:space="preserve">Cl 5A SUR N. 19B-23 B/BELLAVISTA    </t>
  </si>
  <si>
    <t>CRR 4 N 3-47 SANTUARIO</t>
  </si>
  <si>
    <t>CRR 5 3-46</t>
  </si>
  <si>
    <t>CRR 11A 19-82 SURB/ PORADOS DEL NORTE</t>
  </si>
  <si>
    <t>CRA 23 N 3 21 YAPURA SUR</t>
  </si>
  <si>
    <t xml:space="preserve">TRAV 22 4B 15 BR BELLAVISTA 2 ETAPA                  </t>
  </si>
  <si>
    <t xml:space="preserve">DIAG 10E 16-68 BR. LAS TORRES      </t>
  </si>
  <si>
    <t>CRR 13A N 10A-41</t>
  </si>
  <si>
    <t>CRA 14 N 2 F 31 ALPES</t>
  </si>
  <si>
    <t>CRR 11A N 20-40B/ LA CONSOLATA</t>
  </si>
  <si>
    <t>CLL 24 1B-72 B/ LAS AMERICAS</t>
  </si>
  <si>
    <t>CRA 2B N 19 07 ALPES</t>
  </si>
  <si>
    <t>CLL 33CN 7/12 B/ LA PAZ</t>
  </si>
  <si>
    <t>CLL 25 11-60 B/ EL TORASSO</t>
  </si>
  <si>
    <t>cra 19 n 3 bis 03 bellavista</t>
  </si>
  <si>
    <t>CLL2 N07A/68. B/RICAUTE</t>
  </si>
  <si>
    <t>CLL 33E No7A/20 B/ LA PAZ</t>
  </si>
  <si>
    <t>CLL 33C No7/21 B/ LA PAZ</t>
  </si>
  <si>
    <t>CRR 19 No 1d bis-19 B/ BELLA VISTA 1</t>
  </si>
  <si>
    <t>CLL3A BIS 12-11 BERSALLES</t>
  </si>
  <si>
    <t>CRR 11 No10BIS/14 B/JUAN XXIII</t>
  </si>
  <si>
    <t>DIA 3 SUR N 25-15 B/ VELLAVISTA</t>
  </si>
  <si>
    <t>CRR 14 No9/14 B/ JUAN XXIII</t>
  </si>
  <si>
    <t>TRANVERSAL 21 N 3 A 69 YAPURA SUR</t>
  </si>
  <si>
    <t>CLL, 24 N05/21 B/LA LIBERTAD</t>
  </si>
  <si>
    <t>CRR 25 N 3-63 B/ YAPURA</t>
  </si>
  <si>
    <t>CRR 17 No11/31 B/ALFONSO LOPES</t>
  </si>
  <si>
    <t>CALLE 36 N 29 54 CIUDADELA SIGLO XXI</t>
  </si>
  <si>
    <t>DG4 SUR N 28/40 B/YAPURA SUR</t>
  </si>
  <si>
    <t>CALLE 21 N 13 45 CONSOLATA</t>
  </si>
  <si>
    <t>SANTA FE DEL CAGUAN</t>
  </si>
  <si>
    <t>CRR 5 N 3-63</t>
  </si>
  <si>
    <t xml:space="preserve">CRA 8 N 23 -28 BR TORASSO  </t>
  </si>
  <si>
    <t xml:space="preserve">KRA 1D # 29-59 </t>
  </si>
  <si>
    <t>CLL 21 N10-69 B/ LA CONSOILATA</t>
  </si>
  <si>
    <t>CRR 11A N 12-38 B/ TRANSPORTADORES</t>
  </si>
  <si>
    <t xml:space="preserve">BR CALIFORNIA </t>
  </si>
  <si>
    <t>Crr 14 No19/10  B/consolata</t>
  </si>
  <si>
    <t>CRA 1 D N 32 03 YAPURA NORETE</t>
  </si>
  <si>
    <t>CALLE 24 N 6 28 LIBERTD</t>
  </si>
  <si>
    <t xml:space="preserve">CLL 7B N 2-17 BR. VILLA MARIA   </t>
  </si>
  <si>
    <t>CLL 2 B 11-33 B/ ROSAL</t>
  </si>
  <si>
    <t>CALLE 21 N 4A 27 29 BUENOS AIRES</t>
  </si>
  <si>
    <t>CRR 6 N 7-45 B/ LA ESTRELLA</t>
  </si>
  <si>
    <t>CRA 16D N 10 E 54 CIRCASIAS</t>
  </si>
  <si>
    <t>CRR24AN 3/34 B/ YAPURA SUR</t>
  </si>
  <si>
    <t>CLL 35 A No 3 - 24 B/ VILLA RECREO</t>
  </si>
  <si>
    <t>CRR 8 B N 10C-53 B/ LA FLORESTA</t>
  </si>
  <si>
    <t>DG4 SUR  N 28-33 B/YAPURA SUR</t>
  </si>
  <si>
    <t>cra 21 a n 3 34 yapura sur</t>
  </si>
  <si>
    <t>VEREDA SAN LUIS</t>
  </si>
  <si>
    <t xml:space="preserve">SECTOR G CS 41 MZA 1 BR. NUEVA COLOMBIA  </t>
  </si>
  <si>
    <t>CLL 33 E N 7A-76 B/LA PAZ</t>
  </si>
  <si>
    <t>CR 24A N 3-1 B/ YAPURA SUR</t>
  </si>
  <si>
    <t>CLL 23 N 7A-13 B/ RICAUTE</t>
  </si>
  <si>
    <t>Cr. 4A No. 14A-75 BR. PORVENIR</t>
  </si>
  <si>
    <t>CRR 23 N 3A-50 B/ YAPURA SUR</t>
  </si>
  <si>
    <t>CRR 8 N 9-35 B/ LA ESTRELLA</t>
  </si>
  <si>
    <t>CALLE 27 N 19 A 46 ACOLSURE</t>
  </si>
  <si>
    <t>CRA 5 N 2 59 ALAMEDA</t>
  </si>
  <si>
    <t>COLEGIO COLMERCEDES</t>
  </si>
  <si>
    <t>CRA 18 N 13 14 APARTAMENTO 2 VEGA</t>
  </si>
  <si>
    <t>SEMINARIO MAYOR</t>
  </si>
  <si>
    <t>VEREDA CABULLAL</t>
  </si>
  <si>
    <t>CRA 15 # 9-35 BR. JUAN XXIII</t>
  </si>
  <si>
    <t xml:space="preserve">Cr 7A No.22-38 BARRIO RICAURTE </t>
  </si>
  <si>
    <t>CRA 22 N 28/15 B/ YAPURA SUR</t>
  </si>
  <si>
    <t>Cll13a No 2C/20 B/ villa mileidy</t>
  </si>
  <si>
    <t>CRR 13 A N 8A-52 B/ JUAN XXIII</t>
  </si>
  <si>
    <t>B/ SANTA TERESA CLL 4 N 2-10</t>
  </si>
  <si>
    <t>CRR 15 No7-41 B/ JUAN XXIII</t>
  </si>
  <si>
    <t>CRE 6 N 24 21 LIBERTAD</t>
  </si>
  <si>
    <t>CRA 22B N 3 A 45 YAPURA SUR</t>
  </si>
  <si>
    <t>KM 7 VIA NEIVA</t>
  </si>
  <si>
    <t>B/VILLAMONICA</t>
  </si>
  <si>
    <t>CRR 13A No10A-35 B/ JUAN XXIII</t>
  </si>
  <si>
    <t>Cl.2C No.15-21 NUEVA FLORENCIA 4357693</t>
  </si>
  <si>
    <t>CLL 5 N 6-17 B/ CENTRO</t>
  </si>
  <si>
    <t xml:space="preserve">Cl.25 No.1C-49 BR. AMERICAS   </t>
  </si>
  <si>
    <t>CALLE 5 N 7 29 TURBAY</t>
  </si>
  <si>
    <t>crr 2 N 40A/62 B/ LA VICTORIA</t>
  </si>
  <si>
    <t>CRA 20 N 1 HJ 23 BELLAVISTA PRIEMRA ETAPA</t>
  </si>
  <si>
    <t>Cll 3a BIS No12/11 N/VESALLES</t>
  </si>
  <si>
    <t xml:space="preserve">Av. COLOMBIA No 1-90 BRR BELARCAZAR   </t>
  </si>
  <si>
    <t>CRA 21A- 3A-10 YAPURA SUR</t>
  </si>
  <si>
    <t>CALLE 1H N 20 04 BELLAVISTA</t>
  </si>
  <si>
    <t>CALLE 1 N 12 37 URBANIZACION BOSQUE</t>
  </si>
  <si>
    <t>CRR 2B No13/68 B/ ABBAS TURBAY</t>
  </si>
  <si>
    <t>CLL6 #2-49 B BELARCAZA</t>
  </si>
  <si>
    <t xml:space="preserve">TRANS 6B N 14A 52 BRR OLIMPICO  </t>
  </si>
  <si>
    <t>CRR 2 N 2-32 B SIMON BOLIVAR</t>
  </si>
  <si>
    <t>CLLE 9 No 4 - 49 B/ EL RECREO</t>
  </si>
  <si>
    <t>CLL 6 N 2-49 B/ VELARCASA</t>
  </si>
  <si>
    <t>CLLE 9 No 5 - 10 B/ ABBAS TURBAY</t>
  </si>
  <si>
    <t>CLL 4 N 4 38 B/ EL CENTRO</t>
  </si>
  <si>
    <t>DIAGONAL 2B SUR No12b/09 B/ NUEVA FLORENCIA</t>
  </si>
  <si>
    <t>CALLE 13 N 1 70 RINCON ESTRELLA ETAPA 2</t>
  </si>
  <si>
    <t xml:space="preserve">CLL4#6-11 B CEDRAL </t>
  </si>
  <si>
    <t xml:space="preserve">CLL 24 7-77 </t>
  </si>
  <si>
    <t>CRR 6 N 8 -15 B/ INDUSTRIAL</t>
  </si>
  <si>
    <t xml:space="preserve">CL 6 N.6A-15           </t>
  </si>
  <si>
    <t xml:space="preserve">Cr.3 No.8-23 BR EL RECREO      </t>
  </si>
  <si>
    <t xml:space="preserve">Cr.5 No.6-57            </t>
  </si>
  <si>
    <t xml:space="preserve">Cr.4 No.16-31 BR. 12 DE OCTUBRE          </t>
  </si>
  <si>
    <t xml:space="preserve">Cl.4N NO.8-81 BR. EL CEDRAL      </t>
  </si>
  <si>
    <t xml:space="preserve">CLL 5 N 6-31 </t>
  </si>
  <si>
    <t>B/ VICTORIA REGIA MANZANA C CASA6</t>
  </si>
  <si>
    <t xml:space="preserve">CL 4 N 7A -25 BR. CEDRAL                  </t>
  </si>
  <si>
    <t>CLL 4 N 2-36 BELALCAZAR</t>
  </si>
  <si>
    <t>cll 31a 41-50 b/ Ciudadela</t>
  </si>
  <si>
    <t>B/ANTIOQUIA CRA 8 N 4-75</t>
  </si>
  <si>
    <t xml:space="preserve">CRA 6 N 05-57 LAS AMERICAS </t>
  </si>
  <si>
    <t xml:space="preserve">CLL 5 -10-27           </t>
  </si>
  <si>
    <t xml:space="preserve">Cr.1O No.2-11 BRR EL COLISEO  </t>
  </si>
  <si>
    <t>CRRA 2A 2C-37 B/ ABAS TURBAY</t>
  </si>
  <si>
    <t>VEREDA VENADO</t>
  </si>
  <si>
    <t xml:space="preserve">CLL 12 A N 3-28 BR. PABLO VI </t>
  </si>
  <si>
    <t>CR 22 N 3/03 B/ YAPURA</t>
  </si>
  <si>
    <t>CRR 14 N 35 B/ JUAN XXIII</t>
  </si>
  <si>
    <t>VEREDE NUEVA JERUSALEN</t>
  </si>
  <si>
    <t>CLL 9 1-27 B/COSTRUCTORES</t>
  </si>
  <si>
    <t>CLL 21 N 13-07</t>
  </si>
  <si>
    <t>CRA 7 N 22 14 LIBERTAD</t>
  </si>
  <si>
    <t>CRA 13 NUEVO HORIZONTE</t>
  </si>
  <si>
    <t>CRR 17 N 8/32 B/ JUAN XXIII</t>
  </si>
  <si>
    <t>CLL 3D N 11/12 B/ VERSALLES</t>
  </si>
  <si>
    <t>CRA 2 N 32 53 YAOURA NORTE</t>
  </si>
  <si>
    <t>CALLE 25 N 8 38 TORASSO</t>
  </si>
  <si>
    <t>CLL 12A N 3-23</t>
  </si>
  <si>
    <t>CLL 15 N 17-122 B/ LA VEGA</t>
  </si>
  <si>
    <t>CL.19 No.4-31 BR BUENOS AIRES</t>
  </si>
  <si>
    <t>CLL 31 N 1-29 B/ CUNDUY</t>
  </si>
  <si>
    <t xml:space="preserve">CRA 9 N 7 64 ESTRELLLA </t>
  </si>
  <si>
    <t>CRA 9 No 3 - 82 B/ JORGE ELIECER GAITAN</t>
  </si>
  <si>
    <t>CALLE 17 N 2 B 57 RINCON ESTRELLA</t>
  </si>
  <si>
    <t>CRR 4 ESTE M 13A-10-12B/VILLA MILEIDY</t>
  </si>
  <si>
    <t>CLL 3AE N 7-18 B/ PRIMAVERA</t>
  </si>
  <si>
    <t>CRR 22 N 3A-34B/ YAPURA SUR</t>
  </si>
  <si>
    <t>CRR 5 N 6-29 B/ LAS BRISAS</t>
  </si>
  <si>
    <t>COLINA DE SANANTONIO CASA 3</t>
  </si>
  <si>
    <t>CLL 2A 33B-45</t>
  </si>
  <si>
    <t>KRA 17 8B 08- JUAN 23</t>
  </si>
  <si>
    <t>TRANSV. 2 A-BIS N. 11-36</t>
  </si>
  <si>
    <t>CALLE 2 H N 11 A 31 TRANSPORTADORES</t>
  </si>
  <si>
    <t>Diagonal 3 sur No 28/33 B/ Yapura sur</t>
  </si>
  <si>
    <t>CALLE 2 D N 12 A 17 ROSAL</t>
  </si>
  <si>
    <t xml:space="preserve">CRA 2A N 4-43 CENTRO  </t>
  </si>
  <si>
    <t>CRA 16 FN 12 15 ALFONSO LOPEZ</t>
  </si>
  <si>
    <t>CASA 26 B/ VILLA DEL REY</t>
  </si>
  <si>
    <t>Cl.25 No.6-35 BR. LA LIBERTAD</t>
  </si>
  <si>
    <t>VILLA ERIKA</t>
  </si>
  <si>
    <t>B/ BRUSELAS</t>
  </si>
  <si>
    <t>CRA 2 ESTE N 9 A 23 PANIRAMA</t>
  </si>
  <si>
    <t xml:space="preserve">Cr.4A No.3-41 LAS BRISAS              </t>
  </si>
  <si>
    <t>CRR 3 No 5/25 B/ SANTA TERESA</t>
  </si>
  <si>
    <t>CLL 5 SUR N 19B-23 B/ BELLA VISTA 1</t>
  </si>
  <si>
    <t>CLLE 2 C CRA 9 TIRSO QUINTERO</t>
  </si>
  <si>
    <t xml:space="preserve">VRDA BERLIN       </t>
  </si>
  <si>
    <t>DIAGONAL 10C No/14/19 B/ LA BOCANA</t>
  </si>
  <si>
    <t xml:space="preserve">CRA 6 BIS ESTE N 13 17 BR KAMANI </t>
  </si>
  <si>
    <t>CALLE 20 N 3 56 ALPES</t>
  </si>
  <si>
    <t xml:space="preserve">CALLE 27A N 2D-25 </t>
  </si>
  <si>
    <t>DIAGONAL 12 A 3 68 PABLO VI</t>
  </si>
  <si>
    <t>DIAGONAL 4 A N 6 A BIS 06 PRIMAVERA</t>
  </si>
  <si>
    <t>CALLE 26 N 20 31 ACOLSURE</t>
  </si>
  <si>
    <t>CRA 24A N 3-34 YAPURA SUR</t>
  </si>
  <si>
    <t>CRR 14 N 12-107 B/ CENTRO</t>
  </si>
  <si>
    <t>DG 4 No 28/40B/YAPURA</t>
  </si>
  <si>
    <t>B/FONTIBOM</t>
  </si>
  <si>
    <t>CELLE 16 N 13 N C 4 B/RINCON ESTRELLA</t>
  </si>
  <si>
    <t>DG 2 N 2C-58 B/ NUEVA FLORENCIA</t>
  </si>
  <si>
    <t xml:space="preserve">PORTAL DEL MIRADOR MANZ 5 CASA 5                                     </t>
  </si>
  <si>
    <t>CRA 15 N 21 95 CONSOLATA</t>
  </si>
  <si>
    <t>CLL 33B N 7-33 B/ LA PAZ</t>
  </si>
  <si>
    <t>CR8 N0 8-26 b/la estrella</t>
  </si>
  <si>
    <t>BARRIO VERSALLES</t>
  </si>
  <si>
    <t xml:space="preserve">TRANS 2A N 9-19 </t>
  </si>
  <si>
    <t>DIAG 3 SUR N 28 -03 YAPURA</t>
  </si>
  <si>
    <t>B/LAS ACASIAS</t>
  </si>
  <si>
    <t>CALLE 3 N 7 18 TRINIDAD</t>
  </si>
  <si>
    <t>CLL 23 N 13-84 B/ EL TORASSO</t>
  </si>
  <si>
    <t>CRR 4 N 3-39 B/ CLARA BONILLA</t>
  </si>
  <si>
    <t>CRR 2 N 3-90</t>
  </si>
  <si>
    <t xml:space="preserve">Cl.33E No.7A-20 B/ LA PAZ    </t>
  </si>
  <si>
    <t>CRA 2 N 2 17 SIMON BOLIVAR</t>
  </si>
  <si>
    <t>BARRIO PRADOS NORTE</t>
  </si>
  <si>
    <t>CLL 18 N 6/29 B/ 7 DE AGOSTO</t>
  </si>
  <si>
    <t>CLL 26A N 29-94 B/ARBOLEDA</t>
  </si>
  <si>
    <t>CLL 3B N 11-12 B/ VERSALLES</t>
  </si>
  <si>
    <t>CLL 20 BIS 2E-31</t>
  </si>
  <si>
    <t>LOS POSOS</t>
  </si>
  <si>
    <t xml:space="preserve">Cl.29 D No.1E-67 BRR CUNDUY </t>
  </si>
  <si>
    <t>CLL 1B 17A-35B / VILLA MONICA</t>
  </si>
  <si>
    <t>CLL 14 N 16-46B/ LA VEGA</t>
  </si>
  <si>
    <t>CALLE 25 N 12 21 TORASSO</t>
  </si>
  <si>
    <t>CALLE 25 A N 28 69 ARBOLEDA CIUDADELA</t>
  </si>
  <si>
    <t>KRA 16B NO 3B-53 B/ANA MARIA</t>
  </si>
  <si>
    <t xml:space="preserve">Cl.12 No.4A-02 INT 12   </t>
  </si>
  <si>
    <t>BLAS BRISAS</t>
  </si>
  <si>
    <t>CRR 3 E N 32A-45</t>
  </si>
  <si>
    <t>CLL 26A 1B/17 B/ LAS AMERICAS</t>
  </si>
  <si>
    <t>VEREDA NUEVA JERUSALE</t>
  </si>
  <si>
    <t>Crr 21 A No3A /45B/ YAPURA SUR</t>
  </si>
  <si>
    <t xml:space="preserve">KRA 2 ESTE # 16-45  </t>
  </si>
  <si>
    <t>CLLE 7TA A 18-15 B/ VILLA MONICA</t>
  </si>
  <si>
    <t xml:space="preserve">CLL 5 N 6-38  CAJA AGRARIA BELEN </t>
  </si>
  <si>
    <t>CRA 24 N 3 13 YAPURA SUR</t>
  </si>
  <si>
    <t>CRR 8 N 6-40 B/ LAS DAMAS</t>
  </si>
  <si>
    <t xml:space="preserve">MANZANA K CASA 7ESQUINA </t>
  </si>
  <si>
    <t>VEREDA LIMON</t>
  </si>
  <si>
    <t>CRR 2 N 23/21 B/ ATALAYA</t>
  </si>
  <si>
    <t>CLL 13 SUR N 26-30</t>
  </si>
  <si>
    <t>CLL 13 A 3 BIS -15 B/ PABLO VI</t>
  </si>
  <si>
    <t>DIAG 10E 9/99 B/ LAS TORRES</t>
  </si>
  <si>
    <t xml:space="preserve">Cl.16 No.2a Bis-52    </t>
  </si>
  <si>
    <t>CLL 19 N 4C-92 B/ BUENOS AIRES</t>
  </si>
  <si>
    <t>B/ LOS PINOS</t>
  </si>
  <si>
    <t>Crr1A 19/11 B/INMACULADA</t>
  </si>
  <si>
    <t>CALLE 23 N 10 14 TORASSO</t>
  </si>
  <si>
    <t>CRA 5 N 5 35 BELEN</t>
  </si>
  <si>
    <t>CRR 7 N 17-23 B/ 7 AGOSTO</t>
  </si>
  <si>
    <t>B/ SINAI</t>
  </si>
  <si>
    <t>CARRERA 11 3-40 LA INMACULADA</t>
  </si>
  <si>
    <t xml:space="preserve">INSTITUCION EDUCATIVA INTERNADO ESCOLAR   </t>
  </si>
  <si>
    <t>Cl.2A No.17A-38 BRR VILLAMONICA</t>
  </si>
  <si>
    <t>CRA 23 N 3 50 YAPURA SUR</t>
  </si>
  <si>
    <t>VEREDA SONTILLOSA</t>
  </si>
  <si>
    <t>KRA 22A N 3-10 BR. YAPURA SUR</t>
  </si>
  <si>
    <t>CLL 26 N 8-23B/ TORASSO</t>
  </si>
  <si>
    <t>CRR 9 A N 33E 21</t>
  </si>
  <si>
    <t>CRR 24 N 2E-03 B/* VELLA VISTA</t>
  </si>
  <si>
    <t>CARCEL CUNDUY</t>
  </si>
  <si>
    <t xml:space="preserve">CLL 4 N 7-41 PRIMAVERA  </t>
  </si>
  <si>
    <t>CALLE 29 D N 1 E 1 E 29 CUNDUY</t>
  </si>
  <si>
    <t xml:space="preserve">CALLE 4 N 09-03 ANDRES PAEZ </t>
  </si>
  <si>
    <t>B/ JARDIN CAS 7-108</t>
  </si>
  <si>
    <t xml:space="preserve">CALLE 6 N 5-10   </t>
  </si>
  <si>
    <t>B/EL GUAMAL</t>
  </si>
  <si>
    <t xml:space="preserve">CLL 25 N 12/38 TORASSO      </t>
  </si>
  <si>
    <t xml:space="preserve">CLL 3 A N 8/12 </t>
  </si>
  <si>
    <t xml:space="preserve">VDA SAN ANTONIO       </t>
  </si>
  <si>
    <t xml:space="preserve">CLL 5 N 7-60 CAJA AGRARIA     </t>
  </si>
  <si>
    <t xml:space="preserve">SAN ANTONIO DE GETUCHA  </t>
  </si>
  <si>
    <t>CLL 5 NO 6-66</t>
  </si>
  <si>
    <t xml:space="preserve">CLL 6 N 3-34 </t>
  </si>
  <si>
    <t xml:space="preserve">CRA 7 N 4-55    </t>
  </si>
  <si>
    <t>CLL 5 N 7 91B/ LAS BRISAS</t>
  </si>
  <si>
    <t>B/CENTRO CRRA 3 N2 22</t>
  </si>
  <si>
    <t xml:space="preserve">CLL 2 N 6-59 BRR PRIMAVERA        </t>
  </si>
  <si>
    <t xml:space="preserve">BR. COMUNEROS              </t>
  </si>
  <si>
    <t xml:space="preserve">CLL22 # 2-42 BR. PRIMAVERAS           </t>
  </si>
  <si>
    <t>B/CENTRO CRA 2</t>
  </si>
  <si>
    <t>B/VILLA ADRIANA CRRA 13 N 3A 39</t>
  </si>
  <si>
    <t>B/ ANTIOQUIA CRA 9 N 0641</t>
  </si>
  <si>
    <t xml:space="preserve">VEREDA LA ESTRELLA     </t>
  </si>
  <si>
    <t xml:space="preserve">CLL 12 N 4-68 CENTRO     </t>
  </si>
  <si>
    <t>CRR 7 N 8-37</t>
  </si>
  <si>
    <t>B/ EL JARDIN CRR 9 N 9-54</t>
  </si>
  <si>
    <t>CLL 19 N4-20 B/ LA CLEMENTINA</t>
  </si>
  <si>
    <t>CALLE 6 A  # 8-58 B EL PRADO</t>
  </si>
  <si>
    <t>CLL 2 ABIS N 17-53 B/ VILLA MONICA</t>
  </si>
  <si>
    <t>CLL 6 N 3-11 B/ CENTRO</t>
  </si>
  <si>
    <t xml:space="preserve">Cr.1E Bis No.2A-21         </t>
  </si>
  <si>
    <t xml:space="preserve">BARRIO LARA BONILLA </t>
  </si>
  <si>
    <t xml:space="preserve">CLL 4 CRA 5 ESQUINA  PAUJIL                                          </t>
  </si>
  <si>
    <t>CALLE 40 B N 1 F 15 VICTORIA</t>
  </si>
  <si>
    <t xml:space="preserve">Cl.5 No.6-39 BR. CENTRO </t>
  </si>
  <si>
    <t>CALLE 7 5-76 BARRIO LA PAZ</t>
  </si>
  <si>
    <t>CARRERA 4 #2A-45 LARA BONILLA</t>
  </si>
  <si>
    <t xml:space="preserve">CLL 4 CRA 10 ESQ                                                     </t>
  </si>
  <si>
    <t>CRR 5 N 13-25 B/ LARA BOMILLA</t>
  </si>
  <si>
    <t xml:space="preserve">VEREDA CAMPO ALEGRE    </t>
  </si>
  <si>
    <t>CLL 6 N 8-61 B/ LAS BRISAS</t>
  </si>
  <si>
    <t xml:space="preserve">Cl.4 No.2E-36         </t>
  </si>
  <si>
    <t xml:space="preserve">CRA 7 N 4-07 BRISAS     </t>
  </si>
  <si>
    <t>CALLE 5 #1-13 BARRIO LAS MERCEDES</t>
  </si>
  <si>
    <t>CALLE 6 N 1-40  BARRIO SAN JOSE</t>
  </si>
  <si>
    <t>CLL 13 N 6-19 B/ RAICERO</t>
  </si>
  <si>
    <t xml:space="preserve">CLL 6 N 8-76 PRADO    </t>
  </si>
  <si>
    <t>CARRERA 6 #3-14 BARRIO CENTRO</t>
  </si>
  <si>
    <t>CLL 2 N 6-59 B/ PRIMAVERA</t>
  </si>
  <si>
    <t>CLLE 7 No 22 - 28 BARRIO LAS DAMAS</t>
  </si>
  <si>
    <t>CLL 3 N 3 -47 BRR COMERCIO</t>
  </si>
  <si>
    <t>CRR 5 N 6-15 B/ LAS AMERICAS</t>
  </si>
  <si>
    <t xml:space="preserve">CL 4A N 10-57              </t>
  </si>
  <si>
    <t>CRR 16 N 1D 21 B/ 7 AGOSTO</t>
  </si>
  <si>
    <t xml:space="preserve">CL. 2 N. 2-13        </t>
  </si>
  <si>
    <t>CLL 8 N 10-04 EL LIBERTADOR</t>
  </si>
  <si>
    <t>CRA 10 LAS DAMAS</t>
  </si>
  <si>
    <t>CLL 1 N 10-24 B/ COLISEO</t>
  </si>
  <si>
    <t xml:space="preserve">CRRA 10 N 7 -76 </t>
  </si>
  <si>
    <t xml:space="preserve">CALLE 5 N 5-57 B/COMERCIO   </t>
  </si>
  <si>
    <t xml:space="preserve">CL 8 N.5-60 BR AMERICAS      </t>
  </si>
  <si>
    <t>CLL 6 N 16-62 B/ CIUDAD JARDIN</t>
  </si>
  <si>
    <t xml:space="preserve">CLL7 N 15-26 B/ EL JARDIN   </t>
  </si>
  <si>
    <t>CL 7 N 5-58 BR LAS AMERICAS</t>
  </si>
  <si>
    <t xml:space="preserve">CRA 1D N 8-11 COVIPROC     </t>
  </si>
  <si>
    <t>NO TIENE DIRECCION</t>
  </si>
  <si>
    <t>B/PUEBLO NUEVO</t>
  </si>
  <si>
    <t xml:space="preserve">Cl.7A No.5A-08 EL ENCANTO  </t>
  </si>
  <si>
    <t xml:space="preserve">CLL 7A N 5A-138 EL ENCANTO     </t>
  </si>
  <si>
    <t xml:space="preserve">CRA 1N 3-67 SIMON BOLIVAR   </t>
  </si>
  <si>
    <t xml:space="preserve">CLL 7 N 10-74 LIBERTADOR </t>
  </si>
  <si>
    <t>CRA 8 N.2N-05 BRR EL JARDIN</t>
  </si>
  <si>
    <t xml:space="preserve">CLL  6 N 3-10 EL RECREO </t>
  </si>
  <si>
    <t xml:space="preserve">KRA 12A ESTE # 14-65 BR. PRIMAVERA </t>
  </si>
  <si>
    <t xml:space="preserve">Cl.6 N.1-40 BR LA CONSOLATA  </t>
  </si>
  <si>
    <t>VIILA ERIKA MANZANA G CASA 121</t>
  </si>
  <si>
    <t>VEREDA EL QUEBRADOR</t>
  </si>
  <si>
    <t>VEREDA SANTO DOMINGO</t>
  </si>
  <si>
    <t>CLL 9B N 9A- ESTE 03 B/ PRIMERO DE MARZO</t>
  </si>
  <si>
    <t xml:space="preserve">LAS GUACAMAYAS             </t>
  </si>
  <si>
    <t xml:space="preserve">CRA 4 N 2-90 GUACAMAYAS         </t>
  </si>
  <si>
    <t>PALMERAS BAJAS</t>
  </si>
  <si>
    <t xml:space="preserve">MANZANA P CASA 17 CL 34      </t>
  </si>
  <si>
    <t xml:space="preserve">Cr.2 Bis No.6-04 LA CONSOLATA </t>
  </si>
  <si>
    <t>CRR 11 ESTE No 13A/32 B/ PRIMAVERA</t>
  </si>
  <si>
    <t xml:space="preserve">CLL 6 N.1-105 BR.CONSOLATA   </t>
  </si>
  <si>
    <t>VEREDA LAS MARGARITAS</t>
  </si>
  <si>
    <t>B/ 20 DE JULIO</t>
  </si>
  <si>
    <t>CL 2BIS 2-64 BR. HERNANDEZ</t>
  </si>
  <si>
    <t>B/ LA VICTORIA</t>
  </si>
  <si>
    <t xml:space="preserve">CARRERA 11A ESTE N.8-26 BR COOVIPRO </t>
  </si>
  <si>
    <t xml:space="preserve">CAMPO HERMOSO         </t>
  </si>
  <si>
    <t xml:space="preserve">CRA 10A ESTE 12B-20         </t>
  </si>
  <si>
    <t xml:space="preserve">CLL 6 N 7A-03 SANTA ISABEL   </t>
  </si>
  <si>
    <t xml:space="preserve">CLL 3 N 4-29 LAS GUACAMAYAS  </t>
  </si>
  <si>
    <t>CLL 6 N 7A-03 SANTA ISABEL</t>
  </si>
  <si>
    <t>VRR 1 A N 4-27 B/ PALMERAS ALTAS</t>
  </si>
  <si>
    <t>CLL 4 N1 E-50 PALMERAS ALTAS</t>
  </si>
  <si>
    <t xml:space="preserve">CLL 2 N 3 -18 BRR SIMON BOLIVAR </t>
  </si>
  <si>
    <t xml:space="preserve">CL 5 NORTE N 8 60 BR EL CEDRAL </t>
  </si>
  <si>
    <t xml:space="preserve">Tr.6B No.14-04  </t>
  </si>
  <si>
    <t xml:space="preserve">Cl.5 No.1-44 BRR BELALCAZAR   </t>
  </si>
  <si>
    <t xml:space="preserve">CRA 6 N 10-34 </t>
  </si>
  <si>
    <t xml:space="preserve">CL 2 N 7-22    </t>
  </si>
  <si>
    <t>CRR 6 N 14-18 VILLA COLOMBIA</t>
  </si>
  <si>
    <t xml:space="preserve">INSPECION DE SANTUARIO  </t>
  </si>
  <si>
    <t>CRA 2J N 12A 72 ABAS TURBAY</t>
  </si>
  <si>
    <t xml:space="preserve">Cr. 16D No. 1OE-60                                                   </t>
  </si>
  <si>
    <t>CRR 3 N 3-35</t>
  </si>
  <si>
    <t>CARA 12 N 35 06 VILLA NATALIA</t>
  </si>
  <si>
    <t>CRR 5 N 12-66</t>
  </si>
  <si>
    <t xml:space="preserve">KRA 16D #11A-22 AVENIDA GAITAN  </t>
  </si>
  <si>
    <t>MZA 2 SECTOR G CS 66 BR. NUEVA COLOMBIA</t>
  </si>
  <si>
    <t xml:space="preserve">Cr.5 B No.3B-20 BR. LA ESPERANZA   </t>
  </si>
  <si>
    <t>CALLE 4 N 11 D 69 BOSQUE</t>
  </si>
  <si>
    <t>Cr. 22A No.3A-45 BRR YAPURA TEL 4343787</t>
  </si>
  <si>
    <t>EL PORTAL MIRADOR</t>
  </si>
  <si>
    <t>Cr.6 No.3-70</t>
  </si>
  <si>
    <t>CLL 2 A BIS N 20-17 B/ BELLA VISTA 1 ETAPA</t>
  </si>
  <si>
    <t>CRR 3 N 35-42 B/ VILLAS DEL RECREO</t>
  </si>
  <si>
    <t>CRA 156 B N 2 39 NUEVA FLORENCIA</t>
  </si>
  <si>
    <t xml:space="preserve">CLL 11 N 23-69 B/ 20 DE JULIO          </t>
  </si>
  <si>
    <t>CRA 13 N 11 18 JUAN XXIII</t>
  </si>
  <si>
    <t>LOTE 5 MANZANA H BARRIO JESUS ANGEL</t>
  </si>
  <si>
    <t>VEREDA NAZARETH</t>
  </si>
  <si>
    <t>CORREGIMIENTO ESPECION DE LA ILUSION MATIKY</t>
  </si>
  <si>
    <t>VEREDA LA ARDILLA</t>
  </si>
  <si>
    <t xml:space="preserve">CRA 4 N 3-11  BRR LAS BRISAS  </t>
  </si>
  <si>
    <t>CRR 5 N 24-31 B/ LA LIBERTAD</t>
  </si>
  <si>
    <t xml:space="preserve">CR. 6 N. 52-54 BR. TURBAY    </t>
  </si>
  <si>
    <t>Cr 6 No7-24 b/ la estrella</t>
  </si>
  <si>
    <t>Crr 7 No 17/23 B/7 DE AGOSTO</t>
  </si>
  <si>
    <t>Crr8 a No5B/53 B/ LAS AVENIDAS</t>
  </si>
  <si>
    <t xml:space="preserve">CRA 2A ESTE 15-45 VENTILADOR   </t>
  </si>
  <si>
    <t>CLL 4 N 8-26 B/ JARDIN</t>
  </si>
  <si>
    <t>CLL 13 SUR N 26-64</t>
  </si>
  <si>
    <t>PARCELACION NUEVO MANANTIAL</t>
  </si>
  <si>
    <t>B/ EL PIMI</t>
  </si>
  <si>
    <t xml:space="preserve">CRA 14 N 19/50 </t>
  </si>
  <si>
    <t xml:space="preserve">CLL 2 BIS #14-09    </t>
  </si>
  <si>
    <t xml:space="preserve">CRA 13 N 8-17      </t>
  </si>
  <si>
    <t>CALLE 1 A N 11D 13/ URBANIZACION EL BOSQUE</t>
  </si>
  <si>
    <t>VEREDA LA MIRANDA</t>
  </si>
  <si>
    <t xml:space="preserve">CLL 17 N 3A-62 BOLIVAR     </t>
  </si>
  <si>
    <t>CONSOLTA CRA 15 N 21 95</t>
  </si>
  <si>
    <t>CALLE 35 B N 2 BIS 31 VILLAS DEL RECREO</t>
  </si>
  <si>
    <t xml:space="preserve">KRA 5 # 6A-40 LAS BRISAS   </t>
  </si>
  <si>
    <t>CRA 3 E N 15 33 VENTILADRO</t>
  </si>
  <si>
    <t>CRR 2 N 22-37</t>
  </si>
  <si>
    <t>CLL1 CAS 5 B/ PIEDRAITA</t>
  </si>
  <si>
    <t>CRR 16 N 11C -19 B/ AVENIDA GAITAN</t>
  </si>
  <si>
    <t xml:space="preserve">CRA 12A N 2C-54 ALTAMIRA  </t>
  </si>
  <si>
    <t>CLL 3 22B/29 B/ BELLA VISTA 2 ETAPA</t>
  </si>
  <si>
    <t xml:space="preserve">MANZ 12 CASA 22 PIEDRAHITA </t>
  </si>
  <si>
    <t>CALLE 22 N 2 A BIS 1 48 ALPES</t>
  </si>
  <si>
    <t xml:space="preserve">CLL 8 N 17-23 JUAN XXIII     </t>
  </si>
  <si>
    <t>CR 14 BIS No217/09</t>
  </si>
  <si>
    <t xml:space="preserve">DIAG 6 N 8-12 B/ EL CEDRAL </t>
  </si>
  <si>
    <t xml:space="preserve">Cr.5 No.5-35 BR. AMERICAS      </t>
  </si>
  <si>
    <t>CLL 28 N19/36 B/ ACOLSURE</t>
  </si>
  <si>
    <t>CASA 20 MANZANA 2 RESTREPO</t>
  </si>
  <si>
    <t>B/ CHAPINERO MANAZANA 5 LOTE 31 ETAPA 1</t>
  </si>
  <si>
    <t xml:space="preserve">CALLE 29 N 28-23 VILLA DEL PRADO    </t>
  </si>
  <si>
    <t>CALLE 5 N 14 21 VERSALLE</t>
  </si>
  <si>
    <t>CLL 13B N 3A-37 B/ PABLO VI</t>
  </si>
  <si>
    <t>MANZANA J CASA 16 B/ BELLO HORIZONTE</t>
  </si>
  <si>
    <t>CRA 10 N 3 A 23 JORGE ELIECER GAITAN</t>
  </si>
  <si>
    <t>CLL 19 N 2B -69 B/ LOS ALPES</t>
  </si>
  <si>
    <t>VEREDE ITARCA</t>
  </si>
  <si>
    <t>CLL 5 CON CRR 5-70</t>
  </si>
  <si>
    <t>CRR 9 N 32A-20 B/ LA PAONESSA</t>
  </si>
  <si>
    <t>CRR 14 N 10-28 B/ JUAN XXIII</t>
  </si>
  <si>
    <t>CL.13 No.16D-35</t>
  </si>
  <si>
    <t>CRR 14 19/44 B/ CONSOLATA</t>
  </si>
  <si>
    <t>CRR 5 N 65/51 B/ EL CENTROL</t>
  </si>
  <si>
    <t xml:space="preserve">KRA 5 # 2-59 BR. ALAMEDA </t>
  </si>
  <si>
    <t>CLL 7A N 4A-73 B/ SIMON BOLIVAR</t>
  </si>
  <si>
    <t>Cl.5 No.7A-32 BR. EL CEDRAL</t>
  </si>
  <si>
    <t>BELARCASAR</t>
  </si>
  <si>
    <t xml:space="preserve">VEREDA ARENOSO ORIENTE  RIO NEGRO  </t>
  </si>
  <si>
    <t>CLL 19 N 3B-32</t>
  </si>
  <si>
    <t>CRR 1 NO10-05 B/COOPERATIVA BAJA</t>
  </si>
  <si>
    <t>YAPURA SUR CALLE 18 N 18 96</t>
  </si>
  <si>
    <t xml:space="preserve">CRR 8 N 1B 24 SUR </t>
  </si>
  <si>
    <t xml:space="preserve">CRA 16 N 3B 25ANA MARIA </t>
  </si>
  <si>
    <t>CALLE 16 B N 2 B 29 RINBCON ESTRELLA</t>
  </si>
  <si>
    <t>CLL PRINCIPAL SECT 2 PALMERAS</t>
  </si>
  <si>
    <t xml:space="preserve">CRA 35 N 11A-21 VILLANATALIA                                         </t>
  </si>
  <si>
    <t>CRR 5 N 9-68</t>
  </si>
  <si>
    <t>CRR 9 N 33C -09 B/ LA VICTORIA</t>
  </si>
  <si>
    <t>CRR 9 N 2B-24 B/ PUEBLO NUEVO</t>
  </si>
  <si>
    <t>CRR 14 N 9-14 B/ JUAN XXIII</t>
  </si>
  <si>
    <t>CENTRO COMERCIAL PERDIS</t>
  </si>
  <si>
    <t>CRA 20 N 4 C 23 BELLAVISTA</t>
  </si>
  <si>
    <t>BARRIO YEB</t>
  </si>
  <si>
    <t xml:space="preserve">CLL 29 N 1-35 LOS PINOS </t>
  </si>
  <si>
    <t>B/YAPURA CRR 20 N3A/34</t>
  </si>
  <si>
    <t>CRR 14 N 19/72 B/ CONSOLATA</t>
  </si>
  <si>
    <t xml:space="preserve">Cl.21 No.13-45 BR. LA CONSOLATA       </t>
  </si>
  <si>
    <t>CLL 33 D 8-59 B/ LA PAZ</t>
  </si>
  <si>
    <t>CALLE 14 E N 12 A 28 CHAPINEROS</t>
  </si>
  <si>
    <t>B/ JORDAN</t>
  </si>
  <si>
    <t>CLL27 No12/140 B/TORASSO</t>
  </si>
  <si>
    <t xml:space="preserve">CALLE 33E #7A-11 BR. LA PAZ   </t>
  </si>
  <si>
    <t>VEREDA MIRAVALLE</t>
  </si>
  <si>
    <t>DIAGONAL 4 25-34 B/ YAPURA</t>
  </si>
  <si>
    <t>CLL 27  12-140 B/ TORASO</t>
  </si>
  <si>
    <t>CRR 4 A BIS N 5-25</t>
  </si>
  <si>
    <t>CRA 7A N.247-21 BR RICAURTE</t>
  </si>
  <si>
    <t>CRA 6 N 5 53 PUEBLO NUEVO</t>
  </si>
  <si>
    <t>SECTOR D 25 B/ nueva colombia</t>
  </si>
  <si>
    <t xml:space="preserve">Cr.8 No. 6-27      </t>
  </si>
  <si>
    <t>CRA 2C N 12A-10 ABBAS TURBAY</t>
  </si>
  <si>
    <t>B/ JUAN XXIII</t>
  </si>
  <si>
    <t>CRR 17 A 2 BIS -22</t>
  </si>
  <si>
    <t>CORREGIMIENTO DE RIO NEGRO</t>
  </si>
  <si>
    <t>CRR 4 N 3-35</t>
  </si>
  <si>
    <t>ITARCA MUNICIPIO MONTAÑITA</t>
  </si>
  <si>
    <t xml:space="preserve">VEREDA GALICIA    </t>
  </si>
  <si>
    <t>VEREDA CHONTILLOSA</t>
  </si>
  <si>
    <t>VRDA SAN LUIS KM 6 VIA NEIVA</t>
  </si>
  <si>
    <t>CLL 26A 1B/16 B/AMERICAS</t>
  </si>
  <si>
    <t>DIAGONAL 5B SUR 27-29 B/ YAPURA</t>
  </si>
  <si>
    <t xml:space="preserve">CRA 11A N 2-21 ACACIAS    </t>
  </si>
  <si>
    <t>Cr.22A No.3-02 BR. YAPURA SUR</t>
  </si>
  <si>
    <t>Crr 24 No3a-02 B/ YAPURA SUR</t>
  </si>
  <si>
    <t>SECTOR 2 N CASA 47 ALTOS DE CAPRI</t>
  </si>
  <si>
    <t>CLL 44A N 1J58</t>
  </si>
  <si>
    <t>CRA 13 A N 10 A 07 JUAN XXII</t>
  </si>
  <si>
    <t>Crr2A No2D/56 B/ CIUDAD MODELO</t>
  </si>
  <si>
    <t>CRR13 N 3-57 B/ JUAN XXII</t>
  </si>
  <si>
    <t>VEREDAS LAS DAMAS</t>
  </si>
  <si>
    <t xml:space="preserve">KRA 4 # 11-32       </t>
  </si>
  <si>
    <t>CLL 39 N 2A-46 B/ PAONES</t>
  </si>
  <si>
    <t>CRA 2 N 1 51 PALONEGRO</t>
  </si>
  <si>
    <t>CLL 9 No5/40</t>
  </si>
  <si>
    <t>CLL 30 No2E-12 B/cunduy</t>
  </si>
  <si>
    <t>DIAG 15/06 B/ JUAN XXIII</t>
  </si>
  <si>
    <t>B/SUMAGUASI</t>
  </si>
  <si>
    <t>CLL 6 6/28 B/ CAMILO TORRES</t>
  </si>
  <si>
    <t>CLL 25 No11-20 B/torasso</t>
  </si>
  <si>
    <t>CRR 14 A 11/116 B/LA BOCANA</t>
  </si>
  <si>
    <t>CLL 27 No 10/65</t>
  </si>
  <si>
    <t>CARAÑO</t>
  </si>
  <si>
    <t>Crr 11 No1a/04 B/COLISEO</t>
  </si>
  <si>
    <t>VEREDA EL RECREO</t>
  </si>
  <si>
    <t>CLL 25 No 20/05</t>
  </si>
  <si>
    <t>CLL 18A 3/09 B/ BUENOS AIRES</t>
  </si>
  <si>
    <t>CRR 21A No3A/64 B YAPURA</t>
  </si>
  <si>
    <t>CLL 24 No 11A-81 B/ YAPURA SUR</t>
  </si>
  <si>
    <t>CRR 8 N 7/25 B/ LA ESTRELLA</t>
  </si>
  <si>
    <t>CR 10 No 3A-16- JORGE ELICER GAITAN</t>
  </si>
  <si>
    <t>CLL 4 N 3-56 SANTUARIO</t>
  </si>
  <si>
    <t>CRR 16 No11A/24 B/ JOSE ANTONIO GALAN</t>
  </si>
  <si>
    <t>CRR 7 No2A -02 B/ TOVAR ZAMBRANO</t>
  </si>
  <si>
    <t>VEREDA LA ESMERALDA</t>
  </si>
  <si>
    <t>CRR 18B No10C-53 B/FLORESTA</t>
  </si>
  <si>
    <t>CLL 15 N 1A ESTE /39 VISTA HERMOSA</t>
  </si>
  <si>
    <t>Crr 4 No 20/05 B/ BUENOS AIRES</t>
  </si>
  <si>
    <t>KILOMETRO 15 VIA SUAZA</t>
  </si>
  <si>
    <t>CRS 17No12/21</t>
  </si>
  <si>
    <t xml:space="preserve">CLL 27 N 2-24 ATALAYA   </t>
  </si>
  <si>
    <t>VEREDA BUENOS AIRES</t>
  </si>
  <si>
    <t>CALLE 5 No3-40 B/ CENTRO</t>
  </si>
  <si>
    <t>CALLE 3 A No8-74 B/ LAS BRISAS</t>
  </si>
  <si>
    <t>CRR 13 No 20/55 B/CONSOLATA</t>
  </si>
  <si>
    <t>MANZANA F CASA 4 B/ PORTAL DE NAZARET</t>
  </si>
  <si>
    <t>DIAG 5/24-42 B/ VELLA VISTA</t>
  </si>
  <si>
    <t>CL 19 N2B-13 B/ LOS ALPES</t>
  </si>
  <si>
    <t>CLL31A 1CBIS-21 B/ LOS PINOS</t>
  </si>
  <si>
    <t>TRAN 5B N 9-122 B/ COMUNEROS ALTO</t>
  </si>
  <si>
    <t>DIAG 6 No 12-2b-04</t>
  </si>
  <si>
    <t>CRR 2 C Nª 12C- 36</t>
  </si>
  <si>
    <t>CRR 12 No2B/15 B/ROSAL</t>
  </si>
  <si>
    <t>CRR 22 B Nª 3 A -- 33 B/ YAPÙRA SUR</t>
  </si>
  <si>
    <t>CRR 3B N 13A-36 B/ PORVENIR</t>
  </si>
  <si>
    <t>VEREDA LA CASTILLA I</t>
  </si>
  <si>
    <t>CLL 22 Nª 10-72 B7 TORASSO</t>
  </si>
  <si>
    <t>CLL 4 Nª 19- 35</t>
  </si>
  <si>
    <t>VEREDA MARIMBAS</t>
  </si>
  <si>
    <t>CLL 12 No4A-02 CASA 4</t>
  </si>
  <si>
    <t>CLL 33A No1E-53 B/ VILLA MARGOTH CUNDUY</t>
  </si>
  <si>
    <t>CRR 6 N4-37 B/CAJA AGRARIA</t>
  </si>
  <si>
    <t>CLL 6 No 4-43 N/ LOS ALPES</t>
  </si>
  <si>
    <t>MANZANA C LOTE 3 B/QUINTAS DE BARCELONA</t>
  </si>
  <si>
    <t>BOSQUES DE VILLA HERMOSA CASA No 15</t>
  </si>
  <si>
    <t>CRA 15 N 9-20 BR. JUAN XXIII</t>
  </si>
  <si>
    <t>B/BELLAVISTA ETAPA 2</t>
  </si>
  <si>
    <t>CLL 2C No21/04 B/ BELLAVISTA</t>
  </si>
  <si>
    <t>CRR 13 A N19sur -13 B/8 PRADOS DEL NORTE</t>
  </si>
  <si>
    <t>CRR13b No 10/14 B/ NUEVP HORIZONTE</t>
  </si>
  <si>
    <t>MANZANA 7 CAS 16 B/ BRUSELAS</t>
  </si>
  <si>
    <t>CALLE 33A BIS A 16</t>
  </si>
  <si>
    <t>CR 9 No 22-24 B/ torasso</t>
  </si>
  <si>
    <t>CRR 1C BIS 32-18 YAPURA NORTE</t>
  </si>
  <si>
    <t>VEREDA BUENAVISTA</t>
  </si>
  <si>
    <t>CLL 10 N 7-76 B/ JARDIN</t>
  </si>
  <si>
    <t>SANTIAGO DE LA SELVA</t>
  </si>
  <si>
    <t xml:space="preserve">CRR 11 N 26A -20 </t>
  </si>
  <si>
    <t>CRR 7 N 17-40 B/ LA PAZ</t>
  </si>
  <si>
    <t>CLL 11 N 3-46 B/ VILLA COLOMBIA</t>
  </si>
  <si>
    <t>CLL 26 No8 -68 B/ el torasso</t>
  </si>
  <si>
    <t>CLL 5 NOR N 6-10 B/ SEDRAL</t>
  </si>
  <si>
    <t>CLL 5 6-31</t>
  </si>
  <si>
    <t xml:space="preserve">Cl.6 No.1E-85 BR. BELALCAZAR   </t>
  </si>
  <si>
    <t>Cl.5 No.6-75 BR. EL CEDRAL</t>
  </si>
  <si>
    <t>CLL 8 N 5-43 B/ RECREO</t>
  </si>
  <si>
    <t>CRR 2A N 16-16 B/ RICON DE LA ESTRELLA</t>
  </si>
  <si>
    <t>FLORIDA ALTA</t>
  </si>
  <si>
    <t>CRR 8 26/24 B/ TORASSO</t>
  </si>
  <si>
    <t>CRR 6 N 7-80 B/ ESTRELLA BAJA</t>
  </si>
  <si>
    <t>CLL 27 N 19A-36 B/ ACOLSURE</t>
  </si>
  <si>
    <t>B/ CAJA AGRARIA</t>
  </si>
  <si>
    <t>DIAGONAL 1 2C-21</t>
  </si>
  <si>
    <t>PLAYA RICA</t>
  </si>
  <si>
    <t>VEREDA CAÑONERO</t>
  </si>
  <si>
    <t>B/*CENTRO</t>
  </si>
  <si>
    <t>CLL 7 A-5-43</t>
  </si>
  <si>
    <t xml:space="preserve">CRA 6A N. 7-80        </t>
  </si>
  <si>
    <t xml:space="preserve">KRA 14 # 3C-02 VERSALLES   </t>
  </si>
  <si>
    <t>TRAN 21 N-3-47 B/ YAPURA SUR</t>
  </si>
  <si>
    <t>CLL 4A CRR9A-870</t>
  </si>
  <si>
    <t>CLL 12 BIS 2A-29 B/ EL EDEN</t>
  </si>
  <si>
    <t>CRR14 A No3-11 b/ versalles</t>
  </si>
  <si>
    <t>CLL 2C N 2A-10 B/EL ROSAL</t>
  </si>
  <si>
    <t>TRASN 5B BARRIO LOS COMUNEROS</t>
  </si>
  <si>
    <t>CLL 26 11-39 B/ TORASSO</t>
  </si>
  <si>
    <t>CRA 13 10A-12 B/ JUAN XXIII</t>
  </si>
  <si>
    <t>DIAGONAL 7-28 B/ LA PRIMAVERA</t>
  </si>
  <si>
    <t>CLL12 CRR 16F N11-57</t>
  </si>
  <si>
    <t>LA PRIMAVERA</t>
  </si>
  <si>
    <t>CRR 16 N 15/44 B/ JUAN XXIII</t>
  </si>
  <si>
    <t>CLL 22 A NO11A-38 B/ CONSOLATA</t>
  </si>
  <si>
    <t>CLL 4 N 4A-80 B/ MALVINAS SECTOR 7</t>
  </si>
  <si>
    <t>CLL17 N 3-22</t>
  </si>
  <si>
    <t>B/ VILLA DEL RECREO</t>
  </si>
  <si>
    <t>CLL 25 11/50 TORASSO</t>
  </si>
  <si>
    <t>CRR 5 N3/35 B/ CAJA AGRARIA</t>
  </si>
  <si>
    <t>CASERIIO SAN ANTONIO DE GETUCHA</t>
  </si>
  <si>
    <t>CLL 26 11-74 B/ TORASSO</t>
  </si>
  <si>
    <t>CLL 21 No 2-186 b/ alpes</t>
  </si>
  <si>
    <t>CLL 2 N 4-53 B/ LA LIBERTAD</t>
  </si>
  <si>
    <t>B/ JESUS ANGEL</t>
  </si>
  <si>
    <t>CRR 7 6-46 B/ PUEBLO NUEVO</t>
  </si>
  <si>
    <t>CRR 3 N 29-25 B/ ATALAYA</t>
  </si>
  <si>
    <t xml:space="preserve">CL 25 N 5-11 B/ LA LIBERTAD                            </t>
  </si>
  <si>
    <t>CLL 5 No 14A-83 B/ VERSALLES</t>
  </si>
  <si>
    <t>CRR 8 No 7-25</t>
  </si>
  <si>
    <t>VEREDA EL CAIMAN</t>
  </si>
  <si>
    <t>CRR 20 3A -10 B/YAPURA SUR</t>
  </si>
  <si>
    <t>CRR 10 3C 29 B/ JORGE ELIECER GAITAN</t>
  </si>
  <si>
    <t>CLL 3 N16-62 B/ TRIUNFO</t>
  </si>
  <si>
    <t>CRR 16 B 11C-36 B/ EL ENIN</t>
  </si>
  <si>
    <t>CLL 8 N 7-45 B/ CAMILO TORRES</t>
  </si>
  <si>
    <t>CRR 16D N 10-63 B/ CIRCACIA</t>
  </si>
  <si>
    <t>CRR 16 No 9/57 B/ JUAN XXIII</t>
  </si>
  <si>
    <t>CRR 2N 3-61</t>
  </si>
  <si>
    <t>CRR 2E NO 1-*04 B/ EL ROSAL</t>
  </si>
  <si>
    <t>CORRIGIMENTO DE RIO NEGRO</t>
  </si>
  <si>
    <t>CRR 6 N 6-61</t>
  </si>
  <si>
    <t>CLL 6A N12-33 PARQUE AMAZONIA</t>
  </si>
  <si>
    <t>BARRIO EL POBLADO</t>
  </si>
  <si>
    <t xml:space="preserve">CLL 1F N 20A-09 </t>
  </si>
  <si>
    <t>CLL 9 N 5-45</t>
  </si>
  <si>
    <t>CRR 3 N 4-59 B/ LAS PALMERAS</t>
  </si>
  <si>
    <t>CRR 16 N 3B-62 B/ OBRERO</t>
  </si>
  <si>
    <t>CLL 3 N 14A-36</t>
  </si>
  <si>
    <t>CRR 14 N 3-32 B/ VERSALLES</t>
  </si>
  <si>
    <t>NO REGISTRA</t>
  </si>
  <si>
    <t>CRR 16 No 11-06 b/ el lenin</t>
  </si>
  <si>
    <t>CRR 2K N 13A-2</t>
  </si>
  <si>
    <t>VEREDA SEBASTOPOL K 9</t>
  </si>
  <si>
    <t>CRR 13 N 2F-31 B/ ROSAL</t>
  </si>
  <si>
    <t>CRR 8 N 9-61 B/ LA ESTRELLA</t>
  </si>
  <si>
    <t>VEREDA BOCANA POSETAS</t>
  </si>
  <si>
    <t>B*/ CENTRO</t>
  </si>
  <si>
    <t>CLL 13A N 3BIS - 15 B/ PABLO VI</t>
  </si>
  <si>
    <t>CRR 17 N 6-20 B/ JUAN XXIII</t>
  </si>
  <si>
    <t>CRR 15 N 2C N 12-34  B/ FLORENCIA LA NUEVA</t>
  </si>
  <si>
    <t>CLL 8A No 2B BARRIO JORDAN</t>
  </si>
  <si>
    <t>CLL 4 N 2-24 B/ VELARCARSA</t>
  </si>
  <si>
    <t>CLL 3 N 3-07 SANTUARIO</t>
  </si>
  <si>
    <t>BARRIO SINAI</t>
  </si>
  <si>
    <t>CLL 21 No 1-67 b/ acacias</t>
  </si>
  <si>
    <t>VERSALLES</t>
  </si>
  <si>
    <t>VEREDA LA ESTRELLA</t>
  </si>
  <si>
    <t>CIUDADELA</t>
  </si>
  <si>
    <t>CRR 3 N 2D -24B/ CUIDAD MODELO</t>
  </si>
  <si>
    <t>CRR 4 A 3-41</t>
  </si>
  <si>
    <t>CLL 13 A N 3BIS -07 B/ PABLO VI</t>
  </si>
  <si>
    <t>INPECCION UNION PENEYA</t>
  </si>
  <si>
    <t>MAGUARE</t>
  </si>
  <si>
    <t>GUACAMAYA</t>
  </si>
  <si>
    <t>CRR 13 N 20 SUR -36 B/ PRADOS DEL NORTE</t>
  </si>
  <si>
    <t>VEREDA SALAMINA</t>
  </si>
  <si>
    <t>CORREGIMIENTO LA ESMERALDA</t>
  </si>
  <si>
    <t>INPECCION 3 ESQUINAS</t>
  </si>
  <si>
    <t>CLL 16 9B-43 B/ VELLO ORIZONTE</t>
  </si>
  <si>
    <t>CLL 33E N 8-03 B/ LA PAZ</t>
  </si>
  <si>
    <t>CLL 1 F No 20/17</t>
  </si>
  <si>
    <t>CEDE ESCOLAR EL PORVENIR BAJO</t>
  </si>
  <si>
    <t xml:space="preserve">CRA 7 N 5-25 CAJA AGRARIA     </t>
  </si>
  <si>
    <t xml:space="preserve">CRA 5 N 3-73 FUNDADORES </t>
  </si>
  <si>
    <t>CLL 22 N 1B-22 B/ ATALAYA</t>
  </si>
  <si>
    <t>CLL 9 N 5-12</t>
  </si>
  <si>
    <t>CRR 2D N 12A/14 B/ ABBAS TURBAY</t>
  </si>
  <si>
    <t>CRR 23 N3 A -08</t>
  </si>
  <si>
    <t>1 E 26 B/ TURBAY</t>
  </si>
  <si>
    <t>NUEVA JERUSALE</t>
  </si>
  <si>
    <t>CALLE 5 N 6-38 B/ CAJA AGRARIA</t>
  </si>
  <si>
    <t>CLL 16 N 2B-18</t>
  </si>
  <si>
    <t xml:space="preserve">CRA 4 N 4-02 B/12 DE OCTUBRE                                         </t>
  </si>
  <si>
    <t>BRR OLIVERIO CASTILLO</t>
  </si>
  <si>
    <t xml:space="preserve">VRDA MONSERRATE    </t>
  </si>
  <si>
    <t>CRR 8 N 6-58</t>
  </si>
  <si>
    <t>CLL 23 N 1C -34 B/ ATALAYA</t>
  </si>
  <si>
    <t>RIO NEGRO</t>
  </si>
  <si>
    <t>MIRAFLORES DEL SUNCILLA</t>
  </si>
  <si>
    <t>HACIENDA EL ´PUERTO ETAPA 3 CASA 17</t>
  </si>
  <si>
    <t>CLL 17 N 2D-35 B/ RIN DE LA ESTRELLA</t>
  </si>
  <si>
    <t>CRR 9 N 4A-20 B/ LA PRIMAVERA</t>
  </si>
  <si>
    <t>VEREDA LA TIGRERA VIA UNION PENEYA</t>
  </si>
  <si>
    <t>CLL 3E No 7-60 b/ primavera</t>
  </si>
  <si>
    <t>CRR 1 B N 32/53 B/ YAPURA NORTE</t>
  </si>
  <si>
    <t>COLINAS DE SANANTONIO MANZANA J CASA 2</t>
  </si>
  <si>
    <t>B/ABBAS TURBAY</t>
  </si>
  <si>
    <t>MANZA V CASA 7 B/ BELLO HORIZONTE</t>
  </si>
  <si>
    <t>VEREDA PUERTO VETANIA</t>
  </si>
  <si>
    <t>CALLE 33 C N 7A-36</t>
  </si>
  <si>
    <t>REMOLINOS DEL CAGUAN</t>
  </si>
  <si>
    <t>VEREDA PUENTE ALBANIA</t>
  </si>
  <si>
    <t>CLL 29 N27A-18 B/ VILLA DEL PRADO</t>
  </si>
  <si>
    <t>CLL 16A N 5-27 B/ SIETE DE AGOSTO</t>
  </si>
  <si>
    <t>CLL 20 N12-35 B/ LA CONSOLATA</t>
  </si>
  <si>
    <t>CLL 2 N 2-50</t>
  </si>
  <si>
    <t>CRR 4 N 3-56</t>
  </si>
  <si>
    <t>CRR 2A N 2D-77 B/ CUIDAD MODELO</t>
  </si>
  <si>
    <t>CLL 4 N 1-12 B/ SANTA TERESA</t>
  </si>
  <si>
    <t xml:space="preserve">CLL 5 N 11-61 </t>
  </si>
  <si>
    <t>PARCELACION LA FLORIDA</t>
  </si>
  <si>
    <t>CALLE 26 N 11 74 TORASSO</t>
  </si>
  <si>
    <t>CALLE 13 N 1 76 RINCON ESTRELLA</t>
  </si>
  <si>
    <t>CRE 5 C N 5 28 BERLIN</t>
  </si>
  <si>
    <t>CRA 22 D N 3 03 YAPURA SUR</t>
  </si>
  <si>
    <t xml:space="preserve">CRA 5C N 5-101 BERLIN     </t>
  </si>
  <si>
    <t>CALLE 28 N 19 36 ACOLSURE</t>
  </si>
  <si>
    <t>CRA 5 N 15 A 30 12 OCTUBRE</t>
  </si>
  <si>
    <t>CRA 11 A N 34 44 VILLA NATALIA</t>
  </si>
  <si>
    <t>CRA 21 A N 3A 27 YAPURA</t>
  </si>
  <si>
    <t>VISTA HERMOSA CALLE 16 N 1 82</t>
  </si>
  <si>
    <t>CALLE 20 N 11 02 INMACULADA</t>
  </si>
  <si>
    <t>CALLE 2 A BIS N 20 17 BELLAVISTA</t>
  </si>
  <si>
    <t xml:space="preserve">CR. 4B N. 24-05 B/ LA LIBERTAD  </t>
  </si>
  <si>
    <t>CRA 5 N 5 45 CENTRO</t>
  </si>
  <si>
    <t>CLL 29N 19B-75 B/ ALCOLSURE</t>
  </si>
  <si>
    <t xml:space="preserve">CRA 2 N 2-32               </t>
  </si>
  <si>
    <t>CLL 17 N 2-106 B/ SIMON BOLIVAR</t>
  </si>
  <si>
    <t>CRR 20 N1D-BIS 21 B/ VELLAVISTA</t>
  </si>
  <si>
    <t>CLL 36A N 30-09 B/ CIUDADELA</t>
  </si>
  <si>
    <t>CRA 3 N 5 77 SANTA TERESA BELEN</t>
  </si>
  <si>
    <t>MANZANA G LOTE 6</t>
  </si>
  <si>
    <t>CLL 28 N 19A15 B/ ALCOLSURE</t>
  </si>
  <si>
    <t>CRISTALINA TRONCALES</t>
  </si>
  <si>
    <t>B/ EL SENTENARUIO MANZANA 6 CASA 6</t>
  </si>
  <si>
    <t>B/ALEMANIA</t>
  </si>
  <si>
    <t>B/ PALONEGRO</t>
  </si>
  <si>
    <t>CRR 2B N 12A-20 B/ ABBAS TURBAY</t>
  </si>
  <si>
    <t>TRANSVERSAL 21 3-35</t>
  </si>
  <si>
    <t>CRR 15 7-56 B/ JUAN XXIII</t>
  </si>
  <si>
    <t>CRR 8 N 8 /26</t>
  </si>
  <si>
    <t>CLL 8 N 4-45 B/ LAS BRISAS</t>
  </si>
  <si>
    <t>CRR 8 N 8-24</t>
  </si>
  <si>
    <t xml:space="preserve">CRR 4 N 44-22 </t>
  </si>
  <si>
    <t>CRR 10 N 1A-35 B/ EL COLISEO</t>
  </si>
  <si>
    <t>CRR 7 N 5-28 B/ SIMON BOLIVAR</t>
  </si>
  <si>
    <t>INSTITUCION EDUCATIVA LAS LAJAS</t>
  </si>
  <si>
    <t>CLL 8 N 9-40 B/ LA ESTRELLA</t>
  </si>
  <si>
    <t>B/LAS MALVINAS SECTOR 7</t>
  </si>
  <si>
    <t>URBANIZACION COMFACA</t>
  </si>
  <si>
    <t>CRR 3 N 10-38 B/ JORDAN</t>
  </si>
  <si>
    <t>CRR 21A N 3A-63 B/YAPURA SUR</t>
  </si>
  <si>
    <t>CRR 9 N 4-12 B/ LA PRIMAVERA</t>
  </si>
  <si>
    <t>CLL 2 N 1E BIS 46</t>
  </si>
  <si>
    <t>VEREDA NUEVA JERUSALEN</t>
  </si>
  <si>
    <t>LA RICO</t>
  </si>
  <si>
    <t xml:space="preserve">VEREDA PATIO BONITO </t>
  </si>
  <si>
    <t xml:space="preserve">CR.3 NO.3-44              </t>
  </si>
  <si>
    <t>CLL 4 SUR 14BIS-69</t>
  </si>
  <si>
    <t>CRR 3 N 7-14 B/ LAS PALMERAS</t>
  </si>
  <si>
    <t>B/RINCON DE LA ESTRELLA</t>
  </si>
  <si>
    <t>VEREDA LA PIZARRA</t>
  </si>
  <si>
    <t>INSPECCION ALTAMIRA</t>
  </si>
  <si>
    <t>CRR 14A N 11-92 B/ LA BOCANA</t>
  </si>
  <si>
    <t>B/ BELLO ORIZONTE</t>
  </si>
  <si>
    <t>CLL 10 N 9A-50 B/ COOPERATIVA</t>
  </si>
  <si>
    <t>CRR 1C N 28/20 B BRISAS DEL HACHA</t>
  </si>
  <si>
    <t>CLL 14 A 6B ESTE 04 B/ FAMILIA DE NAZARETH</t>
  </si>
  <si>
    <t>CLL 16 N 2B-17</t>
  </si>
  <si>
    <t>CLL 27 N 19A-46 B/ ACOLSURE</t>
  </si>
  <si>
    <t>K 2 VIA A NEIVA</t>
  </si>
  <si>
    <t>B/ EL LIMONAR LOTE 7</t>
  </si>
  <si>
    <t>CLL 17 NO 6-57 B/ SAN JUSAD BAJO</t>
  </si>
  <si>
    <t>MANZAN 1 NO 19-09 B/BELLA VISTA PRIMERA ETAPA</t>
  </si>
  <si>
    <t>CRR 3 N 3-16 B/ EL CENTRO</t>
  </si>
  <si>
    <t>TRES ESQUINAS</t>
  </si>
  <si>
    <t xml:space="preserve">Cl.1A No.4-05    </t>
  </si>
  <si>
    <t>VEREDA TORTURA</t>
  </si>
  <si>
    <t>MATEGUAUDA</t>
  </si>
  <si>
    <t>CLL 8 N 3-56</t>
  </si>
  <si>
    <t>CRR 8 N 8-54 B/ LA ESTRELLA</t>
  </si>
  <si>
    <t>CLL 23 N 10-71 B/TORASSO</t>
  </si>
  <si>
    <t>CRR 14 N 7-13 B/ JUAN XXIII</t>
  </si>
  <si>
    <t>CRR 15 N 3-09 B/ OBRERO ALTO</t>
  </si>
  <si>
    <t>TRANV 6 F CASA 12-84 B/ SAN JUDAS ALTO</t>
  </si>
  <si>
    <t>VEREDA CALIFORNIA</t>
  </si>
  <si>
    <t>CLL 22 TORASSO</t>
  </si>
  <si>
    <t xml:space="preserve">CRA 12 N 9-27 JUAN XXIII   </t>
  </si>
  <si>
    <t xml:space="preserve">CL. 20 N. 1C-62    </t>
  </si>
  <si>
    <t>VEREDA EL CACAO</t>
  </si>
  <si>
    <t>VEREDA EL GUAYABAL</t>
  </si>
  <si>
    <t>CLL 26 N 13-35 B/ TORASSO</t>
  </si>
  <si>
    <t>CRR 3 N 2-36 B/ CENTRO</t>
  </si>
  <si>
    <t>CLL 1A N 1A-67</t>
  </si>
  <si>
    <t>TRANS 3 N 9-62</t>
  </si>
  <si>
    <t>PARCELACION LA FLORIDA N 40</t>
  </si>
  <si>
    <t>CRR 12 N 35-14 B/ VILLA NATALIA</t>
  </si>
  <si>
    <t>B/PALMERAS BAJAS</t>
  </si>
  <si>
    <t>CRR 3 BIS N 13A-46C B/ PABLO IV</t>
  </si>
  <si>
    <t>B/CHAPINERO</t>
  </si>
  <si>
    <t>CLL 35 N42 B/ VILLA DE RECREO</t>
  </si>
  <si>
    <t>VEREDA EL CONVENIO</t>
  </si>
  <si>
    <t>BARRIO NUEVA COLOMBIA</t>
  </si>
  <si>
    <t>CRR 3 N 2D -16</t>
  </si>
  <si>
    <t>VEREDA EL CAFETO</t>
  </si>
  <si>
    <t>CLL 19 N 4C-85 B/ BUENO AIRES</t>
  </si>
  <si>
    <t>CLL 24 N 4B-65B/ LIBERTAD</t>
  </si>
  <si>
    <t>CRR 17 N 9-72 B/ JUAN XXIII</t>
  </si>
  <si>
    <t xml:space="preserve">CRA 21 No.3A-68 BR YAPURA SUR </t>
  </si>
  <si>
    <t>CLL 3A N 3-37 B/ EL TRIUNFO</t>
  </si>
  <si>
    <t>CLL 5 N 4-11 B/ CENTRO</t>
  </si>
  <si>
    <t>CLL 16 N 22B-10 B/ VELLA VISTA</t>
  </si>
  <si>
    <t>VEREDA BERLIN</t>
  </si>
  <si>
    <t xml:space="preserve">CLL 1 G N 17A </t>
  </si>
  <si>
    <t>CRR 1 N 4-15B / VILLA DEMO</t>
  </si>
  <si>
    <t>B/VERSALLES</t>
  </si>
  <si>
    <t>CRR 14 N7-63 B/ JUAN XXIII</t>
  </si>
  <si>
    <t>CLL 13 N 7-49 B/ VISTA HERMOSA</t>
  </si>
  <si>
    <t>CLL 28 N 9-120 B/ TORASSO</t>
  </si>
  <si>
    <t>CRR 1 N 1A -21</t>
  </si>
  <si>
    <t>CRR 14 N 11A 53B/ SAN FRANCISCO</t>
  </si>
  <si>
    <t>CLL 9 N 17A-39B/ VILLA MONICA</t>
  </si>
  <si>
    <t>INSPECCION DE POLICIA CAMPO HERMOSO</t>
  </si>
  <si>
    <t>B/CENTRO</t>
  </si>
  <si>
    <t>CRA 11A N 3B-17 VERSALLES</t>
  </si>
  <si>
    <t xml:space="preserve">CAMILO TORRES  </t>
  </si>
  <si>
    <t>VEREDA FILADELFIA</t>
  </si>
  <si>
    <t>VEREDA VILLA NUEVA</t>
  </si>
  <si>
    <t>VEREDA PALMEIRA</t>
  </si>
  <si>
    <t>BARRIO PUERTO LIMON</t>
  </si>
  <si>
    <t>VEREDA LA FLORESTA</t>
  </si>
  <si>
    <t>B/BRISAS BAJS</t>
  </si>
  <si>
    <t>BARRIO LAS PALMERAS</t>
  </si>
  <si>
    <t>CLL 4 N 2-63</t>
  </si>
  <si>
    <t>VEREDA LA INSPENSA</t>
  </si>
  <si>
    <t>CLL 2B BIS 22A-10 B/ VELLA VISTA SEGUNDA ETAPA</t>
  </si>
  <si>
    <t xml:space="preserve">CRA 2 N 4-55 CENTRO   </t>
  </si>
  <si>
    <t>CRR 2B -19-07</t>
  </si>
  <si>
    <t>CLL 10 N 6-34 B/ CENTRO</t>
  </si>
  <si>
    <t>CRR 9 N 33A-10 B/ LA VICTORIA</t>
  </si>
  <si>
    <t>CLL 33E N 7-40</t>
  </si>
  <si>
    <t xml:space="preserve">CL 36A N.30-69 BR CIUDADELA SIGLO   </t>
  </si>
  <si>
    <t>CLL 24 N 5-29 B/ LA LIBERTAD</t>
  </si>
  <si>
    <t>CLL 3 BIS 19B-22 B/ VELLAVISTA</t>
  </si>
  <si>
    <t>CLL 2 B-11A-73B/ EL ROSAL</t>
  </si>
  <si>
    <t>RASTRA</t>
  </si>
  <si>
    <t>CLL 30 1C-110 B/ LOS PINOS</t>
  </si>
  <si>
    <t>CRR 20 N 3A-31 B/ YUPARA SUR</t>
  </si>
  <si>
    <t>CRR 7 N 7A-43 B/ EL CAMPIN</t>
  </si>
  <si>
    <t>CLL 3A N 10-19B/ ANDRES PAEZ</t>
  </si>
  <si>
    <t>CLL 3 N 18-27 B/* YAPURA SUR</t>
  </si>
  <si>
    <t>CRR 7 N 11-46</t>
  </si>
  <si>
    <t xml:space="preserve">Cl.31 No.1E-37   </t>
  </si>
  <si>
    <t>KRA 3 # 11-26 CENTRO</t>
  </si>
  <si>
    <t>MANZANA 19 CASA 17 B/PORTAL DEL MIRADOR</t>
  </si>
  <si>
    <t>CRR 2I N 13A-82B/ ABBAS TURBAY</t>
  </si>
  <si>
    <t>CLL 15 N 7AESTE  B/ BELLO HORIZONTE</t>
  </si>
  <si>
    <t>CLL 3 N 5-67</t>
  </si>
  <si>
    <t>CASA 67 B/ ALTOS DE CAPRI</t>
  </si>
  <si>
    <t>MANZANA 22 CASA 14 B/ CIUDADELA</t>
  </si>
  <si>
    <t>CIUDADELA ETAPA 1</t>
  </si>
  <si>
    <t>LA CIUDADELA</t>
  </si>
  <si>
    <t>TRASVERSAL 3 N°2-05</t>
  </si>
  <si>
    <t>CARRERA 3A N°11-68 P</t>
  </si>
  <si>
    <t>CLL  7 4-52</t>
  </si>
  <si>
    <t>CASA N 2-36</t>
  </si>
  <si>
    <t>CLL 27 N 10/08 B/ TORASSO</t>
  </si>
  <si>
    <t>CLL 23 7-11B/ RICAUTE</t>
  </si>
  <si>
    <t>CRR 1 C BIS N 33A-17 B/YAPURA NORTE</t>
  </si>
  <si>
    <t>CLL 3 N 6-68 B/ JORDAN</t>
  </si>
  <si>
    <t>CLL 42 N 1H-88 B/ SINAY</t>
  </si>
  <si>
    <t>B/ VILLA MILEIDY</t>
  </si>
  <si>
    <t>CLL 2C N 21-04 B/ BELLAVISTA</t>
  </si>
  <si>
    <t>VEREDA LAS DAMAS</t>
  </si>
  <si>
    <t>CLL 14 N 15-64 B/ CENTRO</t>
  </si>
  <si>
    <t>MANZANA S ETAPA 3 LOTE 10 B/ JESUS ANGEL</t>
  </si>
  <si>
    <t>CLL 44  N 1J-38B/ SINAY</t>
  </si>
  <si>
    <t>CLL 13 BA 37 B/ PABLO VI</t>
  </si>
  <si>
    <t>VRR 7 7A -43 B/ EL CAMPIN</t>
  </si>
  <si>
    <t>CLL 14A N 14-22 ESTE B/ JESUS ANGEL GONZALEZ</t>
  </si>
  <si>
    <t>CLL 16 N 2A -34 B/ RINCON DE LA ESTRELLA</t>
  </si>
  <si>
    <t>CRR 1 C N 33-94 B/ YAPURA NORTE</t>
  </si>
  <si>
    <t>CRR 13 N 10-29 B/ JUAN XXIII</t>
  </si>
  <si>
    <t>B/ LA NUEVA ESPERANZA BLOQUE 1 MANZAN B CASA 7</t>
  </si>
  <si>
    <t>CLL5 N 1-44</t>
  </si>
  <si>
    <t>CRR 24 N 3B B/ YAPURA SUR</t>
  </si>
  <si>
    <t>VEREDA LA AGUACALIENTE</t>
  </si>
  <si>
    <t>REMOLINS DEL CAGUAN</t>
  </si>
  <si>
    <t>CRR 12 N 6-30 B/LAS DAMAS</t>
  </si>
  <si>
    <t>DIAGONAL 2A N 2A-22 B/ BELLA VISTA 2 ETAPA</t>
  </si>
  <si>
    <t>CRR 16 N 1TE-21 B/ 7 DE AGOSTO</t>
  </si>
  <si>
    <t>CLL 16A N 3E-49 B/ VENTILADOR</t>
  </si>
  <si>
    <t>VEREDA LA HORLANDA</t>
  </si>
  <si>
    <t>CLL 2 F N 7 BIS 06 B/ ANDES BAJO</t>
  </si>
  <si>
    <t>CLL 12 A N 3-60 B/ PABLO VI</t>
  </si>
  <si>
    <t>CLL 16 1-53 B/ VISTA HERMOSA</t>
  </si>
  <si>
    <t>CLL 1 D BIS 7 BIS -44 B/ COMFACA</t>
  </si>
  <si>
    <t xml:space="preserve">CLL 4 SUR N 14A-31 B/ VILLAMARIA    </t>
  </si>
  <si>
    <t>CLL 24 11-78 B/ TORASSO</t>
  </si>
  <si>
    <t>MANZANA E CASA94 B/ VILLA ERIKA</t>
  </si>
  <si>
    <t>CLL 28 N 9-133 B/ TORASSO</t>
  </si>
  <si>
    <t>CRR 3B 2-37 B/ LAS PALMERAS</t>
  </si>
  <si>
    <t xml:space="preserve">CRA 21 N 1A-44 EL BOSQUE          </t>
  </si>
  <si>
    <t>CLL 33 A N 7-64 B/ LA PAZ</t>
  </si>
  <si>
    <t>VEREDA LA REINA SEVILLA</t>
  </si>
  <si>
    <t>DIAGONAL 10 E 7-65 B/ CIRCACIA</t>
  </si>
  <si>
    <t xml:space="preserve">Cr.6 No. 17-42 Brr. 7 de Agosto  </t>
  </si>
  <si>
    <t>CLL 2 N 15-03 B/ VILLA CENTRO</t>
  </si>
  <si>
    <t>CLL 4C N 17-11 B/ VILLA MONICA</t>
  </si>
  <si>
    <t>MANZANA E CASA 4 B/ LA ALTERNATIVA</t>
  </si>
  <si>
    <t>CLL 22A N 3A-39 B/ YAPURA SUR</t>
  </si>
  <si>
    <t xml:space="preserve">CARRERA 3 ABAS TURBAY </t>
  </si>
  <si>
    <t xml:space="preserve">CALLE 5 N°5-34 BARRIO CINCUENTENARIO </t>
  </si>
  <si>
    <t>CALLE 3 E N°7-60</t>
  </si>
  <si>
    <t>CRR 9 N 9A-139 B/ LA ESTRELLA</t>
  </si>
  <si>
    <t>CRR 22A N 2C-36 B/VELLAVISTA 2 ETAPA</t>
  </si>
  <si>
    <t>CRR 53 N 14-28 B/ VILLANORTE</t>
  </si>
  <si>
    <t>CLL 4 N 3-46 B/ SANTA TERESA</t>
  </si>
  <si>
    <t>CLL 5 10-52 B/ LAS DAMAS</t>
  </si>
  <si>
    <t>CLL 5 N 1-20B / CENTRO</t>
  </si>
  <si>
    <t>VEREDA EL CARMEN</t>
  </si>
  <si>
    <t>CLL 3 D N 14A-69 B/ VERSALLES</t>
  </si>
  <si>
    <t>VEREDA VILLALOBOS</t>
  </si>
  <si>
    <t>CLL 4 N7/10 B/PRIMAVERA</t>
  </si>
  <si>
    <t>VEREDA BUENOS AIRES N 2</t>
  </si>
  <si>
    <t>CRR 8 A N 5B-53 B/ LAS AVENIDAS</t>
  </si>
  <si>
    <t>VEREDA LA GALLINETA</t>
  </si>
  <si>
    <t>VEREDA ITARCA</t>
  </si>
  <si>
    <t>CLL 6A N 7-22 B/ EL PRADO</t>
  </si>
  <si>
    <t>TRASVERSAL 21 N 2D-65B/ VELLAVISTA</t>
  </si>
  <si>
    <t>CRR 14 N 2C -30 B/ EL ROSAL</t>
  </si>
  <si>
    <t>CLL 2 HB 11B-17 B/TRANSPORTADORES</t>
  </si>
  <si>
    <t xml:space="preserve">CRA 10 N 29 52 BR PINOS BAJOS </t>
  </si>
  <si>
    <t>CLL 13 N 2A-17 B/ ALTAMIRA</t>
  </si>
  <si>
    <t>CRR 7 N 8-53 B/ LA ESTRELLA</t>
  </si>
  <si>
    <t xml:space="preserve">VEREDA GUAYABAL </t>
  </si>
  <si>
    <t>EL CARAÑO</t>
  </si>
  <si>
    <t>CALLE 33 N 7-60 B/ LA PAZ</t>
  </si>
  <si>
    <t>CLL 35B N 2BIS -31</t>
  </si>
  <si>
    <t>VEREDA TABACAL</t>
  </si>
  <si>
    <t>B/ACASIAS</t>
  </si>
  <si>
    <t>B/EL JARDIN</t>
  </si>
  <si>
    <t>PARCELACIONES NUEVO MANANTIAL CAS N 76</t>
  </si>
  <si>
    <t>CLL 26 N 9-83 B/ TORASSO</t>
  </si>
  <si>
    <t>INPECCION ZABALETA</t>
  </si>
  <si>
    <t>CRR 2A N 16-22 B/ MIRA FLORES</t>
  </si>
  <si>
    <t>B/JESUS ANGEL</t>
  </si>
  <si>
    <t>CLL 17 N 3-33 B/ BOLIVAR</t>
  </si>
  <si>
    <t>B/ JARDIN</t>
  </si>
  <si>
    <t>CLL 6 N 11-76B/ LAS DAMAS</t>
  </si>
  <si>
    <t xml:space="preserve">CALLE 2 B N 14A-21B/ 17 ENERO </t>
  </si>
  <si>
    <t>CALLE 30A 1C -18 B/ LOS PINOS</t>
  </si>
  <si>
    <t>CLL 16 A 3-10 B/ LA VICTORIA</t>
  </si>
  <si>
    <t>CALLE 28 N 11-38 B/ TORASSO</t>
  </si>
  <si>
    <t>CRR 8 N 8-68 B/ LAS DAMAS</t>
  </si>
  <si>
    <t>VEREDA ALTO BERLIN</t>
  </si>
  <si>
    <t>INSPECCION MATEGUADUA</t>
  </si>
  <si>
    <t>B/ TRANSPORTADORES</t>
  </si>
  <si>
    <t>CRR 12 N 19-35 SUR B/ PRADOS DEL NORTE</t>
  </si>
  <si>
    <t>CRR 13 N 22A-11 B/ CONSOLATA</t>
  </si>
  <si>
    <t>CLL 26 N 20-61 B/ ACOLSURE</t>
  </si>
  <si>
    <t>CLL 3 A N 12-03B/ VERSALLES</t>
  </si>
  <si>
    <t>MANZAN 1 ETAPA 1 CASA 20 B/ LOS ANGELES</t>
  </si>
  <si>
    <t>CLL 6A N 15-52</t>
  </si>
  <si>
    <t xml:space="preserve"> CARRERA 1 D N 32-56 B/YAPURA NORTE</t>
  </si>
  <si>
    <t>CRR  21 A N 3A-27 B/ YAPURA SUR</t>
  </si>
  <si>
    <t>B/ALTAVISTA</t>
  </si>
  <si>
    <t>CALLE 7 N 4-34 B/ LOS ALPES</t>
  </si>
  <si>
    <t>CALLE 12 N 2A-18 B/ EL EDEN</t>
  </si>
  <si>
    <t xml:space="preserve">CL 27 N.4-78 BRR TURBAY </t>
  </si>
  <si>
    <t>CRR  4 N 6 -63 B/ CENTRO</t>
  </si>
  <si>
    <t>B/ LAS AMERICAS</t>
  </si>
  <si>
    <t>INPECCION MATEGUADUA</t>
  </si>
  <si>
    <t xml:space="preserve">CRA 5 N 7-45 EL RECREO  </t>
  </si>
  <si>
    <t>CARRERA 12 9-57 B/ JUAN XXII</t>
  </si>
  <si>
    <t>CRR 3 N 1B -05 B/ QUENEDY</t>
  </si>
  <si>
    <t>B/ EL JERDIN</t>
  </si>
  <si>
    <t>KILOMETRO 2 VIA NEIVA</t>
  </si>
  <si>
    <t>CRR 4 N2-45 B/ CENTRO</t>
  </si>
  <si>
    <t>TRANV 8 14-16B/ PRIMAVERA</t>
  </si>
  <si>
    <t>B/ BRISAS BAJAS CRR 10 42-25</t>
  </si>
  <si>
    <t>LOTE 8 B/CIUDADELA</t>
  </si>
  <si>
    <t>B/ LA INSPECCION EL DORADO</t>
  </si>
  <si>
    <t>Cr.2A No.2D-54</t>
  </si>
  <si>
    <t xml:space="preserve">CRA 2B N 12A 36 BR. ABAS TURBAY   </t>
  </si>
  <si>
    <t>CLL 6 SUR N 12-19B/ PASQUE AMAZONIA</t>
  </si>
  <si>
    <t>B/CIUDAD MODELO</t>
  </si>
  <si>
    <t>VEREDA LOS MORROS</t>
  </si>
  <si>
    <t>CLL 21 N 1-141 B/ LA ACACIAS</t>
  </si>
  <si>
    <t>CRR 2B N 33-10 B/ LAURELES</t>
  </si>
  <si>
    <t>CRR 2H N 15A-137 B/ ABBAS TURBAY</t>
  </si>
  <si>
    <t>CLL 13 N13-22B/ JESUS ANGEL</t>
  </si>
  <si>
    <t>VEREDA FLORESTA</t>
  </si>
  <si>
    <t>CRR 2 N 12-28</t>
  </si>
  <si>
    <t>CRR  12 N 11-16B/ JUAN XXII</t>
  </si>
  <si>
    <t>PUERTO BETANIA</t>
  </si>
  <si>
    <t>B/ BRISAS ALTAS</t>
  </si>
  <si>
    <t>VEREDA EL BOSQUE</t>
  </si>
  <si>
    <t>CRR 24 N 3-22 B/ YAPURA SUR</t>
  </si>
  <si>
    <t>VEREDA LA MOCHILERO</t>
  </si>
  <si>
    <t>CLL 27 N 13/26 B/ LAS AMERICAS</t>
  </si>
  <si>
    <t>TRAN V 11 N 5-280 B/ LOS MOLINOS</t>
  </si>
  <si>
    <t>CLL 1 N 1A-12 B/ VILLA FERRO</t>
  </si>
  <si>
    <t>CARRERA 2 N 9-10 B/ VILLA ERIKA</t>
  </si>
  <si>
    <t>VEREDA DEL RECREO</t>
  </si>
  <si>
    <t>B/ LA LIBERTAD</t>
  </si>
  <si>
    <t>VEREDA LA NOVIA</t>
  </si>
  <si>
    <t xml:space="preserve">CLL 3 N 19-68 YAPURA SUR  </t>
  </si>
  <si>
    <t xml:space="preserve">BR NUEVA COLOMBIA     </t>
  </si>
  <si>
    <t xml:space="preserve">VRDA VALLEDUPAR       </t>
  </si>
  <si>
    <t>CLL 27 N 30-45 B/ CIUDADELA</t>
  </si>
  <si>
    <t>CRR 10 N 2-11 B/ EL COLISEO</t>
  </si>
  <si>
    <t>CLL 1 10-24B/ EL COLISEO</t>
  </si>
  <si>
    <t>B/ TURBAY</t>
  </si>
  <si>
    <t>CRR 9 N 22-29 B/ TORASSO</t>
  </si>
  <si>
    <t>VEREDA CASERIO MIRAMAR</t>
  </si>
  <si>
    <t>VEREDA EL ROSAL</t>
  </si>
  <si>
    <t>CRR 9 N 5A-21 B/ LAS VENIDAS</t>
  </si>
  <si>
    <t>CRR 10A N 33C-41B/ LA VICTORIA</t>
  </si>
  <si>
    <t>CLL 10 N14-46B/ JUAN XXIII</t>
  </si>
  <si>
    <t>CRR 14 B N 2ABIS 33B/ 17 ENERO</t>
  </si>
  <si>
    <t>CLL 3A BIS 14-33 B/VERSALLES</t>
  </si>
  <si>
    <t xml:space="preserve">B/ CENTRO </t>
  </si>
  <si>
    <t xml:space="preserve">CLL 5ASUR  N 19B-23 B/ VELLAVISTA </t>
  </si>
  <si>
    <t>CLL 11 N 2G-31 B/ PANORAMA</t>
  </si>
  <si>
    <t>CLL 24 N 4-34 B/ LA LIBERTAD</t>
  </si>
  <si>
    <t>CLL 3 N 4-69 B/ CEDNTRO</t>
  </si>
  <si>
    <t>CRR 7 N 5-91 B/ CAJA AGRARIA</t>
  </si>
  <si>
    <t>PARROQUIA SAN JOSE B/ LAS AMERICAS</t>
  </si>
  <si>
    <t>CRR 13 N 7A-38</t>
  </si>
  <si>
    <t>INSPECCION FRAGUITA</t>
  </si>
  <si>
    <t>CRR 3 N 10/04</t>
  </si>
  <si>
    <t>CRR 34 N 33-22 B/ LA CIUDADELA</t>
  </si>
  <si>
    <t>CRR 22A N 3A-21 B/ YAPURA SUR</t>
  </si>
  <si>
    <t xml:space="preserve">KRA 13A 8A -85 JUAN XIII      </t>
  </si>
  <si>
    <t>CLL 20 N 3B-04 B/ ALPES</t>
  </si>
  <si>
    <t>CLL 6 N 17A-04 B/ VILLA ONICA</t>
  </si>
  <si>
    <t>VEREDA PRIMAVERA</t>
  </si>
  <si>
    <t>DIAGONAL 22 N 10-91 B/ TORASSO</t>
  </si>
  <si>
    <t>CLL 20 N 12-12 B/ INMACULADA</t>
  </si>
  <si>
    <t>CRR 21 N10-35 B/ PANORAMA</t>
  </si>
  <si>
    <t>VEREDA SANISIDRO</t>
  </si>
  <si>
    <t>CLL 27 9-37 B/ AMERICAS</t>
  </si>
  <si>
    <t>VEREDA LA REFORMA</t>
  </si>
  <si>
    <t>B/EL PORTAL</t>
  </si>
  <si>
    <t>CRR 24A N 3-16 B/ YAUPA SUR</t>
  </si>
  <si>
    <t>PARCELACION LA FLORIRA LOTE 102</t>
  </si>
  <si>
    <t xml:space="preserve">CLL 4 1E -50 </t>
  </si>
  <si>
    <t>MATEGUADUA</t>
  </si>
  <si>
    <t>TRANSV 21 N3-49B/ YAPURA</t>
  </si>
  <si>
    <t>TRANV 2 B N 11A-20 B/ EL EDEN</t>
  </si>
  <si>
    <t>VEREDA LA CONCORDIA</t>
  </si>
  <si>
    <t>VEREDA LA TIGRERA</t>
  </si>
  <si>
    <t>CLL 29 N 19A-15 B/ ACOLSUR</t>
  </si>
  <si>
    <t>CRR 10E N 14-136 B/  HORIZONTE</t>
  </si>
  <si>
    <t>CLL 11 N 2F-11 B/ PANORAMA</t>
  </si>
  <si>
    <t>VEREDA  LAS ALTAS VIA NEIVA K 25</t>
  </si>
  <si>
    <t>VEREDA EL CARBON</t>
  </si>
  <si>
    <t>CRR 5 N 5-35 B/ CENTROL</t>
  </si>
  <si>
    <t>CRR 8 N 8-73 B/ LA ESTRELLA</t>
  </si>
  <si>
    <t>CASA 66 ETAPA 3/ B LA GLORIA</t>
  </si>
  <si>
    <t>CLL 19 4-06 B/ BUENOS AIRES</t>
  </si>
  <si>
    <t>B/ COMUNEROS</t>
  </si>
  <si>
    <t xml:space="preserve">B/ 20 DE JULIO </t>
  </si>
  <si>
    <t>B/VISTA HERMOSA CLL 14A N 1-17</t>
  </si>
  <si>
    <t>CLL 8 SUR N 18-40 B/ VILLA MONICA</t>
  </si>
  <si>
    <t xml:space="preserve">DIAG 2A N 22A-22 </t>
  </si>
  <si>
    <t>CRR 2I N 13A-98 B/ ABBAS TURBAY</t>
  </si>
  <si>
    <t xml:space="preserve">B/ LOS ALPES </t>
  </si>
  <si>
    <t>MANZANA C CASA 46 B/ VILLA ERICA</t>
  </si>
  <si>
    <t xml:space="preserve">COMUNA 8 CASA 490 CIUDAD BOLIVAR   </t>
  </si>
  <si>
    <t>CLL 29 D 1E-10B/ CUNBDUY</t>
  </si>
  <si>
    <t>CRR 12A ESTE N 14-16B/ LA PROMAVERA</t>
  </si>
  <si>
    <t>B/ LA TRONCAL DEL HACHA</t>
  </si>
  <si>
    <t>CRR 5C N 5-38 B/ BERLIN</t>
  </si>
  <si>
    <t>CRR 5 N 8-12 B/ SIMON BOLIVA</t>
  </si>
  <si>
    <t>B/YAPURA</t>
  </si>
  <si>
    <t>VEREDA MIRAS BLANCAS</t>
  </si>
  <si>
    <t>diagonal 4 n 4-210 b/ berlin</t>
  </si>
  <si>
    <t>VEREDA LA ESPAÑOLA</t>
  </si>
  <si>
    <t>CRR 14 N 2C-35B/ EL ROSAL</t>
  </si>
  <si>
    <t>CRR 20 N 3A-24B/ YAPURA SUR</t>
  </si>
  <si>
    <t>CLL 6 SUR 1C-12 B/ SUMAGUAZA</t>
  </si>
  <si>
    <t>B/SIMON BOLIVAR</t>
  </si>
  <si>
    <t>CLL 11 N 2G 25 B/ PANORAMA</t>
  </si>
  <si>
    <t>VEREDA LA PARADA</t>
  </si>
  <si>
    <t>CRR 2 N  3-27</t>
  </si>
  <si>
    <t>CRR 13 N 9-58 B/ LAS DAMAS</t>
  </si>
  <si>
    <t>B/ PRIMERO DE AGOSTO</t>
  </si>
  <si>
    <t>TRANV 6 B N 14A-60 B OLIMPICO</t>
  </si>
  <si>
    <t xml:space="preserve">CLL 23B N.7C-12 BR LA PAZ  </t>
  </si>
  <si>
    <t>B/EL CENTRO</t>
  </si>
  <si>
    <t>CRR 2 I N 2B-18 B/ PANORAMA</t>
  </si>
  <si>
    <t>CLL 29 N 28-23 B/ VILLA DEL PRADO</t>
  </si>
  <si>
    <t>CALLE 7 18-33</t>
  </si>
  <si>
    <t>CRR 13 N 9-50 B/ JUAN XXIII</t>
  </si>
  <si>
    <t>VEREDA SARABANDO MEDIO</t>
  </si>
  <si>
    <t>VEREDA LAS AMERICAS</t>
  </si>
  <si>
    <t>CRR  17 N 12-24B/ ALFONSO LOPEZ</t>
  </si>
  <si>
    <t>CLL 4 N 5-21B/ CENTRO</t>
  </si>
  <si>
    <t>PUERTO HERICHA</t>
  </si>
  <si>
    <t>CRR 2 N 9-10 B/ VILLA DEL CARMEN</t>
  </si>
  <si>
    <t>CLL 4 N 4 -17 B/ CENTRO</t>
  </si>
  <si>
    <t xml:space="preserve">KILOMETRO 30 </t>
  </si>
  <si>
    <t>B/ LAS CIUDADELA</t>
  </si>
  <si>
    <t>B/ SAN ISABEL CRR 7</t>
  </si>
  <si>
    <t>CRR 5 N 5 -35 B/ BERLIN</t>
  </si>
  <si>
    <t>CRR 2 H N 13A-53 B/ ABBAS TURBAY</t>
  </si>
  <si>
    <t>CRR 5 N 14A-26</t>
  </si>
  <si>
    <t>B/ BELLO HORIZONTE</t>
  </si>
  <si>
    <t>CRR 1 D N 32-03 B/ YAPURA</t>
  </si>
  <si>
    <t>CLL 30 N 9-80 B/ CUNDUY</t>
  </si>
  <si>
    <t>CRR 9B N 7-35 B/ LAS AVENIDAS</t>
  </si>
  <si>
    <t>CLL 2 C N 2B-64 BARRIO ANDES</t>
  </si>
  <si>
    <t>CLL 20 14-83 B/ LA CONSOLATA</t>
  </si>
  <si>
    <t>CRR 4 N 3-39 B/ CENTRO</t>
  </si>
  <si>
    <t>CLL 20 N 1-99 B/ LAS ACACIAS</t>
  </si>
  <si>
    <t>TRAN 2A BIS 11A-75 B/ EL EDEN</t>
  </si>
  <si>
    <t>CRR 3 N 1-52 B/ CENTRO</t>
  </si>
  <si>
    <t>PARCELACION Santo Domingo casa 39</t>
  </si>
  <si>
    <t>CRR 15 N 5P -21 B/ JUAN XXII</t>
  </si>
  <si>
    <t>UNION PENEYA</t>
  </si>
  <si>
    <t xml:space="preserve">CRA 5 N.5-35 BRR BERLIN </t>
  </si>
  <si>
    <t>CRR 8 N 9-27 B/ ESTRELLA BAJA</t>
  </si>
  <si>
    <t>VEREDA EL FONO</t>
  </si>
  <si>
    <t>LA NOVIA</t>
  </si>
  <si>
    <t>CLL 30 N1E-46 B/ EL CUNDUY</t>
  </si>
  <si>
    <t>CRR9 N2C-38 B/ PUEBLO NUEVO</t>
  </si>
  <si>
    <t>CLL 21  N 4A-17 B/ BUENOS AIRES</t>
  </si>
  <si>
    <t>CRR 1 CLL 5</t>
  </si>
  <si>
    <t>CRR 16 N 11C-36 B/ EL LENNIN</t>
  </si>
  <si>
    <t>PALMERAS B/ VILLANUEVA CALLE PRINCIPAL</t>
  </si>
  <si>
    <t>CRR 1F N 39A-56 B/ LA PAZ</t>
  </si>
  <si>
    <t>PLATANILLO</t>
  </si>
  <si>
    <t xml:space="preserve">CLL 22 N 22-31 TORASSO </t>
  </si>
  <si>
    <t>CLL 26 N 1A-04 B/ LAS AMERICAS</t>
  </si>
  <si>
    <t>CRR 16 N 2A-36 B/ RINCON DE LA ESTRELLA</t>
  </si>
  <si>
    <t>CLL 30A N 1C-18B/ LOS PINOS</t>
  </si>
  <si>
    <t>CRR 14 B N 2B-38 B/ FLORNCIA LA NUEVA</t>
  </si>
  <si>
    <t>CRR 2 N 4-88 B/ LA EGA</t>
  </si>
  <si>
    <t>CLL 33D NO 7-37 B LA PAZ</t>
  </si>
  <si>
    <t>CRR 8 N 8-40 B/ ESTRELLA</t>
  </si>
  <si>
    <t>B/ EL TRIUNFO</t>
  </si>
  <si>
    <t>CLL 4 N 8-45 B/ LAS BRISAS</t>
  </si>
  <si>
    <t>CRR 22 N 3-20 B/ YAPURA SUR</t>
  </si>
  <si>
    <t>CRR 16 N 9-13 B/ JUAN XXII</t>
  </si>
  <si>
    <t>CLL 7E N  B/ LA PRIMAVERA</t>
  </si>
  <si>
    <t>CLL 5 A SUR N 17A-25 B/ VILLA MONICA</t>
  </si>
  <si>
    <t>CRR 16A N 11C-36 B/ EL LENIN</t>
  </si>
  <si>
    <t>CLL 6 N 7-46 B/ CJA AGRARIA</t>
  </si>
  <si>
    <t>CRA 35A N 12-03 B/ VILLA NATALIA</t>
  </si>
  <si>
    <t>CRR 8 N 7-25 B/ LA ESTELLA</t>
  </si>
  <si>
    <t>URBANIZACION PORTAL MIRADOR ETAPA 1 MANZANA 4 PTO 1</t>
  </si>
  <si>
    <t>B/ LAS ACACIAS</t>
  </si>
  <si>
    <t>CRR 6 N 15-18 B/ RAICERO</t>
  </si>
  <si>
    <t>CLL 8 N 2ESTE -26 B/ CONSTRUCTORES</t>
  </si>
  <si>
    <t>CALLE 22 A N 9-25 B/ TORASSO</t>
  </si>
  <si>
    <t>CLL 15A N 5-57 B/ 12 DE OCTUBRE</t>
  </si>
  <si>
    <t>CLL 2C N 11B-34 B/ TRANSPORTADORES</t>
  </si>
  <si>
    <t>CRR 8 N 2-385 B/ ALIANZA</t>
  </si>
  <si>
    <t>INSPECCION GUAYABAL</t>
  </si>
  <si>
    <t>B/ NUEVA ESPERANZA</t>
  </si>
  <si>
    <t>VEREDA ALTO ARENOSO</t>
  </si>
  <si>
    <t>CRR 2A N 2B-18 B/ CIUDAD MODELO</t>
  </si>
  <si>
    <t>VEREDA VENECIA KL 8</t>
  </si>
  <si>
    <t>CRR 4 A N 13-23 B/ POVERNIR</t>
  </si>
  <si>
    <t>CRR 1 ESTE N 3B-03 SUR</t>
  </si>
  <si>
    <t>CRR 4 N 10-08 B/ CONCENTRACION</t>
  </si>
  <si>
    <t>CLL 10B N 2D-26 B/ PANORAMA</t>
  </si>
  <si>
    <t>CALLE 19B SUR N 8-50 B/ LOS ANGELES</t>
  </si>
  <si>
    <t>CRR 5 N 15A-30 B/ 12 OCTUBRE</t>
  </si>
  <si>
    <t>TRONCAL DEL HACHA</t>
  </si>
  <si>
    <t>CLL 9 N 5/40 B/ GUILLERMO ESCOBAR</t>
  </si>
  <si>
    <t>CRR 7 N 9-17 B/ LA ESTRELLA</t>
  </si>
  <si>
    <t>CLL 13 N 12 B-12 B/ JESUS ANGEL</t>
  </si>
  <si>
    <t>PARCELA VILLA ANDREA</t>
  </si>
  <si>
    <t>VEREDA DAMAS</t>
  </si>
  <si>
    <t>PARCERLA ITARCA</t>
  </si>
  <si>
    <t>B/ LENIN CRRA 16A N 11D-36</t>
  </si>
  <si>
    <t>VEREDA CRISTALES</t>
  </si>
  <si>
    <t>CRR 16 N 11C-07 B/ AVENIDA GAITAN</t>
  </si>
  <si>
    <t>CLL 1G N 10D-46 B/ NUEVO HORIZONTE</t>
  </si>
  <si>
    <t xml:space="preserve">CONDOMINIO CAMPESTRE MARIA JESUS MANZANA N LOTE 5 </t>
  </si>
  <si>
    <t>CLL 3 NB 4 -55</t>
  </si>
  <si>
    <t>VERDEDA PLAYARICA</t>
  </si>
  <si>
    <t>B/ SUMAGUASE</t>
  </si>
  <si>
    <t>CRR 14A N 11B-17 B/ LA BOCANA</t>
  </si>
  <si>
    <t>CRR 2 N 4-103 B/ CENTRO</t>
  </si>
  <si>
    <t>CRR 2 N 1-51 B/ PALONEGRO</t>
  </si>
  <si>
    <t>VILLA RICA DEL CAMEN</t>
  </si>
  <si>
    <t>VEREDA BAJO BERLIN</t>
  </si>
  <si>
    <t>17 DE ENERO</t>
  </si>
  <si>
    <t>CRA 15 N 7 26 JUAN XXIII</t>
  </si>
  <si>
    <t>CLL 2B N 14A 21</t>
  </si>
  <si>
    <t>TRANV 3 N 12-53 B/ LA LIBERTAD</t>
  </si>
  <si>
    <t>VEREDA ORQUIDIA</t>
  </si>
  <si>
    <t>CLL 22  N 9-13 B/ TORASSO</t>
  </si>
  <si>
    <t>PARCELA EL CAIMO</t>
  </si>
  <si>
    <t xml:space="preserve">CLL 32B N 7A-18 BRISAS DEL SINAI     </t>
  </si>
  <si>
    <t>CLL 13 B N 13A-4 B/ PABLO VI</t>
  </si>
  <si>
    <t>CLL 13B N 3-10 B/ PABLO IV</t>
  </si>
  <si>
    <t>CRR 22 N 23-10 B/ YAPURA</t>
  </si>
  <si>
    <t>CLL 13 TRAV  2J N 12A-37 B/ ABBAS TURBAY</t>
  </si>
  <si>
    <t>CLL 30A N 1C-56 B/ LOS PINOS</t>
  </si>
  <si>
    <t>CRR 3 N 7-49 B/ VILLA AMOZONICO</t>
  </si>
  <si>
    <t xml:space="preserve">CRA 14 N 11F-51 SAN FRANCISCO    </t>
  </si>
  <si>
    <t xml:space="preserve">CLL 30 N 1C 136 BRR PINOS BAJOS         </t>
  </si>
  <si>
    <t>CLL 6 N 17A-04 B/ VILLAMONICA</t>
  </si>
  <si>
    <t>B/ NUEVA COLOMBIA CRR 4 N 6-67</t>
  </si>
  <si>
    <t>CLL 2 CASA2 B/ PORTAL COLINAS</t>
  </si>
  <si>
    <t>CLL 27 N 11-55 B/ TORASSO</t>
  </si>
  <si>
    <t xml:space="preserve">ILUSION MATICURU   </t>
  </si>
  <si>
    <t>B/ ALIANZA</t>
  </si>
  <si>
    <t>CRR 3 N 4-51 B/ CENTRO</t>
  </si>
  <si>
    <t>CALLE 4 N 13_44 BARRIO SIMON BOLIVAR</t>
  </si>
  <si>
    <t>CR 7 N 6_55 BARRIO LAS DAMAS</t>
  </si>
  <si>
    <t>CALLE 8 N 9/54</t>
  </si>
  <si>
    <t>CR 6 N 7 42 BARRIO LAS AMERICAS</t>
  </si>
  <si>
    <t>CRR 13 N° 7 - 46 LAS DAMAS</t>
  </si>
  <si>
    <t xml:space="preserve">CAR 12 6 30 </t>
  </si>
  <si>
    <t>CALLE 7 N 5_66 BARRIO LAS AMERICAS</t>
  </si>
  <si>
    <t xml:space="preserve">CLL 4 N 8-01   </t>
  </si>
  <si>
    <t xml:space="preserve">KRA 14 SUR # 1-60 BR. VILLA DEL RIO </t>
  </si>
  <si>
    <t>CR 13 B 1/16 TRES ESQUINAS DEL CAGUAN</t>
  </si>
  <si>
    <t>CRRA 11 N 1A 12</t>
  </si>
  <si>
    <t>Cl.6A No. 16-77   BARRIO  EL JARDIN</t>
  </si>
  <si>
    <t>CALLE 12 N 12 31 SAN FRNACISCO</t>
  </si>
  <si>
    <t>CRR 13A N 1-37 JUAN XXII</t>
  </si>
  <si>
    <t>CLL 21 N 4-38</t>
  </si>
  <si>
    <t>CRR 24 N 3A-03 B/ YAPURA SUR</t>
  </si>
  <si>
    <t>CRR 4 N 16-03 B/ 12 OCTUBRE</t>
  </si>
  <si>
    <t xml:space="preserve">Cr.24 No.3-41 Brr. Yapura       </t>
  </si>
  <si>
    <t>CRR 2 N 32/53 B/ YAPURA NORTE</t>
  </si>
  <si>
    <t>CRR 9 ESTE4/08 B/ JAMIN</t>
  </si>
  <si>
    <t>CLL 16A N 16-29 B/ MIRAFLORES</t>
  </si>
  <si>
    <t>LOTE 22 MANZANA 1 BARRIO LA FLORESTA</t>
  </si>
  <si>
    <t>CALLE 2 # 1A - 68 BARRIO HERNANDEZ</t>
  </si>
  <si>
    <t xml:space="preserve">BARRIO PALMERAS BAJAS </t>
  </si>
  <si>
    <t>CLL 6 NUMERO 7A - 03</t>
  </si>
  <si>
    <t>BARRIO PRIMAVERA CRRA 13 #13A - 53</t>
  </si>
  <si>
    <t xml:space="preserve">BARRIO LAS VILLAS </t>
  </si>
  <si>
    <t xml:space="preserve">BARRIO LA VICOTRIA </t>
  </si>
  <si>
    <t>CLL3 A N 2- 55</t>
  </si>
  <si>
    <t>VEREDA LOS LOBITOS (CARTAGENA DEL CHAIRA)</t>
  </si>
  <si>
    <t xml:space="preserve">BARRIO LA FLORESTA </t>
  </si>
  <si>
    <t>CLL 22 N 2-44 B/ ATALAYA</t>
  </si>
  <si>
    <t xml:space="preserve">CRA 7 N 24-21 RICAURTE       </t>
  </si>
  <si>
    <t xml:space="preserve">Cl.13 No.17-30    </t>
  </si>
  <si>
    <t>CRR 2 N 32-53 B/ YAPURA</t>
  </si>
  <si>
    <t xml:space="preserve">FINCA LA PRIMAVERA    </t>
  </si>
  <si>
    <t xml:space="preserve">CLL 17 N 4B SIMON BOLIVAR </t>
  </si>
  <si>
    <t>VEREDA ANAYASITO</t>
  </si>
  <si>
    <t>CRR 7 N 6-52 B/ LAS AMERICA</t>
  </si>
  <si>
    <t xml:space="preserve">CRA 6 N.3-53     </t>
  </si>
  <si>
    <t xml:space="preserve">Cr.5 NO.3-61  TEL 4314095     </t>
  </si>
  <si>
    <t xml:space="preserve">CLL 5 N 1-19 LAS MERCEDES 4314119     </t>
  </si>
  <si>
    <t>VEREDA LA RIVERA</t>
  </si>
  <si>
    <t xml:space="preserve">VEREDA LAS PALOMAS      </t>
  </si>
  <si>
    <t>B/CENTRO CR5 6-64</t>
  </si>
  <si>
    <t>B/PRIMAVERA CALL 1 N 4-44</t>
  </si>
  <si>
    <t>B/ CAMILO TORRES CRA 6 N 6-70</t>
  </si>
  <si>
    <t>B/ VILLA ADRIANA CARERA 12 B N 3A 24</t>
  </si>
  <si>
    <t>V/YAICOGE</t>
  </si>
  <si>
    <t>V/REMILINOS DEL CAGUA</t>
  </si>
  <si>
    <t>V/ SANISIDRO</t>
  </si>
  <si>
    <t>B/CENTRO CRA 3 N 2-66</t>
  </si>
  <si>
    <t>B/ANTIOAQUIA CALLE 5 N 7 42</t>
  </si>
  <si>
    <t>B//CENTRO CALLE 6 N 4 59</t>
  </si>
  <si>
    <t>B/CAMILOTORRES CALLE 8#7-45</t>
  </si>
  <si>
    <t>B/PRIMAVERA  CRA 7 N 2-40</t>
  </si>
  <si>
    <t>B/CAMILO TORRES CRRA 9 N 9 12</t>
  </si>
  <si>
    <t xml:space="preserve">VEREDA PANAMA I     </t>
  </si>
  <si>
    <t>CRA 152 BIS 15  NUEVA FLORENCIA</t>
  </si>
  <si>
    <t>B/PRIMAVERA</t>
  </si>
  <si>
    <t>B/ LAS DAMAS</t>
  </si>
  <si>
    <t xml:space="preserve">CRA 12 N 1-20 COLISEO      </t>
  </si>
  <si>
    <t>CRR 12 N 12H-40 B/ ABBAS TURBAY</t>
  </si>
  <si>
    <t>CRR 2B N 313/103 B/ ABBAS TURBAY</t>
  </si>
  <si>
    <t>CLL 2D N 2A-18 B/ CIUDAD MODELO</t>
  </si>
  <si>
    <t>CLL 15 N 1-81 BRR VISTA HERMOSA</t>
  </si>
  <si>
    <t>CLL 14 C N 9-38 ESTE B/ BELLO HORIZONTE</t>
  </si>
  <si>
    <t>VEREDA POZOS</t>
  </si>
  <si>
    <t>CLL 13 N 6A-25 B/ RAICERO</t>
  </si>
  <si>
    <t>CALLE 22 N 8-60 B/ TORASSO</t>
  </si>
  <si>
    <t>CALLE 4 N N 8-81 B/ EL CEDRAL</t>
  </si>
  <si>
    <t>CLL 4 N5-53 B/ BRISAS BAJAS</t>
  </si>
  <si>
    <t xml:space="preserve">CALLE 11 N 2G-11 BARRIO PANORAMA  </t>
  </si>
  <si>
    <t>CLL 3 SUR N 19B-29 B/ BELLAVISTA</t>
  </si>
  <si>
    <t xml:space="preserve">Cl.25 No.8-38 BR. TORASSO     </t>
  </si>
  <si>
    <t>CLL 21 N 2B-36 B/ LOS ALPES</t>
  </si>
  <si>
    <t>B/VILLA ERICA</t>
  </si>
  <si>
    <t>CLL 4 N 6-42</t>
  </si>
  <si>
    <t>CLL 3 2-45B/ SIMON BOLIVAR</t>
  </si>
  <si>
    <t>B/ CENTRO CLL 9 4-32</t>
  </si>
  <si>
    <t>B/17 ENERO</t>
  </si>
  <si>
    <t xml:space="preserve">Cl 2G No 11B-39 Brr TRANSPORTADORES </t>
  </si>
  <si>
    <t>CLL 17 N2D-27 B/ RINCO DE LA ESTRELLA</t>
  </si>
  <si>
    <t>SAN JUAN DEL LOSADA</t>
  </si>
  <si>
    <t xml:space="preserve">CL 9 BIS N 4 -10 BR BUENOS AIRES   </t>
  </si>
  <si>
    <t>B/ DIVINO NIÑO CLL 3 SUR N 3-67</t>
  </si>
  <si>
    <t>CARRERA 13A N 8A-85 B/ JUAN XXIII</t>
  </si>
  <si>
    <t>URBANIZACION CALLE REAL CASA B8 B/ LA PAZ</t>
  </si>
  <si>
    <t xml:space="preserve">CRA 21 N 2C-55 BELLAVISTA    </t>
  </si>
  <si>
    <t>CLL 42N 2-93 B/ EL SINAI</t>
  </si>
  <si>
    <t>CLL 7 SALIDA FLORENCIA FRENTE AL CENTRO DE ACOPIO</t>
  </si>
  <si>
    <t>CRR 2C N 2C-29 B/ ABBAS TURBAY</t>
  </si>
  <si>
    <t>CLL 40 N 32 18 B/ PAONESA</t>
  </si>
  <si>
    <t>MANZANA 62 CASA N 4 B/ LA GLORIA</t>
  </si>
  <si>
    <t>CRR 2 J N 12A-25 B/ ABBAS TURBAY</t>
  </si>
  <si>
    <t>CRR 2 E N 1-25 B/VILLA SANTANA</t>
  </si>
  <si>
    <t xml:space="preserve">CALLE 17 N 2A BIS 03 RINCONDELAESTRELLA   </t>
  </si>
  <si>
    <t xml:space="preserve">CLL 23 N 13-33 B/ TORASSO  </t>
  </si>
  <si>
    <t>CRR 3A N 7-79/ CJA AGRARIA</t>
  </si>
  <si>
    <t>CRR 17 N11C-23 B/ ALFONSO LOPEZ</t>
  </si>
  <si>
    <t>PRADOS DEL NORTE CLL 20 N 12-17</t>
  </si>
  <si>
    <t>B/ VILLA FERRO CRR 1 1-03</t>
  </si>
  <si>
    <t>LOTE 1 MANZANA D B/ VICTORIA REGIA</t>
  </si>
  <si>
    <t xml:space="preserve">CRA 1 G N 40B-27 LA VICTORIA  </t>
  </si>
  <si>
    <t xml:space="preserve">Cl. 1A No.22A-145 Brr. Villa Mónica     </t>
  </si>
  <si>
    <t xml:space="preserve">CRA 11A No.35A-02 BR VILLA NATALIA    </t>
  </si>
  <si>
    <t>B/ ABBAS TURBAY</t>
  </si>
  <si>
    <t>CRA 5B N 4-16 B/ BERLIN</t>
  </si>
  <si>
    <t>MANZANA 5 CASA 78 B/ PORTAL DEL MIRADOR</t>
  </si>
  <si>
    <t xml:space="preserve">CLL 16 N 13-76 NUEVA FLORENCIA     </t>
  </si>
  <si>
    <t>CLL 2 N 19-27 B/ VELLAVISTA 1 ETAPA</t>
  </si>
  <si>
    <t>CLL 10 N 2 -32 B/ VILLA ANDREA</t>
  </si>
  <si>
    <t xml:space="preserve">KR 36 # 27 - 50 COLINAS DE SAN ANTONIO </t>
  </si>
  <si>
    <t xml:space="preserve">CLL 29 N 27-04       </t>
  </si>
  <si>
    <t>CRR 4B N 24/05 B / LUBERTAD</t>
  </si>
  <si>
    <t xml:space="preserve">CRA 25 N 3-10 YAPURA SUR  </t>
  </si>
  <si>
    <t>CONJUNTO EL ROSAL CASA 11</t>
  </si>
  <si>
    <t xml:space="preserve">CRR 19 N 6-06 B/ </t>
  </si>
  <si>
    <t>INSPECCION  PUERTO UNGRIA</t>
  </si>
  <si>
    <t>CASERIO GUAYABAL</t>
  </si>
  <si>
    <t xml:space="preserve">CR. 10 N. 4-34 BR EL CENTRO  </t>
  </si>
  <si>
    <t xml:space="preserve">CLL 8 N 9-51 BRR LAS DAMAS       </t>
  </si>
  <si>
    <t>CLL 22 N 9-13 B/ EL TORASSO</t>
  </si>
  <si>
    <t>CRR 2 BIS N 33B-32 B/ YAPURA NORTE</t>
  </si>
  <si>
    <t>CRR 1 CALLE 15 B/ RECREO</t>
  </si>
  <si>
    <t xml:space="preserve">CRA 8 N 4-55 CENTRO     </t>
  </si>
  <si>
    <t>CRR 6 N 23-30 B/ LIBERTAD</t>
  </si>
  <si>
    <t xml:space="preserve">CRA 9 N 22-29 EL TORASSO    </t>
  </si>
  <si>
    <t>CRR 8 N 8-30B / JARDIN</t>
  </si>
  <si>
    <t xml:space="preserve">KRA 6E #1 SUR MZ 141 VILLA INES   </t>
  </si>
  <si>
    <t xml:space="preserve">CLL 28N 1C-77           </t>
  </si>
  <si>
    <t xml:space="preserve">CORREGIMIENTO DE RIONEGRO       </t>
  </si>
  <si>
    <t>CLL 2 N 17-46 B / VILLAMONICA</t>
  </si>
  <si>
    <t>VEREDA LUCITANIA</t>
  </si>
  <si>
    <t>CLL 3 B N 14A-52 B/ VERSALLES</t>
  </si>
  <si>
    <t>VEREDA VILLA RICA</t>
  </si>
  <si>
    <t>PARCELA 15 VEREDA RINCON DEL PARAISO</t>
  </si>
  <si>
    <t>VEREDEA EL GUAMO</t>
  </si>
  <si>
    <t>CRR 16 N 1ABIS -19B/ VILLA MONICA</t>
  </si>
  <si>
    <t>CALLE 9 N 5A-98 B/ COLISSEO</t>
  </si>
  <si>
    <t>CLL 11 N9B-31 APARTAMENTO 4 B/ LA ESTRELLA</t>
  </si>
  <si>
    <t xml:space="preserve">CLL 6A SUR N 19-16 BELLAVISTA       </t>
  </si>
  <si>
    <t xml:space="preserve">CLL 4  5A-69 BR BERLIN MALVINAS </t>
  </si>
  <si>
    <t xml:space="preserve">CRA 1 N 8-28 B/ JARDIN     </t>
  </si>
  <si>
    <t xml:space="preserve">CLL 8A N 4A-68 GUILLERMO ESCOBAR      </t>
  </si>
  <si>
    <t xml:space="preserve">CLL 12A N 3B-22 BR PORVENIR   </t>
  </si>
  <si>
    <t xml:space="preserve">CLL 1C N 10A- SAMAWASI    </t>
  </si>
  <si>
    <t xml:space="preserve">CLL 9 N 7-21 SANTA ISABEL    </t>
  </si>
  <si>
    <t>Carrera2 #6-18 SANTUARIO</t>
  </si>
  <si>
    <t>CARRERA 5 N 14-75 B/ PORVENIR</t>
  </si>
  <si>
    <t xml:space="preserve">CLL 44A N 2-14    </t>
  </si>
  <si>
    <t>URB. LA GLORIA ETAPA 3 CASA 17</t>
  </si>
  <si>
    <t>Cr.15 No.10-37 BR. JUAN XXIII</t>
  </si>
  <si>
    <t>CALLE 3A N 3-51 B. ALAMEDA</t>
  </si>
  <si>
    <t>CLL 17N 13-29 B/ FYNDADOR</t>
  </si>
  <si>
    <t>CLL 6 N 15-76 B/JARDIN</t>
  </si>
  <si>
    <t xml:space="preserve">B/ TRANSPORTADORES             </t>
  </si>
  <si>
    <t>B/ LA ESMERALDA</t>
  </si>
  <si>
    <t xml:space="preserve">CLL 17 N 6-62 BRR SIETE DE AGOSTO   </t>
  </si>
  <si>
    <t xml:space="preserve">PARCELACION EL MANANTIAL N° 70    </t>
  </si>
  <si>
    <t xml:space="preserve">CL. 33C #7A-04 BR. LA PAZ    </t>
  </si>
  <si>
    <t xml:space="preserve">KRA 4 # 4-60 BR. ALAMEDA  </t>
  </si>
  <si>
    <t>CASA 2 MANZANA B/QUINTAS DE BARCELONA</t>
  </si>
  <si>
    <t xml:space="preserve">CLL 5A SUR 11B-35 B/ PARQUE AMAZONAS  </t>
  </si>
  <si>
    <t>CLL 6 N 6-24 B/ LAS AMERICAS</t>
  </si>
  <si>
    <t>CRR 8 N3-03</t>
  </si>
  <si>
    <t>CALLA 37 N 1H/03 CASA 3 MANZANA 4</t>
  </si>
  <si>
    <t>CARRERA 19 N 17/31 B/ LA FLORESTA</t>
  </si>
  <si>
    <t xml:space="preserve">CLL 13 N 6-19 RAICERO         </t>
  </si>
  <si>
    <t xml:space="preserve">CLL 21 N 11-08 COOVIPROC    </t>
  </si>
  <si>
    <t xml:space="preserve">KRA 6 CLL 7 ESQUINA       </t>
  </si>
  <si>
    <t>CALLE 1A 8-25 B/ 7 AGOSTO</t>
  </si>
  <si>
    <t>CLL 6 N 5-39 B/ LAS AMERICAS</t>
  </si>
  <si>
    <t>CLL 33C N 7A-36 B/ LA PAZ</t>
  </si>
  <si>
    <t>CLL 14 N. 12A-16 B/ LAPRIMAVERA</t>
  </si>
  <si>
    <t>CONJUTO CAMPESTRE QUINTAS</t>
  </si>
  <si>
    <t xml:space="preserve">CR 17 N 11-20 BR. CIRCASIA       </t>
  </si>
  <si>
    <t>CRR 17 CLL 16 B/ CIRCACIA</t>
  </si>
  <si>
    <t xml:space="preserve">KRA 14 C #2ABIS-03  </t>
  </si>
  <si>
    <t xml:space="preserve">CRA 5 N 3-73 B/ FUNDADORES    </t>
  </si>
  <si>
    <t>Cr.4 No.25-54 BRR LA LIBERTAD</t>
  </si>
  <si>
    <t xml:space="preserve">CRA 1C N 16-39 VISTA HERMOSA       </t>
  </si>
  <si>
    <t xml:space="preserve">MANZANA U LOTE </t>
  </si>
  <si>
    <t xml:space="preserve">CLL 20 N 8E-127           </t>
  </si>
  <si>
    <t xml:space="preserve">CLL 13 N 2E-15       </t>
  </si>
  <si>
    <t xml:space="preserve">CRR 5 No 14A - 16 B/ PORVENIR       </t>
  </si>
  <si>
    <t>CRR 15 N 13-57 B/ NUEVA FLORENCIA</t>
  </si>
  <si>
    <t>CL 2E N 11A 116 TRANSPORT/ES</t>
  </si>
  <si>
    <t xml:space="preserve">CRA 9B No.14-18 BR BELLO HORIZONTE  </t>
  </si>
  <si>
    <t>CL 11A N 10A BIS 86 COOPERATIVA</t>
  </si>
  <si>
    <t>CARERA 2 N 2-15 B/ SIMON BOLIVAR</t>
  </si>
  <si>
    <t>CLL 8 N 5-51 B/ LA PAZ</t>
  </si>
  <si>
    <t>CLL 5 N 2-56 B/ SANTA TERESA</t>
  </si>
  <si>
    <t>CLL 5 N 3-06 B/ ALAMEDA</t>
  </si>
  <si>
    <t>BARRIO LA VICTORIA</t>
  </si>
  <si>
    <t>BARRIO BRISAS DE SINAI</t>
  </si>
  <si>
    <t>CARR 15 N 9-46 B/ NUEVA FLORENCIA</t>
  </si>
  <si>
    <t>CRR 1A N 31-03 B/ LOS PINOS</t>
  </si>
  <si>
    <t>CRR 17 N 10-55 B/ CIRCACIA</t>
  </si>
  <si>
    <t>CALLE 5A SUR N 17A-25 B/ VILLAMONICA</t>
  </si>
  <si>
    <t>CALLE 33F N7A-35 B/LA PAZ</t>
  </si>
  <si>
    <t>CRR 1 MANZANA 2 CASA5 B/ NUEVA ESPERANZA</t>
  </si>
  <si>
    <t>INPECCION PLAYA RICA</t>
  </si>
  <si>
    <t xml:space="preserve">CRA 6 Nº 22- 34 B/ LA LIBERTAD </t>
  </si>
  <si>
    <t xml:space="preserve">CRA 7A N 23-10  B/ RICAURTE    </t>
  </si>
  <si>
    <t xml:space="preserve">Cl.5 No.17A-39 BR. VILLAMONICA       </t>
  </si>
  <si>
    <t xml:space="preserve">Cl.25 No.12-11 Brr. Torasso       </t>
  </si>
  <si>
    <t>CRR 23 #3A-20 B/ YAPURA SUR</t>
  </si>
  <si>
    <t xml:space="preserve">CLL 4 N.3-33 BR EL CENTRO        </t>
  </si>
  <si>
    <t>CRR 2J N 13A/74 B/ ABAS TURBAY</t>
  </si>
  <si>
    <t>B/ LA CIUDADELA CALLE 36A N 29-B-22</t>
  </si>
  <si>
    <t>CRR 4 CALLE 6 N 6-38 B/TURBAY</t>
  </si>
  <si>
    <t>CRR 15 N 10/05 B/ JUAN XXIII</t>
  </si>
  <si>
    <t>CRR 4 N 15-43 B/ PORVENIR</t>
  </si>
  <si>
    <t>CARRERA 5 N 4A-10 B/ LAS MALVINAS</t>
  </si>
  <si>
    <t xml:space="preserve">Cr 22B N. 3A-03 BR. YAPURA SUR      </t>
  </si>
  <si>
    <t>CLL 24 B/ TORASSO</t>
  </si>
  <si>
    <t xml:space="preserve">CRA 16 B N 1E-15 BELLA VISTA  </t>
  </si>
  <si>
    <t xml:space="preserve">CRA 15 N 10-05 JUAN XXIII      </t>
  </si>
  <si>
    <t>COMUNEROS CLL 12 N 11-90</t>
  </si>
  <si>
    <t xml:space="preserve">CRA 9 N 4A-53      </t>
  </si>
  <si>
    <t>PORTAL DE MIRARADOR MANZANA 19 CASA 2</t>
  </si>
  <si>
    <t>CRR 6 N 1BIS-22 B/ OLIMPICO3223729405</t>
  </si>
  <si>
    <t>VEREDA LA SOMBRA</t>
  </si>
  <si>
    <t>INSPECCION MAGUARE</t>
  </si>
  <si>
    <t>TRAC 6 B N 14/17 B/ SAN JUDAS ALTO</t>
  </si>
  <si>
    <t>VEREDA ASTILLA</t>
  </si>
  <si>
    <t xml:space="preserve">CLL 9A N 4C-85       </t>
  </si>
  <si>
    <t xml:space="preserve">CLL 14 N 1BIS 69 RINCON DE LA ESTRELLA      </t>
  </si>
  <si>
    <t>cll 9 n 1-27 b/ contructores</t>
  </si>
  <si>
    <t>CRR 6 1D-93 B/ NISOLA COMFACA</t>
  </si>
  <si>
    <t xml:space="preserve">Cr 15 No.2B Bis-27 BR.  NUEVA FLORENCIA </t>
  </si>
  <si>
    <t>CARR 2B N 12C-60 B/ ABAS TURBAY</t>
  </si>
  <si>
    <t>PALMERA B/ VILLANUEVA CALLE PRINCIPAL</t>
  </si>
  <si>
    <t xml:space="preserve">CRA 24 N 3-13 BR. YAPURA SUR   </t>
  </si>
  <si>
    <t>CRA 10 N 8A-10 B/ JARDIN</t>
  </si>
  <si>
    <t>VEREDA LAS MINAS SANTO DOMINGO</t>
  </si>
  <si>
    <t xml:space="preserve">CRR 2 N4-43 B/ CENTRO </t>
  </si>
  <si>
    <t>CLL 3 N 4/52 B/ SIMON BOLIVAR</t>
  </si>
  <si>
    <t xml:space="preserve">APARTAMENTO 101 B/ BARRIO LA GLORIA </t>
  </si>
  <si>
    <t xml:space="preserve">CL 5 CRA 4 ESQUINA          </t>
  </si>
  <si>
    <t xml:space="preserve">CLL 12A CRA 6A ESTE 10            </t>
  </si>
  <si>
    <t>CRR 9 4-47 B/ ALBANIA</t>
  </si>
  <si>
    <t xml:space="preserve">CL 11 N.6-25 BRR EL JARDIN     </t>
  </si>
  <si>
    <t>B/ SIMON BOLIVAR</t>
  </si>
  <si>
    <t xml:space="preserve">CLL 27 #1BIS 75 BR. AMERICAS      </t>
  </si>
  <si>
    <t>CLL 8 4A-18 B/ GUILLERMO ESCOBAR</t>
  </si>
  <si>
    <t>CLL 3C N 13-17 B/ CAMAARGO</t>
  </si>
  <si>
    <t>CLL 15 N A ESTE 22 B/ VENTILADOR</t>
  </si>
  <si>
    <t>CALLE 15 2A- ESTE 22 B/ VENTILADOR</t>
  </si>
  <si>
    <t xml:space="preserve">PORTAL DE LAS COLINAS CASA 3C </t>
  </si>
  <si>
    <t>CRR 8 N 9-27 B/ CAMILO TORRES</t>
  </si>
  <si>
    <t>CRR 2 N 3A-31 B/ YAPURA SUR</t>
  </si>
  <si>
    <t xml:space="preserve">CLL 9A N 4-48 ABBAS TURBAY       </t>
  </si>
  <si>
    <t>CLL 13 N 16-30 B/ ALFONSO LOPEZ</t>
  </si>
  <si>
    <t>CRR 3 N 5-79 B/ VILLA AMAZONAS</t>
  </si>
  <si>
    <t>CLL 2 N 10-55 B/ EL COLISEO</t>
  </si>
  <si>
    <t xml:space="preserve">KRA 6 CLL 7 ESQUINA               </t>
  </si>
  <si>
    <t>CRR 13 N 10A-63 B/ JUAN XXIII</t>
  </si>
  <si>
    <t>CALLE 12A N 50/26 B VILLA NORTE</t>
  </si>
  <si>
    <t>CRA 3 N 9-29 B/ NUEVA COLOBIA</t>
  </si>
  <si>
    <t>CALLE 4A N3-46 B/  SANTA TERESA</t>
  </si>
  <si>
    <t>CARRERA 5 N 7-37B/ LAS AMERICAS</t>
  </si>
  <si>
    <t xml:space="preserve">CL 9 SUR N.3A-32 VIRGINIA     </t>
  </si>
  <si>
    <t>CRR 20 N 3A-31B/ YAPURA SUR</t>
  </si>
  <si>
    <t>CLL 25 N 3A-02 B/ YAPURA SUR</t>
  </si>
  <si>
    <t>CRR 24A N3-41 B/ YAPURA SUR</t>
  </si>
  <si>
    <t xml:space="preserve">CRR 8 6-14 B/SANTA ISABEL </t>
  </si>
  <si>
    <t>CALLE 24 N 12-50 B/ TORASSO</t>
  </si>
  <si>
    <t>CLL 3 N 4-31 B/ ALADEMA</t>
  </si>
  <si>
    <t>CRR 22 2E N 26/09 B/ BELLA VISTA 2 ETAPA</t>
  </si>
  <si>
    <t>CRR 4 N 26/20 B/ LA LIBERTAD</t>
  </si>
  <si>
    <t>CLL 12 B N 4-16 B/ VERSALLES</t>
  </si>
  <si>
    <t>SECTOR E3 MANZANA 5 CASA 3 B/ NUEVA COLOMBIA</t>
  </si>
  <si>
    <t xml:space="preserve">Cr. 2 B No.12C - 18     </t>
  </si>
  <si>
    <t>PARCELACION LA FLORIRA LOTE 112</t>
  </si>
  <si>
    <t>CALLE 16 N 2A-35</t>
  </si>
  <si>
    <t xml:space="preserve">KRA 4 # 1-34          </t>
  </si>
  <si>
    <t>CRR 4 A N 3-47 B/ LAS BRISAS</t>
  </si>
  <si>
    <t xml:space="preserve">DIAGONAL 3 N 24A-15 BR BELLA VISTA       </t>
  </si>
  <si>
    <t>CASA 15 MANZANA 9 B/ SENDEROS DE SANTA ANA</t>
  </si>
  <si>
    <t>B/ VILLA DEL RIO</t>
  </si>
  <si>
    <t>OLIMPICO</t>
  </si>
  <si>
    <t>CLL 3A BIS 14A-27 B/ VERSALLE</t>
  </si>
  <si>
    <t>CLL 11 N 5-73 B/ CENTRO</t>
  </si>
  <si>
    <t>VEREDA LOS ALPINOS</t>
  </si>
  <si>
    <t>CRR 8 6-35B/ LAS DAMAS</t>
  </si>
  <si>
    <t>CLL 28 9-139 B/ TORASSO</t>
  </si>
  <si>
    <t>CASA 15 MANZANA 6 B/ SENDEROS DE SANTA ANA</t>
  </si>
  <si>
    <t>CARRERA 2 N 5-23 B/ 20 JULIO</t>
  </si>
  <si>
    <t xml:space="preserve">LA UNION - MONTAÑITA        </t>
  </si>
  <si>
    <t xml:space="preserve">CRA 5 N 6-09 B/ CENTRO            </t>
  </si>
  <si>
    <t>CLL 25 N 7-50 B/ RICAURTE</t>
  </si>
  <si>
    <t>CRR 5 N 7A-20 B/ SIMON BOLIVAR</t>
  </si>
  <si>
    <t>VEREDA ALTO NIEVES</t>
  </si>
  <si>
    <t xml:space="preserve">CRA 23 No.8-28 BR EL TRIUNFO        </t>
  </si>
  <si>
    <t xml:space="preserve">QUINTAS DE BARCELONA CASA 12       </t>
  </si>
  <si>
    <t xml:space="preserve">KM 2 VIA MORELIA        </t>
  </si>
  <si>
    <t>CLL 10 8A-17 B/ EL JARDIN</t>
  </si>
  <si>
    <t>B/ SANTA ISABEL</t>
  </si>
  <si>
    <t xml:space="preserve">CL 4 No.7-22 </t>
  </si>
  <si>
    <t xml:space="preserve">Cr.20 No.3A-31 Brr. Yapura     </t>
  </si>
  <si>
    <t>CALLE 4 3-28 B/ VILLA AMAZONICO</t>
  </si>
  <si>
    <t>CRRA 10 N 3C-78 B/ JORGE ELIECER GAITAN</t>
  </si>
  <si>
    <t>VEREDA PUERTO LAS MERCEDES</t>
  </si>
  <si>
    <t>CRR 6 N 10/25 B/ INDUSTRIAL</t>
  </si>
  <si>
    <t>CONJUNTO RECIDENCIAL EL ENCANTO TORRE 1 APARTAMENTO 2</t>
  </si>
  <si>
    <t>CRR 16 N 9-73 B/ LAS TORRES</t>
  </si>
  <si>
    <t>CLL 8 N 4A-68 B/ GUILLERMO ESCOBAR</t>
  </si>
  <si>
    <t>CRR 3 N 2B-38B/ CUIDAD MODELO</t>
  </si>
  <si>
    <t>Calle 26 #1136 barrio Torasso</t>
  </si>
  <si>
    <t>CLL 6 N 6-33 B/ PUEBLO NUEVO</t>
  </si>
  <si>
    <t>CRR 16 N 12/24 B/ AVENIDA GAITAN</t>
  </si>
  <si>
    <t>CRR 10 N 2-19 B/ EL COLISEO</t>
  </si>
  <si>
    <t>VEREDAD CHONTILLOSA MEDIO</t>
  </si>
  <si>
    <t>CRR 4 A N 13-85 B/ EL PORVENIR</t>
  </si>
  <si>
    <t>CRR 14 N 2D-47 B/ EL ROSAL</t>
  </si>
  <si>
    <t xml:space="preserve">CLL 8 # 3-27 RECREO     </t>
  </si>
  <si>
    <t>calle 20 1c 49 acacias</t>
  </si>
  <si>
    <t>CARRERA 1 N 22-87 B/ LAS AMERICAS</t>
  </si>
  <si>
    <t>CRR 2E- N12A-24 B/ URBANIZACION ALTAMIRA</t>
  </si>
  <si>
    <t>B/ EL ROSAL CIUDADELA</t>
  </si>
  <si>
    <t>CALLE 10 N 8A-17 B/ JARDIN</t>
  </si>
  <si>
    <t>CALLE 12 C N 27-46 B/ BRUCELAS</t>
  </si>
  <si>
    <t>VEREDA SAN PEDRO</t>
  </si>
  <si>
    <t>CLL 3 B N 12-04 B/ VERSALLES</t>
  </si>
  <si>
    <t xml:space="preserve">CRA 13 N 10-14 JUAN XXIII         </t>
  </si>
  <si>
    <t>SANTANAS RAMOS</t>
  </si>
  <si>
    <t>B/ EL POBLADO</t>
  </si>
  <si>
    <t>CLL 4 SUR NO 11D-37 B/ EL BOSQUES</t>
  </si>
  <si>
    <t xml:space="preserve">CL 15A N 11B-25 BR EL PORVENIR       </t>
  </si>
  <si>
    <t xml:space="preserve">VEREDA BAJO CALDAS    </t>
  </si>
  <si>
    <t>CLL 1 BIS 17A-20B/ VILLA MARIA</t>
  </si>
  <si>
    <t>SANTAFE DEL CAGUAN</t>
  </si>
  <si>
    <t>CRR 2 N 5-62 B/ PALMERAS ALTAS</t>
  </si>
  <si>
    <t>B/ LA FLORIDA LOTE 49</t>
  </si>
  <si>
    <t xml:space="preserve">CLL 33C N 7-52 LA PAZ        </t>
  </si>
  <si>
    <t xml:space="preserve">CLL 29A N 29-59 B/ VILLA DEL PRADO CIUDADELA </t>
  </si>
  <si>
    <t>CLL 28 N 1A-BIS 19 B/ LAS AMERICAS</t>
  </si>
  <si>
    <t>VEREDA PORVENIR</t>
  </si>
  <si>
    <t>CRR 4 N4-45 B/ CENTRO</t>
  </si>
  <si>
    <t xml:space="preserve">CRA 9 N 4-28         </t>
  </si>
  <si>
    <t xml:space="preserve">Cl.22 No.4-34 LA LIBERTAD      </t>
  </si>
  <si>
    <t>CALLE 28 N 8-06 B/ TORASSO</t>
  </si>
  <si>
    <t>B/ LAS AMERICAS CALLE 26 N 1B-26</t>
  </si>
  <si>
    <t xml:space="preserve">CLL 4 SUR 14 BIS 69 VILLA DEL PRADO       </t>
  </si>
  <si>
    <t>CRR 8 N 4-52 B/ TURBAY</t>
  </si>
  <si>
    <t>VEREDA VILLANUEVA</t>
  </si>
  <si>
    <t>CLL 2 N 17A-39 B/ VILLAMONICA</t>
  </si>
  <si>
    <t>VEREDA PLAYA RICA</t>
  </si>
  <si>
    <t>DIAGONAL 12A N 3-68 B/ PABLO VI</t>
  </si>
  <si>
    <t>CALLE 4 N 8-15 B/ BRISAS BELEN</t>
  </si>
  <si>
    <t>CRR 15A CLLE 12 N 11-60 B/ VILLA COLOMBIA</t>
  </si>
  <si>
    <t>CRR 8 N 5-12 B/ LA PAZ</t>
  </si>
  <si>
    <t>MANZANA 12 LOTE 17 B/ LOS CAMINEROS</t>
  </si>
  <si>
    <t>CRR 7 N 6/52b/ las americas</t>
  </si>
  <si>
    <t xml:space="preserve">Cr.9A No.7-44 BR. LA ESTRELLA       </t>
  </si>
  <si>
    <t xml:space="preserve">KRA 6 # 5-69       </t>
  </si>
  <si>
    <t xml:space="preserve">Cr.17 No.9-56 BRR JUAN XXIII    </t>
  </si>
  <si>
    <t>CLL 5 N 9-69 B/ SANTA FE</t>
  </si>
  <si>
    <t>CLL 13 N CASA 14 B/ CHAPINERO</t>
  </si>
  <si>
    <t>CRR 10 N 7-33 B/ LAS DAMAS</t>
  </si>
  <si>
    <t>CLL 20 N 11-82 B/ CENTRO</t>
  </si>
  <si>
    <t>VEREDA JARDIN</t>
  </si>
  <si>
    <t>CARRERA 6 N 3D-34B/ EL BERLIN</t>
  </si>
  <si>
    <t xml:space="preserve"> 320 4851689</t>
  </si>
  <si>
    <t xml:space="preserve"> 322 702 53 87</t>
  </si>
  <si>
    <t>3138727463- WASATH</t>
  </si>
  <si>
    <t>3115508741  3002080832</t>
  </si>
  <si>
    <t>3103455440-3112577698</t>
  </si>
  <si>
    <t>3204959416 SOLO WASATH</t>
  </si>
  <si>
    <t>3138349912-3208535787</t>
  </si>
  <si>
    <t>3213366659-</t>
  </si>
  <si>
    <t>3138071020_3214136912</t>
  </si>
  <si>
    <t>-</t>
  </si>
  <si>
    <t>3224156561-3144933669</t>
  </si>
  <si>
    <t>3115101143-310425853</t>
  </si>
  <si>
    <t>3133398212-3124103899</t>
  </si>
  <si>
    <t>3186175089-3127561233</t>
  </si>
  <si>
    <t>310 265 09 98</t>
  </si>
  <si>
    <t>313 4200213</t>
  </si>
  <si>
    <t xml:space="preserve">3233775606 WH    </t>
  </si>
  <si>
    <t>313 4996355</t>
  </si>
  <si>
    <t>313 8222911</t>
  </si>
  <si>
    <t>CRÓNICOS</t>
  </si>
  <si>
    <t>AUMENTO</t>
  </si>
  <si>
    <t>DISMINUYO</t>
  </si>
  <si>
    <t>IGUAL</t>
  </si>
  <si>
    <t>A</t>
  </si>
  <si>
    <t>13/07/20222</t>
  </si>
  <si>
    <t>01/09/20222</t>
  </si>
  <si>
    <t>08/02/20222</t>
  </si>
  <si>
    <t>3101/2022</t>
  </si>
  <si>
    <t>31/001/2022</t>
  </si>
  <si>
    <t>14/04//2021</t>
  </si>
  <si>
    <t>2/02/20221</t>
  </si>
  <si>
    <t>11/11/20221</t>
  </si>
  <si>
    <t>28/03/20222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</si>
</sst>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€_-;\-* #,##0.00\ _€_-;_-* &quot;-&quot;??\ _€_-;_-@_-"/>
    <numFmt numFmtId="165" formatCode="dd/mm/yyyy;@"/>
    <numFmt numFmtId="166" formatCode="[$$-240A]\ #,##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8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"/>
      <name val="Arial"/>
      <family val="2"/>
    </font>
    <font>
      <sz val="9"/>
      <color indexed="8"/>
      <name val="Calibri"/>
      <family val="2"/>
      <scheme val="minor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  <scheme val="minor"/>
    </font>
    <font>
      <sz val="1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0" fontId="2" fillId="0" borderId="0"/>
    <xf numFmtId="0" fontId="7" fillId="8" borderId="0" applyNumberFormat="0" applyBorder="0" applyAlignment="0" applyProtection="0"/>
    <xf numFmtId="0" fontId="16" fillId="0" borderId="0"/>
  </cellStyleXfs>
  <cellXfs count="10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1" fontId="3" fillId="0" borderId="0" xfId="1" applyNumberFormat="1" applyFont="1" applyFill="1" applyBorder="1" applyAlignment="1" applyProtection="1">
      <alignment horizontal="center" vertic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1" fontId="3" fillId="2" borderId="0" xfId="1" applyNumberFormat="1" applyFont="1" applyFill="1" applyBorder="1" applyAlignment="1" applyProtection="1">
      <alignment horizontal="center" vertical="center"/>
    </xf>
    <xf numFmtId="49" fontId="0" fillId="3" borderId="0" xfId="0" applyNumberFormat="1" applyFill="1" applyAlignment="1">
      <alignment horizontal="center" vertical="center" wrapText="1"/>
    </xf>
    <xf numFmtId="49" fontId="0" fillId="6" borderId="0" xfId="0" applyNumberFormat="1" applyFill="1" applyAlignment="1">
      <alignment horizontal="center" vertical="center" wrapText="1"/>
    </xf>
    <xf numFmtId="0" fontId="0" fillId="0" borderId="0" xfId="0" applyAlignment="1">
      <alignment wrapText="1"/>
    </xf>
    <xf numFmtId="165" fontId="0" fillId="9" borderId="0" xfId="0" applyNumberFormat="1" applyFill="1" applyAlignment="1" applyProtection="1">
      <alignment horizontal="center" vertical="center" wrapText="1"/>
      <protection locked="0"/>
    </xf>
    <xf numFmtId="49" fontId="0" fillId="9" borderId="0" xfId="0" applyNumberFormat="1" applyFill="1" applyAlignment="1">
      <alignment horizontal="center" vertical="center" wrapText="1"/>
    </xf>
    <xf numFmtId="1" fontId="8" fillId="5" borderId="1" xfId="3" applyNumberFormat="1" applyFont="1" applyFill="1" applyBorder="1" applyAlignment="1">
      <alignment horizontal="center" vertical="center" wrapText="1"/>
    </xf>
    <xf numFmtId="0" fontId="8" fillId="5" borderId="1" xfId="3" applyFont="1" applyFill="1" applyBorder="1" applyAlignment="1">
      <alignment horizontal="center" vertical="center" wrapText="1"/>
    </xf>
    <xf numFmtId="0" fontId="12" fillId="7" borderId="1" xfId="3" applyNumberFormat="1" applyFont="1" applyFill="1" applyBorder="1" applyAlignment="1">
      <alignment horizontal="center" vertical="center" wrapText="1"/>
    </xf>
    <xf numFmtId="1" fontId="8" fillId="10" borderId="1" xfId="3" applyNumberFormat="1" applyFont="1" applyFill="1" applyBorder="1" applyAlignment="1">
      <alignment horizontal="center" vertical="center" wrapText="1"/>
    </xf>
    <xf numFmtId="0" fontId="8" fillId="10" borderId="1" xfId="3" applyFont="1" applyFill="1" applyBorder="1" applyAlignment="1">
      <alignment horizontal="center" vertical="center"/>
    </xf>
    <xf numFmtId="0" fontId="8" fillId="10" borderId="1" xfId="3" applyFont="1" applyFill="1" applyBorder="1" applyAlignment="1">
      <alignment horizontal="center" vertical="center" wrapText="1"/>
    </xf>
    <xf numFmtId="165" fontId="0" fillId="9" borderId="0" xfId="0" applyNumberFormat="1" applyFill="1" applyAlignment="1">
      <alignment horizontal="center" vertical="center" wrapText="1"/>
    </xf>
    <xf numFmtId="1" fontId="11" fillId="7" borderId="2" xfId="3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 vertical="center"/>
    </xf>
    <xf numFmtId="2" fontId="0" fillId="2" borderId="0" xfId="0" applyNumberFormat="1" applyFill="1" applyAlignment="1" applyProtection="1">
      <alignment horizontal="center" vertical="center"/>
      <protection locked="0"/>
    </xf>
    <xf numFmtId="2" fontId="4" fillId="7" borderId="0" xfId="0" applyNumberFormat="1" applyFont="1" applyFill="1" applyAlignment="1" applyProtection="1">
      <alignment horizontal="center" vertical="center"/>
      <protection locked="0"/>
    </xf>
    <xf numFmtId="0" fontId="0" fillId="7" borderId="0" xfId="0" applyFill="1" applyAlignment="1">
      <alignment horizontal="center"/>
    </xf>
    <xf numFmtId="1" fontId="0" fillId="0" borderId="0" xfId="0" applyNumberFormat="1" applyAlignment="1">
      <alignment horizontal="center"/>
    </xf>
    <xf numFmtId="0" fontId="15" fillId="0" borderId="0" xfId="0" applyFont="1" applyAlignment="1">
      <alignment horizontal="center" vertical="center"/>
    </xf>
    <xf numFmtId="0" fontId="6" fillId="0" borderId="0" xfId="3" applyNumberFormat="1" applyFont="1" applyFill="1" applyBorder="1" applyAlignment="1">
      <alignment horizontal="center" vertical="center" wrapText="1"/>
    </xf>
    <xf numFmtId="14" fontId="0" fillId="3" borderId="0" xfId="0" applyNumberFormat="1" applyFill="1" applyAlignment="1">
      <alignment horizontal="center" vertical="center" wrapText="1"/>
    </xf>
    <xf numFmtId="0" fontId="0" fillId="4" borderId="0" xfId="0" applyFill="1" applyAlignment="1" applyProtection="1">
      <alignment horizontal="center" vertical="center" wrapText="1"/>
      <protection locked="0"/>
    </xf>
    <xf numFmtId="2" fontId="0" fillId="3" borderId="0" xfId="0" applyNumberFormat="1" applyFill="1" applyAlignment="1">
      <alignment horizontal="center" vertical="center" wrapText="1"/>
    </xf>
    <xf numFmtId="1" fontId="8" fillId="5" borderId="0" xfId="3" applyNumberFormat="1" applyFont="1" applyFill="1" applyBorder="1" applyAlignment="1">
      <alignment horizontal="center" vertical="center" wrapText="1"/>
    </xf>
    <xf numFmtId="14" fontId="0" fillId="4" borderId="0" xfId="0" applyNumberFormat="1" applyFill="1" applyAlignment="1">
      <alignment horizontal="center" vertical="center" wrapText="1"/>
    </xf>
    <xf numFmtId="2" fontId="0" fillId="9" borderId="0" xfId="0" applyNumberFormat="1" applyFill="1" applyAlignment="1">
      <alignment horizontal="center" vertical="center" wrapText="1"/>
    </xf>
    <xf numFmtId="1" fontId="0" fillId="9" borderId="0" xfId="0" applyNumberFormat="1" applyFill="1" applyAlignment="1">
      <alignment horizontal="center" vertical="center" wrapText="1"/>
    </xf>
    <xf numFmtId="0" fontId="0" fillId="11" borderId="0" xfId="0" applyFill="1"/>
    <xf numFmtId="0" fontId="0" fillId="9" borderId="0" xfId="0" applyFill="1"/>
    <xf numFmtId="0" fontId="0" fillId="12" borderId="0" xfId="0" applyFill="1"/>
    <xf numFmtId="0" fontId="0" fillId="13" borderId="0" xfId="0" applyFill="1"/>
    <xf numFmtId="0" fontId="0" fillId="0" borderId="0" xfId="0" pivotButton="1"/>
    <xf numFmtId="165" fontId="6" fillId="5" borderId="0" xfId="0" applyNumberFormat="1" applyFont="1" applyFill="1" applyAlignment="1" applyProtection="1">
      <alignment horizontal="center" vertical="center" wrapText="1"/>
      <protection locked="0"/>
    </xf>
    <xf numFmtId="1" fontId="0" fillId="4" borderId="0" xfId="0" applyNumberFormat="1" applyFill="1" applyAlignment="1">
      <alignment horizontal="center" vertical="center" wrapText="1"/>
    </xf>
    <xf numFmtId="1" fontId="0" fillId="3" borderId="0" xfId="0" applyNumberFormat="1" applyFill="1" applyAlignment="1">
      <alignment horizontal="center" vertical="center" wrapText="1"/>
    </xf>
    <xf numFmtId="165" fontId="4" fillId="0" borderId="0" xfId="0" applyNumberFormat="1" applyFont="1" applyAlignment="1" applyProtection="1">
      <alignment horizontal="center" wrapText="1"/>
      <protection locked="0"/>
    </xf>
    <xf numFmtId="49" fontId="18" fillId="3" borderId="0" xfId="0" applyNumberFormat="1" applyFont="1" applyFill="1" applyAlignment="1">
      <alignment horizontal="center" vertical="center" wrapText="1"/>
    </xf>
    <xf numFmtId="0" fontId="0" fillId="9" borderId="0" xfId="0" applyFill="1" applyAlignment="1" applyProtection="1">
      <alignment horizontal="center" vertical="center" wrapText="1"/>
      <protection locked="0"/>
    </xf>
    <xf numFmtId="0" fontId="20" fillId="7" borderId="1" xfId="3" applyFont="1" applyFill="1" applyBorder="1" applyAlignment="1" applyProtection="1">
      <alignment horizontal="center" wrapText="1"/>
      <protection locked="0"/>
    </xf>
    <xf numFmtId="165" fontId="17" fillId="0" borderId="0" xfId="0" applyNumberFormat="1" applyFont="1" applyAlignment="1" applyProtection="1">
      <alignment horizontal="center" wrapText="1"/>
      <protection locked="0"/>
    </xf>
    <xf numFmtId="165" fontId="0" fillId="0" borderId="0" xfId="0" applyNumberFormat="1"/>
    <xf numFmtId="0" fontId="20" fillId="0" borderId="0" xfId="3" applyFont="1" applyFill="1" applyBorder="1" applyAlignment="1" applyProtection="1">
      <alignment horizontal="center"/>
      <protection locked="0"/>
    </xf>
    <xf numFmtId="0" fontId="20" fillId="0" borderId="0" xfId="3" applyFont="1" applyFill="1" applyBorder="1" applyAlignment="1" applyProtection="1">
      <alignment horizontal="center" wrapText="1"/>
      <protection locked="0"/>
    </xf>
    <xf numFmtId="0" fontId="19" fillId="0" borderId="0" xfId="3" applyFont="1" applyFill="1" applyBorder="1" applyAlignment="1" applyProtection="1">
      <alignment horizontal="center" wrapText="1"/>
      <protection locked="0"/>
    </xf>
    <xf numFmtId="165" fontId="0" fillId="3" borderId="0" xfId="0" applyNumberFormat="1" applyFill="1" applyAlignment="1">
      <alignment horizontal="center" vertical="center" wrapText="1"/>
    </xf>
    <xf numFmtId="0" fontId="20" fillId="0" borderId="0" xfId="3" applyFont="1" applyFill="1" applyBorder="1" applyAlignment="1" applyProtection="1">
      <alignment horizontal="center" vertical="center" wrapText="1"/>
      <protection locked="0"/>
    </xf>
    <xf numFmtId="165" fontId="0" fillId="4" borderId="0" xfId="0" applyNumberFormat="1" applyFill="1" applyAlignment="1" applyProtection="1">
      <alignment horizontal="center" vertical="center" wrapText="1"/>
      <protection locked="0"/>
    </xf>
    <xf numFmtId="0" fontId="8" fillId="0" borderId="0" xfId="3" applyFont="1" applyFill="1" applyBorder="1" applyAlignment="1" applyProtection="1">
      <alignment horizontal="center" wrapText="1"/>
      <protection locked="0"/>
    </xf>
    <xf numFmtId="0" fontId="11" fillId="0" borderId="0" xfId="0" applyFont="1" applyAlignment="1">
      <alignment horizontal="center" vertical="center"/>
    </xf>
    <xf numFmtId="165" fontId="0" fillId="12" borderId="0" xfId="0" applyNumberFormat="1" applyFill="1"/>
    <xf numFmtId="165" fontId="21" fillId="12" borderId="0" xfId="0" applyNumberFormat="1" applyFont="1" applyFill="1" applyAlignment="1">
      <alignment horizontal="center" vertical="center" wrapText="1"/>
    </xf>
    <xf numFmtId="165" fontId="22" fillId="12" borderId="0" xfId="0" applyNumberFormat="1" applyFont="1" applyFill="1" applyAlignment="1">
      <alignment horizontal="center" vertical="center" wrapText="1"/>
    </xf>
    <xf numFmtId="1" fontId="0" fillId="14" borderId="0" xfId="0" applyNumberFormat="1" applyFill="1"/>
    <xf numFmtId="0" fontId="0" fillId="14" borderId="0" xfId="0" applyFill="1"/>
    <xf numFmtId="165" fontId="23" fillId="14" borderId="0" xfId="0" applyNumberFormat="1" applyFont="1" applyFill="1" applyAlignment="1">
      <alignment horizontal="center" vertical="center"/>
    </xf>
    <xf numFmtId="165" fontId="23" fillId="12" borderId="0" xfId="0" applyNumberFormat="1" applyFont="1" applyFill="1" applyAlignment="1">
      <alignment horizontal="center" vertical="center"/>
    </xf>
    <xf numFmtId="0" fontId="0" fillId="12" borderId="0" xfId="0" applyFill="1" applyAlignment="1">
      <alignment horizontal="center"/>
    </xf>
    <xf numFmtId="165" fontId="0" fillId="4" borderId="0" xfId="0" applyNumberFormat="1" applyFill="1"/>
    <xf numFmtId="165" fontId="21" fillId="0" borderId="0" xfId="0" applyNumberFormat="1" applyFont="1" applyAlignment="1">
      <alignment horizontal="center" vertical="center" wrapText="1"/>
    </xf>
    <xf numFmtId="165" fontId="21" fillId="14" borderId="0" xfId="0" applyNumberFormat="1" applyFont="1" applyFill="1" applyAlignment="1">
      <alignment horizontal="center" vertical="center" wrapText="1"/>
    </xf>
    <xf numFmtId="165" fontId="22" fillId="0" borderId="0" xfId="0" applyNumberFormat="1" applyFont="1" applyAlignment="1">
      <alignment horizontal="center" vertical="center" wrapText="1"/>
    </xf>
    <xf numFmtId="165" fontId="22" fillId="14" borderId="0" xfId="0" applyNumberFormat="1" applyFont="1" applyFill="1" applyAlignment="1">
      <alignment horizontal="center" vertical="center" wrapText="1"/>
    </xf>
    <xf numFmtId="1" fontId="0" fillId="12" borderId="0" xfId="0" applyNumberFormat="1" applyFill="1"/>
    <xf numFmtId="2" fontId="0" fillId="12" borderId="0" xfId="0" applyNumberFormat="1" applyFill="1"/>
    <xf numFmtId="2" fontId="0" fillId="12" borderId="0" xfId="0" applyNumberFormat="1" applyFill="1" applyAlignment="1">
      <alignment horizontal="center"/>
    </xf>
    <xf numFmtId="0" fontId="0" fillId="15" borderId="0" xfId="0" applyFill="1"/>
    <xf numFmtId="0" fontId="0" fillId="15" borderId="0" xfId="0" applyFill="1" applyAlignment="1">
      <alignment horizontal="center"/>
    </xf>
    <xf numFmtId="165" fontId="23" fillId="15" borderId="0" xfId="0" applyNumberFormat="1" applyFont="1" applyFill="1" applyAlignment="1">
      <alignment horizontal="center" vertical="center"/>
    </xf>
    <xf numFmtId="1" fontId="0" fillId="15" borderId="0" xfId="0" applyNumberFormat="1" applyFill="1"/>
    <xf numFmtId="165" fontId="22" fillId="15" borderId="0" xfId="0" applyNumberFormat="1" applyFont="1" applyFill="1" applyAlignment="1">
      <alignment horizontal="center" vertical="center" wrapText="1"/>
    </xf>
    <xf numFmtId="2" fontId="0" fillId="15" borderId="0" xfId="0" applyNumberFormat="1" applyFill="1"/>
    <xf numFmtId="2" fontId="0" fillId="15" borderId="0" xfId="0" applyNumberFormat="1" applyFill="1" applyAlignment="1">
      <alignment horizontal="center"/>
    </xf>
    <xf numFmtId="165" fontId="21" fillId="15" borderId="0" xfId="0" applyNumberFormat="1" applyFont="1" applyFill="1" applyAlignment="1">
      <alignment horizontal="center" vertical="center" wrapText="1"/>
    </xf>
    <xf numFmtId="165" fontId="0" fillId="15" borderId="0" xfId="0" applyNumberFormat="1" applyFill="1"/>
    <xf numFmtId="1" fontId="21" fillId="12" borderId="0" xfId="0" applyNumberFormat="1" applyFont="1" applyFill="1" applyAlignment="1">
      <alignment horizontal="center" vertical="center" wrapText="1"/>
    </xf>
    <xf numFmtId="1" fontId="21" fillId="0" borderId="0" xfId="0" applyNumberFormat="1" applyFont="1" applyAlignment="1">
      <alignment horizontal="center" vertical="center" wrapText="1"/>
    </xf>
    <xf numFmtId="1" fontId="21" fillId="15" borderId="0" xfId="0" applyNumberFormat="1" applyFont="1" applyFill="1" applyAlignment="1">
      <alignment horizontal="center" vertical="center" wrapText="1"/>
    </xf>
    <xf numFmtId="49" fontId="0" fillId="11" borderId="0" xfId="0" applyNumberFormat="1" applyFill="1" applyAlignment="1">
      <alignment horizontal="center" vertical="center" wrapText="1"/>
    </xf>
    <xf numFmtId="0" fontId="24" fillId="11" borderId="0" xfId="0" applyFont="1" applyFill="1"/>
    <xf numFmtId="14" fontId="0" fillId="11" borderId="0" xfId="0" applyNumberFormat="1" applyFill="1" applyAlignment="1">
      <alignment horizontal="center" vertical="center" wrapText="1"/>
    </xf>
    <xf numFmtId="14" fontId="0" fillId="11" borderId="0" xfId="0" applyNumberFormat="1" applyFill="1"/>
    <xf numFmtId="165" fontId="5" fillId="11" borderId="0" xfId="0" applyNumberFormat="1" applyFont="1" applyFill="1" applyAlignment="1">
      <alignment horizontal="center" vertical="center" wrapText="1"/>
    </xf>
    <xf numFmtId="165" fontId="0" fillId="11" borderId="0" xfId="0" applyNumberFormat="1" applyFill="1"/>
    <xf numFmtId="0" fontId="0" fillId="11" borderId="0" xfId="0" applyFill="1" applyAlignment="1">
      <alignment horizontal="center"/>
    </xf>
    <xf numFmtId="49" fontId="0" fillId="11" borderId="0" xfId="0" applyNumberFormat="1" applyFill="1"/>
    <xf numFmtId="0" fontId="0" fillId="11" borderId="0" xfId="0" applyFill="1" applyAlignment="1">
      <alignment horizontal="left"/>
    </xf>
    <xf numFmtId="0" fontId="20" fillId="11" borderId="1" xfId="3" applyFont="1" applyFill="1" applyBorder="1" applyAlignment="1" applyProtection="1">
      <alignment horizontal="center" wrapText="1"/>
      <protection locked="0"/>
    </xf>
    <xf numFmtId="0" fontId="23" fillId="11" borderId="0" xfId="0" applyFont="1" applyFill="1" applyAlignment="1">
      <alignment horizontal="center" vertical="center"/>
    </xf>
    <xf numFmtId="165" fontId="23" fillId="11" borderId="0" xfId="0" applyNumberFormat="1" applyFont="1" applyFill="1" applyAlignment="1">
      <alignment horizontal="center" vertical="center"/>
    </xf>
    <xf numFmtId="165" fontId="0" fillId="11" borderId="0" xfId="0" applyNumberFormat="1" applyFill="1" applyAlignment="1">
      <alignment horizontal="center" vertical="center" wrapText="1"/>
    </xf>
    <xf numFmtId="165" fontId="21" fillId="11" borderId="0" xfId="0" applyNumberFormat="1" applyFont="1" applyFill="1" applyAlignment="1">
      <alignment horizontal="center" vertical="center" wrapText="1"/>
    </xf>
    <xf numFmtId="14" fontId="21" fillId="11" borderId="0" xfId="0" applyNumberFormat="1" applyFont="1" applyFill="1" applyAlignment="1">
      <alignment horizontal="center" vertical="center" wrapText="1"/>
    </xf>
    <xf numFmtId="0" fontId="0" fillId="11" borderId="0" xfId="0" applyFill="1" applyAlignment="1" applyProtection="1">
      <alignment horizontal="center" vertical="center" wrapText="1"/>
      <protection locked="0"/>
    </xf>
    <xf numFmtId="165" fontId="17" fillId="11" borderId="0" xfId="0" applyNumberFormat="1" applyFont="1" applyFill="1" applyAlignment="1" applyProtection="1">
      <alignment horizontal="center" wrapText="1"/>
      <protection locked="0"/>
    </xf>
    <xf numFmtId="165" fontId="4" fillId="11" borderId="0" xfId="0" applyNumberFormat="1" applyFont="1" applyFill="1" applyAlignment="1" applyProtection="1">
      <alignment horizontal="center" wrapText="1"/>
      <protection locked="0"/>
    </xf>
    <xf numFmtId="165" fontId="6" fillId="11" borderId="0" xfId="0" applyNumberFormat="1" applyFont="1" applyFill="1" applyAlignment="1" applyProtection="1">
      <alignment horizontal="center" vertical="center" wrapText="1"/>
      <protection locked="0"/>
    </xf>
  </cellXfs>
  <cellStyles count="5">
    <cellStyle name="Accent3" xfId="3" builtinId="37"/>
    <cellStyle name="Comma" xfId="1" builtinId="3"/>
    <cellStyle name="Normal" xfId="0" builtinId="0"/>
    <cellStyle name="Normal 2 2" xfId="2" xr:uid="{00000000-0005-0000-0000-000003000000}"/>
    <cellStyle name="Normal 3" xfId="4" xr:uid="{00000000-0005-0000-0000-000004000000}"/>
  </cellStyles>
  <dxfs count="34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sco%202\Documentos%20EPS\ESS%202018-2019\Caracterizaci&#243;n%20Individual%202022\Proyecto%20PowerBi%20CAPO%202020\Proyecto_Seguimiento_Programas%20de%20Riesgo%20Maternidad\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sco%202\Documentos%20EPS\ESS%202018-2019\Caracterizaci&#243;n%20Individual%202022\Bases%20de%20Datos\TablasdeReferenci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ACTORES"/>
      <sheetName val="Hoja2"/>
      <sheetName val="13"/>
      <sheetName val="Hoja1"/>
      <sheetName val="TABLAREF"/>
      <sheetName val="COSTOS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Edades"/>
      <sheetName val="EdadGestacional"/>
      <sheetName val="Escolaridad"/>
      <sheetName val="GrupoPoblacional"/>
      <sheetName val="CodMpios"/>
      <sheetName val="ReferenciasMaternasNariño"/>
      <sheetName val="RerefenciasPutumayo"/>
      <sheetName val="Ref_MaternasPutumayo"/>
      <sheetName val="CIE10"/>
      <sheetName val="Etnia"/>
      <sheetName val="Coord_Mpios_X_Y_utSaludSur"/>
      <sheetName val="Coord_CentProblado_X_Y"/>
      <sheetName val="Coord_IPS_X_Y"/>
      <sheetName val="Zona_Rural_Pasto"/>
      <sheetName val="Zona_Rural_Correg_Pasto"/>
      <sheetName val="Zona_Urbana_Barrios_Pasto"/>
      <sheetName val="Zona_Rural_Cali"/>
      <sheetName val="Zona_Urbana_Barrios_Cali"/>
      <sheetName val="Zona_Comunas_Cali"/>
      <sheetName val="Coord_Mpios_X_Y"/>
      <sheetName val="PROGR-EVENTOS"/>
      <sheetName val="Hoja3"/>
      <sheetName val="Hoja4"/>
      <sheetName val="Validación Gestantes"/>
      <sheetName val="Hoja2"/>
    </sheetNames>
    <sheetDataSet>
      <sheetData sheetId="0" refreshError="1"/>
      <sheetData sheetId="1" refreshError="1">
        <row r="3">
          <cell r="A3">
            <v>0</v>
          </cell>
          <cell r="B3">
            <v>1</v>
          </cell>
          <cell r="C3" t="str">
            <v>Menor 1 año</v>
          </cell>
          <cell r="D3">
            <v>1</v>
          </cell>
          <cell r="E3" t="str">
            <v>0 a 5</v>
          </cell>
          <cell r="F3" t="str">
            <v>1 - Primera infancia</v>
          </cell>
          <cell r="G3">
            <v>1</v>
          </cell>
          <cell r="H3" t="str">
            <v>00-04</v>
          </cell>
        </row>
        <row r="4">
          <cell r="A4">
            <v>1</v>
          </cell>
          <cell r="B4">
            <v>2</v>
          </cell>
          <cell r="C4" t="str">
            <v>1 a 4 años</v>
          </cell>
          <cell r="D4">
            <v>1</v>
          </cell>
          <cell r="E4" t="str">
            <v>0 a 5</v>
          </cell>
          <cell r="F4" t="str">
            <v>1 - Primera infancia</v>
          </cell>
          <cell r="G4">
            <v>1</v>
          </cell>
          <cell r="H4" t="str">
            <v>00-04</v>
          </cell>
        </row>
        <row r="5">
          <cell r="A5">
            <v>2</v>
          </cell>
          <cell r="B5">
            <v>2</v>
          </cell>
          <cell r="C5" t="str">
            <v>1 a 4 años</v>
          </cell>
          <cell r="D5">
            <v>1</v>
          </cell>
          <cell r="E5" t="str">
            <v>0 a 5</v>
          </cell>
          <cell r="F5" t="str">
            <v>1 - Primera infancia</v>
          </cell>
          <cell r="G5">
            <v>1</v>
          </cell>
          <cell r="H5" t="str">
            <v>00-04</v>
          </cell>
        </row>
        <row r="6">
          <cell r="A6">
            <v>3</v>
          </cell>
          <cell r="B6">
            <v>2</v>
          </cell>
          <cell r="C6" t="str">
            <v>1 a 4 años</v>
          </cell>
          <cell r="D6">
            <v>1</v>
          </cell>
          <cell r="E6" t="str">
            <v>0 a 5</v>
          </cell>
          <cell r="F6" t="str">
            <v>1 - Primera infancia</v>
          </cell>
          <cell r="G6">
            <v>1</v>
          </cell>
          <cell r="H6" t="str">
            <v>00-04</v>
          </cell>
        </row>
        <row r="7">
          <cell r="A7">
            <v>4</v>
          </cell>
          <cell r="B7">
            <v>2</v>
          </cell>
          <cell r="C7" t="str">
            <v>1 a 4 años</v>
          </cell>
          <cell r="D7">
            <v>1</v>
          </cell>
          <cell r="E7" t="str">
            <v>0 a 5</v>
          </cell>
          <cell r="F7" t="str">
            <v>1 - Primera infancia</v>
          </cell>
          <cell r="G7">
            <v>1</v>
          </cell>
          <cell r="H7" t="str">
            <v>00-04</v>
          </cell>
        </row>
        <row r="8">
          <cell r="A8">
            <v>5</v>
          </cell>
          <cell r="B8">
            <v>3</v>
          </cell>
          <cell r="C8" t="str">
            <v>5 años</v>
          </cell>
          <cell r="D8">
            <v>1</v>
          </cell>
          <cell r="E8" t="str">
            <v>0 a 5</v>
          </cell>
          <cell r="F8" t="str">
            <v>1 - Primera infancia</v>
          </cell>
          <cell r="G8">
            <v>2</v>
          </cell>
          <cell r="H8" t="str">
            <v>05-09</v>
          </cell>
        </row>
        <row r="9">
          <cell r="A9">
            <v>6</v>
          </cell>
          <cell r="B9">
            <v>4</v>
          </cell>
          <cell r="C9" t="str">
            <v>6 a 9 años</v>
          </cell>
          <cell r="D9">
            <v>2</v>
          </cell>
          <cell r="E9" t="str">
            <v>6 a 11</v>
          </cell>
          <cell r="F9" t="str">
            <v>2 - Infancia</v>
          </cell>
          <cell r="G9">
            <v>2</v>
          </cell>
          <cell r="H9" t="str">
            <v>05-09</v>
          </cell>
        </row>
        <row r="10">
          <cell r="A10">
            <v>7</v>
          </cell>
          <cell r="B10">
            <v>4</v>
          </cell>
          <cell r="C10" t="str">
            <v>6 a 9 años</v>
          </cell>
          <cell r="D10">
            <v>2</v>
          </cell>
          <cell r="E10" t="str">
            <v>6 a 11</v>
          </cell>
          <cell r="F10" t="str">
            <v>2 - Infancia</v>
          </cell>
          <cell r="G10">
            <v>2</v>
          </cell>
          <cell r="H10" t="str">
            <v>05-09</v>
          </cell>
        </row>
        <row r="11">
          <cell r="A11">
            <v>8</v>
          </cell>
          <cell r="B11">
            <v>4</v>
          </cell>
          <cell r="C11" t="str">
            <v>6 a 9 años</v>
          </cell>
          <cell r="D11">
            <v>2</v>
          </cell>
          <cell r="E11" t="str">
            <v>6 a 11</v>
          </cell>
          <cell r="F11" t="str">
            <v>2 - Infancia</v>
          </cell>
          <cell r="G11">
            <v>2</v>
          </cell>
          <cell r="H11" t="str">
            <v>05-09</v>
          </cell>
        </row>
        <row r="12">
          <cell r="A12">
            <v>9</v>
          </cell>
          <cell r="B12">
            <v>4</v>
          </cell>
          <cell r="C12" t="str">
            <v>6 a 9 años</v>
          </cell>
          <cell r="D12">
            <v>2</v>
          </cell>
          <cell r="E12" t="str">
            <v>6 a 11</v>
          </cell>
          <cell r="F12" t="str">
            <v>2 - Infancia</v>
          </cell>
          <cell r="G12">
            <v>2</v>
          </cell>
          <cell r="H12" t="str">
            <v>05-09</v>
          </cell>
        </row>
        <row r="13">
          <cell r="A13">
            <v>10</v>
          </cell>
          <cell r="B13">
            <v>5</v>
          </cell>
          <cell r="C13" t="str">
            <v>10 a 11 años</v>
          </cell>
          <cell r="D13">
            <v>2</v>
          </cell>
          <cell r="E13" t="str">
            <v>6 a 11</v>
          </cell>
          <cell r="F13" t="str">
            <v>2 - Infancia</v>
          </cell>
          <cell r="G13">
            <v>3</v>
          </cell>
          <cell r="H13" t="str">
            <v>10-14</v>
          </cell>
        </row>
        <row r="14">
          <cell r="A14">
            <v>11</v>
          </cell>
          <cell r="B14">
            <v>5</v>
          </cell>
          <cell r="C14" t="str">
            <v>10 a 11 años</v>
          </cell>
          <cell r="D14">
            <v>2</v>
          </cell>
          <cell r="E14" t="str">
            <v>6 a 11</v>
          </cell>
          <cell r="F14" t="str">
            <v>2 - Infancia</v>
          </cell>
          <cell r="G14">
            <v>3</v>
          </cell>
          <cell r="H14" t="str">
            <v>10-14</v>
          </cell>
        </row>
        <row r="15">
          <cell r="A15">
            <v>12</v>
          </cell>
          <cell r="B15">
            <v>6</v>
          </cell>
          <cell r="C15" t="str">
            <v>12 a 13 años</v>
          </cell>
          <cell r="D15">
            <v>3</v>
          </cell>
          <cell r="E15" t="str">
            <v>12 a 17</v>
          </cell>
          <cell r="F15" t="str">
            <v>3 - Adolescencia</v>
          </cell>
          <cell r="G15">
            <v>3</v>
          </cell>
          <cell r="H15" t="str">
            <v>10-14</v>
          </cell>
        </row>
        <row r="16">
          <cell r="A16">
            <v>13</v>
          </cell>
          <cell r="B16">
            <v>6</v>
          </cell>
          <cell r="C16" t="str">
            <v>12 a 13 años</v>
          </cell>
          <cell r="D16">
            <v>3</v>
          </cell>
          <cell r="E16" t="str">
            <v>12 a 17</v>
          </cell>
          <cell r="F16" t="str">
            <v>3 - Adolescencia</v>
          </cell>
          <cell r="G16">
            <v>3</v>
          </cell>
          <cell r="H16" t="str">
            <v>10-14</v>
          </cell>
        </row>
        <row r="17">
          <cell r="A17">
            <v>14</v>
          </cell>
          <cell r="B17">
            <v>7</v>
          </cell>
          <cell r="C17" t="str">
            <v>14 años</v>
          </cell>
          <cell r="D17">
            <v>3</v>
          </cell>
          <cell r="E17" t="str">
            <v>12 a 17</v>
          </cell>
          <cell r="F17" t="str">
            <v>3 - Adolescencia</v>
          </cell>
          <cell r="G17">
            <v>3</v>
          </cell>
          <cell r="H17" t="str">
            <v>10-14</v>
          </cell>
        </row>
        <row r="18">
          <cell r="A18">
            <v>15</v>
          </cell>
          <cell r="B18">
            <v>8</v>
          </cell>
          <cell r="C18" t="str">
            <v>15 a 18 años</v>
          </cell>
          <cell r="D18">
            <v>3</v>
          </cell>
          <cell r="E18" t="str">
            <v>12 a 17</v>
          </cell>
          <cell r="F18" t="str">
            <v>3 - Adolescencia</v>
          </cell>
          <cell r="G18">
            <v>4</v>
          </cell>
          <cell r="H18" t="str">
            <v>15-19</v>
          </cell>
        </row>
        <row r="19">
          <cell r="A19">
            <v>16</v>
          </cell>
          <cell r="B19">
            <v>8</v>
          </cell>
          <cell r="C19" t="str">
            <v>15 a 18 años</v>
          </cell>
          <cell r="D19">
            <v>3</v>
          </cell>
          <cell r="E19" t="str">
            <v>12 a 17</v>
          </cell>
          <cell r="F19" t="str">
            <v>3 - Adolescencia</v>
          </cell>
          <cell r="G19">
            <v>4</v>
          </cell>
          <cell r="H19" t="str">
            <v>15-19</v>
          </cell>
        </row>
        <row r="20">
          <cell r="A20">
            <v>17</v>
          </cell>
          <cell r="B20">
            <v>8</v>
          </cell>
          <cell r="C20" t="str">
            <v>15 a 18 años</v>
          </cell>
          <cell r="D20">
            <v>3</v>
          </cell>
          <cell r="E20" t="str">
            <v>12 a 17</v>
          </cell>
          <cell r="F20" t="str">
            <v>3 - Adolescencia</v>
          </cell>
          <cell r="G20">
            <v>4</v>
          </cell>
          <cell r="H20" t="str">
            <v>15-19</v>
          </cell>
        </row>
        <row r="21">
          <cell r="A21">
            <v>18</v>
          </cell>
          <cell r="B21">
            <v>8</v>
          </cell>
          <cell r="C21" t="str">
            <v>15 a 18 años</v>
          </cell>
          <cell r="D21">
            <v>4</v>
          </cell>
          <cell r="E21" t="str">
            <v>18 a 28</v>
          </cell>
          <cell r="F21" t="str">
            <v>4 - Juventud</v>
          </cell>
          <cell r="G21">
            <v>4</v>
          </cell>
          <cell r="H21" t="str">
            <v>15-19</v>
          </cell>
        </row>
        <row r="22">
          <cell r="A22">
            <v>19</v>
          </cell>
          <cell r="B22">
            <v>9</v>
          </cell>
          <cell r="C22" t="str">
            <v>19 años</v>
          </cell>
          <cell r="D22">
            <v>4</v>
          </cell>
          <cell r="E22" t="str">
            <v>18 a 28</v>
          </cell>
          <cell r="F22" t="str">
            <v>4 - Juventud</v>
          </cell>
          <cell r="G22">
            <v>4</v>
          </cell>
          <cell r="H22" t="str">
            <v>15-19</v>
          </cell>
        </row>
        <row r="23">
          <cell r="A23">
            <v>20</v>
          </cell>
          <cell r="B23">
            <v>10</v>
          </cell>
          <cell r="C23" t="str">
            <v>20 a 24 años</v>
          </cell>
          <cell r="D23">
            <v>4</v>
          </cell>
          <cell r="E23" t="str">
            <v>18 a 28</v>
          </cell>
          <cell r="F23" t="str">
            <v>4 - Juventud</v>
          </cell>
          <cell r="G23">
            <v>5</v>
          </cell>
          <cell r="H23" t="str">
            <v>20-24</v>
          </cell>
        </row>
        <row r="24">
          <cell r="A24">
            <v>21</v>
          </cell>
          <cell r="B24">
            <v>10</v>
          </cell>
          <cell r="C24" t="str">
            <v>20 a 24 años</v>
          </cell>
          <cell r="D24">
            <v>4</v>
          </cell>
          <cell r="E24" t="str">
            <v>18 a 28</v>
          </cell>
          <cell r="F24" t="str">
            <v>4 - Juventud</v>
          </cell>
          <cell r="G24">
            <v>5</v>
          </cell>
          <cell r="H24" t="str">
            <v>20-24</v>
          </cell>
        </row>
        <row r="25">
          <cell r="A25">
            <v>22</v>
          </cell>
          <cell r="B25">
            <v>10</v>
          </cell>
          <cell r="C25" t="str">
            <v>20 a 24 años</v>
          </cell>
          <cell r="D25">
            <v>4</v>
          </cell>
          <cell r="E25" t="str">
            <v>18 a 28</v>
          </cell>
          <cell r="F25" t="str">
            <v>4 - Juventud</v>
          </cell>
          <cell r="G25">
            <v>5</v>
          </cell>
          <cell r="H25" t="str">
            <v>20-24</v>
          </cell>
        </row>
        <row r="26">
          <cell r="A26">
            <v>23</v>
          </cell>
          <cell r="B26">
            <v>10</v>
          </cell>
          <cell r="C26" t="str">
            <v>20 a 24 años</v>
          </cell>
          <cell r="D26">
            <v>4</v>
          </cell>
          <cell r="E26" t="str">
            <v>18 a 28</v>
          </cell>
          <cell r="F26" t="str">
            <v>4 - Juventud</v>
          </cell>
          <cell r="G26">
            <v>5</v>
          </cell>
          <cell r="H26" t="str">
            <v>20-24</v>
          </cell>
        </row>
        <row r="27">
          <cell r="A27">
            <v>24</v>
          </cell>
          <cell r="B27">
            <v>10</v>
          </cell>
          <cell r="C27" t="str">
            <v>20 a 24 años</v>
          </cell>
          <cell r="D27">
            <v>4</v>
          </cell>
          <cell r="E27" t="str">
            <v>18 a 28</v>
          </cell>
          <cell r="F27" t="str">
            <v>4 - Juventud</v>
          </cell>
          <cell r="G27">
            <v>5</v>
          </cell>
          <cell r="H27" t="str">
            <v>20-24</v>
          </cell>
        </row>
        <row r="28">
          <cell r="A28">
            <v>25</v>
          </cell>
          <cell r="B28">
            <v>11</v>
          </cell>
          <cell r="C28" t="str">
            <v>25 a 26 años</v>
          </cell>
          <cell r="D28">
            <v>4</v>
          </cell>
          <cell r="E28" t="str">
            <v>18 a 28</v>
          </cell>
          <cell r="F28" t="str">
            <v>4 - Juventud</v>
          </cell>
          <cell r="G28">
            <v>6</v>
          </cell>
          <cell r="H28" t="str">
            <v>25-29</v>
          </cell>
        </row>
        <row r="29">
          <cell r="A29">
            <v>26</v>
          </cell>
          <cell r="B29">
            <v>11</v>
          </cell>
          <cell r="C29" t="str">
            <v>25 a 26 años</v>
          </cell>
          <cell r="D29">
            <v>4</v>
          </cell>
          <cell r="E29" t="str">
            <v>18 a 28</v>
          </cell>
          <cell r="F29" t="str">
            <v>4 - Juventud</v>
          </cell>
          <cell r="G29">
            <v>6</v>
          </cell>
          <cell r="H29" t="str">
            <v>25-29</v>
          </cell>
        </row>
        <row r="30">
          <cell r="A30">
            <v>27</v>
          </cell>
          <cell r="B30">
            <v>12</v>
          </cell>
          <cell r="C30" t="str">
            <v>27 a 29 años</v>
          </cell>
          <cell r="D30">
            <v>4</v>
          </cell>
          <cell r="E30" t="str">
            <v>18 a 28</v>
          </cell>
          <cell r="F30" t="str">
            <v>4 - Juventud</v>
          </cell>
          <cell r="G30">
            <v>6</v>
          </cell>
          <cell r="H30" t="str">
            <v>25-29</v>
          </cell>
        </row>
        <row r="31">
          <cell r="A31">
            <v>28</v>
          </cell>
          <cell r="B31">
            <v>12</v>
          </cell>
          <cell r="C31" t="str">
            <v>27 a 29 años</v>
          </cell>
          <cell r="D31">
            <v>4</v>
          </cell>
          <cell r="E31" t="str">
            <v>18 a 28</v>
          </cell>
          <cell r="F31" t="str">
            <v>4 - Juventud</v>
          </cell>
          <cell r="G31">
            <v>6</v>
          </cell>
          <cell r="H31" t="str">
            <v>25-29</v>
          </cell>
        </row>
        <row r="32">
          <cell r="A32">
            <v>29</v>
          </cell>
          <cell r="B32">
            <v>12</v>
          </cell>
          <cell r="C32" t="str">
            <v>27 a 29 años</v>
          </cell>
          <cell r="D32">
            <v>5</v>
          </cell>
          <cell r="E32" t="str">
            <v>29 a 59</v>
          </cell>
          <cell r="F32" t="str">
            <v>5 - Adultez</v>
          </cell>
          <cell r="G32">
            <v>6</v>
          </cell>
          <cell r="H32" t="str">
            <v>25-29</v>
          </cell>
        </row>
        <row r="33">
          <cell r="A33">
            <v>30</v>
          </cell>
          <cell r="B33">
            <v>13</v>
          </cell>
          <cell r="C33" t="str">
            <v>30 a 34 años</v>
          </cell>
          <cell r="D33">
            <v>5</v>
          </cell>
          <cell r="E33" t="str">
            <v>29 a 59</v>
          </cell>
          <cell r="F33" t="str">
            <v>5 - Adultez</v>
          </cell>
          <cell r="G33">
            <v>7</v>
          </cell>
          <cell r="H33" t="str">
            <v>30-34</v>
          </cell>
        </row>
        <row r="34">
          <cell r="A34">
            <v>31</v>
          </cell>
          <cell r="B34">
            <v>13</v>
          </cell>
          <cell r="C34" t="str">
            <v>30 a 34 años</v>
          </cell>
          <cell r="D34">
            <v>5</v>
          </cell>
          <cell r="E34" t="str">
            <v>29 a 59</v>
          </cell>
          <cell r="F34" t="str">
            <v>5 - Adultez</v>
          </cell>
          <cell r="G34">
            <v>7</v>
          </cell>
          <cell r="H34" t="str">
            <v>30-34</v>
          </cell>
        </row>
        <row r="35">
          <cell r="A35">
            <v>32</v>
          </cell>
          <cell r="B35">
            <v>13</v>
          </cell>
          <cell r="C35" t="str">
            <v>30 a 34 años</v>
          </cell>
          <cell r="D35">
            <v>5</v>
          </cell>
          <cell r="E35" t="str">
            <v>29 a 59</v>
          </cell>
          <cell r="F35" t="str">
            <v>5 - Adultez</v>
          </cell>
          <cell r="G35">
            <v>7</v>
          </cell>
          <cell r="H35" t="str">
            <v>30-34</v>
          </cell>
        </row>
        <row r="36">
          <cell r="A36">
            <v>33</v>
          </cell>
          <cell r="B36">
            <v>13</v>
          </cell>
          <cell r="C36" t="str">
            <v>30 a 34 años</v>
          </cell>
          <cell r="D36">
            <v>5</v>
          </cell>
          <cell r="E36" t="str">
            <v>29 a 59</v>
          </cell>
          <cell r="F36" t="str">
            <v>5 - Adultez</v>
          </cell>
          <cell r="G36">
            <v>7</v>
          </cell>
          <cell r="H36" t="str">
            <v>30-34</v>
          </cell>
        </row>
        <row r="37">
          <cell r="A37">
            <v>34</v>
          </cell>
          <cell r="B37">
            <v>13</v>
          </cell>
          <cell r="C37" t="str">
            <v>30 a 34 años</v>
          </cell>
          <cell r="D37">
            <v>5</v>
          </cell>
          <cell r="E37" t="str">
            <v>29 a 59</v>
          </cell>
          <cell r="F37" t="str">
            <v>5 - Adultez</v>
          </cell>
          <cell r="G37">
            <v>7</v>
          </cell>
          <cell r="H37" t="str">
            <v>30-34</v>
          </cell>
        </row>
        <row r="38">
          <cell r="A38">
            <v>35</v>
          </cell>
          <cell r="B38">
            <v>14</v>
          </cell>
          <cell r="C38" t="str">
            <v>35 a 39 años</v>
          </cell>
          <cell r="D38">
            <v>5</v>
          </cell>
          <cell r="E38" t="str">
            <v>29 a 59</v>
          </cell>
          <cell r="F38" t="str">
            <v>5 - Adultez</v>
          </cell>
          <cell r="G38">
            <v>8</v>
          </cell>
          <cell r="H38" t="str">
            <v>35-39</v>
          </cell>
        </row>
        <row r="39">
          <cell r="A39">
            <v>36</v>
          </cell>
          <cell r="B39">
            <v>14</v>
          </cell>
          <cell r="C39" t="str">
            <v>35 a 39 años</v>
          </cell>
          <cell r="D39">
            <v>5</v>
          </cell>
          <cell r="E39" t="str">
            <v>29 a 59</v>
          </cell>
          <cell r="F39" t="str">
            <v>5 - Adultez</v>
          </cell>
          <cell r="G39">
            <v>8</v>
          </cell>
          <cell r="H39" t="str">
            <v>35-39</v>
          </cell>
        </row>
        <row r="40">
          <cell r="A40">
            <v>37</v>
          </cell>
          <cell r="B40">
            <v>14</v>
          </cell>
          <cell r="C40" t="str">
            <v>35 a 39 años</v>
          </cell>
          <cell r="D40">
            <v>5</v>
          </cell>
          <cell r="E40" t="str">
            <v>29 a 59</v>
          </cell>
          <cell r="F40" t="str">
            <v>5 - Adultez</v>
          </cell>
          <cell r="G40">
            <v>8</v>
          </cell>
          <cell r="H40" t="str">
            <v>35-39</v>
          </cell>
        </row>
        <row r="41">
          <cell r="A41">
            <v>38</v>
          </cell>
          <cell r="B41">
            <v>14</v>
          </cell>
          <cell r="C41" t="str">
            <v>35 a 39 años</v>
          </cell>
          <cell r="D41">
            <v>5</v>
          </cell>
          <cell r="E41" t="str">
            <v>29 a 59</v>
          </cell>
          <cell r="F41" t="str">
            <v>5 - Adultez</v>
          </cell>
          <cell r="G41">
            <v>8</v>
          </cell>
          <cell r="H41" t="str">
            <v>35-39</v>
          </cell>
        </row>
        <row r="42">
          <cell r="A42">
            <v>39</v>
          </cell>
          <cell r="B42">
            <v>14</v>
          </cell>
          <cell r="C42" t="str">
            <v>35 a 39 años</v>
          </cell>
          <cell r="D42">
            <v>5</v>
          </cell>
          <cell r="E42" t="str">
            <v>29 a 59</v>
          </cell>
          <cell r="F42" t="str">
            <v>5 - Adultez</v>
          </cell>
          <cell r="G42">
            <v>8</v>
          </cell>
          <cell r="H42" t="str">
            <v>35-39</v>
          </cell>
        </row>
        <row r="43">
          <cell r="A43">
            <v>40</v>
          </cell>
          <cell r="B43">
            <v>15</v>
          </cell>
          <cell r="C43" t="str">
            <v>40 a 44 años</v>
          </cell>
          <cell r="D43">
            <v>5</v>
          </cell>
          <cell r="E43" t="str">
            <v>29 a 59</v>
          </cell>
          <cell r="F43" t="str">
            <v>5 - Adultez</v>
          </cell>
          <cell r="G43">
            <v>9</v>
          </cell>
          <cell r="H43" t="str">
            <v>40-44</v>
          </cell>
        </row>
        <row r="44">
          <cell r="A44">
            <v>41</v>
          </cell>
          <cell r="B44">
            <v>15</v>
          </cell>
          <cell r="C44" t="str">
            <v>40 a 44 años</v>
          </cell>
          <cell r="D44">
            <v>5</v>
          </cell>
          <cell r="E44" t="str">
            <v>29 a 59</v>
          </cell>
          <cell r="F44" t="str">
            <v>5 - Adultez</v>
          </cell>
          <cell r="G44">
            <v>9</v>
          </cell>
          <cell r="H44" t="str">
            <v>40-44</v>
          </cell>
        </row>
        <row r="45">
          <cell r="A45">
            <v>42</v>
          </cell>
          <cell r="B45">
            <v>15</v>
          </cell>
          <cell r="C45" t="str">
            <v>40 a 44 años</v>
          </cell>
          <cell r="D45">
            <v>5</v>
          </cell>
          <cell r="E45" t="str">
            <v>29 a 59</v>
          </cell>
          <cell r="F45" t="str">
            <v>5 - Adultez</v>
          </cell>
          <cell r="G45">
            <v>9</v>
          </cell>
          <cell r="H45" t="str">
            <v>40-44</v>
          </cell>
        </row>
        <row r="46">
          <cell r="A46">
            <v>43</v>
          </cell>
          <cell r="B46">
            <v>15</v>
          </cell>
          <cell r="C46" t="str">
            <v>40 a 44 años</v>
          </cell>
          <cell r="D46">
            <v>5</v>
          </cell>
          <cell r="E46" t="str">
            <v>29 a 59</v>
          </cell>
          <cell r="F46" t="str">
            <v>5 - Adultez</v>
          </cell>
          <cell r="G46">
            <v>9</v>
          </cell>
          <cell r="H46" t="str">
            <v>40-44</v>
          </cell>
        </row>
        <row r="47">
          <cell r="A47">
            <v>44</v>
          </cell>
          <cell r="B47">
            <v>15</v>
          </cell>
          <cell r="C47" t="str">
            <v>40 a 44 años</v>
          </cell>
          <cell r="D47">
            <v>5</v>
          </cell>
          <cell r="E47" t="str">
            <v>29 a 59</v>
          </cell>
          <cell r="F47" t="str">
            <v>5 - Adultez</v>
          </cell>
          <cell r="G47">
            <v>9</v>
          </cell>
          <cell r="H47" t="str">
            <v>40-44</v>
          </cell>
        </row>
        <row r="48">
          <cell r="A48">
            <v>45</v>
          </cell>
          <cell r="B48">
            <v>16</v>
          </cell>
          <cell r="C48" t="str">
            <v>45 a 49 años</v>
          </cell>
          <cell r="D48">
            <v>5</v>
          </cell>
          <cell r="E48" t="str">
            <v>29 a 59</v>
          </cell>
          <cell r="F48" t="str">
            <v>5 - Adultez</v>
          </cell>
          <cell r="G48">
            <v>10</v>
          </cell>
          <cell r="H48" t="str">
            <v>45-49</v>
          </cell>
        </row>
        <row r="49">
          <cell r="A49">
            <v>46</v>
          </cell>
          <cell r="B49">
            <v>16</v>
          </cell>
          <cell r="C49" t="str">
            <v>45 a 49 años</v>
          </cell>
          <cell r="D49">
            <v>5</v>
          </cell>
          <cell r="E49" t="str">
            <v>29 a 59</v>
          </cell>
          <cell r="F49" t="str">
            <v>5 - Adultez</v>
          </cell>
          <cell r="G49">
            <v>10</v>
          </cell>
          <cell r="H49" t="str">
            <v>45-49</v>
          </cell>
        </row>
        <row r="50">
          <cell r="A50">
            <v>47</v>
          </cell>
          <cell r="B50">
            <v>16</v>
          </cell>
          <cell r="C50" t="str">
            <v>45 a 49 años</v>
          </cell>
          <cell r="D50">
            <v>5</v>
          </cell>
          <cell r="E50" t="str">
            <v>29 a 59</v>
          </cell>
          <cell r="F50" t="str">
            <v>5 - Adultez</v>
          </cell>
          <cell r="G50">
            <v>10</v>
          </cell>
          <cell r="H50" t="str">
            <v>45-49</v>
          </cell>
        </row>
        <row r="51">
          <cell r="A51">
            <v>48</v>
          </cell>
          <cell r="B51">
            <v>16</v>
          </cell>
          <cell r="C51" t="str">
            <v>45 a 49 años</v>
          </cell>
          <cell r="D51">
            <v>5</v>
          </cell>
          <cell r="E51" t="str">
            <v>29 a 59</v>
          </cell>
          <cell r="F51" t="str">
            <v>5 - Adultez</v>
          </cell>
          <cell r="G51">
            <v>10</v>
          </cell>
          <cell r="H51" t="str">
            <v>45-49</v>
          </cell>
        </row>
        <row r="52">
          <cell r="A52">
            <v>49</v>
          </cell>
          <cell r="B52">
            <v>16</v>
          </cell>
          <cell r="C52" t="str">
            <v>45 a 49 años</v>
          </cell>
          <cell r="D52">
            <v>5</v>
          </cell>
          <cell r="E52" t="str">
            <v>29 a 59</v>
          </cell>
          <cell r="F52" t="str">
            <v>5 - Adultez</v>
          </cell>
          <cell r="G52">
            <v>10</v>
          </cell>
          <cell r="H52" t="str">
            <v>45-49</v>
          </cell>
        </row>
        <row r="53">
          <cell r="A53">
            <v>50</v>
          </cell>
          <cell r="B53">
            <v>17</v>
          </cell>
          <cell r="C53" t="str">
            <v>50 a 54 años</v>
          </cell>
          <cell r="D53">
            <v>5</v>
          </cell>
          <cell r="E53" t="str">
            <v>29 a 59</v>
          </cell>
          <cell r="F53" t="str">
            <v>5 - Adultez</v>
          </cell>
          <cell r="G53">
            <v>11</v>
          </cell>
          <cell r="H53" t="str">
            <v>50-54</v>
          </cell>
        </row>
        <row r="54">
          <cell r="A54">
            <v>51</v>
          </cell>
          <cell r="B54">
            <v>17</v>
          </cell>
          <cell r="C54" t="str">
            <v>50 a 54 años</v>
          </cell>
          <cell r="D54">
            <v>5</v>
          </cell>
          <cell r="E54" t="str">
            <v>29 a 59</v>
          </cell>
          <cell r="F54" t="str">
            <v>5 - Adultez</v>
          </cell>
          <cell r="G54">
            <v>11</v>
          </cell>
          <cell r="H54" t="str">
            <v>50-54</v>
          </cell>
        </row>
        <row r="55">
          <cell r="A55">
            <v>52</v>
          </cell>
          <cell r="B55">
            <v>17</v>
          </cell>
          <cell r="C55" t="str">
            <v>50 a 54 años</v>
          </cell>
          <cell r="D55">
            <v>5</v>
          </cell>
          <cell r="E55" t="str">
            <v>29 a 59</v>
          </cell>
          <cell r="F55" t="str">
            <v>5 - Adultez</v>
          </cell>
          <cell r="G55">
            <v>11</v>
          </cell>
          <cell r="H55" t="str">
            <v>50-54</v>
          </cell>
        </row>
        <row r="56">
          <cell r="A56">
            <v>53</v>
          </cell>
          <cell r="B56">
            <v>17</v>
          </cell>
          <cell r="C56" t="str">
            <v>50 a 54 años</v>
          </cell>
          <cell r="D56">
            <v>5</v>
          </cell>
          <cell r="E56" t="str">
            <v>29 a 59</v>
          </cell>
          <cell r="F56" t="str">
            <v>5 - Adultez</v>
          </cell>
          <cell r="G56">
            <v>11</v>
          </cell>
          <cell r="H56" t="str">
            <v>50-54</v>
          </cell>
        </row>
        <row r="57">
          <cell r="A57">
            <v>54</v>
          </cell>
          <cell r="B57">
            <v>17</v>
          </cell>
          <cell r="C57" t="str">
            <v>50 a 54 años</v>
          </cell>
          <cell r="D57">
            <v>5</v>
          </cell>
          <cell r="E57" t="str">
            <v>29 a 59</v>
          </cell>
          <cell r="F57" t="str">
            <v>5 - Adultez</v>
          </cell>
          <cell r="G57">
            <v>11</v>
          </cell>
          <cell r="H57" t="str">
            <v>50-54</v>
          </cell>
        </row>
        <row r="58">
          <cell r="A58">
            <v>55</v>
          </cell>
          <cell r="B58">
            <v>18</v>
          </cell>
          <cell r="C58" t="str">
            <v>55 a 59 años</v>
          </cell>
          <cell r="D58">
            <v>5</v>
          </cell>
          <cell r="E58" t="str">
            <v>29 a 59</v>
          </cell>
          <cell r="F58" t="str">
            <v>5 - Adultez</v>
          </cell>
          <cell r="G58">
            <v>12</v>
          </cell>
          <cell r="H58" t="str">
            <v>55-59</v>
          </cell>
        </row>
        <row r="59">
          <cell r="A59">
            <v>56</v>
          </cell>
          <cell r="B59">
            <v>18</v>
          </cell>
          <cell r="C59" t="str">
            <v>55 a 59 años</v>
          </cell>
          <cell r="D59">
            <v>5</v>
          </cell>
          <cell r="E59" t="str">
            <v>29 a 59</v>
          </cell>
          <cell r="F59" t="str">
            <v>5 - Adultez</v>
          </cell>
          <cell r="G59">
            <v>12</v>
          </cell>
          <cell r="H59" t="str">
            <v>55-59</v>
          </cell>
        </row>
        <row r="60">
          <cell r="A60">
            <v>57</v>
          </cell>
          <cell r="B60">
            <v>18</v>
          </cell>
          <cell r="C60" t="str">
            <v>55 a 59 años</v>
          </cell>
          <cell r="D60">
            <v>5</v>
          </cell>
          <cell r="E60" t="str">
            <v>29 a 59</v>
          </cell>
          <cell r="F60" t="str">
            <v>5 - Adultez</v>
          </cell>
          <cell r="G60">
            <v>12</v>
          </cell>
          <cell r="H60" t="str">
            <v>55-59</v>
          </cell>
        </row>
        <row r="61">
          <cell r="A61">
            <v>58</v>
          </cell>
          <cell r="B61">
            <v>18</v>
          </cell>
          <cell r="C61" t="str">
            <v>55 a 59 años</v>
          </cell>
          <cell r="D61">
            <v>5</v>
          </cell>
          <cell r="E61" t="str">
            <v>29 a 59</v>
          </cell>
          <cell r="F61" t="str">
            <v>5 - Adultez</v>
          </cell>
          <cell r="G61">
            <v>12</v>
          </cell>
          <cell r="H61" t="str">
            <v>55-59</v>
          </cell>
        </row>
        <row r="62">
          <cell r="A62">
            <v>59</v>
          </cell>
          <cell r="B62">
            <v>18</v>
          </cell>
          <cell r="C62" t="str">
            <v>55 a 59 años</v>
          </cell>
          <cell r="D62">
            <v>5</v>
          </cell>
          <cell r="E62" t="str">
            <v>29 a 59</v>
          </cell>
          <cell r="F62" t="str">
            <v>5 - Adultez</v>
          </cell>
          <cell r="G62">
            <v>12</v>
          </cell>
          <cell r="H62" t="str">
            <v>55-59</v>
          </cell>
        </row>
        <row r="63">
          <cell r="A63">
            <v>60</v>
          </cell>
          <cell r="B63">
            <v>19</v>
          </cell>
          <cell r="C63" t="str">
            <v>60 a 64 años</v>
          </cell>
          <cell r="D63">
            <v>6</v>
          </cell>
          <cell r="E63" t="str">
            <v>60 y más</v>
          </cell>
          <cell r="F63" t="str">
            <v>6 - Persona mayor</v>
          </cell>
          <cell r="G63">
            <v>13</v>
          </cell>
          <cell r="H63" t="str">
            <v>60-64</v>
          </cell>
        </row>
        <row r="64">
          <cell r="A64">
            <v>61</v>
          </cell>
          <cell r="B64">
            <v>19</v>
          </cell>
          <cell r="C64" t="str">
            <v>60 a 64 años</v>
          </cell>
          <cell r="D64">
            <v>6</v>
          </cell>
          <cell r="E64" t="str">
            <v>60 y más</v>
          </cell>
          <cell r="F64" t="str">
            <v>6 - Persona mayor</v>
          </cell>
          <cell r="G64">
            <v>13</v>
          </cell>
          <cell r="H64" t="str">
            <v>60-64</v>
          </cell>
        </row>
        <row r="65">
          <cell r="A65">
            <v>62</v>
          </cell>
          <cell r="B65">
            <v>19</v>
          </cell>
          <cell r="C65" t="str">
            <v>60 a 64 años</v>
          </cell>
          <cell r="D65">
            <v>6</v>
          </cell>
          <cell r="E65" t="str">
            <v>60 y más</v>
          </cell>
          <cell r="F65" t="str">
            <v>6 - Persona mayor</v>
          </cell>
          <cell r="G65">
            <v>13</v>
          </cell>
          <cell r="H65" t="str">
            <v>60-64</v>
          </cell>
        </row>
        <row r="66">
          <cell r="A66">
            <v>63</v>
          </cell>
          <cell r="B66">
            <v>19</v>
          </cell>
          <cell r="C66" t="str">
            <v>60 a 64 años</v>
          </cell>
          <cell r="D66">
            <v>6</v>
          </cell>
          <cell r="E66" t="str">
            <v>60 y más</v>
          </cell>
          <cell r="F66" t="str">
            <v>6 - Persona mayor</v>
          </cell>
          <cell r="G66">
            <v>13</v>
          </cell>
          <cell r="H66" t="str">
            <v>60-64</v>
          </cell>
        </row>
        <row r="67">
          <cell r="A67">
            <v>64</v>
          </cell>
          <cell r="B67">
            <v>19</v>
          </cell>
          <cell r="C67" t="str">
            <v>60 a 64 años</v>
          </cell>
          <cell r="D67">
            <v>6</v>
          </cell>
          <cell r="E67" t="str">
            <v>60 y más</v>
          </cell>
          <cell r="F67" t="str">
            <v>6 - Persona mayor</v>
          </cell>
          <cell r="G67">
            <v>13</v>
          </cell>
          <cell r="H67" t="str">
            <v>60-64</v>
          </cell>
        </row>
        <row r="68">
          <cell r="A68">
            <v>65</v>
          </cell>
          <cell r="B68">
            <v>20</v>
          </cell>
          <cell r="C68" t="str">
            <v>65 a 69 años</v>
          </cell>
          <cell r="D68">
            <v>6</v>
          </cell>
          <cell r="E68" t="str">
            <v>60 y más</v>
          </cell>
          <cell r="F68" t="str">
            <v>6 - Persona mayor</v>
          </cell>
          <cell r="G68">
            <v>14</v>
          </cell>
          <cell r="H68" t="str">
            <v>65-69</v>
          </cell>
        </row>
        <row r="69">
          <cell r="A69">
            <v>66</v>
          </cell>
          <cell r="B69">
            <v>20</v>
          </cell>
          <cell r="C69" t="str">
            <v>65 a 69 años</v>
          </cell>
          <cell r="D69">
            <v>6</v>
          </cell>
          <cell r="E69" t="str">
            <v>60 y más</v>
          </cell>
          <cell r="F69" t="str">
            <v>6 - Persona mayor</v>
          </cell>
          <cell r="G69">
            <v>14</v>
          </cell>
          <cell r="H69" t="str">
            <v>65-69</v>
          </cell>
        </row>
        <row r="70">
          <cell r="A70">
            <v>67</v>
          </cell>
          <cell r="B70">
            <v>20</v>
          </cell>
          <cell r="C70" t="str">
            <v>65 a 69 años</v>
          </cell>
          <cell r="D70">
            <v>6</v>
          </cell>
          <cell r="E70" t="str">
            <v>60 y más</v>
          </cell>
          <cell r="F70" t="str">
            <v>6 - Persona mayor</v>
          </cell>
          <cell r="G70">
            <v>14</v>
          </cell>
          <cell r="H70" t="str">
            <v>65-69</v>
          </cell>
        </row>
        <row r="71">
          <cell r="A71">
            <v>68</v>
          </cell>
          <cell r="B71">
            <v>20</v>
          </cell>
          <cell r="C71" t="str">
            <v>65 a 69 años</v>
          </cell>
          <cell r="D71">
            <v>6</v>
          </cell>
          <cell r="E71" t="str">
            <v>60 y más</v>
          </cell>
          <cell r="F71" t="str">
            <v>6 - Persona mayor</v>
          </cell>
          <cell r="G71">
            <v>14</v>
          </cell>
          <cell r="H71" t="str">
            <v>65-69</v>
          </cell>
        </row>
        <row r="72">
          <cell r="A72">
            <v>69</v>
          </cell>
          <cell r="B72">
            <v>20</v>
          </cell>
          <cell r="C72" t="str">
            <v>65 a 69 años</v>
          </cell>
          <cell r="D72">
            <v>6</v>
          </cell>
          <cell r="E72" t="str">
            <v>60 y más</v>
          </cell>
          <cell r="F72" t="str">
            <v>6 - Persona mayor</v>
          </cell>
          <cell r="G72">
            <v>14</v>
          </cell>
          <cell r="H72" t="str">
            <v>65-69</v>
          </cell>
        </row>
        <row r="73">
          <cell r="A73">
            <v>70</v>
          </cell>
          <cell r="B73">
            <v>21</v>
          </cell>
          <cell r="C73" t="str">
            <v>70 a 74 años</v>
          </cell>
          <cell r="D73">
            <v>6</v>
          </cell>
          <cell r="E73" t="str">
            <v>60 y más</v>
          </cell>
          <cell r="F73" t="str">
            <v>6 - Persona mayor</v>
          </cell>
          <cell r="G73">
            <v>15</v>
          </cell>
          <cell r="H73" t="str">
            <v>70-74</v>
          </cell>
        </row>
        <row r="74">
          <cell r="A74">
            <v>71</v>
          </cell>
          <cell r="B74">
            <v>21</v>
          </cell>
          <cell r="C74" t="str">
            <v>70 a 74 años</v>
          </cell>
          <cell r="D74">
            <v>6</v>
          </cell>
          <cell r="E74" t="str">
            <v>60 y más</v>
          </cell>
          <cell r="F74" t="str">
            <v>6 - Persona mayor</v>
          </cell>
          <cell r="G74">
            <v>15</v>
          </cell>
          <cell r="H74" t="str">
            <v>70-74</v>
          </cell>
        </row>
        <row r="75">
          <cell r="A75">
            <v>72</v>
          </cell>
          <cell r="B75">
            <v>21</v>
          </cell>
          <cell r="C75" t="str">
            <v>70 a 74 años</v>
          </cell>
          <cell r="D75">
            <v>6</v>
          </cell>
          <cell r="E75" t="str">
            <v>60 y más</v>
          </cell>
          <cell r="F75" t="str">
            <v>6 - Persona mayor</v>
          </cell>
          <cell r="G75">
            <v>15</v>
          </cell>
          <cell r="H75" t="str">
            <v>70-74</v>
          </cell>
        </row>
        <row r="76">
          <cell r="A76">
            <v>73</v>
          </cell>
          <cell r="B76">
            <v>21</v>
          </cell>
          <cell r="C76" t="str">
            <v>70 a 74 años</v>
          </cell>
          <cell r="D76">
            <v>6</v>
          </cell>
          <cell r="E76" t="str">
            <v>60 y más</v>
          </cell>
          <cell r="F76" t="str">
            <v>6 - Persona mayor</v>
          </cell>
          <cell r="G76">
            <v>15</v>
          </cell>
          <cell r="H76" t="str">
            <v>70-74</v>
          </cell>
        </row>
        <row r="77">
          <cell r="A77">
            <v>74</v>
          </cell>
          <cell r="B77">
            <v>21</v>
          </cell>
          <cell r="C77" t="str">
            <v>70 a 74 años</v>
          </cell>
          <cell r="D77">
            <v>6</v>
          </cell>
          <cell r="E77" t="str">
            <v>60 y más</v>
          </cell>
          <cell r="F77" t="str">
            <v>6 - Persona mayor</v>
          </cell>
          <cell r="G77">
            <v>15</v>
          </cell>
          <cell r="H77" t="str">
            <v>70-74</v>
          </cell>
        </row>
        <row r="78">
          <cell r="A78">
            <v>75</v>
          </cell>
          <cell r="B78">
            <v>22</v>
          </cell>
          <cell r="C78" t="str">
            <v>75 a 79 años</v>
          </cell>
          <cell r="D78">
            <v>6</v>
          </cell>
          <cell r="E78" t="str">
            <v>60 y más</v>
          </cell>
          <cell r="F78" t="str">
            <v>6 - Persona mayor</v>
          </cell>
          <cell r="G78">
            <v>16</v>
          </cell>
          <cell r="H78" t="str">
            <v>75-79</v>
          </cell>
        </row>
        <row r="79">
          <cell r="A79">
            <v>76</v>
          </cell>
          <cell r="B79">
            <v>22</v>
          </cell>
          <cell r="C79" t="str">
            <v>75 a 79 años</v>
          </cell>
          <cell r="D79">
            <v>6</v>
          </cell>
          <cell r="E79" t="str">
            <v>60 y más</v>
          </cell>
          <cell r="F79" t="str">
            <v>6 - Persona mayor</v>
          </cell>
          <cell r="G79">
            <v>16</v>
          </cell>
          <cell r="H79" t="str">
            <v>75-79</v>
          </cell>
        </row>
        <row r="80">
          <cell r="A80">
            <v>77</v>
          </cell>
          <cell r="B80">
            <v>22</v>
          </cell>
          <cell r="C80" t="str">
            <v>75 a 79 años</v>
          </cell>
          <cell r="D80">
            <v>6</v>
          </cell>
          <cell r="E80" t="str">
            <v>60 y más</v>
          </cell>
          <cell r="F80" t="str">
            <v>6 - Persona mayor</v>
          </cell>
          <cell r="G80">
            <v>16</v>
          </cell>
          <cell r="H80" t="str">
            <v>75-79</v>
          </cell>
        </row>
        <row r="81">
          <cell r="A81">
            <v>78</v>
          </cell>
          <cell r="B81">
            <v>22</v>
          </cell>
          <cell r="C81" t="str">
            <v>75 a 79 años</v>
          </cell>
          <cell r="D81">
            <v>6</v>
          </cell>
          <cell r="E81" t="str">
            <v>60 y más</v>
          </cell>
          <cell r="F81" t="str">
            <v>6 - Persona mayor</v>
          </cell>
          <cell r="G81">
            <v>16</v>
          </cell>
          <cell r="H81" t="str">
            <v>75-79</v>
          </cell>
        </row>
        <row r="82">
          <cell r="A82">
            <v>79</v>
          </cell>
          <cell r="B82">
            <v>22</v>
          </cell>
          <cell r="C82" t="str">
            <v>75 a 79 años</v>
          </cell>
          <cell r="D82">
            <v>6</v>
          </cell>
          <cell r="E82" t="str">
            <v>60 y más</v>
          </cell>
          <cell r="F82" t="str">
            <v>6 - Persona mayor</v>
          </cell>
          <cell r="G82">
            <v>16</v>
          </cell>
          <cell r="H82" t="str">
            <v>75-79</v>
          </cell>
        </row>
        <row r="83">
          <cell r="A83">
            <v>80</v>
          </cell>
          <cell r="B83">
            <v>23</v>
          </cell>
          <cell r="C83" t="str">
            <v>80 Y MÁS</v>
          </cell>
          <cell r="D83">
            <v>6</v>
          </cell>
          <cell r="E83" t="str">
            <v>60 y más</v>
          </cell>
          <cell r="F83" t="str">
            <v>6 - Persona mayor</v>
          </cell>
          <cell r="G83">
            <v>17</v>
          </cell>
          <cell r="H83" t="str">
            <v>80 Y MÁS</v>
          </cell>
        </row>
        <row r="84">
          <cell r="A84">
            <v>81</v>
          </cell>
          <cell r="B84">
            <v>23</v>
          </cell>
          <cell r="C84" t="str">
            <v>80 Y MÁS</v>
          </cell>
          <cell r="D84">
            <v>6</v>
          </cell>
          <cell r="E84" t="str">
            <v>60 y más</v>
          </cell>
          <cell r="F84" t="str">
            <v>6 - Persona mayor</v>
          </cell>
          <cell r="G84">
            <v>17</v>
          </cell>
          <cell r="H84" t="str">
            <v>80 Y MÁS</v>
          </cell>
        </row>
        <row r="85">
          <cell r="A85">
            <v>82</v>
          </cell>
          <cell r="B85">
            <v>23</v>
          </cell>
          <cell r="C85" t="str">
            <v>80 Y MÁS</v>
          </cell>
          <cell r="D85">
            <v>6</v>
          </cell>
          <cell r="E85" t="str">
            <v>60 y más</v>
          </cell>
          <cell r="F85" t="str">
            <v>6 - Persona mayor</v>
          </cell>
          <cell r="G85">
            <v>17</v>
          </cell>
          <cell r="H85" t="str">
            <v>80 Y MÁS</v>
          </cell>
        </row>
        <row r="86">
          <cell r="A86">
            <v>83</v>
          </cell>
          <cell r="B86">
            <v>23</v>
          </cell>
          <cell r="C86" t="str">
            <v>80 Y MÁS</v>
          </cell>
          <cell r="D86">
            <v>6</v>
          </cell>
          <cell r="E86" t="str">
            <v>60 y más</v>
          </cell>
          <cell r="F86" t="str">
            <v>6 - Persona mayor</v>
          </cell>
          <cell r="G86">
            <v>17</v>
          </cell>
          <cell r="H86" t="str">
            <v>80 Y MÁS</v>
          </cell>
        </row>
        <row r="87">
          <cell r="A87">
            <v>84</v>
          </cell>
          <cell r="B87">
            <v>23</v>
          </cell>
          <cell r="C87" t="str">
            <v>80 Y MÁS</v>
          </cell>
          <cell r="D87">
            <v>6</v>
          </cell>
          <cell r="E87" t="str">
            <v>60 y más</v>
          </cell>
          <cell r="F87" t="str">
            <v>6 - Persona mayor</v>
          </cell>
          <cell r="G87">
            <v>17</v>
          </cell>
          <cell r="H87" t="str">
            <v>80 Y MÁS</v>
          </cell>
        </row>
        <row r="88">
          <cell r="A88">
            <v>85</v>
          </cell>
          <cell r="B88">
            <v>23</v>
          </cell>
          <cell r="C88" t="str">
            <v>80 Y MÁS</v>
          </cell>
          <cell r="D88">
            <v>6</v>
          </cell>
          <cell r="E88" t="str">
            <v>60 y más</v>
          </cell>
          <cell r="F88" t="str">
            <v>6 - Persona mayor</v>
          </cell>
          <cell r="G88">
            <v>17</v>
          </cell>
          <cell r="H88" t="str">
            <v>80 Y MÁS</v>
          </cell>
        </row>
        <row r="89">
          <cell r="A89">
            <v>86</v>
          </cell>
          <cell r="B89">
            <v>23</v>
          </cell>
          <cell r="C89" t="str">
            <v>80 Y MÁS</v>
          </cell>
          <cell r="D89">
            <v>6</v>
          </cell>
          <cell r="E89" t="str">
            <v>60 y más</v>
          </cell>
          <cell r="F89" t="str">
            <v>6 - Persona mayor</v>
          </cell>
          <cell r="G89">
            <v>17</v>
          </cell>
          <cell r="H89" t="str">
            <v>80 Y MÁS</v>
          </cell>
        </row>
        <row r="90">
          <cell r="A90">
            <v>87</v>
          </cell>
          <cell r="B90">
            <v>23</v>
          </cell>
          <cell r="C90" t="str">
            <v>80 Y MÁS</v>
          </cell>
          <cell r="D90">
            <v>6</v>
          </cell>
          <cell r="E90" t="str">
            <v>60 y más</v>
          </cell>
          <cell r="F90" t="str">
            <v>6 - Persona mayor</v>
          </cell>
          <cell r="G90">
            <v>17</v>
          </cell>
          <cell r="H90" t="str">
            <v>80 Y MÁS</v>
          </cell>
        </row>
        <row r="91">
          <cell r="A91">
            <v>88</v>
          </cell>
          <cell r="B91">
            <v>23</v>
          </cell>
          <cell r="C91" t="str">
            <v>80 Y MÁS</v>
          </cell>
          <cell r="D91">
            <v>6</v>
          </cell>
          <cell r="E91" t="str">
            <v>60 y más</v>
          </cell>
          <cell r="F91" t="str">
            <v>6 - Persona mayor</v>
          </cell>
          <cell r="G91">
            <v>17</v>
          </cell>
          <cell r="H91" t="str">
            <v>80 Y MÁS</v>
          </cell>
        </row>
        <row r="92">
          <cell r="A92">
            <v>89</v>
          </cell>
          <cell r="B92">
            <v>23</v>
          </cell>
          <cell r="C92" t="str">
            <v>80 Y MÁS</v>
          </cell>
          <cell r="D92">
            <v>6</v>
          </cell>
          <cell r="E92" t="str">
            <v>60 y más</v>
          </cell>
          <cell r="F92" t="str">
            <v>6 - Persona mayor</v>
          </cell>
          <cell r="G92">
            <v>17</v>
          </cell>
          <cell r="H92" t="str">
            <v>80 Y MÁS</v>
          </cell>
        </row>
        <row r="93">
          <cell r="A93">
            <v>90</v>
          </cell>
          <cell r="B93">
            <v>23</v>
          </cell>
          <cell r="C93" t="str">
            <v>80 Y MÁS</v>
          </cell>
          <cell r="D93">
            <v>6</v>
          </cell>
          <cell r="E93" t="str">
            <v>60 y más</v>
          </cell>
          <cell r="F93" t="str">
            <v>6 - Persona mayor</v>
          </cell>
          <cell r="G93">
            <v>17</v>
          </cell>
          <cell r="H93" t="str">
            <v>80 Y MÁS</v>
          </cell>
        </row>
        <row r="94">
          <cell r="A94">
            <v>91</v>
          </cell>
          <cell r="B94">
            <v>23</v>
          </cell>
          <cell r="C94" t="str">
            <v>80 Y MÁS</v>
          </cell>
          <cell r="D94">
            <v>6</v>
          </cell>
          <cell r="E94" t="str">
            <v>60 y más</v>
          </cell>
          <cell r="F94" t="str">
            <v>6 - Persona mayor</v>
          </cell>
          <cell r="G94">
            <v>17</v>
          </cell>
          <cell r="H94" t="str">
            <v>80 Y MÁS</v>
          </cell>
        </row>
        <row r="95">
          <cell r="A95">
            <v>92</v>
          </cell>
          <cell r="B95">
            <v>23</v>
          </cell>
          <cell r="C95" t="str">
            <v>80 Y MÁS</v>
          </cell>
          <cell r="D95">
            <v>6</v>
          </cell>
          <cell r="E95" t="str">
            <v>60 y más</v>
          </cell>
          <cell r="F95" t="str">
            <v>6 - Persona mayor</v>
          </cell>
          <cell r="G95">
            <v>17</v>
          </cell>
          <cell r="H95" t="str">
            <v>80 Y MÁS</v>
          </cell>
        </row>
        <row r="96">
          <cell r="A96">
            <v>93</v>
          </cell>
          <cell r="B96">
            <v>23</v>
          </cell>
          <cell r="C96" t="str">
            <v>80 Y MÁS</v>
          </cell>
          <cell r="D96">
            <v>6</v>
          </cell>
          <cell r="E96" t="str">
            <v>60 y más</v>
          </cell>
          <cell r="F96" t="str">
            <v>6 - Persona mayor</v>
          </cell>
          <cell r="G96">
            <v>17</v>
          </cell>
          <cell r="H96" t="str">
            <v>80 Y MÁS</v>
          </cell>
        </row>
        <row r="97">
          <cell r="A97">
            <v>94</v>
          </cell>
          <cell r="B97">
            <v>23</v>
          </cell>
          <cell r="C97" t="str">
            <v>80 Y MÁS</v>
          </cell>
          <cell r="D97">
            <v>6</v>
          </cell>
          <cell r="E97" t="str">
            <v>60 y más</v>
          </cell>
          <cell r="F97" t="str">
            <v>6 - Persona mayor</v>
          </cell>
          <cell r="G97">
            <v>17</v>
          </cell>
          <cell r="H97" t="str">
            <v>80 Y MÁS</v>
          </cell>
        </row>
        <row r="98">
          <cell r="A98">
            <v>95</v>
          </cell>
          <cell r="B98">
            <v>23</v>
          </cell>
          <cell r="C98" t="str">
            <v>80 Y MÁS</v>
          </cell>
          <cell r="D98">
            <v>6</v>
          </cell>
          <cell r="E98" t="str">
            <v>60 y más</v>
          </cell>
          <cell r="F98" t="str">
            <v>6 - Persona mayor</v>
          </cell>
          <cell r="G98">
            <v>17</v>
          </cell>
          <cell r="H98" t="str">
            <v>80 Y MÁS</v>
          </cell>
        </row>
        <row r="99">
          <cell r="A99">
            <v>96</v>
          </cell>
          <cell r="B99">
            <v>23</v>
          </cell>
          <cell r="C99" t="str">
            <v>80 Y MÁS</v>
          </cell>
          <cell r="D99">
            <v>6</v>
          </cell>
          <cell r="E99" t="str">
            <v>60 y más</v>
          </cell>
          <cell r="F99" t="str">
            <v>6 - Persona mayor</v>
          </cell>
          <cell r="G99">
            <v>17</v>
          </cell>
          <cell r="H99" t="str">
            <v>80 Y MÁS</v>
          </cell>
        </row>
        <row r="100">
          <cell r="A100">
            <v>97</v>
          </cell>
          <cell r="B100">
            <v>23</v>
          </cell>
          <cell r="C100" t="str">
            <v>80 Y MÁS</v>
          </cell>
          <cell r="D100">
            <v>6</v>
          </cell>
          <cell r="E100" t="str">
            <v>60 y más</v>
          </cell>
          <cell r="F100" t="str">
            <v>6 - Persona mayor</v>
          </cell>
          <cell r="G100">
            <v>17</v>
          </cell>
          <cell r="H100" t="str">
            <v>80 Y MÁS</v>
          </cell>
        </row>
        <row r="101">
          <cell r="A101">
            <v>98</v>
          </cell>
          <cell r="B101">
            <v>23</v>
          </cell>
          <cell r="C101" t="str">
            <v>80 Y MÁS</v>
          </cell>
          <cell r="D101">
            <v>6</v>
          </cell>
          <cell r="E101" t="str">
            <v>60 y más</v>
          </cell>
          <cell r="F101" t="str">
            <v>6 - Persona mayor</v>
          </cell>
          <cell r="G101">
            <v>17</v>
          </cell>
          <cell r="H101" t="str">
            <v>80 Y MÁS</v>
          </cell>
        </row>
        <row r="102">
          <cell r="A102">
            <v>99</v>
          </cell>
          <cell r="B102">
            <v>23</v>
          </cell>
          <cell r="C102" t="str">
            <v>80 Y MÁS</v>
          </cell>
          <cell r="D102">
            <v>6</v>
          </cell>
          <cell r="E102" t="str">
            <v>60 y más</v>
          </cell>
          <cell r="F102" t="str">
            <v>6 - Persona mayor</v>
          </cell>
          <cell r="G102">
            <v>17</v>
          </cell>
          <cell r="H102" t="str">
            <v>80 Y MÁS</v>
          </cell>
        </row>
        <row r="103">
          <cell r="A103">
            <v>100</v>
          </cell>
          <cell r="B103">
            <v>23</v>
          </cell>
          <cell r="C103" t="str">
            <v>80 Y MÁS</v>
          </cell>
          <cell r="D103">
            <v>6</v>
          </cell>
          <cell r="E103" t="str">
            <v>60 y más</v>
          </cell>
          <cell r="F103" t="str">
            <v>6 - Persona mayor</v>
          </cell>
          <cell r="G103">
            <v>17</v>
          </cell>
          <cell r="H103" t="str">
            <v>80 Y MÁS</v>
          </cell>
        </row>
        <row r="104">
          <cell r="A104">
            <v>101</v>
          </cell>
          <cell r="B104">
            <v>23</v>
          </cell>
          <cell r="C104" t="str">
            <v>80 Y MÁS</v>
          </cell>
          <cell r="D104">
            <v>6</v>
          </cell>
          <cell r="E104" t="str">
            <v>60 y más</v>
          </cell>
          <cell r="F104" t="str">
            <v>6 - Persona mayor</v>
          </cell>
          <cell r="G104">
            <v>17</v>
          </cell>
          <cell r="H104" t="str">
            <v>80 Y MÁS</v>
          </cell>
        </row>
        <row r="105">
          <cell r="A105">
            <v>102</v>
          </cell>
          <cell r="B105">
            <v>23</v>
          </cell>
          <cell r="C105" t="str">
            <v>80 Y MÁS</v>
          </cell>
          <cell r="D105">
            <v>6</v>
          </cell>
          <cell r="E105" t="str">
            <v>60 y más</v>
          </cell>
          <cell r="F105" t="str">
            <v>6 - Persona mayor</v>
          </cell>
          <cell r="G105">
            <v>17</v>
          </cell>
          <cell r="H105" t="str">
            <v>80 Y MÁS</v>
          </cell>
        </row>
        <row r="106">
          <cell r="A106">
            <v>103</v>
          </cell>
          <cell r="B106">
            <v>23</v>
          </cell>
          <cell r="C106" t="str">
            <v>80 Y MÁS</v>
          </cell>
          <cell r="D106">
            <v>6</v>
          </cell>
          <cell r="E106" t="str">
            <v>60 y más</v>
          </cell>
          <cell r="F106" t="str">
            <v>6 - Persona mayor</v>
          </cell>
          <cell r="G106">
            <v>17</v>
          </cell>
          <cell r="H106" t="str">
            <v>80 Y MÁS</v>
          </cell>
        </row>
        <row r="107">
          <cell r="A107">
            <v>104</v>
          </cell>
          <cell r="B107">
            <v>23</v>
          </cell>
          <cell r="C107" t="str">
            <v>80 Y MÁS</v>
          </cell>
          <cell r="D107">
            <v>6</v>
          </cell>
          <cell r="E107" t="str">
            <v>60 y más</v>
          </cell>
          <cell r="F107" t="str">
            <v>6 - Persona mayor</v>
          </cell>
          <cell r="G107">
            <v>17</v>
          </cell>
          <cell r="H107" t="str">
            <v>80 Y MÁS</v>
          </cell>
        </row>
        <row r="108">
          <cell r="A108">
            <v>105</v>
          </cell>
          <cell r="B108">
            <v>23</v>
          </cell>
          <cell r="C108" t="str">
            <v>80 Y MÁS</v>
          </cell>
          <cell r="D108">
            <v>6</v>
          </cell>
          <cell r="E108" t="str">
            <v>60 y más</v>
          </cell>
          <cell r="F108" t="str">
            <v>6 - Persona mayor</v>
          </cell>
          <cell r="G108">
            <v>17</v>
          </cell>
          <cell r="H108" t="str">
            <v>80 Y MÁS</v>
          </cell>
        </row>
        <row r="109">
          <cell r="A109">
            <v>106</v>
          </cell>
          <cell r="B109">
            <v>23</v>
          </cell>
          <cell r="C109" t="str">
            <v>80 Y MÁS</v>
          </cell>
          <cell r="D109">
            <v>6</v>
          </cell>
          <cell r="E109" t="str">
            <v>60 y más</v>
          </cell>
          <cell r="F109" t="str">
            <v>6 - Persona mayor</v>
          </cell>
          <cell r="G109">
            <v>17</v>
          </cell>
          <cell r="H109" t="str">
            <v>80 Y MÁS</v>
          </cell>
        </row>
        <row r="110">
          <cell r="A110">
            <v>107</v>
          </cell>
          <cell r="B110">
            <v>23</v>
          </cell>
          <cell r="C110" t="str">
            <v>80 Y MÁS</v>
          </cell>
          <cell r="D110">
            <v>6</v>
          </cell>
          <cell r="E110" t="str">
            <v>60 y más</v>
          </cell>
          <cell r="F110" t="str">
            <v>6 - Persona mayor</v>
          </cell>
          <cell r="G110">
            <v>17</v>
          </cell>
          <cell r="H110" t="str">
            <v>80 Y MÁS</v>
          </cell>
        </row>
        <row r="111">
          <cell r="A111">
            <v>108</v>
          </cell>
          <cell r="B111">
            <v>23</v>
          </cell>
          <cell r="C111" t="str">
            <v>80 Y MÁS</v>
          </cell>
          <cell r="D111">
            <v>6</v>
          </cell>
          <cell r="E111" t="str">
            <v>60 y más</v>
          </cell>
          <cell r="F111" t="str">
            <v>6 - Persona mayor</v>
          </cell>
          <cell r="G111">
            <v>17</v>
          </cell>
          <cell r="H111" t="str">
            <v>80 Y MÁS</v>
          </cell>
        </row>
        <row r="112">
          <cell r="A112">
            <v>109</v>
          </cell>
          <cell r="B112">
            <v>23</v>
          </cell>
          <cell r="C112" t="str">
            <v>80 Y MÁS</v>
          </cell>
          <cell r="D112">
            <v>6</v>
          </cell>
          <cell r="E112" t="str">
            <v>60 y más</v>
          </cell>
          <cell r="F112" t="str">
            <v>6 - Persona mayor</v>
          </cell>
          <cell r="G112">
            <v>17</v>
          </cell>
          <cell r="H112" t="str">
            <v>80 Y MÁS</v>
          </cell>
        </row>
        <row r="113">
          <cell r="A113">
            <v>110</v>
          </cell>
          <cell r="B113">
            <v>23</v>
          </cell>
          <cell r="C113" t="str">
            <v>80 Y MÁS</v>
          </cell>
          <cell r="D113">
            <v>6</v>
          </cell>
          <cell r="E113" t="str">
            <v>60 y más</v>
          </cell>
          <cell r="F113" t="str">
            <v>6 - Persona mayor</v>
          </cell>
          <cell r="G113">
            <v>17</v>
          </cell>
          <cell r="H113" t="str">
            <v>80 Y MÁS</v>
          </cell>
        </row>
        <row r="114">
          <cell r="A114">
            <v>111</v>
          </cell>
          <cell r="B114">
            <v>23</v>
          </cell>
          <cell r="C114" t="str">
            <v>80 Y MÁS</v>
          </cell>
          <cell r="D114">
            <v>6</v>
          </cell>
          <cell r="E114" t="str">
            <v>60 y más</v>
          </cell>
          <cell r="F114" t="str">
            <v>6 - Persona mayor</v>
          </cell>
          <cell r="G114">
            <v>17</v>
          </cell>
          <cell r="H114" t="str">
            <v>80 Y MÁS</v>
          </cell>
        </row>
        <row r="115">
          <cell r="A115">
            <v>112</v>
          </cell>
          <cell r="B115">
            <v>23</v>
          </cell>
          <cell r="C115" t="str">
            <v>80 Y MÁS</v>
          </cell>
          <cell r="D115">
            <v>6</v>
          </cell>
          <cell r="E115" t="str">
            <v>60 y más</v>
          </cell>
          <cell r="F115" t="str">
            <v>6 - Persona mayor</v>
          </cell>
          <cell r="G115">
            <v>17</v>
          </cell>
          <cell r="H115" t="str">
            <v>80 Y MÁS</v>
          </cell>
        </row>
        <row r="116">
          <cell r="A116">
            <v>113</v>
          </cell>
          <cell r="B116">
            <v>23</v>
          </cell>
          <cell r="C116" t="str">
            <v>80 Y MÁS</v>
          </cell>
          <cell r="D116">
            <v>6</v>
          </cell>
          <cell r="E116" t="str">
            <v>60 y más</v>
          </cell>
          <cell r="F116" t="str">
            <v>6 - Persona mayor</v>
          </cell>
          <cell r="G116">
            <v>17</v>
          </cell>
          <cell r="H116" t="str">
            <v>80 Y MÁS</v>
          </cell>
        </row>
        <row r="117">
          <cell r="A117">
            <v>114</v>
          </cell>
          <cell r="B117">
            <v>23</v>
          </cell>
          <cell r="C117" t="str">
            <v>80 Y MÁS</v>
          </cell>
          <cell r="D117">
            <v>6</v>
          </cell>
          <cell r="E117" t="str">
            <v>60 y más</v>
          </cell>
          <cell r="F117" t="str">
            <v>6 - Persona mayor</v>
          </cell>
          <cell r="G117">
            <v>17</v>
          </cell>
          <cell r="H117" t="str">
            <v>80 Y MÁS</v>
          </cell>
        </row>
        <row r="118">
          <cell r="A118">
            <v>115</v>
          </cell>
          <cell r="B118">
            <v>23</v>
          </cell>
          <cell r="C118" t="str">
            <v>80 Y MÁS</v>
          </cell>
          <cell r="D118">
            <v>6</v>
          </cell>
          <cell r="E118" t="str">
            <v>60 y más</v>
          </cell>
          <cell r="F118" t="str">
            <v>6 - Persona mayor</v>
          </cell>
          <cell r="G118">
            <v>17</v>
          </cell>
          <cell r="H118" t="str">
            <v>80 Y MÁS</v>
          </cell>
        </row>
        <row r="119">
          <cell r="A119">
            <v>116</v>
          </cell>
          <cell r="B119">
            <v>23</v>
          </cell>
          <cell r="C119" t="str">
            <v>80 Y MÁS</v>
          </cell>
          <cell r="D119">
            <v>6</v>
          </cell>
          <cell r="E119" t="str">
            <v>60 y más</v>
          </cell>
          <cell r="F119" t="str">
            <v>6 - Persona mayor</v>
          </cell>
          <cell r="G119">
            <v>17</v>
          </cell>
          <cell r="H119" t="str">
            <v>80 Y MÁS</v>
          </cell>
        </row>
        <row r="120">
          <cell r="A120">
            <v>117</v>
          </cell>
          <cell r="B120">
            <v>23</v>
          </cell>
          <cell r="C120" t="str">
            <v>80 Y MÁS</v>
          </cell>
          <cell r="D120">
            <v>6</v>
          </cell>
          <cell r="E120" t="str">
            <v>60 y más</v>
          </cell>
          <cell r="F120" t="str">
            <v>6 - Persona mayor</v>
          </cell>
          <cell r="G120">
            <v>17</v>
          </cell>
          <cell r="H120" t="str">
            <v>80 Y MÁS</v>
          </cell>
        </row>
        <row r="121">
          <cell r="A121">
            <v>118</v>
          </cell>
          <cell r="B121">
            <v>23</v>
          </cell>
          <cell r="C121" t="str">
            <v>80 Y MÁS</v>
          </cell>
          <cell r="D121">
            <v>6</v>
          </cell>
          <cell r="E121" t="str">
            <v>60 y más</v>
          </cell>
          <cell r="F121" t="str">
            <v>6 - Persona mayor</v>
          </cell>
          <cell r="G121">
            <v>17</v>
          </cell>
          <cell r="H121" t="str">
            <v>80 Y MÁS</v>
          </cell>
        </row>
        <row r="122">
          <cell r="A122">
            <v>119</v>
          </cell>
          <cell r="B122">
            <v>23</v>
          </cell>
          <cell r="C122" t="str">
            <v>80 Y MÁS</v>
          </cell>
          <cell r="D122">
            <v>6</v>
          </cell>
          <cell r="E122" t="str">
            <v>60 y más</v>
          </cell>
          <cell r="F122" t="str">
            <v>6 - Persona mayor</v>
          </cell>
          <cell r="G122">
            <v>17</v>
          </cell>
          <cell r="H122" t="str">
            <v>80 Y MÁS</v>
          </cell>
        </row>
        <row r="123">
          <cell r="A123">
            <v>120</v>
          </cell>
          <cell r="B123">
            <v>23</v>
          </cell>
          <cell r="C123" t="str">
            <v>80 Y MÁS</v>
          </cell>
          <cell r="D123">
            <v>6</v>
          </cell>
          <cell r="E123" t="str">
            <v>60 y más</v>
          </cell>
          <cell r="F123" t="str">
            <v>6 - Persona mayor</v>
          </cell>
          <cell r="G123">
            <v>17</v>
          </cell>
          <cell r="H123" t="str">
            <v>80 Y MÁS</v>
          </cell>
        </row>
        <row r="124">
          <cell r="A124">
            <v>121</v>
          </cell>
          <cell r="B124">
            <v>23</v>
          </cell>
          <cell r="C124" t="str">
            <v>80 Y MÁS</v>
          </cell>
          <cell r="D124">
            <v>6</v>
          </cell>
          <cell r="E124" t="str">
            <v>60 y más</v>
          </cell>
          <cell r="F124" t="str">
            <v>6 - Persona mayor</v>
          </cell>
          <cell r="G124">
            <v>17</v>
          </cell>
          <cell r="H124" t="str">
            <v>80 Y MÁS</v>
          </cell>
        </row>
        <row r="125">
          <cell r="A125">
            <v>122</v>
          </cell>
          <cell r="B125">
            <v>23</v>
          </cell>
          <cell r="C125" t="str">
            <v>80 Y MÁS</v>
          </cell>
          <cell r="D125">
            <v>6</v>
          </cell>
          <cell r="E125" t="str">
            <v>60 y más</v>
          </cell>
          <cell r="F125" t="str">
            <v>6 - Persona mayor</v>
          </cell>
          <cell r="G125">
            <v>17</v>
          </cell>
          <cell r="H125" t="str">
            <v>80 Y MÁS</v>
          </cell>
        </row>
        <row r="126">
          <cell r="A126">
            <v>123</v>
          </cell>
          <cell r="B126">
            <v>23</v>
          </cell>
          <cell r="C126" t="str">
            <v>80 Y MÁS</v>
          </cell>
          <cell r="D126">
            <v>6</v>
          </cell>
          <cell r="E126" t="str">
            <v>60 y más</v>
          </cell>
          <cell r="F126" t="str">
            <v>6 - Persona mayor</v>
          </cell>
          <cell r="G126">
            <v>17</v>
          </cell>
          <cell r="H126" t="str">
            <v>80 Y MÁS</v>
          </cell>
        </row>
        <row r="127">
          <cell r="A127">
            <v>124</v>
          </cell>
          <cell r="B127">
            <v>23</v>
          </cell>
          <cell r="C127" t="str">
            <v>80 Y MÁS</v>
          </cell>
          <cell r="D127">
            <v>6</v>
          </cell>
          <cell r="E127" t="str">
            <v>60 y más</v>
          </cell>
          <cell r="F127" t="str">
            <v>6 - Persona mayor</v>
          </cell>
          <cell r="G127">
            <v>17</v>
          </cell>
          <cell r="H127" t="str">
            <v>80 Y MÁS</v>
          </cell>
        </row>
        <row r="128">
          <cell r="A128">
            <v>125</v>
          </cell>
          <cell r="B128">
            <v>23</v>
          </cell>
          <cell r="C128" t="str">
            <v>80 Y MÁS</v>
          </cell>
          <cell r="D128">
            <v>6</v>
          </cell>
          <cell r="E128" t="str">
            <v>60 y más</v>
          </cell>
          <cell r="F128" t="str">
            <v>6 - Persona mayor</v>
          </cell>
          <cell r="G128">
            <v>17</v>
          </cell>
          <cell r="H128" t="str">
            <v>80 Y MÁS</v>
          </cell>
        </row>
        <row r="129">
          <cell r="A129">
            <v>126</v>
          </cell>
          <cell r="B129">
            <v>23</v>
          </cell>
          <cell r="C129" t="str">
            <v>80 Y MÁS</v>
          </cell>
          <cell r="D129">
            <v>6</v>
          </cell>
          <cell r="E129" t="str">
            <v>60 y más</v>
          </cell>
          <cell r="F129" t="str">
            <v>6 - Persona mayor</v>
          </cell>
          <cell r="G129">
            <v>17</v>
          </cell>
          <cell r="H129" t="str">
            <v>80 Y MÁS</v>
          </cell>
        </row>
        <row r="130">
          <cell r="A130">
            <v>127</v>
          </cell>
          <cell r="B130">
            <v>23</v>
          </cell>
          <cell r="C130" t="str">
            <v>80 Y MÁS</v>
          </cell>
          <cell r="D130">
            <v>6</v>
          </cell>
          <cell r="E130" t="str">
            <v>60 y más</v>
          </cell>
          <cell r="F130" t="str">
            <v>6 - Persona mayor</v>
          </cell>
          <cell r="G130">
            <v>17</v>
          </cell>
          <cell r="H130" t="str">
            <v>80 Y MÁS</v>
          </cell>
        </row>
        <row r="131">
          <cell r="A131">
            <v>128</v>
          </cell>
          <cell r="B131">
            <v>23</v>
          </cell>
          <cell r="C131" t="str">
            <v>80 Y MÁS</v>
          </cell>
          <cell r="D131">
            <v>6</v>
          </cell>
          <cell r="E131" t="str">
            <v>60 y más</v>
          </cell>
          <cell r="F131" t="str">
            <v>6 - Persona mayor</v>
          </cell>
          <cell r="G131">
            <v>17</v>
          </cell>
          <cell r="H131" t="str">
            <v>80 Y MÁS</v>
          </cell>
        </row>
        <row r="132">
          <cell r="A132">
            <v>129</v>
          </cell>
          <cell r="B132">
            <v>23</v>
          </cell>
          <cell r="C132" t="str">
            <v>80 Y MÁS</v>
          </cell>
          <cell r="D132">
            <v>6</v>
          </cell>
          <cell r="E132" t="str">
            <v>60 y más</v>
          </cell>
          <cell r="F132" t="str">
            <v>6 - Persona mayor</v>
          </cell>
          <cell r="G132">
            <v>17</v>
          </cell>
          <cell r="H132" t="str">
            <v>80 Y MÁS</v>
          </cell>
        </row>
        <row r="133">
          <cell r="A133">
            <v>130</v>
          </cell>
          <cell r="B133">
            <v>23</v>
          </cell>
          <cell r="C133" t="str">
            <v>80 Y MÁS</v>
          </cell>
          <cell r="D133">
            <v>6</v>
          </cell>
          <cell r="E133" t="str">
            <v>60 y más</v>
          </cell>
          <cell r="F133" t="str">
            <v>6 - Persona mayor</v>
          </cell>
          <cell r="G133">
            <v>17</v>
          </cell>
          <cell r="H133" t="str">
            <v>80 Y MÁS</v>
          </cell>
        </row>
        <row r="134">
          <cell r="A134">
            <v>131</v>
          </cell>
          <cell r="B134">
            <v>23</v>
          </cell>
          <cell r="C134" t="str">
            <v>80 Y MÁS</v>
          </cell>
          <cell r="D134">
            <v>6</v>
          </cell>
          <cell r="E134" t="str">
            <v>60 y más</v>
          </cell>
          <cell r="F134" t="str">
            <v>6 - Persona mayor</v>
          </cell>
          <cell r="G134">
            <v>17</v>
          </cell>
          <cell r="H134" t="str">
            <v>80 Y MÁS</v>
          </cell>
        </row>
        <row r="135">
          <cell r="A135">
            <v>132</v>
          </cell>
          <cell r="B135">
            <v>23</v>
          </cell>
          <cell r="C135" t="str">
            <v>80 Y MÁS</v>
          </cell>
          <cell r="D135">
            <v>6</v>
          </cell>
          <cell r="E135" t="str">
            <v>60 y más</v>
          </cell>
          <cell r="F135" t="str">
            <v>6 - Persona mayor</v>
          </cell>
          <cell r="G135">
            <v>17</v>
          </cell>
          <cell r="H135" t="str">
            <v>80 Y MÁS</v>
          </cell>
        </row>
        <row r="136">
          <cell r="A136">
            <v>133</v>
          </cell>
          <cell r="B136">
            <v>23</v>
          </cell>
          <cell r="C136" t="str">
            <v>80 Y MÁS</v>
          </cell>
          <cell r="D136">
            <v>6</v>
          </cell>
          <cell r="E136" t="str">
            <v>60 y más</v>
          </cell>
          <cell r="F136" t="str">
            <v>6 - Persona mayor</v>
          </cell>
          <cell r="G136">
            <v>17</v>
          </cell>
          <cell r="H136" t="str">
            <v>80 Y MÁS</v>
          </cell>
        </row>
        <row r="137">
          <cell r="A137">
            <v>134</v>
          </cell>
          <cell r="B137">
            <v>23</v>
          </cell>
          <cell r="C137" t="str">
            <v>80 Y MÁS</v>
          </cell>
          <cell r="D137">
            <v>6</v>
          </cell>
          <cell r="E137" t="str">
            <v>60 y más</v>
          </cell>
          <cell r="F137" t="str">
            <v>6 - Persona mayor</v>
          </cell>
          <cell r="G137">
            <v>17</v>
          </cell>
          <cell r="H137" t="str">
            <v>80 Y MÁS</v>
          </cell>
        </row>
        <row r="138">
          <cell r="A138">
            <v>135</v>
          </cell>
          <cell r="B138">
            <v>23</v>
          </cell>
          <cell r="C138" t="str">
            <v>80 Y MÁS</v>
          </cell>
          <cell r="D138">
            <v>6</v>
          </cell>
          <cell r="E138" t="str">
            <v>60 y más</v>
          </cell>
          <cell r="F138" t="str">
            <v>6 - Persona mayor</v>
          </cell>
          <cell r="G138">
            <v>17</v>
          </cell>
          <cell r="H138" t="str">
            <v>80 Y MÁS</v>
          </cell>
        </row>
        <row r="139">
          <cell r="A139">
            <v>136</v>
          </cell>
          <cell r="B139">
            <v>23</v>
          </cell>
          <cell r="C139" t="str">
            <v>80 Y MÁS</v>
          </cell>
          <cell r="D139">
            <v>6</v>
          </cell>
          <cell r="E139" t="str">
            <v>60 y más</v>
          </cell>
          <cell r="F139" t="str">
            <v>6 - Persona mayor</v>
          </cell>
          <cell r="G139">
            <v>17</v>
          </cell>
          <cell r="H139" t="str">
            <v>80 Y MÁS</v>
          </cell>
        </row>
        <row r="140">
          <cell r="A140">
            <v>137</v>
          </cell>
          <cell r="B140">
            <v>23</v>
          </cell>
          <cell r="C140" t="str">
            <v>80 Y MÁS</v>
          </cell>
          <cell r="D140">
            <v>6</v>
          </cell>
          <cell r="E140" t="str">
            <v>60 y más</v>
          </cell>
          <cell r="F140" t="str">
            <v>6 - Persona mayor</v>
          </cell>
          <cell r="G140">
            <v>17</v>
          </cell>
          <cell r="H140" t="str">
            <v>80 Y MÁS</v>
          </cell>
        </row>
        <row r="141">
          <cell r="A141">
            <v>138</v>
          </cell>
          <cell r="B141">
            <v>23</v>
          </cell>
          <cell r="C141" t="str">
            <v>80 Y MÁS</v>
          </cell>
          <cell r="D141">
            <v>6</v>
          </cell>
          <cell r="E141" t="str">
            <v>60 y más</v>
          </cell>
          <cell r="F141" t="str">
            <v>6 - Persona mayor</v>
          </cell>
          <cell r="G141">
            <v>17</v>
          </cell>
          <cell r="H141" t="str">
            <v>80 Y MÁS</v>
          </cell>
        </row>
        <row r="142">
          <cell r="A142">
            <v>139</v>
          </cell>
          <cell r="B142">
            <v>23</v>
          </cell>
          <cell r="C142" t="str">
            <v>80 Y MÁS</v>
          </cell>
          <cell r="D142">
            <v>6</v>
          </cell>
          <cell r="E142" t="str">
            <v>60 y más</v>
          </cell>
          <cell r="F142" t="str">
            <v>6 - Persona mayor</v>
          </cell>
          <cell r="G142">
            <v>17</v>
          </cell>
          <cell r="H142" t="str">
            <v>80 Y MÁS</v>
          </cell>
        </row>
        <row r="143">
          <cell r="A143">
            <v>140</v>
          </cell>
          <cell r="B143">
            <v>23</v>
          </cell>
          <cell r="C143" t="str">
            <v>80 Y MÁS</v>
          </cell>
          <cell r="D143">
            <v>6</v>
          </cell>
          <cell r="E143" t="str">
            <v>60 y más</v>
          </cell>
          <cell r="F143" t="str">
            <v>6 - Persona mayor</v>
          </cell>
          <cell r="G143">
            <v>17</v>
          </cell>
          <cell r="H143" t="str">
            <v>80 Y MÁS</v>
          </cell>
        </row>
        <row r="144">
          <cell r="A144">
            <v>141</v>
          </cell>
          <cell r="B144">
            <v>23</v>
          </cell>
          <cell r="C144" t="str">
            <v>80 Y MÁS</v>
          </cell>
          <cell r="D144">
            <v>6</v>
          </cell>
          <cell r="E144" t="str">
            <v>60 y más</v>
          </cell>
          <cell r="F144" t="str">
            <v>6 - Persona mayor</v>
          </cell>
          <cell r="G144">
            <v>17</v>
          </cell>
          <cell r="H144" t="str">
            <v>80 Y MÁS</v>
          </cell>
        </row>
        <row r="145">
          <cell r="A145">
            <v>142</v>
          </cell>
          <cell r="B145">
            <v>23</v>
          </cell>
          <cell r="C145" t="str">
            <v>80 Y MÁS</v>
          </cell>
          <cell r="D145">
            <v>6</v>
          </cell>
          <cell r="E145" t="str">
            <v>60 y más</v>
          </cell>
          <cell r="F145" t="str">
            <v>6 - Persona mayor</v>
          </cell>
          <cell r="G145">
            <v>17</v>
          </cell>
          <cell r="H145" t="str">
            <v>80 Y MÁS</v>
          </cell>
        </row>
        <row r="146">
          <cell r="A146">
            <v>143</v>
          </cell>
          <cell r="B146">
            <v>23</v>
          </cell>
          <cell r="C146" t="str">
            <v>80 Y MÁS</v>
          </cell>
          <cell r="D146">
            <v>6</v>
          </cell>
          <cell r="E146" t="str">
            <v>60 y más</v>
          </cell>
          <cell r="F146" t="str">
            <v>6 - Persona mayor</v>
          </cell>
          <cell r="G146">
            <v>17</v>
          </cell>
          <cell r="H146" t="str">
            <v>80 Y MÁS</v>
          </cell>
        </row>
        <row r="147">
          <cell r="A147">
            <v>144</v>
          </cell>
          <cell r="B147">
            <v>23</v>
          </cell>
          <cell r="C147" t="str">
            <v>80 Y MÁS</v>
          </cell>
          <cell r="D147">
            <v>6</v>
          </cell>
          <cell r="E147" t="str">
            <v>60 y más</v>
          </cell>
          <cell r="F147" t="str">
            <v>6 - Persona mayor</v>
          </cell>
          <cell r="G147">
            <v>17</v>
          </cell>
          <cell r="H147" t="str">
            <v>80 Y MÁS</v>
          </cell>
        </row>
        <row r="148">
          <cell r="A148">
            <v>145</v>
          </cell>
          <cell r="B148">
            <v>23</v>
          </cell>
          <cell r="C148" t="str">
            <v>80 Y MÁS</v>
          </cell>
          <cell r="D148">
            <v>6</v>
          </cell>
          <cell r="E148" t="str">
            <v>60 y más</v>
          </cell>
          <cell r="F148" t="str">
            <v>6 - Persona mayor</v>
          </cell>
          <cell r="G148">
            <v>17</v>
          </cell>
          <cell r="H148" t="str">
            <v>80 Y MÁS</v>
          </cell>
        </row>
        <row r="149">
          <cell r="A149">
            <v>146</v>
          </cell>
          <cell r="B149">
            <v>23</v>
          </cell>
          <cell r="C149" t="str">
            <v>80 Y MÁS</v>
          </cell>
          <cell r="D149">
            <v>6</v>
          </cell>
          <cell r="E149" t="str">
            <v>60 y más</v>
          </cell>
          <cell r="F149" t="str">
            <v>6 - Persona mayor</v>
          </cell>
          <cell r="G149">
            <v>17</v>
          </cell>
          <cell r="H149" t="str">
            <v>80 Y MÁS</v>
          </cell>
        </row>
        <row r="150">
          <cell r="A150">
            <v>147</v>
          </cell>
          <cell r="B150">
            <v>23</v>
          </cell>
          <cell r="C150" t="str">
            <v>80 Y MÁS</v>
          </cell>
          <cell r="D150">
            <v>6</v>
          </cell>
          <cell r="E150" t="str">
            <v>60 y más</v>
          </cell>
          <cell r="F150" t="str">
            <v>6 - Persona mayor</v>
          </cell>
          <cell r="G150">
            <v>17</v>
          </cell>
          <cell r="H150" t="str">
            <v>80 Y MÁS</v>
          </cell>
        </row>
        <row r="151">
          <cell r="A151">
            <v>148</v>
          </cell>
          <cell r="B151">
            <v>23</v>
          </cell>
          <cell r="C151" t="str">
            <v>80 Y MÁS</v>
          </cell>
          <cell r="D151">
            <v>6</v>
          </cell>
          <cell r="E151" t="str">
            <v>60 y más</v>
          </cell>
          <cell r="F151" t="str">
            <v>6 - Persona mayor</v>
          </cell>
          <cell r="G151">
            <v>17</v>
          </cell>
          <cell r="H151" t="str">
            <v>80 Y MÁS</v>
          </cell>
        </row>
        <row r="152">
          <cell r="A152">
            <v>149</v>
          </cell>
          <cell r="B152">
            <v>23</v>
          </cell>
          <cell r="C152" t="str">
            <v>80 Y MÁS</v>
          </cell>
          <cell r="D152">
            <v>6</v>
          </cell>
          <cell r="E152" t="str">
            <v>60 y más</v>
          </cell>
          <cell r="F152" t="str">
            <v>6 - Persona mayor</v>
          </cell>
          <cell r="G152">
            <v>17</v>
          </cell>
          <cell r="H152" t="str">
            <v>80 Y MÁS</v>
          </cell>
        </row>
        <row r="153">
          <cell r="A153">
            <v>150</v>
          </cell>
          <cell r="B153">
            <v>23</v>
          </cell>
          <cell r="C153" t="str">
            <v>80 Y MÁS</v>
          </cell>
          <cell r="D153">
            <v>6</v>
          </cell>
          <cell r="E153" t="str">
            <v>60 y más</v>
          </cell>
          <cell r="F153" t="str">
            <v>6 - Persona mayor</v>
          </cell>
          <cell r="G153">
            <v>17</v>
          </cell>
          <cell r="H153" t="str">
            <v>80 Y MÁS</v>
          </cell>
        </row>
      </sheetData>
      <sheetData sheetId="2" refreshError="1"/>
      <sheetData sheetId="3" refreshError="1"/>
      <sheetData sheetId="4" refreshError="1"/>
      <sheetData sheetId="5" refreshError="1">
        <row r="347">
          <cell r="B347" t="str">
            <v>18001</v>
          </cell>
          <cell r="C347">
            <v>18001</v>
          </cell>
          <cell r="D347" t="str">
            <v>FLORENCIA</v>
          </cell>
          <cell r="E347" t="str">
            <v>18001 - Florencia</v>
          </cell>
        </row>
        <row r="348">
          <cell r="B348" t="str">
            <v>18029</v>
          </cell>
          <cell r="C348">
            <v>18029</v>
          </cell>
          <cell r="D348" t="str">
            <v>ALBANIA</v>
          </cell>
          <cell r="E348" t="str">
            <v>18029 - Albania</v>
          </cell>
        </row>
        <row r="349">
          <cell r="B349" t="str">
            <v>18094</v>
          </cell>
          <cell r="C349">
            <v>18094</v>
          </cell>
          <cell r="D349" t="str">
            <v>BELEN DE LOS ANDAQUIES</v>
          </cell>
          <cell r="E349" t="str">
            <v>18094 - Belén De Los Andaquíes</v>
          </cell>
        </row>
        <row r="350">
          <cell r="B350" t="str">
            <v>18150</v>
          </cell>
          <cell r="C350">
            <v>18150</v>
          </cell>
          <cell r="D350" t="str">
            <v>CARTAGENA DEL CHAIRA</v>
          </cell>
          <cell r="E350" t="str">
            <v>18150 - Cartagena Del Chaira</v>
          </cell>
        </row>
        <row r="351">
          <cell r="B351" t="str">
            <v>18205</v>
          </cell>
          <cell r="C351">
            <v>18205</v>
          </cell>
          <cell r="D351" t="str">
            <v>CURILLO</v>
          </cell>
          <cell r="E351" t="str">
            <v>18205 - Curillo</v>
          </cell>
        </row>
        <row r="352">
          <cell r="B352" t="str">
            <v>18247</v>
          </cell>
          <cell r="C352">
            <v>18247</v>
          </cell>
          <cell r="D352" t="str">
            <v>EL DONCELLO</v>
          </cell>
          <cell r="E352" t="str">
            <v>18247 - El Doncello</v>
          </cell>
        </row>
        <row r="353">
          <cell r="B353" t="str">
            <v>18256</v>
          </cell>
          <cell r="C353">
            <v>18256</v>
          </cell>
          <cell r="D353" t="str">
            <v>EL PAUJIL</v>
          </cell>
          <cell r="E353" t="str">
            <v>18256 - El Paujil</v>
          </cell>
        </row>
        <row r="354">
          <cell r="B354" t="str">
            <v>18410</v>
          </cell>
          <cell r="C354">
            <v>18410</v>
          </cell>
          <cell r="D354" t="str">
            <v>LA MONTAÑITA</v>
          </cell>
          <cell r="E354" t="str">
            <v>18410 - La Montañita</v>
          </cell>
        </row>
        <row r="355">
          <cell r="B355" t="str">
            <v>18460</v>
          </cell>
          <cell r="C355">
            <v>18460</v>
          </cell>
          <cell r="D355" t="str">
            <v>MILAN</v>
          </cell>
          <cell r="E355" t="str">
            <v>18460 - Milán</v>
          </cell>
        </row>
        <row r="356">
          <cell r="B356" t="str">
            <v>18479</v>
          </cell>
          <cell r="C356">
            <v>18479</v>
          </cell>
          <cell r="D356" t="str">
            <v>MORELIA</v>
          </cell>
          <cell r="E356" t="str">
            <v>18479 - Morelia</v>
          </cell>
        </row>
        <row r="357">
          <cell r="B357" t="str">
            <v>18592</v>
          </cell>
          <cell r="C357">
            <v>18592</v>
          </cell>
          <cell r="D357" t="str">
            <v>PUERTO RICO</v>
          </cell>
          <cell r="E357" t="str">
            <v>18592 - Puerto Rico</v>
          </cell>
        </row>
        <row r="358">
          <cell r="B358" t="str">
            <v>18610</v>
          </cell>
          <cell r="C358">
            <v>18610</v>
          </cell>
          <cell r="D358" t="str">
            <v>SAN JOSE DEL FRAGUA</v>
          </cell>
          <cell r="E358" t="str">
            <v>18610 - San José Del Fragua</v>
          </cell>
        </row>
        <row r="359">
          <cell r="B359" t="str">
            <v>18753</v>
          </cell>
          <cell r="C359">
            <v>18753</v>
          </cell>
          <cell r="D359" t="str">
            <v>SAN VICENTE DEL CAGUAN</v>
          </cell>
          <cell r="E359" t="str">
            <v>18753 - San Vicente Del Caguán</v>
          </cell>
        </row>
        <row r="360">
          <cell r="B360" t="str">
            <v>18756</v>
          </cell>
          <cell r="C360">
            <v>18756</v>
          </cell>
          <cell r="D360" t="str">
            <v>SOLANO</v>
          </cell>
          <cell r="E360" t="str">
            <v>18756 - Solano</v>
          </cell>
        </row>
        <row r="361">
          <cell r="B361" t="str">
            <v>18785</v>
          </cell>
          <cell r="C361">
            <v>18785</v>
          </cell>
          <cell r="D361" t="str">
            <v>SOLITA</v>
          </cell>
          <cell r="E361" t="str">
            <v>18785 - Solita</v>
          </cell>
        </row>
        <row r="362">
          <cell r="B362" t="str">
            <v>18860</v>
          </cell>
          <cell r="C362">
            <v>18860</v>
          </cell>
          <cell r="D362" t="str">
            <v>VALPARAISO</v>
          </cell>
          <cell r="E362" t="str">
            <v>18860 - Valparaíso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2">
          <cell r="B2" t="str">
            <v>Mpio</v>
          </cell>
          <cell r="C2" t="str">
            <v>Cod_NombMpio</v>
          </cell>
          <cell r="D2" t="str">
            <v>Nombre_Muncipio</v>
          </cell>
          <cell r="E2" t="str">
            <v>CodMpio</v>
          </cell>
          <cell r="F2" t="str">
            <v>Año</v>
          </cell>
          <cell r="G2" t="str">
            <v>NOmbreDepto</v>
          </cell>
          <cell r="H2" t="str">
            <v>Long</v>
          </cell>
          <cell r="I2" t="str">
            <v>Área</v>
          </cell>
          <cell r="J2" t="str">
            <v>Latitud_Y</v>
          </cell>
          <cell r="K2" t="str">
            <v>Longitud_X</v>
          </cell>
        </row>
        <row r="3">
          <cell r="B3" t="str">
            <v>18001</v>
          </cell>
          <cell r="C3" t="str">
            <v>18001 - Florencia</v>
          </cell>
          <cell r="D3" t="str">
            <v>FLORENCIA</v>
          </cell>
          <cell r="E3" t="str">
            <v>18001</v>
          </cell>
          <cell r="F3">
            <v>2020</v>
          </cell>
          <cell r="G3" t="str">
            <v>CAQUETÁ</v>
          </cell>
          <cell r="H3">
            <v>2.9425080000000001</v>
          </cell>
          <cell r="I3">
            <v>0.206928</v>
          </cell>
          <cell r="J3" t="str">
            <v>1,749138703818</v>
          </cell>
          <cell r="K3" t="str">
            <v>-75,558239064333</v>
          </cell>
        </row>
        <row r="4">
          <cell r="B4" t="str">
            <v>18029</v>
          </cell>
          <cell r="C4" t="str">
            <v>18029 - Albania</v>
          </cell>
          <cell r="D4" t="str">
            <v>ALBANIA</v>
          </cell>
          <cell r="E4" t="str">
            <v>18029</v>
          </cell>
          <cell r="F4">
            <v>2020</v>
          </cell>
          <cell r="G4" t="str">
            <v>CAQUETÁ</v>
          </cell>
          <cell r="H4">
            <v>1.1128290000000001</v>
          </cell>
          <cell r="I4">
            <v>3.3618000000000002E-2</v>
          </cell>
          <cell r="J4" t="str">
            <v>1,227865490191</v>
          </cell>
          <cell r="K4" t="str">
            <v>-75,882326507579</v>
          </cell>
        </row>
        <row r="5">
          <cell r="B5" t="str">
            <v>18094</v>
          </cell>
          <cell r="C5" t="str">
            <v>18094 - Belén De Los Andaquíes</v>
          </cell>
          <cell r="D5" t="str">
            <v>BELÃ‰N DE LOS ANDAQUÃES</v>
          </cell>
          <cell r="E5" t="str">
            <v>18094</v>
          </cell>
          <cell r="F5">
            <v>2020</v>
          </cell>
          <cell r="G5" t="str">
            <v>CAQUETÁ</v>
          </cell>
          <cell r="H5">
            <v>2.2346569999999999</v>
          </cell>
          <cell r="I5">
            <v>9.6744999999999998E-2</v>
          </cell>
          <cell r="J5" t="str">
            <v>1,500923003060</v>
          </cell>
          <cell r="K5" t="str">
            <v>-75,875645424257</v>
          </cell>
        </row>
        <row r="6">
          <cell r="B6" t="str">
            <v>18247</v>
          </cell>
          <cell r="C6" t="str">
            <v>18247 - El Doncello</v>
          </cell>
          <cell r="D6" t="str">
            <v>EL DONCELLO</v>
          </cell>
          <cell r="E6" t="str">
            <v>18247</v>
          </cell>
          <cell r="F6">
            <v>2020</v>
          </cell>
          <cell r="G6" t="str">
            <v>CAQUETÁ</v>
          </cell>
          <cell r="H6">
            <v>3.1543700000000001</v>
          </cell>
          <cell r="I6">
            <v>8.9867000000000002E-2</v>
          </cell>
          <cell r="J6" t="str">
            <v>1,791385903474</v>
          </cell>
          <cell r="K6" t="str">
            <v>-75,193944154894</v>
          </cell>
        </row>
        <row r="7">
          <cell r="B7" t="str">
            <v>18256</v>
          </cell>
          <cell r="C7" t="str">
            <v>18256 - El Paujil</v>
          </cell>
          <cell r="D7" t="str">
            <v>EL PAUJ</v>
          </cell>
          <cell r="E7" t="str">
            <v>18256</v>
          </cell>
          <cell r="F7">
            <v>2020</v>
          </cell>
          <cell r="G7" t="str">
            <v>CAQUETÁ</v>
          </cell>
          <cell r="H7">
            <v>3.5293160000000001</v>
          </cell>
          <cell r="I7">
            <v>0.100309</v>
          </cell>
          <cell r="J7" t="str">
            <v>1,617746356165</v>
          </cell>
          <cell r="K7" t="str">
            <v>-75,234043334186</v>
          </cell>
        </row>
        <row r="8">
          <cell r="B8" t="str">
            <v>18410</v>
          </cell>
          <cell r="C8" t="str">
            <v>18410 - La Montañita</v>
          </cell>
          <cell r="D8" t="str">
            <v>LA MONTALITA</v>
          </cell>
          <cell r="E8" t="str">
            <v>18410</v>
          </cell>
          <cell r="F8">
            <v>2020</v>
          </cell>
          <cell r="G8" t="str">
            <v>CAQUETÁ</v>
          </cell>
          <cell r="H8">
            <v>3.4029389999999999</v>
          </cell>
          <cell r="I8">
            <v>0.13817399999999999</v>
          </cell>
          <cell r="J8" t="str">
            <v>1,302860442333</v>
          </cell>
          <cell r="K8" t="str">
            <v>-75,235727318747</v>
          </cell>
        </row>
        <row r="9">
          <cell r="B9" t="str">
            <v>18460</v>
          </cell>
          <cell r="C9" t="str">
            <v>18460 - Milán</v>
          </cell>
          <cell r="D9" t="str">
            <v>MIL</v>
          </cell>
          <cell r="E9" t="str">
            <v>18460</v>
          </cell>
          <cell r="F9">
            <v>2020</v>
          </cell>
          <cell r="G9" t="str">
            <v>CAQUETÁ</v>
          </cell>
          <cell r="H9">
            <v>1.863197</v>
          </cell>
          <cell r="I9">
            <v>9.9127999999999994E-2</v>
          </cell>
          <cell r="J9" t="str">
            <v>1,146692553938</v>
          </cell>
          <cell r="K9" t="str">
            <v>-75,386647638375</v>
          </cell>
        </row>
        <row r="10">
          <cell r="B10" t="str">
            <v>18479</v>
          </cell>
          <cell r="C10" t="str">
            <v>18479 - Morelia</v>
          </cell>
          <cell r="D10" t="str">
            <v>MORELIA</v>
          </cell>
          <cell r="E10" t="str">
            <v>18479</v>
          </cell>
          <cell r="F10">
            <v>2020</v>
          </cell>
          <cell r="G10" t="str">
            <v>CAQUETÁ</v>
          </cell>
          <cell r="H10">
            <v>1.518688</v>
          </cell>
          <cell r="I10">
            <v>3.7553999999999997E-2</v>
          </cell>
          <cell r="J10" t="str">
            <v>1,382996109840</v>
          </cell>
          <cell r="K10" t="str">
            <v>-75,673811233713</v>
          </cell>
        </row>
        <row r="11">
          <cell r="B11" t="str">
            <v>18610</v>
          </cell>
          <cell r="C11" t="str">
            <v>18610 - San José Del Fragua</v>
          </cell>
          <cell r="D11" t="str">
            <v>SAN JOS</v>
          </cell>
          <cell r="E11" t="str">
            <v>18610</v>
          </cell>
          <cell r="F11">
            <v>2020</v>
          </cell>
          <cell r="G11" t="str">
            <v>CAQUETÁ</v>
          </cell>
          <cell r="H11">
            <v>2.0408369999999998</v>
          </cell>
          <cell r="I11">
            <v>0.105893</v>
          </cell>
          <cell r="J11" t="str">
            <v>1,304702314265</v>
          </cell>
          <cell r="K11" t="str">
            <v>-76,110005941537</v>
          </cell>
        </row>
        <row r="12">
          <cell r="B12" t="str">
            <v>18860</v>
          </cell>
          <cell r="C12" t="str">
            <v>18860 - Valparaíso</v>
          </cell>
          <cell r="D12" t="str">
            <v>VALPARA</v>
          </cell>
          <cell r="E12" t="str">
            <v>18860</v>
          </cell>
          <cell r="F12">
            <v>2020</v>
          </cell>
          <cell r="G12" t="str">
            <v>CAQUETÁ</v>
          </cell>
          <cell r="H12">
            <v>2.3138480000000001</v>
          </cell>
          <cell r="I12">
            <v>0.108006</v>
          </cell>
          <cell r="J12" t="str">
            <v>1,061292206570</v>
          </cell>
          <cell r="K12" t="str">
            <v>-75,627047667443</v>
          </cell>
        </row>
        <row r="13">
          <cell r="B13" t="str">
            <v>18150</v>
          </cell>
          <cell r="C13" t="str">
            <v>18150 - Cartagena Del Chaira</v>
          </cell>
          <cell r="D13" t="str">
            <v>CARTAGENA DEL CHAIR</v>
          </cell>
          <cell r="E13" t="str">
            <v>18150</v>
          </cell>
          <cell r="F13">
            <v>2020</v>
          </cell>
          <cell r="G13" t="str">
            <v>CAQUETÁ</v>
          </cell>
          <cell r="H13">
            <v>9.6684409999999996</v>
          </cell>
          <cell r="I13">
            <v>1.038727</v>
          </cell>
          <cell r="J13" t="str">
            <v>0,647693081213</v>
          </cell>
          <cell r="K13" t="str">
            <v>-74,272354990827</v>
          </cell>
        </row>
        <row r="14">
          <cell r="B14" t="str">
            <v>18753</v>
          </cell>
          <cell r="C14" t="str">
            <v>18753 - San Vicente Del Caguán</v>
          </cell>
          <cell r="D14" t="str">
            <v>SAN VICENTE DEL CAGU</v>
          </cell>
          <cell r="E14" t="str">
            <v>18753</v>
          </cell>
          <cell r="F14">
            <v>2020</v>
          </cell>
          <cell r="G14" t="str">
            <v>CAQUETÁ</v>
          </cell>
          <cell r="H14">
            <v>10.799168999999999</v>
          </cell>
          <cell r="I14">
            <v>1.4193249999999999</v>
          </cell>
          <cell r="J14" t="str">
            <v>1,567801695842</v>
          </cell>
          <cell r="K14" t="str">
            <v>-74,262977514784</v>
          </cell>
        </row>
        <row r="15">
          <cell r="B15" t="str">
            <v>18756</v>
          </cell>
          <cell r="C15" t="str">
            <v>18756 - Solano</v>
          </cell>
          <cell r="D15" t="str">
            <v>SOLANO</v>
          </cell>
          <cell r="E15" t="str">
            <v>18756</v>
          </cell>
          <cell r="F15">
            <v>2020</v>
          </cell>
          <cell r="G15" t="str">
            <v>CAQUETÁ</v>
          </cell>
          <cell r="H15">
            <v>20.045859</v>
          </cell>
          <cell r="I15">
            <v>3.4357899999999999</v>
          </cell>
          <cell r="J15" t="str">
            <v>0,211280845516</v>
          </cell>
          <cell r="K15" t="str">
            <v>-73,123867898891</v>
          </cell>
        </row>
        <row r="16">
          <cell r="B16" t="str">
            <v>18785</v>
          </cell>
          <cell r="C16" t="str">
            <v>18785 - Solita</v>
          </cell>
          <cell r="D16" t="str">
            <v>SOLITA</v>
          </cell>
          <cell r="E16" t="str">
            <v>18785</v>
          </cell>
          <cell r="F16">
            <v>2020</v>
          </cell>
          <cell r="G16" t="str">
            <v>CAQUETÁ</v>
          </cell>
          <cell r="H16">
            <v>1.2461059999999999</v>
          </cell>
          <cell r="I16">
            <v>3.8721999999999999E-2</v>
          </cell>
          <cell r="J16" t="str">
            <v>0,909265456917</v>
          </cell>
          <cell r="K16" t="str">
            <v>-75,638400454679</v>
          </cell>
        </row>
        <row r="17">
          <cell r="B17" t="str">
            <v>18205</v>
          </cell>
          <cell r="C17" t="str">
            <v>18205 - Curillo</v>
          </cell>
          <cell r="D17" t="str">
            <v>CURILLO</v>
          </cell>
          <cell r="E17" t="str">
            <v>18205</v>
          </cell>
          <cell r="F17">
            <v>2020</v>
          </cell>
          <cell r="G17" t="str">
            <v>CAQUETÁ</v>
          </cell>
          <cell r="H17">
            <v>1.5849260000000001</v>
          </cell>
          <cell r="I17">
            <v>3.2738999999999997E-2</v>
          </cell>
          <cell r="J17" t="str">
            <v>1,059663165070</v>
          </cell>
          <cell r="K17" t="str">
            <v>-75,951785056704</v>
          </cell>
        </row>
        <row r="18">
          <cell r="B18" t="str">
            <v>18592</v>
          </cell>
          <cell r="C18" t="str">
            <v>18592 - Puerto Rico</v>
          </cell>
          <cell r="D18" t="str">
            <v>PUERTO RICO</v>
          </cell>
          <cell r="E18" t="str">
            <v>18592</v>
          </cell>
          <cell r="F18">
            <v>2020</v>
          </cell>
          <cell r="G18" t="str">
            <v>CAQUETÁ</v>
          </cell>
          <cell r="H18">
            <v>4.2644500000000001</v>
          </cell>
          <cell r="I18">
            <v>0.33696100000000001</v>
          </cell>
          <cell r="J18" t="str">
            <v>2,018940891255</v>
          </cell>
          <cell r="K18" t="str">
            <v>-75,073086267336</v>
          </cell>
        </row>
        <row r="19">
          <cell r="B19" t="str">
            <v>19001</v>
          </cell>
          <cell r="C19" t="str">
            <v>19001 - Popayán</v>
          </cell>
          <cell r="D19" t="str">
            <v>POPAYÃN</v>
          </cell>
          <cell r="E19" t="str">
            <v>19001</v>
          </cell>
          <cell r="F19">
            <v>2020</v>
          </cell>
          <cell r="G19" t="str">
            <v>CAUCA</v>
          </cell>
          <cell r="H19">
            <v>1.3729370000000001</v>
          </cell>
          <cell r="I19">
            <v>3.8969999999999998E-2</v>
          </cell>
          <cell r="J19" t="str">
            <v>2,471704362457</v>
          </cell>
          <cell r="K19" t="str">
            <v>-76,591944191456</v>
          </cell>
        </row>
        <row r="20">
          <cell r="B20" t="str">
            <v>19022</v>
          </cell>
          <cell r="C20" t="str">
            <v>19022 - Almaguer</v>
          </cell>
          <cell r="D20" t="str">
            <v>ALMAGUER</v>
          </cell>
          <cell r="E20" t="str">
            <v>19022</v>
          </cell>
          <cell r="F20">
            <v>2020</v>
          </cell>
          <cell r="G20" t="str">
            <v>CAUCA</v>
          </cell>
          <cell r="H20">
            <v>0.71025300000000002</v>
          </cell>
          <cell r="I20">
            <v>1.9196999999999999E-2</v>
          </cell>
          <cell r="J20" t="str">
            <v>1,912440520805</v>
          </cell>
          <cell r="K20" t="str">
            <v>-76,834945194204</v>
          </cell>
        </row>
        <row r="21">
          <cell r="B21" t="str">
            <v>19050</v>
          </cell>
          <cell r="C21" t="str">
            <v>19050 - Argelia</v>
          </cell>
          <cell r="D21" t="str">
            <v>ARGELIA</v>
          </cell>
          <cell r="E21" t="str">
            <v>19050</v>
          </cell>
          <cell r="F21">
            <v>2020</v>
          </cell>
          <cell r="G21" t="str">
            <v>CAUCA</v>
          </cell>
          <cell r="H21">
            <v>1.224153</v>
          </cell>
          <cell r="I21">
            <v>6.2881000000000006E-2</v>
          </cell>
          <cell r="J21" t="str">
            <v>2,329337282921</v>
          </cell>
          <cell r="K21" t="str">
            <v>-77,263149060259</v>
          </cell>
        </row>
        <row r="22">
          <cell r="B22" t="str">
            <v>19075</v>
          </cell>
          <cell r="C22" t="str">
            <v>19075 - Balboa</v>
          </cell>
          <cell r="D22" t="str">
            <v>BALBOA</v>
          </cell>
          <cell r="E22" t="str">
            <v>19075</v>
          </cell>
          <cell r="F22">
            <v>2020</v>
          </cell>
          <cell r="G22" t="str">
            <v>CAUCA</v>
          </cell>
          <cell r="H22">
            <v>1.016327</v>
          </cell>
          <cell r="I22">
            <v>3.3489999999999999E-2</v>
          </cell>
          <cell r="J22" t="str">
            <v>2,084732944813</v>
          </cell>
          <cell r="K22" t="str">
            <v>-77,208813301864</v>
          </cell>
        </row>
        <row r="23">
          <cell r="B23" t="str">
            <v>19100</v>
          </cell>
          <cell r="C23" t="str">
            <v>19100 - Bolívar</v>
          </cell>
          <cell r="D23" t="str">
            <v>BOL</v>
          </cell>
          <cell r="E23" t="str">
            <v>19100</v>
          </cell>
          <cell r="F23">
            <v>2020</v>
          </cell>
          <cell r="G23" t="str">
            <v>CAUCA</v>
          </cell>
          <cell r="H23">
            <v>1.8027869999999999</v>
          </cell>
          <cell r="I23">
            <v>6.4683000000000004E-2</v>
          </cell>
          <cell r="J23" t="str">
            <v>1,853951938113</v>
          </cell>
          <cell r="K23" t="str">
            <v>-76,963374537775</v>
          </cell>
        </row>
        <row r="24">
          <cell r="B24" t="str">
            <v>19110</v>
          </cell>
          <cell r="C24" t="str">
            <v>19110 - Buenos Aires</v>
          </cell>
          <cell r="D24" t="str">
            <v>BUENOS AIRES</v>
          </cell>
          <cell r="E24" t="str">
            <v>19110</v>
          </cell>
          <cell r="F24">
            <v>2020</v>
          </cell>
          <cell r="G24" t="str">
            <v>CAUCA</v>
          </cell>
          <cell r="H24">
            <v>1.6321289999999999</v>
          </cell>
          <cell r="I24">
            <v>3.5318000000000002E-2</v>
          </cell>
          <cell r="J24" t="str">
            <v>3,045917782867</v>
          </cell>
          <cell r="K24" t="str">
            <v>-76,679011524475</v>
          </cell>
        </row>
        <row r="25">
          <cell r="B25" t="str">
            <v>19130</v>
          </cell>
          <cell r="C25" t="str">
            <v>19130 - Cajibío</v>
          </cell>
          <cell r="D25" t="str">
            <v>CAJIBÃO</v>
          </cell>
          <cell r="E25" t="str">
            <v>19130</v>
          </cell>
          <cell r="F25">
            <v>2020</v>
          </cell>
          <cell r="G25" t="str">
            <v>CAUCA</v>
          </cell>
          <cell r="H25">
            <v>1.381885</v>
          </cell>
          <cell r="I25">
            <v>4.4818999999999998E-2</v>
          </cell>
          <cell r="J25" t="str">
            <v>2,643209847722</v>
          </cell>
          <cell r="K25" t="str">
            <v>-76,701389144008</v>
          </cell>
        </row>
        <row r="26">
          <cell r="B26" t="str">
            <v>19137</v>
          </cell>
          <cell r="C26" t="str">
            <v>19137 - Caldono</v>
          </cell>
          <cell r="D26" t="str">
            <v>CALDONO</v>
          </cell>
          <cell r="E26" t="str">
            <v>19137</v>
          </cell>
          <cell r="F26">
            <v>2020</v>
          </cell>
          <cell r="G26" t="str">
            <v>CAUCA</v>
          </cell>
          <cell r="H26">
            <v>1.1029610000000001</v>
          </cell>
          <cell r="I26">
            <v>2.8802999999999999E-2</v>
          </cell>
          <cell r="J26" t="str">
            <v>2,810328239863</v>
          </cell>
          <cell r="K26" t="str">
            <v>-76,464516115500</v>
          </cell>
        </row>
        <row r="27">
          <cell r="B27" t="str">
            <v>19142</v>
          </cell>
          <cell r="C27" t="str">
            <v>19142 - Caloto</v>
          </cell>
          <cell r="D27" t="str">
            <v>CALOTO</v>
          </cell>
          <cell r="E27" t="str">
            <v>19142</v>
          </cell>
          <cell r="F27">
            <v>2020</v>
          </cell>
          <cell r="G27" t="str">
            <v>CAUCA</v>
          </cell>
          <cell r="H27">
            <v>1.3624369999999999</v>
          </cell>
          <cell r="I27">
            <v>2.1651E-2</v>
          </cell>
          <cell r="J27" t="str">
            <v>3,045942276643</v>
          </cell>
          <cell r="K27" t="str">
            <v>-76,366388760327</v>
          </cell>
        </row>
        <row r="28">
          <cell r="B28" t="str">
            <v>19212</v>
          </cell>
          <cell r="C28" t="str">
            <v>19212 - Corinto</v>
          </cell>
          <cell r="D28" t="str">
            <v>CORINTO</v>
          </cell>
          <cell r="E28" t="str">
            <v>19212</v>
          </cell>
          <cell r="F28">
            <v>2020</v>
          </cell>
          <cell r="G28" t="str">
            <v>CAUCA</v>
          </cell>
          <cell r="H28">
            <v>0.82765599999999995</v>
          </cell>
          <cell r="I28">
            <v>2.6478999999999999E-2</v>
          </cell>
          <cell r="J28" t="str">
            <v>3,136753605595</v>
          </cell>
          <cell r="K28" t="str">
            <v>-76,209645692484</v>
          </cell>
        </row>
        <row r="29">
          <cell r="B29" t="str">
            <v>19290</v>
          </cell>
          <cell r="C29" t="str">
            <v>19290 - Florencia</v>
          </cell>
          <cell r="D29" t="str">
            <v>FLORENCIA</v>
          </cell>
          <cell r="E29" t="str">
            <v>19290</v>
          </cell>
          <cell r="F29">
            <v>2020</v>
          </cell>
          <cell r="G29" t="str">
            <v>CAUCA</v>
          </cell>
          <cell r="H29">
            <v>0.36759500000000001</v>
          </cell>
          <cell r="I29">
            <v>4.5919999999999997E-3</v>
          </cell>
          <cell r="J29" t="str">
            <v>1,694534740372</v>
          </cell>
          <cell r="K29" t="str">
            <v>-77,087357233966</v>
          </cell>
        </row>
        <row r="30">
          <cell r="B30" t="str">
            <v>19300</v>
          </cell>
          <cell r="C30" t="str">
            <v>19300 - Guachené</v>
          </cell>
          <cell r="D30" t="str">
            <v>GUACHENÃ‰</v>
          </cell>
          <cell r="E30" t="str">
            <v>19300</v>
          </cell>
          <cell r="F30">
            <v>2020</v>
          </cell>
          <cell r="G30" t="str">
            <v>CAUCA</v>
          </cell>
          <cell r="H30">
            <v>0.63358199999999998</v>
          </cell>
          <cell r="I30">
            <v>8.0309999999999999E-3</v>
          </cell>
          <cell r="J30" t="str">
            <v>3,144389992630</v>
          </cell>
          <cell r="K30" t="str">
            <v>-76,392348106742</v>
          </cell>
        </row>
        <row r="31">
          <cell r="B31" t="str">
            <v>19355</v>
          </cell>
          <cell r="C31" t="str">
            <v>19355 - Inza</v>
          </cell>
          <cell r="D31" t="str">
            <v>INZÃ</v>
          </cell>
          <cell r="E31" t="str">
            <v>19355</v>
          </cell>
          <cell r="F31">
            <v>2020</v>
          </cell>
          <cell r="G31" t="str">
            <v>CAUCA</v>
          </cell>
          <cell r="H31">
            <v>1.539747</v>
          </cell>
          <cell r="I31">
            <v>7.0354E-2</v>
          </cell>
          <cell r="J31" t="str">
            <v>2,499058783141</v>
          </cell>
          <cell r="K31" t="str">
            <v>-76,137625311883</v>
          </cell>
        </row>
        <row r="32">
          <cell r="B32" t="str">
            <v>19364</v>
          </cell>
          <cell r="C32" t="str">
            <v>19364 - Jambalo</v>
          </cell>
          <cell r="D32" t="str">
            <v>JAMBALÃ“</v>
          </cell>
          <cell r="E32" t="str">
            <v>19364</v>
          </cell>
          <cell r="F32">
            <v>2020</v>
          </cell>
          <cell r="G32" t="str">
            <v>CAUCA</v>
          </cell>
          <cell r="H32">
            <v>0.86574600000000002</v>
          </cell>
          <cell r="I32">
            <v>1.9040999999999999E-2</v>
          </cell>
          <cell r="J32" t="str">
            <v>2,849810130208</v>
          </cell>
          <cell r="K32" t="str">
            <v>-76,311249190463</v>
          </cell>
        </row>
        <row r="33">
          <cell r="B33" t="str">
            <v>19392</v>
          </cell>
          <cell r="C33" t="str">
            <v>19392 - La Sierra</v>
          </cell>
          <cell r="D33" t="str">
            <v>LA SIERRA</v>
          </cell>
          <cell r="E33" t="str">
            <v>19392</v>
          </cell>
          <cell r="F33">
            <v>2020</v>
          </cell>
          <cell r="G33" t="str">
            <v>CAUCA</v>
          </cell>
          <cell r="H33">
            <v>0.94442199999999998</v>
          </cell>
          <cell r="I33">
            <v>1.6900999999999999E-2</v>
          </cell>
          <cell r="J33" t="str">
            <v>2,187473572139</v>
          </cell>
          <cell r="K33" t="str">
            <v>-76,782280319932</v>
          </cell>
        </row>
        <row r="34">
          <cell r="B34" t="str">
            <v>19397</v>
          </cell>
          <cell r="C34" t="str">
            <v>19397 - La Vega</v>
          </cell>
          <cell r="D34" t="str">
            <v>LA VEGA</v>
          </cell>
          <cell r="E34" t="str">
            <v>19397</v>
          </cell>
          <cell r="F34">
            <v>2020</v>
          </cell>
          <cell r="G34" t="str">
            <v>CAUCA</v>
          </cell>
          <cell r="H34">
            <v>1.145913</v>
          </cell>
          <cell r="I34">
            <v>4.1860000000000001E-2</v>
          </cell>
          <cell r="J34" t="str">
            <v>2,053933425951</v>
          </cell>
          <cell r="K34" t="str">
            <v>-76,758806203841</v>
          </cell>
        </row>
        <row r="35">
          <cell r="B35" t="str">
            <v>19450</v>
          </cell>
          <cell r="C35" t="str">
            <v>19450 - Mercaderes</v>
          </cell>
          <cell r="D35" t="str">
            <v>MERCADERES</v>
          </cell>
          <cell r="E35" t="str">
            <v>19450</v>
          </cell>
          <cell r="F35">
            <v>2020</v>
          </cell>
          <cell r="G35" t="str">
            <v>CAUCA</v>
          </cell>
          <cell r="H35">
            <v>1.261315</v>
          </cell>
          <cell r="I35">
            <v>5.6564000000000003E-2</v>
          </cell>
          <cell r="J35" t="str">
            <v>1,793825164029</v>
          </cell>
          <cell r="K35" t="str">
            <v>-77,180603811850</v>
          </cell>
        </row>
        <row r="36">
          <cell r="B36" t="str">
            <v>19455</v>
          </cell>
          <cell r="C36" t="str">
            <v>19455 - Miranda</v>
          </cell>
          <cell r="D36" t="str">
            <v>MIRANDA</v>
          </cell>
          <cell r="E36" t="str">
            <v>19455</v>
          </cell>
          <cell r="F36">
            <v>2020</v>
          </cell>
          <cell r="G36" t="str">
            <v>CAUCA</v>
          </cell>
          <cell r="H36">
            <v>1.0411459999999999</v>
          </cell>
          <cell r="I36">
            <v>1.5412E-2</v>
          </cell>
          <cell r="J36" t="str">
            <v>3,228235211988</v>
          </cell>
          <cell r="K36" t="str">
            <v>-76,216708273517</v>
          </cell>
        </row>
        <row r="37">
          <cell r="B37" t="str">
            <v>19473</v>
          </cell>
          <cell r="C37" t="str">
            <v>19473 - Morales</v>
          </cell>
          <cell r="D37" t="str">
            <v>MORALES</v>
          </cell>
          <cell r="E37" t="str">
            <v>19473</v>
          </cell>
          <cell r="F37">
            <v>2020</v>
          </cell>
          <cell r="G37" t="str">
            <v>CAUCA</v>
          </cell>
          <cell r="H37">
            <v>1.529398</v>
          </cell>
          <cell r="I37">
            <v>4.1510999999999999E-2</v>
          </cell>
          <cell r="J37" t="str">
            <v>2,814765469572</v>
          </cell>
          <cell r="K37" t="str">
            <v>-76,750962551244</v>
          </cell>
        </row>
        <row r="38">
          <cell r="B38" t="str">
            <v>19513</v>
          </cell>
          <cell r="C38" t="str">
            <v>19513 - Padilla</v>
          </cell>
          <cell r="D38" t="str">
            <v>PADILLA</v>
          </cell>
          <cell r="E38" t="str">
            <v>19513</v>
          </cell>
          <cell r="F38">
            <v>2020</v>
          </cell>
          <cell r="G38" t="str">
            <v>CAUCA</v>
          </cell>
          <cell r="H38">
            <v>0.397177</v>
          </cell>
          <cell r="I38">
            <v>5.6610000000000002E-3</v>
          </cell>
          <cell r="J38" t="str">
            <v>3,194730617873</v>
          </cell>
          <cell r="K38" t="str">
            <v>-76,336241802767</v>
          </cell>
        </row>
        <row r="39">
          <cell r="B39" t="str">
            <v>19517</v>
          </cell>
          <cell r="C39" t="str">
            <v>19517 - Páez</v>
          </cell>
          <cell r="D39" t="str">
            <v>PÃEZ</v>
          </cell>
          <cell r="E39" t="str">
            <v>19517</v>
          </cell>
          <cell r="F39">
            <v>2020</v>
          </cell>
          <cell r="G39" t="str">
            <v>CAUCA</v>
          </cell>
          <cell r="H39">
            <v>2.5968529999999999</v>
          </cell>
          <cell r="I39">
            <v>0.145674</v>
          </cell>
          <cell r="J39" t="str">
            <v>2,733887701656</v>
          </cell>
          <cell r="K39" t="str">
            <v>-75,993682637543</v>
          </cell>
        </row>
        <row r="40">
          <cell r="B40" t="str">
            <v>19532</v>
          </cell>
          <cell r="C40" t="str">
            <v>19532 - Patía</v>
          </cell>
          <cell r="D40" t="str">
            <v>PATÃA</v>
          </cell>
          <cell r="E40" t="str">
            <v>19532</v>
          </cell>
          <cell r="F40">
            <v>2020</v>
          </cell>
          <cell r="G40" t="str">
            <v>CAUCA</v>
          </cell>
          <cell r="H40">
            <v>1.7361899999999999</v>
          </cell>
          <cell r="I40">
            <v>6.1235999999999999E-2</v>
          </cell>
          <cell r="J40" t="str">
            <v>2,148165397916</v>
          </cell>
          <cell r="K40" t="str">
            <v>-77,057927080373</v>
          </cell>
        </row>
        <row r="41">
          <cell r="B41" t="str">
            <v>19533</v>
          </cell>
          <cell r="C41" t="str">
            <v>19533 - Piamonte</v>
          </cell>
          <cell r="D41" t="str">
            <v>PIAMONTE</v>
          </cell>
          <cell r="E41" t="str">
            <v>19533</v>
          </cell>
          <cell r="F41">
            <v>2020</v>
          </cell>
          <cell r="G41" t="str">
            <v>CAUCA</v>
          </cell>
          <cell r="H41">
            <v>2.7299020000000001</v>
          </cell>
          <cell r="I41">
            <v>8.9632000000000003E-2</v>
          </cell>
          <cell r="J41" t="str">
            <v>1,152323500342</v>
          </cell>
          <cell r="K41" t="str">
            <v>-76,305472517109</v>
          </cell>
        </row>
        <row r="42">
          <cell r="B42" t="str">
            <v>19548</v>
          </cell>
          <cell r="C42" t="str">
            <v>19548 - Piendamó</v>
          </cell>
          <cell r="D42" t="str">
            <v>PIENDAMÃ“ - TUNÃA</v>
          </cell>
          <cell r="E42" t="str">
            <v>19548</v>
          </cell>
          <cell r="F42">
            <v>2020</v>
          </cell>
          <cell r="G42" t="str">
            <v>CAUCA</v>
          </cell>
          <cell r="H42">
            <v>0.984649</v>
          </cell>
          <cell r="I42">
            <v>1.4715000000000001E-2</v>
          </cell>
          <cell r="J42" t="str">
            <v>2,714457328098</v>
          </cell>
          <cell r="K42" t="str">
            <v>-76,564720858137</v>
          </cell>
        </row>
        <row r="43">
          <cell r="B43" t="str">
            <v>19573</v>
          </cell>
          <cell r="C43" t="str">
            <v>19573 - Puerto Tejada</v>
          </cell>
          <cell r="D43" t="str">
            <v>PUERTO TEJADA</v>
          </cell>
          <cell r="E43" t="str">
            <v>19573</v>
          </cell>
          <cell r="F43">
            <v>2020</v>
          </cell>
          <cell r="G43" t="str">
            <v>CAUCA</v>
          </cell>
          <cell r="H43">
            <v>0.63790199999999997</v>
          </cell>
          <cell r="I43">
            <v>8.8640000000000004E-3</v>
          </cell>
          <cell r="J43" t="str">
            <v>3,266724205046</v>
          </cell>
          <cell r="K43" t="str">
            <v>-76,418463530113</v>
          </cell>
        </row>
        <row r="44">
          <cell r="B44" t="str">
            <v>19585</v>
          </cell>
          <cell r="C44" t="str">
            <v>19585 - Puracé</v>
          </cell>
          <cell r="D44" t="str">
            <v>PURACÃ‰</v>
          </cell>
          <cell r="E44" t="str">
            <v>19585</v>
          </cell>
          <cell r="F44">
            <v>2020</v>
          </cell>
          <cell r="G44" t="str">
            <v>CAUCA</v>
          </cell>
          <cell r="H44">
            <v>1.746265</v>
          </cell>
          <cell r="I44">
            <v>6.8860000000000005E-2</v>
          </cell>
          <cell r="J44" t="str">
            <v>2,281775974117</v>
          </cell>
          <cell r="K44" t="str">
            <v>-76,371156358735</v>
          </cell>
        </row>
        <row r="45">
          <cell r="B45" t="str">
            <v>19622</v>
          </cell>
          <cell r="C45" t="str">
            <v>19622 - Rosas</v>
          </cell>
          <cell r="D45" t="str">
            <v>ROSAS</v>
          </cell>
          <cell r="E45" t="str">
            <v>19622</v>
          </cell>
          <cell r="F45">
            <v>2020</v>
          </cell>
          <cell r="G45" t="str">
            <v>CAUCA</v>
          </cell>
          <cell r="H45">
            <v>0.71526400000000001</v>
          </cell>
          <cell r="I45">
            <v>1.3717E-2</v>
          </cell>
          <cell r="J45" t="str">
            <v>2,250876765179</v>
          </cell>
          <cell r="K45" t="str">
            <v>-76,752927569437</v>
          </cell>
        </row>
        <row r="46">
          <cell r="B46" t="str">
            <v>19693</v>
          </cell>
          <cell r="C46" t="str">
            <v>19693 - San Sebastián</v>
          </cell>
          <cell r="D46" t="str">
            <v>SAN SEBASTIÃN</v>
          </cell>
          <cell r="E46" t="str">
            <v>19693</v>
          </cell>
          <cell r="F46">
            <v>2020</v>
          </cell>
          <cell r="G46" t="str">
            <v>CAUCA</v>
          </cell>
          <cell r="H46">
            <v>1.0836060000000001</v>
          </cell>
          <cell r="I46">
            <v>3.3987999999999997E-2</v>
          </cell>
          <cell r="J46" t="str">
            <v>1,856261815153</v>
          </cell>
          <cell r="K46" t="str">
            <v>-76,716524236187</v>
          </cell>
        </row>
        <row r="47">
          <cell r="B47" t="str">
            <v>19698</v>
          </cell>
          <cell r="C47" t="str">
            <v>19698 - Santander De Quilichao</v>
          </cell>
          <cell r="D47" t="str">
            <v>SANTANDER DE QUILICHAO</v>
          </cell>
          <cell r="E47" t="str">
            <v>19698</v>
          </cell>
          <cell r="F47">
            <v>2020</v>
          </cell>
          <cell r="G47" t="str">
            <v>CAUCA</v>
          </cell>
          <cell r="H47">
            <v>1.3589789999999999</v>
          </cell>
          <cell r="I47">
            <v>4.2078999999999998E-2</v>
          </cell>
          <cell r="J47" t="str">
            <v>2,984467337542</v>
          </cell>
          <cell r="K47" t="str">
            <v>-76,498731453394</v>
          </cell>
        </row>
        <row r="48">
          <cell r="B48" t="str">
            <v>19701</v>
          </cell>
          <cell r="C48" t="str">
            <v>19701 - Santa Rosa</v>
          </cell>
          <cell r="D48" t="str">
            <v>SANTA ROSA</v>
          </cell>
          <cell r="E48" t="str">
            <v>19701</v>
          </cell>
          <cell r="F48">
            <v>2020</v>
          </cell>
          <cell r="G48" t="str">
            <v>CAUCA</v>
          </cell>
          <cell r="H48">
            <v>3.2453590000000001</v>
          </cell>
          <cell r="I48">
            <v>0.29359499999999999</v>
          </cell>
          <cell r="J48" t="str">
            <v>1,520021789609</v>
          </cell>
          <cell r="K48" t="str">
            <v>-76,538762806137</v>
          </cell>
        </row>
        <row r="49">
          <cell r="B49" t="str">
            <v>19743</v>
          </cell>
          <cell r="C49" t="str">
            <v>19743 - Silvia</v>
          </cell>
          <cell r="D49" t="str">
            <v>SILVIA</v>
          </cell>
          <cell r="E49" t="str">
            <v>19743</v>
          </cell>
          <cell r="F49">
            <v>2020</v>
          </cell>
          <cell r="G49" t="str">
            <v>CAUCA</v>
          </cell>
          <cell r="H49">
            <v>1.4469860000000001</v>
          </cell>
          <cell r="I49">
            <v>5.5294000000000003E-2</v>
          </cell>
          <cell r="J49" t="str">
            <v>2,651291893791</v>
          </cell>
          <cell r="K49" t="str">
            <v>-76,350573562745</v>
          </cell>
        </row>
        <row r="50">
          <cell r="B50" t="str">
            <v>19760</v>
          </cell>
          <cell r="C50" t="str">
            <v>19760 - Sotará</v>
          </cell>
          <cell r="D50" t="str">
            <v>SOTARÃ - PAISPAMBA</v>
          </cell>
          <cell r="E50" t="str">
            <v>19760</v>
          </cell>
          <cell r="F50">
            <v>2020</v>
          </cell>
          <cell r="G50" t="str">
            <v>CAUCA</v>
          </cell>
          <cell r="H50">
            <v>1.4433990000000001</v>
          </cell>
          <cell r="I50">
            <v>4.1863999999999998E-2</v>
          </cell>
          <cell r="J50" t="str">
            <v>2,231820541463</v>
          </cell>
          <cell r="K50" t="str">
            <v>-76,611466326018</v>
          </cell>
        </row>
        <row r="51">
          <cell r="B51" t="str">
            <v>19780</v>
          </cell>
          <cell r="C51" t="str">
            <v>19780 - Suarez</v>
          </cell>
          <cell r="D51" t="str">
            <v>SUÃREZ</v>
          </cell>
          <cell r="E51" t="str">
            <v>19780</v>
          </cell>
          <cell r="F51">
            <v>2020</v>
          </cell>
          <cell r="G51" t="str">
            <v>CAUCA</v>
          </cell>
          <cell r="H51">
            <v>1.0942620000000001</v>
          </cell>
          <cell r="I51">
            <v>3.1849000000000002E-2</v>
          </cell>
          <cell r="J51" t="str">
            <v>2,936865996571</v>
          </cell>
          <cell r="K51" t="str">
            <v>-76,745824295968</v>
          </cell>
        </row>
        <row r="52">
          <cell r="B52" t="str">
            <v>19785</v>
          </cell>
          <cell r="C52" t="str">
            <v>19785 - Sucre</v>
          </cell>
          <cell r="D52" t="str">
            <v>SUCRE</v>
          </cell>
          <cell r="E52" t="str">
            <v>19785</v>
          </cell>
          <cell r="F52">
            <v>2020</v>
          </cell>
          <cell r="G52" t="str">
            <v>CAUCA</v>
          </cell>
          <cell r="H52">
            <v>0.76569399999999999</v>
          </cell>
          <cell r="I52">
            <v>1.1018E-2</v>
          </cell>
          <cell r="J52" t="str">
            <v>2,057735184203</v>
          </cell>
          <cell r="K52" t="str">
            <v>-76,909939647496</v>
          </cell>
        </row>
        <row r="53">
          <cell r="B53" t="str">
            <v>19807</v>
          </cell>
          <cell r="C53" t="str">
            <v>19807 - Timbío</v>
          </cell>
          <cell r="D53" t="str">
            <v>TIMBÃO</v>
          </cell>
          <cell r="E53" t="str">
            <v>19807</v>
          </cell>
          <cell r="F53">
            <v>2020</v>
          </cell>
          <cell r="G53" t="str">
            <v>CAUCA</v>
          </cell>
          <cell r="H53">
            <v>0.988367</v>
          </cell>
          <cell r="I53">
            <v>1.6331999999999999E-2</v>
          </cell>
          <cell r="J53" t="str">
            <v>2,369625311687</v>
          </cell>
          <cell r="K53" t="str">
            <v>-76,710519322625</v>
          </cell>
        </row>
        <row r="54">
          <cell r="B54" t="str">
            <v>19821</v>
          </cell>
          <cell r="C54" t="str">
            <v>19821 - Toribio</v>
          </cell>
          <cell r="D54" t="str">
            <v>TORIBÃO</v>
          </cell>
          <cell r="E54" t="str">
            <v>19821</v>
          </cell>
          <cell r="F54">
            <v>2020</v>
          </cell>
          <cell r="G54" t="str">
            <v>CAUCA</v>
          </cell>
          <cell r="H54">
            <v>0.99940099999999998</v>
          </cell>
          <cell r="I54">
            <v>3.9979000000000001E-2</v>
          </cell>
          <cell r="J54" t="str">
            <v>2,975771998590</v>
          </cell>
          <cell r="K54" t="str">
            <v>-76,203315663952</v>
          </cell>
        </row>
        <row r="55">
          <cell r="B55" t="str">
            <v>19824</v>
          </cell>
          <cell r="C55" t="str">
            <v>19824 - Totoró</v>
          </cell>
          <cell r="D55" t="str">
            <v>TOTORÃ“</v>
          </cell>
          <cell r="E55" t="str">
            <v>19824</v>
          </cell>
          <cell r="F55">
            <v>2020</v>
          </cell>
          <cell r="G55" t="str">
            <v>CAUCA</v>
          </cell>
          <cell r="H55">
            <v>1.3284720000000001</v>
          </cell>
          <cell r="I55">
            <v>3.2835999999999997E-2</v>
          </cell>
          <cell r="J55" t="str">
            <v>2,504500247286</v>
          </cell>
          <cell r="K55" t="str">
            <v>-76,390474638609</v>
          </cell>
        </row>
        <row r="56">
          <cell r="B56" t="str">
            <v>19256</v>
          </cell>
          <cell r="C56" t="str">
            <v>19256 - El Tambo</v>
          </cell>
          <cell r="D56" t="str">
            <v>EL TAMBO</v>
          </cell>
          <cell r="E56" t="str">
            <v>19256</v>
          </cell>
          <cell r="F56">
            <v>2020</v>
          </cell>
          <cell r="G56" t="str">
            <v>CAUCA</v>
          </cell>
          <cell r="H56">
            <v>3.1300319999999999</v>
          </cell>
          <cell r="I56">
            <v>0.222195</v>
          </cell>
          <cell r="J56" t="str">
            <v>2,534488311554</v>
          </cell>
          <cell r="K56" t="str">
            <v>-77,005112064870</v>
          </cell>
        </row>
        <row r="57">
          <cell r="B57" t="str">
            <v>19318</v>
          </cell>
          <cell r="C57" t="str">
            <v>19318 - Guapi</v>
          </cell>
          <cell r="D57" t="str">
            <v>GUAPI</v>
          </cell>
          <cell r="E57" t="str">
            <v>19318</v>
          </cell>
          <cell r="F57">
            <v>2020</v>
          </cell>
          <cell r="G57" t="str">
            <v>CAUCA</v>
          </cell>
          <cell r="H57">
            <v>2.208288</v>
          </cell>
          <cell r="I57">
            <v>0.20796899999999999</v>
          </cell>
          <cell r="J57" t="str">
            <v>2,413266960251</v>
          </cell>
          <cell r="K57" t="str">
            <v>-77,690475305178</v>
          </cell>
        </row>
        <row r="58">
          <cell r="B58" t="str">
            <v>19418</v>
          </cell>
          <cell r="C58" t="str">
            <v>19418 - López De Micay</v>
          </cell>
          <cell r="D58" t="str">
            <v>LÃ“PEZ DE MICAY</v>
          </cell>
          <cell r="E58" t="str">
            <v>19418</v>
          </cell>
          <cell r="F58">
            <v>2020</v>
          </cell>
          <cell r="G58" t="str">
            <v>CAUCA</v>
          </cell>
          <cell r="H58">
            <v>3.6742210000000002</v>
          </cell>
          <cell r="I58">
            <v>0.27311999999999997</v>
          </cell>
          <cell r="J58" t="str">
            <v>3,001538964208</v>
          </cell>
          <cell r="K58" t="str">
            <v>-77,218412093025</v>
          </cell>
        </row>
        <row r="59">
          <cell r="B59" t="str">
            <v>19809</v>
          </cell>
          <cell r="C59" t="str">
            <v>19809 - Timbiquí</v>
          </cell>
          <cell r="D59" t="str">
            <v>TIMBIQUÃ</v>
          </cell>
          <cell r="E59" t="str">
            <v>19809</v>
          </cell>
          <cell r="F59">
            <v>2020</v>
          </cell>
          <cell r="G59" t="str">
            <v>CAUCA</v>
          </cell>
          <cell r="H59">
            <v>2.4383910000000002</v>
          </cell>
          <cell r="I59">
            <v>0.16675400000000001</v>
          </cell>
          <cell r="J59" t="str">
            <v>2,699475126895</v>
          </cell>
          <cell r="K59" t="str">
            <v>-77,491315765075</v>
          </cell>
        </row>
        <row r="60">
          <cell r="B60" t="str">
            <v>19845</v>
          </cell>
          <cell r="C60" t="str">
            <v>19845 - Villa Rica</v>
          </cell>
          <cell r="D60" t="str">
            <v>VILLA RICA</v>
          </cell>
          <cell r="E60" t="str">
            <v>19845</v>
          </cell>
          <cell r="F60">
            <v>2020</v>
          </cell>
          <cell r="G60" t="str">
            <v>CAUCA</v>
          </cell>
          <cell r="H60">
            <v>0.65074399999999999</v>
          </cell>
          <cell r="I60">
            <v>6.6290000000000003E-3</v>
          </cell>
          <cell r="J60" t="str">
            <v>3,180627316938</v>
          </cell>
          <cell r="K60" t="str">
            <v>-76,464455581197</v>
          </cell>
        </row>
        <row r="61">
          <cell r="B61" t="str">
            <v>76001</v>
          </cell>
          <cell r="C61" t="str">
            <v>76001 - Cali</v>
          </cell>
          <cell r="D61" t="str">
            <v>CALI</v>
          </cell>
          <cell r="E61" t="str">
            <v>76001</v>
          </cell>
          <cell r="F61">
            <v>2020</v>
          </cell>
          <cell r="G61" t="str">
            <v>VALLE DEL CAUCA</v>
          </cell>
          <cell r="H61">
            <v>1.1644110000000001</v>
          </cell>
          <cell r="I61">
            <v>4.5733000000000003E-2</v>
          </cell>
          <cell r="J61" t="str">
            <v>3,399043722907</v>
          </cell>
          <cell r="K61" t="str">
            <v>-76,576492589120</v>
          </cell>
        </row>
        <row r="62">
          <cell r="B62" t="str">
            <v>76036</v>
          </cell>
          <cell r="C62" t="str">
            <v>76036 - Andalucía</v>
          </cell>
          <cell r="D62" t="str">
            <v>ANDALUCÃA</v>
          </cell>
          <cell r="E62" t="str">
            <v>76036</v>
          </cell>
          <cell r="F62">
            <v>2020</v>
          </cell>
          <cell r="G62" t="str">
            <v>VALLE DEL CAUCA</v>
          </cell>
          <cell r="H62">
            <v>0.66510000000000002</v>
          </cell>
          <cell r="I62">
            <v>8.9849999999999999E-3</v>
          </cell>
          <cell r="J62" t="str">
            <v>4,144853600503</v>
          </cell>
          <cell r="K62" t="str">
            <v>-76,164704606099</v>
          </cell>
        </row>
        <row r="63">
          <cell r="B63" t="str">
            <v>76041</v>
          </cell>
          <cell r="C63" t="str">
            <v>76041 - Ansermanuevo</v>
          </cell>
          <cell r="D63" t="str">
            <v>ANSERMANUEVO</v>
          </cell>
          <cell r="E63" t="str">
            <v>76041</v>
          </cell>
          <cell r="F63">
            <v>2020</v>
          </cell>
          <cell r="G63" t="str">
            <v>VALLE DEL CAUCA</v>
          </cell>
          <cell r="H63">
            <v>0.946044</v>
          </cell>
          <cell r="I63">
            <v>2.4871000000000001E-2</v>
          </cell>
          <cell r="J63" t="str">
            <v>4,795927291994</v>
          </cell>
          <cell r="K63" t="str">
            <v>-76,029630488122</v>
          </cell>
        </row>
        <row r="64">
          <cell r="B64" t="str">
            <v>76054</v>
          </cell>
          <cell r="C64" t="str">
            <v>76054 - Argelia</v>
          </cell>
          <cell r="D64" t="str">
            <v>ARGELIA</v>
          </cell>
          <cell r="E64" t="str">
            <v>76054</v>
          </cell>
          <cell r="F64">
            <v>2020</v>
          </cell>
          <cell r="G64" t="str">
            <v>VALLE DEL CAUCA</v>
          </cell>
          <cell r="H64">
            <v>0.45382600000000001</v>
          </cell>
          <cell r="I64">
            <v>7.391E-3</v>
          </cell>
          <cell r="J64" t="str">
            <v>4,704287864300</v>
          </cell>
          <cell r="K64" t="str">
            <v>-76,141649985449</v>
          </cell>
        </row>
        <row r="65">
          <cell r="B65" t="str">
            <v>76111</v>
          </cell>
          <cell r="C65" t="str">
            <v>76111 - Guadalajara De Buga</v>
          </cell>
          <cell r="D65" t="str">
            <v>GUADALAJARA DE BUGA</v>
          </cell>
          <cell r="E65" t="str">
            <v>76111</v>
          </cell>
          <cell r="F65">
            <v>2020</v>
          </cell>
          <cell r="G65" t="str">
            <v>VALLE DEL CAUCA</v>
          </cell>
          <cell r="H65">
            <v>2.0065409999999999</v>
          </cell>
          <cell r="I65">
            <v>6.7157999999999995E-2</v>
          </cell>
          <cell r="J65" t="str">
            <v>3,855247069775</v>
          </cell>
          <cell r="K65" t="str">
            <v>-76,105146885558</v>
          </cell>
        </row>
        <row r="66">
          <cell r="B66" t="str">
            <v>76113</v>
          </cell>
          <cell r="C66" t="str">
            <v>76113 - Bugalagrande</v>
          </cell>
          <cell r="D66" t="str">
            <v>BUGALAGRANDE</v>
          </cell>
          <cell r="E66" t="str">
            <v>76113</v>
          </cell>
          <cell r="F66">
            <v>2020</v>
          </cell>
          <cell r="G66" t="str">
            <v>VALLE DEL CAUCA</v>
          </cell>
          <cell r="H66">
            <v>1.033606</v>
          </cell>
          <cell r="I66">
            <v>3.2279000000000002E-2</v>
          </cell>
          <cell r="J66" t="str">
            <v>4,196852991071</v>
          </cell>
          <cell r="K66" t="str">
            <v>-76,089610303142</v>
          </cell>
        </row>
        <row r="67">
          <cell r="B67" t="str">
            <v>76122</v>
          </cell>
          <cell r="C67" t="str">
            <v>76122 - Caicedonia</v>
          </cell>
          <cell r="D67" t="str">
            <v>CAICEDONIA</v>
          </cell>
          <cell r="E67" t="str">
            <v>76122</v>
          </cell>
          <cell r="F67">
            <v>2020</v>
          </cell>
          <cell r="G67" t="str">
            <v>VALLE DEL CAUCA</v>
          </cell>
          <cell r="H67">
            <v>0.64659</v>
          </cell>
          <cell r="I67">
            <v>1.359E-2</v>
          </cell>
          <cell r="J67" t="str">
            <v>4,308997972606</v>
          </cell>
          <cell r="K67" t="str">
            <v>-75,836725668035</v>
          </cell>
        </row>
        <row r="68">
          <cell r="B68" t="str">
            <v>76126</v>
          </cell>
          <cell r="C68" t="str">
            <v>76126 - Calima</v>
          </cell>
          <cell r="D68" t="str">
            <v>CALIMA</v>
          </cell>
          <cell r="E68" t="str">
            <v>76126</v>
          </cell>
          <cell r="F68">
            <v>2020</v>
          </cell>
          <cell r="G68" t="str">
            <v>VALLE DEL CAUCA</v>
          </cell>
          <cell r="H68">
            <v>1.544198</v>
          </cell>
          <cell r="I68">
            <v>6.4485000000000001E-2</v>
          </cell>
          <cell r="J68" t="str">
            <v>3,944386619796</v>
          </cell>
          <cell r="K68" t="str">
            <v>-76,627782946388</v>
          </cell>
        </row>
        <row r="69">
          <cell r="B69" t="str">
            <v>76130</v>
          </cell>
          <cell r="C69" t="str">
            <v>76130 - Candelaria</v>
          </cell>
          <cell r="D69" t="str">
            <v>CANDELARIA</v>
          </cell>
          <cell r="E69" t="str">
            <v>76130</v>
          </cell>
          <cell r="F69">
            <v>2020</v>
          </cell>
          <cell r="G69" t="str">
            <v>VALLE DEL CAUCA</v>
          </cell>
          <cell r="H69">
            <v>0.87099400000000005</v>
          </cell>
          <cell r="I69">
            <v>2.4087000000000001E-2</v>
          </cell>
          <cell r="J69" t="str">
            <v>3,382091563803</v>
          </cell>
          <cell r="K69" t="str">
            <v>-76,383176630704</v>
          </cell>
        </row>
        <row r="70">
          <cell r="B70" t="str">
            <v>76147</v>
          </cell>
          <cell r="C70" t="str">
            <v>76147 - Cartago</v>
          </cell>
          <cell r="D70" t="str">
            <v>CARTAGO</v>
          </cell>
          <cell r="E70" t="str">
            <v>76147</v>
          </cell>
          <cell r="F70">
            <v>2020</v>
          </cell>
          <cell r="G70" t="str">
            <v>VALLE DEL CAUCA</v>
          </cell>
          <cell r="H70">
            <v>0.89555799999999997</v>
          </cell>
          <cell r="I70">
            <v>2.0211E-2</v>
          </cell>
          <cell r="J70" t="str">
            <v>4,706847160411</v>
          </cell>
          <cell r="K70" t="str">
            <v>-75,917908459155</v>
          </cell>
        </row>
        <row r="71">
          <cell r="B71" t="str">
            <v>76243</v>
          </cell>
          <cell r="C71" t="str">
            <v>76243 - El Águila</v>
          </cell>
          <cell r="D71" t="str">
            <v>EL ÃGUILA</v>
          </cell>
          <cell r="E71" t="str">
            <v>76243</v>
          </cell>
          <cell r="F71">
            <v>2020</v>
          </cell>
          <cell r="G71" t="str">
            <v>VALLE DEL CAUCA</v>
          </cell>
          <cell r="H71">
            <v>0.74030399999999996</v>
          </cell>
          <cell r="I71">
            <v>1.5295E-2</v>
          </cell>
          <cell r="J71" t="str">
            <v>4,917562872917</v>
          </cell>
          <cell r="K71" t="str">
            <v>-76,066010007516</v>
          </cell>
        </row>
        <row r="72">
          <cell r="B72" t="str">
            <v>76246</v>
          </cell>
          <cell r="C72" t="str">
            <v>76246 - El Cairo</v>
          </cell>
          <cell r="D72" t="str">
            <v>EL CAIRO</v>
          </cell>
          <cell r="E72" t="str">
            <v>76246</v>
          </cell>
          <cell r="F72">
            <v>2020</v>
          </cell>
          <cell r="G72" t="str">
            <v>VALLE DEL CAUCA</v>
          </cell>
          <cell r="H72">
            <v>0.61722299999999997</v>
          </cell>
          <cell r="I72">
            <v>1.7436E-2</v>
          </cell>
          <cell r="J72" t="str">
            <v>4,756063700831</v>
          </cell>
          <cell r="K72" t="str">
            <v>-76,215028257602</v>
          </cell>
        </row>
        <row r="73">
          <cell r="B73" t="str">
            <v>76248</v>
          </cell>
          <cell r="C73" t="str">
            <v>76248 - El Cerrito</v>
          </cell>
          <cell r="D73" t="str">
            <v>EL CERRITO</v>
          </cell>
          <cell r="E73" t="str">
            <v>76248</v>
          </cell>
          <cell r="F73">
            <v>2020</v>
          </cell>
          <cell r="G73" t="str">
            <v>VALLE DEL CAUCA</v>
          </cell>
          <cell r="H73">
            <v>1.5286949999999999</v>
          </cell>
          <cell r="I73">
            <v>3.5921000000000002E-2</v>
          </cell>
          <cell r="J73" t="str">
            <v>3,675988830513</v>
          </cell>
          <cell r="K73" t="str">
            <v>-76,209158091233</v>
          </cell>
        </row>
        <row r="74">
          <cell r="B74" t="str">
            <v>76250</v>
          </cell>
          <cell r="C74" t="str">
            <v>76250 - El Dovio</v>
          </cell>
          <cell r="D74" t="str">
            <v>EL DOVIO</v>
          </cell>
          <cell r="E74" t="str">
            <v>76250</v>
          </cell>
          <cell r="F74">
            <v>2020</v>
          </cell>
          <cell r="G74" t="str">
            <v>VALLE DEL CAUCA</v>
          </cell>
          <cell r="H74">
            <v>0.97353400000000001</v>
          </cell>
          <cell r="I74">
            <v>1.9154999999999998E-2</v>
          </cell>
          <cell r="J74" t="str">
            <v>4,539979728646</v>
          </cell>
          <cell r="K74" t="str">
            <v>-76,287627013197</v>
          </cell>
        </row>
        <row r="75">
          <cell r="B75" t="str">
            <v>76275</v>
          </cell>
          <cell r="C75" t="str">
            <v>76275 - Florida</v>
          </cell>
          <cell r="D75" t="str">
            <v>FLORIDA</v>
          </cell>
          <cell r="E75" t="str">
            <v>76275</v>
          </cell>
          <cell r="F75">
            <v>2020</v>
          </cell>
          <cell r="G75" t="str">
            <v>VALLE DEL CAUCA</v>
          </cell>
          <cell r="H75">
            <v>1.0764400000000001</v>
          </cell>
          <cell r="I75">
            <v>3.2632000000000001E-2</v>
          </cell>
          <cell r="J75" t="str">
            <v>3,304104294756</v>
          </cell>
          <cell r="K75" t="str">
            <v>-76,164773066794</v>
          </cell>
        </row>
        <row r="76">
          <cell r="B76" t="str">
            <v>76306</v>
          </cell>
          <cell r="C76" t="str">
            <v>76306 - Ginebra</v>
          </cell>
          <cell r="D76" t="str">
            <v>GINEBRA</v>
          </cell>
          <cell r="E76" t="str">
            <v>76306</v>
          </cell>
          <cell r="F76">
            <v>2020</v>
          </cell>
          <cell r="G76" t="str">
            <v>VALLE DEL CAUCA</v>
          </cell>
          <cell r="H76">
            <v>0.757606</v>
          </cell>
          <cell r="I76">
            <v>2.1847999999999999E-2</v>
          </cell>
          <cell r="J76" t="str">
            <v>3,744104410394</v>
          </cell>
          <cell r="K76" t="str">
            <v>-76,190820040046</v>
          </cell>
        </row>
        <row r="77">
          <cell r="B77" t="str">
            <v>76318</v>
          </cell>
          <cell r="C77" t="str">
            <v>76318 - Guacarí</v>
          </cell>
          <cell r="D77" t="str">
            <v>GUACARÃ</v>
          </cell>
          <cell r="E77" t="str">
            <v>76318</v>
          </cell>
          <cell r="F77">
            <v>2020</v>
          </cell>
          <cell r="G77" t="str">
            <v>VALLE DEL CAUCA</v>
          </cell>
          <cell r="H77">
            <v>0.73347399999999996</v>
          </cell>
          <cell r="I77">
            <v>1.321E-2</v>
          </cell>
          <cell r="J77" t="str">
            <v>3,783779922672</v>
          </cell>
          <cell r="K77" t="str">
            <v>-76,294488304796</v>
          </cell>
        </row>
        <row r="78">
          <cell r="B78" t="str">
            <v>76020</v>
          </cell>
          <cell r="C78" t="str">
            <v>76020 - Alcalá</v>
          </cell>
          <cell r="D78" t="str">
            <v>ALCALÃ</v>
          </cell>
          <cell r="E78" t="str">
            <v>76020</v>
          </cell>
          <cell r="F78">
            <v>2020</v>
          </cell>
          <cell r="G78" t="str">
            <v>VALLE DEL CAUCA</v>
          </cell>
          <cell r="H78">
            <v>0.48980000000000001</v>
          </cell>
          <cell r="I78">
            <v>5.078E-3</v>
          </cell>
          <cell r="J78" t="str">
            <v>4,678897099554</v>
          </cell>
          <cell r="K78" t="str">
            <v>-75,782979317385</v>
          </cell>
        </row>
        <row r="79">
          <cell r="B79" t="str">
            <v>76497</v>
          </cell>
          <cell r="C79" t="str">
            <v>76497 - Obando</v>
          </cell>
          <cell r="D79" t="str">
            <v>OBANDO</v>
          </cell>
          <cell r="E79" t="str">
            <v>76497</v>
          </cell>
          <cell r="F79">
            <v>2020</v>
          </cell>
          <cell r="G79" t="str">
            <v>VALLE DEL CAUCA</v>
          </cell>
          <cell r="H79">
            <v>0.71854700000000005</v>
          </cell>
          <cell r="I79">
            <v>1.7476999999999999E-2</v>
          </cell>
          <cell r="J79" t="str">
            <v>4,597588665621</v>
          </cell>
          <cell r="K79" t="str">
            <v>-75,949199697870</v>
          </cell>
        </row>
        <row r="80">
          <cell r="B80" t="str">
            <v>76520</v>
          </cell>
          <cell r="C80" t="str">
            <v>76520 - Palmira</v>
          </cell>
          <cell r="D80" t="str">
            <v>PALMIRA</v>
          </cell>
          <cell r="E80" t="str">
            <v>76520</v>
          </cell>
          <cell r="F80">
            <v>2020</v>
          </cell>
          <cell r="G80" t="str">
            <v>VALLE DEL CAUCA</v>
          </cell>
          <cell r="H80">
            <v>2.063917</v>
          </cell>
          <cell r="I80">
            <v>8.1697000000000006E-2</v>
          </cell>
          <cell r="J80" t="str">
            <v>3,558392875700</v>
          </cell>
          <cell r="K80" t="str">
            <v>-76,227799720859</v>
          </cell>
        </row>
        <row r="81">
          <cell r="B81" t="str">
            <v>76563</v>
          </cell>
          <cell r="C81" t="str">
            <v>76563 - Pradera</v>
          </cell>
          <cell r="D81" t="str">
            <v>PRADERA</v>
          </cell>
          <cell r="E81" t="str">
            <v>76563</v>
          </cell>
          <cell r="F81">
            <v>2020</v>
          </cell>
          <cell r="G81" t="str">
            <v>VALLE DEL CAUCA</v>
          </cell>
          <cell r="H81">
            <v>0.97738000000000003</v>
          </cell>
          <cell r="I81">
            <v>2.8992E-2</v>
          </cell>
          <cell r="J81" t="str">
            <v>3,420636650132</v>
          </cell>
          <cell r="K81" t="str">
            <v>-76,178418412319</v>
          </cell>
        </row>
        <row r="82">
          <cell r="B82" t="str">
            <v>76606</v>
          </cell>
          <cell r="C82" t="str">
            <v>76606 - Restrepo</v>
          </cell>
          <cell r="D82" t="str">
            <v>RESTREPO</v>
          </cell>
          <cell r="E82" t="str">
            <v>76606</v>
          </cell>
          <cell r="F82">
            <v>2020</v>
          </cell>
          <cell r="G82" t="str">
            <v>VALLE DEL CAUCA</v>
          </cell>
          <cell r="H82">
            <v>0.59611899999999995</v>
          </cell>
          <cell r="I82">
            <v>1.1070999999999999E-2</v>
          </cell>
          <cell r="J82" t="str">
            <v>3,806494973457</v>
          </cell>
          <cell r="K82" t="str">
            <v>-76,534898533113</v>
          </cell>
        </row>
        <row r="83">
          <cell r="B83" t="str">
            <v>76616</v>
          </cell>
          <cell r="C83" t="str">
            <v>76616 - Riofrio</v>
          </cell>
          <cell r="D83" t="str">
            <v>RIOFRÃO</v>
          </cell>
          <cell r="E83" t="str">
            <v>76616</v>
          </cell>
          <cell r="F83">
            <v>2020</v>
          </cell>
          <cell r="G83" t="str">
            <v>VALLE DEL CAUCA</v>
          </cell>
          <cell r="H83">
            <v>1.005574</v>
          </cell>
          <cell r="I83">
            <v>2.5052000000000001E-2</v>
          </cell>
          <cell r="J83" t="str">
            <v>4,109500298455</v>
          </cell>
          <cell r="K83" t="str">
            <v>-76,371054433108</v>
          </cell>
        </row>
        <row r="84">
          <cell r="B84" t="str">
            <v>76622</v>
          </cell>
          <cell r="C84" t="str">
            <v>76622 - Roldanillo</v>
          </cell>
          <cell r="D84" t="str">
            <v>ROLDANILLO</v>
          </cell>
          <cell r="E84" t="str">
            <v>76622</v>
          </cell>
          <cell r="F84">
            <v>2020</v>
          </cell>
          <cell r="G84" t="str">
            <v>VALLE DEL CAUCA</v>
          </cell>
          <cell r="H84">
            <v>0.84431100000000003</v>
          </cell>
          <cell r="I84">
            <v>1.9181E-2</v>
          </cell>
          <cell r="J84" t="str">
            <v>4,443571848442</v>
          </cell>
          <cell r="K84" t="str">
            <v>-76,168242492783</v>
          </cell>
        </row>
        <row r="85">
          <cell r="B85" t="str">
            <v>76670</v>
          </cell>
          <cell r="C85" t="str">
            <v>76670 - San Pedro</v>
          </cell>
          <cell r="D85" t="str">
            <v>SAN PEDRO</v>
          </cell>
          <cell r="E85" t="str">
            <v>76670</v>
          </cell>
          <cell r="F85">
            <v>2020</v>
          </cell>
          <cell r="G85" t="str">
            <v>VALLE DEL CAUCA</v>
          </cell>
          <cell r="H85">
            <v>0.77983199999999997</v>
          </cell>
          <cell r="I85">
            <v>1.6437E-2</v>
          </cell>
          <cell r="J85" t="str">
            <v>3,981432439717</v>
          </cell>
          <cell r="K85" t="str">
            <v>-76,208361677852</v>
          </cell>
        </row>
        <row r="86">
          <cell r="B86" t="str">
            <v>76736</v>
          </cell>
          <cell r="C86" t="str">
            <v>76736 - Sevilla</v>
          </cell>
          <cell r="D86" t="str">
            <v>SEVILLA</v>
          </cell>
          <cell r="E86" t="str">
            <v>76736</v>
          </cell>
          <cell r="F86">
            <v>2020</v>
          </cell>
          <cell r="G86" t="str">
            <v>VALLE DEL CAUCA</v>
          </cell>
          <cell r="H86">
            <v>1.8038719999999999</v>
          </cell>
          <cell r="I86">
            <v>4.3712000000000001E-2</v>
          </cell>
          <cell r="J86" t="str">
            <v>4,193411919426</v>
          </cell>
          <cell r="K86" t="str">
            <v>-75,888181633287</v>
          </cell>
        </row>
        <row r="87">
          <cell r="B87" t="str">
            <v>76823</v>
          </cell>
          <cell r="C87" t="str">
            <v>76823 - Toro</v>
          </cell>
          <cell r="D87" t="str">
            <v>TORO</v>
          </cell>
          <cell r="E87" t="str">
            <v>76823</v>
          </cell>
          <cell r="F87">
            <v>2020</v>
          </cell>
          <cell r="G87" t="str">
            <v>VALLE DEL CAUCA</v>
          </cell>
          <cell r="H87">
            <v>0.66002499999999997</v>
          </cell>
          <cell r="I87">
            <v>1.4307E-2</v>
          </cell>
          <cell r="J87" t="str">
            <v>4,638421278504</v>
          </cell>
          <cell r="K87" t="str">
            <v>-76,081061761346</v>
          </cell>
        </row>
        <row r="88">
          <cell r="B88" t="str">
            <v>76828</v>
          </cell>
          <cell r="C88" t="str">
            <v>76828 - Trujillo</v>
          </cell>
          <cell r="D88" t="str">
            <v>TRUJILLO</v>
          </cell>
          <cell r="E88" t="str">
            <v>76828</v>
          </cell>
          <cell r="F88">
            <v>2020</v>
          </cell>
          <cell r="G88" t="str">
            <v>VALLE DEL CAUCA</v>
          </cell>
          <cell r="H88">
            <v>0.88537600000000005</v>
          </cell>
          <cell r="I88">
            <v>2.5020000000000001E-2</v>
          </cell>
          <cell r="J88" t="str">
            <v>4,233268116397</v>
          </cell>
          <cell r="K88" t="str">
            <v>-76,342926988382</v>
          </cell>
        </row>
        <row r="89">
          <cell r="B89" t="str">
            <v>76834</v>
          </cell>
          <cell r="C89" t="str">
            <v>76834 - Tuluá</v>
          </cell>
          <cell r="D89" t="str">
            <v>TULUÃ</v>
          </cell>
          <cell r="E89" t="str">
            <v>76834</v>
          </cell>
          <cell r="F89">
            <v>2020</v>
          </cell>
          <cell r="G89" t="str">
            <v>VALLE DEL CAUCA</v>
          </cell>
          <cell r="H89">
            <v>1.954966</v>
          </cell>
          <cell r="I89">
            <v>7.3968999999999993E-2</v>
          </cell>
          <cell r="J89" t="str">
            <v>4,028407970497</v>
          </cell>
          <cell r="K89" t="str">
            <v>-76,032503792511</v>
          </cell>
        </row>
        <row r="90">
          <cell r="B90" t="str">
            <v>76845</v>
          </cell>
          <cell r="C90" t="str">
            <v>76845 - Ulloa</v>
          </cell>
          <cell r="D90" t="str">
            <v>ULLOA</v>
          </cell>
          <cell r="E90" t="str">
            <v>76845</v>
          </cell>
          <cell r="F90">
            <v>2020</v>
          </cell>
          <cell r="G90" t="str">
            <v>VALLE DEL CAUCA</v>
          </cell>
          <cell r="H90">
            <v>0.51465099999999997</v>
          </cell>
          <cell r="I90">
            <v>3.4090000000000001E-3</v>
          </cell>
          <cell r="J90" t="str">
            <v>4,707718946756</v>
          </cell>
          <cell r="K90" t="str">
            <v>-75,778359025887</v>
          </cell>
        </row>
        <row r="91">
          <cell r="B91" t="str">
            <v>76863</v>
          </cell>
          <cell r="C91" t="str">
            <v>76863 - Versalles</v>
          </cell>
          <cell r="D91" t="str">
            <v>VERSALLES</v>
          </cell>
          <cell r="E91" t="str">
            <v>76863</v>
          </cell>
          <cell r="F91">
            <v>2020</v>
          </cell>
          <cell r="G91" t="str">
            <v>VALLE DEL CAUCA</v>
          </cell>
          <cell r="H91">
            <v>0.81483099999999997</v>
          </cell>
          <cell r="I91">
            <v>1.6326E-2</v>
          </cell>
          <cell r="J91" t="str">
            <v>4,622590220047</v>
          </cell>
          <cell r="K91" t="str">
            <v>-76,217896102358</v>
          </cell>
        </row>
        <row r="92">
          <cell r="B92" t="str">
            <v>76869</v>
          </cell>
          <cell r="C92" t="str">
            <v>76869 - Vijes</v>
          </cell>
          <cell r="D92" t="str">
            <v>VIJES</v>
          </cell>
          <cell r="E92" t="str">
            <v>76869</v>
          </cell>
          <cell r="F92">
            <v>2020</v>
          </cell>
          <cell r="G92" t="str">
            <v>VALLE DEL CAUCA</v>
          </cell>
          <cell r="H92">
            <v>0.60213300000000003</v>
          </cell>
          <cell r="I92">
            <v>9.2460000000000007E-3</v>
          </cell>
          <cell r="J92" t="str">
            <v>3,743658890165</v>
          </cell>
          <cell r="K92" t="str">
            <v>-76,470647174965</v>
          </cell>
        </row>
        <row r="93">
          <cell r="B93" t="str">
            <v>76890</v>
          </cell>
          <cell r="C93" t="str">
            <v>76890 - Yotoco</v>
          </cell>
          <cell r="D93" t="str">
            <v>YOTOCO</v>
          </cell>
          <cell r="E93" t="str">
            <v>76890</v>
          </cell>
          <cell r="F93">
            <v>2020</v>
          </cell>
          <cell r="G93" t="str">
            <v>VALLE DEL CAUCA</v>
          </cell>
          <cell r="H93">
            <v>1.341828</v>
          </cell>
          <cell r="I93">
            <v>2.6648000000000002E-2</v>
          </cell>
          <cell r="J93" t="str">
            <v>3,904130353613</v>
          </cell>
          <cell r="K93" t="str">
            <v>-76,390804348672</v>
          </cell>
        </row>
        <row r="94">
          <cell r="B94" t="str">
            <v>76892</v>
          </cell>
          <cell r="C94" t="str">
            <v>76892 - Yumbo</v>
          </cell>
          <cell r="D94" t="str">
            <v>YUMBO</v>
          </cell>
          <cell r="E94" t="str">
            <v>76892</v>
          </cell>
          <cell r="F94">
            <v>2020</v>
          </cell>
          <cell r="G94" t="str">
            <v>VALLE DEL CAUCA</v>
          </cell>
          <cell r="H94">
            <v>0.76490599999999997</v>
          </cell>
          <cell r="I94">
            <v>1.8735000000000002E-2</v>
          </cell>
          <cell r="J94" t="str">
            <v>3,595913669469</v>
          </cell>
          <cell r="K94" t="str">
            <v>-76,510987900412</v>
          </cell>
        </row>
        <row r="95">
          <cell r="B95" t="str">
            <v>76895</v>
          </cell>
          <cell r="C95" t="str">
            <v>76895 - Zarzal</v>
          </cell>
          <cell r="D95" t="str">
            <v>ZARZAL</v>
          </cell>
          <cell r="E95" t="str">
            <v>76895</v>
          </cell>
          <cell r="F95">
            <v>2020</v>
          </cell>
          <cell r="G95" t="str">
            <v>VALLE DEL CAUCA</v>
          </cell>
          <cell r="H95">
            <v>1.257207</v>
          </cell>
          <cell r="I95">
            <v>2.9940000000000001E-2</v>
          </cell>
          <cell r="J95" t="str">
            <v>4,353598749742</v>
          </cell>
          <cell r="K95" t="str">
            <v>-76,050653363061</v>
          </cell>
        </row>
        <row r="96">
          <cell r="B96" t="str">
            <v>76403</v>
          </cell>
          <cell r="C96" t="str">
            <v>76403 - La Victoria</v>
          </cell>
          <cell r="D96" t="str">
            <v>LA VICTORIA</v>
          </cell>
          <cell r="E96" t="str">
            <v>76403</v>
          </cell>
          <cell r="F96">
            <v>2020</v>
          </cell>
          <cell r="G96" t="str">
            <v>VALLE DEL CAUCA</v>
          </cell>
          <cell r="H96">
            <v>0.91631399999999996</v>
          </cell>
          <cell r="I96">
            <v>2.1545000000000002E-2</v>
          </cell>
          <cell r="J96" t="str">
            <v>4,483511142016</v>
          </cell>
          <cell r="K96" t="str">
            <v>-75,966773027170</v>
          </cell>
        </row>
        <row r="97">
          <cell r="B97" t="str">
            <v>76400</v>
          </cell>
          <cell r="C97" t="str">
            <v>76400 - La Unión</v>
          </cell>
          <cell r="D97" t="str">
            <v>LA UNIÃ“N</v>
          </cell>
          <cell r="E97" t="str">
            <v>76400</v>
          </cell>
          <cell r="F97">
            <v>2020</v>
          </cell>
          <cell r="G97" t="str">
            <v>VALLE DEL CAUCA</v>
          </cell>
          <cell r="H97">
            <v>0.53891900000000004</v>
          </cell>
          <cell r="I97">
            <v>9.8379999999999995E-3</v>
          </cell>
          <cell r="J97" t="str">
            <v>4,537937390856</v>
          </cell>
          <cell r="K97" t="str">
            <v>-76,103289827321</v>
          </cell>
        </row>
        <row r="98">
          <cell r="B98" t="str">
            <v>76377</v>
          </cell>
          <cell r="C98" t="str">
            <v>76377 - La Cumbre</v>
          </cell>
          <cell r="D98" t="str">
            <v>LA CUMBRE</v>
          </cell>
          <cell r="E98" t="str">
            <v>76377</v>
          </cell>
          <cell r="F98">
            <v>2020</v>
          </cell>
          <cell r="G98" t="str">
            <v>VALLE DEL CAUCA</v>
          </cell>
          <cell r="H98">
            <v>1.035263</v>
          </cell>
          <cell r="I98">
            <v>2.0752E-2</v>
          </cell>
          <cell r="J98" t="str">
            <v>3,694303106024</v>
          </cell>
          <cell r="K98" t="str">
            <v>-76,589899051702</v>
          </cell>
        </row>
        <row r="99">
          <cell r="B99" t="str">
            <v>76364</v>
          </cell>
          <cell r="C99" t="str">
            <v>76364 - Jamundí</v>
          </cell>
          <cell r="D99" t="str">
            <v>JAMUNDÃ</v>
          </cell>
          <cell r="E99" t="str">
            <v>76364</v>
          </cell>
          <cell r="F99">
            <v>2020</v>
          </cell>
          <cell r="G99" t="str">
            <v>VALLE DEL CAUCA</v>
          </cell>
          <cell r="H99">
            <v>1.6685140000000001</v>
          </cell>
          <cell r="I99">
            <v>5.1074000000000001E-2</v>
          </cell>
          <cell r="J99" t="str">
            <v>3,213892389227</v>
          </cell>
          <cell r="K99" t="str">
            <v>-76,627604178269</v>
          </cell>
        </row>
        <row r="100">
          <cell r="B100" t="str">
            <v>76100</v>
          </cell>
          <cell r="C100" t="str">
            <v>76100 - Bolívar</v>
          </cell>
          <cell r="D100" t="str">
            <v>BOLÃVAR</v>
          </cell>
          <cell r="E100" t="str">
            <v>76100</v>
          </cell>
          <cell r="F100">
            <v>2020</v>
          </cell>
          <cell r="G100" t="str">
            <v>VALLE DEL CAUCA</v>
          </cell>
          <cell r="H100">
            <v>1.537212</v>
          </cell>
          <cell r="I100">
            <v>6.0483000000000002E-2</v>
          </cell>
          <cell r="J100" t="str">
            <v>4,363681697243</v>
          </cell>
          <cell r="K100" t="str">
            <v>-76,364859547229</v>
          </cell>
        </row>
        <row r="101">
          <cell r="B101" t="str">
            <v>76233</v>
          </cell>
          <cell r="C101" t="str">
            <v>76233 - Dagua</v>
          </cell>
          <cell r="D101" t="str">
            <v>DAGUA</v>
          </cell>
          <cell r="E101" t="str">
            <v>76233</v>
          </cell>
          <cell r="F101">
            <v>2020</v>
          </cell>
          <cell r="G101" t="str">
            <v>VALLE DEL CAUCA</v>
          </cell>
          <cell r="H101">
            <v>1.7089019999999999</v>
          </cell>
          <cell r="I101">
            <v>7.4430999999999997E-2</v>
          </cell>
          <cell r="J101" t="str">
            <v>3,649822218402</v>
          </cell>
          <cell r="K101" t="str">
            <v>-76,720393465355</v>
          </cell>
        </row>
        <row r="102">
          <cell r="B102" t="str">
            <v>76109</v>
          </cell>
          <cell r="C102" t="str">
            <v>76109 - Buenaventura</v>
          </cell>
          <cell r="D102" t="str">
            <v>BUENAVENTURA</v>
          </cell>
          <cell r="E102" t="str">
            <v>76109</v>
          </cell>
          <cell r="F102">
            <v>2020</v>
          </cell>
          <cell r="G102" t="str">
            <v>VALLE DEL CAUCA</v>
          </cell>
          <cell r="H102">
            <v>6.6182780000000001</v>
          </cell>
          <cell r="I102">
            <v>0.51077799999999995</v>
          </cell>
          <cell r="J102" t="str">
            <v>3,611491958311</v>
          </cell>
          <cell r="K102" t="str">
            <v>-77,085882411327</v>
          </cell>
        </row>
        <row r="103">
          <cell r="B103" t="str">
            <v>86001</v>
          </cell>
          <cell r="C103" t="str">
            <v>86001 - Mocoa</v>
          </cell>
          <cell r="D103" t="str">
            <v>MOCOA</v>
          </cell>
          <cell r="E103" t="str">
            <v>86001</v>
          </cell>
          <cell r="F103">
            <v>2020</v>
          </cell>
          <cell r="G103" t="str">
            <v>PUTUMAYO</v>
          </cell>
          <cell r="H103">
            <v>2.475228</v>
          </cell>
          <cell r="I103">
            <v>0.105793</v>
          </cell>
          <cell r="J103" t="str">
            <v>1,228574994655</v>
          </cell>
          <cell r="K103" t="str">
            <v>-76,684362183288</v>
          </cell>
        </row>
        <row r="104">
          <cell r="B104" t="str">
            <v>86219</v>
          </cell>
          <cell r="C104" t="str">
            <v>86219 - Colon</v>
          </cell>
          <cell r="D104" t="str">
            <v>COLÃ“N</v>
          </cell>
          <cell r="E104" t="str">
            <v>86219</v>
          </cell>
          <cell r="F104">
            <v>2020</v>
          </cell>
          <cell r="G104" t="str">
            <v>PUTUMAYO</v>
          </cell>
          <cell r="H104">
            <v>0.45488600000000001</v>
          </cell>
          <cell r="I104">
            <v>5.2100000000000002E-3</v>
          </cell>
          <cell r="J104" t="str">
            <v>1,223217818289</v>
          </cell>
          <cell r="K104" t="str">
            <v>-76,966729621599</v>
          </cell>
        </row>
        <row r="105">
          <cell r="B105" t="str">
            <v>86320</v>
          </cell>
          <cell r="C105" t="str">
            <v>86320 - Orito</v>
          </cell>
          <cell r="D105" t="str">
            <v>ORITO</v>
          </cell>
          <cell r="E105" t="str">
            <v>86320</v>
          </cell>
          <cell r="F105">
            <v>2020</v>
          </cell>
          <cell r="G105" t="str">
            <v>PUTUMAYO</v>
          </cell>
          <cell r="H105">
            <v>2.152088</v>
          </cell>
          <cell r="I105">
            <v>0.15717100000000001</v>
          </cell>
          <cell r="J105" t="str">
            <v>0,673756322544</v>
          </cell>
          <cell r="K105" t="str">
            <v>-76,943139228782</v>
          </cell>
        </row>
        <row r="106">
          <cell r="B106" t="str">
            <v>86749</v>
          </cell>
          <cell r="C106" t="str">
            <v>86749 - Sibundoy</v>
          </cell>
          <cell r="D106" t="str">
            <v>SIBUNDOY</v>
          </cell>
          <cell r="E106" t="str">
            <v>86749</v>
          </cell>
          <cell r="F106">
            <v>2020</v>
          </cell>
          <cell r="G106" t="str">
            <v>PUTUMAYO</v>
          </cell>
          <cell r="H106">
            <v>0.511382</v>
          </cell>
          <cell r="I106">
            <v>7.9220000000000002E-3</v>
          </cell>
          <cell r="J106" t="str">
            <v>1,228746922448</v>
          </cell>
          <cell r="K106" t="str">
            <v>-76,913075853547</v>
          </cell>
        </row>
        <row r="107">
          <cell r="B107" t="str">
            <v>86755</v>
          </cell>
          <cell r="C107" t="str">
            <v>86755 - San Francisco</v>
          </cell>
          <cell r="D107" t="str">
            <v>SAN FRANCISCO</v>
          </cell>
          <cell r="E107" t="str">
            <v>86755</v>
          </cell>
          <cell r="F107">
            <v>2020</v>
          </cell>
          <cell r="G107" t="str">
            <v>PUTUMAYO</v>
          </cell>
          <cell r="H107">
            <v>1.175495</v>
          </cell>
          <cell r="I107">
            <v>3.3022999999999997E-2</v>
          </cell>
          <cell r="J107" t="str">
            <v>1,136071096046</v>
          </cell>
          <cell r="K107" t="str">
            <v>-76,847266605795</v>
          </cell>
        </row>
        <row r="108">
          <cell r="B108" t="str">
            <v>86757</v>
          </cell>
          <cell r="C108" t="str">
            <v>86757 - San Miguel</v>
          </cell>
          <cell r="D108" t="str">
            <v>SAN MIGUEL</v>
          </cell>
          <cell r="E108" t="str">
            <v>86757</v>
          </cell>
          <cell r="F108">
            <v>2020</v>
          </cell>
          <cell r="G108" t="str">
            <v>PUTUMAYO</v>
          </cell>
          <cell r="H108">
            <v>1.3275840000000001</v>
          </cell>
          <cell r="I108">
            <v>3.0778E-2</v>
          </cell>
          <cell r="J108" t="str">
            <v>0,305873827775</v>
          </cell>
          <cell r="K108" t="str">
            <v>-76,857757878002</v>
          </cell>
        </row>
        <row r="109">
          <cell r="B109" t="str">
            <v>86760</v>
          </cell>
          <cell r="C109" t="str">
            <v>86760 - Santiago</v>
          </cell>
          <cell r="D109" t="str">
            <v>SANTIAGO</v>
          </cell>
          <cell r="E109" t="str">
            <v>86760</v>
          </cell>
          <cell r="F109">
            <v>2020</v>
          </cell>
          <cell r="G109" t="str">
            <v>PUTUMAYO</v>
          </cell>
          <cell r="H109">
            <v>0.98814199999999996</v>
          </cell>
          <cell r="I109">
            <v>2.7709999999999999E-2</v>
          </cell>
          <cell r="J109" t="str">
            <v>1,085812856611</v>
          </cell>
          <cell r="K109" t="str">
            <v>-77,005629007610</v>
          </cell>
        </row>
        <row r="110">
          <cell r="B110" t="str">
            <v>86865</v>
          </cell>
          <cell r="C110" t="str">
            <v>86865 - Valle Del Guamuez</v>
          </cell>
          <cell r="D110" t="str">
            <v>VALLE DEL GUAMUEZ</v>
          </cell>
          <cell r="E110" t="str">
            <v>86865</v>
          </cell>
          <cell r="F110">
            <v>2020</v>
          </cell>
          <cell r="G110" t="str">
            <v>PUTUMAYO</v>
          </cell>
          <cell r="H110">
            <v>1.715066</v>
          </cell>
          <cell r="I110">
            <v>6.6066E-2</v>
          </cell>
          <cell r="J110" t="str">
            <v>0,412963687717</v>
          </cell>
          <cell r="K110" t="str">
            <v>-76,884092895363</v>
          </cell>
        </row>
        <row r="111">
          <cell r="B111" t="str">
            <v>86885</v>
          </cell>
          <cell r="C111" t="str">
            <v>86885 - Villagarzón</v>
          </cell>
          <cell r="D111" t="str">
            <v>VILLAGARZÃ“N</v>
          </cell>
          <cell r="E111" t="str">
            <v>86885</v>
          </cell>
          <cell r="F111">
            <v>2020</v>
          </cell>
          <cell r="G111" t="str">
            <v>PUTUMAYO</v>
          </cell>
          <cell r="H111">
            <v>1.9280170000000001</v>
          </cell>
          <cell r="I111">
            <v>0.113257</v>
          </cell>
          <cell r="J111" t="str">
            <v>0,911149514668</v>
          </cell>
          <cell r="K111" t="str">
            <v>-76,744954472991</v>
          </cell>
        </row>
        <row r="112">
          <cell r="B112" t="str">
            <v>86569</v>
          </cell>
          <cell r="C112" t="str">
            <v>86569 - Puerto Caicedo</v>
          </cell>
          <cell r="D112" t="str">
            <v>PUERTO CAICEDO</v>
          </cell>
          <cell r="E112" t="str">
            <v>86569</v>
          </cell>
          <cell r="F112">
            <v>2020</v>
          </cell>
          <cell r="G112" t="str">
            <v>PUTUMAYO</v>
          </cell>
          <cell r="H112">
            <v>1.7197180000000001</v>
          </cell>
          <cell r="I112">
            <v>7.5138999999999997E-2</v>
          </cell>
          <cell r="J112" t="str">
            <v>0,725071229850</v>
          </cell>
          <cell r="K112" t="str">
            <v>-76,480994051174</v>
          </cell>
        </row>
        <row r="113">
          <cell r="B113" t="str">
            <v>86568</v>
          </cell>
          <cell r="C113" t="str">
            <v>86568 - Puerto Asís</v>
          </cell>
          <cell r="D113" t="str">
            <v>PUERTO ASÃS</v>
          </cell>
          <cell r="E113" t="str">
            <v>86568</v>
          </cell>
          <cell r="F113">
            <v>2020</v>
          </cell>
          <cell r="G113" t="str">
            <v>PUTUMAYO</v>
          </cell>
          <cell r="H113">
            <v>3.6444019999999999</v>
          </cell>
          <cell r="I113">
            <v>0.22867899999999999</v>
          </cell>
          <cell r="J113" t="str">
            <v>0,478611463602</v>
          </cell>
          <cell r="K113" t="str">
            <v>-76,328200149562</v>
          </cell>
        </row>
        <row r="114">
          <cell r="B114" t="str">
            <v>86571</v>
          </cell>
          <cell r="C114" t="str">
            <v>86571 - Puerto Guzmán</v>
          </cell>
          <cell r="D114" t="str">
            <v>PUERTO GUZMÃN</v>
          </cell>
          <cell r="E114" t="str">
            <v>86571</v>
          </cell>
          <cell r="F114">
            <v>2020</v>
          </cell>
          <cell r="G114" t="str">
            <v>PUTUMAYO</v>
          </cell>
          <cell r="H114">
            <v>4.7346320000000004</v>
          </cell>
          <cell r="I114">
            <v>0.37145899999999998</v>
          </cell>
          <cell r="J114" t="str">
            <v>0,746432215145</v>
          </cell>
          <cell r="K114" t="str">
            <v>-75,880229785076</v>
          </cell>
        </row>
        <row r="115">
          <cell r="B115" t="str">
            <v>86573</v>
          </cell>
          <cell r="C115" t="str">
            <v>86573 - Puerto Leguizamo</v>
          </cell>
          <cell r="D115" t="str">
            <v>PUERTO LEGUÃZAMO</v>
          </cell>
          <cell r="E115" t="str">
            <v>86573</v>
          </cell>
          <cell r="F115">
            <v>2020</v>
          </cell>
          <cell r="G115" t="str">
            <v>PUTUMAYO</v>
          </cell>
          <cell r="H115">
            <v>7.5377280000000004</v>
          </cell>
          <cell r="I115">
            <v>0.88575800000000005</v>
          </cell>
          <cell r="J115" t="str">
            <v>-0,18740168213214164</v>
          </cell>
          <cell r="K115" t="str">
            <v>-74,78051317828093</v>
          </cell>
        </row>
        <row r="116">
          <cell r="B116" t="str">
            <v>52683</v>
          </cell>
          <cell r="C116" t="str">
            <v>52683 - Sandoná</v>
          </cell>
          <cell r="D116" t="str">
            <v>SANDONÃ</v>
          </cell>
          <cell r="E116" t="str">
            <v>52683</v>
          </cell>
          <cell r="F116">
            <v>2020</v>
          </cell>
          <cell r="G116" t="str">
            <v>NARIÑO</v>
          </cell>
          <cell r="H116">
            <v>0.48512100000000002</v>
          </cell>
          <cell r="I116">
            <v>8.2279999999999992E-3</v>
          </cell>
          <cell r="J116" t="str">
            <v>1,288105408852</v>
          </cell>
          <cell r="K116" t="str">
            <v>-77,456700683375</v>
          </cell>
        </row>
        <row r="117">
          <cell r="B117" t="str">
            <v>52685</v>
          </cell>
          <cell r="C117" t="str">
            <v>52685 - San Bernardo</v>
          </cell>
          <cell r="D117" t="str">
            <v>SAN BERNARDO</v>
          </cell>
          <cell r="E117" t="str">
            <v>52685</v>
          </cell>
          <cell r="F117">
            <v>2020</v>
          </cell>
          <cell r="G117" t="str">
            <v>NARIÑO</v>
          </cell>
          <cell r="H117">
            <v>0.47025</v>
          </cell>
          <cell r="I117">
            <v>5.2820000000000002E-3</v>
          </cell>
          <cell r="J117" t="str">
            <v>1,529782485038</v>
          </cell>
          <cell r="K117" t="str">
            <v>-77,020706624540</v>
          </cell>
        </row>
        <row r="118">
          <cell r="B118" t="str">
            <v>52687</v>
          </cell>
          <cell r="C118" t="str">
            <v>52687 - San Lorenzo</v>
          </cell>
          <cell r="D118" t="str">
            <v>SAN LORENZO</v>
          </cell>
          <cell r="E118" t="str">
            <v>52687</v>
          </cell>
          <cell r="F118">
            <v>2020</v>
          </cell>
          <cell r="G118" t="str">
            <v>NARIÑO</v>
          </cell>
          <cell r="H118">
            <v>0.78166400000000003</v>
          </cell>
          <cell r="I118">
            <v>2.0187E-2</v>
          </cell>
          <cell r="J118" t="str">
            <v>1,542139582379</v>
          </cell>
          <cell r="K118" t="str">
            <v>-77,218726925321</v>
          </cell>
        </row>
        <row r="119">
          <cell r="B119" t="str">
            <v>52560</v>
          </cell>
          <cell r="C119" t="str">
            <v>52560 - Potosí</v>
          </cell>
          <cell r="D119" t="str">
            <v>POTOSÃ</v>
          </cell>
          <cell r="E119" t="str">
            <v>52560</v>
          </cell>
          <cell r="F119">
            <v>2020</v>
          </cell>
          <cell r="G119" t="str">
            <v>NARIÑO</v>
          </cell>
          <cell r="H119">
            <v>1.2816479999999999</v>
          </cell>
          <cell r="I119">
            <v>3.1440000000000003E-2</v>
          </cell>
          <cell r="J119" t="str">
            <v>0,722678310022</v>
          </cell>
          <cell r="K119" t="str">
            <v>-77,424807609813</v>
          </cell>
        </row>
        <row r="120">
          <cell r="B120" t="str">
            <v>52693</v>
          </cell>
          <cell r="C120" t="str">
            <v>52693 - San Pablo</v>
          </cell>
          <cell r="D120" t="str">
            <v>SAN PABLO</v>
          </cell>
          <cell r="E120" t="str">
            <v>52693</v>
          </cell>
          <cell r="F120">
            <v>2020</v>
          </cell>
          <cell r="G120" t="str">
            <v>NARIÑO</v>
          </cell>
          <cell r="H120">
            <v>0.50229199999999996</v>
          </cell>
          <cell r="I120">
            <v>9.0679999999999997E-3</v>
          </cell>
          <cell r="J120" t="str">
            <v>1,681576626711</v>
          </cell>
          <cell r="K120" t="str">
            <v>-76,975279793253</v>
          </cell>
        </row>
        <row r="121">
          <cell r="B121" t="str">
            <v>52565</v>
          </cell>
          <cell r="C121" t="str">
            <v>52565 - Providencia</v>
          </cell>
          <cell r="D121" t="str">
            <v>PROVIDENCIA</v>
          </cell>
          <cell r="E121" t="str">
            <v>52565</v>
          </cell>
          <cell r="F121">
            <v>2020</v>
          </cell>
          <cell r="G121" t="str">
            <v>NARIÑO</v>
          </cell>
          <cell r="H121">
            <v>0.35180800000000001</v>
          </cell>
          <cell r="I121">
            <v>3.2339999999999999E-3</v>
          </cell>
          <cell r="J121" t="str">
            <v>1,232864820733</v>
          </cell>
          <cell r="K121" t="str">
            <v>-77,598442123380</v>
          </cell>
        </row>
        <row r="122">
          <cell r="B122" t="str">
            <v>52694</v>
          </cell>
          <cell r="C122" t="str">
            <v>52694 - San Pedro De Cartago</v>
          </cell>
          <cell r="D122" t="str">
            <v>SAN PEDRO DE CARTAGO</v>
          </cell>
          <cell r="E122" t="str">
            <v>52694</v>
          </cell>
          <cell r="F122">
            <v>2020</v>
          </cell>
          <cell r="G122" t="str">
            <v>NARIÑO</v>
          </cell>
          <cell r="H122">
            <v>0.37176199999999998</v>
          </cell>
          <cell r="I122">
            <v>4.5100000000000001E-3</v>
          </cell>
          <cell r="J122" t="str">
            <v>1,536823494018</v>
          </cell>
          <cell r="K122" t="str">
            <v>-77,101403249131</v>
          </cell>
        </row>
        <row r="123">
          <cell r="B123" t="str">
            <v>52573</v>
          </cell>
          <cell r="C123" t="str">
            <v>52573 - Puerres</v>
          </cell>
          <cell r="D123" t="str">
            <v>PUERRES</v>
          </cell>
          <cell r="E123" t="str">
            <v>52573</v>
          </cell>
          <cell r="F123">
            <v>2020</v>
          </cell>
          <cell r="G123" t="str">
            <v>NARIÑO</v>
          </cell>
          <cell r="H123">
            <v>1.19207</v>
          </cell>
          <cell r="I123">
            <v>2.8357E-2</v>
          </cell>
          <cell r="J123" t="str">
            <v>0,826519362281</v>
          </cell>
          <cell r="K123" t="str">
            <v>-77,322248747049</v>
          </cell>
        </row>
        <row r="124">
          <cell r="B124" t="str">
            <v>52699</v>
          </cell>
          <cell r="C124" t="str">
            <v>52699 - Santacruz</v>
          </cell>
          <cell r="D124" t="str">
            <v>SANTACRUZ</v>
          </cell>
          <cell r="E124" t="str">
            <v>52699</v>
          </cell>
          <cell r="F124">
            <v>2020</v>
          </cell>
          <cell r="G124" t="str">
            <v>NARIÑO</v>
          </cell>
          <cell r="H124">
            <v>1.2918190000000001</v>
          </cell>
          <cell r="I124">
            <v>4.3750999999999998E-2</v>
          </cell>
          <cell r="J124" t="str">
            <v>1,285179375957</v>
          </cell>
          <cell r="K124" t="str">
            <v>-77,744574403863</v>
          </cell>
        </row>
        <row r="125">
          <cell r="B125" t="str">
            <v>52585</v>
          </cell>
          <cell r="C125" t="str">
            <v>52585 - Pupiales</v>
          </cell>
          <cell r="D125" t="str">
            <v>PUPIALES</v>
          </cell>
          <cell r="E125" t="str">
            <v>52585</v>
          </cell>
          <cell r="F125">
            <v>2020</v>
          </cell>
          <cell r="G125" t="str">
            <v>NARIÑO</v>
          </cell>
          <cell r="H125">
            <v>0.591669</v>
          </cell>
          <cell r="I125">
            <v>1.0494E-2</v>
          </cell>
          <cell r="J125" t="str">
            <v>0,916769831255</v>
          </cell>
          <cell r="K125" t="str">
            <v>-77,633369536688</v>
          </cell>
        </row>
        <row r="126">
          <cell r="B126" t="str">
            <v>52678</v>
          </cell>
          <cell r="C126" t="str">
            <v>52678 - Samaniego</v>
          </cell>
          <cell r="D126" t="str">
            <v>SAMANIEGO</v>
          </cell>
          <cell r="E126" t="str">
            <v>52678</v>
          </cell>
          <cell r="F126">
            <v>2020</v>
          </cell>
          <cell r="G126" t="str">
            <v>NARIÑO</v>
          </cell>
          <cell r="H126">
            <v>1.7688390000000001</v>
          </cell>
          <cell r="I126">
            <v>4.8973000000000003E-2</v>
          </cell>
          <cell r="J126" t="str">
            <v>1,430555261821</v>
          </cell>
          <cell r="K126" t="str">
            <v>-77,691795591470</v>
          </cell>
        </row>
        <row r="127">
          <cell r="B127" t="str">
            <v>52207</v>
          </cell>
          <cell r="C127" t="str">
            <v>52207 - Consacá</v>
          </cell>
          <cell r="D127" t="str">
            <v>CONSACÃ</v>
          </cell>
          <cell r="E127" t="str">
            <v>52207</v>
          </cell>
          <cell r="F127">
            <v>2020</v>
          </cell>
          <cell r="G127" t="str">
            <v>NARIÑO</v>
          </cell>
          <cell r="H127">
            <v>0.46504699999999999</v>
          </cell>
          <cell r="I127">
            <v>9.665E-3</v>
          </cell>
          <cell r="J127" t="str">
            <v>1,209066732286</v>
          </cell>
          <cell r="K127" t="str">
            <v>-77,440639207471</v>
          </cell>
        </row>
        <row r="128">
          <cell r="B128" t="str">
            <v>52210</v>
          </cell>
          <cell r="C128" t="str">
            <v>52210 - Contadero</v>
          </cell>
          <cell r="D128" t="str">
            <v>CONTADERO</v>
          </cell>
          <cell r="E128" t="str">
            <v>52210</v>
          </cell>
          <cell r="F128">
            <v>2020</v>
          </cell>
          <cell r="G128" t="str">
            <v>NARIÑO</v>
          </cell>
          <cell r="H128">
            <v>0.32792900000000003</v>
          </cell>
          <cell r="I128">
            <v>3.4979999999999998E-3</v>
          </cell>
          <cell r="J128" t="str">
            <v>0,932667458175</v>
          </cell>
          <cell r="K128" t="str">
            <v>-77,528087314408</v>
          </cell>
        </row>
        <row r="129">
          <cell r="B129" t="str">
            <v>52215</v>
          </cell>
          <cell r="C129" t="str">
            <v>52215 - Córdoba</v>
          </cell>
          <cell r="D129" t="str">
            <v>CÃ“RDOBA</v>
          </cell>
          <cell r="E129" t="str">
            <v>52215</v>
          </cell>
          <cell r="F129">
            <v>2020</v>
          </cell>
          <cell r="G129" t="str">
            <v>NARIÑO</v>
          </cell>
          <cell r="H129">
            <v>1.17242</v>
          </cell>
          <cell r="I129">
            <v>2.4669E-2</v>
          </cell>
          <cell r="J129" t="str">
            <v>0,770801800164</v>
          </cell>
          <cell r="K129" t="str">
            <v>-77,360329771265</v>
          </cell>
        </row>
        <row r="130">
          <cell r="B130" t="str">
            <v>52001</v>
          </cell>
          <cell r="C130" t="str">
            <v>52001 - Pasto</v>
          </cell>
          <cell r="D130" t="str">
            <v>PASTO</v>
          </cell>
          <cell r="E130" t="str">
            <v>52001</v>
          </cell>
          <cell r="F130">
            <v>2020</v>
          </cell>
          <cell r="G130" t="str">
            <v>NARIÑO</v>
          </cell>
          <cell r="H130">
            <v>1.8695809999999999</v>
          </cell>
          <cell r="I130">
            <v>8.9065000000000005E-2</v>
          </cell>
          <cell r="J130" t="str">
            <v>1,083605496653</v>
          </cell>
          <cell r="K130" t="str">
            <v>-77,206100743366</v>
          </cell>
        </row>
        <row r="131">
          <cell r="B131" t="str">
            <v>52019</v>
          </cell>
          <cell r="C131" t="str">
            <v>52019 - Alban</v>
          </cell>
          <cell r="D131" t="str">
            <v>ALBÃN</v>
          </cell>
          <cell r="E131" t="str">
            <v>52019</v>
          </cell>
          <cell r="F131">
            <v>2020</v>
          </cell>
          <cell r="G131" t="str">
            <v>NARIÑO</v>
          </cell>
          <cell r="H131">
            <v>0.34026899999999999</v>
          </cell>
          <cell r="I131">
            <v>3.1289999999999998E-3</v>
          </cell>
          <cell r="J131" t="str">
            <v>1,469854084465</v>
          </cell>
          <cell r="K131" t="str">
            <v>-77,068809471807</v>
          </cell>
        </row>
        <row r="132">
          <cell r="B132" t="str">
            <v>52022</v>
          </cell>
          <cell r="C132" t="str">
            <v>52022 - Aldana</v>
          </cell>
          <cell r="D132" t="str">
            <v>ALDANA</v>
          </cell>
          <cell r="E132" t="str">
            <v>52022</v>
          </cell>
          <cell r="F132">
            <v>2020</v>
          </cell>
          <cell r="G132" t="str">
            <v>NARIÑO</v>
          </cell>
          <cell r="H132">
            <v>0.45203599999999999</v>
          </cell>
          <cell r="I132">
            <v>3.8549999999999999E-3</v>
          </cell>
          <cell r="J132" t="str">
            <v>0,913431916274</v>
          </cell>
          <cell r="K132" t="str">
            <v>-77,695387306951</v>
          </cell>
        </row>
        <row r="133">
          <cell r="B133" t="str">
            <v>52224</v>
          </cell>
          <cell r="C133" t="str">
            <v>52224 - Cuaspud</v>
          </cell>
          <cell r="D133" t="str">
            <v>CUASPUD CARLOSAMA</v>
          </cell>
          <cell r="E133" t="str">
            <v>52224</v>
          </cell>
          <cell r="F133">
            <v>2020</v>
          </cell>
          <cell r="G133" t="str">
            <v>NARIÑO</v>
          </cell>
          <cell r="H133">
            <v>0.422178</v>
          </cell>
          <cell r="I133">
            <v>4.6220000000000002E-3</v>
          </cell>
          <cell r="J133" t="str">
            <v>0,875426999107</v>
          </cell>
          <cell r="K133" t="str">
            <v>-77,735916004726</v>
          </cell>
        </row>
        <row r="134">
          <cell r="B134" t="str">
            <v>52036</v>
          </cell>
          <cell r="C134" t="str">
            <v>52036 - Ancuya</v>
          </cell>
          <cell r="D134" t="str">
            <v>ANCUYA</v>
          </cell>
          <cell r="E134" t="str">
            <v>52036</v>
          </cell>
          <cell r="F134">
            <v>2020</v>
          </cell>
          <cell r="G134" t="str">
            <v>NARIÑO</v>
          </cell>
          <cell r="H134">
            <v>0.37369799999999997</v>
          </cell>
          <cell r="I134">
            <v>5.5789999999999998E-3</v>
          </cell>
          <cell r="J134" t="str">
            <v>1,245254076506</v>
          </cell>
          <cell r="K134" t="str">
            <v>-77,531157770432</v>
          </cell>
        </row>
        <row r="135">
          <cell r="B135" t="str">
            <v>52051</v>
          </cell>
          <cell r="C135" t="str">
            <v>52051 - Arboleda</v>
          </cell>
          <cell r="D135" t="str">
            <v>ARBOLEDA</v>
          </cell>
          <cell r="E135" t="str">
            <v>52051</v>
          </cell>
          <cell r="F135">
            <v>2020</v>
          </cell>
          <cell r="G135" t="str">
            <v>NARIÑO</v>
          </cell>
          <cell r="H135">
            <v>0.37540600000000002</v>
          </cell>
          <cell r="I135">
            <v>4.8770000000000003E-3</v>
          </cell>
          <cell r="J135" t="str">
            <v>1,480051172289</v>
          </cell>
          <cell r="K135" t="str">
            <v>-77,129850006145</v>
          </cell>
        </row>
        <row r="136">
          <cell r="B136" t="str">
            <v>52083</v>
          </cell>
          <cell r="C136" t="str">
            <v>52083 - Belén</v>
          </cell>
          <cell r="D136" t="str">
            <v>BELÃ‰N</v>
          </cell>
          <cell r="E136" t="str">
            <v>52083</v>
          </cell>
          <cell r="F136">
            <v>2020</v>
          </cell>
          <cell r="G136" t="str">
            <v>NARIÑO</v>
          </cell>
          <cell r="H136">
            <v>0.373284</v>
          </cell>
          <cell r="I136">
            <v>3.392E-3</v>
          </cell>
          <cell r="J136" t="str">
            <v>1,590764281873</v>
          </cell>
          <cell r="K136" t="str">
            <v>-77,042895255246</v>
          </cell>
        </row>
        <row r="137">
          <cell r="B137" t="str">
            <v>52110</v>
          </cell>
          <cell r="C137" t="str">
            <v>52110 - Buesaco</v>
          </cell>
          <cell r="D137" t="str">
            <v>BUESACO</v>
          </cell>
          <cell r="E137" t="str">
            <v>52110</v>
          </cell>
          <cell r="F137">
            <v>2020</v>
          </cell>
          <cell r="G137" t="str">
            <v>NARIÑO</v>
          </cell>
          <cell r="H137">
            <v>1.229231</v>
          </cell>
          <cell r="I137">
            <v>5.1533000000000002E-2</v>
          </cell>
          <cell r="J137" t="str">
            <v>1,315215635771</v>
          </cell>
          <cell r="K137" t="str">
            <v>-77,116366395357</v>
          </cell>
        </row>
        <row r="138">
          <cell r="B138" t="str">
            <v>52203</v>
          </cell>
          <cell r="C138" t="str">
            <v>52203 - Colon</v>
          </cell>
          <cell r="D138" t="str">
            <v>COLÃ“N</v>
          </cell>
          <cell r="E138" t="str">
            <v>52203</v>
          </cell>
          <cell r="F138">
            <v>2020</v>
          </cell>
          <cell r="G138" t="str">
            <v>NARIÑO</v>
          </cell>
          <cell r="H138">
            <v>0.459287</v>
          </cell>
          <cell r="I138">
            <v>5.0049999999999999E-3</v>
          </cell>
          <cell r="J138" t="str">
            <v>1,636334379159</v>
          </cell>
          <cell r="K138" t="str">
            <v>-77,047315600346</v>
          </cell>
        </row>
        <row r="139">
          <cell r="B139" t="str">
            <v>52480</v>
          </cell>
          <cell r="C139" t="str">
            <v>52480 - Nariño</v>
          </cell>
          <cell r="D139" t="str">
            <v>NARIÃ‘O</v>
          </cell>
          <cell r="E139" t="str">
            <v>52480</v>
          </cell>
          <cell r="F139">
            <v>2020</v>
          </cell>
          <cell r="G139" t="str">
            <v>NARIÑO</v>
          </cell>
          <cell r="H139">
            <v>0.26420500000000002</v>
          </cell>
          <cell r="I139">
            <v>2.0500000000000002E-3</v>
          </cell>
          <cell r="J139" t="str">
            <v>1,280859607707</v>
          </cell>
          <cell r="K139" t="str">
            <v>-77,353888347437</v>
          </cell>
        </row>
        <row r="140">
          <cell r="B140" t="str">
            <v>52506</v>
          </cell>
          <cell r="C140" t="str">
            <v>52506 - Ospina</v>
          </cell>
          <cell r="D140" t="str">
            <v>OSPINA</v>
          </cell>
          <cell r="E140" t="str">
            <v>52506</v>
          </cell>
          <cell r="F140">
            <v>2020</v>
          </cell>
          <cell r="G140" t="str">
            <v>NARIÑO</v>
          </cell>
          <cell r="H140">
            <v>0.33715000000000001</v>
          </cell>
          <cell r="I140">
            <v>5.2490000000000002E-3</v>
          </cell>
          <cell r="J140" t="str">
            <v>1,029815853531</v>
          </cell>
          <cell r="K140" t="str">
            <v>-77,552349435332</v>
          </cell>
        </row>
        <row r="141">
          <cell r="B141" t="str">
            <v>52720</v>
          </cell>
          <cell r="C141" t="str">
            <v>52720 - Sapuyes</v>
          </cell>
          <cell r="D141" t="str">
            <v>SAPUYES</v>
          </cell>
          <cell r="E141" t="str">
            <v>52720</v>
          </cell>
          <cell r="F141">
            <v>2020</v>
          </cell>
          <cell r="G141" t="str">
            <v>NARIÑO</v>
          </cell>
          <cell r="H141">
            <v>0.65997899999999998</v>
          </cell>
          <cell r="I141">
            <v>9.3509999999999999E-3</v>
          </cell>
          <cell r="J141" t="str">
            <v>1,036189040121</v>
          </cell>
          <cell r="K141" t="str">
            <v>-77,680449895292</v>
          </cell>
        </row>
        <row r="142">
          <cell r="B142" t="str">
            <v>52786</v>
          </cell>
          <cell r="C142" t="str">
            <v>52786 - Taminango</v>
          </cell>
          <cell r="D142" t="str">
            <v>TAMINANGO</v>
          </cell>
          <cell r="E142" t="str">
            <v>52786</v>
          </cell>
          <cell r="F142">
            <v>2020</v>
          </cell>
          <cell r="G142" t="str">
            <v>NARIÑO</v>
          </cell>
          <cell r="H142">
            <v>0.66016399999999997</v>
          </cell>
          <cell r="I142">
            <v>1.9009000000000002E-2</v>
          </cell>
          <cell r="J142" t="str">
            <v>1,591661392075</v>
          </cell>
          <cell r="K142" t="str">
            <v>-77,325253155185</v>
          </cell>
        </row>
        <row r="143">
          <cell r="B143" t="str">
            <v>52788</v>
          </cell>
          <cell r="C143" t="str">
            <v>52788 - Tangua</v>
          </cell>
          <cell r="D143" t="str">
            <v>TANGUA</v>
          </cell>
          <cell r="E143" t="str">
            <v>52788</v>
          </cell>
          <cell r="F143">
            <v>2020</v>
          </cell>
          <cell r="G143" t="str">
            <v>NARIÑO</v>
          </cell>
          <cell r="H143">
            <v>0.78084200000000004</v>
          </cell>
          <cell r="I143">
            <v>1.7652000000000001E-2</v>
          </cell>
          <cell r="J143" t="str">
            <v>1,064078111240</v>
          </cell>
          <cell r="K143" t="str">
            <v>-77,350634906541</v>
          </cell>
        </row>
        <row r="144">
          <cell r="B144" t="str">
            <v>52240</v>
          </cell>
          <cell r="C144" t="str">
            <v>52240 - Chachagüí</v>
          </cell>
          <cell r="D144" t="str">
            <v>CHACHAGÃœÃ</v>
          </cell>
          <cell r="E144" t="str">
            <v>52240</v>
          </cell>
          <cell r="F144">
            <v>2020</v>
          </cell>
          <cell r="G144" t="str">
            <v>NARIÑO</v>
          </cell>
          <cell r="H144">
            <v>0.73732799999999998</v>
          </cell>
          <cell r="I144">
            <v>1.1849999999999999E-2</v>
          </cell>
          <cell r="J144" t="str">
            <v>1,386497844424</v>
          </cell>
          <cell r="K144" t="str">
            <v>-77,269690220144</v>
          </cell>
        </row>
        <row r="145">
          <cell r="B145" t="str">
            <v>52254</v>
          </cell>
          <cell r="C145" t="str">
            <v>52254 - El Peñol</v>
          </cell>
          <cell r="D145" t="str">
            <v>EL PEÃ‘OL</v>
          </cell>
          <cell r="E145" t="str">
            <v>52254</v>
          </cell>
          <cell r="F145">
            <v>2020</v>
          </cell>
          <cell r="G145" t="str">
            <v>NARIÑO</v>
          </cell>
          <cell r="H145">
            <v>0.55501900000000004</v>
          </cell>
          <cell r="I145">
            <v>9.7070000000000004E-3</v>
          </cell>
          <cell r="J145" t="str">
            <v>1,512283967262</v>
          </cell>
          <cell r="K145" t="str">
            <v>-77,430509342348</v>
          </cell>
        </row>
        <row r="146">
          <cell r="B146" t="str">
            <v>52258</v>
          </cell>
          <cell r="C146" t="str">
            <v>52258 - El Tablón De Gómez</v>
          </cell>
          <cell r="D146" t="str">
            <v>EL TABLÃ“N DE GÃ“MEZ</v>
          </cell>
          <cell r="E146" t="str">
            <v>52258</v>
          </cell>
          <cell r="F146">
            <v>2020</v>
          </cell>
          <cell r="G146" t="str">
            <v>NARIÑO</v>
          </cell>
          <cell r="H146">
            <v>0.83265299999999998</v>
          </cell>
          <cell r="I146">
            <v>2.4875999999999999E-2</v>
          </cell>
          <cell r="J146" t="str">
            <v>1,409430207435</v>
          </cell>
          <cell r="K146" t="str">
            <v>-76,985269587874</v>
          </cell>
        </row>
        <row r="147">
          <cell r="B147" t="str">
            <v>52838</v>
          </cell>
          <cell r="C147" t="str">
            <v>52838 - Túquerres</v>
          </cell>
          <cell r="D147" t="str">
            <v>TÃšQUERRES</v>
          </cell>
          <cell r="E147" t="str">
            <v>52838</v>
          </cell>
          <cell r="F147">
            <v>2020</v>
          </cell>
          <cell r="G147" t="str">
            <v>NARIÑO</v>
          </cell>
          <cell r="H147">
            <v>0.75570899999999996</v>
          </cell>
          <cell r="I147">
            <v>1.7506000000000001E-2</v>
          </cell>
          <cell r="J147" t="str">
            <v>1,134440522901</v>
          </cell>
          <cell r="K147" t="str">
            <v>-77,630732379870</v>
          </cell>
        </row>
        <row r="148">
          <cell r="B148" t="str">
            <v>52411</v>
          </cell>
          <cell r="C148" t="str">
            <v>52411 - Linares</v>
          </cell>
          <cell r="D148" t="str">
            <v>LINARES</v>
          </cell>
          <cell r="E148" t="str">
            <v>52411</v>
          </cell>
          <cell r="F148">
            <v>2020</v>
          </cell>
          <cell r="G148" t="str">
            <v>NARIÑO</v>
          </cell>
          <cell r="H148">
            <v>0.60964600000000002</v>
          </cell>
          <cell r="I148">
            <v>1.0985E-2</v>
          </cell>
          <cell r="J148" t="str">
            <v>1,395173083745</v>
          </cell>
          <cell r="K148" t="str">
            <v>-77,520937737613</v>
          </cell>
        </row>
        <row r="149">
          <cell r="B149" t="str">
            <v>52885</v>
          </cell>
          <cell r="C149" t="str">
            <v>52885 - Yacuanquer</v>
          </cell>
          <cell r="D149" t="str">
            <v>YACUANQUER</v>
          </cell>
          <cell r="E149" t="str">
            <v>52885</v>
          </cell>
          <cell r="F149">
            <v>2020</v>
          </cell>
          <cell r="G149" t="str">
            <v>NARIÑO</v>
          </cell>
          <cell r="H149">
            <v>0.45537899999999998</v>
          </cell>
          <cell r="I149">
            <v>8.319E-3</v>
          </cell>
          <cell r="J149" t="str">
            <v>1,125547915551</v>
          </cell>
          <cell r="K149" t="str">
            <v>-77,424675687574</v>
          </cell>
        </row>
        <row r="150">
          <cell r="B150" t="str">
            <v>52435</v>
          </cell>
          <cell r="C150" t="str">
            <v>52435 - Mallama</v>
          </cell>
          <cell r="D150" t="str">
            <v>MALLAMA</v>
          </cell>
          <cell r="E150" t="str">
            <v>52435</v>
          </cell>
          <cell r="F150">
            <v>2020</v>
          </cell>
          <cell r="G150" t="str">
            <v>NARIÑO</v>
          </cell>
          <cell r="H150">
            <v>1.2746280000000001</v>
          </cell>
          <cell r="I150">
            <v>4.6038000000000003E-2</v>
          </cell>
          <cell r="J150" t="str">
            <v>1,155947015975</v>
          </cell>
          <cell r="K150" t="str">
            <v>-77,846646463511</v>
          </cell>
        </row>
        <row r="151">
          <cell r="B151" t="str">
            <v>52378</v>
          </cell>
          <cell r="C151" t="str">
            <v>52378 - La Cruz</v>
          </cell>
          <cell r="D151" t="str">
            <v>LA CRUZ</v>
          </cell>
          <cell r="E151" t="str">
            <v>52378</v>
          </cell>
          <cell r="F151">
            <v>2020</v>
          </cell>
          <cell r="G151" t="str">
            <v>NARIÑO</v>
          </cell>
          <cell r="H151">
            <v>0.66705599999999998</v>
          </cell>
          <cell r="I151">
            <v>1.9362999999999998E-2</v>
          </cell>
          <cell r="J151" t="str">
            <v>1,584175998106</v>
          </cell>
          <cell r="K151" t="str">
            <v>-76,923352621431</v>
          </cell>
        </row>
        <row r="152">
          <cell r="B152" t="str">
            <v>52381</v>
          </cell>
          <cell r="C152" t="str">
            <v>52381 - La Florida</v>
          </cell>
          <cell r="D152" t="str">
            <v>LA FLORIDA</v>
          </cell>
          <cell r="E152" t="str">
            <v>52381</v>
          </cell>
          <cell r="F152">
            <v>2020</v>
          </cell>
          <cell r="G152" t="str">
            <v>NARIÑO</v>
          </cell>
          <cell r="H152">
            <v>0.80826799999999999</v>
          </cell>
          <cell r="I152">
            <v>1.1039999999999999E-2</v>
          </cell>
          <cell r="J152" t="str">
            <v>1,333925889151</v>
          </cell>
          <cell r="K152" t="str">
            <v>-77,388228436395</v>
          </cell>
        </row>
        <row r="153">
          <cell r="B153" t="str">
            <v>52260</v>
          </cell>
          <cell r="C153" t="str">
            <v>52260 - El Tambo</v>
          </cell>
          <cell r="D153" t="str">
            <v>EL TAMBO</v>
          </cell>
          <cell r="E153" t="str">
            <v>52260</v>
          </cell>
          <cell r="F153">
            <v>2020</v>
          </cell>
          <cell r="G153" t="str">
            <v>NARIÑO</v>
          </cell>
          <cell r="H153">
            <v>0.83282699999999998</v>
          </cell>
          <cell r="I153">
            <v>2.0034E-2</v>
          </cell>
          <cell r="J153" t="str">
            <v>1,430263759732</v>
          </cell>
          <cell r="K153" t="str">
            <v>-77,383115973438</v>
          </cell>
        </row>
        <row r="154">
          <cell r="B154" t="str">
            <v>52287</v>
          </cell>
          <cell r="C154" t="str">
            <v>52287 - Funes</v>
          </cell>
          <cell r="D154" t="str">
            <v>FUNES</v>
          </cell>
          <cell r="E154" t="str">
            <v>52287</v>
          </cell>
          <cell r="F154">
            <v>2020</v>
          </cell>
          <cell r="G154" t="str">
            <v>NARIÑO</v>
          </cell>
          <cell r="H154">
            <v>1.2650790000000001</v>
          </cell>
          <cell r="I154">
            <v>3.1970999999999999E-2</v>
          </cell>
          <cell r="J154" t="str">
            <v>0,914216982794</v>
          </cell>
          <cell r="K154" t="str">
            <v>-77,328430440664</v>
          </cell>
        </row>
        <row r="155">
          <cell r="B155" t="str">
            <v>52317</v>
          </cell>
          <cell r="C155" t="str">
            <v>52317 - Guachucal</v>
          </cell>
          <cell r="D155" t="str">
            <v>GUACHUCAL</v>
          </cell>
          <cell r="E155" t="str">
            <v>52317</v>
          </cell>
          <cell r="F155">
            <v>2020</v>
          </cell>
          <cell r="G155" t="str">
            <v>NARIÑO</v>
          </cell>
          <cell r="H155">
            <v>0.71880599999999994</v>
          </cell>
          <cell r="I155">
            <v>1.2596E-2</v>
          </cell>
          <cell r="J155" t="str">
            <v>0,975037904299</v>
          </cell>
          <cell r="K155" t="str">
            <v>-77,737589414285</v>
          </cell>
        </row>
        <row r="156">
          <cell r="B156" t="str">
            <v>52399</v>
          </cell>
          <cell r="C156" t="str">
            <v>52399 - La Unión</v>
          </cell>
          <cell r="D156" t="str">
            <v>LA UNIÃ“N</v>
          </cell>
          <cell r="E156" t="str">
            <v>52399</v>
          </cell>
          <cell r="F156">
            <v>2020</v>
          </cell>
          <cell r="G156" t="str">
            <v>NARIÑO</v>
          </cell>
          <cell r="H156">
            <v>0.78331300000000004</v>
          </cell>
          <cell r="I156">
            <v>1.1520000000000001E-2</v>
          </cell>
          <cell r="J156" t="str">
            <v>1,619697375945</v>
          </cell>
          <cell r="K156" t="str">
            <v>-77,142846217780</v>
          </cell>
        </row>
        <row r="157">
          <cell r="B157" t="str">
            <v>52320</v>
          </cell>
          <cell r="C157" t="str">
            <v>52320 - Guaitarilla</v>
          </cell>
          <cell r="D157" t="str">
            <v>GUAITARILLA</v>
          </cell>
          <cell r="E157" t="str">
            <v>52320</v>
          </cell>
          <cell r="F157">
            <v>2020</v>
          </cell>
          <cell r="G157" t="str">
            <v>NARIÑO</v>
          </cell>
          <cell r="H157">
            <v>0.488589</v>
          </cell>
          <cell r="I157">
            <v>9.4509999999999993E-3</v>
          </cell>
          <cell r="J157" t="str">
            <v>1,151366657780</v>
          </cell>
          <cell r="K157" t="str">
            <v>-77,530113362362</v>
          </cell>
        </row>
        <row r="158">
          <cell r="B158" t="str">
            <v>52405</v>
          </cell>
          <cell r="C158" t="str">
            <v>52405 - Leiva</v>
          </cell>
          <cell r="D158" t="str">
            <v>LEIVA</v>
          </cell>
          <cell r="E158" t="str">
            <v>52405</v>
          </cell>
          <cell r="F158">
            <v>2020</v>
          </cell>
          <cell r="G158" t="str">
            <v>NARIÑO</v>
          </cell>
          <cell r="H158">
            <v>1.0701400000000001</v>
          </cell>
          <cell r="I158">
            <v>2.5152000000000001E-2</v>
          </cell>
          <cell r="J158" t="str">
            <v>1,938976991468</v>
          </cell>
          <cell r="K158" t="str">
            <v>-77,311944322602</v>
          </cell>
        </row>
        <row r="159">
          <cell r="B159" t="str">
            <v>52323</v>
          </cell>
          <cell r="C159" t="str">
            <v>52323 - Gualmatán</v>
          </cell>
          <cell r="D159" t="str">
            <v>GUALMATÃN</v>
          </cell>
          <cell r="E159" t="str">
            <v>52323</v>
          </cell>
          <cell r="F159">
            <v>2020</v>
          </cell>
          <cell r="G159" t="str">
            <v>NARIÑO</v>
          </cell>
          <cell r="H159">
            <v>0.240923</v>
          </cell>
          <cell r="I159">
            <v>2.4250000000000001E-3</v>
          </cell>
          <cell r="J159" t="str">
            <v>0,928642623027</v>
          </cell>
          <cell r="K159" t="str">
            <v>-77,582618826943</v>
          </cell>
        </row>
        <row r="160">
          <cell r="B160" t="str">
            <v>52352</v>
          </cell>
          <cell r="C160" t="str">
            <v>52352 - Iles</v>
          </cell>
          <cell r="D160" t="str">
            <v>ILES</v>
          </cell>
          <cell r="E160" t="str">
            <v>52352</v>
          </cell>
          <cell r="F160">
            <v>2020</v>
          </cell>
          <cell r="G160" t="str">
            <v>NARIÑO</v>
          </cell>
          <cell r="H160">
            <v>0.41966799999999999</v>
          </cell>
          <cell r="I160">
            <v>6.5199999999999998E-3</v>
          </cell>
          <cell r="J160" t="str">
            <v>0,980534036892</v>
          </cell>
          <cell r="K160" t="str">
            <v>-77,518657294665</v>
          </cell>
        </row>
        <row r="161">
          <cell r="B161" t="str">
            <v>52354</v>
          </cell>
          <cell r="C161" t="str">
            <v>52354 - Imués</v>
          </cell>
          <cell r="D161" t="str">
            <v>IMUÃ‰S</v>
          </cell>
          <cell r="E161" t="str">
            <v>52354</v>
          </cell>
          <cell r="F161">
            <v>2020</v>
          </cell>
          <cell r="G161" t="str">
            <v>NARIÑO</v>
          </cell>
          <cell r="H161">
            <v>0.41728599999999999</v>
          </cell>
          <cell r="I161">
            <v>6.6169999999999996E-3</v>
          </cell>
          <cell r="J161" t="str">
            <v>1,072876969793</v>
          </cell>
          <cell r="K161" t="str">
            <v>-77,501508643566</v>
          </cell>
        </row>
        <row r="162">
          <cell r="B162" t="str">
            <v>52356</v>
          </cell>
          <cell r="C162" t="str">
            <v>52356 - Ipiales</v>
          </cell>
          <cell r="D162" t="str">
            <v>IPIALES</v>
          </cell>
          <cell r="E162" t="str">
            <v>52356</v>
          </cell>
          <cell r="F162">
            <v>2020</v>
          </cell>
          <cell r="G162" t="str">
            <v>NARIÑO</v>
          </cell>
          <cell r="H162">
            <v>2.8498640000000002</v>
          </cell>
          <cell r="I162">
            <v>0.127272</v>
          </cell>
          <cell r="J162" t="str">
            <v>0,558614219897</v>
          </cell>
          <cell r="K162" t="str">
            <v>-77,370356923495</v>
          </cell>
        </row>
        <row r="163">
          <cell r="B163" t="str">
            <v>52227</v>
          </cell>
          <cell r="C163" t="str">
            <v>52227 - Cumbal</v>
          </cell>
          <cell r="D163" t="str">
            <v>CUMBAL</v>
          </cell>
          <cell r="E163" t="str">
            <v>52227</v>
          </cell>
          <cell r="F163">
            <v>2020</v>
          </cell>
          <cell r="G163" t="str">
            <v>NARIÑO</v>
          </cell>
          <cell r="H163">
            <v>1.397116</v>
          </cell>
          <cell r="I163">
            <v>7.4028999999999998E-2</v>
          </cell>
          <cell r="J163" t="str">
            <v>0,944223274467</v>
          </cell>
          <cell r="K163" t="str">
            <v>-77,959584455494</v>
          </cell>
        </row>
        <row r="164">
          <cell r="B164" t="str">
            <v>52233</v>
          </cell>
          <cell r="C164" t="str">
            <v>52233 - Cumbitara</v>
          </cell>
          <cell r="D164" t="str">
            <v>CUMBITARA</v>
          </cell>
          <cell r="E164" t="str">
            <v>52233</v>
          </cell>
          <cell r="F164">
            <v>2020</v>
          </cell>
          <cell r="G164" t="str">
            <v>NARIÑO</v>
          </cell>
          <cell r="H164">
            <v>1.2140569999999999</v>
          </cell>
          <cell r="I164">
            <v>2.8757999999999999E-2</v>
          </cell>
          <cell r="J164" t="str">
            <v>1,725590110164</v>
          </cell>
          <cell r="K164" t="str">
            <v>-77,592816372466</v>
          </cell>
        </row>
        <row r="165">
          <cell r="B165" t="str">
            <v>52256</v>
          </cell>
          <cell r="C165" t="str">
            <v>52256 - El Rosario</v>
          </cell>
          <cell r="D165" t="str">
            <v>EL ROSARIO</v>
          </cell>
          <cell r="E165" t="str">
            <v>52256</v>
          </cell>
          <cell r="F165">
            <v>2020</v>
          </cell>
          <cell r="G165" t="str">
            <v>NARIÑO</v>
          </cell>
          <cell r="H165">
            <v>1.4484779999999999</v>
          </cell>
          <cell r="I165">
            <v>4.2144000000000001E-2</v>
          </cell>
          <cell r="J165" t="str">
            <v>1,845094451969</v>
          </cell>
          <cell r="K165" t="str">
            <v>-77,438257675149</v>
          </cell>
        </row>
        <row r="166">
          <cell r="B166" t="str">
            <v>52385</v>
          </cell>
          <cell r="C166" t="str">
            <v>52385 - La Llanada</v>
          </cell>
          <cell r="D166" t="str">
            <v>LA LLANADA</v>
          </cell>
          <cell r="E166" t="str">
            <v>52385</v>
          </cell>
          <cell r="F166">
            <v>2020</v>
          </cell>
          <cell r="G166" t="str">
            <v>NARIÑO</v>
          </cell>
          <cell r="H166">
            <v>1.373146</v>
          </cell>
          <cell r="I166">
            <v>1.9831000000000001E-2</v>
          </cell>
          <cell r="J166" t="str">
            <v>1,554006108388</v>
          </cell>
          <cell r="K166" t="str">
            <v>-77,703167623499</v>
          </cell>
        </row>
        <row r="167">
          <cell r="B167" t="str">
            <v>52418</v>
          </cell>
          <cell r="C167" t="str">
            <v>52418 - Los Andes</v>
          </cell>
          <cell r="D167" t="str">
            <v>LOS ANDES</v>
          </cell>
          <cell r="E167" t="str">
            <v>52418</v>
          </cell>
          <cell r="F167">
            <v>2020</v>
          </cell>
          <cell r="G167" t="str">
            <v>NARIÑO</v>
          </cell>
          <cell r="H167">
            <v>2.1005319999999998</v>
          </cell>
          <cell r="I167">
            <v>7.7454999999999996E-2</v>
          </cell>
          <cell r="J167" t="str">
            <v>1,672601269429</v>
          </cell>
          <cell r="K167" t="str">
            <v>-77,710544487446</v>
          </cell>
        </row>
        <row r="168">
          <cell r="B168" t="str">
            <v>52540</v>
          </cell>
          <cell r="C168" t="str">
            <v>52540 - Policarpa</v>
          </cell>
          <cell r="D168" t="str">
            <v>POLICARPA</v>
          </cell>
          <cell r="E168" t="str">
            <v>52540</v>
          </cell>
          <cell r="F168">
            <v>2020</v>
          </cell>
          <cell r="G168" t="str">
            <v>NARIÑO</v>
          </cell>
          <cell r="H168">
            <v>1.218121</v>
          </cell>
          <cell r="I168">
            <v>3.5177E-2</v>
          </cell>
          <cell r="J168" t="str">
            <v>1,735354201562</v>
          </cell>
          <cell r="K168" t="str">
            <v>-77,481343590103</v>
          </cell>
        </row>
        <row r="169">
          <cell r="B169" t="str">
            <v>52612</v>
          </cell>
          <cell r="C169" t="str">
            <v>52612 - Ricaurte</v>
          </cell>
          <cell r="D169" t="str">
            <v>RICAURTE</v>
          </cell>
          <cell r="E169" t="str">
            <v>52612</v>
          </cell>
          <cell r="F169">
            <v>2020</v>
          </cell>
          <cell r="G169" t="str">
            <v>NARIÑO</v>
          </cell>
          <cell r="H169">
            <v>2.1429309999999999</v>
          </cell>
          <cell r="I169">
            <v>8.5373000000000004E-2</v>
          </cell>
          <cell r="J169" t="str">
            <v>1,202755084300</v>
          </cell>
          <cell r="K169" t="str">
            <v>-78,047650359030</v>
          </cell>
        </row>
        <row r="170">
          <cell r="B170" t="str">
            <v>52079</v>
          </cell>
          <cell r="C170" t="str">
            <v>52079 - Barbacoas</v>
          </cell>
          <cell r="D170" t="str">
            <v>BARBACOAS</v>
          </cell>
          <cell r="E170" t="str">
            <v>52079</v>
          </cell>
          <cell r="F170">
            <v>2020</v>
          </cell>
          <cell r="G170" t="str">
            <v>NARIÑO</v>
          </cell>
          <cell r="H170">
            <v>3.6991489999999998</v>
          </cell>
          <cell r="I170">
            <v>0.22096299999999999</v>
          </cell>
          <cell r="J170" t="str">
            <v>1,445637739536</v>
          </cell>
          <cell r="K170" t="str">
            <v>-78,156210723760</v>
          </cell>
        </row>
        <row r="171">
          <cell r="B171" t="str">
            <v>52250</v>
          </cell>
          <cell r="C171" t="str">
            <v>52250 - El Charco</v>
          </cell>
          <cell r="D171" t="str">
            <v>EL CHARCO</v>
          </cell>
          <cell r="E171" t="str">
            <v>52250</v>
          </cell>
          <cell r="F171">
            <v>2020</v>
          </cell>
          <cell r="G171" t="str">
            <v>NARIÑO</v>
          </cell>
          <cell r="H171">
            <v>4.3059450000000004</v>
          </cell>
          <cell r="I171">
            <v>0.201627</v>
          </cell>
          <cell r="J171" t="str">
            <v>2,4784496681845636</v>
          </cell>
          <cell r="K171" t="str">
            <v>-78,11173163646119</v>
          </cell>
        </row>
        <row r="172">
          <cell r="B172" t="str">
            <v>52390</v>
          </cell>
          <cell r="C172" t="str">
            <v>52390 - La Tola</v>
          </cell>
          <cell r="D172" t="str">
            <v>LA TOLA</v>
          </cell>
          <cell r="E172" t="str">
            <v>52390</v>
          </cell>
          <cell r="F172">
            <v>2020</v>
          </cell>
          <cell r="G172" t="str">
            <v>NARIÑO</v>
          </cell>
          <cell r="H172">
            <v>1.701724</v>
          </cell>
          <cell r="I172">
            <v>3.3641999999999998E-2</v>
          </cell>
          <cell r="J172" t="str">
            <v>2,419306429589</v>
          </cell>
          <cell r="K172" t="str">
            <v>-78,209910349811</v>
          </cell>
        </row>
        <row r="173">
          <cell r="B173" t="str">
            <v>52427</v>
          </cell>
          <cell r="C173" t="str">
            <v>52427 - Magüí</v>
          </cell>
          <cell r="D173" t="str">
            <v>MAGÃœÃ</v>
          </cell>
          <cell r="E173" t="str">
            <v>52427</v>
          </cell>
          <cell r="F173">
            <v>2020</v>
          </cell>
          <cell r="G173" t="str">
            <v>NARIÑO</v>
          </cell>
          <cell r="H173">
            <v>2.4771679999999998</v>
          </cell>
          <cell r="I173">
            <v>0.146262</v>
          </cell>
          <cell r="J173" t="str">
            <v>1,906858429486</v>
          </cell>
          <cell r="K173" t="str">
            <v>-78,044736438104</v>
          </cell>
        </row>
        <row r="174">
          <cell r="B174" t="str">
            <v>52473</v>
          </cell>
          <cell r="C174" t="str">
            <v>52473 - Mosquera</v>
          </cell>
          <cell r="D174" t="str">
            <v>MOSQUERA</v>
          </cell>
          <cell r="E174" t="str">
            <v>52473</v>
          </cell>
          <cell r="F174">
            <v>2020</v>
          </cell>
          <cell r="G174" t="str">
            <v>NARIÑO</v>
          </cell>
          <cell r="H174">
            <v>1.5283409999999999</v>
          </cell>
          <cell r="I174">
            <v>6.2089999999999999E-2</v>
          </cell>
          <cell r="J174" t="str">
            <v>2,442493697788</v>
          </cell>
          <cell r="K174" t="str">
            <v>-78,438827004126</v>
          </cell>
        </row>
        <row r="175">
          <cell r="B175" t="str">
            <v>52490</v>
          </cell>
          <cell r="C175" t="str">
            <v>52490 - Olaya Herrera</v>
          </cell>
          <cell r="D175" t="str">
            <v>OLAYA HERRERA</v>
          </cell>
          <cell r="E175" t="str">
            <v>52490</v>
          </cell>
          <cell r="F175">
            <v>2020</v>
          </cell>
          <cell r="G175" t="str">
            <v>NARIÑO</v>
          </cell>
          <cell r="H175">
            <v>1.8323449999999999</v>
          </cell>
          <cell r="I175">
            <v>8.1114000000000006E-2</v>
          </cell>
          <cell r="J175" t="str">
            <v>2,289892933906</v>
          </cell>
          <cell r="K175" t="str">
            <v>-78,294716227632</v>
          </cell>
        </row>
        <row r="176">
          <cell r="B176" t="str">
            <v>52520</v>
          </cell>
          <cell r="C176" t="str">
            <v>52520 - Francisco Pizarro</v>
          </cell>
          <cell r="D176" t="str">
            <v>FRANCISCO PIZARRO</v>
          </cell>
          <cell r="E176" t="str">
            <v>52520</v>
          </cell>
          <cell r="F176">
            <v>2020</v>
          </cell>
          <cell r="G176" t="str">
            <v>NARIÑO</v>
          </cell>
          <cell r="H176">
            <v>1.5896429999999999</v>
          </cell>
          <cell r="I176">
            <v>4.2428E-2</v>
          </cell>
          <cell r="J176" t="str">
            <v>2,088531925439</v>
          </cell>
          <cell r="K176" t="str">
            <v>-78,591930987007</v>
          </cell>
        </row>
        <row r="177">
          <cell r="B177" t="str">
            <v>52621</v>
          </cell>
          <cell r="C177" t="str">
            <v>52621 - Roberto Payan</v>
          </cell>
          <cell r="D177" t="str">
            <v>ROBERTO PAYÃN</v>
          </cell>
          <cell r="E177" t="str">
            <v>52621</v>
          </cell>
          <cell r="F177">
            <v>2020</v>
          </cell>
          <cell r="G177" t="str">
            <v>NARIÑO</v>
          </cell>
          <cell r="H177">
            <v>2.353745</v>
          </cell>
          <cell r="I177">
            <v>0.11781899999999999</v>
          </cell>
          <cell r="J177" t="str">
            <v>1,897581156126</v>
          </cell>
          <cell r="K177" t="str">
            <v>-78,381116300415</v>
          </cell>
        </row>
        <row r="178">
          <cell r="B178" t="str">
            <v>52696</v>
          </cell>
          <cell r="C178" t="str">
            <v>52696 - Santa Barbara</v>
          </cell>
          <cell r="D178" t="str">
            <v>SANTA BÃRBARA</v>
          </cell>
          <cell r="E178" t="str">
            <v>52696</v>
          </cell>
          <cell r="F178">
            <v>2020</v>
          </cell>
          <cell r="G178" t="str">
            <v>NARIÑO</v>
          </cell>
          <cell r="H178">
            <v>2.352833</v>
          </cell>
          <cell r="I178">
            <v>9.9125000000000005E-2</v>
          </cell>
          <cell r="J178" t="str">
            <v>2,45063243054967</v>
          </cell>
          <cell r="K178" t="str">
            <v>-77,97958373157273</v>
          </cell>
        </row>
        <row r="179">
          <cell r="B179" t="str">
            <v>94001</v>
          </cell>
          <cell r="C179" t="str">
            <v>94001 - Inírida</v>
          </cell>
          <cell r="D179" t="str">
            <v>INÃRIDA</v>
          </cell>
          <cell r="E179" t="str">
            <v>94001</v>
          </cell>
          <cell r="F179">
            <v>2020</v>
          </cell>
          <cell r="G179" t="str">
            <v>GUAINÍA</v>
          </cell>
          <cell r="H179">
            <v>9.2566849999999992</v>
          </cell>
          <cell r="I179">
            <v>1.2869900000000001</v>
          </cell>
          <cell r="J179" t="str">
            <v>3,319404984890</v>
          </cell>
          <cell r="K179" t="str">
            <v>-68,457236591769</v>
          </cell>
        </row>
        <row r="180">
          <cell r="B180" t="str">
            <v>94343</v>
          </cell>
          <cell r="C180" t="str">
            <v>94343 - Barranco Minas</v>
          </cell>
          <cell r="D180" t="str">
            <v>BARRANCOMINAS</v>
          </cell>
          <cell r="E180" t="str">
            <v>94343</v>
          </cell>
          <cell r="F180">
            <v>2020</v>
          </cell>
          <cell r="G180" t="str">
            <v>GUAINÍA</v>
          </cell>
          <cell r="H180">
            <v>6.825914</v>
          </cell>
          <cell r="I180">
            <v>0.76525600000000005</v>
          </cell>
          <cell r="J180" t="str">
            <v>3,313507916761</v>
          </cell>
          <cell r="K180" t="str">
            <v>-69,398770383316</v>
          </cell>
        </row>
        <row r="181">
          <cell r="B181" t="str">
            <v>94663</v>
          </cell>
          <cell r="C181" t="str">
            <v>94663 - Mapiripana</v>
          </cell>
          <cell r="D181" t="str">
            <v>MAPIRIPANA</v>
          </cell>
          <cell r="E181" t="str">
            <v>94663</v>
          </cell>
          <cell r="F181">
            <v>2020</v>
          </cell>
          <cell r="G181" t="str">
            <v>GUAINÍA</v>
          </cell>
          <cell r="H181">
            <v>5.0107889999999999</v>
          </cell>
          <cell r="I181">
            <v>0.39903499999999997</v>
          </cell>
          <cell r="J181" t="str">
            <v>2,808882222590</v>
          </cell>
          <cell r="K181" t="str">
            <v>-70,269325635872</v>
          </cell>
        </row>
        <row r="182">
          <cell r="B182" t="str">
            <v>94883</v>
          </cell>
          <cell r="C182" t="str">
            <v>94883 - San Felipe</v>
          </cell>
          <cell r="D182" t="str">
            <v>SAN FELIPE</v>
          </cell>
          <cell r="E182" t="str">
            <v>94883</v>
          </cell>
          <cell r="F182">
            <v>2020</v>
          </cell>
          <cell r="G182" t="str">
            <v>GUAINÍA</v>
          </cell>
          <cell r="H182">
            <v>4.0297190000000001</v>
          </cell>
          <cell r="I182">
            <v>0.23461199999999999</v>
          </cell>
          <cell r="J182" t="str">
            <v>2,155908640454</v>
          </cell>
          <cell r="K182" t="str">
            <v>-67,339885431299</v>
          </cell>
        </row>
        <row r="183">
          <cell r="B183" t="str">
            <v>94884</v>
          </cell>
          <cell r="C183" t="str">
            <v>94884 - Puerto Colombia</v>
          </cell>
          <cell r="D183" t="str">
            <v>PUERTO COLOMBIA</v>
          </cell>
          <cell r="E183" t="str">
            <v>94884</v>
          </cell>
          <cell r="F183">
            <v>2020</v>
          </cell>
          <cell r="G183" t="str">
            <v>GUAINÍA</v>
          </cell>
          <cell r="H183">
            <v>9.1664870000000001</v>
          </cell>
          <cell r="I183">
            <v>1.263274</v>
          </cell>
          <cell r="J183" t="str">
            <v>2,507579836280</v>
          </cell>
          <cell r="K183" t="str">
            <v>-68,208987151848</v>
          </cell>
        </row>
        <row r="184">
          <cell r="B184" t="str">
            <v>94885</v>
          </cell>
          <cell r="C184" t="str">
            <v>94885 - La Guadalupe</v>
          </cell>
          <cell r="D184" t="str">
            <v>LA GUADALUPE</v>
          </cell>
          <cell r="E184" t="str">
            <v>94885</v>
          </cell>
          <cell r="F184">
            <v>2020</v>
          </cell>
          <cell r="G184" t="str">
            <v>GUAINÍA</v>
          </cell>
          <cell r="H184">
            <v>1.7508109999999999</v>
          </cell>
          <cell r="I184">
            <v>9.4338000000000005E-2</v>
          </cell>
          <cell r="J184" t="str">
            <v>1,404540272618</v>
          </cell>
          <cell r="K184" t="str">
            <v>-67,001518001292</v>
          </cell>
        </row>
        <row r="185">
          <cell r="B185" t="str">
            <v>94886</v>
          </cell>
          <cell r="C185" t="str">
            <v>94886 - Cacahual</v>
          </cell>
          <cell r="D185" t="str">
            <v>CACAHUAL</v>
          </cell>
          <cell r="E185" t="str">
            <v>94886</v>
          </cell>
          <cell r="F185">
            <v>2020</v>
          </cell>
          <cell r="G185" t="str">
            <v>GUAINÍA</v>
          </cell>
          <cell r="H185">
            <v>2.3641740000000002</v>
          </cell>
          <cell r="I185">
            <v>0.187609</v>
          </cell>
          <cell r="J185" t="str">
            <v>3,386162449899</v>
          </cell>
          <cell r="K185" t="str">
            <v>-67,585079983525</v>
          </cell>
        </row>
        <row r="186">
          <cell r="B186" t="str">
            <v>94887</v>
          </cell>
          <cell r="C186" t="str">
            <v>94887 - Pana Inírida</v>
          </cell>
          <cell r="D186" t="str">
            <v>PANA PANA</v>
          </cell>
          <cell r="E186" t="str">
            <v>94887</v>
          </cell>
          <cell r="F186">
            <v>2020</v>
          </cell>
          <cell r="G186" t="str">
            <v>GUAINÍA</v>
          </cell>
          <cell r="H186">
            <v>7.8053049999999997</v>
          </cell>
          <cell r="I186">
            <v>0.82503599999999999</v>
          </cell>
          <cell r="J186" t="str">
            <v>1,981055294043</v>
          </cell>
          <cell r="K186" t="str">
            <v>-69,114400355902</v>
          </cell>
        </row>
        <row r="187">
          <cell r="B187" t="str">
            <v>94888</v>
          </cell>
          <cell r="C187" t="str">
            <v>94888 - Morichal</v>
          </cell>
          <cell r="D187" t="str">
            <v>MORICHAL</v>
          </cell>
          <cell r="E187" t="str">
            <v>94888</v>
          </cell>
          <cell r="F187">
            <v>2020</v>
          </cell>
          <cell r="G187" t="str">
            <v>GUAINÍA</v>
          </cell>
          <cell r="H187">
            <v>6.916544</v>
          </cell>
          <cell r="I187">
            <v>0.69178799999999996</v>
          </cell>
          <cell r="J187" t="str">
            <v>2,421444805681</v>
          </cell>
          <cell r="K187" t="str">
            <v>-69,840015849884</v>
          </cell>
        </row>
        <row r="188">
          <cell r="B188" t="str">
            <v>99624</v>
          </cell>
          <cell r="C188" t="str">
            <v>99624 - Santa Rosalía</v>
          </cell>
          <cell r="D188" t="str">
            <v>SANTA ROSALÃA</v>
          </cell>
          <cell r="E188" t="str">
            <v>99624</v>
          </cell>
          <cell r="F188">
            <v>2020</v>
          </cell>
          <cell r="G188" t="str">
            <v>VICHADA</v>
          </cell>
          <cell r="H188">
            <v>3.2967080000000002</v>
          </cell>
          <cell r="I188">
            <v>0.31673200000000001</v>
          </cell>
          <cell r="J188" t="str">
            <v>4,978995826865</v>
          </cell>
          <cell r="K188" t="str">
            <v>-70,651755590286</v>
          </cell>
        </row>
        <row r="189">
          <cell r="B189" t="str">
            <v>99001</v>
          </cell>
          <cell r="C189" t="str">
            <v>99001 - Puerto Carreño</v>
          </cell>
          <cell r="D189" t="str">
            <v>PUERTO CARREÃ‘O</v>
          </cell>
          <cell r="E189" t="str">
            <v>99001</v>
          </cell>
          <cell r="F189">
            <v>2020</v>
          </cell>
          <cell r="G189" t="str">
            <v>VICHADA</v>
          </cell>
          <cell r="H189">
            <v>5.4748510000000001</v>
          </cell>
          <cell r="I189">
            <v>0.98591700000000004</v>
          </cell>
          <cell r="J189" t="str">
            <v>5,836529668761</v>
          </cell>
          <cell r="K189" t="str">
            <v>-68,141222336375</v>
          </cell>
        </row>
        <row r="190">
          <cell r="B190" t="str">
            <v>99524</v>
          </cell>
          <cell r="C190" t="str">
            <v>99524 - La Primavera</v>
          </cell>
          <cell r="D190" t="str">
            <v>LA PRIMAVERA</v>
          </cell>
          <cell r="E190" t="str">
            <v>99524</v>
          </cell>
          <cell r="F190">
            <v>2020</v>
          </cell>
          <cell r="G190" t="str">
            <v>VICHADA</v>
          </cell>
          <cell r="H190">
            <v>7.5722139999999998</v>
          </cell>
          <cell r="I190">
            <v>1.4894510000000001</v>
          </cell>
          <cell r="J190" t="str">
            <v>5,521561316178</v>
          </cell>
          <cell r="K190" t="str">
            <v>-69,610481398844</v>
          </cell>
        </row>
        <row r="191">
          <cell r="B191" t="str">
            <v>99773</v>
          </cell>
          <cell r="C191" t="str">
            <v>99773 - Cumaribo</v>
          </cell>
          <cell r="D191" t="str">
            <v>CUMARIBO</v>
          </cell>
          <cell r="E191" t="str">
            <v>99773</v>
          </cell>
          <cell r="F191">
            <v>2020</v>
          </cell>
          <cell r="G191" t="str">
            <v>VICHADA</v>
          </cell>
          <cell r="H191">
            <v>18.794383</v>
          </cell>
          <cell r="I191">
            <v>5.3085800000000001</v>
          </cell>
          <cell r="J191" t="str">
            <v>4,262454746329</v>
          </cell>
          <cell r="K191" t="str">
            <v>-69,521404834744</v>
          </cell>
        </row>
        <row r="192">
          <cell r="B192" t="str">
            <v>85001</v>
          </cell>
          <cell r="C192" t="str">
            <v>85001 - Yopal</v>
          </cell>
          <cell r="D192" t="str">
            <v>YOPAL</v>
          </cell>
          <cell r="E192" t="str">
            <v>85001</v>
          </cell>
          <cell r="F192">
            <v>2020</v>
          </cell>
          <cell r="G192" t="str">
            <v>CASANARE</v>
          </cell>
          <cell r="H192">
            <v>3.159233</v>
          </cell>
          <cell r="I192">
            <v>0.20233699999999999</v>
          </cell>
          <cell r="J192" t="str">
            <v>5,242744760817</v>
          </cell>
          <cell r="K192" t="str">
            <v>-72,258028570377</v>
          </cell>
        </row>
        <row r="193">
          <cell r="B193" t="str">
            <v>85010</v>
          </cell>
          <cell r="C193" t="str">
            <v>85010 - Aguazul</v>
          </cell>
          <cell r="D193" t="str">
            <v>AGUAZUL</v>
          </cell>
          <cell r="E193" t="str">
            <v>85010</v>
          </cell>
          <cell r="F193">
            <v>2020</v>
          </cell>
          <cell r="G193" t="str">
            <v>CASANARE</v>
          </cell>
          <cell r="H193">
            <v>2.2242959999999998</v>
          </cell>
          <cell r="I193">
            <v>0.117565</v>
          </cell>
          <cell r="J193" t="str">
            <v>5,126121886232</v>
          </cell>
          <cell r="K193" t="str">
            <v>-72,548210166510</v>
          </cell>
        </row>
        <row r="194">
          <cell r="B194" t="str">
            <v>85015</v>
          </cell>
          <cell r="C194" t="str">
            <v>85015 - Chameza</v>
          </cell>
          <cell r="D194" t="str">
            <v>CHÃMEZA</v>
          </cell>
          <cell r="E194" t="str">
            <v>85015</v>
          </cell>
          <cell r="F194">
            <v>2020</v>
          </cell>
          <cell r="G194" t="str">
            <v>CASANARE</v>
          </cell>
          <cell r="H194">
            <v>1.0678479999999999</v>
          </cell>
          <cell r="I194">
            <v>2.5564E-2</v>
          </cell>
          <cell r="J194" t="str">
            <v>5,228453404313</v>
          </cell>
          <cell r="K194" t="str">
            <v>-72,864968036444</v>
          </cell>
        </row>
        <row r="195">
          <cell r="B195" t="str">
            <v>85136</v>
          </cell>
          <cell r="C195" t="str">
            <v>85136 - La Salina</v>
          </cell>
          <cell r="D195" t="str">
            <v>LA SALINA</v>
          </cell>
          <cell r="E195" t="str">
            <v>85136</v>
          </cell>
          <cell r="F195">
            <v>2020</v>
          </cell>
          <cell r="G195" t="str">
            <v>CASANARE</v>
          </cell>
          <cell r="H195">
            <v>0.84130700000000003</v>
          </cell>
          <cell r="I195">
            <v>1.6317000000000002E-2</v>
          </cell>
          <cell r="J195" t="str">
            <v>6,178282372506</v>
          </cell>
          <cell r="K195" t="str">
            <v>-72,346933772420</v>
          </cell>
        </row>
        <row r="196">
          <cell r="B196" t="str">
            <v>85139</v>
          </cell>
          <cell r="C196" t="str">
            <v>85139 - Maní</v>
          </cell>
          <cell r="D196" t="str">
            <v>MANÃ</v>
          </cell>
          <cell r="E196" t="str">
            <v>85139</v>
          </cell>
          <cell r="F196">
            <v>2020</v>
          </cell>
          <cell r="G196" t="str">
            <v>CASANARE</v>
          </cell>
          <cell r="H196">
            <v>4.1536140000000001</v>
          </cell>
          <cell r="I196">
            <v>0.30568800000000002</v>
          </cell>
          <cell r="J196" t="str">
            <v>4,675769487900</v>
          </cell>
          <cell r="K196" t="str">
            <v>-72,212802727079</v>
          </cell>
        </row>
        <row r="197">
          <cell r="B197" t="str">
            <v>85162</v>
          </cell>
          <cell r="C197" t="str">
            <v>85162 - Monterrey</v>
          </cell>
          <cell r="D197" t="str">
            <v>MONTERREY</v>
          </cell>
          <cell r="E197" t="str">
            <v>85162</v>
          </cell>
          <cell r="F197">
            <v>2020</v>
          </cell>
          <cell r="G197" t="str">
            <v>CASANARE</v>
          </cell>
          <cell r="H197">
            <v>1.5420450000000001</v>
          </cell>
          <cell r="I197">
            <v>6.3492000000000007E-2</v>
          </cell>
          <cell r="J197" t="str">
            <v>4,841308641563</v>
          </cell>
          <cell r="K197" t="str">
            <v>-72,847343398244</v>
          </cell>
        </row>
        <row r="198">
          <cell r="B198" t="str">
            <v>85225</v>
          </cell>
          <cell r="C198" t="str">
            <v>85225 - Nunchia</v>
          </cell>
          <cell r="D198" t="str">
            <v>NUNCHÃA</v>
          </cell>
          <cell r="E198" t="str">
            <v>85225</v>
          </cell>
          <cell r="F198">
            <v>2020</v>
          </cell>
          <cell r="G198" t="str">
            <v>CASANARE</v>
          </cell>
          <cell r="H198">
            <v>2.0246930000000001</v>
          </cell>
          <cell r="I198">
            <v>8.9812000000000003E-2</v>
          </cell>
          <cell r="J198" t="str">
            <v>5,529181234911</v>
          </cell>
          <cell r="K198" t="str">
            <v>-72,092519370608</v>
          </cell>
        </row>
        <row r="199">
          <cell r="B199" t="str">
            <v>85230</v>
          </cell>
          <cell r="C199" t="str">
            <v>85230 - Orocué</v>
          </cell>
          <cell r="D199" t="str">
            <v>OROCUÃ‰</v>
          </cell>
          <cell r="E199" t="str">
            <v>85230</v>
          </cell>
          <cell r="F199">
            <v>2020</v>
          </cell>
          <cell r="G199" t="str">
            <v>CASANARE</v>
          </cell>
          <cell r="H199">
            <v>4.1890479999999997</v>
          </cell>
          <cell r="I199">
            <v>0.38683400000000001</v>
          </cell>
          <cell r="J199" t="str">
            <v>4,915139133460</v>
          </cell>
          <cell r="K199" t="str">
            <v>-71,598739657444</v>
          </cell>
        </row>
        <row r="200">
          <cell r="B200" t="str">
            <v>85263</v>
          </cell>
          <cell r="C200" t="str">
            <v>85263 - Pore</v>
          </cell>
          <cell r="D200" t="str">
            <v>PORE</v>
          </cell>
          <cell r="E200" t="str">
            <v>85263</v>
          </cell>
          <cell r="F200">
            <v>2020</v>
          </cell>
          <cell r="G200" t="str">
            <v>CASANARE</v>
          </cell>
          <cell r="H200">
            <v>1.7216899999999999</v>
          </cell>
          <cell r="I200">
            <v>6.3618999999999995E-2</v>
          </cell>
          <cell r="J200" t="str">
            <v>5,663194952668</v>
          </cell>
          <cell r="K200" t="str">
            <v>-71,925808058093</v>
          </cell>
        </row>
        <row r="201">
          <cell r="B201" t="str">
            <v>85279</v>
          </cell>
          <cell r="C201" t="str">
            <v>85279 - Recetor</v>
          </cell>
          <cell r="D201" t="str">
            <v>RECETOR</v>
          </cell>
          <cell r="E201" t="str">
            <v>85279</v>
          </cell>
          <cell r="F201">
            <v>2020</v>
          </cell>
          <cell r="G201" t="str">
            <v>CASANARE</v>
          </cell>
          <cell r="H201">
            <v>0.67457699999999998</v>
          </cell>
          <cell r="I201">
            <v>1.4775999999999999E-2</v>
          </cell>
          <cell r="J201" t="str">
            <v>5,263068507462</v>
          </cell>
          <cell r="K201" t="str">
            <v>-72,770818307175</v>
          </cell>
        </row>
        <row r="202">
          <cell r="B202" t="str">
            <v>85300</v>
          </cell>
          <cell r="C202" t="str">
            <v>85300 - Sabanalarga</v>
          </cell>
          <cell r="D202" t="str">
            <v>SABANALARGA</v>
          </cell>
          <cell r="E202" t="str">
            <v>85300</v>
          </cell>
          <cell r="F202">
            <v>2020</v>
          </cell>
          <cell r="G202" t="str">
            <v>CASANARE</v>
          </cell>
          <cell r="H202">
            <v>1.1033459999999999</v>
          </cell>
          <cell r="I202">
            <v>3.2673000000000001E-2</v>
          </cell>
          <cell r="J202" t="str">
            <v>4,811190109600</v>
          </cell>
          <cell r="K202" t="str">
            <v>-72,995806550214</v>
          </cell>
        </row>
        <row r="203">
          <cell r="B203" t="str">
            <v>85315</v>
          </cell>
          <cell r="C203" t="str">
            <v>85315 - Sacama</v>
          </cell>
          <cell r="D203" t="str">
            <v>SÃCAMA</v>
          </cell>
          <cell r="E203" t="str">
            <v>85315</v>
          </cell>
          <cell r="F203">
            <v>2020</v>
          </cell>
          <cell r="G203" t="str">
            <v>CASANARE</v>
          </cell>
          <cell r="H203">
            <v>1.0752170000000001</v>
          </cell>
          <cell r="I203">
            <v>2.5478000000000001E-2</v>
          </cell>
          <cell r="J203" t="str">
            <v>6,049906434519</v>
          </cell>
          <cell r="K203" t="str">
            <v>-72,210761631603</v>
          </cell>
        </row>
        <row r="204">
          <cell r="B204" t="str">
            <v>85325</v>
          </cell>
          <cell r="C204" t="str">
            <v>85325 - San Luis De Palenque</v>
          </cell>
          <cell r="D204" t="str">
            <v>SAN LUIS DE PALENQUE</v>
          </cell>
          <cell r="E204" t="str">
            <v>85325</v>
          </cell>
          <cell r="F204">
            <v>2020</v>
          </cell>
          <cell r="G204" t="str">
            <v>CASANARE</v>
          </cell>
          <cell r="H204">
            <v>5.1864299999999997</v>
          </cell>
          <cell r="I204">
            <v>0.24340999999999999</v>
          </cell>
          <cell r="J204" t="str">
            <v>5,231836227550</v>
          </cell>
          <cell r="K204" t="str">
            <v>-71,593546396096</v>
          </cell>
        </row>
        <row r="205">
          <cell r="B205" t="str">
            <v>85400</v>
          </cell>
          <cell r="C205" t="str">
            <v>85400 - Tamara</v>
          </cell>
          <cell r="D205" t="str">
            <v>TÃMARA</v>
          </cell>
          <cell r="E205" t="str">
            <v>85400</v>
          </cell>
          <cell r="F205">
            <v>2020</v>
          </cell>
          <cell r="G205" t="str">
            <v>CASANARE</v>
          </cell>
          <cell r="H205">
            <v>1.7912060000000001</v>
          </cell>
          <cell r="I205">
            <v>8.9012999999999995E-2</v>
          </cell>
          <cell r="J205" t="str">
            <v>5,878927423559</v>
          </cell>
          <cell r="K205" t="str">
            <v>-72,200678220705</v>
          </cell>
        </row>
        <row r="206">
          <cell r="B206" t="str">
            <v>85410</v>
          </cell>
          <cell r="C206" t="str">
            <v>85410 - Tauramena</v>
          </cell>
          <cell r="D206" t="str">
            <v>TAURAMENA</v>
          </cell>
          <cell r="E206" t="str">
            <v>85410</v>
          </cell>
          <cell r="F206">
            <v>2020</v>
          </cell>
          <cell r="G206" t="str">
            <v>CASANARE</v>
          </cell>
          <cell r="H206">
            <v>4.2506659999999998</v>
          </cell>
          <cell r="I206">
            <v>0.19400100000000001</v>
          </cell>
          <cell r="J206" t="str">
            <v>4,697463690942</v>
          </cell>
          <cell r="K206" t="str">
            <v>-72,629224356991</v>
          </cell>
        </row>
        <row r="207">
          <cell r="B207" t="str">
            <v>85430</v>
          </cell>
          <cell r="C207" t="str">
            <v>85430 - Trinidad</v>
          </cell>
          <cell r="D207" t="str">
            <v>TRINIDAD</v>
          </cell>
          <cell r="E207" t="str">
            <v>85430</v>
          </cell>
          <cell r="F207">
            <v>2020</v>
          </cell>
          <cell r="G207" t="str">
            <v>CASANARE</v>
          </cell>
          <cell r="H207">
            <v>4.9964409999999999</v>
          </cell>
          <cell r="I207">
            <v>0.24171899999999999</v>
          </cell>
          <cell r="J207" t="str">
            <v>5,367420272403</v>
          </cell>
          <cell r="K207" t="str">
            <v>-71,194163488441</v>
          </cell>
        </row>
        <row r="208">
          <cell r="B208" t="str">
            <v>85440</v>
          </cell>
          <cell r="C208" t="str">
            <v>85440 - Villanueva</v>
          </cell>
          <cell r="D208" t="str">
            <v>VILLANUEVA</v>
          </cell>
          <cell r="E208" t="str">
            <v>85440</v>
          </cell>
          <cell r="F208">
            <v>2020</v>
          </cell>
          <cell r="G208" t="str">
            <v>CASANARE</v>
          </cell>
          <cell r="H208">
            <v>2.0348950000000001</v>
          </cell>
          <cell r="I208">
            <v>6.7919999999999994E-2</v>
          </cell>
          <cell r="J208" t="str">
            <v>4,528307719162</v>
          </cell>
          <cell r="K208" t="str">
            <v>-72,823142809865</v>
          </cell>
        </row>
        <row r="209">
          <cell r="B209" t="str">
            <v>85125</v>
          </cell>
          <cell r="C209" t="str">
            <v>85125 - Hato Corozal</v>
          </cell>
          <cell r="D209" t="str">
            <v>HATO COROZAL</v>
          </cell>
          <cell r="E209" t="str">
            <v>85125</v>
          </cell>
          <cell r="F209">
            <v>2020</v>
          </cell>
          <cell r="G209" t="str">
            <v>CASANARE</v>
          </cell>
          <cell r="H209">
            <v>7.4280030000000004</v>
          </cell>
          <cell r="I209">
            <v>0.44887899999999997</v>
          </cell>
          <cell r="J209" t="str">
            <v>6,109021422252</v>
          </cell>
          <cell r="K209" t="str">
            <v>-71,136455002213</v>
          </cell>
        </row>
        <row r="210">
          <cell r="B210" t="str">
            <v>85250</v>
          </cell>
          <cell r="C210" t="str">
            <v>85250 - Paz De Ariporo</v>
          </cell>
          <cell r="D210" t="str">
            <v>PAZ DE ARIPORO</v>
          </cell>
          <cell r="E210" t="str">
            <v>85250</v>
          </cell>
          <cell r="F210">
            <v>2020</v>
          </cell>
          <cell r="G210" t="str">
            <v>CASANARE</v>
          </cell>
          <cell r="H210">
            <v>8.5700649999999996</v>
          </cell>
          <cell r="I210">
            <v>0.98596799999999996</v>
          </cell>
          <cell r="J210" t="str">
            <v>5,779915281410</v>
          </cell>
          <cell r="K210" t="str">
            <v>-70,869470370057</v>
          </cell>
        </row>
        <row r="211">
          <cell r="B211" t="str">
            <v>91001</v>
          </cell>
          <cell r="C211" t="str">
            <v>91001 - Leticia</v>
          </cell>
          <cell r="D211" t="str">
            <v>LETICIA</v>
          </cell>
          <cell r="E211" t="str">
            <v>91001</v>
          </cell>
          <cell r="F211">
            <v>2020</v>
          </cell>
          <cell r="G211" t="str">
            <v>AMAZONAS</v>
          </cell>
          <cell r="H211">
            <v>3.880001</v>
          </cell>
          <cell r="I211">
            <v>0.50070199999999998</v>
          </cell>
          <cell r="J211" t="str">
            <v>-3,530058783523</v>
          </cell>
          <cell r="K211" t="str">
            <v>-70,045136909776</v>
          </cell>
        </row>
        <row r="212">
          <cell r="B212" t="str">
            <v>91263</v>
          </cell>
          <cell r="C212" t="str">
            <v>91263 - El Encanto</v>
          </cell>
          <cell r="D212" t="str">
            <v>EL ENCANTO</v>
          </cell>
          <cell r="E212" t="str">
            <v>91263</v>
          </cell>
          <cell r="F212">
            <v>2020</v>
          </cell>
          <cell r="G212" t="str">
            <v>AMAZONAS</v>
          </cell>
          <cell r="H212">
            <v>8.0526970000000002</v>
          </cell>
          <cell r="I212">
            <v>0.88532500000000003</v>
          </cell>
          <cell r="J212" t="str">
            <v>-1,997234794530</v>
          </cell>
          <cell r="K212" t="str">
            <v>-72,723615655362</v>
          </cell>
        </row>
        <row r="213">
          <cell r="B213" t="str">
            <v>91405</v>
          </cell>
          <cell r="C213" t="str">
            <v>91405 - La Chorrera</v>
          </cell>
          <cell r="D213" t="str">
            <v>LA CHORRERA</v>
          </cell>
          <cell r="E213" t="str">
            <v>91405</v>
          </cell>
          <cell r="F213">
            <v>2020</v>
          </cell>
          <cell r="G213" t="str">
            <v>AMAZONAS</v>
          </cell>
          <cell r="H213">
            <v>9.1051009999999994</v>
          </cell>
          <cell r="I213">
            <v>1.0335829999999999</v>
          </cell>
          <cell r="J213" t="str">
            <v>-1,240494798162</v>
          </cell>
          <cell r="K213" t="str">
            <v>-72,760483407773</v>
          </cell>
        </row>
        <row r="214">
          <cell r="B214" t="str">
            <v>91407</v>
          </cell>
          <cell r="C214" t="str">
            <v>91407 - La Pedrera</v>
          </cell>
          <cell r="D214" t="str">
            <v>LA PEDRERA</v>
          </cell>
          <cell r="E214" t="str">
            <v>91407</v>
          </cell>
          <cell r="F214">
            <v>2020</v>
          </cell>
          <cell r="G214" t="str">
            <v>AMAZONAS</v>
          </cell>
          <cell r="H214">
            <v>7.3762910000000002</v>
          </cell>
          <cell r="I214">
            <v>1.1051979999999999</v>
          </cell>
          <cell r="J214" t="str">
            <v>-1,427143000668</v>
          </cell>
          <cell r="K214" t="str">
            <v>-70,038304446731</v>
          </cell>
        </row>
        <row r="215">
          <cell r="B215" t="str">
            <v>91430</v>
          </cell>
          <cell r="C215" t="str">
            <v>91430 - La Victoria</v>
          </cell>
          <cell r="D215" t="str">
            <v>LA VICTORIA</v>
          </cell>
          <cell r="E215" t="str">
            <v>91430</v>
          </cell>
          <cell r="F215">
            <v>2020</v>
          </cell>
          <cell r="G215" t="str">
            <v>AMAZONAS</v>
          </cell>
          <cell r="H215">
            <v>2.4831699999999999</v>
          </cell>
          <cell r="I215">
            <v>0.11608599999999999</v>
          </cell>
          <cell r="J215" t="str">
            <v>-0,125016380602</v>
          </cell>
          <cell r="K215" t="str">
            <v>-71,104878047358</v>
          </cell>
        </row>
        <row r="216">
          <cell r="B216" t="str">
            <v>91460</v>
          </cell>
          <cell r="C216" t="str">
            <v>91460 - Miriti - Paraná</v>
          </cell>
          <cell r="D216" t="str">
            <v>MIRITÃ - PARANÃ</v>
          </cell>
          <cell r="E216" t="str">
            <v>91460</v>
          </cell>
          <cell r="F216">
            <v>2020</v>
          </cell>
          <cell r="G216" t="str">
            <v>AMAZONAS</v>
          </cell>
          <cell r="H216">
            <v>6.4483949999999997</v>
          </cell>
          <cell r="I216">
            <v>1.3668659999999999</v>
          </cell>
          <cell r="J216" t="str">
            <v>-0,687037553192</v>
          </cell>
          <cell r="K216" t="str">
            <v>-71,185504597902</v>
          </cell>
        </row>
        <row r="217">
          <cell r="B217" t="str">
            <v>91530</v>
          </cell>
          <cell r="C217" t="str">
            <v>91530 - Puerto Alegría</v>
          </cell>
          <cell r="D217" t="str">
            <v>PUERTO ALEGRÃA</v>
          </cell>
          <cell r="E217" t="str">
            <v>91530</v>
          </cell>
          <cell r="F217">
            <v>2020</v>
          </cell>
          <cell r="G217" t="str">
            <v>AMAZONAS</v>
          </cell>
          <cell r="H217">
            <v>4.7778150000000004</v>
          </cell>
          <cell r="I217">
            <v>0.690133</v>
          </cell>
          <cell r="J217" t="str">
            <v>-0,952145073090</v>
          </cell>
          <cell r="K217" t="str">
            <v>-73,757227478018</v>
          </cell>
        </row>
        <row r="218">
          <cell r="B218" t="str">
            <v>91536</v>
          </cell>
          <cell r="C218" t="str">
            <v>91536 - Puerto Arica</v>
          </cell>
          <cell r="D218" t="str">
            <v>PUERTO ARICA</v>
          </cell>
          <cell r="E218" t="str">
            <v>91536</v>
          </cell>
          <cell r="F218">
            <v>2020</v>
          </cell>
          <cell r="G218" t="str">
            <v>AMAZONAS</v>
          </cell>
          <cell r="H218">
            <v>8.6776719999999994</v>
          </cell>
          <cell r="I218">
            <v>1.1180319999999999</v>
          </cell>
          <cell r="J218" t="str">
            <v>-1,910854059845</v>
          </cell>
          <cell r="K218" t="str">
            <v>-71,148404895083</v>
          </cell>
        </row>
        <row r="219">
          <cell r="B219" t="str">
            <v>91540</v>
          </cell>
          <cell r="C219" t="str">
            <v>91540 - Puerto Nariño</v>
          </cell>
          <cell r="D219" t="str">
            <v>PUERTO NARIÃ‘O</v>
          </cell>
          <cell r="E219" t="str">
            <v>91540</v>
          </cell>
          <cell r="F219">
            <v>2020</v>
          </cell>
          <cell r="G219" t="str">
            <v>AMAZONAS</v>
          </cell>
          <cell r="H219">
            <v>1.9688589999999999</v>
          </cell>
          <cell r="I219">
            <v>0.122363</v>
          </cell>
          <cell r="J219" t="str">
            <v>-3,631323221983</v>
          </cell>
          <cell r="K219" t="str">
            <v>-70,471990392648</v>
          </cell>
        </row>
        <row r="220">
          <cell r="B220" t="str">
            <v>91669</v>
          </cell>
          <cell r="C220" t="str">
            <v>91669 - Puerto Santander</v>
          </cell>
          <cell r="D220" t="str">
            <v>PUERTO SANTANDER</v>
          </cell>
          <cell r="E220" t="str">
            <v>91669</v>
          </cell>
          <cell r="F220">
            <v>2020</v>
          </cell>
          <cell r="G220" t="str">
            <v>AMAZONAS</v>
          </cell>
          <cell r="H220">
            <v>10.636046</v>
          </cell>
          <cell r="I220">
            <v>1.195233</v>
          </cell>
          <cell r="J220" t="str">
            <v>-1,101032624025</v>
          </cell>
          <cell r="K220" t="str">
            <v>-71,938933582222</v>
          </cell>
        </row>
        <row r="221">
          <cell r="B221" t="str">
            <v>91798</v>
          </cell>
          <cell r="C221" t="str">
            <v>91798 - Tarapacá</v>
          </cell>
          <cell r="D221" t="str">
            <v>TARAPACÃ</v>
          </cell>
          <cell r="E221" t="str">
            <v>91798</v>
          </cell>
          <cell r="F221">
            <v>2020</v>
          </cell>
          <cell r="G221" t="str">
            <v>AMAZONAS</v>
          </cell>
          <cell r="H221">
            <v>5.2166300000000003</v>
          </cell>
          <cell r="I221">
            <v>0.74395900000000004</v>
          </cell>
          <cell r="J221" t="str">
            <v>-2,451794263929</v>
          </cell>
          <cell r="K221" t="str">
            <v>-70,006515352925</v>
          </cell>
        </row>
        <row r="222">
          <cell r="B222" t="str">
            <v>97001</v>
          </cell>
          <cell r="C222" t="str">
            <v>97001 - Mitú</v>
          </cell>
          <cell r="D222" t="str">
            <v>MITÃš</v>
          </cell>
          <cell r="E222" t="str">
            <v>97001</v>
          </cell>
          <cell r="F222">
            <v>2020</v>
          </cell>
          <cell r="G222" t="str">
            <v>VAUPÉS</v>
          </cell>
          <cell r="H222">
            <v>6.3525910000000003</v>
          </cell>
          <cell r="I222">
            <v>1.312171</v>
          </cell>
          <cell r="J222" t="str">
            <v>1,015571850490</v>
          </cell>
          <cell r="K222" t="str">
            <v>-70,417552875812</v>
          </cell>
        </row>
        <row r="223">
          <cell r="B223" t="str">
            <v>97161</v>
          </cell>
          <cell r="C223" t="str">
            <v>97161 - Carurú</v>
          </cell>
          <cell r="D223" t="str">
            <v>CARURÃš</v>
          </cell>
          <cell r="E223" t="str">
            <v>97161</v>
          </cell>
          <cell r="F223">
            <v>2020</v>
          </cell>
          <cell r="G223" t="str">
            <v>VAUPÉS</v>
          </cell>
          <cell r="H223">
            <v>4.6183180000000004</v>
          </cell>
          <cell r="I223">
            <v>0.51627199999999995</v>
          </cell>
          <cell r="J223" t="str">
            <v>1,052762314465</v>
          </cell>
          <cell r="K223" t="str">
            <v>-71,330930349939</v>
          </cell>
        </row>
        <row r="224">
          <cell r="B224" t="str">
            <v>97511</v>
          </cell>
          <cell r="C224" t="str">
            <v>97511 - Pacoa</v>
          </cell>
          <cell r="D224" t="str">
            <v>PACOA</v>
          </cell>
          <cell r="E224" t="str">
            <v>97511</v>
          </cell>
          <cell r="F224">
            <v>2020</v>
          </cell>
          <cell r="G224" t="str">
            <v>VAUPÉS</v>
          </cell>
          <cell r="H224">
            <v>9.1721389999999996</v>
          </cell>
          <cell r="I224">
            <v>1.1333150000000001</v>
          </cell>
          <cell r="J224" t="str">
            <v>0,194770005186</v>
          </cell>
          <cell r="K224" t="str">
            <v>-70,936472290536</v>
          </cell>
        </row>
        <row r="225">
          <cell r="B225" t="str">
            <v>97666</v>
          </cell>
          <cell r="C225" t="str">
            <v>97666 - Taraira</v>
          </cell>
          <cell r="D225" t="str">
            <v>TARAIRA</v>
          </cell>
          <cell r="E225" t="str">
            <v>97666</v>
          </cell>
          <cell r="F225">
            <v>2020</v>
          </cell>
          <cell r="G225" t="str">
            <v>VAUPÉS</v>
          </cell>
          <cell r="H225">
            <v>6.7105819999999996</v>
          </cell>
          <cell r="I225">
            <v>0.52612099999999995</v>
          </cell>
          <cell r="J225" t="str">
            <v>-0,719822208999</v>
          </cell>
          <cell r="K225" t="str">
            <v>-69,907762014610</v>
          </cell>
        </row>
        <row r="226">
          <cell r="B226" t="str">
            <v>97777</v>
          </cell>
          <cell r="C226" t="str">
            <v>97777 - Papunaua</v>
          </cell>
          <cell r="D226" t="str">
            <v>PAPUNAHUA</v>
          </cell>
          <cell r="E226" t="str">
            <v>97777</v>
          </cell>
          <cell r="F226">
            <v>2020</v>
          </cell>
          <cell r="G226" t="str">
            <v>VAUPÉS</v>
          </cell>
          <cell r="H226">
            <v>5.4282519999999996</v>
          </cell>
          <cell r="I226">
            <v>0.44958700000000001</v>
          </cell>
          <cell r="J226" t="str">
            <v>1,681611381409</v>
          </cell>
          <cell r="K226" t="str">
            <v>-70,706187610779</v>
          </cell>
        </row>
        <row r="227">
          <cell r="B227" t="str">
            <v>97889</v>
          </cell>
          <cell r="C227" t="str">
            <v>97889 - Yavarate</v>
          </cell>
          <cell r="D227" t="str">
            <v>YAVARATÃ‰</v>
          </cell>
          <cell r="E227" t="str">
            <v>97889</v>
          </cell>
          <cell r="F227">
            <v>2020</v>
          </cell>
          <cell r="G227" t="str">
            <v>VAUPÉS</v>
          </cell>
          <cell r="H227">
            <v>3.970046</v>
          </cell>
          <cell r="I227">
            <v>0.37634400000000001</v>
          </cell>
          <cell r="J227" t="str">
            <v>0,833312241268</v>
          </cell>
          <cell r="K227" t="str">
            <v>-69,618677543932</v>
          </cell>
        </row>
        <row r="228">
          <cell r="B228" t="str">
            <v>95001</v>
          </cell>
          <cell r="C228" t="str">
            <v>95001 - San José Del Guaviare</v>
          </cell>
          <cell r="D228" t="str">
            <v>SAN JOSÃ‰ DEL GUAVIARE</v>
          </cell>
          <cell r="E228" t="str">
            <v>95001</v>
          </cell>
          <cell r="F228">
            <v>2020</v>
          </cell>
          <cell r="G228" t="str">
            <v>GUAVIARE</v>
          </cell>
          <cell r="H228">
            <v>14.096636</v>
          </cell>
          <cell r="I228">
            <v>1.3613219999999999</v>
          </cell>
          <cell r="J228" t="str">
            <v>2,484286090638</v>
          </cell>
          <cell r="K228" t="str">
            <v>-71,919169926446</v>
          </cell>
        </row>
        <row r="229">
          <cell r="B229" t="str">
            <v>95015</v>
          </cell>
          <cell r="C229" t="str">
            <v>95015 - Calamar</v>
          </cell>
          <cell r="D229" t="str">
            <v>CALAMAR</v>
          </cell>
          <cell r="E229" t="str">
            <v>95015</v>
          </cell>
          <cell r="F229">
            <v>2020</v>
          </cell>
          <cell r="G229" t="str">
            <v>GUAVIARE</v>
          </cell>
          <cell r="H229">
            <v>7.4294529999999996</v>
          </cell>
          <cell r="I229">
            <v>1.101372</v>
          </cell>
          <cell r="J229" t="str">
            <v>1,613634284196</v>
          </cell>
          <cell r="K229" t="str">
            <v>-73,034263900278</v>
          </cell>
        </row>
        <row r="230">
          <cell r="B230" t="str">
            <v>95025</v>
          </cell>
          <cell r="C230" t="str">
            <v>95025 - El Retorno</v>
          </cell>
          <cell r="D230" t="str">
            <v>EL RETORNO</v>
          </cell>
          <cell r="E230" t="str">
            <v>95025</v>
          </cell>
          <cell r="F230">
            <v>2020</v>
          </cell>
          <cell r="G230" t="str">
            <v>GUAVIARE</v>
          </cell>
          <cell r="H230">
            <v>12.004829000000001</v>
          </cell>
          <cell r="I230">
            <v>1.009301</v>
          </cell>
          <cell r="J230" t="str">
            <v>2,086115362750</v>
          </cell>
          <cell r="K230" t="str">
            <v>-71,536566872836</v>
          </cell>
        </row>
        <row r="231">
          <cell r="B231" t="str">
            <v>95200</v>
          </cell>
          <cell r="C231" t="str">
            <v>95200 - Miraflores</v>
          </cell>
          <cell r="D231" t="str">
            <v>MIRAFLORES</v>
          </cell>
          <cell r="E231" t="str">
            <v>95200</v>
          </cell>
          <cell r="F231">
            <v>2020</v>
          </cell>
          <cell r="G231" t="str">
            <v>GUAVIARE</v>
          </cell>
          <cell r="H231">
            <v>7.3854240000000004</v>
          </cell>
          <cell r="I231">
            <v>1.0394620000000001</v>
          </cell>
          <cell r="J231" t="str">
            <v>1,363974932162</v>
          </cell>
          <cell r="K231" t="str">
            <v>-72,018109504984</v>
          </cell>
        </row>
        <row r="232">
          <cell r="B232" t="str">
            <v>17001</v>
          </cell>
          <cell r="C232" t="str">
            <v>17001 - Manizales</v>
          </cell>
          <cell r="D232" t="str">
            <v>MANIZALES</v>
          </cell>
          <cell r="E232" t="str">
            <v>17001</v>
          </cell>
          <cell r="F232">
            <v>2020</v>
          </cell>
          <cell r="G232" t="str">
            <v>CALDAS</v>
          </cell>
          <cell r="H232">
            <v>1.388477</v>
          </cell>
          <cell r="I232">
            <v>3.5943000000000003E-2</v>
          </cell>
          <cell r="J232" t="str">
            <v>5,083433010201</v>
          </cell>
          <cell r="K232" t="str">
            <v>-75,507278809965</v>
          </cell>
        </row>
        <row r="233">
          <cell r="B233" t="str">
            <v>17013</v>
          </cell>
          <cell r="C233" t="str">
            <v>17013 - Aguadas</v>
          </cell>
          <cell r="D233" t="str">
            <v>AGUADAS</v>
          </cell>
          <cell r="E233" t="str">
            <v>17013</v>
          </cell>
          <cell r="F233">
            <v>2020</v>
          </cell>
          <cell r="G233" t="str">
            <v>CALDAS</v>
          </cell>
          <cell r="H233">
            <v>1.3742559999999999</v>
          </cell>
          <cell r="I233">
            <v>3.8807000000000001E-2</v>
          </cell>
          <cell r="J233" t="str">
            <v>5,596775375145</v>
          </cell>
          <cell r="K233" t="str">
            <v>-75,450358196293</v>
          </cell>
        </row>
        <row r="234">
          <cell r="B234" t="str">
            <v>17486</v>
          </cell>
          <cell r="C234" t="str">
            <v>17486 - Neira</v>
          </cell>
          <cell r="D234" t="str">
            <v>NEIRA</v>
          </cell>
          <cell r="E234" t="str">
            <v>17486</v>
          </cell>
          <cell r="F234">
            <v>2020</v>
          </cell>
          <cell r="G234" t="str">
            <v>CALDAS</v>
          </cell>
          <cell r="H234">
            <v>1.3271109999999999</v>
          </cell>
          <cell r="I234">
            <v>3.0106999999999998E-2</v>
          </cell>
          <cell r="J234" t="str">
            <v>5,183358588748</v>
          </cell>
          <cell r="K234" t="str">
            <v>-75,506929774194</v>
          </cell>
        </row>
        <row r="235">
          <cell r="B235" t="str">
            <v>17446</v>
          </cell>
          <cell r="C235" t="str">
            <v>17446 - Marulanda</v>
          </cell>
          <cell r="D235" t="str">
            <v>MARULANDA</v>
          </cell>
          <cell r="E235" t="str">
            <v>17446</v>
          </cell>
          <cell r="F235">
            <v>2020</v>
          </cell>
          <cell r="G235" t="str">
            <v>CALDAS</v>
          </cell>
          <cell r="H235">
            <v>1.2103539999999999</v>
          </cell>
          <cell r="I235">
            <v>3.0735999999999999E-2</v>
          </cell>
          <cell r="J235" t="str">
            <v>5,235585244258</v>
          </cell>
          <cell r="K235" t="str">
            <v>-75,283166479214</v>
          </cell>
        </row>
        <row r="236">
          <cell r="B236" t="str">
            <v>17444</v>
          </cell>
          <cell r="C236" t="str">
            <v>17444 - Marquetalia</v>
          </cell>
          <cell r="D236" t="str">
            <v>MARQUETALIA</v>
          </cell>
          <cell r="E236" t="str">
            <v>17444</v>
          </cell>
          <cell r="F236">
            <v>2020</v>
          </cell>
          <cell r="G236" t="str">
            <v>CALDAS</v>
          </cell>
          <cell r="H236">
            <v>0.55278400000000005</v>
          </cell>
          <cell r="I236">
            <v>7.3670000000000003E-3</v>
          </cell>
          <cell r="J236" t="str">
            <v>5,309142491351</v>
          </cell>
          <cell r="K236" t="str">
            <v>-75,041178922512</v>
          </cell>
        </row>
        <row r="237">
          <cell r="B237" t="str">
            <v>17442</v>
          </cell>
          <cell r="C237" t="str">
            <v>17442 - Marmato</v>
          </cell>
          <cell r="D237" t="str">
            <v>MARMATO</v>
          </cell>
          <cell r="E237" t="str">
            <v>17442</v>
          </cell>
          <cell r="F237">
            <v>2020</v>
          </cell>
          <cell r="G237" t="str">
            <v>CALDAS</v>
          </cell>
          <cell r="H237">
            <v>0.31096099999999999</v>
          </cell>
          <cell r="I237">
            <v>3.0079999999999998E-3</v>
          </cell>
          <cell r="J237" t="str">
            <v>5,492632029102</v>
          </cell>
          <cell r="K237" t="str">
            <v>-75,602099549992</v>
          </cell>
        </row>
        <row r="238">
          <cell r="B238" t="str">
            <v>17433</v>
          </cell>
          <cell r="C238" t="str">
            <v>17433 - Manzanares</v>
          </cell>
          <cell r="D238" t="str">
            <v>MANZANARES</v>
          </cell>
          <cell r="E238" t="str">
            <v>17433</v>
          </cell>
          <cell r="F238">
            <v>2020</v>
          </cell>
          <cell r="G238" t="str">
            <v>CALDAS</v>
          </cell>
          <cell r="H238">
            <v>0.71143900000000004</v>
          </cell>
          <cell r="I238">
            <v>1.6138E-2</v>
          </cell>
          <cell r="J238" t="str">
            <v>5,232953909866</v>
          </cell>
          <cell r="K238" t="str">
            <v>-75,152634472090</v>
          </cell>
        </row>
        <row r="239">
          <cell r="B239" t="str">
            <v>17388</v>
          </cell>
          <cell r="C239" t="str">
            <v>17388 - La Merced</v>
          </cell>
          <cell r="D239" t="str">
            <v>LA MERCED</v>
          </cell>
          <cell r="E239" t="str">
            <v>17388</v>
          </cell>
          <cell r="F239">
            <v>2020</v>
          </cell>
          <cell r="G239" t="str">
            <v>CALDAS</v>
          </cell>
          <cell r="H239">
            <v>0.43642700000000001</v>
          </cell>
          <cell r="I239">
            <v>7.2240000000000004E-3</v>
          </cell>
          <cell r="J239" t="str">
            <v>5,393185715783</v>
          </cell>
          <cell r="K239" t="str">
            <v>-75,557910707346</v>
          </cell>
        </row>
        <row r="240">
          <cell r="B240" t="str">
            <v>17380</v>
          </cell>
          <cell r="C240" t="str">
            <v>17380 - La Dorada</v>
          </cell>
          <cell r="D240" t="str">
            <v>LA DORADA</v>
          </cell>
          <cell r="E240" t="str">
            <v>17380</v>
          </cell>
          <cell r="F240">
            <v>2020</v>
          </cell>
          <cell r="G240" t="str">
            <v>CALDAS</v>
          </cell>
          <cell r="H240">
            <v>1.832179</v>
          </cell>
          <cell r="I240">
            <v>4.4818999999999998E-2</v>
          </cell>
          <cell r="J240" t="str">
            <v>5,540526576950</v>
          </cell>
          <cell r="K240" t="str">
            <v>-74,712295745926</v>
          </cell>
        </row>
        <row r="241">
          <cell r="B241" t="str">
            <v>17272</v>
          </cell>
          <cell r="C241" t="str">
            <v>17272 - Filadelfia</v>
          </cell>
          <cell r="D241" t="str">
            <v>FILADELFIA</v>
          </cell>
          <cell r="E241" t="str">
            <v>17272</v>
          </cell>
          <cell r="F241">
            <v>2020</v>
          </cell>
          <cell r="G241" t="str">
            <v>CALDAS</v>
          </cell>
          <cell r="H241">
            <v>0.63506099999999999</v>
          </cell>
          <cell r="I241">
            <v>1.5701E-2</v>
          </cell>
          <cell r="J241" t="str">
            <v>5,285743776996</v>
          </cell>
          <cell r="K241" t="str">
            <v>-75,589787839167</v>
          </cell>
        </row>
        <row r="242">
          <cell r="B242" t="str">
            <v>17174</v>
          </cell>
          <cell r="C242" t="str">
            <v>17174 - Chinchina</v>
          </cell>
          <cell r="D242" t="str">
            <v>CHINCHINÃ</v>
          </cell>
          <cell r="E242" t="str">
            <v>17174</v>
          </cell>
          <cell r="F242">
            <v>2020</v>
          </cell>
          <cell r="G242" t="str">
            <v>CALDAS</v>
          </cell>
          <cell r="H242">
            <v>0.79488199999999998</v>
          </cell>
          <cell r="I242">
            <v>8.9119999999999998E-3</v>
          </cell>
          <cell r="J242" t="str">
            <v>4,987117277316</v>
          </cell>
          <cell r="K242" t="str">
            <v>-75,667124748267</v>
          </cell>
        </row>
        <row r="243">
          <cell r="B243" t="str">
            <v>17088</v>
          </cell>
          <cell r="C243" t="str">
            <v>17088 - Belalcázar</v>
          </cell>
          <cell r="D243" t="str">
            <v>BELALCÃZAR</v>
          </cell>
          <cell r="E243" t="str">
            <v>17088</v>
          </cell>
          <cell r="F243">
            <v>2020</v>
          </cell>
          <cell r="G243" t="str">
            <v>CALDAS</v>
          </cell>
          <cell r="H243">
            <v>0.59520700000000004</v>
          </cell>
          <cell r="I243">
            <v>9.2339999999999992E-3</v>
          </cell>
          <cell r="J243" t="str">
            <v>4,994677280277</v>
          </cell>
          <cell r="K243" t="str">
            <v>-75,812259891782</v>
          </cell>
        </row>
        <row r="244">
          <cell r="B244" t="str">
            <v>17050</v>
          </cell>
          <cell r="C244" t="str">
            <v>17050 - Aranzazu</v>
          </cell>
          <cell r="D244" t="str">
            <v>ARANZAZU</v>
          </cell>
          <cell r="E244" t="str">
            <v>17050</v>
          </cell>
          <cell r="F244">
            <v>2020</v>
          </cell>
          <cell r="G244" t="str">
            <v>CALDAS</v>
          </cell>
          <cell r="H244">
            <v>0.70156700000000005</v>
          </cell>
          <cell r="I244">
            <v>1.2194999999999999E-2</v>
          </cell>
          <cell r="J244" t="str">
            <v>5,265539968947</v>
          </cell>
          <cell r="K244" t="str">
            <v>-75,473926194455</v>
          </cell>
        </row>
        <row r="245">
          <cell r="B245" t="str">
            <v>17042</v>
          </cell>
          <cell r="C245" t="str">
            <v>17042 - Anserma</v>
          </cell>
          <cell r="D245" t="str">
            <v>ANSERMA</v>
          </cell>
          <cell r="E245" t="str">
            <v>17042</v>
          </cell>
          <cell r="F245">
            <v>2020</v>
          </cell>
          <cell r="G245" t="str">
            <v>CALDAS</v>
          </cell>
          <cell r="H245">
            <v>0.91357299999999997</v>
          </cell>
          <cell r="I245">
            <v>1.7045000000000001E-2</v>
          </cell>
          <cell r="J245" t="str">
            <v>5,200299220221</v>
          </cell>
          <cell r="K245" t="str">
            <v>-75,752890779361</v>
          </cell>
        </row>
        <row r="246">
          <cell r="B246" t="str">
            <v>17495</v>
          </cell>
          <cell r="C246" t="str">
            <v>17495 - Norcasia</v>
          </cell>
          <cell r="D246" t="str">
            <v>NORCASIA</v>
          </cell>
          <cell r="E246" t="str">
            <v>17495</v>
          </cell>
          <cell r="F246">
            <v>2020</v>
          </cell>
          <cell r="G246" t="str">
            <v>CALDAS</v>
          </cell>
          <cell r="H246">
            <v>0.96194400000000002</v>
          </cell>
          <cell r="I246">
            <v>1.857E-2</v>
          </cell>
          <cell r="J246" t="str">
            <v>5,638062349400</v>
          </cell>
          <cell r="K246" t="str">
            <v>-74,854927072023</v>
          </cell>
        </row>
        <row r="247">
          <cell r="B247" t="str">
            <v>17877</v>
          </cell>
          <cell r="C247" t="str">
            <v>17877 - Viterbo</v>
          </cell>
          <cell r="D247" t="str">
            <v>VITERBO</v>
          </cell>
          <cell r="E247" t="str">
            <v>17877</v>
          </cell>
          <cell r="F247">
            <v>2020</v>
          </cell>
          <cell r="G247" t="str">
            <v>CALDAS</v>
          </cell>
          <cell r="H247">
            <v>0.65136499999999997</v>
          </cell>
          <cell r="I247">
            <v>9.1979999999999996E-3</v>
          </cell>
          <cell r="J247" t="str">
            <v>5,047822053915</v>
          </cell>
          <cell r="K247" t="str">
            <v>-75,879296999623</v>
          </cell>
        </row>
        <row r="248">
          <cell r="B248" t="str">
            <v>17873</v>
          </cell>
          <cell r="C248" t="str">
            <v>17873 - Villamaría</v>
          </cell>
          <cell r="D248" t="str">
            <v>VILLAMARÃA</v>
          </cell>
          <cell r="E248" t="str">
            <v>17873</v>
          </cell>
          <cell r="F248">
            <v>2020</v>
          </cell>
          <cell r="G248" t="str">
            <v>CALDAS</v>
          </cell>
          <cell r="H248">
            <v>1.1109709999999999</v>
          </cell>
          <cell r="I248">
            <v>3.7082999999999998E-2</v>
          </cell>
          <cell r="J248" t="str">
            <v>4,940211591338</v>
          </cell>
          <cell r="K248" t="str">
            <v>-75,435440136562</v>
          </cell>
        </row>
        <row r="249">
          <cell r="B249" t="str">
            <v>17867</v>
          </cell>
          <cell r="C249" t="str">
            <v>17867 - Victoria</v>
          </cell>
          <cell r="D249" t="str">
            <v>VICTORIA</v>
          </cell>
          <cell r="E249" t="str">
            <v>17867</v>
          </cell>
          <cell r="F249">
            <v>2020</v>
          </cell>
          <cell r="G249" t="str">
            <v>CALDAS</v>
          </cell>
          <cell r="H249">
            <v>1.4335100000000001</v>
          </cell>
          <cell r="I249">
            <v>4.5596999999999999E-2</v>
          </cell>
          <cell r="J249" t="str">
            <v>5,447542858898</v>
          </cell>
          <cell r="K249" t="str">
            <v>-74,836225016587</v>
          </cell>
        </row>
        <row r="250">
          <cell r="B250" t="str">
            <v>17777</v>
          </cell>
          <cell r="C250" t="str">
            <v>17777 - Supia</v>
          </cell>
          <cell r="D250" t="str">
            <v>SUPÃA</v>
          </cell>
          <cell r="E250" t="str">
            <v>17777</v>
          </cell>
          <cell r="F250">
            <v>2020</v>
          </cell>
          <cell r="G250" t="str">
            <v>CALDAS</v>
          </cell>
          <cell r="H250">
            <v>0.57723400000000002</v>
          </cell>
          <cell r="I250">
            <v>9.9159999999999995E-3</v>
          </cell>
          <cell r="J250" t="str">
            <v>5,452958020437</v>
          </cell>
          <cell r="K250" t="str">
            <v>-75,640357045363</v>
          </cell>
        </row>
        <row r="251">
          <cell r="B251" t="str">
            <v>17665</v>
          </cell>
          <cell r="C251" t="str">
            <v>17665 - San José</v>
          </cell>
          <cell r="D251" t="str">
            <v>SAN JOSÃ‰</v>
          </cell>
          <cell r="E251" t="str">
            <v>17665</v>
          </cell>
          <cell r="F251">
            <v>2020</v>
          </cell>
          <cell r="G251" t="str">
            <v>CALDAS</v>
          </cell>
          <cell r="H251">
            <v>0.47292200000000001</v>
          </cell>
          <cell r="I251">
            <v>4.9649999999999998E-3</v>
          </cell>
          <cell r="J251" t="str">
            <v>5,070704131286</v>
          </cell>
          <cell r="K251" t="str">
            <v>-75,813514980968</v>
          </cell>
        </row>
        <row r="252">
          <cell r="B252" t="str">
            <v>17662</v>
          </cell>
          <cell r="C252" t="str">
            <v>17662 - Samaná</v>
          </cell>
          <cell r="D252" t="str">
            <v>SAMANÃ</v>
          </cell>
          <cell r="E252" t="str">
            <v>17662</v>
          </cell>
          <cell r="F252">
            <v>2020</v>
          </cell>
          <cell r="G252" t="str">
            <v>CALDAS</v>
          </cell>
          <cell r="H252">
            <v>1.641332</v>
          </cell>
          <cell r="I252">
            <v>6.1859999999999998E-2</v>
          </cell>
          <cell r="J252" t="str">
            <v>5,540285800101</v>
          </cell>
          <cell r="K252" t="str">
            <v>-74,993684858259</v>
          </cell>
        </row>
        <row r="253">
          <cell r="B253" t="str">
            <v>17653</v>
          </cell>
          <cell r="C253" t="str">
            <v>17653 - Salamina</v>
          </cell>
          <cell r="D253" t="str">
            <v>SALAMINA</v>
          </cell>
          <cell r="E253" t="str">
            <v>17653</v>
          </cell>
          <cell r="F253">
            <v>2020</v>
          </cell>
          <cell r="G253" t="str">
            <v>CALDAS</v>
          </cell>
          <cell r="H253">
            <v>1.1389769999999999</v>
          </cell>
          <cell r="I253">
            <v>3.1647000000000002E-2</v>
          </cell>
          <cell r="J253" t="str">
            <v>5,370332424929</v>
          </cell>
          <cell r="K253" t="str">
            <v>-75,409621766334</v>
          </cell>
        </row>
        <row r="254">
          <cell r="B254" t="str">
            <v>17616</v>
          </cell>
          <cell r="C254" t="str">
            <v>17616 - Risaralda</v>
          </cell>
          <cell r="D254" t="str">
            <v>RISARALDA</v>
          </cell>
          <cell r="E254" t="str">
            <v>17616</v>
          </cell>
          <cell r="F254">
            <v>2020</v>
          </cell>
          <cell r="G254" t="str">
            <v>CALDAS</v>
          </cell>
          <cell r="H254">
            <v>0.67543900000000001</v>
          </cell>
          <cell r="I254">
            <v>7.3249999999999999E-3</v>
          </cell>
          <cell r="J254" t="str">
            <v>5,112187395571</v>
          </cell>
          <cell r="K254" t="str">
            <v>-75,758797987309</v>
          </cell>
        </row>
        <row r="255">
          <cell r="B255" t="str">
            <v>17541</v>
          </cell>
          <cell r="C255" t="str">
            <v>17541 - Pensilvania</v>
          </cell>
          <cell r="D255" t="str">
            <v>PENSILVANIA</v>
          </cell>
          <cell r="E255" t="str">
            <v>17541</v>
          </cell>
          <cell r="F255">
            <v>2020</v>
          </cell>
          <cell r="G255" t="str">
            <v>CALDAS</v>
          </cell>
          <cell r="H255">
            <v>1.3113699999999999</v>
          </cell>
          <cell r="I255">
            <v>4.0663999999999999E-2</v>
          </cell>
          <cell r="J255" t="str">
            <v>5,407187835798</v>
          </cell>
          <cell r="K255" t="str">
            <v>-75,166839962017</v>
          </cell>
        </row>
        <row r="256">
          <cell r="B256" t="str">
            <v>17524</v>
          </cell>
          <cell r="C256" t="str">
            <v>17524 - Palestina</v>
          </cell>
          <cell r="D256" t="str">
            <v>PALESTINA</v>
          </cell>
          <cell r="E256" t="str">
            <v>17524</v>
          </cell>
          <cell r="F256">
            <v>2020</v>
          </cell>
          <cell r="G256" t="str">
            <v>CALDAS</v>
          </cell>
          <cell r="H256">
            <v>0.60078399999999998</v>
          </cell>
          <cell r="I256">
            <v>9.1450000000000004E-3</v>
          </cell>
          <cell r="J256" t="str">
            <v>5,050342542715</v>
          </cell>
          <cell r="K256" t="str">
            <v>-75,661762658884</v>
          </cell>
        </row>
        <row r="257">
          <cell r="B257" t="str">
            <v>17513</v>
          </cell>
          <cell r="C257" t="str">
            <v>17513 - Pacora</v>
          </cell>
          <cell r="D257" t="str">
            <v>PÃCORA</v>
          </cell>
          <cell r="E257" t="str">
            <v>17513</v>
          </cell>
          <cell r="F257">
            <v>2020</v>
          </cell>
          <cell r="G257" t="str">
            <v>CALDAS</v>
          </cell>
          <cell r="H257">
            <v>0.78025900000000004</v>
          </cell>
          <cell r="I257">
            <v>2.0969999999999999E-2</v>
          </cell>
          <cell r="J257" t="str">
            <v>5,500035034699</v>
          </cell>
          <cell r="K257" t="str">
            <v>-75,482450564958</v>
          </cell>
        </row>
        <row r="258">
          <cell r="B258" t="str">
            <v>17614</v>
          </cell>
          <cell r="C258" t="str">
            <v>17614 - Riosucio</v>
          </cell>
          <cell r="D258" t="str">
            <v>RIOSUCIO</v>
          </cell>
          <cell r="E258" t="str">
            <v>17614</v>
          </cell>
          <cell r="F258">
            <v>2020</v>
          </cell>
          <cell r="G258" t="str">
            <v>CALDAS</v>
          </cell>
          <cell r="H258">
            <v>1.085485</v>
          </cell>
          <cell r="I258">
            <v>3.1321000000000002E-2</v>
          </cell>
          <cell r="J258" t="str">
            <v>5,442275417738</v>
          </cell>
          <cell r="K258" t="str">
            <v>-75,752204990344</v>
          </cell>
        </row>
        <row r="259">
          <cell r="B259" t="str">
            <v>63001</v>
          </cell>
          <cell r="C259" t="str">
            <v>63001 - Armenia</v>
          </cell>
          <cell r="D259" t="str">
            <v>ARMENIA</v>
          </cell>
          <cell r="E259" t="str">
            <v>63001</v>
          </cell>
          <cell r="F259">
            <v>2020</v>
          </cell>
          <cell r="G259" t="str">
            <v>QUINDIO</v>
          </cell>
          <cell r="H259">
            <v>0.90660200000000002</v>
          </cell>
          <cell r="I259">
            <v>9.9019999999999993E-3</v>
          </cell>
          <cell r="J259" t="str">
            <v>4,499501127634</v>
          </cell>
          <cell r="K259" t="str">
            <v>-75,724899851774</v>
          </cell>
        </row>
        <row r="260">
          <cell r="B260" t="str">
            <v>63111</v>
          </cell>
          <cell r="C260" t="str">
            <v>63111 - Buenavista</v>
          </cell>
          <cell r="D260" t="str">
            <v>BUENAVISTA</v>
          </cell>
          <cell r="E260" t="str">
            <v>63111</v>
          </cell>
          <cell r="F260">
            <v>2020</v>
          </cell>
          <cell r="G260" t="str">
            <v>QUINDIO</v>
          </cell>
          <cell r="H260">
            <v>0.25341000000000002</v>
          </cell>
          <cell r="I260">
            <v>3.1310000000000001E-3</v>
          </cell>
          <cell r="J260" t="str">
            <v>4,366632381912</v>
          </cell>
          <cell r="K260" t="str">
            <v>-75,744037340160</v>
          </cell>
        </row>
        <row r="261">
          <cell r="B261" t="str">
            <v>63130</v>
          </cell>
          <cell r="C261" t="str">
            <v>63130 - Calarcá</v>
          </cell>
          <cell r="D261" t="str">
            <v>CALARCÃ</v>
          </cell>
          <cell r="E261" t="str">
            <v>63130</v>
          </cell>
          <cell r="F261">
            <v>2020</v>
          </cell>
          <cell r="G261" t="str">
            <v>QUINDIO</v>
          </cell>
          <cell r="H261">
            <v>0.92766499999999996</v>
          </cell>
          <cell r="I261">
            <v>1.7979999999999999E-2</v>
          </cell>
          <cell r="J261" t="str">
            <v>4,467879428409</v>
          </cell>
          <cell r="K261" t="str">
            <v>-75,656747190194</v>
          </cell>
        </row>
        <row r="262">
          <cell r="B262" t="str">
            <v>63190</v>
          </cell>
          <cell r="C262" t="str">
            <v>63190 - Circasia</v>
          </cell>
          <cell r="D262" t="str">
            <v>CIRCASIA</v>
          </cell>
          <cell r="E262" t="str">
            <v>63190</v>
          </cell>
          <cell r="F262">
            <v>2020</v>
          </cell>
          <cell r="G262" t="str">
            <v>QUINDIO</v>
          </cell>
          <cell r="H262">
            <v>0.62002000000000002</v>
          </cell>
          <cell r="I262">
            <v>7.3550000000000004E-3</v>
          </cell>
          <cell r="J262" t="str">
            <v>4,604845344384</v>
          </cell>
          <cell r="K262" t="str">
            <v>-75,666884493943</v>
          </cell>
        </row>
        <row r="263">
          <cell r="B263" t="str">
            <v>63212</v>
          </cell>
          <cell r="C263" t="str">
            <v>63212 - Córdoba</v>
          </cell>
          <cell r="D263" t="str">
            <v>CÃ“RDOBA</v>
          </cell>
          <cell r="E263" t="str">
            <v>63212</v>
          </cell>
          <cell r="F263">
            <v>2020</v>
          </cell>
          <cell r="G263" t="str">
            <v>QUINDIO</v>
          </cell>
          <cell r="H263">
            <v>0.45127899999999999</v>
          </cell>
          <cell r="I263">
            <v>7.5690000000000002E-3</v>
          </cell>
          <cell r="J263" t="str">
            <v>4,395975176494</v>
          </cell>
          <cell r="K263" t="str">
            <v>-75,651323076899</v>
          </cell>
        </row>
        <row r="264">
          <cell r="B264" t="str">
            <v>63272</v>
          </cell>
          <cell r="C264" t="str">
            <v>63272 - Filandia</v>
          </cell>
          <cell r="D264" t="str">
            <v>FILANDIA</v>
          </cell>
          <cell r="E264" t="str">
            <v>63272</v>
          </cell>
          <cell r="F264">
            <v>2020</v>
          </cell>
          <cell r="G264" t="str">
            <v>QUINDIO</v>
          </cell>
          <cell r="H264">
            <v>0.65370600000000001</v>
          </cell>
          <cell r="I264">
            <v>8.6789999999999992E-3</v>
          </cell>
          <cell r="J264" t="str">
            <v>4,669325346518</v>
          </cell>
          <cell r="K264" t="str">
            <v>-75,671469407204</v>
          </cell>
        </row>
        <row r="265">
          <cell r="B265" t="str">
            <v>63302</v>
          </cell>
          <cell r="C265" t="str">
            <v>63302 - Génova</v>
          </cell>
          <cell r="D265" t="str">
            <v>GÃ‰NOVA</v>
          </cell>
          <cell r="E265" t="str">
            <v>63302</v>
          </cell>
          <cell r="F265">
            <v>2020</v>
          </cell>
          <cell r="G265" t="str">
            <v>QUINDIO</v>
          </cell>
          <cell r="H265">
            <v>0.80051399999999995</v>
          </cell>
          <cell r="I265">
            <v>2.4001999999999999E-2</v>
          </cell>
          <cell r="J265" t="str">
            <v>4,180107772585</v>
          </cell>
          <cell r="K265" t="str">
            <v>-75,760566947460</v>
          </cell>
        </row>
        <row r="266">
          <cell r="B266" t="str">
            <v>63401</v>
          </cell>
          <cell r="C266" t="str">
            <v>63401 - La Tebaida</v>
          </cell>
          <cell r="D266" t="str">
            <v>LA TEBAIDA</v>
          </cell>
          <cell r="E266" t="str">
            <v>63401</v>
          </cell>
          <cell r="F266">
            <v>2020</v>
          </cell>
          <cell r="G266" t="str">
            <v>QUINDIO</v>
          </cell>
          <cell r="H266">
            <v>0.62065199999999998</v>
          </cell>
          <cell r="I266">
            <v>7.2760000000000003E-3</v>
          </cell>
          <cell r="J266" t="str">
            <v>4,435674156285</v>
          </cell>
          <cell r="K266" t="str">
            <v>-75,817321360728</v>
          </cell>
        </row>
        <row r="267">
          <cell r="B267" t="str">
            <v>63470</v>
          </cell>
          <cell r="C267" t="str">
            <v>63470 - Montenegro</v>
          </cell>
          <cell r="D267" t="str">
            <v>MONTENEGRO</v>
          </cell>
          <cell r="E267" t="str">
            <v>63470</v>
          </cell>
          <cell r="F267">
            <v>2020</v>
          </cell>
          <cell r="G267" t="str">
            <v>QUINDIO</v>
          </cell>
          <cell r="H267">
            <v>0.77612899999999996</v>
          </cell>
          <cell r="I267">
            <v>1.2135E-2</v>
          </cell>
          <cell r="J267" t="str">
            <v>4,521890945288</v>
          </cell>
          <cell r="K267" t="str">
            <v>-75,818065942201</v>
          </cell>
        </row>
        <row r="268">
          <cell r="B268" t="str">
            <v>63548</v>
          </cell>
          <cell r="C268" t="str">
            <v>63548 - Pijao</v>
          </cell>
          <cell r="D268" t="str">
            <v>PIJAO</v>
          </cell>
          <cell r="E268" t="str">
            <v>63548</v>
          </cell>
          <cell r="F268">
            <v>2020</v>
          </cell>
          <cell r="G268" t="str">
            <v>QUINDIO</v>
          </cell>
          <cell r="H268">
            <v>0.75075800000000004</v>
          </cell>
          <cell r="I268">
            <v>2.0235E-2</v>
          </cell>
          <cell r="J268" t="str">
            <v>4,303979339777</v>
          </cell>
          <cell r="K268" t="str">
            <v>-75,683304171034</v>
          </cell>
        </row>
        <row r="269">
          <cell r="B269" t="str">
            <v>63594</v>
          </cell>
          <cell r="C269" t="str">
            <v>63594 - Quimbaya</v>
          </cell>
          <cell r="D269" t="str">
            <v>QUIMBAYA</v>
          </cell>
          <cell r="E269" t="str">
            <v>63594</v>
          </cell>
          <cell r="F269">
            <v>2020</v>
          </cell>
          <cell r="G269" t="str">
            <v>QUINDIO</v>
          </cell>
          <cell r="H269">
            <v>0.67414600000000002</v>
          </cell>
          <cell r="I269">
            <v>1.0872E-2</v>
          </cell>
          <cell r="J269" t="str">
            <v>4,610273496651</v>
          </cell>
          <cell r="K269" t="str">
            <v>-75,792050869431</v>
          </cell>
        </row>
        <row r="270">
          <cell r="B270" t="str">
            <v>63690</v>
          </cell>
          <cell r="C270" t="str">
            <v>63690 - Salento</v>
          </cell>
          <cell r="D270" t="str">
            <v>SALENTO</v>
          </cell>
          <cell r="E270" t="str">
            <v>63690</v>
          </cell>
          <cell r="F270">
            <v>2020</v>
          </cell>
          <cell r="G270" t="str">
            <v>QUINDIO</v>
          </cell>
          <cell r="H270">
            <v>0.952511</v>
          </cell>
          <cell r="I270">
            <v>2.8288000000000001E-2</v>
          </cell>
          <cell r="J270" t="str">
            <v>4,611314653911</v>
          </cell>
          <cell r="K270" t="str">
            <v>-75,530921121774</v>
          </cell>
        </row>
        <row r="271">
          <cell r="B271" t="str">
            <v>66001</v>
          </cell>
          <cell r="C271" t="str">
            <v>66001 - Pereira</v>
          </cell>
          <cell r="D271" t="str">
            <v>PEREIRA</v>
          </cell>
          <cell r="E271" t="str">
            <v>66001</v>
          </cell>
          <cell r="F271">
            <v>2020</v>
          </cell>
          <cell r="G271" t="str">
            <v>RISARALDA</v>
          </cell>
          <cell r="H271">
            <v>2.0187659999999998</v>
          </cell>
          <cell r="I271">
            <v>4.9535000000000003E-2</v>
          </cell>
          <cell r="J271" t="str">
            <v>4,781290272540</v>
          </cell>
          <cell r="K271" t="str">
            <v>-75,712361391545</v>
          </cell>
        </row>
        <row r="272">
          <cell r="B272" t="str">
            <v>66045</v>
          </cell>
          <cell r="C272" t="str">
            <v>66045 - Apia</v>
          </cell>
          <cell r="D272" t="str">
            <v>APÃA</v>
          </cell>
          <cell r="E272" t="str">
            <v>66045</v>
          </cell>
          <cell r="F272">
            <v>2020</v>
          </cell>
          <cell r="G272" t="str">
            <v>RISARALDA</v>
          </cell>
          <cell r="H272">
            <v>0.73907299999999998</v>
          </cell>
          <cell r="I272">
            <v>1.2219000000000001E-2</v>
          </cell>
          <cell r="J272" t="str">
            <v>5,139635356917</v>
          </cell>
          <cell r="K272" t="str">
            <v>-75,953538704715</v>
          </cell>
        </row>
        <row r="273">
          <cell r="B273" t="str">
            <v>66075</v>
          </cell>
          <cell r="C273" t="str">
            <v>66075 - Balboa</v>
          </cell>
          <cell r="D273" t="str">
            <v>BALBOA</v>
          </cell>
          <cell r="E273" t="str">
            <v>66075</v>
          </cell>
          <cell r="F273">
            <v>2020</v>
          </cell>
          <cell r="G273" t="str">
            <v>RISARALDA</v>
          </cell>
          <cell r="H273">
            <v>0.51954100000000003</v>
          </cell>
          <cell r="I273">
            <v>9.7319999999999993E-3</v>
          </cell>
          <cell r="J273" t="str">
            <v>4,918349675640</v>
          </cell>
          <cell r="K273" t="str">
            <v>-75,942753858138</v>
          </cell>
        </row>
        <row r="274">
          <cell r="B274" t="str">
            <v>66088</v>
          </cell>
          <cell r="C274" t="str">
            <v>66088 - Belén De Umbría</v>
          </cell>
          <cell r="D274" t="str">
            <v>BELÃ‰N DE UMBRÃA</v>
          </cell>
          <cell r="E274" t="str">
            <v>66088</v>
          </cell>
          <cell r="F274">
            <v>2020</v>
          </cell>
          <cell r="G274" t="str">
            <v>RISARALDA</v>
          </cell>
          <cell r="H274">
            <v>0.57956600000000003</v>
          </cell>
          <cell r="I274">
            <v>1.4716999999999999E-2</v>
          </cell>
          <cell r="J274" t="str">
            <v>5,200398695596</v>
          </cell>
          <cell r="K274" t="str">
            <v>-75,867938933452</v>
          </cell>
        </row>
        <row r="275">
          <cell r="B275" t="str">
            <v>66170</v>
          </cell>
          <cell r="C275" t="str">
            <v>66170 - Dosquebradas</v>
          </cell>
          <cell r="D275" t="str">
            <v>DOSQUEBRADAS</v>
          </cell>
          <cell r="E275" t="str">
            <v>66170</v>
          </cell>
          <cell r="F275">
            <v>2020</v>
          </cell>
          <cell r="G275" t="str">
            <v>RISARALDA</v>
          </cell>
          <cell r="H275">
            <v>0.36603000000000002</v>
          </cell>
          <cell r="I275">
            <v>5.7130000000000002E-3</v>
          </cell>
          <cell r="J275" t="str">
            <v>4,842021144243</v>
          </cell>
          <cell r="K275" t="str">
            <v>-75,669936549276</v>
          </cell>
        </row>
        <row r="276">
          <cell r="B276" t="str">
            <v>66318</v>
          </cell>
          <cell r="C276" t="str">
            <v>66318 - Guatica</v>
          </cell>
          <cell r="D276" t="str">
            <v>GUÃTICA</v>
          </cell>
          <cell r="E276" t="str">
            <v>66318</v>
          </cell>
          <cell r="F276">
            <v>2020</v>
          </cell>
          <cell r="G276" t="str">
            <v>RISARALDA</v>
          </cell>
          <cell r="H276">
            <v>0.49184800000000001</v>
          </cell>
          <cell r="I276">
            <v>8.2179999999999996E-3</v>
          </cell>
          <cell r="J276" t="str">
            <v>5,320295966324</v>
          </cell>
          <cell r="K276" t="str">
            <v>-75,804366589235</v>
          </cell>
        </row>
        <row r="277">
          <cell r="B277" t="str">
            <v>66383</v>
          </cell>
          <cell r="C277" t="str">
            <v>66383 - La Celia</v>
          </cell>
          <cell r="D277" t="str">
            <v>LA CELIA</v>
          </cell>
          <cell r="E277" t="str">
            <v>66383</v>
          </cell>
          <cell r="F277">
            <v>2020</v>
          </cell>
          <cell r="G277" t="str">
            <v>RISARALDA</v>
          </cell>
          <cell r="H277">
            <v>0.52845799999999998</v>
          </cell>
          <cell r="I277">
            <v>7.5319999999999996E-3</v>
          </cell>
          <cell r="J277" t="str">
            <v>4,988127678535</v>
          </cell>
          <cell r="K277" t="str">
            <v>-76,008226782034</v>
          </cell>
        </row>
        <row r="278">
          <cell r="B278" t="str">
            <v>66400</v>
          </cell>
          <cell r="C278" t="str">
            <v>66400 - La Virginia</v>
          </cell>
          <cell r="D278" t="str">
            <v>LA VIRGINIA</v>
          </cell>
          <cell r="E278" t="str">
            <v>66400</v>
          </cell>
          <cell r="F278">
            <v>2020</v>
          </cell>
          <cell r="G278" t="str">
            <v>RISARALDA</v>
          </cell>
          <cell r="H278">
            <v>0.25467000000000001</v>
          </cell>
          <cell r="I278">
            <v>2.6719999999999999E-3</v>
          </cell>
          <cell r="J278" t="str">
            <v>4,904704187145</v>
          </cell>
          <cell r="K278" t="str">
            <v>-75,852081622814</v>
          </cell>
        </row>
        <row r="279">
          <cell r="B279" t="str">
            <v>66440</v>
          </cell>
          <cell r="C279" t="str">
            <v>66440 - Marsella</v>
          </cell>
          <cell r="D279" t="str">
            <v>MARSELLA</v>
          </cell>
          <cell r="E279" t="str">
            <v>66440</v>
          </cell>
          <cell r="F279">
            <v>2020</v>
          </cell>
          <cell r="G279" t="str">
            <v>RISARALDA</v>
          </cell>
          <cell r="H279">
            <v>0.61252399999999996</v>
          </cell>
          <cell r="I279">
            <v>1.2163999999999999E-2</v>
          </cell>
          <cell r="J279" t="str">
            <v>4,942936184979</v>
          </cell>
          <cell r="K279" t="str">
            <v>-75,753213895915</v>
          </cell>
        </row>
        <row r="280">
          <cell r="B280" t="str">
            <v>66456</v>
          </cell>
          <cell r="C280" t="str">
            <v>66456 - Mistrato</v>
          </cell>
          <cell r="D280" t="str">
            <v>MISTRATÃ“</v>
          </cell>
          <cell r="E280" t="str">
            <v>66456</v>
          </cell>
          <cell r="F280">
            <v>2020</v>
          </cell>
          <cell r="G280" t="str">
            <v>RISARALDA</v>
          </cell>
          <cell r="H280">
            <v>1.1187849999999999</v>
          </cell>
          <cell r="I280">
            <v>4.6031000000000002E-2</v>
          </cell>
          <cell r="J280" t="str">
            <v>5,414078140638</v>
          </cell>
          <cell r="K280" t="str">
            <v>-75,961353866071</v>
          </cell>
        </row>
        <row r="281">
          <cell r="B281" t="str">
            <v>66572</v>
          </cell>
          <cell r="C281" t="str">
            <v>66572 - Pueblo Rico</v>
          </cell>
          <cell r="D281" t="str">
            <v>PUEBLO RICO</v>
          </cell>
          <cell r="E281" t="str">
            <v>66572</v>
          </cell>
          <cell r="F281">
            <v>2020</v>
          </cell>
          <cell r="G281" t="str">
            <v>RISARALDA</v>
          </cell>
          <cell r="H281">
            <v>1.109861</v>
          </cell>
          <cell r="I281">
            <v>5.0009999999999999E-2</v>
          </cell>
          <cell r="J281" t="str">
            <v>5,286295407803</v>
          </cell>
          <cell r="K281" t="str">
            <v>-76,073594212098</v>
          </cell>
        </row>
        <row r="282">
          <cell r="B282" t="str">
            <v>66594</v>
          </cell>
          <cell r="C282" t="str">
            <v>66594 - Quinchia</v>
          </cell>
          <cell r="D282" t="str">
            <v>QUINCHÃA</v>
          </cell>
          <cell r="E282" t="str">
            <v>66594</v>
          </cell>
          <cell r="F282">
            <v>2020</v>
          </cell>
          <cell r="G282" t="str">
            <v>RISARALDA</v>
          </cell>
          <cell r="H282">
            <v>0.499859</v>
          </cell>
          <cell r="I282">
            <v>1.1423000000000001E-2</v>
          </cell>
          <cell r="J282" t="str">
            <v>5,323906864376</v>
          </cell>
          <cell r="K282" t="str">
            <v>-75,713396831583</v>
          </cell>
        </row>
        <row r="283">
          <cell r="B283" t="str">
            <v>66682</v>
          </cell>
          <cell r="C283" t="str">
            <v>66682 - Santa Rosa De Cabal</v>
          </cell>
          <cell r="D283" t="str">
            <v>SANTA ROSA DE CABAL</v>
          </cell>
          <cell r="E283" t="str">
            <v>66682</v>
          </cell>
          <cell r="F283">
            <v>2020</v>
          </cell>
          <cell r="G283" t="str">
            <v>RISARALDA</v>
          </cell>
          <cell r="H283">
            <v>1.256845</v>
          </cell>
          <cell r="I283">
            <v>4.4277999999999998E-2</v>
          </cell>
          <cell r="J283" t="str">
            <v>4,833789828000</v>
          </cell>
          <cell r="K283" t="str">
            <v>-75,549501743792</v>
          </cell>
        </row>
        <row r="284">
          <cell r="B284" t="str">
            <v>66687</v>
          </cell>
          <cell r="C284" t="str">
            <v>66687 - Santuario</v>
          </cell>
          <cell r="D284" t="str">
            <v>SANTUARIO</v>
          </cell>
          <cell r="E284" t="str">
            <v>66687</v>
          </cell>
          <cell r="F284">
            <v>2020</v>
          </cell>
          <cell r="G284" t="str">
            <v>RISARALDA</v>
          </cell>
          <cell r="H284">
            <v>0.88012500000000005</v>
          </cell>
          <cell r="I284">
            <v>1.5547E-2</v>
          </cell>
          <cell r="J284" t="str">
            <v>5,045977696334</v>
          </cell>
          <cell r="K284" t="str">
            <v>-75,981982727683</v>
          </cell>
        </row>
        <row r="285">
          <cell r="B285" t="str">
            <v>05001</v>
          </cell>
          <cell r="C285" t="str">
            <v>05001 - Medellín</v>
          </cell>
          <cell r="D285" t="str">
            <v>MEDELLÃN</v>
          </cell>
          <cell r="E285" t="str">
            <v>05001</v>
          </cell>
          <cell r="F285">
            <v>2020</v>
          </cell>
          <cell r="G285" t="str">
            <v>ANTIOQUIA</v>
          </cell>
          <cell r="H285">
            <v>1.0329219999999999</v>
          </cell>
          <cell r="I285">
            <v>3.0606999999999999E-2</v>
          </cell>
          <cell r="J285" t="str">
            <v>6,257590259203</v>
          </cell>
          <cell r="K285" t="str">
            <v>-75,611031065460</v>
          </cell>
        </row>
        <row r="286">
          <cell r="B286" t="str">
            <v>05101</v>
          </cell>
          <cell r="C286" t="str">
            <v>05101 - Ciudad Bolívar</v>
          </cell>
          <cell r="D286" t="str">
            <v>CIUDAD BOLÃVAR</v>
          </cell>
          <cell r="E286" t="str">
            <v>05101</v>
          </cell>
          <cell r="F286">
            <v>2020</v>
          </cell>
          <cell r="G286" t="str">
            <v>ANTIOQUIA</v>
          </cell>
          <cell r="H286">
            <v>0.70850400000000002</v>
          </cell>
          <cell r="I286">
            <v>2.1242E-2</v>
          </cell>
          <cell r="J286" t="str">
            <v>5,840995665986</v>
          </cell>
          <cell r="K286" t="str">
            <v>-76,010652526134</v>
          </cell>
        </row>
        <row r="287">
          <cell r="B287" t="str">
            <v>05107</v>
          </cell>
          <cell r="C287" t="str">
            <v>05107 - Briceño</v>
          </cell>
          <cell r="D287" t="str">
            <v>BRICEÃ‘O</v>
          </cell>
          <cell r="E287" t="str">
            <v>05107</v>
          </cell>
          <cell r="F287">
            <v>2020</v>
          </cell>
          <cell r="G287" t="str">
            <v>ANTIOQUIA</v>
          </cell>
          <cell r="H287">
            <v>1.004472</v>
          </cell>
          <cell r="I287">
            <v>3.0785E-2</v>
          </cell>
          <cell r="J287" t="str">
            <v>7,111788461500</v>
          </cell>
          <cell r="K287" t="str">
            <v>-75,562234737527</v>
          </cell>
        </row>
        <row r="288">
          <cell r="B288" t="str">
            <v>05113</v>
          </cell>
          <cell r="C288" t="str">
            <v>05113 - Buriticá</v>
          </cell>
          <cell r="D288" t="str">
            <v>BURITICÃ</v>
          </cell>
          <cell r="E288" t="str">
            <v>05113</v>
          </cell>
          <cell r="F288">
            <v>2020</v>
          </cell>
          <cell r="G288" t="str">
            <v>ANTIOQUIA</v>
          </cell>
          <cell r="H288">
            <v>0.963723</v>
          </cell>
          <cell r="I288">
            <v>2.9028000000000002E-2</v>
          </cell>
          <cell r="J288" t="str">
            <v>6,809064889803</v>
          </cell>
          <cell r="K288" t="str">
            <v>-75,912065946659</v>
          </cell>
        </row>
        <row r="289">
          <cell r="B289" t="str">
            <v>05120</v>
          </cell>
          <cell r="C289" t="str">
            <v>05120 - Cáceres</v>
          </cell>
          <cell r="D289" t="str">
            <v>CÃCERES</v>
          </cell>
          <cell r="E289" t="str">
            <v>05120</v>
          </cell>
          <cell r="F289">
            <v>2020</v>
          </cell>
          <cell r="G289" t="str">
            <v>ANTIOQUIA</v>
          </cell>
          <cell r="H289">
            <v>2.9333640000000001</v>
          </cell>
          <cell r="I289">
            <v>0.153504</v>
          </cell>
          <cell r="J289" t="str">
            <v>7,665155105272</v>
          </cell>
          <cell r="K289" t="str">
            <v>-75,223697441421</v>
          </cell>
        </row>
        <row r="290">
          <cell r="B290" t="str">
            <v>05093</v>
          </cell>
          <cell r="C290" t="str">
            <v>05093 - Betulia</v>
          </cell>
          <cell r="D290" t="str">
            <v>BETULIA</v>
          </cell>
          <cell r="E290" t="str">
            <v>05093</v>
          </cell>
          <cell r="F290">
            <v>2020</v>
          </cell>
          <cell r="G290" t="str">
            <v>ANTIOQUIA</v>
          </cell>
          <cell r="H290">
            <v>0.84767599999999999</v>
          </cell>
          <cell r="I290">
            <v>2.1413999999999999E-2</v>
          </cell>
          <cell r="J290" t="str">
            <v>6,185783611946</v>
          </cell>
          <cell r="K290" t="str">
            <v>-75,956492462533</v>
          </cell>
        </row>
        <row r="291">
          <cell r="B291" t="str">
            <v>05091</v>
          </cell>
          <cell r="C291" t="str">
            <v>05091 - Betania</v>
          </cell>
          <cell r="D291" t="str">
            <v>BETANIA</v>
          </cell>
          <cell r="E291" t="str">
            <v>05091</v>
          </cell>
          <cell r="F291">
            <v>2020</v>
          </cell>
          <cell r="G291" t="str">
            <v>ANTIOQUIA</v>
          </cell>
          <cell r="H291">
            <v>0.69230599999999998</v>
          </cell>
          <cell r="I291">
            <v>1.4721E-2</v>
          </cell>
          <cell r="J291" t="str">
            <v>5,727081285368</v>
          </cell>
          <cell r="K291" t="str">
            <v>-75,986891073789</v>
          </cell>
        </row>
        <row r="292">
          <cell r="B292" t="str">
            <v>05088</v>
          </cell>
          <cell r="C292" t="str">
            <v>05088 - Bello</v>
          </cell>
          <cell r="D292" t="str">
            <v>BELLO</v>
          </cell>
          <cell r="E292" t="str">
            <v>05088</v>
          </cell>
          <cell r="F292">
            <v>2020</v>
          </cell>
          <cell r="G292" t="str">
            <v>ANTIOQUIA</v>
          </cell>
          <cell r="H292">
            <v>0.61436400000000002</v>
          </cell>
          <cell r="I292">
            <v>1.2068000000000001E-2</v>
          </cell>
          <cell r="J292" t="str">
            <v>6,358841086269</v>
          </cell>
          <cell r="K292" t="str">
            <v>-75,589735877559</v>
          </cell>
        </row>
        <row r="293">
          <cell r="B293" t="str">
            <v>05086</v>
          </cell>
          <cell r="C293" t="str">
            <v>05086 - Belmira</v>
          </cell>
          <cell r="D293" t="str">
            <v>BELMIRA</v>
          </cell>
          <cell r="E293" t="str">
            <v>05086</v>
          </cell>
          <cell r="F293">
            <v>2020</v>
          </cell>
          <cell r="G293" t="str">
            <v>ANTIOQUIA</v>
          </cell>
          <cell r="H293">
            <v>1.1730039999999999</v>
          </cell>
          <cell r="I293">
            <v>2.4199999999999999E-2</v>
          </cell>
          <cell r="J293" t="str">
            <v>6,653662775344</v>
          </cell>
          <cell r="K293" t="str">
            <v>-75,653851198879</v>
          </cell>
        </row>
        <row r="294">
          <cell r="B294" t="str">
            <v>05079</v>
          </cell>
          <cell r="C294" t="str">
            <v>05079 - Barbosa</v>
          </cell>
          <cell r="D294" t="str">
            <v>BARBOSA</v>
          </cell>
          <cell r="E294" t="str">
            <v>05079</v>
          </cell>
          <cell r="F294">
            <v>2020</v>
          </cell>
          <cell r="G294" t="str">
            <v>ANTIOQUIA</v>
          </cell>
          <cell r="H294">
            <v>0.77001799999999998</v>
          </cell>
          <cell r="I294">
            <v>1.6803999999999999E-2</v>
          </cell>
          <cell r="J294" t="str">
            <v>6,443417934767</v>
          </cell>
          <cell r="K294" t="str">
            <v>-75,329240853630</v>
          </cell>
        </row>
        <row r="295">
          <cell r="B295" t="str">
            <v>05059</v>
          </cell>
          <cell r="C295" t="str">
            <v>05059 - Armenia</v>
          </cell>
          <cell r="D295" t="str">
            <v>ARMENIA</v>
          </cell>
          <cell r="E295" t="str">
            <v>05059</v>
          </cell>
          <cell r="F295">
            <v>2020</v>
          </cell>
          <cell r="G295" t="str">
            <v>ANTIOQUIA</v>
          </cell>
          <cell r="H295">
            <v>0.50277700000000003</v>
          </cell>
          <cell r="I295">
            <v>9.0139999999999994E-3</v>
          </cell>
          <cell r="J295" t="str">
            <v>6,163683757798</v>
          </cell>
          <cell r="K295" t="str">
            <v>-75,809955281154</v>
          </cell>
        </row>
        <row r="296">
          <cell r="B296" t="str">
            <v>05055</v>
          </cell>
          <cell r="C296" t="str">
            <v>05055 - Argelia</v>
          </cell>
          <cell r="D296" t="str">
            <v>ARGELIA</v>
          </cell>
          <cell r="E296" t="str">
            <v>05055</v>
          </cell>
          <cell r="F296">
            <v>2020</v>
          </cell>
          <cell r="G296" t="str">
            <v>ANTIOQUIA</v>
          </cell>
          <cell r="H296">
            <v>1.062338</v>
          </cell>
          <cell r="I296">
            <v>2.0022000000000002E-2</v>
          </cell>
          <cell r="J296" t="str">
            <v>5,708114524470</v>
          </cell>
          <cell r="K296" t="str">
            <v>-75,094697954278</v>
          </cell>
        </row>
        <row r="297">
          <cell r="B297" t="str">
            <v>05051</v>
          </cell>
          <cell r="C297" t="str">
            <v>05051 - Arboletes</v>
          </cell>
          <cell r="D297" t="str">
            <v>ARBOLETES</v>
          </cell>
          <cell r="E297" t="str">
            <v>05051</v>
          </cell>
          <cell r="F297">
            <v>2020</v>
          </cell>
          <cell r="G297" t="str">
            <v>ANTIOQUIA</v>
          </cell>
          <cell r="H297">
            <v>1.8584529999999999</v>
          </cell>
          <cell r="I297">
            <v>6.1855E-2</v>
          </cell>
          <cell r="J297" t="str">
            <v>8,611395262275</v>
          </cell>
          <cell r="K297" t="str">
            <v>-76,414783172738</v>
          </cell>
        </row>
        <row r="298">
          <cell r="B298" t="str">
            <v>05044</v>
          </cell>
          <cell r="C298" t="str">
            <v>05044 - Anza</v>
          </cell>
          <cell r="D298" t="str">
            <v>ANZÃ</v>
          </cell>
          <cell r="E298" t="str">
            <v>05044</v>
          </cell>
          <cell r="F298">
            <v>2020</v>
          </cell>
          <cell r="G298" t="str">
            <v>ANTIOQUIA</v>
          </cell>
          <cell r="H298">
            <v>0.74683500000000003</v>
          </cell>
          <cell r="I298">
            <v>2.0892999999999998E-2</v>
          </cell>
          <cell r="J298" t="str">
            <v>6,308040259263</v>
          </cell>
          <cell r="K298" t="str">
            <v>-75,912590870990</v>
          </cell>
        </row>
        <row r="299">
          <cell r="B299" t="str">
            <v>05042</v>
          </cell>
          <cell r="C299" t="str">
            <v>05042 - Santafe De Antioquia</v>
          </cell>
          <cell r="D299" t="str">
            <v>SANTA FÃ‰ DE ANTIOQUIA</v>
          </cell>
          <cell r="E299" t="str">
            <v>05042</v>
          </cell>
          <cell r="F299">
            <v>2020</v>
          </cell>
          <cell r="G299" t="str">
            <v>ANTIOQUIA</v>
          </cell>
          <cell r="H299">
            <v>1.1216839999999999</v>
          </cell>
          <cell r="I299">
            <v>4.2929000000000002E-2</v>
          </cell>
          <cell r="J299" t="str">
            <v>6,535711575684</v>
          </cell>
          <cell r="K299" t="str">
            <v>-75,904266578848</v>
          </cell>
        </row>
        <row r="300">
          <cell r="B300" t="str">
            <v>05040</v>
          </cell>
          <cell r="C300" t="str">
            <v>05040 - Anori</v>
          </cell>
          <cell r="D300" t="str">
            <v>ANORÃ</v>
          </cell>
          <cell r="E300" t="str">
            <v>05040</v>
          </cell>
          <cell r="F300">
            <v>2020</v>
          </cell>
          <cell r="G300" t="str">
            <v>ANTIOQUIA</v>
          </cell>
          <cell r="H300">
            <v>1.8482609999999999</v>
          </cell>
          <cell r="I300">
            <v>0.115706</v>
          </cell>
          <cell r="J300" t="str">
            <v>7,193110778055</v>
          </cell>
          <cell r="K300" t="str">
            <v>-75,108489538675</v>
          </cell>
        </row>
        <row r="301">
          <cell r="B301" t="str">
            <v>05038</v>
          </cell>
          <cell r="C301" t="str">
            <v>05038 - Angostura</v>
          </cell>
          <cell r="D301" t="str">
            <v>ANGOSTURA</v>
          </cell>
          <cell r="E301" t="str">
            <v>05038</v>
          </cell>
          <cell r="F301">
            <v>2020</v>
          </cell>
          <cell r="G301" t="str">
            <v>ANTIOQUIA</v>
          </cell>
          <cell r="H301">
            <v>0.91916200000000003</v>
          </cell>
          <cell r="I301">
            <v>2.7692999999999999E-2</v>
          </cell>
          <cell r="J301" t="str">
            <v>6,861498764097</v>
          </cell>
          <cell r="K301" t="str">
            <v>-75,358315996830</v>
          </cell>
        </row>
        <row r="302">
          <cell r="B302" t="str">
            <v>05036</v>
          </cell>
          <cell r="C302" t="str">
            <v>05036 - Angelopolis</v>
          </cell>
          <cell r="D302" t="str">
            <v>ANGELÃ“POLIS</v>
          </cell>
          <cell r="E302" t="str">
            <v>05036</v>
          </cell>
          <cell r="F302">
            <v>2020</v>
          </cell>
          <cell r="G302" t="str">
            <v>ANTIOQUIA</v>
          </cell>
          <cell r="H302">
            <v>0.42749599999999999</v>
          </cell>
          <cell r="I302">
            <v>6.6829999999999997E-3</v>
          </cell>
          <cell r="J302" t="str">
            <v>6,121430302618</v>
          </cell>
          <cell r="K302" t="str">
            <v>-75,715949662527</v>
          </cell>
        </row>
        <row r="303">
          <cell r="B303" t="str">
            <v>05034</v>
          </cell>
          <cell r="C303" t="str">
            <v>05034 - Andes</v>
          </cell>
          <cell r="D303" t="str">
            <v>ANDES</v>
          </cell>
          <cell r="E303" t="str">
            <v>05034</v>
          </cell>
          <cell r="F303">
            <v>2020</v>
          </cell>
          <cell r="G303" t="str">
            <v>ANTIOQUIA</v>
          </cell>
          <cell r="H303">
            <v>1.146285</v>
          </cell>
          <cell r="I303">
            <v>3.2820000000000002E-2</v>
          </cell>
          <cell r="J303" t="str">
            <v>5,623952296196</v>
          </cell>
          <cell r="K303" t="str">
            <v>-75,924591012038</v>
          </cell>
        </row>
        <row r="304">
          <cell r="B304" t="str">
            <v>05031</v>
          </cell>
          <cell r="C304" t="str">
            <v>05031 - Amalfi</v>
          </cell>
          <cell r="D304" t="str">
            <v>AMALFI</v>
          </cell>
          <cell r="E304" t="str">
            <v>05031</v>
          </cell>
          <cell r="F304">
            <v>2020</v>
          </cell>
          <cell r="G304" t="str">
            <v>ANTIOQUIA</v>
          </cell>
          <cell r="H304">
            <v>2.0195280000000002</v>
          </cell>
          <cell r="I304">
            <v>9.8919999999999994E-2</v>
          </cell>
          <cell r="J304" t="str">
            <v>6,977788842512</v>
          </cell>
          <cell r="K304" t="str">
            <v>-74,981239298475</v>
          </cell>
        </row>
        <row r="305">
          <cell r="B305" t="str">
            <v>05030</v>
          </cell>
          <cell r="C305" t="str">
            <v>05030 - Amaga</v>
          </cell>
          <cell r="D305" t="str">
            <v>AMAGÃ</v>
          </cell>
          <cell r="E305" t="str">
            <v>05030</v>
          </cell>
          <cell r="F305">
            <v>2020</v>
          </cell>
          <cell r="G305" t="str">
            <v>ANTIOQUIA</v>
          </cell>
          <cell r="H305">
            <v>0.44553300000000001</v>
          </cell>
          <cell r="I305">
            <v>6.8669999999999998E-3</v>
          </cell>
          <cell r="J305" t="str">
            <v>6,032921994224</v>
          </cell>
          <cell r="K305" t="str">
            <v>-75,708003098241</v>
          </cell>
        </row>
        <row r="306">
          <cell r="B306" t="str">
            <v>05021</v>
          </cell>
          <cell r="C306" t="str">
            <v>05021 - Alejandría</v>
          </cell>
          <cell r="D306" t="str">
            <v>ALEJANDRÃA</v>
          </cell>
          <cell r="E306" t="str">
            <v>05021</v>
          </cell>
          <cell r="F306">
            <v>2020</v>
          </cell>
          <cell r="G306" t="str">
            <v>ANTIOQUIA</v>
          </cell>
          <cell r="H306">
            <v>0.70520000000000005</v>
          </cell>
          <cell r="I306">
            <v>1.0534999999999999E-2</v>
          </cell>
          <cell r="J306" t="str">
            <v>6,365534124737</v>
          </cell>
          <cell r="K306" t="str">
            <v>-75,090597021961</v>
          </cell>
        </row>
        <row r="307">
          <cell r="B307" t="str">
            <v>05004</v>
          </cell>
          <cell r="C307" t="str">
            <v>05004 - Abriaquí</v>
          </cell>
          <cell r="D307" t="str">
            <v>ABRIAQUÃ</v>
          </cell>
          <cell r="E307" t="str">
            <v>05004</v>
          </cell>
          <cell r="F307">
            <v>2020</v>
          </cell>
          <cell r="G307" t="str">
            <v>ANTIOQUIA</v>
          </cell>
          <cell r="H307">
            <v>0.81066700000000003</v>
          </cell>
          <cell r="I307">
            <v>2.4253E-2</v>
          </cell>
          <cell r="J307" t="str">
            <v>6,627569378156</v>
          </cell>
          <cell r="K307" t="str">
            <v>-76,085977560706</v>
          </cell>
        </row>
        <row r="308">
          <cell r="B308" t="str">
            <v>05002</v>
          </cell>
          <cell r="C308" t="str">
            <v>05002 - Abejorral</v>
          </cell>
          <cell r="D308" t="str">
            <v>ABEJORRAL</v>
          </cell>
          <cell r="E308" t="str">
            <v>05002</v>
          </cell>
          <cell r="F308">
            <v>2020</v>
          </cell>
          <cell r="G308" t="str">
            <v>ANTIOQUIA</v>
          </cell>
          <cell r="H308">
            <v>1.1584049999999999</v>
          </cell>
          <cell r="I308">
            <v>4.1383000000000003E-2</v>
          </cell>
          <cell r="J308" t="str">
            <v>5,803728154031</v>
          </cell>
          <cell r="K308" t="str">
            <v>-75,438473525006</v>
          </cell>
        </row>
        <row r="309">
          <cell r="B309" t="str">
            <v>05895</v>
          </cell>
          <cell r="C309" t="str">
            <v>05895 - Zaragoza</v>
          </cell>
          <cell r="D309" t="str">
            <v>ZARAGOZA</v>
          </cell>
          <cell r="E309" t="str">
            <v>05895</v>
          </cell>
          <cell r="F309">
            <v>2020</v>
          </cell>
          <cell r="G309" t="str">
            <v>ANTIOQUIA</v>
          </cell>
          <cell r="H309">
            <v>2.450415</v>
          </cell>
          <cell r="I309">
            <v>9.5611000000000002E-2</v>
          </cell>
          <cell r="J309" t="str">
            <v>7,474004005687</v>
          </cell>
          <cell r="K309" t="str">
            <v>-74,858483258265</v>
          </cell>
        </row>
        <row r="310">
          <cell r="B310" t="str">
            <v>05893</v>
          </cell>
          <cell r="C310" t="str">
            <v>05893 - Yondo</v>
          </cell>
          <cell r="D310" t="str">
            <v>YONDÃ“</v>
          </cell>
          <cell r="E310" t="str">
            <v>05893</v>
          </cell>
          <cell r="F310">
            <v>2020</v>
          </cell>
          <cell r="G310" t="str">
            <v>ANTIOQUIA</v>
          </cell>
          <cell r="H310">
            <v>2.3435410000000001</v>
          </cell>
          <cell r="I310">
            <v>0.15505099999999999</v>
          </cell>
          <cell r="J310" t="str">
            <v>6,925159317948</v>
          </cell>
          <cell r="K310" t="str">
            <v>-74,158240414273</v>
          </cell>
        </row>
        <row r="311">
          <cell r="B311" t="str">
            <v>05890</v>
          </cell>
          <cell r="C311" t="str">
            <v>05890 - Yolombo</v>
          </cell>
          <cell r="D311" t="str">
            <v>YOLOMBÃ“</v>
          </cell>
          <cell r="E311" t="str">
            <v>05890</v>
          </cell>
          <cell r="F311">
            <v>2020</v>
          </cell>
          <cell r="G311" t="str">
            <v>ANTIOQUIA</v>
          </cell>
          <cell r="H311">
            <v>2.8362379999999998</v>
          </cell>
          <cell r="I311">
            <v>8.2780999999999993E-2</v>
          </cell>
          <cell r="J311" t="str">
            <v>6,645325524368</v>
          </cell>
          <cell r="K311" t="str">
            <v>-74,922754103443</v>
          </cell>
        </row>
        <row r="312">
          <cell r="B312" t="str">
            <v>05887</v>
          </cell>
          <cell r="C312" t="str">
            <v>05887 - Yarumal</v>
          </cell>
          <cell r="D312" t="str">
            <v>YARUMAL</v>
          </cell>
          <cell r="E312" t="str">
            <v>05887</v>
          </cell>
          <cell r="F312">
            <v>2020</v>
          </cell>
          <cell r="G312" t="str">
            <v>ANTIOQUIA</v>
          </cell>
          <cell r="H312">
            <v>1.752399</v>
          </cell>
          <cell r="I312">
            <v>6.0379000000000002E-2</v>
          </cell>
          <cell r="J312" t="str">
            <v>6,988130900435</v>
          </cell>
          <cell r="K312" t="str">
            <v>-75,454399574219</v>
          </cell>
        </row>
        <row r="313">
          <cell r="B313" t="str">
            <v>05885</v>
          </cell>
          <cell r="C313" t="str">
            <v>05885 - Yali</v>
          </cell>
          <cell r="D313" t="str">
            <v>YALÃ</v>
          </cell>
          <cell r="E313" t="str">
            <v>05885</v>
          </cell>
          <cell r="F313">
            <v>2020</v>
          </cell>
          <cell r="G313" t="str">
            <v>ANTIOQUIA</v>
          </cell>
          <cell r="H313">
            <v>1.419675</v>
          </cell>
          <cell r="I313">
            <v>3.6052000000000001E-2</v>
          </cell>
          <cell r="J313" t="str">
            <v>6,716870679358</v>
          </cell>
          <cell r="K313" t="str">
            <v>-74,755650019759</v>
          </cell>
        </row>
        <row r="314">
          <cell r="B314" t="str">
            <v>05861</v>
          </cell>
          <cell r="C314" t="str">
            <v>05861 - Venecia</v>
          </cell>
          <cell r="D314" t="str">
            <v>VENECIA</v>
          </cell>
          <cell r="E314" t="str">
            <v>05861</v>
          </cell>
          <cell r="F314">
            <v>2020</v>
          </cell>
          <cell r="G314" t="str">
            <v>ANTIOQUIA</v>
          </cell>
          <cell r="H314">
            <v>0.59616199999999997</v>
          </cell>
          <cell r="I314">
            <v>1.1396999999999999E-2</v>
          </cell>
          <cell r="J314" t="str">
            <v>5,956576355446</v>
          </cell>
          <cell r="K314" t="str">
            <v>-75,777224226101</v>
          </cell>
        </row>
        <row r="315">
          <cell r="B315" t="str">
            <v>05858</v>
          </cell>
          <cell r="C315" t="str">
            <v>05858 - Vegachi</v>
          </cell>
          <cell r="D315" t="str">
            <v>VEGACHÃ</v>
          </cell>
          <cell r="E315" t="str">
            <v>05858</v>
          </cell>
          <cell r="F315">
            <v>2020</v>
          </cell>
          <cell r="G315" t="str">
            <v>ANTIOQUIA</v>
          </cell>
          <cell r="H315">
            <v>1.6851750000000001</v>
          </cell>
          <cell r="I315">
            <v>4.2938999999999998E-2</v>
          </cell>
          <cell r="J315" t="str">
            <v>6,836535122036</v>
          </cell>
          <cell r="K315" t="str">
            <v>-74,754030202879</v>
          </cell>
        </row>
        <row r="316">
          <cell r="B316" t="str">
            <v>05856</v>
          </cell>
          <cell r="C316" t="str">
            <v>05856 - Valparaíso</v>
          </cell>
          <cell r="D316" t="str">
            <v>VALPARAÃSO</v>
          </cell>
          <cell r="E316" t="str">
            <v>05856</v>
          </cell>
          <cell r="F316">
            <v>2020</v>
          </cell>
          <cell r="G316" t="str">
            <v>ANTIOQUIA</v>
          </cell>
          <cell r="H316">
            <v>0.57289000000000001</v>
          </cell>
          <cell r="I316">
            <v>1.0292000000000001E-2</v>
          </cell>
          <cell r="J316" t="str">
            <v>5,651937801672</v>
          </cell>
          <cell r="K316" t="str">
            <v>-75,630834123389</v>
          </cell>
        </row>
        <row r="317">
          <cell r="B317" t="str">
            <v>05854</v>
          </cell>
          <cell r="C317" t="str">
            <v>05854 - Valdivia</v>
          </cell>
          <cell r="D317" t="str">
            <v>VALDIVIA</v>
          </cell>
          <cell r="E317" t="str">
            <v>05854</v>
          </cell>
          <cell r="F317">
            <v>2020</v>
          </cell>
          <cell r="G317" t="str">
            <v>ANTIOQUIA</v>
          </cell>
          <cell r="H317">
            <v>1.5309630000000001</v>
          </cell>
          <cell r="I317">
            <v>4.6459E-2</v>
          </cell>
          <cell r="J317" t="str">
            <v>7,265404213162</v>
          </cell>
          <cell r="K317" t="str">
            <v>-75,400945015316</v>
          </cell>
        </row>
        <row r="318">
          <cell r="B318" t="str">
            <v>05842</v>
          </cell>
          <cell r="C318" t="str">
            <v>05842 - Uramita</v>
          </cell>
          <cell r="D318" t="str">
            <v>URAMITA</v>
          </cell>
          <cell r="E318" t="str">
            <v>05842</v>
          </cell>
          <cell r="F318">
            <v>2020</v>
          </cell>
          <cell r="G318" t="str">
            <v>ANTIOQUIA</v>
          </cell>
          <cell r="H318">
            <v>0.92263300000000004</v>
          </cell>
          <cell r="I318">
            <v>2.1731E-2</v>
          </cell>
          <cell r="J318" t="str">
            <v>6,913916924271</v>
          </cell>
          <cell r="K318" t="str">
            <v>-76,133185135655</v>
          </cell>
        </row>
        <row r="319">
          <cell r="B319" t="str">
            <v>05837</v>
          </cell>
          <cell r="C319" t="str">
            <v>05837 - Turbo</v>
          </cell>
          <cell r="D319" t="str">
            <v>TURBO</v>
          </cell>
          <cell r="E319" t="str">
            <v>05837</v>
          </cell>
          <cell r="F319">
            <v>2020</v>
          </cell>
          <cell r="G319" t="str">
            <v>ANTIOQUIA</v>
          </cell>
          <cell r="H319">
            <v>6.6117780000000002</v>
          </cell>
          <cell r="I319">
            <v>0.23894899999999999</v>
          </cell>
          <cell r="J319" t="str">
            <v>7,998062218636</v>
          </cell>
          <cell r="K319" t="str">
            <v>-76,723890893463</v>
          </cell>
        </row>
        <row r="320">
          <cell r="B320" t="str">
            <v>05819</v>
          </cell>
          <cell r="C320" t="str">
            <v>05819 - Toledo</v>
          </cell>
          <cell r="D320" t="str">
            <v>TOLEDO</v>
          </cell>
          <cell r="E320" t="str">
            <v>05819</v>
          </cell>
          <cell r="F320">
            <v>2020</v>
          </cell>
          <cell r="G320" t="str">
            <v>ANTIOQUIA</v>
          </cell>
          <cell r="H320">
            <v>0.50480499999999995</v>
          </cell>
          <cell r="I320">
            <v>1.0023000000000001E-2</v>
          </cell>
          <cell r="J320" t="str">
            <v>7,016397068520</v>
          </cell>
          <cell r="K320" t="str">
            <v>-75,713633819978</v>
          </cell>
        </row>
        <row r="321">
          <cell r="B321" t="str">
            <v>05809</v>
          </cell>
          <cell r="C321" t="str">
            <v>05809 - Titiribi</v>
          </cell>
          <cell r="D321" t="str">
            <v>TITIRIBÃ</v>
          </cell>
          <cell r="E321" t="str">
            <v>05809</v>
          </cell>
          <cell r="F321">
            <v>2020</v>
          </cell>
          <cell r="G321" t="str">
            <v>ANTIOQUIA</v>
          </cell>
          <cell r="H321">
            <v>0.48682199999999998</v>
          </cell>
          <cell r="I321">
            <v>1.1454000000000001E-2</v>
          </cell>
          <cell r="J321" t="str">
            <v>6,058349970964</v>
          </cell>
          <cell r="K321" t="str">
            <v>-75,799660046790</v>
          </cell>
        </row>
        <row r="322">
          <cell r="B322" t="str">
            <v>05792</v>
          </cell>
          <cell r="C322" t="str">
            <v>05792 - Tarso</v>
          </cell>
          <cell r="D322" t="str">
            <v>TARSO</v>
          </cell>
          <cell r="E322" t="str">
            <v>05792</v>
          </cell>
          <cell r="F322">
            <v>2020</v>
          </cell>
          <cell r="G322" t="str">
            <v>ANTIOQUIA</v>
          </cell>
          <cell r="H322">
            <v>0.46214899999999998</v>
          </cell>
          <cell r="I322">
            <v>9.8289999999999992E-3</v>
          </cell>
          <cell r="J322" t="str">
            <v>5,871064557008</v>
          </cell>
          <cell r="K322" t="str">
            <v>-75,828711442984</v>
          </cell>
        </row>
        <row r="323">
          <cell r="B323" t="str">
            <v>05790</v>
          </cell>
          <cell r="C323" t="str">
            <v>05790 - Taraza</v>
          </cell>
          <cell r="D323" t="str">
            <v>TARAZÃ</v>
          </cell>
          <cell r="E323" t="str">
            <v>05790</v>
          </cell>
          <cell r="F323">
            <v>2020</v>
          </cell>
          <cell r="G323" t="str">
            <v>ANTIOQUIA</v>
          </cell>
          <cell r="H323">
            <v>2.383251</v>
          </cell>
          <cell r="I323">
            <v>9.4076000000000007E-2</v>
          </cell>
          <cell r="J323" t="str">
            <v>7,488875997706</v>
          </cell>
          <cell r="K323" t="str">
            <v>-75,401894377249</v>
          </cell>
        </row>
        <row r="324">
          <cell r="B324" t="str">
            <v>05789</v>
          </cell>
          <cell r="C324" t="str">
            <v>05789 - Támesis</v>
          </cell>
          <cell r="D324" t="str">
            <v>TÃMESIS</v>
          </cell>
          <cell r="E324" t="str">
            <v>05789</v>
          </cell>
          <cell r="F324">
            <v>2020</v>
          </cell>
          <cell r="G324" t="str">
            <v>ANTIOQUIA</v>
          </cell>
          <cell r="H324">
            <v>0.79171000000000002</v>
          </cell>
          <cell r="I324">
            <v>2.0573999999999999E-2</v>
          </cell>
          <cell r="J324" t="str">
            <v>5,673758570824</v>
          </cell>
          <cell r="K324" t="str">
            <v>-75,709799743109</v>
          </cell>
        </row>
        <row r="325">
          <cell r="B325" t="str">
            <v>05761</v>
          </cell>
          <cell r="C325" t="str">
            <v>05761 - Sopetran</v>
          </cell>
          <cell r="D325" t="str">
            <v>SOPETRÃN</v>
          </cell>
          <cell r="E325" t="str">
            <v>05761</v>
          </cell>
          <cell r="F325">
            <v>2020</v>
          </cell>
          <cell r="G325" t="str">
            <v>ANTIOQUIA</v>
          </cell>
          <cell r="H325">
            <v>0.84714400000000001</v>
          </cell>
          <cell r="I325">
            <v>1.7895000000000001E-2</v>
          </cell>
          <cell r="J325" t="str">
            <v>6,520164551557</v>
          </cell>
          <cell r="K325" t="str">
            <v>-75,745809032659</v>
          </cell>
        </row>
        <row r="326">
          <cell r="B326" t="str">
            <v>05756</v>
          </cell>
          <cell r="C326" t="str">
            <v>05756 - Sonson</v>
          </cell>
          <cell r="D326" t="str">
            <v>SONSÃ“N</v>
          </cell>
          <cell r="E326" t="str">
            <v>05756</v>
          </cell>
          <cell r="F326">
            <v>2020</v>
          </cell>
          <cell r="G326" t="str">
            <v>ANTIOQUIA</v>
          </cell>
          <cell r="H326">
            <v>3.2060949999999999</v>
          </cell>
          <cell r="I326">
            <v>0.109889</v>
          </cell>
          <cell r="J326" t="str">
            <v>5,762503680357</v>
          </cell>
          <cell r="K326" t="str">
            <v>-75,059359046452</v>
          </cell>
        </row>
        <row r="327">
          <cell r="B327" t="str">
            <v>05736</v>
          </cell>
          <cell r="C327" t="str">
            <v>05736 - Segovia</v>
          </cell>
          <cell r="D327" t="str">
            <v>SEGOVIA</v>
          </cell>
          <cell r="E327" t="str">
            <v>05736</v>
          </cell>
          <cell r="F327">
            <v>2020</v>
          </cell>
          <cell r="G327" t="str">
            <v>ANTIOQUIA</v>
          </cell>
          <cell r="H327">
            <v>1.9150959999999999</v>
          </cell>
          <cell r="I327">
            <v>9.2298000000000005E-2</v>
          </cell>
          <cell r="J327" t="str">
            <v>7,266923390499</v>
          </cell>
          <cell r="K327" t="str">
            <v>-74,621639263117</v>
          </cell>
        </row>
        <row r="328">
          <cell r="B328" t="str">
            <v>05697</v>
          </cell>
          <cell r="C328" t="str">
            <v>05697 - El Santuario</v>
          </cell>
          <cell r="D328" t="str">
            <v>EL SANTUARIO</v>
          </cell>
          <cell r="E328" t="str">
            <v>05697</v>
          </cell>
          <cell r="F328">
            <v>2020</v>
          </cell>
          <cell r="G328" t="str">
            <v>ANTIOQUIA</v>
          </cell>
          <cell r="H328">
            <v>0.60972999999999999</v>
          </cell>
          <cell r="I328">
            <v>6.8149999999999999E-3</v>
          </cell>
          <cell r="J328" t="str">
            <v>6,124209494805</v>
          </cell>
          <cell r="K328" t="str">
            <v>-75,252122775748</v>
          </cell>
        </row>
        <row r="329">
          <cell r="B329" t="str">
            <v>05690</v>
          </cell>
          <cell r="C329" t="str">
            <v>05690 - Santo Domingo</v>
          </cell>
          <cell r="D329" t="str">
            <v>SANTO DOMINGO</v>
          </cell>
          <cell r="E329" t="str">
            <v>05690</v>
          </cell>
          <cell r="F329">
            <v>2020</v>
          </cell>
          <cell r="G329" t="str">
            <v>ANTIOQUIA</v>
          </cell>
          <cell r="H329">
            <v>1.0694760000000001</v>
          </cell>
          <cell r="I329">
            <v>2.1734E-2</v>
          </cell>
          <cell r="J329" t="str">
            <v>6,481044131660</v>
          </cell>
          <cell r="K329" t="str">
            <v>-75,142600968048</v>
          </cell>
        </row>
        <row r="330">
          <cell r="B330" t="str">
            <v>05686</v>
          </cell>
          <cell r="C330" t="str">
            <v>05686 - Santa Rosa De Osos</v>
          </cell>
          <cell r="D330" t="str">
            <v>SANTA ROSA DE OSOS</v>
          </cell>
          <cell r="E330" t="str">
            <v>05686</v>
          </cell>
          <cell r="F330">
            <v>2020</v>
          </cell>
          <cell r="G330" t="str">
            <v>ANTIOQUIA</v>
          </cell>
          <cell r="H330">
            <v>1.8905620000000001</v>
          </cell>
          <cell r="I330">
            <v>7.0681999999999995E-2</v>
          </cell>
          <cell r="J330" t="str">
            <v>6,675827824796</v>
          </cell>
          <cell r="K330" t="str">
            <v>-75,438143331841</v>
          </cell>
        </row>
        <row r="331">
          <cell r="B331" t="str">
            <v>05679</v>
          </cell>
          <cell r="C331" t="str">
            <v>05679 - Santa Barbara</v>
          </cell>
          <cell r="D331" t="str">
            <v>SANTA BÃRBARA</v>
          </cell>
          <cell r="E331" t="str">
            <v>05679</v>
          </cell>
          <cell r="F331">
            <v>2020</v>
          </cell>
          <cell r="G331" t="str">
            <v>ANTIOQUIA</v>
          </cell>
          <cell r="H331">
            <v>0.85297599999999996</v>
          </cell>
          <cell r="I331">
            <v>1.6008000000000001E-2</v>
          </cell>
          <cell r="J331" t="str">
            <v>5,878984956054</v>
          </cell>
          <cell r="K331" t="str">
            <v>-75,583303710507</v>
          </cell>
        </row>
        <row r="332">
          <cell r="B332" t="str">
            <v>05306</v>
          </cell>
          <cell r="C332" t="str">
            <v>05306 - Giraldo</v>
          </cell>
          <cell r="D332" t="str">
            <v>GIRALDO</v>
          </cell>
          <cell r="E332" t="str">
            <v>05306</v>
          </cell>
          <cell r="F332">
            <v>2020</v>
          </cell>
          <cell r="G332" t="str">
            <v>ANTIOQUIA</v>
          </cell>
          <cell r="H332">
            <v>0.49132700000000001</v>
          </cell>
          <cell r="I332">
            <v>7.6379999999999998E-3</v>
          </cell>
          <cell r="J332" t="str">
            <v>6,663095862830</v>
          </cell>
          <cell r="K332" t="str">
            <v>-75,948046627570</v>
          </cell>
        </row>
        <row r="333">
          <cell r="B333" t="str">
            <v>05282</v>
          </cell>
          <cell r="C333" t="str">
            <v>05282 - Fredonia</v>
          </cell>
          <cell r="D333" t="str">
            <v>FREDONIA</v>
          </cell>
          <cell r="E333" t="str">
            <v>05282</v>
          </cell>
          <cell r="F333">
            <v>2020</v>
          </cell>
          <cell r="G333" t="str">
            <v>ANTIOQUIA</v>
          </cell>
          <cell r="H333">
            <v>0.86527900000000002</v>
          </cell>
          <cell r="I333">
            <v>2.1059000000000001E-2</v>
          </cell>
          <cell r="J333" t="str">
            <v>5,887702933815</v>
          </cell>
          <cell r="K333" t="str">
            <v>-75,679262419187</v>
          </cell>
        </row>
        <row r="334">
          <cell r="B334" t="str">
            <v>05266</v>
          </cell>
          <cell r="C334" t="str">
            <v>05266 - Envigado</v>
          </cell>
          <cell r="D334" t="str">
            <v>ENVIGADO</v>
          </cell>
          <cell r="E334" t="str">
            <v>05266</v>
          </cell>
          <cell r="F334">
            <v>2020</v>
          </cell>
          <cell r="G334" t="str">
            <v>ANTIOQUIA</v>
          </cell>
          <cell r="H334">
            <v>0.48026200000000002</v>
          </cell>
          <cell r="I334">
            <v>6.3680000000000004E-3</v>
          </cell>
          <cell r="J334" t="str">
            <v>6,154394921520</v>
          </cell>
          <cell r="K334" t="str">
            <v>-75,546867787726</v>
          </cell>
        </row>
        <row r="335">
          <cell r="B335" t="str">
            <v>05264</v>
          </cell>
          <cell r="C335" t="str">
            <v>05264 - Entrerrios</v>
          </cell>
          <cell r="D335" t="str">
            <v>ENTRERRÃOS</v>
          </cell>
          <cell r="E335" t="str">
            <v>05264</v>
          </cell>
          <cell r="F335">
            <v>2020</v>
          </cell>
          <cell r="G335" t="str">
            <v>ANTIOQUIA</v>
          </cell>
          <cell r="H335">
            <v>0.79239800000000005</v>
          </cell>
          <cell r="I335">
            <v>1.7503000000000001E-2</v>
          </cell>
          <cell r="J335" t="str">
            <v>6,594656003605</v>
          </cell>
          <cell r="K335" t="str">
            <v>-75,559130833093</v>
          </cell>
        </row>
        <row r="336">
          <cell r="B336" t="str">
            <v>05250</v>
          </cell>
          <cell r="C336" t="str">
            <v>05250 - El Bagre</v>
          </cell>
          <cell r="D336" t="str">
            <v>EL BAGRE</v>
          </cell>
          <cell r="E336" t="str">
            <v>05250</v>
          </cell>
          <cell r="F336">
            <v>2020</v>
          </cell>
          <cell r="G336" t="str">
            <v>ANTIOQUIA</v>
          </cell>
          <cell r="H336">
            <v>2.2966549999999999</v>
          </cell>
          <cell r="I336">
            <v>0.12786700000000001</v>
          </cell>
          <cell r="J336" t="str">
            <v>7,704633351106</v>
          </cell>
          <cell r="K336" t="str">
            <v>-74,664277263435</v>
          </cell>
        </row>
        <row r="337">
          <cell r="B337" t="str">
            <v>05240</v>
          </cell>
          <cell r="C337" t="str">
            <v>05240 - Ebejico</v>
          </cell>
          <cell r="D337" t="str">
            <v>EBÃ‰JICO</v>
          </cell>
          <cell r="E337" t="str">
            <v>05240</v>
          </cell>
          <cell r="F337">
            <v>2020</v>
          </cell>
          <cell r="G337" t="str">
            <v>ANTIOQUIA</v>
          </cell>
          <cell r="H337">
            <v>0.80159999999999998</v>
          </cell>
          <cell r="I337">
            <v>1.9415000000000002E-2</v>
          </cell>
          <cell r="J337" t="str">
            <v>6,326444922015</v>
          </cell>
          <cell r="K337" t="str">
            <v>-75,783311748226</v>
          </cell>
        </row>
        <row r="338">
          <cell r="B338" t="str">
            <v>05237</v>
          </cell>
          <cell r="C338" t="str">
            <v>05237 - Don Matías</v>
          </cell>
          <cell r="D338" t="str">
            <v>DONMATÃAS</v>
          </cell>
          <cell r="E338" t="str">
            <v>05237</v>
          </cell>
          <cell r="F338">
            <v>2020</v>
          </cell>
          <cell r="G338" t="str">
            <v>ANTIOQUIA</v>
          </cell>
          <cell r="H338">
            <v>0.92983800000000005</v>
          </cell>
          <cell r="I338">
            <v>1.6615000000000001E-2</v>
          </cell>
          <cell r="J338" t="str">
            <v>6,505411524202</v>
          </cell>
          <cell r="K338" t="str">
            <v>-75,366830511738</v>
          </cell>
        </row>
        <row r="339">
          <cell r="B339" t="str">
            <v>05212</v>
          </cell>
          <cell r="C339" t="str">
            <v>05212 - Copacabana</v>
          </cell>
          <cell r="D339" t="str">
            <v>COPACABANA</v>
          </cell>
          <cell r="E339" t="str">
            <v>05212</v>
          </cell>
          <cell r="F339">
            <v>2020</v>
          </cell>
          <cell r="G339" t="str">
            <v>ANTIOQUIA</v>
          </cell>
          <cell r="H339">
            <v>0.513073</v>
          </cell>
          <cell r="I339">
            <v>5.535E-3</v>
          </cell>
          <cell r="J339" t="str">
            <v>6,351882892957</v>
          </cell>
          <cell r="K339" t="str">
            <v>-75,500756330158</v>
          </cell>
        </row>
        <row r="340">
          <cell r="B340" t="str">
            <v>05209</v>
          </cell>
          <cell r="C340" t="str">
            <v>05209 - Concordia</v>
          </cell>
          <cell r="D340" t="str">
            <v>CONCORDIA</v>
          </cell>
          <cell r="E340" t="str">
            <v>05209</v>
          </cell>
          <cell r="F340">
            <v>2020</v>
          </cell>
          <cell r="G340" t="str">
            <v>ANTIOQUIA</v>
          </cell>
          <cell r="H340">
            <v>0.74995500000000004</v>
          </cell>
          <cell r="I340">
            <v>2.0227999999999999E-2</v>
          </cell>
          <cell r="J340" t="str">
            <v>6,057468678384</v>
          </cell>
          <cell r="K340" t="str">
            <v>-75,900146783353</v>
          </cell>
        </row>
        <row r="341">
          <cell r="B341" t="str">
            <v>05206</v>
          </cell>
          <cell r="C341" t="str">
            <v>05206 - Concepción</v>
          </cell>
          <cell r="D341" t="str">
            <v>CONCEPCIÃ“N</v>
          </cell>
          <cell r="E341" t="str">
            <v>05206</v>
          </cell>
          <cell r="F341">
            <v>2020</v>
          </cell>
          <cell r="G341" t="str">
            <v>ANTIOQUIA</v>
          </cell>
          <cell r="H341">
            <v>0.71505600000000002</v>
          </cell>
          <cell r="I341">
            <v>1.6507999999999998E-2</v>
          </cell>
          <cell r="J341" t="str">
            <v>6,376106186846</v>
          </cell>
          <cell r="K341" t="str">
            <v>-75,217859013592</v>
          </cell>
        </row>
        <row r="342">
          <cell r="B342" t="str">
            <v>05197</v>
          </cell>
          <cell r="C342" t="str">
            <v>05197 - Cocorna</v>
          </cell>
          <cell r="D342" t="str">
            <v>COCORNÃ</v>
          </cell>
          <cell r="E342" t="str">
            <v>05197</v>
          </cell>
          <cell r="F342">
            <v>2020</v>
          </cell>
          <cell r="G342" t="str">
            <v>ANTIOQUIA</v>
          </cell>
          <cell r="H342">
            <v>1.120301</v>
          </cell>
          <cell r="I342">
            <v>1.9740000000000001E-2</v>
          </cell>
          <cell r="J342" t="str">
            <v>6,005593074028</v>
          </cell>
          <cell r="K342" t="str">
            <v>-75,160154032859</v>
          </cell>
        </row>
        <row r="343">
          <cell r="B343" t="str">
            <v>05190</v>
          </cell>
          <cell r="C343" t="str">
            <v>05190 - Cisneros</v>
          </cell>
          <cell r="D343" t="str">
            <v>CISNEROS</v>
          </cell>
          <cell r="E343" t="str">
            <v>05190</v>
          </cell>
          <cell r="F343">
            <v>2020</v>
          </cell>
          <cell r="G343" t="str">
            <v>ANTIOQUIA</v>
          </cell>
          <cell r="H343">
            <v>0.387465</v>
          </cell>
          <cell r="I343">
            <v>3.836E-3</v>
          </cell>
          <cell r="J343" t="str">
            <v>6,550065430671</v>
          </cell>
          <cell r="K343" t="str">
            <v>-75,082541159662</v>
          </cell>
        </row>
        <row r="344">
          <cell r="B344" t="str">
            <v>05172</v>
          </cell>
          <cell r="C344" t="str">
            <v>05172 - Chigorodo</v>
          </cell>
          <cell r="D344" t="str">
            <v>CHIGORODÃ“</v>
          </cell>
          <cell r="E344" t="str">
            <v>05172</v>
          </cell>
          <cell r="F344">
            <v>2020</v>
          </cell>
          <cell r="G344" t="str">
            <v>ANTIOQUIA</v>
          </cell>
          <cell r="H344">
            <v>1.6103860000000001</v>
          </cell>
          <cell r="I344">
            <v>5.9022999999999999E-2</v>
          </cell>
          <cell r="J344" t="str">
            <v>7,631665643951</v>
          </cell>
          <cell r="K344" t="str">
            <v>-76,639642126660</v>
          </cell>
        </row>
        <row r="345">
          <cell r="B345" t="str">
            <v>05154</v>
          </cell>
          <cell r="C345" t="str">
            <v>05154 - Caucasia</v>
          </cell>
          <cell r="D345" t="str">
            <v>CAUCASIA</v>
          </cell>
          <cell r="E345" t="str">
            <v>05154</v>
          </cell>
          <cell r="F345">
            <v>2020</v>
          </cell>
          <cell r="G345" t="str">
            <v>ANTIOQUIA</v>
          </cell>
          <cell r="H345">
            <v>3.0284239999999998</v>
          </cell>
          <cell r="I345">
            <v>0.117145</v>
          </cell>
          <cell r="J345" t="str">
            <v>7,867941792476</v>
          </cell>
          <cell r="K345" t="str">
            <v>-75,035018239321</v>
          </cell>
        </row>
        <row r="346">
          <cell r="B346" t="str">
            <v>05150</v>
          </cell>
          <cell r="C346" t="str">
            <v>05150 - Carolina</v>
          </cell>
          <cell r="D346" t="str">
            <v>CAROLINA</v>
          </cell>
          <cell r="E346" t="str">
            <v>05150</v>
          </cell>
          <cell r="F346">
            <v>2020</v>
          </cell>
          <cell r="G346" t="str">
            <v>ANTIOQUIA</v>
          </cell>
          <cell r="H346">
            <v>0.58084100000000005</v>
          </cell>
          <cell r="I346">
            <v>1.2229E-2</v>
          </cell>
          <cell r="J346" t="str">
            <v>6,754821442074</v>
          </cell>
          <cell r="K346" t="str">
            <v>-75,305906539063</v>
          </cell>
        </row>
        <row r="347">
          <cell r="B347" t="str">
            <v>05148</v>
          </cell>
          <cell r="C347" t="str">
            <v>05148 - El Carmen De Viboral</v>
          </cell>
          <cell r="D347" t="str">
            <v>EL CARMEN DE VIBORAL</v>
          </cell>
          <cell r="E347" t="str">
            <v>05148</v>
          </cell>
          <cell r="F347">
            <v>2020</v>
          </cell>
          <cell r="G347" t="str">
            <v>ANTIOQUIA</v>
          </cell>
          <cell r="H347">
            <v>1.385921</v>
          </cell>
          <cell r="I347">
            <v>3.4585999999999999E-2</v>
          </cell>
          <cell r="J347" t="str">
            <v>5,978078841328</v>
          </cell>
          <cell r="K347" t="str">
            <v>-75,263536101889</v>
          </cell>
        </row>
        <row r="348">
          <cell r="B348" t="str">
            <v>05147</v>
          </cell>
          <cell r="C348" t="str">
            <v>05147 - Carepa</v>
          </cell>
          <cell r="D348" t="str">
            <v>CAREPA</v>
          </cell>
          <cell r="E348" t="str">
            <v>05147</v>
          </cell>
          <cell r="F348">
            <v>2020</v>
          </cell>
          <cell r="G348" t="str">
            <v>ANTIOQUIA</v>
          </cell>
          <cell r="H348">
            <v>1.309941</v>
          </cell>
          <cell r="I348">
            <v>3.1683999999999997E-2</v>
          </cell>
          <cell r="J348" t="str">
            <v>7,789166113900</v>
          </cell>
          <cell r="K348" t="str">
            <v>-76,656681890321</v>
          </cell>
        </row>
        <row r="349">
          <cell r="B349" t="str">
            <v>05145</v>
          </cell>
          <cell r="C349" t="str">
            <v>05145 - Caramanta</v>
          </cell>
          <cell r="D349" t="str">
            <v>CARAMANTA</v>
          </cell>
          <cell r="E349" t="str">
            <v>05145</v>
          </cell>
          <cell r="F349">
            <v>2020</v>
          </cell>
          <cell r="G349" t="str">
            <v>ANTIOQUIA</v>
          </cell>
          <cell r="H349">
            <v>0.50004099999999996</v>
          </cell>
          <cell r="I349">
            <v>7.5079999999999999E-3</v>
          </cell>
          <cell r="J349" t="str">
            <v>5,555275295657</v>
          </cell>
          <cell r="K349" t="str">
            <v>-75,630820963799</v>
          </cell>
        </row>
        <row r="350">
          <cell r="B350" t="str">
            <v>05142</v>
          </cell>
          <cell r="C350" t="str">
            <v>05142 - Caracolí</v>
          </cell>
          <cell r="D350" t="str">
            <v>CARACOLÃ</v>
          </cell>
          <cell r="E350" t="str">
            <v>05142</v>
          </cell>
          <cell r="F350">
            <v>2020</v>
          </cell>
          <cell r="G350" t="str">
            <v>ANTIOQUIA</v>
          </cell>
          <cell r="H350">
            <v>1.014785</v>
          </cell>
          <cell r="I350">
            <v>2.1475000000000001E-2</v>
          </cell>
          <cell r="J350" t="str">
            <v>6,337973880087</v>
          </cell>
          <cell r="K350" t="str">
            <v>-74,733548172729</v>
          </cell>
        </row>
        <row r="351">
          <cell r="B351" t="str">
            <v>05138</v>
          </cell>
          <cell r="C351" t="str">
            <v>05138 - Cañasgordas</v>
          </cell>
          <cell r="D351" t="str">
            <v>CAÃ‘ASGORDAS</v>
          </cell>
          <cell r="E351" t="str">
            <v>05138</v>
          </cell>
          <cell r="F351">
            <v>2020</v>
          </cell>
          <cell r="G351" t="str">
            <v>ANTIOQUIA</v>
          </cell>
          <cell r="H351">
            <v>1.0619449999999999</v>
          </cell>
          <cell r="I351">
            <v>2.981E-2</v>
          </cell>
          <cell r="J351" t="str">
            <v>6,814950022761</v>
          </cell>
          <cell r="K351" t="str">
            <v>-76,026896320294</v>
          </cell>
        </row>
        <row r="352">
          <cell r="B352" t="str">
            <v>05134</v>
          </cell>
          <cell r="C352" t="str">
            <v>05134 - Campamento</v>
          </cell>
          <cell r="D352" t="str">
            <v>CAMPAMENTO</v>
          </cell>
          <cell r="E352" t="str">
            <v>05134</v>
          </cell>
          <cell r="F352">
            <v>2020</v>
          </cell>
          <cell r="G352" t="str">
            <v>ANTIOQUIA</v>
          </cell>
          <cell r="H352">
            <v>0.90156000000000003</v>
          </cell>
          <cell r="I352">
            <v>1.6879999999999999E-2</v>
          </cell>
          <cell r="J352" t="str">
            <v>7,036017477870</v>
          </cell>
          <cell r="K352" t="str">
            <v>-75,287661778498</v>
          </cell>
        </row>
        <row r="353">
          <cell r="B353" t="str">
            <v>05129</v>
          </cell>
          <cell r="C353" t="str">
            <v>05129 - Caldas</v>
          </cell>
          <cell r="D353" t="str">
            <v>CALDAS</v>
          </cell>
          <cell r="E353" t="str">
            <v>05129</v>
          </cell>
          <cell r="F353">
            <v>2020</v>
          </cell>
          <cell r="G353" t="str">
            <v>ANTIOQUIA</v>
          </cell>
          <cell r="H353">
            <v>0.52932800000000002</v>
          </cell>
          <cell r="I353">
            <v>1.0836E-2</v>
          </cell>
          <cell r="J353" t="str">
            <v>6,054446841117</v>
          </cell>
          <cell r="K353" t="str">
            <v>-75,626426743036</v>
          </cell>
        </row>
        <row r="354">
          <cell r="B354" t="str">
            <v>05125</v>
          </cell>
          <cell r="C354" t="str">
            <v>05125 - Caicedo</v>
          </cell>
          <cell r="D354" t="str">
            <v>CAICEDO</v>
          </cell>
          <cell r="E354" t="str">
            <v>05125</v>
          </cell>
          <cell r="F354">
            <v>2020</v>
          </cell>
          <cell r="G354" t="str">
            <v>ANTIOQUIA</v>
          </cell>
          <cell r="H354">
            <v>0.64552299999999996</v>
          </cell>
          <cell r="I354">
            <v>1.6341000000000001E-2</v>
          </cell>
          <cell r="J354" t="str">
            <v>6,423463638954</v>
          </cell>
          <cell r="K354" t="str">
            <v>-75,993514980366</v>
          </cell>
        </row>
        <row r="355">
          <cell r="B355" t="str">
            <v>05674</v>
          </cell>
          <cell r="C355" t="str">
            <v>05674 - San Vicente Ferrer</v>
          </cell>
          <cell r="D355" t="str">
            <v>SAN VICENTE FERRER</v>
          </cell>
          <cell r="E355" t="str">
            <v>05674</v>
          </cell>
          <cell r="F355">
            <v>2020</v>
          </cell>
          <cell r="G355" t="str">
            <v>ANTIOQUIA</v>
          </cell>
          <cell r="H355">
            <v>0.77103699999999997</v>
          </cell>
          <cell r="I355">
            <v>1.8827E-2</v>
          </cell>
          <cell r="J355" t="str">
            <v>6,310387521898</v>
          </cell>
          <cell r="K355" t="str">
            <v>-75,327401627709</v>
          </cell>
        </row>
        <row r="356">
          <cell r="B356" t="str">
            <v>05670</v>
          </cell>
          <cell r="C356" t="str">
            <v>05670 - San Roque</v>
          </cell>
          <cell r="D356" t="str">
            <v>SAN ROQUE</v>
          </cell>
          <cell r="E356" t="str">
            <v>05670</v>
          </cell>
          <cell r="F356">
            <v>2020</v>
          </cell>
          <cell r="G356" t="str">
            <v>ANTIOQUIA</v>
          </cell>
          <cell r="H356">
            <v>1.220798</v>
          </cell>
          <cell r="I356">
            <v>3.4722000000000003E-2</v>
          </cell>
          <cell r="J356" t="str">
            <v>6,448675157971</v>
          </cell>
          <cell r="K356" t="str">
            <v>-74,931858814645</v>
          </cell>
        </row>
        <row r="357">
          <cell r="B357" t="str">
            <v>05667</v>
          </cell>
          <cell r="C357" t="str">
            <v>05667 - San Rafael</v>
          </cell>
          <cell r="D357" t="str">
            <v>SAN RAFAEL</v>
          </cell>
          <cell r="E357" t="str">
            <v>05667</v>
          </cell>
          <cell r="F357">
            <v>2020</v>
          </cell>
          <cell r="G357" t="str">
            <v>ANTIOQUIA</v>
          </cell>
          <cell r="H357">
            <v>1.0395920000000001</v>
          </cell>
          <cell r="I357">
            <v>2.9734E-2</v>
          </cell>
          <cell r="J357" t="str">
            <v>6,310744530002</v>
          </cell>
          <cell r="K357" t="str">
            <v>-74,998586516012</v>
          </cell>
        </row>
        <row r="358">
          <cell r="B358" t="str">
            <v>05665</v>
          </cell>
          <cell r="C358" t="str">
            <v>05665 - San Pedro De Urabá</v>
          </cell>
          <cell r="D358" t="str">
            <v>SAN PEDRO DE URABÃ</v>
          </cell>
          <cell r="E358" t="str">
            <v>05665</v>
          </cell>
          <cell r="F358">
            <v>2020</v>
          </cell>
          <cell r="G358" t="str">
            <v>ANTIOQUIA</v>
          </cell>
          <cell r="H358">
            <v>1.7095480000000001</v>
          </cell>
          <cell r="I358">
            <v>4.9390000000000003E-2</v>
          </cell>
          <cell r="J358" t="str">
            <v>8,379156949909</v>
          </cell>
          <cell r="K358" t="str">
            <v>-76,316642334173</v>
          </cell>
        </row>
        <row r="359">
          <cell r="B359" t="str">
            <v>05664</v>
          </cell>
          <cell r="C359" t="str">
            <v>05664 - San Pedro De Los Milagros</v>
          </cell>
          <cell r="D359" t="str">
            <v>SAN PEDRO DE LOS MILAGROS</v>
          </cell>
          <cell r="E359" t="str">
            <v>05664</v>
          </cell>
          <cell r="F359">
            <v>2020</v>
          </cell>
          <cell r="G359" t="str">
            <v>ANTIOQUIA</v>
          </cell>
          <cell r="H359">
            <v>0.82815399999999995</v>
          </cell>
          <cell r="I359">
            <v>1.8048999999999999E-2</v>
          </cell>
          <cell r="J359" t="str">
            <v>6,458666308200</v>
          </cell>
          <cell r="K359" t="str">
            <v>-75,562483897548</v>
          </cell>
        </row>
        <row r="360">
          <cell r="B360" t="str">
            <v>05660</v>
          </cell>
          <cell r="C360" t="str">
            <v>05660 - San Luis</v>
          </cell>
          <cell r="D360" t="str">
            <v>SAN LUIS</v>
          </cell>
          <cell r="E360" t="str">
            <v>05660</v>
          </cell>
          <cell r="F360">
            <v>2020</v>
          </cell>
          <cell r="G360" t="str">
            <v>ANTIOQUIA</v>
          </cell>
          <cell r="H360">
            <v>1.0616639999999999</v>
          </cell>
          <cell r="I360">
            <v>3.4756000000000002E-2</v>
          </cell>
          <cell r="J360" t="str">
            <v>6,014516819658</v>
          </cell>
          <cell r="K360" t="str">
            <v>-74,962005496931</v>
          </cell>
        </row>
        <row r="361">
          <cell r="B361" t="str">
            <v>05659</v>
          </cell>
          <cell r="C361" t="str">
            <v>05659 - San Juan De Urabá</v>
          </cell>
          <cell r="D361" t="str">
            <v>SAN JUAN DE URABÃ</v>
          </cell>
          <cell r="E361" t="str">
            <v>05659</v>
          </cell>
          <cell r="F361">
            <v>2020</v>
          </cell>
          <cell r="G361" t="str">
            <v>ANTIOQUIA</v>
          </cell>
          <cell r="H361">
            <v>0.80787699999999996</v>
          </cell>
          <cell r="I361">
            <v>2.0667000000000001E-2</v>
          </cell>
          <cell r="J361" t="str">
            <v>8,707141582735</v>
          </cell>
          <cell r="K361" t="str">
            <v>-76,532482343241</v>
          </cell>
        </row>
        <row r="362">
          <cell r="B362" t="str">
            <v>05658</v>
          </cell>
          <cell r="C362" t="str">
            <v>05658 - San José De La Montaña</v>
          </cell>
          <cell r="D362" t="str">
            <v>SAN JOSÃ‰ DE LA MONTAÃ‘A</v>
          </cell>
          <cell r="E362" t="str">
            <v>05658</v>
          </cell>
          <cell r="F362">
            <v>2020</v>
          </cell>
          <cell r="G362" t="str">
            <v>ANTIOQUIA</v>
          </cell>
          <cell r="H362">
            <v>0.49545400000000001</v>
          </cell>
          <cell r="I362">
            <v>1.0305E-2</v>
          </cell>
          <cell r="J362" t="str">
            <v>6,823258912561</v>
          </cell>
          <cell r="K362" t="str">
            <v>-75,677708262479</v>
          </cell>
        </row>
        <row r="363">
          <cell r="B363" t="str">
            <v>05656</v>
          </cell>
          <cell r="C363" t="str">
            <v>05656 - San Jerónimo</v>
          </cell>
          <cell r="D363" t="str">
            <v>SAN JERÃ“NIMO</v>
          </cell>
          <cell r="E363" t="str">
            <v>05656</v>
          </cell>
          <cell r="F363">
            <v>2020</v>
          </cell>
          <cell r="G363" t="str">
            <v>ANTIOQUIA</v>
          </cell>
          <cell r="H363">
            <v>0.567214</v>
          </cell>
          <cell r="I363">
            <v>1.3172E-2</v>
          </cell>
          <cell r="J363" t="str">
            <v>6,438300409015</v>
          </cell>
          <cell r="K363" t="str">
            <v>-75,703107272282</v>
          </cell>
        </row>
        <row r="364">
          <cell r="B364" t="str">
            <v>05652</v>
          </cell>
          <cell r="C364" t="str">
            <v>05652 - San Francisco</v>
          </cell>
          <cell r="D364" t="str">
            <v>SAN FRANCISCO</v>
          </cell>
          <cell r="E364" t="str">
            <v>05652</v>
          </cell>
          <cell r="F364">
            <v>2020</v>
          </cell>
          <cell r="G364" t="str">
            <v>ANTIOQUIA</v>
          </cell>
          <cell r="H364">
            <v>1.14775</v>
          </cell>
          <cell r="I364">
            <v>2.9090999999999999E-2</v>
          </cell>
          <cell r="J364" t="str">
            <v>5,879505617492</v>
          </cell>
          <cell r="K364" t="str">
            <v>-74,976032636258</v>
          </cell>
        </row>
        <row r="365">
          <cell r="B365" t="str">
            <v>05649</v>
          </cell>
          <cell r="C365" t="str">
            <v>05649 - San Carlos</v>
          </cell>
          <cell r="D365" t="str">
            <v>SAN CARLOS</v>
          </cell>
          <cell r="E365" t="str">
            <v>05649</v>
          </cell>
          <cell r="F365">
            <v>2020</v>
          </cell>
          <cell r="G365" t="str">
            <v>ANTIOQUIA</v>
          </cell>
          <cell r="H365">
            <v>1.3972500000000001</v>
          </cell>
          <cell r="I365">
            <v>5.8637000000000002E-2</v>
          </cell>
          <cell r="J365" t="str">
            <v>6,193789659299</v>
          </cell>
          <cell r="K365" t="str">
            <v>-74,907327689731</v>
          </cell>
        </row>
        <row r="366">
          <cell r="B366" t="str">
            <v>05647</v>
          </cell>
          <cell r="C366" t="str">
            <v>05647 - San Andrés De Cuerquia</v>
          </cell>
          <cell r="D366" t="str">
            <v>SAN ANDRÃ‰S DE CUERQUÃA</v>
          </cell>
          <cell r="E366" t="str">
            <v>05647</v>
          </cell>
          <cell r="F366">
            <v>2020</v>
          </cell>
          <cell r="G366" t="str">
            <v>ANTIOQUIA</v>
          </cell>
          <cell r="H366">
            <v>0.88195800000000002</v>
          </cell>
          <cell r="I366">
            <v>1.7883E-2</v>
          </cell>
          <cell r="J366" t="str">
            <v>6,918427232588</v>
          </cell>
          <cell r="K366" t="str">
            <v>-75,665775799796</v>
          </cell>
        </row>
        <row r="367">
          <cell r="B367" t="str">
            <v>05642</v>
          </cell>
          <cell r="C367" t="str">
            <v>05642 - Salgar</v>
          </cell>
          <cell r="D367" t="str">
            <v>SALGAR</v>
          </cell>
          <cell r="E367" t="str">
            <v>05642</v>
          </cell>
          <cell r="F367">
            <v>2020</v>
          </cell>
          <cell r="G367" t="str">
            <v>ANTIOQUIA</v>
          </cell>
          <cell r="H367">
            <v>0.89982799999999996</v>
          </cell>
          <cell r="I367">
            <v>2.3515000000000001E-2</v>
          </cell>
          <cell r="J367" t="str">
            <v>5,970502333689</v>
          </cell>
          <cell r="K367" t="str">
            <v>-75,981372511438</v>
          </cell>
        </row>
        <row r="368">
          <cell r="B368" t="str">
            <v>05628</v>
          </cell>
          <cell r="C368" t="str">
            <v>05628 - Sabanalarga</v>
          </cell>
          <cell r="D368" t="str">
            <v>SABANALARGA</v>
          </cell>
          <cell r="E368" t="str">
            <v>05628</v>
          </cell>
          <cell r="F368">
            <v>2020</v>
          </cell>
          <cell r="G368" t="str">
            <v>ANTIOQUIA</v>
          </cell>
          <cell r="H368">
            <v>0.86699000000000004</v>
          </cell>
          <cell r="I368">
            <v>2.1725000000000001E-2</v>
          </cell>
          <cell r="J368" t="str">
            <v>6,901000506198</v>
          </cell>
          <cell r="K368" t="str">
            <v>-75,792227534511</v>
          </cell>
        </row>
        <row r="369">
          <cell r="B369" t="str">
            <v>05615</v>
          </cell>
          <cell r="C369" t="str">
            <v>05615 - Rionegro</v>
          </cell>
          <cell r="D369" t="str">
            <v>RIONEGRO</v>
          </cell>
          <cell r="E369" t="str">
            <v>05615</v>
          </cell>
          <cell r="F369">
            <v>2020</v>
          </cell>
          <cell r="G369" t="str">
            <v>ANTIOQUIA</v>
          </cell>
          <cell r="H369">
            <v>0.89072200000000001</v>
          </cell>
          <cell r="I369">
            <v>1.5998999999999999E-2</v>
          </cell>
          <cell r="J369" t="str">
            <v>6,150785807015</v>
          </cell>
          <cell r="K369" t="str">
            <v>-75,410760523616</v>
          </cell>
        </row>
        <row r="370">
          <cell r="B370" t="str">
            <v>05607</v>
          </cell>
          <cell r="C370" t="str">
            <v>05607 - Retiro</v>
          </cell>
          <cell r="D370" t="str">
            <v>RETIRO</v>
          </cell>
          <cell r="E370" t="str">
            <v>05607</v>
          </cell>
          <cell r="F370">
            <v>2020</v>
          </cell>
          <cell r="G370" t="str">
            <v>ANTIOQUIA</v>
          </cell>
          <cell r="H370">
            <v>0.75341199999999997</v>
          </cell>
          <cell r="I370">
            <v>1.9886000000000001E-2</v>
          </cell>
          <cell r="J370" t="str">
            <v>6,053444254211</v>
          </cell>
          <cell r="K370" t="str">
            <v>-75,515738045001</v>
          </cell>
        </row>
        <row r="371">
          <cell r="B371" t="str">
            <v>05604</v>
          </cell>
          <cell r="C371" t="str">
            <v>05604 - Remedios</v>
          </cell>
          <cell r="D371" t="str">
            <v>REMEDIOS</v>
          </cell>
          <cell r="E371" t="str">
            <v>05604</v>
          </cell>
          <cell r="F371">
            <v>2020</v>
          </cell>
          <cell r="G371" t="str">
            <v>ANTIOQUIA</v>
          </cell>
          <cell r="H371">
            <v>2.995088</v>
          </cell>
          <cell r="I371">
            <v>0.162772</v>
          </cell>
          <cell r="J371" t="str">
            <v>6,997267374771</v>
          </cell>
          <cell r="K371" t="str">
            <v>-74,558656518220</v>
          </cell>
        </row>
        <row r="372">
          <cell r="B372" t="str">
            <v>05591</v>
          </cell>
          <cell r="C372" t="str">
            <v>05591 - Puerto Triunfo</v>
          </cell>
          <cell r="D372" t="str">
            <v>PUERTO TRIUNFO</v>
          </cell>
          <cell r="E372" t="str">
            <v>05591</v>
          </cell>
          <cell r="F372">
            <v>2020</v>
          </cell>
          <cell r="G372" t="str">
            <v>ANTIOQUIA</v>
          </cell>
          <cell r="H372">
            <v>0.99128700000000003</v>
          </cell>
          <cell r="I372">
            <v>3.0178E-2</v>
          </cell>
          <cell r="J372" t="str">
            <v>5,954830150651</v>
          </cell>
          <cell r="K372" t="str">
            <v>-74,686191797763</v>
          </cell>
        </row>
        <row r="373">
          <cell r="B373" t="str">
            <v>05585</v>
          </cell>
          <cell r="C373" t="str">
            <v>05585 - Puerto Nare</v>
          </cell>
          <cell r="D373" t="str">
            <v>PUERTO NARE</v>
          </cell>
          <cell r="E373" t="str">
            <v>05585</v>
          </cell>
          <cell r="F373">
            <v>2020</v>
          </cell>
          <cell r="G373" t="str">
            <v>ANTIOQUIA</v>
          </cell>
          <cell r="H373">
            <v>1.4907779999999999</v>
          </cell>
          <cell r="I373">
            <v>5.4670999999999997E-2</v>
          </cell>
          <cell r="J373" t="str">
            <v>6,126539139354</v>
          </cell>
          <cell r="K373" t="str">
            <v>-74,703177217272</v>
          </cell>
        </row>
        <row r="374">
          <cell r="B374" t="str">
            <v>05579</v>
          </cell>
          <cell r="C374" t="str">
            <v>05579 - Puerto Berrio</v>
          </cell>
          <cell r="D374" t="str">
            <v>PUERTO BERRÃO</v>
          </cell>
          <cell r="E374" t="str">
            <v>05579</v>
          </cell>
          <cell r="F374">
            <v>2020</v>
          </cell>
          <cell r="G374" t="str">
            <v>ANTIOQUIA</v>
          </cell>
          <cell r="H374">
            <v>1.902342</v>
          </cell>
          <cell r="I374">
            <v>9.9737000000000006E-2</v>
          </cell>
          <cell r="J374" t="str">
            <v>6,481922267106</v>
          </cell>
          <cell r="K374" t="str">
            <v>-74,528742100589</v>
          </cell>
        </row>
        <row r="375">
          <cell r="B375" t="str">
            <v>05576</v>
          </cell>
          <cell r="C375" t="str">
            <v>05576 - Pueblorrico</v>
          </cell>
          <cell r="D375" t="str">
            <v>PUEBLORRICO</v>
          </cell>
          <cell r="E375" t="str">
            <v>05576</v>
          </cell>
          <cell r="F375">
            <v>2020</v>
          </cell>
          <cell r="G375" t="str">
            <v>ANTIOQUIA</v>
          </cell>
          <cell r="H375">
            <v>0.54771400000000003</v>
          </cell>
          <cell r="I375">
            <v>6.1529999999999996E-3</v>
          </cell>
          <cell r="J375" t="str">
            <v>5,809701860096</v>
          </cell>
          <cell r="K375" t="str">
            <v>-75,860766665957</v>
          </cell>
        </row>
        <row r="376">
          <cell r="B376" t="str">
            <v>05543</v>
          </cell>
          <cell r="C376" t="str">
            <v>05543 - Peque</v>
          </cell>
          <cell r="D376" t="str">
            <v>PEQUE</v>
          </cell>
          <cell r="E376" t="str">
            <v>05543</v>
          </cell>
          <cell r="F376">
            <v>2020</v>
          </cell>
          <cell r="G376" t="str">
            <v>ANTIOQUIA</v>
          </cell>
          <cell r="H376">
            <v>1.120795</v>
          </cell>
          <cell r="I376">
            <v>3.5490000000000001E-2</v>
          </cell>
          <cell r="J376" t="str">
            <v>7,044180058158</v>
          </cell>
          <cell r="K376" t="str">
            <v>-75,889688434229</v>
          </cell>
        </row>
        <row r="377">
          <cell r="B377" t="str">
            <v>05541</v>
          </cell>
          <cell r="C377" t="str">
            <v>05541 - Peñol</v>
          </cell>
          <cell r="D377" t="str">
            <v>PEÃ‘OL</v>
          </cell>
          <cell r="E377" t="str">
            <v>05541</v>
          </cell>
          <cell r="F377">
            <v>2020</v>
          </cell>
          <cell r="G377" t="str">
            <v>ANTIOQUIA</v>
          </cell>
          <cell r="H377">
            <v>0.61875599999999997</v>
          </cell>
          <cell r="I377">
            <v>9.6640000000000007E-3</v>
          </cell>
          <cell r="J377" t="str">
            <v>6,232396367750</v>
          </cell>
          <cell r="K377" t="str">
            <v>-75,223509055092</v>
          </cell>
        </row>
        <row r="378">
          <cell r="B378" t="str">
            <v>05501</v>
          </cell>
          <cell r="C378" t="str">
            <v>05501 - Olaya</v>
          </cell>
          <cell r="D378" t="str">
            <v>OLAYA</v>
          </cell>
          <cell r="E378" t="str">
            <v>05501</v>
          </cell>
          <cell r="F378">
            <v>2020</v>
          </cell>
          <cell r="G378" t="str">
            <v>ANTIOQUIA</v>
          </cell>
          <cell r="H378">
            <v>0.47104000000000001</v>
          </cell>
          <cell r="I378">
            <v>7.1069999999999996E-3</v>
          </cell>
          <cell r="J378" t="str">
            <v>6,611418083234</v>
          </cell>
          <cell r="K378" t="str">
            <v>-75,775670969148</v>
          </cell>
        </row>
        <row r="379">
          <cell r="B379" t="str">
            <v>05495</v>
          </cell>
          <cell r="C379" t="str">
            <v>05495 - Nechi</v>
          </cell>
          <cell r="D379" t="str">
            <v>NECHÃ</v>
          </cell>
          <cell r="E379" t="str">
            <v>05495</v>
          </cell>
          <cell r="F379">
            <v>2020</v>
          </cell>
          <cell r="G379" t="str">
            <v>ANTIOQUIA</v>
          </cell>
          <cell r="H379">
            <v>2.0719810000000001</v>
          </cell>
          <cell r="I379">
            <v>7.6864000000000002E-2</v>
          </cell>
          <cell r="J379" t="str">
            <v>7,990467678776</v>
          </cell>
          <cell r="K379" t="str">
            <v>-74,792421491903</v>
          </cell>
        </row>
        <row r="380">
          <cell r="B380" t="str">
            <v>05490</v>
          </cell>
          <cell r="C380" t="str">
            <v>05490 - Necocli</v>
          </cell>
          <cell r="D380" t="str">
            <v>NECOCLÃ</v>
          </cell>
          <cell r="E380" t="str">
            <v>05490</v>
          </cell>
          <cell r="F380">
            <v>2020</v>
          </cell>
          <cell r="G380" t="str">
            <v>ANTIOQUIA</v>
          </cell>
          <cell r="H380">
            <v>2.4147099999999999</v>
          </cell>
          <cell r="I380">
            <v>0.102894</v>
          </cell>
          <cell r="J380" t="str">
            <v>8,493728551187</v>
          </cell>
          <cell r="K380" t="str">
            <v>-76,676995884101</v>
          </cell>
        </row>
        <row r="381">
          <cell r="B381" t="str">
            <v>05483</v>
          </cell>
          <cell r="C381" t="str">
            <v>05483 - Nariño</v>
          </cell>
          <cell r="D381" t="str">
            <v>NARIÃ‘O</v>
          </cell>
          <cell r="E381" t="str">
            <v>05483</v>
          </cell>
          <cell r="F381">
            <v>2020</v>
          </cell>
          <cell r="G381" t="str">
            <v>ANTIOQUIA</v>
          </cell>
          <cell r="H381">
            <v>0.99118700000000004</v>
          </cell>
          <cell r="I381">
            <v>2.5843999999999999E-2</v>
          </cell>
          <cell r="J381" t="str">
            <v>5,581275312245</v>
          </cell>
          <cell r="K381" t="str">
            <v>-75,194570185462</v>
          </cell>
        </row>
        <row r="382">
          <cell r="B382" t="str">
            <v>05480</v>
          </cell>
          <cell r="C382" t="str">
            <v>05480 - Mutata</v>
          </cell>
          <cell r="D382" t="str">
            <v>MUTATÃ</v>
          </cell>
          <cell r="E382" t="str">
            <v>05480</v>
          </cell>
          <cell r="F382">
            <v>2020</v>
          </cell>
          <cell r="G382" t="str">
            <v>ANTIOQUIA</v>
          </cell>
          <cell r="H382">
            <v>1.661084</v>
          </cell>
          <cell r="I382">
            <v>8.7897000000000003E-2</v>
          </cell>
          <cell r="J382" t="str">
            <v>7,329557848165</v>
          </cell>
          <cell r="K382" t="str">
            <v>-76,463065695437</v>
          </cell>
        </row>
        <row r="383">
          <cell r="B383" t="str">
            <v>05467</v>
          </cell>
          <cell r="C383" t="str">
            <v>05467 - Montebello</v>
          </cell>
          <cell r="D383" t="str">
            <v>MONTEBELLO</v>
          </cell>
          <cell r="E383" t="str">
            <v>05467</v>
          </cell>
          <cell r="F383">
            <v>2020</v>
          </cell>
          <cell r="G383" t="str">
            <v>ANTIOQUIA</v>
          </cell>
          <cell r="H383">
            <v>0.47206100000000001</v>
          </cell>
          <cell r="I383">
            <v>6.2049999999999996E-3</v>
          </cell>
          <cell r="J383" t="str">
            <v>5,916853903213</v>
          </cell>
          <cell r="K383" t="str">
            <v>-75,519726926440</v>
          </cell>
        </row>
        <row r="384">
          <cell r="B384" t="str">
            <v>05440</v>
          </cell>
          <cell r="C384" t="str">
            <v>05440 - Marinilla</v>
          </cell>
          <cell r="D384" t="str">
            <v>MARINILLA</v>
          </cell>
          <cell r="E384" t="str">
            <v>05440</v>
          </cell>
          <cell r="F384">
            <v>2020</v>
          </cell>
          <cell r="G384" t="str">
            <v>ANTIOQUIA</v>
          </cell>
          <cell r="H384">
            <v>0.61296700000000004</v>
          </cell>
          <cell r="I384">
            <v>9.3810000000000004E-3</v>
          </cell>
          <cell r="J384" t="str">
            <v>6,185205150199</v>
          </cell>
          <cell r="K384" t="str">
            <v>-75,304879329471</v>
          </cell>
        </row>
        <row r="385">
          <cell r="B385" t="str">
            <v>05425</v>
          </cell>
          <cell r="C385" t="str">
            <v>05425 - Maceo</v>
          </cell>
          <cell r="D385" t="str">
            <v>MACEO</v>
          </cell>
          <cell r="E385" t="str">
            <v>05425</v>
          </cell>
          <cell r="F385">
            <v>2020</v>
          </cell>
          <cell r="G385" t="str">
            <v>ANTIOQUIA</v>
          </cell>
          <cell r="H385">
            <v>1.377478</v>
          </cell>
          <cell r="I385">
            <v>3.1645E-2</v>
          </cell>
          <cell r="J385" t="str">
            <v>6,534573585359</v>
          </cell>
          <cell r="K385" t="str">
            <v>-74,714108541453</v>
          </cell>
        </row>
        <row r="386">
          <cell r="B386" t="str">
            <v>05411</v>
          </cell>
          <cell r="C386" t="str">
            <v>05411 - Liborina</v>
          </cell>
          <cell r="D386" t="str">
            <v>LIBORINA</v>
          </cell>
          <cell r="E386" t="str">
            <v>05411</v>
          </cell>
          <cell r="F386">
            <v>2020</v>
          </cell>
          <cell r="G386" t="str">
            <v>ANTIOQUIA</v>
          </cell>
          <cell r="H386">
            <v>0.67105899999999996</v>
          </cell>
          <cell r="I386">
            <v>1.7684999999999999E-2</v>
          </cell>
          <cell r="J386" t="str">
            <v>6,723990934673</v>
          </cell>
          <cell r="K386" t="str">
            <v>-75,783000457629</v>
          </cell>
        </row>
        <row r="387">
          <cell r="B387" t="str">
            <v>05400</v>
          </cell>
          <cell r="C387" t="str">
            <v>05400 - La Unión</v>
          </cell>
          <cell r="D387" t="str">
            <v>LA UNIÃ“N</v>
          </cell>
          <cell r="E387" t="str">
            <v>05400</v>
          </cell>
          <cell r="F387">
            <v>2020</v>
          </cell>
          <cell r="G387" t="str">
            <v>ANTIOQUIA</v>
          </cell>
          <cell r="H387">
            <v>0.67967699999999998</v>
          </cell>
          <cell r="I387">
            <v>1.3691999999999999E-2</v>
          </cell>
          <cell r="J387" t="str">
            <v>5,940434685161</v>
          </cell>
          <cell r="K387" t="str">
            <v>-75,354290227275</v>
          </cell>
        </row>
        <row r="388">
          <cell r="B388" t="str">
            <v>05390</v>
          </cell>
          <cell r="C388" t="str">
            <v>05390 - La Pintada</v>
          </cell>
          <cell r="D388" t="str">
            <v>LA PINTADA</v>
          </cell>
          <cell r="E388" t="str">
            <v>05390</v>
          </cell>
          <cell r="F388">
            <v>2020</v>
          </cell>
          <cell r="G388" t="str">
            <v>ANTIOQUIA</v>
          </cell>
          <cell r="H388">
            <v>0.45114500000000002</v>
          </cell>
          <cell r="I388">
            <v>4.4299999999999999E-3</v>
          </cell>
          <cell r="J388" t="str">
            <v>5,746583958064</v>
          </cell>
          <cell r="K388" t="str">
            <v>-75,602202059885</v>
          </cell>
        </row>
        <row r="389">
          <cell r="B389" t="str">
            <v>05376</v>
          </cell>
          <cell r="C389" t="str">
            <v>05376 - La Ceja</v>
          </cell>
          <cell r="D389" t="str">
            <v>LA CEJA</v>
          </cell>
          <cell r="E389" t="str">
            <v>05376</v>
          </cell>
          <cell r="F389">
            <v>2020</v>
          </cell>
          <cell r="G389" t="str">
            <v>ANTIOQUIA</v>
          </cell>
          <cell r="H389">
            <v>0.65590400000000004</v>
          </cell>
          <cell r="I389">
            <v>1.0834E-2</v>
          </cell>
          <cell r="J389" t="str">
            <v>5,992524843144</v>
          </cell>
          <cell r="K389" t="str">
            <v>-75,430869347439</v>
          </cell>
        </row>
        <row r="390">
          <cell r="B390" t="str">
            <v>05368</v>
          </cell>
          <cell r="C390" t="str">
            <v>05368 - Jericó</v>
          </cell>
          <cell r="D390" t="str">
            <v>JERICÃ“</v>
          </cell>
          <cell r="E390" t="str">
            <v>05368</v>
          </cell>
          <cell r="F390">
            <v>2020</v>
          </cell>
          <cell r="G390" t="str">
            <v>ANTIOQUIA</v>
          </cell>
          <cell r="H390">
            <v>0.74270700000000001</v>
          </cell>
          <cell r="I390">
            <v>1.6722999999999998E-2</v>
          </cell>
          <cell r="J390" t="str">
            <v>5,769820536039</v>
          </cell>
          <cell r="K390" t="str">
            <v>-75,764882555743</v>
          </cell>
        </row>
        <row r="391">
          <cell r="B391" t="str">
            <v>05364</v>
          </cell>
          <cell r="C391" t="str">
            <v>05364 - Jardín</v>
          </cell>
          <cell r="D391" t="str">
            <v>JARDÃN</v>
          </cell>
          <cell r="E391" t="str">
            <v>05364</v>
          </cell>
          <cell r="F391">
            <v>2020</v>
          </cell>
          <cell r="G391" t="str">
            <v>ANTIOQUIA</v>
          </cell>
          <cell r="H391">
            <v>0.71589000000000003</v>
          </cell>
          <cell r="I391">
            <v>1.6403000000000001E-2</v>
          </cell>
          <cell r="J391" t="str">
            <v>5,574444338767</v>
          </cell>
          <cell r="K391" t="str">
            <v>-75,818425748487</v>
          </cell>
        </row>
        <row r="392">
          <cell r="B392" t="str">
            <v>05360</v>
          </cell>
          <cell r="C392" t="str">
            <v>05360 - Itagüí</v>
          </cell>
          <cell r="D392" t="str">
            <v>ITAGÃœÃ</v>
          </cell>
          <cell r="E392" t="str">
            <v>05360</v>
          </cell>
          <cell r="F392">
            <v>2020</v>
          </cell>
          <cell r="G392" t="str">
            <v>ANTIOQUIA</v>
          </cell>
          <cell r="H392">
            <v>0.212419</v>
          </cell>
          <cell r="I392">
            <v>1.604E-3</v>
          </cell>
          <cell r="J392" t="str">
            <v>6,179279438252</v>
          </cell>
          <cell r="K392" t="str">
            <v>-75,614203698573</v>
          </cell>
        </row>
        <row r="393">
          <cell r="B393" t="str">
            <v>05353</v>
          </cell>
          <cell r="C393" t="str">
            <v>05353 - Hispania</v>
          </cell>
          <cell r="D393" t="str">
            <v>HISPANIA</v>
          </cell>
          <cell r="E393" t="str">
            <v>05353</v>
          </cell>
          <cell r="F393">
            <v>2020</v>
          </cell>
          <cell r="G393" t="str">
            <v>ANTIOQUIA</v>
          </cell>
          <cell r="H393">
            <v>0.354993</v>
          </cell>
          <cell r="I393">
            <v>4.692E-3</v>
          </cell>
          <cell r="J393" t="str">
            <v>5,797039002415</v>
          </cell>
          <cell r="K393" t="str">
            <v>-75,906692028486</v>
          </cell>
        </row>
        <row r="394">
          <cell r="B394" t="str">
            <v>05347</v>
          </cell>
          <cell r="C394" t="str">
            <v>05347 - Heliconia</v>
          </cell>
          <cell r="D394" t="str">
            <v>HELICONIA</v>
          </cell>
          <cell r="E394" t="str">
            <v>05347</v>
          </cell>
          <cell r="F394">
            <v>2020</v>
          </cell>
          <cell r="G394" t="str">
            <v>ANTIOQUIA</v>
          </cell>
          <cell r="H394">
            <v>0.53825500000000004</v>
          </cell>
          <cell r="I394">
            <v>9.3760000000000007E-3</v>
          </cell>
          <cell r="J394" t="str">
            <v>6,214511788435</v>
          </cell>
          <cell r="K394" t="str">
            <v>-75,749710019087</v>
          </cell>
        </row>
        <row r="395">
          <cell r="B395" t="str">
            <v>05321</v>
          </cell>
          <cell r="C395" t="str">
            <v>05321 - Guatapé</v>
          </cell>
          <cell r="D395" t="str">
            <v>GUATAPÃ‰</v>
          </cell>
          <cell r="E395" t="str">
            <v>05321</v>
          </cell>
          <cell r="F395">
            <v>2020</v>
          </cell>
          <cell r="G395" t="str">
            <v>ANTIOQUIA</v>
          </cell>
          <cell r="H395">
            <v>0.50045200000000001</v>
          </cell>
          <cell r="I395">
            <v>6.8060000000000004E-3</v>
          </cell>
          <cell r="J395" t="str">
            <v>6,245775609426</v>
          </cell>
          <cell r="K395" t="str">
            <v>-75,158518923418</v>
          </cell>
        </row>
        <row r="396">
          <cell r="B396" t="str">
            <v>05318</v>
          </cell>
          <cell r="C396" t="str">
            <v>05318 - Guarne</v>
          </cell>
          <cell r="D396" t="str">
            <v>GUARNE</v>
          </cell>
          <cell r="E396" t="str">
            <v>05318</v>
          </cell>
          <cell r="F396">
            <v>2020</v>
          </cell>
          <cell r="G396" t="str">
            <v>ANTIOQUIA</v>
          </cell>
          <cell r="H396">
            <v>0.70653699999999997</v>
          </cell>
          <cell r="I396">
            <v>1.2399E-2</v>
          </cell>
          <cell r="J396" t="str">
            <v>6,266625703202</v>
          </cell>
          <cell r="K396" t="str">
            <v>-75,437308008223</v>
          </cell>
        </row>
        <row r="397">
          <cell r="B397" t="str">
            <v>05315</v>
          </cell>
          <cell r="C397" t="str">
            <v>05315 - Guadalupe</v>
          </cell>
          <cell r="D397" t="str">
            <v>GUADALUPE</v>
          </cell>
          <cell r="E397" t="str">
            <v>05315</v>
          </cell>
          <cell r="F397">
            <v>2020</v>
          </cell>
          <cell r="G397" t="str">
            <v>ANTIOQUIA</v>
          </cell>
          <cell r="H397">
            <v>0.49472500000000003</v>
          </cell>
          <cell r="I397">
            <v>9.6670000000000002E-3</v>
          </cell>
          <cell r="J397" t="str">
            <v>6,861576325106</v>
          </cell>
          <cell r="K397" t="str">
            <v>-75,225913027309</v>
          </cell>
        </row>
        <row r="398">
          <cell r="B398" t="str">
            <v>05313</v>
          </cell>
          <cell r="C398" t="str">
            <v>05313 - Granada</v>
          </cell>
          <cell r="D398" t="str">
            <v>GRANADA</v>
          </cell>
          <cell r="E398" t="str">
            <v>05313</v>
          </cell>
          <cell r="F398">
            <v>2020</v>
          </cell>
          <cell r="G398" t="str">
            <v>ANTIOQUIA</v>
          </cell>
          <cell r="H398">
            <v>0.763961</v>
          </cell>
          <cell r="I398">
            <v>1.5535E-2</v>
          </cell>
          <cell r="J398" t="str">
            <v>6,123380720945</v>
          </cell>
          <cell r="K398" t="str">
            <v>-75,127636462630</v>
          </cell>
        </row>
        <row r="399">
          <cell r="B399" t="str">
            <v>05310</v>
          </cell>
          <cell r="C399" t="str">
            <v>05310 - Gómez Plata</v>
          </cell>
          <cell r="D399" t="str">
            <v>GÃ“MEZ PLATA</v>
          </cell>
          <cell r="E399" t="str">
            <v>05310</v>
          </cell>
          <cell r="F399">
            <v>2020</v>
          </cell>
          <cell r="G399" t="str">
            <v>ANTIOQUIA</v>
          </cell>
          <cell r="H399">
            <v>0.90654900000000005</v>
          </cell>
          <cell r="I399">
            <v>2.716E-2</v>
          </cell>
          <cell r="J399" t="str">
            <v>6,709562839214</v>
          </cell>
          <cell r="K399" t="str">
            <v>-75,192702911787</v>
          </cell>
        </row>
        <row r="400">
          <cell r="B400" t="str">
            <v>05308</v>
          </cell>
          <cell r="C400" t="str">
            <v>05308 - Girardota</v>
          </cell>
          <cell r="D400" t="str">
            <v>GIRARDOTA</v>
          </cell>
          <cell r="E400" t="str">
            <v>05308</v>
          </cell>
          <cell r="F400">
            <v>2020</v>
          </cell>
          <cell r="G400" t="str">
            <v>ANTIOQUIA</v>
          </cell>
          <cell r="H400">
            <v>0.41567100000000001</v>
          </cell>
          <cell r="I400">
            <v>6.7679999999999997E-3</v>
          </cell>
          <cell r="J400" t="str">
            <v>6,379745895310</v>
          </cell>
          <cell r="K400" t="str">
            <v>-75,447957441777</v>
          </cell>
        </row>
        <row r="401">
          <cell r="B401" t="str">
            <v>05234</v>
          </cell>
          <cell r="C401" t="str">
            <v>05234 - Dabeiba</v>
          </cell>
          <cell r="D401" t="str">
            <v>DABEIBA</v>
          </cell>
          <cell r="E401" t="str">
            <v>05234</v>
          </cell>
          <cell r="F401">
            <v>2020</v>
          </cell>
          <cell r="G401" t="str">
            <v>ANTIOQUIA</v>
          </cell>
          <cell r="H401">
            <v>2.5927560000000001</v>
          </cell>
          <cell r="I401">
            <v>0.15992600000000001</v>
          </cell>
          <cell r="J401" t="str">
            <v>6,992243782130</v>
          </cell>
          <cell r="K401" t="str">
            <v>-76,314263284144</v>
          </cell>
        </row>
        <row r="402">
          <cell r="B402" t="str">
            <v>05284</v>
          </cell>
          <cell r="C402" t="str">
            <v>05284 - Frontino</v>
          </cell>
          <cell r="D402" t="str">
            <v>FRONTINO</v>
          </cell>
          <cell r="E402" t="str">
            <v>05284</v>
          </cell>
          <cell r="F402">
            <v>2020</v>
          </cell>
          <cell r="G402" t="str">
            <v>ANTIOQUIA</v>
          </cell>
          <cell r="H402">
            <v>2.3880750000000002</v>
          </cell>
          <cell r="I402">
            <v>0.113024</v>
          </cell>
          <cell r="J402" t="str">
            <v>6,691364773337</v>
          </cell>
          <cell r="K402" t="str">
            <v>-76,331996560316</v>
          </cell>
        </row>
        <row r="403">
          <cell r="B403" t="str">
            <v>05361</v>
          </cell>
          <cell r="C403" t="str">
            <v>05361 - Ituango</v>
          </cell>
          <cell r="D403" t="str">
            <v>ITUANGO</v>
          </cell>
          <cell r="E403" t="str">
            <v>05361</v>
          </cell>
          <cell r="F403">
            <v>2020</v>
          </cell>
          <cell r="G403" t="str">
            <v>ANTIOQUIA</v>
          </cell>
          <cell r="H403">
            <v>3.2020140000000001</v>
          </cell>
          <cell r="I403">
            <v>0.232428</v>
          </cell>
          <cell r="J403" t="str">
            <v>7,302946259181</v>
          </cell>
          <cell r="K403" t="str">
            <v>-75,850351056695</v>
          </cell>
        </row>
        <row r="404">
          <cell r="B404" t="str">
            <v>05847</v>
          </cell>
          <cell r="C404" t="str">
            <v>05847 - Urrao</v>
          </cell>
          <cell r="D404" t="str">
            <v>URRAO</v>
          </cell>
          <cell r="E404" t="str">
            <v>05847</v>
          </cell>
          <cell r="F404">
            <v>2020</v>
          </cell>
          <cell r="G404" t="str">
            <v>ANTIOQUIA</v>
          </cell>
          <cell r="H404">
            <v>2.8552680000000001</v>
          </cell>
          <cell r="I404">
            <v>0.20919499999999999</v>
          </cell>
          <cell r="J404" t="str">
            <v>6,335341339797</v>
          </cell>
          <cell r="K404" t="str">
            <v>-76,259064818893</v>
          </cell>
        </row>
        <row r="405">
          <cell r="B405" t="str">
            <v>05475</v>
          </cell>
          <cell r="C405" t="str">
            <v>05475 - Murindo</v>
          </cell>
          <cell r="D405" t="str">
            <v>MURINDÃ“</v>
          </cell>
          <cell r="E405" t="str">
            <v>05475</v>
          </cell>
          <cell r="F405">
            <v>2020</v>
          </cell>
          <cell r="G405" t="str">
            <v>ANTIOQUIA</v>
          </cell>
          <cell r="H405">
            <v>1.873443</v>
          </cell>
          <cell r="I405">
            <v>0.103366</v>
          </cell>
          <cell r="J405" t="str">
            <v>6,828773855462</v>
          </cell>
          <cell r="K405" t="str">
            <v>-76,708613491026</v>
          </cell>
        </row>
        <row r="406">
          <cell r="B406" t="str">
            <v>05873</v>
          </cell>
          <cell r="C406" t="str">
            <v>05873 - Vigia Del Fuerte</v>
          </cell>
          <cell r="D406" t="str">
            <v>VIGÃA DEL FUERTE</v>
          </cell>
          <cell r="E406" t="str">
            <v>05873</v>
          </cell>
          <cell r="F406">
            <v>2020</v>
          </cell>
          <cell r="G406" t="str">
            <v>ANTIOQUIA</v>
          </cell>
          <cell r="H406">
            <v>2.9890490000000001</v>
          </cell>
          <cell r="I406">
            <v>0.13556699999999999</v>
          </cell>
          <cell r="J406" t="str">
            <v>6,453351334352</v>
          </cell>
          <cell r="K406" t="str">
            <v>-76,695048017064</v>
          </cell>
        </row>
        <row r="407">
          <cell r="B407" t="str">
            <v>05045</v>
          </cell>
          <cell r="C407" t="str">
            <v>05045 - Apartado</v>
          </cell>
          <cell r="D407" t="str">
            <v>APARTADÃ“</v>
          </cell>
          <cell r="E407" t="str">
            <v>05045</v>
          </cell>
          <cell r="F407">
            <v>2020</v>
          </cell>
          <cell r="G407" t="str">
            <v>ANTIOQUIA</v>
          </cell>
          <cell r="H407">
            <v>1.287652</v>
          </cell>
          <cell r="I407">
            <v>4.3801E-2</v>
          </cell>
          <cell r="J407" t="str">
            <v>7,896136384216</v>
          </cell>
          <cell r="K407" t="str">
            <v>-76,566952576109</v>
          </cell>
        </row>
        <row r="408">
          <cell r="B408" t="str">
            <v>27615</v>
          </cell>
          <cell r="C408" t="str">
            <v>27615 - Riosucio</v>
          </cell>
          <cell r="D408" t="str">
            <v>RIOSUCIO</v>
          </cell>
          <cell r="E408" t="str">
            <v>27615</v>
          </cell>
          <cell r="F408">
            <v>2020</v>
          </cell>
          <cell r="G408" t="str">
            <v>CHOCÓ</v>
          </cell>
          <cell r="H408">
            <v>6.4513239999999996</v>
          </cell>
          <cell r="I408">
            <v>0.62119500000000005</v>
          </cell>
          <cell r="J408" t="str">
            <v>7,389887937451</v>
          </cell>
          <cell r="K408" t="str">
            <v>-77,240674833164</v>
          </cell>
        </row>
        <row r="409">
          <cell r="B409" t="str">
            <v>27001</v>
          </cell>
          <cell r="C409" t="str">
            <v>27001 - Quibdó</v>
          </cell>
          <cell r="D409" t="str">
            <v>QUIBDÃ“</v>
          </cell>
          <cell r="E409" t="str">
            <v>27001</v>
          </cell>
          <cell r="F409">
            <v>2020</v>
          </cell>
          <cell r="G409" t="str">
            <v>CHOCÓ</v>
          </cell>
          <cell r="H409">
            <v>5.3610540000000002</v>
          </cell>
          <cell r="I409">
            <v>0.28583199999999997</v>
          </cell>
          <cell r="J409" t="str">
            <v>5,938952985154</v>
          </cell>
          <cell r="K409" t="str">
            <v>-76,663678445908</v>
          </cell>
        </row>
        <row r="410">
          <cell r="B410" t="str">
            <v>27006</v>
          </cell>
          <cell r="C410" t="str">
            <v>27006 - Acandi</v>
          </cell>
          <cell r="D410" t="str">
            <v>ACANDÃ</v>
          </cell>
          <cell r="E410" t="str">
            <v>27006</v>
          </cell>
          <cell r="F410">
            <v>2020</v>
          </cell>
          <cell r="G410" t="str">
            <v>CHOCÓ</v>
          </cell>
          <cell r="H410">
            <v>1.814349</v>
          </cell>
          <cell r="I410">
            <v>6.5287999999999999E-2</v>
          </cell>
          <cell r="J410" t="str">
            <v>8,434195801922</v>
          </cell>
          <cell r="K410" t="str">
            <v>-77,289678924847</v>
          </cell>
        </row>
        <row r="411">
          <cell r="B411" t="str">
            <v>27025</v>
          </cell>
          <cell r="C411" t="str">
            <v>27025 - Alto Baudó</v>
          </cell>
          <cell r="D411" t="str">
            <v>ALTO BAUDÃ“</v>
          </cell>
          <cell r="E411" t="str">
            <v>27025</v>
          </cell>
          <cell r="F411">
            <v>2020</v>
          </cell>
          <cell r="G411" t="str">
            <v>CHOCÓ</v>
          </cell>
          <cell r="H411">
            <v>3.351029</v>
          </cell>
          <cell r="I411">
            <v>0.166907</v>
          </cell>
          <cell r="J411" t="str">
            <v>5,636740988661</v>
          </cell>
          <cell r="K411" t="str">
            <v>-77,084215398934</v>
          </cell>
        </row>
        <row r="412">
          <cell r="B412" t="str">
            <v>27050</v>
          </cell>
          <cell r="C412" t="str">
            <v>27050 - Atrato</v>
          </cell>
          <cell r="D412" t="str">
            <v>ATRATO</v>
          </cell>
          <cell r="E412" t="str">
            <v>27050</v>
          </cell>
          <cell r="F412">
            <v>2020</v>
          </cell>
          <cell r="G412" t="str">
            <v>CHOCÓ</v>
          </cell>
          <cell r="H412">
            <v>1.3512630000000001</v>
          </cell>
          <cell r="I412">
            <v>3.4339000000000001E-2</v>
          </cell>
          <cell r="J412" t="str">
            <v>5,560640178981</v>
          </cell>
          <cell r="K412" t="str">
            <v>-76,606115662469</v>
          </cell>
        </row>
        <row r="413">
          <cell r="B413" t="str">
            <v>27073</v>
          </cell>
          <cell r="C413" t="str">
            <v>27073 - Bagado</v>
          </cell>
          <cell r="D413" t="str">
            <v>BAGADÃ“</v>
          </cell>
          <cell r="E413" t="str">
            <v>27073</v>
          </cell>
          <cell r="F413">
            <v>2020</v>
          </cell>
          <cell r="G413" t="str">
            <v>CHOCÓ</v>
          </cell>
          <cell r="H413">
            <v>1.470993</v>
          </cell>
          <cell r="I413">
            <v>6.5804000000000001E-2</v>
          </cell>
          <cell r="J413" t="str">
            <v>5,503119772424</v>
          </cell>
          <cell r="K413" t="str">
            <v>-76,197969065109</v>
          </cell>
        </row>
        <row r="414">
          <cell r="B414" t="str">
            <v>27075</v>
          </cell>
          <cell r="C414" t="str">
            <v>27075 - Bahia Solano</v>
          </cell>
          <cell r="D414" t="str">
            <v>BAHÃA SOLANO</v>
          </cell>
          <cell r="E414" t="str">
            <v>27075</v>
          </cell>
          <cell r="F414">
            <v>2020</v>
          </cell>
          <cell r="G414" t="str">
            <v>CHOCÓ</v>
          </cell>
          <cell r="H414">
            <v>3.3611460000000002</v>
          </cell>
          <cell r="I414">
            <v>7.2926000000000005E-2</v>
          </cell>
          <cell r="J414" t="str">
            <v>6,290151046600</v>
          </cell>
          <cell r="K414" t="str">
            <v>-77,353827798567</v>
          </cell>
        </row>
        <row r="415">
          <cell r="B415" t="str">
            <v>27077</v>
          </cell>
          <cell r="C415" t="str">
            <v>27077 - Bajo Baudo</v>
          </cell>
          <cell r="D415" t="str">
            <v>BAJO BAUDÃ“</v>
          </cell>
          <cell r="E415" t="str">
            <v>27077</v>
          </cell>
          <cell r="F415">
            <v>2020</v>
          </cell>
          <cell r="G415" t="str">
            <v>CHOCÓ</v>
          </cell>
          <cell r="H415">
            <v>5.960852</v>
          </cell>
          <cell r="I415">
            <v>0.28286600000000001</v>
          </cell>
          <cell r="J415" t="str">
            <v>5,011841227488</v>
          </cell>
          <cell r="K415" t="str">
            <v>-77,217671783918</v>
          </cell>
        </row>
        <row r="416">
          <cell r="B416" t="str">
            <v>27099</v>
          </cell>
          <cell r="C416" t="str">
            <v>27099 - Bojayá</v>
          </cell>
          <cell r="D416" t="str">
            <v>BOJAYÃ</v>
          </cell>
          <cell r="E416" t="str">
            <v>27099</v>
          </cell>
          <cell r="F416">
            <v>2020</v>
          </cell>
          <cell r="G416" t="str">
            <v>CHOCÓ</v>
          </cell>
          <cell r="H416">
            <v>3.9336630000000001</v>
          </cell>
          <cell r="I416">
            <v>0.29598099999999999</v>
          </cell>
          <cell r="J416" t="str">
            <v>6,474666885429</v>
          </cell>
          <cell r="K416" t="str">
            <v>-77,099330250385</v>
          </cell>
        </row>
        <row r="417">
          <cell r="B417" t="str">
            <v>27135</v>
          </cell>
          <cell r="C417" t="str">
            <v>27135 - El Canton Del San Pablo</v>
          </cell>
          <cell r="D417" t="str">
            <v>EL CANTÃ“N DEL SAN PABLO</v>
          </cell>
          <cell r="E417" t="str">
            <v>27135</v>
          </cell>
          <cell r="F417">
            <v>2020</v>
          </cell>
          <cell r="G417" t="str">
            <v>CHOCÓ</v>
          </cell>
          <cell r="H417">
            <v>1.284573</v>
          </cell>
          <cell r="I417">
            <v>3.0974999999999999E-2</v>
          </cell>
          <cell r="J417" t="str">
            <v>5,359661967288</v>
          </cell>
          <cell r="K417" t="str">
            <v>-76,772556244443</v>
          </cell>
        </row>
        <row r="418">
          <cell r="B418" t="str">
            <v>27150</v>
          </cell>
          <cell r="C418" t="str">
            <v>27150 - Carmen Del Darién</v>
          </cell>
          <cell r="D418" t="str">
            <v>CARMEN DEL DARIÃ‰N</v>
          </cell>
          <cell r="E418" t="str">
            <v>27150</v>
          </cell>
          <cell r="F418">
            <v>2020</v>
          </cell>
          <cell r="G418" t="str">
            <v>CHOCÓ</v>
          </cell>
          <cell r="H418">
            <v>3.475196</v>
          </cell>
          <cell r="I418">
            <v>0.25964700000000002</v>
          </cell>
          <cell r="J418" t="str">
            <v>7,033646540856</v>
          </cell>
          <cell r="K418" t="str">
            <v>-76,974230164116</v>
          </cell>
        </row>
        <row r="419">
          <cell r="B419" t="str">
            <v>27160</v>
          </cell>
          <cell r="C419" t="str">
            <v>27160 - Certegui</v>
          </cell>
          <cell r="D419" t="str">
            <v>CÃ‰RTEGUI</v>
          </cell>
          <cell r="E419" t="str">
            <v>27160</v>
          </cell>
          <cell r="F419">
            <v>2020</v>
          </cell>
          <cell r="G419" t="str">
            <v>CHOCÓ</v>
          </cell>
          <cell r="H419">
            <v>1.5055670000000001</v>
          </cell>
          <cell r="I419">
            <v>3.4479999999999997E-2</v>
          </cell>
          <cell r="J419" t="str">
            <v>5,389828228877</v>
          </cell>
          <cell r="K419" t="str">
            <v>-76,522642368192</v>
          </cell>
        </row>
        <row r="420">
          <cell r="B420" t="str">
            <v>27205</v>
          </cell>
          <cell r="C420" t="str">
            <v>27205 - Condoto</v>
          </cell>
          <cell r="D420" t="str">
            <v>CONDOTO</v>
          </cell>
          <cell r="E420" t="str">
            <v>27205</v>
          </cell>
          <cell r="F420">
            <v>2020</v>
          </cell>
          <cell r="G420" t="str">
            <v>CHOCÓ</v>
          </cell>
          <cell r="H420">
            <v>1.544238</v>
          </cell>
          <cell r="I420">
            <v>3.8073999999999997E-2</v>
          </cell>
          <cell r="J420" t="str">
            <v>5,073715987494</v>
          </cell>
          <cell r="K420" t="str">
            <v>-76,527506319713</v>
          </cell>
        </row>
        <row r="421">
          <cell r="B421" t="str">
            <v>27245</v>
          </cell>
          <cell r="C421" t="str">
            <v>27245 - El Carmen De Atrato</v>
          </cell>
          <cell r="D421" t="str">
            <v>EL CARMEN DE ATRATO</v>
          </cell>
          <cell r="E421" t="str">
            <v>27245</v>
          </cell>
          <cell r="F421">
            <v>2020</v>
          </cell>
          <cell r="G421" t="str">
            <v>CHOCÓ</v>
          </cell>
          <cell r="H421">
            <v>1.430906</v>
          </cell>
          <cell r="I421">
            <v>6.7692000000000002E-2</v>
          </cell>
          <cell r="J421" t="str">
            <v>5,810938364212</v>
          </cell>
          <cell r="K421" t="str">
            <v>-76,191894423672</v>
          </cell>
        </row>
        <row r="422">
          <cell r="B422" t="str">
            <v>27250</v>
          </cell>
          <cell r="C422" t="str">
            <v>27250 - El Litoral Del San Juan</v>
          </cell>
          <cell r="D422" t="str">
            <v>EL LITORAL DEL SAN JUAN</v>
          </cell>
          <cell r="E422" t="str">
            <v>27250</v>
          </cell>
          <cell r="F422">
            <v>2020</v>
          </cell>
          <cell r="G422" t="str">
            <v>CHOCÓ</v>
          </cell>
          <cell r="H422">
            <v>4.6163100000000004</v>
          </cell>
          <cell r="I422">
            <v>0.33596799999999999</v>
          </cell>
          <cell r="J422" t="str">
            <v>4,247161344019</v>
          </cell>
          <cell r="K422" t="str">
            <v>-76,962601426148</v>
          </cell>
        </row>
        <row r="423">
          <cell r="B423" t="str">
            <v>27361</v>
          </cell>
          <cell r="C423" t="str">
            <v>27361 - Istmina</v>
          </cell>
          <cell r="D423" t="str">
            <v>ISTMINA</v>
          </cell>
          <cell r="E423" t="str">
            <v>27361</v>
          </cell>
          <cell r="F423">
            <v>2020</v>
          </cell>
          <cell r="G423" t="str">
            <v>CHOCÓ</v>
          </cell>
          <cell r="H423">
            <v>5.1397339999999998</v>
          </cell>
          <cell r="I423">
            <v>0.15287799999999999</v>
          </cell>
          <cell r="J423" t="str">
            <v>4,739839904241</v>
          </cell>
          <cell r="K423" t="str">
            <v>-76,869157947415</v>
          </cell>
        </row>
        <row r="424">
          <cell r="B424" t="str">
            <v>27372</v>
          </cell>
          <cell r="C424" t="str">
            <v>27372 - Jurado</v>
          </cell>
          <cell r="D424" t="str">
            <v>JURADÃ“</v>
          </cell>
          <cell r="E424" t="str">
            <v>27372</v>
          </cell>
          <cell r="F424">
            <v>2020</v>
          </cell>
          <cell r="G424" t="str">
            <v>CHOCÓ</v>
          </cell>
          <cell r="H424">
            <v>3.4360620000000002</v>
          </cell>
          <cell r="I424">
            <v>0.102091</v>
          </cell>
          <cell r="J424" t="str">
            <v>7,103338868018</v>
          </cell>
          <cell r="K424" t="str">
            <v>-77,679736621415</v>
          </cell>
        </row>
        <row r="425">
          <cell r="B425" t="str">
            <v>27413</v>
          </cell>
          <cell r="C425" t="str">
            <v>27413 - Lloro</v>
          </cell>
          <cell r="D425" t="str">
            <v>LLORÃ“</v>
          </cell>
          <cell r="E425" t="str">
            <v>27413</v>
          </cell>
          <cell r="F425">
            <v>2020</v>
          </cell>
          <cell r="G425" t="str">
            <v>CHOCÓ</v>
          </cell>
          <cell r="H425">
            <v>1.7743500000000001</v>
          </cell>
          <cell r="I425">
            <v>6.8684999999999996E-2</v>
          </cell>
          <cell r="J425" t="str">
            <v>5,585101178602</v>
          </cell>
          <cell r="K425" t="str">
            <v>-76,385444488241</v>
          </cell>
        </row>
        <row r="426">
          <cell r="B426" t="str">
            <v>27425</v>
          </cell>
          <cell r="C426" t="str">
            <v>27425 - Medio Atrato</v>
          </cell>
          <cell r="D426" t="str">
            <v>MEDIO ATRATO</v>
          </cell>
          <cell r="E426" t="str">
            <v>27425</v>
          </cell>
          <cell r="F426">
            <v>2020</v>
          </cell>
          <cell r="G426" t="str">
            <v>CHOCÓ</v>
          </cell>
          <cell r="H426">
            <v>2.6498339999999998</v>
          </cell>
          <cell r="I426">
            <v>0.14777899999999999</v>
          </cell>
          <cell r="J426" t="str">
            <v>6,033880098084</v>
          </cell>
          <cell r="K426" t="str">
            <v>-76,673469702561</v>
          </cell>
        </row>
        <row r="427">
          <cell r="B427" t="str">
            <v>27430</v>
          </cell>
          <cell r="C427" t="str">
            <v>27430 - Medio Baudo</v>
          </cell>
          <cell r="D427" t="str">
            <v>MEDIO BAUDÃ“</v>
          </cell>
          <cell r="E427" t="str">
            <v>27430</v>
          </cell>
          <cell r="F427">
            <v>2020</v>
          </cell>
          <cell r="G427" t="str">
            <v>CHOCÓ</v>
          </cell>
          <cell r="H427">
            <v>2.6946530000000002</v>
          </cell>
          <cell r="I427">
            <v>0.111609</v>
          </cell>
          <cell r="J427" t="str">
            <v>5,110392242932</v>
          </cell>
          <cell r="K427" t="str">
            <v>-76,995930752375</v>
          </cell>
        </row>
        <row r="428">
          <cell r="B428" t="str">
            <v>27450</v>
          </cell>
          <cell r="C428" t="str">
            <v>27450 - Medio San Juan</v>
          </cell>
          <cell r="D428" t="str">
            <v>MEDIO SAN JUAN</v>
          </cell>
          <cell r="E428" t="str">
            <v>27450</v>
          </cell>
          <cell r="F428">
            <v>2020</v>
          </cell>
          <cell r="G428" t="str">
            <v>CHOCÓ</v>
          </cell>
          <cell r="H428">
            <v>2.8628529999999999</v>
          </cell>
          <cell r="I428">
            <v>5.3727999999999998E-2</v>
          </cell>
          <cell r="J428" t="str">
            <v>4,815249786097</v>
          </cell>
          <cell r="K428" t="str">
            <v>-76,804086788202</v>
          </cell>
        </row>
        <row r="429">
          <cell r="B429" t="str">
            <v>27491</v>
          </cell>
          <cell r="C429" t="str">
            <v>27491 - Novita</v>
          </cell>
          <cell r="D429" t="str">
            <v>NÃ“VITA</v>
          </cell>
          <cell r="E429" t="str">
            <v>27491</v>
          </cell>
          <cell r="F429">
            <v>2020</v>
          </cell>
          <cell r="G429" t="str">
            <v>CHOCÓ</v>
          </cell>
          <cell r="H429">
            <v>1.6917059999999999</v>
          </cell>
          <cell r="I429">
            <v>7.6836000000000002E-2</v>
          </cell>
          <cell r="J429" t="str">
            <v>4,853386626760</v>
          </cell>
          <cell r="K429" t="str">
            <v>-76,618236684863</v>
          </cell>
        </row>
        <row r="430">
          <cell r="B430" t="str">
            <v>27495</v>
          </cell>
          <cell r="C430" t="str">
            <v>27495 - Nuqui</v>
          </cell>
          <cell r="D430" t="str">
            <v>NUQUÃ</v>
          </cell>
          <cell r="E430" t="str">
            <v>27495</v>
          </cell>
          <cell r="F430">
            <v>2020</v>
          </cell>
          <cell r="G430" t="str">
            <v>CHOCÓ</v>
          </cell>
          <cell r="H430">
            <v>2.439638</v>
          </cell>
          <cell r="I430">
            <v>5.7296E-2</v>
          </cell>
          <cell r="J430" t="str">
            <v>5,690064958545</v>
          </cell>
          <cell r="K430" t="str">
            <v>-77,292974858135</v>
          </cell>
        </row>
        <row r="431">
          <cell r="B431" t="str">
            <v>27580</v>
          </cell>
          <cell r="C431" t="str">
            <v>27580 - Rio Iro</v>
          </cell>
          <cell r="D431" t="str">
            <v>RÃO IRÃ“</v>
          </cell>
          <cell r="E431" t="str">
            <v>27580</v>
          </cell>
          <cell r="F431">
            <v>2020</v>
          </cell>
          <cell r="G431" t="str">
            <v>CHOCÓ</v>
          </cell>
          <cell r="H431">
            <v>1.2111130000000001</v>
          </cell>
          <cell r="I431">
            <v>2.647E-2</v>
          </cell>
          <cell r="J431" t="str">
            <v>5,172672545848</v>
          </cell>
          <cell r="K431" t="str">
            <v>-76,484461186420</v>
          </cell>
        </row>
        <row r="432">
          <cell r="B432" t="str">
            <v>27600</v>
          </cell>
          <cell r="C432" t="str">
            <v>27600 - Rio Quito</v>
          </cell>
          <cell r="D432" t="str">
            <v>RÃO QUITO</v>
          </cell>
          <cell r="E432" t="str">
            <v>27600</v>
          </cell>
          <cell r="F432">
            <v>2020</v>
          </cell>
          <cell r="G432" t="str">
            <v>CHOCÓ</v>
          </cell>
          <cell r="H432">
            <v>1.4947090000000001</v>
          </cell>
          <cell r="I432">
            <v>5.6916000000000001E-2</v>
          </cell>
          <cell r="J432" t="str">
            <v>5,567533336633</v>
          </cell>
          <cell r="K432" t="str">
            <v>-76,811570843878</v>
          </cell>
        </row>
        <row r="433">
          <cell r="B433" t="str">
            <v>27660</v>
          </cell>
          <cell r="C433" t="str">
            <v>27660 - San José Del Palmar</v>
          </cell>
          <cell r="D433" t="str">
            <v>SAN JOSÃ‰ DEL PALMAR</v>
          </cell>
          <cell r="E433" t="str">
            <v>27660</v>
          </cell>
          <cell r="F433">
            <v>2020</v>
          </cell>
          <cell r="G433" t="str">
            <v>CHOCÓ</v>
          </cell>
          <cell r="H433">
            <v>1.7083349999999999</v>
          </cell>
          <cell r="I433">
            <v>0.12881999999999999</v>
          </cell>
          <cell r="J433" t="str">
            <v>4,958741345193</v>
          </cell>
          <cell r="K433" t="str">
            <v>-76,280023605919</v>
          </cell>
        </row>
        <row r="434">
          <cell r="B434" t="str">
            <v>27745</v>
          </cell>
          <cell r="C434" t="str">
            <v>27745 - Sipi</v>
          </cell>
          <cell r="D434" t="str">
            <v>SIPÃ</v>
          </cell>
          <cell r="E434" t="str">
            <v>27745</v>
          </cell>
          <cell r="F434">
            <v>2020</v>
          </cell>
          <cell r="G434" t="str">
            <v>CHOCÓ</v>
          </cell>
          <cell r="H434">
            <v>2.2212390000000002</v>
          </cell>
          <cell r="I434">
            <v>0.12858</v>
          </cell>
          <cell r="J434" t="str">
            <v>4,594415157498</v>
          </cell>
          <cell r="K434" t="str">
            <v>-76,541944593488</v>
          </cell>
        </row>
        <row r="435">
          <cell r="B435" t="str">
            <v>27787</v>
          </cell>
          <cell r="C435" t="str">
            <v>27787 - Tado</v>
          </cell>
          <cell r="D435" t="str">
            <v>TADÃ“</v>
          </cell>
          <cell r="E435" t="str">
            <v>27787</v>
          </cell>
          <cell r="F435">
            <v>2020</v>
          </cell>
          <cell r="G435" t="str">
            <v>CHOCÓ</v>
          </cell>
          <cell r="H435">
            <v>1.8948769999999999</v>
          </cell>
          <cell r="I435">
            <v>5.8222999999999997E-2</v>
          </cell>
          <cell r="J435" t="str">
            <v>5,266101579757</v>
          </cell>
          <cell r="K435" t="str">
            <v>-76,331095472111</v>
          </cell>
        </row>
        <row r="436">
          <cell r="B436" t="str">
            <v>27800</v>
          </cell>
          <cell r="C436" t="str">
            <v>27800 - Unguia</v>
          </cell>
          <cell r="D436" t="str">
            <v>UNGUÃA</v>
          </cell>
          <cell r="E436" t="str">
            <v>27800</v>
          </cell>
          <cell r="F436">
            <v>2020</v>
          </cell>
          <cell r="G436" t="str">
            <v>CHOCÓ</v>
          </cell>
          <cell r="H436">
            <v>1.7569589999999999</v>
          </cell>
          <cell r="I436">
            <v>9.7387000000000001E-2</v>
          </cell>
          <cell r="J436" t="str">
            <v>8,117281079383</v>
          </cell>
          <cell r="K436" t="str">
            <v>-77,103727229822</v>
          </cell>
        </row>
        <row r="437">
          <cell r="B437" t="str">
            <v>27810</v>
          </cell>
          <cell r="C437" t="str">
            <v>27810 - Unión Panamericana</v>
          </cell>
          <cell r="D437" t="str">
            <v>UNIÃ“N PANAMERICANA</v>
          </cell>
          <cell r="E437" t="str">
            <v>27810</v>
          </cell>
          <cell r="F437">
            <v>2020</v>
          </cell>
          <cell r="G437" t="str">
            <v>CHOCÓ</v>
          </cell>
          <cell r="H437">
            <v>0.98823700000000003</v>
          </cell>
          <cell r="I437">
            <v>1.4472E-2</v>
          </cell>
          <cell r="J437" t="str">
            <v>5,285278117694</v>
          </cell>
          <cell r="K437" t="str">
            <v>-76,645397813398</v>
          </cell>
        </row>
        <row r="438">
          <cell r="B438" t="str">
            <v>52835</v>
          </cell>
          <cell r="C438" t="str">
            <v>52835 - San Andrés De Tumaco</v>
          </cell>
          <cell r="D438" t="str">
            <v>SAN ANDRÃ‰S DE TUMACO</v>
          </cell>
          <cell r="E438" t="str">
            <v>52835</v>
          </cell>
          <cell r="F438">
            <v>2020</v>
          </cell>
          <cell r="G438" t="str">
            <v>NARIÑO</v>
          </cell>
          <cell r="H438">
            <v>6.4592169999999998</v>
          </cell>
          <cell r="I438">
            <v>0.29167199999999999</v>
          </cell>
          <cell r="J438" t="str">
            <v>1,636103392161</v>
          </cell>
          <cell r="K438" t="str">
            <v>-78,613905137064</v>
          </cell>
        </row>
        <row r="439">
          <cell r="B439" t="str">
            <v>23001</v>
          </cell>
          <cell r="C439" t="str">
            <v>23001 - Montería</v>
          </cell>
          <cell r="D439" t="str">
            <v>MONTERÃA</v>
          </cell>
          <cell r="E439" t="str">
            <v>23001</v>
          </cell>
          <cell r="F439">
            <v>2020</v>
          </cell>
          <cell r="G439" t="str">
            <v>CÓRDOBA</v>
          </cell>
          <cell r="H439">
            <v>3.7203590000000002</v>
          </cell>
          <cell r="I439">
            <v>0.25735799999999998</v>
          </cell>
          <cell r="J439" t="str">
            <v>8,584698015553</v>
          </cell>
          <cell r="K439" t="str">
            <v>-75,950550787514</v>
          </cell>
        </row>
        <row r="440">
          <cell r="B440" t="str">
            <v>23068</v>
          </cell>
          <cell r="C440" t="str">
            <v>23068 - Ayapel</v>
          </cell>
          <cell r="D440" t="str">
            <v>AYAPEL</v>
          </cell>
          <cell r="E440" t="str">
            <v>23068</v>
          </cell>
          <cell r="F440">
            <v>2020</v>
          </cell>
          <cell r="G440" t="str">
            <v>CÓRDOBA</v>
          </cell>
          <cell r="H440">
            <v>2.4096790000000001</v>
          </cell>
          <cell r="I440">
            <v>0.16120999999999999</v>
          </cell>
          <cell r="J440" t="str">
            <v>8,265768688144</v>
          </cell>
          <cell r="K440" t="str">
            <v>-75,048684356849</v>
          </cell>
        </row>
        <row r="441">
          <cell r="B441" t="str">
            <v>23079</v>
          </cell>
          <cell r="C441" t="str">
            <v>23079 - Buenavista</v>
          </cell>
          <cell r="D441" t="str">
            <v>BUENAVISTA</v>
          </cell>
          <cell r="E441" t="str">
            <v>23079</v>
          </cell>
          <cell r="F441">
            <v>2020</v>
          </cell>
          <cell r="G441" t="str">
            <v>CÓRDOBA</v>
          </cell>
          <cell r="H441">
            <v>1.888873</v>
          </cell>
          <cell r="I441">
            <v>6.8473000000000006E-2</v>
          </cell>
          <cell r="J441" t="str">
            <v>8,191397952964</v>
          </cell>
          <cell r="K441" t="str">
            <v>-75,433825318821</v>
          </cell>
        </row>
        <row r="442">
          <cell r="B442" t="str">
            <v>23090</v>
          </cell>
          <cell r="C442" t="str">
            <v>23090 - Canalete</v>
          </cell>
          <cell r="D442" t="str">
            <v>CANALETE</v>
          </cell>
          <cell r="E442" t="str">
            <v>23090</v>
          </cell>
          <cell r="F442">
            <v>2020</v>
          </cell>
          <cell r="G442" t="str">
            <v>CÓRDOBA</v>
          </cell>
          <cell r="H442">
            <v>1.304351</v>
          </cell>
          <cell r="I442">
            <v>3.4465000000000003E-2</v>
          </cell>
          <cell r="J442" t="str">
            <v>8,724095800473</v>
          </cell>
          <cell r="K442" t="str">
            <v>-76,237790807004</v>
          </cell>
        </row>
        <row r="443">
          <cell r="B443" t="str">
            <v>23162</v>
          </cell>
          <cell r="C443" t="str">
            <v>23162 - Cerete</v>
          </cell>
          <cell r="D443" t="str">
            <v>CERETÃ‰</v>
          </cell>
          <cell r="E443" t="str">
            <v>23162</v>
          </cell>
          <cell r="F443">
            <v>2020</v>
          </cell>
          <cell r="G443" t="str">
            <v>CÓRDOBA</v>
          </cell>
          <cell r="H443">
            <v>1.494624</v>
          </cell>
          <cell r="I443">
            <v>2.3886000000000001E-2</v>
          </cell>
          <cell r="J443" t="str">
            <v>8,891013338445</v>
          </cell>
          <cell r="K443" t="str">
            <v>-75,834612767866</v>
          </cell>
        </row>
        <row r="444">
          <cell r="B444" t="str">
            <v>23168</v>
          </cell>
          <cell r="C444" t="str">
            <v>23168 - Chima</v>
          </cell>
          <cell r="D444" t="str">
            <v>CHIMÃ</v>
          </cell>
          <cell r="E444" t="str">
            <v>23168</v>
          </cell>
          <cell r="F444">
            <v>2020</v>
          </cell>
          <cell r="G444" t="str">
            <v>CÓRDOBA</v>
          </cell>
          <cell r="H444">
            <v>0.91897899999999999</v>
          </cell>
          <cell r="I444">
            <v>2.6630000000000001E-2</v>
          </cell>
          <cell r="J444" t="str">
            <v>9,110249410306</v>
          </cell>
          <cell r="K444" t="str">
            <v>-75,652373510589</v>
          </cell>
        </row>
        <row r="445">
          <cell r="B445" t="str">
            <v>23182</v>
          </cell>
          <cell r="C445" t="str">
            <v>23182 - Chinu</v>
          </cell>
          <cell r="D445" t="str">
            <v>CHINÃš</v>
          </cell>
          <cell r="E445" t="str">
            <v>23182</v>
          </cell>
          <cell r="F445">
            <v>2020</v>
          </cell>
          <cell r="G445" t="str">
            <v>CÓRDOBA</v>
          </cell>
          <cell r="H445">
            <v>1.7260850000000001</v>
          </cell>
          <cell r="I445">
            <v>5.1468E-2</v>
          </cell>
          <cell r="J445" t="str">
            <v>9,027493492048</v>
          </cell>
          <cell r="K445" t="str">
            <v>-75,356676855375</v>
          </cell>
        </row>
        <row r="446">
          <cell r="B446" t="str">
            <v>23189</v>
          </cell>
          <cell r="C446" t="str">
            <v>23189 - Cienaga De Oro</v>
          </cell>
          <cell r="D446" t="str">
            <v>CIÃ‰NAGA DE ORO</v>
          </cell>
          <cell r="E446" t="str">
            <v>23189</v>
          </cell>
          <cell r="F446">
            <v>2020</v>
          </cell>
          <cell r="G446" t="str">
            <v>CÓRDOBA</v>
          </cell>
          <cell r="H446">
            <v>1.9783040000000001</v>
          </cell>
          <cell r="I446">
            <v>5.2668E-2</v>
          </cell>
          <cell r="J446" t="str">
            <v>8,841811893987</v>
          </cell>
          <cell r="K446" t="str">
            <v>-75,607798291664</v>
          </cell>
        </row>
        <row r="447">
          <cell r="B447" t="str">
            <v>23300</v>
          </cell>
          <cell r="C447" t="str">
            <v>23300 - Cotorra</v>
          </cell>
          <cell r="D447" t="str">
            <v>COTORRA</v>
          </cell>
          <cell r="E447" t="str">
            <v>23300</v>
          </cell>
          <cell r="F447">
            <v>2020</v>
          </cell>
          <cell r="G447" t="str">
            <v>CÓRDOBA</v>
          </cell>
          <cell r="H447">
            <v>0.60756699999999997</v>
          </cell>
          <cell r="I447">
            <v>7.2529999999999999E-3</v>
          </cell>
          <cell r="J447" t="str">
            <v>9,056952489341</v>
          </cell>
          <cell r="K447" t="str">
            <v>-75,778939856057</v>
          </cell>
        </row>
        <row r="448">
          <cell r="B448" t="str">
            <v>23350</v>
          </cell>
          <cell r="C448" t="str">
            <v>23350 - La Apartada</v>
          </cell>
          <cell r="D448" t="str">
            <v>LA APARTADA</v>
          </cell>
          <cell r="E448" t="str">
            <v>23350</v>
          </cell>
          <cell r="F448">
            <v>2020</v>
          </cell>
          <cell r="G448" t="str">
            <v>CÓRDOBA</v>
          </cell>
          <cell r="H448">
            <v>1.005477</v>
          </cell>
          <cell r="I448">
            <v>2.3535E-2</v>
          </cell>
          <cell r="J448" t="str">
            <v>8,052218421571</v>
          </cell>
          <cell r="K448" t="str">
            <v>-75,288160219882</v>
          </cell>
        </row>
        <row r="449">
          <cell r="B449" t="str">
            <v>23417</v>
          </cell>
          <cell r="C449" t="str">
            <v>23417 - Lorica</v>
          </cell>
          <cell r="D449" t="str">
            <v>LORICA</v>
          </cell>
          <cell r="E449" t="str">
            <v>23417</v>
          </cell>
          <cell r="F449">
            <v>2020</v>
          </cell>
          <cell r="G449" t="str">
            <v>CÓRDOBA</v>
          </cell>
          <cell r="H449">
            <v>2.078481</v>
          </cell>
          <cell r="I449">
            <v>7.8153E-2</v>
          </cell>
          <cell r="J449" t="str">
            <v>9,165034997659</v>
          </cell>
          <cell r="K449" t="str">
            <v>-75,909781235986</v>
          </cell>
        </row>
        <row r="450">
          <cell r="B450" t="str">
            <v>23419</v>
          </cell>
          <cell r="C450" t="str">
            <v>23419 - Los Cordobas</v>
          </cell>
          <cell r="D450" t="str">
            <v>LOS CÃ“RDOBAS</v>
          </cell>
          <cell r="E450" t="str">
            <v>23419</v>
          </cell>
          <cell r="F450">
            <v>2020</v>
          </cell>
          <cell r="G450" t="str">
            <v>CÓRDOBA</v>
          </cell>
          <cell r="H450">
            <v>1.368981</v>
          </cell>
          <cell r="I450">
            <v>3.0043E-2</v>
          </cell>
          <cell r="J450" t="str">
            <v>8,839037042828</v>
          </cell>
          <cell r="K450" t="str">
            <v>-76,294926483924</v>
          </cell>
        </row>
        <row r="451">
          <cell r="B451" t="str">
            <v>23464</v>
          </cell>
          <cell r="C451" t="str">
            <v>23464 - Momil</v>
          </cell>
          <cell r="D451" t="str">
            <v>MOMIL</v>
          </cell>
          <cell r="E451" t="str">
            <v>23464</v>
          </cell>
          <cell r="F451">
            <v>2020</v>
          </cell>
          <cell r="G451" t="str">
            <v>CÓRDOBA</v>
          </cell>
          <cell r="H451">
            <v>0.67939000000000005</v>
          </cell>
          <cell r="I451">
            <v>1.3054E-2</v>
          </cell>
          <cell r="J451" t="str">
            <v>9,265461621227</v>
          </cell>
          <cell r="K451" t="str">
            <v>-75,650908761894</v>
          </cell>
        </row>
        <row r="452">
          <cell r="B452" t="str">
            <v>23500</v>
          </cell>
          <cell r="C452" t="str">
            <v>23500 - Moñitos</v>
          </cell>
          <cell r="D452" t="str">
            <v>MOÃ‘ITOS</v>
          </cell>
          <cell r="E452" t="str">
            <v>23500</v>
          </cell>
          <cell r="F452">
            <v>2020</v>
          </cell>
          <cell r="G452" t="str">
            <v>CÓRDOBA</v>
          </cell>
          <cell r="H452">
            <v>0.86118600000000001</v>
          </cell>
          <cell r="I452">
            <v>1.6694000000000001E-2</v>
          </cell>
          <cell r="J452" t="str">
            <v>9,190515342655</v>
          </cell>
          <cell r="K452" t="str">
            <v>-76,119317093630</v>
          </cell>
        </row>
        <row r="453">
          <cell r="B453" t="str">
            <v>23555</v>
          </cell>
          <cell r="C453" t="str">
            <v>23555 - Planeta Rica</v>
          </cell>
          <cell r="D453" t="str">
            <v>PLANETA RICA</v>
          </cell>
          <cell r="E453" t="str">
            <v>23555</v>
          </cell>
          <cell r="F453">
            <v>2020</v>
          </cell>
          <cell r="G453" t="str">
            <v>CÓRDOBA</v>
          </cell>
          <cell r="H453">
            <v>2.5314969999999999</v>
          </cell>
          <cell r="I453">
            <v>9.3550999999999995E-2</v>
          </cell>
          <cell r="J453" t="str">
            <v>8,290296746228</v>
          </cell>
          <cell r="K453" t="str">
            <v>-75,612378143316</v>
          </cell>
        </row>
        <row r="454">
          <cell r="B454" t="str">
            <v>23570</v>
          </cell>
          <cell r="C454" t="str">
            <v>23570 - Pueblo Nuevo</v>
          </cell>
          <cell r="D454" t="str">
            <v>PUEBLO NUEVO</v>
          </cell>
          <cell r="E454" t="str">
            <v>23570</v>
          </cell>
          <cell r="F454">
            <v>2020</v>
          </cell>
          <cell r="G454" t="str">
            <v>CÓRDOBA</v>
          </cell>
          <cell r="H454">
            <v>2.0402390000000001</v>
          </cell>
          <cell r="I454">
            <v>6.9702E-2</v>
          </cell>
          <cell r="J454" t="str">
            <v>8,481339568045</v>
          </cell>
          <cell r="K454" t="str">
            <v>-75,405161542124</v>
          </cell>
        </row>
        <row r="455">
          <cell r="B455" t="str">
            <v>23574</v>
          </cell>
          <cell r="C455" t="str">
            <v>23574 - Puerto Escondido</v>
          </cell>
          <cell r="D455" t="str">
            <v>PUERTO ESCONDIDO</v>
          </cell>
          <cell r="E455" t="str">
            <v>23574</v>
          </cell>
          <cell r="F455">
            <v>2020</v>
          </cell>
          <cell r="G455" t="str">
            <v>CÓRDOBA</v>
          </cell>
          <cell r="H455">
            <v>1.1556360000000001</v>
          </cell>
          <cell r="I455">
            <v>3.3751999999999997E-2</v>
          </cell>
          <cell r="J455" t="str">
            <v>8,988667730632</v>
          </cell>
          <cell r="K455" t="str">
            <v>-76,194059124397</v>
          </cell>
        </row>
        <row r="456">
          <cell r="B456" t="str">
            <v>23586</v>
          </cell>
          <cell r="C456" t="str">
            <v>23586 - Purísima De La Concepción</v>
          </cell>
          <cell r="D456" t="str">
            <v>PURÃSIMA DE LA CONCEPCIÃ“N</v>
          </cell>
          <cell r="E456" t="str">
            <v>23586</v>
          </cell>
          <cell r="F456">
            <v>2020</v>
          </cell>
          <cell r="G456" t="str">
            <v>CÓRDOBA</v>
          </cell>
          <cell r="H456">
            <v>0.78669199999999995</v>
          </cell>
          <cell r="I456">
            <v>9.6810000000000004E-3</v>
          </cell>
          <cell r="J456" t="str">
            <v>9,282386126788</v>
          </cell>
          <cell r="K456" t="str">
            <v>-75,721293920526</v>
          </cell>
        </row>
        <row r="457">
          <cell r="B457" t="str">
            <v>23660</v>
          </cell>
          <cell r="C457" t="str">
            <v>23660 - Sahagun</v>
          </cell>
          <cell r="D457" t="str">
            <v>SAHAGÃšN</v>
          </cell>
          <cell r="E457" t="str">
            <v>23660</v>
          </cell>
          <cell r="F457">
            <v>2020</v>
          </cell>
          <cell r="G457" t="str">
            <v>CÓRDOBA</v>
          </cell>
          <cell r="H457">
            <v>2.106071</v>
          </cell>
          <cell r="I457">
            <v>7.9247999999999999E-2</v>
          </cell>
          <cell r="J457" t="str">
            <v>8,799007015897</v>
          </cell>
          <cell r="K457" t="str">
            <v>-75,429256639193</v>
          </cell>
        </row>
        <row r="458">
          <cell r="B458" t="str">
            <v>23670</v>
          </cell>
          <cell r="C458" t="str">
            <v>23670 - San Andrés Sotavento</v>
          </cell>
          <cell r="D458" t="str">
            <v>SAN ANDRÃ‰S DE SOTAVENTO</v>
          </cell>
          <cell r="E458" t="str">
            <v>23670</v>
          </cell>
          <cell r="F458">
            <v>2020</v>
          </cell>
          <cell r="G458" t="str">
            <v>CÓRDOBA</v>
          </cell>
          <cell r="H458">
            <v>0.91712000000000005</v>
          </cell>
          <cell r="I458">
            <v>1.6997000000000002E-2</v>
          </cell>
          <cell r="J458" t="str">
            <v>9,121296353192</v>
          </cell>
          <cell r="K458" t="str">
            <v>-75,520917112507</v>
          </cell>
        </row>
        <row r="459">
          <cell r="B459" t="str">
            <v>23672</v>
          </cell>
          <cell r="C459" t="str">
            <v>23672 - San Antero</v>
          </cell>
          <cell r="D459" t="str">
            <v>SAN ANTERO</v>
          </cell>
          <cell r="E459" t="str">
            <v>23672</v>
          </cell>
          <cell r="F459">
            <v>2020</v>
          </cell>
          <cell r="G459" t="str">
            <v>CÓRDOBA</v>
          </cell>
          <cell r="H459">
            <v>1.0191669999999999</v>
          </cell>
          <cell r="I459">
            <v>1.7062999999999998E-2</v>
          </cell>
          <cell r="J459" t="str">
            <v>9,359667489090</v>
          </cell>
          <cell r="K459" t="str">
            <v>-75,787002520651</v>
          </cell>
        </row>
        <row r="460">
          <cell r="B460" t="str">
            <v>23675</v>
          </cell>
          <cell r="C460" t="str">
            <v>23675 - San Bernardo Del Viento</v>
          </cell>
          <cell r="D460" t="str">
            <v>SAN BERNARDO DEL VIENTO</v>
          </cell>
          <cell r="E460" t="str">
            <v>23675</v>
          </cell>
          <cell r="F460">
            <v>2020</v>
          </cell>
          <cell r="G460" t="str">
            <v>CÓRDOBA</v>
          </cell>
          <cell r="H460">
            <v>1.048197</v>
          </cell>
          <cell r="I460">
            <v>2.5977E-2</v>
          </cell>
          <cell r="J460" t="str">
            <v>9,330098329233</v>
          </cell>
          <cell r="K460" t="str">
            <v>-75,976238577617</v>
          </cell>
        </row>
        <row r="461">
          <cell r="B461" t="str">
            <v>23678</v>
          </cell>
          <cell r="C461" t="str">
            <v>23678 - San Carlos</v>
          </cell>
          <cell r="D461" t="str">
            <v>SAN CARLOS</v>
          </cell>
          <cell r="E461" t="str">
            <v>23678</v>
          </cell>
          <cell r="F461">
            <v>2020</v>
          </cell>
          <cell r="G461" t="str">
            <v>CÓRDOBA</v>
          </cell>
          <cell r="H461">
            <v>1.492335</v>
          </cell>
          <cell r="I461">
            <v>3.6683E-2</v>
          </cell>
          <cell r="J461" t="str">
            <v>8,706464263123</v>
          </cell>
          <cell r="K461" t="str">
            <v>-75,692518244791</v>
          </cell>
        </row>
        <row r="462">
          <cell r="B462" t="str">
            <v>23682</v>
          </cell>
          <cell r="C462" t="str">
            <v>23682 - San José De Ure</v>
          </cell>
          <cell r="D462" t="str">
            <v>SAN JOSÃ‰ DE URÃ‰</v>
          </cell>
          <cell r="E462" t="str">
            <v>23682</v>
          </cell>
          <cell r="F462">
            <v>2020</v>
          </cell>
          <cell r="G462" t="str">
            <v>CÓRDOBA</v>
          </cell>
          <cell r="H462">
            <v>1.5766439999999999</v>
          </cell>
          <cell r="I462">
            <v>4.3059E-2</v>
          </cell>
          <cell r="J462" t="str">
            <v>7,753054394750</v>
          </cell>
          <cell r="K462" t="str">
            <v>-75,567247397203</v>
          </cell>
        </row>
        <row r="463">
          <cell r="B463" t="str">
            <v>23686</v>
          </cell>
          <cell r="C463" t="str">
            <v>23686 - San Pelayo</v>
          </cell>
          <cell r="D463" t="str">
            <v>SAN PELAYO</v>
          </cell>
          <cell r="E463" t="str">
            <v>23686</v>
          </cell>
          <cell r="F463">
            <v>2020</v>
          </cell>
          <cell r="G463" t="str">
            <v>CÓRDOBA</v>
          </cell>
          <cell r="H463">
            <v>1.853383</v>
          </cell>
          <cell r="I463">
            <v>3.6593000000000001E-2</v>
          </cell>
          <cell r="J463" t="str">
            <v>8,987777392405</v>
          </cell>
          <cell r="K463" t="str">
            <v>-75,909587708006</v>
          </cell>
        </row>
        <row r="464">
          <cell r="B464" t="str">
            <v>23815</v>
          </cell>
          <cell r="C464" t="str">
            <v>23815 - Tuchin</v>
          </cell>
          <cell r="D464" t="str">
            <v>TUCHÃN</v>
          </cell>
          <cell r="E464" t="str">
            <v>23815</v>
          </cell>
          <cell r="F464">
            <v>2020</v>
          </cell>
          <cell r="G464" t="str">
            <v>CÓRDOBA</v>
          </cell>
          <cell r="H464">
            <v>0.60907500000000003</v>
          </cell>
          <cell r="I464">
            <v>8.7469999999999996E-3</v>
          </cell>
          <cell r="J464" t="str">
            <v>9,224630803195</v>
          </cell>
          <cell r="K464" t="str">
            <v>-75,544105925048</v>
          </cell>
        </row>
        <row r="465">
          <cell r="B465" t="str">
            <v>23855</v>
          </cell>
          <cell r="C465" t="str">
            <v>23855 - Valencia</v>
          </cell>
          <cell r="D465" t="str">
            <v>VALENCIA</v>
          </cell>
          <cell r="E465" t="str">
            <v>23855</v>
          </cell>
          <cell r="F465">
            <v>2020</v>
          </cell>
          <cell r="G465" t="str">
            <v>CÓRDOBA</v>
          </cell>
          <cell r="H465">
            <v>1.733311</v>
          </cell>
          <cell r="I465">
            <v>7.5331999999999996E-2</v>
          </cell>
          <cell r="J465" t="str">
            <v>8,219904127729</v>
          </cell>
          <cell r="K465" t="str">
            <v>-76,221328599971</v>
          </cell>
        </row>
        <row r="466">
          <cell r="B466" t="str">
            <v>23466</v>
          </cell>
          <cell r="C466" t="str">
            <v>23466 - Montelibano</v>
          </cell>
          <cell r="D466" t="str">
            <v>MONTELÃBANO</v>
          </cell>
          <cell r="E466" t="str">
            <v>23466</v>
          </cell>
          <cell r="F466">
            <v>2020</v>
          </cell>
          <cell r="G466" t="str">
            <v>CÓRDOBA</v>
          </cell>
          <cell r="H466">
            <v>4.3667749999999996</v>
          </cell>
          <cell r="I466">
            <v>0.12708</v>
          </cell>
          <cell r="J466" t="str">
            <v>7,886337812198</v>
          </cell>
          <cell r="K466" t="str">
            <v>-75,760675051598</v>
          </cell>
        </row>
        <row r="467">
          <cell r="B467" t="str">
            <v>23580</v>
          </cell>
          <cell r="C467" t="str">
            <v>23580 - Puerto Libertador</v>
          </cell>
          <cell r="D467" t="str">
            <v>PUERTO LIBERTADOR</v>
          </cell>
          <cell r="E467" t="str">
            <v>23580</v>
          </cell>
          <cell r="F467">
            <v>2020</v>
          </cell>
          <cell r="G467" t="str">
            <v>CÓRDOBA</v>
          </cell>
          <cell r="H467">
            <v>2.8131249999999999</v>
          </cell>
          <cell r="I467">
            <v>0.134905</v>
          </cell>
          <cell r="J467" t="str">
            <v>7,711515736177</v>
          </cell>
          <cell r="K467" t="str">
            <v>-75,771232238354</v>
          </cell>
        </row>
        <row r="468">
          <cell r="B468" t="str">
            <v>23807</v>
          </cell>
          <cell r="C468" t="str">
            <v>23807 - Tierralta</v>
          </cell>
          <cell r="D468" t="str">
            <v>TIERRALTA</v>
          </cell>
          <cell r="E468" t="str">
            <v>23807</v>
          </cell>
          <cell r="F468">
            <v>2020</v>
          </cell>
          <cell r="G468" t="str">
            <v>CÓRDOBA</v>
          </cell>
          <cell r="H468">
            <v>3.73428</v>
          </cell>
          <cell r="I468">
            <v>0.40427200000000002</v>
          </cell>
          <cell r="J468" t="str">
            <v>7,813896828613</v>
          </cell>
          <cell r="K468" t="str">
            <v>-76,168466780078</v>
          </cell>
        </row>
        <row r="469">
          <cell r="B469" t="str">
            <v>08001</v>
          </cell>
          <cell r="C469" t="str">
            <v>08001 - Barranquilla</v>
          </cell>
          <cell r="D469" t="str">
            <v>BARRANQUILLA</v>
          </cell>
          <cell r="E469" t="str">
            <v>08001</v>
          </cell>
          <cell r="F469">
            <v>2020</v>
          </cell>
          <cell r="G469" t="str">
            <v>ATLÁNTICO</v>
          </cell>
          <cell r="H469">
            <v>0.81437099999999996</v>
          </cell>
          <cell r="I469">
            <v>1.2753E-2</v>
          </cell>
          <cell r="J469" t="str">
            <v>10,981520510484</v>
          </cell>
          <cell r="K469" t="str">
            <v>-74,827715438816</v>
          </cell>
        </row>
        <row r="470">
          <cell r="B470" t="str">
            <v>08078</v>
          </cell>
          <cell r="C470" t="str">
            <v>08078 - Baranoa</v>
          </cell>
          <cell r="D470" t="str">
            <v>BARANOA</v>
          </cell>
          <cell r="E470" t="str">
            <v>08078</v>
          </cell>
          <cell r="F470">
            <v>2020</v>
          </cell>
          <cell r="G470" t="str">
            <v>ATLÁNTICO</v>
          </cell>
          <cell r="H470">
            <v>0.72822399999999998</v>
          </cell>
          <cell r="I470">
            <v>1.0029E-2</v>
          </cell>
          <cell r="J470" t="str">
            <v>10,793293018852</v>
          </cell>
          <cell r="K470" t="str">
            <v>-74,922194906063</v>
          </cell>
        </row>
        <row r="471">
          <cell r="B471" t="str">
            <v>08137</v>
          </cell>
          <cell r="C471" t="str">
            <v>08137 - Campo De La Cruz</v>
          </cell>
          <cell r="D471" t="str">
            <v>CAMPO DE LA CRUZ</v>
          </cell>
          <cell r="E471" t="str">
            <v>08137</v>
          </cell>
          <cell r="F471">
            <v>2020</v>
          </cell>
          <cell r="G471" t="str">
            <v>ATLÁNTICO</v>
          </cell>
          <cell r="H471">
            <v>0.65330100000000002</v>
          </cell>
          <cell r="I471">
            <v>8.2539999999999992E-3</v>
          </cell>
          <cell r="J471" t="str">
            <v>10,402620856036</v>
          </cell>
          <cell r="K471" t="str">
            <v>-74,878408320863</v>
          </cell>
        </row>
        <row r="472">
          <cell r="B472" t="str">
            <v>08141</v>
          </cell>
          <cell r="C472" t="str">
            <v>08141 - Candelaria</v>
          </cell>
          <cell r="D472" t="str">
            <v>CANDELARIA</v>
          </cell>
          <cell r="E472" t="str">
            <v>08141</v>
          </cell>
          <cell r="F472">
            <v>2020</v>
          </cell>
          <cell r="G472" t="str">
            <v>ATLÁNTICO</v>
          </cell>
          <cell r="H472">
            <v>0.57212399999999997</v>
          </cell>
          <cell r="I472">
            <v>1.1209999999999999E-2</v>
          </cell>
          <cell r="J472" t="str">
            <v>10,489020471426</v>
          </cell>
          <cell r="K472" t="str">
            <v>-74,877566268398</v>
          </cell>
        </row>
        <row r="473">
          <cell r="B473" t="str">
            <v>08296</v>
          </cell>
          <cell r="C473" t="str">
            <v>08296 - Galapa</v>
          </cell>
          <cell r="D473" t="str">
            <v>GALAPA</v>
          </cell>
          <cell r="E473" t="str">
            <v>08296</v>
          </cell>
          <cell r="F473">
            <v>2020</v>
          </cell>
          <cell r="G473" t="str">
            <v>ATLÁNTICO</v>
          </cell>
          <cell r="H473">
            <v>0.42291800000000002</v>
          </cell>
          <cell r="I473">
            <v>8.0619999999999997E-3</v>
          </cell>
          <cell r="J473" t="str">
            <v>10,897719907261</v>
          </cell>
          <cell r="K473" t="str">
            <v>-74,887087876349</v>
          </cell>
        </row>
        <row r="474">
          <cell r="B474" t="str">
            <v>08372</v>
          </cell>
          <cell r="C474" t="str">
            <v>08372 - Juan De Acosta</v>
          </cell>
          <cell r="D474" t="str">
            <v>JUAN DE ACOSTA</v>
          </cell>
          <cell r="E474" t="str">
            <v>08372</v>
          </cell>
          <cell r="F474">
            <v>2020</v>
          </cell>
          <cell r="G474" t="str">
            <v>ATLÁNTICO</v>
          </cell>
          <cell r="H474">
            <v>0.74609400000000003</v>
          </cell>
          <cell r="I474">
            <v>1.3879000000000001E-2</v>
          </cell>
          <cell r="J474" t="str">
            <v>10,823065032317</v>
          </cell>
          <cell r="K474" t="str">
            <v>-75,078419039090</v>
          </cell>
        </row>
        <row r="475">
          <cell r="B475" t="str">
            <v>08421</v>
          </cell>
          <cell r="C475" t="str">
            <v>08421 - Luruaco</v>
          </cell>
          <cell r="D475" t="str">
            <v>LURUACO</v>
          </cell>
          <cell r="E475" t="str">
            <v>08421</v>
          </cell>
          <cell r="F475">
            <v>2020</v>
          </cell>
          <cell r="G475" t="str">
            <v>ATLÁNTICO</v>
          </cell>
          <cell r="H475">
            <v>0.70292200000000005</v>
          </cell>
          <cell r="I475">
            <v>1.8527999999999999E-2</v>
          </cell>
          <cell r="J475" t="str">
            <v>10,635031161494</v>
          </cell>
          <cell r="K475" t="str">
            <v>-75,154027410139</v>
          </cell>
        </row>
        <row r="476">
          <cell r="B476" t="str">
            <v>08433</v>
          </cell>
          <cell r="C476" t="str">
            <v>08433 - Malambo</v>
          </cell>
          <cell r="D476" t="str">
            <v>MALAMBO</v>
          </cell>
          <cell r="E476" t="str">
            <v>08433</v>
          </cell>
          <cell r="F476">
            <v>2020</v>
          </cell>
          <cell r="G476" t="str">
            <v>ATLÁNTICO</v>
          </cell>
          <cell r="H476">
            <v>0.49910900000000002</v>
          </cell>
          <cell r="I476">
            <v>8.097E-3</v>
          </cell>
          <cell r="J476" t="str">
            <v>10,848288641943</v>
          </cell>
          <cell r="K476" t="str">
            <v>-74,806175548882</v>
          </cell>
        </row>
        <row r="477">
          <cell r="B477" t="str">
            <v>08436</v>
          </cell>
          <cell r="C477" t="str">
            <v>08436 - Manati</v>
          </cell>
          <cell r="D477" t="str">
            <v>MANATÃ</v>
          </cell>
          <cell r="E477" t="str">
            <v>08436</v>
          </cell>
          <cell r="F477">
            <v>2020</v>
          </cell>
          <cell r="G477" t="str">
            <v>ATLÁNTICO</v>
          </cell>
          <cell r="H477">
            <v>0.72289599999999998</v>
          </cell>
          <cell r="I477">
            <v>1.7689E-2</v>
          </cell>
          <cell r="J477" t="str">
            <v>10,454145546050</v>
          </cell>
          <cell r="K477" t="str">
            <v>-74,984773668568</v>
          </cell>
        </row>
        <row r="478">
          <cell r="B478" t="str">
            <v>08520</v>
          </cell>
          <cell r="C478" t="str">
            <v>08520 - Palmar De Varela</v>
          </cell>
          <cell r="D478" t="str">
            <v>PALMAR DE VARELA</v>
          </cell>
          <cell r="E478" t="str">
            <v>08520</v>
          </cell>
          <cell r="F478">
            <v>2020</v>
          </cell>
          <cell r="G478" t="str">
            <v>ATLÁNTICO</v>
          </cell>
          <cell r="H478">
            <v>0.44956099999999999</v>
          </cell>
          <cell r="I478">
            <v>7.6299999999999996E-3</v>
          </cell>
          <cell r="J478" t="str">
            <v>10,694812077716</v>
          </cell>
          <cell r="K478" t="str">
            <v>-74,770150902785</v>
          </cell>
        </row>
        <row r="479">
          <cell r="B479" t="str">
            <v>08549</v>
          </cell>
          <cell r="C479" t="str">
            <v>08549 - Piojo</v>
          </cell>
          <cell r="D479" t="str">
            <v>PIOJÃ“</v>
          </cell>
          <cell r="E479" t="str">
            <v>08549</v>
          </cell>
          <cell r="F479">
            <v>2020</v>
          </cell>
          <cell r="G479" t="str">
            <v>ATLÁNTICO</v>
          </cell>
          <cell r="H479">
            <v>0.75292999999999999</v>
          </cell>
          <cell r="I479">
            <v>2.0902E-2</v>
          </cell>
          <cell r="J479" t="str">
            <v>10,740789593927</v>
          </cell>
          <cell r="K479" t="str">
            <v>-75,143660335073</v>
          </cell>
        </row>
        <row r="480">
          <cell r="B480" t="str">
            <v>08558</v>
          </cell>
          <cell r="C480" t="str">
            <v>08558 - Polonuevo</v>
          </cell>
          <cell r="D480" t="str">
            <v>POLONUEVO</v>
          </cell>
          <cell r="E480" t="str">
            <v>08558</v>
          </cell>
          <cell r="F480">
            <v>2020</v>
          </cell>
          <cell r="G480" t="str">
            <v>ATLÁNTICO</v>
          </cell>
          <cell r="H480">
            <v>0.44675900000000002</v>
          </cell>
          <cell r="I480">
            <v>6.1040000000000001E-3</v>
          </cell>
          <cell r="J480" t="str">
            <v>10,767401414101</v>
          </cell>
          <cell r="K480" t="str">
            <v>-74,854148435971</v>
          </cell>
        </row>
        <row r="481">
          <cell r="B481" t="str">
            <v>08560</v>
          </cell>
          <cell r="C481" t="str">
            <v>08560 - Ponedera</v>
          </cell>
          <cell r="D481" t="str">
            <v>PONEDERA</v>
          </cell>
          <cell r="E481" t="str">
            <v>08560</v>
          </cell>
          <cell r="F481">
            <v>2020</v>
          </cell>
          <cell r="G481" t="str">
            <v>ATLÁNTICO</v>
          </cell>
          <cell r="H481">
            <v>0.78357500000000002</v>
          </cell>
          <cell r="I481">
            <v>1.7059999999999999E-2</v>
          </cell>
          <cell r="J481" t="str">
            <v>10,594651020946</v>
          </cell>
          <cell r="K481" t="str">
            <v>-74,798473158356</v>
          </cell>
        </row>
        <row r="482">
          <cell r="B482" t="str">
            <v>08573</v>
          </cell>
          <cell r="C482" t="str">
            <v>08573 - Puerto Colombia</v>
          </cell>
          <cell r="D482" t="str">
            <v>PUERTO COLOMBIA</v>
          </cell>
          <cell r="E482" t="str">
            <v>08573</v>
          </cell>
          <cell r="F482">
            <v>2020</v>
          </cell>
          <cell r="G482" t="str">
            <v>ATLÁNTICO</v>
          </cell>
          <cell r="H482">
            <v>0.60249299999999995</v>
          </cell>
          <cell r="I482">
            <v>5.836E-3</v>
          </cell>
          <cell r="J482" t="str">
            <v>11,004422596686</v>
          </cell>
          <cell r="K482" t="str">
            <v>-74,907405803864</v>
          </cell>
        </row>
        <row r="483">
          <cell r="B483" t="str">
            <v>08606</v>
          </cell>
          <cell r="C483" t="str">
            <v>08606 - Repelon</v>
          </cell>
          <cell r="D483" t="str">
            <v>REPELÃ“N</v>
          </cell>
          <cell r="E483" t="str">
            <v>08606</v>
          </cell>
          <cell r="F483">
            <v>2020</v>
          </cell>
          <cell r="G483" t="str">
            <v>ATLÁNTICO</v>
          </cell>
          <cell r="H483">
            <v>0.76351100000000005</v>
          </cell>
          <cell r="I483">
            <v>2.9602E-2</v>
          </cell>
          <cell r="J483" t="str">
            <v>10,507570513337</v>
          </cell>
          <cell r="K483" t="str">
            <v>-75,121880527146</v>
          </cell>
        </row>
        <row r="484">
          <cell r="B484" t="str">
            <v>08634</v>
          </cell>
          <cell r="C484" t="str">
            <v>08634 - Sabanagrande</v>
          </cell>
          <cell r="D484" t="str">
            <v>SABANAGRANDE</v>
          </cell>
          <cell r="E484" t="str">
            <v>08634</v>
          </cell>
          <cell r="F484">
            <v>2020</v>
          </cell>
          <cell r="G484" t="str">
            <v>ATLÁNTICO</v>
          </cell>
          <cell r="H484">
            <v>0.30492000000000002</v>
          </cell>
          <cell r="I484">
            <v>3.5630000000000002E-3</v>
          </cell>
          <cell r="J484" t="str">
            <v>10,798940151292</v>
          </cell>
          <cell r="K484" t="str">
            <v>-74,768796603399</v>
          </cell>
        </row>
        <row r="485">
          <cell r="B485" t="str">
            <v>08638</v>
          </cell>
          <cell r="C485" t="str">
            <v>08638 - Sabanalarga</v>
          </cell>
          <cell r="D485" t="str">
            <v>SABANALARGA</v>
          </cell>
          <cell r="E485" t="str">
            <v>08638</v>
          </cell>
          <cell r="F485">
            <v>2020</v>
          </cell>
          <cell r="G485" t="str">
            <v>ATLÁNTICO</v>
          </cell>
          <cell r="H485">
            <v>0.95447099999999996</v>
          </cell>
          <cell r="I485">
            <v>3.27E-2</v>
          </cell>
          <cell r="J485" t="str">
            <v>10,622507773461</v>
          </cell>
          <cell r="K485" t="str">
            <v>-74,955105415880</v>
          </cell>
        </row>
        <row r="486">
          <cell r="B486" t="str">
            <v>08675</v>
          </cell>
          <cell r="C486" t="str">
            <v>08675 - Santa Lucia</v>
          </cell>
          <cell r="D486" t="str">
            <v>SANTA LUCÃA</v>
          </cell>
          <cell r="E486" t="str">
            <v>08675</v>
          </cell>
          <cell r="F486">
            <v>2020</v>
          </cell>
          <cell r="G486" t="str">
            <v>ATLÁNTICO</v>
          </cell>
          <cell r="H486">
            <v>0.42187400000000003</v>
          </cell>
          <cell r="I486">
            <v>4.7340000000000004E-3</v>
          </cell>
          <cell r="J486" t="str">
            <v>10,353641920273</v>
          </cell>
          <cell r="K486" t="str">
            <v>-74,965411786642</v>
          </cell>
        </row>
        <row r="487">
          <cell r="B487" t="str">
            <v>08685</v>
          </cell>
          <cell r="C487" t="str">
            <v>08685 - Santo Tomas</v>
          </cell>
          <cell r="D487" t="str">
            <v>SANTO TOMÃS</v>
          </cell>
          <cell r="E487" t="str">
            <v>08685</v>
          </cell>
          <cell r="F487">
            <v>2020</v>
          </cell>
          <cell r="G487" t="str">
            <v>ATLÁNTICO</v>
          </cell>
          <cell r="H487">
            <v>0.44495400000000002</v>
          </cell>
          <cell r="I487">
            <v>5.372E-3</v>
          </cell>
          <cell r="J487" t="str">
            <v>10,744048237153</v>
          </cell>
          <cell r="K487" t="str">
            <v>-74,794795532306</v>
          </cell>
        </row>
        <row r="488">
          <cell r="B488" t="str">
            <v>08758</v>
          </cell>
          <cell r="C488" t="str">
            <v>08758 - Soledad</v>
          </cell>
          <cell r="D488" t="str">
            <v>SOLEDAD</v>
          </cell>
          <cell r="E488" t="str">
            <v>08758</v>
          </cell>
          <cell r="F488">
            <v>2020</v>
          </cell>
          <cell r="G488" t="str">
            <v>ATLÁNTICO</v>
          </cell>
          <cell r="H488">
            <v>0.42002699999999998</v>
          </cell>
          <cell r="I488">
            <v>4.908E-3</v>
          </cell>
          <cell r="J488" t="str">
            <v>10,906906595217</v>
          </cell>
          <cell r="K488" t="str">
            <v>-74,778424903244</v>
          </cell>
        </row>
        <row r="489">
          <cell r="B489" t="str">
            <v>08770</v>
          </cell>
          <cell r="C489" t="str">
            <v>08770 - Suan</v>
          </cell>
          <cell r="D489" t="str">
            <v>SUAN</v>
          </cell>
          <cell r="E489" t="str">
            <v>08770</v>
          </cell>
          <cell r="F489">
            <v>2020</v>
          </cell>
          <cell r="G489" t="str">
            <v>ATLÁNTICO</v>
          </cell>
          <cell r="H489">
            <v>0.29806700000000003</v>
          </cell>
          <cell r="I489">
            <v>3.5119999999999999E-3</v>
          </cell>
          <cell r="J489" t="str">
            <v>10,310850347494</v>
          </cell>
          <cell r="K489" t="str">
            <v>-74,907133084272</v>
          </cell>
        </row>
        <row r="490">
          <cell r="B490" t="str">
            <v>08832</v>
          </cell>
          <cell r="C490" t="str">
            <v>08832 - Tubara</v>
          </cell>
          <cell r="D490" t="str">
            <v>TUBARÃ</v>
          </cell>
          <cell r="E490" t="str">
            <v>08832</v>
          </cell>
          <cell r="F490">
            <v>2020</v>
          </cell>
          <cell r="G490" t="str">
            <v>ATLÁNTICO</v>
          </cell>
          <cell r="H490">
            <v>0.73824999999999996</v>
          </cell>
          <cell r="I490">
            <v>1.5129E-2</v>
          </cell>
          <cell r="J490" t="str">
            <v>10,907219383935</v>
          </cell>
          <cell r="K490" t="str">
            <v>-74,984232929914</v>
          </cell>
        </row>
        <row r="491">
          <cell r="B491" t="str">
            <v>08849</v>
          </cell>
          <cell r="C491" t="str">
            <v>08849 - Usiacuri</v>
          </cell>
          <cell r="D491" t="str">
            <v>USIACURÃ</v>
          </cell>
          <cell r="E491" t="str">
            <v>08849</v>
          </cell>
          <cell r="F491">
            <v>2020</v>
          </cell>
          <cell r="G491" t="str">
            <v>ATLÁNTICO</v>
          </cell>
          <cell r="H491">
            <v>0.54990499999999998</v>
          </cell>
          <cell r="I491">
            <v>8.3770000000000008E-3</v>
          </cell>
          <cell r="J491" t="str">
            <v>10,740522656899</v>
          </cell>
          <cell r="K491" t="str">
            <v>-74,982674126230</v>
          </cell>
        </row>
        <row r="492">
          <cell r="B492" t="str">
            <v>13001</v>
          </cell>
          <cell r="C492" t="str">
            <v>13001 - Cartagena De Indias</v>
          </cell>
          <cell r="D492" t="str">
            <v>CARTAGENA DE INDIAS</v>
          </cell>
          <cell r="E492" t="str">
            <v>13001</v>
          </cell>
          <cell r="F492">
            <v>2020</v>
          </cell>
          <cell r="G492" t="str">
            <v>BOLÍVAR</v>
          </cell>
          <cell r="H492">
            <v>4.2395670000000001</v>
          </cell>
          <cell r="I492">
            <v>4.9325000000000001E-2</v>
          </cell>
          <cell r="J492" t="str">
            <v>10,449188770930</v>
          </cell>
          <cell r="K492" t="str">
            <v>-75,469902232967</v>
          </cell>
        </row>
        <row r="493">
          <cell r="B493" t="str">
            <v>13006</v>
          </cell>
          <cell r="C493" t="str">
            <v>13006 - Achi</v>
          </cell>
          <cell r="D493" t="str">
            <v>ACHÃ</v>
          </cell>
          <cell r="E493" t="str">
            <v>13006</v>
          </cell>
          <cell r="F493">
            <v>2020</v>
          </cell>
          <cell r="G493" t="str">
            <v>BOLÍVAR</v>
          </cell>
          <cell r="H493">
            <v>1.837151</v>
          </cell>
          <cell r="I493">
            <v>7.8178999999999998E-2</v>
          </cell>
          <cell r="J493" t="str">
            <v>8,622943262010</v>
          </cell>
          <cell r="K493" t="str">
            <v>-74,478059448282</v>
          </cell>
        </row>
        <row r="494">
          <cell r="B494" t="str">
            <v>13030</v>
          </cell>
          <cell r="C494" t="str">
            <v>13030 - Altos Del Rosario</v>
          </cell>
          <cell r="D494" t="str">
            <v>ALTOS DEL ROSARIO</v>
          </cell>
          <cell r="E494" t="str">
            <v>13030</v>
          </cell>
          <cell r="F494">
            <v>2020</v>
          </cell>
          <cell r="G494" t="str">
            <v>BOLÍVAR</v>
          </cell>
          <cell r="H494">
            <v>0.98498300000000005</v>
          </cell>
          <cell r="I494">
            <v>2.496E-2</v>
          </cell>
          <cell r="J494" t="str">
            <v>8,757468863264</v>
          </cell>
          <cell r="K494" t="str">
            <v>-74,195158105865</v>
          </cell>
        </row>
        <row r="495">
          <cell r="B495" t="str">
            <v>13042</v>
          </cell>
          <cell r="C495" t="str">
            <v>13042 - Arenal</v>
          </cell>
          <cell r="D495" t="str">
            <v>ARENAL</v>
          </cell>
          <cell r="E495" t="str">
            <v>13042</v>
          </cell>
          <cell r="F495">
            <v>2020</v>
          </cell>
          <cell r="G495" t="str">
            <v>BOLÍVAR</v>
          </cell>
          <cell r="H495">
            <v>1.5548420000000001</v>
          </cell>
          <cell r="I495">
            <v>3.7918E-2</v>
          </cell>
          <cell r="J495" t="str">
            <v>8,341017995264</v>
          </cell>
          <cell r="K495" t="str">
            <v>-74,106959439044</v>
          </cell>
        </row>
        <row r="496">
          <cell r="B496" t="str">
            <v>13052</v>
          </cell>
          <cell r="C496" t="str">
            <v>13052 - Arjona</v>
          </cell>
          <cell r="D496" t="str">
            <v>ARJONA</v>
          </cell>
          <cell r="E496" t="str">
            <v>13052</v>
          </cell>
          <cell r="F496">
            <v>2020</v>
          </cell>
          <cell r="G496" t="str">
            <v>BOLÍVAR</v>
          </cell>
          <cell r="H496">
            <v>1.358225</v>
          </cell>
          <cell r="I496">
            <v>4.8617E-2</v>
          </cell>
          <cell r="J496" t="str">
            <v>10,164221224762</v>
          </cell>
          <cell r="K496" t="str">
            <v>-75,371217884246</v>
          </cell>
        </row>
        <row r="497">
          <cell r="B497" t="str">
            <v>13062</v>
          </cell>
          <cell r="C497" t="str">
            <v>13062 - Arroyohondo</v>
          </cell>
          <cell r="D497" t="str">
            <v>ARROYOHONDO</v>
          </cell>
          <cell r="E497" t="str">
            <v>13062</v>
          </cell>
          <cell r="F497">
            <v>2020</v>
          </cell>
          <cell r="G497" t="str">
            <v>BOLÍVAR</v>
          </cell>
          <cell r="H497">
            <v>0.78331200000000001</v>
          </cell>
          <cell r="I497">
            <v>1.3514E-2</v>
          </cell>
          <cell r="J497" t="str">
            <v>10,241718047209</v>
          </cell>
          <cell r="K497" t="str">
            <v>-75,026904215094</v>
          </cell>
        </row>
        <row r="498">
          <cell r="B498" t="str">
            <v>13074</v>
          </cell>
          <cell r="C498" t="str">
            <v>13074 - Barranco De Loba</v>
          </cell>
          <cell r="D498" t="str">
            <v>BARRANCO DE LOBA</v>
          </cell>
          <cell r="E498" t="str">
            <v>13074</v>
          </cell>
          <cell r="F498">
            <v>2020</v>
          </cell>
          <cell r="G498" t="str">
            <v>BOLÍVAR</v>
          </cell>
          <cell r="H498">
            <v>1.593199</v>
          </cell>
          <cell r="I498">
            <v>3.5402000000000003E-2</v>
          </cell>
          <cell r="J498" t="str">
            <v>8,836187236661</v>
          </cell>
          <cell r="K498" t="str">
            <v>-74,162711716180</v>
          </cell>
        </row>
        <row r="499">
          <cell r="B499" t="str">
            <v>13140</v>
          </cell>
          <cell r="C499" t="str">
            <v>13140 - Calamar</v>
          </cell>
          <cell r="D499" t="str">
            <v>CALAMAR</v>
          </cell>
          <cell r="E499" t="str">
            <v>13140</v>
          </cell>
          <cell r="F499">
            <v>2020</v>
          </cell>
          <cell r="G499" t="str">
            <v>BOLÍVAR</v>
          </cell>
          <cell r="H499">
            <v>1.292152</v>
          </cell>
          <cell r="I499">
            <v>2.1065E-2</v>
          </cell>
          <cell r="J499" t="str">
            <v>10,218828492365</v>
          </cell>
          <cell r="K499" t="str">
            <v>-75,001194745422</v>
          </cell>
        </row>
        <row r="500">
          <cell r="B500" t="str">
            <v>13160</v>
          </cell>
          <cell r="C500" t="str">
            <v>13160 - Cantagallo</v>
          </cell>
          <cell r="D500" t="str">
            <v>CANTAGALLO</v>
          </cell>
          <cell r="E500" t="str">
            <v>13160</v>
          </cell>
          <cell r="F500">
            <v>2020</v>
          </cell>
          <cell r="G500" t="str">
            <v>BOLÍVAR</v>
          </cell>
          <cell r="H500">
            <v>1.7045840000000001</v>
          </cell>
          <cell r="I500">
            <v>7.2172E-2</v>
          </cell>
          <cell r="J500" t="str">
            <v>7,239229146156</v>
          </cell>
          <cell r="K500" t="str">
            <v>-74,100140429242</v>
          </cell>
        </row>
        <row r="501">
          <cell r="B501" t="str">
            <v>13188</v>
          </cell>
          <cell r="C501" t="str">
            <v>13188 - Cicuco</v>
          </cell>
          <cell r="D501" t="str">
            <v>CICUCO</v>
          </cell>
          <cell r="E501" t="str">
            <v>13188</v>
          </cell>
          <cell r="F501">
            <v>2020</v>
          </cell>
          <cell r="G501" t="str">
            <v>BOLÍVAR</v>
          </cell>
          <cell r="H501">
            <v>0.51730299999999996</v>
          </cell>
          <cell r="I501">
            <v>1.0957E-2</v>
          </cell>
          <cell r="J501" t="str">
            <v>9,235268597613</v>
          </cell>
          <cell r="K501" t="str">
            <v>-74,688409614772</v>
          </cell>
        </row>
        <row r="502">
          <cell r="B502" t="str">
            <v>13212</v>
          </cell>
          <cell r="C502" t="str">
            <v>13212 - Córdoba</v>
          </cell>
          <cell r="D502" t="str">
            <v>CÃ“RDOBA</v>
          </cell>
          <cell r="E502" t="str">
            <v>13212</v>
          </cell>
          <cell r="F502">
            <v>2020</v>
          </cell>
          <cell r="G502" t="str">
            <v>BOLÍVAR</v>
          </cell>
          <cell r="H502">
            <v>1.2059390000000001</v>
          </cell>
          <cell r="I502">
            <v>4.9179E-2</v>
          </cell>
          <cell r="J502" t="str">
            <v>9,540047514685</v>
          </cell>
          <cell r="K502" t="str">
            <v>-74,894456346452</v>
          </cell>
        </row>
        <row r="503">
          <cell r="B503" t="str">
            <v>13222</v>
          </cell>
          <cell r="C503" t="str">
            <v>13222 - Clemencia</v>
          </cell>
          <cell r="D503" t="str">
            <v>CLEMENCIA</v>
          </cell>
          <cell r="E503" t="str">
            <v>13222</v>
          </cell>
          <cell r="F503">
            <v>2020</v>
          </cell>
          <cell r="G503" t="str">
            <v>BOLÍVAR</v>
          </cell>
          <cell r="H503">
            <v>0.69989800000000002</v>
          </cell>
          <cell r="I503">
            <v>7.0489999999999997E-3</v>
          </cell>
          <cell r="J503" t="str">
            <v>10,556636954501</v>
          </cell>
          <cell r="K503" t="str">
            <v>-75,314466527969</v>
          </cell>
        </row>
        <row r="504">
          <cell r="B504" t="str">
            <v>13244</v>
          </cell>
          <cell r="C504" t="str">
            <v>13244 - El Carmen De Bolívar</v>
          </cell>
          <cell r="D504" t="str">
            <v>EL CARMEN DE BOLÃVAR</v>
          </cell>
          <cell r="E504" t="str">
            <v>13244</v>
          </cell>
          <cell r="F504">
            <v>2020</v>
          </cell>
          <cell r="G504" t="str">
            <v>BOLÍVAR</v>
          </cell>
          <cell r="H504">
            <v>2.068816</v>
          </cell>
          <cell r="I504">
            <v>7.7934000000000003E-2</v>
          </cell>
          <cell r="J504" t="str">
            <v>9,699819876355</v>
          </cell>
          <cell r="K504" t="str">
            <v>-75,157935725611</v>
          </cell>
        </row>
        <row r="505">
          <cell r="B505" t="str">
            <v>13248</v>
          </cell>
          <cell r="C505" t="str">
            <v>13248 - El Guamo</v>
          </cell>
          <cell r="D505" t="str">
            <v>EL GUAMO</v>
          </cell>
          <cell r="E505" t="str">
            <v>13248</v>
          </cell>
          <cell r="F505">
            <v>2020</v>
          </cell>
          <cell r="G505" t="str">
            <v>BOLÍVAR</v>
          </cell>
          <cell r="H505">
            <v>0.89776299999999998</v>
          </cell>
          <cell r="I505">
            <v>3.1593000000000003E-2</v>
          </cell>
          <cell r="J505" t="str">
            <v>10,034836723459</v>
          </cell>
          <cell r="K505" t="str">
            <v>-74,928110716752</v>
          </cell>
        </row>
        <row r="506">
          <cell r="B506" t="str">
            <v>13268</v>
          </cell>
          <cell r="C506" t="str">
            <v>13268 - El Peñon</v>
          </cell>
          <cell r="D506" t="str">
            <v>EL PEÃ‘Ã“N</v>
          </cell>
          <cell r="E506" t="str">
            <v>13268</v>
          </cell>
          <cell r="F506">
            <v>2020</v>
          </cell>
          <cell r="G506" t="str">
            <v>BOLÍVAR</v>
          </cell>
          <cell r="H506">
            <v>0.93483899999999998</v>
          </cell>
          <cell r="I506">
            <v>2.6214999999999999E-2</v>
          </cell>
          <cell r="J506" t="str">
            <v>8,864818786168</v>
          </cell>
          <cell r="K506" t="str">
            <v>-73,912301471610</v>
          </cell>
        </row>
        <row r="507">
          <cell r="B507" t="str">
            <v>13433</v>
          </cell>
          <cell r="C507" t="str">
            <v>13433 - Mahates</v>
          </cell>
          <cell r="D507" t="str">
            <v>MAHATES</v>
          </cell>
          <cell r="E507" t="str">
            <v>13433</v>
          </cell>
          <cell r="F507">
            <v>2020</v>
          </cell>
          <cell r="G507" t="str">
            <v>BOLÍVAR</v>
          </cell>
          <cell r="H507">
            <v>1.427216</v>
          </cell>
          <cell r="I507">
            <v>3.5644000000000002E-2</v>
          </cell>
          <cell r="J507" t="str">
            <v>10,178213907568</v>
          </cell>
          <cell r="K507" t="str">
            <v>-75,179781609585</v>
          </cell>
        </row>
        <row r="508">
          <cell r="B508" t="str">
            <v>13440</v>
          </cell>
          <cell r="C508" t="str">
            <v>13440 - Margarita</v>
          </cell>
          <cell r="D508" t="str">
            <v>MARGARITA</v>
          </cell>
          <cell r="E508" t="str">
            <v>13440</v>
          </cell>
          <cell r="F508">
            <v>2020</v>
          </cell>
          <cell r="G508" t="str">
            <v>BOLÍVAR</v>
          </cell>
          <cell r="H508">
            <v>1.03118</v>
          </cell>
          <cell r="I508">
            <v>2.4152E-2</v>
          </cell>
          <cell r="J508" t="str">
            <v>9,054601889041</v>
          </cell>
          <cell r="K508" t="str">
            <v>-74,225847059026</v>
          </cell>
        </row>
        <row r="509">
          <cell r="B509" t="str">
            <v>13442</v>
          </cell>
          <cell r="C509" t="str">
            <v>13442 - María La Baja</v>
          </cell>
          <cell r="D509" t="str">
            <v>MARÃA LA BAJA</v>
          </cell>
          <cell r="E509" t="str">
            <v>13442</v>
          </cell>
          <cell r="F509">
            <v>2020</v>
          </cell>
          <cell r="G509" t="str">
            <v>BOLÍVAR</v>
          </cell>
          <cell r="H509">
            <v>1.4047829999999999</v>
          </cell>
          <cell r="I509">
            <v>4.6146E-2</v>
          </cell>
          <cell r="J509" t="str">
            <v>9,976017168451</v>
          </cell>
          <cell r="K509" t="str">
            <v>-75,343802648578</v>
          </cell>
        </row>
        <row r="510">
          <cell r="B510" t="str">
            <v>13458</v>
          </cell>
          <cell r="C510" t="str">
            <v>13458 - Montecristo</v>
          </cell>
          <cell r="D510" t="str">
            <v>MONTECRISTO</v>
          </cell>
          <cell r="E510" t="str">
            <v>13458</v>
          </cell>
          <cell r="F510">
            <v>2020</v>
          </cell>
          <cell r="G510" t="str">
            <v>BOLÍVAR</v>
          </cell>
          <cell r="H510">
            <v>3.3810220000000002</v>
          </cell>
          <cell r="I510">
            <v>0.171649</v>
          </cell>
          <cell r="J510" t="str">
            <v>8,017100239904</v>
          </cell>
          <cell r="K510" t="str">
            <v>-74,463429112195</v>
          </cell>
        </row>
        <row r="511">
          <cell r="B511" t="str">
            <v>13468</v>
          </cell>
          <cell r="C511" t="str">
            <v>13468 - Mompos</v>
          </cell>
          <cell r="D511" t="str">
            <v>MOMPÃ“S</v>
          </cell>
          <cell r="E511" t="str">
            <v>13468</v>
          </cell>
          <cell r="F511">
            <v>2020</v>
          </cell>
          <cell r="G511" t="str">
            <v>BOLÍVAR</v>
          </cell>
          <cell r="H511">
            <v>1.3729</v>
          </cell>
          <cell r="I511">
            <v>5.3641000000000001E-2</v>
          </cell>
          <cell r="J511" t="str">
            <v>9,142512064340</v>
          </cell>
          <cell r="K511" t="str">
            <v>-74,545199056964</v>
          </cell>
        </row>
        <row r="512">
          <cell r="B512" t="str">
            <v>13473</v>
          </cell>
          <cell r="C512" t="str">
            <v>13473 - Morales</v>
          </cell>
          <cell r="D512" t="str">
            <v>MORALES</v>
          </cell>
          <cell r="E512" t="str">
            <v>13473</v>
          </cell>
          <cell r="F512">
            <v>2020</v>
          </cell>
          <cell r="G512" t="str">
            <v>BOLÍVAR</v>
          </cell>
          <cell r="H512">
            <v>2.0871200000000001</v>
          </cell>
          <cell r="I512">
            <v>0.110595</v>
          </cell>
          <cell r="J512" t="str">
            <v>8,253700060962</v>
          </cell>
          <cell r="K512" t="str">
            <v>-73,971345899129</v>
          </cell>
        </row>
        <row r="513">
          <cell r="B513" t="str">
            <v>13490</v>
          </cell>
          <cell r="C513" t="str">
            <v>13490 - Norosi</v>
          </cell>
          <cell r="D513" t="str">
            <v>NOROSÃ</v>
          </cell>
          <cell r="E513" t="str">
            <v>13490</v>
          </cell>
          <cell r="F513">
            <v>2020</v>
          </cell>
          <cell r="G513" t="str">
            <v>BOLÍVAR</v>
          </cell>
          <cell r="H513">
            <v>1.2300150000000001</v>
          </cell>
          <cell r="I513">
            <v>3.4194000000000002E-2</v>
          </cell>
          <cell r="J513" t="str">
            <v>8,506134759859</v>
          </cell>
          <cell r="K513" t="str">
            <v>-74,115889115131</v>
          </cell>
        </row>
        <row r="514">
          <cell r="B514" t="str">
            <v>13549</v>
          </cell>
          <cell r="C514" t="str">
            <v>13549 - Pinillos</v>
          </cell>
          <cell r="D514" t="str">
            <v>PINILLOS</v>
          </cell>
          <cell r="E514" t="str">
            <v>13549</v>
          </cell>
          <cell r="F514">
            <v>2020</v>
          </cell>
          <cell r="G514" t="str">
            <v>BOLÍVAR</v>
          </cell>
          <cell r="H514">
            <v>2.1588630000000002</v>
          </cell>
          <cell r="I514">
            <v>6.3749E-2</v>
          </cell>
          <cell r="J514" t="str">
            <v>8,871589712756</v>
          </cell>
          <cell r="K514" t="str">
            <v>-74,385878287652</v>
          </cell>
        </row>
        <row r="515">
          <cell r="B515" t="str">
            <v>13580</v>
          </cell>
          <cell r="C515" t="str">
            <v>13580 - Regidor</v>
          </cell>
          <cell r="D515" t="str">
            <v>REGIDOR</v>
          </cell>
          <cell r="E515" t="str">
            <v>13580</v>
          </cell>
          <cell r="F515">
            <v>2020</v>
          </cell>
          <cell r="G515" t="str">
            <v>BOLÍVAR</v>
          </cell>
          <cell r="H515">
            <v>0.89860499999999999</v>
          </cell>
          <cell r="I515">
            <v>1.5073E-2</v>
          </cell>
          <cell r="J515" t="str">
            <v>8,722018148037</v>
          </cell>
          <cell r="K515" t="str">
            <v>-73,851178810362</v>
          </cell>
        </row>
        <row r="516">
          <cell r="B516" t="str">
            <v>13600</v>
          </cell>
          <cell r="C516" t="str">
            <v>13600 - Rio Viejo</v>
          </cell>
          <cell r="D516" t="str">
            <v>RÃO VIEJO</v>
          </cell>
          <cell r="E516" t="str">
            <v>13600</v>
          </cell>
          <cell r="F516">
            <v>2020</v>
          </cell>
          <cell r="G516" t="str">
            <v>BOLÍVAR</v>
          </cell>
          <cell r="H516">
            <v>3.0305800000000001</v>
          </cell>
          <cell r="I516">
            <v>6.9407999999999997E-2</v>
          </cell>
          <cell r="J516" t="str">
            <v>8,493022572094</v>
          </cell>
          <cell r="K516" t="str">
            <v>-73,997033528885</v>
          </cell>
        </row>
        <row r="517">
          <cell r="B517" t="str">
            <v>13620</v>
          </cell>
          <cell r="C517" t="str">
            <v>13620 - San Cristóbal</v>
          </cell>
          <cell r="D517" t="str">
            <v>SAN CRISTÃ“BAL</v>
          </cell>
          <cell r="E517" t="str">
            <v>13620</v>
          </cell>
          <cell r="F517">
            <v>2020</v>
          </cell>
          <cell r="G517" t="str">
            <v>BOLÍVAR</v>
          </cell>
          <cell r="H517">
            <v>0.30172500000000002</v>
          </cell>
          <cell r="I517">
            <v>3.4880000000000002E-3</v>
          </cell>
          <cell r="J517" t="str">
            <v>10,369720870693</v>
          </cell>
          <cell r="K517" t="str">
            <v>-75,073338352371</v>
          </cell>
        </row>
        <row r="518">
          <cell r="B518" t="str">
            <v>13647</v>
          </cell>
          <cell r="C518" t="str">
            <v>13647 - San Estanislao</v>
          </cell>
          <cell r="D518" t="str">
            <v>SAN ESTANISLAO</v>
          </cell>
          <cell r="E518" t="str">
            <v>13647</v>
          </cell>
          <cell r="F518">
            <v>2020</v>
          </cell>
          <cell r="G518" t="str">
            <v>BOLÍVAR</v>
          </cell>
          <cell r="H518">
            <v>0.71587000000000001</v>
          </cell>
          <cell r="I518">
            <v>1.7465000000000001E-2</v>
          </cell>
          <cell r="J518" t="str">
            <v>10,364681919116</v>
          </cell>
          <cell r="K518" t="str">
            <v>-75,205234867963</v>
          </cell>
        </row>
        <row r="519">
          <cell r="B519" t="str">
            <v>13654</v>
          </cell>
          <cell r="C519" t="str">
            <v>13654 - San Jacinto</v>
          </cell>
          <cell r="D519" t="str">
            <v>SAN JACINTO</v>
          </cell>
          <cell r="E519" t="str">
            <v>13654</v>
          </cell>
          <cell r="F519">
            <v>2020</v>
          </cell>
          <cell r="G519" t="str">
            <v>BOLÍVAR</v>
          </cell>
          <cell r="H519">
            <v>1.3492550000000001</v>
          </cell>
          <cell r="I519">
            <v>3.6493999999999999E-2</v>
          </cell>
          <cell r="J519" t="str">
            <v>9,835362010828</v>
          </cell>
          <cell r="K519" t="str">
            <v>-75,106092009349</v>
          </cell>
        </row>
        <row r="520">
          <cell r="B520" t="str">
            <v>13655</v>
          </cell>
          <cell r="C520" t="str">
            <v>13655 - San Jacinto Del Cauca</v>
          </cell>
          <cell r="D520" t="str">
            <v>SAN JACINTO DEL CAUCA</v>
          </cell>
          <cell r="E520" t="str">
            <v>13655</v>
          </cell>
          <cell r="F520">
            <v>2020</v>
          </cell>
          <cell r="G520" t="str">
            <v>BOLÍVAR</v>
          </cell>
          <cell r="H520">
            <v>1.794835</v>
          </cell>
          <cell r="I520">
            <v>4.6767999999999997E-2</v>
          </cell>
          <cell r="J520" t="str">
            <v>8,237510288462</v>
          </cell>
          <cell r="K520" t="str">
            <v>-74,668399976296</v>
          </cell>
        </row>
        <row r="521">
          <cell r="B521" t="str">
            <v>13657</v>
          </cell>
          <cell r="C521" t="str">
            <v>13657 - San Juan Nepomuceno</v>
          </cell>
          <cell r="D521" t="str">
            <v>SAN JUAN NEPOMUCENO</v>
          </cell>
          <cell r="E521" t="str">
            <v>13657</v>
          </cell>
          <cell r="F521">
            <v>2020</v>
          </cell>
          <cell r="G521" t="str">
            <v>BOLÍVAR</v>
          </cell>
          <cell r="H521">
            <v>1.6632750000000001</v>
          </cell>
          <cell r="I521">
            <v>5.2031000000000001E-2</v>
          </cell>
          <cell r="J521" t="str">
            <v>9,967957823297</v>
          </cell>
          <cell r="K521" t="str">
            <v>-75,065719587206</v>
          </cell>
        </row>
        <row r="522">
          <cell r="B522" t="str">
            <v>13667</v>
          </cell>
          <cell r="C522" t="str">
            <v>13667 - San Martin De Loba</v>
          </cell>
          <cell r="D522" t="str">
            <v>SAN MARTÃN DE LOBA</v>
          </cell>
          <cell r="E522" t="str">
            <v>13667</v>
          </cell>
          <cell r="F522">
            <v>2020</v>
          </cell>
          <cell r="G522" t="str">
            <v>BOLÍVAR</v>
          </cell>
          <cell r="H522">
            <v>1.4476119999999999</v>
          </cell>
          <cell r="I522">
            <v>3.6997000000000002E-2</v>
          </cell>
          <cell r="J522" t="str">
            <v>8,787692264858</v>
          </cell>
          <cell r="K522" t="str">
            <v>-74,010327381481</v>
          </cell>
        </row>
        <row r="523">
          <cell r="B523" t="str">
            <v>13670</v>
          </cell>
          <cell r="C523" t="str">
            <v>13670 - San Pablo</v>
          </cell>
          <cell r="D523" t="str">
            <v>SAN PABLO</v>
          </cell>
          <cell r="E523" t="str">
            <v>13670</v>
          </cell>
          <cell r="F523">
            <v>2020</v>
          </cell>
          <cell r="G523" t="str">
            <v>BOLÍVAR</v>
          </cell>
          <cell r="H523">
            <v>3.246683</v>
          </cell>
          <cell r="I523">
            <v>0.16553999999999999</v>
          </cell>
          <cell r="J523" t="str">
            <v>7,422366319800</v>
          </cell>
          <cell r="K523" t="str">
            <v>-74,135664605253</v>
          </cell>
        </row>
        <row r="524">
          <cell r="B524" t="str">
            <v>13673</v>
          </cell>
          <cell r="C524" t="str">
            <v>13673 - Santa Catalina</v>
          </cell>
          <cell r="D524" t="str">
            <v>SANTA CATALINA</v>
          </cell>
          <cell r="E524" t="str">
            <v>13673</v>
          </cell>
          <cell r="F524">
            <v>2020</v>
          </cell>
          <cell r="G524" t="str">
            <v>BOLÍVAR</v>
          </cell>
          <cell r="H524">
            <v>1.05104</v>
          </cell>
          <cell r="I524">
            <v>1.427E-2</v>
          </cell>
          <cell r="J524" t="str">
            <v>10,649812776241</v>
          </cell>
          <cell r="K524" t="str">
            <v>-75,265484630449</v>
          </cell>
        </row>
        <row r="525">
          <cell r="B525" t="str">
            <v>13683</v>
          </cell>
          <cell r="C525" t="str">
            <v>13683 - Santa Rosa</v>
          </cell>
          <cell r="D525" t="str">
            <v>SANTA ROSA</v>
          </cell>
          <cell r="E525" t="str">
            <v>13683</v>
          </cell>
          <cell r="F525">
            <v>2020</v>
          </cell>
          <cell r="G525" t="str">
            <v>BOLÍVAR</v>
          </cell>
          <cell r="H525">
            <v>0.61166100000000001</v>
          </cell>
          <cell r="I525">
            <v>1.2767000000000001E-2</v>
          </cell>
          <cell r="J525" t="str">
            <v>10,469207256565</v>
          </cell>
          <cell r="K525" t="str">
            <v>-75,361160526697</v>
          </cell>
        </row>
        <row r="526">
          <cell r="B526" t="str">
            <v>13688</v>
          </cell>
          <cell r="C526" t="str">
            <v>13688 - Santa Rosa Del Sur</v>
          </cell>
          <cell r="D526" t="str">
            <v>SANTA ROSA DEL SUR</v>
          </cell>
          <cell r="E526" t="str">
            <v>13688</v>
          </cell>
          <cell r="F526">
            <v>2020</v>
          </cell>
          <cell r="G526" t="str">
            <v>BOLÍVAR</v>
          </cell>
          <cell r="H526">
            <v>3.3484449999999999</v>
          </cell>
          <cell r="I526">
            <v>0.195325</v>
          </cell>
          <cell r="J526" t="str">
            <v>7,772519172815</v>
          </cell>
          <cell r="K526" t="str">
            <v>-74,262728425859</v>
          </cell>
        </row>
        <row r="527">
          <cell r="B527" t="str">
            <v>13744</v>
          </cell>
          <cell r="C527" t="str">
            <v>13744 - Simiti</v>
          </cell>
          <cell r="D527" t="str">
            <v>SIMITÃ</v>
          </cell>
          <cell r="E527" t="str">
            <v>13744</v>
          </cell>
          <cell r="F527">
            <v>2020</v>
          </cell>
          <cell r="G527" t="str">
            <v>BOLÍVAR</v>
          </cell>
          <cell r="H527">
            <v>2.5728019999999998</v>
          </cell>
          <cell r="I527">
            <v>0.111067</v>
          </cell>
          <cell r="J527" t="str">
            <v>7,851315534002</v>
          </cell>
          <cell r="K527" t="str">
            <v>-73,983716091147</v>
          </cell>
        </row>
        <row r="528">
          <cell r="B528" t="str">
            <v>13760</v>
          </cell>
          <cell r="C528" t="str">
            <v>13760 - Soplaviento</v>
          </cell>
          <cell r="D528" t="str">
            <v>SOPLAVIENTO</v>
          </cell>
          <cell r="E528" t="str">
            <v>13760</v>
          </cell>
          <cell r="F528">
            <v>2020</v>
          </cell>
          <cell r="G528" t="str">
            <v>BOLÍVAR</v>
          </cell>
          <cell r="H528">
            <v>0.54869800000000002</v>
          </cell>
          <cell r="I528">
            <v>7.6420000000000004E-3</v>
          </cell>
          <cell r="J528" t="str">
            <v>10,332090313545</v>
          </cell>
          <cell r="K528" t="str">
            <v>-75,116992256794</v>
          </cell>
        </row>
        <row r="529">
          <cell r="B529" t="str">
            <v>13780</v>
          </cell>
          <cell r="C529" t="str">
            <v>13780 - Talaigua Nuevo</v>
          </cell>
          <cell r="D529" t="str">
            <v>TALAIGUA NUEVO</v>
          </cell>
          <cell r="E529" t="str">
            <v>13780</v>
          </cell>
          <cell r="F529">
            <v>2020</v>
          </cell>
          <cell r="G529" t="str">
            <v>BOLÍVAR</v>
          </cell>
          <cell r="H529">
            <v>0.91409600000000002</v>
          </cell>
          <cell r="I529">
            <v>2.0514999999999999E-2</v>
          </cell>
          <cell r="J529" t="str">
            <v>9,313446557773</v>
          </cell>
          <cell r="K529" t="str">
            <v>-74,640102156517</v>
          </cell>
        </row>
        <row r="530">
          <cell r="B530" t="str">
            <v>13810</v>
          </cell>
          <cell r="C530" t="str">
            <v>13810 - Tiquisio</v>
          </cell>
          <cell r="D530" t="str">
            <v>TIQUISIO</v>
          </cell>
          <cell r="E530" t="str">
            <v>13810</v>
          </cell>
          <cell r="F530">
            <v>2020</v>
          </cell>
          <cell r="G530" t="str">
            <v>BOLÍVAR</v>
          </cell>
          <cell r="H530">
            <v>1.608995</v>
          </cell>
          <cell r="I530">
            <v>6.2639E-2</v>
          </cell>
          <cell r="J530" t="str">
            <v>8,492345175662</v>
          </cell>
          <cell r="K530" t="str">
            <v>-74,296761386703</v>
          </cell>
        </row>
        <row r="531">
          <cell r="B531" t="str">
            <v>13836</v>
          </cell>
          <cell r="C531" t="str">
            <v>13836 - Turbaco</v>
          </cell>
          <cell r="D531" t="str">
            <v>TURBACO</v>
          </cell>
          <cell r="E531" t="str">
            <v>13836</v>
          </cell>
          <cell r="F531">
            <v>2020</v>
          </cell>
          <cell r="G531" t="str">
            <v>BOLÍVAR</v>
          </cell>
          <cell r="H531">
            <v>0.68851899999999999</v>
          </cell>
          <cell r="I531">
            <v>1.6664999999999999E-2</v>
          </cell>
          <cell r="J531" t="str">
            <v>10,353107564175</v>
          </cell>
          <cell r="K531" t="str">
            <v>-75,379715410513</v>
          </cell>
        </row>
        <row r="532">
          <cell r="B532" t="str">
            <v>13838</v>
          </cell>
          <cell r="C532" t="str">
            <v>13838 - Turbana</v>
          </cell>
          <cell r="D532" t="str">
            <v>TURBANÃ</v>
          </cell>
          <cell r="E532" t="str">
            <v>13838</v>
          </cell>
          <cell r="F532">
            <v>2020</v>
          </cell>
          <cell r="G532" t="str">
            <v>BOLÍVAR</v>
          </cell>
          <cell r="H532">
            <v>1.0328010000000001</v>
          </cell>
          <cell r="I532">
            <v>1.5764E-2</v>
          </cell>
          <cell r="J532" t="str">
            <v>10,216046809926</v>
          </cell>
          <cell r="K532" t="str">
            <v>-75,470377647627</v>
          </cell>
        </row>
        <row r="533">
          <cell r="B533" t="str">
            <v>13873</v>
          </cell>
          <cell r="C533" t="str">
            <v>13873 - Villanueva</v>
          </cell>
          <cell r="D533" t="str">
            <v>VILLANUEVA</v>
          </cell>
          <cell r="E533" t="str">
            <v>13873</v>
          </cell>
          <cell r="F533">
            <v>2020</v>
          </cell>
          <cell r="G533" t="str">
            <v>BOLÍVAR</v>
          </cell>
          <cell r="H533">
            <v>0.67413500000000004</v>
          </cell>
          <cell r="I533">
            <v>1.1318E-2</v>
          </cell>
          <cell r="J533" t="str">
            <v>10,444913198254</v>
          </cell>
          <cell r="K533" t="str">
            <v>-75,267362754330</v>
          </cell>
        </row>
        <row r="534">
          <cell r="B534" t="str">
            <v>13894</v>
          </cell>
          <cell r="C534" t="str">
            <v>13894 - Zambrano</v>
          </cell>
          <cell r="D534" t="str">
            <v>ZAMBRANO</v>
          </cell>
          <cell r="E534" t="str">
            <v>13894</v>
          </cell>
          <cell r="F534">
            <v>2020</v>
          </cell>
          <cell r="G534" t="str">
            <v>BOLÍVAR</v>
          </cell>
          <cell r="H534">
            <v>0.81779999999999997</v>
          </cell>
          <cell r="I534">
            <v>2.5468999999999999E-2</v>
          </cell>
          <cell r="J534" t="str">
            <v>9,745147020971</v>
          </cell>
          <cell r="K534" t="str">
            <v>-74,880670367346</v>
          </cell>
        </row>
        <row r="535">
          <cell r="B535" t="str">
            <v>20032</v>
          </cell>
          <cell r="C535" t="str">
            <v>20032 - Astrea</v>
          </cell>
          <cell r="D535" t="str">
            <v>ASTREA</v>
          </cell>
          <cell r="E535" t="str">
            <v>20032</v>
          </cell>
          <cell r="F535">
            <v>2020</v>
          </cell>
          <cell r="G535" t="str">
            <v>CESAR</v>
          </cell>
          <cell r="H535">
            <v>1.335874</v>
          </cell>
          <cell r="I535">
            <v>5.2526000000000003E-2</v>
          </cell>
          <cell r="J535" t="str">
            <v>9,510727924624</v>
          </cell>
          <cell r="K535" t="str">
            <v>-73,942146410783</v>
          </cell>
        </row>
        <row r="536">
          <cell r="B536" t="str">
            <v>20060</v>
          </cell>
          <cell r="C536" t="str">
            <v>20060 - Bosconia</v>
          </cell>
          <cell r="D536" t="str">
            <v>BOSCONIA</v>
          </cell>
          <cell r="E536" t="str">
            <v>20060</v>
          </cell>
          <cell r="F536">
            <v>2020</v>
          </cell>
          <cell r="G536" t="str">
            <v>CESAR</v>
          </cell>
          <cell r="H536">
            <v>1.2747710000000001</v>
          </cell>
          <cell r="I536">
            <v>4.8330999999999999E-2</v>
          </cell>
          <cell r="J536" t="str">
            <v>9,946391309268</v>
          </cell>
          <cell r="K536" t="str">
            <v>-73,866288152770</v>
          </cell>
        </row>
        <row r="537">
          <cell r="B537" t="str">
            <v>20175</v>
          </cell>
          <cell r="C537" t="str">
            <v>20175 - Chimichagua</v>
          </cell>
          <cell r="D537" t="str">
            <v>CHIMICHAGUA</v>
          </cell>
          <cell r="E537" t="str">
            <v>20175</v>
          </cell>
          <cell r="F537">
            <v>2020</v>
          </cell>
          <cell r="G537" t="str">
            <v>CESAR</v>
          </cell>
          <cell r="H537">
            <v>2.4739460000000002</v>
          </cell>
          <cell r="I537">
            <v>0.113242</v>
          </cell>
          <cell r="J537" t="str">
            <v>9,218781864517</v>
          </cell>
          <cell r="K537" t="str">
            <v>-73,752671242510</v>
          </cell>
        </row>
        <row r="538">
          <cell r="B538" t="str">
            <v>20178</v>
          </cell>
          <cell r="C538" t="str">
            <v>20178 - Chiriguana</v>
          </cell>
          <cell r="D538" t="str">
            <v>CHIRIGUANÃ</v>
          </cell>
          <cell r="E538" t="str">
            <v>20178</v>
          </cell>
          <cell r="F538">
            <v>2020</v>
          </cell>
          <cell r="G538" t="str">
            <v>CESAR</v>
          </cell>
          <cell r="H538">
            <v>2.487206</v>
          </cell>
          <cell r="I538">
            <v>9.1740000000000002E-2</v>
          </cell>
          <cell r="J538" t="str">
            <v>9,426648353521</v>
          </cell>
          <cell r="K538" t="str">
            <v>-73,547978943980</v>
          </cell>
        </row>
        <row r="539">
          <cell r="B539" t="str">
            <v>20228</v>
          </cell>
          <cell r="C539" t="str">
            <v>20228 - Curumani</v>
          </cell>
          <cell r="D539" t="str">
            <v>CURUMANÃ</v>
          </cell>
          <cell r="E539" t="str">
            <v>20228</v>
          </cell>
          <cell r="F539">
            <v>2020</v>
          </cell>
          <cell r="G539" t="str">
            <v>CESAR</v>
          </cell>
          <cell r="H539">
            <v>1.6062529999999999</v>
          </cell>
          <cell r="I539">
            <v>7.5291999999999998E-2</v>
          </cell>
          <cell r="J539" t="str">
            <v>9,238771332214</v>
          </cell>
          <cell r="K539" t="str">
            <v>-73,488108612010</v>
          </cell>
        </row>
        <row r="540">
          <cell r="B540" t="str">
            <v>20238</v>
          </cell>
          <cell r="C540" t="str">
            <v>20238 - El Copey</v>
          </cell>
          <cell r="D540" t="str">
            <v>EL COPEY</v>
          </cell>
          <cell r="E540" t="str">
            <v>20238</v>
          </cell>
          <cell r="F540">
            <v>2020</v>
          </cell>
          <cell r="G540" t="str">
            <v>CESAR</v>
          </cell>
          <cell r="H540">
            <v>1.674995</v>
          </cell>
          <cell r="I540">
            <v>7.8917000000000001E-2</v>
          </cell>
          <cell r="J540" t="str">
            <v>10,199953563298</v>
          </cell>
          <cell r="K540" t="str">
            <v>-73,912820636026</v>
          </cell>
        </row>
        <row r="541">
          <cell r="B541" t="str">
            <v>20250</v>
          </cell>
          <cell r="C541" t="str">
            <v>20250 - El Paso</v>
          </cell>
          <cell r="D541" t="str">
            <v>EL PASO</v>
          </cell>
          <cell r="E541" t="str">
            <v>20250</v>
          </cell>
          <cell r="F541">
            <v>2020</v>
          </cell>
          <cell r="G541" t="str">
            <v>CESAR</v>
          </cell>
          <cell r="H541">
            <v>2.32463</v>
          </cell>
          <cell r="I541">
            <v>6.7052E-2</v>
          </cell>
          <cell r="J541" t="str">
            <v>9,681779917563</v>
          </cell>
          <cell r="K541" t="str">
            <v>-73,693503280371</v>
          </cell>
        </row>
        <row r="542">
          <cell r="B542" t="str">
            <v>20295</v>
          </cell>
          <cell r="C542" t="str">
            <v>20295 - Gamarra</v>
          </cell>
          <cell r="D542" t="str">
            <v>GAMARRA</v>
          </cell>
          <cell r="E542" t="str">
            <v>20295</v>
          </cell>
          <cell r="F542">
            <v>2020</v>
          </cell>
          <cell r="G542" t="str">
            <v>CESAR</v>
          </cell>
          <cell r="H542">
            <v>0.99413099999999999</v>
          </cell>
          <cell r="I542">
            <v>2.6831000000000001E-2</v>
          </cell>
          <cell r="J542" t="str">
            <v>8,337726622015</v>
          </cell>
          <cell r="K542" t="str">
            <v>-73,706491985636</v>
          </cell>
        </row>
        <row r="543">
          <cell r="B543" t="str">
            <v>20310</v>
          </cell>
          <cell r="C543" t="str">
            <v>20310 - González</v>
          </cell>
          <cell r="D543" t="str">
            <v>GONZÃLEZ</v>
          </cell>
          <cell r="E543" t="str">
            <v>20310</v>
          </cell>
          <cell r="F543">
            <v>2020</v>
          </cell>
          <cell r="G543" t="str">
            <v>CESAR</v>
          </cell>
          <cell r="H543">
            <v>0.43487300000000001</v>
          </cell>
          <cell r="I543">
            <v>5.9930000000000001E-3</v>
          </cell>
          <cell r="J543" t="str">
            <v>8,405516521609</v>
          </cell>
          <cell r="K543" t="str">
            <v>-73,375373085066</v>
          </cell>
        </row>
        <row r="544">
          <cell r="B544" t="str">
            <v>20383</v>
          </cell>
          <cell r="C544" t="str">
            <v>20383 - La Gloria</v>
          </cell>
          <cell r="D544" t="str">
            <v>LA GLORIA</v>
          </cell>
          <cell r="E544" t="str">
            <v>20383</v>
          </cell>
          <cell r="F544">
            <v>2020</v>
          </cell>
          <cell r="G544" t="str">
            <v>CESAR</v>
          </cell>
          <cell r="H544">
            <v>1.9540599999999999</v>
          </cell>
          <cell r="I544">
            <v>6.5948000000000007E-2</v>
          </cell>
          <cell r="J544" t="str">
            <v>8,621332114664</v>
          </cell>
          <cell r="K544" t="str">
            <v>-73,633093759029</v>
          </cell>
        </row>
        <row r="545">
          <cell r="B545" t="str">
            <v>20400</v>
          </cell>
          <cell r="C545" t="str">
            <v>20400 - La Jagua De Ibirico</v>
          </cell>
          <cell r="D545" t="str">
            <v>LA JAGUA DE IBIRICO</v>
          </cell>
          <cell r="E545" t="str">
            <v>20400</v>
          </cell>
          <cell r="F545">
            <v>2020</v>
          </cell>
          <cell r="G545" t="str">
            <v>CESAR</v>
          </cell>
          <cell r="H545">
            <v>2.0818850000000002</v>
          </cell>
          <cell r="I545">
            <v>6.2239999999999997E-2</v>
          </cell>
          <cell r="J545" t="str">
            <v>9,551340465608</v>
          </cell>
          <cell r="K545" t="str">
            <v>-73,320683993099</v>
          </cell>
        </row>
        <row r="546">
          <cell r="B546" t="str">
            <v>20443</v>
          </cell>
          <cell r="C546" t="str">
            <v>20443 - Manaure</v>
          </cell>
          <cell r="D546" t="str">
            <v>MANAURE BALCÃ“N DEL CESAR</v>
          </cell>
          <cell r="E546" t="str">
            <v>20443</v>
          </cell>
          <cell r="F546">
            <v>2020</v>
          </cell>
          <cell r="G546" t="str">
            <v>CESAR</v>
          </cell>
          <cell r="H546">
            <v>0.66973099999999997</v>
          </cell>
          <cell r="I546">
            <v>1.1289E-2</v>
          </cell>
          <cell r="J546" t="str">
            <v>10,390955072888</v>
          </cell>
          <cell r="K546" t="str">
            <v>-72,991685394426</v>
          </cell>
        </row>
        <row r="547">
          <cell r="B547" t="str">
            <v>20517</v>
          </cell>
          <cell r="C547" t="str">
            <v>20517 - Pailitas</v>
          </cell>
          <cell r="D547" t="str">
            <v>PAILITAS</v>
          </cell>
          <cell r="E547" t="str">
            <v>20517</v>
          </cell>
          <cell r="F547">
            <v>2020</v>
          </cell>
          <cell r="G547" t="str">
            <v>CESAR</v>
          </cell>
          <cell r="H547">
            <v>1.138225</v>
          </cell>
          <cell r="I547">
            <v>4.3721000000000003E-2</v>
          </cell>
          <cell r="J547" t="str">
            <v>8,938916143462</v>
          </cell>
          <cell r="K547" t="str">
            <v>-73,572472125194</v>
          </cell>
        </row>
        <row r="548">
          <cell r="B548" t="str">
            <v>20550</v>
          </cell>
          <cell r="C548" t="str">
            <v>20550 - Pelaya</v>
          </cell>
          <cell r="D548" t="str">
            <v>PELAYA</v>
          </cell>
          <cell r="E548" t="str">
            <v>20550</v>
          </cell>
          <cell r="F548">
            <v>2020</v>
          </cell>
          <cell r="G548" t="str">
            <v>CESAR</v>
          </cell>
          <cell r="H548">
            <v>1.423861</v>
          </cell>
          <cell r="I548">
            <v>3.4790000000000001E-2</v>
          </cell>
          <cell r="J548" t="str">
            <v>8,764116733644</v>
          </cell>
          <cell r="K548" t="str">
            <v>-73,632955464324</v>
          </cell>
        </row>
        <row r="549">
          <cell r="B549" t="str">
            <v>20614</v>
          </cell>
          <cell r="C549" t="str">
            <v>20614 - Rio De Oro</v>
          </cell>
          <cell r="D549" t="str">
            <v>RÃO DE ORO</v>
          </cell>
          <cell r="E549" t="str">
            <v>20614</v>
          </cell>
          <cell r="F549">
            <v>2020</v>
          </cell>
          <cell r="G549" t="str">
            <v>CESAR</v>
          </cell>
          <cell r="H549">
            <v>1.3584579999999999</v>
          </cell>
          <cell r="I549">
            <v>4.5081000000000003E-2</v>
          </cell>
          <cell r="J549" t="str">
            <v>8,201070244993</v>
          </cell>
          <cell r="K549" t="str">
            <v>-73,487501264583</v>
          </cell>
        </row>
        <row r="550">
          <cell r="B550" t="str">
            <v>20710</v>
          </cell>
          <cell r="C550" t="str">
            <v>20710 - San Alberto</v>
          </cell>
          <cell r="D550" t="str">
            <v>SAN ALBERTO</v>
          </cell>
          <cell r="E550" t="str">
            <v>20710</v>
          </cell>
          <cell r="F550">
            <v>2020</v>
          </cell>
          <cell r="G550" t="str">
            <v>CESAR</v>
          </cell>
          <cell r="H550">
            <v>1.58125</v>
          </cell>
          <cell r="I550">
            <v>4.5102000000000003E-2</v>
          </cell>
          <cell r="J550" t="str">
            <v>7,814390590980</v>
          </cell>
          <cell r="K550" t="str">
            <v>-73,453719750717</v>
          </cell>
        </row>
        <row r="551">
          <cell r="B551" t="str">
            <v>20750</v>
          </cell>
          <cell r="C551" t="str">
            <v>20750 - San Diego</v>
          </cell>
          <cell r="D551" t="str">
            <v>SAN DIEGO</v>
          </cell>
          <cell r="E551" t="str">
            <v>20750</v>
          </cell>
          <cell r="F551">
            <v>2020</v>
          </cell>
          <cell r="G551" t="str">
            <v>CESAR</v>
          </cell>
          <cell r="H551">
            <v>2.2053199999999999</v>
          </cell>
          <cell r="I551">
            <v>5.3287000000000001E-2</v>
          </cell>
          <cell r="J551" t="str">
            <v>10,169527120853</v>
          </cell>
          <cell r="K551" t="str">
            <v>-73,287982702379</v>
          </cell>
        </row>
        <row r="552">
          <cell r="B552" t="str">
            <v>20787</v>
          </cell>
          <cell r="C552" t="str">
            <v>20787 - Tamalameque</v>
          </cell>
          <cell r="D552" t="str">
            <v>TAMALAMEQUE</v>
          </cell>
          <cell r="E552" t="str">
            <v>20787</v>
          </cell>
          <cell r="F552">
            <v>2020</v>
          </cell>
          <cell r="G552" t="str">
            <v>CESAR</v>
          </cell>
          <cell r="H552">
            <v>1.041393</v>
          </cell>
          <cell r="I552">
            <v>4.2194000000000002E-2</v>
          </cell>
          <cell r="J552" t="str">
            <v>8,902075012245</v>
          </cell>
          <cell r="K552" t="str">
            <v>-73,763396197182</v>
          </cell>
        </row>
        <row r="553">
          <cell r="B553" t="str">
            <v>20001</v>
          </cell>
          <cell r="C553" t="str">
            <v>20001 - Valledupar</v>
          </cell>
          <cell r="D553" t="str">
            <v>VALLEDUPAR</v>
          </cell>
          <cell r="E553" t="str">
            <v>20001</v>
          </cell>
          <cell r="F553">
            <v>2020</v>
          </cell>
          <cell r="G553" t="str">
            <v>CESAR</v>
          </cell>
          <cell r="H553">
            <v>4.8778090000000001</v>
          </cell>
          <cell r="I553">
            <v>0.34552899999999998</v>
          </cell>
          <cell r="J553" t="str">
            <v>10,382036285925</v>
          </cell>
          <cell r="K553" t="str">
            <v>-73,463262932645</v>
          </cell>
        </row>
        <row r="554">
          <cell r="B554" t="str">
            <v>20013</v>
          </cell>
          <cell r="C554" t="str">
            <v>20013 - Agustín Codazzi</v>
          </cell>
          <cell r="D554" t="str">
            <v>AGUSTÃN CODAZZI</v>
          </cell>
          <cell r="E554" t="str">
            <v>20013</v>
          </cell>
          <cell r="F554">
            <v>2020</v>
          </cell>
          <cell r="G554" t="str">
            <v>CESAR</v>
          </cell>
          <cell r="H554">
            <v>2.9070610000000001</v>
          </cell>
          <cell r="I554">
            <v>0.144507</v>
          </cell>
          <cell r="J554" t="str">
            <v>9,949215907869</v>
          </cell>
          <cell r="K554" t="str">
            <v>-73,223582440818</v>
          </cell>
        </row>
        <row r="555">
          <cell r="B555" t="str">
            <v>20045</v>
          </cell>
          <cell r="C555" t="str">
            <v>20045 - Becerril</v>
          </cell>
          <cell r="D555" t="str">
            <v>BECERRIL</v>
          </cell>
          <cell r="E555" t="str">
            <v>20045</v>
          </cell>
          <cell r="F555">
            <v>2020</v>
          </cell>
          <cell r="G555" t="str">
            <v>CESAR</v>
          </cell>
          <cell r="H555">
            <v>2.654547</v>
          </cell>
          <cell r="I555">
            <v>0.10094499999999999</v>
          </cell>
          <cell r="J555" t="str">
            <v>9,727732939027</v>
          </cell>
          <cell r="K555" t="str">
            <v>-73,252505222398</v>
          </cell>
        </row>
        <row r="556">
          <cell r="B556" t="str">
            <v>20621</v>
          </cell>
          <cell r="C556" t="str">
            <v>20621 - La Paz</v>
          </cell>
          <cell r="D556" t="str">
            <v>LA PAZ</v>
          </cell>
          <cell r="E556" t="str">
            <v>20621</v>
          </cell>
          <cell r="F556">
            <v>2020</v>
          </cell>
          <cell r="G556" t="str">
            <v>CESAR</v>
          </cell>
          <cell r="H556">
            <v>3.49275</v>
          </cell>
          <cell r="I556">
            <v>8.8511000000000006E-2</v>
          </cell>
          <cell r="J556" t="str">
            <v>10,164246526194</v>
          </cell>
          <cell r="K556" t="str">
            <v>-73,190754960984</v>
          </cell>
        </row>
        <row r="557">
          <cell r="B557" t="str">
            <v>20570</v>
          </cell>
          <cell r="C557" t="str">
            <v>20570 - Pueblo Bello</v>
          </cell>
          <cell r="D557" t="str">
            <v>PUEBLO BELLO</v>
          </cell>
          <cell r="E557" t="str">
            <v>20570</v>
          </cell>
          <cell r="F557">
            <v>2020</v>
          </cell>
          <cell r="G557" t="str">
            <v>CESAR</v>
          </cell>
          <cell r="H557">
            <v>1.8600319999999999</v>
          </cell>
          <cell r="I557">
            <v>6.1418E-2</v>
          </cell>
          <cell r="J557" t="str">
            <v>10,466961927214</v>
          </cell>
          <cell r="K557" t="str">
            <v>-73,588551364178</v>
          </cell>
        </row>
        <row r="558">
          <cell r="B558" t="str">
            <v>20770</v>
          </cell>
          <cell r="C558" t="str">
            <v>20770 - San Martin</v>
          </cell>
          <cell r="D558" t="str">
            <v>SAN MARTÃN</v>
          </cell>
          <cell r="E558" t="str">
            <v>20770</v>
          </cell>
          <cell r="F558">
            <v>2020</v>
          </cell>
          <cell r="G558" t="str">
            <v>CESAR</v>
          </cell>
          <cell r="H558">
            <v>2.201451</v>
          </cell>
          <cell r="I558">
            <v>8.1448999999999994E-2</v>
          </cell>
          <cell r="J558" t="str">
            <v>7,937788454227</v>
          </cell>
          <cell r="K558" t="str">
            <v>-73,544363121487</v>
          </cell>
        </row>
        <row r="559">
          <cell r="B559" t="str">
            <v>20011</v>
          </cell>
          <cell r="C559" t="str">
            <v>20011 - Aguachica</v>
          </cell>
          <cell r="D559" t="str">
            <v>AGUACHICA</v>
          </cell>
          <cell r="E559" t="str">
            <v>20011</v>
          </cell>
          <cell r="F559">
            <v>2020</v>
          </cell>
          <cell r="G559" t="str">
            <v>CESAR</v>
          </cell>
          <cell r="H559">
            <v>1.965042</v>
          </cell>
          <cell r="I559">
            <v>7.2024000000000005E-2</v>
          </cell>
          <cell r="J559" t="str">
            <v>8,248735219081</v>
          </cell>
          <cell r="K559" t="str">
            <v>-73,622740499593</v>
          </cell>
        </row>
        <row r="560">
          <cell r="B560" t="str">
            <v>44078</v>
          </cell>
          <cell r="C560" t="str">
            <v>44078 - Barrancas</v>
          </cell>
          <cell r="D560" t="str">
            <v>BARRANCAS</v>
          </cell>
          <cell r="E560" t="str">
            <v>44078</v>
          </cell>
          <cell r="F560">
            <v>2020</v>
          </cell>
          <cell r="G560" t="str">
            <v>LA GUAJIRA</v>
          </cell>
          <cell r="H560">
            <v>1.495357</v>
          </cell>
          <cell r="I560">
            <v>6.6213999999999995E-2</v>
          </cell>
          <cell r="J560" t="str">
            <v>10,989410908730</v>
          </cell>
          <cell r="K560" t="str">
            <v>-72,686745605195</v>
          </cell>
        </row>
        <row r="561">
          <cell r="B561" t="str">
            <v>44098</v>
          </cell>
          <cell r="C561" t="str">
            <v>44098 - Distracción</v>
          </cell>
          <cell r="D561" t="str">
            <v>DISTRACCIÃ“N</v>
          </cell>
          <cell r="E561" t="str">
            <v>44098</v>
          </cell>
          <cell r="F561">
            <v>2020</v>
          </cell>
          <cell r="G561" t="str">
            <v>LA GUAJIRA</v>
          </cell>
          <cell r="H561">
            <v>0.90185599999999999</v>
          </cell>
          <cell r="I561">
            <v>1.9168999999999999E-2</v>
          </cell>
          <cell r="J561" t="str">
            <v>10,925051066685</v>
          </cell>
          <cell r="K561" t="str">
            <v>-72,944440272890</v>
          </cell>
        </row>
        <row r="562">
          <cell r="B562" t="str">
            <v>44110</v>
          </cell>
          <cell r="C562" t="str">
            <v>44110 - El Molino</v>
          </cell>
          <cell r="D562" t="str">
            <v>EL MOLINO</v>
          </cell>
          <cell r="E562" t="str">
            <v>44110</v>
          </cell>
          <cell r="F562">
            <v>2020</v>
          </cell>
          <cell r="G562" t="str">
            <v>LA GUAJIRA</v>
          </cell>
          <cell r="H562">
            <v>0.71004999999999996</v>
          </cell>
          <cell r="I562">
            <v>2.0001999999999999E-2</v>
          </cell>
          <cell r="J562" t="str">
            <v>10,636696454632</v>
          </cell>
          <cell r="K562" t="str">
            <v>-72,885843099948</v>
          </cell>
        </row>
        <row r="563">
          <cell r="B563" t="str">
            <v>44279</v>
          </cell>
          <cell r="C563" t="str">
            <v>44279 - Fonseca</v>
          </cell>
          <cell r="D563" t="str">
            <v>FONSECA</v>
          </cell>
          <cell r="E563" t="str">
            <v>44279</v>
          </cell>
          <cell r="F563">
            <v>2020</v>
          </cell>
          <cell r="G563" t="str">
            <v>LA GUAJIRA</v>
          </cell>
          <cell r="H563">
            <v>1.318603</v>
          </cell>
          <cell r="I563">
            <v>3.9128999999999997E-2</v>
          </cell>
          <cell r="J563" t="str">
            <v>10,828371599782</v>
          </cell>
          <cell r="K563" t="str">
            <v>-72,801817798881</v>
          </cell>
        </row>
        <row r="564">
          <cell r="B564" t="str">
            <v>44378</v>
          </cell>
          <cell r="C564" t="str">
            <v>44378 - Hato nuevo</v>
          </cell>
          <cell r="D564" t="str">
            <v>HATONUEVO</v>
          </cell>
          <cell r="E564" t="str">
            <v>44378</v>
          </cell>
          <cell r="F564">
            <v>2020</v>
          </cell>
          <cell r="G564" t="str">
            <v>LA GUAJIRA</v>
          </cell>
          <cell r="H564">
            <v>1.1453519999999999</v>
          </cell>
          <cell r="I564">
            <v>1.7752E-2</v>
          </cell>
          <cell r="J564" t="str">
            <v>11,099521032427</v>
          </cell>
          <cell r="K564" t="str">
            <v>-72,732486072757</v>
          </cell>
        </row>
        <row r="565">
          <cell r="B565" t="str">
            <v>44420</v>
          </cell>
          <cell r="C565" t="str">
            <v>44420 - La Jagua Del Pilar</v>
          </cell>
          <cell r="D565" t="str">
            <v>LA JAGUA DEL PILAR</v>
          </cell>
          <cell r="E565" t="str">
            <v>44420</v>
          </cell>
          <cell r="F565">
            <v>2020</v>
          </cell>
          <cell r="G565" t="str">
            <v>LA GUAJIRA</v>
          </cell>
          <cell r="H565">
            <v>0.98050099999999996</v>
          </cell>
          <cell r="I565">
            <v>1.4826000000000001E-2</v>
          </cell>
          <cell r="J565" t="str">
            <v>10,458094099550</v>
          </cell>
          <cell r="K565" t="str">
            <v>-73,072091926803</v>
          </cell>
        </row>
        <row r="566">
          <cell r="B566" t="str">
            <v>44855</v>
          </cell>
          <cell r="C566" t="str">
            <v>44855 - Urumita</v>
          </cell>
          <cell r="D566" t="str">
            <v>URUMITA</v>
          </cell>
          <cell r="E566" t="str">
            <v>44855</v>
          </cell>
          <cell r="F566">
            <v>2020</v>
          </cell>
          <cell r="G566" t="str">
            <v>LA GUAJIRA</v>
          </cell>
          <cell r="H566">
            <v>1.050692</v>
          </cell>
          <cell r="I566">
            <v>2.0331999999999999E-2</v>
          </cell>
          <cell r="J566" t="str">
            <v>10,494702101185</v>
          </cell>
          <cell r="K566" t="str">
            <v>-72,986239906034</v>
          </cell>
        </row>
        <row r="567">
          <cell r="B567" t="str">
            <v>44874</v>
          </cell>
          <cell r="C567" t="str">
            <v>44874 - Villanueva</v>
          </cell>
          <cell r="D567" t="str">
            <v>VILLANUEVA</v>
          </cell>
          <cell r="E567" t="str">
            <v>44874</v>
          </cell>
          <cell r="F567">
            <v>2020</v>
          </cell>
          <cell r="G567" t="str">
            <v>LA GUAJIRA</v>
          </cell>
          <cell r="H567">
            <v>0.88306499999999999</v>
          </cell>
          <cell r="I567">
            <v>2.1479000000000002E-2</v>
          </cell>
          <cell r="J567" t="str">
            <v>10,583647554314</v>
          </cell>
          <cell r="K567" t="str">
            <v>-72,975202862270</v>
          </cell>
        </row>
        <row r="568">
          <cell r="B568" t="str">
            <v>44001</v>
          </cell>
          <cell r="C568" t="str">
            <v>44001 - Riohacha</v>
          </cell>
          <cell r="D568" t="str">
            <v>RIOHACHA</v>
          </cell>
          <cell r="E568" t="str">
            <v>44001</v>
          </cell>
          <cell r="F568">
            <v>2020</v>
          </cell>
          <cell r="G568" t="str">
            <v>LA GUAJIRA</v>
          </cell>
          <cell r="H568">
            <v>3.0306129999999998</v>
          </cell>
          <cell r="I568">
            <v>0.25561299999999998</v>
          </cell>
          <cell r="J568" t="str">
            <v>11,242972140864</v>
          </cell>
          <cell r="K568" t="str">
            <v>-72,958763152109</v>
          </cell>
        </row>
        <row r="569">
          <cell r="B569" t="str">
            <v>44035</v>
          </cell>
          <cell r="C569" t="str">
            <v>44035 - Albania</v>
          </cell>
          <cell r="D569" t="str">
            <v>ALBANIA</v>
          </cell>
          <cell r="E569" t="str">
            <v>44035</v>
          </cell>
          <cell r="F569">
            <v>2020</v>
          </cell>
          <cell r="G569" t="str">
            <v>LA GUAJIRA</v>
          </cell>
          <cell r="H569">
            <v>1.4854160000000001</v>
          </cell>
          <cell r="I569">
            <v>4.5171000000000003E-2</v>
          </cell>
          <cell r="J569" t="str">
            <v>11,228690485230</v>
          </cell>
          <cell r="K569" t="str">
            <v>-72,532096573711</v>
          </cell>
        </row>
        <row r="570">
          <cell r="B570" t="str">
            <v>44090</v>
          </cell>
          <cell r="C570" t="str">
            <v>44090 - Dibulla</v>
          </cell>
          <cell r="D570" t="str">
            <v>DIBULLA</v>
          </cell>
          <cell r="E570" t="str">
            <v>44090</v>
          </cell>
          <cell r="F570">
            <v>2020</v>
          </cell>
          <cell r="G570" t="str">
            <v>LA GUAJIRA</v>
          </cell>
          <cell r="H570">
            <v>2.0307919999999999</v>
          </cell>
          <cell r="I570">
            <v>0.144786</v>
          </cell>
          <cell r="J570" t="str">
            <v>11,090297146550</v>
          </cell>
          <cell r="K570" t="str">
            <v>-73,435687876290</v>
          </cell>
        </row>
        <row r="571">
          <cell r="B571" t="str">
            <v>44650</v>
          </cell>
          <cell r="C571" t="str">
            <v>44650 - San Juan Del Cesar</v>
          </cell>
          <cell r="D571" t="str">
            <v>SAN JUAN DEL CESAR</v>
          </cell>
          <cell r="E571" t="str">
            <v>44650</v>
          </cell>
          <cell r="F571">
            <v>2020</v>
          </cell>
          <cell r="G571" t="str">
            <v>LA GUAJIRA</v>
          </cell>
          <cell r="H571">
            <v>2.5090789999999998</v>
          </cell>
          <cell r="I571">
            <v>0.108571</v>
          </cell>
          <cell r="J571" t="str">
            <v>10,813114960034</v>
          </cell>
          <cell r="K571" t="str">
            <v>-73,086599863868</v>
          </cell>
        </row>
        <row r="572">
          <cell r="B572" t="str">
            <v>44847</v>
          </cell>
          <cell r="C572" t="str">
            <v>44847 - Uribia</v>
          </cell>
          <cell r="D572" t="str">
            <v>URIBIA</v>
          </cell>
          <cell r="E572" t="str">
            <v>44847</v>
          </cell>
          <cell r="F572">
            <v>2020</v>
          </cell>
          <cell r="G572" t="str">
            <v>LA GUAJIRA</v>
          </cell>
          <cell r="H572">
            <v>6.1127120000000001</v>
          </cell>
          <cell r="I572">
            <v>0.65354900000000005</v>
          </cell>
          <cell r="J572" t="str">
            <v>11,999719855069</v>
          </cell>
          <cell r="K572" t="str">
            <v>-71,748826616167</v>
          </cell>
        </row>
        <row r="573">
          <cell r="B573" t="str">
            <v>44430</v>
          </cell>
          <cell r="C573" t="str">
            <v>44430 - Maicao</v>
          </cell>
          <cell r="D573" t="str">
            <v>MAICAO</v>
          </cell>
          <cell r="E573" t="str">
            <v>44430</v>
          </cell>
          <cell r="F573">
            <v>2020</v>
          </cell>
          <cell r="G573" t="str">
            <v>LA GUAJIRA</v>
          </cell>
          <cell r="H573">
            <v>2.740399</v>
          </cell>
          <cell r="I573">
            <v>0.14636099999999999</v>
          </cell>
          <cell r="J573" t="str">
            <v>11,381577644037</v>
          </cell>
          <cell r="K573" t="str">
            <v>-72,295008177439</v>
          </cell>
        </row>
        <row r="574">
          <cell r="B574" t="str">
            <v>44560</v>
          </cell>
          <cell r="C574" t="str">
            <v>44560 - Manaure</v>
          </cell>
          <cell r="D574" t="str">
            <v>MANAURE</v>
          </cell>
          <cell r="E574" t="str">
            <v>44560</v>
          </cell>
          <cell r="F574">
            <v>2020</v>
          </cell>
          <cell r="G574" t="str">
            <v>LA GUAJIRA</v>
          </cell>
          <cell r="H574">
            <v>2.0670480000000002</v>
          </cell>
          <cell r="I574">
            <v>0.13416600000000001</v>
          </cell>
          <cell r="J574" t="str">
            <v>11,605542632517</v>
          </cell>
          <cell r="K574" t="str">
            <v>-72,571603922087</v>
          </cell>
        </row>
        <row r="575">
          <cell r="B575" t="str">
            <v>47541</v>
          </cell>
          <cell r="C575" t="str">
            <v>47541 - Pedraza</v>
          </cell>
          <cell r="D575" t="str">
            <v>PEDRAZA</v>
          </cell>
          <cell r="E575" t="str">
            <v>47541</v>
          </cell>
          <cell r="F575">
            <v>2020</v>
          </cell>
          <cell r="G575" t="str">
            <v>MAGDALENA</v>
          </cell>
          <cell r="H575">
            <v>0.97404400000000002</v>
          </cell>
          <cell r="I575">
            <v>2.6846999999999999E-2</v>
          </cell>
          <cell r="J575" t="str">
            <v>10,154295458785</v>
          </cell>
          <cell r="K575" t="str">
            <v>-74,831780905891</v>
          </cell>
        </row>
        <row r="576">
          <cell r="B576" t="str">
            <v>47030</v>
          </cell>
          <cell r="C576" t="str">
            <v>47030 - Algarrobo</v>
          </cell>
          <cell r="D576" t="str">
            <v>ALGARROBO</v>
          </cell>
          <cell r="E576" t="str">
            <v>47030</v>
          </cell>
          <cell r="F576">
            <v>2020</v>
          </cell>
          <cell r="G576" t="str">
            <v>MAGDALENA</v>
          </cell>
          <cell r="H576">
            <v>1.2656799999999999</v>
          </cell>
          <cell r="I576">
            <v>3.3536999999999997E-2</v>
          </cell>
          <cell r="J576" t="str">
            <v>10,253564748144</v>
          </cell>
          <cell r="K576" t="str">
            <v>-74,103230272263</v>
          </cell>
        </row>
        <row r="577">
          <cell r="B577" t="str">
            <v>47058</v>
          </cell>
          <cell r="C577" t="str">
            <v>47058 - Ariguani</v>
          </cell>
          <cell r="D577" t="str">
            <v>ARIGUANÃ</v>
          </cell>
          <cell r="E577" t="str">
            <v>47058</v>
          </cell>
          <cell r="F577">
            <v>2020</v>
          </cell>
          <cell r="G577" t="str">
            <v>MAGDALENA</v>
          </cell>
          <cell r="H577">
            <v>1.9928809999999999</v>
          </cell>
          <cell r="I577">
            <v>9.3278E-2</v>
          </cell>
          <cell r="J577" t="str">
            <v>9,834264954722</v>
          </cell>
          <cell r="K577" t="str">
            <v>-74,084600845812</v>
          </cell>
        </row>
        <row r="578">
          <cell r="B578" t="str">
            <v>47161</v>
          </cell>
          <cell r="C578" t="str">
            <v>47161 - Cerro San Antonio</v>
          </cell>
          <cell r="D578" t="str">
            <v>CERRO DE SAN ANTONIO</v>
          </cell>
          <cell r="E578" t="str">
            <v>47161</v>
          </cell>
          <cell r="F578">
            <v>2020</v>
          </cell>
          <cell r="G578" t="str">
            <v>MAGDALENA</v>
          </cell>
          <cell r="H578">
            <v>0.70034700000000005</v>
          </cell>
          <cell r="I578">
            <v>1.4622E-2</v>
          </cell>
          <cell r="J578" t="str">
            <v>10,293730598159</v>
          </cell>
          <cell r="K578" t="str">
            <v>-74,819810913301</v>
          </cell>
        </row>
        <row r="579">
          <cell r="B579" t="str">
            <v>47170</v>
          </cell>
          <cell r="C579" t="str">
            <v>47170 - Chivolo</v>
          </cell>
          <cell r="D579" t="str">
            <v>CHIVOLO</v>
          </cell>
          <cell r="E579" t="str">
            <v>47170</v>
          </cell>
          <cell r="F579">
            <v>2020</v>
          </cell>
          <cell r="G579" t="str">
            <v>MAGDALENA</v>
          </cell>
          <cell r="H579">
            <v>1.326373</v>
          </cell>
          <cell r="I579">
            <v>4.4254000000000002E-2</v>
          </cell>
          <cell r="J579" t="str">
            <v>10,099519607996</v>
          </cell>
          <cell r="K579" t="str">
            <v>-74,526066666024</v>
          </cell>
        </row>
        <row r="580">
          <cell r="B580" t="str">
            <v>47205</v>
          </cell>
          <cell r="C580" t="str">
            <v>47205 - Concordia</v>
          </cell>
          <cell r="D580" t="str">
            <v>CONCORDIA</v>
          </cell>
          <cell r="E580" t="str">
            <v>47205</v>
          </cell>
          <cell r="F580">
            <v>2020</v>
          </cell>
          <cell r="G580" t="str">
            <v>MAGDALENA</v>
          </cell>
          <cell r="H580">
            <v>0.54432599999999998</v>
          </cell>
          <cell r="I580">
            <v>9.0329999999999994E-3</v>
          </cell>
          <cell r="J580" t="str">
            <v>10,232848012775</v>
          </cell>
          <cell r="K580" t="str">
            <v>-74,778101752807</v>
          </cell>
        </row>
        <row r="581">
          <cell r="B581" t="str">
            <v>47258</v>
          </cell>
          <cell r="C581" t="str">
            <v>47258 - El Piñon</v>
          </cell>
          <cell r="D581" t="str">
            <v>EL PIÃ‘Ã“N</v>
          </cell>
          <cell r="E581" t="str">
            <v>47258</v>
          </cell>
          <cell r="F581">
            <v>2020</v>
          </cell>
          <cell r="G581" t="str">
            <v>MAGDALENA</v>
          </cell>
          <cell r="H581">
            <v>1.1771100000000001</v>
          </cell>
          <cell r="I581">
            <v>4.5985999999999999E-2</v>
          </cell>
          <cell r="J581" t="str">
            <v>10,343109882002</v>
          </cell>
          <cell r="K581" t="str">
            <v>-74,678177555006</v>
          </cell>
        </row>
        <row r="582">
          <cell r="B582" t="str">
            <v>47268</v>
          </cell>
          <cell r="C582" t="str">
            <v>47268 - El Reten</v>
          </cell>
          <cell r="D582" t="str">
            <v>EL RETÃ‰N</v>
          </cell>
          <cell r="E582" t="str">
            <v>47268</v>
          </cell>
          <cell r="F582">
            <v>2020</v>
          </cell>
          <cell r="G582" t="str">
            <v>MAGDALENA</v>
          </cell>
          <cell r="H582">
            <v>0.96405099999999999</v>
          </cell>
          <cell r="I582">
            <v>2.1663999999999999E-2</v>
          </cell>
          <cell r="J582" t="str">
            <v>10,659616963557</v>
          </cell>
          <cell r="K582" t="str">
            <v>-74,325159701639</v>
          </cell>
        </row>
        <row r="583">
          <cell r="B583" t="str">
            <v>47318</v>
          </cell>
          <cell r="C583" t="str">
            <v>47318 - Guamal</v>
          </cell>
          <cell r="D583" t="str">
            <v>GUAMAL</v>
          </cell>
          <cell r="E583" t="str">
            <v>47318</v>
          </cell>
          <cell r="F583">
            <v>2020</v>
          </cell>
          <cell r="G583" t="str">
            <v>MAGDALENA</v>
          </cell>
          <cell r="H583">
            <v>1.1812339999999999</v>
          </cell>
          <cell r="I583">
            <v>4.6448000000000003E-2</v>
          </cell>
          <cell r="J583" t="str">
            <v>9,248004673023</v>
          </cell>
          <cell r="K583" t="str">
            <v>-74,139680846830</v>
          </cell>
        </row>
        <row r="584">
          <cell r="B584" t="str">
            <v>47460</v>
          </cell>
          <cell r="C584" t="str">
            <v>47460 - Nueva Granada</v>
          </cell>
          <cell r="D584" t="str">
            <v>NUEVA GRANADA</v>
          </cell>
          <cell r="E584" t="str">
            <v>47460</v>
          </cell>
          <cell r="F584">
            <v>2020</v>
          </cell>
          <cell r="G584" t="str">
            <v>MAGDALENA</v>
          </cell>
          <cell r="H584">
            <v>1.5454030000000001</v>
          </cell>
          <cell r="I584">
            <v>6.9380999999999998E-2</v>
          </cell>
          <cell r="J584" t="str">
            <v>9,735998134451</v>
          </cell>
          <cell r="K584" t="str">
            <v>-74,328402220026</v>
          </cell>
        </row>
        <row r="585">
          <cell r="B585" t="str">
            <v>47545</v>
          </cell>
          <cell r="C585" t="str">
            <v>47545 - Pijiño Del Carmen</v>
          </cell>
          <cell r="D585" t="str">
            <v>PIJIÃ‘O DEL CARMEN</v>
          </cell>
          <cell r="E585" t="str">
            <v>47545</v>
          </cell>
          <cell r="F585">
            <v>2020</v>
          </cell>
          <cell r="G585" t="str">
            <v>MAGDALENA</v>
          </cell>
          <cell r="H585">
            <v>2.3450259999999998</v>
          </cell>
          <cell r="I585">
            <v>5.4477999999999999E-2</v>
          </cell>
          <cell r="J585" t="str">
            <v>9,530748653679</v>
          </cell>
          <cell r="K585" t="str">
            <v>-74,144765701784</v>
          </cell>
        </row>
        <row r="586">
          <cell r="B586" t="str">
            <v>47551</v>
          </cell>
          <cell r="C586" t="str">
            <v>47551 - Pivijay</v>
          </cell>
          <cell r="D586" t="str">
            <v>PIVIJAY</v>
          </cell>
          <cell r="E586" t="str">
            <v>47551</v>
          </cell>
          <cell r="F586">
            <v>2020</v>
          </cell>
          <cell r="G586" t="str">
            <v>MAGDALENA</v>
          </cell>
          <cell r="H586">
            <v>2.3561559999999999</v>
          </cell>
          <cell r="I586">
            <v>0.13544700000000001</v>
          </cell>
          <cell r="J586" t="str">
            <v>10,433033992761</v>
          </cell>
          <cell r="K586" t="str">
            <v>-74,412511965870</v>
          </cell>
        </row>
        <row r="587">
          <cell r="B587" t="str">
            <v>47555</v>
          </cell>
          <cell r="C587" t="str">
            <v>47555 - Plato</v>
          </cell>
          <cell r="D587" t="str">
            <v>PLATO</v>
          </cell>
          <cell r="E587" t="str">
            <v>47555</v>
          </cell>
          <cell r="F587">
            <v>2020</v>
          </cell>
          <cell r="G587" t="str">
            <v>MAGDALENA</v>
          </cell>
          <cell r="H587">
            <v>2.474011</v>
          </cell>
          <cell r="I587">
            <v>0.12008099999999999</v>
          </cell>
          <cell r="J587" t="str">
            <v>9,769456110030</v>
          </cell>
          <cell r="K587" t="str">
            <v>-74,601815758485</v>
          </cell>
        </row>
        <row r="588">
          <cell r="B588" t="str">
            <v>47570</v>
          </cell>
          <cell r="C588" t="str">
            <v>47570 - Puebloviejo</v>
          </cell>
          <cell r="D588" t="str">
            <v>PUEBLOVIEJO</v>
          </cell>
          <cell r="E588" t="str">
            <v>47570</v>
          </cell>
          <cell r="F588">
            <v>2020</v>
          </cell>
          <cell r="G588" t="str">
            <v>MAGDALENA</v>
          </cell>
          <cell r="H588">
            <v>1.429605</v>
          </cell>
          <cell r="I588">
            <v>5.5846E-2</v>
          </cell>
          <cell r="J588" t="str">
            <v>10,847589013677</v>
          </cell>
          <cell r="K588" t="str">
            <v>-74,360579421927</v>
          </cell>
        </row>
        <row r="589">
          <cell r="B589" t="str">
            <v>47605</v>
          </cell>
          <cell r="C589" t="str">
            <v>47605 - Remolino</v>
          </cell>
          <cell r="D589" t="str">
            <v>REMOLINO</v>
          </cell>
          <cell r="E589" t="str">
            <v>47605</v>
          </cell>
          <cell r="F589">
            <v>2020</v>
          </cell>
          <cell r="G589" t="str">
            <v>MAGDALENA</v>
          </cell>
          <cell r="H589">
            <v>1.2340679999999999</v>
          </cell>
          <cell r="I589">
            <v>4.9153000000000002E-2</v>
          </cell>
          <cell r="J589" t="str">
            <v>10,648603506265</v>
          </cell>
          <cell r="K589" t="str">
            <v>-74,581068225613</v>
          </cell>
        </row>
        <row r="590">
          <cell r="B590" t="str">
            <v>47660</v>
          </cell>
          <cell r="C590" t="str">
            <v>47660 - Sabanas De San Angel</v>
          </cell>
          <cell r="D590" t="str">
            <v>SABANAS DE SAN ÃNGEL</v>
          </cell>
          <cell r="E590" t="str">
            <v>47660</v>
          </cell>
          <cell r="F590">
            <v>2020</v>
          </cell>
          <cell r="G590" t="str">
            <v>MAGDALENA</v>
          </cell>
          <cell r="H590">
            <v>2.4825699999999999</v>
          </cell>
          <cell r="I590">
            <v>0.102198</v>
          </cell>
          <cell r="J590" t="str">
            <v>10,105330275125</v>
          </cell>
          <cell r="K590" t="str">
            <v>-74,264439201863</v>
          </cell>
        </row>
        <row r="591">
          <cell r="B591" t="str">
            <v>47675</v>
          </cell>
          <cell r="C591" t="str">
            <v>47675 - Salamina</v>
          </cell>
          <cell r="D591" t="str">
            <v>SALAMINA</v>
          </cell>
          <cell r="E591" t="str">
            <v>47675</v>
          </cell>
          <cell r="F591">
            <v>2020</v>
          </cell>
          <cell r="G591" t="str">
            <v>MAGDALENA</v>
          </cell>
          <cell r="H591">
            <v>0.55472999999999995</v>
          </cell>
          <cell r="I591">
            <v>1.4078E-2</v>
          </cell>
          <cell r="J591" t="str">
            <v>10,515381779654</v>
          </cell>
          <cell r="K591" t="str">
            <v>-74,722969716252</v>
          </cell>
        </row>
        <row r="592">
          <cell r="B592" t="str">
            <v>47692</v>
          </cell>
          <cell r="C592" t="str">
            <v>47692 - San Sebastián De Buenavista</v>
          </cell>
          <cell r="D592" t="str">
            <v>SAN SEBASTIÃN DE BUENAVISTA</v>
          </cell>
          <cell r="E592" t="str">
            <v>47692</v>
          </cell>
          <cell r="F592">
            <v>2020</v>
          </cell>
          <cell r="G592" t="str">
            <v>MAGDALENA</v>
          </cell>
          <cell r="H592">
            <v>1.362195</v>
          </cell>
          <cell r="I592">
            <v>3.6020999999999997E-2</v>
          </cell>
          <cell r="J592" t="str">
            <v>9,352559621618</v>
          </cell>
          <cell r="K592" t="str">
            <v>-74,201216934476</v>
          </cell>
        </row>
        <row r="593">
          <cell r="B593" t="str">
            <v>47703</v>
          </cell>
          <cell r="C593" t="str">
            <v>47703 - San Zenon</v>
          </cell>
          <cell r="D593" t="str">
            <v>SAN ZENÃ“N</v>
          </cell>
          <cell r="E593" t="str">
            <v>47703</v>
          </cell>
          <cell r="F593">
            <v>2020</v>
          </cell>
          <cell r="G593" t="str">
            <v>MAGDALENA</v>
          </cell>
          <cell r="H593">
            <v>1.1167180000000001</v>
          </cell>
          <cell r="I593">
            <v>2.2128999999999999E-2</v>
          </cell>
          <cell r="J593" t="str">
            <v>9,327652270148</v>
          </cell>
          <cell r="K593" t="str">
            <v>-74,356722512018</v>
          </cell>
        </row>
        <row r="594">
          <cell r="B594" t="str">
            <v>47707</v>
          </cell>
          <cell r="C594" t="str">
            <v>47707 - Santa Ana</v>
          </cell>
          <cell r="D594" t="str">
            <v>SANTA ANA</v>
          </cell>
          <cell r="E594" t="str">
            <v>47707</v>
          </cell>
          <cell r="F594">
            <v>2020</v>
          </cell>
          <cell r="G594" t="str">
            <v>MAGDALENA</v>
          </cell>
          <cell r="H594">
            <v>3.1974140000000002</v>
          </cell>
          <cell r="I594">
            <v>9.2259999999999995E-2</v>
          </cell>
          <cell r="J594" t="str">
            <v>9,519466405264</v>
          </cell>
          <cell r="K594" t="str">
            <v>-74,339352800230</v>
          </cell>
        </row>
        <row r="595">
          <cell r="B595" t="str">
            <v>47720</v>
          </cell>
          <cell r="C595" t="str">
            <v>47720 - Santa Barbara De Pinto</v>
          </cell>
          <cell r="D595" t="str">
            <v>SANTA BÃRBARA DE PINTO</v>
          </cell>
          <cell r="E595" t="str">
            <v>47720</v>
          </cell>
          <cell r="F595">
            <v>2020</v>
          </cell>
          <cell r="G595" t="str">
            <v>MAGDALENA</v>
          </cell>
          <cell r="H595">
            <v>1.232078</v>
          </cell>
          <cell r="I595">
            <v>4.0732999999999998E-2</v>
          </cell>
          <cell r="J595" t="str">
            <v>9,522114634307</v>
          </cell>
          <cell r="K595" t="str">
            <v>-74,647899990386</v>
          </cell>
        </row>
        <row r="596">
          <cell r="B596" t="str">
            <v>47745</v>
          </cell>
          <cell r="C596" t="str">
            <v>47745 - Sitionuevo</v>
          </cell>
          <cell r="D596" t="str">
            <v>SITIONUEVO</v>
          </cell>
          <cell r="E596" t="str">
            <v>47745</v>
          </cell>
          <cell r="F596">
            <v>2020</v>
          </cell>
          <cell r="G596" t="str">
            <v>MAGDALENA</v>
          </cell>
          <cell r="H596">
            <v>1.5421100000000001</v>
          </cell>
          <cell r="I596">
            <v>8.0278000000000002E-2</v>
          </cell>
          <cell r="J596" t="str">
            <v>10,890276160181</v>
          </cell>
          <cell r="K596" t="str">
            <v>-74,629660377750</v>
          </cell>
        </row>
        <row r="597">
          <cell r="B597" t="str">
            <v>47798</v>
          </cell>
          <cell r="C597" t="str">
            <v>47798 - Tenerife</v>
          </cell>
          <cell r="D597" t="str">
            <v>TENERIFE</v>
          </cell>
          <cell r="E597" t="str">
            <v>47798</v>
          </cell>
          <cell r="F597">
            <v>2020</v>
          </cell>
          <cell r="G597" t="str">
            <v>MAGDALENA</v>
          </cell>
          <cell r="H597">
            <v>1.0994159999999999</v>
          </cell>
          <cell r="I597">
            <v>4.0572999999999998E-2</v>
          </cell>
          <cell r="J597" t="str">
            <v>9,924701266853</v>
          </cell>
          <cell r="K597" t="str">
            <v>-74,732630011183</v>
          </cell>
        </row>
        <row r="598">
          <cell r="B598" t="str">
            <v>47960</v>
          </cell>
          <cell r="C598" t="str">
            <v>47960 - Zapayan</v>
          </cell>
          <cell r="D598" t="str">
            <v>ZAPAYÃN</v>
          </cell>
          <cell r="E598" t="str">
            <v>47960</v>
          </cell>
          <cell r="F598">
            <v>2020</v>
          </cell>
          <cell r="G598" t="str">
            <v>MAGDALENA</v>
          </cell>
          <cell r="H598">
            <v>1.2484440000000001</v>
          </cell>
          <cell r="I598">
            <v>2.9139000000000002E-2</v>
          </cell>
          <cell r="J598" t="str">
            <v>10,117798928326</v>
          </cell>
          <cell r="K598" t="str">
            <v>-74,691154561740</v>
          </cell>
        </row>
        <row r="599">
          <cell r="B599" t="str">
            <v>47980</v>
          </cell>
          <cell r="C599" t="str">
            <v>47980 - Zona Bananera</v>
          </cell>
          <cell r="D599" t="str">
            <v>ZONA BANANERA</v>
          </cell>
          <cell r="E599" t="str">
            <v>47980</v>
          </cell>
          <cell r="F599">
            <v>2020</v>
          </cell>
          <cell r="G599" t="str">
            <v>MAGDALENA</v>
          </cell>
          <cell r="H599">
            <v>1.316729</v>
          </cell>
          <cell r="I599">
            <v>3.6907000000000002E-2</v>
          </cell>
          <cell r="J599" t="str">
            <v>10,796346582556</v>
          </cell>
          <cell r="K599" t="str">
            <v>-74,177983167750</v>
          </cell>
        </row>
        <row r="600">
          <cell r="B600" t="str">
            <v>47053</v>
          </cell>
          <cell r="C600" t="str">
            <v>47053 - Aracataca</v>
          </cell>
          <cell r="D600" t="str">
            <v>ARACATACA</v>
          </cell>
          <cell r="E600" t="str">
            <v>47053</v>
          </cell>
          <cell r="F600">
            <v>2020</v>
          </cell>
          <cell r="G600" t="str">
            <v>MAGDALENA</v>
          </cell>
          <cell r="H600">
            <v>2.6433810000000002</v>
          </cell>
          <cell r="I600">
            <v>0.14383499999999999</v>
          </cell>
          <cell r="J600" t="str">
            <v>10,644908765288</v>
          </cell>
          <cell r="K600" t="str">
            <v>-73,879722568198</v>
          </cell>
        </row>
        <row r="601">
          <cell r="B601" t="str">
            <v>47189</v>
          </cell>
          <cell r="C601" t="str">
            <v>47189 - Cienaga</v>
          </cell>
          <cell r="D601" t="str">
            <v>CIÃ‰NAGA</v>
          </cell>
          <cell r="E601" t="str">
            <v>47189</v>
          </cell>
          <cell r="F601">
            <v>2020</v>
          </cell>
          <cell r="G601" t="str">
            <v>MAGDALENA</v>
          </cell>
          <cell r="H601">
            <v>2.7092269999999998</v>
          </cell>
          <cell r="I601">
            <v>0.10954700000000001</v>
          </cell>
          <cell r="J601" t="str">
            <v>10,889232970979</v>
          </cell>
          <cell r="K601" t="str">
            <v>-74,042776548236</v>
          </cell>
        </row>
        <row r="602">
          <cell r="B602" t="str">
            <v>47288</v>
          </cell>
          <cell r="C602" t="str">
            <v>47288 - Fundacion</v>
          </cell>
          <cell r="D602" t="str">
            <v>FUNDACIÃ“N</v>
          </cell>
          <cell r="E602" t="str">
            <v>47288</v>
          </cell>
          <cell r="F602">
            <v>2020</v>
          </cell>
          <cell r="G602" t="str">
            <v>MAGDALENA</v>
          </cell>
          <cell r="H602">
            <v>2.7885270000000002</v>
          </cell>
          <cell r="I602">
            <v>8.0255000000000007E-2</v>
          </cell>
          <cell r="J602" t="str">
            <v>10,459378178016</v>
          </cell>
          <cell r="K602" t="str">
            <v>-73,884065179411</v>
          </cell>
        </row>
        <row r="603">
          <cell r="B603" t="str">
            <v>47001</v>
          </cell>
          <cell r="C603" t="str">
            <v>47001 - Santa Marta</v>
          </cell>
          <cell r="D603" t="str">
            <v>SANTA MARTA</v>
          </cell>
          <cell r="E603" t="str">
            <v>47001</v>
          </cell>
          <cell r="F603">
            <v>2020</v>
          </cell>
          <cell r="G603" t="str">
            <v>MAGDALENA</v>
          </cell>
          <cell r="H603">
            <v>3.1295199999999999</v>
          </cell>
          <cell r="I603">
            <v>0.19423299999999999</v>
          </cell>
          <cell r="J603" t="str">
            <v>11,121894356612</v>
          </cell>
          <cell r="K603" t="str">
            <v>-73,885278550658</v>
          </cell>
        </row>
        <row r="604">
          <cell r="B604" t="str">
            <v>47245</v>
          </cell>
          <cell r="C604" t="str">
            <v>47245 - El Banco</v>
          </cell>
          <cell r="D604" t="str">
            <v>EL BANCO</v>
          </cell>
          <cell r="E604" t="str">
            <v>47245</v>
          </cell>
          <cell r="F604">
            <v>2020</v>
          </cell>
          <cell r="G604" t="str">
            <v>MAGDALENA</v>
          </cell>
          <cell r="H604">
            <v>1.676812</v>
          </cell>
          <cell r="I604">
            <v>6.7025000000000001E-2</v>
          </cell>
          <cell r="J604" t="str">
            <v>9,114930634714</v>
          </cell>
          <cell r="K604" t="str">
            <v>-73,981054905492</v>
          </cell>
        </row>
        <row r="605">
          <cell r="B605" t="str">
            <v>70001</v>
          </cell>
          <cell r="C605" t="str">
            <v>70001 - Sincelejo</v>
          </cell>
          <cell r="D605" t="str">
            <v>SINCELEJO</v>
          </cell>
          <cell r="E605" t="str">
            <v>70001</v>
          </cell>
          <cell r="F605">
            <v>2020</v>
          </cell>
          <cell r="G605" t="str">
            <v>SUCRE</v>
          </cell>
          <cell r="H605">
            <v>1.17462</v>
          </cell>
          <cell r="I605">
            <v>2.3029000000000001E-2</v>
          </cell>
          <cell r="J605" t="str">
            <v>9,316673927800</v>
          </cell>
          <cell r="K605" t="str">
            <v>-75,431749664514</v>
          </cell>
        </row>
        <row r="606">
          <cell r="B606" t="str">
            <v>70110</v>
          </cell>
          <cell r="C606" t="str">
            <v>70110 - Buenavista</v>
          </cell>
          <cell r="D606" t="str">
            <v>BUENAVISTA</v>
          </cell>
          <cell r="E606" t="str">
            <v>70110</v>
          </cell>
          <cell r="F606">
            <v>2020</v>
          </cell>
          <cell r="G606" t="str">
            <v>SUCRE</v>
          </cell>
          <cell r="H606">
            <v>0.88170999999999999</v>
          </cell>
          <cell r="I606">
            <v>1.2054E-2</v>
          </cell>
          <cell r="J606" t="str">
            <v>9,320045293076</v>
          </cell>
          <cell r="K606" t="str">
            <v>-74,952044388456</v>
          </cell>
        </row>
        <row r="607">
          <cell r="B607" t="str">
            <v>70124</v>
          </cell>
          <cell r="C607" t="str">
            <v>70124 - Caimito</v>
          </cell>
          <cell r="D607" t="str">
            <v>CAIMITO</v>
          </cell>
          <cell r="E607" t="str">
            <v>70124</v>
          </cell>
          <cell r="F607">
            <v>2020</v>
          </cell>
          <cell r="G607" t="str">
            <v>SUCRE</v>
          </cell>
          <cell r="H607">
            <v>1.1794899999999999</v>
          </cell>
          <cell r="I607">
            <v>3.3885999999999999E-2</v>
          </cell>
          <cell r="J607" t="str">
            <v>8,792311598764</v>
          </cell>
          <cell r="K607" t="str">
            <v>-75,131910629037</v>
          </cell>
        </row>
        <row r="608">
          <cell r="B608" t="str">
            <v>70204</v>
          </cell>
          <cell r="C608" t="str">
            <v>70204 - Coloso</v>
          </cell>
          <cell r="D608" t="str">
            <v>COLOSÃ“</v>
          </cell>
          <cell r="E608" t="str">
            <v>70204</v>
          </cell>
          <cell r="F608">
            <v>2020</v>
          </cell>
          <cell r="G608" t="str">
            <v>SUCRE</v>
          </cell>
          <cell r="H608">
            <v>0.78826799999999997</v>
          </cell>
          <cell r="I608">
            <v>1.0796E-2</v>
          </cell>
          <cell r="J608" t="str">
            <v>9,527949746298</v>
          </cell>
          <cell r="K608" t="str">
            <v>-75,364471404130</v>
          </cell>
        </row>
        <row r="609">
          <cell r="B609" t="str">
            <v>70215</v>
          </cell>
          <cell r="C609" t="str">
            <v>70215 - Corozal</v>
          </cell>
          <cell r="D609" t="str">
            <v>COROZAL</v>
          </cell>
          <cell r="E609" t="str">
            <v>70215</v>
          </cell>
          <cell r="F609">
            <v>2020</v>
          </cell>
          <cell r="G609" t="str">
            <v>SUCRE</v>
          </cell>
          <cell r="H609">
            <v>1.436334</v>
          </cell>
          <cell r="I609">
            <v>2.3512000000000002E-2</v>
          </cell>
          <cell r="J609" t="str">
            <v>9,204025459268</v>
          </cell>
          <cell r="K609" t="str">
            <v>-75,250525189260</v>
          </cell>
        </row>
        <row r="610">
          <cell r="B610" t="str">
            <v>70221</v>
          </cell>
          <cell r="C610" t="str">
            <v>70221 - Coveñas</v>
          </cell>
          <cell r="D610" t="str">
            <v>COVEÃ‘AS</v>
          </cell>
          <cell r="E610" t="str">
            <v>70221</v>
          </cell>
          <cell r="F610">
            <v>2020</v>
          </cell>
          <cell r="G610" t="str">
            <v>SUCRE</v>
          </cell>
          <cell r="H610">
            <v>0.42688399999999999</v>
          </cell>
          <cell r="I610">
            <v>4.6519999999999999E-3</v>
          </cell>
          <cell r="J610" t="str">
            <v>9,394449801520</v>
          </cell>
          <cell r="K610" t="str">
            <v>-75,657491500471</v>
          </cell>
        </row>
        <row r="611">
          <cell r="B611" t="str">
            <v>70230</v>
          </cell>
          <cell r="C611" t="str">
            <v>70230 - Chalan</v>
          </cell>
          <cell r="D611" t="str">
            <v>CHALÃN</v>
          </cell>
          <cell r="E611" t="str">
            <v>70230</v>
          </cell>
          <cell r="F611">
            <v>2020</v>
          </cell>
          <cell r="G611" t="str">
            <v>SUCRE</v>
          </cell>
          <cell r="H611">
            <v>0.57202399999999998</v>
          </cell>
          <cell r="I611">
            <v>6.8910000000000004E-3</v>
          </cell>
          <cell r="J611" t="str">
            <v>9,569584597995</v>
          </cell>
          <cell r="K611" t="str">
            <v>-75,324209075364</v>
          </cell>
        </row>
        <row r="612">
          <cell r="B612" t="str">
            <v>70233</v>
          </cell>
          <cell r="C612" t="str">
            <v>70233 - El Roble</v>
          </cell>
          <cell r="D612" t="str">
            <v>EL ROBLE</v>
          </cell>
          <cell r="E612" t="str">
            <v>70233</v>
          </cell>
          <cell r="F612">
            <v>2020</v>
          </cell>
          <cell r="G612" t="str">
            <v>SUCRE</v>
          </cell>
          <cell r="H612">
            <v>1.234219</v>
          </cell>
          <cell r="I612">
            <v>1.6313999999999999E-2</v>
          </cell>
          <cell r="J612" t="str">
            <v>9,071009385033</v>
          </cell>
          <cell r="K612" t="str">
            <v>-75,138186604115</v>
          </cell>
        </row>
        <row r="613">
          <cell r="B613" t="str">
            <v>70235</v>
          </cell>
          <cell r="C613" t="str">
            <v>70235 - Galeras</v>
          </cell>
          <cell r="D613" t="str">
            <v>GALERAS</v>
          </cell>
          <cell r="E613" t="str">
            <v>70235</v>
          </cell>
          <cell r="F613">
            <v>2020</v>
          </cell>
          <cell r="G613" t="str">
            <v>SUCRE</v>
          </cell>
          <cell r="H613">
            <v>1.1237950000000001</v>
          </cell>
          <cell r="I613">
            <v>2.6467999999999998E-2</v>
          </cell>
          <cell r="J613" t="str">
            <v>9,135169095754</v>
          </cell>
          <cell r="K613" t="str">
            <v>-74,981347056673</v>
          </cell>
        </row>
        <row r="614">
          <cell r="B614" t="str">
            <v>70265</v>
          </cell>
          <cell r="C614" t="str">
            <v>70265 - Guaranda</v>
          </cell>
          <cell r="D614" t="str">
            <v>GUARANDA</v>
          </cell>
          <cell r="E614" t="str">
            <v>70265</v>
          </cell>
          <cell r="F614">
            <v>2020</v>
          </cell>
          <cell r="G614" t="str">
            <v>SUCRE</v>
          </cell>
          <cell r="H614">
            <v>1.4238869999999999</v>
          </cell>
          <cell r="I614">
            <v>2.9704000000000001E-2</v>
          </cell>
          <cell r="J614" t="str">
            <v>8,383920698778</v>
          </cell>
          <cell r="K614" t="str">
            <v>-74,676184817022</v>
          </cell>
        </row>
        <row r="615">
          <cell r="B615" t="str">
            <v>70400</v>
          </cell>
          <cell r="C615" t="str">
            <v>70400 - La Unión</v>
          </cell>
          <cell r="D615" t="str">
            <v>LA UNIÃ“N</v>
          </cell>
          <cell r="E615" t="str">
            <v>70400</v>
          </cell>
          <cell r="F615">
            <v>2020</v>
          </cell>
          <cell r="G615" t="str">
            <v>SUCRE</v>
          </cell>
          <cell r="H615">
            <v>1.077626</v>
          </cell>
          <cell r="I615">
            <v>1.9088000000000001E-2</v>
          </cell>
          <cell r="J615" t="str">
            <v>8,811997798869</v>
          </cell>
          <cell r="K615" t="str">
            <v>-75,283222115908</v>
          </cell>
        </row>
        <row r="616">
          <cell r="B616" t="str">
            <v>70418</v>
          </cell>
          <cell r="C616" t="str">
            <v>70418 - Los Palmitos</v>
          </cell>
          <cell r="D616" t="str">
            <v>LOS PALMITOS</v>
          </cell>
          <cell r="E616" t="str">
            <v>70418</v>
          </cell>
          <cell r="F616">
            <v>2020</v>
          </cell>
          <cell r="G616" t="str">
            <v>SUCRE</v>
          </cell>
          <cell r="H616">
            <v>0.853271</v>
          </cell>
          <cell r="I616">
            <v>1.6365999999999999E-2</v>
          </cell>
          <cell r="J616" t="str">
            <v>9,422380117152</v>
          </cell>
          <cell r="K616" t="str">
            <v>-75,213021910063</v>
          </cell>
        </row>
        <row r="617">
          <cell r="B617" t="str">
            <v>70429</v>
          </cell>
          <cell r="C617" t="str">
            <v>70429 - Majagual</v>
          </cell>
          <cell r="D617" t="str">
            <v>MAJAGUAL</v>
          </cell>
          <cell r="E617" t="str">
            <v>70429</v>
          </cell>
          <cell r="F617">
            <v>2020</v>
          </cell>
          <cell r="G617" t="str">
            <v>SUCRE</v>
          </cell>
          <cell r="H617">
            <v>1.791228</v>
          </cell>
          <cell r="I617">
            <v>6.9403000000000006E-2</v>
          </cell>
          <cell r="J617" t="str">
            <v>8,546148134061</v>
          </cell>
          <cell r="K617" t="str">
            <v>-74,710378833538</v>
          </cell>
        </row>
        <row r="618">
          <cell r="B618" t="str">
            <v>70508</v>
          </cell>
          <cell r="C618" t="str">
            <v>70508 - Ovejas</v>
          </cell>
          <cell r="D618" t="str">
            <v>OVEJAS</v>
          </cell>
          <cell r="E618" t="str">
            <v>70508</v>
          </cell>
          <cell r="F618">
            <v>2020</v>
          </cell>
          <cell r="G618" t="str">
            <v>SUCRE</v>
          </cell>
          <cell r="H618">
            <v>1.3784890000000001</v>
          </cell>
          <cell r="I618">
            <v>3.7872000000000003E-2</v>
          </cell>
          <cell r="J618" t="str">
            <v>9,549655270743</v>
          </cell>
          <cell r="K618" t="str">
            <v>-75,188559160603</v>
          </cell>
        </row>
        <row r="619">
          <cell r="B619" t="str">
            <v>70523</v>
          </cell>
          <cell r="C619" t="str">
            <v>70523 - Palmito</v>
          </cell>
          <cell r="D619" t="str">
            <v>PALMITO</v>
          </cell>
          <cell r="E619" t="str">
            <v>70523</v>
          </cell>
          <cell r="F619">
            <v>2020</v>
          </cell>
          <cell r="G619" t="str">
            <v>SUCRE</v>
          </cell>
          <cell r="H619">
            <v>0.67843200000000004</v>
          </cell>
          <cell r="I619">
            <v>1.4357999999999999E-2</v>
          </cell>
          <cell r="J619" t="str">
            <v>9,334940293082</v>
          </cell>
          <cell r="K619" t="str">
            <v>-75,561990272684</v>
          </cell>
        </row>
        <row r="620">
          <cell r="B620" t="str">
            <v>70670</v>
          </cell>
          <cell r="C620" t="str">
            <v>70670 - Sampues</v>
          </cell>
          <cell r="D620" t="str">
            <v>SAMPUÃ‰S</v>
          </cell>
          <cell r="E620" t="str">
            <v>70670</v>
          </cell>
          <cell r="F620">
            <v>2020</v>
          </cell>
          <cell r="G620" t="str">
            <v>SUCRE</v>
          </cell>
          <cell r="H620">
            <v>1.005617</v>
          </cell>
          <cell r="I620">
            <v>1.7590999999999999E-2</v>
          </cell>
          <cell r="J620" t="str">
            <v>9,165188649106</v>
          </cell>
          <cell r="K620" t="str">
            <v>-75,360274216822</v>
          </cell>
        </row>
        <row r="621">
          <cell r="B621" t="str">
            <v>70678</v>
          </cell>
          <cell r="C621" t="str">
            <v>70678 - San Benito Abad</v>
          </cell>
          <cell r="D621" t="str">
            <v>SAN BENITO ABAD</v>
          </cell>
          <cell r="E621" t="str">
            <v>70678</v>
          </cell>
          <cell r="F621">
            <v>2020</v>
          </cell>
          <cell r="G621" t="str">
            <v>SUCRE</v>
          </cell>
          <cell r="H621">
            <v>2.984972</v>
          </cell>
          <cell r="I621">
            <v>0.122777</v>
          </cell>
          <cell r="J621" t="str">
            <v>8,835634919483</v>
          </cell>
          <cell r="K621" t="str">
            <v>-74,964693983234</v>
          </cell>
        </row>
        <row r="622">
          <cell r="B622" t="str">
            <v>70702</v>
          </cell>
          <cell r="C622" t="str">
            <v>70702 - San Juan De Betulia</v>
          </cell>
          <cell r="D622" t="str">
            <v>SAN JUAN DE BETULIA</v>
          </cell>
          <cell r="E622" t="str">
            <v>70702</v>
          </cell>
          <cell r="F622">
            <v>2020</v>
          </cell>
          <cell r="G622" t="str">
            <v>SUCRE</v>
          </cell>
          <cell r="H622">
            <v>0.86334599999999995</v>
          </cell>
          <cell r="I622">
            <v>1.3834000000000001E-2</v>
          </cell>
          <cell r="J622" t="str">
            <v>9,292019071187</v>
          </cell>
          <cell r="K622" t="str">
            <v>-75,213635784960</v>
          </cell>
        </row>
        <row r="623">
          <cell r="B623" t="str">
            <v>70708</v>
          </cell>
          <cell r="C623" t="str">
            <v>70708 - San Marcos</v>
          </cell>
          <cell r="D623" t="str">
            <v>SAN MARCOS</v>
          </cell>
          <cell r="E623" t="str">
            <v>70708</v>
          </cell>
          <cell r="F623">
            <v>2020</v>
          </cell>
          <cell r="G623" t="str">
            <v>SUCRE</v>
          </cell>
          <cell r="H623">
            <v>1.6335139999999999</v>
          </cell>
          <cell r="I623">
            <v>7.9673999999999995E-2</v>
          </cell>
          <cell r="J623" t="str">
            <v>8,589220102123</v>
          </cell>
          <cell r="K623" t="str">
            <v>-75,172499549020</v>
          </cell>
        </row>
        <row r="624">
          <cell r="B624" t="str">
            <v>70713</v>
          </cell>
          <cell r="C624" t="str">
            <v>70713 - San Onofre</v>
          </cell>
          <cell r="D624" t="str">
            <v>SAN ONOFRE</v>
          </cell>
          <cell r="E624" t="str">
            <v>70713</v>
          </cell>
          <cell r="F624">
            <v>2020</v>
          </cell>
          <cell r="G624" t="str">
            <v>SUCRE</v>
          </cell>
          <cell r="H624">
            <v>2.0805169999999999</v>
          </cell>
          <cell r="I624">
            <v>8.5254999999999997E-2</v>
          </cell>
          <cell r="J624" t="str">
            <v>9,814599536072</v>
          </cell>
          <cell r="K624" t="str">
            <v>-75,505229191541</v>
          </cell>
        </row>
        <row r="625">
          <cell r="B625" t="str">
            <v>70717</v>
          </cell>
          <cell r="C625" t="str">
            <v>70717 - San Pedro</v>
          </cell>
          <cell r="D625" t="str">
            <v>SAN PEDRO</v>
          </cell>
          <cell r="E625" t="str">
            <v>70717</v>
          </cell>
          <cell r="F625">
            <v>2020</v>
          </cell>
          <cell r="G625" t="str">
            <v>SUCRE</v>
          </cell>
          <cell r="H625">
            <v>0.85253100000000004</v>
          </cell>
          <cell r="I625">
            <v>1.7527999999999998E-2</v>
          </cell>
          <cell r="J625" t="str">
            <v>9,396835638374</v>
          </cell>
          <cell r="K625" t="str">
            <v>-75,037418147644</v>
          </cell>
        </row>
        <row r="626">
          <cell r="B626" t="str">
            <v>70742</v>
          </cell>
          <cell r="C626" t="str">
            <v>70742 - San Luis De Since</v>
          </cell>
          <cell r="D626" t="str">
            <v>SAN LUIS DE SINCÃ‰</v>
          </cell>
          <cell r="E626" t="str">
            <v>70742</v>
          </cell>
          <cell r="F626">
            <v>2020</v>
          </cell>
          <cell r="G626" t="str">
            <v>SUCRE</v>
          </cell>
          <cell r="H626">
            <v>1.6232850000000001</v>
          </cell>
          <cell r="I626">
            <v>3.4465000000000003E-2</v>
          </cell>
          <cell r="J626" t="str">
            <v>9,256299047176</v>
          </cell>
          <cell r="K626" t="str">
            <v>-75,093970888690</v>
          </cell>
        </row>
        <row r="627">
          <cell r="B627" t="str">
            <v>70771</v>
          </cell>
          <cell r="C627" t="str">
            <v>70771 - Sucre</v>
          </cell>
          <cell r="D627" t="str">
            <v>SUCRE</v>
          </cell>
          <cell r="E627" t="str">
            <v>70771</v>
          </cell>
          <cell r="F627">
            <v>2020</v>
          </cell>
          <cell r="G627" t="str">
            <v>SUCRE</v>
          </cell>
          <cell r="H627">
            <v>2.1466799999999999</v>
          </cell>
          <cell r="I627">
            <v>9.2954999999999996E-2</v>
          </cell>
          <cell r="J627" t="str">
            <v>8,814333477007</v>
          </cell>
          <cell r="K627" t="str">
            <v>-74,747531312234</v>
          </cell>
        </row>
        <row r="628">
          <cell r="B628" t="str">
            <v>70820</v>
          </cell>
          <cell r="C628" t="str">
            <v>70820 - Santiago De Tolu</v>
          </cell>
          <cell r="D628" t="str">
            <v>SANTIAGO DE TOLÃš</v>
          </cell>
          <cell r="E628" t="str">
            <v>70820</v>
          </cell>
          <cell r="F628">
            <v>2020</v>
          </cell>
          <cell r="G628" t="str">
            <v>SUCRE</v>
          </cell>
          <cell r="H628">
            <v>0.980402</v>
          </cell>
          <cell r="I628">
            <v>2.4896000000000001E-2</v>
          </cell>
          <cell r="J628" t="str">
            <v>9,533810567336</v>
          </cell>
          <cell r="K628" t="str">
            <v>-75,535434694474</v>
          </cell>
        </row>
        <row r="629">
          <cell r="B629" t="str">
            <v>70823</v>
          </cell>
          <cell r="C629" t="str">
            <v>70823 - Tolu Viejo</v>
          </cell>
          <cell r="D629" t="str">
            <v>SAN JOSÃ‰ DE TOLUVIEJO</v>
          </cell>
          <cell r="E629" t="str">
            <v>70823</v>
          </cell>
          <cell r="F629">
            <v>2020</v>
          </cell>
          <cell r="G629" t="str">
            <v>SUCRE</v>
          </cell>
          <cell r="H629">
            <v>1.2097990000000001</v>
          </cell>
          <cell r="I629">
            <v>2.3455E-2</v>
          </cell>
          <cell r="J629" t="str">
            <v>9,490297716134</v>
          </cell>
          <cell r="K629" t="str">
            <v>-75,444511154293</v>
          </cell>
        </row>
        <row r="630">
          <cell r="B630" t="str">
            <v>70473</v>
          </cell>
          <cell r="C630" t="str">
            <v>70473 - Morroa</v>
          </cell>
          <cell r="D630" t="str">
            <v>MORROA</v>
          </cell>
          <cell r="E630" t="str">
            <v>70473</v>
          </cell>
          <cell r="F630">
            <v>2020</v>
          </cell>
          <cell r="G630" t="str">
            <v>SUCRE</v>
          </cell>
          <cell r="H630">
            <v>0.67613400000000001</v>
          </cell>
          <cell r="I630">
            <v>1.3988E-2</v>
          </cell>
          <cell r="J630" t="str">
            <v>9,392496684738</v>
          </cell>
          <cell r="K630" t="str">
            <v>-75,327187442395</v>
          </cell>
        </row>
        <row r="631">
          <cell r="B631" t="str">
            <v>88001</v>
          </cell>
          <cell r="C631" t="str">
            <v>88001 - San Andrés</v>
          </cell>
          <cell r="D631" t="str">
            <v>SAN ANDRÃ‰S</v>
          </cell>
          <cell r="E631" t="str">
            <v>88001</v>
          </cell>
          <cell r="F631">
            <v>2020</v>
          </cell>
          <cell r="G631" t="str">
            <v>ARCHIPIÉLAGO DE SAN ANDRÉS, PROVIDENCIA Y SANTA CATALINA</v>
          </cell>
          <cell r="H631">
            <v>0.38696700000000001</v>
          </cell>
          <cell r="I631">
            <v>2.2190000000000001E-3</v>
          </cell>
          <cell r="J631" t="str">
            <v>12,543178817192</v>
          </cell>
          <cell r="K631" t="str">
            <v>-81,717572341287</v>
          </cell>
        </row>
        <row r="632">
          <cell r="B632" t="str">
            <v>88564</v>
          </cell>
          <cell r="C632" t="str">
            <v>88564 - Providencia</v>
          </cell>
          <cell r="D632" t="str">
            <v>PROVIDENCIA</v>
          </cell>
          <cell r="E632" t="str">
            <v>88564</v>
          </cell>
          <cell r="F632">
            <v>2020</v>
          </cell>
          <cell r="G632" t="str">
            <v>ARCHIPIÉLAGO DE SAN ANDRÉS, PROVIDENCIA Y SANTA CATALINA</v>
          </cell>
          <cell r="H632">
            <v>0.298292</v>
          </cell>
          <cell r="I632">
            <v>1.8309999999999999E-3</v>
          </cell>
          <cell r="J632" t="str">
            <v>13,353250286620</v>
          </cell>
          <cell r="K632" t="str">
            <v>-81,373939488898</v>
          </cell>
        </row>
        <row r="633">
          <cell r="B633" t="str">
            <v>81001</v>
          </cell>
          <cell r="C633" t="str">
            <v>81001 - Arauca</v>
          </cell>
          <cell r="D633" t="str">
            <v>ARAUCA</v>
          </cell>
          <cell r="E633" t="str">
            <v>81001</v>
          </cell>
          <cell r="F633">
            <v>2020</v>
          </cell>
          <cell r="G633" t="str">
            <v>ARAUCA</v>
          </cell>
          <cell r="H633">
            <v>4.6680159999999997</v>
          </cell>
          <cell r="I633">
            <v>0.47162599999999999</v>
          </cell>
          <cell r="J633" t="str">
            <v>6,796280824597</v>
          </cell>
          <cell r="K633" t="str">
            <v>-70,509211528554</v>
          </cell>
        </row>
        <row r="634">
          <cell r="B634" t="str">
            <v>81591</v>
          </cell>
          <cell r="C634" t="str">
            <v>81591 - Puerto Rondón</v>
          </cell>
          <cell r="D634" t="str">
            <v>PUERTO RONDÃ“N</v>
          </cell>
          <cell r="E634" t="str">
            <v>81591</v>
          </cell>
          <cell r="F634">
            <v>2020</v>
          </cell>
          <cell r="G634" t="str">
            <v>ARAUCA</v>
          </cell>
          <cell r="H634">
            <v>2.9323760000000001</v>
          </cell>
          <cell r="I634">
            <v>0.18593599999999999</v>
          </cell>
          <cell r="J634" t="str">
            <v>6,411761829344</v>
          </cell>
          <cell r="K634" t="str">
            <v>-70,966789642441</v>
          </cell>
        </row>
        <row r="635">
          <cell r="B635" t="str">
            <v>81220</v>
          </cell>
          <cell r="C635" t="str">
            <v>81220 - Cravo Norte</v>
          </cell>
          <cell r="D635" t="str">
            <v>CRAVO NORTE</v>
          </cell>
          <cell r="E635" t="str">
            <v>81220</v>
          </cell>
          <cell r="F635">
            <v>2020</v>
          </cell>
          <cell r="G635" t="str">
            <v>ARAUCA</v>
          </cell>
          <cell r="H635">
            <v>3.963937</v>
          </cell>
          <cell r="I635">
            <v>0.423933</v>
          </cell>
          <cell r="J635" t="str">
            <v>6,346718778506</v>
          </cell>
          <cell r="K635" t="str">
            <v>-70,069829251725</v>
          </cell>
        </row>
        <row r="636">
          <cell r="B636" t="str">
            <v>81065</v>
          </cell>
          <cell r="C636" t="str">
            <v>81065 - Arauquita</v>
          </cell>
          <cell r="D636" t="str">
            <v>ARAUQUITA</v>
          </cell>
          <cell r="E636" t="str">
            <v>81065</v>
          </cell>
          <cell r="F636">
            <v>2020</v>
          </cell>
          <cell r="G636" t="str">
            <v>ARAUCA</v>
          </cell>
          <cell r="H636">
            <v>3.2587649999999999</v>
          </cell>
          <cell r="I636">
            <v>0.24864700000000001</v>
          </cell>
          <cell r="J636" t="str">
            <v>6,799338394376</v>
          </cell>
          <cell r="K636" t="str">
            <v>-71,298274292562</v>
          </cell>
        </row>
        <row r="637">
          <cell r="B637" t="str">
            <v>81300</v>
          </cell>
          <cell r="C637" t="str">
            <v>81300 - Fortul</v>
          </cell>
          <cell r="D637" t="str">
            <v>FORTUL</v>
          </cell>
          <cell r="E637" t="str">
            <v>81300</v>
          </cell>
          <cell r="F637">
            <v>2020</v>
          </cell>
          <cell r="G637" t="str">
            <v>ARAUCA</v>
          </cell>
          <cell r="H637">
            <v>2.0564330000000002</v>
          </cell>
          <cell r="I637">
            <v>9.4611000000000001E-2</v>
          </cell>
          <cell r="J637" t="str">
            <v>6,705315952727</v>
          </cell>
          <cell r="K637" t="str">
            <v>-71,829452001324</v>
          </cell>
        </row>
        <row r="638">
          <cell r="B638" t="str">
            <v>81736</v>
          </cell>
          <cell r="C638" t="str">
            <v>81736 - Saravena</v>
          </cell>
          <cell r="D638" t="str">
            <v>SARAVENA</v>
          </cell>
          <cell r="E638" t="str">
            <v>81736</v>
          </cell>
          <cell r="F638">
            <v>2020</v>
          </cell>
          <cell r="G638" t="str">
            <v>ARAUCA</v>
          </cell>
          <cell r="H638">
            <v>1.2941260000000001</v>
          </cell>
          <cell r="I638">
            <v>7.7214000000000005E-2</v>
          </cell>
          <cell r="J638" t="str">
            <v>6,906941714402</v>
          </cell>
          <cell r="K638" t="str">
            <v>-71,850707566967</v>
          </cell>
        </row>
        <row r="639">
          <cell r="B639" t="str">
            <v>81794</v>
          </cell>
          <cell r="C639" t="str">
            <v>81794 - Tame</v>
          </cell>
          <cell r="D639" t="str">
            <v>TAME</v>
          </cell>
          <cell r="E639" t="str">
            <v>81794</v>
          </cell>
          <cell r="F639">
            <v>2020</v>
          </cell>
          <cell r="G639" t="str">
            <v>ARAUCA</v>
          </cell>
          <cell r="H639">
            <v>3.9380869999999999</v>
          </cell>
          <cell r="I639">
            <v>0.44219000000000003</v>
          </cell>
          <cell r="J639" t="str">
            <v>6,390650478815</v>
          </cell>
          <cell r="K639" t="str">
            <v>-71,791786468276</v>
          </cell>
        </row>
        <row r="640">
          <cell r="B640" t="str">
            <v>15001</v>
          </cell>
          <cell r="C640" t="str">
            <v>15001 - Tunja</v>
          </cell>
          <cell r="D640" t="str">
            <v>TUNJA</v>
          </cell>
          <cell r="E640" t="str">
            <v>15001</v>
          </cell>
          <cell r="F640">
            <v>2020</v>
          </cell>
          <cell r="G640" t="str">
            <v>BOYACÁ</v>
          </cell>
          <cell r="H640">
            <v>0.57232700000000003</v>
          </cell>
          <cell r="I640">
            <v>9.7660000000000004E-3</v>
          </cell>
          <cell r="J640" t="str">
            <v>5,518472615034</v>
          </cell>
          <cell r="K640" t="str">
            <v>-73,378018555785</v>
          </cell>
        </row>
        <row r="641">
          <cell r="B641" t="str">
            <v>15022</v>
          </cell>
          <cell r="C641" t="str">
            <v>15022 - Almeida</v>
          </cell>
          <cell r="D641" t="str">
            <v>ALMEIDA</v>
          </cell>
          <cell r="E641" t="str">
            <v>15022</v>
          </cell>
          <cell r="F641">
            <v>2020</v>
          </cell>
          <cell r="G641" t="str">
            <v>BOYACÁ</v>
          </cell>
          <cell r="H641">
            <v>0.34846899999999997</v>
          </cell>
          <cell r="I641">
            <v>4.7019999999999996E-3</v>
          </cell>
          <cell r="J641" t="str">
            <v>4,954825081089</v>
          </cell>
          <cell r="K641" t="str">
            <v>-73,388134244739</v>
          </cell>
        </row>
        <row r="642">
          <cell r="B642" t="str">
            <v>15047</v>
          </cell>
          <cell r="C642" t="str">
            <v>15047 - Aquitania</v>
          </cell>
          <cell r="D642" t="str">
            <v>AQUITANIA</v>
          </cell>
          <cell r="E642" t="str">
            <v>15047</v>
          </cell>
          <cell r="F642">
            <v>2020</v>
          </cell>
          <cell r="G642" t="str">
            <v>BOYACÁ</v>
          </cell>
          <cell r="H642">
            <v>1.800311</v>
          </cell>
          <cell r="I642">
            <v>7.6843999999999996E-2</v>
          </cell>
          <cell r="J642" t="str">
            <v>5,437416372915</v>
          </cell>
          <cell r="K642" t="str">
            <v>-72,871494711244</v>
          </cell>
        </row>
        <row r="643">
          <cell r="B643" t="str">
            <v>15051</v>
          </cell>
          <cell r="C643" t="str">
            <v>15051 - Arcabuco</v>
          </cell>
          <cell r="D643" t="str">
            <v>ARCABUCO</v>
          </cell>
          <cell r="E643" t="str">
            <v>15051</v>
          </cell>
          <cell r="F643">
            <v>2020</v>
          </cell>
          <cell r="G643" t="str">
            <v>BOYACÁ</v>
          </cell>
          <cell r="H643">
            <v>0.75270899999999996</v>
          </cell>
          <cell r="I643">
            <v>1.1257E-2</v>
          </cell>
          <cell r="J643" t="str">
            <v>5,749565293759</v>
          </cell>
          <cell r="K643" t="str">
            <v>-73,438879666294</v>
          </cell>
        </row>
        <row r="644">
          <cell r="B644" t="str">
            <v>15087</v>
          </cell>
          <cell r="C644" t="str">
            <v>15087 - Belén</v>
          </cell>
          <cell r="D644" t="str">
            <v>BELÃ‰N</v>
          </cell>
          <cell r="E644" t="str">
            <v>15087</v>
          </cell>
          <cell r="F644">
            <v>2020</v>
          </cell>
          <cell r="G644" t="str">
            <v>BOYACÁ</v>
          </cell>
          <cell r="H644">
            <v>0.62934900000000005</v>
          </cell>
          <cell r="I644">
            <v>1.3315E-2</v>
          </cell>
          <cell r="J644" t="str">
            <v>6,005059265001</v>
          </cell>
          <cell r="K644" t="str">
            <v>-72,893698873385</v>
          </cell>
        </row>
        <row r="645">
          <cell r="B645" t="str">
            <v>15090</v>
          </cell>
          <cell r="C645" t="str">
            <v>15090 - Berbeo</v>
          </cell>
          <cell r="D645" t="str">
            <v>BERBEO</v>
          </cell>
          <cell r="E645" t="str">
            <v>15090</v>
          </cell>
          <cell r="F645">
            <v>2020</v>
          </cell>
          <cell r="G645" t="str">
            <v>BOYACÁ</v>
          </cell>
          <cell r="H645">
            <v>0.429174</v>
          </cell>
          <cell r="I645">
            <v>4.731E-3</v>
          </cell>
          <cell r="J645" t="str">
            <v>5,232058449941</v>
          </cell>
          <cell r="K645" t="str">
            <v>-73,101173978147</v>
          </cell>
        </row>
        <row r="646">
          <cell r="B646" t="str">
            <v>15092</v>
          </cell>
          <cell r="C646" t="str">
            <v>15092 - Beteitiva</v>
          </cell>
          <cell r="D646" t="str">
            <v>BETÃ‰ITIVA</v>
          </cell>
          <cell r="E646" t="str">
            <v>15092</v>
          </cell>
          <cell r="F646">
            <v>2020</v>
          </cell>
          <cell r="G646" t="str">
            <v>BOYACÁ</v>
          </cell>
          <cell r="H646">
            <v>0.47381800000000002</v>
          </cell>
          <cell r="I646">
            <v>8.3180000000000007E-3</v>
          </cell>
          <cell r="J646" t="str">
            <v>5,920858933046</v>
          </cell>
          <cell r="K646" t="str">
            <v>-72,848578763357</v>
          </cell>
        </row>
        <row r="647">
          <cell r="B647" t="str">
            <v>15097</v>
          </cell>
          <cell r="C647" t="str">
            <v>15097 - Boavita</v>
          </cell>
          <cell r="D647" t="str">
            <v>BOAVITA</v>
          </cell>
          <cell r="E647" t="str">
            <v>15097</v>
          </cell>
          <cell r="F647">
            <v>2020</v>
          </cell>
          <cell r="G647" t="str">
            <v>BOYACÁ</v>
          </cell>
          <cell r="H647">
            <v>0.65978199999999998</v>
          </cell>
          <cell r="I647">
            <v>1.1868E-2</v>
          </cell>
          <cell r="J647" t="str">
            <v>6,337515625633</v>
          </cell>
          <cell r="K647" t="str">
            <v>-72,620212389542</v>
          </cell>
        </row>
        <row r="648">
          <cell r="B648" t="str">
            <v>15104</v>
          </cell>
          <cell r="C648" t="str">
            <v>15104 - Boyacá</v>
          </cell>
          <cell r="D648" t="str">
            <v>BOYACÃ</v>
          </cell>
          <cell r="E648" t="str">
            <v>15104</v>
          </cell>
          <cell r="F648">
            <v>2020</v>
          </cell>
          <cell r="G648" t="str">
            <v>BOYACÁ</v>
          </cell>
          <cell r="H648">
            <v>0.32561400000000001</v>
          </cell>
          <cell r="I648">
            <v>3.9179999999999996E-3</v>
          </cell>
          <cell r="J648" t="str">
            <v>5,439856216144</v>
          </cell>
          <cell r="K648" t="str">
            <v>-73,381369938322</v>
          </cell>
        </row>
        <row r="649">
          <cell r="B649" t="str">
            <v>15106</v>
          </cell>
          <cell r="C649" t="str">
            <v>15106 - Briceño</v>
          </cell>
          <cell r="D649" t="str">
            <v>BRICEÃ‘O</v>
          </cell>
          <cell r="E649" t="str">
            <v>15106</v>
          </cell>
          <cell r="F649">
            <v>2020</v>
          </cell>
          <cell r="G649" t="str">
            <v>BOYACÁ</v>
          </cell>
          <cell r="H649">
            <v>0.48497499999999999</v>
          </cell>
          <cell r="I649">
            <v>5.2729999999999999E-3</v>
          </cell>
          <cell r="J649" t="str">
            <v>5,675509976377</v>
          </cell>
          <cell r="K649" t="str">
            <v>-73,909326815047</v>
          </cell>
        </row>
        <row r="650">
          <cell r="B650" t="str">
            <v>15109</v>
          </cell>
          <cell r="C650" t="str">
            <v>15109 - Buenavista</v>
          </cell>
          <cell r="D650" t="str">
            <v>BUENAVISTA</v>
          </cell>
          <cell r="E650" t="str">
            <v>15109</v>
          </cell>
          <cell r="F650">
            <v>2020</v>
          </cell>
          <cell r="G650" t="str">
            <v>BOYACÁ</v>
          </cell>
          <cell r="H650">
            <v>0.467781</v>
          </cell>
          <cell r="I650">
            <v>8.9890000000000005E-3</v>
          </cell>
          <cell r="J650" t="str">
            <v>5,489399419044</v>
          </cell>
          <cell r="K650" t="str">
            <v>-73,950662545580</v>
          </cell>
        </row>
        <row r="651">
          <cell r="B651" t="str">
            <v>15114</v>
          </cell>
          <cell r="C651" t="str">
            <v>15114 - Busbanza</v>
          </cell>
          <cell r="D651" t="str">
            <v>BUSBANZÃ</v>
          </cell>
          <cell r="E651" t="str">
            <v>15114</v>
          </cell>
          <cell r="F651">
            <v>2020</v>
          </cell>
          <cell r="G651" t="str">
            <v>BOYACÁ</v>
          </cell>
          <cell r="H651">
            <v>0.20449800000000001</v>
          </cell>
          <cell r="I651">
            <v>2.0690000000000001E-3</v>
          </cell>
          <cell r="J651" t="str">
            <v>5,843483730890</v>
          </cell>
          <cell r="K651" t="str">
            <v>-72,875746229738</v>
          </cell>
        </row>
        <row r="652">
          <cell r="B652" t="str">
            <v>15131</v>
          </cell>
          <cell r="C652" t="str">
            <v>15131 - Caldas</v>
          </cell>
          <cell r="D652" t="str">
            <v>CALDAS</v>
          </cell>
          <cell r="E652" t="str">
            <v>15131</v>
          </cell>
          <cell r="F652">
            <v>2020</v>
          </cell>
          <cell r="G652" t="str">
            <v>BOYACÁ</v>
          </cell>
          <cell r="H652">
            <v>0.402175</v>
          </cell>
          <cell r="I652">
            <v>6.4450000000000002E-3</v>
          </cell>
          <cell r="J652" t="str">
            <v>5,575990668615</v>
          </cell>
          <cell r="K652" t="str">
            <v>-73,880575077425</v>
          </cell>
        </row>
        <row r="653">
          <cell r="B653" t="str">
            <v>15135</v>
          </cell>
          <cell r="C653" t="str">
            <v>15135 - Campohermoso</v>
          </cell>
          <cell r="D653" t="str">
            <v>CAMPOHERMOSO</v>
          </cell>
          <cell r="E653" t="str">
            <v>15135</v>
          </cell>
          <cell r="F653">
            <v>2020</v>
          </cell>
          <cell r="G653" t="str">
            <v>BOYACÁ</v>
          </cell>
          <cell r="H653">
            <v>0.896146</v>
          </cell>
          <cell r="I653">
            <v>2.4353E-2</v>
          </cell>
          <cell r="J653" t="str">
            <v>5,006862536051</v>
          </cell>
          <cell r="K653" t="str">
            <v>-73,144670302141</v>
          </cell>
        </row>
        <row r="654">
          <cell r="B654" t="str">
            <v>15162</v>
          </cell>
          <cell r="C654" t="str">
            <v>15162 - Cerinza</v>
          </cell>
          <cell r="D654" t="str">
            <v>CERINZA</v>
          </cell>
          <cell r="E654" t="str">
            <v>15162</v>
          </cell>
          <cell r="F654">
            <v>2020</v>
          </cell>
          <cell r="G654" t="str">
            <v>BOYACÁ</v>
          </cell>
          <cell r="H654">
            <v>0.33400099999999999</v>
          </cell>
          <cell r="I654">
            <v>5.1910000000000003E-3</v>
          </cell>
          <cell r="J654" t="str">
            <v>5,962013698390</v>
          </cell>
          <cell r="K654" t="str">
            <v>-72,964472883900</v>
          </cell>
        </row>
        <row r="655">
          <cell r="B655" t="str">
            <v>15172</v>
          </cell>
          <cell r="C655" t="str">
            <v>15172 - Chinavita</v>
          </cell>
          <cell r="D655" t="str">
            <v>CHINAVITA</v>
          </cell>
          <cell r="E655" t="str">
            <v>15172</v>
          </cell>
          <cell r="F655">
            <v>2020</v>
          </cell>
          <cell r="G655" t="str">
            <v>BOYACÁ</v>
          </cell>
          <cell r="H655">
            <v>0.52659599999999995</v>
          </cell>
          <cell r="I655">
            <v>1.1122E-2</v>
          </cell>
          <cell r="J655" t="str">
            <v>5,202971638723</v>
          </cell>
          <cell r="K655" t="str">
            <v>-73,340480735757</v>
          </cell>
        </row>
        <row r="656">
          <cell r="B656" t="str">
            <v>15176</v>
          </cell>
          <cell r="C656" t="str">
            <v>15176 - Chiquinquira</v>
          </cell>
          <cell r="D656" t="str">
            <v>CHIQUINQUIRÃ</v>
          </cell>
          <cell r="E656" t="str">
            <v>15176</v>
          </cell>
          <cell r="F656">
            <v>2020</v>
          </cell>
          <cell r="G656" t="str">
            <v>BOYACÁ</v>
          </cell>
          <cell r="H656">
            <v>0.86412800000000001</v>
          </cell>
          <cell r="I656">
            <v>1.3469E-2</v>
          </cell>
          <cell r="J656" t="str">
            <v>5,622488024477</v>
          </cell>
          <cell r="K656" t="str">
            <v>-73,804245311559</v>
          </cell>
        </row>
        <row r="657">
          <cell r="B657" t="str">
            <v>15183</v>
          </cell>
          <cell r="C657" t="str">
            <v>15183 - Chita</v>
          </cell>
          <cell r="D657" t="str">
            <v>CHITA</v>
          </cell>
          <cell r="E657" t="str">
            <v>15183</v>
          </cell>
          <cell r="F657">
            <v>2020</v>
          </cell>
          <cell r="G657" t="str">
            <v>BOYACÁ</v>
          </cell>
          <cell r="H657">
            <v>1.3648469999999999</v>
          </cell>
          <cell r="I657">
            <v>5.5289999999999999E-2</v>
          </cell>
          <cell r="J657" t="str">
            <v>6,091468484973</v>
          </cell>
          <cell r="K657" t="str">
            <v>-72,439031737799</v>
          </cell>
        </row>
        <row r="658">
          <cell r="B658" t="str">
            <v>15185</v>
          </cell>
          <cell r="C658" t="str">
            <v>15185 - Chitaraque</v>
          </cell>
          <cell r="D658" t="str">
            <v>CHITARAQUE</v>
          </cell>
          <cell r="E658" t="str">
            <v>15185</v>
          </cell>
          <cell r="F658">
            <v>2020</v>
          </cell>
          <cell r="G658" t="str">
            <v>BOYACÁ</v>
          </cell>
          <cell r="H658">
            <v>0.57927700000000004</v>
          </cell>
          <cell r="I658">
            <v>1.2947E-2</v>
          </cell>
          <cell r="J658" t="str">
            <v>5,984394625494</v>
          </cell>
          <cell r="K658" t="str">
            <v>-73,425823750768</v>
          </cell>
        </row>
        <row r="659">
          <cell r="B659" t="str">
            <v>15187</v>
          </cell>
          <cell r="C659" t="str">
            <v>15187 - Chivata</v>
          </cell>
          <cell r="D659" t="str">
            <v>CHIVATÃ</v>
          </cell>
          <cell r="E659" t="str">
            <v>15187</v>
          </cell>
          <cell r="F659">
            <v>2020</v>
          </cell>
          <cell r="G659" t="str">
            <v>BOYACÁ</v>
          </cell>
          <cell r="H659">
            <v>0.42526700000000001</v>
          </cell>
          <cell r="I659">
            <v>4.0419999999999996E-3</v>
          </cell>
          <cell r="J659" t="str">
            <v>5,563881086045</v>
          </cell>
          <cell r="K659" t="str">
            <v>-73,263315831903</v>
          </cell>
        </row>
        <row r="660">
          <cell r="B660" t="str">
            <v>15189</v>
          </cell>
          <cell r="C660" t="str">
            <v>15189 - Cienega</v>
          </cell>
          <cell r="D660" t="str">
            <v>CIÃ‰NEGA</v>
          </cell>
          <cell r="E660" t="str">
            <v>15189</v>
          </cell>
          <cell r="F660">
            <v>2020</v>
          </cell>
          <cell r="G660" t="str">
            <v>BOYACÁ</v>
          </cell>
          <cell r="H660">
            <v>0.38530399999999998</v>
          </cell>
          <cell r="I660">
            <v>4.4050000000000001E-3</v>
          </cell>
          <cell r="J660" t="str">
            <v>5,393059633221</v>
          </cell>
          <cell r="K660" t="str">
            <v>-73,282057716207</v>
          </cell>
        </row>
        <row r="661">
          <cell r="B661" t="str">
            <v>15204</v>
          </cell>
          <cell r="C661" t="str">
            <v>15204 - Combita</v>
          </cell>
          <cell r="D661" t="str">
            <v>CÃ“MBITA</v>
          </cell>
          <cell r="E661" t="str">
            <v>15204</v>
          </cell>
          <cell r="F661">
            <v>2020</v>
          </cell>
          <cell r="G661" t="str">
            <v>BOYACÁ</v>
          </cell>
          <cell r="H661">
            <v>0.73445000000000005</v>
          </cell>
          <cell r="I661">
            <v>1.1856999999999999E-2</v>
          </cell>
          <cell r="J661" t="str">
            <v>5,687647033459</v>
          </cell>
          <cell r="K661" t="str">
            <v>-73,329289557598</v>
          </cell>
        </row>
        <row r="662">
          <cell r="B662" t="str">
            <v>15212</v>
          </cell>
          <cell r="C662" t="str">
            <v>15212 - Coper</v>
          </cell>
          <cell r="D662" t="str">
            <v>COPER</v>
          </cell>
          <cell r="E662" t="str">
            <v>15212</v>
          </cell>
          <cell r="F662">
            <v>2020</v>
          </cell>
          <cell r="G662" t="str">
            <v>BOYACÁ</v>
          </cell>
          <cell r="H662">
            <v>0.63995400000000002</v>
          </cell>
          <cell r="I662">
            <v>1.2229E-2</v>
          </cell>
          <cell r="J662" t="str">
            <v>5,442983447172</v>
          </cell>
          <cell r="K662" t="str">
            <v>-74,027829559234</v>
          </cell>
        </row>
        <row r="663">
          <cell r="B663" t="str">
            <v>15215</v>
          </cell>
          <cell r="C663" t="str">
            <v>15215 - Corrales</v>
          </cell>
          <cell r="D663" t="str">
            <v>CORRALES</v>
          </cell>
          <cell r="E663" t="str">
            <v>15215</v>
          </cell>
          <cell r="F663">
            <v>2020</v>
          </cell>
          <cell r="G663" t="str">
            <v>BOYACÁ</v>
          </cell>
          <cell r="H663">
            <v>0.40989799999999998</v>
          </cell>
          <cell r="I663">
            <v>4.9659999999999999E-3</v>
          </cell>
          <cell r="J663" t="str">
            <v>5,824545819591</v>
          </cell>
          <cell r="K663" t="str">
            <v>-72,845448447971</v>
          </cell>
        </row>
        <row r="664">
          <cell r="B664" t="str">
            <v>15377</v>
          </cell>
          <cell r="C664" t="str">
            <v>15377 - Labranzagrande</v>
          </cell>
          <cell r="D664" t="str">
            <v>LABRANZAGRANDE</v>
          </cell>
          <cell r="E664" t="str">
            <v>15377</v>
          </cell>
          <cell r="F664">
            <v>2020</v>
          </cell>
          <cell r="G664" t="str">
            <v>BOYACÁ</v>
          </cell>
          <cell r="H664">
            <v>1.2856939999999999</v>
          </cell>
          <cell r="I664">
            <v>4.7406999999999998E-2</v>
          </cell>
          <cell r="J664" t="str">
            <v>5,541378132005</v>
          </cell>
          <cell r="K664" t="str">
            <v>-72,590384600891</v>
          </cell>
        </row>
        <row r="665">
          <cell r="B665" t="str">
            <v>15380</v>
          </cell>
          <cell r="C665" t="str">
            <v>15380 - La Capilla</v>
          </cell>
          <cell r="D665" t="str">
            <v>LA CAPILLA</v>
          </cell>
          <cell r="E665" t="str">
            <v>15380</v>
          </cell>
          <cell r="F665">
            <v>2020</v>
          </cell>
          <cell r="G665" t="str">
            <v>BOYACÁ</v>
          </cell>
          <cell r="H665">
            <v>0.29477599999999998</v>
          </cell>
          <cell r="I665">
            <v>4.6430000000000004E-3</v>
          </cell>
          <cell r="J665" t="str">
            <v>5,113167101828</v>
          </cell>
          <cell r="K665" t="str">
            <v>-73,459237076689</v>
          </cell>
        </row>
        <row r="666">
          <cell r="B666" t="str">
            <v>15401</v>
          </cell>
          <cell r="C666" t="str">
            <v>15401 - La Victoria</v>
          </cell>
          <cell r="D666" t="str">
            <v>LA VICTORIA</v>
          </cell>
          <cell r="E666" t="str">
            <v>15401</v>
          </cell>
          <cell r="F666">
            <v>2020</v>
          </cell>
          <cell r="G666" t="str">
            <v>BOYACÁ</v>
          </cell>
          <cell r="H666">
            <v>0.280692</v>
          </cell>
          <cell r="I666">
            <v>2.2850000000000001E-3</v>
          </cell>
          <cell r="J666" t="str">
            <v>5,516724223183</v>
          </cell>
          <cell r="K666" t="str">
            <v>-74,228731795889</v>
          </cell>
        </row>
        <row r="667">
          <cell r="B667" t="str">
            <v>15403</v>
          </cell>
          <cell r="C667" t="str">
            <v>15403 - La Uvita</v>
          </cell>
          <cell r="D667" t="str">
            <v>LA UVITA</v>
          </cell>
          <cell r="E667" t="str">
            <v>15403</v>
          </cell>
          <cell r="F667">
            <v>2020</v>
          </cell>
          <cell r="G667" t="str">
            <v>BOYACÁ</v>
          </cell>
          <cell r="H667">
            <v>0.63557200000000003</v>
          </cell>
          <cell r="I667">
            <v>1.3193E-2</v>
          </cell>
          <cell r="J667" t="str">
            <v>6,265126190689</v>
          </cell>
          <cell r="K667" t="str">
            <v>-72,555510848405</v>
          </cell>
        </row>
        <row r="668">
          <cell r="B668" t="str">
            <v>15542</v>
          </cell>
          <cell r="C668" t="str">
            <v>15542 - Pesca</v>
          </cell>
          <cell r="D668" t="str">
            <v>PESCA</v>
          </cell>
          <cell r="E668" t="str">
            <v>15542</v>
          </cell>
          <cell r="F668">
            <v>2020</v>
          </cell>
          <cell r="G668" t="str">
            <v>BOYACÁ</v>
          </cell>
          <cell r="H668">
            <v>0.91541799999999995</v>
          </cell>
          <cell r="I668">
            <v>2.1464E-2</v>
          </cell>
          <cell r="J668" t="str">
            <v>5,498483324205</v>
          </cell>
          <cell r="K668" t="str">
            <v>-73,078379930417</v>
          </cell>
        </row>
        <row r="669">
          <cell r="B669" t="str">
            <v>15550</v>
          </cell>
          <cell r="C669" t="str">
            <v>15550 - Pisba</v>
          </cell>
          <cell r="D669" t="str">
            <v>PISBA</v>
          </cell>
          <cell r="E669" t="str">
            <v>15550</v>
          </cell>
          <cell r="F669">
            <v>2020</v>
          </cell>
          <cell r="G669" t="str">
            <v>BOYACÁ</v>
          </cell>
          <cell r="H669">
            <v>1.0165010000000001</v>
          </cell>
          <cell r="I669">
            <v>3.7928000000000003E-2</v>
          </cell>
          <cell r="J669" t="str">
            <v>5,743493792972</v>
          </cell>
          <cell r="K669" t="str">
            <v>-72,445790429571</v>
          </cell>
        </row>
        <row r="670">
          <cell r="B670" t="str">
            <v>15572</v>
          </cell>
          <cell r="C670" t="str">
            <v>15572 - Puerto Boyacá</v>
          </cell>
          <cell r="D670" t="str">
            <v>PUERTO BOYACÃ</v>
          </cell>
          <cell r="E670" t="str">
            <v>15572</v>
          </cell>
          <cell r="F670">
            <v>2020</v>
          </cell>
          <cell r="G670" t="str">
            <v>BOYACÁ</v>
          </cell>
          <cell r="H670">
            <v>2.403915</v>
          </cell>
          <cell r="I670">
            <v>0.12361</v>
          </cell>
          <cell r="J670" t="str">
            <v>5,953466654026</v>
          </cell>
          <cell r="K670" t="str">
            <v>-74,452858101661</v>
          </cell>
        </row>
        <row r="671">
          <cell r="B671" t="str">
            <v>15580</v>
          </cell>
          <cell r="C671" t="str">
            <v>15580 - Quipama</v>
          </cell>
          <cell r="D671" t="str">
            <v>QUÃPAMA</v>
          </cell>
          <cell r="E671" t="str">
            <v>15580</v>
          </cell>
          <cell r="F671">
            <v>2020</v>
          </cell>
          <cell r="G671" t="str">
            <v>BOYACÁ</v>
          </cell>
          <cell r="H671">
            <v>0.83011100000000004</v>
          </cell>
          <cell r="I671">
            <v>1.3656E-2</v>
          </cell>
          <cell r="J671" t="str">
            <v>5,561541200073</v>
          </cell>
          <cell r="K671" t="str">
            <v>-74,217934099040</v>
          </cell>
        </row>
        <row r="672">
          <cell r="B672" t="str">
            <v>15755</v>
          </cell>
          <cell r="C672" t="str">
            <v>15755 - Socota</v>
          </cell>
          <cell r="D672" t="str">
            <v>SOCOTÃ</v>
          </cell>
          <cell r="E672" t="str">
            <v>15755</v>
          </cell>
          <cell r="F672">
            <v>2020</v>
          </cell>
          <cell r="G672" t="str">
            <v>BOYACÁ</v>
          </cell>
          <cell r="H672">
            <v>1.1987639999999999</v>
          </cell>
          <cell r="I672">
            <v>4.9258999999999997E-2</v>
          </cell>
          <cell r="J672" t="str">
            <v>5,934920381704</v>
          </cell>
          <cell r="K672" t="str">
            <v>-72,559129036940</v>
          </cell>
        </row>
        <row r="673">
          <cell r="B673" t="str">
            <v>15757</v>
          </cell>
          <cell r="C673" t="str">
            <v>15757 - Socha</v>
          </cell>
          <cell r="D673" t="str">
            <v>SOCHA</v>
          </cell>
          <cell r="E673" t="str">
            <v>15757</v>
          </cell>
          <cell r="F673">
            <v>2020</v>
          </cell>
          <cell r="G673" t="str">
            <v>BOYACÁ</v>
          </cell>
          <cell r="H673">
            <v>0.57536399999999999</v>
          </cell>
          <cell r="I673">
            <v>1.2256E-2</v>
          </cell>
          <cell r="J673" t="str">
            <v>5,960498835733</v>
          </cell>
          <cell r="K673" t="str">
            <v>-72,682397841453</v>
          </cell>
        </row>
        <row r="674">
          <cell r="B674" t="str">
            <v>15759</v>
          </cell>
          <cell r="C674" t="str">
            <v>15759 - Sogamoso</v>
          </cell>
          <cell r="D674" t="str">
            <v>SOGAMOSO</v>
          </cell>
          <cell r="E674" t="str">
            <v>15759</v>
          </cell>
          <cell r="F674">
            <v>2020</v>
          </cell>
          <cell r="G674" t="str">
            <v>BOYACÁ</v>
          </cell>
          <cell r="H674">
            <v>0.71973799999999999</v>
          </cell>
          <cell r="I674">
            <v>1.6997000000000002E-2</v>
          </cell>
          <cell r="J674" t="str">
            <v>5,667955869056</v>
          </cell>
          <cell r="K674" t="str">
            <v>-72,886303148177</v>
          </cell>
        </row>
        <row r="675">
          <cell r="B675" t="str">
            <v>15761</v>
          </cell>
          <cell r="C675" t="str">
            <v>15761 - Somondoco</v>
          </cell>
          <cell r="D675" t="str">
            <v>SOMONDOCO</v>
          </cell>
          <cell r="E675" t="str">
            <v>15761</v>
          </cell>
          <cell r="F675">
            <v>2020</v>
          </cell>
          <cell r="G675" t="str">
            <v>BOYACÁ</v>
          </cell>
          <cell r="H675">
            <v>0.37038500000000002</v>
          </cell>
          <cell r="I675">
            <v>4.7930000000000004E-3</v>
          </cell>
          <cell r="J675" t="str">
            <v>4,970974064463</v>
          </cell>
          <cell r="K675" t="str">
            <v>-73,428787851933</v>
          </cell>
        </row>
        <row r="676">
          <cell r="B676" t="str">
            <v>15842</v>
          </cell>
          <cell r="C676" t="str">
            <v>15842 - Umbita</v>
          </cell>
          <cell r="D676" t="str">
            <v>ÃšMBITA</v>
          </cell>
          <cell r="E676" t="str">
            <v>15842</v>
          </cell>
          <cell r="F676">
            <v>2020</v>
          </cell>
          <cell r="G676" t="str">
            <v>BOYACÁ</v>
          </cell>
          <cell r="H676">
            <v>0.54902600000000001</v>
          </cell>
          <cell r="I676">
            <v>1.1915E-2</v>
          </cell>
          <cell r="J676" t="str">
            <v>5,217241368424</v>
          </cell>
          <cell r="K676" t="str">
            <v>-73,463384767802</v>
          </cell>
        </row>
        <row r="677">
          <cell r="B677" t="str">
            <v>15861</v>
          </cell>
          <cell r="C677" t="str">
            <v>15861 - Ventaquemada</v>
          </cell>
          <cell r="D677" t="str">
            <v>VENTAQUEMADA</v>
          </cell>
          <cell r="E677" t="str">
            <v>15861</v>
          </cell>
          <cell r="F677">
            <v>2020</v>
          </cell>
          <cell r="G677" t="str">
            <v>BOYACÁ</v>
          </cell>
          <cell r="H677">
            <v>0.66785799999999995</v>
          </cell>
          <cell r="I677">
            <v>1.3054E-2</v>
          </cell>
          <cell r="J677" t="str">
            <v>5,383385481168</v>
          </cell>
          <cell r="K677" t="str">
            <v>-73,520979423585</v>
          </cell>
        </row>
        <row r="678">
          <cell r="B678" t="str">
            <v>15879</v>
          </cell>
          <cell r="C678" t="str">
            <v>15879 - Viracacha</v>
          </cell>
          <cell r="D678" t="str">
            <v>VIRACACHÃ</v>
          </cell>
          <cell r="E678" t="str">
            <v>15879</v>
          </cell>
          <cell r="F678">
            <v>2020</v>
          </cell>
          <cell r="G678" t="str">
            <v>BOYACÁ</v>
          </cell>
          <cell r="H678">
            <v>0.34126800000000002</v>
          </cell>
          <cell r="I678">
            <v>5.1060000000000003E-3</v>
          </cell>
          <cell r="J678" t="str">
            <v>5,440558216047</v>
          </cell>
          <cell r="K678" t="str">
            <v>-73,266274556163</v>
          </cell>
        </row>
        <row r="679">
          <cell r="B679" t="str">
            <v>15897</v>
          </cell>
          <cell r="C679" t="str">
            <v>15897 - Zetaquira</v>
          </cell>
          <cell r="D679" t="str">
            <v>ZETAQUIRA</v>
          </cell>
          <cell r="E679" t="str">
            <v>15897</v>
          </cell>
          <cell r="F679">
            <v>2020</v>
          </cell>
          <cell r="G679" t="str">
            <v>BOYACÁ</v>
          </cell>
          <cell r="H679">
            <v>0.89810400000000001</v>
          </cell>
          <cell r="I679">
            <v>2.0511999999999999E-2</v>
          </cell>
          <cell r="J679" t="str">
            <v>5,285635982794</v>
          </cell>
          <cell r="K679" t="str">
            <v>-73,167630912132</v>
          </cell>
        </row>
        <row r="680">
          <cell r="B680" t="str">
            <v>15218</v>
          </cell>
          <cell r="C680" t="str">
            <v>15218 - Covarachia</v>
          </cell>
          <cell r="D680" t="str">
            <v>COVARACHÃA</v>
          </cell>
          <cell r="E680" t="str">
            <v>15218</v>
          </cell>
          <cell r="F680">
            <v>2020</v>
          </cell>
          <cell r="G680" t="str">
            <v>BOYACÁ</v>
          </cell>
          <cell r="H680">
            <v>0.48702499999999999</v>
          </cell>
          <cell r="I680">
            <v>8.3700000000000007E-3</v>
          </cell>
          <cell r="J680" t="str">
            <v>6,519521476391</v>
          </cell>
          <cell r="K680" t="str">
            <v>-72,740204208853</v>
          </cell>
        </row>
        <row r="681">
          <cell r="B681" t="str">
            <v>15224</v>
          </cell>
          <cell r="C681" t="str">
            <v>15224 - Cucaita</v>
          </cell>
          <cell r="D681" t="str">
            <v>CUCAITA</v>
          </cell>
          <cell r="E681" t="str">
            <v>15224</v>
          </cell>
          <cell r="F681">
            <v>2020</v>
          </cell>
          <cell r="G681" t="str">
            <v>BOYACÁ</v>
          </cell>
          <cell r="H681">
            <v>0.29195900000000002</v>
          </cell>
          <cell r="I681">
            <v>3.4380000000000001E-3</v>
          </cell>
          <cell r="J681" t="str">
            <v>5,527104109434</v>
          </cell>
          <cell r="K681" t="str">
            <v>-73,445986458864</v>
          </cell>
        </row>
        <row r="682">
          <cell r="B682" t="str">
            <v>15226</v>
          </cell>
          <cell r="C682" t="str">
            <v>15226 - Cuitiva</v>
          </cell>
          <cell r="D682" t="str">
            <v>CUÃTIVA</v>
          </cell>
          <cell r="E682" t="str">
            <v>15226</v>
          </cell>
          <cell r="F682">
            <v>2020</v>
          </cell>
          <cell r="G682" t="str">
            <v>BOYACÁ</v>
          </cell>
          <cell r="H682">
            <v>0.30767800000000001</v>
          </cell>
          <cell r="I682">
            <v>3.601E-3</v>
          </cell>
          <cell r="J682" t="str">
            <v>5,587754489583</v>
          </cell>
          <cell r="K682" t="str">
            <v>-72,939536863331</v>
          </cell>
        </row>
        <row r="683">
          <cell r="B683" t="str">
            <v>15232</v>
          </cell>
          <cell r="C683" t="str">
            <v>15232 - Chiquiza</v>
          </cell>
          <cell r="D683" t="str">
            <v>CHÃQUIZA</v>
          </cell>
          <cell r="E683" t="str">
            <v>15232</v>
          </cell>
          <cell r="F683">
            <v>2020</v>
          </cell>
          <cell r="G683" t="str">
            <v>BOYACÁ</v>
          </cell>
          <cell r="H683">
            <v>0.50790000000000002</v>
          </cell>
          <cell r="I683">
            <v>9.5090000000000001E-3</v>
          </cell>
          <cell r="J683" t="str">
            <v>5,643075648089</v>
          </cell>
          <cell r="K683" t="str">
            <v>-73,445623906764</v>
          </cell>
        </row>
        <row r="684">
          <cell r="B684" t="str">
            <v>15236</v>
          </cell>
          <cell r="C684" t="str">
            <v>15236 - Chivor</v>
          </cell>
          <cell r="D684" t="str">
            <v>CHIVOR</v>
          </cell>
          <cell r="E684" t="str">
            <v>15236</v>
          </cell>
          <cell r="F684">
            <v>2020</v>
          </cell>
          <cell r="G684" t="str">
            <v>BOYACÁ</v>
          </cell>
          <cell r="H684">
            <v>0.56686999999999999</v>
          </cell>
          <cell r="I684">
            <v>8.8590000000000006E-3</v>
          </cell>
          <cell r="J684" t="str">
            <v>4,871181605549</v>
          </cell>
          <cell r="K684" t="str">
            <v>-73,361423792020</v>
          </cell>
        </row>
        <row r="685">
          <cell r="B685" t="str">
            <v>15238</v>
          </cell>
          <cell r="C685" t="str">
            <v>15238 - Duitama</v>
          </cell>
          <cell r="D685" t="str">
            <v>DUITAMA</v>
          </cell>
          <cell r="E685" t="str">
            <v>15238</v>
          </cell>
          <cell r="F685">
            <v>2020</v>
          </cell>
          <cell r="G685" t="str">
            <v>BOYACÁ</v>
          </cell>
          <cell r="H685">
            <v>0.95949200000000001</v>
          </cell>
          <cell r="I685">
            <v>1.9105E-2</v>
          </cell>
          <cell r="J685" t="str">
            <v>5,890602514802</v>
          </cell>
          <cell r="K685" t="str">
            <v>-73,067094843349</v>
          </cell>
        </row>
        <row r="686">
          <cell r="B686" t="str">
            <v>15244</v>
          </cell>
          <cell r="C686" t="str">
            <v>15244 - El Cocuy</v>
          </cell>
          <cell r="D686" t="str">
            <v>EL COCUY</v>
          </cell>
          <cell r="E686" t="str">
            <v>15244</v>
          </cell>
          <cell r="F686">
            <v>2020</v>
          </cell>
          <cell r="G686" t="str">
            <v>BOYACÁ</v>
          </cell>
          <cell r="H686">
            <v>0.71596300000000002</v>
          </cell>
          <cell r="I686">
            <v>1.9463999999999999E-2</v>
          </cell>
          <cell r="J686" t="str">
            <v>6,353363177133</v>
          </cell>
          <cell r="K686" t="str">
            <v>-72,419237518836</v>
          </cell>
        </row>
        <row r="687">
          <cell r="B687" t="str">
            <v>15248</v>
          </cell>
          <cell r="C687" t="str">
            <v>15248 - El Espino</v>
          </cell>
          <cell r="D687" t="str">
            <v>EL ESPINO</v>
          </cell>
          <cell r="E687" t="str">
            <v>15248</v>
          </cell>
          <cell r="F687">
            <v>2020</v>
          </cell>
          <cell r="G687" t="str">
            <v>BOYACÁ</v>
          </cell>
          <cell r="H687">
            <v>0.33890700000000001</v>
          </cell>
          <cell r="I687">
            <v>5.6690000000000004E-3</v>
          </cell>
          <cell r="J687" t="str">
            <v>6,508240555792</v>
          </cell>
          <cell r="K687" t="str">
            <v>-72,480496247230</v>
          </cell>
        </row>
        <row r="688">
          <cell r="B688" t="str">
            <v>15272</v>
          </cell>
          <cell r="C688" t="str">
            <v>15272 - Firavitoba</v>
          </cell>
          <cell r="D688" t="str">
            <v>FIRAVITOBA</v>
          </cell>
          <cell r="E688" t="str">
            <v>15272</v>
          </cell>
          <cell r="F688">
            <v>2020</v>
          </cell>
          <cell r="G688" t="str">
            <v>BOYACÁ</v>
          </cell>
          <cell r="H688">
            <v>0.50402100000000005</v>
          </cell>
          <cell r="I688">
            <v>8.9219999999999994E-3</v>
          </cell>
          <cell r="J688" t="str">
            <v>5,673676590493</v>
          </cell>
          <cell r="K688" t="str">
            <v>-73,019833515768</v>
          </cell>
        </row>
        <row r="689">
          <cell r="B689" t="str">
            <v>15276</v>
          </cell>
          <cell r="C689" t="str">
            <v>15276 - Floresta</v>
          </cell>
          <cell r="D689" t="str">
            <v>FLORESTA</v>
          </cell>
          <cell r="E689" t="str">
            <v>15276</v>
          </cell>
          <cell r="F689">
            <v>2020</v>
          </cell>
          <cell r="G689" t="str">
            <v>BOYACÁ</v>
          </cell>
          <cell r="H689">
            <v>0.41479300000000002</v>
          </cell>
          <cell r="I689">
            <v>7.1929999999999997E-3</v>
          </cell>
          <cell r="J689" t="str">
            <v>5,858992109929</v>
          </cell>
          <cell r="K689" t="str">
            <v>-72,924998264769</v>
          </cell>
        </row>
        <row r="690">
          <cell r="B690" t="str">
            <v>15293</v>
          </cell>
          <cell r="C690" t="str">
            <v>15293 - Gachantiva</v>
          </cell>
          <cell r="D690" t="str">
            <v>GACHANTIVÃ</v>
          </cell>
          <cell r="E690" t="str">
            <v>15293</v>
          </cell>
          <cell r="F690">
            <v>2020</v>
          </cell>
          <cell r="G690" t="str">
            <v>BOYACÁ</v>
          </cell>
          <cell r="H690">
            <v>0.49765799999999999</v>
          </cell>
          <cell r="I690">
            <v>7.1970000000000003E-3</v>
          </cell>
          <cell r="J690" t="str">
            <v>5,744105974910</v>
          </cell>
          <cell r="K690" t="str">
            <v>-73,542655196312</v>
          </cell>
        </row>
        <row r="691">
          <cell r="B691" t="str">
            <v>15296</v>
          </cell>
          <cell r="C691" t="str">
            <v>15296 - Gameza</v>
          </cell>
          <cell r="D691" t="str">
            <v>GÃMEZA</v>
          </cell>
          <cell r="E691" t="str">
            <v>15296</v>
          </cell>
          <cell r="F691">
            <v>2020</v>
          </cell>
          <cell r="G691" t="str">
            <v>BOYACÁ</v>
          </cell>
          <cell r="H691">
            <v>0.63460799999999995</v>
          </cell>
          <cell r="I691">
            <v>1.0093E-2</v>
          </cell>
          <cell r="J691" t="str">
            <v>5,803331343106</v>
          </cell>
          <cell r="K691" t="str">
            <v>-72,735502436025</v>
          </cell>
        </row>
        <row r="692">
          <cell r="B692" t="str">
            <v>15299</v>
          </cell>
          <cell r="C692" t="str">
            <v>15299 - Garagoa</v>
          </cell>
          <cell r="D692" t="str">
            <v>GARAGOA</v>
          </cell>
          <cell r="E692" t="str">
            <v>15299</v>
          </cell>
          <cell r="F692">
            <v>2020</v>
          </cell>
          <cell r="G692" t="str">
            <v>BOYACÁ</v>
          </cell>
          <cell r="H692">
            <v>0.61017999999999994</v>
          </cell>
          <cell r="I692">
            <v>1.5779000000000001E-2</v>
          </cell>
          <cell r="J692" t="str">
            <v>5,089466650745</v>
          </cell>
          <cell r="K692" t="str">
            <v>-73,314302722485</v>
          </cell>
        </row>
        <row r="693">
          <cell r="B693" t="str">
            <v>15317</v>
          </cell>
          <cell r="C693" t="str">
            <v>15317 - Guacamayas</v>
          </cell>
          <cell r="D693" t="str">
            <v>GUACAMAYAS</v>
          </cell>
          <cell r="E693" t="str">
            <v>15317</v>
          </cell>
          <cell r="F693">
            <v>2020</v>
          </cell>
          <cell r="G693" t="str">
            <v>BOYACÁ</v>
          </cell>
          <cell r="H693">
            <v>0.299985</v>
          </cell>
          <cell r="I693">
            <v>4.7089999999999996E-3</v>
          </cell>
          <cell r="J693" t="str">
            <v>6,445438546472</v>
          </cell>
          <cell r="K693" t="str">
            <v>-72,516353322628</v>
          </cell>
        </row>
        <row r="694">
          <cell r="B694" t="str">
            <v>15322</v>
          </cell>
          <cell r="C694" t="str">
            <v>15322 - Guateque</v>
          </cell>
          <cell r="D694" t="str">
            <v>GUATEQUE</v>
          </cell>
          <cell r="E694" t="str">
            <v>15322</v>
          </cell>
          <cell r="F694">
            <v>2020</v>
          </cell>
          <cell r="G694" t="str">
            <v>BOYACÁ</v>
          </cell>
          <cell r="H694">
            <v>0.28708400000000001</v>
          </cell>
          <cell r="I694">
            <v>2.947E-3</v>
          </cell>
          <cell r="J694" t="str">
            <v>5,014508309990</v>
          </cell>
          <cell r="K694" t="str">
            <v>-73,488123515533</v>
          </cell>
        </row>
        <row r="695">
          <cell r="B695" t="str">
            <v>15325</v>
          </cell>
          <cell r="C695" t="str">
            <v>15325 - Guayata</v>
          </cell>
          <cell r="D695" t="str">
            <v>GUAYATÃ</v>
          </cell>
          <cell r="E695" t="str">
            <v>15325</v>
          </cell>
          <cell r="F695">
            <v>2020</v>
          </cell>
          <cell r="G695" t="str">
            <v>BOYACÁ</v>
          </cell>
          <cell r="H695">
            <v>0.428039</v>
          </cell>
          <cell r="I695">
            <v>8.1499999999999993E-3</v>
          </cell>
          <cell r="J695" t="str">
            <v>4,931424341258</v>
          </cell>
          <cell r="K695" t="str">
            <v>-73,496633723599</v>
          </cell>
        </row>
        <row r="696">
          <cell r="B696" t="str">
            <v>15362</v>
          </cell>
          <cell r="C696" t="str">
            <v>15362 - Iza</v>
          </cell>
          <cell r="D696" t="str">
            <v>IZA</v>
          </cell>
          <cell r="E696" t="str">
            <v>15362</v>
          </cell>
          <cell r="F696">
            <v>2020</v>
          </cell>
          <cell r="G696" t="str">
            <v>BOYACÁ</v>
          </cell>
          <cell r="H696">
            <v>0.27483200000000002</v>
          </cell>
          <cell r="I696">
            <v>2.794E-3</v>
          </cell>
          <cell r="J696" t="str">
            <v>5,617366016127</v>
          </cell>
          <cell r="K696" t="str">
            <v>-72,969865044407</v>
          </cell>
        </row>
        <row r="697">
          <cell r="B697" t="str">
            <v>15367</v>
          </cell>
          <cell r="C697" t="str">
            <v>15367 - Jenesano</v>
          </cell>
          <cell r="D697" t="str">
            <v>JENESANO</v>
          </cell>
          <cell r="E697" t="str">
            <v>15367</v>
          </cell>
          <cell r="F697">
            <v>2020</v>
          </cell>
          <cell r="G697" t="str">
            <v>BOYACÁ</v>
          </cell>
          <cell r="H697">
            <v>0.444685</v>
          </cell>
          <cell r="I697">
            <v>4.8139999999999997E-3</v>
          </cell>
          <cell r="J697" t="str">
            <v>5,377151752220</v>
          </cell>
          <cell r="K697" t="str">
            <v>-73,376949675333</v>
          </cell>
        </row>
        <row r="698">
          <cell r="B698" t="str">
            <v>15368</v>
          </cell>
          <cell r="C698" t="str">
            <v>15368 - Jerico</v>
          </cell>
          <cell r="D698" t="str">
            <v>JERICÃ“</v>
          </cell>
          <cell r="E698" t="str">
            <v>15368</v>
          </cell>
          <cell r="F698">
            <v>2020</v>
          </cell>
          <cell r="G698" t="str">
            <v>BOYACÁ</v>
          </cell>
          <cell r="H698">
            <v>0.52315699999999998</v>
          </cell>
          <cell r="I698">
            <v>1.0755000000000001E-2</v>
          </cell>
          <cell r="J698" t="str">
            <v>6,145459487032</v>
          </cell>
          <cell r="K698" t="str">
            <v>-72,585808549220</v>
          </cell>
        </row>
        <row r="699">
          <cell r="B699" t="str">
            <v>15407</v>
          </cell>
          <cell r="C699" t="str">
            <v>15407 - Villa De Leyva</v>
          </cell>
          <cell r="D699" t="str">
            <v>VILLA DE LEYVA</v>
          </cell>
          <cell r="E699" t="str">
            <v>15407</v>
          </cell>
          <cell r="F699">
            <v>2020</v>
          </cell>
          <cell r="G699" t="str">
            <v>BOYACÁ</v>
          </cell>
          <cell r="H699">
            <v>0.631934</v>
          </cell>
          <cell r="I699">
            <v>1.0331999999999999E-2</v>
          </cell>
          <cell r="J699" t="str">
            <v>5,665762424221</v>
          </cell>
          <cell r="K699" t="str">
            <v>-73,514948002621</v>
          </cell>
        </row>
        <row r="700">
          <cell r="B700" t="str">
            <v>15425</v>
          </cell>
          <cell r="C700" t="str">
            <v>15425 - Macanal</v>
          </cell>
          <cell r="D700" t="str">
            <v>MACANAL</v>
          </cell>
          <cell r="E700" t="str">
            <v>15425</v>
          </cell>
          <cell r="F700">
            <v>2020</v>
          </cell>
          <cell r="G700" t="str">
            <v>BOYACÁ</v>
          </cell>
          <cell r="H700">
            <v>0.69233500000000003</v>
          </cell>
          <cell r="I700">
            <v>1.6302000000000001E-2</v>
          </cell>
          <cell r="J700" t="str">
            <v>4,980176495243</v>
          </cell>
          <cell r="K700" t="str">
            <v>-73,294136946057</v>
          </cell>
        </row>
        <row r="701">
          <cell r="B701" t="str">
            <v>15442</v>
          </cell>
          <cell r="C701" t="str">
            <v>15442 - Maripi</v>
          </cell>
          <cell r="D701" t="str">
            <v>MARIPÃ</v>
          </cell>
          <cell r="E701" t="str">
            <v>15442</v>
          </cell>
          <cell r="F701">
            <v>2020</v>
          </cell>
          <cell r="G701" t="str">
            <v>BOYACÁ</v>
          </cell>
          <cell r="H701">
            <v>0.716032</v>
          </cell>
          <cell r="I701">
            <v>1.3114000000000001E-2</v>
          </cell>
          <cell r="J701" t="str">
            <v>5,569810633447</v>
          </cell>
          <cell r="K701" t="str">
            <v>-74,020031272012</v>
          </cell>
        </row>
        <row r="702">
          <cell r="B702" t="str">
            <v>15455</v>
          </cell>
          <cell r="C702" t="str">
            <v>15455 - Miraflores</v>
          </cell>
          <cell r="D702" t="str">
            <v>MIRAFLORES</v>
          </cell>
          <cell r="E702" t="str">
            <v>15455</v>
          </cell>
          <cell r="F702">
            <v>2020</v>
          </cell>
          <cell r="G702" t="str">
            <v>BOYACÁ</v>
          </cell>
          <cell r="H702">
            <v>0.73517100000000002</v>
          </cell>
          <cell r="I702">
            <v>2.1096E-2</v>
          </cell>
          <cell r="J702" t="str">
            <v>5,150953297291</v>
          </cell>
          <cell r="K702" t="str">
            <v>-73,178967217083</v>
          </cell>
        </row>
        <row r="703">
          <cell r="B703" t="str">
            <v>15464</v>
          </cell>
          <cell r="C703" t="str">
            <v>15464 - Mongua</v>
          </cell>
          <cell r="D703" t="str">
            <v>MONGUA</v>
          </cell>
          <cell r="E703" t="str">
            <v>15464</v>
          </cell>
          <cell r="F703">
            <v>2020</v>
          </cell>
          <cell r="G703" t="str">
            <v>BOYACÁ</v>
          </cell>
          <cell r="H703">
            <v>0.95336699999999996</v>
          </cell>
          <cell r="I703">
            <v>2.9402000000000001E-2</v>
          </cell>
          <cell r="J703" t="str">
            <v>5,709712459027</v>
          </cell>
          <cell r="K703" t="str">
            <v>-72,691581570482</v>
          </cell>
        </row>
        <row r="704">
          <cell r="B704" t="str">
            <v>15466</v>
          </cell>
          <cell r="C704" t="str">
            <v>15466 - Mongui</v>
          </cell>
          <cell r="D704" t="str">
            <v>MONGUÃ</v>
          </cell>
          <cell r="E704" t="str">
            <v>15466</v>
          </cell>
          <cell r="F704">
            <v>2020</v>
          </cell>
          <cell r="G704" t="str">
            <v>BOYACÁ</v>
          </cell>
          <cell r="H704">
            <v>0.35997000000000001</v>
          </cell>
          <cell r="I704">
            <v>5.6179999999999997E-3</v>
          </cell>
          <cell r="J704" t="str">
            <v>5,697352227607</v>
          </cell>
          <cell r="K704" t="str">
            <v>-72,832986641908</v>
          </cell>
        </row>
        <row r="705">
          <cell r="B705" t="str">
            <v>15469</v>
          </cell>
          <cell r="C705" t="str">
            <v>15469 - Moniquira</v>
          </cell>
          <cell r="D705" t="str">
            <v>MONIQUIRÃ</v>
          </cell>
          <cell r="E705" t="str">
            <v>15469</v>
          </cell>
          <cell r="F705">
            <v>2020</v>
          </cell>
          <cell r="G705" t="str">
            <v>BOYACÁ</v>
          </cell>
          <cell r="H705">
            <v>0.87490800000000002</v>
          </cell>
          <cell r="I705">
            <v>1.7822000000000001E-2</v>
          </cell>
          <cell r="J705" t="str">
            <v>5,863370484916</v>
          </cell>
          <cell r="K705" t="str">
            <v>-73,558525377739</v>
          </cell>
        </row>
        <row r="706">
          <cell r="B706" t="str">
            <v>15476</v>
          </cell>
          <cell r="C706" t="str">
            <v>15476 - Motavita</v>
          </cell>
          <cell r="D706" t="str">
            <v>MOTAVITA</v>
          </cell>
          <cell r="E706" t="str">
            <v>15476</v>
          </cell>
          <cell r="F706">
            <v>2020</v>
          </cell>
          <cell r="G706" t="str">
            <v>BOYACÁ</v>
          </cell>
          <cell r="H706">
            <v>0.364006</v>
          </cell>
          <cell r="I706">
            <v>4.8999999999999998E-3</v>
          </cell>
          <cell r="J706" t="str">
            <v>5,606192448811</v>
          </cell>
          <cell r="K706" t="str">
            <v>-73,377342665041</v>
          </cell>
        </row>
        <row r="707">
          <cell r="B707" t="str">
            <v>15480</v>
          </cell>
          <cell r="C707" t="str">
            <v>15480 - Muzo</v>
          </cell>
          <cell r="D707" t="str">
            <v>MUZO</v>
          </cell>
          <cell r="E707" t="str">
            <v>15480</v>
          </cell>
          <cell r="F707">
            <v>2020</v>
          </cell>
          <cell r="G707" t="str">
            <v>BOYACÁ</v>
          </cell>
          <cell r="H707">
            <v>0.68907399999999996</v>
          </cell>
          <cell r="I707">
            <v>1.1252E-2</v>
          </cell>
          <cell r="J707" t="str">
            <v>5,525346221699</v>
          </cell>
          <cell r="K707" t="str">
            <v>-74,116576790401</v>
          </cell>
        </row>
        <row r="708">
          <cell r="B708" t="str">
            <v>15491</v>
          </cell>
          <cell r="C708" t="str">
            <v>15491 - Nobsa</v>
          </cell>
          <cell r="D708" t="str">
            <v>NOBSA</v>
          </cell>
          <cell r="E708" t="str">
            <v>15491</v>
          </cell>
          <cell r="F708">
            <v>2020</v>
          </cell>
          <cell r="G708" t="str">
            <v>BOYACÁ</v>
          </cell>
          <cell r="H708">
            <v>0.36877100000000002</v>
          </cell>
          <cell r="I708">
            <v>4.5230000000000001E-3</v>
          </cell>
          <cell r="J708" t="str">
            <v>5,778759851224</v>
          </cell>
          <cell r="K708" t="str">
            <v>-72,932683236538</v>
          </cell>
        </row>
        <row r="709">
          <cell r="B709" t="str">
            <v>15494</v>
          </cell>
          <cell r="C709" t="str">
            <v>15494 - Nuevo Colon</v>
          </cell>
          <cell r="D709" t="str">
            <v>NUEVO COLÃ“N</v>
          </cell>
          <cell r="E709" t="str">
            <v>15494</v>
          </cell>
          <cell r="F709">
            <v>2020</v>
          </cell>
          <cell r="G709" t="str">
            <v>BOYACÁ</v>
          </cell>
          <cell r="H709">
            <v>0.35777599999999998</v>
          </cell>
          <cell r="I709">
            <v>4.1929999999999997E-3</v>
          </cell>
          <cell r="J709" t="str">
            <v>5,354701484704</v>
          </cell>
          <cell r="K709" t="str">
            <v>-73,448734240695</v>
          </cell>
        </row>
        <row r="710">
          <cell r="B710" t="str">
            <v>15500</v>
          </cell>
          <cell r="C710" t="str">
            <v>15500 - Oicata</v>
          </cell>
          <cell r="D710" t="str">
            <v>OICATÃ</v>
          </cell>
          <cell r="E710" t="str">
            <v>15500</v>
          </cell>
          <cell r="F710">
            <v>2020</v>
          </cell>
          <cell r="G710" t="str">
            <v>BOYACÁ</v>
          </cell>
          <cell r="H710">
            <v>0.33762500000000001</v>
          </cell>
          <cell r="I710">
            <v>4.921E-3</v>
          </cell>
          <cell r="J710" t="str">
            <v>5,610787844343</v>
          </cell>
          <cell r="K710" t="str">
            <v>-73,279919053441</v>
          </cell>
        </row>
        <row r="711">
          <cell r="B711" t="str">
            <v>15507</v>
          </cell>
          <cell r="C711" t="str">
            <v>15507 - Otanche</v>
          </cell>
          <cell r="D711" t="str">
            <v>OTANCHE</v>
          </cell>
          <cell r="E711" t="str">
            <v>15507</v>
          </cell>
          <cell r="F711">
            <v>2020</v>
          </cell>
          <cell r="G711" t="str">
            <v>BOYACÁ</v>
          </cell>
          <cell r="H711">
            <v>1.3090489999999999</v>
          </cell>
          <cell r="I711">
            <v>3.8782999999999998E-2</v>
          </cell>
          <cell r="J711" t="str">
            <v>5,753787786598</v>
          </cell>
          <cell r="K711" t="str">
            <v>-74,197194226015</v>
          </cell>
        </row>
        <row r="712">
          <cell r="B712" t="str">
            <v>15511</v>
          </cell>
          <cell r="C712" t="str">
            <v>15511 - Pachavita</v>
          </cell>
          <cell r="D712" t="str">
            <v>PACHAVITA</v>
          </cell>
          <cell r="E712" t="str">
            <v>15511</v>
          </cell>
          <cell r="F712">
            <v>2020</v>
          </cell>
          <cell r="G712" t="str">
            <v>BOYACÁ</v>
          </cell>
          <cell r="H712">
            <v>0.34926200000000002</v>
          </cell>
          <cell r="I712">
            <v>5.4390000000000003E-3</v>
          </cell>
          <cell r="J712" t="str">
            <v>5,148323876656</v>
          </cell>
          <cell r="K712" t="str">
            <v>-73,399512192320</v>
          </cell>
        </row>
        <row r="713">
          <cell r="B713" t="str">
            <v>15514</v>
          </cell>
          <cell r="C713" t="str">
            <v>15514 - Páez</v>
          </cell>
          <cell r="D713" t="str">
            <v>PÃEZ</v>
          </cell>
          <cell r="E713" t="str">
            <v>15514</v>
          </cell>
          <cell r="F713">
            <v>2020</v>
          </cell>
          <cell r="G713" t="str">
            <v>BOYACÁ</v>
          </cell>
          <cell r="H713">
            <v>0.96362899999999996</v>
          </cell>
          <cell r="I713">
            <v>2.7643000000000001E-2</v>
          </cell>
          <cell r="J713" t="str">
            <v>5,095211034884</v>
          </cell>
          <cell r="K713" t="str">
            <v>-73,004358626409</v>
          </cell>
        </row>
        <row r="714">
          <cell r="B714" t="str">
            <v>15516</v>
          </cell>
          <cell r="C714" t="str">
            <v>15516 - Paipa</v>
          </cell>
          <cell r="D714" t="str">
            <v>PAIPA</v>
          </cell>
          <cell r="E714" t="str">
            <v>15516</v>
          </cell>
          <cell r="F714">
            <v>2020</v>
          </cell>
          <cell r="G714" t="str">
            <v>BOYACÁ</v>
          </cell>
          <cell r="H714">
            <v>1.0696220000000001</v>
          </cell>
          <cell r="I714">
            <v>2.4906000000000001E-2</v>
          </cell>
          <cell r="J714" t="str">
            <v>5,826771537569</v>
          </cell>
          <cell r="K714" t="str">
            <v>-73,137952461062</v>
          </cell>
        </row>
        <row r="715">
          <cell r="B715" t="str">
            <v>15518</v>
          </cell>
          <cell r="C715" t="str">
            <v>15518 - Pajarito</v>
          </cell>
          <cell r="D715" t="str">
            <v>PAJARITO</v>
          </cell>
          <cell r="E715" t="str">
            <v>15518</v>
          </cell>
          <cell r="F715">
            <v>2020</v>
          </cell>
          <cell r="G715" t="str">
            <v>BOYACÁ</v>
          </cell>
          <cell r="H715">
            <v>0.85503899999999999</v>
          </cell>
          <cell r="I715">
            <v>2.5579000000000001E-2</v>
          </cell>
          <cell r="J715" t="str">
            <v>5,382328948665</v>
          </cell>
          <cell r="K715" t="str">
            <v>-72,696726741837</v>
          </cell>
        </row>
        <row r="716">
          <cell r="B716" t="str">
            <v>15522</v>
          </cell>
          <cell r="C716" t="str">
            <v>15522 - Panqueba</v>
          </cell>
          <cell r="D716" t="str">
            <v>PANQUEBA</v>
          </cell>
          <cell r="E716" t="str">
            <v>15522</v>
          </cell>
          <cell r="F716">
            <v>2020</v>
          </cell>
          <cell r="G716" t="str">
            <v>BOYACÁ</v>
          </cell>
          <cell r="H716">
            <v>0.33165600000000001</v>
          </cell>
          <cell r="I716">
            <v>3.2439999999999999E-3</v>
          </cell>
          <cell r="J716" t="str">
            <v>6,443299758046</v>
          </cell>
          <cell r="K716" t="str">
            <v>-72,461824311838</v>
          </cell>
        </row>
        <row r="717">
          <cell r="B717" t="str">
            <v>15531</v>
          </cell>
          <cell r="C717" t="str">
            <v>15531 - Pauna</v>
          </cell>
          <cell r="D717" t="str">
            <v>PAUNA</v>
          </cell>
          <cell r="E717" t="str">
            <v>15531</v>
          </cell>
          <cell r="F717">
            <v>2020</v>
          </cell>
          <cell r="G717" t="str">
            <v>BOYACÁ</v>
          </cell>
          <cell r="H717">
            <v>0.93974500000000005</v>
          </cell>
          <cell r="I717">
            <v>2.0622999999999999E-2</v>
          </cell>
          <cell r="J717" t="str">
            <v>5,688801559165</v>
          </cell>
          <cell r="K717" t="str">
            <v>-74,005041214634</v>
          </cell>
        </row>
        <row r="718">
          <cell r="B718" t="str">
            <v>15533</v>
          </cell>
          <cell r="C718" t="str">
            <v>15533 - Paya</v>
          </cell>
          <cell r="D718" t="str">
            <v>PAYA</v>
          </cell>
          <cell r="E718" t="str">
            <v>15533</v>
          </cell>
          <cell r="F718">
            <v>2020</v>
          </cell>
          <cell r="G718" t="str">
            <v>BOYACÁ</v>
          </cell>
          <cell r="H718">
            <v>1.1476519999999999</v>
          </cell>
          <cell r="I718">
            <v>3.6193000000000003E-2</v>
          </cell>
          <cell r="J718" t="str">
            <v>5,621242742416</v>
          </cell>
          <cell r="K718" t="str">
            <v>-72,369290597627</v>
          </cell>
        </row>
        <row r="719">
          <cell r="B719" t="str">
            <v>15537</v>
          </cell>
          <cell r="C719" t="str">
            <v>15537 - Paz De Rio</v>
          </cell>
          <cell r="D719" t="str">
            <v>PAZ DE RÃO</v>
          </cell>
          <cell r="E719" t="str">
            <v>15537</v>
          </cell>
          <cell r="F719">
            <v>2020</v>
          </cell>
          <cell r="G719" t="str">
            <v>BOYACÁ</v>
          </cell>
          <cell r="H719">
            <v>0.51816600000000002</v>
          </cell>
          <cell r="I719">
            <v>1.0017E-2</v>
          </cell>
          <cell r="J719" t="str">
            <v>6,028699365039</v>
          </cell>
          <cell r="K719" t="str">
            <v>-72,767526238797</v>
          </cell>
        </row>
        <row r="720">
          <cell r="B720" t="str">
            <v>15599</v>
          </cell>
          <cell r="C720" t="str">
            <v>15599 - Ramiriqui</v>
          </cell>
          <cell r="D720" t="str">
            <v>RAMIRIQUÃ</v>
          </cell>
          <cell r="E720" t="str">
            <v>15599</v>
          </cell>
          <cell r="F720">
            <v>2020</v>
          </cell>
          <cell r="G720" t="str">
            <v>BOYACÁ</v>
          </cell>
          <cell r="H720">
            <v>0.766957</v>
          </cell>
          <cell r="I720">
            <v>1.0252000000000001E-2</v>
          </cell>
          <cell r="J720" t="str">
            <v>5,319934091867</v>
          </cell>
          <cell r="K720" t="str">
            <v>-73,310778996270</v>
          </cell>
        </row>
        <row r="721">
          <cell r="B721" t="str">
            <v>15600</v>
          </cell>
          <cell r="C721" t="str">
            <v>15600 - Raquira</v>
          </cell>
          <cell r="D721" t="str">
            <v>RÃQUIRA</v>
          </cell>
          <cell r="E721" t="str">
            <v>15600</v>
          </cell>
          <cell r="F721">
            <v>2020</v>
          </cell>
          <cell r="G721" t="str">
            <v>BOYACÁ</v>
          </cell>
          <cell r="H721">
            <v>0.78117999999999999</v>
          </cell>
          <cell r="I721">
            <v>1.8006999999999999E-2</v>
          </cell>
          <cell r="J721" t="str">
            <v>5,496268620727</v>
          </cell>
          <cell r="K721" t="str">
            <v>-73,628944376047</v>
          </cell>
        </row>
        <row r="722">
          <cell r="B722" t="str">
            <v>15621</v>
          </cell>
          <cell r="C722" t="str">
            <v>15621 - Rondon</v>
          </cell>
          <cell r="D722" t="str">
            <v>RONDÃ“N</v>
          </cell>
          <cell r="E722" t="str">
            <v>15621</v>
          </cell>
          <cell r="F722">
            <v>2020</v>
          </cell>
          <cell r="G722" t="str">
            <v>BOYACÁ</v>
          </cell>
          <cell r="H722">
            <v>0.68110400000000004</v>
          </cell>
          <cell r="I722">
            <v>1.6833000000000001E-2</v>
          </cell>
          <cell r="J722" t="str">
            <v>5,379947879172</v>
          </cell>
          <cell r="K722" t="str">
            <v>-73,196509946947</v>
          </cell>
        </row>
        <row r="723">
          <cell r="B723" t="str">
            <v>15632</v>
          </cell>
          <cell r="C723" t="str">
            <v>15632 - Saboya</v>
          </cell>
          <cell r="D723" t="str">
            <v>SABOYÃ</v>
          </cell>
          <cell r="E723" t="str">
            <v>15632</v>
          </cell>
          <cell r="F723">
            <v>2020</v>
          </cell>
          <cell r="G723" t="str">
            <v>BOYACÁ</v>
          </cell>
          <cell r="H723">
            <v>0.79225100000000004</v>
          </cell>
          <cell r="I723">
            <v>2.0298E-2</v>
          </cell>
          <cell r="J723" t="str">
            <v>5,699926050937</v>
          </cell>
          <cell r="K723" t="str">
            <v>-73,747994655823</v>
          </cell>
        </row>
        <row r="724">
          <cell r="B724" t="str">
            <v>15638</v>
          </cell>
          <cell r="C724" t="str">
            <v>15638 - Sachica</v>
          </cell>
          <cell r="D724" t="str">
            <v>SÃCHICA</v>
          </cell>
          <cell r="E724" t="str">
            <v>15638</v>
          </cell>
          <cell r="F724">
            <v>2020</v>
          </cell>
          <cell r="G724" t="str">
            <v>BOYACÁ</v>
          </cell>
          <cell r="H724">
            <v>0.386355</v>
          </cell>
          <cell r="I724">
            <v>5.2170000000000003E-3</v>
          </cell>
          <cell r="J724" t="str">
            <v>5,573464882280</v>
          </cell>
          <cell r="K724" t="str">
            <v>-73,543102002508</v>
          </cell>
        </row>
        <row r="725">
          <cell r="B725" t="str">
            <v>15646</v>
          </cell>
          <cell r="C725" t="str">
            <v>15646 - Samaca</v>
          </cell>
          <cell r="D725" t="str">
            <v>SAMACÃ</v>
          </cell>
          <cell r="E725" t="str">
            <v>15646</v>
          </cell>
          <cell r="F725">
            <v>2020</v>
          </cell>
          <cell r="G725" t="str">
            <v>BOYACÁ</v>
          </cell>
          <cell r="H725">
            <v>0.66334899999999997</v>
          </cell>
          <cell r="I725">
            <v>1.3674E-2</v>
          </cell>
          <cell r="J725" t="str">
            <v>5,470539970276</v>
          </cell>
          <cell r="K725" t="str">
            <v>-73,521175603602</v>
          </cell>
        </row>
        <row r="726">
          <cell r="B726" t="str">
            <v>15660</v>
          </cell>
          <cell r="C726" t="str">
            <v>15660 - San Eduardo</v>
          </cell>
          <cell r="D726" t="str">
            <v>SAN EDUARDO</v>
          </cell>
          <cell r="E726" t="str">
            <v>15660</v>
          </cell>
          <cell r="F726">
            <v>2020</v>
          </cell>
          <cell r="G726" t="str">
            <v>BOYACÁ</v>
          </cell>
          <cell r="H726">
            <v>0.434471</v>
          </cell>
          <cell r="I726">
            <v>8.9269999999999992E-3</v>
          </cell>
          <cell r="J726" t="str">
            <v>5,234614685688</v>
          </cell>
          <cell r="K726" t="str">
            <v>-73,049140668678</v>
          </cell>
        </row>
        <row r="727">
          <cell r="B727" t="str">
            <v>15664</v>
          </cell>
          <cell r="C727" t="str">
            <v>15664 - San José De Pare</v>
          </cell>
          <cell r="D727" t="str">
            <v>SAN JOSÃ‰ DE PARE</v>
          </cell>
          <cell r="E727" t="str">
            <v>15664</v>
          </cell>
          <cell r="F727">
            <v>2020</v>
          </cell>
          <cell r="G727" t="str">
            <v>BOYACÁ</v>
          </cell>
          <cell r="H727">
            <v>0.36271199999999998</v>
          </cell>
          <cell r="I727">
            <v>6.0759999999999998E-3</v>
          </cell>
          <cell r="J727" t="str">
            <v>5,994154088192</v>
          </cell>
          <cell r="K727" t="str">
            <v>-73,543865223579</v>
          </cell>
        </row>
        <row r="728">
          <cell r="B728" t="str">
            <v>15667</v>
          </cell>
          <cell r="C728" t="str">
            <v>15667 - San Luis De Gaceno</v>
          </cell>
          <cell r="D728" t="str">
            <v>SAN LUIS DE GACENO</v>
          </cell>
          <cell r="E728" t="str">
            <v>15667</v>
          </cell>
          <cell r="F728">
            <v>2020</v>
          </cell>
          <cell r="G728" t="str">
            <v>BOYACÁ</v>
          </cell>
          <cell r="H728">
            <v>1.14832</v>
          </cell>
          <cell r="I728">
            <v>3.8292E-2</v>
          </cell>
          <cell r="J728" t="str">
            <v>4,815272170369</v>
          </cell>
          <cell r="K728" t="str">
            <v>-73,123782082416</v>
          </cell>
        </row>
        <row r="729">
          <cell r="B729" t="str">
            <v>15673</v>
          </cell>
          <cell r="C729" t="str">
            <v>15673 - San Mateo</v>
          </cell>
          <cell r="D729" t="str">
            <v>SAN MATEO</v>
          </cell>
          <cell r="E729" t="str">
            <v>15673</v>
          </cell>
          <cell r="F729">
            <v>2020</v>
          </cell>
          <cell r="G729" t="str">
            <v>BOYACÁ</v>
          </cell>
          <cell r="H729">
            <v>0.534964</v>
          </cell>
          <cell r="I729">
            <v>1.0119E-2</v>
          </cell>
          <cell r="J729" t="str">
            <v>6,406888641823</v>
          </cell>
          <cell r="K729" t="str">
            <v>-72,559627591934</v>
          </cell>
        </row>
        <row r="730">
          <cell r="B730" t="str">
            <v>15676</v>
          </cell>
          <cell r="C730" t="str">
            <v>15676 - San Miguel De Sema</v>
          </cell>
          <cell r="D730" t="str">
            <v>SAN MIGUEL DE SEMA</v>
          </cell>
          <cell r="E730" t="str">
            <v>15676</v>
          </cell>
          <cell r="F730">
            <v>2020</v>
          </cell>
          <cell r="G730" t="str">
            <v>BOYACÁ</v>
          </cell>
          <cell r="H730">
            <v>0.46496799999999999</v>
          </cell>
          <cell r="I730">
            <v>7.6709999999999999E-3</v>
          </cell>
          <cell r="J730" t="str">
            <v>5,532326921969</v>
          </cell>
          <cell r="K730" t="str">
            <v>-73,747158978202</v>
          </cell>
        </row>
        <row r="731">
          <cell r="B731" t="str">
            <v>15681</v>
          </cell>
          <cell r="C731" t="str">
            <v>15681 - San Pablo De Borbur</v>
          </cell>
          <cell r="D731" t="str">
            <v>SAN PABLO DE BORBUR</v>
          </cell>
          <cell r="E731" t="str">
            <v>15681</v>
          </cell>
          <cell r="F731">
            <v>2020</v>
          </cell>
          <cell r="G731" t="str">
            <v>BOYACÁ</v>
          </cell>
          <cell r="H731">
            <v>0.64219199999999999</v>
          </cell>
          <cell r="I731">
            <v>1.5991999999999999E-2</v>
          </cell>
          <cell r="J731" t="str">
            <v>5,677345066091</v>
          </cell>
          <cell r="K731" t="str">
            <v>-74,114037486054</v>
          </cell>
        </row>
        <row r="732">
          <cell r="B732" t="str">
            <v>15686</v>
          </cell>
          <cell r="C732" t="str">
            <v>15686 - Santana</v>
          </cell>
          <cell r="D732" t="str">
            <v>SANTANA</v>
          </cell>
          <cell r="E732" t="str">
            <v>15686</v>
          </cell>
          <cell r="F732">
            <v>2020</v>
          </cell>
          <cell r="G732" t="str">
            <v>BOYACÁ</v>
          </cell>
          <cell r="H732">
            <v>0.32047199999999998</v>
          </cell>
          <cell r="I732">
            <v>5.5510000000000004E-3</v>
          </cell>
          <cell r="J732" t="str">
            <v>6,057614970732</v>
          </cell>
          <cell r="K732" t="str">
            <v>-73,489748282402</v>
          </cell>
        </row>
        <row r="733">
          <cell r="B733" t="str">
            <v>15690</v>
          </cell>
          <cell r="C733" t="str">
            <v>15690 - Santa María</v>
          </cell>
          <cell r="D733" t="str">
            <v>SANTA MARÃA</v>
          </cell>
          <cell r="E733" t="str">
            <v>15690</v>
          </cell>
          <cell r="F733">
            <v>2020</v>
          </cell>
          <cell r="G733" t="str">
            <v>BOYACÁ</v>
          </cell>
          <cell r="H733">
            <v>1.049963</v>
          </cell>
          <cell r="I733">
            <v>2.5239000000000001E-2</v>
          </cell>
          <cell r="J733" t="str">
            <v>4,823002555802</v>
          </cell>
          <cell r="K733" t="str">
            <v>-73,253775061984</v>
          </cell>
        </row>
        <row r="734">
          <cell r="B734" t="str">
            <v>15693</v>
          </cell>
          <cell r="C734" t="str">
            <v>15693 - Santa Rosa De Viterbo</v>
          </cell>
          <cell r="D734" t="str">
            <v>SANTA ROSA DE VITERBO</v>
          </cell>
          <cell r="E734" t="str">
            <v>15693</v>
          </cell>
          <cell r="F734">
            <v>2020</v>
          </cell>
          <cell r="G734" t="str">
            <v>BOYACÁ</v>
          </cell>
          <cell r="H734">
            <v>0.72684000000000004</v>
          </cell>
          <cell r="I734">
            <v>9.5270000000000007E-3</v>
          </cell>
          <cell r="J734" t="str">
            <v>5,892950300583</v>
          </cell>
          <cell r="K734" t="str">
            <v>-72,991727803508</v>
          </cell>
        </row>
        <row r="735">
          <cell r="B735" t="str">
            <v>15696</v>
          </cell>
          <cell r="C735" t="str">
            <v>15696 - Santa Sofia</v>
          </cell>
          <cell r="D735" t="str">
            <v>SANTA SOFÃA</v>
          </cell>
          <cell r="E735" t="str">
            <v>15696</v>
          </cell>
          <cell r="F735">
            <v>2020</v>
          </cell>
          <cell r="G735" t="str">
            <v>BOYACÁ</v>
          </cell>
          <cell r="H735">
            <v>0.42103000000000002</v>
          </cell>
          <cell r="I735">
            <v>6.332E-3</v>
          </cell>
          <cell r="J735" t="str">
            <v>5,731602715663</v>
          </cell>
          <cell r="K735" t="str">
            <v>-73,603662869149</v>
          </cell>
        </row>
        <row r="736">
          <cell r="B736" t="str">
            <v>15720</v>
          </cell>
          <cell r="C736" t="str">
            <v>15720 - Sativanorte</v>
          </cell>
          <cell r="D736" t="str">
            <v>SATIVANORTE</v>
          </cell>
          <cell r="E736" t="str">
            <v>15720</v>
          </cell>
          <cell r="F736">
            <v>2020</v>
          </cell>
          <cell r="G736" t="str">
            <v>BOYACÁ</v>
          </cell>
          <cell r="H736">
            <v>0.703268</v>
          </cell>
          <cell r="I736">
            <v>1.3171E-2</v>
          </cell>
          <cell r="J736" t="str">
            <v>6,132117930021</v>
          </cell>
          <cell r="K736" t="str">
            <v>-72,730324153810</v>
          </cell>
        </row>
        <row r="737">
          <cell r="B737" t="str">
            <v>15723</v>
          </cell>
          <cell r="C737" t="str">
            <v>15723 - Sativasur</v>
          </cell>
          <cell r="D737" t="str">
            <v>SATIVASUR</v>
          </cell>
          <cell r="E737" t="str">
            <v>15723</v>
          </cell>
          <cell r="F737">
            <v>2020</v>
          </cell>
          <cell r="G737" t="str">
            <v>BOYACÁ</v>
          </cell>
          <cell r="H737">
            <v>0.455347</v>
          </cell>
          <cell r="I737">
            <v>4.4809999999999997E-3</v>
          </cell>
          <cell r="J737" t="str">
            <v>6,070662375053</v>
          </cell>
          <cell r="K737" t="str">
            <v>-72,715381904288</v>
          </cell>
        </row>
        <row r="738">
          <cell r="B738" t="str">
            <v>15740</v>
          </cell>
          <cell r="C738" t="str">
            <v>15740 - Siachoque</v>
          </cell>
          <cell r="D738" t="str">
            <v>SIACHOQUE</v>
          </cell>
          <cell r="E738" t="str">
            <v>15740</v>
          </cell>
          <cell r="F738">
            <v>2020</v>
          </cell>
          <cell r="G738" t="str">
            <v>BOYACÁ</v>
          </cell>
          <cell r="H738">
            <v>0.48335499999999998</v>
          </cell>
          <cell r="I738">
            <v>9.7269999999999995E-3</v>
          </cell>
          <cell r="J738" t="str">
            <v>5,498747700591</v>
          </cell>
          <cell r="K738" t="str">
            <v>-73,216817778255</v>
          </cell>
        </row>
        <row r="739">
          <cell r="B739" t="str">
            <v>15753</v>
          </cell>
          <cell r="C739" t="str">
            <v>15753 - Soata</v>
          </cell>
          <cell r="D739" t="str">
            <v>SOATÃ</v>
          </cell>
          <cell r="E739" t="str">
            <v>15753</v>
          </cell>
          <cell r="F739">
            <v>2020</v>
          </cell>
          <cell r="G739" t="str">
            <v>BOYACÁ</v>
          </cell>
          <cell r="H739">
            <v>0.50144500000000003</v>
          </cell>
          <cell r="I739">
            <v>1.0054E-2</v>
          </cell>
          <cell r="J739" t="str">
            <v>6,323088044650</v>
          </cell>
          <cell r="K739" t="str">
            <v>-72,696040893040</v>
          </cell>
        </row>
        <row r="740">
          <cell r="B740" t="str">
            <v>15762</v>
          </cell>
          <cell r="C740" t="str">
            <v>15762 - Sora</v>
          </cell>
          <cell r="D740" t="str">
            <v>SORA</v>
          </cell>
          <cell r="E740" t="str">
            <v>15762</v>
          </cell>
          <cell r="F740">
            <v>2020</v>
          </cell>
          <cell r="G740" t="str">
            <v>BOYACÁ</v>
          </cell>
          <cell r="H740">
            <v>0.29986699999999999</v>
          </cell>
          <cell r="I740">
            <v>3.9050000000000001E-3</v>
          </cell>
          <cell r="J740" t="str">
            <v>5,580573190976</v>
          </cell>
          <cell r="K740" t="str">
            <v>-73,443718375306</v>
          </cell>
        </row>
        <row r="741">
          <cell r="B741" t="str">
            <v>15763</v>
          </cell>
          <cell r="C741" t="str">
            <v>15763 - Sotaquira</v>
          </cell>
          <cell r="D741" t="str">
            <v>SOTAQUIRÃ</v>
          </cell>
          <cell r="E741" t="str">
            <v>15763</v>
          </cell>
          <cell r="F741">
            <v>2020</v>
          </cell>
          <cell r="G741" t="str">
            <v>BOYACÁ</v>
          </cell>
          <cell r="H741">
            <v>0.932091</v>
          </cell>
          <cell r="I741">
            <v>2.3288E-2</v>
          </cell>
          <cell r="J741" t="str">
            <v>5,785275443048</v>
          </cell>
          <cell r="K741" t="str">
            <v>-73,253011422099</v>
          </cell>
        </row>
        <row r="742">
          <cell r="B742" t="str">
            <v>15764</v>
          </cell>
          <cell r="C742" t="str">
            <v>15764 - Soraca</v>
          </cell>
          <cell r="D742" t="str">
            <v>SORACÃ</v>
          </cell>
          <cell r="E742" t="str">
            <v>15764</v>
          </cell>
          <cell r="F742">
            <v>2020</v>
          </cell>
          <cell r="G742" t="str">
            <v>BOYACÁ</v>
          </cell>
          <cell r="H742">
            <v>0.35103299999999998</v>
          </cell>
          <cell r="I742">
            <v>4.5490000000000001E-3</v>
          </cell>
          <cell r="J742" t="str">
            <v>5,494890460918</v>
          </cell>
          <cell r="K742" t="str">
            <v>-73,318999965167</v>
          </cell>
        </row>
        <row r="743">
          <cell r="B743" t="str">
            <v>15774</v>
          </cell>
          <cell r="C743" t="str">
            <v>15774 - Susacon</v>
          </cell>
          <cell r="D743" t="str">
            <v>SUSACÃ“N</v>
          </cell>
          <cell r="E743" t="str">
            <v>15774</v>
          </cell>
          <cell r="F743">
            <v>2020</v>
          </cell>
          <cell r="G743" t="str">
            <v>BOYACÁ</v>
          </cell>
          <cell r="H743">
            <v>0.748386</v>
          </cell>
          <cell r="I743">
            <v>1.4919999999999999E-2</v>
          </cell>
          <cell r="J743" t="str">
            <v>6,215200577603</v>
          </cell>
          <cell r="K743" t="str">
            <v>-72,715756340998</v>
          </cell>
        </row>
        <row r="744">
          <cell r="B744" t="str">
            <v>15776</v>
          </cell>
          <cell r="C744" t="str">
            <v>15776 - Sutamarchan</v>
          </cell>
          <cell r="D744" t="str">
            <v>SUTAMARCHÃN</v>
          </cell>
          <cell r="E744" t="str">
            <v>15776</v>
          </cell>
          <cell r="F744">
            <v>2020</v>
          </cell>
          <cell r="G744" t="str">
            <v>BOYACÁ</v>
          </cell>
          <cell r="H744">
            <v>0.47189599999999998</v>
          </cell>
          <cell r="I744">
            <v>8.4480000000000006E-3</v>
          </cell>
          <cell r="J744" t="str">
            <v>5,640030759128</v>
          </cell>
          <cell r="K744" t="str">
            <v>-73,625987727201</v>
          </cell>
        </row>
        <row r="745">
          <cell r="B745" t="str">
            <v>15778</v>
          </cell>
          <cell r="C745" t="str">
            <v>15778 - Sutatenza</v>
          </cell>
          <cell r="D745" t="str">
            <v>SUTATENZA</v>
          </cell>
          <cell r="E745" t="str">
            <v>15778</v>
          </cell>
          <cell r="F745">
            <v>2020</v>
          </cell>
          <cell r="G745" t="str">
            <v>BOYACÁ</v>
          </cell>
          <cell r="H745">
            <v>0.30770700000000001</v>
          </cell>
          <cell r="I745">
            <v>3.3530000000000001E-3</v>
          </cell>
          <cell r="J745" t="str">
            <v>5,026857162516</v>
          </cell>
          <cell r="K745" t="str">
            <v>-73,433510658266</v>
          </cell>
        </row>
        <row r="746">
          <cell r="B746" t="str">
            <v>15790</v>
          </cell>
          <cell r="C746" t="str">
            <v>15790 - Tasco</v>
          </cell>
          <cell r="D746" t="str">
            <v>TASCO</v>
          </cell>
          <cell r="E746" t="str">
            <v>15790</v>
          </cell>
          <cell r="F746">
            <v>2020</v>
          </cell>
          <cell r="G746" t="str">
            <v>BOYACÁ</v>
          </cell>
          <cell r="H746">
            <v>0.81053600000000003</v>
          </cell>
          <cell r="I746">
            <v>1.7114000000000001E-2</v>
          </cell>
          <cell r="J746" t="str">
            <v>5,882294313445</v>
          </cell>
          <cell r="K746" t="str">
            <v>-72,726268172592</v>
          </cell>
        </row>
        <row r="747">
          <cell r="B747" t="str">
            <v>15798</v>
          </cell>
          <cell r="C747" t="str">
            <v>15798 - Tenza</v>
          </cell>
          <cell r="D747" t="str">
            <v>TENZA</v>
          </cell>
          <cell r="E747" t="str">
            <v>15798</v>
          </cell>
          <cell r="F747">
            <v>2020</v>
          </cell>
          <cell r="G747" t="str">
            <v>BOYACÁ</v>
          </cell>
          <cell r="H747">
            <v>0.32858500000000002</v>
          </cell>
          <cell r="I747">
            <v>3.7399999999999998E-3</v>
          </cell>
          <cell r="J747" t="str">
            <v>5,071413138562</v>
          </cell>
          <cell r="K747" t="str">
            <v>-73,424796988116</v>
          </cell>
        </row>
        <row r="748">
          <cell r="B748" t="str">
            <v>15804</v>
          </cell>
          <cell r="C748" t="str">
            <v>15804 - Tibana</v>
          </cell>
          <cell r="D748" t="str">
            <v>TIBANÃ</v>
          </cell>
          <cell r="E748" t="str">
            <v>15804</v>
          </cell>
          <cell r="F748">
            <v>2020</v>
          </cell>
          <cell r="G748" t="str">
            <v>BOYACÁ</v>
          </cell>
          <cell r="H748">
            <v>0.56083300000000003</v>
          </cell>
          <cell r="I748">
            <v>9.9380000000000007E-3</v>
          </cell>
          <cell r="J748" t="str">
            <v>5,301116648731</v>
          </cell>
          <cell r="K748" t="str">
            <v>-73,393252094571</v>
          </cell>
        </row>
        <row r="749">
          <cell r="B749" t="str">
            <v>15806</v>
          </cell>
          <cell r="C749" t="str">
            <v>15806 - Tibasosa</v>
          </cell>
          <cell r="D749" t="str">
            <v>TIBASOSA</v>
          </cell>
          <cell r="E749" t="str">
            <v>15806</v>
          </cell>
          <cell r="F749">
            <v>2020</v>
          </cell>
          <cell r="G749" t="str">
            <v>BOYACÁ</v>
          </cell>
          <cell r="H749">
            <v>0.51061199999999995</v>
          </cell>
          <cell r="I749">
            <v>7.6519999999999999E-3</v>
          </cell>
          <cell r="J749" t="str">
            <v>5,747329388717</v>
          </cell>
          <cell r="K749" t="str">
            <v>-73,011147243684</v>
          </cell>
        </row>
        <row r="750">
          <cell r="B750" t="str">
            <v>15808</v>
          </cell>
          <cell r="C750" t="str">
            <v>15808 - Tinjaca</v>
          </cell>
          <cell r="D750" t="str">
            <v>TINJACÃ</v>
          </cell>
          <cell r="E750" t="str">
            <v>15808</v>
          </cell>
          <cell r="F750">
            <v>2020</v>
          </cell>
          <cell r="G750" t="str">
            <v>BOYACÁ</v>
          </cell>
          <cell r="H750">
            <v>0.39450600000000002</v>
          </cell>
          <cell r="I750">
            <v>6.509E-3</v>
          </cell>
          <cell r="J750" t="str">
            <v>5,577566497053</v>
          </cell>
          <cell r="K750" t="str">
            <v>-73,676145720666</v>
          </cell>
        </row>
        <row r="751">
          <cell r="B751" t="str">
            <v>15810</v>
          </cell>
          <cell r="C751" t="str">
            <v>15810 - Tipacoque</v>
          </cell>
          <cell r="D751" t="str">
            <v>TIPACOQUE</v>
          </cell>
          <cell r="E751" t="str">
            <v>15810</v>
          </cell>
          <cell r="F751">
            <v>2020</v>
          </cell>
          <cell r="G751" t="str">
            <v>BOYACÁ</v>
          </cell>
          <cell r="H751">
            <v>0.37141200000000002</v>
          </cell>
          <cell r="I751">
            <v>5.8780000000000004E-3</v>
          </cell>
          <cell r="J751" t="str">
            <v>6,420353489704</v>
          </cell>
          <cell r="K751" t="str">
            <v>-72,694635833613</v>
          </cell>
        </row>
        <row r="752">
          <cell r="B752" t="str">
            <v>15814</v>
          </cell>
          <cell r="C752" t="str">
            <v>15814 - Toca</v>
          </cell>
          <cell r="D752" t="str">
            <v>TOCA</v>
          </cell>
          <cell r="E752" t="str">
            <v>15814</v>
          </cell>
          <cell r="F752">
            <v>2020</v>
          </cell>
          <cell r="G752" t="str">
            <v>BOYACÁ</v>
          </cell>
          <cell r="H752">
            <v>0.54231399999999996</v>
          </cell>
          <cell r="I752">
            <v>1.3729E-2</v>
          </cell>
          <cell r="J752" t="str">
            <v>5,580254286820</v>
          </cell>
          <cell r="K752" t="str">
            <v>-73,160696901937</v>
          </cell>
        </row>
        <row r="753">
          <cell r="B753" t="str">
            <v>15816</v>
          </cell>
          <cell r="C753" t="str">
            <v>15816 - Togüi</v>
          </cell>
          <cell r="D753" t="str">
            <v>TOGÃœÃ</v>
          </cell>
          <cell r="E753" t="str">
            <v>15816</v>
          </cell>
          <cell r="F753">
            <v>2020</v>
          </cell>
          <cell r="G753" t="str">
            <v>BOYACÁ</v>
          </cell>
          <cell r="H753">
            <v>0.47713299999999997</v>
          </cell>
          <cell r="I753">
            <v>8.2830000000000004E-3</v>
          </cell>
          <cell r="J753" t="str">
            <v>5,921830062073</v>
          </cell>
          <cell r="K753" t="str">
            <v>-73,489218055103</v>
          </cell>
        </row>
        <row r="754">
          <cell r="B754" t="str">
            <v>15820</v>
          </cell>
          <cell r="C754" t="str">
            <v>15820 - Topaga</v>
          </cell>
          <cell r="D754" t="str">
            <v>TÃ“PAGA</v>
          </cell>
          <cell r="E754" t="str">
            <v>15820</v>
          </cell>
          <cell r="F754">
            <v>2020</v>
          </cell>
          <cell r="G754" t="str">
            <v>BOYACÁ</v>
          </cell>
          <cell r="H754">
            <v>0.27128099999999999</v>
          </cell>
          <cell r="I754">
            <v>2.7439999999999999E-3</v>
          </cell>
          <cell r="J754" t="str">
            <v>5,765350303290</v>
          </cell>
          <cell r="K754" t="str">
            <v>-72,836729575557</v>
          </cell>
        </row>
        <row r="755">
          <cell r="B755" t="str">
            <v>15822</v>
          </cell>
          <cell r="C755" t="str">
            <v>15822 - Tota</v>
          </cell>
          <cell r="D755" t="str">
            <v>TOTA</v>
          </cell>
          <cell r="E755" t="str">
            <v>15822</v>
          </cell>
          <cell r="F755">
            <v>2020</v>
          </cell>
          <cell r="G755" t="str">
            <v>BOYACÁ</v>
          </cell>
          <cell r="H755">
            <v>0.71682800000000002</v>
          </cell>
          <cell r="I755">
            <v>1.5993E-2</v>
          </cell>
          <cell r="J755" t="str">
            <v>5,489194906848</v>
          </cell>
          <cell r="K755" t="str">
            <v>-73,005344601531</v>
          </cell>
        </row>
        <row r="756">
          <cell r="B756" t="str">
            <v>15832</v>
          </cell>
          <cell r="C756" t="str">
            <v>15832 - Tunungua</v>
          </cell>
          <cell r="D756" t="str">
            <v>TUNUNGUÃ</v>
          </cell>
          <cell r="E756" t="str">
            <v>15832</v>
          </cell>
          <cell r="F756">
            <v>2020</v>
          </cell>
          <cell r="G756" t="str">
            <v>BOYACÁ</v>
          </cell>
          <cell r="H756">
            <v>0.251303</v>
          </cell>
          <cell r="I756">
            <v>2.3860000000000001E-3</v>
          </cell>
          <cell r="J756" t="str">
            <v>5,720301516187</v>
          </cell>
          <cell r="K756" t="str">
            <v>-73,943309264604</v>
          </cell>
        </row>
        <row r="757">
          <cell r="B757" t="str">
            <v>15835</v>
          </cell>
          <cell r="C757" t="str">
            <v>15835 - Turmeque</v>
          </cell>
          <cell r="D757" t="str">
            <v>TURMEQUÃ‰</v>
          </cell>
          <cell r="E757" t="str">
            <v>15835</v>
          </cell>
          <cell r="F757">
            <v>2020</v>
          </cell>
          <cell r="G757" t="str">
            <v>BOYACÁ</v>
          </cell>
          <cell r="H757">
            <v>0.38832100000000003</v>
          </cell>
          <cell r="I757">
            <v>6.502E-3</v>
          </cell>
          <cell r="J757" t="str">
            <v>5,305697418277</v>
          </cell>
          <cell r="K757" t="str">
            <v>-73,509087137712</v>
          </cell>
        </row>
        <row r="758">
          <cell r="B758" t="str">
            <v>15837</v>
          </cell>
          <cell r="C758" t="str">
            <v>15837 - Tuta</v>
          </cell>
          <cell r="D758" t="str">
            <v>TUTA</v>
          </cell>
          <cell r="E758" t="str">
            <v>15837</v>
          </cell>
          <cell r="F758">
            <v>2020</v>
          </cell>
          <cell r="G758" t="str">
            <v>BOYACÁ</v>
          </cell>
          <cell r="H758">
            <v>0.70599500000000004</v>
          </cell>
          <cell r="I758">
            <v>1.3493E-2</v>
          </cell>
          <cell r="J758" t="str">
            <v>5,672127290595</v>
          </cell>
          <cell r="K758" t="str">
            <v>-73,182982107250</v>
          </cell>
        </row>
        <row r="759">
          <cell r="B759" t="str">
            <v>15839</v>
          </cell>
          <cell r="C759" t="str">
            <v>15839 - Tutaza</v>
          </cell>
          <cell r="D759" t="str">
            <v>TUTAZÃ</v>
          </cell>
          <cell r="E759" t="str">
            <v>15839</v>
          </cell>
          <cell r="F759">
            <v>2020</v>
          </cell>
          <cell r="G759" t="str">
            <v>BOYACÁ</v>
          </cell>
          <cell r="H759">
            <v>0.50362700000000005</v>
          </cell>
          <cell r="I759">
            <v>9.9620000000000004E-3</v>
          </cell>
          <cell r="J759" t="str">
            <v>6,078051903286</v>
          </cell>
          <cell r="K759" t="str">
            <v>-72,857078318812</v>
          </cell>
        </row>
        <row r="760">
          <cell r="B760" t="str">
            <v>15180</v>
          </cell>
          <cell r="C760" t="str">
            <v>15180 - Chiscas</v>
          </cell>
          <cell r="D760" t="str">
            <v>CHISCAS</v>
          </cell>
          <cell r="E760" t="str">
            <v>15180</v>
          </cell>
          <cell r="F760">
            <v>2020</v>
          </cell>
          <cell r="G760" t="str">
            <v>BOYACÁ</v>
          </cell>
          <cell r="H760">
            <v>1.2646520000000001</v>
          </cell>
          <cell r="I760">
            <v>5.3835000000000001E-2</v>
          </cell>
          <cell r="J760" t="str">
            <v>6,689118059790</v>
          </cell>
          <cell r="K760" t="str">
            <v>-72,417956747828</v>
          </cell>
        </row>
        <row r="761">
          <cell r="B761" t="str">
            <v>15223</v>
          </cell>
          <cell r="C761" t="str">
            <v>15223 - Cubara</v>
          </cell>
          <cell r="D761" t="str">
            <v>CUBARÃ</v>
          </cell>
          <cell r="E761" t="str">
            <v>15223</v>
          </cell>
          <cell r="F761">
            <v>2020</v>
          </cell>
          <cell r="G761" t="str">
            <v>BOYACÁ</v>
          </cell>
          <cell r="H761">
            <v>1.8718669999999999</v>
          </cell>
          <cell r="I761">
            <v>9.6241999999999994E-2</v>
          </cell>
          <cell r="J761" t="str">
            <v>6,886954877699</v>
          </cell>
          <cell r="K761" t="str">
            <v>-72,181562849323</v>
          </cell>
        </row>
        <row r="762">
          <cell r="B762" t="str">
            <v>15332</v>
          </cell>
          <cell r="C762" t="str">
            <v>15332 - Güican De La Sierra</v>
          </cell>
          <cell r="D762" t="str">
            <v>GÃœICÃN DE LA SIERRA</v>
          </cell>
          <cell r="E762" t="str">
            <v>15332</v>
          </cell>
          <cell r="F762">
            <v>2020</v>
          </cell>
          <cell r="G762" t="str">
            <v>BOYACÁ</v>
          </cell>
          <cell r="H762">
            <v>1.5377019999999999</v>
          </cell>
          <cell r="I762">
            <v>7.7778E-2</v>
          </cell>
          <cell r="J762" t="str">
            <v>6,566991764979</v>
          </cell>
          <cell r="K762" t="str">
            <v>-72,255993335394</v>
          </cell>
        </row>
        <row r="763">
          <cell r="B763" t="str">
            <v>25019</v>
          </cell>
          <cell r="C763" t="str">
            <v>25019 - Alban</v>
          </cell>
          <cell r="D763" t="str">
            <v>ALBÃN</v>
          </cell>
          <cell r="E763" t="str">
            <v>25019</v>
          </cell>
          <cell r="F763">
            <v>2020</v>
          </cell>
          <cell r="G763" t="str">
            <v>CUNDINAMARCA</v>
          </cell>
          <cell r="H763">
            <v>0.51621399999999995</v>
          </cell>
          <cell r="I763">
            <v>4.1440000000000001E-3</v>
          </cell>
          <cell r="J763" t="str">
            <v>4,891121637517</v>
          </cell>
          <cell r="K763" t="str">
            <v>-74,442784316583</v>
          </cell>
        </row>
        <row r="764">
          <cell r="B764" t="str">
            <v>25035</v>
          </cell>
          <cell r="C764" t="str">
            <v>25035 - Anapoima</v>
          </cell>
          <cell r="D764" t="str">
            <v>ANAPOIMA</v>
          </cell>
          <cell r="E764" t="str">
            <v>25035</v>
          </cell>
          <cell r="F764">
            <v>2020</v>
          </cell>
          <cell r="G764" t="str">
            <v>CUNDINAMARCA</v>
          </cell>
          <cell r="H764">
            <v>0.67055699999999996</v>
          </cell>
          <cell r="I764">
            <v>1.0101000000000001E-2</v>
          </cell>
          <cell r="J764" t="str">
            <v>4,559962880928</v>
          </cell>
          <cell r="K764" t="str">
            <v>-74,525695298354</v>
          </cell>
        </row>
        <row r="765">
          <cell r="B765" t="str">
            <v>25040</v>
          </cell>
          <cell r="C765" t="str">
            <v>25040 - Anolaima</v>
          </cell>
          <cell r="D765" t="str">
            <v>ANOLAIMA</v>
          </cell>
          <cell r="E765" t="str">
            <v>25040</v>
          </cell>
          <cell r="F765">
            <v>2020</v>
          </cell>
          <cell r="G765" t="str">
            <v>CUNDINAMARCA</v>
          </cell>
          <cell r="H765">
            <v>0.52803999999999995</v>
          </cell>
          <cell r="I765">
            <v>9.8589999999999997E-3</v>
          </cell>
          <cell r="J765" t="str">
            <v>4,789313614071</v>
          </cell>
          <cell r="K765" t="str">
            <v>-74,461942562927</v>
          </cell>
        </row>
        <row r="766">
          <cell r="B766" t="str">
            <v>25053</v>
          </cell>
          <cell r="C766" t="str">
            <v>25053 - Arbeláez</v>
          </cell>
          <cell r="D766" t="str">
            <v>ARBELÃEZ</v>
          </cell>
          <cell r="E766" t="str">
            <v>25053</v>
          </cell>
          <cell r="F766">
            <v>2020</v>
          </cell>
          <cell r="G766" t="str">
            <v>CUNDINAMARCA</v>
          </cell>
          <cell r="H766">
            <v>0.80654199999999998</v>
          </cell>
          <cell r="I766">
            <v>1.1604E-2</v>
          </cell>
          <cell r="J766" t="str">
            <v>4,232786984782</v>
          </cell>
          <cell r="K766" t="str">
            <v>-74,395762911450</v>
          </cell>
        </row>
        <row r="767">
          <cell r="B767" t="str">
            <v>25086</v>
          </cell>
          <cell r="C767" t="str">
            <v>25086 - Beltrán</v>
          </cell>
          <cell r="D767" t="str">
            <v>BELTRÃN</v>
          </cell>
          <cell r="E767" t="str">
            <v>25086</v>
          </cell>
          <cell r="F767">
            <v>2020</v>
          </cell>
          <cell r="G767" t="str">
            <v>CUNDINAMARCA</v>
          </cell>
          <cell r="H767">
            <v>0.90941499999999997</v>
          </cell>
          <cell r="I767">
            <v>1.4413E-2</v>
          </cell>
          <cell r="J767" t="str">
            <v>4,719684091135</v>
          </cell>
          <cell r="K767" t="str">
            <v>-74,756318129529</v>
          </cell>
        </row>
        <row r="768">
          <cell r="B768" t="str">
            <v>25095</v>
          </cell>
          <cell r="C768" t="str">
            <v>25095 - Bituima</v>
          </cell>
          <cell r="D768" t="str">
            <v>BITUIMA</v>
          </cell>
          <cell r="E768" t="str">
            <v>25095</v>
          </cell>
          <cell r="F768">
            <v>2020</v>
          </cell>
          <cell r="G768" t="str">
            <v>CUNDINAMARCA</v>
          </cell>
          <cell r="H768">
            <v>0.49082799999999999</v>
          </cell>
          <cell r="I768">
            <v>4.9760000000000004E-3</v>
          </cell>
          <cell r="J768" t="str">
            <v>4,847821091234</v>
          </cell>
          <cell r="K768" t="str">
            <v>-74,528627660616</v>
          </cell>
        </row>
        <row r="769">
          <cell r="B769" t="str">
            <v>25099</v>
          </cell>
          <cell r="C769" t="str">
            <v>25099 - Bojaca</v>
          </cell>
          <cell r="D769" t="str">
            <v>BOJACÃ</v>
          </cell>
          <cell r="E769" t="str">
            <v>25099</v>
          </cell>
          <cell r="F769">
            <v>2020</v>
          </cell>
          <cell r="G769" t="str">
            <v>CUNDINAMARCA</v>
          </cell>
          <cell r="H769">
            <v>0.497917</v>
          </cell>
          <cell r="I769">
            <v>8.3400000000000002E-3</v>
          </cell>
          <cell r="J769" t="str">
            <v>4,691668428335</v>
          </cell>
          <cell r="K769" t="str">
            <v>-74,328988082597</v>
          </cell>
        </row>
        <row r="770">
          <cell r="B770" t="str">
            <v>25120</v>
          </cell>
          <cell r="C770" t="str">
            <v>25120 - Cabrera</v>
          </cell>
          <cell r="D770" t="str">
            <v>CABRERA</v>
          </cell>
          <cell r="E770" t="str">
            <v>25120</v>
          </cell>
          <cell r="F770">
            <v>2020</v>
          </cell>
          <cell r="G770" t="str">
            <v>CUNDINAMARCA</v>
          </cell>
          <cell r="H770">
            <v>1.018805</v>
          </cell>
          <cell r="I770">
            <v>3.4347000000000003E-2</v>
          </cell>
          <cell r="J770" t="str">
            <v>3,918619239890</v>
          </cell>
          <cell r="K770" t="str">
            <v>-74,446156059746</v>
          </cell>
        </row>
        <row r="771">
          <cell r="B771" t="str">
            <v>25123</v>
          </cell>
          <cell r="C771" t="str">
            <v>25123 - Cachipay</v>
          </cell>
          <cell r="D771" t="str">
            <v>CACHIPAY</v>
          </cell>
          <cell r="E771" t="str">
            <v>25123</v>
          </cell>
          <cell r="F771">
            <v>2020</v>
          </cell>
          <cell r="G771" t="str">
            <v>CUNDINAMARCA</v>
          </cell>
          <cell r="H771">
            <v>0.42110999999999998</v>
          </cell>
          <cell r="I771">
            <v>4.3569999999999998E-3</v>
          </cell>
          <cell r="J771" t="str">
            <v>4,723063341480</v>
          </cell>
          <cell r="K771" t="str">
            <v>-74,459195282592</v>
          </cell>
        </row>
        <row r="772">
          <cell r="B772" t="str">
            <v>25126</v>
          </cell>
          <cell r="C772" t="str">
            <v>25126 - Cajica</v>
          </cell>
          <cell r="D772" t="str">
            <v>CAJICÃ</v>
          </cell>
          <cell r="E772" t="str">
            <v>25126</v>
          </cell>
          <cell r="F772">
            <v>2020</v>
          </cell>
          <cell r="G772" t="str">
            <v>CUNDINAMARCA</v>
          </cell>
          <cell r="H772">
            <v>0.41347400000000001</v>
          </cell>
          <cell r="I772">
            <v>4.1809999999999998E-3</v>
          </cell>
          <cell r="J772" t="str">
            <v>4,930402778797</v>
          </cell>
          <cell r="K772" t="str">
            <v>-74,029851151897</v>
          </cell>
        </row>
        <row r="773">
          <cell r="B773" t="str">
            <v>25148</v>
          </cell>
          <cell r="C773" t="str">
            <v>25148 - Caparrapi</v>
          </cell>
          <cell r="D773" t="str">
            <v>CAPARRAPÃ</v>
          </cell>
          <cell r="E773" t="str">
            <v>25148</v>
          </cell>
          <cell r="F773">
            <v>2020</v>
          </cell>
          <cell r="G773" t="str">
            <v>CUNDINAMARCA</v>
          </cell>
          <cell r="H773">
            <v>1.1717949999999999</v>
          </cell>
          <cell r="I773">
            <v>5.0229999999999997E-2</v>
          </cell>
          <cell r="J773" t="str">
            <v>5,381501399427</v>
          </cell>
          <cell r="K773" t="str">
            <v>-74,521235947106</v>
          </cell>
        </row>
        <row r="774">
          <cell r="B774" t="str">
            <v>25151</v>
          </cell>
          <cell r="C774" t="str">
            <v>25151 - Caqueza</v>
          </cell>
          <cell r="D774" t="str">
            <v>CÃQUEZA</v>
          </cell>
          <cell r="E774" t="str">
            <v>25151</v>
          </cell>
          <cell r="F774">
            <v>2020</v>
          </cell>
          <cell r="G774" t="str">
            <v>CUNDINAMARCA</v>
          </cell>
          <cell r="H774">
            <v>0.57989999999999997</v>
          </cell>
          <cell r="I774">
            <v>9.0849999999999993E-3</v>
          </cell>
          <cell r="J774" t="str">
            <v>4,402259456558</v>
          </cell>
          <cell r="K774" t="str">
            <v>-73,944824350489</v>
          </cell>
        </row>
        <row r="775">
          <cell r="B775" t="str">
            <v>25154</v>
          </cell>
          <cell r="C775" t="str">
            <v>25154 - Carmen De Carupa</v>
          </cell>
          <cell r="D775" t="str">
            <v>CARMEN DE CARUPA</v>
          </cell>
          <cell r="E775" t="str">
            <v>25154</v>
          </cell>
          <cell r="F775">
            <v>2020</v>
          </cell>
          <cell r="G775" t="str">
            <v>CUNDINAMARCA</v>
          </cell>
          <cell r="H775">
            <v>0.94387299999999996</v>
          </cell>
          <cell r="I775">
            <v>2.4357E-2</v>
          </cell>
          <cell r="J775" t="str">
            <v>5,338856556456</v>
          </cell>
          <cell r="K775" t="str">
            <v>-73,926148172215</v>
          </cell>
        </row>
        <row r="776">
          <cell r="B776" t="str">
            <v>25168</v>
          </cell>
          <cell r="C776" t="str">
            <v>25168 - Chaguani</v>
          </cell>
          <cell r="D776" t="str">
            <v>CHAGUANÃ</v>
          </cell>
          <cell r="E776" t="str">
            <v>25168</v>
          </cell>
          <cell r="F776">
            <v>2020</v>
          </cell>
          <cell r="G776" t="str">
            <v>CUNDINAMARCA</v>
          </cell>
          <cell r="H776">
            <v>0.65452600000000005</v>
          </cell>
          <cell r="I776">
            <v>1.4024999999999999E-2</v>
          </cell>
          <cell r="J776" t="str">
            <v>4,954251750142</v>
          </cell>
          <cell r="K776" t="str">
            <v>-74,630901384882</v>
          </cell>
        </row>
        <row r="777">
          <cell r="B777" t="str">
            <v>25178</v>
          </cell>
          <cell r="C777" t="str">
            <v>25178 - Chipaque</v>
          </cell>
          <cell r="D777" t="str">
            <v>CHIPAQUE</v>
          </cell>
          <cell r="E777" t="str">
            <v>25178</v>
          </cell>
          <cell r="F777">
            <v>2020</v>
          </cell>
          <cell r="G777" t="str">
            <v>CUNDINAMARCA</v>
          </cell>
          <cell r="H777">
            <v>0.729765</v>
          </cell>
          <cell r="I777">
            <v>1.2266000000000001E-2</v>
          </cell>
          <cell r="J777" t="str">
            <v>4,425778925738</v>
          </cell>
          <cell r="K777" t="str">
            <v>-74,059469799566</v>
          </cell>
        </row>
        <row r="778">
          <cell r="B778" t="str">
            <v>25181</v>
          </cell>
          <cell r="C778" t="str">
            <v>25181 - Choachi</v>
          </cell>
          <cell r="D778" t="str">
            <v>CHOACHÃ</v>
          </cell>
          <cell r="E778" t="str">
            <v>25181</v>
          </cell>
          <cell r="F778">
            <v>2020</v>
          </cell>
          <cell r="G778" t="str">
            <v>CUNDINAMARCA</v>
          </cell>
          <cell r="H778">
            <v>0.75216499999999997</v>
          </cell>
          <cell r="I778">
            <v>1.7311E-2</v>
          </cell>
          <cell r="J778" t="str">
            <v>4,582965196798</v>
          </cell>
          <cell r="K778" t="str">
            <v>-73,912877228691</v>
          </cell>
        </row>
        <row r="779">
          <cell r="B779" t="str">
            <v>25183</v>
          </cell>
          <cell r="C779" t="str">
            <v>25183 - Choconta</v>
          </cell>
          <cell r="D779" t="str">
            <v>CHOCONTÃ</v>
          </cell>
          <cell r="E779" t="str">
            <v>25183</v>
          </cell>
          <cell r="F779">
            <v>2020</v>
          </cell>
          <cell r="G779" t="str">
            <v>CUNDINAMARCA</v>
          </cell>
          <cell r="H779">
            <v>1.0373209999999999</v>
          </cell>
          <cell r="I779">
            <v>2.4482E-2</v>
          </cell>
          <cell r="J779" t="str">
            <v>5,118419270796</v>
          </cell>
          <cell r="K779" t="str">
            <v>-73,680685830808</v>
          </cell>
        </row>
        <row r="780">
          <cell r="B780" t="str">
            <v>25200</v>
          </cell>
          <cell r="C780" t="str">
            <v>25200 - Cogua</v>
          </cell>
          <cell r="D780" t="str">
            <v>COGUA</v>
          </cell>
          <cell r="E780" t="str">
            <v>25200</v>
          </cell>
          <cell r="F780">
            <v>2020</v>
          </cell>
          <cell r="G780" t="str">
            <v>CUNDINAMARCA</v>
          </cell>
          <cell r="H780">
            <v>0.68315400000000004</v>
          </cell>
          <cell r="I780">
            <v>1.0836999999999999E-2</v>
          </cell>
          <cell r="J780" t="str">
            <v>5,103127532429</v>
          </cell>
          <cell r="K780" t="str">
            <v>-73,975365589783</v>
          </cell>
        </row>
        <row r="781">
          <cell r="B781" t="str">
            <v>25214</v>
          </cell>
          <cell r="C781" t="str">
            <v>25214 - Cota</v>
          </cell>
          <cell r="D781" t="str">
            <v>COTA</v>
          </cell>
          <cell r="E781" t="str">
            <v>25214</v>
          </cell>
          <cell r="F781">
            <v>2020</v>
          </cell>
          <cell r="G781" t="str">
            <v>CUNDINAMARCA</v>
          </cell>
          <cell r="H781">
            <v>0.51951700000000001</v>
          </cell>
          <cell r="I781">
            <v>4.3759999999999997E-3</v>
          </cell>
          <cell r="J781" t="str">
            <v>4,788271996676</v>
          </cell>
          <cell r="K781" t="str">
            <v>-74,123395068677</v>
          </cell>
        </row>
        <row r="782">
          <cell r="B782" t="str">
            <v>25224</v>
          </cell>
          <cell r="C782" t="str">
            <v>25224 - Cucunuba</v>
          </cell>
          <cell r="D782" t="str">
            <v>CUCUNUBÃ</v>
          </cell>
          <cell r="E782" t="str">
            <v>25224</v>
          </cell>
          <cell r="F782">
            <v>2020</v>
          </cell>
          <cell r="G782" t="str">
            <v>CUNDINAMARCA</v>
          </cell>
          <cell r="H782">
            <v>0.55556899999999998</v>
          </cell>
          <cell r="I782">
            <v>8.9599999999999992E-3</v>
          </cell>
          <cell r="J782" t="str">
            <v>5,230308104831</v>
          </cell>
          <cell r="K782" t="str">
            <v>-73,780018848742</v>
          </cell>
        </row>
        <row r="783">
          <cell r="B783" t="str">
            <v>25245</v>
          </cell>
          <cell r="C783" t="str">
            <v>25245 - El Colegio</v>
          </cell>
          <cell r="D783" t="str">
            <v>EL COLEGIO</v>
          </cell>
          <cell r="E783" t="str">
            <v>25245</v>
          </cell>
          <cell r="F783">
            <v>2020</v>
          </cell>
          <cell r="G783" t="str">
            <v>CUNDINAMARCA</v>
          </cell>
          <cell r="H783">
            <v>0.52123299999999995</v>
          </cell>
          <cell r="I783">
            <v>9.6380000000000007E-3</v>
          </cell>
          <cell r="J783" t="str">
            <v>4,556947085121</v>
          </cell>
          <cell r="K783" t="str">
            <v>-74,426584776419</v>
          </cell>
        </row>
        <row r="784">
          <cell r="B784" t="str">
            <v>25258</v>
          </cell>
          <cell r="C784" t="str">
            <v>25258 - El Peñón</v>
          </cell>
          <cell r="D784" t="str">
            <v>EL PEÃ‘Ã“N</v>
          </cell>
          <cell r="E784" t="str">
            <v>25258</v>
          </cell>
          <cell r="F784">
            <v>2020</v>
          </cell>
          <cell r="G784" t="str">
            <v>CUNDINAMARCA</v>
          </cell>
          <cell r="H784">
            <v>0.69807399999999997</v>
          </cell>
          <cell r="I784">
            <v>1.0938E-2</v>
          </cell>
          <cell r="J784" t="str">
            <v>5,261728243562</v>
          </cell>
          <cell r="K784" t="str">
            <v>-74,308305639216</v>
          </cell>
        </row>
        <row r="785">
          <cell r="B785" t="str">
            <v>25269</v>
          </cell>
          <cell r="C785" t="str">
            <v>25269 - Facatativá</v>
          </cell>
          <cell r="D785" t="str">
            <v>FACATATIVÃ</v>
          </cell>
          <cell r="E785" t="str">
            <v>25269</v>
          </cell>
          <cell r="F785">
            <v>2020</v>
          </cell>
          <cell r="G785" t="str">
            <v>CUNDINAMARCA</v>
          </cell>
          <cell r="H785">
            <v>0.67057100000000003</v>
          </cell>
          <cell r="I785">
            <v>1.2881999999999999E-2</v>
          </cell>
          <cell r="J785" t="str">
            <v>4,834052333946</v>
          </cell>
          <cell r="K785" t="str">
            <v>-74,338022897545</v>
          </cell>
        </row>
        <row r="786">
          <cell r="B786" t="str">
            <v>25279</v>
          </cell>
          <cell r="C786" t="str">
            <v>25279 - Fomeque</v>
          </cell>
          <cell r="D786" t="str">
            <v>FÃ“MEQUE</v>
          </cell>
          <cell r="E786" t="str">
            <v>25279</v>
          </cell>
          <cell r="F786">
            <v>2020</v>
          </cell>
          <cell r="G786" t="str">
            <v>CUNDINAMARCA</v>
          </cell>
          <cell r="H786">
            <v>0.99203600000000003</v>
          </cell>
          <cell r="I786">
            <v>3.7497999999999997E-2</v>
          </cell>
          <cell r="J786" t="str">
            <v>4,528568462410</v>
          </cell>
          <cell r="K786" t="str">
            <v>-73,797052666136</v>
          </cell>
        </row>
        <row r="787">
          <cell r="B787" t="str">
            <v>25281</v>
          </cell>
          <cell r="C787" t="str">
            <v>25281 - Fosca</v>
          </cell>
          <cell r="D787" t="str">
            <v>FOSCA</v>
          </cell>
          <cell r="E787" t="str">
            <v>25281</v>
          </cell>
          <cell r="F787">
            <v>2020</v>
          </cell>
          <cell r="G787" t="str">
            <v>CUNDINAMARCA</v>
          </cell>
          <cell r="H787">
            <v>0.51804799999999995</v>
          </cell>
          <cell r="I787">
            <v>9.0589999999999993E-3</v>
          </cell>
          <cell r="J787" t="str">
            <v>4,316280072155</v>
          </cell>
          <cell r="K787" t="str">
            <v>-73,952867837707</v>
          </cell>
        </row>
        <row r="788">
          <cell r="B788" t="str">
            <v>25286</v>
          </cell>
          <cell r="C788" t="str">
            <v>25286 - Funza</v>
          </cell>
          <cell r="D788" t="str">
            <v>FUNZA</v>
          </cell>
          <cell r="E788" t="str">
            <v>25286</v>
          </cell>
          <cell r="F788">
            <v>2020</v>
          </cell>
          <cell r="G788" t="str">
            <v>CUNDINAMARCA</v>
          </cell>
          <cell r="H788">
            <v>0.409912</v>
          </cell>
          <cell r="I788">
            <v>5.5230000000000001E-3</v>
          </cell>
          <cell r="J788" t="str">
            <v>4,743996711325</v>
          </cell>
          <cell r="K788" t="str">
            <v>-74,198659922747</v>
          </cell>
        </row>
        <row r="789">
          <cell r="B789" t="str">
            <v>25288</v>
          </cell>
          <cell r="C789" t="str">
            <v>25288 - Fuquene</v>
          </cell>
          <cell r="D789" t="str">
            <v>FÃšQUENE</v>
          </cell>
          <cell r="E789" t="str">
            <v>25288</v>
          </cell>
          <cell r="F789">
            <v>2020</v>
          </cell>
          <cell r="G789" t="str">
            <v>CUNDINAMARCA</v>
          </cell>
          <cell r="H789">
            <v>0.43768800000000002</v>
          </cell>
          <cell r="I789">
            <v>6.3200000000000001E-3</v>
          </cell>
          <cell r="J789" t="str">
            <v>5,416288902214</v>
          </cell>
          <cell r="K789" t="str">
            <v>-73,770598289079</v>
          </cell>
        </row>
        <row r="790">
          <cell r="B790" t="str">
            <v>25293</v>
          </cell>
          <cell r="C790" t="str">
            <v>25293 - Gachala</v>
          </cell>
          <cell r="D790" t="str">
            <v>GACHALÃ</v>
          </cell>
          <cell r="E790" t="str">
            <v>25293</v>
          </cell>
          <cell r="F790">
            <v>2020</v>
          </cell>
          <cell r="G790" t="str">
            <v>CUNDINAMARCA</v>
          </cell>
          <cell r="H790">
            <v>1.103429</v>
          </cell>
          <cell r="I790">
            <v>3.1375E-2</v>
          </cell>
          <cell r="J790" t="str">
            <v>4,654955129720</v>
          </cell>
          <cell r="K790" t="str">
            <v>-73,510553814119</v>
          </cell>
        </row>
        <row r="791">
          <cell r="B791" t="str">
            <v>25295</v>
          </cell>
          <cell r="C791" t="str">
            <v>25295 - Gachancipa</v>
          </cell>
          <cell r="D791" t="str">
            <v>GACHANCIPÃ</v>
          </cell>
          <cell r="E791" t="str">
            <v>25295</v>
          </cell>
          <cell r="F791">
            <v>2020</v>
          </cell>
          <cell r="G791" t="str">
            <v>CUNDINAMARCA</v>
          </cell>
          <cell r="H791">
            <v>0.29282599999999998</v>
          </cell>
          <cell r="I791">
            <v>3.5109999999999998E-3</v>
          </cell>
          <cell r="J791" t="str">
            <v>5,010019530239</v>
          </cell>
          <cell r="K791" t="str">
            <v>-73,876717589943</v>
          </cell>
        </row>
        <row r="792">
          <cell r="B792" t="str">
            <v>25297</v>
          </cell>
          <cell r="C792" t="str">
            <v>25297 - Gacheta</v>
          </cell>
          <cell r="D792" t="str">
            <v>GACHETÃ</v>
          </cell>
          <cell r="E792" t="str">
            <v>25297</v>
          </cell>
          <cell r="F792">
            <v>2020</v>
          </cell>
          <cell r="G792" t="str">
            <v>CUNDINAMARCA</v>
          </cell>
          <cell r="H792">
            <v>0.77191900000000002</v>
          </cell>
          <cell r="I792">
            <v>2.1103E-2</v>
          </cell>
          <cell r="J792" t="str">
            <v>4,867551134357</v>
          </cell>
          <cell r="K792" t="str">
            <v>-73,617732872010</v>
          </cell>
        </row>
        <row r="793">
          <cell r="B793" t="str">
            <v>25299</v>
          </cell>
          <cell r="C793" t="str">
            <v>25299 - Gama</v>
          </cell>
          <cell r="D793" t="str">
            <v>GAMA</v>
          </cell>
          <cell r="E793" t="str">
            <v>25299</v>
          </cell>
          <cell r="F793">
            <v>2020</v>
          </cell>
          <cell r="G793" t="str">
            <v>CUNDINAMARCA</v>
          </cell>
          <cell r="H793">
            <v>0.44697999999999999</v>
          </cell>
          <cell r="I793">
            <v>8.7770000000000001E-3</v>
          </cell>
          <cell r="J793" t="str">
            <v>4,723573464476</v>
          </cell>
          <cell r="K793" t="str">
            <v>-73,600544414460</v>
          </cell>
        </row>
        <row r="794">
          <cell r="B794" t="str">
            <v>25312</v>
          </cell>
          <cell r="C794" t="str">
            <v>25312 - Granada</v>
          </cell>
          <cell r="D794" t="str">
            <v>GRANADA</v>
          </cell>
          <cell r="E794" t="str">
            <v>25312</v>
          </cell>
          <cell r="F794">
            <v>2020</v>
          </cell>
          <cell r="G794" t="str">
            <v>CUNDINAMARCA</v>
          </cell>
          <cell r="H794">
            <v>0.39041900000000002</v>
          </cell>
          <cell r="I794">
            <v>4.947E-3</v>
          </cell>
          <cell r="J794" t="str">
            <v>4,523484884160</v>
          </cell>
          <cell r="K794" t="str">
            <v>-74,337246192063</v>
          </cell>
        </row>
        <row r="795">
          <cell r="B795" t="str">
            <v>25317</v>
          </cell>
          <cell r="C795" t="str">
            <v>25317 - Guacheta</v>
          </cell>
          <cell r="D795" t="str">
            <v>GUACHETÃ</v>
          </cell>
          <cell r="E795" t="str">
            <v>25317</v>
          </cell>
          <cell r="F795">
            <v>2020</v>
          </cell>
          <cell r="G795" t="str">
            <v>CUNDINAMARCA</v>
          </cell>
          <cell r="H795">
            <v>0.63231499999999996</v>
          </cell>
          <cell r="I795">
            <v>1.3884000000000001E-2</v>
          </cell>
          <cell r="J795" t="str">
            <v>5,387291541945</v>
          </cell>
          <cell r="K795" t="str">
            <v>-73,693282341326</v>
          </cell>
        </row>
        <row r="796">
          <cell r="B796" t="str">
            <v>25320</v>
          </cell>
          <cell r="C796" t="str">
            <v>25320 - Guaduas</v>
          </cell>
          <cell r="D796" t="str">
            <v>GUADUAS</v>
          </cell>
          <cell r="E796" t="str">
            <v>25320</v>
          </cell>
          <cell r="F796">
            <v>2020</v>
          </cell>
          <cell r="G796" t="str">
            <v>CUNDINAMARCA</v>
          </cell>
          <cell r="H796">
            <v>1.5709070000000001</v>
          </cell>
          <cell r="I796">
            <v>6.2282999999999998E-2</v>
          </cell>
          <cell r="J796" t="str">
            <v>5,173554763887</v>
          </cell>
          <cell r="K796" t="str">
            <v>-74,640146507404</v>
          </cell>
        </row>
        <row r="797">
          <cell r="B797" t="str">
            <v>25322</v>
          </cell>
          <cell r="C797" t="str">
            <v>25322 - Guasca</v>
          </cell>
          <cell r="D797" t="str">
            <v>GUASCA</v>
          </cell>
          <cell r="E797" t="str">
            <v>25322</v>
          </cell>
          <cell r="F797">
            <v>2020</v>
          </cell>
          <cell r="G797" t="str">
            <v>CUNDINAMARCA</v>
          </cell>
          <cell r="H797">
            <v>0.94332499999999997</v>
          </cell>
          <cell r="I797">
            <v>2.9394E-2</v>
          </cell>
          <cell r="J797" t="str">
            <v>4,801276831512</v>
          </cell>
          <cell r="K797" t="str">
            <v>-73,846434852428</v>
          </cell>
        </row>
        <row r="798">
          <cell r="B798" t="str">
            <v>25324</v>
          </cell>
          <cell r="C798" t="str">
            <v>25324 - Guataqui</v>
          </cell>
          <cell r="D798" t="str">
            <v>GUATAQUÃ</v>
          </cell>
          <cell r="E798" t="str">
            <v>25324</v>
          </cell>
          <cell r="F798">
            <v>2020</v>
          </cell>
          <cell r="G798" t="str">
            <v>CUNDINAMARCA</v>
          </cell>
          <cell r="H798">
            <v>0.575712</v>
          </cell>
          <cell r="I798">
            <v>7.4099999999999999E-3</v>
          </cell>
          <cell r="J798" t="str">
            <v>4,512302848187</v>
          </cell>
          <cell r="K798" t="str">
            <v>-74,781849756768</v>
          </cell>
        </row>
        <row r="799">
          <cell r="B799" t="str">
            <v>25326</v>
          </cell>
          <cell r="C799" t="str">
            <v>25326 - Guatavita</v>
          </cell>
          <cell r="D799" t="str">
            <v>GUATAVITA</v>
          </cell>
          <cell r="E799" t="str">
            <v>25326</v>
          </cell>
          <cell r="F799">
            <v>2020</v>
          </cell>
          <cell r="G799" t="str">
            <v>CUNDINAMARCA</v>
          </cell>
          <cell r="H799">
            <v>0.74927100000000002</v>
          </cell>
          <cell r="I799">
            <v>2.0576000000000001E-2</v>
          </cell>
          <cell r="J799" t="str">
            <v>4,911587170086</v>
          </cell>
          <cell r="K799" t="str">
            <v>-73,786485644104</v>
          </cell>
        </row>
        <row r="800">
          <cell r="B800" t="str">
            <v>25328</v>
          </cell>
          <cell r="C800" t="str">
            <v>25328 - Guayabal De Siquima</v>
          </cell>
          <cell r="D800" t="str">
            <v>GUAYABAL DE SÃQUIMA</v>
          </cell>
          <cell r="E800" t="str">
            <v>25328</v>
          </cell>
          <cell r="F800">
            <v>2020</v>
          </cell>
          <cell r="G800" t="str">
            <v>CUNDINAMARCA</v>
          </cell>
          <cell r="H800">
            <v>0.44412800000000002</v>
          </cell>
          <cell r="I800">
            <v>5.0439999999999999E-3</v>
          </cell>
          <cell r="J800" t="str">
            <v>4,879395720065</v>
          </cell>
          <cell r="K800" t="str">
            <v>-74,483476792384</v>
          </cell>
        </row>
        <row r="801">
          <cell r="B801" t="str">
            <v>25335</v>
          </cell>
          <cell r="C801" t="str">
            <v>25335 - Guayabetal</v>
          </cell>
          <cell r="D801" t="str">
            <v>GUAYABETAL</v>
          </cell>
          <cell r="E801" t="str">
            <v>25335</v>
          </cell>
          <cell r="F801">
            <v>2020</v>
          </cell>
          <cell r="G801" t="str">
            <v>CUNDINAMARCA</v>
          </cell>
          <cell r="H801">
            <v>0.82854499999999998</v>
          </cell>
          <cell r="I801">
            <v>1.8149999999999999E-2</v>
          </cell>
          <cell r="J801" t="str">
            <v>4,231875945408</v>
          </cell>
          <cell r="K801" t="str">
            <v>-73,835439807293</v>
          </cell>
        </row>
        <row r="802">
          <cell r="B802" t="str">
            <v>25339</v>
          </cell>
          <cell r="C802" t="str">
            <v>25339 - Gutierrez</v>
          </cell>
          <cell r="D802" t="str">
            <v>GUTIÃ‰RREZ</v>
          </cell>
          <cell r="E802" t="str">
            <v>25339</v>
          </cell>
          <cell r="F802">
            <v>2020</v>
          </cell>
          <cell r="G802" t="str">
            <v>CUNDINAMARCA</v>
          </cell>
          <cell r="H802">
            <v>1.188741</v>
          </cell>
          <cell r="I802">
            <v>3.6915000000000003E-2</v>
          </cell>
          <cell r="J802" t="str">
            <v>4,166089562612</v>
          </cell>
          <cell r="K802" t="str">
            <v>-74,024652701668</v>
          </cell>
        </row>
        <row r="803">
          <cell r="B803" t="str">
            <v>25368</v>
          </cell>
          <cell r="C803" t="str">
            <v>25368 - Jerusalen</v>
          </cell>
          <cell r="D803" t="str">
            <v>JERUSALÃ‰N</v>
          </cell>
          <cell r="E803" t="str">
            <v>25368</v>
          </cell>
          <cell r="F803">
            <v>2020</v>
          </cell>
          <cell r="G803" t="str">
            <v>CUNDINAMARCA</v>
          </cell>
          <cell r="H803">
            <v>0.71530300000000002</v>
          </cell>
          <cell r="I803">
            <v>1.8078E-2</v>
          </cell>
          <cell r="J803" t="str">
            <v>4,571350253812</v>
          </cell>
          <cell r="K803" t="str">
            <v>-74,689158536445</v>
          </cell>
        </row>
        <row r="804">
          <cell r="B804" t="str">
            <v>25372</v>
          </cell>
          <cell r="C804" t="str">
            <v>25372 - Junin</v>
          </cell>
          <cell r="D804" t="str">
            <v>JUNÃN</v>
          </cell>
          <cell r="E804" t="str">
            <v>25372</v>
          </cell>
          <cell r="F804">
            <v>2020</v>
          </cell>
          <cell r="G804" t="str">
            <v>CUNDINAMARCA</v>
          </cell>
          <cell r="H804">
            <v>1.059515</v>
          </cell>
          <cell r="I804">
            <v>2.8022999999999999E-2</v>
          </cell>
          <cell r="J804" t="str">
            <v>4,705170789353</v>
          </cell>
          <cell r="K804" t="str">
            <v>-73,692478732379</v>
          </cell>
        </row>
        <row r="805">
          <cell r="B805" t="str">
            <v>25377</v>
          </cell>
          <cell r="C805" t="str">
            <v>25377 - La Calera</v>
          </cell>
          <cell r="D805" t="str">
            <v>LA CALERA</v>
          </cell>
          <cell r="E805" t="str">
            <v>25377</v>
          </cell>
          <cell r="F805">
            <v>2020</v>
          </cell>
          <cell r="G805" t="str">
            <v>CUNDINAMARCA</v>
          </cell>
          <cell r="H805">
            <v>1.03281</v>
          </cell>
          <cell r="I805">
            <v>2.6613000000000001E-2</v>
          </cell>
          <cell r="J805" t="str">
            <v>4,700785443020</v>
          </cell>
          <cell r="K805" t="str">
            <v>-73,929399208175</v>
          </cell>
        </row>
        <row r="806">
          <cell r="B806" t="str">
            <v>25386</v>
          </cell>
          <cell r="C806" t="str">
            <v>25386 - La Mesa</v>
          </cell>
          <cell r="D806" t="str">
            <v>LA MESA</v>
          </cell>
          <cell r="E806" t="str">
            <v>25386</v>
          </cell>
          <cell r="F806">
            <v>2020</v>
          </cell>
          <cell r="G806" t="str">
            <v>CUNDINAMARCA</v>
          </cell>
          <cell r="H806">
            <v>0.60130399999999995</v>
          </cell>
          <cell r="I806">
            <v>1.2078E-2</v>
          </cell>
          <cell r="J806" t="str">
            <v>4,650773167294</v>
          </cell>
          <cell r="K806" t="str">
            <v>-74,473217169402</v>
          </cell>
        </row>
        <row r="807">
          <cell r="B807" t="str">
            <v>25394</v>
          </cell>
          <cell r="C807" t="str">
            <v>25394 - La Palma</v>
          </cell>
          <cell r="D807" t="str">
            <v>LA PALMA</v>
          </cell>
          <cell r="E807" t="str">
            <v>25394</v>
          </cell>
          <cell r="F807">
            <v>2020</v>
          </cell>
          <cell r="G807" t="str">
            <v>CUNDINAMARCA</v>
          </cell>
          <cell r="H807">
            <v>0.899227</v>
          </cell>
          <cell r="I807">
            <v>1.5565000000000001E-2</v>
          </cell>
          <cell r="J807" t="str">
            <v>5,333400646290</v>
          </cell>
          <cell r="K807" t="str">
            <v>-74,408078629559</v>
          </cell>
        </row>
        <row r="808">
          <cell r="B808" t="str">
            <v>25398</v>
          </cell>
          <cell r="C808" t="str">
            <v>25398 - La Peña</v>
          </cell>
          <cell r="D808" t="str">
            <v>LA PEÃ‘A</v>
          </cell>
          <cell r="E808" t="str">
            <v>25398</v>
          </cell>
          <cell r="F808">
            <v>2020</v>
          </cell>
          <cell r="G808" t="str">
            <v>CUNDINAMARCA</v>
          </cell>
          <cell r="H808">
            <v>0.55735400000000002</v>
          </cell>
          <cell r="I808">
            <v>1.0479E-2</v>
          </cell>
          <cell r="J808" t="str">
            <v>5,204598819738</v>
          </cell>
          <cell r="K808" t="str">
            <v>-74,407866109389</v>
          </cell>
        </row>
        <row r="809">
          <cell r="B809" t="str">
            <v>25402</v>
          </cell>
          <cell r="C809" t="str">
            <v>25402 - La Vega</v>
          </cell>
          <cell r="D809" t="str">
            <v>LA VEGA</v>
          </cell>
          <cell r="E809" t="str">
            <v>25402</v>
          </cell>
          <cell r="F809">
            <v>2020</v>
          </cell>
          <cell r="G809" t="str">
            <v>CUNDINAMARCA</v>
          </cell>
          <cell r="H809">
            <v>0.73305100000000001</v>
          </cell>
          <cell r="I809">
            <v>1.2674E-2</v>
          </cell>
          <cell r="J809" t="str">
            <v>4,978619842242</v>
          </cell>
          <cell r="K809" t="str">
            <v>-74,339360611391</v>
          </cell>
        </row>
        <row r="810">
          <cell r="B810" t="str">
            <v>25407</v>
          </cell>
          <cell r="C810" t="str">
            <v>25407 - Lenguazaque</v>
          </cell>
          <cell r="D810" t="str">
            <v>LENGUAZAQUE</v>
          </cell>
          <cell r="E810" t="str">
            <v>25407</v>
          </cell>
          <cell r="F810">
            <v>2020</v>
          </cell>
          <cell r="G810" t="str">
            <v>CUNDINAMARCA</v>
          </cell>
          <cell r="H810">
            <v>0.625166</v>
          </cell>
          <cell r="I810">
            <v>1.2696000000000001E-2</v>
          </cell>
          <cell r="J810" t="str">
            <v>5,303637170517</v>
          </cell>
          <cell r="K810" t="str">
            <v>-73,681532276594</v>
          </cell>
        </row>
        <row r="811">
          <cell r="B811" t="str">
            <v>25426</v>
          </cell>
          <cell r="C811" t="str">
            <v>25426 - Macheta</v>
          </cell>
          <cell r="D811" t="str">
            <v>MACHETÃ</v>
          </cell>
          <cell r="E811" t="str">
            <v>25426</v>
          </cell>
          <cell r="F811">
            <v>2020</v>
          </cell>
          <cell r="G811" t="str">
            <v>CUNDINAMARCA</v>
          </cell>
          <cell r="H811">
            <v>0.71403399999999995</v>
          </cell>
          <cell r="I811">
            <v>1.8689999999999998E-2</v>
          </cell>
          <cell r="J811" t="str">
            <v>5,040349198019</v>
          </cell>
          <cell r="K811" t="str">
            <v>-73,617382409039</v>
          </cell>
        </row>
        <row r="812">
          <cell r="B812" t="str">
            <v>25430</v>
          </cell>
          <cell r="C812" t="str">
            <v>25430 - Madrid</v>
          </cell>
          <cell r="D812" t="str">
            <v>MADRID</v>
          </cell>
          <cell r="E812" t="str">
            <v>25430</v>
          </cell>
          <cell r="F812">
            <v>2020</v>
          </cell>
          <cell r="G812" t="str">
            <v>CUNDINAMARCA</v>
          </cell>
          <cell r="H812">
            <v>0.71981200000000001</v>
          </cell>
          <cell r="I812">
            <v>9.7479999999999997E-3</v>
          </cell>
          <cell r="J812" t="str">
            <v>4,772677443663</v>
          </cell>
          <cell r="K812" t="str">
            <v>-74,259768548294</v>
          </cell>
        </row>
        <row r="813">
          <cell r="B813" t="str">
            <v>25436</v>
          </cell>
          <cell r="C813" t="str">
            <v>25436 - Manta</v>
          </cell>
          <cell r="D813" t="str">
            <v>MANTA</v>
          </cell>
          <cell r="E813" t="str">
            <v>25436</v>
          </cell>
          <cell r="F813">
            <v>2020</v>
          </cell>
          <cell r="G813" t="str">
            <v>CUNDINAMARCA</v>
          </cell>
          <cell r="H813">
            <v>0.47054299999999999</v>
          </cell>
          <cell r="I813">
            <v>8.7980000000000003E-3</v>
          </cell>
          <cell r="J813" t="str">
            <v>4,976881151153</v>
          </cell>
          <cell r="K813" t="str">
            <v>-73,563137406075</v>
          </cell>
        </row>
        <row r="814">
          <cell r="B814" t="str">
            <v>25438</v>
          </cell>
          <cell r="C814" t="str">
            <v>25438 - Medina</v>
          </cell>
          <cell r="D814" t="str">
            <v>MEDINA</v>
          </cell>
          <cell r="E814" t="str">
            <v>25438</v>
          </cell>
          <cell r="F814">
            <v>2020</v>
          </cell>
          <cell r="G814" t="str">
            <v>CUNDINAMARCA</v>
          </cell>
          <cell r="H814">
            <v>1.4493039999999999</v>
          </cell>
          <cell r="I814">
            <v>9.7502000000000005E-2</v>
          </cell>
          <cell r="J814" t="str">
            <v>4,484437919399</v>
          </cell>
          <cell r="K814" t="str">
            <v>-73,405984868069</v>
          </cell>
        </row>
        <row r="815">
          <cell r="B815" t="str">
            <v>25483</v>
          </cell>
          <cell r="C815" t="str">
            <v>25483 - Nariño</v>
          </cell>
          <cell r="D815" t="str">
            <v>NARIÃ‘O</v>
          </cell>
          <cell r="E815" t="str">
            <v>25483</v>
          </cell>
          <cell r="F815">
            <v>2020</v>
          </cell>
          <cell r="G815" t="str">
            <v>CUNDINAMARCA</v>
          </cell>
          <cell r="H815">
            <v>0.52191200000000004</v>
          </cell>
          <cell r="I815">
            <v>4.4939999999999997E-3</v>
          </cell>
          <cell r="J815" t="str">
            <v>4,407952014645</v>
          </cell>
          <cell r="K815" t="str">
            <v>-74,805653169611</v>
          </cell>
        </row>
        <row r="816">
          <cell r="B816" t="str">
            <v>25486</v>
          </cell>
          <cell r="C816" t="str">
            <v>25486 - Nemocon</v>
          </cell>
          <cell r="D816" t="str">
            <v>NEMOCÃ“N</v>
          </cell>
          <cell r="E816" t="str">
            <v>25486</v>
          </cell>
          <cell r="F816">
            <v>2020</v>
          </cell>
          <cell r="G816" t="str">
            <v>CUNDINAMARCA</v>
          </cell>
          <cell r="H816">
            <v>0.55094100000000001</v>
          </cell>
          <cell r="I816">
            <v>8.0219999999999996E-3</v>
          </cell>
          <cell r="J816" t="str">
            <v>5,093705357860</v>
          </cell>
          <cell r="K816" t="str">
            <v>-73,883802374599</v>
          </cell>
        </row>
        <row r="817">
          <cell r="B817" t="str">
            <v>25488</v>
          </cell>
          <cell r="C817" t="str">
            <v>25488 - Nilo</v>
          </cell>
          <cell r="D817" t="str">
            <v>NILO</v>
          </cell>
          <cell r="E817" t="str">
            <v>25488</v>
          </cell>
          <cell r="F817">
            <v>2020</v>
          </cell>
          <cell r="G817" t="str">
            <v>CUNDINAMARCA</v>
          </cell>
          <cell r="H817">
            <v>0.84429900000000002</v>
          </cell>
          <cell r="I817">
            <v>1.8305999999999999E-2</v>
          </cell>
          <cell r="J817" t="str">
            <v>4,294780933142</v>
          </cell>
          <cell r="K817" t="str">
            <v>-74,614694997439</v>
          </cell>
        </row>
        <row r="818">
          <cell r="B818" t="str">
            <v>25489</v>
          </cell>
          <cell r="C818" t="str">
            <v>25489 - Nimaima</v>
          </cell>
          <cell r="D818" t="str">
            <v>NIMAIMA</v>
          </cell>
          <cell r="E818" t="str">
            <v>25489</v>
          </cell>
          <cell r="F818">
            <v>2020</v>
          </cell>
          <cell r="G818" t="str">
            <v>CUNDINAMARCA</v>
          </cell>
          <cell r="H818">
            <v>0.499052</v>
          </cell>
          <cell r="I818">
            <v>4.8529999999999997E-3</v>
          </cell>
          <cell r="J818" t="str">
            <v>5,133748303957</v>
          </cell>
          <cell r="K818" t="str">
            <v>-74,396380940126</v>
          </cell>
        </row>
        <row r="819">
          <cell r="B819" t="str">
            <v>25491</v>
          </cell>
          <cell r="C819" t="str">
            <v>25491 - Nocaima</v>
          </cell>
          <cell r="D819" t="str">
            <v>NOCAIMA</v>
          </cell>
          <cell r="E819" t="str">
            <v>25491</v>
          </cell>
          <cell r="F819">
            <v>2020</v>
          </cell>
          <cell r="G819" t="str">
            <v>CUNDINAMARCA</v>
          </cell>
          <cell r="H819">
            <v>0.39879900000000001</v>
          </cell>
          <cell r="I819">
            <v>5.6220000000000003E-3</v>
          </cell>
          <cell r="J819" t="str">
            <v>5,066110761478</v>
          </cell>
          <cell r="K819" t="str">
            <v>-74,389754757849</v>
          </cell>
        </row>
        <row r="820">
          <cell r="B820" t="str">
            <v>25506</v>
          </cell>
          <cell r="C820" t="str">
            <v>25506 - Venecia</v>
          </cell>
          <cell r="D820" t="str">
            <v>VENECIA</v>
          </cell>
          <cell r="E820" t="str">
            <v>25506</v>
          </cell>
          <cell r="F820">
            <v>2020</v>
          </cell>
          <cell r="G820" t="str">
            <v>CUNDINAMARCA</v>
          </cell>
          <cell r="H820">
            <v>0.48736800000000002</v>
          </cell>
          <cell r="I820">
            <v>9.9520000000000008E-3</v>
          </cell>
          <cell r="J820" t="str">
            <v>4,063342073517</v>
          </cell>
          <cell r="K820" t="str">
            <v>-74,452597955093</v>
          </cell>
        </row>
        <row r="821">
          <cell r="B821" t="str">
            <v>25513</v>
          </cell>
          <cell r="C821" t="str">
            <v>25513 - Pacho</v>
          </cell>
          <cell r="D821" t="str">
            <v>PACHO</v>
          </cell>
          <cell r="E821" t="str">
            <v>25513</v>
          </cell>
          <cell r="F821">
            <v>2020</v>
          </cell>
          <cell r="G821" t="str">
            <v>CUNDINAMARCA</v>
          </cell>
          <cell r="H821">
            <v>1.2021630000000001</v>
          </cell>
          <cell r="I821">
            <v>3.2840000000000001E-2</v>
          </cell>
          <cell r="J821" t="str">
            <v>5,168367634139</v>
          </cell>
          <cell r="K821" t="str">
            <v>-74,163365442513</v>
          </cell>
        </row>
        <row r="822">
          <cell r="B822" t="str">
            <v>25518</v>
          </cell>
          <cell r="C822" t="str">
            <v>25518 - Paime</v>
          </cell>
          <cell r="D822" t="str">
            <v>PAIME</v>
          </cell>
          <cell r="E822" t="str">
            <v>25518</v>
          </cell>
          <cell r="F822">
            <v>2020</v>
          </cell>
          <cell r="G822" t="str">
            <v>CUNDINAMARCA</v>
          </cell>
          <cell r="H822">
            <v>0.68908499999999995</v>
          </cell>
          <cell r="I822">
            <v>1.4167000000000001E-2</v>
          </cell>
          <cell r="J822" t="str">
            <v>5,387647345051</v>
          </cell>
          <cell r="K822" t="str">
            <v>-74,163956956022</v>
          </cell>
        </row>
        <row r="823">
          <cell r="B823" t="str">
            <v>25524</v>
          </cell>
          <cell r="C823" t="str">
            <v>25524 - Pandi</v>
          </cell>
          <cell r="D823" t="str">
            <v>PANDI</v>
          </cell>
          <cell r="E823" t="str">
            <v>25524</v>
          </cell>
          <cell r="F823">
            <v>2020</v>
          </cell>
          <cell r="G823" t="str">
            <v>CUNDINAMARCA</v>
          </cell>
          <cell r="H823">
            <v>0.406086</v>
          </cell>
          <cell r="I823">
            <v>5.8399999999999997E-3</v>
          </cell>
          <cell r="J823" t="str">
            <v>4,180497267616</v>
          </cell>
          <cell r="K823" t="str">
            <v>-74,471121297337</v>
          </cell>
        </row>
        <row r="824">
          <cell r="B824" t="str">
            <v>25530</v>
          </cell>
          <cell r="C824" t="str">
            <v>25530 - Paratebueno</v>
          </cell>
          <cell r="D824" t="str">
            <v>PARATEBUENO</v>
          </cell>
          <cell r="E824" t="str">
            <v>25530</v>
          </cell>
          <cell r="F824">
            <v>2020</v>
          </cell>
          <cell r="G824" t="str">
            <v>CUNDINAMARCA</v>
          </cell>
          <cell r="H824">
            <v>1.7923439999999999</v>
          </cell>
          <cell r="I824">
            <v>7.2136000000000006E-2</v>
          </cell>
          <cell r="J824" t="str">
            <v>4,452343244879</v>
          </cell>
          <cell r="K824" t="str">
            <v>-73,186985777914</v>
          </cell>
        </row>
        <row r="825">
          <cell r="B825" t="str">
            <v>25535</v>
          </cell>
          <cell r="C825" t="str">
            <v>25535 - Pasca</v>
          </cell>
          <cell r="D825" t="str">
            <v>PASCA</v>
          </cell>
          <cell r="E825" t="str">
            <v>25535</v>
          </cell>
          <cell r="F825">
            <v>2020</v>
          </cell>
          <cell r="G825" t="str">
            <v>CUNDINAMARCA</v>
          </cell>
          <cell r="H825">
            <v>0.71435599999999999</v>
          </cell>
          <cell r="I825">
            <v>2.2134000000000001E-2</v>
          </cell>
          <cell r="J825" t="str">
            <v>4,293733610584</v>
          </cell>
          <cell r="K825" t="str">
            <v>-74,273969240325</v>
          </cell>
        </row>
        <row r="826">
          <cell r="B826" t="str">
            <v>25572</v>
          </cell>
          <cell r="C826" t="str">
            <v>25572 - Puerto Salgar</v>
          </cell>
          <cell r="D826" t="str">
            <v>PUERTO SALGAR</v>
          </cell>
          <cell r="E826" t="str">
            <v>25572</v>
          </cell>
          <cell r="F826">
            <v>2020</v>
          </cell>
          <cell r="G826" t="str">
            <v>CUNDINAMARCA</v>
          </cell>
          <cell r="H826">
            <v>1.3299989999999999</v>
          </cell>
          <cell r="I826">
            <v>4.2109000000000001E-2</v>
          </cell>
          <cell r="J826" t="str">
            <v>5,619752747877</v>
          </cell>
          <cell r="K826" t="str">
            <v>-74,580192303395</v>
          </cell>
        </row>
        <row r="827">
          <cell r="B827" t="str">
            <v>25580</v>
          </cell>
          <cell r="C827" t="str">
            <v>25580 - Puli</v>
          </cell>
          <cell r="D827" t="str">
            <v>PULÃ</v>
          </cell>
          <cell r="E827" t="str">
            <v>25580</v>
          </cell>
          <cell r="F827">
            <v>2020</v>
          </cell>
          <cell r="G827" t="str">
            <v>CUNDINAMARCA</v>
          </cell>
          <cell r="H827">
            <v>0.66500400000000004</v>
          </cell>
          <cell r="I827">
            <v>1.6111E-2</v>
          </cell>
          <cell r="J827" t="str">
            <v>4,691336253467</v>
          </cell>
          <cell r="K827" t="str">
            <v>-74,680744035894</v>
          </cell>
        </row>
        <row r="828">
          <cell r="B828" t="str">
            <v>25592</v>
          </cell>
          <cell r="C828" t="str">
            <v>25592 - Quebradanegra</v>
          </cell>
          <cell r="D828" t="str">
            <v>QUEBRADANEGRA</v>
          </cell>
          <cell r="E828" t="str">
            <v>25592</v>
          </cell>
          <cell r="F828">
            <v>2020</v>
          </cell>
          <cell r="G828" t="str">
            <v>CUNDINAMARCA</v>
          </cell>
          <cell r="H828">
            <v>0.40105800000000003</v>
          </cell>
          <cell r="I828">
            <v>6.5120000000000004E-3</v>
          </cell>
          <cell r="J828" t="str">
            <v>5,099981029826</v>
          </cell>
          <cell r="K828" t="str">
            <v>-74,494510697388</v>
          </cell>
        </row>
        <row r="829">
          <cell r="B829" t="str">
            <v>25594</v>
          </cell>
          <cell r="C829" t="str">
            <v>25594 - Quetame</v>
          </cell>
          <cell r="D829" t="str">
            <v>QUETAME</v>
          </cell>
          <cell r="E829" t="str">
            <v>25594</v>
          </cell>
          <cell r="F829">
            <v>2020</v>
          </cell>
          <cell r="G829" t="str">
            <v>CUNDINAMARCA</v>
          </cell>
          <cell r="H829">
            <v>0.59465999999999997</v>
          </cell>
          <cell r="I829">
            <v>1.1228999999999999E-2</v>
          </cell>
          <cell r="J829" t="str">
            <v>4,334589043826</v>
          </cell>
          <cell r="K829" t="str">
            <v>-73,852645609969</v>
          </cell>
        </row>
        <row r="830">
          <cell r="B830" t="str">
            <v>25596</v>
          </cell>
          <cell r="C830" t="str">
            <v>25596 - Quipile</v>
          </cell>
          <cell r="D830" t="str">
            <v>QUIPILE</v>
          </cell>
          <cell r="E830" t="str">
            <v>25596</v>
          </cell>
          <cell r="F830">
            <v>2020</v>
          </cell>
          <cell r="G830" t="str">
            <v>CUNDINAMARCA</v>
          </cell>
          <cell r="H830">
            <v>0.61325099999999999</v>
          </cell>
          <cell r="I830">
            <v>1.0409E-2</v>
          </cell>
          <cell r="J830" t="str">
            <v>4,715072642504</v>
          </cell>
          <cell r="K830" t="str">
            <v>-74,554112587577</v>
          </cell>
        </row>
        <row r="831">
          <cell r="B831" t="str">
            <v>25599</v>
          </cell>
          <cell r="C831" t="str">
            <v>25599 - Apulo</v>
          </cell>
          <cell r="D831" t="str">
            <v>APULO</v>
          </cell>
          <cell r="E831" t="str">
            <v>25599</v>
          </cell>
          <cell r="F831">
            <v>2020</v>
          </cell>
          <cell r="G831" t="str">
            <v>CUNDINAMARCA</v>
          </cell>
          <cell r="H831">
            <v>0.71525499999999997</v>
          </cell>
          <cell r="I831">
            <v>9.9399999999999992E-3</v>
          </cell>
          <cell r="J831" t="str">
            <v>4,520362573673</v>
          </cell>
          <cell r="K831" t="str">
            <v>-74,578420613793</v>
          </cell>
        </row>
        <row r="832">
          <cell r="B832" t="str">
            <v>25612</v>
          </cell>
          <cell r="C832" t="str">
            <v>25612 - Ricaurte</v>
          </cell>
          <cell r="D832" t="str">
            <v>RICAURTE</v>
          </cell>
          <cell r="E832" t="str">
            <v>25612</v>
          </cell>
          <cell r="F832">
            <v>2020</v>
          </cell>
          <cell r="G832" t="str">
            <v>CUNDINAMARCA</v>
          </cell>
          <cell r="H832">
            <v>0.75924000000000003</v>
          </cell>
          <cell r="I832">
            <v>1.0449999999999999E-2</v>
          </cell>
          <cell r="J832" t="str">
            <v>4,307363489452</v>
          </cell>
          <cell r="K832" t="str">
            <v>-74,729434034319</v>
          </cell>
        </row>
        <row r="833">
          <cell r="B833" t="str">
            <v>25645</v>
          </cell>
          <cell r="C833" t="str">
            <v>25645 - San Antonio Del Tequendama</v>
          </cell>
          <cell r="D833" t="str">
            <v>SAN ANTONIO DEL TEQUENDAMA</v>
          </cell>
          <cell r="E833" t="str">
            <v>25645</v>
          </cell>
          <cell r="F833">
            <v>2020</v>
          </cell>
          <cell r="G833" t="str">
            <v>CUNDINAMARCA</v>
          </cell>
          <cell r="H833">
            <v>0.37807200000000002</v>
          </cell>
          <cell r="I833">
            <v>7.2179999999999996E-3</v>
          </cell>
          <cell r="J833" t="str">
            <v>4,599741356791</v>
          </cell>
          <cell r="K833" t="str">
            <v>-74,344903415832</v>
          </cell>
        </row>
        <row r="834">
          <cell r="B834" t="str">
            <v>25649</v>
          </cell>
          <cell r="C834" t="str">
            <v>25649 - San Bernardo</v>
          </cell>
          <cell r="D834" t="str">
            <v>SAN BERNARDO</v>
          </cell>
          <cell r="E834" t="str">
            <v>25649</v>
          </cell>
          <cell r="F834">
            <v>2020</v>
          </cell>
          <cell r="G834" t="str">
            <v>CUNDINAMARCA</v>
          </cell>
          <cell r="H834">
            <v>0.88263999999999998</v>
          </cell>
          <cell r="I834">
            <v>2.0118E-2</v>
          </cell>
          <cell r="J834" t="str">
            <v>4,140958463783</v>
          </cell>
          <cell r="K834" t="str">
            <v>-74,353976920567</v>
          </cell>
        </row>
        <row r="835">
          <cell r="B835" t="str">
            <v>25653</v>
          </cell>
          <cell r="C835" t="str">
            <v>25653 - San Cayetano</v>
          </cell>
          <cell r="D835" t="str">
            <v>SAN CAYETANO</v>
          </cell>
          <cell r="E835" t="str">
            <v>25653</v>
          </cell>
          <cell r="F835">
            <v>2020</v>
          </cell>
          <cell r="G835" t="str">
            <v>CUNDINAMARCA</v>
          </cell>
          <cell r="H835">
            <v>0.82809900000000003</v>
          </cell>
          <cell r="I835">
            <v>2.3480000000000001E-2</v>
          </cell>
          <cell r="J835" t="str">
            <v>5,314600423339</v>
          </cell>
          <cell r="K835" t="str">
            <v>-74,072320770647</v>
          </cell>
        </row>
        <row r="836">
          <cell r="B836" t="str">
            <v>25658</v>
          </cell>
          <cell r="C836" t="str">
            <v>25658 - San Francisco</v>
          </cell>
          <cell r="D836" t="str">
            <v>SAN FRANCISCO</v>
          </cell>
          <cell r="E836" t="str">
            <v>25658</v>
          </cell>
          <cell r="F836">
            <v>2020</v>
          </cell>
          <cell r="G836" t="str">
            <v>CUNDINAMARCA</v>
          </cell>
          <cell r="H836">
            <v>0.59862599999999999</v>
          </cell>
          <cell r="I836">
            <v>9.6819999999999996E-3</v>
          </cell>
          <cell r="J836" t="str">
            <v>4,964100703447</v>
          </cell>
          <cell r="K836" t="str">
            <v>-74,272171285811</v>
          </cell>
        </row>
        <row r="837">
          <cell r="B837" t="str">
            <v>25718</v>
          </cell>
          <cell r="C837" t="str">
            <v>25718 - Sasaima</v>
          </cell>
          <cell r="D837" t="str">
            <v>SASAIMA</v>
          </cell>
          <cell r="E837" t="str">
            <v>25718</v>
          </cell>
          <cell r="F837">
            <v>2020</v>
          </cell>
          <cell r="G837" t="str">
            <v>CUNDINAMARCA</v>
          </cell>
          <cell r="H837">
            <v>0.59240599999999999</v>
          </cell>
          <cell r="I837">
            <v>9.1000000000000004E-3</v>
          </cell>
          <cell r="J837" t="str">
            <v>4,946805263414</v>
          </cell>
          <cell r="K837" t="str">
            <v>-74,412309212114</v>
          </cell>
        </row>
        <row r="838">
          <cell r="B838" t="str">
            <v>25736</v>
          </cell>
          <cell r="C838" t="str">
            <v>25736 - Sesquile</v>
          </cell>
          <cell r="D838" t="str">
            <v>SESQUILÃ‰</v>
          </cell>
          <cell r="E838" t="str">
            <v>25736</v>
          </cell>
          <cell r="F838">
            <v>2020</v>
          </cell>
          <cell r="G838" t="str">
            <v>CUNDINAMARCA</v>
          </cell>
          <cell r="H838">
            <v>0.63858099999999995</v>
          </cell>
          <cell r="I838">
            <v>1.1509E-2</v>
          </cell>
          <cell r="J838" t="str">
            <v>5,008771672217</v>
          </cell>
          <cell r="K838" t="str">
            <v>-73,780955455582</v>
          </cell>
        </row>
        <row r="839">
          <cell r="B839" t="str">
            <v>25743</v>
          </cell>
          <cell r="C839" t="str">
            <v>25743 - Silvania</v>
          </cell>
          <cell r="D839" t="str">
            <v>SILVANIA</v>
          </cell>
          <cell r="E839" t="str">
            <v>25743</v>
          </cell>
          <cell r="F839">
            <v>2020</v>
          </cell>
          <cell r="G839" t="str">
            <v>CUNDINAMARCA</v>
          </cell>
          <cell r="H839">
            <v>0.57028400000000001</v>
          </cell>
          <cell r="I839">
            <v>1.3246000000000001E-2</v>
          </cell>
          <cell r="J839" t="str">
            <v>4,436967140538</v>
          </cell>
          <cell r="K839" t="str">
            <v>-74,370509030083</v>
          </cell>
        </row>
        <row r="840">
          <cell r="B840" t="str">
            <v>25745</v>
          </cell>
          <cell r="C840" t="str">
            <v>25745 - Simijaca</v>
          </cell>
          <cell r="D840" t="str">
            <v>SIMIJACA</v>
          </cell>
          <cell r="E840" t="str">
            <v>25745</v>
          </cell>
          <cell r="F840">
            <v>2020</v>
          </cell>
          <cell r="G840" t="str">
            <v>CUNDINAMARCA</v>
          </cell>
          <cell r="H840">
            <v>0.48228500000000002</v>
          </cell>
          <cell r="I840">
            <v>7.8930000000000007E-3</v>
          </cell>
          <cell r="J840" t="str">
            <v>5,509773128160</v>
          </cell>
          <cell r="K840" t="str">
            <v>-73,845191643723</v>
          </cell>
        </row>
        <row r="841">
          <cell r="B841" t="str">
            <v>25758</v>
          </cell>
          <cell r="C841" t="str">
            <v>25758 - Sopo</v>
          </cell>
          <cell r="D841" t="str">
            <v>SOPÃ“</v>
          </cell>
          <cell r="E841" t="str">
            <v>25758</v>
          </cell>
          <cell r="F841">
            <v>2020</v>
          </cell>
          <cell r="G841" t="str">
            <v>CUNDINAMARCA</v>
          </cell>
          <cell r="H841">
            <v>0.59825799999999996</v>
          </cell>
          <cell r="I841">
            <v>9.0559999999999998E-3</v>
          </cell>
          <cell r="J841" t="str">
            <v>4,888060112006</v>
          </cell>
          <cell r="K841" t="str">
            <v>-73,965875277189</v>
          </cell>
        </row>
        <row r="842">
          <cell r="B842" t="str">
            <v>25769</v>
          </cell>
          <cell r="C842" t="str">
            <v>25769 - Subachoque</v>
          </cell>
          <cell r="D842" t="str">
            <v>SUBACHOQUE</v>
          </cell>
          <cell r="E842" t="str">
            <v>25769</v>
          </cell>
          <cell r="F842">
            <v>2020</v>
          </cell>
          <cell r="G842" t="str">
            <v>CUNDINAMARCA</v>
          </cell>
          <cell r="H842">
            <v>0.73299599999999998</v>
          </cell>
          <cell r="I842">
            <v>1.7059000000000001E-2</v>
          </cell>
          <cell r="J842" t="str">
            <v>4,970358033979</v>
          </cell>
          <cell r="K842" t="str">
            <v>-74,156899233997</v>
          </cell>
        </row>
        <row r="843">
          <cell r="B843" t="str">
            <v>25772</v>
          </cell>
          <cell r="C843" t="str">
            <v>25772 - Suesca</v>
          </cell>
          <cell r="D843" t="str">
            <v>SUESCA</v>
          </cell>
          <cell r="E843" t="str">
            <v>25772</v>
          </cell>
          <cell r="F843">
            <v>2020</v>
          </cell>
          <cell r="G843" t="str">
            <v>CUNDINAMARCA</v>
          </cell>
          <cell r="H843">
            <v>0.90881999999999996</v>
          </cell>
          <cell r="I843">
            <v>1.4115000000000001E-2</v>
          </cell>
          <cell r="J843" t="str">
            <v>5,136080248404</v>
          </cell>
          <cell r="K843" t="str">
            <v>-73,782666814571</v>
          </cell>
        </row>
        <row r="844">
          <cell r="B844" t="str">
            <v>25777</v>
          </cell>
          <cell r="C844" t="str">
            <v>25777 - Supata</v>
          </cell>
          <cell r="D844" t="str">
            <v>SUPATÃ</v>
          </cell>
          <cell r="E844" t="str">
            <v>25777</v>
          </cell>
          <cell r="F844">
            <v>2020</v>
          </cell>
          <cell r="G844" t="str">
            <v>CUNDINAMARCA</v>
          </cell>
          <cell r="H844">
            <v>0.492311</v>
          </cell>
          <cell r="I844">
            <v>1.0633E-2</v>
          </cell>
          <cell r="J844" t="str">
            <v>5,061692702591</v>
          </cell>
          <cell r="K844" t="str">
            <v>-74,231383276079</v>
          </cell>
        </row>
        <row r="845">
          <cell r="B845" t="str">
            <v>25779</v>
          </cell>
          <cell r="C845" t="str">
            <v>25779 - Susa</v>
          </cell>
          <cell r="D845" t="str">
            <v>SUSA</v>
          </cell>
          <cell r="E845" t="str">
            <v>25779</v>
          </cell>
          <cell r="F845">
            <v>2020</v>
          </cell>
          <cell r="G845" t="str">
            <v>CUNDINAMARCA</v>
          </cell>
          <cell r="H845">
            <v>0.53425800000000001</v>
          </cell>
          <cell r="I845">
            <v>8.4989999999999996E-3</v>
          </cell>
          <cell r="J845" t="str">
            <v>5,440092358435</v>
          </cell>
          <cell r="K845" t="str">
            <v>-73,823925285518</v>
          </cell>
        </row>
        <row r="846">
          <cell r="B846" t="str">
            <v>25781</v>
          </cell>
          <cell r="C846" t="str">
            <v>25781 - Sutatausa</v>
          </cell>
          <cell r="D846" t="str">
            <v>SUTATAUSA</v>
          </cell>
          <cell r="E846" t="str">
            <v>25781</v>
          </cell>
          <cell r="F846">
            <v>2020</v>
          </cell>
          <cell r="G846" t="str">
            <v>CUNDINAMARCA</v>
          </cell>
          <cell r="H846">
            <v>0.37806099999999998</v>
          </cell>
          <cell r="I846">
            <v>5.2900000000000004E-3</v>
          </cell>
          <cell r="J846" t="str">
            <v>5,242909347012</v>
          </cell>
          <cell r="K846" t="str">
            <v>-73,855403427881</v>
          </cell>
        </row>
        <row r="847">
          <cell r="B847" t="str">
            <v>25785</v>
          </cell>
          <cell r="C847" t="str">
            <v>25785 - Tabio</v>
          </cell>
          <cell r="D847" t="str">
            <v>TABIO</v>
          </cell>
          <cell r="E847" t="str">
            <v>25785</v>
          </cell>
          <cell r="F847">
            <v>2020</v>
          </cell>
          <cell r="G847" t="str">
            <v>CUNDINAMARCA</v>
          </cell>
          <cell r="H847">
            <v>0.42897099999999999</v>
          </cell>
          <cell r="I847">
            <v>6.1310000000000002E-3</v>
          </cell>
          <cell r="J847" t="str">
            <v>4,951520045766</v>
          </cell>
          <cell r="K847" t="str">
            <v>-74,084496480077</v>
          </cell>
        </row>
        <row r="848">
          <cell r="B848" t="str">
            <v>25793</v>
          </cell>
          <cell r="C848" t="str">
            <v>25793 - Tausa</v>
          </cell>
          <cell r="D848" t="str">
            <v>TAUSA</v>
          </cell>
          <cell r="E848" t="str">
            <v>25793</v>
          </cell>
          <cell r="F848">
            <v>2020</v>
          </cell>
          <cell r="G848" t="str">
            <v>CUNDINAMARCA</v>
          </cell>
          <cell r="H848">
            <v>0.97322500000000001</v>
          </cell>
          <cell r="I848">
            <v>1.6466000000000001E-2</v>
          </cell>
          <cell r="J848" t="str">
            <v>5,193997663866</v>
          </cell>
          <cell r="K848" t="str">
            <v>-73,956317045721</v>
          </cell>
        </row>
        <row r="849">
          <cell r="B849" t="str">
            <v>25797</v>
          </cell>
          <cell r="C849" t="str">
            <v>25797 - Tena</v>
          </cell>
          <cell r="D849" t="str">
            <v>TENA</v>
          </cell>
          <cell r="E849" t="str">
            <v>25797</v>
          </cell>
          <cell r="F849">
            <v>2020</v>
          </cell>
          <cell r="G849" t="str">
            <v>CUNDINAMARCA</v>
          </cell>
          <cell r="H849">
            <v>0.39573799999999998</v>
          </cell>
          <cell r="I849">
            <v>4.1920000000000004E-3</v>
          </cell>
          <cell r="J849" t="str">
            <v>4,651598601850</v>
          </cell>
          <cell r="K849" t="str">
            <v>-74,391825351377</v>
          </cell>
        </row>
        <row r="850">
          <cell r="B850" t="str">
            <v>25799</v>
          </cell>
          <cell r="C850" t="str">
            <v>25799 - Tenjo</v>
          </cell>
          <cell r="D850" t="str">
            <v>TENJO</v>
          </cell>
          <cell r="E850" t="str">
            <v>25799</v>
          </cell>
          <cell r="F850">
            <v>2020</v>
          </cell>
          <cell r="G850" t="str">
            <v>CUNDINAMARCA</v>
          </cell>
          <cell r="H850">
            <v>0.56580699999999995</v>
          </cell>
          <cell r="I850">
            <v>9.3130000000000001E-3</v>
          </cell>
          <cell r="J850" t="str">
            <v>4,838548601322</v>
          </cell>
          <cell r="K850" t="str">
            <v>-74,146802871719</v>
          </cell>
        </row>
        <row r="851">
          <cell r="B851" t="str">
            <v>25805</v>
          </cell>
          <cell r="C851" t="str">
            <v>25805 - Tibacuy</v>
          </cell>
          <cell r="D851" t="str">
            <v>TIBACUY</v>
          </cell>
          <cell r="E851" t="str">
            <v>25805</v>
          </cell>
          <cell r="F851">
            <v>2020</v>
          </cell>
          <cell r="G851" t="str">
            <v>CUNDINAMARCA</v>
          </cell>
          <cell r="H851">
            <v>0.43337100000000001</v>
          </cell>
          <cell r="I851">
            <v>6.9040000000000004E-3</v>
          </cell>
          <cell r="J851" t="str">
            <v>4,321357899463</v>
          </cell>
          <cell r="K851" t="str">
            <v>-74,486672741131</v>
          </cell>
        </row>
        <row r="852">
          <cell r="B852" t="str">
            <v>25807</v>
          </cell>
          <cell r="C852" t="str">
            <v>25807 - Tibirita</v>
          </cell>
          <cell r="D852" t="str">
            <v>TIBIRITA</v>
          </cell>
          <cell r="E852" t="str">
            <v>25807</v>
          </cell>
          <cell r="F852">
            <v>2020</v>
          </cell>
          <cell r="G852" t="str">
            <v>CUNDINAMARCA</v>
          </cell>
          <cell r="H852">
            <v>0.33080799999999999</v>
          </cell>
          <cell r="I852">
            <v>4.6109999999999996E-3</v>
          </cell>
          <cell r="J852" t="str">
            <v>5,084102682253</v>
          </cell>
          <cell r="K852" t="str">
            <v>-73,513625456862</v>
          </cell>
        </row>
        <row r="853">
          <cell r="B853" t="str">
            <v>25815</v>
          </cell>
          <cell r="C853" t="str">
            <v>25815 - Tocaima</v>
          </cell>
          <cell r="D853" t="str">
            <v>TOCAIMA</v>
          </cell>
          <cell r="E853" t="str">
            <v>25815</v>
          </cell>
          <cell r="F853">
            <v>2020</v>
          </cell>
          <cell r="G853" t="str">
            <v>CUNDINAMARCA</v>
          </cell>
          <cell r="H853">
            <v>1.026837</v>
          </cell>
          <cell r="I853">
            <v>2.0029000000000002E-2</v>
          </cell>
          <cell r="J853" t="str">
            <v>4,452072973688</v>
          </cell>
          <cell r="K853" t="str">
            <v>-74,648644061550</v>
          </cell>
        </row>
        <row r="854">
          <cell r="B854" t="str">
            <v>25817</v>
          </cell>
          <cell r="C854" t="str">
            <v>25817 - Tocancipa</v>
          </cell>
          <cell r="D854" t="str">
            <v>TOCANCIPÃ</v>
          </cell>
          <cell r="E854" t="str">
            <v>25817</v>
          </cell>
          <cell r="F854">
            <v>2020</v>
          </cell>
          <cell r="G854" t="str">
            <v>CUNDINAMARCA</v>
          </cell>
          <cell r="H854">
            <v>0.50687400000000005</v>
          </cell>
          <cell r="I854">
            <v>5.9719999999999999E-3</v>
          </cell>
          <cell r="J854" t="str">
            <v>4,968852912849</v>
          </cell>
          <cell r="K854" t="str">
            <v>-73,928870205167</v>
          </cell>
        </row>
        <row r="855">
          <cell r="B855" t="str">
            <v>25823</v>
          </cell>
          <cell r="C855" t="str">
            <v>25823 - Topaipi</v>
          </cell>
          <cell r="D855" t="str">
            <v>TOPAIPÃ</v>
          </cell>
          <cell r="E855" t="str">
            <v>25823</v>
          </cell>
          <cell r="F855">
            <v>2020</v>
          </cell>
          <cell r="G855" t="str">
            <v>CUNDINAMARCA</v>
          </cell>
          <cell r="H855">
            <v>0.77098199999999995</v>
          </cell>
          <cell r="I855">
            <v>1.1724999999999999E-2</v>
          </cell>
          <cell r="J855" t="str">
            <v>5,355688386301</v>
          </cell>
          <cell r="K855" t="str">
            <v>-74,289639943303</v>
          </cell>
        </row>
        <row r="856">
          <cell r="B856" t="str">
            <v>25839</v>
          </cell>
          <cell r="C856" t="str">
            <v>25839 - Ubala</v>
          </cell>
          <cell r="D856" t="str">
            <v>UBALÃ</v>
          </cell>
          <cell r="E856" t="str">
            <v>25839</v>
          </cell>
          <cell r="F856">
            <v>2020</v>
          </cell>
          <cell r="G856" t="str">
            <v>CUNDINAMARCA</v>
          </cell>
          <cell r="H856">
            <v>1.463568</v>
          </cell>
          <cell r="I856">
            <v>4.2582000000000002E-2</v>
          </cell>
          <cell r="J856" t="str">
            <v>4,759022776302</v>
          </cell>
          <cell r="K856" t="str">
            <v>-73,408278865634</v>
          </cell>
        </row>
        <row r="857">
          <cell r="B857" t="str">
            <v>25841</v>
          </cell>
          <cell r="C857" t="str">
            <v>25841 - Ubaque</v>
          </cell>
          <cell r="D857" t="str">
            <v>UBAQUE</v>
          </cell>
          <cell r="E857" t="str">
            <v>25841</v>
          </cell>
          <cell r="F857">
            <v>2020</v>
          </cell>
          <cell r="G857" t="str">
            <v>CUNDINAMARCA</v>
          </cell>
          <cell r="H857">
            <v>0.52797400000000005</v>
          </cell>
          <cell r="I857">
            <v>8.7259999999999994E-3</v>
          </cell>
          <cell r="J857" t="str">
            <v>4,500754182466</v>
          </cell>
          <cell r="K857" t="str">
            <v>-73,975645446877</v>
          </cell>
        </row>
        <row r="858">
          <cell r="B858" t="str">
            <v>25843</v>
          </cell>
          <cell r="C858" t="str">
            <v>25843 - Villa De San Diego De Ubate</v>
          </cell>
          <cell r="D858" t="str">
            <v>VILLA DE SAN DIEGO DE UBATÃ‰</v>
          </cell>
          <cell r="E858" t="str">
            <v>25843</v>
          </cell>
          <cell r="F858">
            <v>2020</v>
          </cell>
          <cell r="G858" t="str">
            <v>CUNDINAMARCA</v>
          </cell>
          <cell r="H858">
            <v>0.470364</v>
          </cell>
          <cell r="I858">
            <v>8.3440000000000007E-3</v>
          </cell>
          <cell r="J858" t="str">
            <v>5,316080652207</v>
          </cell>
          <cell r="K858" t="str">
            <v>-73,820105662582</v>
          </cell>
        </row>
        <row r="859">
          <cell r="B859" t="str">
            <v>25845</v>
          </cell>
          <cell r="C859" t="str">
            <v>25845 - Une</v>
          </cell>
          <cell r="D859" t="str">
            <v>UNE</v>
          </cell>
          <cell r="E859" t="str">
            <v>25845</v>
          </cell>
          <cell r="F859">
            <v>2020</v>
          </cell>
          <cell r="G859" t="str">
            <v>CUNDINAMARCA</v>
          </cell>
          <cell r="H859">
            <v>0.89292700000000003</v>
          </cell>
          <cell r="I859">
            <v>1.7035999999999999E-2</v>
          </cell>
          <cell r="J859" t="str">
            <v>4,301733339480</v>
          </cell>
          <cell r="K859" t="str">
            <v>-74,068087230427</v>
          </cell>
        </row>
        <row r="860">
          <cell r="B860" t="str">
            <v>25851</v>
          </cell>
          <cell r="C860" t="str">
            <v>25851 - Utica</v>
          </cell>
          <cell r="D860" t="str">
            <v>ÃšTICA</v>
          </cell>
          <cell r="E860" t="str">
            <v>25851</v>
          </cell>
          <cell r="F860">
            <v>2020</v>
          </cell>
          <cell r="G860" t="str">
            <v>CUNDINAMARCA</v>
          </cell>
          <cell r="H860">
            <v>0.53307800000000005</v>
          </cell>
          <cell r="I860">
            <v>7.5110000000000003E-3</v>
          </cell>
          <cell r="J860" t="str">
            <v>5,192795707588</v>
          </cell>
          <cell r="K860" t="str">
            <v>-74,477800029319</v>
          </cell>
        </row>
        <row r="861">
          <cell r="B861" t="str">
            <v>25862</v>
          </cell>
          <cell r="C861" t="str">
            <v>25862 - Vergara</v>
          </cell>
          <cell r="D861" t="str">
            <v>VERGARA</v>
          </cell>
          <cell r="E861" t="str">
            <v>25862</v>
          </cell>
          <cell r="F861">
            <v>2020</v>
          </cell>
          <cell r="G861" t="str">
            <v>CUNDINAMARCA</v>
          </cell>
          <cell r="H861">
            <v>0.61577199999999999</v>
          </cell>
          <cell r="I861">
            <v>1.1797E-2</v>
          </cell>
          <cell r="J861" t="str">
            <v>5,131267542038</v>
          </cell>
          <cell r="K861" t="str">
            <v>-74,309792286512</v>
          </cell>
        </row>
        <row r="862">
          <cell r="B862" t="str">
            <v>25867</v>
          </cell>
          <cell r="C862" t="str">
            <v>25867 - Viani</v>
          </cell>
          <cell r="D862" t="str">
            <v>VIANÃ</v>
          </cell>
          <cell r="E862" t="str">
            <v>25867</v>
          </cell>
          <cell r="F862">
            <v>2020</v>
          </cell>
          <cell r="G862" t="str">
            <v>CUNDINAMARCA</v>
          </cell>
          <cell r="H862">
            <v>0.48030400000000001</v>
          </cell>
          <cell r="I862">
            <v>5.4720000000000003E-3</v>
          </cell>
          <cell r="J862" t="str">
            <v>4,889163139797</v>
          </cell>
          <cell r="K862" t="str">
            <v>-74,553458538132</v>
          </cell>
        </row>
        <row r="863">
          <cell r="B863" t="str">
            <v>25871</v>
          </cell>
          <cell r="C863" t="str">
            <v>25871 - Villagómez</v>
          </cell>
          <cell r="D863" t="str">
            <v>VILLAGÃ“MEZ</v>
          </cell>
          <cell r="E863" t="str">
            <v>25871</v>
          </cell>
          <cell r="F863">
            <v>2020</v>
          </cell>
          <cell r="G863" t="str">
            <v>CUNDINAMARCA</v>
          </cell>
          <cell r="H863">
            <v>0.482763</v>
          </cell>
          <cell r="I863">
            <v>5.1370000000000001E-3</v>
          </cell>
          <cell r="J863" t="str">
            <v>5,270694636207</v>
          </cell>
          <cell r="K863" t="str">
            <v>-74,190743750832</v>
          </cell>
        </row>
        <row r="864">
          <cell r="B864" t="str">
            <v>25873</v>
          </cell>
          <cell r="C864" t="str">
            <v>25873 - Villa pinzón</v>
          </cell>
          <cell r="D864" t="str">
            <v>VILLAPINZÃ“N</v>
          </cell>
          <cell r="E864" t="str">
            <v>25873</v>
          </cell>
          <cell r="F864">
            <v>2020</v>
          </cell>
          <cell r="G864" t="str">
            <v>CUNDINAMARCA</v>
          </cell>
          <cell r="H864">
            <v>0.81123000000000001</v>
          </cell>
          <cell r="I864">
            <v>1.8447000000000002E-2</v>
          </cell>
          <cell r="J864" t="str">
            <v>5,227298709187</v>
          </cell>
          <cell r="K864" t="str">
            <v>-73,577259209188</v>
          </cell>
        </row>
        <row r="865">
          <cell r="B865" t="str">
            <v>25875</v>
          </cell>
          <cell r="C865" t="str">
            <v>25875 - Villeta</v>
          </cell>
          <cell r="D865" t="str">
            <v>VILLETA</v>
          </cell>
          <cell r="E865" t="str">
            <v>25875</v>
          </cell>
          <cell r="F865">
            <v>2020</v>
          </cell>
          <cell r="G865" t="str">
            <v>CUNDINAMARCA</v>
          </cell>
          <cell r="H865">
            <v>0.58487699999999998</v>
          </cell>
          <cell r="I865">
            <v>1.1488E-2</v>
          </cell>
          <cell r="J865" t="str">
            <v>5,011670401850</v>
          </cell>
          <cell r="K865" t="str">
            <v>-74,487647455226</v>
          </cell>
        </row>
        <row r="866">
          <cell r="B866" t="str">
            <v>25878</v>
          </cell>
          <cell r="C866" t="str">
            <v>25878 - Viota</v>
          </cell>
          <cell r="D866" t="str">
            <v>VIOTÃ</v>
          </cell>
          <cell r="E866" t="str">
            <v>25878</v>
          </cell>
          <cell r="F866">
            <v>2020</v>
          </cell>
          <cell r="G866" t="str">
            <v>CUNDINAMARCA</v>
          </cell>
          <cell r="H866">
            <v>0.73560599999999998</v>
          </cell>
          <cell r="I866">
            <v>1.6403000000000001E-2</v>
          </cell>
          <cell r="J866" t="str">
            <v>4,436054104933</v>
          </cell>
          <cell r="K866" t="str">
            <v>-74,485433390842</v>
          </cell>
        </row>
        <row r="867">
          <cell r="B867" t="str">
            <v>25885</v>
          </cell>
          <cell r="C867" t="str">
            <v>25885 - Yacopi</v>
          </cell>
          <cell r="D867" t="str">
            <v>YACOPÃ</v>
          </cell>
          <cell r="E867" t="str">
            <v>25885</v>
          </cell>
          <cell r="F867">
            <v>2020</v>
          </cell>
          <cell r="G867" t="str">
            <v>CUNDINAMARCA</v>
          </cell>
          <cell r="H867">
            <v>1.99993</v>
          </cell>
          <cell r="I867">
            <v>7.8090000000000007E-2</v>
          </cell>
          <cell r="J867" t="str">
            <v>5,591910157208</v>
          </cell>
          <cell r="K867" t="str">
            <v>-74,364808652833</v>
          </cell>
        </row>
        <row r="868">
          <cell r="B868" t="str">
            <v>25898</v>
          </cell>
          <cell r="C868" t="str">
            <v>25898 - Zipacon</v>
          </cell>
          <cell r="D868" t="str">
            <v>ZIPACÃ“N</v>
          </cell>
          <cell r="E868" t="str">
            <v>25898</v>
          </cell>
          <cell r="F868">
            <v>2020</v>
          </cell>
          <cell r="G868" t="str">
            <v>CUNDINAMARCA</v>
          </cell>
          <cell r="H868">
            <v>0.35159499999999999</v>
          </cell>
          <cell r="I868">
            <v>4.424E-3</v>
          </cell>
          <cell r="J868" t="str">
            <v>4,754321730322</v>
          </cell>
          <cell r="K868" t="str">
            <v>-74,386734443288</v>
          </cell>
        </row>
        <row r="869">
          <cell r="B869" t="str">
            <v>25899</v>
          </cell>
          <cell r="C869" t="str">
            <v>25899 - Zipaquirá</v>
          </cell>
          <cell r="D869" t="str">
            <v>ZIPAQUIRÃ</v>
          </cell>
          <cell r="E869" t="str">
            <v>25899</v>
          </cell>
          <cell r="F869">
            <v>2020</v>
          </cell>
          <cell r="G869" t="str">
            <v>CUNDINAMARCA</v>
          </cell>
          <cell r="H869">
            <v>0.97099400000000002</v>
          </cell>
          <cell r="I869">
            <v>1.5886999999999998E-2</v>
          </cell>
          <cell r="J869" t="str">
            <v>5,046192396082</v>
          </cell>
          <cell r="K869" t="str">
            <v>-74,023079671642</v>
          </cell>
        </row>
        <row r="870">
          <cell r="B870" t="str">
            <v>25001</v>
          </cell>
          <cell r="C870" t="str">
            <v>25001 - Agua De Dios</v>
          </cell>
          <cell r="D870" t="str">
            <v>AGUA DE DIOS</v>
          </cell>
          <cell r="E870" t="str">
            <v>25001</v>
          </cell>
          <cell r="F870">
            <v>2020</v>
          </cell>
          <cell r="G870" t="str">
            <v>CUNDINAMARCA</v>
          </cell>
          <cell r="H870">
            <v>0.47325400000000001</v>
          </cell>
          <cell r="I870">
            <v>6.9849999999999999E-3</v>
          </cell>
          <cell r="J870" t="str">
            <v>4,372744675514</v>
          </cell>
          <cell r="K870" t="str">
            <v>-74,671110509211</v>
          </cell>
        </row>
        <row r="871">
          <cell r="B871" t="str">
            <v>54001</v>
          </cell>
          <cell r="C871" t="str">
            <v>54001 - Cucuta</v>
          </cell>
          <cell r="D871" t="str">
            <v>SAN JOSÃ‰ DE CÃšCUTA</v>
          </cell>
          <cell r="E871" t="str">
            <v>54001</v>
          </cell>
          <cell r="F871">
            <v>2020</v>
          </cell>
          <cell r="G871" t="str">
            <v>NORTE DE SANTANDER</v>
          </cell>
          <cell r="H871">
            <v>2.8770199999999999</v>
          </cell>
          <cell r="I871">
            <v>9.2924000000000007E-2</v>
          </cell>
          <cell r="J871" t="str">
            <v>8,112041810608</v>
          </cell>
          <cell r="K871" t="str">
            <v>-72,488626408217</v>
          </cell>
        </row>
        <row r="872">
          <cell r="B872" t="str">
            <v>54003</v>
          </cell>
          <cell r="C872" t="str">
            <v>54003 - Abrego</v>
          </cell>
          <cell r="D872" t="str">
            <v>ÃBREGO</v>
          </cell>
          <cell r="E872" t="str">
            <v>54003</v>
          </cell>
          <cell r="F872">
            <v>2020</v>
          </cell>
          <cell r="G872" t="str">
            <v>NORTE DE SANTANDER</v>
          </cell>
          <cell r="H872">
            <v>2.239376</v>
          </cell>
          <cell r="I872">
            <v>0.113362</v>
          </cell>
          <cell r="J872" t="str">
            <v>8,019834480681</v>
          </cell>
          <cell r="K872" t="str">
            <v>-73,158504845689</v>
          </cell>
        </row>
        <row r="873">
          <cell r="B873" t="str">
            <v>54051</v>
          </cell>
          <cell r="C873" t="str">
            <v>54051 - Arboledas</v>
          </cell>
          <cell r="D873" t="str">
            <v>ARBOLEDAS</v>
          </cell>
          <cell r="E873" t="str">
            <v>54051</v>
          </cell>
          <cell r="F873">
            <v>2020</v>
          </cell>
          <cell r="G873" t="str">
            <v>NORTE DE SANTANDER</v>
          </cell>
          <cell r="H873">
            <v>1.1611940000000001</v>
          </cell>
          <cell r="I873">
            <v>3.7361999999999999E-2</v>
          </cell>
          <cell r="J873" t="str">
            <v>7,613231282783</v>
          </cell>
          <cell r="K873" t="str">
            <v>-72,861364197478</v>
          </cell>
        </row>
        <row r="874">
          <cell r="B874" t="str">
            <v>54099</v>
          </cell>
          <cell r="C874" t="str">
            <v>54099 - Bochalema</v>
          </cell>
          <cell r="D874" t="str">
            <v>BOCHALEMA</v>
          </cell>
          <cell r="E874" t="str">
            <v>54099</v>
          </cell>
          <cell r="F874">
            <v>2020</v>
          </cell>
          <cell r="G874" t="str">
            <v>NORTE DE SANTANDER</v>
          </cell>
          <cell r="H874">
            <v>0.75658499999999995</v>
          </cell>
          <cell r="I874">
            <v>1.3945000000000001E-2</v>
          </cell>
          <cell r="J874" t="str">
            <v>7,633461746555</v>
          </cell>
          <cell r="K874" t="str">
            <v>-72,657813748842</v>
          </cell>
        </row>
        <row r="875">
          <cell r="B875" t="str">
            <v>54109</v>
          </cell>
          <cell r="C875" t="str">
            <v>54109 - Bucarasica</v>
          </cell>
          <cell r="D875" t="str">
            <v>BUCARASICA</v>
          </cell>
          <cell r="E875" t="str">
            <v>54109</v>
          </cell>
          <cell r="F875">
            <v>2020</v>
          </cell>
          <cell r="G875" t="str">
            <v>NORTE DE SANTANDER</v>
          </cell>
          <cell r="H875">
            <v>0.82813599999999998</v>
          </cell>
          <cell r="I875">
            <v>2.2204999999999999E-2</v>
          </cell>
          <cell r="J875" t="str">
            <v>8,079802239322</v>
          </cell>
          <cell r="K875" t="str">
            <v>-72,929199254761</v>
          </cell>
        </row>
        <row r="876">
          <cell r="B876" t="str">
            <v>54125</v>
          </cell>
          <cell r="C876" t="str">
            <v>54125 - Cacota</v>
          </cell>
          <cell r="D876" t="str">
            <v>CÃCOTA</v>
          </cell>
          <cell r="E876" t="str">
            <v>54125</v>
          </cell>
          <cell r="F876">
            <v>2020</v>
          </cell>
          <cell r="G876" t="str">
            <v>NORTE DE SANTANDER</v>
          </cell>
          <cell r="H876">
            <v>0.55612499999999998</v>
          </cell>
          <cell r="I876">
            <v>1.1368E-2</v>
          </cell>
          <cell r="J876" t="str">
            <v>7,270560087816</v>
          </cell>
          <cell r="K876" t="str">
            <v>-72,652121525560</v>
          </cell>
        </row>
        <row r="877">
          <cell r="B877" t="str">
            <v>54128</v>
          </cell>
          <cell r="C877" t="str">
            <v>54128 - Cachira</v>
          </cell>
          <cell r="D877" t="str">
            <v>CÃCHIRA</v>
          </cell>
          <cell r="E877" t="str">
            <v>54128</v>
          </cell>
          <cell r="F877">
            <v>2020</v>
          </cell>
          <cell r="G877" t="str">
            <v>NORTE DE SANTANDER</v>
          </cell>
          <cell r="H877">
            <v>1.656029</v>
          </cell>
          <cell r="I877">
            <v>5.0457000000000002E-2</v>
          </cell>
          <cell r="J877" t="str">
            <v>7,684188896382</v>
          </cell>
          <cell r="K877" t="str">
            <v>-73,129394811784</v>
          </cell>
        </row>
        <row r="878">
          <cell r="B878" t="str">
            <v>54172</v>
          </cell>
          <cell r="C878" t="str">
            <v>54172 - Chinacota</v>
          </cell>
          <cell r="D878" t="str">
            <v>CHINÃCOTA</v>
          </cell>
          <cell r="E878" t="str">
            <v>54172</v>
          </cell>
          <cell r="F878">
            <v>2020</v>
          </cell>
          <cell r="G878" t="str">
            <v>NORTE DE SANTANDER</v>
          </cell>
          <cell r="H878">
            <v>0.75733899999999998</v>
          </cell>
          <cell r="I878">
            <v>1.3613E-2</v>
          </cell>
          <cell r="J878" t="str">
            <v>7,583353136191</v>
          </cell>
          <cell r="K878" t="str">
            <v>-72,583909779129</v>
          </cell>
        </row>
        <row r="879">
          <cell r="B879" t="str">
            <v>54223</v>
          </cell>
          <cell r="C879" t="str">
            <v>54223 - Cucutilla</v>
          </cell>
          <cell r="D879" t="str">
            <v>CUCUTILLA</v>
          </cell>
          <cell r="E879" t="str">
            <v>54223</v>
          </cell>
          <cell r="F879">
            <v>2020</v>
          </cell>
          <cell r="G879" t="str">
            <v>NORTE DE SANTANDER</v>
          </cell>
          <cell r="H879">
            <v>0.88584799999999997</v>
          </cell>
          <cell r="I879">
            <v>3.0699000000000001E-2</v>
          </cell>
          <cell r="J879" t="str">
            <v>7,502182366196</v>
          </cell>
          <cell r="K879" t="str">
            <v>-72,797034471410</v>
          </cell>
        </row>
        <row r="880">
          <cell r="B880" t="str">
            <v>54239</v>
          </cell>
          <cell r="C880" t="str">
            <v>54239 - Durania</v>
          </cell>
          <cell r="D880" t="str">
            <v>DURANIA</v>
          </cell>
          <cell r="E880" t="str">
            <v>54239</v>
          </cell>
          <cell r="F880">
            <v>2020</v>
          </cell>
          <cell r="G880" t="str">
            <v>NORTE DE SANTANDER</v>
          </cell>
          <cell r="H880">
            <v>0.60200900000000002</v>
          </cell>
          <cell r="I880">
            <v>1.4337000000000001E-2</v>
          </cell>
          <cell r="J880" t="str">
            <v>7,746993205561</v>
          </cell>
          <cell r="K880" t="str">
            <v>-72,672080719414</v>
          </cell>
        </row>
        <row r="881">
          <cell r="B881" t="str">
            <v>54261</v>
          </cell>
          <cell r="C881" t="str">
            <v>54261 - El Zulia</v>
          </cell>
          <cell r="D881" t="str">
            <v>EL ZULIA</v>
          </cell>
          <cell r="E881" t="str">
            <v>54261</v>
          </cell>
          <cell r="F881">
            <v>2020</v>
          </cell>
          <cell r="G881" t="str">
            <v>NORTE DE SANTANDER</v>
          </cell>
          <cell r="H881">
            <v>1.436974</v>
          </cell>
          <cell r="I881">
            <v>4.1425999999999998E-2</v>
          </cell>
          <cell r="J881" t="str">
            <v>8,081200091766</v>
          </cell>
          <cell r="K881" t="str">
            <v>-72,631521175672</v>
          </cell>
        </row>
        <row r="882">
          <cell r="B882" t="str">
            <v>54313</v>
          </cell>
          <cell r="C882" t="str">
            <v>54313 - Gramalote</v>
          </cell>
          <cell r="D882" t="str">
            <v>GRAMALOTE</v>
          </cell>
          <cell r="E882" t="str">
            <v>54313</v>
          </cell>
          <cell r="F882">
            <v>2020</v>
          </cell>
          <cell r="G882" t="str">
            <v>NORTE DE SANTANDER</v>
          </cell>
          <cell r="H882">
            <v>0.67383700000000002</v>
          </cell>
          <cell r="I882">
            <v>1.2213999999999999E-2</v>
          </cell>
          <cell r="J882" t="str">
            <v>7,906522990513</v>
          </cell>
          <cell r="K882" t="str">
            <v>-72,807055815296</v>
          </cell>
        </row>
        <row r="883">
          <cell r="B883" t="str">
            <v>54344</v>
          </cell>
          <cell r="C883" t="str">
            <v>54344 - Hacari</v>
          </cell>
          <cell r="D883" t="str">
            <v>HACARÃ</v>
          </cell>
          <cell r="E883" t="str">
            <v>54344</v>
          </cell>
          <cell r="F883">
            <v>2020</v>
          </cell>
          <cell r="G883" t="str">
            <v>NORTE DE SANTANDER</v>
          </cell>
          <cell r="H883">
            <v>1.001217</v>
          </cell>
          <cell r="I883">
            <v>3.4386E-2</v>
          </cell>
          <cell r="J883" t="str">
            <v>8,361831987097</v>
          </cell>
          <cell r="K883" t="str">
            <v>-73,078263298420</v>
          </cell>
        </row>
        <row r="884">
          <cell r="B884" t="str">
            <v>54347</v>
          </cell>
          <cell r="C884" t="str">
            <v>54347 - Herran</v>
          </cell>
          <cell r="D884" t="str">
            <v>HERRÃN</v>
          </cell>
          <cell r="E884" t="str">
            <v>54347</v>
          </cell>
          <cell r="F884">
            <v>2020</v>
          </cell>
          <cell r="G884" t="str">
            <v>NORTE DE SANTANDER</v>
          </cell>
          <cell r="H884">
            <v>0.59944600000000003</v>
          </cell>
          <cell r="I884">
            <v>8.7559999999999999E-3</v>
          </cell>
          <cell r="J884" t="str">
            <v>7,493955781400</v>
          </cell>
          <cell r="K884" t="str">
            <v>-72,492699980765</v>
          </cell>
        </row>
        <row r="885">
          <cell r="B885" t="str">
            <v>54377</v>
          </cell>
          <cell r="C885" t="str">
            <v>54377 - Labateca</v>
          </cell>
          <cell r="D885" t="str">
            <v>LABATECA</v>
          </cell>
          <cell r="E885" t="str">
            <v>54377</v>
          </cell>
          <cell r="F885">
            <v>2020</v>
          </cell>
          <cell r="G885" t="str">
            <v>NORTE DE SANTANDER</v>
          </cell>
          <cell r="H885">
            <v>0.84244699999999995</v>
          </cell>
          <cell r="I885">
            <v>2.0948999999999999E-2</v>
          </cell>
          <cell r="J885" t="str">
            <v>7,265515346075</v>
          </cell>
          <cell r="K885" t="str">
            <v>-72,522663111044</v>
          </cell>
        </row>
        <row r="886">
          <cell r="B886" t="str">
            <v>54385</v>
          </cell>
          <cell r="C886" t="str">
            <v>54385 - La Esperanza</v>
          </cell>
          <cell r="D886" t="str">
            <v>LA ESPERANZA</v>
          </cell>
          <cell r="E886" t="str">
            <v>54385</v>
          </cell>
          <cell r="F886">
            <v>2020</v>
          </cell>
          <cell r="G886" t="str">
            <v>NORTE DE SANTANDER</v>
          </cell>
          <cell r="H886">
            <v>1.828746</v>
          </cell>
          <cell r="I886">
            <v>5.4896E-2</v>
          </cell>
          <cell r="J886" t="str">
            <v>7,695233592603</v>
          </cell>
          <cell r="K886" t="str">
            <v>-73,361396722637</v>
          </cell>
        </row>
        <row r="887">
          <cell r="B887" t="str">
            <v>54398</v>
          </cell>
          <cell r="C887" t="str">
            <v>54398 - La Playa</v>
          </cell>
          <cell r="D887" t="str">
            <v>LA PLAYA</v>
          </cell>
          <cell r="E887" t="str">
            <v>54398</v>
          </cell>
          <cell r="F887">
            <v>2020</v>
          </cell>
          <cell r="G887" t="str">
            <v>NORTE DE SANTANDER</v>
          </cell>
          <cell r="H887">
            <v>1.146574</v>
          </cell>
          <cell r="I887">
            <v>1.9873999999999999E-2</v>
          </cell>
          <cell r="J887" t="str">
            <v>8,256757874627</v>
          </cell>
          <cell r="K887" t="str">
            <v>-73,187893266217</v>
          </cell>
        </row>
        <row r="888">
          <cell r="B888" t="str">
            <v>54405</v>
          </cell>
          <cell r="C888" t="str">
            <v>54405 - Los Patios</v>
          </cell>
          <cell r="D888" t="str">
            <v>LOS PATIOS</v>
          </cell>
          <cell r="E888" t="str">
            <v>54405</v>
          </cell>
          <cell r="F888">
            <v>2020</v>
          </cell>
          <cell r="G888" t="str">
            <v>NORTE DE SANTANDER</v>
          </cell>
          <cell r="H888">
            <v>0.70694400000000002</v>
          </cell>
          <cell r="I888">
            <v>1.0451E-2</v>
          </cell>
          <cell r="J888" t="str">
            <v>7,742291093795</v>
          </cell>
          <cell r="K888" t="str">
            <v>-72,526807835385</v>
          </cell>
        </row>
        <row r="889">
          <cell r="B889" t="str">
            <v>54418</v>
          </cell>
          <cell r="C889" t="str">
            <v>54418 - Lourdes</v>
          </cell>
          <cell r="D889" t="str">
            <v>LOURDES</v>
          </cell>
          <cell r="E889" t="str">
            <v>54418</v>
          </cell>
          <cell r="F889">
            <v>2020</v>
          </cell>
          <cell r="G889" t="str">
            <v>NORTE DE SANTANDER</v>
          </cell>
          <cell r="H889">
            <v>0.467501</v>
          </cell>
          <cell r="I889">
            <v>7.0980000000000001E-3</v>
          </cell>
          <cell r="J889" t="str">
            <v>7,963712758574</v>
          </cell>
          <cell r="K889" t="str">
            <v>-72,846702903250</v>
          </cell>
        </row>
        <row r="890">
          <cell r="B890" t="str">
            <v>54480</v>
          </cell>
          <cell r="C890" t="str">
            <v>54480 - Mutiscua</v>
          </cell>
          <cell r="D890" t="str">
            <v>MUTISCUA</v>
          </cell>
          <cell r="E890" t="str">
            <v>54480</v>
          </cell>
          <cell r="F890">
            <v>2020</v>
          </cell>
          <cell r="G890" t="str">
            <v>NORTE DE SANTANDER</v>
          </cell>
          <cell r="H890">
            <v>0.54874199999999995</v>
          </cell>
          <cell r="I890">
            <v>1.2997999999999999E-2</v>
          </cell>
          <cell r="J890" t="str">
            <v>7,316949969837</v>
          </cell>
          <cell r="K890" t="str">
            <v>-72,768345834903</v>
          </cell>
        </row>
        <row r="891">
          <cell r="B891" t="str">
            <v>54498</v>
          </cell>
          <cell r="C891" t="str">
            <v>54498 - Ocaña</v>
          </cell>
          <cell r="D891" t="str">
            <v>OCAÃ‘A</v>
          </cell>
          <cell r="E891" t="str">
            <v>54498</v>
          </cell>
          <cell r="F891">
            <v>2020</v>
          </cell>
          <cell r="G891" t="str">
            <v>NORTE DE SANTANDER</v>
          </cell>
          <cell r="H891">
            <v>1.786233</v>
          </cell>
          <cell r="I891">
            <v>4.2880000000000001E-2</v>
          </cell>
          <cell r="J891" t="str">
            <v>8,231148773392</v>
          </cell>
          <cell r="K891" t="str">
            <v>-73,352461709714</v>
          </cell>
        </row>
        <row r="892">
          <cell r="B892" t="str">
            <v>54518</v>
          </cell>
          <cell r="C892" t="str">
            <v>54518 - Pamplona</v>
          </cell>
          <cell r="D892" t="str">
            <v>PAMPLONA</v>
          </cell>
          <cell r="E892" t="str">
            <v>54518</v>
          </cell>
          <cell r="F892">
            <v>2020</v>
          </cell>
          <cell r="G892" t="str">
            <v>NORTE DE SANTANDER</v>
          </cell>
          <cell r="H892">
            <v>1.0519860000000001</v>
          </cell>
          <cell r="I892">
            <v>2.4416E-2</v>
          </cell>
          <cell r="J892" t="str">
            <v>7,379057623386</v>
          </cell>
          <cell r="K892" t="str">
            <v>-72,675903475265</v>
          </cell>
        </row>
        <row r="893">
          <cell r="B893" t="str">
            <v>54520</v>
          </cell>
          <cell r="C893" t="str">
            <v>54520 - Pamplonita</v>
          </cell>
          <cell r="D893" t="str">
            <v>PAMPLONITA</v>
          </cell>
          <cell r="E893" t="str">
            <v>54520</v>
          </cell>
          <cell r="F893">
            <v>2020</v>
          </cell>
          <cell r="G893" t="str">
            <v>NORTE DE SANTANDER</v>
          </cell>
          <cell r="H893">
            <v>0.69891099999999995</v>
          </cell>
          <cell r="I893">
            <v>1.3993999999999999E-2</v>
          </cell>
          <cell r="J893" t="str">
            <v>7,482878860346</v>
          </cell>
          <cell r="K893" t="str">
            <v>-72,635154009417</v>
          </cell>
        </row>
        <row r="894">
          <cell r="B894" t="str">
            <v>54553</v>
          </cell>
          <cell r="C894" t="str">
            <v>54553 - Puerto Santander</v>
          </cell>
          <cell r="D894" t="str">
            <v>PUERTO SANTANDER</v>
          </cell>
          <cell r="E894" t="str">
            <v>54553</v>
          </cell>
          <cell r="F894">
            <v>2020</v>
          </cell>
          <cell r="G894" t="str">
            <v>NORTE DE SANTANDER</v>
          </cell>
          <cell r="H894">
            <v>0.50071900000000003</v>
          </cell>
          <cell r="I894">
            <v>3.686E-3</v>
          </cell>
          <cell r="J894" t="str">
            <v>8,329138642254</v>
          </cell>
          <cell r="K894" t="str">
            <v>-72,411190655235</v>
          </cell>
        </row>
        <row r="895">
          <cell r="B895" t="str">
            <v>54599</v>
          </cell>
          <cell r="C895" t="str">
            <v>54599 - Ragonvalia</v>
          </cell>
          <cell r="D895" t="str">
            <v>RAGONVALIA</v>
          </cell>
          <cell r="E895" t="str">
            <v>54599</v>
          </cell>
          <cell r="F895">
            <v>2020</v>
          </cell>
          <cell r="G895" t="str">
            <v>NORTE DE SANTANDER</v>
          </cell>
          <cell r="H895">
            <v>0.45501599999999998</v>
          </cell>
          <cell r="I895">
            <v>8.0020000000000004E-3</v>
          </cell>
          <cell r="J895" t="str">
            <v>7,595355973973</v>
          </cell>
          <cell r="K895" t="str">
            <v>-72,507566221143</v>
          </cell>
        </row>
        <row r="896">
          <cell r="B896" t="str">
            <v>54660</v>
          </cell>
          <cell r="C896" t="str">
            <v>54660 - Salazar</v>
          </cell>
          <cell r="D896" t="str">
            <v>SALAZAR</v>
          </cell>
          <cell r="E896" t="str">
            <v>54660</v>
          </cell>
          <cell r="F896">
            <v>2020</v>
          </cell>
          <cell r="G896" t="str">
            <v>NORTE DE SANTANDER</v>
          </cell>
          <cell r="H896">
            <v>1.1414340000000001</v>
          </cell>
          <cell r="I896">
            <v>4.0469999999999999E-2</v>
          </cell>
          <cell r="J896" t="str">
            <v>7,772747823540</v>
          </cell>
          <cell r="K896" t="str">
            <v>-72,867699586941</v>
          </cell>
        </row>
        <row r="897">
          <cell r="B897" t="str">
            <v>54670</v>
          </cell>
          <cell r="C897" t="str">
            <v>54670 - San Calixto</v>
          </cell>
          <cell r="D897" t="str">
            <v>SAN CALIXTO</v>
          </cell>
          <cell r="E897" t="str">
            <v>54670</v>
          </cell>
          <cell r="F897">
            <v>2020</v>
          </cell>
          <cell r="G897" t="str">
            <v>NORTE DE SANTANDER</v>
          </cell>
          <cell r="H897">
            <v>1.424469</v>
          </cell>
          <cell r="I897">
            <v>3.2673000000000001E-2</v>
          </cell>
          <cell r="J897" t="str">
            <v>8,453837548418</v>
          </cell>
          <cell r="K897" t="str">
            <v>-73,157980941500</v>
          </cell>
        </row>
        <row r="898">
          <cell r="B898" t="str">
            <v>54673</v>
          </cell>
          <cell r="C898" t="str">
            <v>54673 - San Cayetano</v>
          </cell>
          <cell r="D898" t="str">
            <v>SAN CAYETANO</v>
          </cell>
          <cell r="E898" t="str">
            <v>54673</v>
          </cell>
          <cell r="F898">
            <v>2020</v>
          </cell>
          <cell r="G898" t="str">
            <v>NORTE DE SANTANDER</v>
          </cell>
          <cell r="H898">
            <v>0.69269700000000001</v>
          </cell>
          <cell r="I898">
            <v>1.1412E-2</v>
          </cell>
          <cell r="J898" t="str">
            <v>7,847872195302</v>
          </cell>
          <cell r="K898" t="str">
            <v>-72,609712033626</v>
          </cell>
        </row>
        <row r="899">
          <cell r="B899" t="str">
            <v>54680</v>
          </cell>
          <cell r="C899" t="str">
            <v>54680 - Santiago</v>
          </cell>
          <cell r="D899" t="str">
            <v>SANTIAGO</v>
          </cell>
          <cell r="E899" t="str">
            <v>54680</v>
          </cell>
          <cell r="F899">
            <v>2020</v>
          </cell>
          <cell r="G899" t="str">
            <v>NORTE DE SANTANDER</v>
          </cell>
          <cell r="H899">
            <v>0.66787099999999999</v>
          </cell>
          <cell r="I899">
            <v>1.414E-2</v>
          </cell>
          <cell r="J899" t="str">
            <v>7,889234454001</v>
          </cell>
          <cell r="K899" t="str">
            <v>-72,718254103667</v>
          </cell>
        </row>
        <row r="900">
          <cell r="B900" t="str">
            <v>54720</v>
          </cell>
          <cell r="C900" t="str">
            <v>54720 - Sardinata</v>
          </cell>
          <cell r="D900" t="str">
            <v>SARDINATA</v>
          </cell>
          <cell r="E900" t="str">
            <v>54720</v>
          </cell>
          <cell r="F900">
            <v>2020</v>
          </cell>
          <cell r="G900" t="str">
            <v>NORTE DE SANTANDER</v>
          </cell>
          <cell r="H900">
            <v>2.6194269999999999</v>
          </cell>
          <cell r="I900">
            <v>0.120397</v>
          </cell>
          <cell r="J900" t="str">
            <v>8,264128484132</v>
          </cell>
          <cell r="K900" t="str">
            <v>-72,806315374696</v>
          </cell>
        </row>
        <row r="901">
          <cell r="B901" t="str">
            <v>54743</v>
          </cell>
          <cell r="C901" t="str">
            <v>54743 - Silos</v>
          </cell>
          <cell r="D901" t="str">
            <v>SILOS</v>
          </cell>
          <cell r="E901" t="str">
            <v>54743</v>
          </cell>
          <cell r="F901">
            <v>2020</v>
          </cell>
          <cell r="G901" t="str">
            <v>NORTE DE SANTANDER</v>
          </cell>
          <cell r="H901">
            <v>0.90037500000000004</v>
          </cell>
          <cell r="I901">
            <v>2.5926999999999999E-2</v>
          </cell>
          <cell r="J901" t="str">
            <v>7,180991879118</v>
          </cell>
          <cell r="K901" t="str">
            <v>-72,786178841442</v>
          </cell>
        </row>
        <row r="902">
          <cell r="B902" t="str">
            <v>54871</v>
          </cell>
          <cell r="C902" t="str">
            <v>54871 - Villa Caro</v>
          </cell>
          <cell r="D902" t="str">
            <v>VILLA CARO</v>
          </cell>
          <cell r="E902" t="str">
            <v>54871</v>
          </cell>
          <cell r="F902">
            <v>2020</v>
          </cell>
          <cell r="G902" t="str">
            <v>NORTE DE SANTANDER</v>
          </cell>
          <cell r="H902">
            <v>1.233079</v>
          </cell>
          <cell r="I902">
            <v>3.2877000000000003E-2</v>
          </cell>
          <cell r="J902" t="str">
            <v>7,936293172864</v>
          </cell>
          <cell r="K902" t="str">
            <v>-72,987594182414</v>
          </cell>
        </row>
        <row r="903">
          <cell r="B903" t="str">
            <v>54874</v>
          </cell>
          <cell r="C903" t="str">
            <v>54874 - Villa Del Rosario</v>
          </cell>
          <cell r="D903" t="str">
            <v>VILLA DEL ROSARIO</v>
          </cell>
          <cell r="E903" t="str">
            <v>54874</v>
          </cell>
          <cell r="F903">
            <v>2020</v>
          </cell>
          <cell r="G903" t="str">
            <v>NORTE DE SANTANDER</v>
          </cell>
          <cell r="H903">
            <v>0.763347</v>
          </cell>
          <cell r="I903">
            <v>7.4219999999999998E-3</v>
          </cell>
          <cell r="J903" t="str">
            <v>7,756282183138</v>
          </cell>
          <cell r="K903" t="str">
            <v>-72,482025324461</v>
          </cell>
        </row>
        <row r="904">
          <cell r="B904" t="str">
            <v>54174</v>
          </cell>
          <cell r="C904" t="str">
            <v>54174 - Chitaga</v>
          </cell>
          <cell r="D904" t="str">
            <v>CHITAGÃ</v>
          </cell>
          <cell r="E904" t="str">
            <v>54174</v>
          </cell>
          <cell r="F904">
            <v>2020</v>
          </cell>
          <cell r="G904" t="str">
            <v>NORTE DE SANTANDER</v>
          </cell>
          <cell r="H904">
            <v>1.9283049999999999</v>
          </cell>
          <cell r="I904">
            <v>9.6928E-2</v>
          </cell>
          <cell r="J904" t="str">
            <v>7,051616769995</v>
          </cell>
          <cell r="K904" t="str">
            <v>-72,525447457648</v>
          </cell>
        </row>
        <row r="905">
          <cell r="B905" t="str">
            <v>54206</v>
          </cell>
          <cell r="C905" t="str">
            <v>54206 - Convencion</v>
          </cell>
          <cell r="D905" t="str">
            <v>CONVENCIÃ“N</v>
          </cell>
          <cell r="E905" t="str">
            <v>54206</v>
          </cell>
          <cell r="F905">
            <v>2020</v>
          </cell>
          <cell r="G905" t="str">
            <v>NORTE DE SANTANDER</v>
          </cell>
          <cell r="H905">
            <v>2.9128569999999998</v>
          </cell>
          <cell r="I905">
            <v>7.6585E-2</v>
          </cell>
          <cell r="J905" t="str">
            <v>8,873159894728</v>
          </cell>
          <cell r="K905" t="str">
            <v>-73,200077685847</v>
          </cell>
        </row>
        <row r="906">
          <cell r="B906" t="str">
            <v>54245</v>
          </cell>
          <cell r="C906" t="str">
            <v>54245 - El Carmen</v>
          </cell>
          <cell r="D906" t="str">
            <v>EL CARMEN</v>
          </cell>
          <cell r="E906" t="str">
            <v>54245</v>
          </cell>
          <cell r="F906">
            <v>2020</v>
          </cell>
          <cell r="G906" t="str">
            <v>NORTE DE SANTANDER</v>
          </cell>
          <cell r="H906">
            <v>3.2147559999999999</v>
          </cell>
          <cell r="I906">
            <v>0.14199400000000001</v>
          </cell>
          <cell r="J906" t="str">
            <v>8,867990035058</v>
          </cell>
          <cell r="K906" t="str">
            <v>-73,345859216053</v>
          </cell>
        </row>
        <row r="907">
          <cell r="B907" t="str">
            <v>54800</v>
          </cell>
          <cell r="C907" t="str">
            <v>54800 - Teorama</v>
          </cell>
          <cell r="D907" t="str">
            <v>TEORAMA</v>
          </cell>
          <cell r="E907" t="str">
            <v>54800</v>
          </cell>
          <cell r="F907">
            <v>2020</v>
          </cell>
          <cell r="G907" t="str">
            <v>NORTE DE SANTANDER</v>
          </cell>
          <cell r="H907">
            <v>2.5945260000000001</v>
          </cell>
          <cell r="I907">
            <v>7.6161000000000006E-2</v>
          </cell>
          <cell r="J907" t="str">
            <v>8,760013794174</v>
          </cell>
          <cell r="K907" t="str">
            <v>-73,157140965711</v>
          </cell>
        </row>
        <row r="908">
          <cell r="B908" t="str">
            <v>54810</v>
          </cell>
          <cell r="C908" t="str">
            <v>54810 - Tibu</v>
          </cell>
          <cell r="D908" t="str">
            <v>TIBÃš</v>
          </cell>
          <cell r="E908" t="str">
            <v>54810</v>
          </cell>
          <cell r="F908">
            <v>2020</v>
          </cell>
          <cell r="G908" t="str">
            <v>NORTE DE SANTANDER</v>
          </cell>
          <cell r="H908">
            <v>4.0862980000000002</v>
          </cell>
          <cell r="I908">
            <v>0.22009899999999999</v>
          </cell>
          <cell r="J908" t="str">
            <v>8,713507236631</v>
          </cell>
          <cell r="K908" t="str">
            <v>-72,799258550140</v>
          </cell>
        </row>
        <row r="909">
          <cell r="B909" t="str">
            <v>54820</v>
          </cell>
          <cell r="C909" t="str">
            <v>54820 - Toledo</v>
          </cell>
          <cell r="D909" t="str">
            <v>TOLEDO</v>
          </cell>
          <cell r="E909" t="str">
            <v>54820</v>
          </cell>
          <cell r="F909">
            <v>2020</v>
          </cell>
          <cell r="G909" t="str">
            <v>NORTE DE SANTANDER</v>
          </cell>
          <cell r="H909">
            <v>2.0819230000000002</v>
          </cell>
          <cell r="I909">
            <v>0.121113</v>
          </cell>
          <cell r="J909" t="str">
            <v>7,225864961155</v>
          </cell>
          <cell r="K909" t="str">
            <v>-72,305934177172</v>
          </cell>
        </row>
        <row r="910">
          <cell r="B910" t="str">
            <v>54250</v>
          </cell>
          <cell r="C910" t="str">
            <v>54250 - El Tarra</v>
          </cell>
          <cell r="D910" t="str">
            <v>EL TARRA</v>
          </cell>
          <cell r="E910" t="str">
            <v>54250</v>
          </cell>
          <cell r="F910">
            <v>2020</v>
          </cell>
          <cell r="G910" t="str">
            <v>NORTE DE SANTANDER</v>
          </cell>
          <cell r="H910">
            <v>1.421222</v>
          </cell>
          <cell r="I910">
            <v>5.7827999999999997E-2</v>
          </cell>
          <cell r="J910" t="str">
            <v>8,678263671065</v>
          </cell>
          <cell r="K910" t="str">
            <v>-73,031759698389</v>
          </cell>
        </row>
        <row r="911">
          <cell r="B911" t="str">
            <v>11001</v>
          </cell>
          <cell r="C911" t="str">
            <v>11001 - Bogotá D.C.</v>
          </cell>
          <cell r="D911" t="str">
            <v>BOGOTÃ, D.C.</v>
          </cell>
          <cell r="E911" t="str">
            <v>11001</v>
          </cell>
          <cell r="F911">
            <v>2020</v>
          </cell>
          <cell r="G911" t="str">
            <v>BOGOTÁ, D.C.</v>
          </cell>
          <cell r="H911">
            <v>3.760453</v>
          </cell>
          <cell r="I911">
            <v>0.13220799999999999</v>
          </cell>
          <cell r="J911" t="str">
            <v>4,316107698095</v>
          </cell>
          <cell r="K911" t="str">
            <v>-74,181072701623</v>
          </cell>
        </row>
        <row r="912">
          <cell r="B912" t="str">
            <v>50001</v>
          </cell>
          <cell r="C912" t="str">
            <v>50001 - Villavicencio</v>
          </cell>
          <cell r="D912" t="str">
            <v>VILLAVICENCIO</v>
          </cell>
          <cell r="E912" t="str">
            <v>50001</v>
          </cell>
          <cell r="F912">
            <v>2020</v>
          </cell>
          <cell r="G912" t="str">
            <v>META</v>
          </cell>
          <cell r="H912">
            <v>2.0397750000000001</v>
          </cell>
          <cell r="I912">
            <v>0.104714</v>
          </cell>
          <cell r="J912" t="str">
            <v>4,091668770076</v>
          </cell>
          <cell r="K912" t="str">
            <v>-73,492915944962</v>
          </cell>
        </row>
        <row r="913">
          <cell r="B913" t="str">
            <v>50006</v>
          </cell>
          <cell r="C913" t="str">
            <v>50006 - Acacias</v>
          </cell>
          <cell r="D913" t="str">
            <v>ACACÃAS</v>
          </cell>
          <cell r="E913" t="str">
            <v>50006</v>
          </cell>
          <cell r="F913">
            <v>2020</v>
          </cell>
          <cell r="G913" t="str">
            <v>META</v>
          </cell>
          <cell r="H913">
            <v>2.0742069999999999</v>
          </cell>
          <cell r="I913">
            <v>9.1507000000000005E-2</v>
          </cell>
          <cell r="J913" t="str">
            <v>4,009644459323</v>
          </cell>
          <cell r="K913" t="str">
            <v>-73,723913479638</v>
          </cell>
        </row>
        <row r="914">
          <cell r="B914" t="str">
            <v>50110</v>
          </cell>
          <cell r="C914" t="str">
            <v>50110 - Barranca De Upía</v>
          </cell>
          <cell r="D914" t="str">
            <v>BARRANCA DE UPÃA</v>
          </cell>
          <cell r="E914" t="str">
            <v>50110</v>
          </cell>
          <cell r="F914">
            <v>2020</v>
          </cell>
          <cell r="G914" t="str">
            <v>META</v>
          </cell>
          <cell r="H914">
            <v>1.3120179999999999</v>
          </cell>
          <cell r="I914">
            <v>3.2894E-2</v>
          </cell>
          <cell r="J914" t="str">
            <v>4,519076126635</v>
          </cell>
          <cell r="K914" t="str">
            <v>-72,995489812735</v>
          </cell>
        </row>
        <row r="915">
          <cell r="B915" t="str">
            <v>50124</v>
          </cell>
          <cell r="C915" t="str">
            <v>50124 - Cabuyaro</v>
          </cell>
          <cell r="D915" t="str">
            <v>CABUYARO</v>
          </cell>
          <cell r="E915" t="str">
            <v>50124</v>
          </cell>
          <cell r="F915">
            <v>2020</v>
          </cell>
          <cell r="G915" t="str">
            <v>META</v>
          </cell>
          <cell r="H915">
            <v>2.008848</v>
          </cell>
          <cell r="I915">
            <v>7.4402999999999997E-2</v>
          </cell>
          <cell r="J915" t="str">
            <v>4,315244758902</v>
          </cell>
          <cell r="K915" t="str">
            <v>-72,952688956351</v>
          </cell>
        </row>
        <row r="916">
          <cell r="B916" t="str">
            <v>50150</v>
          </cell>
          <cell r="C916" t="str">
            <v>50150 - Castilla La Nueva</v>
          </cell>
          <cell r="D916" t="str">
            <v>CASTILLA LA NUEVA</v>
          </cell>
          <cell r="E916" t="str">
            <v>50150</v>
          </cell>
          <cell r="F916">
            <v>2020</v>
          </cell>
          <cell r="G916" t="str">
            <v>META</v>
          </cell>
          <cell r="H916">
            <v>1.349329</v>
          </cell>
          <cell r="I916">
            <v>4.19E-2</v>
          </cell>
          <cell r="J916" t="str">
            <v>3,805154089197</v>
          </cell>
          <cell r="K916" t="str">
            <v>-73,538866676506</v>
          </cell>
        </row>
        <row r="917">
          <cell r="B917" t="str">
            <v>50223</v>
          </cell>
          <cell r="C917" t="str">
            <v>50223 - Cubarral</v>
          </cell>
          <cell r="D917" t="str">
            <v>CUBARRAL</v>
          </cell>
          <cell r="E917" t="str">
            <v>50223</v>
          </cell>
          <cell r="F917">
            <v>2020</v>
          </cell>
          <cell r="G917" t="str">
            <v>META</v>
          </cell>
          <cell r="H917">
            <v>2.075091</v>
          </cell>
          <cell r="I917">
            <v>9.4270000000000007E-2</v>
          </cell>
          <cell r="J917" t="str">
            <v>3,828241897413</v>
          </cell>
          <cell r="K917" t="str">
            <v>-74,075297437071</v>
          </cell>
        </row>
        <row r="918">
          <cell r="B918" t="str">
            <v>50226</v>
          </cell>
          <cell r="C918" t="str">
            <v>50226 - Cumaral</v>
          </cell>
          <cell r="D918" t="str">
            <v>CUMARAL</v>
          </cell>
          <cell r="E918" t="str">
            <v>50226</v>
          </cell>
          <cell r="F918">
            <v>2020</v>
          </cell>
          <cell r="G918" t="str">
            <v>META</v>
          </cell>
          <cell r="H918">
            <v>1.8712139999999999</v>
          </cell>
          <cell r="I918">
            <v>5.0909000000000003E-2</v>
          </cell>
          <cell r="J918" t="str">
            <v>4,232526389316</v>
          </cell>
          <cell r="K918" t="str">
            <v>-73,314775392207</v>
          </cell>
        </row>
        <row r="919">
          <cell r="B919" t="str">
            <v>50245</v>
          </cell>
          <cell r="C919" t="str">
            <v>50245 - El Calvario</v>
          </cell>
          <cell r="D919" t="str">
            <v>EL CALVARIO</v>
          </cell>
          <cell r="E919" t="str">
            <v>50245</v>
          </cell>
          <cell r="F919">
            <v>2020</v>
          </cell>
          <cell r="G919" t="str">
            <v>META</v>
          </cell>
          <cell r="H919">
            <v>0.80509299999999995</v>
          </cell>
          <cell r="I919">
            <v>2.2636E-2</v>
          </cell>
          <cell r="J919" t="str">
            <v>4,353769888082</v>
          </cell>
          <cell r="K919" t="str">
            <v>-73,714416844248</v>
          </cell>
        </row>
        <row r="920">
          <cell r="B920" t="str">
            <v>50251</v>
          </cell>
          <cell r="C920" t="str">
            <v>50251 - El Castillo</v>
          </cell>
          <cell r="D920" t="str">
            <v>EL CASTILLO</v>
          </cell>
          <cell r="E920" t="str">
            <v>50251</v>
          </cell>
          <cell r="F920">
            <v>2020</v>
          </cell>
          <cell r="G920" t="str">
            <v>META</v>
          </cell>
          <cell r="H920">
            <v>1.117999</v>
          </cell>
          <cell r="I920">
            <v>4.6252000000000001E-2</v>
          </cell>
          <cell r="J920" t="str">
            <v>3,615624541890</v>
          </cell>
          <cell r="K920" t="str">
            <v>-73,888007069489</v>
          </cell>
        </row>
        <row r="921">
          <cell r="B921" t="str">
            <v>50270</v>
          </cell>
          <cell r="C921" t="str">
            <v>50270 - El Dorado</v>
          </cell>
          <cell r="D921" t="str">
            <v>EL DORADO</v>
          </cell>
          <cell r="E921" t="str">
            <v>50270</v>
          </cell>
          <cell r="F921">
            <v>2020</v>
          </cell>
          <cell r="G921" t="str">
            <v>META</v>
          </cell>
          <cell r="H921">
            <v>0.43640600000000002</v>
          </cell>
          <cell r="I921">
            <v>9.5519999999999997E-3</v>
          </cell>
          <cell r="J921" t="str">
            <v>3,706969785190</v>
          </cell>
          <cell r="K921" t="str">
            <v>-73,831618922498</v>
          </cell>
        </row>
        <row r="922">
          <cell r="B922" t="str">
            <v>50287</v>
          </cell>
          <cell r="C922" t="str">
            <v>50287 - Fuente De Oro</v>
          </cell>
          <cell r="D922" t="str">
            <v>FUENTE DE ORO</v>
          </cell>
          <cell r="E922" t="str">
            <v>50287</v>
          </cell>
          <cell r="F922">
            <v>2020</v>
          </cell>
          <cell r="G922" t="str">
            <v>META</v>
          </cell>
          <cell r="H922">
            <v>1.44642</v>
          </cell>
          <cell r="I922">
            <v>4.6462999999999997E-2</v>
          </cell>
          <cell r="J922" t="str">
            <v>3,382370124130</v>
          </cell>
          <cell r="K922" t="str">
            <v>-73,596254292562</v>
          </cell>
        </row>
        <row r="923">
          <cell r="B923" t="str">
            <v>50313</v>
          </cell>
          <cell r="C923" t="str">
            <v>50313 - Granada</v>
          </cell>
          <cell r="D923" t="str">
            <v>GRANADA</v>
          </cell>
          <cell r="E923" t="str">
            <v>50313</v>
          </cell>
          <cell r="F923">
            <v>2020</v>
          </cell>
          <cell r="G923" t="str">
            <v>META</v>
          </cell>
          <cell r="H923">
            <v>1.056629</v>
          </cell>
          <cell r="I923">
            <v>2.8348000000000002E-2</v>
          </cell>
          <cell r="J923" t="str">
            <v>3,496562547799</v>
          </cell>
          <cell r="K923" t="str">
            <v>-73,746959095198</v>
          </cell>
        </row>
        <row r="924">
          <cell r="B924" t="str">
            <v>50318</v>
          </cell>
          <cell r="C924" t="str">
            <v>50318 - Guamal</v>
          </cell>
          <cell r="D924" t="str">
            <v>GUAMAL</v>
          </cell>
          <cell r="E924" t="str">
            <v>50318</v>
          </cell>
          <cell r="F924">
            <v>2020</v>
          </cell>
          <cell r="G924" t="str">
            <v>META</v>
          </cell>
          <cell r="H924">
            <v>1.442186</v>
          </cell>
          <cell r="I924">
            <v>4.8507000000000002E-2</v>
          </cell>
          <cell r="J924" t="str">
            <v>3,947775584975</v>
          </cell>
          <cell r="K924" t="str">
            <v>-73,959838637580</v>
          </cell>
        </row>
        <row r="925">
          <cell r="B925" t="str">
            <v>50330</v>
          </cell>
          <cell r="C925" t="str">
            <v>50330 - Mesetas</v>
          </cell>
          <cell r="D925" t="str">
            <v>MESETAS</v>
          </cell>
          <cell r="E925" t="str">
            <v>50330</v>
          </cell>
          <cell r="F925">
            <v>2020</v>
          </cell>
          <cell r="G925" t="str">
            <v>META</v>
          </cell>
          <cell r="H925">
            <v>3.6032009999999999</v>
          </cell>
          <cell r="I925">
            <v>0.185555</v>
          </cell>
          <cell r="J925" t="str">
            <v>3,154771200821</v>
          </cell>
          <cell r="K925" t="str">
            <v>-74,124548242042</v>
          </cell>
        </row>
        <row r="926">
          <cell r="B926" t="str">
            <v>50370</v>
          </cell>
          <cell r="C926" t="str">
            <v>50370 - Uribe</v>
          </cell>
          <cell r="D926" t="str">
            <v>URIBE</v>
          </cell>
          <cell r="E926" t="str">
            <v>50370</v>
          </cell>
          <cell r="F926">
            <v>2020</v>
          </cell>
          <cell r="G926" t="str">
            <v>META</v>
          </cell>
          <cell r="H926">
            <v>5.0168080000000002</v>
          </cell>
          <cell r="I926">
            <v>0.52366900000000005</v>
          </cell>
          <cell r="J926" t="str">
            <v>3,047726857892</v>
          </cell>
          <cell r="K926" t="str">
            <v>-74,430661339438</v>
          </cell>
        </row>
        <row r="927">
          <cell r="B927" t="str">
            <v>50400</v>
          </cell>
          <cell r="C927" t="str">
            <v>50400 - Lejanías</v>
          </cell>
          <cell r="D927" t="str">
            <v>LEJANÃAS</v>
          </cell>
          <cell r="E927" t="str">
            <v>50400</v>
          </cell>
          <cell r="F927">
            <v>2020</v>
          </cell>
          <cell r="G927" t="str">
            <v>META</v>
          </cell>
          <cell r="H927">
            <v>1.749055</v>
          </cell>
          <cell r="I927">
            <v>6.6374000000000002E-2</v>
          </cell>
          <cell r="J927" t="str">
            <v>3,614714872786</v>
          </cell>
          <cell r="K927" t="str">
            <v>-74,096284666551</v>
          </cell>
        </row>
        <row r="928">
          <cell r="B928" t="str">
            <v>50450</v>
          </cell>
          <cell r="C928" t="str">
            <v>50450 - Puerto Concordia</v>
          </cell>
          <cell r="D928" t="str">
            <v>PUERTO CONCORDIA</v>
          </cell>
          <cell r="E928" t="str">
            <v>50450</v>
          </cell>
          <cell r="F928">
            <v>2020</v>
          </cell>
          <cell r="G928" t="str">
            <v>META</v>
          </cell>
          <cell r="H928">
            <v>2.5945680000000002</v>
          </cell>
          <cell r="I928">
            <v>0.101034</v>
          </cell>
          <cell r="J928" t="str">
            <v>2,752260112408</v>
          </cell>
          <cell r="K928" t="str">
            <v>-72,721094101920</v>
          </cell>
        </row>
        <row r="929">
          <cell r="B929" t="str">
            <v>50573</v>
          </cell>
          <cell r="C929" t="str">
            <v>50573 - Puerto López</v>
          </cell>
          <cell r="D929" t="str">
            <v>PUERTO LÃ“PEZ</v>
          </cell>
          <cell r="E929" t="str">
            <v>50573</v>
          </cell>
          <cell r="F929">
            <v>2020</v>
          </cell>
          <cell r="G929" t="str">
            <v>META</v>
          </cell>
          <cell r="H929">
            <v>6.0060520000000004</v>
          </cell>
          <cell r="I929">
            <v>0.56262800000000002</v>
          </cell>
          <cell r="J929" t="str">
            <v>4,014298921069</v>
          </cell>
          <cell r="K929" t="str">
            <v>-72,645704991836</v>
          </cell>
        </row>
        <row r="930">
          <cell r="B930" t="str">
            <v>50577</v>
          </cell>
          <cell r="C930" t="str">
            <v>50577 - Puerto Lleras</v>
          </cell>
          <cell r="D930" t="str">
            <v>PUERTO LLERAS</v>
          </cell>
          <cell r="E930" t="str">
            <v>50577</v>
          </cell>
          <cell r="F930">
            <v>2020</v>
          </cell>
          <cell r="G930" t="str">
            <v>META</v>
          </cell>
          <cell r="H930">
            <v>3.6313390000000001</v>
          </cell>
          <cell r="I930">
            <v>0.20627400000000001</v>
          </cell>
          <cell r="J930" t="str">
            <v>3,193092924738</v>
          </cell>
          <cell r="K930" t="str">
            <v>-73,236714364067</v>
          </cell>
        </row>
        <row r="931">
          <cell r="B931" t="str">
            <v>50590</v>
          </cell>
          <cell r="C931" t="str">
            <v>50590 - Puerto Rico</v>
          </cell>
          <cell r="D931" t="str">
            <v>PUERTO RICO</v>
          </cell>
          <cell r="E931" t="str">
            <v>50590</v>
          </cell>
          <cell r="F931">
            <v>2020</v>
          </cell>
          <cell r="G931" t="str">
            <v>META</v>
          </cell>
          <cell r="H931">
            <v>3.447972</v>
          </cell>
          <cell r="I931">
            <v>0.27874300000000002</v>
          </cell>
          <cell r="J931" t="str">
            <v>2,758083656812</v>
          </cell>
          <cell r="K931" t="str">
            <v>-73,137801709352</v>
          </cell>
        </row>
        <row r="932">
          <cell r="B932" t="str">
            <v>50606</v>
          </cell>
          <cell r="C932" t="str">
            <v>50606 - Restrepo</v>
          </cell>
          <cell r="D932" t="str">
            <v>RESTREPO</v>
          </cell>
          <cell r="E932" t="str">
            <v>50606</v>
          </cell>
          <cell r="F932">
            <v>2020</v>
          </cell>
          <cell r="G932" t="str">
            <v>META</v>
          </cell>
          <cell r="H932">
            <v>1.9614860000000001</v>
          </cell>
          <cell r="I932">
            <v>2.9738000000000001E-2</v>
          </cell>
          <cell r="J932" t="str">
            <v>4,237466996807</v>
          </cell>
          <cell r="K932" t="str">
            <v>-73,473666089875</v>
          </cell>
        </row>
        <row r="933">
          <cell r="B933" t="str">
            <v>50680</v>
          </cell>
          <cell r="C933" t="str">
            <v>50680 - San Carlos De Guaroa</v>
          </cell>
          <cell r="D933" t="str">
            <v>SAN CARLOS DE GUAROA</v>
          </cell>
          <cell r="E933" t="str">
            <v>50680</v>
          </cell>
          <cell r="F933">
            <v>2020</v>
          </cell>
          <cell r="G933" t="str">
            <v>META</v>
          </cell>
          <cell r="H933">
            <v>1.603313</v>
          </cell>
          <cell r="I933">
            <v>6.5756999999999996E-2</v>
          </cell>
          <cell r="J933" t="str">
            <v>3,847616779727</v>
          </cell>
          <cell r="K933" t="str">
            <v>-73,275834013568</v>
          </cell>
        </row>
        <row r="934">
          <cell r="B934" t="str">
            <v>50683</v>
          </cell>
          <cell r="C934" t="str">
            <v>50683 - San Juan De Arama</v>
          </cell>
          <cell r="D934" t="str">
            <v>SAN JUAN DE ARAMA</v>
          </cell>
          <cell r="E934" t="str">
            <v>50683</v>
          </cell>
          <cell r="F934">
            <v>2020</v>
          </cell>
          <cell r="G934" t="str">
            <v>META</v>
          </cell>
          <cell r="H934">
            <v>2.444137</v>
          </cell>
          <cell r="I934">
            <v>9.5129000000000005E-2</v>
          </cell>
          <cell r="J934" t="str">
            <v>3,289851171430</v>
          </cell>
          <cell r="K934" t="str">
            <v>-73,816352433943</v>
          </cell>
        </row>
        <row r="935">
          <cell r="B935" t="str">
            <v>50686</v>
          </cell>
          <cell r="C935" t="str">
            <v>50686 - San Juanito</v>
          </cell>
          <cell r="D935" t="str">
            <v>SAN JUANITO</v>
          </cell>
          <cell r="E935" t="str">
            <v>50686</v>
          </cell>
          <cell r="F935">
            <v>2020</v>
          </cell>
          <cell r="G935" t="str">
            <v>META</v>
          </cell>
          <cell r="H935">
            <v>0.66127999999999998</v>
          </cell>
          <cell r="I935">
            <v>1.9338999999999999E-2</v>
          </cell>
          <cell r="J935" t="str">
            <v>4,471346321556</v>
          </cell>
          <cell r="K935" t="str">
            <v>-73,660413554457</v>
          </cell>
        </row>
        <row r="936">
          <cell r="B936" t="str">
            <v>50689</v>
          </cell>
          <cell r="C936" t="str">
            <v>50689 - San Martin</v>
          </cell>
          <cell r="D936" t="str">
            <v>SAN MARTÃN</v>
          </cell>
          <cell r="E936" t="str">
            <v>50689</v>
          </cell>
          <cell r="F936">
            <v>2020</v>
          </cell>
          <cell r="G936" t="str">
            <v>META</v>
          </cell>
          <cell r="H936">
            <v>6.8551890000000002</v>
          </cell>
          <cell r="I936">
            <v>0.48275299999999999</v>
          </cell>
          <cell r="J936" t="str">
            <v>3,535909073107</v>
          </cell>
          <cell r="K936" t="str">
            <v>-72,985369276114</v>
          </cell>
        </row>
        <row r="937">
          <cell r="B937" t="str">
            <v>50711</v>
          </cell>
          <cell r="C937" t="str">
            <v>50711 - Vistahermosa</v>
          </cell>
          <cell r="D937" t="str">
            <v>VISTAHERMOSA</v>
          </cell>
          <cell r="E937" t="str">
            <v>50711</v>
          </cell>
          <cell r="F937">
            <v>2020</v>
          </cell>
          <cell r="G937" t="str">
            <v>META</v>
          </cell>
          <cell r="H937">
            <v>5.7870619999999997</v>
          </cell>
          <cell r="I937">
            <v>0.391953</v>
          </cell>
          <cell r="J937" t="str">
            <v>2,811616698123</v>
          </cell>
          <cell r="K937" t="str">
            <v>-73,666522335711</v>
          </cell>
        </row>
        <row r="938">
          <cell r="B938" t="str">
            <v>50350</v>
          </cell>
          <cell r="C938" t="str">
            <v>50350 - La Macarena</v>
          </cell>
          <cell r="D938" t="str">
            <v>LA MACARENA</v>
          </cell>
          <cell r="E938" t="str">
            <v>50350</v>
          </cell>
          <cell r="F938">
            <v>2020</v>
          </cell>
          <cell r="G938" t="str">
            <v>META</v>
          </cell>
          <cell r="H938">
            <v>5.6520840000000003</v>
          </cell>
          <cell r="I938">
            <v>0.88119099999999995</v>
          </cell>
          <cell r="J938" t="str">
            <v>2,161863916922</v>
          </cell>
          <cell r="K938" t="str">
            <v>-74,094880756186</v>
          </cell>
        </row>
        <row r="939">
          <cell r="B939" t="str">
            <v>50325</v>
          </cell>
          <cell r="C939" t="str">
            <v>50325 - Mapiripan</v>
          </cell>
          <cell r="D939" t="str">
            <v>MAPIRIPÃN</v>
          </cell>
          <cell r="E939" t="str">
            <v>50325</v>
          </cell>
          <cell r="F939">
            <v>2020</v>
          </cell>
          <cell r="G939" t="str">
            <v>META</v>
          </cell>
          <cell r="H939">
            <v>8.6331810000000004</v>
          </cell>
          <cell r="I939">
            <v>0.97071799999999997</v>
          </cell>
          <cell r="J939" t="str">
            <v>3,117523360736</v>
          </cell>
          <cell r="K939" t="str">
            <v>-71,938056915931</v>
          </cell>
        </row>
        <row r="940">
          <cell r="B940" t="str">
            <v>50568</v>
          </cell>
          <cell r="C940" t="str">
            <v>50568 - Puerto Gaitan</v>
          </cell>
          <cell r="D940" t="str">
            <v>PUERTO GAITÃN</v>
          </cell>
          <cell r="E940" t="str">
            <v>50568</v>
          </cell>
          <cell r="F940">
            <v>2020</v>
          </cell>
          <cell r="G940" t="str">
            <v>META</v>
          </cell>
          <cell r="H940">
            <v>7.7957229999999997</v>
          </cell>
          <cell r="I940">
            <v>1.402166</v>
          </cell>
          <cell r="J940" t="str">
            <v>4,005034466757</v>
          </cell>
          <cell r="K940" t="str">
            <v>-71,631574285375</v>
          </cell>
        </row>
        <row r="941">
          <cell r="B941" t="str">
            <v>41001</v>
          </cell>
          <cell r="C941" t="str">
            <v>41001 - Neiva</v>
          </cell>
          <cell r="D941" t="str">
            <v>NEIVA</v>
          </cell>
          <cell r="E941" t="str">
            <v>41001</v>
          </cell>
          <cell r="F941">
            <v>2020</v>
          </cell>
          <cell r="G941" t="str">
            <v>HUILA</v>
          </cell>
          <cell r="H941">
            <v>3.073213</v>
          </cell>
          <cell r="I941">
            <v>0.103253</v>
          </cell>
          <cell r="J941" t="str">
            <v>2,993360045799</v>
          </cell>
          <cell r="K941" t="str">
            <v>-75,272362322192</v>
          </cell>
        </row>
        <row r="942">
          <cell r="B942" t="str">
            <v>41306</v>
          </cell>
          <cell r="C942" t="str">
            <v>41306 - Gigante</v>
          </cell>
          <cell r="D942" t="str">
            <v>GIGANTE</v>
          </cell>
          <cell r="E942" t="str">
            <v>41306</v>
          </cell>
          <cell r="F942">
            <v>2020</v>
          </cell>
          <cell r="G942" t="str">
            <v>HUILA</v>
          </cell>
          <cell r="H942">
            <v>1.1306480000000001</v>
          </cell>
          <cell r="I942">
            <v>4.0929E-2</v>
          </cell>
          <cell r="J942" t="str">
            <v>2,371781538719</v>
          </cell>
          <cell r="K942" t="str">
            <v>-75,516997536384</v>
          </cell>
        </row>
        <row r="943">
          <cell r="B943" t="str">
            <v>41319</v>
          </cell>
          <cell r="C943" t="str">
            <v>41319 - Guadalupe</v>
          </cell>
          <cell r="D943" t="str">
            <v>GUADALUPE</v>
          </cell>
          <cell r="E943" t="str">
            <v>41319</v>
          </cell>
          <cell r="F943">
            <v>2020</v>
          </cell>
          <cell r="G943" t="str">
            <v>HUILA</v>
          </cell>
          <cell r="H943">
            <v>0.74856900000000004</v>
          </cell>
          <cell r="I943">
            <v>2.0274E-2</v>
          </cell>
          <cell r="J943" t="str">
            <v>1,984394016013</v>
          </cell>
          <cell r="K943" t="str">
            <v>-75,696935488484</v>
          </cell>
        </row>
        <row r="944">
          <cell r="B944" t="str">
            <v>41349</v>
          </cell>
          <cell r="C944" t="str">
            <v>41349 - Hobo</v>
          </cell>
          <cell r="D944" t="str">
            <v>HOBO</v>
          </cell>
          <cell r="E944" t="str">
            <v>41349</v>
          </cell>
          <cell r="F944">
            <v>2020</v>
          </cell>
          <cell r="G944" t="str">
            <v>HUILA</v>
          </cell>
          <cell r="H944">
            <v>0.78160799999999997</v>
          </cell>
          <cell r="I944">
            <v>1.5786000000000001E-2</v>
          </cell>
          <cell r="J944" t="str">
            <v>2,541654161167</v>
          </cell>
          <cell r="K944" t="str">
            <v>-75,447810830792</v>
          </cell>
        </row>
        <row r="945">
          <cell r="B945" t="str">
            <v>41357</v>
          </cell>
          <cell r="C945" t="str">
            <v>41357 - Iquira</v>
          </cell>
          <cell r="D945" t="str">
            <v>ÃQUIRA</v>
          </cell>
          <cell r="E945" t="str">
            <v>41357</v>
          </cell>
          <cell r="F945">
            <v>2020</v>
          </cell>
          <cell r="G945" t="str">
            <v>HUILA</v>
          </cell>
          <cell r="H945">
            <v>1.0331870000000001</v>
          </cell>
          <cell r="I945">
            <v>2.8972000000000001E-2</v>
          </cell>
          <cell r="J945" t="str">
            <v>2,691517772847</v>
          </cell>
          <cell r="K945" t="str">
            <v>-75,673831405969</v>
          </cell>
        </row>
        <row r="946">
          <cell r="B946" t="str">
            <v>41359</v>
          </cell>
          <cell r="C946" t="str">
            <v>41359 - Isnos</v>
          </cell>
          <cell r="D946" t="str">
            <v>ISNOS</v>
          </cell>
          <cell r="E946" t="str">
            <v>41359</v>
          </cell>
          <cell r="F946">
            <v>2020</v>
          </cell>
          <cell r="G946" t="str">
            <v>HUILA</v>
          </cell>
          <cell r="H946">
            <v>1.5823560000000001</v>
          </cell>
          <cell r="I946">
            <v>3.0086999999999999E-2</v>
          </cell>
          <cell r="J946" t="str">
            <v>2,006784340718</v>
          </cell>
          <cell r="K946" t="str">
            <v>-76,256363252847</v>
          </cell>
        </row>
        <row r="947">
          <cell r="B947" t="str">
            <v>41378</v>
          </cell>
          <cell r="C947" t="str">
            <v>41378 - La Argentina</v>
          </cell>
          <cell r="D947" t="str">
            <v>LA ARGENTINA</v>
          </cell>
          <cell r="E947" t="str">
            <v>41378</v>
          </cell>
          <cell r="F947">
            <v>2020</v>
          </cell>
          <cell r="G947" t="str">
            <v>HUILA</v>
          </cell>
          <cell r="H947">
            <v>1.420207</v>
          </cell>
          <cell r="I947">
            <v>2.8938999999999999E-2</v>
          </cell>
          <cell r="J947" t="str">
            <v>2,181452570548</v>
          </cell>
          <cell r="K947" t="str">
            <v>-76,117818400885</v>
          </cell>
        </row>
        <row r="948">
          <cell r="B948" t="str">
            <v>41396</v>
          </cell>
          <cell r="C948" t="str">
            <v>41396 - La Plata</v>
          </cell>
          <cell r="D948" t="str">
            <v>LA PLATA</v>
          </cell>
          <cell r="E948" t="str">
            <v>41396</v>
          </cell>
          <cell r="F948">
            <v>2020</v>
          </cell>
          <cell r="G948" t="str">
            <v>HUILA</v>
          </cell>
          <cell r="H948">
            <v>1.6493990000000001</v>
          </cell>
          <cell r="I948">
            <v>6.6160999999999998E-2</v>
          </cell>
          <cell r="J948" t="str">
            <v>2,328076586481</v>
          </cell>
          <cell r="K948" t="str">
            <v>-76,001172987525</v>
          </cell>
        </row>
        <row r="949">
          <cell r="B949" t="str">
            <v>41483</v>
          </cell>
          <cell r="C949" t="str">
            <v>41483 - Nataga</v>
          </cell>
          <cell r="D949" t="str">
            <v>NÃTAGA</v>
          </cell>
          <cell r="E949" t="str">
            <v>41483</v>
          </cell>
          <cell r="F949">
            <v>2020</v>
          </cell>
          <cell r="G949" t="str">
            <v>HUILA</v>
          </cell>
          <cell r="H949">
            <v>0.63343899999999997</v>
          </cell>
          <cell r="I949">
            <v>1.072E-2</v>
          </cell>
          <cell r="J949" t="str">
            <v>2,576066285416</v>
          </cell>
          <cell r="K949" t="str">
            <v>-75,786937574245</v>
          </cell>
        </row>
        <row r="950">
          <cell r="B950" t="str">
            <v>41503</v>
          </cell>
          <cell r="C950" t="str">
            <v>41503 - Oporapa</v>
          </cell>
          <cell r="D950" t="str">
            <v>OPORAPA</v>
          </cell>
          <cell r="E950" t="str">
            <v>41503</v>
          </cell>
          <cell r="F950">
            <v>2020</v>
          </cell>
          <cell r="G950" t="str">
            <v>HUILA</v>
          </cell>
          <cell r="H950">
            <v>0.63807800000000003</v>
          </cell>
          <cell r="I950">
            <v>1.2651000000000001E-2</v>
          </cell>
          <cell r="J950" t="str">
            <v>2,061191362340</v>
          </cell>
          <cell r="K950" t="str">
            <v>-76,041102890360</v>
          </cell>
        </row>
        <row r="951">
          <cell r="B951" t="str">
            <v>41518</v>
          </cell>
          <cell r="C951" t="str">
            <v>41518 - Paicol</v>
          </cell>
          <cell r="D951" t="str">
            <v>PAICOL</v>
          </cell>
          <cell r="E951" t="str">
            <v>41518</v>
          </cell>
          <cell r="F951">
            <v>2020</v>
          </cell>
          <cell r="G951" t="str">
            <v>HUILA</v>
          </cell>
          <cell r="H951">
            <v>1.192375</v>
          </cell>
          <cell r="I951">
            <v>2.2610999999999999E-2</v>
          </cell>
          <cell r="J951" t="str">
            <v>2,406898270132</v>
          </cell>
          <cell r="K951" t="str">
            <v>-75,728030269581</v>
          </cell>
        </row>
        <row r="952">
          <cell r="B952" t="str">
            <v>41524</v>
          </cell>
          <cell r="C952" t="str">
            <v>41524 - Palermo</v>
          </cell>
          <cell r="D952" t="str">
            <v>PALERMO</v>
          </cell>
          <cell r="E952" t="str">
            <v>41524</v>
          </cell>
          <cell r="F952">
            <v>2020</v>
          </cell>
          <cell r="G952" t="str">
            <v>HUILA</v>
          </cell>
          <cell r="H952">
            <v>1.8102119999999999</v>
          </cell>
          <cell r="I952">
            <v>7.1887999999999994E-2</v>
          </cell>
          <cell r="J952" t="str">
            <v>2,914491966726</v>
          </cell>
          <cell r="K952" t="str">
            <v>-75,440661176912</v>
          </cell>
        </row>
        <row r="953">
          <cell r="B953" t="str">
            <v>41530</v>
          </cell>
          <cell r="C953" t="str">
            <v>41530 - Palestina</v>
          </cell>
          <cell r="D953" t="str">
            <v>PALESTINA</v>
          </cell>
          <cell r="E953" t="str">
            <v>41530</v>
          </cell>
          <cell r="F953">
            <v>2020</v>
          </cell>
          <cell r="G953" t="str">
            <v>HUILA</v>
          </cell>
          <cell r="H953">
            <v>0.66349000000000002</v>
          </cell>
          <cell r="I953">
            <v>1.4466E-2</v>
          </cell>
          <cell r="J953" t="str">
            <v>1,684580759614</v>
          </cell>
          <cell r="K953" t="str">
            <v>-76,147855896754</v>
          </cell>
        </row>
        <row r="954">
          <cell r="B954" t="str">
            <v>41548</v>
          </cell>
          <cell r="C954" t="str">
            <v>41548 - Pital</v>
          </cell>
          <cell r="D954" t="str">
            <v>PITAL</v>
          </cell>
          <cell r="E954" t="str">
            <v>41548</v>
          </cell>
          <cell r="F954">
            <v>2020</v>
          </cell>
          <cell r="G954" t="str">
            <v>HUILA</v>
          </cell>
          <cell r="H954">
            <v>0.94296800000000003</v>
          </cell>
          <cell r="I954">
            <v>1.5730000000000001E-2</v>
          </cell>
          <cell r="J954" t="str">
            <v>2,259601773468</v>
          </cell>
          <cell r="K954" t="str">
            <v>-75,831951604386</v>
          </cell>
        </row>
        <row r="955">
          <cell r="B955" t="str">
            <v>41551</v>
          </cell>
          <cell r="C955" t="str">
            <v>41551 - Pitalito</v>
          </cell>
          <cell r="D955" t="str">
            <v>PITALITO</v>
          </cell>
          <cell r="E955" t="str">
            <v>41551</v>
          </cell>
          <cell r="F955">
            <v>2020</v>
          </cell>
          <cell r="G955" t="str">
            <v>HUILA</v>
          </cell>
          <cell r="H955">
            <v>1.495709</v>
          </cell>
          <cell r="I955">
            <v>5.1195999999999998E-2</v>
          </cell>
          <cell r="J955" t="str">
            <v>1,827903582901</v>
          </cell>
          <cell r="K955" t="str">
            <v>-76,119195816776</v>
          </cell>
        </row>
        <row r="956">
          <cell r="B956" t="str">
            <v>41615</v>
          </cell>
          <cell r="C956" t="str">
            <v>41615 - Rivera</v>
          </cell>
          <cell r="D956" t="str">
            <v>RIVERA</v>
          </cell>
          <cell r="E956" t="str">
            <v>41615</v>
          </cell>
          <cell r="F956">
            <v>2020</v>
          </cell>
          <cell r="G956" t="str">
            <v>HUILA</v>
          </cell>
          <cell r="H956">
            <v>0.71656500000000001</v>
          </cell>
          <cell r="I956">
            <v>2.0424999999999999E-2</v>
          </cell>
          <cell r="J956" t="str">
            <v>2,782224114077</v>
          </cell>
          <cell r="K956" t="str">
            <v>-75,235544840265</v>
          </cell>
        </row>
        <row r="957">
          <cell r="B957" t="str">
            <v>41660</v>
          </cell>
          <cell r="C957" t="str">
            <v>41660 - Saladoblanco</v>
          </cell>
          <cell r="D957" t="str">
            <v>SALADOBLANCO</v>
          </cell>
          <cell r="E957" t="str">
            <v>41660</v>
          </cell>
          <cell r="F957">
            <v>2020</v>
          </cell>
          <cell r="G957" t="str">
            <v>HUILA</v>
          </cell>
          <cell r="H957">
            <v>1.319639</v>
          </cell>
          <cell r="I957">
            <v>3.7881999999999999E-2</v>
          </cell>
          <cell r="J957" t="str">
            <v>2,100382849169</v>
          </cell>
          <cell r="K957" t="str">
            <v>-76,228978707943</v>
          </cell>
        </row>
        <row r="958">
          <cell r="B958" t="str">
            <v>41668</v>
          </cell>
          <cell r="C958" t="str">
            <v>41668 - San Agustín</v>
          </cell>
          <cell r="D958" t="str">
            <v>SAN AGUSTÃN</v>
          </cell>
          <cell r="E958" t="str">
            <v>41668</v>
          </cell>
          <cell r="F958">
            <v>2020</v>
          </cell>
          <cell r="G958" t="str">
            <v>HUILA</v>
          </cell>
          <cell r="H958">
            <v>2.0326430000000002</v>
          </cell>
          <cell r="I958">
            <v>0.112833</v>
          </cell>
          <cell r="J958" t="str">
            <v>1,924165492633</v>
          </cell>
          <cell r="K958" t="str">
            <v>-76,416565503444</v>
          </cell>
        </row>
        <row r="959">
          <cell r="B959" t="str">
            <v>41676</v>
          </cell>
          <cell r="C959" t="str">
            <v>41676 - Santa María</v>
          </cell>
          <cell r="D959" t="str">
            <v>SANTA MARÃA</v>
          </cell>
          <cell r="E959" t="str">
            <v>41676</v>
          </cell>
          <cell r="F959">
            <v>2020</v>
          </cell>
          <cell r="G959" t="str">
            <v>HUILA</v>
          </cell>
          <cell r="H959">
            <v>0.86662700000000004</v>
          </cell>
          <cell r="I959">
            <v>2.7585999999999999E-2</v>
          </cell>
          <cell r="J959" t="str">
            <v>2,926265936506</v>
          </cell>
          <cell r="K959" t="str">
            <v>-75,633597854599</v>
          </cell>
        </row>
        <row r="960">
          <cell r="B960" t="str">
            <v>41770</v>
          </cell>
          <cell r="C960" t="str">
            <v>41770 - Suaza</v>
          </cell>
          <cell r="D960" t="str">
            <v>SUAZA</v>
          </cell>
          <cell r="E960" t="str">
            <v>41770</v>
          </cell>
          <cell r="F960">
            <v>2020</v>
          </cell>
          <cell r="G960" t="str">
            <v>HUILA</v>
          </cell>
          <cell r="H960">
            <v>0.93942199999999998</v>
          </cell>
          <cell r="I960">
            <v>3.4893E-2</v>
          </cell>
          <cell r="J960" t="str">
            <v>1,870992095274</v>
          </cell>
          <cell r="K960" t="str">
            <v>-75,807984706464</v>
          </cell>
        </row>
        <row r="961">
          <cell r="B961" t="str">
            <v>41791</v>
          </cell>
          <cell r="C961" t="str">
            <v>41791 - Tarqui</v>
          </cell>
          <cell r="D961" t="str">
            <v>TARQUI</v>
          </cell>
          <cell r="E961" t="str">
            <v>41791</v>
          </cell>
          <cell r="F961">
            <v>2020</v>
          </cell>
          <cell r="G961" t="str">
            <v>HUILA</v>
          </cell>
          <cell r="H961">
            <v>0.91310800000000003</v>
          </cell>
          <cell r="I961">
            <v>2.9465999999999999E-2</v>
          </cell>
          <cell r="J961" t="str">
            <v>2,130280544338</v>
          </cell>
          <cell r="K961" t="str">
            <v>-75,875348448771</v>
          </cell>
        </row>
        <row r="962">
          <cell r="B962" t="str">
            <v>41797</v>
          </cell>
          <cell r="C962" t="str">
            <v>41797 - Tesalia</v>
          </cell>
          <cell r="D962" t="str">
            <v>TESALIA</v>
          </cell>
          <cell r="E962" t="str">
            <v>41797</v>
          </cell>
          <cell r="F962">
            <v>2020</v>
          </cell>
          <cell r="G962" t="str">
            <v>HUILA</v>
          </cell>
          <cell r="H962">
            <v>1.156522</v>
          </cell>
          <cell r="I962">
            <v>2.9822000000000001E-2</v>
          </cell>
          <cell r="J962" t="str">
            <v>2,526855132332</v>
          </cell>
          <cell r="K962" t="str">
            <v>-75,682596420106</v>
          </cell>
        </row>
        <row r="963">
          <cell r="B963" t="str">
            <v>41799</v>
          </cell>
          <cell r="C963" t="str">
            <v>41799 - Tello</v>
          </cell>
          <cell r="D963" t="str">
            <v>TELLO</v>
          </cell>
          <cell r="E963" t="str">
            <v>41799</v>
          </cell>
          <cell r="F963">
            <v>2020</v>
          </cell>
          <cell r="G963" t="str">
            <v>HUILA</v>
          </cell>
          <cell r="H963">
            <v>1.472475</v>
          </cell>
          <cell r="I963">
            <v>4.3135E-2</v>
          </cell>
          <cell r="J963" t="str">
            <v>3,030611776651</v>
          </cell>
          <cell r="K963" t="str">
            <v>-75,085365530100</v>
          </cell>
        </row>
        <row r="964">
          <cell r="B964" t="str">
            <v>41801</v>
          </cell>
          <cell r="C964" t="str">
            <v>41801 - Teruel</v>
          </cell>
          <cell r="D964" t="str">
            <v>TERUEL</v>
          </cell>
          <cell r="E964" t="str">
            <v>41801</v>
          </cell>
          <cell r="F964">
            <v>2020</v>
          </cell>
          <cell r="G964" t="str">
            <v>HUILA</v>
          </cell>
          <cell r="H964">
            <v>1.6780299999999999</v>
          </cell>
          <cell r="I964">
            <v>3.8337999999999997E-2</v>
          </cell>
          <cell r="J964" t="str">
            <v>2,824113725545</v>
          </cell>
          <cell r="K964" t="str">
            <v>-75,714352981140</v>
          </cell>
        </row>
        <row r="965">
          <cell r="B965" t="str">
            <v>41807</v>
          </cell>
          <cell r="C965" t="str">
            <v>41807 - Timana</v>
          </cell>
          <cell r="D965" t="str">
            <v>TIMANÃ</v>
          </cell>
          <cell r="E965" t="str">
            <v>41807</v>
          </cell>
          <cell r="F965">
            <v>2020</v>
          </cell>
          <cell r="G965" t="str">
            <v>HUILA</v>
          </cell>
          <cell r="H965">
            <v>0.67408999999999997</v>
          </cell>
          <cell r="I965">
            <v>1.5081000000000001E-2</v>
          </cell>
          <cell r="J965" t="str">
            <v>1,950715226006</v>
          </cell>
          <cell r="K965" t="str">
            <v>-75,917576486621</v>
          </cell>
        </row>
        <row r="966">
          <cell r="B966" t="str">
            <v>41872</v>
          </cell>
          <cell r="C966" t="str">
            <v>41872 - Villavieja</v>
          </cell>
          <cell r="D966" t="str">
            <v>VILLAVIEJA</v>
          </cell>
          <cell r="E966" t="str">
            <v>41872</v>
          </cell>
          <cell r="F966">
            <v>2020</v>
          </cell>
          <cell r="G966" t="str">
            <v>HUILA</v>
          </cell>
          <cell r="H966">
            <v>1.365353</v>
          </cell>
          <cell r="I966">
            <v>4.4245E-2</v>
          </cell>
          <cell r="J966" t="str">
            <v>3,287057874780</v>
          </cell>
          <cell r="K966" t="str">
            <v>-75,138382920415</v>
          </cell>
        </row>
        <row r="967">
          <cell r="B967" t="str">
            <v>41885</v>
          </cell>
          <cell r="C967" t="str">
            <v>41885 - Yaguara</v>
          </cell>
          <cell r="D967" t="str">
            <v>YAGUARÃ</v>
          </cell>
          <cell r="E967" t="str">
            <v>41885</v>
          </cell>
          <cell r="F967">
            <v>2020</v>
          </cell>
          <cell r="G967" t="str">
            <v>HUILA</v>
          </cell>
          <cell r="H967">
            <v>0.95311000000000001</v>
          </cell>
          <cell r="I967">
            <v>2.7057000000000001E-2</v>
          </cell>
          <cell r="J967" t="str">
            <v>2,646563338918</v>
          </cell>
          <cell r="K967" t="str">
            <v>-75,515926448473</v>
          </cell>
        </row>
        <row r="968">
          <cell r="B968" t="str">
            <v>41298</v>
          </cell>
          <cell r="C968" t="str">
            <v>41298 - Garzón</v>
          </cell>
          <cell r="D968" t="str">
            <v>GARZÃ“N</v>
          </cell>
          <cell r="E968" t="str">
            <v>41298</v>
          </cell>
          <cell r="F968">
            <v>2020</v>
          </cell>
          <cell r="G968" t="str">
            <v>HUILA</v>
          </cell>
          <cell r="H968">
            <v>1.3638699999999999</v>
          </cell>
          <cell r="I968">
            <v>4.9274999999999999E-2</v>
          </cell>
          <cell r="J968" t="str">
            <v>2,172441496376</v>
          </cell>
          <cell r="K968" t="str">
            <v>-75,571312424560</v>
          </cell>
        </row>
        <row r="969">
          <cell r="B969" t="str">
            <v>41244</v>
          </cell>
          <cell r="C969" t="str">
            <v>41244 - Elías</v>
          </cell>
          <cell r="D969" t="str">
            <v>ELÃAS</v>
          </cell>
          <cell r="E969" t="str">
            <v>41244</v>
          </cell>
          <cell r="F969">
            <v>2020</v>
          </cell>
          <cell r="G969" t="str">
            <v>HUILA</v>
          </cell>
          <cell r="H969">
            <v>0.51746400000000004</v>
          </cell>
          <cell r="I969">
            <v>6.5319999999999996E-3</v>
          </cell>
          <cell r="J969" t="str">
            <v>2,006248181749</v>
          </cell>
          <cell r="K969" t="str">
            <v>-75,950916940705</v>
          </cell>
        </row>
        <row r="970">
          <cell r="B970" t="str">
            <v>41206</v>
          </cell>
          <cell r="C970" t="str">
            <v>41206 - Colombia</v>
          </cell>
          <cell r="D970" t="str">
            <v>COLOMBIA</v>
          </cell>
          <cell r="E970" t="str">
            <v>41206</v>
          </cell>
          <cell r="F970">
            <v>2020</v>
          </cell>
          <cell r="G970" t="str">
            <v>HUILA</v>
          </cell>
          <cell r="H970">
            <v>2.3445239999999998</v>
          </cell>
          <cell r="I970">
            <v>0.12897800000000001</v>
          </cell>
          <cell r="J970" t="str">
            <v>3,451987995903</v>
          </cell>
          <cell r="K970" t="str">
            <v>-74,678292585097</v>
          </cell>
        </row>
        <row r="971">
          <cell r="B971" t="str">
            <v>41132</v>
          </cell>
          <cell r="C971" t="str">
            <v>41132 - Campoalegre</v>
          </cell>
          <cell r="D971" t="str">
            <v>CAMPOALEGRE</v>
          </cell>
          <cell r="E971" t="str">
            <v>41132</v>
          </cell>
          <cell r="F971">
            <v>2020</v>
          </cell>
          <cell r="G971" t="str">
            <v>HUILA</v>
          </cell>
          <cell r="H971">
            <v>1.058187</v>
          </cell>
          <cell r="I971">
            <v>3.7620000000000001E-2</v>
          </cell>
          <cell r="J971" t="str">
            <v>2,658666674664</v>
          </cell>
          <cell r="K971" t="str">
            <v>-75,329438025575</v>
          </cell>
        </row>
        <row r="972">
          <cell r="B972" t="str">
            <v>41078</v>
          </cell>
          <cell r="C972" t="str">
            <v>41078 - Baraya</v>
          </cell>
          <cell r="D972" t="str">
            <v>BARAYA</v>
          </cell>
          <cell r="E972" t="str">
            <v>41078</v>
          </cell>
          <cell r="F972">
            <v>2020</v>
          </cell>
          <cell r="G972" t="str">
            <v>HUILA</v>
          </cell>
          <cell r="H972">
            <v>1.4979020000000001</v>
          </cell>
          <cell r="I972">
            <v>6.3933000000000004E-2</v>
          </cell>
          <cell r="J972" t="str">
            <v>3,135423633962</v>
          </cell>
          <cell r="K972" t="str">
            <v>-74,957977964143</v>
          </cell>
        </row>
        <row r="973">
          <cell r="B973" t="str">
            <v>41026</v>
          </cell>
          <cell r="C973" t="str">
            <v>41026 - Altamira</v>
          </cell>
          <cell r="D973" t="str">
            <v>ALTAMIRA</v>
          </cell>
          <cell r="E973" t="str">
            <v>41026</v>
          </cell>
          <cell r="F973">
            <v>2020</v>
          </cell>
          <cell r="G973" t="str">
            <v>HUILA</v>
          </cell>
          <cell r="H973">
            <v>0.69452100000000005</v>
          </cell>
          <cell r="I973">
            <v>1.4699E-2</v>
          </cell>
          <cell r="J973" t="str">
            <v>2,079228080223</v>
          </cell>
          <cell r="K973" t="str">
            <v>-75,768582877713</v>
          </cell>
        </row>
        <row r="974">
          <cell r="B974" t="str">
            <v>41020</v>
          </cell>
          <cell r="C974" t="str">
            <v>41020 - Algeciras</v>
          </cell>
          <cell r="D974" t="str">
            <v>ALGECIRAS</v>
          </cell>
          <cell r="E974" t="str">
            <v>41020</v>
          </cell>
          <cell r="F974">
            <v>2020</v>
          </cell>
          <cell r="G974" t="str">
            <v>HUILA</v>
          </cell>
          <cell r="H974">
            <v>1.263968</v>
          </cell>
          <cell r="I974">
            <v>4.793E-2</v>
          </cell>
          <cell r="J974" t="str">
            <v>2,497850679866</v>
          </cell>
          <cell r="K974" t="str">
            <v>-75,291349457334</v>
          </cell>
        </row>
        <row r="975">
          <cell r="B975" t="str">
            <v>41016</v>
          </cell>
          <cell r="C975" t="str">
            <v>41016 - Aipe</v>
          </cell>
          <cell r="D975" t="str">
            <v>AIPE</v>
          </cell>
          <cell r="E975" t="str">
            <v>41016</v>
          </cell>
          <cell r="F975">
            <v>2020</v>
          </cell>
          <cell r="G975" t="str">
            <v>HUILA</v>
          </cell>
          <cell r="H975">
            <v>2.1393960000000001</v>
          </cell>
          <cell r="I975">
            <v>6.4708000000000002E-2</v>
          </cell>
          <cell r="J975" t="str">
            <v>3,262375188144</v>
          </cell>
          <cell r="K975" t="str">
            <v>-75,352625137244</v>
          </cell>
        </row>
        <row r="976">
          <cell r="B976" t="str">
            <v>41013</v>
          </cell>
          <cell r="C976" t="str">
            <v>41013 - Agrado</v>
          </cell>
          <cell r="D976" t="str">
            <v>AGRADO</v>
          </cell>
          <cell r="E976" t="str">
            <v>41013</v>
          </cell>
          <cell r="F976">
            <v>2020</v>
          </cell>
          <cell r="G976" t="str">
            <v>HUILA</v>
          </cell>
          <cell r="H976">
            <v>0.93970200000000004</v>
          </cell>
          <cell r="I976">
            <v>2.2237E-2</v>
          </cell>
          <cell r="J976" t="str">
            <v>2,269750419557</v>
          </cell>
          <cell r="K976" t="str">
            <v>-75,716322355239</v>
          </cell>
        </row>
        <row r="977">
          <cell r="B977" t="str">
            <v>41006</v>
          </cell>
          <cell r="C977" t="str">
            <v>41006 - Acevedo</v>
          </cell>
          <cell r="D977" t="str">
            <v>ACEVEDO</v>
          </cell>
          <cell r="E977" t="str">
            <v>41006</v>
          </cell>
          <cell r="F977">
            <v>2020</v>
          </cell>
          <cell r="G977" t="str">
            <v>HUILA</v>
          </cell>
          <cell r="H977">
            <v>1.1609879999999999</v>
          </cell>
          <cell r="I977">
            <v>4.3881000000000003E-2</v>
          </cell>
          <cell r="J977" t="str">
            <v>1,709114445545</v>
          </cell>
          <cell r="K977" t="str">
            <v>-75,996641843965</v>
          </cell>
        </row>
        <row r="978">
          <cell r="B978" t="str">
            <v>68013</v>
          </cell>
          <cell r="C978" t="str">
            <v>68013 - Aguada</v>
          </cell>
          <cell r="D978" t="str">
            <v>AGUADA</v>
          </cell>
          <cell r="E978" t="str">
            <v>68013</v>
          </cell>
          <cell r="F978">
            <v>2020</v>
          </cell>
          <cell r="G978" t="str">
            <v>SANTANDER</v>
          </cell>
          <cell r="H978">
            <v>0.47581000000000001</v>
          </cell>
          <cell r="I978">
            <v>6.1460000000000004E-3</v>
          </cell>
          <cell r="J978" t="str">
            <v>6,182208476448</v>
          </cell>
          <cell r="K978" t="str">
            <v>-73,530385409053</v>
          </cell>
        </row>
        <row r="979">
          <cell r="B979" t="str">
            <v>68020</v>
          </cell>
          <cell r="C979" t="str">
            <v>68020 - Albania</v>
          </cell>
          <cell r="D979" t="str">
            <v>ALBANIA</v>
          </cell>
          <cell r="E979" t="str">
            <v>68020</v>
          </cell>
          <cell r="F979">
            <v>2020</v>
          </cell>
          <cell r="G979" t="str">
            <v>SANTANDER</v>
          </cell>
          <cell r="H979">
            <v>0.87612999999999996</v>
          </cell>
          <cell r="I979">
            <v>1.357E-2</v>
          </cell>
          <cell r="J979" t="str">
            <v>5,778073390663</v>
          </cell>
          <cell r="K979" t="str">
            <v>-73,828459735468</v>
          </cell>
        </row>
        <row r="980">
          <cell r="B980" t="str">
            <v>68051</v>
          </cell>
          <cell r="C980" t="str">
            <v>68051 - Aratoca</v>
          </cell>
          <cell r="D980" t="str">
            <v>ARATOCA</v>
          </cell>
          <cell r="E980" t="str">
            <v>68051</v>
          </cell>
          <cell r="F980">
            <v>2020</v>
          </cell>
          <cell r="G980" t="str">
            <v>SANTANDER</v>
          </cell>
          <cell r="H980">
            <v>0.67469199999999996</v>
          </cell>
          <cell r="I980">
            <v>1.3882E-2</v>
          </cell>
          <cell r="J980" t="str">
            <v>6,716766585220</v>
          </cell>
          <cell r="K980" t="str">
            <v>-73,011626969650</v>
          </cell>
        </row>
        <row r="981">
          <cell r="B981" t="str">
            <v>68077</v>
          </cell>
          <cell r="C981" t="str">
            <v>68077 - Barbosa</v>
          </cell>
          <cell r="D981" t="str">
            <v>BARBOSA</v>
          </cell>
          <cell r="E981" t="str">
            <v>68077</v>
          </cell>
          <cell r="F981">
            <v>2020</v>
          </cell>
          <cell r="G981" t="str">
            <v>SANTANDER</v>
          </cell>
          <cell r="H981">
            <v>0.27034200000000003</v>
          </cell>
          <cell r="I981">
            <v>3.8110000000000002E-3</v>
          </cell>
          <cell r="J981" t="str">
            <v>5,955617327177</v>
          </cell>
          <cell r="K981" t="str">
            <v>-73,623452292307</v>
          </cell>
        </row>
        <row r="982">
          <cell r="B982" t="str">
            <v>68079</v>
          </cell>
          <cell r="C982" t="str">
            <v>68079 - Barichara</v>
          </cell>
          <cell r="D982" t="str">
            <v>BARICHARA</v>
          </cell>
          <cell r="E982" t="str">
            <v>68079</v>
          </cell>
          <cell r="F982">
            <v>2020</v>
          </cell>
          <cell r="G982" t="str">
            <v>SANTANDER</v>
          </cell>
          <cell r="H982">
            <v>0.56108899999999995</v>
          </cell>
          <cell r="I982">
            <v>1.1223E-2</v>
          </cell>
          <cell r="J982" t="str">
            <v>6,647062543409</v>
          </cell>
          <cell r="K982" t="str">
            <v>-73,215184663086</v>
          </cell>
        </row>
        <row r="983">
          <cell r="B983" t="str">
            <v>68081</v>
          </cell>
          <cell r="C983" t="str">
            <v>68081 - Barrancabermeja</v>
          </cell>
          <cell r="D983" t="str">
            <v>BARRANCABERMEJA</v>
          </cell>
          <cell r="E983" t="str">
            <v>68081</v>
          </cell>
          <cell r="F983">
            <v>2020</v>
          </cell>
          <cell r="G983" t="str">
            <v>SANTANDER</v>
          </cell>
          <cell r="H983">
            <v>2.7351899999999998</v>
          </cell>
          <cell r="I983">
            <v>0.10859099999999999</v>
          </cell>
          <cell r="J983" t="str">
            <v>7,054074557877</v>
          </cell>
          <cell r="K983" t="str">
            <v>-73,782116460565</v>
          </cell>
        </row>
        <row r="984">
          <cell r="B984" t="str">
            <v>68092</v>
          </cell>
          <cell r="C984" t="str">
            <v>68092 - Betulia</v>
          </cell>
          <cell r="D984" t="str">
            <v>BETULIA</v>
          </cell>
          <cell r="E984" t="str">
            <v>68092</v>
          </cell>
          <cell r="F984">
            <v>2020</v>
          </cell>
          <cell r="G984" t="str">
            <v>SANTANDER</v>
          </cell>
          <cell r="H984">
            <v>1.2718179999999999</v>
          </cell>
          <cell r="I984">
            <v>3.5286999999999999E-2</v>
          </cell>
          <cell r="J984" t="str">
            <v>7,013204058148</v>
          </cell>
          <cell r="K984" t="str">
            <v>-73,387435208442</v>
          </cell>
        </row>
        <row r="985">
          <cell r="B985" t="str">
            <v>68121</v>
          </cell>
          <cell r="C985" t="str">
            <v>68121 - Cabrera</v>
          </cell>
          <cell r="D985" t="str">
            <v>CABRERA</v>
          </cell>
          <cell r="E985" t="str">
            <v>68121</v>
          </cell>
          <cell r="F985">
            <v>2020</v>
          </cell>
          <cell r="G985" t="str">
            <v>SANTANDER</v>
          </cell>
          <cell r="H985">
            <v>0.35157100000000002</v>
          </cell>
          <cell r="I985">
            <v>5.3600000000000002E-3</v>
          </cell>
          <cell r="J985" t="str">
            <v>6,562543673470</v>
          </cell>
          <cell r="K985" t="str">
            <v>-73,250348922490</v>
          </cell>
        </row>
        <row r="986">
          <cell r="B986" t="str">
            <v>68132</v>
          </cell>
          <cell r="C986" t="str">
            <v>68132 - California</v>
          </cell>
          <cell r="D986" t="str">
            <v>CALIFORNIA</v>
          </cell>
          <cell r="E986" t="str">
            <v>68132</v>
          </cell>
          <cell r="F986">
            <v>2020</v>
          </cell>
          <cell r="G986" t="str">
            <v>SANTANDER</v>
          </cell>
          <cell r="H986">
            <v>0.42594599999999999</v>
          </cell>
          <cell r="I986">
            <v>3.6849999999999999E-3</v>
          </cell>
          <cell r="J986" t="str">
            <v>7,353288084127</v>
          </cell>
          <cell r="K986" t="str">
            <v>-72,926344326254</v>
          </cell>
        </row>
        <row r="987">
          <cell r="B987" t="str">
            <v>68147</v>
          </cell>
          <cell r="C987" t="str">
            <v>68147 - Capitanejo</v>
          </cell>
          <cell r="D987" t="str">
            <v>CAPITANEJO</v>
          </cell>
          <cell r="E987" t="str">
            <v>68147</v>
          </cell>
          <cell r="F987">
            <v>2020</v>
          </cell>
          <cell r="G987" t="str">
            <v>SANTANDER</v>
          </cell>
          <cell r="H987">
            <v>0.47719</v>
          </cell>
          <cell r="I987">
            <v>6.9680000000000002E-3</v>
          </cell>
          <cell r="J987" t="str">
            <v>6,520200094884</v>
          </cell>
          <cell r="K987" t="str">
            <v>-72,674352025931</v>
          </cell>
        </row>
        <row r="988">
          <cell r="B988" t="str">
            <v>68152</v>
          </cell>
          <cell r="C988" t="str">
            <v>68152 - Carcasi</v>
          </cell>
          <cell r="D988" t="str">
            <v>CARCASÃ</v>
          </cell>
          <cell r="E988" t="str">
            <v>68152</v>
          </cell>
          <cell r="F988">
            <v>2020</v>
          </cell>
          <cell r="G988" t="str">
            <v>SANTANDER</v>
          </cell>
          <cell r="H988">
            <v>0.71015899999999998</v>
          </cell>
          <cell r="I988">
            <v>2.1162E-2</v>
          </cell>
          <cell r="J988" t="str">
            <v>6,659675273788</v>
          </cell>
          <cell r="K988" t="str">
            <v>-72,569684338939</v>
          </cell>
        </row>
        <row r="989">
          <cell r="B989" t="str">
            <v>68160</v>
          </cell>
          <cell r="C989" t="str">
            <v>68160 - Cepita</v>
          </cell>
          <cell r="D989" t="str">
            <v>CEPITÃ</v>
          </cell>
          <cell r="E989" t="str">
            <v>68160</v>
          </cell>
          <cell r="F989">
            <v>2020</v>
          </cell>
          <cell r="G989" t="str">
            <v>SANTANDER</v>
          </cell>
          <cell r="H989">
            <v>0.49462699999999998</v>
          </cell>
          <cell r="I989">
            <v>8.8269999999999998E-3</v>
          </cell>
          <cell r="J989" t="str">
            <v>6,752465533065</v>
          </cell>
          <cell r="K989" t="str">
            <v>-72,929246290300</v>
          </cell>
        </row>
        <row r="990">
          <cell r="B990" t="str">
            <v>68162</v>
          </cell>
          <cell r="C990" t="str">
            <v>68162 - Cerrito</v>
          </cell>
          <cell r="D990" t="str">
            <v>CERRITO</v>
          </cell>
          <cell r="E990" t="str">
            <v>68162</v>
          </cell>
          <cell r="F990">
            <v>2020</v>
          </cell>
          <cell r="G990" t="str">
            <v>SANTANDER</v>
          </cell>
          <cell r="H990">
            <v>0.97167199999999998</v>
          </cell>
          <cell r="I990">
            <v>3.4431000000000003E-2</v>
          </cell>
          <cell r="J990" t="str">
            <v>6,903923172535</v>
          </cell>
          <cell r="K990" t="str">
            <v>-72,645363244475</v>
          </cell>
        </row>
        <row r="991">
          <cell r="B991" t="str">
            <v>68167</v>
          </cell>
          <cell r="C991" t="str">
            <v>68167 - Charala</v>
          </cell>
          <cell r="D991" t="str">
            <v>CHARALÃ</v>
          </cell>
          <cell r="E991" t="str">
            <v>68167</v>
          </cell>
          <cell r="F991">
            <v>2020</v>
          </cell>
          <cell r="G991" t="str">
            <v>SANTANDER</v>
          </cell>
          <cell r="H991">
            <v>1.682796</v>
          </cell>
          <cell r="I991">
            <v>3.4244999999999998E-2</v>
          </cell>
          <cell r="J991" t="str">
            <v>6,195551946444</v>
          </cell>
          <cell r="K991" t="str">
            <v>-73,154010654806</v>
          </cell>
        </row>
        <row r="992">
          <cell r="B992" t="str">
            <v>68169</v>
          </cell>
          <cell r="C992" t="str">
            <v>68169 - Charta</v>
          </cell>
          <cell r="D992" t="str">
            <v>CHARTA</v>
          </cell>
          <cell r="E992" t="str">
            <v>68169</v>
          </cell>
          <cell r="F992">
            <v>2020</v>
          </cell>
          <cell r="G992" t="str">
            <v>SANTANDER</v>
          </cell>
          <cell r="H992">
            <v>0.60009299999999999</v>
          </cell>
          <cell r="I992">
            <v>1.0371E-2</v>
          </cell>
          <cell r="J992" t="str">
            <v>7,258964401041</v>
          </cell>
          <cell r="K992" t="str">
            <v>-72,987878799670</v>
          </cell>
        </row>
        <row r="993">
          <cell r="B993" t="str">
            <v>68176</v>
          </cell>
          <cell r="C993" t="str">
            <v>68176 - Chima</v>
          </cell>
          <cell r="D993" t="str">
            <v>CHIMA</v>
          </cell>
          <cell r="E993" t="str">
            <v>68176</v>
          </cell>
          <cell r="F993">
            <v>2020</v>
          </cell>
          <cell r="G993" t="str">
            <v>SANTANDER</v>
          </cell>
          <cell r="H993">
            <v>0.63111600000000001</v>
          </cell>
          <cell r="I993">
            <v>1.4156E-2</v>
          </cell>
          <cell r="J993" t="str">
            <v>6,372677181226</v>
          </cell>
          <cell r="K993" t="str">
            <v>-73,414761207674</v>
          </cell>
        </row>
        <row r="994">
          <cell r="B994" t="str">
            <v>68179</v>
          </cell>
          <cell r="C994" t="str">
            <v>68179 - Chipata</v>
          </cell>
          <cell r="D994" t="str">
            <v>CHIPATÃ</v>
          </cell>
          <cell r="E994" t="str">
            <v>68179</v>
          </cell>
          <cell r="F994">
            <v>2020</v>
          </cell>
          <cell r="G994" t="str">
            <v>SANTANDER</v>
          </cell>
          <cell r="H994">
            <v>0.46560099999999999</v>
          </cell>
          <cell r="I994">
            <v>7.7549999999999997E-3</v>
          </cell>
          <cell r="J994" t="str">
            <v>6,067944657880</v>
          </cell>
          <cell r="K994" t="str">
            <v>-73,632391316775</v>
          </cell>
        </row>
        <row r="995">
          <cell r="B995" t="str">
            <v>68190</v>
          </cell>
          <cell r="C995" t="str">
            <v>68190 - Cimitarra</v>
          </cell>
          <cell r="D995" t="str">
            <v>CIMITARRA</v>
          </cell>
          <cell r="E995" t="str">
            <v>68190</v>
          </cell>
          <cell r="F995">
            <v>2020</v>
          </cell>
          <cell r="G995" t="str">
            <v>SANTANDER</v>
          </cell>
          <cell r="H995">
            <v>3.1302970000000001</v>
          </cell>
          <cell r="I995">
            <v>0.259459</v>
          </cell>
          <cell r="J995" t="str">
            <v>6,409729609983</v>
          </cell>
          <cell r="K995" t="str">
            <v>-74,170304268706</v>
          </cell>
        </row>
        <row r="996">
          <cell r="B996" t="str">
            <v>68207</v>
          </cell>
          <cell r="C996" t="str">
            <v>68207 - Concepción</v>
          </cell>
          <cell r="D996" t="str">
            <v>CONCEPCIÃ“N</v>
          </cell>
          <cell r="E996" t="str">
            <v>68207</v>
          </cell>
          <cell r="F996">
            <v>2020</v>
          </cell>
          <cell r="G996" t="str">
            <v>SANTANDER</v>
          </cell>
          <cell r="H996">
            <v>1.136217</v>
          </cell>
          <cell r="I996">
            <v>2.7557999999999999E-2</v>
          </cell>
          <cell r="J996" t="str">
            <v>6,784531168934</v>
          </cell>
          <cell r="K996" t="str">
            <v>-72,605716109044</v>
          </cell>
        </row>
        <row r="997">
          <cell r="B997" t="str">
            <v>68209</v>
          </cell>
          <cell r="C997" t="str">
            <v>68209 - Confines</v>
          </cell>
          <cell r="D997" t="str">
            <v>CONFINES</v>
          </cell>
          <cell r="E997" t="str">
            <v>68209</v>
          </cell>
          <cell r="F997">
            <v>2020</v>
          </cell>
          <cell r="G997" t="str">
            <v>SANTANDER</v>
          </cell>
          <cell r="H997">
            <v>0.39407199999999998</v>
          </cell>
          <cell r="I997">
            <v>5.836E-3</v>
          </cell>
          <cell r="J997" t="str">
            <v>6,355620693458</v>
          </cell>
          <cell r="K997" t="str">
            <v>-73,239852718311</v>
          </cell>
        </row>
        <row r="998">
          <cell r="B998" t="str">
            <v>68615</v>
          </cell>
          <cell r="C998" t="str">
            <v>68615 - Rionegro</v>
          </cell>
          <cell r="D998" t="str">
            <v>RIONEGRO</v>
          </cell>
          <cell r="E998" t="str">
            <v>68615</v>
          </cell>
          <cell r="F998">
            <v>2020</v>
          </cell>
          <cell r="G998" t="str">
            <v>SANTANDER</v>
          </cell>
          <cell r="H998">
            <v>3.1830910000000001</v>
          </cell>
          <cell r="I998">
            <v>9.5700999999999994E-2</v>
          </cell>
          <cell r="J998" t="str">
            <v>7,474226084737</v>
          </cell>
          <cell r="K998" t="str">
            <v>-73,372464172002</v>
          </cell>
        </row>
        <row r="999">
          <cell r="B999" t="str">
            <v>68655</v>
          </cell>
          <cell r="C999" t="str">
            <v>68655 - Sabana De Torres</v>
          </cell>
          <cell r="D999" t="str">
            <v>SABANA DE TORRES</v>
          </cell>
          <cell r="E999" t="str">
            <v>68655</v>
          </cell>
          <cell r="F999">
            <v>2020</v>
          </cell>
          <cell r="G999" t="str">
            <v>SANTANDER</v>
          </cell>
          <cell r="H999">
            <v>2.303213</v>
          </cell>
          <cell r="I999">
            <v>0.114895</v>
          </cell>
          <cell r="J999" t="str">
            <v>7,406542199775</v>
          </cell>
          <cell r="K999" t="str">
            <v>-73,571318073747</v>
          </cell>
        </row>
        <row r="1000">
          <cell r="B1000" t="str">
            <v>68669</v>
          </cell>
          <cell r="C1000" t="str">
            <v>68669 - San Andrés</v>
          </cell>
          <cell r="D1000" t="str">
            <v>SAN ANDRÃ‰S</v>
          </cell>
          <cell r="E1000" t="str">
            <v>68669</v>
          </cell>
          <cell r="F1000">
            <v>2020</v>
          </cell>
          <cell r="G1000" t="str">
            <v>SANTANDER</v>
          </cell>
          <cell r="H1000">
            <v>0.88229199999999997</v>
          </cell>
          <cell r="I1000">
            <v>2.3021E-2</v>
          </cell>
          <cell r="J1000" t="str">
            <v>6,796483062926</v>
          </cell>
          <cell r="K1000" t="str">
            <v>-72,816132023406</v>
          </cell>
        </row>
        <row r="1001">
          <cell r="B1001" t="str">
            <v>68673</v>
          </cell>
          <cell r="C1001" t="str">
            <v>68673 - San Benito</v>
          </cell>
          <cell r="D1001" t="str">
            <v>SAN BENITO</v>
          </cell>
          <cell r="E1001" t="str">
            <v>68673</v>
          </cell>
          <cell r="F1001">
            <v>2020</v>
          </cell>
          <cell r="G1001" t="str">
            <v>SANTANDER</v>
          </cell>
          <cell r="H1001">
            <v>0.41215800000000002</v>
          </cell>
          <cell r="I1001">
            <v>4.829E-3</v>
          </cell>
          <cell r="J1001" t="str">
            <v>6,101681204142</v>
          </cell>
          <cell r="K1001" t="str">
            <v>-73,527490503303</v>
          </cell>
        </row>
        <row r="1002">
          <cell r="B1002" t="str">
            <v>68679</v>
          </cell>
          <cell r="C1002" t="str">
            <v>68679 - San Gil</v>
          </cell>
          <cell r="D1002" t="str">
            <v>SAN GIL</v>
          </cell>
          <cell r="E1002" t="str">
            <v>68679</v>
          </cell>
          <cell r="F1002">
            <v>2020</v>
          </cell>
          <cell r="G1002" t="str">
            <v>SANTANDER</v>
          </cell>
          <cell r="H1002">
            <v>0.71395399999999998</v>
          </cell>
          <cell r="I1002">
            <v>1.2005E-2</v>
          </cell>
          <cell r="J1002" t="str">
            <v>6,550778765047</v>
          </cell>
          <cell r="K1002" t="str">
            <v>-73,118879111257</v>
          </cell>
        </row>
        <row r="1003">
          <cell r="B1003" t="str">
            <v>68682</v>
          </cell>
          <cell r="C1003" t="str">
            <v>68682 - San Joaquín</v>
          </cell>
          <cell r="D1003" t="str">
            <v>SAN JOAQUÃN</v>
          </cell>
          <cell r="E1003" t="str">
            <v>68682</v>
          </cell>
          <cell r="F1003">
            <v>2020</v>
          </cell>
          <cell r="G1003" t="str">
            <v>SANTANDER</v>
          </cell>
          <cell r="H1003">
            <v>0.59745700000000002</v>
          </cell>
          <cell r="I1003">
            <v>1.1695000000000001E-2</v>
          </cell>
          <cell r="J1003" t="str">
            <v>6,459879822593</v>
          </cell>
          <cell r="K1003" t="str">
            <v>-72,854718830439</v>
          </cell>
        </row>
        <row r="1004">
          <cell r="B1004" t="str">
            <v>68684</v>
          </cell>
          <cell r="C1004" t="str">
            <v>68684 - San José De Miranda</v>
          </cell>
          <cell r="D1004" t="str">
            <v>SAN JOSÃ‰ DE MIRANDA</v>
          </cell>
          <cell r="E1004" t="str">
            <v>68684</v>
          </cell>
          <cell r="F1004">
            <v>2020</v>
          </cell>
          <cell r="G1004" t="str">
            <v>SANTANDER</v>
          </cell>
          <cell r="H1004">
            <v>0.37745200000000001</v>
          </cell>
          <cell r="I1004">
            <v>6.1539999999999997E-3</v>
          </cell>
          <cell r="J1004" t="str">
            <v>6,629400184932</v>
          </cell>
          <cell r="K1004" t="str">
            <v>-72,739764227273</v>
          </cell>
        </row>
        <row r="1005">
          <cell r="B1005" t="str">
            <v>68686</v>
          </cell>
          <cell r="C1005" t="str">
            <v>68686 - San Miguel</v>
          </cell>
          <cell r="D1005" t="str">
            <v>SAN MIGUEL</v>
          </cell>
          <cell r="E1005" t="str">
            <v>68686</v>
          </cell>
          <cell r="F1005">
            <v>2020</v>
          </cell>
          <cell r="G1005" t="str">
            <v>SANTANDER</v>
          </cell>
          <cell r="H1005">
            <v>0.385658</v>
          </cell>
          <cell r="I1005">
            <v>5.8190000000000004E-3</v>
          </cell>
          <cell r="J1005" t="str">
            <v>6,568121541343</v>
          </cell>
          <cell r="K1005" t="str">
            <v>-72,643224968042</v>
          </cell>
        </row>
        <row r="1006">
          <cell r="B1006" t="str">
            <v>68689</v>
          </cell>
          <cell r="C1006" t="str">
            <v>68689 - San Vicente De Chucuri</v>
          </cell>
          <cell r="D1006" t="str">
            <v>SAN VICENTE DE CHUCURÃ</v>
          </cell>
          <cell r="E1006" t="str">
            <v>68689</v>
          </cell>
          <cell r="F1006">
            <v>2020</v>
          </cell>
          <cell r="G1006" t="str">
            <v>SANTANDER</v>
          </cell>
          <cell r="H1006">
            <v>2.4343919999999999</v>
          </cell>
          <cell r="I1006">
            <v>9.1328999999999994E-2</v>
          </cell>
          <cell r="J1006" t="str">
            <v>6,894292346418</v>
          </cell>
          <cell r="K1006" t="str">
            <v>-73,539003336237</v>
          </cell>
        </row>
        <row r="1007">
          <cell r="B1007" t="str">
            <v>68705</v>
          </cell>
          <cell r="C1007" t="str">
            <v>68705 - Santa Barbara</v>
          </cell>
          <cell r="D1007" t="str">
            <v>SANTA BÃRBARA</v>
          </cell>
          <cell r="E1007" t="str">
            <v>68705</v>
          </cell>
          <cell r="F1007">
            <v>2020</v>
          </cell>
          <cell r="G1007" t="str">
            <v>SANTANDER</v>
          </cell>
          <cell r="H1007">
            <v>0.893011</v>
          </cell>
          <cell r="I1007">
            <v>1.8095E-2</v>
          </cell>
          <cell r="J1007" t="str">
            <v>6,988084710902</v>
          </cell>
          <cell r="K1007" t="str">
            <v>-72,896089334231</v>
          </cell>
        </row>
        <row r="1008">
          <cell r="B1008" t="str">
            <v>68720</v>
          </cell>
          <cell r="C1008" t="str">
            <v>68720 - Santa Helena Del Opon</v>
          </cell>
          <cell r="D1008" t="str">
            <v>SANTA HELENA DEL OPÃ“N</v>
          </cell>
          <cell r="E1008" t="str">
            <v>68720</v>
          </cell>
          <cell r="F1008">
            <v>2020</v>
          </cell>
          <cell r="G1008" t="str">
            <v>SANTANDER</v>
          </cell>
          <cell r="H1008">
            <v>0.97459600000000002</v>
          </cell>
          <cell r="I1008">
            <v>3.0556E-2</v>
          </cell>
          <cell r="J1008" t="str">
            <v>6,408907340221</v>
          </cell>
          <cell r="K1008" t="str">
            <v>-73,582066088738</v>
          </cell>
        </row>
        <row r="1009">
          <cell r="B1009" t="str">
            <v>68745</v>
          </cell>
          <cell r="C1009" t="str">
            <v>68745 - Simacota</v>
          </cell>
          <cell r="D1009" t="str">
            <v>SIMACOTA</v>
          </cell>
          <cell r="E1009" t="str">
            <v>68745</v>
          </cell>
          <cell r="F1009">
            <v>2020</v>
          </cell>
          <cell r="G1009" t="str">
            <v>SANTANDER</v>
          </cell>
          <cell r="H1009">
            <v>3.1195490000000001</v>
          </cell>
          <cell r="I1009">
            <v>7.3980000000000004E-2</v>
          </cell>
          <cell r="J1009" t="str">
            <v>6,648100440099</v>
          </cell>
          <cell r="K1009" t="str">
            <v>-73,690116934503</v>
          </cell>
        </row>
        <row r="1010">
          <cell r="B1010" t="str">
            <v>68755</v>
          </cell>
          <cell r="C1010" t="str">
            <v>68755 - Socorro</v>
          </cell>
          <cell r="D1010" t="str">
            <v>SOCORRO</v>
          </cell>
          <cell r="E1010" t="str">
            <v>68755</v>
          </cell>
          <cell r="F1010">
            <v>2020</v>
          </cell>
          <cell r="G1010" t="str">
            <v>SANTANDER</v>
          </cell>
          <cell r="H1010">
            <v>0.46749299999999999</v>
          </cell>
          <cell r="I1010">
            <v>1.0447E-2</v>
          </cell>
          <cell r="J1010" t="str">
            <v>6,462088240803</v>
          </cell>
          <cell r="K1010" t="str">
            <v>-73,244360008944</v>
          </cell>
        </row>
        <row r="1011">
          <cell r="B1011" t="str">
            <v>68770</v>
          </cell>
          <cell r="C1011" t="str">
            <v>68770 - Suaita</v>
          </cell>
          <cell r="D1011" t="str">
            <v>SUAITA</v>
          </cell>
          <cell r="E1011" t="str">
            <v>68770</v>
          </cell>
          <cell r="F1011">
            <v>2020</v>
          </cell>
          <cell r="G1011" t="str">
            <v>SANTANDER</v>
          </cell>
          <cell r="H1011">
            <v>0.91774299999999998</v>
          </cell>
          <cell r="I1011">
            <v>2.3295E-2</v>
          </cell>
          <cell r="J1011" t="str">
            <v>6,114763045695</v>
          </cell>
          <cell r="K1011" t="str">
            <v>-73,366211828602</v>
          </cell>
        </row>
        <row r="1012">
          <cell r="B1012" t="str">
            <v>68773</v>
          </cell>
          <cell r="C1012" t="str">
            <v>68773 - Sucre</v>
          </cell>
          <cell r="D1012" t="str">
            <v>SUCRE</v>
          </cell>
          <cell r="E1012" t="str">
            <v>68773</v>
          </cell>
          <cell r="F1012">
            <v>2020</v>
          </cell>
          <cell r="G1012" t="str">
            <v>SANTANDER</v>
          </cell>
          <cell r="H1012">
            <v>1.736607</v>
          </cell>
          <cell r="I1012">
            <v>4.2678000000000001E-2</v>
          </cell>
          <cell r="J1012" t="str">
            <v>5,983203734126</v>
          </cell>
          <cell r="K1012" t="str">
            <v>-73,959362353917</v>
          </cell>
        </row>
        <row r="1013">
          <cell r="B1013" t="str">
            <v>68780</v>
          </cell>
          <cell r="C1013" t="str">
            <v>68780 - Surata</v>
          </cell>
          <cell r="D1013" t="str">
            <v>SURATÃ</v>
          </cell>
          <cell r="E1013" t="str">
            <v>68780</v>
          </cell>
          <cell r="F1013">
            <v>2020</v>
          </cell>
          <cell r="G1013" t="str">
            <v>SANTANDER</v>
          </cell>
          <cell r="H1013">
            <v>1.224696</v>
          </cell>
          <cell r="I1013">
            <v>2.9727E-2</v>
          </cell>
          <cell r="J1013" t="str">
            <v>7,475402063331</v>
          </cell>
          <cell r="K1013" t="str">
            <v>-72,987799658877</v>
          </cell>
        </row>
        <row r="1014">
          <cell r="B1014" t="str">
            <v>68820</v>
          </cell>
          <cell r="C1014" t="str">
            <v>68820 - Tona</v>
          </cell>
          <cell r="D1014" t="str">
            <v>TONA</v>
          </cell>
          <cell r="E1014" t="str">
            <v>68820</v>
          </cell>
          <cell r="F1014">
            <v>2020</v>
          </cell>
          <cell r="G1014" t="str">
            <v>SANTANDER</v>
          </cell>
          <cell r="H1014">
            <v>0.89018200000000003</v>
          </cell>
          <cell r="I1014">
            <v>2.7064000000000001E-2</v>
          </cell>
          <cell r="J1014" t="str">
            <v>7,170891098826</v>
          </cell>
          <cell r="K1014" t="str">
            <v>-72,939704432939</v>
          </cell>
        </row>
        <row r="1015">
          <cell r="B1015" t="str">
            <v>68855</v>
          </cell>
          <cell r="C1015" t="str">
            <v>68855 - Valle De San José</v>
          </cell>
          <cell r="D1015" t="str">
            <v>VALLE DE SAN JOSÃ‰</v>
          </cell>
          <cell r="E1015" t="str">
            <v>68855</v>
          </cell>
          <cell r="F1015">
            <v>2020</v>
          </cell>
          <cell r="G1015" t="str">
            <v>SANTANDER</v>
          </cell>
          <cell r="H1015">
            <v>0.37037700000000001</v>
          </cell>
          <cell r="I1015">
            <v>6.6290000000000003E-3</v>
          </cell>
          <cell r="J1015" t="str">
            <v>6,434578918933</v>
          </cell>
          <cell r="K1015" t="str">
            <v>-73,109971709623</v>
          </cell>
        </row>
        <row r="1016">
          <cell r="B1016" t="str">
            <v>68861</v>
          </cell>
          <cell r="C1016" t="str">
            <v>68861 - Vélez</v>
          </cell>
          <cell r="D1016" t="str">
            <v>VÃ‰LEZ</v>
          </cell>
          <cell r="E1016" t="str">
            <v>68861</v>
          </cell>
          <cell r="F1016">
            <v>2020</v>
          </cell>
          <cell r="G1016" t="str">
            <v>SANTANDER</v>
          </cell>
          <cell r="H1016">
            <v>2.184399</v>
          </cell>
          <cell r="I1016">
            <v>3.6577999999999999E-2</v>
          </cell>
          <cell r="J1016" t="str">
            <v>6,220565422436</v>
          </cell>
          <cell r="K1016" t="str">
            <v>-73,702449561143</v>
          </cell>
        </row>
        <row r="1017">
          <cell r="B1017" t="str">
            <v>68867</v>
          </cell>
          <cell r="C1017" t="str">
            <v>68867 - Vetas</v>
          </cell>
          <cell r="D1017" t="str">
            <v>VETAS</v>
          </cell>
          <cell r="E1017" t="str">
            <v>68867</v>
          </cell>
          <cell r="F1017">
            <v>2020</v>
          </cell>
          <cell r="G1017" t="str">
            <v>SANTANDER</v>
          </cell>
          <cell r="H1017">
            <v>0.41086099999999998</v>
          </cell>
          <cell r="I1017">
            <v>7.5649999999999997E-3</v>
          </cell>
          <cell r="J1017" t="str">
            <v>7,322219563010</v>
          </cell>
          <cell r="K1017" t="str">
            <v>-72,881569004968</v>
          </cell>
        </row>
        <row r="1018">
          <cell r="B1018" t="str">
            <v>68872</v>
          </cell>
          <cell r="C1018" t="str">
            <v>68872 - Villanueva</v>
          </cell>
          <cell r="D1018" t="str">
            <v>VILLANUEVA</v>
          </cell>
          <cell r="E1018" t="str">
            <v>68872</v>
          </cell>
          <cell r="F1018">
            <v>2020</v>
          </cell>
          <cell r="G1018" t="str">
            <v>SANTANDER</v>
          </cell>
          <cell r="H1018">
            <v>0.55752900000000005</v>
          </cell>
          <cell r="I1018">
            <v>7.9810000000000002E-3</v>
          </cell>
          <cell r="J1018" t="str">
            <v>6,685867326176</v>
          </cell>
          <cell r="K1018" t="str">
            <v>-73,163969160223</v>
          </cell>
        </row>
        <row r="1019">
          <cell r="B1019" t="str">
            <v>68895</v>
          </cell>
          <cell r="C1019" t="str">
            <v>68895 - Zapatoca</v>
          </cell>
          <cell r="D1019" t="str">
            <v>ZAPATOCA</v>
          </cell>
          <cell r="E1019" t="str">
            <v>68895</v>
          </cell>
          <cell r="F1019">
            <v>2020</v>
          </cell>
          <cell r="G1019" t="str">
            <v>SANTANDER</v>
          </cell>
          <cell r="H1019">
            <v>1.307429</v>
          </cell>
          <cell r="I1019">
            <v>2.9805999999999999E-2</v>
          </cell>
          <cell r="J1019" t="str">
            <v>6,834626705337</v>
          </cell>
          <cell r="K1019" t="str">
            <v>-73,279759786231</v>
          </cell>
        </row>
        <row r="1020">
          <cell r="B1020" t="str">
            <v>68370</v>
          </cell>
          <cell r="C1020" t="str">
            <v>68370 - Jordán</v>
          </cell>
          <cell r="D1020" t="str">
            <v>JORDÃN</v>
          </cell>
          <cell r="E1020" t="str">
            <v>68370</v>
          </cell>
          <cell r="F1020">
            <v>2020</v>
          </cell>
          <cell r="G1020" t="str">
            <v>SANTANDER</v>
          </cell>
          <cell r="H1020">
            <v>0.37628699999999998</v>
          </cell>
          <cell r="I1020">
            <v>3.2620000000000001E-3</v>
          </cell>
          <cell r="J1020" t="str">
            <v>6,713779717239</v>
          </cell>
          <cell r="K1020" t="str">
            <v>-73,099613181220</v>
          </cell>
        </row>
        <row r="1021">
          <cell r="B1021" t="str">
            <v>68377</v>
          </cell>
          <cell r="C1021" t="str">
            <v>68377 - La Belleza</v>
          </cell>
          <cell r="D1021" t="str">
            <v>LA BELLEZA</v>
          </cell>
          <cell r="E1021" t="str">
            <v>68377</v>
          </cell>
          <cell r="F1021">
            <v>2020</v>
          </cell>
          <cell r="G1021" t="str">
            <v>SANTANDER</v>
          </cell>
          <cell r="H1021">
            <v>1.174885</v>
          </cell>
          <cell r="I1021">
            <v>2.7373999999999999E-2</v>
          </cell>
          <cell r="J1021" t="str">
            <v>5,910232645708</v>
          </cell>
          <cell r="K1021" t="str">
            <v>-74,050724893310</v>
          </cell>
        </row>
        <row r="1022">
          <cell r="B1022" t="str">
            <v>68385</v>
          </cell>
          <cell r="C1022" t="str">
            <v>68385 - Landázuri</v>
          </cell>
          <cell r="D1022" t="str">
            <v>LANDÃZURI</v>
          </cell>
          <cell r="E1022" t="str">
            <v>68385</v>
          </cell>
          <cell r="F1022">
            <v>2020</v>
          </cell>
          <cell r="G1022" t="str">
            <v>SANTANDER</v>
          </cell>
          <cell r="H1022">
            <v>1.820244</v>
          </cell>
          <cell r="I1022">
            <v>4.8235E-2</v>
          </cell>
          <cell r="J1022" t="str">
            <v>6,331501720825</v>
          </cell>
          <cell r="K1022" t="str">
            <v>-73,818680899289</v>
          </cell>
        </row>
        <row r="1023">
          <cell r="B1023" t="str">
            <v>68397</v>
          </cell>
          <cell r="C1023" t="str">
            <v>68397 - La Paz</v>
          </cell>
          <cell r="D1023" t="str">
            <v>LA PAZ</v>
          </cell>
          <cell r="E1023" t="str">
            <v>68397</v>
          </cell>
          <cell r="F1023">
            <v>2020</v>
          </cell>
          <cell r="G1023" t="str">
            <v>SANTANDER</v>
          </cell>
          <cell r="H1023">
            <v>0.988402</v>
          </cell>
          <cell r="I1023">
            <v>2.3231999999999999E-2</v>
          </cell>
          <cell r="J1023" t="str">
            <v>6,217374369670</v>
          </cell>
          <cell r="K1023" t="str">
            <v>-73,629771951428</v>
          </cell>
        </row>
        <row r="1024">
          <cell r="B1024" t="str">
            <v>68406</v>
          </cell>
          <cell r="C1024" t="str">
            <v>68406 - Lebrija</v>
          </cell>
          <cell r="D1024" t="str">
            <v>LEBRIJA</v>
          </cell>
          <cell r="E1024" t="str">
            <v>68406</v>
          </cell>
          <cell r="F1024">
            <v>2020</v>
          </cell>
          <cell r="G1024" t="str">
            <v>SANTANDER</v>
          </cell>
          <cell r="H1024">
            <v>1.623564</v>
          </cell>
          <cell r="I1024">
            <v>4.5055999999999999E-2</v>
          </cell>
          <cell r="J1024" t="str">
            <v>7,204060063102</v>
          </cell>
          <cell r="K1024" t="str">
            <v>-73,291380973912</v>
          </cell>
        </row>
        <row r="1025">
          <cell r="B1025" t="str">
            <v>68418</v>
          </cell>
          <cell r="C1025" t="str">
            <v>68418 - Los Santos</v>
          </cell>
          <cell r="D1025" t="str">
            <v>LOS SANTOS</v>
          </cell>
          <cell r="E1025" t="str">
            <v>68418</v>
          </cell>
          <cell r="F1025">
            <v>2020</v>
          </cell>
          <cell r="G1025" t="str">
            <v>SANTANDER</v>
          </cell>
          <cell r="H1025">
            <v>0.657775</v>
          </cell>
          <cell r="I1025">
            <v>2.3726000000000001E-2</v>
          </cell>
          <cell r="J1025" t="str">
            <v>6,812162934437</v>
          </cell>
          <cell r="K1025" t="str">
            <v>-73,107850857115</v>
          </cell>
        </row>
        <row r="1026">
          <cell r="B1026" t="str">
            <v>68425</v>
          </cell>
          <cell r="C1026" t="str">
            <v>68425 - Macaravita</v>
          </cell>
          <cell r="D1026" t="str">
            <v>MACARAVITA</v>
          </cell>
          <cell r="E1026" t="str">
            <v>68425</v>
          </cell>
          <cell r="F1026">
            <v>2020</v>
          </cell>
          <cell r="G1026" t="str">
            <v>SANTANDER</v>
          </cell>
          <cell r="H1026">
            <v>0.49646600000000002</v>
          </cell>
          <cell r="I1026">
            <v>8.4080000000000005E-3</v>
          </cell>
          <cell r="J1026" t="str">
            <v>6,513745302857</v>
          </cell>
          <cell r="K1026" t="str">
            <v>-72,585364919239</v>
          </cell>
        </row>
        <row r="1027">
          <cell r="B1027" t="str">
            <v>68432</v>
          </cell>
          <cell r="C1027" t="str">
            <v>68432 - Málaga</v>
          </cell>
          <cell r="D1027" t="str">
            <v>MÃLAGA</v>
          </cell>
          <cell r="E1027" t="str">
            <v>68432</v>
          </cell>
          <cell r="F1027">
            <v>2020</v>
          </cell>
          <cell r="G1027" t="str">
            <v>SANTANDER</v>
          </cell>
          <cell r="H1027">
            <v>0.34718599999999999</v>
          </cell>
          <cell r="I1027">
            <v>4.6740000000000002E-3</v>
          </cell>
          <cell r="J1027" t="str">
            <v>6,720222348581</v>
          </cell>
          <cell r="K1027" t="str">
            <v>-72,738410914468</v>
          </cell>
        </row>
        <row r="1028">
          <cell r="B1028" t="str">
            <v>68444</v>
          </cell>
          <cell r="C1028" t="str">
            <v>68444 - Matanza</v>
          </cell>
          <cell r="D1028" t="str">
            <v>MATANZA</v>
          </cell>
          <cell r="E1028" t="str">
            <v>68444</v>
          </cell>
          <cell r="F1028">
            <v>2020</v>
          </cell>
          <cell r="G1028" t="str">
            <v>SANTANDER</v>
          </cell>
          <cell r="H1028">
            <v>0.80171300000000001</v>
          </cell>
          <cell r="I1028">
            <v>1.9300999999999999E-2</v>
          </cell>
          <cell r="J1028" t="str">
            <v>7,348778318689</v>
          </cell>
          <cell r="K1028" t="str">
            <v>-73,054389973313</v>
          </cell>
        </row>
        <row r="1029">
          <cell r="B1029" t="str">
            <v>68464</v>
          </cell>
          <cell r="C1029" t="str">
            <v>68464 - Mogotes</v>
          </cell>
          <cell r="D1029" t="str">
            <v>MOGOTES</v>
          </cell>
          <cell r="E1029" t="str">
            <v>68464</v>
          </cell>
          <cell r="F1029">
            <v>2020</v>
          </cell>
          <cell r="G1029" t="str">
            <v>SANTANDER</v>
          </cell>
          <cell r="H1029">
            <v>1.104474</v>
          </cell>
          <cell r="I1029">
            <v>3.9550000000000002E-2</v>
          </cell>
          <cell r="J1029" t="str">
            <v>6,492532315440</v>
          </cell>
          <cell r="K1029" t="str">
            <v>-72,958347724247</v>
          </cell>
        </row>
        <row r="1030">
          <cell r="B1030" t="str">
            <v>68468</v>
          </cell>
          <cell r="C1030" t="str">
            <v>68468 - Molagavita</v>
          </cell>
          <cell r="D1030" t="str">
            <v>MOLAGAVITA</v>
          </cell>
          <cell r="E1030" t="str">
            <v>68468</v>
          </cell>
          <cell r="F1030">
            <v>2020</v>
          </cell>
          <cell r="G1030" t="str">
            <v>SANTANDER</v>
          </cell>
          <cell r="H1030">
            <v>0.59749300000000005</v>
          </cell>
          <cell r="I1030">
            <v>1.4751E-2</v>
          </cell>
          <cell r="J1030" t="str">
            <v>6,643290559485</v>
          </cell>
          <cell r="K1030" t="str">
            <v>-72,819162739308</v>
          </cell>
        </row>
        <row r="1031">
          <cell r="B1031" t="str">
            <v>68498</v>
          </cell>
          <cell r="C1031" t="str">
            <v>68498 - Ocamonte</v>
          </cell>
          <cell r="D1031" t="str">
            <v>OCAMONTE</v>
          </cell>
          <cell r="E1031" t="str">
            <v>68498</v>
          </cell>
          <cell r="F1031">
            <v>2020</v>
          </cell>
          <cell r="G1031" t="str">
            <v>SANTANDER</v>
          </cell>
          <cell r="H1031">
            <v>0.40874300000000002</v>
          </cell>
          <cell r="I1031">
            <v>6.1460000000000004E-3</v>
          </cell>
          <cell r="J1031" t="str">
            <v>6,355368857512</v>
          </cell>
          <cell r="K1031" t="str">
            <v>-73,122118330979</v>
          </cell>
        </row>
        <row r="1032">
          <cell r="B1032" t="str">
            <v>68500</v>
          </cell>
          <cell r="C1032" t="str">
            <v>68500 - Oiba</v>
          </cell>
          <cell r="D1032" t="str">
            <v>OIBA</v>
          </cell>
          <cell r="E1032" t="str">
            <v>68500</v>
          </cell>
          <cell r="F1032">
            <v>2020</v>
          </cell>
          <cell r="G1032" t="str">
            <v>SANTANDER</v>
          </cell>
          <cell r="H1032">
            <v>0.81677599999999995</v>
          </cell>
          <cell r="I1032">
            <v>2.3369999999999998E-2</v>
          </cell>
          <cell r="J1032" t="str">
            <v>6,225596216202</v>
          </cell>
          <cell r="K1032" t="str">
            <v>-73,279615152660</v>
          </cell>
        </row>
        <row r="1033">
          <cell r="B1033" t="str">
            <v>68502</v>
          </cell>
          <cell r="C1033" t="str">
            <v>68502 - Onzaga</v>
          </cell>
          <cell r="D1033" t="str">
            <v>ONZAGA</v>
          </cell>
          <cell r="E1033" t="str">
            <v>68502</v>
          </cell>
          <cell r="F1033">
            <v>2020</v>
          </cell>
          <cell r="G1033" t="str">
            <v>SANTANDER</v>
          </cell>
          <cell r="H1033">
            <v>1.2232959999999999</v>
          </cell>
          <cell r="I1033">
            <v>3.9964E-2</v>
          </cell>
          <cell r="J1033" t="str">
            <v>6,335194547530</v>
          </cell>
          <cell r="K1033" t="str">
            <v>-72,812058376250</v>
          </cell>
        </row>
        <row r="1034">
          <cell r="B1034" t="str">
            <v>68522</v>
          </cell>
          <cell r="C1034" t="str">
            <v>68522 - Palmar</v>
          </cell>
          <cell r="D1034" t="str">
            <v>PALMAR</v>
          </cell>
          <cell r="E1034" t="str">
            <v>68522</v>
          </cell>
          <cell r="F1034">
            <v>2020</v>
          </cell>
          <cell r="G1034" t="str">
            <v>SANTANDER</v>
          </cell>
          <cell r="H1034">
            <v>0.27001799999999998</v>
          </cell>
          <cell r="I1034">
            <v>1.6100000000000001E-3</v>
          </cell>
          <cell r="J1034" t="str">
            <v>6,524753993702</v>
          </cell>
          <cell r="K1034" t="str">
            <v>-73,289006709465</v>
          </cell>
        </row>
        <row r="1035">
          <cell r="B1035" t="str">
            <v>68524</v>
          </cell>
          <cell r="C1035" t="str">
            <v>68524 - Palmas Del Socorro</v>
          </cell>
          <cell r="D1035" t="str">
            <v>PALMAS DEL SOCORRO</v>
          </cell>
          <cell r="E1035" t="str">
            <v>68524</v>
          </cell>
          <cell r="F1035">
            <v>2020</v>
          </cell>
          <cell r="G1035" t="str">
            <v>SANTANDER</v>
          </cell>
          <cell r="H1035">
            <v>0.31600200000000001</v>
          </cell>
          <cell r="I1035">
            <v>4.7840000000000001E-3</v>
          </cell>
          <cell r="J1035" t="str">
            <v>6,391750107089</v>
          </cell>
          <cell r="K1035" t="str">
            <v>-73,282731743340</v>
          </cell>
        </row>
        <row r="1036">
          <cell r="B1036" t="str">
            <v>68533</v>
          </cell>
          <cell r="C1036" t="str">
            <v>68533 - Paramo</v>
          </cell>
          <cell r="D1036" t="str">
            <v>PÃRAMO</v>
          </cell>
          <cell r="E1036" t="str">
            <v>68533</v>
          </cell>
          <cell r="F1036">
            <v>2020</v>
          </cell>
          <cell r="G1036" t="str">
            <v>SANTANDER</v>
          </cell>
          <cell r="H1036">
            <v>0.495257</v>
          </cell>
          <cell r="I1036">
            <v>5.9639999999999997E-3</v>
          </cell>
          <cell r="J1036" t="str">
            <v>6,416631130696</v>
          </cell>
          <cell r="K1036" t="str">
            <v>-73,171482319479</v>
          </cell>
        </row>
        <row r="1037">
          <cell r="B1037" t="str">
            <v>68549</v>
          </cell>
          <cell r="C1037" t="str">
            <v>68549 - Pinchote</v>
          </cell>
          <cell r="D1037" t="str">
            <v>PINCHOTE</v>
          </cell>
          <cell r="E1037" t="str">
            <v>68549</v>
          </cell>
          <cell r="F1037">
            <v>2020</v>
          </cell>
          <cell r="G1037" t="str">
            <v>SANTANDER</v>
          </cell>
          <cell r="H1037">
            <v>0.31396299999999999</v>
          </cell>
          <cell r="I1037">
            <v>4.5389999999999996E-3</v>
          </cell>
          <cell r="J1037" t="str">
            <v>6,513892625667</v>
          </cell>
          <cell r="K1037" t="str">
            <v>-73,175709863366</v>
          </cell>
        </row>
        <row r="1038">
          <cell r="B1038" t="str">
            <v>68572</v>
          </cell>
          <cell r="C1038" t="str">
            <v>68572 - Puente Nacional</v>
          </cell>
          <cell r="D1038" t="str">
            <v>PUENTE NACIONAL</v>
          </cell>
          <cell r="E1038" t="str">
            <v>68572</v>
          </cell>
          <cell r="F1038">
            <v>2020</v>
          </cell>
          <cell r="G1038" t="str">
            <v>SANTANDER</v>
          </cell>
          <cell r="H1038">
            <v>0.75590900000000005</v>
          </cell>
          <cell r="I1038">
            <v>2.0549000000000001E-2</v>
          </cell>
          <cell r="J1038" t="str">
            <v>5,831129905570</v>
          </cell>
          <cell r="K1038" t="str">
            <v>-73,678418152840</v>
          </cell>
        </row>
        <row r="1039">
          <cell r="B1039" t="str">
            <v>68573</v>
          </cell>
          <cell r="C1039" t="str">
            <v>68573 - Puerto Parra</v>
          </cell>
          <cell r="D1039" t="str">
            <v>PUERTO PARRA</v>
          </cell>
          <cell r="E1039" t="str">
            <v>68573</v>
          </cell>
          <cell r="F1039">
            <v>2020</v>
          </cell>
          <cell r="G1039" t="str">
            <v>SANTANDER</v>
          </cell>
          <cell r="H1039">
            <v>2.198315</v>
          </cell>
          <cell r="I1039">
            <v>6.2345999999999999E-2</v>
          </cell>
          <cell r="J1039" t="str">
            <v>6,685278856436</v>
          </cell>
          <cell r="K1039" t="str">
            <v>-73,957612557844</v>
          </cell>
        </row>
        <row r="1040">
          <cell r="B1040" t="str">
            <v>68575</v>
          </cell>
          <cell r="C1040" t="str">
            <v>68575 - Puerto Wilches</v>
          </cell>
          <cell r="D1040" t="str">
            <v>PUERTO WILCHES</v>
          </cell>
          <cell r="E1040" t="str">
            <v>68575</v>
          </cell>
          <cell r="F1040">
            <v>2020</v>
          </cell>
          <cell r="G1040" t="str">
            <v>SANTANDER</v>
          </cell>
          <cell r="H1040">
            <v>3.3447480000000001</v>
          </cell>
          <cell r="I1040">
            <v>0.123559</v>
          </cell>
          <cell r="J1040" t="str">
            <v>7,577160725949</v>
          </cell>
          <cell r="K1040" t="str">
            <v>-73,783834356178</v>
          </cell>
        </row>
        <row r="1041">
          <cell r="B1041" t="str">
            <v>68211</v>
          </cell>
          <cell r="C1041" t="str">
            <v>68211 - Contratación</v>
          </cell>
          <cell r="D1041" t="str">
            <v>CONTRATACIÃ“N</v>
          </cell>
          <cell r="E1041" t="str">
            <v>68211</v>
          </cell>
          <cell r="F1041">
            <v>2020</v>
          </cell>
          <cell r="G1041" t="str">
            <v>SANTANDER</v>
          </cell>
          <cell r="H1041">
            <v>0.68719799999999998</v>
          </cell>
          <cell r="I1041">
            <v>1.1209E-2</v>
          </cell>
          <cell r="J1041" t="str">
            <v>6,303116610997</v>
          </cell>
          <cell r="K1041" t="str">
            <v>-73,502115272645</v>
          </cell>
        </row>
        <row r="1042">
          <cell r="B1042" t="str">
            <v>68217</v>
          </cell>
          <cell r="C1042" t="str">
            <v>68217 - Coromoro</v>
          </cell>
          <cell r="D1042" t="str">
            <v>COROMORO</v>
          </cell>
          <cell r="E1042" t="str">
            <v>68217</v>
          </cell>
          <cell r="F1042">
            <v>2020</v>
          </cell>
          <cell r="G1042" t="str">
            <v>SANTANDER</v>
          </cell>
          <cell r="H1042">
            <v>1.1167959999999999</v>
          </cell>
          <cell r="I1042">
            <v>4.7170999999999998E-2</v>
          </cell>
          <cell r="J1042" t="str">
            <v>6,234735779234</v>
          </cell>
          <cell r="K1042" t="str">
            <v>-72,981768024702</v>
          </cell>
        </row>
        <row r="1043">
          <cell r="B1043" t="str">
            <v>68229</v>
          </cell>
          <cell r="C1043" t="str">
            <v>68229 - Curiti</v>
          </cell>
          <cell r="D1043" t="str">
            <v>CURITÃ</v>
          </cell>
          <cell r="E1043" t="str">
            <v>68229</v>
          </cell>
          <cell r="F1043">
            <v>2020</v>
          </cell>
          <cell r="G1043" t="str">
            <v>SANTANDER</v>
          </cell>
          <cell r="H1043">
            <v>0.922767</v>
          </cell>
          <cell r="I1043">
            <v>1.9963999999999999E-2</v>
          </cell>
          <cell r="J1043" t="str">
            <v>6,618344598009</v>
          </cell>
          <cell r="K1043" t="str">
            <v>-73,018724509094</v>
          </cell>
        </row>
        <row r="1044">
          <cell r="B1044" t="str">
            <v>68235</v>
          </cell>
          <cell r="C1044" t="str">
            <v>68235 - El Carmen De Chucuri</v>
          </cell>
          <cell r="D1044" t="str">
            <v>EL CARMEN DE CHUCURI</v>
          </cell>
          <cell r="E1044" t="str">
            <v>68235</v>
          </cell>
          <cell r="F1044">
            <v>2020</v>
          </cell>
          <cell r="G1044" t="str">
            <v>SANTANDER</v>
          </cell>
          <cell r="H1044">
            <v>1.684277</v>
          </cell>
          <cell r="I1044">
            <v>7.5560000000000002E-2</v>
          </cell>
          <cell r="J1044" t="str">
            <v>6,664260001696</v>
          </cell>
          <cell r="K1044" t="str">
            <v>-73,564752876020</v>
          </cell>
        </row>
        <row r="1045">
          <cell r="B1045" t="str">
            <v>68245</v>
          </cell>
          <cell r="C1045" t="str">
            <v>68245 - El Guacamayo</v>
          </cell>
          <cell r="D1045" t="str">
            <v>EL GUACAMAYO</v>
          </cell>
          <cell r="E1045" t="str">
            <v>68245</v>
          </cell>
          <cell r="F1045">
            <v>2020</v>
          </cell>
          <cell r="G1045" t="str">
            <v>SANTANDER</v>
          </cell>
          <cell r="H1045">
            <v>0.60133700000000001</v>
          </cell>
          <cell r="I1045">
            <v>7.5960000000000003E-3</v>
          </cell>
          <cell r="J1045" t="str">
            <v>6,253547976586</v>
          </cell>
          <cell r="K1045" t="str">
            <v>-73,535911505999</v>
          </cell>
        </row>
        <row r="1046">
          <cell r="B1046" t="str">
            <v>68255</v>
          </cell>
          <cell r="C1046" t="str">
            <v>68255 - El Playón</v>
          </cell>
          <cell r="D1046" t="str">
            <v>EL PLAYÃ“N</v>
          </cell>
          <cell r="E1046" t="str">
            <v>68255</v>
          </cell>
          <cell r="F1046">
            <v>2020</v>
          </cell>
          <cell r="G1046" t="str">
            <v>SANTANDER</v>
          </cell>
          <cell r="H1046">
            <v>1.3184149999999999</v>
          </cell>
          <cell r="I1046">
            <v>3.7267000000000002E-2</v>
          </cell>
          <cell r="J1046" t="str">
            <v>7,524284721284</v>
          </cell>
          <cell r="K1046" t="str">
            <v>-73,181581915834</v>
          </cell>
        </row>
        <row r="1047">
          <cell r="B1047" t="str">
            <v>68264</v>
          </cell>
          <cell r="C1047" t="str">
            <v>68264 - Encino</v>
          </cell>
          <cell r="D1047" t="str">
            <v>ENCINO</v>
          </cell>
          <cell r="E1047" t="str">
            <v>68264</v>
          </cell>
          <cell r="F1047">
            <v>2020</v>
          </cell>
          <cell r="G1047" t="str">
            <v>SANTANDER</v>
          </cell>
          <cell r="H1047">
            <v>1.0063340000000001</v>
          </cell>
          <cell r="I1047">
            <v>3.27E-2</v>
          </cell>
          <cell r="J1047" t="str">
            <v>6,079061223671</v>
          </cell>
          <cell r="K1047" t="str">
            <v>-73,062066648833</v>
          </cell>
        </row>
        <row r="1048">
          <cell r="B1048" t="str">
            <v>68266</v>
          </cell>
          <cell r="C1048" t="str">
            <v>68266 - Enciso</v>
          </cell>
          <cell r="D1048" t="str">
            <v>ENCISO</v>
          </cell>
          <cell r="E1048" t="str">
            <v>68266</v>
          </cell>
          <cell r="F1048">
            <v>2020</v>
          </cell>
          <cell r="G1048" t="str">
            <v>SANTANDER</v>
          </cell>
          <cell r="H1048">
            <v>0.43995000000000001</v>
          </cell>
          <cell r="I1048">
            <v>6.1149999999999998E-3</v>
          </cell>
          <cell r="J1048" t="str">
            <v>6,658241150459</v>
          </cell>
          <cell r="K1048" t="str">
            <v>-72,680279389405</v>
          </cell>
        </row>
        <row r="1049">
          <cell r="B1049" t="str">
            <v>68271</v>
          </cell>
          <cell r="C1049" t="str">
            <v>68271 - Florián</v>
          </cell>
          <cell r="D1049" t="str">
            <v>FLORIÃN</v>
          </cell>
          <cell r="E1049" t="str">
            <v>68271</v>
          </cell>
          <cell r="F1049">
            <v>2020</v>
          </cell>
          <cell r="G1049" t="str">
            <v>SANTANDER</v>
          </cell>
          <cell r="H1049">
            <v>0.89237100000000003</v>
          </cell>
          <cell r="I1049">
            <v>1.4419E-2</v>
          </cell>
          <cell r="J1049" t="str">
            <v>5,801106290592</v>
          </cell>
          <cell r="K1049" t="str">
            <v>-73,955249307510</v>
          </cell>
        </row>
        <row r="1050">
          <cell r="B1050" t="str">
            <v>68296</v>
          </cell>
          <cell r="C1050" t="str">
            <v>68296 - Galán</v>
          </cell>
          <cell r="D1050" t="str">
            <v>GALÃN</v>
          </cell>
          <cell r="E1050" t="str">
            <v>68296</v>
          </cell>
          <cell r="F1050">
            <v>2020</v>
          </cell>
          <cell r="G1050" t="str">
            <v>SANTANDER</v>
          </cell>
          <cell r="H1050">
            <v>0.65988999999999998</v>
          </cell>
          <cell r="I1050">
            <v>1.6494999999999999E-2</v>
          </cell>
          <cell r="J1050" t="str">
            <v>6,671810993584</v>
          </cell>
          <cell r="K1050" t="str">
            <v>-73,324671242998</v>
          </cell>
        </row>
        <row r="1051">
          <cell r="B1051" t="str">
            <v>68298</v>
          </cell>
          <cell r="C1051" t="str">
            <v>68298 - Gambita</v>
          </cell>
          <cell r="D1051" t="str">
            <v>GÃMBITA</v>
          </cell>
          <cell r="E1051" t="str">
            <v>68298</v>
          </cell>
          <cell r="F1051">
            <v>2020</v>
          </cell>
          <cell r="G1051" t="str">
            <v>SANTANDER</v>
          </cell>
          <cell r="H1051">
            <v>1.458197</v>
          </cell>
          <cell r="I1051">
            <v>4.9662999999999999E-2</v>
          </cell>
          <cell r="J1051" t="str">
            <v>5,924383557720</v>
          </cell>
          <cell r="K1051" t="str">
            <v>-73,319399335822</v>
          </cell>
        </row>
        <row r="1052">
          <cell r="B1052" t="str">
            <v>68318</v>
          </cell>
          <cell r="C1052" t="str">
            <v>68318 - Guaca</v>
          </cell>
          <cell r="D1052" t="str">
            <v>GUACA</v>
          </cell>
          <cell r="E1052" t="str">
            <v>68318</v>
          </cell>
          <cell r="F1052">
            <v>2020</v>
          </cell>
          <cell r="G1052" t="str">
            <v>SANTANDER</v>
          </cell>
          <cell r="H1052">
            <v>0.91253799999999996</v>
          </cell>
          <cell r="I1052">
            <v>2.4732000000000001E-2</v>
          </cell>
          <cell r="J1052" t="str">
            <v>6,943434099888</v>
          </cell>
          <cell r="K1052" t="str">
            <v>-72,823698733168</v>
          </cell>
        </row>
        <row r="1053">
          <cell r="B1053" t="str">
            <v>68320</v>
          </cell>
          <cell r="C1053" t="str">
            <v>68320 - Guadalupe</v>
          </cell>
          <cell r="D1053" t="str">
            <v>GUADALUPE</v>
          </cell>
          <cell r="E1053" t="str">
            <v>68320</v>
          </cell>
          <cell r="F1053">
            <v>2020</v>
          </cell>
          <cell r="G1053" t="str">
            <v>SANTANDER</v>
          </cell>
          <cell r="H1053">
            <v>0.58171899999999999</v>
          </cell>
          <cell r="I1053">
            <v>1.1955E-2</v>
          </cell>
          <cell r="J1053" t="str">
            <v>6,233278247636</v>
          </cell>
          <cell r="K1053" t="str">
            <v>-73,409774452511</v>
          </cell>
        </row>
        <row r="1054">
          <cell r="B1054" t="str">
            <v>68322</v>
          </cell>
          <cell r="C1054" t="str">
            <v>68322 - Guapota</v>
          </cell>
          <cell r="D1054" t="str">
            <v>GUAPOTÃ</v>
          </cell>
          <cell r="E1054" t="str">
            <v>68322</v>
          </cell>
          <cell r="F1054">
            <v>2020</v>
          </cell>
          <cell r="G1054" t="str">
            <v>SANTANDER</v>
          </cell>
          <cell r="H1054">
            <v>0.36370799999999998</v>
          </cell>
          <cell r="I1054">
            <v>5.4990000000000004E-3</v>
          </cell>
          <cell r="J1054" t="str">
            <v>6,319299865052</v>
          </cell>
          <cell r="K1054" t="str">
            <v>-73,331152751626</v>
          </cell>
        </row>
        <row r="1055">
          <cell r="B1055" t="str">
            <v>68324</v>
          </cell>
          <cell r="C1055" t="str">
            <v>68324 - Guavata</v>
          </cell>
          <cell r="D1055" t="str">
            <v>GUAVATÃ</v>
          </cell>
          <cell r="E1055" t="str">
            <v>68324</v>
          </cell>
          <cell r="F1055">
            <v>2020</v>
          </cell>
          <cell r="G1055" t="str">
            <v>SANTANDER</v>
          </cell>
          <cell r="H1055">
            <v>0.461482</v>
          </cell>
          <cell r="I1055">
            <v>6.8430000000000001E-3</v>
          </cell>
          <cell r="J1055" t="str">
            <v>5,944894844314</v>
          </cell>
          <cell r="K1055" t="str">
            <v>-73,721736707289</v>
          </cell>
        </row>
        <row r="1056">
          <cell r="B1056" t="str">
            <v>68327</v>
          </cell>
          <cell r="C1056" t="str">
            <v>68327 - Güepsa</v>
          </cell>
          <cell r="D1056" t="str">
            <v>GÃœEPSA</v>
          </cell>
          <cell r="E1056" t="str">
            <v>68327</v>
          </cell>
          <cell r="F1056">
            <v>2020</v>
          </cell>
          <cell r="G1056" t="str">
            <v>SANTANDER</v>
          </cell>
          <cell r="H1056">
            <v>0.32510699999999998</v>
          </cell>
          <cell r="I1056">
            <v>2.4629999999999999E-3</v>
          </cell>
          <cell r="J1056" t="str">
            <v>6,033373873554</v>
          </cell>
          <cell r="K1056" t="str">
            <v>-73,578995087577</v>
          </cell>
        </row>
        <row r="1057">
          <cell r="B1057" t="str">
            <v>68344</v>
          </cell>
          <cell r="C1057" t="str">
            <v>68344 - Hato</v>
          </cell>
          <cell r="D1057" t="str">
            <v>HATO</v>
          </cell>
          <cell r="E1057" t="str">
            <v>68344</v>
          </cell>
          <cell r="F1057">
            <v>2020</v>
          </cell>
          <cell r="G1057" t="str">
            <v>SANTANDER</v>
          </cell>
          <cell r="H1057">
            <v>0.61120600000000003</v>
          </cell>
          <cell r="I1057">
            <v>1.3816999999999999E-2</v>
          </cell>
          <cell r="J1057" t="str">
            <v>6,559878298830</v>
          </cell>
          <cell r="K1057" t="str">
            <v>-73,361788405270</v>
          </cell>
        </row>
        <row r="1058">
          <cell r="B1058" t="str">
            <v>68368</v>
          </cell>
          <cell r="C1058" t="str">
            <v>68368 - Jesús María</v>
          </cell>
          <cell r="D1058" t="str">
            <v>JESÃšS MARÃA</v>
          </cell>
          <cell r="E1058" t="str">
            <v>68368</v>
          </cell>
          <cell r="F1058">
            <v>2020</v>
          </cell>
          <cell r="G1058" t="str">
            <v>SANTANDER</v>
          </cell>
          <cell r="H1058">
            <v>0.73915900000000001</v>
          </cell>
          <cell r="I1058">
            <v>7.3159999999999996E-3</v>
          </cell>
          <cell r="J1058" t="str">
            <v>5,854288233927</v>
          </cell>
          <cell r="K1058" t="str">
            <v>-73,823422174594</v>
          </cell>
        </row>
        <row r="1059">
          <cell r="B1059" t="str">
            <v>68307</v>
          </cell>
          <cell r="C1059" t="str">
            <v>68307 - Girón</v>
          </cell>
          <cell r="D1059" t="str">
            <v>GIRÃ“N</v>
          </cell>
          <cell r="E1059" t="str">
            <v>68307</v>
          </cell>
          <cell r="F1059">
            <v>2020</v>
          </cell>
          <cell r="G1059" t="str">
            <v>SANTANDER</v>
          </cell>
          <cell r="H1059">
            <v>2.0106670000000002</v>
          </cell>
          <cell r="I1059">
            <v>4.0342000000000003E-2</v>
          </cell>
          <cell r="J1059" t="str">
            <v>7,036680245298</v>
          </cell>
          <cell r="K1059" t="str">
            <v>-73,248725235695</v>
          </cell>
        </row>
        <row r="1060">
          <cell r="B1060" t="str">
            <v>68276</v>
          </cell>
          <cell r="C1060" t="str">
            <v>68276 - Floridablanca</v>
          </cell>
          <cell r="D1060" t="str">
            <v>FLORIDABLANCA</v>
          </cell>
          <cell r="E1060" t="str">
            <v>68276</v>
          </cell>
          <cell r="F1060">
            <v>2020</v>
          </cell>
          <cell r="G1060" t="str">
            <v>SANTANDER</v>
          </cell>
          <cell r="H1060">
            <v>0.52969699999999997</v>
          </cell>
          <cell r="I1060">
            <v>8.2089999999999993E-3</v>
          </cell>
          <cell r="J1060" t="str">
            <v>7,079704597718</v>
          </cell>
          <cell r="K1060" t="str">
            <v>-73,067992502996</v>
          </cell>
        </row>
        <row r="1061">
          <cell r="B1061" t="str">
            <v>68101</v>
          </cell>
          <cell r="C1061" t="str">
            <v>68101 - Bolívar</v>
          </cell>
          <cell r="D1061" t="str">
            <v>BOLÃVAR</v>
          </cell>
          <cell r="E1061" t="str">
            <v>68101</v>
          </cell>
          <cell r="F1061">
            <v>2020</v>
          </cell>
          <cell r="G1061" t="str">
            <v>SANTANDER</v>
          </cell>
          <cell r="H1061">
            <v>4.357081</v>
          </cell>
          <cell r="I1061">
            <v>8.2516000000000006E-2</v>
          </cell>
          <cell r="J1061" t="str">
            <v>6,093691313437</v>
          </cell>
          <cell r="K1061" t="str">
            <v>-74,113401916578</v>
          </cell>
        </row>
        <row r="1062">
          <cell r="B1062" t="str">
            <v>68250</v>
          </cell>
          <cell r="C1062" t="str">
            <v>68250 - El Peñón</v>
          </cell>
          <cell r="D1062" t="str">
            <v>EL PEÃ‘Ã“N</v>
          </cell>
          <cell r="E1062" t="str">
            <v>68250</v>
          </cell>
          <cell r="F1062">
            <v>2020</v>
          </cell>
          <cell r="G1062" t="str">
            <v>SANTANDER</v>
          </cell>
          <cell r="H1062">
            <v>1.159203</v>
          </cell>
          <cell r="I1062">
            <v>3.2530000000000003E-2</v>
          </cell>
          <cell r="J1062" t="str">
            <v>6,096726217484</v>
          </cell>
          <cell r="K1062" t="str">
            <v>-73,927182288339</v>
          </cell>
        </row>
        <row r="1063">
          <cell r="B1063" t="str">
            <v>68547</v>
          </cell>
          <cell r="C1063" t="str">
            <v>68547 - Piedecuesta</v>
          </cell>
          <cell r="D1063" t="str">
            <v>PIEDECUESTA</v>
          </cell>
          <cell r="E1063" t="str">
            <v>68547</v>
          </cell>
          <cell r="F1063">
            <v>2020</v>
          </cell>
          <cell r="G1063" t="str">
            <v>SANTANDER</v>
          </cell>
          <cell r="H1063">
            <v>1.248418</v>
          </cell>
          <cell r="I1063">
            <v>3.9638E-2</v>
          </cell>
          <cell r="J1063" t="str">
            <v>6,962456082109</v>
          </cell>
          <cell r="K1063" t="str">
            <v>-73,005171725223</v>
          </cell>
        </row>
        <row r="1064">
          <cell r="B1064" t="str">
            <v>68001</v>
          </cell>
          <cell r="C1064" t="str">
            <v>68001 - Bucaramanga</v>
          </cell>
          <cell r="D1064" t="str">
            <v>BUCARAMANGA</v>
          </cell>
          <cell r="E1064" t="str">
            <v>68001</v>
          </cell>
          <cell r="F1064">
            <v>2020</v>
          </cell>
          <cell r="G1064" t="str">
            <v>SANTANDER</v>
          </cell>
          <cell r="H1064">
            <v>0.69348900000000002</v>
          </cell>
          <cell r="I1064">
            <v>1.2514000000000001E-2</v>
          </cell>
          <cell r="J1064" t="str">
            <v>7,155833543735</v>
          </cell>
          <cell r="K1064" t="str">
            <v>-73,111569971195</v>
          </cell>
        </row>
        <row r="1065">
          <cell r="B1065" t="str">
            <v>73001</v>
          </cell>
          <cell r="C1065" t="str">
            <v>73001 - Ibagué</v>
          </cell>
          <cell r="D1065" t="str">
            <v>IBAGUÃ‰</v>
          </cell>
          <cell r="E1065" t="str">
            <v>73001</v>
          </cell>
          <cell r="F1065">
            <v>2020</v>
          </cell>
          <cell r="G1065" t="str">
            <v>TOLIMA</v>
          </cell>
          <cell r="H1065">
            <v>2.4800430000000002</v>
          </cell>
          <cell r="I1065">
            <v>0.11217100000000001</v>
          </cell>
          <cell r="J1065" t="str">
            <v>4,451921427033</v>
          </cell>
          <cell r="K1065" t="str">
            <v>-75,252590995230</v>
          </cell>
        </row>
        <row r="1066">
          <cell r="B1066" t="str">
            <v>73024</v>
          </cell>
          <cell r="C1066" t="str">
            <v>73024 - Alpujarra</v>
          </cell>
          <cell r="D1066" t="str">
            <v>ALPUJARRA</v>
          </cell>
          <cell r="E1066" t="str">
            <v>73024</v>
          </cell>
          <cell r="F1066">
            <v>2020</v>
          </cell>
          <cell r="G1066" t="str">
            <v>TOLIMA</v>
          </cell>
          <cell r="H1066">
            <v>1.0547139999999999</v>
          </cell>
          <cell r="I1066">
            <v>4.0802999999999999E-2</v>
          </cell>
          <cell r="J1066" t="str">
            <v>3,390015063572</v>
          </cell>
          <cell r="K1066" t="str">
            <v>-74,940782324767</v>
          </cell>
        </row>
        <row r="1067">
          <cell r="B1067" t="str">
            <v>73026</v>
          </cell>
          <cell r="C1067" t="str">
            <v>73026 - Alvarado</v>
          </cell>
          <cell r="D1067" t="str">
            <v>ALVARADO</v>
          </cell>
          <cell r="E1067" t="str">
            <v>73026</v>
          </cell>
          <cell r="F1067">
            <v>2020</v>
          </cell>
          <cell r="G1067" t="str">
            <v>TOLIMA</v>
          </cell>
          <cell r="H1067">
            <v>1.0695889999999999</v>
          </cell>
          <cell r="I1067">
            <v>2.8053999999999999E-2</v>
          </cell>
          <cell r="J1067" t="str">
            <v>4,582625784052</v>
          </cell>
          <cell r="K1067" t="str">
            <v>-74,986306856056</v>
          </cell>
        </row>
        <row r="1068">
          <cell r="B1068" t="str">
            <v>73030</v>
          </cell>
          <cell r="C1068" t="str">
            <v>73030 - Ambalema</v>
          </cell>
          <cell r="D1068" t="str">
            <v>AMBALEMA</v>
          </cell>
          <cell r="E1068" t="str">
            <v>73030</v>
          </cell>
          <cell r="F1068">
            <v>2020</v>
          </cell>
          <cell r="G1068" t="str">
            <v>TOLIMA</v>
          </cell>
          <cell r="H1068">
            <v>1.00915</v>
          </cell>
          <cell r="I1068">
            <v>1.9403E-2</v>
          </cell>
          <cell r="J1068" t="str">
            <v>4,824911856756</v>
          </cell>
          <cell r="K1068" t="str">
            <v>-74,804418123888</v>
          </cell>
        </row>
        <row r="1069">
          <cell r="B1069" t="str">
            <v>73043</v>
          </cell>
          <cell r="C1069" t="str">
            <v>73043 - Anzoategui</v>
          </cell>
          <cell r="D1069" t="str">
            <v>ANZOÃTEGUI</v>
          </cell>
          <cell r="E1069" t="str">
            <v>73043</v>
          </cell>
          <cell r="F1069">
            <v>2020</v>
          </cell>
          <cell r="G1069" t="str">
            <v>TOLIMA</v>
          </cell>
          <cell r="H1069">
            <v>1.3101769999999999</v>
          </cell>
          <cell r="I1069">
            <v>3.8267000000000002E-2</v>
          </cell>
          <cell r="J1069" t="str">
            <v>4,631784036779</v>
          </cell>
          <cell r="K1069" t="str">
            <v>-75,191177487069</v>
          </cell>
        </row>
        <row r="1070">
          <cell r="B1070" t="str">
            <v>73055</v>
          </cell>
          <cell r="C1070" t="str">
            <v>73055 - Armero</v>
          </cell>
          <cell r="D1070" t="str">
            <v>ARMERO</v>
          </cell>
          <cell r="E1070" t="str">
            <v>73055</v>
          </cell>
          <cell r="F1070">
            <v>2020</v>
          </cell>
          <cell r="G1070" t="str">
            <v>TOLIMA</v>
          </cell>
          <cell r="H1070">
            <v>1.4440999999999999</v>
          </cell>
          <cell r="I1070">
            <v>3.5923999999999998E-2</v>
          </cell>
          <cell r="J1070" t="str">
            <v>5,006758956286</v>
          </cell>
          <cell r="K1070" t="str">
            <v>-74,847500948630</v>
          </cell>
        </row>
        <row r="1071">
          <cell r="B1071" t="str">
            <v>73067</v>
          </cell>
          <cell r="C1071" t="str">
            <v>73067 - Ataco</v>
          </cell>
          <cell r="D1071" t="str">
            <v>ATACO</v>
          </cell>
          <cell r="E1071" t="str">
            <v>73067</v>
          </cell>
          <cell r="F1071">
            <v>2020</v>
          </cell>
          <cell r="G1071" t="str">
            <v>TOLIMA</v>
          </cell>
          <cell r="H1071">
            <v>2.2528100000000002</v>
          </cell>
          <cell r="I1071">
            <v>8.2767999999999994E-2</v>
          </cell>
          <cell r="J1071" t="str">
            <v>3,428430891834</v>
          </cell>
          <cell r="K1071" t="str">
            <v>-75,482275420737</v>
          </cell>
        </row>
        <row r="1072">
          <cell r="B1072" t="str">
            <v>73124</v>
          </cell>
          <cell r="C1072" t="str">
            <v>73124 - Cajamarca</v>
          </cell>
          <cell r="D1072" t="str">
            <v>CAJAMARCA</v>
          </cell>
          <cell r="E1072" t="str">
            <v>73124</v>
          </cell>
          <cell r="F1072">
            <v>2020</v>
          </cell>
          <cell r="G1072" t="str">
            <v>TOLIMA</v>
          </cell>
          <cell r="H1072">
            <v>1.0293680000000001</v>
          </cell>
          <cell r="I1072">
            <v>4.1404000000000003E-2</v>
          </cell>
          <cell r="J1072" t="str">
            <v>4,406971283071</v>
          </cell>
          <cell r="K1072" t="str">
            <v>-75,497459182777</v>
          </cell>
        </row>
        <row r="1073">
          <cell r="B1073" t="str">
            <v>73148</v>
          </cell>
          <cell r="C1073" t="str">
            <v>73148 - Carmen De Apicala</v>
          </cell>
          <cell r="D1073" t="str">
            <v>CARMEN DE APICALÃ</v>
          </cell>
          <cell r="E1073" t="str">
            <v>73148</v>
          </cell>
          <cell r="F1073">
            <v>2020</v>
          </cell>
          <cell r="G1073" t="str">
            <v>TOLIMA</v>
          </cell>
          <cell r="H1073">
            <v>0.73392999999999997</v>
          </cell>
          <cell r="I1073">
            <v>1.5540999999999999E-2</v>
          </cell>
          <cell r="J1073" t="str">
            <v>4,123416795238</v>
          </cell>
          <cell r="K1073" t="str">
            <v>-74,747002457384</v>
          </cell>
        </row>
        <row r="1074">
          <cell r="B1074" t="str">
            <v>73152</v>
          </cell>
          <cell r="C1074" t="str">
            <v>73152 - Casabianca</v>
          </cell>
          <cell r="D1074" t="str">
            <v>CASABIANCA</v>
          </cell>
          <cell r="E1074" t="str">
            <v>73152</v>
          </cell>
          <cell r="F1074">
            <v>2020</v>
          </cell>
          <cell r="G1074" t="str">
            <v>TOLIMA</v>
          </cell>
          <cell r="H1074">
            <v>1.0707230000000001</v>
          </cell>
          <cell r="I1074">
            <v>1.4289E-2</v>
          </cell>
          <cell r="J1074" t="str">
            <v>5,016751199819</v>
          </cell>
          <cell r="K1074" t="str">
            <v>-75,188800275789</v>
          </cell>
        </row>
        <row r="1075">
          <cell r="B1075" t="str">
            <v>73168</v>
          </cell>
          <cell r="C1075" t="str">
            <v>73168 - Chaparral</v>
          </cell>
          <cell r="D1075" t="str">
            <v>CHAPARRAL</v>
          </cell>
          <cell r="E1075" t="str">
            <v>73168</v>
          </cell>
          <cell r="F1075">
            <v>2020</v>
          </cell>
          <cell r="G1075" t="str">
            <v>TOLIMA</v>
          </cell>
          <cell r="H1075">
            <v>2.579272</v>
          </cell>
          <cell r="I1075">
            <v>0.17100899999999999</v>
          </cell>
          <cell r="J1075" t="str">
            <v>3,743693084447</v>
          </cell>
          <cell r="K1075" t="str">
            <v>-75,589866341743</v>
          </cell>
        </row>
        <row r="1076">
          <cell r="B1076" t="str">
            <v>73200</v>
          </cell>
          <cell r="C1076" t="str">
            <v>73200 - Coello</v>
          </cell>
          <cell r="D1076" t="str">
            <v>COELLO</v>
          </cell>
          <cell r="E1076" t="str">
            <v>73200</v>
          </cell>
          <cell r="F1076">
            <v>2020</v>
          </cell>
          <cell r="G1076" t="str">
            <v>TOLIMA</v>
          </cell>
          <cell r="H1076">
            <v>1.2217880000000001</v>
          </cell>
          <cell r="I1076">
            <v>2.7987000000000001E-2</v>
          </cell>
          <cell r="J1076" t="str">
            <v>4,354162315905</v>
          </cell>
          <cell r="K1076" t="str">
            <v>-74,911474533899</v>
          </cell>
        </row>
        <row r="1077">
          <cell r="B1077" t="str">
            <v>73217</v>
          </cell>
          <cell r="C1077" t="str">
            <v>73217 - Coyaima</v>
          </cell>
          <cell r="D1077" t="str">
            <v>COYAIMA</v>
          </cell>
          <cell r="E1077" t="str">
            <v>73217</v>
          </cell>
          <cell r="F1077">
            <v>2020</v>
          </cell>
          <cell r="G1077" t="str">
            <v>TOLIMA</v>
          </cell>
          <cell r="H1077">
            <v>1.4582710000000001</v>
          </cell>
          <cell r="I1077">
            <v>5.4448000000000003E-2</v>
          </cell>
          <cell r="J1077" t="str">
            <v>3,738625553980</v>
          </cell>
          <cell r="K1077" t="str">
            <v>-75,148537362158</v>
          </cell>
        </row>
        <row r="1078">
          <cell r="B1078" t="str">
            <v>73226</v>
          </cell>
          <cell r="C1078" t="str">
            <v>73226 - Cunday</v>
          </cell>
          <cell r="D1078" t="str">
            <v>CUNDAY</v>
          </cell>
          <cell r="E1078" t="str">
            <v>73226</v>
          </cell>
          <cell r="F1078">
            <v>2020</v>
          </cell>
          <cell r="G1078" t="str">
            <v>TOLIMA</v>
          </cell>
          <cell r="H1078">
            <v>1.2310589999999999</v>
          </cell>
          <cell r="I1078">
            <v>4.1322999999999999E-2</v>
          </cell>
          <cell r="J1078" t="str">
            <v>3,982523949983</v>
          </cell>
          <cell r="K1078" t="str">
            <v>-74,689369077274</v>
          </cell>
        </row>
        <row r="1079">
          <cell r="B1079" t="str">
            <v>73236</v>
          </cell>
          <cell r="C1079" t="str">
            <v>73236 - Dolores</v>
          </cell>
          <cell r="D1079" t="str">
            <v>DOLORES</v>
          </cell>
          <cell r="E1079" t="str">
            <v>73236</v>
          </cell>
          <cell r="F1079">
            <v>2020</v>
          </cell>
          <cell r="G1079" t="str">
            <v>TOLIMA</v>
          </cell>
          <cell r="H1079">
            <v>1.875373</v>
          </cell>
          <cell r="I1079">
            <v>5.3058000000000001E-2</v>
          </cell>
          <cell r="J1079" t="str">
            <v>3,597863273703</v>
          </cell>
          <cell r="K1079" t="str">
            <v>-74,802566735021</v>
          </cell>
        </row>
        <row r="1080">
          <cell r="B1080" t="str">
            <v>73268</v>
          </cell>
          <cell r="C1080" t="str">
            <v>73268 - Espinal</v>
          </cell>
          <cell r="D1080" t="str">
            <v>ESPINAL</v>
          </cell>
          <cell r="E1080" t="str">
            <v>73268</v>
          </cell>
          <cell r="F1080">
            <v>2020</v>
          </cell>
          <cell r="G1080" t="str">
            <v>TOLIMA</v>
          </cell>
          <cell r="H1080">
            <v>0.78602300000000003</v>
          </cell>
          <cell r="I1080">
            <v>1.763E-2</v>
          </cell>
          <cell r="J1080" t="str">
            <v>4,166476969211</v>
          </cell>
          <cell r="K1080" t="str">
            <v>-74,893529408052</v>
          </cell>
        </row>
        <row r="1081">
          <cell r="B1081" t="str">
            <v>73270</v>
          </cell>
          <cell r="C1081" t="str">
            <v>73270 - Falan</v>
          </cell>
          <cell r="D1081" t="str">
            <v>FALAN</v>
          </cell>
          <cell r="E1081" t="str">
            <v>73270</v>
          </cell>
          <cell r="F1081">
            <v>2020</v>
          </cell>
          <cell r="G1081" t="str">
            <v>TOLIMA</v>
          </cell>
          <cell r="H1081">
            <v>0.86176200000000003</v>
          </cell>
          <cell r="I1081">
            <v>1.4784E-2</v>
          </cell>
          <cell r="J1081" t="str">
            <v>5,079256598309</v>
          </cell>
          <cell r="K1081" t="str">
            <v>-74,957033716989</v>
          </cell>
        </row>
        <row r="1082">
          <cell r="B1082" t="str">
            <v>73275</v>
          </cell>
          <cell r="C1082" t="str">
            <v>73275 - Flandes</v>
          </cell>
          <cell r="D1082" t="str">
            <v>FLANDES</v>
          </cell>
          <cell r="E1082" t="str">
            <v>73275</v>
          </cell>
          <cell r="F1082">
            <v>2020</v>
          </cell>
          <cell r="G1082" t="str">
            <v>TOLIMA</v>
          </cell>
          <cell r="H1082">
            <v>0.50133799999999995</v>
          </cell>
          <cell r="I1082">
            <v>7.8840000000000004E-3</v>
          </cell>
          <cell r="J1082" t="str">
            <v>4,242813256800</v>
          </cell>
          <cell r="K1082" t="str">
            <v>-74,837086378745</v>
          </cell>
        </row>
        <row r="1083">
          <cell r="B1083" t="str">
            <v>73283</v>
          </cell>
          <cell r="C1083" t="str">
            <v>73283 - Fresno</v>
          </cell>
          <cell r="D1083" t="str">
            <v>FRESNO</v>
          </cell>
          <cell r="E1083" t="str">
            <v>73283</v>
          </cell>
          <cell r="F1083">
            <v>2020</v>
          </cell>
          <cell r="G1083" t="str">
            <v>TOLIMA</v>
          </cell>
          <cell r="H1083">
            <v>0.84880699999999998</v>
          </cell>
          <cell r="I1083">
            <v>1.7912000000000001E-2</v>
          </cell>
          <cell r="J1083" t="str">
            <v>5,186694812298</v>
          </cell>
          <cell r="K1083" t="str">
            <v>-75,052289946796</v>
          </cell>
        </row>
        <row r="1084">
          <cell r="B1084" t="str">
            <v>73319</v>
          </cell>
          <cell r="C1084" t="str">
            <v>73319 - Guamo</v>
          </cell>
          <cell r="D1084" t="str">
            <v>GUAMO</v>
          </cell>
          <cell r="E1084" t="str">
            <v>73319</v>
          </cell>
          <cell r="F1084">
            <v>2020</v>
          </cell>
          <cell r="G1084" t="str">
            <v>TOLIMA</v>
          </cell>
          <cell r="H1084">
            <v>1.1586000000000001</v>
          </cell>
          <cell r="I1084">
            <v>4.1177999999999999E-2</v>
          </cell>
          <cell r="J1084" t="str">
            <v>4,076501341100</v>
          </cell>
          <cell r="K1084" t="str">
            <v>-74,976572869881</v>
          </cell>
        </row>
        <row r="1085">
          <cell r="B1085" t="str">
            <v>73347</v>
          </cell>
          <cell r="C1085" t="str">
            <v>73347 - Herveo</v>
          </cell>
          <cell r="D1085" t="str">
            <v>HERVEO</v>
          </cell>
          <cell r="E1085" t="str">
            <v>73347</v>
          </cell>
          <cell r="F1085">
            <v>2020</v>
          </cell>
          <cell r="G1085" t="str">
            <v>TOLIMA</v>
          </cell>
          <cell r="H1085">
            <v>1.02424</v>
          </cell>
          <cell r="I1085">
            <v>2.6308999999999999E-2</v>
          </cell>
          <cell r="J1085" t="str">
            <v>5,068553782872</v>
          </cell>
          <cell r="K1085" t="str">
            <v>-75,243229587188</v>
          </cell>
        </row>
        <row r="1086">
          <cell r="B1086" t="str">
            <v>73352</v>
          </cell>
          <cell r="C1086" t="str">
            <v>73352 - Icononzo</v>
          </cell>
          <cell r="D1086" t="str">
            <v>ICONONZO</v>
          </cell>
          <cell r="E1086" t="str">
            <v>73352</v>
          </cell>
          <cell r="F1086">
            <v>2020</v>
          </cell>
          <cell r="G1086" t="str">
            <v>TOLIMA</v>
          </cell>
          <cell r="H1086">
            <v>0.791659</v>
          </cell>
          <cell r="I1086">
            <v>1.7524999999999999E-2</v>
          </cell>
          <cell r="J1086" t="str">
            <v>4,133276369103</v>
          </cell>
          <cell r="K1086" t="str">
            <v>-74,539642568920</v>
          </cell>
        </row>
        <row r="1087">
          <cell r="B1087" t="str">
            <v>73408</v>
          </cell>
          <cell r="C1087" t="str">
            <v>73408 - Lerida</v>
          </cell>
          <cell r="D1087" t="str">
            <v>LÃ‰RIDA</v>
          </cell>
          <cell r="E1087" t="str">
            <v>73408</v>
          </cell>
          <cell r="F1087">
            <v>2020</v>
          </cell>
          <cell r="G1087" t="str">
            <v>TOLIMA</v>
          </cell>
          <cell r="H1087">
            <v>1.0332520000000001</v>
          </cell>
          <cell r="I1087">
            <v>2.2166999999999999E-2</v>
          </cell>
          <cell r="J1087" t="str">
            <v>4,866034591531</v>
          </cell>
          <cell r="K1087" t="str">
            <v>-74,923371783919</v>
          </cell>
        </row>
        <row r="1088">
          <cell r="B1088" t="str">
            <v>73411</v>
          </cell>
          <cell r="C1088" t="str">
            <v>73411 - Líbano</v>
          </cell>
          <cell r="D1088" t="str">
            <v>LÃBANO</v>
          </cell>
          <cell r="E1088" t="str">
            <v>73411</v>
          </cell>
          <cell r="F1088">
            <v>2020</v>
          </cell>
          <cell r="G1088" t="str">
            <v>TOLIMA</v>
          </cell>
          <cell r="H1088">
            <v>0.91365300000000005</v>
          </cell>
          <cell r="I1088">
            <v>2.3015000000000001E-2</v>
          </cell>
          <cell r="J1088" t="str">
            <v>4,877936755452</v>
          </cell>
          <cell r="K1088" t="str">
            <v>-75,047630757096</v>
          </cell>
        </row>
        <row r="1089">
          <cell r="B1089" t="str">
            <v>73443</v>
          </cell>
          <cell r="C1089" t="str">
            <v>73443 - San Sebastián De Mariquita</v>
          </cell>
          <cell r="D1089" t="str">
            <v>SAN SEBASTIÃN DE MARIQUITA</v>
          </cell>
          <cell r="E1089" t="str">
            <v>73443</v>
          </cell>
          <cell r="F1089">
            <v>2020</v>
          </cell>
          <cell r="G1089" t="str">
            <v>TOLIMA</v>
          </cell>
          <cell r="H1089">
            <v>0.83941100000000002</v>
          </cell>
          <cell r="I1089">
            <v>2.3924000000000001E-2</v>
          </cell>
          <cell r="J1089" t="str">
            <v>5,235322592739</v>
          </cell>
          <cell r="K1089" t="str">
            <v>-74,906680890624</v>
          </cell>
        </row>
        <row r="1090">
          <cell r="B1090" t="str">
            <v>73449</v>
          </cell>
          <cell r="C1090" t="str">
            <v>73449 - Melgar</v>
          </cell>
          <cell r="D1090" t="str">
            <v>MELGAR</v>
          </cell>
          <cell r="E1090" t="str">
            <v>73449</v>
          </cell>
          <cell r="F1090">
            <v>2020</v>
          </cell>
          <cell r="G1090" t="str">
            <v>TOLIMA</v>
          </cell>
          <cell r="H1090">
            <v>0.96016699999999999</v>
          </cell>
          <cell r="I1090">
            <v>1.6465E-2</v>
          </cell>
          <cell r="J1090" t="str">
            <v>4,186049411390</v>
          </cell>
          <cell r="K1090" t="str">
            <v>-74,637833013077</v>
          </cell>
        </row>
        <row r="1091">
          <cell r="B1091" t="str">
            <v>73461</v>
          </cell>
          <cell r="C1091" t="str">
            <v>73461 - Murillo</v>
          </cell>
          <cell r="D1091" t="str">
            <v>MURILLO</v>
          </cell>
          <cell r="E1091" t="str">
            <v>73461</v>
          </cell>
          <cell r="F1091">
            <v>2020</v>
          </cell>
          <cell r="G1091" t="str">
            <v>TOLIMA</v>
          </cell>
          <cell r="H1091">
            <v>0.98754600000000003</v>
          </cell>
          <cell r="I1091">
            <v>3.4546E-2</v>
          </cell>
          <cell r="J1091" t="str">
            <v>4,826734468313</v>
          </cell>
          <cell r="K1091" t="str">
            <v>-75,219939865075</v>
          </cell>
        </row>
        <row r="1092">
          <cell r="B1092" t="str">
            <v>73483</v>
          </cell>
          <cell r="C1092" t="str">
            <v>73483 - Natagaima</v>
          </cell>
          <cell r="D1092" t="str">
            <v>NATAGAIMA</v>
          </cell>
          <cell r="E1092" t="str">
            <v>73483</v>
          </cell>
          <cell r="F1092">
            <v>2020</v>
          </cell>
          <cell r="G1092" t="str">
            <v>TOLIMA</v>
          </cell>
          <cell r="H1092">
            <v>1.6623939999999999</v>
          </cell>
          <cell r="I1092">
            <v>6.9959999999999994E-2</v>
          </cell>
          <cell r="J1092" t="str">
            <v>3,540518202813</v>
          </cell>
          <cell r="K1092" t="str">
            <v>-75,122009993500</v>
          </cell>
        </row>
        <row r="1093">
          <cell r="B1093" t="str">
            <v>73504</v>
          </cell>
          <cell r="C1093" t="str">
            <v>73504 - Ortega</v>
          </cell>
          <cell r="D1093" t="str">
            <v>ORTEGA</v>
          </cell>
          <cell r="E1093" t="str">
            <v>73504</v>
          </cell>
          <cell r="F1093">
            <v>2020</v>
          </cell>
          <cell r="G1093" t="str">
            <v>TOLIMA</v>
          </cell>
          <cell r="H1093">
            <v>1.551463</v>
          </cell>
          <cell r="I1093">
            <v>7.7632000000000007E-2</v>
          </cell>
          <cell r="J1093" t="str">
            <v>3,937793961996</v>
          </cell>
          <cell r="K1093" t="str">
            <v>-75,278243144451</v>
          </cell>
        </row>
        <row r="1094">
          <cell r="B1094" t="str">
            <v>73520</v>
          </cell>
          <cell r="C1094" t="str">
            <v>73520 - Palocabildo</v>
          </cell>
          <cell r="D1094" t="str">
            <v>PALOCABILDO</v>
          </cell>
          <cell r="E1094" t="str">
            <v>73520</v>
          </cell>
          <cell r="F1094">
            <v>2020</v>
          </cell>
          <cell r="G1094" t="str">
            <v>TOLIMA</v>
          </cell>
          <cell r="H1094">
            <v>0.37349900000000003</v>
          </cell>
          <cell r="I1094">
            <v>5.3010000000000002E-3</v>
          </cell>
          <cell r="J1094" t="str">
            <v>5,094035736928</v>
          </cell>
          <cell r="K1094" t="str">
            <v>-75,018450494915</v>
          </cell>
        </row>
        <row r="1095">
          <cell r="B1095" t="str">
            <v>73547</v>
          </cell>
          <cell r="C1095" t="str">
            <v>73547 - Piedras</v>
          </cell>
          <cell r="D1095" t="str">
            <v>PIEDRAS</v>
          </cell>
          <cell r="E1095" t="str">
            <v>73547</v>
          </cell>
          <cell r="F1095">
            <v>2020</v>
          </cell>
          <cell r="G1095" t="str">
            <v>TOLIMA</v>
          </cell>
          <cell r="H1095">
            <v>1.3323970000000001</v>
          </cell>
          <cell r="I1095">
            <v>2.8874E-2</v>
          </cell>
          <cell r="J1095" t="str">
            <v>4,485004143545</v>
          </cell>
          <cell r="K1095" t="str">
            <v>-74,920896023244</v>
          </cell>
        </row>
        <row r="1096">
          <cell r="B1096" t="str">
            <v>73555</v>
          </cell>
          <cell r="C1096" t="str">
            <v>73555 - Planadas</v>
          </cell>
          <cell r="D1096" t="str">
            <v>PLANADAS</v>
          </cell>
          <cell r="E1096" t="str">
            <v>73555</v>
          </cell>
          <cell r="F1096">
            <v>2020</v>
          </cell>
          <cell r="G1096" t="str">
            <v>TOLIMA</v>
          </cell>
          <cell r="H1096">
            <v>2.080473</v>
          </cell>
          <cell r="I1096">
            <v>0.14257500000000001</v>
          </cell>
          <cell r="J1096" t="str">
            <v>3,098973430275</v>
          </cell>
          <cell r="K1096" t="str">
            <v>-75,816844130465</v>
          </cell>
        </row>
        <row r="1097">
          <cell r="B1097" t="str">
            <v>73563</v>
          </cell>
          <cell r="C1097" t="str">
            <v>73563 - Prado</v>
          </cell>
          <cell r="D1097" t="str">
            <v>PRADO</v>
          </cell>
          <cell r="E1097" t="str">
            <v>73563</v>
          </cell>
          <cell r="F1097">
            <v>2020</v>
          </cell>
          <cell r="G1097" t="str">
            <v>TOLIMA</v>
          </cell>
          <cell r="H1097">
            <v>1.1657390000000001</v>
          </cell>
          <cell r="I1097">
            <v>3.4430000000000002E-2</v>
          </cell>
          <cell r="J1097" t="str">
            <v>3,729166649079</v>
          </cell>
          <cell r="K1097" t="str">
            <v>-74,872477055957</v>
          </cell>
        </row>
        <row r="1098">
          <cell r="B1098" t="str">
            <v>73585</v>
          </cell>
          <cell r="C1098" t="str">
            <v>73585 - Purificación</v>
          </cell>
          <cell r="D1098" t="str">
            <v>PURIFICACIÃ“N</v>
          </cell>
          <cell r="E1098" t="str">
            <v>73585</v>
          </cell>
          <cell r="F1098">
            <v>2020</v>
          </cell>
          <cell r="G1098" t="str">
            <v>TOLIMA</v>
          </cell>
          <cell r="H1098">
            <v>1.4605429999999999</v>
          </cell>
          <cell r="I1098">
            <v>3.2740999999999999E-2</v>
          </cell>
          <cell r="J1098" t="str">
            <v>3,854281614093</v>
          </cell>
          <cell r="K1098" t="str">
            <v>-74,874511547283</v>
          </cell>
        </row>
        <row r="1099">
          <cell r="B1099" t="str">
            <v>73616</v>
          </cell>
          <cell r="C1099" t="str">
            <v>73616 - Rioblanco</v>
          </cell>
          <cell r="D1099" t="str">
            <v>RIOBLANCO</v>
          </cell>
          <cell r="E1099" t="str">
            <v>73616</v>
          </cell>
          <cell r="F1099">
            <v>2020</v>
          </cell>
          <cell r="G1099" t="str">
            <v>TOLIMA</v>
          </cell>
          <cell r="H1099">
            <v>2.310584</v>
          </cell>
          <cell r="I1099">
            <v>0.16637399999999999</v>
          </cell>
          <cell r="J1099" t="str">
            <v>3,468077547816</v>
          </cell>
          <cell r="K1099" t="str">
            <v>-75,854811025126</v>
          </cell>
        </row>
        <row r="1100">
          <cell r="B1100" t="str">
            <v>73622</v>
          </cell>
          <cell r="C1100" t="str">
            <v>73622 - Roncesvalles</v>
          </cell>
          <cell r="D1100" t="str">
            <v>RONCESVALLES</v>
          </cell>
          <cell r="E1100" t="str">
            <v>73622</v>
          </cell>
          <cell r="F1100">
            <v>2020</v>
          </cell>
          <cell r="G1100" t="str">
            <v>TOLIMA</v>
          </cell>
          <cell r="H1100">
            <v>1.412255</v>
          </cell>
          <cell r="I1100">
            <v>6.3144000000000006E-2</v>
          </cell>
          <cell r="J1100" t="str">
            <v>4,097861181244</v>
          </cell>
          <cell r="K1100" t="str">
            <v>-75,594280268070</v>
          </cell>
        </row>
        <row r="1101">
          <cell r="B1101" t="str">
            <v>73624</v>
          </cell>
          <cell r="C1101" t="str">
            <v>73624 - Rovira</v>
          </cell>
          <cell r="D1101" t="str">
            <v>ROVIRA</v>
          </cell>
          <cell r="E1101" t="str">
            <v>73624</v>
          </cell>
          <cell r="F1101">
            <v>2020</v>
          </cell>
          <cell r="G1101" t="str">
            <v>TOLIMA</v>
          </cell>
          <cell r="H1101">
            <v>1.4705680000000001</v>
          </cell>
          <cell r="I1101">
            <v>6.0205000000000002E-2</v>
          </cell>
          <cell r="J1101" t="str">
            <v>4,216730953841</v>
          </cell>
          <cell r="K1101" t="str">
            <v>-75,347583635249</v>
          </cell>
        </row>
        <row r="1102">
          <cell r="B1102" t="str">
            <v>73671</v>
          </cell>
          <cell r="C1102" t="str">
            <v>73671 - Saldaña</v>
          </cell>
          <cell r="D1102" t="str">
            <v>SALDAÃ‘A</v>
          </cell>
          <cell r="E1102" t="str">
            <v>73671</v>
          </cell>
          <cell r="F1102">
            <v>2020</v>
          </cell>
          <cell r="G1102" t="str">
            <v>TOLIMA</v>
          </cell>
          <cell r="H1102">
            <v>0.81584599999999996</v>
          </cell>
          <cell r="I1102">
            <v>1.5729E-2</v>
          </cell>
          <cell r="J1102" t="str">
            <v>3,912542786611</v>
          </cell>
          <cell r="K1102" t="str">
            <v>-75,018597614828</v>
          </cell>
        </row>
        <row r="1103">
          <cell r="B1103" t="str">
            <v>73675</v>
          </cell>
          <cell r="C1103" t="str">
            <v>73675 - San Antonio</v>
          </cell>
          <cell r="D1103" t="str">
            <v>SAN ANTONIO</v>
          </cell>
          <cell r="E1103" t="str">
            <v>73675</v>
          </cell>
          <cell r="F1103">
            <v>2020</v>
          </cell>
          <cell r="G1103" t="str">
            <v>TOLIMA</v>
          </cell>
          <cell r="H1103">
            <v>1.108703</v>
          </cell>
          <cell r="I1103">
            <v>3.1201E-2</v>
          </cell>
          <cell r="J1103" t="str">
            <v>3,955143458564</v>
          </cell>
          <cell r="K1103" t="str">
            <v>-75,499082821480</v>
          </cell>
        </row>
        <row r="1104">
          <cell r="B1104" t="str">
            <v>73678</v>
          </cell>
          <cell r="C1104" t="str">
            <v>73678 - San Luis</v>
          </cell>
          <cell r="D1104" t="str">
            <v>SAN LUIS</v>
          </cell>
          <cell r="E1104" t="str">
            <v>73678</v>
          </cell>
          <cell r="F1104">
            <v>2020</v>
          </cell>
          <cell r="G1104" t="str">
            <v>TOLIMA</v>
          </cell>
          <cell r="H1104">
            <v>1.5620719999999999</v>
          </cell>
          <cell r="I1104">
            <v>3.3563000000000003E-2</v>
          </cell>
          <cell r="J1104" t="str">
            <v>4,128618490238</v>
          </cell>
          <cell r="K1104" t="str">
            <v>-75,112447922111</v>
          </cell>
        </row>
        <row r="1105">
          <cell r="B1105" t="str">
            <v>73686</v>
          </cell>
          <cell r="C1105" t="str">
            <v>73686 - Santa Isabel</v>
          </cell>
          <cell r="D1105" t="str">
            <v>SANTA ISABEL</v>
          </cell>
          <cell r="E1105" t="str">
            <v>73686</v>
          </cell>
          <cell r="F1105">
            <v>2020</v>
          </cell>
          <cell r="G1105" t="str">
            <v>TOLIMA</v>
          </cell>
          <cell r="H1105">
            <v>1.2372939999999999</v>
          </cell>
          <cell r="I1105">
            <v>2.2015E-2</v>
          </cell>
          <cell r="J1105" t="str">
            <v>4,729107617962</v>
          </cell>
          <cell r="K1105" t="str">
            <v>-75,207128618941</v>
          </cell>
        </row>
        <row r="1106">
          <cell r="B1106" t="str">
            <v>73770</v>
          </cell>
          <cell r="C1106" t="str">
            <v>73770 - Suarez</v>
          </cell>
          <cell r="D1106" t="str">
            <v>SUÃREZ</v>
          </cell>
          <cell r="E1106" t="str">
            <v>73770</v>
          </cell>
          <cell r="F1106">
            <v>2020</v>
          </cell>
          <cell r="G1106" t="str">
            <v>TOLIMA</v>
          </cell>
          <cell r="H1106">
            <v>0.96988300000000005</v>
          </cell>
          <cell r="I1106">
            <v>1.5476999999999999E-2</v>
          </cell>
          <cell r="J1106" t="str">
            <v>4,048939947152</v>
          </cell>
          <cell r="K1106" t="str">
            <v>-74,818579332701</v>
          </cell>
        </row>
        <row r="1107">
          <cell r="B1107" t="str">
            <v>73854</v>
          </cell>
          <cell r="C1107" t="str">
            <v>73854 - Valle De San Juan</v>
          </cell>
          <cell r="D1107" t="str">
            <v>VALLE DE SAN JUAN</v>
          </cell>
          <cell r="E1107" t="str">
            <v>73854</v>
          </cell>
          <cell r="F1107">
            <v>2020</v>
          </cell>
          <cell r="G1107" t="str">
            <v>TOLIMA</v>
          </cell>
          <cell r="H1107">
            <v>0.65961099999999995</v>
          </cell>
          <cell r="I1107">
            <v>1.6108999999999998E-2</v>
          </cell>
          <cell r="J1107" t="str">
            <v>4,182125646519</v>
          </cell>
          <cell r="K1107" t="str">
            <v>-75,171482367937</v>
          </cell>
        </row>
        <row r="1108">
          <cell r="B1108" t="str">
            <v>73861</v>
          </cell>
          <cell r="C1108" t="str">
            <v>73861 - Venadillo</v>
          </cell>
          <cell r="D1108" t="str">
            <v>VENADILLO</v>
          </cell>
          <cell r="E1108" t="str">
            <v>73861</v>
          </cell>
          <cell r="F1108">
            <v>2020</v>
          </cell>
          <cell r="G1108" t="str">
            <v>TOLIMA</v>
          </cell>
          <cell r="H1108">
            <v>1.1006959999999999</v>
          </cell>
          <cell r="I1108">
            <v>2.7269999999999999E-2</v>
          </cell>
          <cell r="J1108" t="str">
            <v>4,709881719967</v>
          </cell>
          <cell r="K1108" t="str">
            <v>-74,920898857412</v>
          </cell>
        </row>
        <row r="1109">
          <cell r="B1109" t="str">
            <v>73870</v>
          </cell>
          <cell r="C1109" t="str">
            <v>73870 - Villahermosa</v>
          </cell>
          <cell r="D1109" t="str">
            <v>VILLAHERMOSA</v>
          </cell>
          <cell r="E1109" t="str">
            <v>73870</v>
          </cell>
          <cell r="F1109">
            <v>2020</v>
          </cell>
          <cell r="G1109" t="str">
            <v>TOLIMA</v>
          </cell>
          <cell r="H1109">
            <v>0.94704200000000005</v>
          </cell>
          <cell r="I1109">
            <v>2.2728999999999999E-2</v>
          </cell>
          <cell r="J1109" t="str">
            <v>4,965753460571</v>
          </cell>
          <cell r="K1109" t="str">
            <v>-75,155929691161</v>
          </cell>
        </row>
        <row r="1110">
          <cell r="B1110" t="str">
            <v>73873</v>
          </cell>
          <cell r="C1110" t="str">
            <v>73873 - Villarrica</v>
          </cell>
          <cell r="D1110" t="str">
            <v>VILLARRICA</v>
          </cell>
          <cell r="E1110" t="str">
            <v>73873</v>
          </cell>
          <cell r="F1110">
            <v>2020</v>
          </cell>
          <cell r="G1110" t="str">
            <v>TOLIMA</v>
          </cell>
          <cell r="H1110">
            <v>0.92994200000000005</v>
          </cell>
          <cell r="I1110">
            <v>3.5045E-2</v>
          </cell>
          <cell r="J1110" t="str">
            <v>3,854384096681</v>
          </cell>
          <cell r="K1110" t="str">
            <v>-74,618966230588</v>
          </cell>
        </row>
        <row r="1111">
          <cell r="B1111" t="str">
            <v>13300</v>
          </cell>
          <cell r="C1111" t="str">
            <v>13300 - Hatillo De Loba</v>
          </cell>
          <cell r="D1111" t="str">
            <v>HATILLO DE LOBA</v>
          </cell>
          <cell r="E1111" t="str">
            <v>13300</v>
          </cell>
          <cell r="F1111">
            <v>2020</v>
          </cell>
          <cell r="G1111" t="str">
            <v>BOLÍVAR</v>
          </cell>
          <cell r="H1111">
            <v>1.1793499999999999</v>
          </cell>
          <cell r="I1111">
            <v>1.5977999999999999E-2</v>
          </cell>
          <cell r="J1111" t="str">
            <v>8,983828872813</v>
          </cell>
          <cell r="K1111" t="str">
            <v>-74,147073889680</v>
          </cell>
        </row>
        <row r="1112">
          <cell r="B1112" t="str">
            <v>13650</v>
          </cell>
          <cell r="C1112" t="str">
            <v>13650 - San Fernando</v>
          </cell>
          <cell r="D1112" t="str">
            <v>SAN FERNANDO</v>
          </cell>
          <cell r="E1112" t="str">
            <v>13650</v>
          </cell>
          <cell r="F1112">
            <v>2020</v>
          </cell>
          <cell r="G1112" t="str">
            <v>BOLÍVAR</v>
          </cell>
          <cell r="H1112">
            <v>1.116865</v>
          </cell>
          <cell r="I1112">
            <v>2.6098E-2</v>
          </cell>
          <cell r="J1112" t="str">
            <v>9,091260826651</v>
          </cell>
          <cell r="K1112" t="str">
            <v>-74,358706091566</v>
          </cell>
        </row>
        <row r="1113">
          <cell r="B1113" t="str">
            <v>13430</v>
          </cell>
          <cell r="C1113" t="str">
            <v>13430 - Magangué</v>
          </cell>
          <cell r="D1113" t="str">
            <v>MAGANGUÃ‰</v>
          </cell>
          <cell r="E1113" t="str">
            <v>13430</v>
          </cell>
          <cell r="F1113">
            <v>2020</v>
          </cell>
          <cell r="G1113" t="str">
            <v>BOLÍVAR</v>
          </cell>
          <cell r="H1113">
            <v>2.232691</v>
          </cell>
          <cell r="I1113">
            <v>9.2942999999999998E-2</v>
          </cell>
          <cell r="J1113" t="str">
            <v>9,169512203110</v>
          </cell>
          <cell r="K1113" t="str">
            <v>-74,747295235770</v>
          </cell>
        </row>
        <row r="1114">
          <cell r="B1114" t="str">
            <v>25307</v>
          </cell>
          <cell r="C1114" t="str">
            <v>25307 - Girardot</v>
          </cell>
          <cell r="D1114" t="str">
            <v>GIRARDOT</v>
          </cell>
          <cell r="E1114" t="str">
            <v>25307</v>
          </cell>
          <cell r="F1114">
            <v>2020</v>
          </cell>
          <cell r="G1114" t="str">
            <v>CUNDINAMARCA</v>
          </cell>
          <cell r="H1114">
            <v>0.69303599999999999</v>
          </cell>
          <cell r="I1114">
            <v>1.0602E-2</v>
          </cell>
          <cell r="J1114" t="str">
            <v>4,338154517590</v>
          </cell>
          <cell r="K1114" t="str">
            <v>-74,811439221455</v>
          </cell>
        </row>
        <row r="1115">
          <cell r="B1115" t="str">
            <v>25754</v>
          </cell>
          <cell r="C1115" t="str">
            <v>25754 - Soacha</v>
          </cell>
          <cell r="D1115" t="str">
            <v>SOACHA</v>
          </cell>
          <cell r="E1115" t="str">
            <v>25754</v>
          </cell>
          <cell r="F1115">
            <v>2020</v>
          </cell>
          <cell r="G1115" t="str">
            <v>CUNDINAMARCA</v>
          </cell>
          <cell r="H1115">
            <v>0.91347400000000001</v>
          </cell>
          <cell r="I1115">
            <v>1.5275E-2</v>
          </cell>
          <cell r="J1115" t="str">
            <v>4,537599378547</v>
          </cell>
          <cell r="K1115" t="str">
            <v>-74,229929999684</v>
          </cell>
        </row>
        <row r="1116">
          <cell r="B1116" t="str">
            <v>25175</v>
          </cell>
          <cell r="C1116" t="str">
            <v>25175 - Chía</v>
          </cell>
          <cell r="D1116" t="str">
            <v>CHÃA</v>
          </cell>
          <cell r="E1116" t="str">
            <v>25175</v>
          </cell>
          <cell r="F1116">
            <v>2020</v>
          </cell>
          <cell r="G1116" t="str">
            <v>CUNDINAMARCA</v>
          </cell>
          <cell r="H1116">
            <v>0.50991399999999998</v>
          </cell>
          <cell r="I1116">
            <v>6.535E-3</v>
          </cell>
          <cell r="J1116" t="str">
            <v>4,865451846506</v>
          </cell>
          <cell r="K1116" t="str">
            <v>-74,036922507497</v>
          </cell>
        </row>
        <row r="1117">
          <cell r="B1117" t="str">
            <v>25260</v>
          </cell>
          <cell r="C1117" t="str">
            <v>25260 - El Rosal</v>
          </cell>
          <cell r="D1117" t="str">
            <v>EL ROSAL</v>
          </cell>
          <cell r="E1117" t="str">
            <v>25260</v>
          </cell>
          <cell r="F1117">
            <v>2020</v>
          </cell>
          <cell r="G1117" t="str">
            <v>CUNDINAMARCA</v>
          </cell>
          <cell r="H1117">
            <v>0.422041</v>
          </cell>
          <cell r="I1117">
            <v>7.11E-3</v>
          </cell>
          <cell r="J1117" t="str">
            <v>4,879723016469</v>
          </cell>
          <cell r="K1117" t="str">
            <v>-74,238022728773</v>
          </cell>
        </row>
        <row r="1118">
          <cell r="B1118" t="str">
            <v>25473</v>
          </cell>
          <cell r="C1118" t="str">
            <v>25473 - Mosquera</v>
          </cell>
          <cell r="D1118" t="str">
            <v>MOSQUERA</v>
          </cell>
          <cell r="E1118" t="str">
            <v>25473</v>
          </cell>
          <cell r="F1118">
            <v>2020</v>
          </cell>
          <cell r="G1118" t="str">
            <v>CUNDINAMARCA</v>
          </cell>
          <cell r="H1118">
            <v>0.59407299999999996</v>
          </cell>
          <cell r="I1118">
            <v>8.6339999999999993E-3</v>
          </cell>
          <cell r="J1118" t="str">
            <v>4,672714223376</v>
          </cell>
          <cell r="K1118" t="str">
            <v>-74,235731935439</v>
          </cell>
        </row>
        <row r="1119">
          <cell r="B1119" t="str">
            <v>25740</v>
          </cell>
          <cell r="C1119" t="str">
            <v>25740 - Sibaté</v>
          </cell>
          <cell r="D1119" t="str">
            <v>SIBATÃ‰</v>
          </cell>
          <cell r="E1119" t="str">
            <v>25740</v>
          </cell>
          <cell r="F1119">
            <v>2020</v>
          </cell>
          <cell r="G1119" t="str">
            <v>CUNDINAMARCA</v>
          </cell>
          <cell r="H1119">
            <v>0.55128999999999995</v>
          </cell>
          <cell r="I1119">
            <v>9.9509999999999998E-3</v>
          </cell>
          <cell r="J1119" t="str">
            <v>4,465970004199</v>
          </cell>
          <cell r="K1119" t="str">
            <v>-74,263289626954</v>
          </cell>
        </row>
        <row r="1120">
          <cell r="B1120" t="str">
            <v>25290</v>
          </cell>
          <cell r="C1120" t="str">
            <v>25290 - Fusagasugá</v>
          </cell>
          <cell r="D1120" t="str">
            <v>FUSAGASUGÃ</v>
          </cell>
          <cell r="E1120" t="str">
            <v>25290</v>
          </cell>
          <cell r="F1120">
            <v>2020</v>
          </cell>
          <cell r="G1120" t="str">
            <v>CUNDINAMARCA</v>
          </cell>
          <cell r="H1120">
            <v>1.026143</v>
          </cell>
          <cell r="I1120">
            <v>1.5800000000000002E-2</v>
          </cell>
          <cell r="J1120" t="str">
            <v>4,323534028402</v>
          </cell>
          <cell r="K1120" t="str">
            <v>-74,388591138709</v>
          </cell>
        </row>
        <row r="1121">
          <cell r="B1121" t="str">
            <v>25662</v>
          </cell>
          <cell r="C1121" t="str">
            <v>25662 - San Juan De Rio Seco</v>
          </cell>
          <cell r="D1121" t="str">
            <v>SAN JUAN DE RIOSECO</v>
          </cell>
          <cell r="E1121" t="str">
            <v>25662</v>
          </cell>
          <cell r="F1121">
            <v>2020</v>
          </cell>
          <cell r="G1121" t="str">
            <v>CUNDINAMARCA</v>
          </cell>
          <cell r="H1121">
            <v>0.94417399999999996</v>
          </cell>
          <cell r="I1121">
            <v>2.5603000000000001E-2</v>
          </cell>
          <cell r="J1121" t="str">
            <v>4,841098181959</v>
          </cell>
          <cell r="K1121" t="str">
            <v>-74,658493011333</v>
          </cell>
        </row>
        <row r="1122">
          <cell r="B1122" t="str">
            <v>73349</v>
          </cell>
          <cell r="C1122" t="str">
            <v>73349 - Honda</v>
          </cell>
          <cell r="D1122" t="str">
            <v>HONDA</v>
          </cell>
          <cell r="E1122" t="str">
            <v>73349</v>
          </cell>
          <cell r="F1122">
            <v>2020</v>
          </cell>
          <cell r="G1122" t="str">
            <v>TOLIMA</v>
          </cell>
          <cell r="H1122">
            <v>1.064832</v>
          </cell>
          <cell r="I1122">
            <v>2.4864000000000001E-2</v>
          </cell>
          <cell r="J1122" t="str">
            <v>5,179416561252</v>
          </cell>
          <cell r="K1122" t="str">
            <v>-74,783030937732</v>
          </cell>
        </row>
        <row r="1123">
          <cell r="B1123" t="str">
            <v>05631</v>
          </cell>
          <cell r="C1123" t="str">
            <v>05631 - Sabaneta</v>
          </cell>
          <cell r="D1123" t="str">
            <v>SABANETA</v>
          </cell>
          <cell r="E1123" t="str">
            <v>05631</v>
          </cell>
          <cell r="F1123">
            <v>2020</v>
          </cell>
          <cell r="G1123" t="str">
            <v>ANTIOQUIA</v>
          </cell>
          <cell r="H1123">
            <v>0.172905</v>
          </cell>
          <cell r="I1123">
            <v>1.2930000000000001E-3</v>
          </cell>
          <cell r="J1123" t="str">
            <v>6,138305183413</v>
          </cell>
          <cell r="K1123" t="str">
            <v>-75,608805992942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iraD" refreshedDate="44653.426845949078" createdVersion="6" refreshedVersion="6" minRefreshableVersion="3" recordCount="2815" xr:uid="{00000000-000A-0000-FFFF-FFFF00000000}">
  <cacheSource type="worksheet">
    <worksheetSource ref="DG1" sheet="10_Caquetá"/>
  </cacheSource>
  <cacheFields count="1">
    <cacheField name="RESULTADO" numFmtId="1">
      <sharedItems count="16">
        <s v="TABAQUISMO +  +  + "/>
        <s v="TABAQUISMO +  +  + HDL ALTO"/>
        <s v="TABAQUISMO +  + COLESTEROL ALTO + HDL ALTO"/>
        <s v="TABAQUISMO +  + COLESTEROL ALTO + "/>
        <s v="TABAQUISMO + PRESION ALTA +  + "/>
        <s v="TABAQUISMO + PRESION ALTA + COLESTEROL ALTO + HDL ALTO"/>
        <s v="TABAQUISMO + PRESION ALTA +  + HDL ALTO"/>
        <s v="TABAQUISMO + PRESION ALTA + COLESTEROL ALTO + "/>
        <s v=" +  +  + HDL ALTO"/>
        <s v=" +  +  + "/>
        <s v=" + PRESION ALTA +  + HDL ALTO"/>
        <s v=" + PRESION ALTA + COLESTEROL ALTO + HDL ALTO"/>
        <s v=" +  + COLESTEROL ALTO + HDL ALTO"/>
        <s v=" + PRESION ALTA +  + "/>
        <s v=" + PRESION ALTA + COLESTEROL ALTO + "/>
        <s v=" +  + COLESTEROL ALTO +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iraD" refreshedDate="44676.384850347225" createdVersion="6" refreshedVersion="6" minRefreshableVersion="3" recordCount="4000" xr:uid="{00000000-000A-0000-FFFF-FFFF01000000}">
  <cacheSource type="worksheet">
    <worksheetSource ref="A1:BF4001" sheet="COSTOS"/>
  </cacheSource>
  <cacheFields count="58">
    <cacheField name="Año" numFmtId="0">
      <sharedItems containsSemiMixedTypes="0" containsString="0" containsNumber="1" containsInteger="1" minValue="2022" maxValue="2022"/>
    </cacheField>
    <cacheField name="Mes" numFmtId="14">
      <sharedItems containsSemiMixedTypes="0" containsNonDate="0" containsDate="1" containsString="0" minDate="2021-07-31T00:00:00" maxDate="2022-01-01T00:00:00"/>
    </cacheField>
    <cacheField name="Grupo de Riesgo" numFmtId="14">
      <sharedItems/>
    </cacheField>
    <cacheField name="Programa" numFmtId="0">
      <sharedItems/>
    </cacheField>
    <cacheField name="Evento" numFmtId="0">
      <sharedItems/>
    </cacheField>
    <cacheField name="OrigenBD" numFmtId="0">
      <sharedItems/>
    </cacheField>
    <cacheField name="CodDepto" numFmtId="0">
      <sharedItems containsSemiMixedTypes="0" containsString="0" containsNumber="1" containsInteger="1" minValue="52" maxValue="86"/>
    </cacheField>
    <cacheField name="DesDepto" numFmtId="0">
      <sharedItems/>
    </cacheField>
    <cacheField name="CodMpio" numFmtId="0">
      <sharedItems/>
    </cacheField>
    <cacheField name="DescMpio" numFmtId="0">
      <sharedItems/>
    </cacheField>
    <cacheField name="Latitud_Y_Mpio" numFmtId="0">
      <sharedItems/>
    </cacheField>
    <cacheField name="Longitud_X_Mpio" numFmtId="0">
      <sharedItems/>
    </cacheField>
    <cacheField name="tipo_usuario" numFmtId="0">
      <sharedItems/>
    </cacheField>
    <cacheField name="Estado" numFmtId="0">
      <sharedItems/>
    </cacheField>
    <cacheField name="FechaNovedadFallecido" numFmtId="0">
      <sharedItems containsNonDate="0" containsString="0" containsBlank="1"/>
    </cacheField>
    <cacheField name="tipo_identifiCAcion" numFmtId="0">
      <sharedItems/>
    </cacheField>
    <cacheField name="Documento" numFmtId="0">
      <sharedItems containsSemiMixedTypes="0" containsString="0" containsNumber="1" containsInteger="1" minValue="273160" maxValue="1193266260"/>
    </cacheField>
    <cacheField name="ConCAtenar" numFmtId="0">
      <sharedItems/>
    </cacheField>
    <cacheField name="nombre1" numFmtId="0">
      <sharedItems/>
    </cacheField>
    <cacheField name="nombre2" numFmtId="0">
      <sharedItems containsBlank="1"/>
    </cacheField>
    <cacheField name="apellido1" numFmtId="0">
      <sharedItems/>
    </cacheField>
    <cacheField name="apellido2" numFmtId="0">
      <sharedItems containsBlank="1"/>
    </cacheField>
    <cacheField name="FechaNac" numFmtId="14">
      <sharedItems containsSemiMixedTypes="0" containsNonDate="0" containsDate="1" containsString="0" minDate="1923-08-24T00:00:00" maxDate="2004-04-23T00:00:00"/>
    </cacheField>
    <cacheField name="Edad" numFmtId="1">
      <sharedItems containsSemiMixedTypes="0" containsString="0" containsNumber="1" containsInteger="1" minValue="17" maxValue="98"/>
    </cacheField>
    <cacheField name="CiclosV" numFmtId="1">
      <sharedItems containsSemiMixedTypes="0" containsString="0" containsNumber="1" containsInteger="1" minValue="3" maxValue="6"/>
    </cacheField>
    <cacheField name="DescrCiclosV" numFmtId="1">
      <sharedItems/>
    </cacheField>
    <cacheField name="EnfoqueDif" numFmtId="0">
      <sharedItems containsBlank="1"/>
    </cacheField>
    <cacheField name="Desplazamiento" numFmtId="0">
      <sharedItems/>
    </cacheField>
    <cacheField name="RUV" numFmtId="0">
      <sharedItems/>
    </cacheField>
    <cacheField name="Nivel_Educativo" numFmtId="0">
      <sharedItems containsBlank="1"/>
    </cacheField>
    <cacheField name="Ocupación" numFmtId="0">
      <sharedItems/>
    </cacheField>
    <cacheField name="Estado_Civil" numFmtId="0">
      <sharedItems containsNonDate="0" containsString="0" containsBlank="1"/>
    </cacheField>
    <cacheField name="Discapacidad" numFmtId="0">
      <sharedItems/>
    </cacheField>
    <cacheField name="Pertenencia Étnica" numFmtId="0">
      <sharedItems/>
    </cacheField>
    <cacheField name="MUNICIPIO DONDE VIVE" numFmtId="0">
      <sharedItems/>
    </cacheField>
    <cacheField name="DIRECCIÓN DE DONDE VIVE" numFmtId="0">
      <sharedItems containsBlank="1"/>
    </cacheField>
    <cacheField name="TELEFONOS DE CONTACTO" numFmtId="0">
      <sharedItems containsMixedTypes="1" containsNumber="1" containsInteger="1" minValue="0" maxValue="31781855758"/>
    </cacheField>
    <cacheField name="Zona" numFmtId="0">
      <sharedItems/>
    </cacheField>
    <cacheField name="NIT" numFmtId="0">
      <sharedItems containsNonDate="0" containsString="0" containsBlank="1"/>
    </cacheField>
    <cacheField name="CÓDIGO DE HABILITACIÓN IPS DE ATENCIÓN" numFmtId="0">
      <sharedItems containsNonDate="0" containsString="0" containsBlank="1" count="1">
        <m/>
      </sharedItems>
    </cacheField>
    <cacheField name="NOMBRE DE LA IPS DE ATENCIÓN" numFmtId="0">
      <sharedItems count="17">
        <s v="UNIMAP - MOCOA ( PUTUMAYO )"/>
        <s v="UNIMAP - SIBUNDOY ( PUTUMAYO )"/>
        <s v="UNIMAP - PUERTO ASIS ( PUTUMAYO )"/>
        <s v="UNIMAP - ORITO ( PUTUMAYO )"/>
        <s v="UNIMAP - VILLAGARZON ( PUTUMAYO )"/>
        <s v="UNIMAP - VALLE DEL GUAMUEZ ( PUTUMAYO )"/>
        <s v="UNIMAP - PUERTO CAICEDO ( PUTUMAYO )"/>
        <s v="PROINSALUD SA - PASTO ( NARIÑO )"/>
        <s v="PROINSALUD SA - SANDONA ( NARIÑO )"/>
        <s v="PROINSALUD SA - LA UNION ( NARIÑO )"/>
        <s v="PROINSALUD SA - SAMANIEGO ( NARIÑO )"/>
        <s v="PROINSALUD SA - TUMACO ( NARIÑO )"/>
        <s v="PROINSALUD SA - IPIALES ( NARIÑO )"/>
        <s v="PROINSALUD SA - LA CRUZ ( NARIÑO )"/>
        <s v="PROINSALUD SA - SAN PABLO ( NARIÑO )"/>
        <s v="PROINSALUD SA - BARBACOAS ( NARIÑO )"/>
        <s v="PROINSALUD SA - TUQUERRES ( NARIÑO )"/>
      </sharedItems>
    </cacheField>
    <cacheField name="DEPARTAMENTO DE ATENCIÓN" numFmtId="0">
      <sharedItems/>
    </cacheField>
    <cacheField name="CODIGOMUNICIPIO" numFmtId="0">
      <sharedItems count="17">
        <s v="86001"/>
        <s v="86749"/>
        <s v="86568"/>
        <s v="86320"/>
        <s v="86885"/>
        <s v="86865"/>
        <s v="86569"/>
        <s v="52001"/>
        <s v="52683"/>
        <s v="52399"/>
        <s v="52678"/>
        <s v="52835"/>
        <s v="52356"/>
        <s v="52378"/>
        <s v="52693"/>
        <s v="52079"/>
        <s v="52838"/>
      </sharedItems>
    </cacheField>
    <cacheField name="MPIO DE ATENCIÓN" numFmtId="0">
      <sharedItems count="17">
        <s v="86001 - Mocoa"/>
        <s v="86749 - Sibundoy"/>
        <s v="86568 - Puerto Asís"/>
        <s v="86320 - Orito"/>
        <s v="86885 - Villagarzón"/>
        <s v="86865 - Valle Del Guamuez"/>
        <s v="86569 - Puerto Caicedo"/>
        <s v="52001 - Pasto"/>
        <s v="52683 - Sandoná"/>
        <s v="52399 - La Union"/>
        <s v="52678 - Samaniego"/>
        <s v="52835 - San Andres De Tumaco"/>
        <s v="52356 - Ipiales"/>
        <s v="52378 - La Cruz"/>
        <s v="52693 - San Pablo"/>
        <s v="52079 - Barbacoas"/>
        <s v="52838 - Tuquerres"/>
      </sharedItems>
    </cacheField>
    <cacheField name="MUNICIPIO DE ATENCIÓN" numFmtId="0">
      <sharedItems count="17">
        <s v="Mocoa"/>
        <s v="Sibundoy"/>
        <s v="Puerto Asís"/>
        <s v="Orito"/>
        <s v="Villagarzón"/>
        <s v="Valle Del Guamuez"/>
        <s v="Puerto Caicedo"/>
        <s v="Pasto"/>
        <s v="Sandoná"/>
        <s v="La Union"/>
        <s v="Samaniego"/>
        <s v="San Andres De Tumaco"/>
        <s v="Ipiales"/>
        <s v="La Cruz"/>
        <s v="San Pablo"/>
        <s v="Barbacoas"/>
        <s v="Tuquerres"/>
      </sharedItems>
    </cacheField>
    <cacheField name="CÓDIGO DE DX PRINCIPAL (4 DIGITOS)" numFmtId="0">
      <sharedItems containsBlank="1"/>
    </cacheField>
    <cacheField name="CÓDIGO DE DX RELACIONADO1" numFmtId="0">
      <sharedItems containsBlank="1"/>
    </cacheField>
    <cacheField name="CÓDIGO DE DX RELACIONADO2" numFmtId="0">
      <sharedItems containsBlank="1"/>
    </cacheField>
    <cacheField name="CÓDIGO DE DX RELACIONADO3" numFmtId="0">
      <sharedItems containsNonDate="0" containsString="0" containsBlank="1"/>
    </cacheField>
    <cacheField name="NOMBRE DE DX" numFmtId="0">
      <sharedItems/>
    </cacheField>
    <cacheField name="TIPO DE TECNOLOGÍA" numFmtId="0">
      <sharedItems/>
    </cacheField>
    <cacheField name="CANTIDAD" numFmtId="0">
      <sharedItems containsSemiMixedTypes="0" containsString="0" containsNumber="1" containsInteger="1" minValue="1" maxValue="1"/>
    </cacheField>
    <cacheField name="CÓDIGO DE TECNOLOGÍA (CUPS)" numFmtId="0">
      <sharedItems containsMixedTypes="1" containsNumber="1" containsInteger="1" minValue="0" maxValue="1990104"/>
    </cacheField>
    <cacheField name="NOMBRE DE TECNOLOGÍA" numFmtId="0">
      <sharedItems/>
    </cacheField>
    <cacheField name="FECHA DE PRESTACIÓN" numFmtId="14">
      <sharedItems containsDate="1" containsMixedTypes="1" minDate="2022-02-01T00:00:00" maxDate="2022-03-01T00:00:00"/>
    </cacheField>
    <cacheField name="COSTO DE TECNOLOGÍA" numFmtId="166">
      <sharedItems containsSemiMixedTypes="0" containsString="0" containsNumber="1" containsInteger="1" minValue="2500" maxValue="8101800"/>
    </cacheField>
    <cacheField name="ÁMBITO" numFmtId="49">
      <sharedItems/>
    </cacheField>
    <cacheField name="CENTRO DE COSTO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15">
  <r>
    <x v="0"/>
  </r>
  <r>
    <x v="0"/>
  </r>
  <r>
    <x v="1"/>
  </r>
  <r>
    <x v="2"/>
  </r>
  <r>
    <x v="3"/>
  </r>
  <r>
    <x v="3"/>
  </r>
  <r>
    <x v="3"/>
  </r>
  <r>
    <x v="1"/>
  </r>
  <r>
    <x v="0"/>
  </r>
  <r>
    <x v="0"/>
  </r>
  <r>
    <x v="0"/>
  </r>
  <r>
    <x v="0"/>
  </r>
  <r>
    <x v="2"/>
  </r>
  <r>
    <x v="2"/>
  </r>
  <r>
    <x v="2"/>
  </r>
  <r>
    <x v="1"/>
  </r>
  <r>
    <x v="3"/>
  </r>
  <r>
    <x v="3"/>
  </r>
  <r>
    <x v="2"/>
  </r>
  <r>
    <x v="3"/>
  </r>
  <r>
    <x v="3"/>
  </r>
  <r>
    <x v="4"/>
  </r>
  <r>
    <x v="0"/>
  </r>
  <r>
    <x v="4"/>
  </r>
  <r>
    <x v="0"/>
  </r>
  <r>
    <x v="4"/>
  </r>
  <r>
    <x v="0"/>
  </r>
  <r>
    <x v="5"/>
  </r>
  <r>
    <x v="1"/>
  </r>
  <r>
    <x v="6"/>
  </r>
  <r>
    <x v="3"/>
  </r>
  <r>
    <x v="3"/>
  </r>
  <r>
    <x v="1"/>
  </r>
  <r>
    <x v="5"/>
  </r>
  <r>
    <x v="2"/>
  </r>
  <r>
    <x v="2"/>
  </r>
  <r>
    <x v="2"/>
  </r>
  <r>
    <x v="2"/>
  </r>
  <r>
    <x v="1"/>
  </r>
  <r>
    <x v="1"/>
  </r>
  <r>
    <x v="0"/>
  </r>
  <r>
    <x v="3"/>
  </r>
  <r>
    <x v="4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2"/>
  </r>
  <r>
    <x v="2"/>
  </r>
  <r>
    <x v="2"/>
  </r>
  <r>
    <x v="5"/>
  </r>
  <r>
    <x v="5"/>
  </r>
  <r>
    <x v="5"/>
  </r>
  <r>
    <x v="2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6"/>
  </r>
  <r>
    <x v="1"/>
  </r>
  <r>
    <x v="3"/>
  </r>
  <r>
    <x v="2"/>
  </r>
  <r>
    <x v="2"/>
  </r>
  <r>
    <x v="2"/>
  </r>
  <r>
    <x v="2"/>
  </r>
  <r>
    <x v="2"/>
  </r>
  <r>
    <x v="2"/>
  </r>
  <r>
    <x v="2"/>
  </r>
  <r>
    <x v="3"/>
  </r>
  <r>
    <x v="1"/>
  </r>
  <r>
    <x v="1"/>
  </r>
  <r>
    <x v="1"/>
  </r>
  <r>
    <x v="1"/>
  </r>
  <r>
    <x v="3"/>
  </r>
  <r>
    <x v="3"/>
  </r>
  <r>
    <x v="3"/>
  </r>
  <r>
    <x v="3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2"/>
  </r>
  <r>
    <x v="2"/>
  </r>
  <r>
    <x v="1"/>
  </r>
  <r>
    <x v="1"/>
  </r>
  <r>
    <x v="2"/>
  </r>
  <r>
    <x v="2"/>
  </r>
  <r>
    <x v="5"/>
  </r>
  <r>
    <x v="0"/>
  </r>
  <r>
    <x v="0"/>
  </r>
  <r>
    <x v="0"/>
  </r>
  <r>
    <x v="0"/>
  </r>
  <r>
    <x v="0"/>
  </r>
  <r>
    <x v="0"/>
  </r>
  <r>
    <x v="0"/>
  </r>
  <r>
    <x v="0"/>
  </r>
  <r>
    <x v="3"/>
  </r>
  <r>
    <x v="4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2"/>
  </r>
  <r>
    <x v="3"/>
  </r>
  <r>
    <x v="2"/>
  </r>
  <r>
    <x v="3"/>
  </r>
  <r>
    <x v="2"/>
  </r>
  <r>
    <x v="2"/>
  </r>
  <r>
    <x v="6"/>
  </r>
  <r>
    <x v="1"/>
  </r>
  <r>
    <x v="1"/>
  </r>
  <r>
    <x v="1"/>
  </r>
  <r>
    <x v="1"/>
  </r>
  <r>
    <x v="1"/>
  </r>
  <r>
    <x v="1"/>
  </r>
  <r>
    <x v="6"/>
  </r>
  <r>
    <x v="1"/>
  </r>
  <r>
    <x v="1"/>
  </r>
  <r>
    <x v="2"/>
  </r>
  <r>
    <x v="2"/>
  </r>
  <r>
    <x v="1"/>
  </r>
  <r>
    <x v="1"/>
  </r>
  <r>
    <x v="1"/>
  </r>
  <r>
    <x v="0"/>
  </r>
  <r>
    <x v="6"/>
  </r>
  <r>
    <x v="0"/>
  </r>
  <r>
    <x v="3"/>
  </r>
  <r>
    <x v="3"/>
  </r>
  <r>
    <x v="3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2"/>
  </r>
  <r>
    <x v="5"/>
  </r>
  <r>
    <x v="2"/>
  </r>
  <r>
    <x v="2"/>
  </r>
  <r>
    <x v="2"/>
  </r>
  <r>
    <x v="1"/>
  </r>
  <r>
    <x v="1"/>
  </r>
  <r>
    <x v="0"/>
  </r>
  <r>
    <x v="3"/>
  </r>
  <r>
    <x v="3"/>
  </r>
  <r>
    <x v="2"/>
  </r>
  <r>
    <x v="2"/>
  </r>
  <r>
    <x v="2"/>
  </r>
  <r>
    <x v="2"/>
  </r>
  <r>
    <x v="3"/>
  </r>
  <r>
    <x v="2"/>
  </r>
  <r>
    <x v="2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3"/>
  </r>
  <r>
    <x v="0"/>
  </r>
  <r>
    <x v="0"/>
  </r>
  <r>
    <x v="1"/>
  </r>
  <r>
    <x v="0"/>
  </r>
  <r>
    <x v="0"/>
  </r>
  <r>
    <x v="1"/>
  </r>
  <r>
    <x v="0"/>
  </r>
  <r>
    <x v="2"/>
  </r>
  <r>
    <x v="3"/>
  </r>
  <r>
    <x v="3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2"/>
  </r>
  <r>
    <x v="2"/>
  </r>
  <r>
    <x v="0"/>
  </r>
  <r>
    <x v="0"/>
  </r>
  <r>
    <x v="2"/>
  </r>
  <r>
    <x v="2"/>
  </r>
  <r>
    <x v="3"/>
  </r>
  <r>
    <x v="0"/>
  </r>
  <r>
    <x v="1"/>
  </r>
  <r>
    <x v="0"/>
  </r>
  <r>
    <x v="0"/>
  </r>
  <r>
    <x v="2"/>
  </r>
  <r>
    <x v="2"/>
  </r>
  <r>
    <x v="1"/>
  </r>
  <r>
    <x v="2"/>
  </r>
  <r>
    <x v="2"/>
  </r>
  <r>
    <x v="2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4"/>
  </r>
  <r>
    <x v="4"/>
  </r>
  <r>
    <x v="0"/>
  </r>
  <r>
    <x v="1"/>
  </r>
  <r>
    <x v="6"/>
  </r>
  <r>
    <x v="1"/>
  </r>
  <r>
    <x v="1"/>
  </r>
  <r>
    <x v="6"/>
  </r>
  <r>
    <x v="6"/>
  </r>
  <r>
    <x v="6"/>
  </r>
  <r>
    <x v="1"/>
  </r>
  <r>
    <x v="1"/>
  </r>
  <r>
    <x v="0"/>
  </r>
  <r>
    <x v="0"/>
  </r>
  <r>
    <x v="0"/>
  </r>
  <r>
    <x v="1"/>
  </r>
  <r>
    <x v="4"/>
  </r>
  <r>
    <x v="0"/>
  </r>
  <r>
    <x v="0"/>
  </r>
  <r>
    <x v="5"/>
  </r>
  <r>
    <x v="2"/>
  </r>
  <r>
    <x v="5"/>
  </r>
  <r>
    <x v="5"/>
  </r>
  <r>
    <x v="4"/>
  </r>
  <r>
    <x v="2"/>
  </r>
  <r>
    <x v="3"/>
  </r>
  <r>
    <x v="3"/>
  </r>
  <r>
    <x v="5"/>
  </r>
  <r>
    <x v="5"/>
  </r>
  <r>
    <x v="0"/>
  </r>
  <r>
    <x v="6"/>
  </r>
  <r>
    <x v="1"/>
  </r>
  <r>
    <x v="1"/>
  </r>
  <r>
    <x v="1"/>
  </r>
  <r>
    <x v="1"/>
  </r>
  <r>
    <x v="1"/>
  </r>
  <r>
    <x v="1"/>
  </r>
  <r>
    <x v="0"/>
  </r>
  <r>
    <x v="6"/>
  </r>
  <r>
    <x v="6"/>
  </r>
  <r>
    <x v="1"/>
  </r>
  <r>
    <x v="1"/>
  </r>
  <r>
    <x v="6"/>
  </r>
  <r>
    <x v="1"/>
  </r>
  <r>
    <x v="0"/>
  </r>
  <r>
    <x v="6"/>
  </r>
  <r>
    <x v="1"/>
  </r>
  <r>
    <x v="1"/>
  </r>
  <r>
    <x v="6"/>
  </r>
  <r>
    <x v="1"/>
  </r>
  <r>
    <x v="0"/>
  </r>
  <r>
    <x v="1"/>
  </r>
  <r>
    <x v="1"/>
  </r>
  <r>
    <x v="4"/>
  </r>
  <r>
    <x v="0"/>
  </r>
  <r>
    <x v="2"/>
  </r>
  <r>
    <x v="0"/>
  </r>
  <r>
    <x v="0"/>
  </r>
  <r>
    <x v="0"/>
  </r>
  <r>
    <x v="3"/>
  </r>
  <r>
    <x v="1"/>
  </r>
  <r>
    <x v="6"/>
  </r>
  <r>
    <x v="6"/>
  </r>
  <r>
    <x v="1"/>
  </r>
  <r>
    <x v="6"/>
  </r>
  <r>
    <x v="6"/>
  </r>
  <r>
    <x v="1"/>
  </r>
  <r>
    <x v="1"/>
  </r>
  <r>
    <x v="6"/>
  </r>
  <r>
    <x v="0"/>
  </r>
  <r>
    <x v="0"/>
  </r>
  <r>
    <x v="0"/>
  </r>
  <r>
    <x v="0"/>
  </r>
  <r>
    <x v="6"/>
  </r>
  <r>
    <x v="4"/>
  </r>
  <r>
    <x v="7"/>
  </r>
  <r>
    <x v="7"/>
  </r>
  <r>
    <x v="3"/>
  </r>
  <r>
    <x v="1"/>
  </r>
  <r>
    <x v="1"/>
  </r>
  <r>
    <x v="1"/>
  </r>
  <r>
    <x v="6"/>
  </r>
  <r>
    <x v="1"/>
  </r>
  <r>
    <x v="1"/>
  </r>
  <r>
    <x v="1"/>
  </r>
  <r>
    <x v="6"/>
  </r>
  <r>
    <x v="1"/>
  </r>
  <r>
    <x v="3"/>
  </r>
  <r>
    <x v="3"/>
  </r>
  <r>
    <x v="3"/>
  </r>
  <r>
    <x v="0"/>
  </r>
  <r>
    <x v="6"/>
  </r>
  <r>
    <x v="0"/>
  </r>
  <r>
    <x v="1"/>
  </r>
  <r>
    <x v="1"/>
  </r>
  <r>
    <x v="6"/>
  </r>
  <r>
    <x v="1"/>
  </r>
  <r>
    <x v="7"/>
  </r>
  <r>
    <x v="3"/>
  </r>
  <r>
    <x v="3"/>
  </r>
  <r>
    <x v="3"/>
  </r>
  <r>
    <x v="3"/>
  </r>
  <r>
    <x v="3"/>
  </r>
  <r>
    <x v="7"/>
  </r>
  <r>
    <x v="1"/>
  </r>
  <r>
    <x v="1"/>
  </r>
  <r>
    <x v="0"/>
  </r>
  <r>
    <x v="1"/>
  </r>
  <r>
    <x v="6"/>
  </r>
  <r>
    <x v="2"/>
  </r>
  <r>
    <x v="6"/>
  </r>
  <r>
    <x v="6"/>
  </r>
  <r>
    <x v="6"/>
  </r>
  <r>
    <x v="0"/>
  </r>
  <r>
    <x v="0"/>
  </r>
  <r>
    <x v="6"/>
  </r>
  <r>
    <x v="5"/>
  </r>
  <r>
    <x v="2"/>
  </r>
  <r>
    <x v="2"/>
  </r>
  <r>
    <x v="5"/>
  </r>
  <r>
    <x v="7"/>
  </r>
  <r>
    <x v="3"/>
  </r>
  <r>
    <x v="4"/>
  </r>
  <r>
    <x v="2"/>
  </r>
  <r>
    <x v="2"/>
  </r>
  <r>
    <x v="2"/>
  </r>
  <r>
    <x v="0"/>
  </r>
  <r>
    <x v="1"/>
  </r>
  <r>
    <x v="3"/>
  </r>
  <r>
    <x v="3"/>
  </r>
  <r>
    <x v="2"/>
  </r>
  <r>
    <x v="0"/>
  </r>
  <r>
    <x v="3"/>
  </r>
  <r>
    <x v="2"/>
  </r>
  <r>
    <x v="2"/>
  </r>
  <r>
    <x v="7"/>
  </r>
  <r>
    <x v="0"/>
  </r>
  <r>
    <x v="3"/>
  </r>
  <r>
    <x v="5"/>
  </r>
  <r>
    <x v="8"/>
  </r>
  <r>
    <x v="9"/>
  </r>
  <r>
    <x v="8"/>
  </r>
  <r>
    <x v="10"/>
  </r>
  <r>
    <x v="10"/>
  </r>
  <r>
    <x v="10"/>
  </r>
  <r>
    <x v="11"/>
  </r>
  <r>
    <x v="10"/>
  </r>
  <r>
    <x v="10"/>
  </r>
  <r>
    <x v="10"/>
  </r>
  <r>
    <x v="10"/>
  </r>
  <r>
    <x v="10"/>
  </r>
  <r>
    <x v="8"/>
  </r>
  <r>
    <x v="10"/>
  </r>
  <r>
    <x v="8"/>
  </r>
  <r>
    <x v="10"/>
  </r>
  <r>
    <x v="11"/>
  </r>
  <r>
    <x v="10"/>
  </r>
  <r>
    <x v="8"/>
  </r>
  <r>
    <x v="8"/>
  </r>
  <r>
    <x v="8"/>
  </r>
  <r>
    <x v="10"/>
  </r>
  <r>
    <x v="10"/>
  </r>
  <r>
    <x v="10"/>
  </r>
  <r>
    <x v="8"/>
  </r>
  <r>
    <x v="10"/>
  </r>
  <r>
    <x v="10"/>
  </r>
  <r>
    <x v="11"/>
  </r>
  <r>
    <x v="10"/>
  </r>
  <r>
    <x v="8"/>
  </r>
  <r>
    <x v="10"/>
  </r>
  <r>
    <x v="8"/>
  </r>
  <r>
    <x v="11"/>
  </r>
  <r>
    <x v="8"/>
  </r>
  <r>
    <x v="8"/>
  </r>
  <r>
    <x v="12"/>
  </r>
  <r>
    <x v="12"/>
  </r>
  <r>
    <x v="10"/>
  </r>
  <r>
    <x v="8"/>
  </r>
  <r>
    <x v="10"/>
  </r>
  <r>
    <x v="12"/>
  </r>
  <r>
    <x v="8"/>
  </r>
  <r>
    <x v="10"/>
  </r>
  <r>
    <x v="10"/>
  </r>
  <r>
    <x v="10"/>
  </r>
  <r>
    <x v="11"/>
  </r>
  <r>
    <x v="10"/>
  </r>
  <r>
    <x v="11"/>
  </r>
  <r>
    <x v="10"/>
  </r>
  <r>
    <x v="12"/>
  </r>
  <r>
    <x v="10"/>
  </r>
  <r>
    <x v="10"/>
  </r>
  <r>
    <x v="12"/>
  </r>
  <r>
    <x v="10"/>
  </r>
  <r>
    <x v="10"/>
  </r>
  <r>
    <x v="10"/>
  </r>
  <r>
    <x v="8"/>
  </r>
  <r>
    <x v="10"/>
  </r>
  <r>
    <x v="8"/>
  </r>
  <r>
    <x v="12"/>
  </r>
  <r>
    <x v="8"/>
  </r>
  <r>
    <x v="10"/>
  </r>
  <r>
    <x v="12"/>
  </r>
  <r>
    <x v="13"/>
  </r>
  <r>
    <x v="8"/>
  </r>
  <r>
    <x v="11"/>
  </r>
  <r>
    <x v="8"/>
  </r>
  <r>
    <x v="8"/>
  </r>
  <r>
    <x v="12"/>
  </r>
  <r>
    <x v="8"/>
  </r>
  <r>
    <x v="12"/>
  </r>
  <r>
    <x v="8"/>
  </r>
  <r>
    <x v="8"/>
  </r>
  <r>
    <x v="8"/>
  </r>
  <r>
    <x v="9"/>
  </r>
  <r>
    <x v="8"/>
  </r>
  <r>
    <x v="12"/>
  </r>
  <r>
    <x v="10"/>
  </r>
  <r>
    <x v="8"/>
  </r>
  <r>
    <x v="12"/>
  </r>
  <r>
    <x v="8"/>
  </r>
  <r>
    <x v="11"/>
  </r>
  <r>
    <x v="11"/>
  </r>
  <r>
    <x v="8"/>
  </r>
  <r>
    <x v="9"/>
  </r>
  <r>
    <x v="8"/>
  </r>
  <r>
    <x v="10"/>
  </r>
  <r>
    <x v="10"/>
  </r>
  <r>
    <x v="8"/>
  </r>
  <r>
    <x v="10"/>
  </r>
  <r>
    <x v="10"/>
  </r>
  <r>
    <x v="10"/>
  </r>
  <r>
    <x v="12"/>
  </r>
  <r>
    <x v="11"/>
  </r>
  <r>
    <x v="10"/>
  </r>
  <r>
    <x v="10"/>
  </r>
  <r>
    <x v="12"/>
  </r>
  <r>
    <x v="8"/>
  </r>
  <r>
    <x v="8"/>
  </r>
  <r>
    <x v="10"/>
  </r>
  <r>
    <x v="12"/>
  </r>
  <r>
    <x v="10"/>
  </r>
  <r>
    <x v="10"/>
  </r>
  <r>
    <x v="10"/>
  </r>
  <r>
    <x v="10"/>
  </r>
  <r>
    <x v="10"/>
  </r>
  <r>
    <x v="8"/>
  </r>
  <r>
    <x v="10"/>
  </r>
  <r>
    <x v="10"/>
  </r>
  <r>
    <x v="10"/>
  </r>
  <r>
    <x v="10"/>
  </r>
  <r>
    <x v="8"/>
  </r>
  <r>
    <x v="10"/>
  </r>
  <r>
    <x v="8"/>
  </r>
  <r>
    <x v="8"/>
  </r>
  <r>
    <x v="10"/>
  </r>
  <r>
    <x v="8"/>
  </r>
  <r>
    <x v="10"/>
  </r>
  <r>
    <x v="10"/>
  </r>
  <r>
    <x v="10"/>
  </r>
  <r>
    <x v="10"/>
  </r>
  <r>
    <x v="10"/>
  </r>
  <r>
    <x v="10"/>
  </r>
  <r>
    <x v="8"/>
  </r>
  <r>
    <x v="10"/>
  </r>
  <r>
    <x v="8"/>
  </r>
  <r>
    <x v="8"/>
  </r>
  <r>
    <x v="11"/>
  </r>
  <r>
    <x v="8"/>
  </r>
  <r>
    <x v="9"/>
  </r>
  <r>
    <x v="8"/>
  </r>
  <r>
    <x v="8"/>
  </r>
  <r>
    <x v="10"/>
  </r>
  <r>
    <x v="12"/>
  </r>
  <r>
    <x v="12"/>
  </r>
  <r>
    <x v="11"/>
  </r>
  <r>
    <x v="8"/>
  </r>
  <r>
    <x v="10"/>
  </r>
  <r>
    <x v="10"/>
  </r>
  <r>
    <x v="10"/>
  </r>
  <r>
    <x v="10"/>
  </r>
  <r>
    <x v="8"/>
  </r>
  <r>
    <x v="8"/>
  </r>
  <r>
    <x v="11"/>
  </r>
  <r>
    <x v="12"/>
  </r>
  <r>
    <x v="10"/>
  </r>
  <r>
    <x v="9"/>
  </r>
  <r>
    <x v="11"/>
  </r>
  <r>
    <x v="11"/>
  </r>
  <r>
    <x v="8"/>
  </r>
  <r>
    <x v="10"/>
  </r>
  <r>
    <x v="10"/>
  </r>
  <r>
    <x v="10"/>
  </r>
  <r>
    <x v="10"/>
  </r>
  <r>
    <x v="12"/>
  </r>
  <r>
    <x v="8"/>
  </r>
  <r>
    <x v="8"/>
  </r>
  <r>
    <x v="10"/>
  </r>
  <r>
    <x v="10"/>
  </r>
  <r>
    <x v="12"/>
  </r>
  <r>
    <x v="12"/>
  </r>
  <r>
    <x v="10"/>
  </r>
  <r>
    <x v="11"/>
  </r>
  <r>
    <x v="10"/>
  </r>
  <r>
    <x v="8"/>
  </r>
  <r>
    <x v="11"/>
  </r>
  <r>
    <x v="11"/>
  </r>
  <r>
    <x v="8"/>
  </r>
  <r>
    <x v="10"/>
  </r>
  <r>
    <x v="10"/>
  </r>
  <r>
    <x v="8"/>
  </r>
  <r>
    <x v="10"/>
  </r>
  <r>
    <x v="8"/>
  </r>
  <r>
    <x v="12"/>
  </r>
  <r>
    <x v="10"/>
  </r>
  <r>
    <x v="10"/>
  </r>
  <r>
    <x v="10"/>
  </r>
  <r>
    <x v="10"/>
  </r>
  <r>
    <x v="10"/>
  </r>
  <r>
    <x v="10"/>
  </r>
  <r>
    <x v="8"/>
  </r>
  <r>
    <x v="8"/>
  </r>
  <r>
    <x v="8"/>
  </r>
  <r>
    <x v="10"/>
  </r>
  <r>
    <x v="10"/>
  </r>
  <r>
    <x v="8"/>
  </r>
  <r>
    <x v="10"/>
  </r>
  <r>
    <x v="10"/>
  </r>
  <r>
    <x v="11"/>
  </r>
  <r>
    <x v="11"/>
  </r>
  <r>
    <x v="10"/>
  </r>
  <r>
    <x v="10"/>
  </r>
  <r>
    <x v="10"/>
  </r>
  <r>
    <x v="10"/>
  </r>
  <r>
    <x v="8"/>
  </r>
  <r>
    <x v="11"/>
  </r>
  <r>
    <x v="11"/>
  </r>
  <r>
    <x v="12"/>
  </r>
  <r>
    <x v="8"/>
  </r>
  <r>
    <x v="11"/>
  </r>
  <r>
    <x v="13"/>
  </r>
  <r>
    <x v="8"/>
  </r>
  <r>
    <x v="11"/>
  </r>
  <r>
    <x v="8"/>
  </r>
  <r>
    <x v="11"/>
  </r>
  <r>
    <x v="11"/>
  </r>
  <r>
    <x v="11"/>
  </r>
  <r>
    <x v="8"/>
  </r>
  <r>
    <x v="8"/>
  </r>
  <r>
    <x v="11"/>
  </r>
  <r>
    <x v="8"/>
  </r>
  <r>
    <x v="10"/>
  </r>
  <r>
    <x v="8"/>
  </r>
  <r>
    <x v="12"/>
  </r>
  <r>
    <x v="8"/>
  </r>
  <r>
    <x v="10"/>
  </r>
  <r>
    <x v="11"/>
  </r>
  <r>
    <x v="10"/>
  </r>
  <r>
    <x v="10"/>
  </r>
  <r>
    <x v="11"/>
  </r>
  <r>
    <x v="10"/>
  </r>
  <r>
    <x v="11"/>
  </r>
  <r>
    <x v="10"/>
  </r>
  <r>
    <x v="11"/>
  </r>
  <r>
    <x v="11"/>
  </r>
  <r>
    <x v="9"/>
  </r>
  <r>
    <x v="12"/>
  </r>
  <r>
    <x v="10"/>
  </r>
  <r>
    <x v="8"/>
  </r>
  <r>
    <x v="11"/>
  </r>
  <r>
    <x v="8"/>
  </r>
  <r>
    <x v="11"/>
  </r>
  <r>
    <x v="10"/>
  </r>
  <r>
    <x v="8"/>
  </r>
  <r>
    <x v="11"/>
  </r>
  <r>
    <x v="10"/>
  </r>
  <r>
    <x v="11"/>
  </r>
  <r>
    <x v="10"/>
  </r>
  <r>
    <x v="10"/>
  </r>
  <r>
    <x v="10"/>
  </r>
  <r>
    <x v="12"/>
  </r>
  <r>
    <x v="11"/>
  </r>
  <r>
    <x v="11"/>
  </r>
  <r>
    <x v="8"/>
  </r>
  <r>
    <x v="8"/>
  </r>
  <r>
    <x v="10"/>
  </r>
  <r>
    <x v="8"/>
  </r>
  <r>
    <x v="8"/>
  </r>
  <r>
    <x v="10"/>
  </r>
  <r>
    <x v="10"/>
  </r>
  <r>
    <x v="11"/>
  </r>
  <r>
    <x v="11"/>
  </r>
  <r>
    <x v="12"/>
  </r>
  <r>
    <x v="10"/>
  </r>
  <r>
    <x v="10"/>
  </r>
  <r>
    <x v="10"/>
  </r>
  <r>
    <x v="10"/>
  </r>
  <r>
    <x v="8"/>
  </r>
  <r>
    <x v="10"/>
  </r>
  <r>
    <x v="10"/>
  </r>
  <r>
    <x v="10"/>
  </r>
  <r>
    <x v="10"/>
  </r>
  <r>
    <x v="10"/>
  </r>
  <r>
    <x v="10"/>
  </r>
  <r>
    <x v="10"/>
  </r>
  <r>
    <x v="11"/>
  </r>
  <r>
    <x v="10"/>
  </r>
  <r>
    <x v="11"/>
  </r>
  <r>
    <x v="10"/>
  </r>
  <r>
    <x v="11"/>
  </r>
  <r>
    <x v="10"/>
  </r>
  <r>
    <x v="11"/>
  </r>
  <r>
    <x v="8"/>
  </r>
  <r>
    <x v="11"/>
  </r>
  <r>
    <x v="8"/>
  </r>
  <r>
    <x v="8"/>
  </r>
  <r>
    <x v="10"/>
  </r>
  <r>
    <x v="12"/>
  </r>
  <r>
    <x v="8"/>
  </r>
  <r>
    <x v="11"/>
  </r>
  <r>
    <x v="8"/>
  </r>
  <r>
    <x v="10"/>
  </r>
  <r>
    <x v="10"/>
  </r>
  <r>
    <x v="8"/>
  </r>
  <r>
    <x v="10"/>
  </r>
  <r>
    <x v="11"/>
  </r>
  <r>
    <x v="8"/>
  </r>
  <r>
    <x v="8"/>
  </r>
  <r>
    <x v="8"/>
  </r>
  <r>
    <x v="10"/>
  </r>
  <r>
    <x v="11"/>
  </r>
  <r>
    <x v="11"/>
  </r>
  <r>
    <x v="8"/>
  </r>
  <r>
    <x v="8"/>
  </r>
  <r>
    <x v="10"/>
  </r>
  <r>
    <x v="11"/>
  </r>
  <r>
    <x v="11"/>
  </r>
  <r>
    <x v="10"/>
  </r>
  <r>
    <x v="8"/>
  </r>
  <r>
    <x v="12"/>
  </r>
  <r>
    <x v="11"/>
  </r>
  <r>
    <x v="11"/>
  </r>
  <r>
    <x v="8"/>
  </r>
  <r>
    <x v="12"/>
  </r>
  <r>
    <x v="8"/>
  </r>
  <r>
    <x v="8"/>
  </r>
  <r>
    <x v="12"/>
  </r>
  <r>
    <x v="10"/>
  </r>
  <r>
    <x v="10"/>
  </r>
  <r>
    <x v="11"/>
  </r>
  <r>
    <x v="8"/>
  </r>
  <r>
    <x v="8"/>
  </r>
  <r>
    <x v="8"/>
  </r>
  <r>
    <x v="11"/>
  </r>
  <r>
    <x v="8"/>
  </r>
  <r>
    <x v="11"/>
  </r>
  <r>
    <x v="10"/>
  </r>
  <r>
    <x v="11"/>
  </r>
  <r>
    <x v="11"/>
  </r>
  <r>
    <x v="8"/>
  </r>
  <r>
    <x v="8"/>
  </r>
  <r>
    <x v="8"/>
  </r>
  <r>
    <x v="10"/>
  </r>
  <r>
    <x v="8"/>
  </r>
  <r>
    <x v="8"/>
  </r>
  <r>
    <x v="10"/>
  </r>
  <r>
    <x v="8"/>
  </r>
  <r>
    <x v="11"/>
  </r>
  <r>
    <x v="10"/>
  </r>
  <r>
    <x v="8"/>
  </r>
  <r>
    <x v="8"/>
  </r>
  <r>
    <x v="8"/>
  </r>
  <r>
    <x v="8"/>
  </r>
  <r>
    <x v="10"/>
  </r>
  <r>
    <x v="12"/>
  </r>
  <r>
    <x v="10"/>
  </r>
  <r>
    <x v="10"/>
  </r>
  <r>
    <x v="10"/>
  </r>
  <r>
    <x v="10"/>
  </r>
  <r>
    <x v="9"/>
  </r>
  <r>
    <x v="8"/>
  </r>
  <r>
    <x v="11"/>
  </r>
  <r>
    <x v="10"/>
  </r>
  <r>
    <x v="8"/>
  </r>
  <r>
    <x v="10"/>
  </r>
  <r>
    <x v="11"/>
  </r>
  <r>
    <x v="9"/>
  </r>
  <r>
    <x v="10"/>
  </r>
  <r>
    <x v="10"/>
  </r>
  <r>
    <x v="10"/>
  </r>
  <r>
    <x v="10"/>
  </r>
  <r>
    <x v="10"/>
  </r>
  <r>
    <x v="10"/>
  </r>
  <r>
    <x v="10"/>
  </r>
  <r>
    <x v="8"/>
  </r>
  <r>
    <x v="8"/>
  </r>
  <r>
    <x v="10"/>
  </r>
  <r>
    <x v="8"/>
  </r>
  <r>
    <x v="11"/>
  </r>
  <r>
    <x v="8"/>
  </r>
  <r>
    <x v="10"/>
  </r>
  <r>
    <x v="8"/>
  </r>
  <r>
    <x v="10"/>
  </r>
  <r>
    <x v="8"/>
  </r>
  <r>
    <x v="10"/>
  </r>
  <r>
    <x v="10"/>
  </r>
  <r>
    <x v="11"/>
  </r>
  <r>
    <x v="8"/>
  </r>
  <r>
    <x v="12"/>
  </r>
  <r>
    <x v="10"/>
  </r>
  <r>
    <x v="11"/>
  </r>
  <r>
    <x v="8"/>
  </r>
  <r>
    <x v="10"/>
  </r>
  <r>
    <x v="11"/>
  </r>
  <r>
    <x v="12"/>
  </r>
  <r>
    <x v="11"/>
  </r>
  <r>
    <x v="12"/>
  </r>
  <r>
    <x v="11"/>
  </r>
  <r>
    <x v="8"/>
  </r>
  <r>
    <x v="8"/>
  </r>
  <r>
    <x v="12"/>
  </r>
  <r>
    <x v="12"/>
  </r>
  <r>
    <x v="8"/>
  </r>
  <r>
    <x v="11"/>
  </r>
  <r>
    <x v="10"/>
  </r>
  <r>
    <x v="11"/>
  </r>
  <r>
    <x v="10"/>
  </r>
  <r>
    <x v="8"/>
  </r>
  <r>
    <x v="11"/>
  </r>
  <r>
    <x v="10"/>
  </r>
  <r>
    <x v="10"/>
  </r>
  <r>
    <x v="8"/>
  </r>
  <r>
    <x v="11"/>
  </r>
  <r>
    <x v="10"/>
  </r>
  <r>
    <x v="12"/>
  </r>
  <r>
    <x v="11"/>
  </r>
  <r>
    <x v="8"/>
  </r>
  <r>
    <x v="10"/>
  </r>
  <r>
    <x v="9"/>
  </r>
  <r>
    <x v="11"/>
  </r>
  <r>
    <x v="8"/>
  </r>
  <r>
    <x v="8"/>
  </r>
  <r>
    <x v="8"/>
  </r>
  <r>
    <x v="11"/>
  </r>
  <r>
    <x v="10"/>
  </r>
  <r>
    <x v="8"/>
  </r>
  <r>
    <x v="11"/>
  </r>
  <r>
    <x v="12"/>
  </r>
  <r>
    <x v="11"/>
  </r>
  <r>
    <x v="10"/>
  </r>
  <r>
    <x v="8"/>
  </r>
  <r>
    <x v="11"/>
  </r>
  <r>
    <x v="11"/>
  </r>
  <r>
    <x v="11"/>
  </r>
  <r>
    <x v="8"/>
  </r>
  <r>
    <x v="11"/>
  </r>
  <r>
    <x v="12"/>
  </r>
  <r>
    <x v="8"/>
  </r>
  <r>
    <x v="10"/>
  </r>
  <r>
    <x v="8"/>
  </r>
  <r>
    <x v="8"/>
  </r>
  <r>
    <x v="12"/>
  </r>
  <r>
    <x v="12"/>
  </r>
  <r>
    <x v="8"/>
  </r>
  <r>
    <x v="9"/>
  </r>
  <r>
    <x v="10"/>
  </r>
  <r>
    <x v="11"/>
  </r>
  <r>
    <x v="10"/>
  </r>
  <r>
    <x v="11"/>
  </r>
  <r>
    <x v="10"/>
  </r>
  <r>
    <x v="8"/>
  </r>
  <r>
    <x v="12"/>
  </r>
  <r>
    <x v="10"/>
  </r>
  <r>
    <x v="8"/>
  </r>
  <r>
    <x v="8"/>
  </r>
  <r>
    <x v="8"/>
  </r>
  <r>
    <x v="8"/>
  </r>
  <r>
    <x v="11"/>
  </r>
  <r>
    <x v="10"/>
  </r>
  <r>
    <x v="10"/>
  </r>
  <r>
    <x v="12"/>
  </r>
  <r>
    <x v="11"/>
  </r>
  <r>
    <x v="9"/>
  </r>
  <r>
    <x v="10"/>
  </r>
  <r>
    <x v="12"/>
  </r>
  <r>
    <x v="10"/>
  </r>
  <r>
    <x v="10"/>
  </r>
  <r>
    <x v="10"/>
  </r>
  <r>
    <x v="8"/>
  </r>
  <r>
    <x v="8"/>
  </r>
  <r>
    <x v="8"/>
  </r>
  <r>
    <x v="8"/>
  </r>
  <r>
    <x v="10"/>
  </r>
  <r>
    <x v="10"/>
  </r>
  <r>
    <x v="11"/>
  </r>
  <r>
    <x v="12"/>
  </r>
  <r>
    <x v="8"/>
  </r>
  <r>
    <x v="8"/>
  </r>
  <r>
    <x v="8"/>
  </r>
  <r>
    <x v="10"/>
  </r>
  <r>
    <x v="10"/>
  </r>
  <r>
    <x v="12"/>
  </r>
  <r>
    <x v="11"/>
  </r>
  <r>
    <x v="12"/>
  </r>
  <r>
    <x v="9"/>
  </r>
  <r>
    <x v="11"/>
  </r>
  <r>
    <x v="11"/>
  </r>
  <r>
    <x v="11"/>
  </r>
  <r>
    <x v="8"/>
  </r>
  <r>
    <x v="8"/>
  </r>
  <r>
    <x v="10"/>
  </r>
  <r>
    <x v="12"/>
  </r>
  <r>
    <x v="8"/>
  </r>
  <r>
    <x v="8"/>
  </r>
  <r>
    <x v="9"/>
  </r>
  <r>
    <x v="10"/>
  </r>
  <r>
    <x v="12"/>
  </r>
  <r>
    <x v="8"/>
  </r>
  <r>
    <x v="11"/>
  </r>
  <r>
    <x v="11"/>
  </r>
  <r>
    <x v="11"/>
  </r>
  <r>
    <x v="10"/>
  </r>
  <r>
    <x v="8"/>
  </r>
  <r>
    <x v="11"/>
  </r>
  <r>
    <x v="10"/>
  </r>
  <r>
    <x v="10"/>
  </r>
  <r>
    <x v="11"/>
  </r>
  <r>
    <x v="10"/>
  </r>
  <r>
    <x v="10"/>
  </r>
  <r>
    <x v="8"/>
  </r>
  <r>
    <x v="12"/>
  </r>
  <r>
    <x v="10"/>
  </r>
  <r>
    <x v="11"/>
  </r>
  <r>
    <x v="8"/>
  </r>
  <r>
    <x v="11"/>
  </r>
  <r>
    <x v="10"/>
  </r>
  <r>
    <x v="10"/>
  </r>
  <r>
    <x v="11"/>
  </r>
  <r>
    <x v="11"/>
  </r>
  <r>
    <x v="8"/>
  </r>
  <r>
    <x v="12"/>
  </r>
  <r>
    <x v="8"/>
  </r>
  <r>
    <x v="8"/>
  </r>
  <r>
    <x v="11"/>
  </r>
  <r>
    <x v="8"/>
  </r>
  <r>
    <x v="10"/>
  </r>
  <r>
    <x v="8"/>
  </r>
  <r>
    <x v="8"/>
  </r>
  <r>
    <x v="11"/>
  </r>
  <r>
    <x v="11"/>
  </r>
  <r>
    <x v="12"/>
  </r>
  <r>
    <x v="11"/>
  </r>
  <r>
    <x v="12"/>
  </r>
  <r>
    <x v="12"/>
  </r>
  <r>
    <x v="12"/>
  </r>
  <r>
    <x v="11"/>
  </r>
  <r>
    <x v="11"/>
  </r>
  <r>
    <x v="11"/>
  </r>
  <r>
    <x v="11"/>
  </r>
  <r>
    <x v="12"/>
  </r>
  <r>
    <x v="12"/>
  </r>
  <r>
    <x v="11"/>
  </r>
  <r>
    <x v="12"/>
  </r>
  <r>
    <x v="11"/>
  </r>
  <r>
    <x v="11"/>
  </r>
  <r>
    <x v="11"/>
  </r>
  <r>
    <x v="11"/>
  </r>
  <r>
    <x v="11"/>
  </r>
  <r>
    <x v="11"/>
  </r>
  <r>
    <x v="12"/>
  </r>
  <r>
    <x v="11"/>
  </r>
  <r>
    <x v="11"/>
  </r>
  <r>
    <x v="10"/>
  </r>
  <r>
    <x v="10"/>
  </r>
  <r>
    <x v="12"/>
  </r>
  <r>
    <x v="10"/>
  </r>
  <r>
    <x v="10"/>
  </r>
  <r>
    <x v="10"/>
  </r>
  <r>
    <x v="12"/>
  </r>
  <r>
    <x v="10"/>
  </r>
  <r>
    <x v="8"/>
  </r>
  <r>
    <x v="8"/>
  </r>
  <r>
    <x v="10"/>
  </r>
  <r>
    <x v="11"/>
  </r>
  <r>
    <x v="11"/>
  </r>
  <r>
    <x v="10"/>
  </r>
  <r>
    <x v="10"/>
  </r>
  <r>
    <x v="10"/>
  </r>
  <r>
    <x v="11"/>
  </r>
  <r>
    <x v="11"/>
  </r>
  <r>
    <x v="12"/>
  </r>
  <r>
    <x v="11"/>
  </r>
  <r>
    <x v="11"/>
  </r>
  <r>
    <x v="11"/>
  </r>
  <r>
    <x v="10"/>
  </r>
  <r>
    <x v="8"/>
  </r>
  <r>
    <x v="10"/>
  </r>
  <r>
    <x v="11"/>
  </r>
  <r>
    <x v="11"/>
  </r>
  <r>
    <x v="11"/>
  </r>
  <r>
    <x v="11"/>
  </r>
  <r>
    <x v="11"/>
  </r>
  <r>
    <x v="12"/>
  </r>
  <r>
    <x v="11"/>
  </r>
  <r>
    <x v="11"/>
  </r>
  <r>
    <x v="11"/>
  </r>
  <r>
    <x v="12"/>
  </r>
  <r>
    <x v="8"/>
  </r>
  <r>
    <x v="10"/>
  </r>
  <r>
    <x v="11"/>
  </r>
  <r>
    <x v="10"/>
  </r>
  <r>
    <x v="8"/>
  </r>
  <r>
    <x v="8"/>
  </r>
  <r>
    <x v="8"/>
  </r>
  <r>
    <x v="10"/>
  </r>
  <r>
    <x v="12"/>
  </r>
  <r>
    <x v="10"/>
  </r>
  <r>
    <x v="12"/>
  </r>
  <r>
    <x v="12"/>
  </r>
  <r>
    <x v="9"/>
  </r>
  <r>
    <x v="8"/>
  </r>
  <r>
    <x v="11"/>
  </r>
  <r>
    <x v="8"/>
  </r>
  <r>
    <x v="8"/>
  </r>
  <r>
    <x v="12"/>
  </r>
  <r>
    <x v="11"/>
  </r>
  <r>
    <x v="8"/>
  </r>
  <r>
    <x v="12"/>
  </r>
  <r>
    <x v="10"/>
  </r>
  <r>
    <x v="14"/>
  </r>
  <r>
    <x v="11"/>
  </r>
  <r>
    <x v="8"/>
  </r>
  <r>
    <x v="10"/>
  </r>
  <r>
    <x v="11"/>
  </r>
  <r>
    <x v="11"/>
  </r>
  <r>
    <x v="12"/>
  </r>
  <r>
    <x v="12"/>
  </r>
  <r>
    <x v="12"/>
  </r>
  <r>
    <x v="8"/>
  </r>
  <r>
    <x v="12"/>
  </r>
  <r>
    <x v="12"/>
  </r>
  <r>
    <x v="12"/>
  </r>
  <r>
    <x v="12"/>
  </r>
  <r>
    <x v="10"/>
  </r>
  <r>
    <x v="12"/>
  </r>
  <r>
    <x v="10"/>
  </r>
  <r>
    <x v="11"/>
  </r>
  <r>
    <x v="11"/>
  </r>
  <r>
    <x v="10"/>
  </r>
  <r>
    <x v="8"/>
  </r>
  <r>
    <x v="10"/>
  </r>
  <r>
    <x v="10"/>
  </r>
  <r>
    <x v="10"/>
  </r>
  <r>
    <x v="10"/>
  </r>
  <r>
    <x v="10"/>
  </r>
  <r>
    <x v="11"/>
  </r>
  <r>
    <x v="11"/>
  </r>
  <r>
    <x v="8"/>
  </r>
  <r>
    <x v="12"/>
  </r>
  <r>
    <x v="10"/>
  </r>
  <r>
    <x v="11"/>
  </r>
  <r>
    <x v="10"/>
  </r>
  <r>
    <x v="12"/>
  </r>
  <r>
    <x v="10"/>
  </r>
  <r>
    <x v="12"/>
  </r>
  <r>
    <x v="11"/>
  </r>
  <r>
    <x v="11"/>
  </r>
  <r>
    <x v="10"/>
  </r>
  <r>
    <x v="11"/>
  </r>
  <r>
    <x v="11"/>
  </r>
  <r>
    <x v="10"/>
  </r>
  <r>
    <x v="11"/>
  </r>
  <r>
    <x v="15"/>
  </r>
  <r>
    <x v="10"/>
  </r>
  <r>
    <x v="10"/>
  </r>
  <r>
    <x v="11"/>
  </r>
  <r>
    <x v="10"/>
  </r>
  <r>
    <x v="10"/>
  </r>
  <r>
    <x v="11"/>
  </r>
  <r>
    <x v="12"/>
  </r>
  <r>
    <x v="10"/>
  </r>
  <r>
    <x v="8"/>
  </r>
  <r>
    <x v="10"/>
  </r>
  <r>
    <x v="10"/>
  </r>
  <r>
    <x v="12"/>
  </r>
  <r>
    <x v="8"/>
  </r>
  <r>
    <x v="10"/>
  </r>
  <r>
    <x v="11"/>
  </r>
  <r>
    <x v="12"/>
  </r>
  <r>
    <x v="10"/>
  </r>
  <r>
    <x v="11"/>
  </r>
  <r>
    <x v="10"/>
  </r>
  <r>
    <x v="10"/>
  </r>
  <r>
    <x v="8"/>
  </r>
  <r>
    <x v="8"/>
  </r>
  <r>
    <x v="10"/>
  </r>
  <r>
    <x v="12"/>
  </r>
  <r>
    <x v="12"/>
  </r>
  <r>
    <x v="11"/>
  </r>
  <r>
    <x v="10"/>
  </r>
  <r>
    <x v="8"/>
  </r>
  <r>
    <x v="10"/>
  </r>
  <r>
    <x v="10"/>
  </r>
  <r>
    <x v="10"/>
  </r>
  <r>
    <x v="11"/>
  </r>
  <r>
    <x v="10"/>
  </r>
  <r>
    <x v="10"/>
  </r>
  <r>
    <x v="10"/>
  </r>
  <r>
    <x v="10"/>
  </r>
  <r>
    <x v="10"/>
  </r>
  <r>
    <x v="11"/>
  </r>
  <r>
    <x v="11"/>
  </r>
  <r>
    <x v="11"/>
  </r>
  <r>
    <x v="12"/>
  </r>
  <r>
    <x v="10"/>
  </r>
  <r>
    <x v="10"/>
  </r>
  <r>
    <x v="10"/>
  </r>
  <r>
    <x v="15"/>
  </r>
  <r>
    <x v="12"/>
  </r>
  <r>
    <x v="10"/>
  </r>
  <r>
    <x v="11"/>
  </r>
  <r>
    <x v="11"/>
  </r>
  <r>
    <x v="12"/>
  </r>
  <r>
    <x v="12"/>
  </r>
  <r>
    <x v="11"/>
  </r>
  <r>
    <x v="11"/>
  </r>
  <r>
    <x v="11"/>
  </r>
  <r>
    <x v="11"/>
  </r>
  <r>
    <x v="12"/>
  </r>
  <r>
    <x v="12"/>
  </r>
  <r>
    <x v="11"/>
  </r>
  <r>
    <x v="12"/>
  </r>
  <r>
    <x v="11"/>
  </r>
  <r>
    <x v="12"/>
  </r>
  <r>
    <x v="11"/>
  </r>
  <r>
    <x v="10"/>
  </r>
  <r>
    <x v="8"/>
  </r>
  <r>
    <x v="8"/>
  </r>
  <r>
    <x v="10"/>
  </r>
  <r>
    <x v="10"/>
  </r>
  <r>
    <x v="10"/>
  </r>
  <r>
    <x v="10"/>
  </r>
  <r>
    <x v="10"/>
  </r>
  <r>
    <x v="11"/>
  </r>
  <r>
    <x v="8"/>
  </r>
  <r>
    <x v="12"/>
  </r>
  <r>
    <x v="10"/>
  </r>
  <r>
    <x v="10"/>
  </r>
  <r>
    <x v="10"/>
  </r>
  <r>
    <x v="8"/>
  </r>
  <r>
    <x v="10"/>
  </r>
  <r>
    <x v="11"/>
  </r>
  <r>
    <x v="8"/>
  </r>
  <r>
    <x v="9"/>
  </r>
  <r>
    <x v="8"/>
  </r>
  <r>
    <x v="12"/>
  </r>
  <r>
    <x v="10"/>
  </r>
  <r>
    <x v="8"/>
  </r>
  <r>
    <x v="10"/>
  </r>
  <r>
    <x v="8"/>
  </r>
  <r>
    <x v="8"/>
  </r>
  <r>
    <x v="10"/>
  </r>
  <r>
    <x v="8"/>
  </r>
  <r>
    <x v="8"/>
  </r>
  <r>
    <x v="8"/>
  </r>
  <r>
    <x v="11"/>
  </r>
  <r>
    <x v="10"/>
  </r>
  <r>
    <x v="10"/>
  </r>
  <r>
    <x v="8"/>
  </r>
  <r>
    <x v="8"/>
  </r>
  <r>
    <x v="10"/>
  </r>
  <r>
    <x v="11"/>
  </r>
  <r>
    <x v="11"/>
  </r>
  <r>
    <x v="12"/>
  </r>
  <r>
    <x v="9"/>
  </r>
  <r>
    <x v="9"/>
  </r>
  <r>
    <x v="13"/>
  </r>
  <r>
    <x v="10"/>
  </r>
  <r>
    <x v="10"/>
  </r>
  <r>
    <x v="11"/>
  </r>
  <r>
    <x v="10"/>
  </r>
  <r>
    <x v="10"/>
  </r>
  <r>
    <x v="10"/>
  </r>
  <r>
    <x v="10"/>
  </r>
  <r>
    <x v="10"/>
  </r>
  <r>
    <x v="8"/>
  </r>
  <r>
    <x v="10"/>
  </r>
  <r>
    <x v="11"/>
  </r>
  <r>
    <x v="11"/>
  </r>
  <r>
    <x v="10"/>
  </r>
  <r>
    <x v="8"/>
  </r>
  <r>
    <x v="12"/>
  </r>
  <r>
    <x v="11"/>
  </r>
  <r>
    <x v="10"/>
  </r>
  <r>
    <x v="10"/>
  </r>
  <r>
    <x v="8"/>
  </r>
  <r>
    <x v="10"/>
  </r>
  <r>
    <x v="10"/>
  </r>
  <r>
    <x v="11"/>
  </r>
  <r>
    <x v="11"/>
  </r>
  <r>
    <x v="11"/>
  </r>
  <r>
    <x v="11"/>
  </r>
  <r>
    <x v="12"/>
  </r>
  <r>
    <x v="11"/>
  </r>
  <r>
    <x v="10"/>
  </r>
  <r>
    <x v="10"/>
  </r>
  <r>
    <x v="10"/>
  </r>
  <r>
    <x v="10"/>
  </r>
  <r>
    <x v="12"/>
  </r>
  <r>
    <x v="10"/>
  </r>
  <r>
    <x v="10"/>
  </r>
  <r>
    <x v="8"/>
  </r>
  <r>
    <x v="10"/>
  </r>
  <r>
    <x v="10"/>
  </r>
  <r>
    <x v="10"/>
  </r>
  <r>
    <x v="10"/>
  </r>
  <r>
    <x v="10"/>
  </r>
  <r>
    <x v="10"/>
  </r>
  <r>
    <x v="8"/>
  </r>
  <r>
    <x v="8"/>
  </r>
  <r>
    <x v="10"/>
  </r>
  <r>
    <x v="8"/>
  </r>
  <r>
    <x v="10"/>
  </r>
  <r>
    <x v="10"/>
  </r>
  <r>
    <x v="8"/>
  </r>
  <r>
    <x v="12"/>
  </r>
  <r>
    <x v="11"/>
  </r>
  <r>
    <x v="12"/>
  </r>
  <r>
    <x v="12"/>
  </r>
  <r>
    <x v="11"/>
  </r>
  <r>
    <x v="10"/>
  </r>
  <r>
    <x v="8"/>
  </r>
  <r>
    <x v="12"/>
  </r>
  <r>
    <x v="10"/>
  </r>
  <r>
    <x v="11"/>
  </r>
  <r>
    <x v="10"/>
  </r>
  <r>
    <x v="10"/>
  </r>
  <r>
    <x v="10"/>
  </r>
  <r>
    <x v="11"/>
  </r>
  <r>
    <x v="11"/>
  </r>
  <r>
    <x v="11"/>
  </r>
  <r>
    <x v="8"/>
  </r>
  <r>
    <x v="8"/>
  </r>
  <r>
    <x v="8"/>
  </r>
  <r>
    <x v="10"/>
  </r>
  <r>
    <x v="11"/>
  </r>
  <r>
    <x v="10"/>
  </r>
  <r>
    <x v="8"/>
  </r>
  <r>
    <x v="11"/>
  </r>
  <r>
    <x v="8"/>
  </r>
  <r>
    <x v="8"/>
  </r>
  <r>
    <x v="8"/>
  </r>
  <r>
    <x v="6"/>
  </r>
  <r>
    <x v="10"/>
  </r>
  <r>
    <x v="8"/>
  </r>
  <r>
    <x v="10"/>
  </r>
  <r>
    <x v="11"/>
  </r>
  <r>
    <x v="10"/>
  </r>
  <r>
    <x v="10"/>
  </r>
  <r>
    <x v="8"/>
  </r>
  <r>
    <x v="8"/>
  </r>
  <r>
    <x v="11"/>
  </r>
  <r>
    <x v="10"/>
  </r>
  <r>
    <x v="12"/>
  </r>
  <r>
    <x v="10"/>
  </r>
  <r>
    <x v="10"/>
  </r>
  <r>
    <x v="10"/>
  </r>
  <r>
    <x v="8"/>
  </r>
  <r>
    <x v="11"/>
  </r>
  <r>
    <x v="12"/>
  </r>
  <r>
    <x v="12"/>
  </r>
  <r>
    <x v="8"/>
  </r>
  <r>
    <x v="8"/>
  </r>
  <r>
    <x v="11"/>
  </r>
  <r>
    <x v="10"/>
  </r>
  <r>
    <x v="11"/>
  </r>
  <r>
    <x v="10"/>
  </r>
  <r>
    <x v="11"/>
  </r>
  <r>
    <x v="11"/>
  </r>
  <r>
    <x v="11"/>
  </r>
  <r>
    <x v="10"/>
  </r>
  <r>
    <x v="11"/>
  </r>
  <r>
    <x v="12"/>
  </r>
  <r>
    <x v="12"/>
  </r>
  <r>
    <x v="8"/>
  </r>
  <r>
    <x v="10"/>
  </r>
  <r>
    <x v="8"/>
  </r>
  <r>
    <x v="11"/>
  </r>
  <r>
    <x v="10"/>
  </r>
  <r>
    <x v="11"/>
  </r>
  <r>
    <x v="10"/>
  </r>
  <r>
    <x v="8"/>
  </r>
  <r>
    <x v="11"/>
  </r>
  <r>
    <x v="11"/>
  </r>
  <r>
    <x v="12"/>
  </r>
  <r>
    <x v="12"/>
  </r>
  <r>
    <x v="10"/>
  </r>
  <r>
    <x v="10"/>
  </r>
  <r>
    <x v="11"/>
  </r>
  <r>
    <x v="12"/>
  </r>
  <r>
    <x v="11"/>
  </r>
  <r>
    <x v="10"/>
  </r>
  <r>
    <x v="2"/>
  </r>
  <r>
    <x v="11"/>
  </r>
  <r>
    <x v="10"/>
  </r>
  <r>
    <x v="8"/>
  </r>
  <r>
    <x v="10"/>
  </r>
  <r>
    <x v="10"/>
  </r>
  <r>
    <x v="11"/>
  </r>
  <r>
    <x v="11"/>
  </r>
  <r>
    <x v="10"/>
  </r>
  <r>
    <x v="8"/>
  </r>
  <r>
    <x v="11"/>
  </r>
  <r>
    <x v="8"/>
  </r>
  <r>
    <x v="11"/>
  </r>
  <r>
    <x v="11"/>
  </r>
  <r>
    <x v="10"/>
  </r>
  <r>
    <x v="12"/>
  </r>
  <r>
    <x v="11"/>
  </r>
  <r>
    <x v="11"/>
  </r>
  <r>
    <x v="12"/>
  </r>
  <r>
    <x v="10"/>
  </r>
  <r>
    <x v="12"/>
  </r>
  <r>
    <x v="11"/>
  </r>
  <r>
    <x v="12"/>
  </r>
  <r>
    <x v="10"/>
  </r>
  <r>
    <x v="12"/>
  </r>
  <r>
    <x v="11"/>
  </r>
  <r>
    <x v="12"/>
  </r>
  <r>
    <x v="8"/>
  </r>
  <r>
    <x v="12"/>
  </r>
  <r>
    <x v="11"/>
  </r>
  <r>
    <x v="11"/>
  </r>
  <r>
    <x v="11"/>
  </r>
  <r>
    <x v="10"/>
  </r>
  <r>
    <x v="12"/>
  </r>
  <r>
    <x v="12"/>
  </r>
  <r>
    <x v="11"/>
  </r>
  <r>
    <x v="11"/>
  </r>
  <r>
    <x v="11"/>
  </r>
  <r>
    <x v="10"/>
  </r>
  <r>
    <x v="11"/>
  </r>
  <r>
    <x v="10"/>
  </r>
  <r>
    <x v="10"/>
  </r>
  <r>
    <x v="12"/>
  </r>
  <r>
    <x v="11"/>
  </r>
  <r>
    <x v="10"/>
  </r>
  <r>
    <x v="11"/>
  </r>
  <r>
    <x v="11"/>
  </r>
  <r>
    <x v="12"/>
  </r>
  <r>
    <x v="11"/>
  </r>
  <r>
    <x v="10"/>
  </r>
  <r>
    <x v="12"/>
  </r>
  <r>
    <x v="11"/>
  </r>
  <r>
    <x v="11"/>
  </r>
  <r>
    <x v="10"/>
  </r>
  <r>
    <x v="11"/>
  </r>
  <r>
    <x v="10"/>
  </r>
  <r>
    <x v="12"/>
  </r>
  <r>
    <x v="8"/>
  </r>
  <r>
    <x v="10"/>
  </r>
  <r>
    <x v="11"/>
  </r>
  <r>
    <x v="12"/>
  </r>
  <r>
    <x v="10"/>
  </r>
  <r>
    <x v="10"/>
  </r>
  <r>
    <x v="10"/>
  </r>
  <r>
    <x v="11"/>
  </r>
  <r>
    <x v="12"/>
  </r>
  <r>
    <x v="10"/>
  </r>
  <r>
    <x v="10"/>
  </r>
  <r>
    <x v="11"/>
  </r>
  <r>
    <x v="12"/>
  </r>
  <r>
    <x v="10"/>
  </r>
  <r>
    <x v="11"/>
  </r>
  <r>
    <x v="11"/>
  </r>
  <r>
    <x v="10"/>
  </r>
  <r>
    <x v="10"/>
  </r>
  <r>
    <x v="10"/>
  </r>
  <r>
    <x v="10"/>
  </r>
  <r>
    <x v="12"/>
  </r>
  <r>
    <x v="11"/>
  </r>
  <r>
    <x v="10"/>
  </r>
  <r>
    <x v="8"/>
  </r>
  <r>
    <x v="12"/>
  </r>
  <r>
    <x v="11"/>
  </r>
  <r>
    <x v="11"/>
  </r>
  <r>
    <x v="10"/>
  </r>
  <r>
    <x v="11"/>
  </r>
  <r>
    <x v="11"/>
  </r>
  <r>
    <x v="11"/>
  </r>
  <r>
    <x v="8"/>
  </r>
  <r>
    <x v="11"/>
  </r>
  <r>
    <x v="11"/>
  </r>
  <r>
    <x v="12"/>
  </r>
  <r>
    <x v="12"/>
  </r>
  <r>
    <x v="12"/>
  </r>
  <r>
    <x v="11"/>
  </r>
  <r>
    <x v="12"/>
  </r>
  <r>
    <x v="11"/>
  </r>
  <r>
    <x v="8"/>
  </r>
  <r>
    <x v="11"/>
  </r>
  <r>
    <x v="8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0"/>
  </r>
  <r>
    <x v="11"/>
  </r>
  <r>
    <x v="10"/>
  </r>
  <r>
    <x v="12"/>
  </r>
  <r>
    <x v="11"/>
  </r>
  <r>
    <x v="11"/>
  </r>
  <r>
    <x v="10"/>
  </r>
  <r>
    <x v="10"/>
  </r>
  <r>
    <x v="10"/>
  </r>
  <r>
    <x v="11"/>
  </r>
  <r>
    <x v="8"/>
  </r>
  <r>
    <x v="10"/>
  </r>
  <r>
    <x v="8"/>
  </r>
  <r>
    <x v="10"/>
  </r>
  <r>
    <x v="8"/>
  </r>
  <r>
    <x v="11"/>
  </r>
  <r>
    <x v="11"/>
  </r>
  <r>
    <x v="10"/>
  </r>
  <r>
    <x v="10"/>
  </r>
  <r>
    <x v="11"/>
  </r>
  <r>
    <x v="10"/>
  </r>
  <r>
    <x v="10"/>
  </r>
  <r>
    <x v="10"/>
  </r>
  <r>
    <x v="8"/>
  </r>
  <r>
    <x v="11"/>
  </r>
  <r>
    <x v="8"/>
  </r>
  <r>
    <x v="10"/>
  </r>
  <r>
    <x v="11"/>
  </r>
  <r>
    <x v="8"/>
  </r>
  <r>
    <x v="11"/>
  </r>
  <r>
    <x v="10"/>
  </r>
  <r>
    <x v="10"/>
  </r>
  <r>
    <x v="11"/>
  </r>
  <r>
    <x v="11"/>
  </r>
  <r>
    <x v="11"/>
  </r>
  <r>
    <x v="11"/>
  </r>
  <r>
    <x v="10"/>
  </r>
  <r>
    <x v="11"/>
  </r>
  <r>
    <x v="11"/>
  </r>
  <r>
    <x v="12"/>
  </r>
  <r>
    <x v="12"/>
  </r>
  <r>
    <x v="12"/>
  </r>
  <r>
    <x v="11"/>
  </r>
  <r>
    <x v="11"/>
  </r>
  <r>
    <x v="11"/>
  </r>
  <r>
    <x v="12"/>
  </r>
  <r>
    <x v="11"/>
  </r>
  <r>
    <x v="10"/>
  </r>
  <r>
    <x v="11"/>
  </r>
  <r>
    <x v="11"/>
  </r>
  <r>
    <x v="10"/>
  </r>
  <r>
    <x v="12"/>
  </r>
  <r>
    <x v="11"/>
  </r>
  <r>
    <x v="11"/>
  </r>
  <r>
    <x v="11"/>
  </r>
  <r>
    <x v="8"/>
  </r>
  <r>
    <x v="10"/>
  </r>
  <r>
    <x v="8"/>
  </r>
  <r>
    <x v="10"/>
  </r>
  <r>
    <x v="11"/>
  </r>
  <r>
    <x v="10"/>
  </r>
  <r>
    <x v="10"/>
  </r>
  <r>
    <x v="10"/>
  </r>
  <r>
    <x v="10"/>
  </r>
  <r>
    <x v="10"/>
  </r>
  <r>
    <x v="11"/>
  </r>
  <r>
    <x v="11"/>
  </r>
  <r>
    <x v="12"/>
  </r>
  <r>
    <x v="10"/>
  </r>
  <r>
    <x v="11"/>
  </r>
  <r>
    <x v="8"/>
  </r>
  <r>
    <x v="10"/>
  </r>
  <r>
    <x v="10"/>
  </r>
  <r>
    <x v="12"/>
  </r>
  <r>
    <x v="11"/>
  </r>
  <r>
    <x v="12"/>
  </r>
  <r>
    <x v="10"/>
  </r>
  <r>
    <x v="10"/>
  </r>
  <r>
    <x v="10"/>
  </r>
  <r>
    <x v="8"/>
  </r>
  <r>
    <x v="10"/>
  </r>
  <r>
    <x v="10"/>
  </r>
  <r>
    <x v="10"/>
  </r>
  <r>
    <x v="10"/>
  </r>
  <r>
    <x v="11"/>
  </r>
  <r>
    <x v="11"/>
  </r>
  <r>
    <x v="11"/>
  </r>
  <r>
    <x v="12"/>
  </r>
  <r>
    <x v="12"/>
  </r>
  <r>
    <x v="12"/>
  </r>
  <r>
    <x v="11"/>
  </r>
  <r>
    <x v="11"/>
  </r>
  <r>
    <x v="11"/>
  </r>
  <r>
    <x v="9"/>
  </r>
  <r>
    <x v="10"/>
  </r>
  <r>
    <x v="10"/>
  </r>
  <r>
    <x v="8"/>
  </r>
  <r>
    <x v="11"/>
  </r>
  <r>
    <x v="10"/>
  </r>
  <r>
    <x v="12"/>
  </r>
  <r>
    <x v="8"/>
  </r>
  <r>
    <x v="11"/>
  </r>
  <r>
    <x v="11"/>
  </r>
  <r>
    <x v="10"/>
  </r>
  <r>
    <x v="11"/>
  </r>
  <r>
    <x v="11"/>
  </r>
  <r>
    <x v="11"/>
  </r>
  <r>
    <x v="11"/>
  </r>
  <r>
    <x v="11"/>
  </r>
  <r>
    <x v="11"/>
  </r>
  <r>
    <x v="11"/>
  </r>
  <r>
    <x v="12"/>
  </r>
  <r>
    <x v="10"/>
  </r>
  <r>
    <x v="8"/>
  </r>
  <r>
    <x v="10"/>
  </r>
  <r>
    <x v="11"/>
  </r>
  <r>
    <x v="11"/>
  </r>
  <r>
    <x v="10"/>
  </r>
  <r>
    <x v="11"/>
  </r>
  <r>
    <x v="10"/>
  </r>
  <r>
    <x v="11"/>
  </r>
  <r>
    <x v="10"/>
  </r>
  <r>
    <x v="11"/>
  </r>
  <r>
    <x v="12"/>
  </r>
  <r>
    <x v="10"/>
  </r>
  <r>
    <x v="8"/>
  </r>
  <r>
    <x v="10"/>
  </r>
  <r>
    <x v="8"/>
  </r>
  <r>
    <x v="11"/>
  </r>
  <r>
    <x v="10"/>
  </r>
  <r>
    <x v="10"/>
  </r>
  <r>
    <x v="10"/>
  </r>
  <r>
    <x v="8"/>
  </r>
  <r>
    <x v="11"/>
  </r>
  <r>
    <x v="10"/>
  </r>
  <r>
    <x v="10"/>
  </r>
  <r>
    <x v="10"/>
  </r>
  <r>
    <x v="11"/>
  </r>
  <r>
    <x v="11"/>
  </r>
  <r>
    <x v="10"/>
  </r>
  <r>
    <x v="11"/>
  </r>
  <r>
    <x v="8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0"/>
  </r>
  <r>
    <x v="10"/>
  </r>
  <r>
    <x v="8"/>
  </r>
  <r>
    <x v="10"/>
  </r>
  <r>
    <x v="10"/>
  </r>
  <r>
    <x v="12"/>
  </r>
  <r>
    <x v="11"/>
  </r>
  <r>
    <x v="10"/>
  </r>
  <r>
    <x v="11"/>
  </r>
  <r>
    <x v="11"/>
  </r>
  <r>
    <x v="12"/>
  </r>
  <r>
    <x v="12"/>
  </r>
  <r>
    <x v="8"/>
  </r>
  <r>
    <x v="10"/>
  </r>
  <r>
    <x v="10"/>
  </r>
  <r>
    <x v="8"/>
  </r>
  <r>
    <x v="10"/>
  </r>
  <r>
    <x v="11"/>
  </r>
  <r>
    <x v="11"/>
  </r>
  <r>
    <x v="11"/>
  </r>
  <r>
    <x v="10"/>
  </r>
  <r>
    <x v="10"/>
  </r>
  <r>
    <x v="10"/>
  </r>
  <r>
    <x v="10"/>
  </r>
  <r>
    <x v="11"/>
  </r>
  <r>
    <x v="11"/>
  </r>
  <r>
    <x v="11"/>
  </r>
  <r>
    <x v="8"/>
  </r>
  <r>
    <x v="10"/>
  </r>
  <r>
    <x v="12"/>
  </r>
  <r>
    <x v="8"/>
  </r>
  <r>
    <x v="12"/>
  </r>
  <r>
    <x v="10"/>
  </r>
  <r>
    <x v="10"/>
  </r>
  <r>
    <x v="11"/>
  </r>
  <r>
    <x v="11"/>
  </r>
  <r>
    <x v="11"/>
  </r>
  <r>
    <x v="10"/>
  </r>
  <r>
    <x v="11"/>
  </r>
  <r>
    <x v="11"/>
  </r>
  <r>
    <x v="11"/>
  </r>
  <r>
    <x v="10"/>
  </r>
  <r>
    <x v="12"/>
  </r>
  <r>
    <x v="12"/>
  </r>
  <r>
    <x v="11"/>
  </r>
  <r>
    <x v="11"/>
  </r>
  <r>
    <x v="12"/>
  </r>
  <r>
    <x v="11"/>
  </r>
  <r>
    <x v="10"/>
  </r>
  <r>
    <x v="8"/>
  </r>
  <r>
    <x v="11"/>
  </r>
  <r>
    <x v="12"/>
  </r>
  <r>
    <x v="8"/>
  </r>
  <r>
    <x v="8"/>
  </r>
  <r>
    <x v="10"/>
  </r>
  <r>
    <x v="9"/>
  </r>
  <r>
    <x v="10"/>
  </r>
  <r>
    <x v="11"/>
  </r>
  <r>
    <x v="11"/>
  </r>
  <r>
    <x v="12"/>
  </r>
  <r>
    <x v="12"/>
  </r>
  <r>
    <x v="11"/>
  </r>
  <r>
    <x v="10"/>
  </r>
  <r>
    <x v="10"/>
  </r>
  <r>
    <x v="11"/>
  </r>
  <r>
    <x v="10"/>
  </r>
  <r>
    <x v="10"/>
  </r>
  <r>
    <x v="10"/>
  </r>
  <r>
    <x v="10"/>
  </r>
  <r>
    <x v="10"/>
  </r>
  <r>
    <x v="8"/>
  </r>
  <r>
    <x v="10"/>
  </r>
  <r>
    <x v="11"/>
  </r>
  <r>
    <x v="11"/>
  </r>
  <r>
    <x v="10"/>
  </r>
  <r>
    <x v="11"/>
  </r>
  <r>
    <x v="8"/>
  </r>
  <r>
    <x v="10"/>
  </r>
  <r>
    <x v="10"/>
  </r>
  <r>
    <x v="10"/>
  </r>
  <r>
    <x v="8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0"/>
  </r>
  <r>
    <x v="12"/>
  </r>
  <r>
    <x v="10"/>
  </r>
  <r>
    <x v="10"/>
  </r>
  <r>
    <x v="11"/>
  </r>
  <r>
    <x v="11"/>
  </r>
  <r>
    <x v="10"/>
  </r>
  <r>
    <x v="11"/>
  </r>
  <r>
    <x v="11"/>
  </r>
  <r>
    <x v="11"/>
  </r>
  <r>
    <x v="11"/>
  </r>
  <r>
    <x v="12"/>
  </r>
  <r>
    <x v="11"/>
  </r>
  <r>
    <x v="11"/>
  </r>
  <r>
    <x v="11"/>
  </r>
  <r>
    <x v="12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0"/>
  </r>
  <r>
    <x v="11"/>
  </r>
  <r>
    <x v="12"/>
  </r>
  <r>
    <x v="11"/>
  </r>
  <r>
    <x v="10"/>
  </r>
  <r>
    <x v="8"/>
  </r>
  <r>
    <x v="11"/>
  </r>
  <r>
    <x v="11"/>
  </r>
  <r>
    <x v="10"/>
  </r>
  <r>
    <x v="10"/>
  </r>
  <r>
    <x v="10"/>
  </r>
  <r>
    <x v="8"/>
  </r>
  <r>
    <x v="10"/>
  </r>
  <r>
    <x v="11"/>
  </r>
  <r>
    <x v="11"/>
  </r>
  <r>
    <x v="8"/>
  </r>
  <r>
    <x v="10"/>
  </r>
  <r>
    <x v="10"/>
  </r>
  <r>
    <x v="10"/>
  </r>
  <r>
    <x v="12"/>
  </r>
  <r>
    <x v="11"/>
  </r>
  <r>
    <x v="11"/>
  </r>
  <r>
    <x v="11"/>
  </r>
  <r>
    <x v="11"/>
  </r>
  <r>
    <x v="11"/>
  </r>
  <r>
    <x v="11"/>
  </r>
  <r>
    <x v="10"/>
  </r>
  <r>
    <x v="8"/>
  </r>
  <r>
    <x v="12"/>
  </r>
  <r>
    <x v="8"/>
  </r>
  <r>
    <x v="10"/>
  </r>
  <r>
    <x v="11"/>
  </r>
  <r>
    <x v="11"/>
  </r>
  <r>
    <x v="12"/>
  </r>
  <r>
    <x v="10"/>
  </r>
  <r>
    <x v="10"/>
  </r>
  <r>
    <x v="10"/>
  </r>
  <r>
    <x v="11"/>
  </r>
  <r>
    <x v="10"/>
  </r>
  <r>
    <x v="12"/>
  </r>
  <r>
    <x v="11"/>
  </r>
  <r>
    <x v="8"/>
  </r>
  <r>
    <x v="8"/>
  </r>
  <r>
    <x v="10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0"/>
  </r>
  <r>
    <x v="10"/>
  </r>
  <r>
    <x v="8"/>
  </r>
  <r>
    <x v="10"/>
  </r>
  <r>
    <x v="10"/>
  </r>
  <r>
    <x v="10"/>
  </r>
  <r>
    <x v="8"/>
  </r>
  <r>
    <x v="10"/>
  </r>
  <r>
    <x v="8"/>
  </r>
  <r>
    <x v="11"/>
  </r>
  <r>
    <x v="10"/>
  </r>
  <r>
    <x v="11"/>
  </r>
  <r>
    <x v="11"/>
  </r>
  <r>
    <x v="11"/>
  </r>
  <r>
    <x v="8"/>
  </r>
  <r>
    <x v="10"/>
  </r>
  <r>
    <x v="10"/>
  </r>
  <r>
    <x v="10"/>
  </r>
  <r>
    <x v="11"/>
  </r>
  <r>
    <x v="11"/>
  </r>
  <r>
    <x v="11"/>
  </r>
  <r>
    <x v="11"/>
  </r>
  <r>
    <x v="11"/>
  </r>
  <r>
    <x v="10"/>
  </r>
  <r>
    <x v="11"/>
  </r>
  <r>
    <x v="11"/>
  </r>
  <r>
    <x v="12"/>
  </r>
  <r>
    <x v="12"/>
  </r>
  <r>
    <x v="11"/>
  </r>
  <r>
    <x v="12"/>
  </r>
  <r>
    <x v="11"/>
  </r>
  <r>
    <x v="10"/>
  </r>
  <r>
    <x v="10"/>
  </r>
  <r>
    <x v="10"/>
  </r>
  <r>
    <x v="11"/>
  </r>
  <r>
    <x v="10"/>
  </r>
  <r>
    <x v="10"/>
  </r>
  <r>
    <x v="10"/>
  </r>
  <r>
    <x v="10"/>
  </r>
  <r>
    <x v="10"/>
  </r>
  <r>
    <x v="10"/>
  </r>
  <r>
    <x v="11"/>
  </r>
  <r>
    <x v="10"/>
  </r>
  <r>
    <x v="10"/>
  </r>
  <r>
    <x v="10"/>
  </r>
  <r>
    <x v="10"/>
  </r>
  <r>
    <x v="10"/>
  </r>
  <r>
    <x v="9"/>
  </r>
  <r>
    <x v="10"/>
  </r>
  <r>
    <x v="10"/>
  </r>
  <r>
    <x v="10"/>
  </r>
  <r>
    <x v="11"/>
  </r>
  <r>
    <x v="10"/>
  </r>
  <r>
    <x v="8"/>
  </r>
  <r>
    <x v="11"/>
  </r>
  <r>
    <x v="11"/>
  </r>
  <r>
    <x v="10"/>
  </r>
  <r>
    <x v="10"/>
  </r>
  <r>
    <x v="11"/>
  </r>
  <r>
    <x v="12"/>
  </r>
  <r>
    <x v="10"/>
  </r>
  <r>
    <x v="10"/>
  </r>
  <r>
    <x v="10"/>
  </r>
  <r>
    <x v="11"/>
  </r>
  <r>
    <x v="11"/>
  </r>
  <r>
    <x v="11"/>
  </r>
  <r>
    <x v="8"/>
  </r>
  <r>
    <x v="11"/>
  </r>
  <r>
    <x v="11"/>
  </r>
  <r>
    <x v="11"/>
  </r>
  <r>
    <x v="11"/>
  </r>
  <r>
    <x v="12"/>
  </r>
  <r>
    <x v="11"/>
  </r>
  <r>
    <x v="12"/>
  </r>
  <r>
    <x v="12"/>
  </r>
  <r>
    <x v="10"/>
  </r>
  <r>
    <x v="12"/>
  </r>
  <r>
    <x v="10"/>
  </r>
  <r>
    <x v="11"/>
  </r>
  <r>
    <x v="11"/>
  </r>
  <r>
    <x v="12"/>
  </r>
  <r>
    <x v="10"/>
  </r>
  <r>
    <x v="10"/>
  </r>
  <r>
    <x v="10"/>
  </r>
  <r>
    <x v="10"/>
  </r>
  <r>
    <x v="12"/>
  </r>
  <r>
    <x v="10"/>
  </r>
  <r>
    <x v="11"/>
  </r>
  <r>
    <x v="12"/>
  </r>
  <r>
    <x v="8"/>
  </r>
  <r>
    <x v="10"/>
  </r>
  <r>
    <x v="8"/>
  </r>
  <r>
    <x v="10"/>
  </r>
  <r>
    <x v="11"/>
  </r>
  <r>
    <x v="11"/>
  </r>
  <r>
    <x v="11"/>
  </r>
  <r>
    <x v="10"/>
  </r>
  <r>
    <x v="10"/>
  </r>
  <r>
    <x v="10"/>
  </r>
  <r>
    <x v="8"/>
  </r>
  <r>
    <x v="8"/>
  </r>
  <r>
    <x v="10"/>
  </r>
  <r>
    <x v="10"/>
  </r>
  <r>
    <x v="11"/>
  </r>
  <r>
    <x v="10"/>
  </r>
  <r>
    <x v="11"/>
  </r>
  <r>
    <x v="10"/>
  </r>
  <r>
    <x v="11"/>
  </r>
  <r>
    <x v="8"/>
  </r>
  <r>
    <x v="11"/>
  </r>
  <r>
    <x v="8"/>
  </r>
  <r>
    <x v="8"/>
  </r>
  <r>
    <x v="8"/>
  </r>
  <r>
    <x v="11"/>
  </r>
  <r>
    <x v="11"/>
  </r>
  <r>
    <x v="8"/>
  </r>
  <r>
    <x v="10"/>
  </r>
  <r>
    <x v="11"/>
  </r>
  <r>
    <x v="11"/>
  </r>
  <r>
    <x v="12"/>
  </r>
  <r>
    <x v="12"/>
  </r>
  <r>
    <x v="10"/>
  </r>
  <r>
    <x v="11"/>
  </r>
  <r>
    <x v="11"/>
  </r>
  <r>
    <x v="11"/>
  </r>
  <r>
    <x v="11"/>
  </r>
  <r>
    <x v="11"/>
  </r>
  <r>
    <x v="10"/>
  </r>
  <r>
    <x v="11"/>
  </r>
  <r>
    <x v="11"/>
  </r>
  <r>
    <x v="8"/>
  </r>
  <r>
    <x v="11"/>
  </r>
  <r>
    <x v="11"/>
  </r>
  <r>
    <x v="10"/>
  </r>
  <r>
    <x v="8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8"/>
  </r>
  <r>
    <x v="10"/>
  </r>
  <r>
    <x v="10"/>
  </r>
  <r>
    <x v="10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10"/>
  </r>
  <r>
    <x v="12"/>
  </r>
  <r>
    <x v="11"/>
  </r>
  <r>
    <x v="11"/>
  </r>
  <r>
    <x v="10"/>
  </r>
  <r>
    <x v="11"/>
  </r>
  <r>
    <x v="12"/>
  </r>
  <r>
    <x v="10"/>
  </r>
  <r>
    <x v="10"/>
  </r>
  <r>
    <x v="10"/>
  </r>
  <r>
    <x v="10"/>
  </r>
  <r>
    <x v="10"/>
  </r>
  <r>
    <x v="11"/>
  </r>
  <r>
    <x v="11"/>
  </r>
  <r>
    <x v="10"/>
  </r>
  <r>
    <x v="12"/>
  </r>
  <r>
    <x v="10"/>
  </r>
  <r>
    <x v="12"/>
  </r>
  <r>
    <x v="10"/>
  </r>
  <r>
    <x v="10"/>
  </r>
  <r>
    <x v="8"/>
  </r>
  <r>
    <x v="8"/>
  </r>
  <r>
    <x v="10"/>
  </r>
  <r>
    <x v="10"/>
  </r>
  <r>
    <x v="10"/>
  </r>
  <r>
    <x v="10"/>
  </r>
  <r>
    <x v="11"/>
  </r>
  <r>
    <x v="11"/>
  </r>
  <r>
    <x v="8"/>
  </r>
  <r>
    <x v="11"/>
  </r>
  <r>
    <x v="11"/>
  </r>
  <r>
    <x v="11"/>
  </r>
  <r>
    <x v="12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1"/>
  </r>
  <r>
    <x v="11"/>
  </r>
  <r>
    <x v="11"/>
  </r>
  <r>
    <x v="8"/>
  </r>
  <r>
    <x v="12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8"/>
  </r>
  <r>
    <x v="10"/>
  </r>
  <r>
    <x v="11"/>
  </r>
  <r>
    <x v="10"/>
  </r>
  <r>
    <x v="10"/>
  </r>
  <r>
    <x v="12"/>
  </r>
  <r>
    <x v="12"/>
  </r>
  <r>
    <x v="10"/>
  </r>
  <r>
    <x v="10"/>
  </r>
  <r>
    <x v="10"/>
  </r>
  <r>
    <x v="10"/>
  </r>
  <r>
    <x v="8"/>
  </r>
  <r>
    <x v="10"/>
  </r>
  <r>
    <x v="10"/>
  </r>
  <r>
    <x v="11"/>
  </r>
  <r>
    <x v="11"/>
  </r>
  <r>
    <x v="11"/>
  </r>
  <r>
    <x v="10"/>
  </r>
  <r>
    <x v="11"/>
  </r>
  <r>
    <x v="10"/>
  </r>
  <r>
    <x v="10"/>
  </r>
  <r>
    <x v="11"/>
  </r>
  <r>
    <x v="11"/>
  </r>
  <r>
    <x v="8"/>
  </r>
  <r>
    <x v="11"/>
  </r>
  <r>
    <x v="10"/>
  </r>
  <r>
    <x v="10"/>
  </r>
  <r>
    <x v="10"/>
  </r>
  <r>
    <x v="10"/>
  </r>
  <r>
    <x v="10"/>
  </r>
  <r>
    <x v="11"/>
  </r>
  <r>
    <x v="10"/>
  </r>
  <r>
    <x v="11"/>
  </r>
  <r>
    <x v="10"/>
  </r>
  <r>
    <x v="11"/>
  </r>
  <r>
    <x v="11"/>
  </r>
  <r>
    <x v="10"/>
  </r>
  <r>
    <x v="10"/>
  </r>
  <r>
    <x v="10"/>
  </r>
  <r>
    <x v="10"/>
  </r>
  <r>
    <x v="11"/>
  </r>
  <r>
    <x v="10"/>
  </r>
  <r>
    <x v="8"/>
  </r>
  <r>
    <x v="8"/>
  </r>
  <r>
    <x v="8"/>
  </r>
  <r>
    <x v="10"/>
  </r>
  <r>
    <x v="10"/>
  </r>
  <r>
    <x v="10"/>
  </r>
  <r>
    <x v="10"/>
  </r>
  <r>
    <x v="8"/>
  </r>
  <r>
    <x v="10"/>
  </r>
  <r>
    <x v="11"/>
  </r>
  <r>
    <x v="11"/>
  </r>
  <r>
    <x v="10"/>
  </r>
  <r>
    <x v="10"/>
  </r>
  <r>
    <x v="10"/>
  </r>
  <r>
    <x v="10"/>
  </r>
  <r>
    <x v="10"/>
  </r>
  <r>
    <x v="10"/>
  </r>
  <r>
    <x v="11"/>
  </r>
  <r>
    <x v="12"/>
  </r>
  <r>
    <x v="10"/>
  </r>
  <r>
    <x v="10"/>
  </r>
  <r>
    <x v="10"/>
  </r>
  <r>
    <x v="11"/>
  </r>
  <r>
    <x v="11"/>
  </r>
  <r>
    <x v="10"/>
  </r>
  <r>
    <x v="10"/>
  </r>
  <r>
    <x v="10"/>
  </r>
  <r>
    <x v="8"/>
  </r>
  <r>
    <x v="10"/>
  </r>
  <r>
    <x v="10"/>
  </r>
  <r>
    <x v="10"/>
  </r>
  <r>
    <x v="11"/>
  </r>
  <r>
    <x v="10"/>
  </r>
  <r>
    <x v="10"/>
  </r>
  <r>
    <x v="10"/>
  </r>
  <r>
    <x v="8"/>
  </r>
  <r>
    <x v="10"/>
  </r>
  <r>
    <x v="10"/>
  </r>
  <r>
    <x v="8"/>
  </r>
  <r>
    <x v="8"/>
  </r>
  <r>
    <x v="10"/>
  </r>
  <r>
    <x v="10"/>
  </r>
  <r>
    <x v="10"/>
  </r>
  <r>
    <x v="10"/>
  </r>
  <r>
    <x v="11"/>
  </r>
  <r>
    <x v="11"/>
  </r>
  <r>
    <x v="10"/>
  </r>
  <r>
    <x v="11"/>
  </r>
  <r>
    <x v="11"/>
  </r>
  <r>
    <x v="11"/>
  </r>
  <r>
    <x v="8"/>
  </r>
  <r>
    <x v="12"/>
  </r>
  <r>
    <x v="11"/>
  </r>
  <r>
    <x v="11"/>
  </r>
  <r>
    <x v="11"/>
  </r>
  <r>
    <x v="10"/>
  </r>
  <r>
    <x v="10"/>
  </r>
  <r>
    <x v="10"/>
  </r>
  <r>
    <x v="10"/>
  </r>
  <r>
    <x v="8"/>
  </r>
  <r>
    <x v="8"/>
  </r>
  <r>
    <x v="10"/>
  </r>
  <r>
    <x v="10"/>
  </r>
  <r>
    <x v="10"/>
  </r>
  <r>
    <x v="8"/>
  </r>
  <r>
    <x v="11"/>
  </r>
  <r>
    <x v="11"/>
  </r>
  <r>
    <x v="8"/>
  </r>
  <r>
    <x v="11"/>
  </r>
  <r>
    <x v="11"/>
  </r>
  <r>
    <x v="11"/>
  </r>
  <r>
    <x v="8"/>
  </r>
  <r>
    <x v="11"/>
  </r>
  <r>
    <x v="11"/>
  </r>
  <r>
    <x v="10"/>
  </r>
  <r>
    <x v="8"/>
  </r>
  <r>
    <x v="11"/>
  </r>
  <r>
    <x v="8"/>
  </r>
  <r>
    <x v="8"/>
  </r>
  <r>
    <x v="10"/>
  </r>
  <r>
    <x v="10"/>
  </r>
  <r>
    <x v="10"/>
  </r>
  <r>
    <x v="10"/>
  </r>
  <r>
    <x v="10"/>
  </r>
  <r>
    <x v="10"/>
  </r>
  <r>
    <x v="10"/>
  </r>
  <r>
    <x v="8"/>
  </r>
  <r>
    <x v="10"/>
  </r>
  <r>
    <x v="10"/>
  </r>
  <r>
    <x v="10"/>
  </r>
  <r>
    <x v="10"/>
  </r>
  <r>
    <x v="11"/>
  </r>
  <r>
    <x v="11"/>
  </r>
  <r>
    <x v="10"/>
  </r>
  <r>
    <x v="11"/>
  </r>
  <r>
    <x v="10"/>
  </r>
  <r>
    <x v="8"/>
  </r>
  <r>
    <x v="8"/>
  </r>
  <r>
    <x v="10"/>
  </r>
  <r>
    <x v="11"/>
  </r>
  <r>
    <x v="11"/>
  </r>
  <r>
    <x v="10"/>
  </r>
  <r>
    <x v="11"/>
  </r>
  <r>
    <x v="11"/>
  </r>
  <r>
    <x v="10"/>
  </r>
  <r>
    <x v="12"/>
  </r>
  <r>
    <x v="11"/>
  </r>
  <r>
    <x v="11"/>
  </r>
  <r>
    <x v="11"/>
  </r>
  <r>
    <x v="11"/>
  </r>
  <r>
    <x v="10"/>
  </r>
  <r>
    <x v="10"/>
  </r>
  <r>
    <x v="10"/>
  </r>
  <r>
    <x v="11"/>
  </r>
  <r>
    <x v="11"/>
  </r>
  <r>
    <x v="11"/>
  </r>
  <r>
    <x v="12"/>
  </r>
  <r>
    <x v="12"/>
  </r>
  <r>
    <x v="10"/>
  </r>
  <r>
    <x v="10"/>
  </r>
  <r>
    <x v="11"/>
  </r>
  <r>
    <x v="10"/>
  </r>
  <r>
    <x v="10"/>
  </r>
  <r>
    <x v="12"/>
  </r>
  <r>
    <x v="11"/>
  </r>
  <r>
    <x v="12"/>
  </r>
  <r>
    <x v="10"/>
  </r>
  <r>
    <x v="12"/>
  </r>
  <r>
    <x v="12"/>
  </r>
  <r>
    <x v="11"/>
  </r>
  <r>
    <x v="10"/>
  </r>
  <r>
    <x v="8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1"/>
  </r>
  <r>
    <x v="10"/>
  </r>
  <r>
    <x v="10"/>
  </r>
  <r>
    <x v="11"/>
  </r>
  <r>
    <x v="11"/>
  </r>
  <r>
    <x v="10"/>
  </r>
  <r>
    <x v="8"/>
  </r>
  <r>
    <x v="12"/>
  </r>
  <r>
    <x v="10"/>
  </r>
  <r>
    <x v="8"/>
  </r>
  <r>
    <x v="8"/>
  </r>
  <r>
    <x v="8"/>
  </r>
  <r>
    <x v="10"/>
  </r>
  <r>
    <x v="8"/>
  </r>
  <r>
    <x v="10"/>
  </r>
  <r>
    <x v="8"/>
  </r>
  <r>
    <x v="10"/>
  </r>
  <r>
    <x v="11"/>
  </r>
  <r>
    <x v="10"/>
  </r>
  <r>
    <x v="10"/>
  </r>
  <r>
    <x v="10"/>
  </r>
  <r>
    <x v="11"/>
  </r>
  <r>
    <x v="10"/>
  </r>
  <r>
    <x v="10"/>
  </r>
  <r>
    <x v="8"/>
  </r>
  <r>
    <x v="10"/>
  </r>
  <r>
    <x v="8"/>
  </r>
  <r>
    <x v="10"/>
  </r>
  <r>
    <x v="10"/>
  </r>
  <r>
    <x v="8"/>
  </r>
  <r>
    <x v="12"/>
  </r>
  <r>
    <x v="11"/>
  </r>
  <r>
    <x v="12"/>
  </r>
  <r>
    <x v="11"/>
  </r>
  <r>
    <x v="10"/>
  </r>
  <r>
    <x v="10"/>
  </r>
  <r>
    <x v="8"/>
  </r>
  <r>
    <x v="11"/>
  </r>
  <r>
    <x v="10"/>
  </r>
  <r>
    <x v="10"/>
  </r>
  <r>
    <x v="10"/>
  </r>
  <r>
    <x v="12"/>
  </r>
  <r>
    <x v="11"/>
  </r>
  <r>
    <x v="11"/>
  </r>
  <r>
    <x v="12"/>
  </r>
  <r>
    <x v="11"/>
  </r>
  <r>
    <x v="11"/>
  </r>
  <r>
    <x v="8"/>
  </r>
  <r>
    <x v="12"/>
  </r>
  <r>
    <x v="11"/>
  </r>
  <r>
    <x v="12"/>
  </r>
  <r>
    <x v="10"/>
  </r>
  <r>
    <x v="10"/>
  </r>
  <r>
    <x v="8"/>
  </r>
  <r>
    <x v="10"/>
  </r>
  <r>
    <x v="11"/>
  </r>
  <r>
    <x v="11"/>
  </r>
  <r>
    <x v="11"/>
  </r>
  <r>
    <x v="11"/>
  </r>
  <r>
    <x v="12"/>
  </r>
  <r>
    <x v="12"/>
  </r>
  <r>
    <x v="12"/>
  </r>
  <r>
    <x v="8"/>
  </r>
  <r>
    <x v="8"/>
  </r>
  <r>
    <x v="10"/>
  </r>
  <r>
    <x v="10"/>
  </r>
  <r>
    <x v="11"/>
  </r>
  <r>
    <x v="11"/>
  </r>
  <r>
    <x v="11"/>
  </r>
  <r>
    <x v="11"/>
  </r>
  <r>
    <x v="10"/>
  </r>
  <r>
    <x v="8"/>
  </r>
  <r>
    <x v="11"/>
  </r>
  <r>
    <x v="11"/>
  </r>
  <r>
    <x v="11"/>
  </r>
  <r>
    <x v="8"/>
  </r>
  <r>
    <x v="8"/>
  </r>
  <r>
    <x v="10"/>
  </r>
  <r>
    <x v="8"/>
  </r>
  <r>
    <x v="10"/>
  </r>
  <r>
    <x v="10"/>
  </r>
  <r>
    <x v="11"/>
  </r>
  <r>
    <x v="10"/>
  </r>
  <r>
    <x v="8"/>
  </r>
  <r>
    <x v="10"/>
  </r>
  <r>
    <x v="11"/>
  </r>
  <r>
    <x v="11"/>
  </r>
  <r>
    <x v="8"/>
  </r>
  <r>
    <x v="12"/>
  </r>
  <r>
    <x v="12"/>
  </r>
  <r>
    <x v="11"/>
  </r>
  <r>
    <x v="11"/>
  </r>
  <r>
    <x v="11"/>
  </r>
  <r>
    <x v="10"/>
  </r>
  <r>
    <x v="10"/>
  </r>
  <r>
    <x v="11"/>
  </r>
  <r>
    <x v="11"/>
  </r>
  <r>
    <x v="8"/>
  </r>
  <r>
    <x v="10"/>
  </r>
  <r>
    <x v="8"/>
  </r>
  <r>
    <x v="10"/>
  </r>
  <r>
    <x v="11"/>
  </r>
  <r>
    <x v="11"/>
  </r>
  <r>
    <x v="11"/>
  </r>
  <r>
    <x v="10"/>
  </r>
  <r>
    <x v="11"/>
  </r>
  <r>
    <x v="11"/>
  </r>
  <r>
    <x v="11"/>
  </r>
  <r>
    <x v="12"/>
  </r>
  <r>
    <x v="11"/>
  </r>
  <r>
    <x v="11"/>
  </r>
  <r>
    <x v="11"/>
  </r>
  <r>
    <x v="11"/>
  </r>
  <r>
    <x v="11"/>
  </r>
  <r>
    <x v="12"/>
  </r>
  <r>
    <x v="10"/>
  </r>
  <r>
    <x v="10"/>
  </r>
  <r>
    <x v="10"/>
  </r>
  <r>
    <x v="10"/>
  </r>
  <r>
    <x v="11"/>
  </r>
  <r>
    <x v="11"/>
  </r>
  <r>
    <x v="10"/>
  </r>
  <r>
    <x v="10"/>
  </r>
  <r>
    <x v="10"/>
  </r>
  <r>
    <x v="11"/>
  </r>
  <r>
    <x v="11"/>
  </r>
  <r>
    <x v="10"/>
  </r>
  <r>
    <x v="11"/>
  </r>
  <r>
    <x v="11"/>
  </r>
  <r>
    <x v="11"/>
  </r>
  <r>
    <x v="11"/>
  </r>
  <r>
    <x v="11"/>
  </r>
  <r>
    <x v="11"/>
  </r>
  <r>
    <x v="10"/>
  </r>
  <r>
    <x v="11"/>
  </r>
  <r>
    <x v="11"/>
  </r>
  <r>
    <x v="11"/>
  </r>
  <r>
    <x v="11"/>
  </r>
  <r>
    <x v="11"/>
  </r>
  <r>
    <x v="10"/>
  </r>
  <r>
    <x v="12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0"/>
  </r>
  <r>
    <x v="8"/>
  </r>
  <r>
    <x v="12"/>
  </r>
  <r>
    <x v="12"/>
  </r>
  <r>
    <x v="12"/>
  </r>
  <r>
    <x v="12"/>
  </r>
  <r>
    <x v="12"/>
  </r>
  <r>
    <x v="12"/>
  </r>
  <r>
    <x v="12"/>
  </r>
  <r>
    <x v="8"/>
  </r>
  <r>
    <x v="10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0"/>
  </r>
  <r>
    <x v="10"/>
  </r>
  <r>
    <x v="11"/>
  </r>
  <r>
    <x v="10"/>
  </r>
  <r>
    <x v="10"/>
  </r>
  <r>
    <x v="10"/>
  </r>
  <r>
    <x v="10"/>
  </r>
  <r>
    <x v="10"/>
  </r>
  <r>
    <x v="10"/>
  </r>
  <r>
    <x v="11"/>
  </r>
  <r>
    <x v="11"/>
  </r>
  <r>
    <x v="12"/>
  </r>
  <r>
    <x v="10"/>
  </r>
  <r>
    <x v="8"/>
  </r>
  <r>
    <x v="10"/>
  </r>
  <r>
    <x v="10"/>
  </r>
  <r>
    <x v="8"/>
  </r>
  <r>
    <x v="12"/>
  </r>
  <r>
    <x v="11"/>
  </r>
  <r>
    <x v="11"/>
  </r>
  <r>
    <x v="11"/>
  </r>
  <r>
    <x v="11"/>
  </r>
  <r>
    <x v="11"/>
  </r>
  <r>
    <x v="10"/>
  </r>
  <r>
    <x v="11"/>
  </r>
  <r>
    <x v="11"/>
  </r>
  <r>
    <x v="10"/>
  </r>
  <r>
    <x v="10"/>
  </r>
  <r>
    <x v="10"/>
  </r>
  <r>
    <x v="11"/>
  </r>
  <r>
    <x v="11"/>
  </r>
  <r>
    <x v="11"/>
  </r>
  <r>
    <x v="11"/>
  </r>
  <r>
    <x v="13"/>
  </r>
  <r>
    <x v="15"/>
  </r>
  <r>
    <x v="10"/>
  </r>
  <r>
    <x v="12"/>
  </r>
  <r>
    <x v="11"/>
  </r>
  <r>
    <x v="10"/>
  </r>
  <r>
    <x v="10"/>
  </r>
  <r>
    <x v="10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12"/>
  </r>
  <r>
    <x v="12"/>
  </r>
  <r>
    <x v="11"/>
  </r>
  <r>
    <x v="12"/>
  </r>
  <r>
    <x v="12"/>
  </r>
  <r>
    <x v="11"/>
  </r>
  <r>
    <x v="10"/>
  </r>
  <r>
    <x v="12"/>
  </r>
  <r>
    <x v="12"/>
  </r>
  <r>
    <x v="5"/>
  </r>
  <r>
    <x v="12"/>
  </r>
  <r>
    <x v="12"/>
  </r>
  <r>
    <x v="12"/>
  </r>
  <r>
    <x v="8"/>
  </r>
  <r>
    <x v="8"/>
  </r>
  <r>
    <x v="8"/>
  </r>
  <r>
    <x v="8"/>
  </r>
  <r>
    <x v="10"/>
  </r>
  <r>
    <x v="8"/>
  </r>
  <r>
    <x v="10"/>
  </r>
  <r>
    <x v="12"/>
  </r>
  <r>
    <x v="12"/>
  </r>
  <r>
    <x v="11"/>
  </r>
  <r>
    <x v="10"/>
  </r>
  <r>
    <x v="10"/>
  </r>
  <r>
    <x v="8"/>
  </r>
  <r>
    <x v="8"/>
  </r>
  <r>
    <x v="11"/>
  </r>
  <r>
    <x v="11"/>
  </r>
  <r>
    <x v="11"/>
  </r>
  <r>
    <x v="8"/>
  </r>
  <r>
    <x v="8"/>
  </r>
  <r>
    <x v="11"/>
  </r>
  <r>
    <x v="12"/>
  </r>
  <r>
    <x v="8"/>
  </r>
  <r>
    <x v="13"/>
  </r>
  <r>
    <x v="13"/>
  </r>
  <r>
    <x v="13"/>
  </r>
  <r>
    <x v="10"/>
  </r>
  <r>
    <x v="8"/>
  </r>
  <r>
    <x v="10"/>
  </r>
  <r>
    <x v="8"/>
  </r>
  <r>
    <x v="11"/>
  </r>
  <r>
    <x v="11"/>
  </r>
  <r>
    <x v="11"/>
  </r>
  <r>
    <x v="10"/>
  </r>
  <r>
    <x v="8"/>
  </r>
  <r>
    <x v="10"/>
  </r>
  <r>
    <x v="11"/>
  </r>
  <r>
    <x v="11"/>
  </r>
  <r>
    <x v="12"/>
  </r>
  <r>
    <x v="11"/>
  </r>
  <r>
    <x v="12"/>
  </r>
  <r>
    <x v="11"/>
  </r>
  <r>
    <x v="11"/>
  </r>
  <r>
    <x v="8"/>
  </r>
  <r>
    <x v="11"/>
  </r>
  <r>
    <x v="11"/>
  </r>
  <r>
    <x v="11"/>
  </r>
  <r>
    <x v="9"/>
  </r>
  <r>
    <x v="8"/>
  </r>
  <r>
    <x v="8"/>
  </r>
  <r>
    <x v="8"/>
  </r>
  <r>
    <x v="9"/>
  </r>
  <r>
    <x v="9"/>
  </r>
  <r>
    <x v="9"/>
  </r>
  <r>
    <x v="10"/>
  </r>
  <r>
    <x v="12"/>
  </r>
  <r>
    <x v="10"/>
  </r>
  <r>
    <x v="10"/>
  </r>
  <r>
    <x v="8"/>
  </r>
  <r>
    <x v="10"/>
  </r>
  <r>
    <x v="8"/>
  </r>
  <r>
    <x v="11"/>
  </r>
  <r>
    <x v="12"/>
  </r>
  <r>
    <x v="11"/>
  </r>
  <r>
    <x v="6"/>
  </r>
  <r>
    <x v="5"/>
  </r>
  <r>
    <x v="2"/>
  </r>
  <r>
    <x v="3"/>
  </r>
  <r>
    <x v="0"/>
  </r>
  <r>
    <x v="7"/>
  </r>
  <r>
    <x v="1"/>
  </r>
  <r>
    <x v="0"/>
  </r>
  <r>
    <x v="6"/>
  </r>
  <r>
    <x v="5"/>
  </r>
  <r>
    <x v="1"/>
  </r>
  <r>
    <x v="1"/>
  </r>
  <r>
    <x v="4"/>
  </r>
  <r>
    <x v="0"/>
  </r>
  <r>
    <x v="4"/>
  </r>
  <r>
    <x v="1"/>
  </r>
  <r>
    <x v="7"/>
  </r>
  <r>
    <x v="6"/>
  </r>
  <r>
    <x v="4"/>
  </r>
  <r>
    <x v="4"/>
  </r>
  <r>
    <x v="3"/>
  </r>
  <r>
    <x v="6"/>
  </r>
  <r>
    <x v="5"/>
  </r>
  <r>
    <x v="4"/>
  </r>
  <r>
    <x v="5"/>
  </r>
  <r>
    <x v="0"/>
  </r>
  <r>
    <x v="6"/>
  </r>
  <r>
    <x v="6"/>
  </r>
  <r>
    <x v="1"/>
  </r>
  <r>
    <x v="0"/>
  </r>
  <r>
    <x v="3"/>
  </r>
  <r>
    <x v="2"/>
  </r>
  <r>
    <x v="6"/>
  </r>
  <r>
    <x v="4"/>
  </r>
  <r>
    <x v="5"/>
  </r>
  <r>
    <x v="0"/>
  </r>
  <r>
    <x v="5"/>
  </r>
  <r>
    <x v="2"/>
  </r>
  <r>
    <x v="2"/>
  </r>
  <r>
    <x v="0"/>
  </r>
  <r>
    <x v="3"/>
  </r>
  <r>
    <x v="6"/>
  </r>
  <r>
    <x v="3"/>
  </r>
  <r>
    <x v="5"/>
  </r>
  <r>
    <x v="2"/>
  </r>
  <r>
    <x v="2"/>
  </r>
  <r>
    <x v="6"/>
  </r>
  <r>
    <x v="2"/>
  </r>
  <r>
    <x v="3"/>
  </r>
  <r>
    <x v="0"/>
  </r>
  <r>
    <x v="5"/>
  </r>
  <r>
    <x v="1"/>
  </r>
  <r>
    <x v="0"/>
  </r>
  <r>
    <x v="3"/>
  </r>
  <r>
    <x v="2"/>
  </r>
  <r>
    <x v="2"/>
  </r>
  <r>
    <x v="3"/>
  </r>
  <r>
    <x v="2"/>
  </r>
  <r>
    <x v="7"/>
  </r>
  <r>
    <x v="5"/>
  </r>
  <r>
    <x v="6"/>
  </r>
  <r>
    <x v="0"/>
  </r>
  <r>
    <x v="0"/>
  </r>
  <r>
    <x v="3"/>
  </r>
  <r>
    <x v="0"/>
  </r>
  <r>
    <x v="2"/>
  </r>
  <r>
    <x v="2"/>
  </r>
  <r>
    <x v="3"/>
  </r>
  <r>
    <x v="4"/>
  </r>
  <r>
    <x v="1"/>
  </r>
  <r>
    <x v="2"/>
  </r>
  <r>
    <x v="2"/>
  </r>
  <r>
    <x v="2"/>
  </r>
  <r>
    <x v="2"/>
  </r>
  <r>
    <x v="3"/>
  </r>
  <r>
    <x v="5"/>
  </r>
  <r>
    <x v="6"/>
  </r>
  <r>
    <x v="5"/>
  </r>
  <r>
    <x v="1"/>
  </r>
  <r>
    <x v="3"/>
  </r>
  <r>
    <x v="0"/>
  </r>
  <r>
    <x v="2"/>
  </r>
  <r>
    <x v="6"/>
  </r>
  <r>
    <x v="0"/>
  </r>
  <r>
    <x v="1"/>
  </r>
  <r>
    <x v="0"/>
  </r>
  <r>
    <x v="7"/>
  </r>
  <r>
    <x v="4"/>
  </r>
  <r>
    <x v="0"/>
  </r>
  <r>
    <x v="2"/>
  </r>
  <r>
    <x v="1"/>
  </r>
  <r>
    <x v="2"/>
  </r>
  <r>
    <x v="1"/>
  </r>
  <r>
    <x v="1"/>
  </r>
  <r>
    <x v="2"/>
  </r>
  <r>
    <x v="2"/>
  </r>
  <r>
    <x v="3"/>
  </r>
  <r>
    <x v="3"/>
  </r>
  <r>
    <x v="0"/>
  </r>
  <r>
    <x v="0"/>
  </r>
  <r>
    <x v="4"/>
  </r>
  <r>
    <x v="0"/>
  </r>
  <r>
    <x v="0"/>
  </r>
  <r>
    <x v="6"/>
  </r>
  <r>
    <x v="6"/>
  </r>
  <r>
    <x v="2"/>
  </r>
  <r>
    <x v="5"/>
  </r>
  <r>
    <x v="5"/>
  </r>
  <r>
    <x v="2"/>
  </r>
  <r>
    <x v="3"/>
  </r>
  <r>
    <x v="0"/>
  </r>
  <r>
    <x v="1"/>
  </r>
  <r>
    <x v="1"/>
  </r>
  <r>
    <x v="2"/>
  </r>
  <r>
    <x v="6"/>
  </r>
  <r>
    <x v="2"/>
  </r>
  <r>
    <x v="0"/>
  </r>
  <r>
    <x v="4"/>
  </r>
  <r>
    <x v="3"/>
  </r>
  <r>
    <x v="3"/>
  </r>
  <r>
    <x v="1"/>
  </r>
  <r>
    <x v="5"/>
  </r>
  <r>
    <x v="4"/>
  </r>
  <r>
    <x v="5"/>
  </r>
  <r>
    <x v="2"/>
  </r>
  <r>
    <x v="7"/>
  </r>
  <r>
    <x v="2"/>
  </r>
  <r>
    <x v="5"/>
  </r>
  <r>
    <x v="2"/>
  </r>
  <r>
    <x v="5"/>
  </r>
  <r>
    <x v="5"/>
  </r>
  <r>
    <x v="1"/>
  </r>
  <r>
    <x v="3"/>
  </r>
  <r>
    <x v="0"/>
  </r>
  <r>
    <x v="0"/>
  </r>
  <r>
    <x v="0"/>
  </r>
  <r>
    <x v="4"/>
  </r>
  <r>
    <x v="2"/>
  </r>
  <r>
    <x v="1"/>
  </r>
  <r>
    <x v="3"/>
  </r>
  <r>
    <x v="7"/>
  </r>
  <r>
    <x v="4"/>
  </r>
  <r>
    <x v="6"/>
  </r>
  <r>
    <x v="6"/>
  </r>
  <r>
    <x v="4"/>
  </r>
  <r>
    <x v="6"/>
  </r>
  <r>
    <x v="0"/>
  </r>
  <r>
    <x v="6"/>
  </r>
  <r>
    <x v="5"/>
  </r>
  <r>
    <x v="5"/>
  </r>
  <r>
    <x v="7"/>
  </r>
  <r>
    <x v="5"/>
  </r>
  <r>
    <x v="3"/>
  </r>
  <r>
    <x v="4"/>
  </r>
  <r>
    <x v="3"/>
  </r>
  <r>
    <x v="3"/>
  </r>
  <r>
    <x v="5"/>
  </r>
  <r>
    <x v="6"/>
  </r>
  <r>
    <x v="5"/>
  </r>
  <r>
    <x v="6"/>
  </r>
  <r>
    <x v="0"/>
  </r>
  <r>
    <x v="3"/>
  </r>
  <r>
    <x v="0"/>
  </r>
  <r>
    <x v="6"/>
  </r>
  <r>
    <x v="1"/>
  </r>
  <r>
    <x v="6"/>
  </r>
  <r>
    <x v="3"/>
  </r>
  <r>
    <x v="0"/>
  </r>
  <r>
    <x v="7"/>
  </r>
  <r>
    <x v="4"/>
  </r>
  <r>
    <x v="4"/>
  </r>
  <r>
    <x v="6"/>
  </r>
  <r>
    <x v="4"/>
  </r>
  <r>
    <x v="4"/>
  </r>
  <r>
    <x v="6"/>
  </r>
  <r>
    <x v="3"/>
  </r>
  <r>
    <x v="0"/>
  </r>
  <r>
    <x v="4"/>
  </r>
  <r>
    <x v="5"/>
  </r>
  <r>
    <x v="7"/>
  </r>
  <r>
    <x v="0"/>
  </r>
  <r>
    <x v="5"/>
  </r>
  <r>
    <x v="3"/>
  </r>
  <r>
    <x v="4"/>
  </r>
  <r>
    <x v="3"/>
  </r>
  <r>
    <x v="4"/>
  </r>
  <r>
    <x v="6"/>
  </r>
  <r>
    <x v="1"/>
  </r>
  <r>
    <x v="5"/>
  </r>
  <r>
    <x v="4"/>
  </r>
  <r>
    <x v="3"/>
  </r>
  <r>
    <x v="6"/>
  </r>
  <r>
    <x v="6"/>
  </r>
  <r>
    <x v="6"/>
  </r>
  <r>
    <x v="4"/>
  </r>
  <r>
    <x v="4"/>
  </r>
  <r>
    <x v="4"/>
  </r>
  <r>
    <x v="6"/>
  </r>
  <r>
    <x v="3"/>
  </r>
  <r>
    <x v="3"/>
  </r>
  <r>
    <x v="5"/>
  </r>
  <r>
    <x v="6"/>
  </r>
  <r>
    <x v="5"/>
  </r>
  <r>
    <x v="2"/>
  </r>
  <r>
    <x v="2"/>
  </r>
  <r>
    <x v="2"/>
  </r>
  <r>
    <x v="3"/>
  </r>
  <r>
    <x v="2"/>
  </r>
  <r>
    <x v="2"/>
  </r>
  <r>
    <x v="3"/>
  </r>
  <r>
    <x v="6"/>
  </r>
  <r>
    <x v="2"/>
  </r>
  <r>
    <x v="1"/>
  </r>
  <r>
    <x v="6"/>
  </r>
  <r>
    <x v="5"/>
  </r>
  <r>
    <x v="0"/>
  </r>
  <r>
    <x v="6"/>
  </r>
  <r>
    <x v="2"/>
  </r>
  <r>
    <x v="1"/>
  </r>
  <r>
    <x v="1"/>
  </r>
  <r>
    <x v="2"/>
  </r>
  <r>
    <x v="2"/>
  </r>
  <r>
    <x v="0"/>
  </r>
  <r>
    <x v="0"/>
  </r>
  <r>
    <x v="2"/>
  </r>
  <r>
    <x v="2"/>
  </r>
  <r>
    <x v="6"/>
  </r>
  <r>
    <x v="6"/>
  </r>
  <r>
    <x v="5"/>
  </r>
  <r>
    <x v="6"/>
  </r>
  <r>
    <x v="2"/>
  </r>
  <r>
    <x v="3"/>
  </r>
  <r>
    <x v="6"/>
  </r>
  <r>
    <x v="1"/>
  </r>
  <r>
    <x v="6"/>
  </r>
  <r>
    <x v="3"/>
  </r>
  <r>
    <x v="1"/>
  </r>
  <r>
    <x v="1"/>
  </r>
  <r>
    <x v="2"/>
  </r>
  <r>
    <x v="6"/>
  </r>
  <r>
    <x v="6"/>
  </r>
  <r>
    <x v="6"/>
  </r>
  <r>
    <x v="6"/>
  </r>
  <r>
    <x v="1"/>
  </r>
  <r>
    <x v="2"/>
  </r>
  <r>
    <x v="6"/>
  </r>
  <r>
    <x v="2"/>
  </r>
  <r>
    <x v="6"/>
  </r>
  <r>
    <x v="3"/>
  </r>
  <r>
    <x v="7"/>
  </r>
  <r>
    <x v="6"/>
  </r>
  <r>
    <x v="1"/>
  </r>
  <r>
    <x v="5"/>
  </r>
  <r>
    <x v="2"/>
  </r>
  <r>
    <x v="2"/>
  </r>
  <r>
    <x v="2"/>
  </r>
  <r>
    <x v="1"/>
  </r>
  <r>
    <x v="2"/>
  </r>
  <r>
    <x v="5"/>
  </r>
  <r>
    <x v="3"/>
  </r>
  <r>
    <x v="6"/>
  </r>
  <r>
    <x v="0"/>
  </r>
  <r>
    <x v="5"/>
  </r>
  <r>
    <x v="1"/>
  </r>
  <r>
    <x v="3"/>
  </r>
  <r>
    <x v="2"/>
  </r>
  <r>
    <x v="2"/>
  </r>
  <r>
    <x v="6"/>
  </r>
  <r>
    <x v="2"/>
  </r>
  <r>
    <x v="2"/>
  </r>
  <r>
    <x v="2"/>
  </r>
  <r>
    <x v="3"/>
  </r>
  <r>
    <x v="5"/>
  </r>
  <r>
    <x v="5"/>
  </r>
  <r>
    <x v="5"/>
  </r>
  <r>
    <x v="2"/>
  </r>
  <r>
    <x v="2"/>
  </r>
  <r>
    <x v="1"/>
  </r>
  <r>
    <x v="6"/>
  </r>
  <r>
    <x v="2"/>
  </r>
  <r>
    <x v="5"/>
  </r>
  <r>
    <x v="1"/>
  </r>
  <r>
    <x v="6"/>
  </r>
  <r>
    <x v="6"/>
  </r>
  <r>
    <x v="2"/>
  </r>
  <r>
    <x v="6"/>
  </r>
  <r>
    <x v="2"/>
  </r>
  <r>
    <x v="1"/>
  </r>
  <r>
    <x v="2"/>
  </r>
  <r>
    <x v="3"/>
  </r>
  <r>
    <x v="6"/>
  </r>
  <r>
    <x v="2"/>
  </r>
  <r>
    <x v="2"/>
  </r>
  <r>
    <x v="0"/>
  </r>
  <r>
    <x v="3"/>
  </r>
  <r>
    <x v="6"/>
  </r>
  <r>
    <x v="2"/>
  </r>
  <r>
    <x v="2"/>
  </r>
  <r>
    <x v="5"/>
  </r>
  <r>
    <x v="1"/>
  </r>
  <r>
    <x v="6"/>
  </r>
  <r>
    <x v="6"/>
  </r>
  <r>
    <x v="2"/>
  </r>
  <r>
    <x v="6"/>
  </r>
  <r>
    <x v="6"/>
  </r>
  <r>
    <x v="2"/>
  </r>
  <r>
    <x v="1"/>
  </r>
  <r>
    <x v="6"/>
  </r>
  <r>
    <x v="5"/>
  </r>
  <r>
    <x v="2"/>
  </r>
  <r>
    <x v="6"/>
  </r>
  <r>
    <x v="6"/>
  </r>
  <r>
    <x v="0"/>
  </r>
  <r>
    <x v="1"/>
  </r>
  <r>
    <x v="1"/>
  </r>
  <r>
    <x v="6"/>
  </r>
  <r>
    <x v="4"/>
  </r>
  <r>
    <x v="0"/>
  </r>
  <r>
    <x v="3"/>
  </r>
  <r>
    <x v="0"/>
  </r>
  <r>
    <x v="0"/>
  </r>
  <r>
    <x v="0"/>
  </r>
  <r>
    <x v="0"/>
  </r>
  <r>
    <x v="2"/>
  </r>
  <r>
    <x v="1"/>
  </r>
  <r>
    <x v="6"/>
  </r>
  <r>
    <x v="5"/>
  </r>
  <r>
    <x v="0"/>
  </r>
  <r>
    <x v="3"/>
  </r>
  <r>
    <x v="3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000"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98332526"/>
    <s v="CC98332526"/>
    <s v="LUIS"/>
    <s v="ALBERTO"/>
    <s v="CABRERA"/>
    <s v="TAPIA"/>
    <d v="1964-05-30T00:00:00"/>
    <n v="57"/>
    <n v="5"/>
    <s v="Adultez"/>
    <s v="Otro Grupo Poblacional"/>
    <s v="Ninguno"/>
    <s v="Ninguno"/>
    <m/>
    <s v="Beneficiario"/>
    <m/>
    <s v="Con discapacidad"/>
    <s v="Ninguna"/>
    <s v="Villagarzón"/>
    <m/>
    <n v="3168413367"/>
    <s v="Urbana"/>
    <m/>
    <x v="0"/>
    <x v="0"/>
    <s v="PUTUMAYO"/>
    <x v="0"/>
    <x v="0"/>
    <x v="0"/>
    <s v="I10X"/>
    <m/>
    <m/>
    <m/>
    <s v="Hipertension esencial (primaria)"/>
    <s v="Procedimiento"/>
    <n v="1"/>
    <s v="01903868"/>
    <s v="TRIGLICERIDOS"/>
    <s v="18/02/2022"/>
    <n v="80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361"/>
    <s v="CC27355361"/>
    <s v="ROSARIO"/>
    <s v="YOMAR"/>
    <s v="ORTEGA"/>
    <s v="BENAVIDES"/>
    <d v="1960-12-14T00:00:00"/>
    <n v="61"/>
    <n v="6"/>
    <s v="Persona mayor"/>
    <s v="Otro Grupo Poblacional"/>
    <s v="Ninguno"/>
    <s v="Ninguno"/>
    <m/>
    <s v="Beneficiario"/>
    <m/>
    <s v="Con discapacidad"/>
    <s v="Ninguna"/>
    <s v="Mocoa"/>
    <m/>
    <n v="3125490553"/>
    <s v="Urbana"/>
    <m/>
    <x v="0"/>
    <x v="0"/>
    <s v="PUTUMAYO"/>
    <x v="0"/>
    <x v="0"/>
    <x v="0"/>
    <s v="I10X"/>
    <m/>
    <m/>
    <m/>
    <s v="Hipertension esencial (primaria)"/>
    <s v="Procedimiento"/>
    <n v="1"/>
    <s v="01903818"/>
    <s v="COLESTEROL TOTAL"/>
    <s v="18/02/2022"/>
    <n v="303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6479"/>
    <s v="CC1124866479"/>
    <s v="JUAN"/>
    <s v="CAMILO"/>
    <s v="LOPEZ"/>
    <s v="DELGADO"/>
    <d v="1998-11-03T00:00:00"/>
    <n v="23"/>
    <n v="4"/>
    <s v="Juventud"/>
    <s v="Otro Grupo Poblacional"/>
    <s v="Desplazamiento"/>
    <s v="Desplazamiento forzado"/>
    <m/>
    <s v="Beneficiario"/>
    <m/>
    <s v="Con discapacidad"/>
    <s v="Ninguna"/>
    <s v="Mocoa"/>
    <m/>
    <n v="3222492454"/>
    <s v="Urbana"/>
    <m/>
    <x v="0"/>
    <x v="0"/>
    <s v="PUTUMAYO"/>
    <x v="0"/>
    <x v="0"/>
    <x v="0"/>
    <s v="I10X"/>
    <m/>
    <m/>
    <m/>
    <s v="Hipertension esencial (primaria)"/>
    <s v="Procedimiento"/>
    <n v="1"/>
    <s v="01907107"/>
    <s v="UROBILINOGENO EN ORINA PARCIAL"/>
    <s v="18/02/2022"/>
    <n v="442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18"/>
    <s v="CC41181518"/>
    <s v="OLGA"/>
    <s v="ISABEL"/>
    <s v="RAMIREZ"/>
    <s v="YANDUN"/>
    <d v="1969-09-21T00:00:00"/>
    <n v="52"/>
    <n v="5"/>
    <s v="Adultez"/>
    <s v="Otro Grupo Poblacional"/>
    <s v="Desplazamiento"/>
    <s v="Desplazamiento forzado"/>
    <m/>
    <s v="Beneficiario"/>
    <m/>
    <s v="Sin discapacidad"/>
    <s v="Ninguna"/>
    <s v="Villagarzón"/>
    <m/>
    <n v="3208529488"/>
    <s v="Urbana"/>
    <m/>
    <x v="0"/>
    <x v="0"/>
    <s v="PUTUMAYO"/>
    <x v="0"/>
    <x v="0"/>
    <x v="0"/>
    <s v="I10X"/>
    <m/>
    <m/>
    <m/>
    <s v="Hipertension esencial (primaria)"/>
    <s v="Procedimiento"/>
    <n v="1"/>
    <s v="01903895"/>
    <s v="CREATININA EN SUERO U OTROS FLUIDOS"/>
    <s v="18/02/2022"/>
    <n v="13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280"/>
    <s v="CC18122280"/>
    <s v="CESAR"/>
    <s v="AUGUSTO"/>
    <s v="MARTINEZ"/>
    <s v="ALBAN"/>
    <d v="1953-11-04T00:00:00"/>
    <n v="68"/>
    <n v="6"/>
    <s v="Persona mayor"/>
    <s v="Otro Grupo Poblacional"/>
    <s v="Ninguno"/>
    <s v="Ninguno"/>
    <m/>
    <s v="Beneficiario"/>
    <m/>
    <s v="Sin discapacidad"/>
    <s v="Ninguna"/>
    <s v="Mocoa"/>
    <m/>
    <n v="3115949082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1903815"/>
    <s v="COLESTEROL DE ALTA DENSIDAD"/>
    <s v="18/02/2022"/>
    <n v="4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723"/>
    <s v="CC27474723"/>
    <s v="ESTHER"/>
    <s v="ROSARIO"/>
    <s v="CARLOSAMA"/>
    <s v="BURBANO"/>
    <d v="1970-06-17T00:00:00"/>
    <n v="51"/>
    <n v="5"/>
    <s v="Adultez"/>
    <s v="Otro Grupo Poblacional"/>
    <s v="Desplazamiento"/>
    <s v="Homicidio"/>
    <m/>
    <s v="Beneficiario"/>
    <m/>
    <s v="Sin discapacidad"/>
    <s v="Ninguna"/>
    <s v="Mocoa"/>
    <m/>
    <n v="3114803590"/>
    <s v="Urbana"/>
    <m/>
    <x v="0"/>
    <x v="0"/>
    <s v="PUTUMAYO"/>
    <x v="0"/>
    <x v="0"/>
    <x v="0"/>
    <s v="I10X"/>
    <m/>
    <m/>
    <m/>
    <s v="Hipertension esencial (primaria)"/>
    <s v="Procedimiento"/>
    <n v="1"/>
    <s v="01902208"/>
    <s v="HEMOGRAMA II ( HEMOGLOBINA HEMATOCRITO RECUENTO DE ERITROCITOS INDICES ERITROCITARIOS LEUCOGRAMA RECUENTO DE PLAQUETAS E INDICES PLAQUETARIOS ) SEMIAUTOMATIZADO"/>
    <s v="18/02/2022"/>
    <n v="4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297242"/>
    <s v="CC5297242"/>
    <s v="CARLOS"/>
    <s v="ASSUR"/>
    <s v="RODRIGUEZ"/>
    <s v="LIEVANO"/>
    <d v="1944-08-14T00:00:00"/>
    <n v="77"/>
    <n v="6"/>
    <s v="Persona mayor"/>
    <s v="Otro Grupo Poblacional"/>
    <s v="Ninguno"/>
    <s v="Ninguno"/>
    <m/>
    <s v="Beneficiario"/>
    <m/>
    <s v="Sin discapacidad"/>
    <s v="Ninguna"/>
    <s v="Mocoa"/>
    <m/>
    <n v="3103772249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5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60414"/>
    <s v="CC27360414"/>
    <s v="RUTH"/>
    <s v="ADRIANA"/>
    <s v="GOMEZ"/>
    <s v="LUNA"/>
    <d v="1963-10-15T00:00:00"/>
    <n v="58"/>
    <n v="5"/>
    <s v="Adultez"/>
    <s v="Otro Grupo Poblacional"/>
    <s v="Ninguno"/>
    <s v="Ninguno"/>
    <m/>
    <s v="Beneficiario"/>
    <m/>
    <s v="SIN DATO"/>
    <s v="Ninguna"/>
    <s v="Mocoa"/>
    <m/>
    <n v="3115268686"/>
    <s v="Urbana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15/02/2022"/>
    <n v="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42113"/>
    <s v="CC18142113"/>
    <s v="RODOLFO"/>
    <s v="AZARIAS"/>
    <s v="GOMEZ"/>
    <s v="DIAZ"/>
    <d v="1952-09-10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25210448"/>
    <s v="Urbana"/>
    <m/>
    <x v="0"/>
    <x v="0"/>
    <s v="PUTUMAYO"/>
    <x v="0"/>
    <x v="0"/>
    <x v="0"/>
    <s v="I10X"/>
    <m/>
    <m/>
    <m/>
    <s v="Hipertension esencial (primaria)"/>
    <s v="Procedimiento"/>
    <n v="1"/>
    <s v="01890301"/>
    <s v="CONSULTA DE CONTROL O DE SEGUIMIENTO POR MEDICINA GENERAL"/>
    <s v="17/02/2022"/>
    <n v="24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25171"/>
    <s v="CC39825171"/>
    <s v="YENNY"/>
    <s v="ALEXANDRA"/>
    <s v="RAMIREZ"/>
    <s v="GOMEZ"/>
    <d v="1969-05-26T00:00:00"/>
    <n v="52"/>
    <n v="5"/>
    <s v="Adultez"/>
    <s v="Otro Grupo Poblacional"/>
    <s v="Ninguno"/>
    <s v="Ninguno"/>
    <m/>
    <s v="Beneficiario"/>
    <m/>
    <s v="SIN DATO"/>
    <s v="Ninguna"/>
    <s v="Mocoa"/>
    <m/>
    <n v="3135992145"/>
    <s v="Urbana"/>
    <m/>
    <x v="0"/>
    <x v="1"/>
    <s v="PUTUMAYO"/>
    <x v="1"/>
    <x v="1"/>
    <x v="1"/>
    <s v="I10X"/>
    <m/>
    <m/>
    <m/>
    <s v="Hipertension esencial (primaria)"/>
    <s v="Procedimiento"/>
    <n v="1"/>
    <s v="01871121"/>
    <s v="RADIOGRAFIA DE TORAX ( P. A. O A. P. Y LATERAL - DECUBITO LATERAL - OBLICUAS O LATERAL )"/>
    <s v="25/02/2022"/>
    <n v="1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344"/>
    <s v="CC18123344"/>
    <s v="JULIO"/>
    <s v="BAIRON"/>
    <s v="VIVEROS"/>
    <s v="CHAVEZ"/>
    <d v="1960-08-15T00:00:00"/>
    <n v="61"/>
    <n v="6"/>
    <s v="Persona mayor"/>
    <s v="Otro Grupo Poblacional"/>
    <s v="Ninguno"/>
    <s v="Ninguno"/>
    <m/>
    <s v="Beneficiario"/>
    <m/>
    <s v="SIN DATO"/>
    <s v="Ninguna"/>
    <s v="Mocoa"/>
    <m/>
    <n v="3175760611"/>
    <s v="Urbana"/>
    <m/>
    <x v="0"/>
    <x v="1"/>
    <s v="PUTUMAYO"/>
    <x v="1"/>
    <x v="1"/>
    <x v="1"/>
    <s v="I10X"/>
    <s v="E119"/>
    <m/>
    <m/>
    <s v="Hipertension esencial (primaria)"/>
    <s v="Procedimiento"/>
    <n v="1"/>
    <s v="01881202"/>
    <s v="ECOCARDIOGRAMA TRANSTORACICO"/>
    <s v="12/02/2022"/>
    <n v="1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1"/>
    <s v="CC27356161"/>
    <s v="MARIA"/>
    <s v="MARLENY"/>
    <s v="ANACONA"/>
    <s v="BERMEO"/>
    <d v="1967-12-12T00:00:00"/>
    <n v="54"/>
    <n v="5"/>
    <s v="Adultez"/>
    <s v="Otro Grupo Poblacional"/>
    <s v="Desplazamiento"/>
    <s v="Amenaza"/>
    <m/>
    <s v="Beneficiario"/>
    <m/>
    <s v="SIN DATO"/>
    <s v="Indígena"/>
    <s v="Mocoa"/>
    <m/>
    <n v="313857552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3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62599"/>
    <s v="CC12962599"/>
    <s v="CAMPO"/>
    <s v="HUGO"/>
    <s v="BARRERA"/>
    <s v="BOTINA"/>
    <d v="1957-04-02T00:00:00"/>
    <n v="64"/>
    <n v="6"/>
    <s v="Persona mayor"/>
    <s v="Otro Grupo Poblacional"/>
    <s v="Ninguno"/>
    <s v="Ninguno"/>
    <m/>
    <s v="Beneficiario"/>
    <m/>
    <s v="SIN DATO"/>
    <s v="Ninguna"/>
    <s v="Mocoa"/>
    <m/>
    <n v="3136933924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22/02/2022"/>
    <n v="9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4920"/>
    <s v="CC41104920"/>
    <s v="MARTHA"/>
    <s v="CECILIA"/>
    <s v="PAZ"/>
    <s v="PAYAGUAJE"/>
    <d v="1965-12-01T00:00:00"/>
    <n v="56"/>
    <n v="5"/>
    <s v="Adultez"/>
    <s v="Otro Grupo Poblacional"/>
    <s v="Desplazamiento"/>
    <s v="Desaparición forzada"/>
    <m/>
    <s v="Beneficiario"/>
    <m/>
    <s v="SIN DATO"/>
    <s v="Indígena"/>
    <s v="Mocoa"/>
    <m/>
    <n v="3164059061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22/02/2022"/>
    <n v="1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F"/>
    <m/>
    <s v="CC"/>
    <n v="27128205"/>
    <s v="CC27128205"/>
    <s v="ELVIA"/>
    <s v="MARIA"/>
    <s v="CORTEZ"/>
    <s v="LANDAZURI"/>
    <d v="1937-08-24T00:00:00"/>
    <n v="84"/>
    <n v="6"/>
    <s v="Persona mayor"/>
    <s v="Discapacidad"/>
    <s v="Ninguno"/>
    <s v="Ninguno"/>
    <m/>
    <s v="Beneficiario"/>
    <m/>
    <s v="Con discapacidad"/>
    <s v="Negro, afrocolombiano"/>
    <s v="Villagarzón"/>
    <m/>
    <n v="313375644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2/02/2022"/>
    <n v="6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5591984"/>
    <s v="CC25591984"/>
    <s v="MARIA"/>
    <s v="DIVA"/>
    <s v="CAICEDO"/>
    <s v="VELAZCO"/>
    <d v="1950-01-22T00:00:00"/>
    <n v="72"/>
    <n v="6"/>
    <s v="Persona mayor"/>
    <s v="Otro Grupo Poblacional"/>
    <s v="Desplazamiento"/>
    <s v="Homicidio"/>
    <m/>
    <s v="Beneficiario"/>
    <m/>
    <s v="SIN DATO"/>
    <s v="Ninguna"/>
    <s v="Mocoa"/>
    <m/>
    <n v="3124429007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301"/>
    <s v="CONSULTA DE CONTROL O DE SEGUIMIENTO POR MEDICINA GENERAL"/>
    <s v="15/02/2022"/>
    <n v="12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861"/>
    <s v="CC27362861"/>
    <s v="ELIZABETH"/>
    <s v="NONE"/>
    <s v="RIVERA"/>
    <s v="JIMENEZ"/>
    <d v="1961-04-28T00:00:00"/>
    <n v="60"/>
    <n v="6"/>
    <s v="Persona mayor"/>
    <s v="Otro Grupo Poblacional"/>
    <s v="Ninguno"/>
    <s v="Ninguno"/>
    <m/>
    <s v="Beneficiario"/>
    <m/>
    <s v="SIN DATO"/>
    <s v="Ninguna"/>
    <s v="Mocoa"/>
    <m/>
    <n v="320952037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9/02/2022"/>
    <n v="4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7995"/>
    <s v="CC30737995"/>
    <s v="ANA"/>
    <s v="CRISTINA"/>
    <s v="NARVAEZ"/>
    <s v="MUÑOZ"/>
    <d v="1966-07-25T00:00:00"/>
    <n v="55"/>
    <n v="5"/>
    <s v="Adultez"/>
    <s v="Otro Grupo Poblacional"/>
    <s v="Ninguno"/>
    <s v="Ninguno"/>
    <m/>
    <s v="Beneficiario"/>
    <m/>
    <s v="SIN DATO"/>
    <s v="Ninguna"/>
    <s v="Mocoa"/>
    <m/>
    <n v="3133967423"/>
    <s v="Urbana"/>
    <m/>
    <x v="0"/>
    <x v="3"/>
    <s v="PUTUMAYO"/>
    <x v="3"/>
    <x v="3"/>
    <x v="3"/>
    <s v="I10X"/>
    <m/>
    <m/>
    <m/>
    <s v="Hipertension esencial (primaria)"/>
    <s v="Procedimiento"/>
    <n v="1"/>
    <s v="01890101"/>
    <s v="ATENCION ( VISITA ) DOMICILIARIA - POR MEDICINA GENERAL"/>
    <s v="04/02/2022"/>
    <n v="5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1299"/>
    <s v="CC18101299"/>
    <s v="LUIS"/>
    <s v="ALFONSO"/>
    <s v="BENAVIDES"/>
    <s v="VIVAS"/>
    <d v="1963-02-09T00:00:00"/>
    <n v="59"/>
    <n v="5"/>
    <s v="Adultez"/>
    <s v="Otro Grupo Poblacional"/>
    <s v="Ninguno"/>
    <s v="Ninguno"/>
    <m/>
    <s v="Beneficiario"/>
    <m/>
    <s v="SIN DATO"/>
    <s v="Ninguna"/>
    <s v="Villagarzón"/>
    <m/>
    <n v="3118442860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227348-04"/>
    <s v="DOLEX TABLETAS"/>
    <s v="07/02/2022"/>
    <n v="5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763603"/>
    <s v="CC4763603"/>
    <s v="PEDRO"/>
    <s v="NONE"/>
    <s v="DAZA"/>
    <s v="PEREZ"/>
    <d v="1964-02-20T00:00:00"/>
    <n v="58"/>
    <n v="5"/>
    <s v="Adultez"/>
    <s v="Otro Grupo Poblacional"/>
    <s v="Desplazamiento"/>
    <s v="Perdida de Bienes Muebles o Inmuebles"/>
    <m/>
    <s v="Beneficiario"/>
    <m/>
    <s v="SIN DATO"/>
    <s v="Indígena"/>
    <s v="Mocoa"/>
    <m/>
    <n v="3146311021"/>
    <s v="Urbana"/>
    <m/>
    <x v="0"/>
    <x v="0"/>
    <s v="PUTUMAYO"/>
    <x v="0"/>
    <x v="0"/>
    <x v="0"/>
    <s v="I10X"/>
    <m/>
    <m/>
    <m/>
    <s v="Hipertension esencial (primaria)"/>
    <s v="Medicamento"/>
    <n v="1"/>
    <s v="202236-03"/>
    <s v="FLUCONAZOL 200 MG CAPSULAS"/>
    <s v="07/02/2022"/>
    <n v="5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C"/>
    <m/>
    <s v="CC"/>
    <n v="27353713"/>
    <s v="CC27353713"/>
    <s v="GLORIA"/>
    <s v="ISABEL"/>
    <s v="ACOSTA"/>
    <s v="PANTOJA"/>
    <d v="1952-05-21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34163714"/>
    <s v="Urbana"/>
    <m/>
    <x v="0"/>
    <x v="0"/>
    <s v="PUTUMAYO"/>
    <x v="0"/>
    <x v="0"/>
    <x v="0"/>
    <s v="I10X"/>
    <m/>
    <m/>
    <m/>
    <s v="Hipertension esencial (primaria)"/>
    <s v="Medicamento"/>
    <n v="1"/>
    <s v="19940992-03"/>
    <s v="FIXAMICIN NF GOTAS OTICAS"/>
    <s v="07/02/2022"/>
    <n v="7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8472158"/>
    <s v="CC98472158"/>
    <s v="JESUS"/>
    <s v="ALBEIRO"/>
    <s v="SUAREZ"/>
    <s v="CORTEZ"/>
    <d v="1974-05-17T00:00:00"/>
    <n v="47"/>
    <n v="5"/>
    <s v="Adultez"/>
    <s v="Otro Grupo Poblacional"/>
    <s v="Ninguno"/>
    <s v="Ninguno"/>
    <m/>
    <s v="Beneficiario"/>
    <m/>
    <s v="SIN DATO"/>
    <s v="Ninguna"/>
    <s v="Mocoa"/>
    <m/>
    <n v="3114409239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19935477-03"/>
    <s v="ATOVASTATINA 40 MG"/>
    <s v="07/02/2022"/>
    <n v="5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9814150"/>
    <s v="CC29814150"/>
    <s v="SILVIA"/>
    <s v="NONE"/>
    <s v="GORDILLO"/>
    <s v="GUZMAN"/>
    <d v="1966-03-10T00:00:00"/>
    <n v="55"/>
    <n v="5"/>
    <s v="Adultez"/>
    <s v="Otro Grupo Poblacional"/>
    <s v="Ninguno"/>
    <s v="Ninguno"/>
    <m/>
    <s v="Beneficiario"/>
    <m/>
    <s v="SIN DATO"/>
    <s v="Ninguna"/>
    <s v="Mocoa"/>
    <m/>
    <n v="3202871265"/>
    <s v="Urbana"/>
    <m/>
    <x v="0"/>
    <x v="0"/>
    <s v="PUTUMAYO"/>
    <x v="0"/>
    <x v="0"/>
    <x v="0"/>
    <s v="I10X"/>
    <m/>
    <m/>
    <m/>
    <s v="Hipertension esencial (primaria)"/>
    <s v="Medicamento"/>
    <n v="1"/>
    <s v="19900906-02"/>
    <s v="BIPERIDENO 2 MG"/>
    <s v="07/02/2022"/>
    <n v="7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3600218"/>
    <s v="CC43600218"/>
    <s v="ILDA"/>
    <s v="BERENICE"/>
    <s v="TORO"/>
    <s v="GOMEZ"/>
    <d v="1976-01-10T00:00:00"/>
    <n v="46"/>
    <n v="5"/>
    <s v="Adultez"/>
    <s v="Otro Grupo Poblacional"/>
    <s v="Ninguno"/>
    <s v="Ninguno"/>
    <m/>
    <s v="Beneficiario"/>
    <m/>
    <s v="SIN DATO"/>
    <s v="Ninguna"/>
    <s v="Mocoa"/>
    <m/>
    <n v="3103046456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1980397-02"/>
    <s v="CARBIDOPA X 25 MG Y LEVODOPA X 250 MG"/>
    <s v="07/02/2022"/>
    <n v="4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724"/>
    <s v="CC18100724"/>
    <s v="JOSE"/>
    <s v="IGNACIO"/>
    <s v="DIAZ"/>
    <s v="HUERTAS"/>
    <d v="1958-06-10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12429782"/>
    <s v="Urbana"/>
    <m/>
    <x v="0"/>
    <x v="0"/>
    <s v="PUTUMAYO"/>
    <x v="0"/>
    <x v="0"/>
    <x v="0"/>
    <s v="I10X"/>
    <m/>
    <m/>
    <m/>
    <s v="Hipertension esencial (primaria)"/>
    <s v="Medicamento"/>
    <n v="1"/>
    <s v="20060286-05"/>
    <s v="ESOMEPRAZOL CAPSULA 20 MG"/>
    <s v="07/02/2022"/>
    <n v="5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506"/>
    <s v="CC27359506"/>
    <s v="FANNY"/>
    <s v="MAGOLA"/>
    <s v="PANTOJA"/>
    <s v="DE PIPICANO"/>
    <d v="1957-11-30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112364925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3/02/2022"/>
    <n v="7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385"/>
    <s v="CC27474385"/>
    <s v="AMANDA"/>
    <s v="NONE"/>
    <s v="RIASCOS"/>
    <s v="CHINGAL"/>
    <d v="1956-07-26T00:00:00"/>
    <n v="65"/>
    <n v="6"/>
    <s v="Persona mayor"/>
    <s v="Otro Grupo Poblacional"/>
    <s v="Ninguno"/>
    <s v="Ninguno"/>
    <m/>
    <s v="Beneficiario"/>
    <m/>
    <s v="SIN DATO"/>
    <s v="Ninguna"/>
    <s v="Mocoa"/>
    <m/>
    <n v="3124811944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8"/>
    <s v="CONSULTA DE PRIMERA VEZ POR PSICOLOGIA"/>
    <s v="02/02/2022"/>
    <n v="4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Beneficiario"/>
    <s v="AC"/>
    <m/>
    <s v="CC"/>
    <n v="27353888"/>
    <s v="CC27353888"/>
    <s v="MARIA"/>
    <s v="FANNY"/>
    <s v="MORALES"/>
    <s v="VALENCIA"/>
    <d v="1957-04-28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212454475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2/02/2022"/>
    <n v="16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537"/>
    <s v="CC27362537"/>
    <s v="FANNY"/>
    <s v="NONE"/>
    <s v="BOLAÑOS"/>
    <s v="DE GILON"/>
    <d v="1933-08-01T00:00:00"/>
    <n v="88"/>
    <n v="6"/>
    <s v="Persona mayor"/>
    <s v="Otro Grupo Poblacional"/>
    <s v="Ninguno"/>
    <s v="Ninguno"/>
    <m/>
    <s v="Beneficiario"/>
    <m/>
    <s v="SIN DATO"/>
    <s v="Ninguna"/>
    <s v="Mocoa"/>
    <m/>
    <n v="3108867982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10/02/2022"/>
    <n v="22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7887"/>
    <s v="CC5347887"/>
    <s v="EDUARDO"/>
    <s v="ANTONIO"/>
    <s v="ALVAREZ"/>
    <s v="BOLAÑOS"/>
    <d v="1945-07-24T00:00:00"/>
    <n v="76"/>
    <n v="6"/>
    <s v="Persona mayor"/>
    <s v="Otro Grupo Poblacional"/>
    <s v="Ninguno"/>
    <s v="Ninguno"/>
    <m/>
    <s v="Beneficiario"/>
    <m/>
    <s v="SIN DATO"/>
    <s v="Ninguna"/>
    <s v="Mocoa"/>
    <m/>
    <n v="3123727196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11"/>
    <s v="TRANSPORTE COMERCIAL TERRESTRE - SIMPLE MOCOA ( PUTUMAYO ) A PASTO ( NARIÃƒÂ‘O )"/>
    <s v="26/02/2022"/>
    <n v="16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9835168"/>
    <s v="CC39835168"/>
    <s v="CARMEN"/>
    <s v="RITA"/>
    <s v="ROJAS"/>
    <s v="VARGAS"/>
    <d v="1953-01-18T00:00:00"/>
    <n v="69"/>
    <n v="6"/>
    <s v="Persona mayor"/>
    <s v="Otro Grupo Poblacional"/>
    <s v="Desplazamiento"/>
    <s v="Homicidio"/>
    <m/>
    <s v="Beneficiario"/>
    <m/>
    <s v="SIN DATO"/>
    <s v="Ninguna"/>
    <s v="Villagarzón"/>
    <m/>
    <n v="3114428532"/>
    <s v="Urbana"/>
    <m/>
    <x v="0"/>
    <x v="4"/>
    <s v="PUTUMAYO"/>
    <x v="4"/>
    <x v="4"/>
    <x v="4"/>
    <s v="I10X"/>
    <m/>
    <m/>
    <m/>
    <s v="Hipertension esencial (primaria)"/>
    <s v="Procedimiento"/>
    <n v="1"/>
    <s v="01930860"/>
    <s v="ELECTROMIOGRAFIA EN CADA EXTREMIDAD ( UNO O MAS MUSCULOS )"/>
    <s v="11/02/2022"/>
    <n v="16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651"/>
    <s v="CC18122651"/>
    <s v="VICENTE"/>
    <s v="WILLIAM"/>
    <s v="CASTILLO"/>
    <s v="DELGADO"/>
    <d v="1958-07-20T00:00:00"/>
    <n v="63"/>
    <n v="6"/>
    <s v="Persona mayor"/>
    <s v="Otro Grupo Poblacional"/>
    <s v="Ninguno"/>
    <s v="Ninguno"/>
    <m/>
    <s v="Beneficiario"/>
    <m/>
    <s v="SIN DATO"/>
    <s v="Negro, afrocolombiano"/>
    <s v="Mocoa"/>
    <m/>
    <n v="3138536665"/>
    <s v="Urbana"/>
    <m/>
    <x v="0"/>
    <x v="4"/>
    <s v="PUTUMAYO"/>
    <x v="4"/>
    <x v="4"/>
    <x v="4"/>
    <s v="I10X"/>
    <m/>
    <m/>
    <m/>
    <s v="Hipertension esencial (primaria)"/>
    <s v="Procedimiento"/>
    <n v="1"/>
    <s v="01930860"/>
    <s v="ELECTROMIOGRAFIA EN CADA EXTREMIDAD ( UNO O MAS MUSCULOS )"/>
    <s v="11/02/2022"/>
    <n v="1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3540"/>
    <s v="CC18123540"/>
    <s v="ABRAHAM"/>
    <s v="NONE"/>
    <s v="BERMEO"/>
    <s v="MACIAS"/>
    <d v="1961-06-03T00:00:00"/>
    <n v="60"/>
    <n v="6"/>
    <s v="Persona mayor"/>
    <s v="Otro Grupo Poblacional"/>
    <s v="Ninguno"/>
    <s v="Ninguno"/>
    <m/>
    <s v="Beneficiario"/>
    <m/>
    <s v="SIN DATO"/>
    <s v="Indígena"/>
    <s v="Villagarzón"/>
    <m/>
    <n v="3214499772"/>
    <s v="Urbana"/>
    <m/>
    <x v="0"/>
    <x v="4"/>
    <s v="PUTUMAYO"/>
    <x v="4"/>
    <x v="4"/>
    <x v="4"/>
    <s v="I10X"/>
    <m/>
    <m/>
    <m/>
    <s v="Hipertension esencial (primaria)"/>
    <s v="Procedimiento"/>
    <n v="1"/>
    <s v="01930860"/>
    <s v="ELECTROMIOGRAFIA EN CADA EXTREMIDAD ( UNO O MAS MUSCULOS )"/>
    <s v="11/02/2022"/>
    <n v="1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0377"/>
    <s v="CC41180377"/>
    <s v="MIRIAM"/>
    <s v="DEL CARMEN"/>
    <s v="CEBALLOS"/>
    <s v="CABRERA"/>
    <d v="1962-03-20T00:00:00"/>
    <n v="59"/>
    <n v="5"/>
    <s v="Adultez"/>
    <s v="Otro Grupo Poblacional"/>
    <s v="Ninguno"/>
    <s v="Ninguno"/>
    <m/>
    <s v="Beneficiario"/>
    <m/>
    <s v="SIN DATO"/>
    <s v="Ninguna"/>
    <s v="Villagarzón"/>
    <m/>
    <n v="3203338846"/>
    <s v="Urbana"/>
    <m/>
    <x v="0"/>
    <x v="0"/>
    <s v="PUTUMAYO"/>
    <x v="0"/>
    <x v="0"/>
    <x v="0"/>
    <s v="I10X"/>
    <m/>
    <m/>
    <m/>
    <s v="Hipertension esencial (primaria)"/>
    <s v="Procedimiento"/>
    <n v="1"/>
    <s v="01890366"/>
    <s v="CONSULTA DE CONTROL O DE SEGUIMIENTO POR ESPECIALISTA EN MEDICINA INTERNA"/>
    <s v="09/02/2022"/>
    <n v="1601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70357"/>
    <s v="CC97470357"/>
    <s v="MARIANO"/>
    <s v="NONE"/>
    <s v="JUAGIBIOY"/>
    <s v="MAVISOY"/>
    <d v="1961-08-07T00:00:00"/>
    <n v="60"/>
    <n v="6"/>
    <s v="Persona mayor"/>
    <s v="Otro Grupo Poblacional"/>
    <s v="Ninguno"/>
    <s v="Ninguno"/>
    <m/>
    <s v="Beneficiario"/>
    <m/>
    <s v="SIN DATO"/>
    <s v="Indígena"/>
    <s v="Mocoa"/>
    <m/>
    <n v="3117301171"/>
    <s v="Urbana"/>
    <m/>
    <x v="0"/>
    <x v="3"/>
    <s v="PUTUMAYO"/>
    <x v="3"/>
    <x v="3"/>
    <x v="3"/>
    <s v="I10X"/>
    <m/>
    <m/>
    <m/>
    <s v="Hipertension esencial (primaria)"/>
    <s v="Medicamento"/>
    <n v="1"/>
    <s v="40927-14"/>
    <s v="NIDIPÂ® 30 MG"/>
    <s v="10/02/2022"/>
    <n v="16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F"/>
    <m/>
    <s v="CC"/>
    <n v="18123167"/>
    <s v="CC18123167"/>
    <s v="ALIRIO"/>
    <s v="MARINO"/>
    <s v="CORAL"/>
    <s v="SOLARTE"/>
    <d v="1952-10-31T00:00:00"/>
    <n v="69"/>
    <n v="6"/>
    <s v="Persona mayor"/>
    <s v="Otro Grupo Poblacional"/>
    <s v="Ninguno"/>
    <s v="Ninguno"/>
    <m/>
    <s v="Beneficiario"/>
    <m/>
    <s v="SIN DATO"/>
    <s v="Ninguna"/>
    <s v="Mocoa"/>
    <m/>
    <n v="3118671060"/>
    <s v="Urbana"/>
    <m/>
    <x v="0"/>
    <x v="1"/>
    <s v="PUTUMAYO"/>
    <x v="1"/>
    <x v="1"/>
    <x v="1"/>
    <s v="I10X"/>
    <m/>
    <m/>
    <m/>
    <s v="Hipertension esencial (primaria)"/>
    <s v="Procedimiento"/>
    <n v="1"/>
    <s v="01890201"/>
    <s v="CONSULTA DE PRIMERA VEZ POR MEDICINA GENERAL"/>
    <s v="03/02/2022"/>
    <n v="1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07"/>
    <s v="CC41181507"/>
    <s v="MARIA"/>
    <s v="FABIOLA"/>
    <s v="RECALDE"/>
    <s v="RAMIREZ"/>
    <d v="1972-08-03T00:00:00"/>
    <n v="49"/>
    <n v="5"/>
    <s v="Adultez"/>
    <s v="Otro Grupo Poblacional"/>
    <s v="Desplazamiento"/>
    <s v="Desplazamiento forzado"/>
    <m/>
    <s v="Beneficiario"/>
    <m/>
    <s v="SIN DATO"/>
    <s v="Ninguna"/>
    <s v="Villagarzón"/>
    <m/>
    <n v="310515851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3/02/2022"/>
    <n v="1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686"/>
    <s v="CC27359686"/>
    <s v="ROSMIRA"/>
    <s v="MARIA"/>
    <s v="CORREA"/>
    <s v="POSADA"/>
    <d v="1961-01-18T00:00:00"/>
    <n v="61"/>
    <n v="6"/>
    <s v="Persona mayor"/>
    <s v="Otro Grupo Poblacional"/>
    <s v="Ninguno"/>
    <s v="Ninguno"/>
    <m/>
    <s v="Beneficiario"/>
    <m/>
    <s v="SIN DATO"/>
    <s v="Ninguna"/>
    <s v="Villagarzón"/>
    <m/>
    <n v="311452773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02/02/2022"/>
    <n v="1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674"/>
    <s v="CC18100674"/>
    <s v="HECTOR"/>
    <s v="MARINO"/>
    <s v="BENAVIDES"/>
    <s v="ANDRADE"/>
    <d v="1954-12-21T00:00:00"/>
    <n v="67"/>
    <n v="6"/>
    <s v="Persona mayor"/>
    <s v="Otro Grupo Poblacional"/>
    <s v="Ninguno"/>
    <s v="Ninguno"/>
    <m/>
    <s v="Beneficiario"/>
    <m/>
    <s v="SIN DATO"/>
    <s v="Ninguna"/>
    <s v="Villagarzón"/>
    <m/>
    <n v="310216022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02/02/2022"/>
    <n v="1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01032"/>
    <s v="CC18101032"/>
    <s v="OVETH"/>
    <s v="NONE"/>
    <s v="Rúales"/>
    <s v="TRUJILLO"/>
    <d v="1961-11-03T00:00:00"/>
    <n v="60"/>
    <n v="6"/>
    <s v="Persona mayor"/>
    <s v="Otro Grupo Poblacional"/>
    <s v="Ninguno"/>
    <s v="Ninguno"/>
    <m/>
    <s v="Beneficiario"/>
    <m/>
    <s v="SIN DATO"/>
    <s v="Ninguna"/>
    <s v="Mocoa"/>
    <m/>
    <n v="314302611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02/02/2022"/>
    <n v="19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45712"/>
    <s v="CC18145712"/>
    <s v="FAUSTO"/>
    <s v="EMERSON"/>
    <s v="CAJIAO"/>
    <s v="CAJIAO"/>
    <d v="1978-12-02T00:00:00"/>
    <n v="43"/>
    <n v="5"/>
    <s v="Adultez"/>
    <s v="Otro Grupo Poblacional"/>
    <s v="Ninguno"/>
    <s v="Ninguno"/>
    <m/>
    <s v="Beneficiario"/>
    <m/>
    <s v="SIN DATO"/>
    <s v="Indígena"/>
    <s v="Mocoa"/>
    <m/>
    <n v="3105719214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02/02/2022"/>
    <n v="19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79686"/>
    <s v="CC12979686"/>
    <s v="JOSE"/>
    <s v="LUIS"/>
    <s v="GUZMAN"/>
    <s v="BENAVIDES"/>
    <d v="1963-07-30T00:00:00"/>
    <n v="58"/>
    <n v="5"/>
    <s v="Adultez"/>
    <s v="Otro Grupo Poblacional"/>
    <s v="Ninguno"/>
    <s v="Ninguno"/>
    <m/>
    <s v="Beneficiario"/>
    <m/>
    <s v="SIN DATO"/>
    <s v="Ninguna"/>
    <s v="Mocoa"/>
    <m/>
    <n v="311232504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02/02/2022"/>
    <n v="12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085"/>
    <s v="CC27355085"/>
    <s v="MARIA"/>
    <s v="ELENA"/>
    <s v="MORA"/>
    <s v="LOPEZ"/>
    <d v="1955-12-03T00:00:00"/>
    <n v="66"/>
    <n v="6"/>
    <s v="Persona mayor"/>
    <s v="Otro Grupo Poblacional"/>
    <s v="Desplazamiento"/>
    <s v="Homicidio"/>
    <m/>
    <s v="Beneficiario"/>
    <m/>
    <s v="SIN DATO"/>
    <s v="Ninguna"/>
    <s v="Mocoa"/>
    <m/>
    <n v="3142052992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02/02/2022"/>
    <n v="1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726791"/>
    <s v="CC3726791"/>
    <s v="GENERO"/>
    <s v="RAFAEL"/>
    <s v="MARTINEZ"/>
    <s v="MEZA"/>
    <d v="1953-10-04T00:00:00"/>
    <n v="68"/>
    <n v="6"/>
    <s v="Persona mayor"/>
    <s v="Otro Grupo Poblacional"/>
    <s v="Desplazamiento"/>
    <s v="Desplazamiento forzado"/>
    <m/>
    <s v="Beneficiario"/>
    <m/>
    <s v="SIN DATO"/>
    <s v="Ninguna"/>
    <s v="Mocoa"/>
    <m/>
    <n v="322816941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2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5016"/>
    <s v="CC18125016"/>
    <s v="CAMPO"/>
    <s v="ELIAS"/>
    <s v="HERNANDEZ"/>
    <s v="GARRETA"/>
    <d v="1969-04-22T00:00:00"/>
    <n v="52"/>
    <n v="5"/>
    <s v="Adultez"/>
    <s v="Adulto Mayor"/>
    <s v="Desplazamiento"/>
    <s v="Homicidio"/>
    <m/>
    <s v="Beneficiario"/>
    <m/>
    <s v="SIN DATO"/>
    <s v="Ninguna"/>
    <s v="Villagarzón"/>
    <m/>
    <n v="311847360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7106"/>
    <s v="UROANALISIS"/>
    <s v="02/02/2022"/>
    <n v="5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884"/>
    <s v="CC18123884"/>
    <s v="CARLOS"/>
    <s v="HENRRY"/>
    <s v="CUELLAR"/>
    <s v="ROJAS"/>
    <d v="1964-05-15T00:00:00"/>
    <n v="57"/>
    <n v="5"/>
    <s v="Adultez"/>
    <s v="Otro Grupo Poblacional"/>
    <s v="Ninguno"/>
    <s v="Ninguno"/>
    <m/>
    <s v="Beneficiario"/>
    <m/>
    <s v="SIN DATO"/>
    <s v="Ninguna"/>
    <s v="Mocoa"/>
    <m/>
    <n v="3124081353"/>
    <s v="Urbana"/>
    <m/>
    <x v="0"/>
    <x v="0"/>
    <s v="PUTUMAYO"/>
    <x v="0"/>
    <x v="0"/>
    <x v="0"/>
    <s v="I10X"/>
    <m/>
    <m/>
    <m/>
    <s v="Hipertension esencial (primaria)"/>
    <s v="Medicamento"/>
    <n v="1"/>
    <s v="20080792-06"/>
    <s v="SULFATO FERROSO 300 MG TABLETAS RECUBIERTAS"/>
    <s v="14/02/2022"/>
    <n v="6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F"/>
    <m/>
    <s v="CC"/>
    <n v="12957237"/>
    <s v="CC12957237"/>
    <s v="RAUL"/>
    <s v="NONE"/>
    <s v="ERAZO"/>
    <s v="MEJIA"/>
    <d v="1952-03-23T00:00:00"/>
    <n v="69"/>
    <n v="6"/>
    <s v="Persona mayor"/>
    <s v="Otro Grupo Poblacional"/>
    <s v="Ninguno"/>
    <s v="Ninguno"/>
    <m/>
    <s v="Beneficiario"/>
    <m/>
    <s v="SIN DATO"/>
    <s v="Ninguna"/>
    <s v="Mocoa"/>
    <m/>
    <n v="3144144883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3/02/2022"/>
    <n v="10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1106333"/>
    <s v="CC41106333"/>
    <s v="ELIZABETH"/>
    <s v="NONE"/>
    <s v="BLANDON"/>
    <s v="TABARES"/>
    <d v="1966-05-15T00:00:00"/>
    <n v="55"/>
    <n v="5"/>
    <s v="Adultez"/>
    <s v="Otro Grupo Poblacional"/>
    <s v="Ninguno"/>
    <s v="Ninguno"/>
    <m/>
    <s v="Beneficiario"/>
    <m/>
    <s v="SIN DATO"/>
    <s v="Ninguna"/>
    <s v="Mocoa"/>
    <m/>
    <n v="3134342380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08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F"/>
    <m/>
    <s v="CC"/>
    <n v="69005201"/>
    <s v="CC69005201"/>
    <s v="CARMEN"/>
    <s v="ELISA"/>
    <s v="MUCHAVISOY"/>
    <s v="CHINDOY"/>
    <d v="1968-07-14T00:00:00"/>
    <n v="53"/>
    <n v="5"/>
    <s v="Adultez"/>
    <s v="Otro Grupo Poblacional"/>
    <s v="Ninguno"/>
    <s v="Ninguno"/>
    <m/>
    <s v="Beneficiario"/>
    <m/>
    <s v="SIN DATO"/>
    <s v="Indígena"/>
    <s v="Mocoa"/>
    <m/>
    <n v="320201459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8/02/2022"/>
    <n v="7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24374"/>
    <s v="CC30724374"/>
    <s v="NIDIA"/>
    <s v="MERCEDES"/>
    <s v="MURIEL"/>
    <s v="OTERO"/>
    <d v="1960-02-16T00:00:00"/>
    <n v="62"/>
    <n v="6"/>
    <s v="Persona mayor"/>
    <s v="Otro Grupo Poblacional"/>
    <s v="Ninguno"/>
    <s v="Ninguno"/>
    <m/>
    <s v="Beneficiario"/>
    <m/>
    <s v="SIN DATO"/>
    <s v="Ninguna"/>
    <s v="Mocoa"/>
    <m/>
    <n v="3203455215"/>
    <s v="Urbana"/>
    <m/>
    <x v="0"/>
    <x v="2"/>
    <s v="PUTUMAYO"/>
    <x v="2"/>
    <x v="2"/>
    <x v="2"/>
    <s v="I10X"/>
    <m/>
    <m/>
    <m/>
    <s v="Hipertension esencial (primaria)"/>
    <s v="Procedimiento"/>
    <n v="1"/>
    <s v="01903026"/>
    <s v="MICROALBUMINURIA AUTOMATIZADA EN ORINA PARCIAL"/>
    <s v="04/02/2022"/>
    <n v="10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602"/>
    <s v="CC18123602"/>
    <s v="RICHARD"/>
    <s v="JAIME"/>
    <s v="DELGADO"/>
    <s v="ROJAS"/>
    <d v="1962-12-22T00:00:00"/>
    <n v="59"/>
    <n v="5"/>
    <s v="Adultez"/>
    <s v="Otro Grupo Poblacional"/>
    <s v="Ninguno"/>
    <s v="Ninguno"/>
    <m/>
    <s v="Beneficiario"/>
    <m/>
    <s v="SIN DATO"/>
    <s v="Ninguna"/>
    <s v="Mocoa"/>
    <m/>
    <n v="3143261991"/>
    <s v="Urbana"/>
    <m/>
    <x v="0"/>
    <x v="4"/>
    <s v="PUTUMAYO"/>
    <x v="4"/>
    <x v="4"/>
    <x v="4"/>
    <s v="I10X"/>
    <m/>
    <m/>
    <m/>
    <s v="Hipertension esencial (primaria)"/>
    <s v="Procedimiento"/>
    <n v="1"/>
    <s v="01891509"/>
    <s v="NEUROCONDUCCION ( CADA NERVIO )"/>
    <s v="11/02/2022"/>
    <n v="7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E"/>
    <n v="867232"/>
    <s v="CE867232"/>
    <s v="MANUEL"/>
    <s v="NONE"/>
    <s v="ARANDA"/>
    <s v="VIGO"/>
    <d v="1945-04-28T00:00:00"/>
    <n v="76"/>
    <n v="6"/>
    <s v="Persona mayor"/>
    <s v="Otro Grupo Poblacional"/>
    <s v="Ninguno"/>
    <s v="Ninguno"/>
    <m/>
    <s v="Beneficiario"/>
    <m/>
    <s v="SIN DATO"/>
    <s v="Ninguna"/>
    <s v="Mocoa"/>
    <m/>
    <n v="3507418895"/>
    <s v="Urbana"/>
    <m/>
    <x v="0"/>
    <x v="4"/>
    <s v="PUTUMAYO"/>
    <x v="4"/>
    <x v="4"/>
    <x v="4"/>
    <s v="I10X"/>
    <m/>
    <m/>
    <m/>
    <s v="Hipertension esencial (primaria)"/>
    <s v="Procedimiento"/>
    <n v="1"/>
    <s v="01891509"/>
    <s v="NEUROCONDUCCION ( CADA NERVIO )"/>
    <s v="11/02/2022"/>
    <n v="5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4523"/>
    <s v="CC27354523"/>
    <s v="AURA"/>
    <s v="ELISA"/>
    <s v="MONTENEGRO"/>
    <s v="DE BASANTE"/>
    <d v="1956-07-30T00:00:00"/>
    <n v="65"/>
    <n v="6"/>
    <s v="Persona mayor"/>
    <s v="Otro Grupo Poblacional"/>
    <s v="Ninguno"/>
    <s v="Ninguno"/>
    <m/>
    <s v="Beneficiario"/>
    <m/>
    <s v="SIN DATO"/>
    <s v="Ninguna"/>
    <s v="Mocoa"/>
    <m/>
    <n v="3138471438"/>
    <s v="Urbana"/>
    <m/>
    <x v="0"/>
    <x v="4"/>
    <s v="PUTUMAYO"/>
    <x v="4"/>
    <x v="4"/>
    <x v="4"/>
    <s v="I10X"/>
    <m/>
    <m/>
    <m/>
    <s v="Hipertension esencial (primaria)"/>
    <s v="Procedimiento"/>
    <n v="1"/>
    <s v="01930860"/>
    <s v="ELECTROMIOGRAFIA EN CADA EXTREMIDAD ( UNO O MAS MUSCULOS )"/>
    <s v="11/02/2022"/>
    <n v="3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4399"/>
    <s v="CC27354399"/>
    <s v="IMELDA"/>
    <s v="GERARDINA"/>
    <s v="CHÁVEZ"/>
    <s v="SOLARTE"/>
    <d v="1956-04-05T00:00:00"/>
    <n v="65"/>
    <n v="6"/>
    <s v="Persona mayor"/>
    <s v="Otro Grupo Poblacional"/>
    <s v="Ninguno"/>
    <s v="Ninguno"/>
    <m/>
    <s v="Beneficiario"/>
    <m/>
    <s v="SIN DATO"/>
    <s v="Ninguna"/>
    <s v="Mocoa"/>
    <m/>
    <n v="3124472656"/>
    <s v="Urbana"/>
    <m/>
    <x v="0"/>
    <x v="4"/>
    <s v="PUTUMAYO"/>
    <x v="4"/>
    <x v="4"/>
    <x v="4"/>
    <s v="I10X"/>
    <m/>
    <m/>
    <m/>
    <s v="Hipertension esencial (primaria)"/>
    <s v="Procedimiento"/>
    <n v="1"/>
    <s v="01891509"/>
    <s v="NEUROCONDUCCION ( CADA NERVIO )"/>
    <s v="11/02/2022"/>
    <n v="8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C"/>
    <m/>
    <s v="CC"/>
    <n v="27358744"/>
    <s v="CC27358744"/>
    <s v="LILI"/>
    <s v="RAQUEL"/>
    <s v="MURIEL"/>
    <s v="SILVA"/>
    <d v="1940-01-31T00:00:00"/>
    <n v="82"/>
    <n v="6"/>
    <s v="Persona mayor"/>
    <s v="Adulto Mayor"/>
    <s v="Ninguno"/>
    <s v="Ninguno"/>
    <m/>
    <s v="Beneficiario"/>
    <m/>
    <s v="SIN DATO"/>
    <s v="Ninguna"/>
    <s v="Mocoa"/>
    <m/>
    <n v="3124813593"/>
    <s v="Urbana"/>
    <m/>
    <x v="0"/>
    <x v="4"/>
    <s v="PUTUMAYO"/>
    <x v="4"/>
    <x v="4"/>
    <x v="4"/>
    <s v="I10X"/>
    <m/>
    <m/>
    <m/>
    <s v="Hipertension esencial (primaria)"/>
    <s v="Procedimiento"/>
    <n v="1"/>
    <s v="01891509"/>
    <s v="NEUROCONDUCCION ( CADA NERVIO )"/>
    <s v="11/02/2022"/>
    <n v="4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00604"/>
    <s v="CC41100604"/>
    <s v="ANA"/>
    <s v="FELIX"/>
    <s v="PALACIO"/>
    <s v="COPETE"/>
    <d v="1952-05-15T00:00:00"/>
    <n v="69"/>
    <n v="6"/>
    <s v="Persona mayor"/>
    <s v="Otro Grupo Poblacional"/>
    <s v="Desplazamiento"/>
    <s v="Desplazamiento forzado"/>
    <m/>
    <s v="Beneficiario"/>
    <m/>
    <s v="SIN DATO"/>
    <s v="Negro, afrocolombiano"/>
    <s v="Villagarzón"/>
    <m/>
    <n v="320471484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2/02/2022"/>
    <n v="11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8207"/>
    <s v="CC18108207"/>
    <s v="RENE"/>
    <s v="NONE"/>
    <s v="NUSTES"/>
    <s v="CABEZAS"/>
    <d v="1958-05-04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4437889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5/02/2022"/>
    <n v="9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80325"/>
    <s v="CC97480325"/>
    <s v="MILLER"/>
    <s v="EDUARDO"/>
    <s v="JIMENEZ"/>
    <s v="BONILLA"/>
    <d v="1968-12-30T00:00:00"/>
    <n v="53"/>
    <n v="5"/>
    <s v="Adultez"/>
    <s v="Otro Grupo Poblacional"/>
    <s v="Ninguno"/>
    <s v="Ninguno"/>
    <m/>
    <s v="Beneficiario"/>
    <m/>
    <s v="SIN DATO"/>
    <s v="Ninguna"/>
    <s v="Mocoa"/>
    <m/>
    <n v="3214533836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0T0000315"/>
    <s v="TRANSPORTE COMERCIAL TERRESTRE - SIMPLE MOCOA ( PUTUMAYO ) A PUERTO ASIS ( PUTUMAYO )"/>
    <s v="07/02/2022"/>
    <n v="11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7553"/>
    <s v="CC41107553"/>
    <s v="ALEXANDRA"/>
    <s v="NONE"/>
    <s v="VALENCIA"/>
    <s v="LASSO"/>
    <d v="1972-12-21T00:00:00"/>
    <n v="49"/>
    <n v="5"/>
    <s v="Adultez"/>
    <s v="Otro Grupo Poblacional"/>
    <s v="Ninguno"/>
    <s v="Ninguno"/>
    <m/>
    <s v="Beneficiario"/>
    <m/>
    <s v="SIN DATO"/>
    <s v="Ninguna"/>
    <s v="Mocoa"/>
    <m/>
    <n v="3104863331"/>
    <s v="Urbana"/>
    <m/>
    <x v="0"/>
    <x v="2"/>
    <s v="PUTUMAYO"/>
    <x v="2"/>
    <x v="2"/>
    <x v="2"/>
    <s v="I10X"/>
    <m/>
    <m/>
    <m/>
    <s v="Hipertension esencial (primaria)"/>
    <s v="Procedimiento"/>
    <n v="1"/>
    <s v="00T0001038"/>
    <s v="TRANSPORTE COMERCIAL TERRESTRE - SIMPLE PUERTO ASIS ( PUTUMAYO ) A MOCOA ( PUTUMAYO )"/>
    <s v="06/02/2022"/>
    <n v="3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19097"/>
    <s v="CC18119097"/>
    <s v="ANGEL"/>
    <s v="ARVEY"/>
    <s v="QUIÑONEZ"/>
    <s v="BRAVO"/>
    <d v="1968-06-29T00:00:00"/>
    <n v="53"/>
    <n v="5"/>
    <s v="Adultez"/>
    <s v="Otro Grupo Poblacional"/>
    <s v="Desplazamiento"/>
    <s v="Homicidio"/>
    <m/>
    <s v="Beneficiario"/>
    <m/>
    <s v="SIN DATO"/>
    <s v="Ninguna"/>
    <s v="Mocoa"/>
    <m/>
    <n v="3183440943"/>
    <s v="Urbana"/>
    <m/>
    <x v="0"/>
    <x v="3"/>
    <s v="PUTUMAYO"/>
    <x v="3"/>
    <x v="3"/>
    <x v="3"/>
    <s v="I10X"/>
    <m/>
    <m/>
    <m/>
    <s v="Hipertension esencial (primaria)"/>
    <s v="Procedimiento"/>
    <n v="1"/>
    <s v="01881204"/>
    <s v="ECOCARDIOGRAMA TRANSTORACICO TRIDIMENSIONAL"/>
    <s v="07/02/2022"/>
    <n v="4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6226"/>
    <s v="CC18126226"/>
    <s v="LEANDRO"/>
    <s v="LEÓN"/>
    <s v="GÓMEZ"/>
    <s v="GÓMEZ"/>
    <d v="1973-07-14T00:00:00"/>
    <n v="48"/>
    <n v="5"/>
    <s v="Adultez"/>
    <s v="Otro Grupo Poblacional"/>
    <s v="Ninguno"/>
    <s v="Ninguno"/>
    <m/>
    <s v="Beneficiario"/>
    <m/>
    <s v="SIN DATO"/>
    <s v="Ninguna"/>
    <s v="Villagarzón"/>
    <m/>
    <n v="3214627976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25"/>
    <s v="TRANSPORTE COMERCIAL TERRESTRE - SIMPLE ORITO ( PUTUMAYO ) A MOCOA ( PUTUMAYO )"/>
    <s v="07/02/2022"/>
    <n v="4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5655"/>
    <s v="CC1124865655"/>
    <s v="MARTHA"/>
    <s v="LILIANA"/>
    <s v="GARRETA"/>
    <s v="CHINDOY"/>
    <d v="1998-03-14T00:00:00"/>
    <n v="23"/>
    <n v="4"/>
    <s v="Juventud"/>
    <s v="Otro Grupo Poblacional"/>
    <s v="Ninguno"/>
    <s v="Ninguno"/>
    <m/>
    <s v="Beneficiario"/>
    <m/>
    <s v="SIN DATO"/>
    <s v="Ninguna"/>
    <s v="Mocoa"/>
    <m/>
    <n v="3235178913"/>
    <s v="Rural"/>
    <m/>
    <x v="0"/>
    <x v="3"/>
    <s v="PUTUMAYO"/>
    <x v="3"/>
    <x v="3"/>
    <x v="3"/>
    <s v="I10X"/>
    <m/>
    <m/>
    <m/>
    <s v="Hipertension esencial (primaria)"/>
    <s v="Procedimiento"/>
    <n v="1"/>
    <s v="00T0000314"/>
    <s v="TRANSPORTE COMERCIAL TERRESTRE - SIMPLE MOCOA ( PUTUMAYO ) A ORITO ( PUTUMAYO )"/>
    <s v="07/02/2022"/>
    <n v="9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5899"/>
    <s v="CC30735899"/>
    <s v="DORIS"/>
    <s v="AMALIA"/>
    <s v="TELLO"/>
    <s v="ERIRA"/>
    <d v="1965-12-21T00:00:00"/>
    <n v="56"/>
    <n v="5"/>
    <s v="Adultez"/>
    <s v="Otro Grupo Poblacional"/>
    <s v="Ninguno"/>
    <s v="Ninguno"/>
    <m/>
    <s v="Beneficiario"/>
    <m/>
    <s v="SIN DATO"/>
    <s v="Ninguna"/>
    <s v="Mocoa"/>
    <m/>
    <n v="3155593448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55"/>
    <s v="TRANSPORTE COMERCIAL TERRESTRE - SIMPLE VALLE DEL GUAMUEZ ( PUTUMAYO ) A PUERTO ASIS ( PUTUMAYO )"/>
    <s v="18/02/2022"/>
    <n v="11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40634"/>
    <s v="CC39840634"/>
    <s v="DORIS"/>
    <s v="ESPERANZA"/>
    <s v="BURBANO"/>
    <s v="GÓMEZ"/>
    <d v="1963-04-22T00:00:00"/>
    <n v="58"/>
    <n v="5"/>
    <s v="Adultez"/>
    <s v="Otro Grupo Poblacional"/>
    <s v="Desplazamiento"/>
    <s v="Desplazamiento forzado"/>
    <m/>
    <s v="Beneficiario"/>
    <m/>
    <s v="SIN DATO"/>
    <s v="Ninguna"/>
    <s v="Mocoa"/>
    <m/>
    <n v="3105570601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35"/>
    <s v="TRANSPORTE COMERCIAL TERRESTRE - SIMPLE PUERTO ASIS ( PUTUMAYO ) A VALLE DEL GUAMUEZ ( PUTUMAYO )"/>
    <s v="18/02/2022"/>
    <n v="1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6"/>
    <s v="CC27356166"/>
    <s v="DORIS"/>
    <s v="INES"/>
    <s v="OTAYA"/>
    <s v="ACUÑA"/>
    <d v="1967-01-15T00:00:00"/>
    <n v="55"/>
    <n v="5"/>
    <s v="Adultez"/>
    <s v="Otro Grupo Poblacional"/>
    <s v="Ninguno"/>
    <s v="Ninguno"/>
    <m/>
    <s v="Beneficiario"/>
    <m/>
    <s v="SIN DATO"/>
    <s v="Ninguna"/>
    <s v="Mocoa"/>
    <m/>
    <n v="3105570601"/>
    <s v="Urbana"/>
    <m/>
    <x v="0"/>
    <x v="3"/>
    <s v="PUTUMAYO"/>
    <x v="3"/>
    <x v="3"/>
    <x v="3"/>
    <s v="I10X"/>
    <m/>
    <m/>
    <m/>
    <s v="Hipertension esencial (primaria)"/>
    <s v="Medicamento"/>
    <n v="1"/>
    <s v="40927-14"/>
    <s v="NIDIPÂ® 30 MG"/>
    <s v="23/02/2022"/>
    <n v="3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Pensionado"/>
    <s v="AC"/>
    <m/>
    <s v="CC"/>
    <n v="27364399"/>
    <s v="CC27364399"/>
    <s v="MARIA"/>
    <s v="MARGARITA"/>
    <s v="CAMACHO"/>
    <s v="DE SOLARTE"/>
    <d v="1956-02-22T00:00:00"/>
    <n v="66"/>
    <n v="6"/>
    <s v="Persona mayor"/>
    <s v="Otro Grupo Poblacional"/>
    <s v="Ninguno"/>
    <s v="Ninguno"/>
    <m/>
    <s v="Beneficiario"/>
    <m/>
    <s v="SIN DATO"/>
    <s v="Ninguna"/>
    <s v="Villagarzón"/>
    <m/>
    <n v="320389851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21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5720"/>
    <s v="CC27355720"/>
    <s v="ELISA"/>
    <s v="VIRGINIA"/>
    <s v="REVELO"/>
    <s v="JURADO"/>
    <d v="1965-06-05T00:00:00"/>
    <n v="56"/>
    <n v="5"/>
    <s v="Adultez"/>
    <s v="Otro Grupo Poblacional"/>
    <s v="Ninguno"/>
    <s v="Ninguno"/>
    <m/>
    <s v="Beneficiario"/>
    <m/>
    <s v="SIN DATO"/>
    <s v="Ninguna"/>
    <s v="Mocoa"/>
    <m/>
    <n v="313374609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21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022"/>
    <s v="CC27474022"/>
    <s v="ILDA"/>
    <s v="MARIELA"/>
    <s v="SUAREZ"/>
    <s v="VALLEJO"/>
    <d v="1944-04-24T00:00:00"/>
    <n v="77"/>
    <n v="6"/>
    <s v="Persona mayor"/>
    <s v="Otro Grupo Poblacional"/>
    <s v="Ninguno"/>
    <s v="Ninguno"/>
    <m/>
    <s v="Beneficiario"/>
    <m/>
    <s v="SIN DATO"/>
    <s v="Ninguna"/>
    <s v="Mocoa"/>
    <m/>
    <n v="313863024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6/02/2022"/>
    <n v="2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0726423"/>
    <s v="CC30726423"/>
    <s v="MERY"/>
    <s v="JUDITH"/>
    <s v="INSUASTY"/>
    <s v="MADROÑERO"/>
    <d v="1964-06-13T00:00:00"/>
    <n v="57"/>
    <n v="5"/>
    <s v="Adultez"/>
    <s v="Otro Grupo Poblacional"/>
    <s v="Ninguno"/>
    <s v="Ninguno"/>
    <m/>
    <s v="Beneficiario"/>
    <m/>
    <s v="SIN DATO"/>
    <s v="Ninguna"/>
    <s v="Villagarzón"/>
    <m/>
    <n v="3218886912"/>
    <s v="Urbana"/>
    <m/>
    <x v="0"/>
    <x v="0"/>
    <s v="PUTUMAYO"/>
    <x v="0"/>
    <x v="0"/>
    <x v="0"/>
    <s v="I10X"/>
    <m/>
    <m/>
    <m/>
    <s v="Hipertension esencial (primaria)"/>
    <s v="Medicamento"/>
    <n v="1"/>
    <s v="19932660-04"/>
    <s v="GYNOPHARMÂ® 0.25 MCG"/>
    <s v="25/02/2022"/>
    <n v="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0554632"/>
    <s v="CC10554632"/>
    <s v="TORRES"/>
    <s v="TORRES"/>
    <s v="JAIRO"/>
    <s v="NOAP"/>
    <d v="1960-09-10T00:00:00"/>
    <n v="61"/>
    <n v="6"/>
    <s v="Persona mayor"/>
    <s v="Otro Grupo Poblacional"/>
    <s v="Ninguno"/>
    <s v="Ninguno"/>
    <m/>
    <s v="Beneficiario"/>
    <m/>
    <s v="SIN DATO"/>
    <s v="Ninguna"/>
    <s v="Mocoa"/>
    <m/>
    <n v="3233665937"/>
    <s v="Urbana"/>
    <m/>
    <x v="0"/>
    <x v="5"/>
    <s v="PUTUMAYO"/>
    <x v="5"/>
    <x v="5"/>
    <x v="5"/>
    <s v="I10X"/>
    <m/>
    <m/>
    <m/>
    <s v="Hipertension esencial (primaria)"/>
    <s v="Procedimiento"/>
    <n v="1"/>
    <s v="01895003"/>
    <s v="PRUEBA DE MESA BASCULANTE"/>
    <s v="01/02/2022"/>
    <n v="4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9"/>
    <s v="CC69015089"/>
    <s v="ARAUJO"/>
    <s v="ZUÑIGA"/>
    <s v="PATRICIA"/>
    <s v="JANETH"/>
    <d v="1969-06-15T00:00:00"/>
    <n v="52"/>
    <n v="5"/>
    <s v="Adultez"/>
    <s v="Otro Grupo Poblacional"/>
    <s v="Desplazamiento"/>
    <s v="Homicidio"/>
    <m/>
    <s v="Beneficiario"/>
    <m/>
    <s v="SIN DATO"/>
    <s v="Negro, afrocolombiano"/>
    <s v="Mocoa"/>
    <m/>
    <n v="3227273978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25"/>
    <s v="TRANSPORTE COMERCIAL TERRESTRE - SIMPLE ORITO ( PUTUMAYO ) A MOCOA ( PUTUMAYO )"/>
    <s v="28/02/2022"/>
    <n v="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2984995"/>
    <s v="CC12984995"/>
    <s v="GABRIEL"/>
    <s v="NONE"/>
    <s v="SANCHEZ"/>
    <s v="SARASTY"/>
    <d v="1965-06-30T00:00:00"/>
    <n v="56"/>
    <n v="5"/>
    <s v="Adultez"/>
    <s v="Otro Grupo Poblacional"/>
    <s v="Ninguno"/>
    <s v="Ninguno"/>
    <m/>
    <s v="Beneficiario"/>
    <m/>
    <s v="SIN DATO"/>
    <s v="Ninguna"/>
    <s v="Mocoa"/>
    <m/>
    <n v="310343002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4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100647"/>
    <s v="CC18100647"/>
    <s v="CORREA"/>
    <s v="POSADA"/>
    <s v="BERNARDO"/>
    <s v="AURELIO"/>
    <d v="1956-02-19T00:00:00"/>
    <n v="66"/>
    <n v="6"/>
    <s v="Persona mayor"/>
    <s v="Otro Grupo Poblacional"/>
    <s v="Ninguno"/>
    <s v="Ninguno"/>
    <m/>
    <s v="Beneficiario"/>
    <m/>
    <s v="SIN DATO"/>
    <s v="Ninguna"/>
    <s v="Mocoa"/>
    <m/>
    <n v="310761040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10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92"/>
    <s v="CC27353892"/>
    <s v="PASTORA"/>
    <s v="EDILMA"/>
    <s v="MORA"/>
    <s v="VALLEJO"/>
    <d v="1957-12-10T00:00:00"/>
    <n v="64"/>
    <n v="6"/>
    <s v="Persona mayor"/>
    <s v="Otro Grupo Poblacional"/>
    <s v="Ninguno"/>
    <s v="Ninguno"/>
    <m/>
    <s v="Beneficiario"/>
    <m/>
    <s v="SIN DATO"/>
    <s v="Ninguna"/>
    <s v="Mocoa"/>
    <m/>
    <n v="3124482138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10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7"/>
    <s v="CC69015087"/>
    <s v="MYRIAM"/>
    <s v="STELLA"/>
    <s v="BENITEZ"/>
    <s v="GÓMEZ"/>
    <d v="1969-11-20T00:00:00"/>
    <n v="52"/>
    <n v="5"/>
    <s v="Adultez"/>
    <s v="Otro Grupo Poblacional"/>
    <s v="Ninguno"/>
    <s v="Ninguno"/>
    <m/>
    <s v="Beneficiario"/>
    <m/>
    <s v="SIN DATO"/>
    <s v="Ninguna"/>
    <s v="Mocoa"/>
    <m/>
    <n v="313329220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1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7526"/>
    <s v="CC26637526"/>
    <s v="CLAUDIA"/>
    <s v="NONE"/>
    <s v="RUÍZ"/>
    <s v="CARDONA"/>
    <d v="1971-09-13T00:00:00"/>
    <n v="50"/>
    <n v="5"/>
    <s v="Adultez"/>
    <s v="Otro Grupo Poblacional"/>
    <s v="Ninguno"/>
    <s v="Ninguno"/>
    <m/>
    <s v="Beneficiario"/>
    <m/>
    <s v="SIN DATO"/>
    <s v="Ninguna"/>
    <s v="Mocoa"/>
    <m/>
    <n v="3214625850"/>
    <s v="Urbana"/>
    <m/>
    <x v="0"/>
    <x v="4"/>
    <s v="PUTUMAYO"/>
    <x v="4"/>
    <x v="4"/>
    <x v="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s v="28/02/2022"/>
    <n v="1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5683"/>
    <s v="CC18125683"/>
    <s v="JOSÉ"/>
    <s v="ELÍAS"/>
    <s v="RAMOS"/>
    <s v="ARÉVALO"/>
    <d v="1971-02-09T00:00:00"/>
    <n v="51"/>
    <n v="5"/>
    <s v="Adultez"/>
    <s v="Otro Grupo Poblacional"/>
    <s v="Ninguno"/>
    <s v="Ninguno"/>
    <m/>
    <s v="Beneficiario"/>
    <m/>
    <s v="SIN DATO"/>
    <s v="Ninguna"/>
    <s v="Mocoa"/>
    <m/>
    <n v="3138908214"/>
    <s v="Urbana"/>
    <m/>
    <x v="0"/>
    <x v="3"/>
    <s v="PUTUMAYO"/>
    <x v="3"/>
    <x v="3"/>
    <x v="3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s v="22/02/2022"/>
    <n v="1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69005510"/>
    <s v="CC69005510"/>
    <s v="CLARA"/>
    <s v="ELISA"/>
    <s v="ANACONA"/>
    <s v="BERMEO"/>
    <d v="1971-08-10T00:00:00"/>
    <n v="50"/>
    <n v="5"/>
    <s v="Adultez"/>
    <s v="Otro Grupo Poblacional"/>
    <s v="Ninguno"/>
    <s v="Ninguno"/>
    <m/>
    <s v="Beneficiario"/>
    <m/>
    <s v="SIN DATO"/>
    <s v="Ninguna"/>
    <s v="Mocoa"/>
    <m/>
    <n v="3125718357"/>
    <s v="Urbana"/>
    <m/>
    <x v="0"/>
    <x v="3"/>
    <s v="PUTUMAYO"/>
    <x v="3"/>
    <x v="3"/>
    <x v="3"/>
    <s v="I10X"/>
    <m/>
    <m/>
    <m/>
    <s v="Hipertension esencial (primaria)"/>
    <s v="Procedimiento"/>
    <n v="1"/>
    <s v="00Q0000773"/>
    <s v="PAQUETE HIPERTENSION ARTERIAL SIN O CON ENFERMEDAD RENAL CRONICA ESTADIOS 1 - 2 - IPS ESPECIALIZADA"/>
    <s v="28/02/2022"/>
    <n v="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274"/>
    <s v="CC27355274"/>
    <s v="SARAY"/>
    <s v="EUFEMIA"/>
    <s v="RUIZ"/>
    <s v="PAZMIÑO"/>
    <d v="1961-12-23T00:00:00"/>
    <n v="60"/>
    <n v="6"/>
    <s v="Persona mayor"/>
    <s v="Otro Grupo Poblacional"/>
    <s v="Ninguno"/>
    <s v="Ninguno"/>
    <m/>
    <s v="Beneficiario"/>
    <m/>
    <s v="SIN DATO"/>
    <s v="Ninguna"/>
    <s v="Mocoa"/>
    <m/>
    <n v="3112329268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21/02/2022"/>
    <n v="1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82361974"/>
    <s v="CC82361974"/>
    <s v="GABRIEL"/>
    <s v="ALEXANDER"/>
    <s v="MOSQUERA"/>
    <s v="GÓMEZ"/>
    <d v="1974-03-01T00:00:00"/>
    <n v="47"/>
    <n v="5"/>
    <s v="Adultez"/>
    <s v="Otro Grupo Poblacional"/>
    <s v="Desplazamiento"/>
    <s v="Desplazamiento forzado"/>
    <m/>
    <s v="Beneficiario"/>
    <m/>
    <s v="SIN DATO"/>
    <s v="Ninguna"/>
    <s v="Mocoa"/>
    <m/>
    <n v="321978990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1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349939"/>
    <s v="CC5349939"/>
    <s v="JESÚS"/>
    <s v="ANTONIO"/>
    <s v="SOLARTE"/>
    <s v="HERRERA"/>
    <d v="1946-04-16T00:00:00"/>
    <n v="75"/>
    <n v="6"/>
    <s v="Persona mayor"/>
    <s v="Otro Grupo Poblacional"/>
    <s v="Ninguno"/>
    <s v="Ninguno"/>
    <m/>
    <s v="Beneficiario"/>
    <m/>
    <s v="SIN DATO"/>
    <s v="Ninguna"/>
    <s v="Mocoa"/>
    <m/>
    <n v="3122862757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4/02/2022"/>
    <n v="2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0626082"/>
    <s v="CC40626082"/>
    <s v="ANA"/>
    <s v="DELIA"/>
    <s v="VANEGAS"/>
    <s v="MORENO"/>
    <d v="1971-10-26T00:00:00"/>
    <n v="50"/>
    <n v="5"/>
    <s v="Adultez"/>
    <s v="Otro Grupo Poblacional"/>
    <s v="Desplazamiento"/>
    <s v="Amenaza"/>
    <m/>
    <s v="Beneficiario"/>
    <m/>
    <s v="SIN DATO"/>
    <s v="Ninguna"/>
    <s v="Mocoa"/>
    <m/>
    <n v="3212629966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4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5587787"/>
    <s v="CC35587787"/>
    <s v="MARÍA"/>
    <s v="YIRLEY"/>
    <s v="MORENO"/>
    <s v="MOSQUERA"/>
    <d v="1980-08-25T00:00:00"/>
    <n v="41"/>
    <n v="5"/>
    <s v="Adultez"/>
    <s v="Otro Grupo Poblacional"/>
    <s v="Ninguno"/>
    <s v="Ninguno"/>
    <m/>
    <s v="Beneficiario"/>
    <m/>
    <s v="SIN DATO"/>
    <s v="Negro, afrocolombiano"/>
    <s v="Mocoa"/>
    <m/>
    <n v="3157771315"/>
    <s v="Urbana"/>
    <m/>
    <x v="0"/>
    <x v="2"/>
    <s v="PUTUMAYO"/>
    <x v="2"/>
    <x v="2"/>
    <x v="2"/>
    <s v="I10X"/>
    <m/>
    <m/>
    <m/>
    <s v="Hipertension esencial (primaria)"/>
    <s v="Procedimiento"/>
    <n v="1"/>
    <s v="01902208"/>
    <s v="HEMOGRAMA II ( HEMOGLOBINA HEMATOCRITO RECUENTO DE ERITROCITOS INDICES ERITROCITARIOS LEUCOGRAMA RECUENTO DE PLAQUETAS E INDICES PLAQUETARIOS ) SEMIAUTOMATIZADO"/>
    <s v="04/02/2022"/>
    <n v="5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5296872"/>
    <s v="CC5296872"/>
    <s v="ELÍAS"/>
    <s v="NONE"/>
    <s v="NAVARRO"/>
    <s v="PORTILLA"/>
    <d v="1942-02-07T00:00:00"/>
    <n v="80"/>
    <n v="6"/>
    <s v="Persona mayor"/>
    <s v="Otro Grupo Poblacional"/>
    <s v="Ninguno"/>
    <s v="Ninguno"/>
    <m/>
    <s v="Beneficiario"/>
    <m/>
    <s v="SIN DATO"/>
    <s v="Negro, afrocolombiano"/>
    <s v="Mocoa"/>
    <m/>
    <n v="3227569046"/>
    <s v="Urbana"/>
    <m/>
    <x v="0"/>
    <x v="2"/>
    <s v="PUTUMAYO"/>
    <x v="2"/>
    <x v="2"/>
    <x v="2"/>
    <s v="I10X"/>
    <m/>
    <m/>
    <m/>
    <s v="Hipertension esencial (primaria)"/>
    <s v="Procedimiento"/>
    <n v="1"/>
    <s v="01903822"/>
    <s v="CREATINA"/>
    <s v="04/02/2022"/>
    <n v="2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787"/>
    <s v="CC27353787"/>
    <s v="MARÍA"/>
    <s v="DEL CARMEN"/>
    <s v="LUCERO"/>
    <s v="DE MUTUMBAJOY"/>
    <d v="1953-02-10T00:00:00"/>
    <n v="69"/>
    <n v="6"/>
    <s v="Persona mayor"/>
    <s v="Otro Grupo Poblacional"/>
    <s v="Ninguno"/>
    <s v="Ninguno"/>
    <m/>
    <s v="Beneficiario"/>
    <m/>
    <s v="SIN DATO"/>
    <s v="Indígena"/>
    <s v="Mocoa"/>
    <m/>
    <n v="310782672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95"/>
    <s v="CREATININA EN SUERO U OTROS FLUIDOS"/>
    <s v="04/02/2022"/>
    <n v="1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178"/>
    <s v="CC27355178"/>
    <s v="ELFRIDA"/>
    <s v="OMAIRA"/>
    <s v="ROSERO"/>
    <s v="CHICAIZA"/>
    <d v="1962-03-06T00:00:00"/>
    <n v="59"/>
    <n v="5"/>
    <s v="Adultez"/>
    <s v="Otro Grupo Poblacional"/>
    <s v="Ninguno"/>
    <s v="Ninguno"/>
    <m/>
    <s v="Beneficiario"/>
    <m/>
    <s v="SIN DATO"/>
    <s v="Ninguna"/>
    <s v="Mocoa"/>
    <m/>
    <n v="310288816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2/02/2022"/>
    <n v="6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8530"/>
    <s v="CC69008530"/>
    <s v="MARÍA"/>
    <s v="NANCY"/>
    <s v="MORA"/>
    <s v="HERNÁNDEZ"/>
    <d v="1979-12-18T00:00:00"/>
    <n v="42"/>
    <n v="5"/>
    <s v="Adultez"/>
    <s v="Otro Grupo Poblacional"/>
    <s v="Ninguno"/>
    <s v="Ninguno"/>
    <m/>
    <s v="Beneficiario"/>
    <m/>
    <s v="SIN DATO"/>
    <s v="Ninguna"/>
    <s v="Mocoa"/>
    <m/>
    <n v="3125519727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8/02/2022"/>
    <n v="3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56"/>
    <s v="CC27352856"/>
    <s v="ROSARIO"/>
    <s v="AURA"/>
    <s v="MAYA"/>
    <s v="DE CARVAJAL"/>
    <d v="1943-09-15T00:00:00"/>
    <n v="78"/>
    <n v="6"/>
    <s v="Persona mayor"/>
    <s v="Otro Grupo Poblacional"/>
    <s v="Ninguno"/>
    <s v="Ninguno"/>
    <m/>
    <s v="Beneficiario"/>
    <m/>
    <s v="SIN DATO"/>
    <s v="Ninguna"/>
    <s v="Mocoa"/>
    <m/>
    <n v="3227557091"/>
    <s v="Urbana"/>
    <m/>
    <x v="0"/>
    <x v="0"/>
    <s v="PUTUMAYO"/>
    <x v="0"/>
    <x v="0"/>
    <x v="0"/>
    <s v="I10X"/>
    <m/>
    <m/>
    <m/>
    <s v="Hipertension esencial (primaria)"/>
    <s v="Medicamento"/>
    <n v="1"/>
    <s v="19990265-02"/>
    <s v="ACIDO FOLICO 1 MG TABLETAS"/>
    <s v="22/02/2022"/>
    <n v="3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3167"/>
    <s v="CC18103167"/>
    <s v="WILLEM"/>
    <s v="HEVERTH"/>
    <s v="RUALES"/>
    <s v="LÓPEZ"/>
    <d v="1974-11-04T00:00:00"/>
    <n v="47"/>
    <n v="5"/>
    <s v="Adultez"/>
    <s v="Otro Grupo Poblacional"/>
    <s v="Ninguno"/>
    <s v="Ninguno"/>
    <m/>
    <s v="Beneficiario"/>
    <m/>
    <s v="SIN DATO"/>
    <s v="Ninguna"/>
    <s v="Villagarzón"/>
    <m/>
    <n v="322943237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24/02/2022"/>
    <n v="4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053826125"/>
    <s v="CC1053826125"/>
    <s v="MARIA"/>
    <s v="CONCHITA"/>
    <s v="GAVIRIA"/>
    <s v="APRÁEZ"/>
    <d v="1993-04-08T00:00:00"/>
    <n v="28"/>
    <n v="4"/>
    <s v="Juventud"/>
    <s v="Otro Grupo Poblacional"/>
    <s v="Ninguno"/>
    <s v="Ninguno"/>
    <m/>
    <s v="Beneficiario"/>
    <m/>
    <s v="SIN DATO"/>
    <s v="Ninguna"/>
    <s v="Mocoa"/>
    <m/>
    <n v="3146389526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95"/>
    <s v="CREATININA EN SUERO U OTROS FLUIDOS"/>
    <s v="24/02/2022"/>
    <n v="2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335"/>
    <s v="CC18123335"/>
    <s v="OMAR"/>
    <s v="ANTONIO"/>
    <s v="MARTINEZ"/>
    <s v="BURBANO"/>
    <d v="1961-04-25T00:00:00"/>
    <n v="60"/>
    <n v="6"/>
    <s v="Persona mayor"/>
    <s v="Otro Grupo Poblacional"/>
    <s v="Ninguno"/>
    <s v="Ninguno"/>
    <m/>
    <s v="Beneficiario"/>
    <m/>
    <s v="SIN DATO"/>
    <s v="Ninguna"/>
    <s v="Mocoa"/>
    <m/>
    <n v="313263445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24/02/2022"/>
    <n v="5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16"/>
    <s v="CC5349416"/>
    <s v="LUIS"/>
    <s v="ANGEL"/>
    <s v="REVELO"/>
    <s v="RODRIGUEZ"/>
    <d v="1956-06-28T00:00:00"/>
    <n v="65"/>
    <n v="6"/>
    <s v="Persona mayor"/>
    <s v="Otro Grupo Poblacional"/>
    <s v="Ninguno"/>
    <s v="Ninguno"/>
    <m/>
    <s v="Beneficiario"/>
    <m/>
    <s v="SIN DATO"/>
    <s v="Ninguna"/>
    <s v="Mocoa"/>
    <m/>
    <n v="320396791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24/02/2022"/>
    <n v="1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08197"/>
    <s v="CC30708197"/>
    <s v="ALBA"/>
    <s v="CECILIA"/>
    <s v="BUCHELLI"/>
    <s v="LEMUS"/>
    <d v="1957-07-07T00:00:00"/>
    <n v="64"/>
    <n v="6"/>
    <s v="Persona mayor"/>
    <s v="Otro Grupo Poblacional"/>
    <s v="Ninguno"/>
    <s v="Ninguno"/>
    <m/>
    <s v="Beneficiario"/>
    <m/>
    <s v="SIN DATO"/>
    <s v="Ninguna"/>
    <s v="Mocoa"/>
    <m/>
    <n v="3183435535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24/02/2022"/>
    <n v="5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1201"/>
    <s v="CC18101201"/>
    <s v="JOSE"/>
    <s v="EDILBERTO"/>
    <s v="CHAMORRO"/>
    <s v="CUELLAR"/>
    <d v="1963-03-19T00:00:00"/>
    <n v="58"/>
    <n v="5"/>
    <s v="Adultez"/>
    <s v="Otro Grupo Poblacional"/>
    <s v="Ninguno"/>
    <s v="Ninguno"/>
    <m/>
    <s v="Beneficiario"/>
    <m/>
    <s v="SIN DATO"/>
    <s v="Ninguna"/>
    <s v="Mocoa"/>
    <m/>
    <n v="320396791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73"/>
    <s v="CALCIO EN ORINA PARCIAL"/>
    <s v="24/02/2022"/>
    <n v="31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9196"/>
    <s v="CC27359196"/>
    <s v="LUZ"/>
    <s v="ANGELICA"/>
    <s v="CASTILLO"/>
    <s v="ANGULO"/>
    <d v="1972-03-06T00:00:00"/>
    <n v="49"/>
    <n v="5"/>
    <s v="Adultez"/>
    <s v="Otro Grupo Poblacional"/>
    <s v="Desplazamiento"/>
    <s v="Desplazamiento forzado"/>
    <m/>
    <s v="Beneficiario"/>
    <m/>
    <s v="SIN DATO"/>
    <s v="Ninguna"/>
    <s v="Mocoa"/>
    <m/>
    <n v="321209440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24/02/2022"/>
    <n v="31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92"/>
    <s v="CC5349492"/>
    <s v="OSCAR"/>
    <s v="JAIDE"/>
    <s v="ESCOBAR"/>
    <s v="CASTILLO"/>
    <d v="1958-04-23T00:00:00"/>
    <n v="63"/>
    <n v="6"/>
    <s v="Persona mayor"/>
    <s v="Otro Grupo Poblacional"/>
    <s v="Ninguno"/>
    <s v="Ninguno"/>
    <m/>
    <s v="Beneficiario"/>
    <m/>
    <s v="SIN DATO"/>
    <s v="Ninguna"/>
    <s v="Mocoa"/>
    <m/>
    <n v="3222489629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24/02/2022"/>
    <n v="4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00"/>
    <s v="CC27353800"/>
    <s v="LUZ"/>
    <s v="MARINA"/>
    <s v="ISAZA"/>
    <s v="NOAP"/>
    <d v="1954-10-08T00:00:00"/>
    <n v="67"/>
    <n v="6"/>
    <s v="Persona mayor"/>
    <s v="Otro Grupo Poblacional"/>
    <s v="Ninguno"/>
    <s v="Ninguno"/>
    <m/>
    <s v="Beneficiario"/>
    <m/>
    <s v="SIN DATO"/>
    <s v="Ninguna"/>
    <s v="Mocoa"/>
    <m/>
    <n v="3123579093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10/02/2022"/>
    <n v="6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80519"/>
    <s v="CC41180519"/>
    <s v="MARIA"/>
    <s v="SENEIDA"/>
    <s v="CORTÉS"/>
    <s v="ALBÁN"/>
    <d v="1960-07-17T00:00:00"/>
    <n v="61"/>
    <n v="6"/>
    <s v="Persona mayor"/>
    <s v="Otro Grupo Poblacional"/>
    <s v="Ninguno"/>
    <s v="Ninguno"/>
    <m/>
    <s v="Beneficiario"/>
    <m/>
    <s v="SIN DATO"/>
    <s v="Ninguna"/>
    <s v="Mocoa"/>
    <m/>
    <n v="3105583303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25/02/2022"/>
    <n v="7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8175"/>
    <s v="CC26638175"/>
    <s v="MARILYN"/>
    <s v="NONE"/>
    <s v="MANRIQUE"/>
    <s v="OROZCO"/>
    <d v="1979-05-04T00:00:00"/>
    <n v="42"/>
    <n v="5"/>
    <s v="Adultez"/>
    <s v="Otro Grupo Poblacional"/>
    <s v="Desplazamiento"/>
    <s v="Desplazamiento forzado"/>
    <m/>
    <s v="Beneficiario"/>
    <m/>
    <s v="SIN DATO"/>
    <s v="Ninguna"/>
    <s v="Mocoa"/>
    <m/>
    <n v="312309357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9/02/2022"/>
    <n v="5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3415958"/>
    <s v="CC93415958"/>
    <s v="JOSE"/>
    <s v="IGNACIO"/>
    <s v="CALDERON"/>
    <s v="LEÓN"/>
    <d v="1966-08-01T00:00:00"/>
    <n v="55"/>
    <n v="5"/>
    <s v="Adultez"/>
    <s v="Otro Grupo Poblacional"/>
    <s v="Ninguno"/>
    <s v="Ninguno"/>
    <m/>
    <s v="Beneficiario"/>
    <m/>
    <s v="SIN DATO"/>
    <s v="Ninguna"/>
    <s v="Mocoa"/>
    <m/>
    <n v="3183816693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1/02/2022"/>
    <n v="7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83468"/>
    <s v="CC12983468"/>
    <s v="CLAUDIO"/>
    <s v="QUINTILIANO"/>
    <s v="SALAZAR"/>
    <s v="BENAVIDES"/>
    <d v="1964-12-07T00:00:00"/>
    <n v="57"/>
    <n v="5"/>
    <s v="Adultez"/>
    <s v="Otro Grupo Poblacional"/>
    <s v="Ninguno"/>
    <s v="Ninguno"/>
    <m/>
    <s v="Beneficiario"/>
    <m/>
    <s v="SIN DATO"/>
    <s v="Ninguna"/>
    <s v="Mocoa"/>
    <m/>
    <n v="3108553274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1/02/2022"/>
    <n v="5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92133"/>
    <s v="CC12992133"/>
    <s v="MARCIAL"/>
    <s v="ADRIANO"/>
    <s v="MUÑOZ"/>
    <s v="MADROÑERO"/>
    <d v="1968-03-07T00:00:00"/>
    <n v="53"/>
    <n v="5"/>
    <s v="Adultez"/>
    <s v="Otro Grupo Poblacional"/>
    <s v="Ninguno"/>
    <s v="Ninguno"/>
    <m/>
    <s v="Beneficiario"/>
    <m/>
    <s v="SIN DATO"/>
    <s v="Ninguna"/>
    <s v="Mocoa"/>
    <m/>
    <n v="3132006114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01/02/2022"/>
    <n v="7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907943"/>
    <s v="CC1907943"/>
    <s v="ARCADIO"/>
    <s v="NONE"/>
    <s v="MUTUMBAJOY"/>
    <s v="MUCHAVISOY"/>
    <d v="1955-01-19T00:00:00"/>
    <n v="67"/>
    <n v="6"/>
    <s v="Persona mayor"/>
    <s v="Otro Grupo Poblacional"/>
    <s v="Ninguno"/>
    <s v="Ninguno"/>
    <m/>
    <s v="Beneficiario"/>
    <m/>
    <s v="SIN DATO"/>
    <s v="Indígena"/>
    <s v="Mocoa"/>
    <m/>
    <n v="3204221179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23/02/2022"/>
    <n v="2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633120"/>
    <s v="CC4633120"/>
    <s v="HILARION"/>
    <s v="NONE"/>
    <s v="PEREZ"/>
    <s v="IMBACHI"/>
    <d v="1949-10-21T00:00:00"/>
    <n v="72"/>
    <n v="6"/>
    <s v="Persona mayor"/>
    <s v="Otro Grupo Poblacional"/>
    <s v="Ninguno"/>
    <s v="Ninguno"/>
    <m/>
    <s v="Beneficiario"/>
    <m/>
    <s v="SIN DATO"/>
    <s v="Ninguna"/>
    <s v="Mocoa"/>
    <m/>
    <n v="3203023576"/>
    <s v="Urbana"/>
    <m/>
    <x v="0"/>
    <x v="6"/>
    <s v="PUTUMAYO"/>
    <x v="6"/>
    <x v="6"/>
    <x v="6"/>
    <s v="I10X"/>
    <m/>
    <m/>
    <m/>
    <s v="Hipertension esencial (primaria)"/>
    <s v="Procedimiento"/>
    <n v="1"/>
    <s v="01876802"/>
    <s v="MAMOGRAFIA BILATERAL"/>
    <s v="16/02/2022"/>
    <n v="87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5836"/>
    <s v="CC69005836"/>
    <s v="CARMEN"/>
    <s v="ODILIA"/>
    <s v="GÓMEZ"/>
    <s v="MORA"/>
    <d v="1968-12-24T00:00:00"/>
    <n v="53"/>
    <n v="5"/>
    <s v="Adultez"/>
    <s v="Otro Grupo Poblacional"/>
    <s v="Desplazamiento"/>
    <s v="Homicidio"/>
    <m/>
    <s v="Beneficiario"/>
    <m/>
    <s v="SIN DATO"/>
    <s v="Ninguna"/>
    <s v="Mocoa"/>
    <m/>
    <n v="3133961540"/>
    <s v="Urbana"/>
    <m/>
    <x v="0"/>
    <x v="6"/>
    <s v="PUTUMAYO"/>
    <x v="6"/>
    <x v="6"/>
    <x v="6"/>
    <s v="I10X"/>
    <m/>
    <m/>
    <m/>
    <s v="Hipertension esencial (primaria)"/>
    <s v="Procedimiento"/>
    <n v="1"/>
    <s v="01895100"/>
    <s v="ELECTROCARDIOGRAMA DE RITMO O DE SUPERFICIE SOD"/>
    <s v="16/02/2022"/>
    <n v="3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96"/>
    <s v="CC27352896"/>
    <s v="MARIA"/>
    <s v="DEL CARMEN"/>
    <s v="TIMANA"/>
    <s v="BERMEO"/>
    <d v="1941-11-26T00:00:00"/>
    <n v="80"/>
    <n v="6"/>
    <s v="Persona mayor"/>
    <s v="Otro Grupo Poblacional"/>
    <s v="Ninguno"/>
    <s v="Ninguno"/>
    <m/>
    <s v="Beneficiario"/>
    <m/>
    <s v="SIN DATO"/>
    <s v="Ninguna"/>
    <s v="Mocoa"/>
    <m/>
    <n v="3136907264"/>
    <s v="Urbana"/>
    <m/>
    <x v="0"/>
    <x v="6"/>
    <s v="PUTUMAYO"/>
    <x v="6"/>
    <x v="6"/>
    <x v="6"/>
    <s v="I10X"/>
    <m/>
    <m/>
    <m/>
    <s v="Hipertension esencial (primaria)"/>
    <s v="Procedimiento"/>
    <n v="1"/>
    <s v="01903028"/>
    <s v="MICROALBUMINURIA SEMIAUTOMATIZADA"/>
    <s v="16/02/2022"/>
    <n v="3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100"/>
    <s v="CC18123100"/>
    <s v="WBAGNER"/>
    <s v="LEON"/>
    <s v="MORILLO"/>
    <s v="VALLEJO"/>
    <d v="1959-04-05T00:00:00"/>
    <n v="62"/>
    <n v="6"/>
    <s v="Persona mayor"/>
    <s v="Otro Grupo Poblacional"/>
    <s v="Ninguno"/>
    <s v="Ninguno"/>
    <m/>
    <s v="Beneficiario"/>
    <m/>
    <s v="SIN DATO"/>
    <s v="Ninguna"/>
    <s v="Mocoa"/>
    <m/>
    <n v="3114784119"/>
    <s v="Urbana"/>
    <m/>
    <x v="0"/>
    <x v="6"/>
    <s v="PUTUMAYO"/>
    <x v="6"/>
    <x v="6"/>
    <x v="6"/>
    <s v="I10X"/>
    <m/>
    <m/>
    <m/>
    <s v="Hipertension esencial (primaria)"/>
    <s v="Procedimiento"/>
    <n v="1"/>
    <s v="01903895"/>
    <s v="CREATININA EN SUERO U OTROS FLUIDOS"/>
    <s v="16/02/2022"/>
    <n v="2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9423"/>
    <s v="CC18109423"/>
    <s v="INOCENCIO"/>
    <s v="NONE"/>
    <s v="VERA"/>
    <s v="CORTEZ"/>
    <d v="1961-12-04T00:00:00"/>
    <n v="60"/>
    <n v="6"/>
    <s v="Persona mayor"/>
    <s v="Otro Grupo Poblacional"/>
    <s v="Desplazamiento"/>
    <s v="Desplazamiento forzado"/>
    <m/>
    <s v="Beneficiario"/>
    <m/>
    <s v="SIN DATO"/>
    <s v="Negro, afrocolombiano"/>
    <s v="Mocoa"/>
    <m/>
    <n v="3123873351"/>
    <s v="Urbana"/>
    <m/>
    <x v="0"/>
    <x v="6"/>
    <s v="PUTUMAYO"/>
    <x v="6"/>
    <x v="6"/>
    <x v="6"/>
    <s v="I10X"/>
    <m/>
    <m/>
    <m/>
    <s v="Hipertension esencial (primaria)"/>
    <s v="Procedimiento"/>
    <n v="1"/>
    <s v="01903895"/>
    <s v="CREATININA EN SUERO U OTROS FLUIDOS"/>
    <s v="16/02/2022"/>
    <n v="5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935755"/>
    <s v="CC18935755"/>
    <s v="JOSÉ"/>
    <s v="ADÁN"/>
    <s v="ZAMBRANO"/>
    <s v="ARRIETA"/>
    <d v="1956-01-18T00:00:00"/>
    <n v="66"/>
    <n v="6"/>
    <s v="Persona mayor"/>
    <s v="Otro Grupo Poblacional"/>
    <s v="Ninguno"/>
    <s v="Ninguno"/>
    <m/>
    <s v="Beneficiario"/>
    <m/>
    <s v="SIN DATO"/>
    <s v="Negro, afrocolombiano"/>
    <s v="Mocoa"/>
    <m/>
    <n v="3205850356"/>
    <s v="Urbana"/>
    <m/>
    <x v="0"/>
    <x v="6"/>
    <s v="PUTUMAYO"/>
    <x v="6"/>
    <x v="6"/>
    <x v="6"/>
    <s v="I10X"/>
    <m/>
    <m/>
    <m/>
    <s v="Hipertension esencial (primaria)"/>
    <s v="Procedimiento"/>
    <n v="1"/>
    <s v="01903895"/>
    <s v="CREATININA EN SUERO U OTROS FLUIDOS"/>
    <s v="15/02/2022"/>
    <n v="8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946"/>
    <s v="CC27353946"/>
    <s v="MARIA "/>
    <s v="DOLORES"/>
    <s v="RIASCOS"/>
    <s v="DELGADO"/>
    <d v="1955-01-16T00:00:00"/>
    <n v="67"/>
    <n v="6"/>
    <s v="Persona mayor"/>
    <s v="Otro Grupo Poblacional"/>
    <s v="Desplazamiento"/>
    <s v="Homicidio"/>
    <m/>
    <s v="Beneficiario"/>
    <m/>
    <s v="SIN DATO"/>
    <s v="Negro, afrocolombiano"/>
    <s v="Mocoa"/>
    <m/>
    <n v="3144459059"/>
    <s v="Urbana"/>
    <m/>
    <x v="0"/>
    <x v="6"/>
    <s v="PUTUMAYO"/>
    <x v="6"/>
    <x v="6"/>
    <x v="6"/>
    <s v="I10X"/>
    <m/>
    <m/>
    <m/>
    <s v="Hipertension esencial (primaria)"/>
    <s v="Procedimiento"/>
    <n v="1"/>
    <s v="01903895"/>
    <s v="CREATININA EN SUERO U OTROS FLUIDOS"/>
    <s v="15/02/2022"/>
    <n v="3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51584312"/>
    <s v="CC51584312"/>
    <s v="DIGNA"/>
    <s v="NIDIA"/>
    <s v="RUEDA"/>
    <s v="CASANOVA"/>
    <d v="1954-05-15T00:00:00"/>
    <n v="65"/>
    <n v="6"/>
    <s v="Persona mayor"/>
    <s v="Otro Grupo Poblacional"/>
    <s v="Ninguno"/>
    <s v="Ninguno"/>
    <m/>
    <s v="Beneficiario"/>
    <m/>
    <s v="SIN DATO"/>
    <s v="Ninguna"/>
    <s v="Orito"/>
    <m/>
    <n v="3146543329"/>
    <s v="Urbana"/>
    <m/>
    <x v="0"/>
    <x v="6"/>
    <s v="PUTUMAYO"/>
    <x v="6"/>
    <x v="6"/>
    <x v="6"/>
    <s v="I10X"/>
    <m/>
    <m/>
    <m/>
    <s v="Hipertension esencial (primaria)"/>
    <s v="Procedimiento"/>
    <n v="1"/>
    <s v="01903026"/>
    <s v="MICROALBUMINURIA AUTOMATIZADA EN ORINA PARCIAL"/>
    <s v="15/02/2022"/>
    <n v="3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3061990"/>
    <s v="CC13061990"/>
    <s v="FRANCISCO"/>
    <s v="ANTONIO"/>
    <s v="ROSERO"/>
    <s v="AREVALO"/>
    <d v="1961-12-10T00:00:00"/>
    <n v="60"/>
    <n v="6"/>
    <s v="Persona mayor"/>
    <s v="Otro Grupo Poblacional"/>
    <s v="Ninguno"/>
    <s v="Ninguno"/>
    <m/>
    <s v="Beneficiario"/>
    <m/>
    <s v="SIN DATO"/>
    <s v="Ninguna"/>
    <s v="Orito"/>
    <m/>
    <n v="3113543275"/>
    <s v="Urbana"/>
    <m/>
    <x v="0"/>
    <x v="0"/>
    <s v="PUTUMAYO"/>
    <x v="0"/>
    <x v="0"/>
    <x v="0"/>
    <s v="I10X"/>
    <m/>
    <m/>
    <m/>
    <s v="Hipertension esencial (primaria)"/>
    <s v="Medicamento"/>
    <n v="1"/>
    <s v="19936296-08"/>
    <s v="ACIDO ACETILSALICILICO 100 MG"/>
    <s v="03/02/2022"/>
    <n v="1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Sustituto Pensional"/>
    <s v="AC"/>
    <m/>
    <s v="CC"/>
    <n v="4110060"/>
    <s v="CC4110060"/>
    <s v="MARIA"/>
    <s v="TRANSITO"/>
    <s v="CASTILLO"/>
    <s v="NOAP"/>
    <d v="1949-10-19T00:00:00"/>
    <n v="72"/>
    <n v="6"/>
    <s v="Persona mayor"/>
    <s v="Otro Grupo Poblacional"/>
    <s v="Ninguno"/>
    <s v="Ninguno"/>
    <m/>
    <s v="Beneficiario"/>
    <m/>
    <s v="SIN DATO"/>
    <s v="Ninguna"/>
    <s v="Orito"/>
    <m/>
    <n v="3143534527"/>
    <s v="Urbana"/>
    <m/>
    <x v="0"/>
    <x v="0"/>
    <s v="PUTUMAYO"/>
    <x v="0"/>
    <x v="0"/>
    <x v="0"/>
    <s v="I10X"/>
    <m/>
    <m/>
    <m/>
    <s v="Hipertension esencial (primaria)"/>
    <s v="Medicamento"/>
    <n v="1"/>
    <s v="20086955-04"/>
    <s v="CARVEDILOL 6.25 MG TABLETAS RECUBIERTAS."/>
    <s v="03/02/2022"/>
    <n v="6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10190651"/>
    <s v="CC10190651"/>
    <s v="HECTOR"/>
    <m/>
    <s v="OSPINA "/>
    <s v="OSORIO"/>
    <d v="1948-11-25T00:00:00"/>
    <n v="73"/>
    <n v="6"/>
    <s v="Persona mayor"/>
    <s v="Otro Grupo Poblacional"/>
    <s v="Ninguno"/>
    <s v="Ninguno"/>
    <m/>
    <s v="Beneficiario"/>
    <m/>
    <s v="SIN DATO"/>
    <s v="Ninguna"/>
    <s v="Orito"/>
    <m/>
    <n v="3106700666"/>
    <s v="Urbana"/>
    <m/>
    <x v="0"/>
    <x v="0"/>
    <s v="PUTUMAYO"/>
    <x v="0"/>
    <x v="0"/>
    <x v="0"/>
    <s v="I10X"/>
    <m/>
    <m/>
    <m/>
    <s v="Hipertension esencial (primaria)"/>
    <s v="Medicamento"/>
    <n v="1"/>
    <s v="19959943-04"/>
    <s v="CLOPIDOGREL 75 MG"/>
    <s v="03/02/2022"/>
    <n v="6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66840931"/>
    <s v="CC66840931"/>
    <s v="OMAIRA"/>
    <m/>
    <s v="ERAZO"/>
    <s v="MUÑOZ"/>
    <d v="1969-10-21T00:00:00"/>
    <n v="52"/>
    <n v="5"/>
    <s v="Adultez"/>
    <s v="Otro Grupo Poblacional"/>
    <s v="Ninguno"/>
    <s v="Ninguno"/>
    <m/>
    <s v="Beneficiario"/>
    <m/>
    <s v="SIN DATO"/>
    <s v="Ninguna"/>
    <s v="Orito"/>
    <m/>
    <n v="3213867524"/>
    <s v="Urbana"/>
    <m/>
    <x v="0"/>
    <x v="0"/>
    <s v="PUTUMAYO"/>
    <x v="0"/>
    <x v="0"/>
    <x v="0"/>
    <s v="I10X"/>
    <m/>
    <m/>
    <m/>
    <s v="Hipertension esencial (primaria)"/>
    <s v="Medicamento"/>
    <n v="1"/>
    <s v="40113-27"/>
    <s v="ENALAPRIL 5MG"/>
    <s v="03/02/2022"/>
    <n v="6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4880181"/>
    <s v="CC14880181"/>
    <s v="MARCO"/>
    <s v="ROGELIO"/>
    <s v="RIOS"/>
    <s v="BONILLA"/>
    <d v="1959-03-15T00:00:00"/>
    <n v="62"/>
    <n v="6"/>
    <s v="Persona mayor"/>
    <s v="Otro Grupo Poblacional"/>
    <s v="Ninguno"/>
    <s v="Ninguno"/>
    <m/>
    <s v="Beneficiario"/>
    <m/>
    <s v="SIN DATO"/>
    <s v="Ninguna"/>
    <s v="Orito"/>
    <m/>
    <n v="3183817078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20085383-15"/>
    <s v="ATORVASTATINATABLETASRECUBIERTASPOR 40 MG"/>
    <s v="03/02/2022"/>
    <n v="397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245305"/>
    <s v="CC5245305"/>
    <s v="AMANCIO"/>
    <m/>
    <s v="AGREDA "/>
    <s v="MADROÑERO"/>
    <d v="1962-05-27T00:00:00"/>
    <n v="59"/>
    <n v="5"/>
    <s v="Adultez"/>
    <s v="Otro Grupo Poblacional"/>
    <s v="Desplazamiento"/>
    <s v="Desplazamiento forzado"/>
    <m/>
    <s v="Beneficiario"/>
    <m/>
    <s v="SIN DATO"/>
    <s v="Ninguna"/>
    <s v="Orito"/>
    <m/>
    <n v="3143721500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16/02/2022"/>
    <n v="51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814"/>
    <s v="CC18142814"/>
    <s v="FELIX"/>
    <s v="ANIBAL"/>
    <s v="BACA"/>
    <s v="ERAZO"/>
    <d v="1961-06-23T00:00:00"/>
    <n v="60"/>
    <n v="6"/>
    <s v="Persona mayor"/>
    <s v="Otro Grupo Poblacional"/>
    <s v="Ninguno"/>
    <s v="Ninguno"/>
    <m/>
    <s v="Beneficiario"/>
    <m/>
    <s v="SIN DATO"/>
    <s v="Ninguna"/>
    <s v="Orito"/>
    <m/>
    <n v="313289231"/>
    <s v="Urbana"/>
    <m/>
    <x v="0"/>
    <x v="3"/>
    <s v="PUTUMAYO"/>
    <x v="3"/>
    <x v="3"/>
    <x v="3"/>
    <s v="I10X"/>
    <m/>
    <m/>
    <m/>
    <s v="Hipertension esencial (primaria)"/>
    <s v="Procedimiento"/>
    <n v="1"/>
    <s v="01890101"/>
    <s v="ATENCION ( VISITA ) DOMICILIARIA - POR MEDICINA GENERAL"/>
    <s v="03/02/2022"/>
    <n v="1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72208852"/>
    <s v="CC72208852"/>
    <s v="EFRAIN"/>
    <m/>
    <s v="REYES"/>
    <s v="RANGEL"/>
    <d v="1975-03-01T00:00:00"/>
    <n v="46"/>
    <n v="5"/>
    <s v="Adultez"/>
    <s v="Otro Grupo Poblacional"/>
    <s v="Ninguno"/>
    <s v="Ninguno"/>
    <m/>
    <s v="Beneficiario"/>
    <m/>
    <s v="SIN DATO"/>
    <s v="Ninguna"/>
    <s v="Orito"/>
    <m/>
    <n v="312205323"/>
    <s v="Urbana"/>
    <m/>
    <x v="0"/>
    <x v="1"/>
    <s v="PUTUMAYO"/>
    <x v="1"/>
    <x v="1"/>
    <x v="1"/>
    <s v="I10X"/>
    <m/>
    <m/>
    <m/>
    <s v="Hipertension esencial (primaria)"/>
    <s v="Procedimiento"/>
    <n v="1"/>
    <s v="01890201"/>
    <s v="CONSULTA DE PRIMERA VEZ POR MEDICINA GENERAL"/>
    <s v="25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9793014"/>
    <s v="CC59793014"/>
    <s v="FANY"/>
    <s v="RUBIELA"/>
    <s v="PORTILLA"/>
    <s v="VALENCIA"/>
    <d v="1963-06-16T00:00:00"/>
    <n v="58"/>
    <n v="5"/>
    <s v="Adultez"/>
    <s v="Otro Grupo Poblacional"/>
    <s v="Ninguno"/>
    <s v="Ninguno"/>
    <m/>
    <s v="Beneficiario"/>
    <m/>
    <s v="SIN DATO"/>
    <s v="Ninguna"/>
    <s v="Orito"/>
    <m/>
    <n v="3118531604"/>
    <s v="Urbana"/>
    <m/>
    <x v="0"/>
    <x v="3"/>
    <s v="PUTUMAYO"/>
    <x v="3"/>
    <x v="3"/>
    <x v="3"/>
    <s v="I10X"/>
    <m/>
    <m/>
    <m/>
    <s v="Hipertension esencial (primaria)"/>
    <s v="Procedimiento"/>
    <n v="1"/>
    <s v="01881401"/>
    <s v="ECOGRAFIA PELVICA GINECOLOGICA TRANSVAGINAL"/>
    <s v="18/02/2022"/>
    <n v="1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87453148"/>
    <s v="CC87453148"/>
    <s v="SILVIO"/>
    <s v="OSWALDO"/>
    <s v="PORTILLO"/>
    <s v="VALENCIA"/>
    <d v="1971-10-15T00:00:00"/>
    <n v="50"/>
    <n v="5"/>
    <s v="Adultez"/>
    <s v="Otro Grupo Poblacional"/>
    <s v="Desplazamiento"/>
    <s v="Desplazamiento forzado"/>
    <m/>
    <s v="Beneficiario"/>
    <m/>
    <s v="SIN DATO"/>
    <s v="Ninguna"/>
    <s v="Orito"/>
    <m/>
    <n v="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5/02/2022"/>
    <n v="1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1802852"/>
    <s v="CC11802852"/>
    <s v="LUIS "/>
    <s v="FELIPE"/>
    <s v="PALOMEQUE"/>
    <s v="BEJARANO"/>
    <d v="1975-05-18T00:00:00"/>
    <n v="46"/>
    <n v="5"/>
    <s v="Adultez"/>
    <s v="Otro Grupo Poblacional"/>
    <s v="Ninguno"/>
    <s v="Ninguno"/>
    <m/>
    <s v="Beneficiario"/>
    <m/>
    <s v="SIN DATO"/>
    <s v="Ninguna"/>
    <s v="Orito"/>
    <m/>
    <n v="314485983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1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27480925"/>
    <s v="CC27480925"/>
    <s v="OLIVA "/>
    <s v="DEL CARMEN"/>
    <s v="MUÑOZ"/>
    <s v="MUÑOZ"/>
    <d v="1966-02-27T00:00:00"/>
    <n v="55"/>
    <n v="5"/>
    <s v="Adultez"/>
    <s v="Otro Grupo Poblacional"/>
    <s v="Ninguno"/>
    <s v="Ninguno"/>
    <m/>
    <s v="Beneficiario"/>
    <m/>
    <s v="SIN DATO"/>
    <s v="Ninguna"/>
    <s v="Orito"/>
    <m/>
    <n v="3209704617"/>
    <s v="Urbana"/>
    <m/>
    <x v="0"/>
    <x v="0"/>
    <s v="PUTUMAYO"/>
    <x v="0"/>
    <x v="0"/>
    <x v="0"/>
    <s v="I10X"/>
    <m/>
    <m/>
    <m/>
    <s v="Hipertension esencial (primaria)"/>
    <s v="Procedimiento"/>
    <n v="1"/>
    <s v="01890266"/>
    <s v="CONSULTA DE PRIMERA VEZ POR ESPECIALISTA EN MEDICINA INTERNA"/>
    <s v="28/02/2022"/>
    <n v="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7490121"/>
    <s v="CC97490121"/>
    <s v="MILTON "/>
    <s v="HENRY"/>
    <s v="SALCEDO"/>
    <s v="MEDINA"/>
    <d v="1973-09-28T00:00:00"/>
    <n v="48"/>
    <n v="5"/>
    <s v="Adultez"/>
    <s v="Otro Grupo Poblacional"/>
    <s v="Desplazamiento"/>
    <s v="Desplazamiento forzado"/>
    <m/>
    <s v="Beneficiario"/>
    <m/>
    <s v="SIN DATO"/>
    <s v="Ninguna"/>
    <s v="Orito"/>
    <m/>
    <n v="3202873749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1/02/2022"/>
    <n v="1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69050058"/>
    <s v="CC69050058"/>
    <s v="ROSALBA"/>
    <m/>
    <s v="GARCIA "/>
    <s v="ROZO"/>
    <d v="1958-08-06T00:00:00"/>
    <n v="63"/>
    <n v="6"/>
    <s v="Persona mayor"/>
    <s v="Otro Grupo Poblacional"/>
    <s v="Ninguno"/>
    <s v="Ninguno"/>
    <m/>
    <s v="Beneficiario"/>
    <m/>
    <s v="SIN DATO"/>
    <s v="Ninguna"/>
    <s v="Orito"/>
    <m/>
    <n v="3102288498"/>
    <s v="Urbana"/>
    <m/>
    <x v="0"/>
    <x v="0"/>
    <s v="PUTUMAYO"/>
    <x v="0"/>
    <x v="0"/>
    <x v="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s v="17/02/2022"/>
    <n v="23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9841128"/>
    <s v="CC39841128"/>
    <s v="RUTH "/>
    <m/>
    <s v="DELFINA"/>
    <s v="TREJOS"/>
    <d v="1975-02-16T00:00:00"/>
    <n v="47"/>
    <n v="5"/>
    <s v="Adultez"/>
    <s v="Otro Grupo Poblacional"/>
    <s v="Desplazamiento"/>
    <s v="Amenaza"/>
    <m/>
    <s v="Beneficiario"/>
    <m/>
    <s v="SIN DATO"/>
    <s v="Ninguna"/>
    <s v="Orito"/>
    <m/>
    <n v="3132453245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03/02/2022"/>
    <n v="23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0704316"/>
    <s v="CC30704316"/>
    <s v="ROSARIO"/>
    <s v="OLGA"/>
    <s v="ROSERO"/>
    <s v="CISNEROS"/>
    <d v="1953-01-01T00:00:00"/>
    <n v="69"/>
    <n v="6"/>
    <s v="Persona mayor"/>
    <s v="Otro Grupo Poblacional"/>
    <s v="Ninguno"/>
    <s v="Ninguno"/>
    <m/>
    <s v="Beneficiario"/>
    <m/>
    <s v="SIN DATO"/>
    <s v="Ninguna"/>
    <s v="Orito"/>
    <m/>
    <n v="3112321946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8/02/2022"/>
    <n v="10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2976500"/>
    <s v="CC12976500"/>
    <s v="MARIO"/>
    <s v="FERNANDO"/>
    <s v="VELASQUEZ"/>
    <s v="NOAP"/>
    <d v="1962-06-15T00:00:00"/>
    <n v="59"/>
    <n v="5"/>
    <s v="Adultez"/>
    <s v="Otro Grupo Poblacional"/>
    <s v="Ninguno"/>
    <s v="Ninguno"/>
    <m/>
    <s v="Beneficiario"/>
    <m/>
    <s v="SIN DATO"/>
    <s v="Ninguna"/>
    <s v="Orito"/>
    <m/>
    <n v="312359194"/>
    <s v="Urbana"/>
    <m/>
    <x v="0"/>
    <x v="2"/>
    <s v="PUTUMAYO"/>
    <x v="2"/>
    <x v="2"/>
    <x v="2"/>
    <s v="I10X"/>
    <m/>
    <m/>
    <m/>
    <s v="Hipertension esencial (primaria)"/>
    <s v="Medicamento"/>
    <n v="1"/>
    <s v="19993998-05"/>
    <s v="VITATRIOL (NEOMICINA 3.5 MG + POLIMIXINA B SULFATO 6000 U.I. + DEXAMETASONA 1 MG)/1ML"/>
    <s v="21/02/2022"/>
    <n v="10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8123667"/>
    <s v="CC18123667"/>
    <s v="HENRY"/>
    <s v="JHONY"/>
    <s v="PORTILLA"/>
    <s v="GOMEZ"/>
    <d v="1963-02-19T00:00:00"/>
    <n v="59"/>
    <n v="5"/>
    <s v="Adultez"/>
    <s v="Otro Grupo Poblacional"/>
    <s v="Ninguno"/>
    <s v="Ninguno"/>
    <m/>
    <s v="Beneficiario"/>
    <m/>
    <s v="SIN DATO"/>
    <s v="Ninguna"/>
    <s v="Orito"/>
    <m/>
    <n v="3112787614"/>
    <s v="Urbana"/>
    <m/>
    <x v="0"/>
    <x v="2"/>
    <s v="PUTUMAYO"/>
    <x v="2"/>
    <x v="2"/>
    <x v="2"/>
    <s v="I10X"/>
    <m/>
    <m/>
    <m/>
    <s v="Hipertension esencial (primaria)"/>
    <s v="Medicamento"/>
    <n v="1"/>
    <s v="25040-25"/>
    <s v="ACETAMINOFEN 500 MG"/>
    <s v="21/02/2022"/>
    <n v="8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8337482"/>
    <s v="CC98337482"/>
    <s v="JUAN"/>
    <s v="CARLOS"/>
    <s v="BENAVIDES"/>
    <s v="BRAVO"/>
    <d v="1968-05-30T00:00:00"/>
    <n v="53"/>
    <n v="5"/>
    <s v="Adultez"/>
    <s v="Otro Grupo Poblacional"/>
    <s v="Desplazamiento"/>
    <s v="Desplazamiento forzado"/>
    <m/>
    <s v="Beneficiario"/>
    <m/>
    <s v="SIN DATO"/>
    <s v="Ninguna"/>
    <s v="Orito"/>
    <m/>
    <n v="3222166528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21/02/2022"/>
    <n v="7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284"/>
    <s v="CC18142284"/>
    <s v="JULIAN"/>
    <m/>
    <s v="MEZA"/>
    <s v="ANGULO"/>
    <d v="1957-01-07T00:00:00"/>
    <n v="65"/>
    <n v="6"/>
    <s v="Persona mayor"/>
    <s v="Otro Grupo Poblacional"/>
    <s v="Ninguno"/>
    <s v="Ninguno"/>
    <m/>
    <s v="Beneficiario"/>
    <m/>
    <s v="SIN DATO"/>
    <s v="Ninguna"/>
    <s v="Orito"/>
    <m/>
    <n v="3143410190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21/02/2022"/>
    <n v="15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75176"/>
    <s v="CC3175176"/>
    <s v="AMADEO"/>
    <m/>
    <s v="GURANIZO"/>
    <s v="ANDRADE"/>
    <d v="1975-06-13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3062456"/>
    <s v="Urbana"/>
    <m/>
    <x v="0"/>
    <x v="2"/>
    <s v="PUTUMAYO"/>
    <x v="2"/>
    <x v="2"/>
    <x v="2"/>
    <s v="I10X"/>
    <m/>
    <m/>
    <m/>
    <s v="Hipertension esencial (primaria)"/>
    <s v="Medicamento"/>
    <n v="1"/>
    <s v="19960407-10"/>
    <s v="ESOMEPRAZOLTABLETA ENTERICA20MG"/>
    <s v="21/02/2022"/>
    <n v="13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2486"/>
    <s v="CC41102486"/>
    <s v="CARMELA"/>
    <s v="FANNY"/>
    <s v="JIMENEZ"/>
    <s v="BENAVIDES"/>
    <d v="1960-07-18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33745204"/>
    <s v="Urbana"/>
    <m/>
    <x v="0"/>
    <x v="2"/>
    <s v="PUTUMAYO"/>
    <x v="2"/>
    <x v="2"/>
    <x v="2"/>
    <s v="I10X"/>
    <m/>
    <m/>
    <m/>
    <s v="Hipertension esencial (primaria)"/>
    <s v="Medicamento"/>
    <n v="1"/>
    <s v="20005938-02"/>
    <s v="GEMFIBROZILO TABLETAS RECUBIERTAS 600 MG."/>
    <s v="21/02/2022"/>
    <n v="11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570336"/>
    <s v="CC87570336"/>
    <s v="JORGE"/>
    <s v="ARMANDO"/>
    <s v="CHAMORRO"/>
    <s v="ARCOS"/>
    <d v="1960-04-21T00:00:00"/>
    <n v="58"/>
    <n v="5"/>
    <s v="Adultez"/>
    <s v="Otro Grupo Poblacional"/>
    <s v="Ninguno"/>
    <s v="Ninguno"/>
    <m/>
    <s v="Beneficiario"/>
    <m/>
    <s v="SIN DATO"/>
    <s v="Ninguna"/>
    <s v="Puerto Asís"/>
    <m/>
    <n v="3143153620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6"/>
    <s v="CONSULTA DE PRIMERA VEZ POR NUTRICION Y DIETETICA"/>
    <s v="20/02/2022"/>
    <n v="9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5006"/>
    <s v="CC18105006"/>
    <s v="LEONARDO"/>
    <m/>
    <s v="VALENCIA"/>
    <s v="RODRIGUEZ"/>
    <d v="1941-02-16T00:00:00"/>
    <n v="77"/>
    <n v="6"/>
    <s v="Persona mayor"/>
    <s v="Otro Grupo Poblacional"/>
    <s v="Ninguno"/>
    <s v="Ninguno"/>
    <m/>
    <s v="Beneficiario"/>
    <m/>
    <s v="SIN DATO"/>
    <s v="Ninguna"/>
    <s v="Puerto Asís"/>
    <m/>
    <n v="311385084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21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13251"/>
    <s v="CC30713251"/>
    <s v="MARIA"/>
    <s v="ALEJANDRINA"/>
    <s v="JURADO"/>
    <s v="SANJUAN"/>
    <d v="1955-11-0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15928997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4/02/2022"/>
    <n v="18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4729"/>
    <s v="CC41104729"/>
    <s v="JANETH"/>
    <s v="LILIANA"/>
    <s v="LOPEZ "/>
    <s v="MORA"/>
    <d v="1970-08-05T00:00:00"/>
    <n v="48"/>
    <n v="5"/>
    <s v="Adultez"/>
    <s v="Otro Grupo Poblacional"/>
    <s v="Ninguno"/>
    <s v="Ninguno"/>
    <m/>
    <s v="Beneficiario"/>
    <m/>
    <s v="SIN DATO"/>
    <s v="Ninguna"/>
    <s v="Puerto Asís"/>
    <m/>
    <n v="3124326967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1"/>
    <s v="CONSULTA DE PRIMERA VEZ POR MEDICINA GENERAL"/>
    <s v="03/02/2022"/>
    <n v="15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556"/>
    <s v="CC18107556"/>
    <s v="RICARDO"/>
    <s v="LEON"/>
    <s v="BENAVIDES"/>
    <s v="GOMEZ"/>
    <d v="1956-12-19T00:00:00"/>
    <n v="61"/>
    <n v="6"/>
    <s v="Persona mayor"/>
    <s v="Otro Grupo Poblacional"/>
    <s v="Ninguno"/>
    <s v="Ninguno"/>
    <m/>
    <s v="Beneficiario"/>
    <m/>
    <s v="SIN DATO"/>
    <s v="Ninguna"/>
    <s v="Puerto Asís"/>
    <m/>
    <n v="3108667658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11/02/2022"/>
    <n v="13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692"/>
    <s v="CC41101692"/>
    <s v="VALERIA MARIA"/>
    <s v="ESPERANZA "/>
    <s v="BRAVO"/>
    <s v="GALARZA"/>
    <d v="1955-12-09T00:00:00"/>
    <n v="65"/>
    <n v="6"/>
    <s v="Persona mayor"/>
    <s v="Otro Grupo Poblacional"/>
    <s v="Desplazamiento"/>
    <s v="Amenaza"/>
    <m/>
    <s v="Beneficiario"/>
    <m/>
    <s v="SIN DATO"/>
    <s v="Ninguna"/>
    <s v="Puerto Asís"/>
    <m/>
    <n v="3203424765"/>
    <s v="Urbana"/>
    <m/>
    <x v="0"/>
    <x v="2"/>
    <s v="PUTUMAYO"/>
    <x v="2"/>
    <x v="2"/>
    <x v="2"/>
    <s v="I10X"/>
    <m/>
    <m/>
    <m/>
    <s v="Hipertension esencial (primaria)"/>
    <s v="Medicamento"/>
    <n v="1"/>
    <s v="20085383-15"/>
    <s v="ATORVASTATINATABLETASRECUBIERTASPOR 40 MG"/>
    <s v="11/02/2022"/>
    <n v="15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26616207"/>
    <s v="CC26616207"/>
    <s v="RUBIELA"/>
    <m/>
    <s v="SCARPETTA "/>
    <s v="CAMACHO"/>
    <d v="1949-11-14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2"/>
    <s v="PUTUMAYO"/>
    <x v="2"/>
    <x v="2"/>
    <x v="2"/>
    <s v="I10X"/>
    <m/>
    <m/>
    <m/>
    <s v="Hipertension esencial (primaria)"/>
    <s v="Medicamento"/>
    <n v="1"/>
    <s v="20005109-07"/>
    <s v="CARVEDILOL 12.5 MG TABLETAS"/>
    <s v="11/02/2022"/>
    <n v="13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834"/>
    <s v="CC69015834"/>
    <s v="CAICEDO"/>
    <m/>
    <s v="JAQUELINE"/>
    <s v="NOAP"/>
    <d v="1972-05-21T00:00:00"/>
    <n v="47"/>
    <n v="5"/>
    <s v="Adultez"/>
    <s v="Afrocolombiano"/>
    <s v="Desplazamiento"/>
    <s v="Homicidio"/>
    <m/>
    <s v="Beneficiario"/>
    <m/>
    <s v="SIN DATO"/>
    <s v="Negro, afrocolombiano"/>
    <s v="Puerto Asís"/>
    <m/>
    <n v="3114642763"/>
    <s v="Urbana"/>
    <m/>
    <x v="0"/>
    <x v="2"/>
    <s v="PUTUMAYO"/>
    <x v="2"/>
    <x v="2"/>
    <x v="2"/>
    <s v="I10X"/>
    <m/>
    <m/>
    <m/>
    <s v="Hipertension esencial (primaria)"/>
    <s v="Medicamento"/>
    <n v="1"/>
    <s v="19959943-04"/>
    <s v="CLOPIDOGREL 75 MG"/>
    <s v="11/02/2022"/>
    <n v="11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45482"/>
    <s v="CC30745482"/>
    <s v="MONTENEGRO"/>
    <s v="GARCIA"/>
    <s v="MIRYAM"/>
    <s v="DEL ROCIO"/>
    <d v="1969-11-05T00:00:00"/>
    <n v="51"/>
    <n v="5"/>
    <s v="Adultez"/>
    <s v="Otro Grupo Poblacional"/>
    <s v="Ninguno"/>
    <s v="Ninguno"/>
    <m/>
    <s v="Beneficiario"/>
    <m/>
    <s v="SIN DATO"/>
    <s v="Ninguna"/>
    <s v="Puerto Asís"/>
    <m/>
    <n v="320251752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7/02/2022"/>
    <n v="9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148"/>
    <s v="CC41101148"/>
    <s v="GLORIA"/>
    <s v="SONIA"/>
    <s v="LOPEZ "/>
    <s v="BENAVIDES"/>
    <d v="1956-08-1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1800881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24/02/2022"/>
    <n v="57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389395"/>
    <s v="CC18389395"/>
    <s v="JORGE"/>
    <s v="IVAN"/>
    <s v="OSPINA"/>
    <s v="NOAP"/>
    <d v="1965-07-17T00:00:00"/>
    <n v="55"/>
    <n v="5"/>
    <s v="Adultez"/>
    <s v="Otro Grupo Poblacional"/>
    <s v="Ninguno"/>
    <s v="Ninguno"/>
    <m/>
    <s v="Beneficiario"/>
    <m/>
    <s v="SIN DATO"/>
    <s v="Ninguna"/>
    <s v="Puerto Asís"/>
    <m/>
    <n v="3112311435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21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2962092"/>
    <s v="CC12962092"/>
    <s v="HUGO"/>
    <s v="HERNANDO"/>
    <s v="TABLA "/>
    <s v="RAMIREZ"/>
    <d v="1954-11-08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0278338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09/02/2022"/>
    <n v="18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78587332"/>
    <s v="CC78587332"/>
    <s v="HEMEL"/>
    <s v="ANTONIO"/>
    <s v="SOTO"/>
    <s v="NOAP"/>
    <d v="1970-06-19T00:00:00"/>
    <n v="48"/>
    <n v="5"/>
    <s v="Adultez"/>
    <s v="Otro Grupo Poblacional"/>
    <s v="Ninguno"/>
    <s v="Ninguno"/>
    <m/>
    <s v="Beneficiario"/>
    <m/>
    <s v="SIN DATO"/>
    <s v="Ninguna"/>
    <s v="Puerto Asís"/>
    <m/>
    <n v="3105882542"/>
    <s v="Rural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8/02/2022"/>
    <n v="15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4089"/>
    <s v="CC27354089"/>
    <s v="ELSA"/>
    <s v="DEL CARMEN"/>
    <s v="PEÑA"/>
    <s v="HERNANDEZ"/>
    <d v="1953-07-05T00:00:00"/>
    <n v="68"/>
    <n v="6"/>
    <s v="Persona mayor"/>
    <s v="Otro Grupo Poblacional"/>
    <s v="Ninguno"/>
    <s v="Ninguno"/>
    <m/>
    <s v="Beneficiario"/>
    <m/>
    <s v="SIN DATO"/>
    <s v="Ninguna"/>
    <s v="Puerto Asís"/>
    <m/>
    <n v="311440693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13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5298581"/>
    <s v="CC5298581"/>
    <s v="ROBERTO"/>
    <m/>
    <s v="ACOSTA"/>
    <s v="QUINTERO"/>
    <d v="1955-01-16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15960344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7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69027273"/>
    <s v="CC69027273"/>
    <s v="MARIA"/>
    <s v="JABLEIDY"/>
    <s v="SANCHEZ"/>
    <s v="RAYO"/>
    <d v="1977-07-24T00:00:00"/>
    <n v="42"/>
    <n v="5"/>
    <s v="Adultez"/>
    <s v="Otro Grupo Poblacional"/>
    <s v="Ninguno"/>
    <s v="Ninguno"/>
    <m/>
    <s v="Beneficiario"/>
    <m/>
    <s v="SIN DATO"/>
    <s v="Ninguna"/>
    <s v="Puerto Asís"/>
    <m/>
    <n v="3106253529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5/02/2022"/>
    <n v="15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709377"/>
    <s v="CC4709377"/>
    <s v="MIGUEL"/>
    <s v="ANGEL"/>
    <s v="MONTILLA"/>
    <s v="ORTIZ"/>
    <d v="1968-07-22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34677453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18/02/2022"/>
    <n v="13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538806"/>
    <s v="CC31538806"/>
    <s v="SANDRA"/>
    <s v="MILENA"/>
    <s v="MINA"/>
    <s v="CHARA"/>
    <d v="1978-04-13T00:00:00"/>
    <n v="40"/>
    <n v="5"/>
    <s v="Adultez"/>
    <s v="Afrocolombiano"/>
    <s v="Ninguno"/>
    <s v="Ninguno"/>
    <m/>
    <s v="Beneficiario"/>
    <m/>
    <s v="SIN DATO"/>
    <s v="Negro, afrocolombiano"/>
    <s v="Puerto Asís"/>
    <m/>
    <n v="3143146379"/>
    <s v="Urbana"/>
    <m/>
    <x v="0"/>
    <x v="4"/>
    <s v="PUTUMAYO"/>
    <x v="4"/>
    <x v="4"/>
    <x v="4"/>
    <s v="I10X"/>
    <s v="N18X"/>
    <m/>
    <m/>
    <s v="Hipertension esencial (primaria)"/>
    <s v="Procedimiento"/>
    <n v="1"/>
    <s v="01895100"/>
    <s v="ELECTROCARDIOGRAMA DE RITMO O DE SUPERFICIE SOD"/>
    <s v="17/02/2022"/>
    <n v="11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4736"/>
    <s v="CC18184736"/>
    <s v="ROBINSON"/>
    <s v="NONE"/>
    <s v="JIMENEZ"/>
    <s v="ZOLANO"/>
    <d v="1972-11-04T00:00:00"/>
    <n v="46"/>
    <n v="5"/>
    <s v="Adultez"/>
    <s v="Otro Grupo Poblacional"/>
    <s v="Ninguno"/>
    <s v="Ninguno"/>
    <m/>
    <s v="Beneficiario"/>
    <m/>
    <s v="SIN DATO"/>
    <s v="Negro, afrocolombiano"/>
    <s v="Puerto Asís"/>
    <m/>
    <n v="3215643255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41"/>
    <s v="TRANSPORTE COMERCIAL TERRESTRE - SIMPLE SIBUNDOY ( PUTUMAYO ) A PASTO ( NARIÃƒÂ‘O )"/>
    <s v="16/02/2022"/>
    <n v="9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693"/>
    <s v="CC18107693"/>
    <s v="IGNACIO"/>
    <m/>
    <s v="VARGAS"/>
    <s v="NOAP"/>
    <d v="1957-06-22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123682989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6/02/2022"/>
    <n v="21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3142"/>
    <s v="CC69023142"/>
    <s v="MARIBEL"/>
    <s v="DALILA"/>
    <s v="VELASQUEZ"/>
    <s v="DIAZ"/>
    <d v="1982-09-21T00:00:00"/>
    <n v="37"/>
    <n v="5"/>
    <s v="Adultez"/>
    <s v="Otro Grupo Poblacional"/>
    <s v="Desplazamiento"/>
    <s v="Homicidio"/>
    <m/>
    <s v="Beneficiario"/>
    <m/>
    <s v="SIN DATO"/>
    <s v="Ninguna"/>
    <s v="Puerto Asís"/>
    <m/>
    <n v="3224191494"/>
    <s v="Rural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16/02/2022"/>
    <n v="18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2982395"/>
    <s v="CC12982395"/>
    <s v="DIEGO"/>
    <s v="MARIA"/>
    <s v="CORDOBA"/>
    <s v="MELO"/>
    <d v="1963-08-30T00:00:00"/>
    <n v="55"/>
    <n v="5"/>
    <s v="Adultez"/>
    <s v="Otro Grupo Poblacional"/>
    <s v="Ninguno"/>
    <s v="Ninguno"/>
    <m/>
    <s v="Beneficiario"/>
    <m/>
    <s v="SIN DATO"/>
    <s v="Ninguna"/>
    <s v="Puerto Asís"/>
    <m/>
    <n v="3138304237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26/02/2022"/>
    <n v="15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12"/>
    <s v="CC41102012"/>
    <s v="ROSA"/>
    <s v="ABDIAS"/>
    <s v="ANGULO"/>
    <s v="RIVADENEIRA"/>
    <d v="1957-11-19T00:00:00"/>
    <n v="61"/>
    <n v="6"/>
    <s v="Persona mayor"/>
    <s v="Afrocolombiano"/>
    <s v="Ninguno"/>
    <s v="Ninguno"/>
    <m/>
    <s v="Beneficiario"/>
    <m/>
    <s v="SIN DATO"/>
    <s v="Negro, afrocolombiano"/>
    <s v="Puerto Asís"/>
    <m/>
    <n v="3118474077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41"/>
    <s v="TRANSPORTE COMERCIAL TERRESTRE - SIMPLE SIBUNDOY ( PUTUMAYO ) A PASTO ( NARIÃƒÂ‘O )"/>
    <s v="08/02/2022"/>
    <n v="13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48"/>
    <s v="CC18109948"/>
    <s v="HENRY"/>
    <s v="WILLIAM"/>
    <s v="VELASCO"/>
    <s v="LEGARDA"/>
    <d v="1963-02-12T00:00:00"/>
    <n v="56"/>
    <n v="5"/>
    <s v="Adultez"/>
    <s v="Otro Grupo Poblacional"/>
    <s v="Ninguno"/>
    <s v="Ninguno"/>
    <m/>
    <s v="Beneficiario"/>
    <m/>
    <s v="SIN DATO"/>
    <s v="Ninguna"/>
    <s v="Puerto Asís"/>
    <m/>
    <n v="310589205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7/02/2022"/>
    <n v="13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348542"/>
    <s v="CC5348542"/>
    <s v="FRANCO"/>
    <s v="HERNANDO"/>
    <s v="BASTIDAS"/>
    <s v="GUERRERO"/>
    <d v="1956-02-29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208378775"/>
    <s v="Urbana"/>
    <m/>
    <x v="0"/>
    <x v="1"/>
    <s v="PUTUMAYO"/>
    <x v="1"/>
    <x v="1"/>
    <x v="1"/>
    <s v="I10X"/>
    <m/>
    <m/>
    <m/>
    <s v="Hipertension esencial (primaria)"/>
    <s v="Medicamento"/>
    <n v="1"/>
    <s v="40927-14"/>
    <s v="NIDIPÂ® 30 MG"/>
    <s v="18/02/2022"/>
    <n v="282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10912"/>
    <s v="CC18110912"/>
    <s v="WILLIAM"/>
    <s v="HERNAN"/>
    <s v="PENAGOS"/>
    <s v="CHAVEZ"/>
    <d v="1967-03-03T00:00:00"/>
    <n v="54"/>
    <n v="5"/>
    <s v="Adultez"/>
    <s v="Otro Grupo Poblacional"/>
    <s v="Ninguno"/>
    <s v="Ninguno"/>
    <m/>
    <s v="Beneficiario"/>
    <m/>
    <s v="SIN DATO"/>
    <s v="Ninguna"/>
    <s v="Puerto Asís"/>
    <m/>
    <n v="3142966914"/>
    <s v="Urbana"/>
    <m/>
    <x v="0"/>
    <x v="1"/>
    <s v="PUTUMAYO"/>
    <x v="1"/>
    <x v="1"/>
    <x v="1"/>
    <s v="I10X"/>
    <m/>
    <m/>
    <m/>
    <s v="Hipertension esencial (primaria)"/>
    <s v="Medicamento"/>
    <n v="1"/>
    <s v="40927-14"/>
    <s v="NIDIPÂ® 30 MG"/>
    <s v="18/02/2022"/>
    <n v="82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881"/>
    <s v="CC41103881"/>
    <s v="NIDIA "/>
    <s v="DEL SOCORRO"/>
    <s v="RODRIGUEZ"/>
    <s v="YELA"/>
    <d v="1964-02-10T00:00:00"/>
    <n v="57"/>
    <n v="5"/>
    <s v="Adultez"/>
    <s v="Afrocolombiano"/>
    <s v="Ninguno"/>
    <s v="Ninguno"/>
    <m/>
    <s v="Beneficiario"/>
    <m/>
    <s v="SIN DATO"/>
    <s v="Negro, afrocolombiano"/>
    <s v="Puerto Asís"/>
    <m/>
    <n v="3125956596"/>
    <s v="Urbana"/>
    <m/>
    <x v="0"/>
    <x v="2"/>
    <s v="PUTUMAYO"/>
    <x v="2"/>
    <x v="2"/>
    <x v="2"/>
    <s v="I10X"/>
    <m/>
    <m/>
    <m/>
    <s v="Hipertension esencial (primaria)"/>
    <s v="Medicamento"/>
    <n v="1"/>
    <s v="19938453-01"/>
    <s v="TIMOLOL MALEATO"/>
    <s v="17/02/2022"/>
    <n v="441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7901"/>
    <s v="CC18107901"/>
    <s v="HERNAN"/>
    <s v="GONZALO"/>
    <s v="CORAL"/>
    <s v="LUNA"/>
    <d v="1956-07-10T00:00:00"/>
    <n v="62"/>
    <n v="6"/>
    <s v="Persona mayor"/>
    <s v="Otro Grupo Poblacional"/>
    <s v="Ninguno"/>
    <s v="Ninguno"/>
    <m/>
    <s v="Beneficiario"/>
    <m/>
    <s v="SIN DATO"/>
    <s v="Ninguna"/>
    <s v="Puerto Asís"/>
    <m/>
    <s v="3158569359 3115146052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17/02/2022"/>
    <n v="82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94"/>
    <s v="CC41101094"/>
    <s v="AMPARO"/>
    <m/>
    <s v="OSORIO"/>
    <s v="RESTREPO"/>
    <d v="1954-01-20T00:00:00"/>
    <n v="67"/>
    <n v="6"/>
    <s v="Persona mayor"/>
    <s v="Otro Grupo Poblacional"/>
    <s v="Ninguno"/>
    <s v="Ninguno"/>
    <m/>
    <s v="Beneficiario"/>
    <m/>
    <s v="SIN DATO"/>
    <s v="Ninguna"/>
    <s v="Puerto Asís"/>
    <m/>
    <s v="3213220332 3123536104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17/02/2022"/>
    <n v="10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1069"/>
    <s v="CC35891069"/>
    <s v="JACKSY"/>
    <s v="GEOVVANY"/>
    <s v="PALACIOS"/>
    <s v="ALVAREZ"/>
    <d v="1975-06-12T00:00:00"/>
    <n v="46"/>
    <n v="5"/>
    <s v="Adultez"/>
    <s v="Otro Grupo Poblacional"/>
    <s v="Ninguno"/>
    <s v="Ninguno"/>
    <m/>
    <s v="Beneficiario"/>
    <m/>
    <s v="SIN DATO"/>
    <s v="Ninguna"/>
    <s v="Puerto Asís"/>
    <m/>
    <n v="3173825569"/>
    <s v="Urbana"/>
    <m/>
    <x v="0"/>
    <x v="2"/>
    <s v="PUTUMAYO"/>
    <x v="2"/>
    <x v="2"/>
    <x v="2"/>
    <s v="I10X"/>
    <m/>
    <m/>
    <m/>
    <s v="Hipertension esencial (primaria)"/>
    <s v="Medicamento"/>
    <n v="1"/>
    <s v="19942545-01"/>
    <s v="CALCITRIOL 0.5 MCG"/>
    <s v="18/02/2022"/>
    <n v="16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590"/>
    <s v="CC69026590"/>
    <s v="YORCELY"/>
    <m/>
    <s v="MELECIO"/>
    <s v="CAICEDO"/>
    <d v="1975-06-16T00:00:00"/>
    <n v="46"/>
    <n v="5"/>
    <s v="Adultez"/>
    <s v="Afrocolombiano"/>
    <s v="Ninguno"/>
    <s v="Ninguno"/>
    <m/>
    <s v="Beneficiario"/>
    <m/>
    <s v="SIN DATO"/>
    <s v="Negro, afrocolombiano"/>
    <s v="Puerto Asís"/>
    <m/>
    <n v="3213765300"/>
    <s v="Urbana"/>
    <m/>
    <x v="0"/>
    <x v="4"/>
    <s v="PUTUMAYO"/>
    <x v="4"/>
    <x v="4"/>
    <x v="4"/>
    <s v="I10X"/>
    <m/>
    <m/>
    <m/>
    <s v="Hipertension esencial (primaria)"/>
    <s v="Procedimiento"/>
    <n v="1"/>
    <s v="01895100"/>
    <s v="ELECTROCARDIOGRAMA DE RITMO O DE SUPERFICIE SOD"/>
    <s v="10/02/2022"/>
    <n v="20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39273345"/>
    <s v="CC39273345"/>
    <s v="LUZ "/>
    <s v="AMPARO"/>
    <s v="ARROYO"/>
    <s v="MARTINEZ"/>
    <d v="1967-07-20T00:00:00"/>
    <n v="54"/>
    <n v="5"/>
    <s v="Adultez"/>
    <s v="Otro Grupo Poblacional"/>
    <s v="Ninguno"/>
    <s v="Ninguno"/>
    <m/>
    <s v="Beneficiario"/>
    <m/>
    <s v="SIN DATO"/>
    <s v="Ninguna"/>
    <s v="Puerto Asís"/>
    <m/>
    <s v="3125544142 - 3123057798"/>
    <s v="Urbana"/>
    <m/>
    <x v="0"/>
    <x v="4"/>
    <s v="PUTUMAYO"/>
    <x v="4"/>
    <x v="4"/>
    <x v="4"/>
    <s v="I10X"/>
    <m/>
    <m/>
    <m/>
    <s v="Hipertension esencial (primaria)"/>
    <s v="Medicamento"/>
    <n v="1"/>
    <s v="19936296-08"/>
    <s v="ACIDO ACETILSALICILICO 100 MG"/>
    <s v="08/02/2022"/>
    <n v="44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7480538"/>
    <s v="CC97480538"/>
    <s v="JULIO"/>
    <s v="ARCESIO"/>
    <s v="MORA "/>
    <s v="PANTOJA"/>
    <d v="1974-04-03T00:00:00"/>
    <n v="48"/>
    <n v="5"/>
    <s v="Adultez"/>
    <s v="Otro Grupo Poblacional"/>
    <s v="Ninguno"/>
    <s v="Ninguno"/>
    <m/>
    <s v="Beneficiario"/>
    <m/>
    <s v="SIN DATO"/>
    <s v="Ninguna"/>
    <s v="Puerto Asís"/>
    <m/>
    <n v="3173772770"/>
    <s v="Urbana"/>
    <m/>
    <x v="0"/>
    <x v="4"/>
    <s v="PUTUMAYO"/>
    <x v="4"/>
    <x v="4"/>
    <x v="4"/>
    <s v="I10X"/>
    <m/>
    <m/>
    <m/>
    <s v="Hipertension esencial (primaria)"/>
    <s v="Medicamento"/>
    <n v="1"/>
    <s v="20025310-08"/>
    <s v="NIFEDIPINO 30 MG CAPSULAS DE LIBERACION CONTROLADA"/>
    <s v="08/02/2022"/>
    <n v="37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09"/>
    <s v="CC41102009"/>
    <s v="NOHORA"/>
    <s v="VIRGINIA"/>
    <s v="CUELLAR"/>
    <s v="NOAP"/>
    <d v="1959-01-26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25548384"/>
    <s v="Urbana"/>
    <m/>
    <x v="0"/>
    <x v="4"/>
    <s v="PUTUMAYO"/>
    <x v="4"/>
    <x v="4"/>
    <x v="4"/>
    <s v="I10X"/>
    <m/>
    <m/>
    <m/>
    <s v="Hipertension esencial (primaria)"/>
    <s v="Medicamento"/>
    <n v="1"/>
    <s v="44569-25"/>
    <s v="ENALAPRIL 20 MG TABLETAS"/>
    <s v="08/02/2022"/>
    <n v="4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41"/>
    <s v="CC41101041"/>
    <s v="ANA "/>
    <s v="MERY"/>
    <s v="BURGOS"/>
    <s v="ARCINIEGAS"/>
    <d v="1956-09-17T00:00:00"/>
    <n v="65"/>
    <n v="6"/>
    <s v="Persona mayor"/>
    <s v="Otro Grupo Poblacional"/>
    <s v="Ninguno"/>
    <s v="Ninguno"/>
    <m/>
    <s v="Beneficiario"/>
    <m/>
    <s v="SIN DATO"/>
    <s v="Ninguna"/>
    <s v="Puerto Asís"/>
    <m/>
    <s v="3143104682 3102630576"/>
    <s v="Urbana"/>
    <m/>
    <x v="0"/>
    <x v="3"/>
    <s v="PUTUMAYO"/>
    <x v="3"/>
    <x v="3"/>
    <x v="3"/>
    <s v="I10X"/>
    <m/>
    <m/>
    <m/>
    <s v="Hipertension esencial (primaria)"/>
    <s v="Procedimiento"/>
    <n v="1"/>
    <s v="01890228"/>
    <s v="CONSULTA DE PRIMERA VEZ POR ESPECIALISTA EN CARDIOLOGIA"/>
    <s v="05/02/2022"/>
    <n v="5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4405"/>
    <s v="CC35894405"/>
    <s v="KEISSY "/>
    <s v="LUCIOLA"/>
    <s v="CONRADO"/>
    <s v="MENA"/>
    <d v="1980-12-21T00:00:00"/>
    <n v="41"/>
    <n v="5"/>
    <s v="Adultez"/>
    <s v="Afrocolombiano"/>
    <s v="Ninguno"/>
    <s v="Ninguno"/>
    <m/>
    <s v="Beneficiario"/>
    <m/>
    <s v="SIN DATO"/>
    <s v="Ninguna"/>
    <s v="Puerto Asís"/>
    <m/>
    <n v="317491657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7/02/2022"/>
    <n v="4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9111957"/>
    <s v="CC29111957"/>
    <s v="DALIA"/>
    <s v="MILENA"/>
    <s v="CORTES"/>
    <s v="RIVADENEIRA"/>
    <d v="1978-10-31T00:00:00"/>
    <n v="43"/>
    <n v="5"/>
    <s v="Adultez"/>
    <s v="Otro Grupo Poblacional"/>
    <s v="Ninguno"/>
    <s v="Ninguno"/>
    <m/>
    <s v="Beneficiario"/>
    <m/>
    <s v="SIN DATO"/>
    <s v="Ninguna"/>
    <s v="Puerto Asís"/>
    <m/>
    <n v="3143812297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03/02/2022"/>
    <n v="5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266"/>
    <s v="CC18109266"/>
    <s v="ANTONIO"/>
    <s v="ROMILIO"/>
    <s v="CORREA"/>
    <s v="CORTEZ"/>
    <d v="1968-01-28T00:00:00"/>
    <n v="54"/>
    <n v="5"/>
    <s v="Adultez"/>
    <s v="Otro Grupo Poblacional"/>
    <s v="Ninguno"/>
    <s v="Ninguno"/>
    <m/>
    <s v="Beneficiario"/>
    <m/>
    <s v="SIN DATO"/>
    <s v="Ninguna"/>
    <s v="Puerto Asís"/>
    <m/>
    <n v="320913854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03/02/2022"/>
    <n v="7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6780207"/>
    <s v="CC36780207"/>
    <s v="MARIELA"/>
    <m/>
    <s v="TORRES"/>
    <s v="JAIMES"/>
    <d v="1957-03-0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0847938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3/02/2022"/>
    <n v="9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10"/>
    <s v="CC18109910"/>
    <s v="LUIS "/>
    <s v="EDUARDO"/>
    <s v="TONGUINO"/>
    <s v="FAJARDO"/>
    <d v="1964-02-16T00:00:00"/>
    <n v="58"/>
    <n v="5"/>
    <s v="Adultez"/>
    <s v="Otro Grupo Poblacional"/>
    <s v="Ninguno"/>
    <s v="Ninguno"/>
    <m/>
    <s v="Beneficiario"/>
    <m/>
    <s v="SIN DATO"/>
    <s v="Ninguna"/>
    <s v="Puerto Asís"/>
    <m/>
    <n v="314320539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03/02/2022"/>
    <n v="12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0779769"/>
    <s v="CC40779769"/>
    <s v="SANDRA"/>
    <s v="LILIANA"/>
    <s v="JIMENEZ"/>
    <s v="SCARPETA"/>
    <d v="1974-02-27T00:00:00"/>
    <n v="47"/>
    <n v="5"/>
    <s v="Adultez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03/02/2022"/>
    <n v="14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3237"/>
    <s v="CC18183237"/>
    <s v="EIBAR"/>
    <s v="HERMONGENES"/>
    <s v="ANZASOY"/>
    <s v="ERAZO"/>
    <d v="1969-07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3230591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03/02/2022"/>
    <n v="17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33458"/>
    <s v="CC30733458"/>
    <s v="PATRICIA"/>
    <s v="DEL SOCORRO"/>
    <s v="REALPE"/>
    <s v="TORRES"/>
    <d v="1966-04-08T00:00:00"/>
    <n v="55"/>
    <n v="5"/>
    <s v="Adultez"/>
    <s v="Otro Grupo Poblacional"/>
    <s v="Desplazamiento"/>
    <s v="Perdida de Bienes Muebles o Inmuebles"/>
    <m/>
    <s v="Beneficiario"/>
    <m/>
    <s v="SIN DATO"/>
    <s v="Ninguna"/>
    <s v="Puerto Asís"/>
    <m/>
    <n v="320787290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03/02/2022"/>
    <n v="21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599"/>
    <s v="CC41101599"/>
    <s v="IRMA"/>
    <s v="ALICIA"/>
    <s v="CHAPAÑ"/>
    <s v="PETEVI"/>
    <d v="1956-09-2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08953089"/>
    <s v="Urbana"/>
    <m/>
    <x v="0"/>
    <x v="0"/>
    <s v="PUTUMAYO"/>
    <x v="0"/>
    <x v="0"/>
    <x v="0"/>
    <s v="I10X"/>
    <m/>
    <m/>
    <m/>
    <s v="Hipertension esencial (primaria)"/>
    <s v="Procedimiento"/>
    <n v="1"/>
    <s v="01876802"/>
    <s v="MAMOGRAFIA BILATERAL"/>
    <s v="16/02/2022"/>
    <n v="26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3737"/>
    <s v="CC41103737"/>
    <s v="TERESA"/>
    <s v="DE JESUS"/>
    <s v="NOGUERA"/>
    <s v="FUENMAYOR"/>
    <d v="1965-01-08T00:00:00"/>
    <n v="57"/>
    <n v="5"/>
    <s v="Adultez"/>
    <s v="Otro Grupo Poblacional"/>
    <s v="Ninguno"/>
    <s v="Ninguno"/>
    <m/>
    <s v="Beneficiario"/>
    <m/>
    <s v="SIN DATO"/>
    <s v="Ninguna"/>
    <s v="Puerto Asís"/>
    <m/>
    <s v="3108558517 3176165631 3112639649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03/02/2022"/>
    <n v="29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5372"/>
    <s v="CC18125372"/>
    <s v="ARIEL"/>
    <s v="OSWALDO"/>
    <s v="MONCAYO"/>
    <s v="GOMEZ"/>
    <d v="1970-06-30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24022128"/>
    <s v="Urbana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03/02/2022"/>
    <n v="32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9565585"/>
    <s v="CC39565585"/>
    <s v="FANNY"/>
    <m/>
    <s v="FILO"/>
    <s v="SILVA"/>
    <d v="1969-11-09T00:00:00"/>
    <n v="52"/>
    <n v="5"/>
    <s v="Adultez"/>
    <s v="Afrocolombiano"/>
    <s v="Ninguno"/>
    <s v="Ninguno"/>
    <m/>
    <s v="Beneficiario"/>
    <m/>
    <s v="SIN DATO"/>
    <s v="Negro, afrocolombiano"/>
    <s v="Puerto Asís"/>
    <m/>
    <n v="3155863429"/>
    <s v="Urbana"/>
    <m/>
    <x v="0"/>
    <x v="0"/>
    <s v="PUTUMAYO"/>
    <x v="0"/>
    <x v="0"/>
    <x v="0"/>
    <s v="I10X"/>
    <m/>
    <m/>
    <m/>
    <s v="Hipertension esencial (primaria)"/>
    <s v="Medicamento"/>
    <n v="1"/>
    <s v="19935280-01"/>
    <s v="CROTAMITON LOCION 10%"/>
    <s v="03/02/2022"/>
    <n v="355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140"/>
    <s v="CC41103140"/>
    <s v="LUZ"/>
    <s v="STELLA"/>
    <s v="GIRON"/>
    <s v="REYES"/>
    <d v="1958-06-19T00:00:00"/>
    <n v="63"/>
    <n v="6"/>
    <s v="Persona mayor"/>
    <s v="Otro Grupo Poblacional"/>
    <s v="Desplazamiento"/>
    <s v="Homicidio"/>
    <m/>
    <s v="Beneficiario"/>
    <m/>
    <s v="SIN DATO"/>
    <s v="Ninguna"/>
    <s v="Puerto Asís"/>
    <m/>
    <n v="3143055282"/>
    <s v="Urbana"/>
    <m/>
    <x v="0"/>
    <x v="5"/>
    <s v="PUTUMAYO"/>
    <x v="5"/>
    <x v="5"/>
    <x v="5"/>
    <s v="I10X"/>
    <m/>
    <m/>
    <m/>
    <s v="Hipertension esencial (primaria)"/>
    <s v="Procedimiento"/>
    <n v="1"/>
    <s v="01890101"/>
    <s v="ATENCION ( VISITA ) DOMICILIARIA - POR MEDICINA GENERAL"/>
    <s v="04/02/2022"/>
    <n v="421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4048"/>
    <s v="CC18124048"/>
    <s v="JOSE"/>
    <s v="ELIAS"/>
    <s v="BURBANO"/>
    <s v="IJAJI"/>
    <d v="1964-10-12T00:00:00"/>
    <n v="57"/>
    <n v="5"/>
    <s v="Adultez"/>
    <s v="Indigente"/>
    <s v="Desplazamiento"/>
    <s v="Homicidio"/>
    <m/>
    <s v="Beneficiario"/>
    <m/>
    <s v="SIN DATO"/>
    <s v="Ninguna"/>
    <s v="Puerto Asís"/>
    <m/>
    <n v="3123562084"/>
    <s v="Urbana"/>
    <m/>
    <x v="0"/>
    <x v="5"/>
    <s v="PUTUMAYO"/>
    <x v="5"/>
    <x v="5"/>
    <x v="5"/>
    <s v="I10X"/>
    <m/>
    <m/>
    <m/>
    <s v="Hipertension esencial (primaria)"/>
    <s v="Procedimiento"/>
    <n v="1"/>
    <s v="01895100"/>
    <s v="ELECTROCARDIOGRAMA DE RITMO O DE SUPERFICIE SOD"/>
    <s v="03/02/2022"/>
    <n v="54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8381024"/>
    <s v="CC98381024"/>
    <s v="HEBERTH"/>
    <m/>
    <s v="MORA "/>
    <s v="MUÑOZ"/>
    <d v="1969-11-02T00:00:00"/>
    <n v="52"/>
    <n v="5"/>
    <s v="Adultez"/>
    <s v="Otro Grupo Poblacional"/>
    <s v="Ninguno"/>
    <s v="Ninguno"/>
    <m/>
    <s v="Beneficiario"/>
    <m/>
    <s v="SIN DATO"/>
    <s v="Ninguna"/>
    <s v="Puerto Asís"/>
    <m/>
    <n v="3107752904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16/02/2022"/>
    <n v="64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076381464"/>
    <s v="CC1076381464"/>
    <s v="DAMARYS"/>
    <m/>
    <s v="MURILLO"/>
    <s v="ANDRADE"/>
    <d v="1985-02-04T00:00:00"/>
    <n v="37"/>
    <n v="5"/>
    <s v="Adultez"/>
    <s v="Afrocolombiano"/>
    <s v="Ninguno"/>
    <s v="Ninguno"/>
    <m/>
    <s v="Beneficiario"/>
    <m/>
    <s v="SIN DATO"/>
    <s v="Negro, afrocolombiano"/>
    <s v="Puerto Asís"/>
    <m/>
    <n v="3162252642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4/02/2022"/>
    <n v="100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04655"/>
    <s v="CC30704655"/>
    <s v="LUZ"/>
    <s v="MARIA"/>
    <s v="MERA"/>
    <s v="HERNANDEZ"/>
    <d v="1952-06-22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1222984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3/02/2022"/>
    <n v="3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885454"/>
    <s v="CC3885454"/>
    <s v="JUAN"/>
    <s v="ALCIDES"/>
    <s v="VALDEZ"/>
    <s v="REYES"/>
    <d v="1973-05-06T00:00:00"/>
    <n v="48"/>
    <n v="5"/>
    <s v="Adultez"/>
    <s v="Afrocolombiano"/>
    <s v="Desplazamiento"/>
    <s v="Homicidio"/>
    <m/>
    <s v="Beneficiario"/>
    <m/>
    <s v="SIN DATO"/>
    <s v="Negro, afrocolombiano"/>
    <s v="Puerto Asís"/>
    <m/>
    <n v="3216570105"/>
    <s v="Urbana"/>
    <m/>
    <x v="0"/>
    <x v="2"/>
    <s v="PUTUMAYO"/>
    <x v="2"/>
    <x v="2"/>
    <x v="2"/>
    <s v="I10X"/>
    <m/>
    <m/>
    <m/>
    <s v="Hipertension esencial (primaria)"/>
    <s v="Procedimiento"/>
    <n v="1"/>
    <s v="01907106"/>
    <s v="UROANALISIS"/>
    <s v="12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7572650"/>
    <s v="CC7572650"/>
    <s v="HUMBERTO"/>
    <m/>
    <s v="TRILLOS "/>
    <s v="BUSTAMANTE"/>
    <d v="1983-04-10T00:00:00"/>
    <n v="38"/>
    <n v="5"/>
    <s v="Adultez"/>
    <s v="Otro Grupo Poblacional"/>
    <s v="Ninguno"/>
    <s v="Ninguno"/>
    <m/>
    <s v="Beneficiario"/>
    <m/>
    <s v="SIN DATO"/>
    <s v="Ninguna"/>
    <s v="Puerto Asís"/>
    <m/>
    <n v="3176829910"/>
    <s v="Urbana"/>
    <m/>
    <x v="0"/>
    <x v="2"/>
    <s v="PUTUMAYO"/>
    <x v="2"/>
    <x v="2"/>
    <x v="2"/>
    <s v="I10X"/>
    <m/>
    <m/>
    <m/>
    <s v="Hipertension esencial (primaria)"/>
    <s v="Procedimiento"/>
    <n v="1"/>
    <s v="01871121"/>
    <s v="RADIOGRAFIA DE TORAX ( P. A. O A. P. Y LATERAL - DECUBITO LATERAL - OBLICUAS O LATERAL )"/>
    <s v="12/02/2022"/>
    <n v="5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13854"/>
    <s v="CC27313854"/>
    <s v="BLANCA"/>
    <s v="LIBIA"/>
    <s v="CARREARA"/>
    <s v="DE BOLAÑOS"/>
    <d v="1950-06-05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66976969"/>
    <s v="Urbana"/>
    <m/>
    <x v="0"/>
    <x v="2"/>
    <s v="PUTUMAYO"/>
    <x v="2"/>
    <x v="2"/>
    <x v="2"/>
    <s v="I10X"/>
    <m/>
    <m/>
    <m/>
    <s v="Hipertension esencial (primaria)"/>
    <s v="Medicamento"/>
    <n v="1"/>
    <s v="19947431-06"/>
    <s v="CAPTOPRIL 50 MG"/>
    <s v="11/02/2022"/>
    <n v="6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1787249"/>
    <s v="CC51787249"/>
    <s v="MARIA "/>
    <s v="EUGENIA"/>
    <s v="MONTENEGRO"/>
    <s v="GARCIA"/>
    <d v="1969-05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14124003"/>
    <s v="Urbana"/>
    <m/>
    <x v="0"/>
    <x v="2"/>
    <s v="PUTUMAYO"/>
    <x v="2"/>
    <x v="2"/>
    <x v="2"/>
    <s v="I10X"/>
    <m/>
    <m/>
    <m/>
    <s v="Hipertension esencial (primaria)"/>
    <s v="Medicamento"/>
    <n v="1"/>
    <s v="20097309-04"/>
    <s v="CLORURO DE SODIO 0.9%"/>
    <s v="11/02/2022"/>
    <n v="7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276"/>
    <s v="CC69026276"/>
    <s v="MIRIAM "/>
    <s v="AMPARO"/>
    <s v="MATACEA"/>
    <s v="MEZA"/>
    <d v="1971-06-02T00:00:00"/>
    <n v="50"/>
    <n v="5"/>
    <s v="Adultez"/>
    <s v="Otro Grupo Poblacional"/>
    <s v="Ninguno"/>
    <s v="Ninguno"/>
    <m/>
    <s v="Beneficiario"/>
    <m/>
    <s v="SIN DATO"/>
    <s v="Ninguna"/>
    <s v="Puerto Asís"/>
    <m/>
    <n v="3125734850"/>
    <s v="Urbana"/>
    <m/>
    <x v="0"/>
    <x v="2"/>
    <s v="PUTUMAYO"/>
    <x v="2"/>
    <x v="2"/>
    <x v="2"/>
    <s v="I10X"/>
    <m/>
    <m/>
    <m/>
    <s v="Hipertension esencial (primaria)"/>
    <s v="Medicamento"/>
    <n v="1"/>
    <s v="46040-01"/>
    <s v="FUROSEMIDA SOLUCION INYECTABLE 20 MG/2ML"/>
    <s v="11/02/2022"/>
    <n v="8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97450019"/>
    <s v="CC97450019"/>
    <s v="HENRY"/>
    <s v="DE JESUS"/>
    <s v="LOPEZ "/>
    <s v="CASTAÑEDA"/>
    <d v="1960-08-23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212961942"/>
    <s v="Urbana"/>
    <m/>
    <x v="0"/>
    <x v="2"/>
    <s v="PUTUMAYO"/>
    <x v="2"/>
    <x v="2"/>
    <x v="2"/>
    <s v="I10X"/>
    <m/>
    <m/>
    <m/>
    <s v="Hipertension esencial (primaria)"/>
    <s v="Medicamento"/>
    <n v="1"/>
    <s v="38408-01"/>
    <s v="ORAZOLEÂ® 40"/>
    <s v="11/02/2022"/>
    <n v="10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26"/>
    <s v="CC18109926"/>
    <s v="WILSON"/>
    <s v="HERNEY"/>
    <s v="RECALDE"/>
    <s v="VIVEROS"/>
    <d v="1963-08-18T00:00:00"/>
    <n v="58"/>
    <n v="5"/>
    <s v="Adultez"/>
    <s v="Otro Grupo Poblacional"/>
    <s v="Ninguno"/>
    <s v="Ninguno"/>
    <m/>
    <s v="Beneficiario"/>
    <m/>
    <s v="SIN DATO"/>
    <s v="Ninguna"/>
    <s v="Puerto Asís"/>
    <m/>
    <n v="3224720433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11/02/2022"/>
    <n v="12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247483"/>
    <s v="CC87247483"/>
    <s v="FREDY"/>
    <s v="HERNAN"/>
    <s v="SIMALES"/>
    <s v="NOAP"/>
    <d v="1975-09-16T00:00:00"/>
    <n v="46"/>
    <n v="5"/>
    <s v="Adultez"/>
    <s v="Otro Grupo Poblacional"/>
    <s v="Ninguno"/>
    <s v="Ninguno"/>
    <m/>
    <s v="Beneficiario"/>
    <m/>
    <s v="SIN DATO"/>
    <s v="Ninguna"/>
    <s v="Puerto Asís"/>
    <m/>
    <n v="3204531877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11/02/2022"/>
    <n v="149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44968"/>
    <s v="CC5244968"/>
    <s v="OSWALDO"/>
    <s v="OVIDIO"/>
    <s v="ACOSTA"/>
    <s v="CANAMEJOY"/>
    <d v="1968-06-26T00:00:00"/>
    <n v="53"/>
    <n v="5"/>
    <s v="Adultez"/>
    <s v="Otro Grupo Poblacional"/>
    <s v="Ninguno"/>
    <s v="Ninguno"/>
    <m/>
    <s v="Beneficiario"/>
    <m/>
    <s v="SIN DATO"/>
    <s v="Ninguna"/>
    <s v="Puerto Asís"/>
    <m/>
    <n v="3202246448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11/02/2022"/>
    <n v="167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784"/>
    <s v="CC69015784"/>
    <s v="EDI"/>
    <s v="FRANCIA"/>
    <s v="CAICEDO"/>
    <s v="BERMUDES"/>
    <d v="1971-07-22T00:00:00"/>
    <n v="50"/>
    <n v="5"/>
    <s v="Adultez"/>
    <s v="Afrocolombiano"/>
    <s v="Ninguno"/>
    <s v="Ninguno"/>
    <m/>
    <s v="Beneficiario"/>
    <m/>
    <s v="SIN DATO"/>
    <s v="Negro, afrocolombiano"/>
    <s v="Puerto Asís"/>
    <m/>
    <n v="3105648852"/>
    <s v="Urbana"/>
    <m/>
    <x v="0"/>
    <x v="2"/>
    <s v="PUTUMAYO"/>
    <x v="2"/>
    <x v="2"/>
    <x v="2"/>
    <s v="I10X"/>
    <m/>
    <m/>
    <m/>
    <s v="Hipertension esencial (primaria)"/>
    <s v="Medicamento"/>
    <n v="1"/>
    <s v="19947431-06"/>
    <s v="CAPTOPRIL 50 MG"/>
    <s v="11/02/2022"/>
    <n v="18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27474526"/>
    <s v="CC27474526"/>
    <s v="JULIA "/>
    <s v="OLIVA"/>
    <s v="BASTIDAS"/>
    <s v="GUERRERO"/>
    <d v="1958-10-30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08860239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11/02/2022"/>
    <n v="210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55583"/>
    <s v="CC69055583"/>
    <s v="DORA "/>
    <s v="MARCELA"/>
    <s v="BRAVO "/>
    <s v="GOMEZ"/>
    <d v="1983-05-01T00:00:00"/>
    <n v="38"/>
    <n v="5"/>
    <s v="Adultez"/>
    <s v="Otro Grupo Poblacional"/>
    <s v="Desplazamiento"/>
    <s v="Amenaza"/>
    <m/>
    <s v="Beneficiario"/>
    <m/>
    <s v="SIN DATO"/>
    <s v="Ninguna"/>
    <s v="Puerto Asís"/>
    <m/>
    <n v="310569040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11/02/2022"/>
    <n v="24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6274280"/>
    <s v="CC16274280"/>
    <s v="HECTOR"/>
    <s v="HUGO"/>
    <s v="FIGUEROA"/>
    <s v="NOAP"/>
    <d v="1965-01-04T00:00:00"/>
    <n v="57"/>
    <n v="5"/>
    <s v="Adultez"/>
    <s v="Otro Grupo Poblacional"/>
    <s v="Ninguno"/>
    <s v="Ninguno"/>
    <m/>
    <s v="Beneficiario"/>
    <m/>
    <s v="SIN DATO"/>
    <s v="Ninguna"/>
    <s v="Puerto Asís"/>
    <m/>
    <n v="3123698352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11/02/2022"/>
    <n v="333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7264"/>
    <s v="CC27357264"/>
    <s v="BLANCA"/>
    <s v="OLIVA"/>
    <s v="CABRERA"/>
    <s v="DE BURGOS"/>
    <d v="1945-08-05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4302449"/>
    <s v="Urbana"/>
    <m/>
    <x v="0"/>
    <x v="2"/>
    <s v="PUTUMAYO"/>
    <x v="2"/>
    <x v="2"/>
    <x v="2"/>
    <s v="I10X"/>
    <m/>
    <m/>
    <m/>
    <s v="Hipertension esencial (primaria)"/>
    <s v="Procedimiento"/>
    <n v="1"/>
    <s v="01902207"/>
    <s v="HEMOGRAMA I ( HEMOGLOBINA HEMATOCRITO Y LEUCOGRAMA ) MANUAL"/>
    <s v="11/02/2022"/>
    <n v="44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648"/>
    <s v="CC41101648"/>
    <s v="FLORALBA"/>
    <m/>
    <s v="GUERRERO"/>
    <s v="FALVIS"/>
    <d v="1960-05-12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134370392"/>
    <s v="Urbana"/>
    <m/>
    <x v="0"/>
    <x v="2"/>
    <s v="PUTUMAYO"/>
    <x v="2"/>
    <x v="2"/>
    <x v="2"/>
    <s v="I10X"/>
    <m/>
    <m/>
    <m/>
    <s v="Hipertension esencial (primaria)"/>
    <s v="Procedimiento"/>
    <n v="1"/>
    <s v="01871121"/>
    <s v="RADIOGRAFIA DE TORAX ( P. A. O A. P. Y LATERAL - DECUBITO LATERAL - OBLICUAS O LATERAL )"/>
    <s v="11/02/2022"/>
    <n v="628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8551024"/>
    <s v="CC28551024"/>
    <s v="MILENA"/>
    <s v="PATRICIA"/>
    <s v="PARRA"/>
    <s v="VERGARA"/>
    <d v="1981-10-31T00:00:00"/>
    <n v="40"/>
    <n v="5"/>
    <s v="Adultez"/>
    <s v="Otro Grupo Poblacional"/>
    <s v="Ninguno"/>
    <s v="Ninguno"/>
    <m/>
    <s v="Beneficiario"/>
    <m/>
    <s v="SIN DATO"/>
    <s v="Ninguna"/>
    <s v="Puerto Asís"/>
    <m/>
    <n v="3112908067"/>
    <s v="Urbana"/>
    <m/>
    <x v="0"/>
    <x v="2"/>
    <s v="PUTUMAYO"/>
    <x v="2"/>
    <x v="2"/>
    <x v="2"/>
    <s v="I10X"/>
    <m/>
    <m/>
    <m/>
    <s v="Hipertension esencial (primaria)"/>
    <s v="Procedimiento"/>
    <n v="1"/>
    <s v="01903856"/>
    <s v="NITROGENO UREICO"/>
    <s v="11/02/2022"/>
    <n v="8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06737"/>
    <s v="CC69006737"/>
    <s v="MIREYA"/>
    <m/>
    <s v="HERNANDEZ"/>
    <s v="LOPEZ"/>
    <d v="1975-10-18T00:00:00"/>
    <n v="46"/>
    <n v="5"/>
    <s v="Adultez"/>
    <s v="Otro Grupo Poblacional"/>
    <s v="Ninguno"/>
    <s v="Ninguno"/>
    <m/>
    <s v="Beneficiario"/>
    <m/>
    <s v="SIN DATO"/>
    <s v="Indígena"/>
    <s v="Puerto Asís"/>
    <m/>
    <n v="3134843476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11/02/2022"/>
    <n v="3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1436169"/>
    <s v="CC11436169"/>
    <s v="OBED"/>
    <m/>
    <s v="GONZALES"/>
    <s v="CASTAÑEDA"/>
    <d v="1969-12-14T00:00:00"/>
    <n v="52"/>
    <n v="5"/>
    <s v="Adultez"/>
    <s v="Otro Grupo Poblacional"/>
    <s v="Desplazamiento"/>
    <s v="Homicidio"/>
    <m/>
    <s v="Beneficiario"/>
    <m/>
    <s v="SIN DATO"/>
    <s v="Ninguna"/>
    <s v="Puerto Asís"/>
    <m/>
    <s v="3123178322 - 3107846535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11/02/2022"/>
    <n v="3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5592507"/>
    <s v="CC25592507"/>
    <s v="GIOVANNI"/>
    <m/>
    <s v="LEDESMA"/>
    <s v="FIGUEROA"/>
    <d v="1957-02-11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23015525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1/02/2022"/>
    <n v="4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302"/>
    <s v="CC41102302"/>
    <s v="GLORIA"/>
    <s v="MILENA"/>
    <s v="ENRIQUEZ"/>
    <s v="URREA"/>
    <d v="1962-02-06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24328749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1/02/2022"/>
    <n v="5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97658"/>
    <s v="CC5297658"/>
    <s v="MAURO"/>
    <s v="ANTONIO"/>
    <s v="MONTILLA"/>
    <s v="NUPAN"/>
    <d v="1950-11-14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12300490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1/02/2022"/>
    <n v="7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03"/>
    <s v="CC27474403"/>
    <s v="IRENE"/>
    <s v="ANACLOVIA"/>
    <s v="ROSALES"/>
    <s v="DE PERAFAN"/>
    <d v="1953-04-07T00:00:00"/>
    <n v="68"/>
    <n v="6"/>
    <s v="Persona mayor"/>
    <s v="Adulto Mayor"/>
    <s v="Ninguno"/>
    <s v="Ninguno"/>
    <m/>
    <s v="Beneficiario"/>
    <m/>
    <s v="SIN DATO"/>
    <s v="Ninguna"/>
    <s v="San Francisco"/>
    <m/>
    <n v="311272856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1/02/2022"/>
    <n v="8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0524"/>
    <s v="CC18100524"/>
    <s v="GAMALIEL"/>
    <s v="MARIO"/>
    <s v="CUELLAR"/>
    <s v="NOAP"/>
    <d v="1952-04-13T00:00:00"/>
    <n v="69"/>
    <n v="6"/>
    <s v="Persona mayor"/>
    <s v="Adulto Mayor"/>
    <s v="Ninguno"/>
    <s v="Ninguno"/>
    <m/>
    <s v="Beneficiario"/>
    <m/>
    <s v="SIN DATO"/>
    <s v="Ninguna"/>
    <s v="Sibundoy"/>
    <m/>
    <n v="311706110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11/02/2022"/>
    <n v="8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41180121"/>
    <s v="CC41180121"/>
    <s v="ROSA"/>
    <s v="MARIA"/>
    <s v="CALVACHE"/>
    <s v="DE ARCOS"/>
    <d v="1948-09-15T00:00:00"/>
    <n v="73"/>
    <n v="6"/>
    <s v="Persona mayor"/>
    <s v="Adulto Mayor"/>
    <s v="Ninguno"/>
    <s v="Ninguno"/>
    <m/>
    <s v="Beneficiario"/>
    <m/>
    <s v="SIN DATO"/>
    <s v="Ninguna"/>
    <s v="Sibundoy"/>
    <m/>
    <n v="310544418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10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27472384"/>
    <s v="CC27472384"/>
    <s v="CLEMENCIA "/>
    <s v="INES"/>
    <s v="MURIEL"/>
    <s v="TREJO"/>
    <d v="1946-12-13T00:00:00"/>
    <n v="75"/>
    <n v="6"/>
    <s v="Persona mayor"/>
    <s v="Adulto Mayor"/>
    <s v="Ninguno"/>
    <s v="Ninguno"/>
    <m/>
    <s v="Beneficiario"/>
    <m/>
    <s v="SIN DATO"/>
    <s v="Ninguna"/>
    <s v="Sibundoy"/>
    <m/>
    <n v="3217814188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4/02/2022"/>
    <n v="11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5350030"/>
    <s v="CC5350030"/>
    <s v="LUIS "/>
    <s v="FERNANDO"/>
    <s v="RODRIGUEZ"/>
    <s v="ESCOBAR"/>
    <d v="1949-02-23T00:00:00"/>
    <n v="73"/>
    <n v="6"/>
    <s v="Persona mayor"/>
    <s v="Adulto Mayor"/>
    <s v="Ninguno"/>
    <s v="Ninguno"/>
    <m/>
    <s v="Beneficiario"/>
    <m/>
    <s v="SIN DATO"/>
    <s v="Ninguna"/>
    <s v="Sibundoy"/>
    <m/>
    <n v="311592075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10/02/2022"/>
    <n v="14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1226"/>
    <s v="CC30711226"/>
    <s v="OLGA"/>
    <s v="DEL SOCORRO"/>
    <s v="ISACAS"/>
    <s v="DE PORTILLA"/>
    <d v="1955-07-25T00:00:00"/>
    <n v="66"/>
    <n v="6"/>
    <s v="Persona mayor"/>
    <s v="Adulto Mayor"/>
    <s v="Ninguno"/>
    <s v="Ninguno"/>
    <m/>
    <s v="Beneficiario"/>
    <m/>
    <s v="SIN DATO"/>
    <s v="Ninguna"/>
    <s v="Sibundoy"/>
    <m/>
    <n v="313793059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17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292"/>
    <s v="CC27476292"/>
    <s v="IRENE"/>
    <s v="NONE"/>
    <s v="ERAZO"/>
    <s v="DE SALAZAR"/>
    <d v="1946-01-07T00:00:00"/>
    <n v="76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27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7016834"/>
    <s v="CC17016834"/>
    <s v="RAUL"/>
    <s v="NONE"/>
    <s v="SALAZAR"/>
    <s v="MARTINEZ"/>
    <d v="1938-10-01T00:00:00"/>
    <n v="83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6"/>
    <s v="PUTUMAYO"/>
    <x v="6"/>
    <x v="6"/>
    <x v="6"/>
    <s v="I10X"/>
    <s v="N18X"/>
    <m/>
    <m/>
    <s v="Hipertension esencial (primaria)"/>
    <s v="Procedimiento"/>
    <n v="1"/>
    <s v="01890101"/>
    <s v="ATENCION ( VISITA ) DOMICILIARIA - POR MEDICINA GENERAL"/>
    <s v="04/02/2022"/>
    <n v="137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538"/>
    <s v="CC41180538"/>
    <s v="DORIS "/>
    <s v="MARIA"/>
    <s v="GOMEZ"/>
    <s v="GUERRERO"/>
    <d v="1963-07-28T00:00:00"/>
    <n v="58"/>
    <n v="5"/>
    <s v="Adultez"/>
    <s v="Adulto Mayor"/>
    <s v="Ninguno"/>
    <s v="Ninguno"/>
    <m/>
    <s v="Beneficiario"/>
    <m/>
    <s v="SIN DATO"/>
    <s v="Ninguna"/>
    <s v="Sibundoy"/>
    <m/>
    <n v="3118079067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66"/>
    <s v="TRANSAMINASA GLUTAMICO - PIRUVICA [ALANINO AMINO TRANSFERASA]"/>
    <s v="21/02/2022"/>
    <n v="3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1216777"/>
    <s v="CC31216777"/>
    <s v="CARMEN"/>
    <s v="NONE"/>
    <s v="CHAMORRO "/>
    <s v="DE ORTIZ"/>
    <d v="1950-05-01T00:00:00"/>
    <n v="71"/>
    <n v="6"/>
    <s v="Persona mayor"/>
    <s v="Adulto Mayor"/>
    <s v="Desplazamiento"/>
    <s v="Desplazamiento forzado"/>
    <m/>
    <s v="Beneficiario"/>
    <m/>
    <s v="SIN DATO"/>
    <s v="Ninguna"/>
    <s v="San Francisco"/>
    <m/>
    <n v="3132921286"/>
    <s v="Urbana"/>
    <m/>
    <x v="0"/>
    <x v="3"/>
    <s v="PUTUMAYO"/>
    <x v="3"/>
    <x v="3"/>
    <x v="3"/>
    <s v="I10X"/>
    <m/>
    <m/>
    <m/>
    <s v="Hipertension esencial (primaria)"/>
    <s v="Procedimiento"/>
    <n v="1"/>
    <s v="01906610"/>
    <s v="ANTIGENO ESPECIFICO DE PROSTATA SEMIAUTOMATIZADO O AUTOMATIZADO"/>
    <s v="21/02/2022"/>
    <n v="2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2597"/>
    <s v="CC27472597"/>
    <s v="JANETH"/>
    <s v="PATRICIA"/>
    <s v="GONZALEZ"/>
    <s v="MONTERO"/>
    <d v="1962-11-17T00:00:00"/>
    <n v="59"/>
    <n v="5"/>
    <s v="Adultez"/>
    <s v="Adulto Mayor"/>
    <s v="Ninguno"/>
    <s v="Ninguno"/>
    <m/>
    <s v="Beneficiario"/>
    <m/>
    <s v="SIN DATO"/>
    <s v="Ninguna"/>
    <s v="Sibundoy"/>
    <m/>
    <n v="313294927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6"/>
    <s v="NITROGENO UREICO"/>
    <s v="21/02/2022"/>
    <n v="24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037"/>
    <s v="CC5349037"/>
    <s v="EDUARDO"/>
    <s v="ANTONIO"/>
    <s v="ORTIZ"/>
    <s v="BRAVO"/>
    <d v="1940-11-15T00:00:00"/>
    <n v="81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2/02/2022"/>
    <n v="3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173"/>
    <s v="CC1909173"/>
    <s v="LUIS"/>
    <s v="ENRIQUE"/>
    <s v="BRAVO"/>
    <s v="DELGADO"/>
    <d v="1932-08-03T00:00:00"/>
    <n v="8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0"/>
    <s v="PUTUMAYO"/>
    <x v="0"/>
    <x v="0"/>
    <x v="0"/>
    <s v="I10X"/>
    <m/>
    <m/>
    <m/>
    <s v="Hipertension esencial (primaria)"/>
    <s v="Procedimiento"/>
    <n v="1"/>
    <s v="00Q4523S01"/>
    <s v="PAQUETE COLONOSCOPIA TOTAL CON SEDACION"/>
    <s v="03/02/2022"/>
    <n v="33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432"/>
    <s v="CC1909432"/>
    <s v="SERVIO"/>
    <s v="TULIO"/>
    <s v="MORA"/>
    <s v="MORA"/>
    <d v="1937-07-20T00:00:00"/>
    <n v="84"/>
    <n v="6"/>
    <s v="Persona mayor"/>
    <s v="Adulto Mayor"/>
    <s v="Desplazamiento"/>
    <s v="Desaparición forzada"/>
    <m/>
    <s v="Beneficiario"/>
    <m/>
    <s v="SIN DATO"/>
    <s v="Ninguna"/>
    <s v="San Francisco"/>
    <m/>
    <n v="3208660921"/>
    <s v="Urbana"/>
    <m/>
    <x v="0"/>
    <x v="2"/>
    <s v="PUTUMAYO"/>
    <x v="2"/>
    <x v="2"/>
    <x v="2"/>
    <s v="I10X"/>
    <m/>
    <m/>
    <m/>
    <s v="Hipertension esencial (primaria)"/>
    <s v="Procedimiento"/>
    <n v="1"/>
    <s v="0110M003"/>
    <s v="INTERNACION COMPLEJIDAD MEDIANA HABITACION TRES CAMAS"/>
    <s v="12/02/2022"/>
    <n v="2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F"/>
    <m/>
    <s v="CC"/>
    <n v="27473633"/>
    <s v="CC27473633"/>
    <s v="M. ISABEL"/>
    <s v="ERNESTINA"/>
    <s v="ORTIZ"/>
    <s v="DE BRAVO"/>
    <d v="1935-05-25T00:00:00"/>
    <n v="86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m/>
    <m/>
    <m/>
    <s v="Hipertension esencial (primaria)"/>
    <s v="Medicamento"/>
    <n v="1"/>
    <s v="20032631-01"/>
    <s v="LOSARTAN 100 MG"/>
    <s v="12/02/2022"/>
    <n v="68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922"/>
    <s v="CC27475922"/>
    <s v="MATILDE"/>
    <s v="NONE"/>
    <s v="SALAZAR"/>
    <s v="DE MEZA"/>
    <d v="1940-07-04T00:00:00"/>
    <n v="81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12/02/2022"/>
    <n v="24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850337"/>
    <s v="CC2850337"/>
    <s v="JORGE"/>
    <s v="ARMANDO"/>
    <s v="MEZA"/>
    <s v="BENAVIDES"/>
    <d v="1936-10-16T00:00:00"/>
    <n v="85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2"/>
    <s v="PUTUMAYO"/>
    <x v="2"/>
    <x v="2"/>
    <x v="2"/>
    <s v="I10X"/>
    <m/>
    <m/>
    <m/>
    <s v="Hipertension esencial (primaria)"/>
    <s v="Medicamento"/>
    <n v="1"/>
    <s v="20013809-08"/>
    <s v="CLONIDINA 0.15 MG TABLETA"/>
    <s v="12/02/2022"/>
    <n v="24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F"/>
    <m/>
    <s v="CC"/>
    <n v="13058321"/>
    <s v="CC13058321"/>
    <s v="HONORIO"/>
    <s v="EFREN"/>
    <s v="ROSAS"/>
    <s v="RIVERA"/>
    <d v="1947-06-30T00:00:00"/>
    <n v="74"/>
    <n v="6"/>
    <s v="Persona mayor"/>
    <s v="Adulto Mayor"/>
    <s v="Ninguno"/>
    <s v="Ninguno"/>
    <m/>
    <s v="Beneficiario"/>
    <m/>
    <s v="SIN DATO"/>
    <s v="Ninguna"/>
    <s v="Santiago"/>
    <m/>
    <n v="3115233180"/>
    <s v="Urbana"/>
    <m/>
    <x v="0"/>
    <x v="2"/>
    <s v="PUTUMAYO"/>
    <x v="2"/>
    <x v="2"/>
    <x v="2"/>
    <s v="I10X"/>
    <m/>
    <m/>
    <m/>
    <s v="Hipertension esencial (primaria)"/>
    <s v="Medicamento"/>
    <n v="1"/>
    <s v="46040-01"/>
    <s v="FUROSEMIDA SOLUCION INYECTABLE 20 MG/2ML"/>
    <s v="12/02/2022"/>
    <n v="24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Pensionado"/>
    <s v="AC"/>
    <m/>
    <s v="CC"/>
    <n v="27076659"/>
    <s v="CC27076659"/>
    <s v="MARIA"/>
    <s v="DEL SOCORRO"/>
    <s v="CHAVEZ"/>
    <s v="DE CABRERA"/>
    <d v="1941-02-19T00:00:00"/>
    <n v="81"/>
    <n v="6"/>
    <s v="Persona mayor"/>
    <s v="Adulto Mayor"/>
    <s v="Ninguno"/>
    <s v="Ninguno"/>
    <m/>
    <s v="Beneficiario"/>
    <m/>
    <s v="SIN DATO"/>
    <s v="Ninguna"/>
    <s v="Santiago"/>
    <m/>
    <n v="3117615072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8/02/2022"/>
    <n v="3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495"/>
    <s v="CC27423495"/>
    <s v="TERESITA"/>
    <s v="DE JESUS"/>
    <s v="RUIZ"/>
    <s v="PAZOS"/>
    <d v="1956-10-04T00:00:00"/>
    <n v="65"/>
    <n v="6"/>
    <s v="Persona mayor"/>
    <s v="Adulto Mayor"/>
    <s v="Ninguno"/>
    <s v="Ninguno"/>
    <m/>
    <s v="Beneficiario"/>
    <m/>
    <s v="SIN DATO"/>
    <s v="Ninguna"/>
    <s v="Sibundoy"/>
    <m/>
    <n v="321852765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4/02/2022"/>
    <n v="1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02283"/>
    <s v="CC41102283"/>
    <s v="GRACIELA"/>
    <s v="ALEXANDRA"/>
    <s v="OVIEDO"/>
    <s v="ORTIZ"/>
    <d v="1962-08-15T00:00:00"/>
    <n v="59"/>
    <n v="5"/>
    <s v="Adultez"/>
    <s v="Adulto Mayor"/>
    <s v="Desplazamiento"/>
    <s v="Desplazamiento forzado"/>
    <m/>
    <s v="Beneficiario"/>
    <m/>
    <s v="SIN DATO"/>
    <s v="Ninguna"/>
    <s v="Sibundoy"/>
    <m/>
    <n v="3135134538"/>
    <s v="Urbana"/>
    <m/>
    <x v="0"/>
    <x v="4"/>
    <s v="PUTUMAYO"/>
    <x v="4"/>
    <x v="4"/>
    <x v="4"/>
    <s v="I10X"/>
    <m/>
    <m/>
    <m/>
    <s v="Hipertension esencial (primaria)"/>
    <s v="Procedimiento"/>
    <n v="1"/>
    <s v="01399601"/>
    <s v="PERFUSION DE CUERPO ENTERO EN ASISTENCIA CIRCULATORIA"/>
    <s v="12/02/2022"/>
    <n v="2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77273"/>
    <s v="CC12977273"/>
    <s v="LUIS"/>
    <s v="FERNANDO"/>
    <s v="LAGOS"/>
    <s v="TORO"/>
    <d v="1962-12-10T00:00:00"/>
    <n v="59"/>
    <n v="5"/>
    <s v="Adultez"/>
    <s v="Adulto Mayor"/>
    <s v="Ninguno"/>
    <s v="Ninguno"/>
    <m/>
    <s v="Beneficiario"/>
    <m/>
    <s v="SIN DATO"/>
    <s v="Ninguna"/>
    <s v="Sibundoy"/>
    <m/>
    <n v="3107578650"/>
    <s v="Urbana"/>
    <m/>
    <x v="0"/>
    <x v="4"/>
    <s v="PUTUMAYO"/>
    <x v="4"/>
    <x v="4"/>
    <x v="4"/>
    <s v="I10X"/>
    <m/>
    <m/>
    <m/>
    <s v="Hipertension esencial (primaria)"/>
    <s v="Procedimiento"/>
    <n v="1"/>
    <s v="01895100"/>
    <s v="ELECTROCARDIOGRAMA DE RITMO O DE SUPERFICIE SOD"/>
    <s v="11/02/2022"/>
    <n v="5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12985929"/>
    <s v="CC12985929"/>
    <s v="ALVARO"/>
    <s v="EDUART"/>
    <s v="TORO"/>
    <s v="MURIEL"/>
    <d v="1965-03-17T00:00:00"/>
    <n v="56"/>
    <n v="5"/>
    <s v="Adultez"/>
    <s v="Adulto Mayor"/>
    <s v="Ninguno"/>
    <s v="Ninguno"/>
    <m/>
    <s v="Beneficiario"/>
    <m/>
    <s v="SIN DATO"/>
    <s v="Ninguna"/>
    <s v="Colón (P)"/>
    <m/>
    <n v="3217218373"/>
    <s v="Urbana"/>
    <m/>
    <x v="0"/>
    <x v="2"/>
    <s v="PUTUMAYO"/>
    <x v="2"/>
    <x v="2"/>
    <x v="2"/>
    <s v="I10X"/>
    <m/>
    <m/>
    <m/>
    <s v="Hipertension esencial (primaria)"/>
    <s v="Medicamento"/>
    <n v="1"/>
    <s v="42216-13"/>
    <s v="FUROSEMIDA TABLETAS 40MG"/>
    <s v="18/02/2022"/>
    <n v="32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80178"/>
    <s v="CC97480178"/>
    <s v="LUCINDO"/>
    <s v="MARIA"/>
    <s v="CALDERON"/>
    <s v="CALDERON"/>
    <d v="1964-01-22T00:00:00"/>
    <n v="58"/>
    <n v="5"/>
    <s v="Adultez"/>
    <s v="Adulto Mayor"/>
    <s v="Desplazamiento"/>
    <s v="Amenaza"/>
    <m/>
    <s v="Beneficiario"/>
    <m/>
    <s v="SIN DATO"/>
    <s v="Ninguna"/>
    <s v="Sibundoy"/>
    <m/>
    <n v="3122445768"/>
    <s v="Urbana"/>
    <m/>
    <x v="0"/>
    <x v="2"/>
    <s v="PUTUMAYO"/>
    <x v="2"/>
    <x v="2"/>
    <x v="2"/>
    <s v="I10X"/>
    <m/>
    <m/>
    <m/>
    <s v="Hipertension esencial (primaria)"/>
    <s v="Medicamento"/>
    <n v="1"/>
    <s v="20080792-20"/>
    <s v="SULFATO FERROSO 300 MG TABLETAS RECUBIERTAS"/>
    <s v="18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68972"/>
    <s v="CC1868972"/>
    <s v="RAUL"/>
    <s v="NONE"/>
    <s v="RODRIGUEZ"/>
    <s v="ALVAREZ"/>
    <d v="1932-01-09T00:00:00"/>
    <n v="90"/>
    <n v="6"/>
    <s v="Persona mayor"/>
    <s v="Adulto Mayor"/>
    <s v="Ninguno"/>
    <s v="Ninguno"/>
    <m/>
    <s v="Beneficiario"/>
    <m/>
    <s v="SIN DATO"/>
    <s v="Ninguna"/>
    <s v="Sibundoy"/>
    <m/>
    <n v="3208785452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2/02/2022"/>
    <n v="3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43125"/>
    <s v="CC18143125"/>
    <s v="LEONCIO"/>
    <s v="LIZARDO"/>
    <s v="MOLINA"/>
    <s v="PRIETO"/>
    <d v="1965-03-31T00:00:00"/>
    <n v="56"/>
    <n v="5"/>
    <s v="Adultez"/>
    <s v="Adulto Mayor"/>
    <s v="Ninguno"/>
    <s v="Ninguno"/>
    <m/>
    <s v="Beneficiario"/>
    <m/>
    <s v="SIN DATO"/>
    <s v="Ninguna"/>
    <s v="Sibundoy"/>
    <m/>
    <n v="3115537575"/>
    <s v="Urbana"/>
    <m/>
    <x v="0"/>
    <x v="3"/>
    <s v="PUTUMAYO"/>
    <x v="3"/>
    <x v="3"/>
    <x v="3"/>
    <s v="I10X"/>
    <m/>
    <m/>
    <m/>
    <s v="Hipertension esencial (primaria)"/>
    <s v="Procedimiento"/>
    <n v="1"/>
    <s v="01881202"/>
    <s v="ECOCARDIOGRAMA TRANSTORACICO"/>
    <s v="03/02/2022"/>
    <n v="6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568"/>
    <s v="CC27474568"/>
    <s v="LUCELY "/>
    <s v="NONE"/>
    <s v="VARGAS"/>
    <s v="MOSQUERA"/>
    <d v="1965-06-15T00:00:00"/>
    <n v="56"/>
    <n v="5"/>
    <s v="Adultez"/>
    <s v="Adulto Mayor"/>
    <s v="Ninguno"/>
    <s v="Ninguno"/>
    <m/>
    <s v="Beneficiario"/>
    <m/>
    <s v="SIN DATO"/>
    <s v="Ninguna"/>
    <s v="San Francisco"/>
    <m/>
    <n v="3229094815"/>
    <s v="Urbana"/>
    <m/>
    <x v="0"/>
    <x v="0"/>
    <s v="PUTUMAYO"/>
    <x v="0"/>
    <x v="0"/>
    <x v="0"/>
    <s v="I10X"/>
    <m/>
    <m/>
    <m/>
    <s v="Hipertension esencial (primaria)"/>
    <s v="Medicamento"/>
    <n v="1"/>
    <s v="20080792-06"/>
    <s v="SULFATO FERROSO 300 MG TABLETAS RECUBIERTAS"/>
    <s v="14/02/2022"/>
    <n v="6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067"/>
    <s v="CC27474067"/>
    <s v="OLGA "/>
    <s v="MARGARITA"/>
    <s v="CHAMORRO"/>
    <s v="ALVAREZ"/>
    <d v="1943-10-16T00:00:00"/>
    <n v="78"/>
    <n v="6"/>
    <s v="Persona mayor"/>
    <s v="Adulto Mayor"/>
    <s v="Ninguno"/>
    <s v="Ninguno"/>
    <m/>
    <s v="Beneficiario"/>
    <m/>
    <s v="SIN DATO"/>
    <s v="Ninguna"/>
    <s v="San Francisco"/>
    <m/>
    <n v="3125301624"/>
    <s v="Urbana"/>
    <m/>
    <x v="0"/>
    <x v="0"/>
    <s v="PUTUMAYO"/>
    <x v="0"/>
    <x v="0"/>
    <x v="0"/>
    <s v="I10X"/>
    <m/>
    <m/>
    <m/>
    <s v="Hipertension esencial (primaria)"/>
    <s v="Medicamento"/>
    <n v="1"/>
    <s v="38771-07"/>
    <s v="SUSPENSION DE HIDROXIDO DE ALUMINIO + MAGNESIO + SIMETICONA"/>
    <s v="14/02/2022"/>
    <n v="6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297545"/>
    <s v="CC5297545"/>
    <s v="LUCIO"/>
    <s v="BENIGNO"/>
    <s v="REINA"/>
    <s v="CAGIGAS"/>
    <d v="1945-08-12T00:00:00"/>
    <n v="76"/>
    <n v="6"/>
    <s v="Persona mayor"/>
    <s v="Adulto Mayor"/>
    <s v="Ninguno"/>
    <s v="Ninguno"/>
    <m/>
    <s v="Beneficiario"/>
    <m/>
    <s v="SIN DATO"/>
    <s v="Ninguna"/>
    <s v="Sibundoy"/>
    <m/>
    <n v="3148224511"/>
    <s v="Urbana"/>
    <m/>
    <x v="0"/>
    <x v="0"/>
    <s v="PUTUMAYO"/>
    <x v="0"/>
    <x v="0"/>
    <x v="0"/>
    <s v="I10X"/>
    <m/>
    <m/>
    <m/>
    <s v="Hipertension esencial (primaria)"/>
    <s v="Medicamento"/>
    <n v="1"/>
    <s v="19947909-05"/>
    <s v="CEFRADINA 500 MG CAPSULAS"/>
    <s v="03/02/2022"/>
    <n v="14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24980"/>
    <s v="CC30724980"/>
    <s v="NANCY"/>
    <s v="ROVIRA"/>
    <s v="CABRERA"/>
    <s v="MEZA"/>
    <d v="1963-05-10T00:00:00"/>
    <n v="58"/>
    <n v="5"/>
    <s v="Adultez"/>
    <s v="Adulto Mayor"/>
    <s v="Ninguno"/>
    <s v="Ninguno"/>
    <m/>
    <s v="Beneficiario"/>
    <m/>
    <s v="SIN DATO"/>
    <s v="Ninguna"/>
    <s v="Sibundoy"/>
    <m/>
    <n v="3157765279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25/02/2022"/>
    <n v="6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2351"/>
    <s v="CC27472351"/>
    <s v="CARMEN"/>
    <m/>
    <s v="LUCENA"/>
    <s v="VILLARREAL"/>
    <d v="1945-09-29T00:00:00"/>
    <n v="76"/>
    <n v="6"/>
    <s v="Persona mayor"/>
    <s v="Adulto Mayor"/>
    <s v="Ninguno"/>
    <s v="Ninguno"/>
    <m/>
    <s v="Beneficiario"/>
    <m/>
    <s v="SIN DATO"/>
    <s v="Ninguna"/>
    <s v="Sibundoy"/>
    <m/>
    <n v="3143324512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28/02/2022"/>
    <n v="6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F"/>
    <m/>
    <s v="CC"/>
    <n v="17184962"/>
    <s v="CC17184962"/>
    <s v="JAIME"/>
    <s v="ORLANDO"/>
    <s v="DELGADO"/>
    <s v="BRAVO"/>
    <d v="1947-07-22T00:00:00"/>
    <n v="74"/>
    <n v="6"/>
    <s v="Persona mayor"/>
    <s v="Adulto Mayor"/>
    <s v="Ninguno"/>
    <s v="Ninguno"/>
    <m/>
    <s v="Beneficiario"/>
    <m/>
    <s v="SIN DATO"/>
    <s v="Ninguna"/>
    <s v="San Francisco"/>
    <m/>
    <n v="3106894015"/>
    <s v="Urbana"/>
    <m/>
    <x v="0"/>
    <x v="0"/>
    <s v="PUTUMAYO"/>
    <x v="0"/>
    <x v="0"/>
    <x v="0"/>
    <s v="I10X"/>
    <m/>
    <m/>
    <m/>
    <s v="Hipertension esencial (primaria)"/>
    <s v="Medicamento"/>
    <n v="1"/>
    <s v="19932660-04"/>
    <s v="GYNOPHARMÂ® 0.25 MCG"/>
    <s v="28/02/2022"/>
    <n v="5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296"/>
    <s v="CC27475296"/>
    <s v="ESPERANZA"/>
    <s v="ABIGAIL"/>
    <s v="TUMAL"/>
    <s v="BURBANO"/>
    <d v="1931-03-21T00:00:00"/>
    <n v="90"/>
    <n v="6"/>
    <s v="Persona mayor"/>
    <s v="Adulto Mayor"/>
    <s v="Ninguno"/>
    <s v="Ninguno"/>
    <m/>
    <s v="Beneficiario"/>
    <m/>
    <s v="SIN DATO"/>
    <s v="Ninguna"/>
    <s v="Sibundoy"/>
    <m/>
    <n v="3206225047"/>
    <s v="Urbana"/>
    <m/>
    <x v="0"/>
    <x v="0"/>
    <s v="PUTUMAYO"/>
    <x v="0"/>
    <x v="0"/>
    <x v="0"/>
    <s v="I10X"/>
    <m/>
    <m/>
    <m/>
    <s v="Hipertension esencial (primaria)"/>
    <s v="Medicamento"/>
    <n v="1"/>
    <s v="42216-13"/>
    <s v="FUROSEMIDA TABLETAS 40MG"/>
    <s v="22/02/2022"/>
    <n v="3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037"/>
    <s v="CC41180037"/>
    <s v="ROSA "/>
    <s v="CANDIDA"/>
    <s v="HERRERA"/>
    <s v="GUERRERO"/>
    <d v="1954-02-28T00:00:00"/>
    <n v="67"/>
    <n v="6"/>
    <s v="Persona mayor"/>
    <s v="Adulto Mayor"/>
    <s v="Ninguno"/>
    <s v="Ninguno"/>
    <m/>
    <s v="Beneficiario"/>
    <m/>
    <s v="SIN DATO"/>
    <s v="Ninguna"/>
    <s v="Sibundoy"/>
    <m/>
    <n v="312480392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06/02/2022"/>
    <n v="8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50347"/>
    <s v="CC5350347"/>
    <s v="HERIBERTO"/>
    <m/>
    <s v="CHINDOY"/>
    <s v="JAMIOY"/>
    <d v="1955-09-10T00:00:00"/>
    <n v="66"/>
    <n v="6"/>
    <s v="Persona mayor"/>
    <s v="Indigente"/>
    <s v="Ninguno"/>
    <s v="Ninguno"/>
    <m/>
    <s v="Beneficiario"/>
    <m/>
    <s v="SIN DATO"/>
    <s v="Indígena"/>
    <s v="San Francisco"/>
    <m/>
    <n v="3134071631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15"/>
    <s v="COLESTEROL DE ALTA DENSIDAD"/>
    <s v="01/02/2022"/>
    <n v="7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830"/>
    <s v="CC27469830"/>
    <s v="NOHORA "/>
    <s v="DEL CARMEN"/>
    <s v="PUERCHAMBUD"/>
    <s v="MORAN"/>
    <d v="1964-02-13T00:00:00"/>
    <n v="58"/>
    <n v="5"/>
    <s v="Adultez"/>
    <s v="Adulto Mayor"/>
    <s v="Ninguno"/>
    <s v="Ninguno"/>
    <m/>
    <s v="Beneficiario"/>
    <m/>
    <s v="SIN DATO"/>
    <s v="Ninguna"/>
    <s v="Santiago"/>
    <m/>
    <n v="310261839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6"/>
    <s v="COLESTEROL DE BAJA DENSIDAD SEMIAUTOMATIZADO"/>
    <s v="01/02/2022"/>
    <n v="23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69055059"/>
    <s v="CC69055059"/>
    <s v="NEYDA "/>
    <s v="RUBIELA"/>
    <s v="JIMENEZ"/>
    <s v="PANTOJA"/>
    <d v="1963-11-08T00:00:00"/>
    <n v="58"/>
    <n v="5"/>
    <s v="Adultez"/>
    <s v="Adulto Mayor"/>
    <s v="Ninguno"/>
    <s v="Ninguno"/>
    <m/>
    <s v="Beneficiario"/>
    <m/>
    <s v="SIN DATO"/>
    <s v="Ninguna"/>
    <s v="San Francisco"/>
    <m/>
    <n v="314633983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01/02/2022"/>
    <n v="2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56"/>
    <s v="CC27474256"/>
    <s v="MERY "/>
    <s v="ELUVINA"/>
    <s v="PERENGUEZ"/>
    <s v="VIVAS"/>
    <d v="1952-04-19T00:00:00"/>
    <n v="6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03/02/2022"/>
    <n v="1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3060435"/>
    <s v="CC13060435"/>
    <s v="JOSE"/>
    <s v="RAFAEL"/>
    <s v="BRAVO"/>
    <s v="CHAMORRO"/>
    <d v="1953-05-05T00:00:00"/>
    <n v="68"/>
    <n v="6"/>
    <s v="Persona mayor"/>
    <s v="Adulto Mayor"/>
    <s v="Ninguno"/>
    <s v="Ninguno"/>
    <m/>
    <s v="Beneficiario"/>
    <m/>
    <s v="SIN DATO"/>
    <s v="Ninguna"/>
    <s v="Sibundoy"/>
    <m/>
    <n v="3117909843"/>
    <s v="Urbana"/>
    <m/>
    <x v="0"/>
    <x v="3"/>
    <s v="PUTUMAYO"/>
    <x v="3"/>
    <x v="3"/>
    <x v="3"/>
    <s v="I10X"/>
    <m/>
    <m/>
    <m/>
    <s v="Hipertension esencial (primaria)"/>
    <s v="Procedimiento"/>
    <n v="1"/>
    <s v="01903801"/>
    <s v="ACIDO URICO EN SUERO U OTROS FLUIDOS"/>
    <s v="03/02/2022"/>
    <n v="8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69991"/>
    <s v="CC27469991"/>
    <s v="MERCEDES"/>
    <m/>
    <s v="MEJIA"/>
    <s v="PINCHAO"/>
    <d v="1968-06-03T00:00:00"/>
    <n v="53"/>
    <n v="5"/>
    <s v="Adultez"/>
    <s v="Adulto Mayor"/>
    <s v="Ninguno"/>
    <s v="Ninguno"/>
    <m/>
    <s v="Beneficiario"/>
    <m/>
    <s v="SIN DATO"/>
    <s v="Ninguna"/>
    <s v="San Francisco"/>
    <m/>
    <n v="31444001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7/02/2022"/>
    <n v="98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268"/>
    <s v="CC27469268"/>
    <s v="LUZ"/>
    <s v="CLEMECIA"/>
    <s v="MORAN"/>
    <s v="DE GUAQUEZ"/>
    <d v="1944-04-26T00:00:00"/>
    <n v="77"/>
    <n v="6"/>
    <s v="Persona mayor"/>
    <s v="Adulto Mayor"/>
    <s v="Ninguno"/>
    <s v="Ninguno"/>
    <m/>
    <s v="Beneficiario"/>
    <m/>
    <s v="SIN DATO"/>
    <s v="Ninguna"/>
    <s v="Santiago"/>
    <m/>
    <n v="3122962936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0T0000352"/>
    <s v="TRANSPORTE COMERCIAL TERRESTRE - SIMPLE VALLE DEL GUAMUEZ ( PUTUMAYO ) A MOCOA ( PUTUMAYO )"/>
    <s v="14/02/2022"/>
    <n v="12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77"/>
    <s v="CC97470177"/>
    <s v="MIGUEL"/>
    <s v="ANTONIO"/>
    <s v="MUTUMBAJOY"/>
    <s v="MUCHACHASOY"/>
    <d v="1959-08-13T00:00:00"/>
    <n v="62"/>
    <n v="6"/>
    <s v="Persona mayor"/>
    <s v="Adulto Mayor"/>
    <s v="Ninguno"/>
    <s v="Ninguno"/>
    <m/>
    <s v="Beneficiario"/>
    <m/>
    <s v="SIN DATO"/>
    <s v="Indígena"/>
    <s v="Sibundoy"/>
    <m/>
    <n v="3118092218"/>
    <s v="Rural"/>
    <m/>
    <x v="0"/>
    <x v="5"/>
    <s v="PUTUMAYO"/>
    <x v="5"/>
    <x v="5"/>
    <x v="5"/>
    <s v="I10X"/>
    <s v="N18X"/>
    <m/>
    <m/>
    <s v="Hipertension esencial (primaria)"/>
    <s v="Procedimiento"/>
    <n v="1"/>
    <s v="00T0000318"/>
    <s v="TRANSPORTE COMERCIAL TERRESTRE - SIMPLE MOCOA ( PUTUMAYO ) A VALLE DEL GUAMUEZ ( PUTUMAYO )"/>
    <s v="14/02/2022"/>
    <n v="17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379"/>
    <s v="CC5349379"/>
    <s v="HEBERT"/>
    <s v="ORLANDO"/>
    <s v="JIMENEZ"/>
    <s v="CHINGAL"/>
    <d v="1957-05-14T00:00:00"/>
    <n v="64"/>
    <n v="6"/>
    <s v="Persona mayor"/>
    <s v="Adulto Mayor"/>
    <s v="Ninguno"/>
    <s v="Ninguno"/>
    <m/>
    <s v="Beneficiario"/>
    <m/>
    <s v="SIN DATO"/>
    <s v="Ninguna"/>
    <s v="San Francisco"/>
    <m/>
    <n v="3218877278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366"/>
    <s v="CONSULTA DE CONTROL O DE SEGUIMIENTO POR ESPECIALISTA EN MEDICINA INTERNA"/>
    <s v="26/02/2022"/>
    <n v="25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84"/>
    <s v="CC27474284"/>
    <s v="MIRIAM"/>
    <s v="NELLY"/>
    <s v="JIMENEZ"/>
    <s v="CHINGAL"/>
    <d v="1955-05-04T00:00:00"/>
    <n v="66"/>
    <n v="6"/>
    <s v="Persona mayor"/>
    <s v="Adulto Mayor"/>
    <s v="Ninguno"/>
    <s v="Ninguno"/>
    <m/>
    <s v="Beneficiario"/>
    <m/>
    <s v="SIN DATO"/>
    <s v="Ninguna"/>
    <s v="San Francisco"/>
    <m/>
    <n v="311589780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1/02/2022"/>
    <n v="27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18112016"/>
    <s v="CC18112016"/>
    <s v="MIGUEL"/>
    <s v="ACEVES"/>
    <s v="MEJIA"/>
    <s v="PINCHAO"/>
    <d v="1964-07-16T00:00:00"/>
    <n v="57"/>
    <n v="5"/>
    <s v="Adultez"/>
    <s v="Adulto Mayor"/>
    <s v="Desplazamiento"/>
    <s v="Desplazamiento forzado"/>
    <m/>
    <s v="Beneficiario"/>
    <m/>
    <s v="SIN DATO"/>
    <s v="Ninguna"/>
    <s v="Santiago"/>
    <m/>
    <n v="310789407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7"/>
    <s v="TRANSAMINASA GLUTAMICO OXALACETICA [ASPARTATO AMINO TRANSFERASA]"/>
    <s v="21/02/2022"/>
    <n v="30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31754"/>
    <s v="CC27431754"/>
    <s v="CARMELA "/>
    <s v="DEL SOCORRO"/>
    <s v="ESPAÑA"/>
    <s v="CORDOBA"/>
    <d v="1953-07-08T00:00:00"/>
    <n v="68"/>
    <n v="6"/>
    <s v="Persona mayor"/>
    <s v="Adulto Mayor"/>
    <s v="Ninguno"/>
    <s v="Ninguno"/>
    <m/>
    <s v="Beneficiario"/>
    <m/>
    <s v="SIN DATO"/>
    <s v="Ninguna"/>
    <s v="Sibundoy"/>
    <m/>
    <n v="3142967868"/>
    <s v="Urbana"/>
    <m/>
    <x v="0"/>
    <x v="0"/>
    <s v="PUTUMAYO"/>
    <x v="0"/>
    <x v="0"/>
    <x v="0"/>
    <s v="I10X"/>
    <m/>
    <m/>
    <m/>
    <s v="Hipertension esencial (primaria)"/>
    <s v="Procedimiento"/>
    <n v="1"/>
    <s v="01895100"/>
    <s v="ELECTROCARDIOGRAMA DE RITMO O DE SUPERFICIE SOD"/>
    <s v="08/02/2022"/>
    <n v="34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0140"/>
    <s v="CC97470140"/>
    <s v="CASTULO"/>
    <s v="LUDGERIO"/>
    <s v="CHINDOY"/>
    <s v="JACANAMEJOY"/>
    <d v="1961-03-27T00:00:00"/>
    <n v="60"/>
    <n v="6"/>
    <s v="Persona mayor"/>
    <s v="Indigente"/>
    <s v="Ninguno"/>
    <s v="Ninguno"/>
    <m/>
    <s v="Beneficiario"/>
    <m/>
    <s v="SIN DATO"/>
    <s v="Indígena"/>
    <s v="Sibundoy"/>
    <m/>
    <n v="3233253255"/>
    <s v="Urbana"/>
    <m/>
    <x v="0"/>
    <x v="0"/>
    <s v="PUTUMAYO"/>
    <x v="0"/>
    <x v="0"/>
    <x v="0"/>
    <s v="I10X"/>
    <m/>
    <m/>
    <m/>
    <s v="Hipertension esencial (primaria)"/>
    <s v="Procedimiento"/>
    <n v="1"/>
    <s v="01890226"/>
    <s v="CONSULTA DE PRIMERA VEZ POR ESPECIALISTA EN ANESTESIOLOGIA"/>
    <s v="08/02/2022"/>
    <n v="46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016"/>
    <s v="CC41180016"/>
    <s v="MARIA "/>
    <s v="FRANCISCA"/>
    <s v="JIMENEZ"/>
    <s v="DE BENAVIDES"/>
    <d v="1956-03-13T00:00:00"/>
    <n v="65"/>
    <n v="6"/>
    <s v="Persona mayor"/>
    <s v="Adulto Mayor"/>
    <s v="Ninguno"/>
    <s v="Ninguno"/>
    <m/>
    <s v="Beneficiario"/>
    <m/>
    <s v="SIN DATO"/>
    <s v="Ninguna"/>
    <s v="Sibundoy"/>
    <m/>
    <n v="3127656151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890201"/>
    <s v="CONSULTA DE PRIMERA VEZ POR MEDICINA GENERAL"/>
    <s v="01/02/2022"/>
    <n v="49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193"/>
    <s v="CC41180193"/>
    <s v="MARIA "/>
    <s v="JAEL"/>
    <s v="JARAMILLO"/>
    <s v="BENAVIDES"/>
    <d v="1958-12-31T00:00:00"/>
    <n v="63"/>
    <n v="6"/>
    <s v="Persona mayor"/>
    <s v="Adulto Mayor"/>
    <s v="Ninguno"/>
    <s v="Ninguno"/>
    <m/>
    <s v="Beneficiario"/>
    <m/>
    <s v="SIN DATO"/>
    <s v="Ninguna"/>
    <s v="Sibundoy"/>
    <m/>
    <n v="3226317022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41661-02"/>
    <s v="CALCIO + VITAMINA D TABLETAS"/>
    <s v="02/02/2022"/>
    <n v="521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53"/>
    <s v="CC27474453"/>
    <s v="MARIA"/>
    <s v="ESPERANZA"/>
    <s v="GOMEZ"/>
    <s v="DE ENRIQUEZ"/>
    <d v="1959-02-06T00:00:00"/>
    <n v="63"/>
    <n v="6"/>
    <s v="Persona mayor"/>
    <s v="Adulto Mayor"/>
    <s v="Ninguno"/>
    <s v="Ninguno"/>
    <m/>
    <s v="Beneficiario"/>
    <m/>
    <s v="SIN DATO"/>
    <s v="Ninguna"/>
    <s v="San Francisco"/>
    <m/>
    <n v="3146651478"/>
    <s v="Urbana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02/02/2022"/>
    <n v="54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127"/>
    <s v="CC27474127"/>
    <s v="MARIA "/>
    <s v="ERMITA"/>
    <s v="BENAVIDES"/>
    <s v="RAMOS"/>
    <d v="1948-01-16T00:00:00"/>
    <n v="74"/>
    <n v="6"/>
    <s v="Persona mayor"/>
    <s v="Adulto Mayor"/>
    <s v="Desplazamiento"/>
    <s v="Amenaza"/>
    <m/>
    <s v="Beneficiario"/>
    <m/>
    <s v="SIN DATO"/>
    <s v="Ninguna"/>
    <s v="San Francisco"/>
    <m/>
    <n v="3208495342"/>
    <s v="Urbana"/>
    <m/>
    <x v="0"/>
    <x v="3"/>
    <s v="PUTUMAYO"/>
    <x v="3"/>
    <x v="3"/>
    <x v="3"/>
    <s v="I10X"/>
    <m/>
    <m/>
    <m/>
    <s v="Hipertension esencial (primaria)"/>
    <s v="Procedimiento"/>
    <n v="1"/>
    <s v="01890101"/>
    <s v="ATENCION ( VISITA ) DOMICILIARIA - POR MEDICINA GENERAL"/>
    <s v="03/02/2022"/>
    <n v="576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196"/>
    <s v="CC27476196"/>
    <s v="PASTORA"/>
    <s v="MARIA"/>
    <s v="GONZALEZ"/>
    <s v="ROJAS"/>
    <d v="1949-10-24T00:00:00"/>
    <n v="72"/>
    <n v="6"/>
    <s v="Persona mayor"/>
    <s v="Adulto Mayor"/>
    <s v="Ninguno"/>
    <s v="Ninguno"/>
    <m/>
    <s v="Beneficiario"/>
    <m/>
    <s v="SIN DATO"/>
    <s v="Ninguna"/>
    <s v="Sibundoy"/>
    <m/>
    <n v="3115550558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33"/>
    <s v="TRANSPORTE COMERCIAL TERRESTRE - SIMPLE PUERTO ASIS ( PUTUMAYO ) A ORITO ( PUTUMAYO )"/>
    <s v="09/02/2022"/>
    <n v="60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6869"/>
    <s v="CC18106869"/>
    <s v="JESUS "/>
    <s v="ALIRIO"/>
    <s v="PABON"/>
    <s v="BURBANO"/>
    <d v="1950-12-21T00:00:00"/>
    <n v="71"/>
    <n v="6"/>
    <s v="Persona mayor"/>
    <s v="Adulto Mayor"/>
    <s v="Ninguno"/>
    <s v="Ninguno"/>
    <m/>
    <s v="Beneficiario"/>
    <m/>
    <s v="SIN DATO"/>
    <s v="Ninguna"/>
    <s v="Sibundoy"/>
    <m/>
    <n v="3115792210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27"/>
    <s v="TRANSPORTE COMERCIAL TERRESTRE - SIMPLE ORITO ( PUTUMAYO ) A PUERTO ASIS ( PUTUMAYO )"/>
    <s v="07/02/2022"/>
    <n v="63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429"/>
    <s v="CC41180429"/>
    <s v="NANCY"/>
    <s v="DELCARMEN"/>
    <s v="GONZALEZ"/>
    <s v="ORTEGA"/>
    <d v="1962-09-17T00:00:00"/>
    <n v="59"/>
    <n v="5"/>
    <s v="Adultez"/>
    <s v="Adulto Mayor"/>
    <s v="Ninguno"/>
    <s v="Ninguno"/>
    <m/>
    <s v="Beneficiario"/>
    <m/>
    <s v="SIN DATO"/>
    <s v="Ninguna"/>
    <s v="Sibundoy"/>
    <m/>
    <n v="3146625374"/>
    <s v="Urbana"/>
    <m/>
    <x v="0"/>
    <x v="5"/>
    <s v="PUTUMAYO"/>
    <x v="5"/>
    <x v="5"/>
    <x v="5"/>
    <s v="I10X"/>
    <m/>
    <m/>
    <m/>
    <s v="Hipertension esencial (primaria)"/>
    <s v="Medicamento"/>
    <n v="1"/>
    <s v="19936296-08"/>
    <s v="ACIDO ACETILSALICILICO 100 MG"/>
    <s v="02/02/2022"/>
    <n v="79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36718"/>
    <s v="CC5336718"/>
    <s v="LUIS "/>
    <s v="ALBERTO"/>
    <s v="ORTIZ"/>
    <s v="GOMEZ"/>
    <d v="1953-06-18T00:00:00"/>
    <n v="68"/>
    <n v="6"/>
    <s v="Persona mayor"/>
    <s v="Adulto Mayor"/>
    <s v="Ninguno"/>
    <s v="Ninguno"/>
    <m/>
    <s v="Beneficiario"/>
    <m/>
    <s v="SIN DATO"/>
    <s v="Ninguna"/>
    <s v="San Francisco"/>
    <m/>
    <n v="3206652262"/>
    <s v="Urbana"/>
    <m/>
    <x v="0"/>
    <x v="5"/>
    <s v="PUTUMAYO"/>
    <x v="5"/>
    <x v="5"/>
    <x v="5"/>
    <s v="I10X"/>
    <m/>
    <m/>
    <m/>
    <s v="Hipertension esencial (primaria)"/>
    <s v="Medicamento"/>
    <n v="1"/>
    <s v="39210-01"/>
    <s v="BETOPROLOLÂ® 100 MG TABLETAS"/>
    <s v="02/02/2022"/>
    <n v="280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7013"/>
    <s v="CC30717013"/>
    <s v="AURA"/>
    <s v="SOCORRO"/>
    <s v="ESCOBAR"/>
    <s v="ORTEGA"/>
    <d v="1957-02-28T00:00:00"/>
    <n v="64"/>
    <n v="6"/>
    <s v="Persona mayor"/>
    <s v="Adulto Mayor"/>
    <s v="Ninguno"/>
    <s v="Ninguno"/>
    <m/>
    <s v="Beneficiario"/>
    <m/>
    <s v="SIN DATO"/>
    <s v="Ninguna"/>
    <s v="Sibundoy"/>
    <m/>
    <n v="3136415728"/>
    <s v="Urbana"/>
    <m/>
    <x v="0"/>
    <x v="5"/>
    <s v="PUTUMAYO"/>
    <x v="5"/>
    <x v="5"/>
    <x v="5"/>
    <s v="I10X"/>
    <m/>
    <m/>
    <m/>
    <s v="Hipertension esencial (primaria)"/>
    <s v="Medicamento"/>
    <n v="1"/>
    <s v="20085383-15"/>
    <s v="ATORVASTATINATABLETASRECUBIERTASPOR 40 MG"/>
    <s v="02/02/2022"/>
    <n v="38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80"/>
    <s v="CC41180880"/>
    <s v="IMELDA"/>
    <s v="PURIFICACION"/>
    <s v="DELGADO"/>
    <s v="VILLAREAL"/>
    <d v="1967-01-15T00:00:00"/>
    <n v="55"/>
    <n v="5"/>
    <s v="Adultez"/>
    <s v="Adulto Mayor"/>
    <s v="Desplazamiento"/>
    <s v="Homicidio"/>
    <m/>
    <s v="Beneficiario"/>
    <m/>
    <s v="SIN DATO"/>
    <s v="Ninguna"/>
    <s v="Sibundoy"/>
    <m/>
    <n v="3134535403"/>
    <s v="Urbana"/>
    <m/>
    <x v="0"/>
    <x v="5"/>
    <s v="PUTUMAYO"/>
    <x v="5"/>
    <x v="5"/>
    <x v="5"/>
    <s v="I10X"/>
    <s v="E119"/>
    <m/>
    <m/>
    <s v="Hipertension esencial (primaria)"/>
    <s v="Medicamento"/>
    <n v="1"/>
    <s v="19959943-04"/>
    <s v="CLOPIDOGREL 75 MG"/>
    <s v="02/02/2022"/>
    <n v="5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8984923"/>
    <s v="CC38984923"/>
    <s v="MARIA "/>
    <s v="ANGELITA"/>
    <s v="BURBANO"/>
    <s v="DE LEON"/>
    <d v="1945-11-18T00:00:00"/>
    <n v="76"/>
    <n v="6"/>
    <s v="Persona mayor"/>
    <s v="Adulto Mayor"/>
    <s v="Ninguno"/>
    <s v="Ninguno"/>
    <m/>
    <s v="Beneficiario"/>
    <m/>
    <s v="SIN DATO"/>
    <s v="Ninguna"/>
    <s v="Sibundoy"/>
    <m/>
    <n v="311898492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0/02/2022"/>
    <n v="5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658"/>
    <s v="CC41181658"/>
    <s v="EDITH"/>
    <s v="DIRLEY"/>
    <s v="MONCAYO"/>
    <s v="TOBAR"/>
    <d v="1970-08-14T00:00:00"/>
    <n v="51"/>
    <n v="5"/>
    <s v="Adultez"/>
    <s v="Adulto Mayor"/>
    <s v="Ninguno"/>
    <s v="Ninguno"/>
    <m/>
    <s v="Beneficiario"/>
    <m/>
    <s v="SIN DATO"/>
    <s v="Ninguna"/>
    <s v="Sibundoy"/>
    <m/>
    <n v="3132439470"/>
    <s v="Urbana"/>
    <m/>
    <x v="0"/>
    <x v="2"/>
    <s v="PUTUMAYO"/>
    <x v="2"/>
    <x v="2"/>
    <x v="2"/>
    <s v="I10X"/>
    <m/>
    <m/>
    <m/>
    <s v="Hipertension esencial (primaria)"/>
    <s v="Medicamento"/>
    <n v="1"/>
    <s v="19919867-18"/>
    <s v="LIPITORÂ® 40 MG. TABLETAS"/>
    <s v="14/02/2022"/>
    <n v="3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194"/>
    <s v="CC5349194"/>
    <s v="CARLOS"/>
    <s v="ALBERTO"/>
    <s v="BRAVO"/>
    <s v="ENRIQUEZ"/>
    <d v="1945-11-04T00:00:00"/>
    <n v="76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14/02/2022"/>
    <n v="70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4872038"/>
    <s v="CC14872038"/>
    <s v="HIPOLITO"/>
    <s v="NONE"/>
    <s v="CHINDOY"/>
    <s v="JAMIOY"/>
    <d v="1950-07-25T00:00:00"/>
    <n v="71"/>
    <n v="6"/>
    <s v="Persona mayor"/>
    <s v="Adulto Mayor"/>
    <s v="Ninguno"/>
    <s v="Ninguno"/>
    <m/>
    <s v="Beneficiario"/>
    <m/>
    <s v="SIN DATO"/>
    <s v="Ninguna"/>
    <s v="Sibundoy"/>
    <m/>
    <n v="3115959613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14/02/2022"/>
    <n v="16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49"/>
    <s v="CC5350349"/>
    <s v="FREDY"/>
    <s v="EDMUNDO"/>
    <s v="NARVAEZ"/>
    <s v="BURBANO"/>
    <d v="1954-12-18T00:00:00"/>
    <n v="67"/>
    <n v="6"/>
    <s v="Persona mayor"/>
    <s v="Adulto Mayor"/>
    <s v="Ninguno"/>
    <s v="Ninguno"/>
    <m/>
    <s v="Beneficiario"/>
    <m/>
    <s v="SIN DATO"/>
    <s v="Ninguna"/>
    <s v="Sibundoy"/>
    <m/>
    <n v="3118535183"/>
    <s v="Urbana"/>
    <m/>
    <x v="0"/>
    <x v="2"/>
    <s v="PUTUMAYO"/>
    <x v="2"/>
    <x v="2"/>
    <x v="2"/>
    <s v="I10X"/>
    <m/>
    <m/>
    <m/>
    <s v="Hipertension esencial (primaria)"/>
    <s v="Medicamento"/>
    <n v="1"/>
    <s v="50346-08"/>
    <s v="VASTENÂ® 10 MG"/>
    <s v="14/02/2022"/>
    <n v="26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19"/>
    <s v="CC27474119"/>
    <s v="ROSALBA"/>
    <s v="NONE"/>
    <s v="MORENO"/>
    <s v="DE LA CRUZ"/>
    <d v="1947-02-21T00:00:00"/>
    <n v="75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3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30722527"/>
    <s v="CC30722527"/>
    <s v="ALBA "/>
    <s v="MARINA"/>
    <s v="GUERRERO"/>
    <s v="BELTRAN"/>
    <d v="1960-09-20T00:00:00"/>
    <n v="61"/>
    <n v="6"/>
    <s v="Persona mayor"/>
    <s v="Adulto Mayor"/>
    <s v="Ninguno"/>
    <s v="Ninguno"/>
    <m/>
    <s v="Beneficiario"/>
    <m/>
    <s v="SIN DATO"/>
    <s v="Ninguna"/>
    <s v="Colón (P)"/>
    <m/>
    <n v="312258487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5/02/2022"/>
    <n v="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407"/>
    <s v="CC5349407"/>
    <s v="HECTOR "/>
    <s v="OSCAR"/>
    <s v="BENAVIDES"/>
    <s v="RAMOS"/>
    <d v="1952-06-01T00:00:00"/>
    <n v="69"/>
    <n v="6"/>
    <s v="Persona mayor"/>
    <s v="Adulto Mayor"/>
    <s v="Ninguno"/>
    <s v="Ninguno"/>
    <m/>
    <s v="Beneficiario"/>
    <m/>
    <s v="SIN DATO"/>
    <s v="Ninguna"/>
    <s v="San Francisco"/>
    <m/>
    <n v="311408235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7/02/2022"/>
    <n v="25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27472349"/>
    <s v="CC27472349"/>
    <s v="ROSA "/>
    <s v="JULIA"/>
    <s v="GONZALEZ"/>
    <s v="DE ORTEGA"/>
    <d v="1941-07-29T00:00:00"/>
    <n v="80"/>
    <n v="6"/>
    <s v="Persona mayor"/>
    <s v="Adulto Mayor"/>
    <s v="Ninguno"/>
    <s v="Ninguno"/>
    <m/>
    <s v="Beneficiario"/>
    <m/>
    <s v="SIN DATO"/>
    <s v="Ninguna"/>
    <s v="Colón (P)"/>
    <m/>
    <n v="313339250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53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223798"/>
    <s v="CC5223798"/>
    <s v="BOLIVAR "/>
    <s v="NONE"/>
    <s v="GARCIA"/>
    <s v="NOAP"/>
    <d v="1960-02-11T00:00:00"/>
    <n v="62"/>
    <n v="6"/>
    <s v="Persona mayor"/>
    <s v="Adulto Mayor"/>
    <s v="Ninguno"/>
    <s v="Ninguno"/>
    <m/>
    <s v="Beneficiario"/>
    <m/>
    <s v="SIN DATO"/>
    <s v="Ninguna"/>
    <s v="Sibundoy"/>
    <m/>
    <n v="3138665723"/>
    <s v="Urbana"/>
    <m/>
    <x v="0"/>
    <x v="5"/>
    <s v="PUTUMAYO"/>
    <x v="5"/>
    <x v="5"/>
    <x v="5"/>
    <s v="I10X"/>
    <s v="N18X"/>
    <m/>
    <m/>
    <s v="Hipertension esencial (primaria)"/>
    <s v="Medicamento"/>
    <n v="1"/>
    <s v="40113-27"/>
    <s v="ENALAPRIL 5MG"/>
    <s v="01/02/2022"/>
    <n v="46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48679"/>
    <s v="CC5348679"/>
    <s v="JULIO "/>
    <s v="CARLOS"/>
    <s v="NONE"/>
    <s v="CHASOY"/>
    <d v="1963-06-29T00:00:00"/>
    <n v="58"/>
    <n v="5"/>
    <s v="Adultez"/>
    <s v="Adulto Mayor"/>
    <s v="Ninguno"/>
    <s v="Ninguno"/>
    <m/>
    <s v="Beneficiario"/>
    <m/>
    <s v="SIN DATO"/>
    <s v="Ninguna"/>
    <s v="Sibundoy"/>
    <m/>
    <n v="3108573578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165"/>
    <s v="TRANSPORTE COMERCIAL TERRESTRE - SIMPLE PASTO ( NARIÃƒÂ‘O ) A MOCOA ( PUTUMAYO )"/>
    <s v="01/02/2022"/>
    <n v="144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70"/>
    <s v="CC41180870"/>
    <s v="DALILA"/>
    <s v="STELLA"/>
    <s v="ESTUPIÑAN"/>
    <s v="HERRERA"/>
    <d v="1966-09-05T00:00:00"/>
    <n v="55"/>
    <n v="5"/>
    <s v="Adultez"/>
    <s v="Adulto Mayor"/>
    <s v="Ninguno"/>
    <s v="Ninguno"/>
    <m/>
    <s v="Beneficiario"/>
    <m/>
    <s v="SIN DATO"/>
    <s v="Ninguna"/>
    <s v="Sibundoy"/>
    <m/>
    <n v="3107861785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5/02/2022"/>
    <n v="1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50009"/>
    <s v="CC5350009"/>
    <s v="MARCO "/>
    <s v="TULIO"/>
    <s v="TOVAR "/>
    <s v="LOPEZ"/>
    <d v="1948-03-04T00:00:00"/>
    <n v="73"/>
    <n v="6"/>
    <s v="Persona mayor"/>
    <s v="Adulto Mayor"/>
    <s v="Desplazamiento"/>
    <s v="Amenaza"/>
    <m/>
    <s v="Beneficiario"/>
    <m/>
    <s v="SIN DATO"/>
    <s v="Ninguna"/>
    <s v="Sibundoy"/>
    <m/>
    <n v="3128715902"/>
    <s v="Urbana"/>
    <m/>
    <x v="0"/>
    <x v="0"/>
    <s v="PUTUMAYO"/>
    <x v="0"/>
    <x v="0"/>
    <x v="0"/>
    <s v="I10X"/>
    <m/>
    <m/>
    <m/>
    <s v="Hipertension esencial (primaria)"/>
    <s v="Procedimiento"/>
    <n v="1"/>
    <s v="01890101"/>
    <s v="ATENCION ( VISITA ) DOMICILIARIA - POR MEDICINA GENERAL"/>
    <s v="17/02/2022"/>
    <n v="1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3956"/>
    <s v="CC27473956"/>
    <s v="ZOILA "/>
    <s v="LIGIA"/>
    <s v="JURADO"/>
    <s v="NOAP"/>
    <d v="1938-03-27T00:00:00"/>
    <n v="83"/>
    <n v="6"/>
    <s v="Persona mayor"/>
    <s v="Adulto Mayor"/>
    <s v="Desplazamiento"/>
    <s v="Desplazamiento forzado"/>
    <m/>
    <s v="Beneficiario"/>
    <m/>
    <s v="SIN DATO"/>
    <s v="Ninguna"/>
    <s v="San Francisco"/>
    <m/>
    <n v="3209030091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22/02/2022"/>
    <n v="8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203230"/>
    <s v="CC5203230"/>
    <s v="LAUREANO"/>
    <s v="NONE"/>
    <s v="VALLEJO"/>
    <s v="GOMEZ"/>
    <d v="1942-08-26T00:00:00"/>
    <n v="79"/>
    <n v="6"/>
    <s v="Persona mayor"/>
    <s v="Adulto Mayor"/>
    <s v="Desplazamiento"/>
    <s v="Desplazamiento forzado"/>
    <m/>
    <s v="Beneficiario"/>
    <m/>
    <s v="SIN DATO"/>
    <s v="Ninguna"/>
    <s v="San Francisco"/>
    <m/>
    <n v="320903009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2/02/2022"/>
    <n v="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191"/>
    <s v="CC5350191"/>
    <s v="JOSE"/>
    <s v="FRANCISCO"/>
    <s v="LUCENA"/>
    <s v="VILLARREAL"/>
    <d v="1953-03-19T00:00:00"/>
    <n v="68"/>
    <n v="6"/>
    <s v="Persona mayor"/>
    <s v="Adulto Mayor"/>
    <s v="Ninguno"/>
    <s v="Ninguno"/>
    <m/>
    <s v="Beneficiario"/>
    <m/>
    <s v="SIN DATO"/>
    <s v="Ninguna"/>
    <s v="Sibundoy"/>
    <m/>
    <n v="3103030413"/>
    <s v="Urbana"/>
    <m/>
    <x v="0"/>
    <x v="0"/>
    <s v="PUTUMAYO"/>
    <x v="0"/>
    <x v="0"/>
    <x v="0"/>
    <s v="I10X"/>
    <m/>
    <m/>
    <m/>
    <s v="Hipertension esencial (primaria)"/>
    <s v="Procedimiento"/>
    <n v="1"/>
    <s v="01895001"/>
    <s v="MONITOREO ELECTROCARDIOGRAFICO CONTINUO ( HOLTER )"/>
    <s v="03/02/2022"/>
    <n v="1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05637"/>
    <s v="CC41105637"/>
    <s v="MARIETA "/>
    <s v="AMPARO"/>
    <s v="ARTEAGA"/>
    <s v="RENJIFO"/>
    <d v="1955-11-01T00:00:00"/>
    <n v="66"/>
    <n v="6"/>
    <s v="Persona mayor"/>
    <s v="Adulto Mayor"/>
    <s v="Ninguno"/>
    <s v="Ninguno"/>
    <m/>
    <s v="Beneficiario"/>
    <m/>
    <s v="SIN DATO"/>
    <s v="Ninguna"/>
    <s v="Sibundoy"/>
    <m/>
    <n v="3165463143"/>
    <s v="Urbana"/>
    <m/>
    <x v="0"/>
    <x v="0"/>
    <s v="PUTUMAYO"/>
    <x v="0"/>
    <x v="0"/>
    <x v="0"/>
    <s v="I10X"/>
    <m/>
    <m/>
    <m/>
    <s v="Hipertension esencial (primaria)"/>
    <s v="Procedimiento"/>
    <n v="1"/>
    <s v="01881202"/>
    <s v="ECOCARDIOGRAMA TRANSTORACICO"/>
    <s v="03/02/2022"/>
    <n v="1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18120735"/>
    <s v="CC18120735"/>
    <s v="SILVIO"/>
    <s v="YAMIL"/>
    <s v="HERRERA"/>
    <s v="CAÑAS"/>
    <d v="1975-03-14T00:00:00"/>
    <n v="46"/>
    <n v="5"/>
    <s v="Adultez"/>
    <s v="Adulto Mayor"/>
    <s v="Ninguno"/>
    <s v="Ninguno"/>
    <m/>
    <s v="Beneficiario"/>
    <m/>
    <s v="SIN DATO"/>
    <s v="Ninguna"/>
    <s v="Sibundoy"/>
    <m/>
    <n v="3165463143"/>
    <s v="Urbana"/>
    <m/>
    <x v="0"/>
    <x v="0"/>
    <s v="PUTUMAYO"/>
    <x v="0"/>
    <x v="0"/>
    <x v="0"/>
    <s v="I10X"/>
    <m/>
    <m/>
    <m/>
    <s v="Hipertension esencial (primaria)"/>
    <s v="Procedimiento"/>
    <n v="1"/>
    <s v="01890366"/>
    <s v="CONSULTA DE CONTROL O DE SEGUIMIENTO POR ESPECIALISTA EN MEDICINA INTERNA"/>
    <s v="07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774"/>
    <s v="CC27475774"/>
    <s v="CARMELA"/>
    <s v="NONE"/>
    <s v="CAIPE"/>
    <s v="DE MORA"/>
    <d v="1932-07-08T00:00:00"/>
    <n v="89"/>
    <n v="6"/>
    <s v="Persona mayor"/>
    <s v="Adulto Mayor"/>
    <s v="Ninguno"/>
    <s v="Ninguno"/>
    <m/>
    <s v="Beneficiario"/>
    <m/>
    <s v="SIN DATO"/>
    <s v="Ninguna"/>
    <s v="Sibundoy"/>
    <m/>
    <n v="3217734792"/>
    <s v="Urbana"/>
    <m/>
    <x v="0"/>
    <x v="0"/>
    <s v="PUTUMAYO"/>
    <x v="0"/>
    <x v="0"/>
    <x v="0"/>
    <s v="I10X"/>
    <m/>
    <m/>
    <m/>
    <s v="Hipertension esencial (primaria)"/>
    <s v="Medicamento"/>
    <n v="1"/>
    <s v="20080792-06"/>
    <s v="SULFATO FERROSO 300 MG TABLETAS RECUBIERTAS"/>
    <s v="03/02/2022"/>
    <n v="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923"/>
    <s v="CC41181923"/>
    <s v="SANDRA"/>
    <s v="INES"/>
    <s v="BURBANO"/>
    <s v="JUAGIBIOY"/>
    <d v="1974-10-18T00:00:00"/>
    <n v="47"/>
    <n v="5"/>
    <s v="Adultez"/>
    <s v="Adulto Mayor"/>
    <s v="Ninguno"/>
    <s v="Ninguno"/>
    <m/>
    <s v="Beneficiario"/>
    <m/>
    <s v="SIN DATO"/>
    <s v="Ninguna"/>
    <s v="Sibundoy"/>
    <m/>
    <n v="3142211937"/>
    <s v="Urbana"/>
    <m/>
    <x v="0"/>
    <x v="0"/>
    <s v="PUTUMAYO"/>
    <x v="0"/>
    <x v="0"/>
    <x v="0"/>
    <s v="I10X"/>
    <m/>
    <m/>
    <m/>
    <s v="Hipertension esencial (primaria)"/>
    <s v="Medicamento"/>
    <n v="1"/>
    <s v="19990265-02"/>
    <s v="ACIDO FOLICO 1 MG TABLETAS"/>
    <s v="18/02/2022"/>
    <n v="1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1775"/>
    <s v="CC97471775"/>
    <s v="VICTOR "/>
    <s v="HUGO"/>
    <s v="VILLOTA"/>
    <s v="CARDENAS"/>
    <d v="1975-11-24T00:00:00"/>
    <n v="46"/>
    <n v="5"/>
    <s v="Adultez"/>
    <s v="Adulto Mayor"/>
    <s v="Ninguno"/>
    <s v="Ninguno"/>
    <m/>
    <s v="Beneficiario"/>
    <m/>
    <s v="SIN DATO"/>
    <s v="Ninguna"/>
    <s v="Sibundoy"/>
    <m/>
    <n v="320692523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2/02/2022"/>
    <n v="1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074183"/>
    <s v="CC27074183"/>
    <s v="MARIA"/>
    <s v="MARGARITA"/>
    <s v="GUERRERO"/>
    <s v="DE  GUERRERO"/>
    <d v="1948-01-27T00:00:00"/>
    <n v="74"/>
    <n v="6"/>
    <s v="Persona mayor"/>
    <s v="Adulto Mayor"/>
    <s v="Ninguno"/>
    <s v="Ninguno"/>
    <m/>
    <s v="Beneficiario"/>
    <m/>
    <s v="SIN DATO"/>
    <s v="Ninguna"/>
    <s v="Sibundoy"/>
    <m/>
    <n v="3146218877"/>
    <s v="Urbana"/>
    <m/>
    <x v="0"/>
    <x v="2"/>
    <s v="PUTUMAYO"/>
    <x v="2"/>
    <x v="2"/>
    <x v="2"/>
    <s v="I10X"/>
    <m/>
    <m/>
    <m/>
    <s v="Hipertension esencial (primaria)"/>
    <s v="Medicamento"/>
    <n v="1"/>
    <s v="40927-14"/>
    <s v="NIDIPÂ® 30 MG"/>
    <s v="11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216"/>
    <s v="CC5349216"/>
    <s v="JAIME"/>
    <s v="ARNULFO"/>
    <s v="JIMENEZ"/>
    <s v="CHINGAL"/>
    <d v="1948-12-02T00:00:00"/>
    <n v="73"/>
    <n v="6"/>
    <s v="Persona mayor"/>
    <s v="Adulto Mayor"/>
    <s v="Ninguno"/>
    <s v="Ninguno"/>
    <m/>
    <s v="Beneficiario"/>
    <m/>
    <s v="SIN DATO"/>
    <s v="Ninguna"/>
    <s v="San Francisco"/>
    <m/>
    <n v="314412140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20"/>
    <s v="CC27474120"/>
    <s v="GLORIA"/>
    <s v="LUZ"/>
    <s v="SANTACRUZ"/>
    <s v="LEON"/>
    <d v="1946-05-15T00:00:00"/>
    <n v="75"/>
    <n v="6"/>
    <s v="Persona mayor"/>
    <s v="Adulto Mayor"/>
    <s v="Ninguno"/>
    <s v="Ninguno"/>
    <m/>
    <s v="Beneficiario"/>
    <m/>
    <s v="SIN DATO"/>
    <s v="Ninguna"/>
    <s v="San Francisco"/>
    <m/>
    <n v="3128334171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8/02/2022"/>
    <n v="80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352309"/>
    <s v="CC27352309"/>
    <s v="OLGA"/>
    <s v="MARIA"/>
    <s v="GOMEZ"/>
    <s v="DE CORDOBA"/>
    <d v="1939-10-10T00:00:00"/>
    <n v="82"/>
    <n v="6"/>
    <s v="Persona mayor"/>
    <s v="Adulto Mayor"/>
    <s v="Ninguno"/>
    <s v="Ninguno"/>
    <m/>
    <s v="Beneficiario"/>
    <m/>
    <s v="SIN DATO"/>
    <s v="Ninguna"/>
    <s v="San Francisco"/>
    <m/>
    <n v="3104313220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16/02/2022"/>
    <n v="303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6467"/>
    <s v="CC27476467"/>
    <s v="ESPERANZA "/>
    <s v="DEL SOCORRO"/>
    <s v="CALVACHE"/>
    <s v="TERAN"/>
    <d v="1956-05-21T00:00:00"/>
    <n v="65"/>
    <n v="6"/>
    <s v="Persona mayor"/>
    <s v="Adulto Mayor"/>
    <s v="Ninguno"/>
    <s v="Ninguno"/>
    <m/>
    <s v="Beneficiario"/>
    <m/>
    <s v="SIN DATO"/>
    <s v="Ninguna"/>
    <s v="Sibundoy"/>
    <m/>
    <n v="310722934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2/02/2022"/>
    <n v="103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68"/>
    <s v="CC5350368"/>
    <s v="LUIS"/>
    <s v="EDUARDO"/>
    <s v="LUCENA"/>
    <s v="VILLARREAL"/>
    <d v="1957-12-30T00:00:00"/>
    <n v="64"/>
    <n v="6"/>
    <s v="Persona mayor"/>
    <s v="Adulto Mayor"/>
    <s v="Ninguno"/>
    <s v="Ninguno"/>
    <m/>
    <s v="Beneficiario"/>
    <m/>
    <s v="SIN DATO"/>
    <s v="Ninguna"/>
    <s v="Sibundoy"/>
    <m/>
    <n v="311618646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253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167247"/>
    <s v="CC27167247"/>
    <s v="MARIA "/>
    <s v="ELENA"/>
    <s v="PAREDES"/>
    <s v="MONTENEGRO"/>
    <d v="1963-03-18T00:00:00"/>
    <n v="58"/>
    <n v="5"/>
    <s v="Adultez"/>
    <s v="Adulto Mayor"/>
    <s v="Desplazamiento"/>
    <s v="Desplazamiento forzado"/>
    <m/>
    <s v="Beneficiario"/>
    <m/>
    <s v="SIN DATO"/>
    <s v="Ninguna"/>
    <s v="Sibundoy"/>
    <m/>
    <n v="3215424944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15/02/2022"/>
    <n v="1538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434"/>
    <s v="CC27476434"/>
    <s v="ILIA"/>
    <s v="AMPARO"/>
    <s v="CAMPAÑA"/>
    <s v="GELPUD"/>
    <d v="1955-07-08T00:00:00"/>
    <n v="66"/>
    <n v="6"/>
    <s v="Persona mayor"/>
    <s v="Adulto Mayor"/>
    <s v="Ninguno"/>
    <s v="Ninguno"/>
    <m/>
    <s v="Beneficiario"/>
    <m/>
    <s v="SIN DATO"/>
    <s v="Ninguna"/>
    <s v="Sibundoy"/>
    <m/>
    <n v="314631336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214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193"/>
    <s v="CC27469193"/>
    <s v="ROSA"/>
    <s v="MARINA"/>
    <s v="TREJO"/>
    <s v="DE GUAQUEZ"/>
    <d v="1946-11-01T00:00:00"/>
    <n v="75"/>
    <n v="6"/>
    <s v="Persona mayor"/>
    <s v="Adulto Mayor"/>
    <s v="Ninguno"/>
    <s v="Ninguno"/>
    <m/>
    <s v="Beneficiario"/>
    <m/>
    <s v="SIN DATO"/>
    <s v="Ninguna"/>
    <s v="Santiago"/>
    <m/>
    <n v="3176981542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5100"/>
    <s v="ELECTROCARDIOGRAMA DE RITMO O DE SUPERFICIE SOD"/>
    <s v="25/02/2022"/>
    <n v="207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581"/>
    <s v="CC27423581"/>
    <s v="DILIA"/>
    <s v="ZENEIDA"/>
    <s v="MELO"/>
    <s v="BENAVIDES"/>
    <d v="1956-10-02T00:00:00"/>
    <n v="65"/>
    <n v="6"/>
    <s v="Persona mayor"/>
    <s v="Adulto Mayor"/>
    <s v="Ninguno"/>
    <s v="Ninguno"/>
    <m/>
    <s v="Beneficiario"/>
    <m/>
    <s v="SIN DATO"/>
    <s v="Ninguna"/>
    <s v="Sibundoy"/>
    <m/>
    <n v="314253593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25/02/2022"/>
    <n v="474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0702616"/>
    <s v="CC30702616"/>
    <s v="MARTHA"/>
    <s v="MIRIAM"/>
    <s v="GOMEZ"/>
    <s v="DE LOPEZ"/>
    <d v="1951-10-02T00:00:00"/>
    <n v="70"/>
    <n v="6"/>
    <s v="Persona mayor"/>
    <s v="Adulto Mayor"/>
    <s v="Ninguno"/>
    <s v="Ninguno"/>
    <m/>
    <s v="Beneficiario"/>
    <m/>
    <s v="SIN DATO"/>
    <s v="Ninguna"/>
    <s v="San Francisco"/>
    <m/>
    <n v="314816775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25/02/2022"/>
    <n v="340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749"/>
    <s v="CC27469749"/>
    <s v="MIREYA"/>
    <s v="DEL CARMEN"/>
    <s v="REVELO"/>
    <s v="CORDOBA"/>
    <d v="1963-05-13T00:00:00"/>
    <n v="58"/>
    <n v="5"/>
    <s v="Adultez"/>
    <s v="Adulto Mayor"/>
    <s v="Ninguno"/>
    <s v="Ninguno"/>
    <m/>
    <s v="Beneficiario"/>
    <m/>
    <s v="SIN DATO"/>
    <s v="Ninguna"/>
    <s v="Santiago"/>
    <m/>
    <n v="310378677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41"/>
    <s v="GLUCOSA EN SUERO U OTRO FLUIDO DIFERENTE A ORINA"/>
    <s v="25/02/2022"/>
    <n v="32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281"/>
    <s v="CC97470281"/>
    <s v="LUIS "/>
    <s v="ALVARO"/>
    <s v="CORAL"/>
    <s v="CAICEDO"/>
    <d v="1961-10-01T00:00:00"/>
    <n v="60"/>
    <n v="6"/>
    <s v="Persona mayor"/>
    <s v="Adulto Mayor"/>
    <s v="Ninguno"/>
    <s v="Ninguno"/>
    <m/>
    <s v="Beneficiario"/>
    <m/>
    <s v="SIN DATO"/>
    <s v="Ninguna"/>
    <s v="Sibundoy"/>
    <m/>
    <n v="311363272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01"/>
    <s v="ACIDO URICO EN SUERO U OTROS FLUIDOS"/>
    <s v="25/02/2022"/>
    <n v="169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6490"/>
    <s v="CC27476490"/>
    <s v="ANA "/>
    <s v="RITA"/>
    <s v="VIVAS"/>
    <s v="DE RUIZ"/>
    <d v="1950-01-17T00:00:00"/>
    <n v="72"/>
    <n v="6"/>
    <s v="Persona mayor"/>
    <s v="Adulto Mayor"/>
    <s v="Ninguno"/>
    <s v="Ninguno"/>
    <m/>
    <s v="Beneficiario"/>
    <m/>
    <s v="SIN DATO"/>
    <s v="Ninguna"/>
    <s v="San Francisco"/>
    <m/>
    <n v="3122950515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25/02/2022"/>
    <n v="155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89069"/>
    <s v="CC12989069"/>
    <s v="JUANITO"/>
    <s v="CIRILO"/>
    <s v="LEGARDA"/>
    <s v="ERAZO"/>
    <d v="1961-07-09T00:00:00"/>
    <n v="60"/>
    <n v="6"/>
    <s v="Persona mayor"/>
    <s v="Adulto Mayor"/>
    <s v="Ninguno"/>
    <s v="Ninguno"/>
    <m/>
    <s v="Beneficiario"/>
    <m/>
    <s v="SIN DATO"/>
    <s v="Ninguna"/>
    <s v="Sibundoy"/>
    <m/>
    <n v="311715372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25/02/2022"/>
    <n v="143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12"/>
    <s v="CC27474412"/>
    <s v="CARMEN"/>
    <s v="AURELIA"/>
    <s v="MAYORAL"/>
    <s v="ORDOÑEZ"/>
    <d v="1955-01-08T00:00:00"/>
    <n v="67"/>
    <n v="6"/>
    <s v="Persona mayor"/>
    <s v="Adulto Mayor"/>
    <s v="Ninguno"/>
    <s v="Ninguno"/>
    <m/>
    <s v="Beneficiario"/>
    <m/>
    <s v="SIN DATO"/>
    <s v="Ninguna"/>
    <s v="San Francisco"/>
    <m/>
    <n v="313892491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25/02/2022"/>
    <n v="446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1958"/>
    <s v="CC41181958"/>
    <s v="OLIVIA"/>
    <s v="MARGOTH"/>
    <s v="BRAVO"/>
    <s v="LOPEZ"/>
    <d v="1971-12-20T00:00:00"/>
    <n v="50"/>
    <n v="5"/>
    <s v="Adultez"/>
    <s v="Adulto Mayor"/>
    <s v="Ninguno"/>
    <s v="Ninguno"/>
    <m/>
    <s v="Beneficiario"/>
    <m/>
    <s v="SIN DATO"/>
    <s v="Ninguna"/>
    <s v="Sibundoy"/>
    <m/>
    <n v="3104508302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2209"/>
    <s v="HEMOGRAMA III ( HEMOGLOBINA HEMATOCRITO RECUENTO DE ERITROCITOS INDICES ERITROCITARIOS LEUCOGRAMA RECUENTO DE PLAQUETAS INDICES PLAQUETARIOS Y MORFOLOGIA ELECTRONICA ) AUTOMATIZADO"/>
    <s v="25/02/2022"/>
    <n v="150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8100116"/>
    <s v="CC18100116"/>
    <s v="HELIODORO "/>
    <s v="NONE"/>
    <s v="CUELLAR "/>
    <s v="CUBILLOS"/>
    <d v="1942-07-18T00:00:00"/>
    <n v="79"/>
    <n v="6"/>
    <s v="Persona mayor"/>
    <s v="Adulto Mayor"/>
    <s v="Ninguno"/>
    <s v="Ninguno"/>
    <m/>
    <s v="Beneficiario"/>
    <m/>
    <s v="SIN DATO"/>
    <s v="Ninguna"/>
    <s v="Sibundoy"/>
    <m/>
    <n v="311340423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1/02/2022"/>
    <n v="19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50027"/>
    <s v="CC5350027"/>
    <s v="FAUSTINO"/>
    <s v="LUIS"/>
    <s v="HERRERA"/>
    <s v="GUERRERO"/>
    <d v="1949-01-15T00:00:00"/>
    <n v="73"/>
    <n v="6"/>
    <s v="Persona mayor"/>
    <s v="Adulto Mayor"/>
    <s v="Ninguno"/>
    <s v="Ninguno"/>
    <m/>
    <s v="Beneficiario"/>
    <m/>
    <s v="SIN DATO"/>
    <s v="Ninguna"/>
    <s v="Sibundoy"/>
    <m/>
    <n v="3127790249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19906339-01"/>
    <s v="CALCIO 600 MG"/>
    <s v="14/02/2022"/>
    <n v="446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386819"/>
    <s v="CC27386819"/>
    <s v="JESUS"/>
    <s v="EULALIA"/>
    <s v="VELA"/>
    <s v="ARIAS"/>
    <d v="1956-01-05T00:00:00"/>
    <n v="66"/>
    <n v="6"/>
    <s v="Persona mayor"/>
    <s v="Adulto Mayor"/>
    <s v="Ninguno"/>
    <s v="Ninguno"/>
    <m/>
    <s v="Beneficiario"/>
    <m/>
    <s v="SIN DATO"/>
    <s v="Ninguna"/>
    <s v="Sibundoy"/>
    <m/>
    <n v="322885671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7/02/2022"/>
    <n v="411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09665"/>
    <s v="CC5309665"/>
    <s v="FRANCO "/>
    <s v="HERIBERTO"/>
    <s v="LOPEZ"/>
    <s v="ALOMIA"/>
    <d v="1955-05-01T00:00:00"/>
    <n v="66"/>
    <n v="6"/>
    <s v="Persona mayor"/>
    <s v="Adulto Mayor"/>
    <s v="Ninguno"/>
    <s v="Ninguno"/>
    <m/>
    <s v="Beneficiario"/>
    <m/>
    <s v="SIN DATO"/>
    <s v="Ninguna"/>
    <s v="Sibundoy"/>
    <m/>
    <n v="3228856710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903841"/>
    <s v="GLUCOSA EN SUERO U OTRO FLUIDO DIFERENTE A ORINA"/>
    <s v="17/02/2022"/>
    <n v="298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655"/>
    <s v="CC41180655"/>
    <s v="IRMA"/>
    <s v="GLADYS"/>
    <s v="PANTOJA"/>
    <s v="CAICEDO"/>
    <d v="1961-08-01T00:00:00"/>
    <n v="60"/>
    <n v="6"/>
    <s v="Persona mayor"/>
    <s v="Adulto Mayor"/>
    <s v="Ninguno"/>
    <s v="Ninguno"/>
    <m/>
    <s v="Beneficiario"/>
    <m/>
    <s v="SIN DATO"/>
    <s v="Ninguna"/>
    <s v="Sibundoy"/>
    <m/>
    <n v="313637702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68"/>
    <s v="TRIGLICERIDOS"/>
    <s v="17/02/2022"/>
    <n v="104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573"/>
    <s v="CC27469573"/>
    <s v="NELLY"/>
    <s v="OMAIRA"/>
    <s v="BERNAL"/>
    <s v="MORENO"/>
    <d v="1958-01-30T00:00:00"/>
    <n v="64"/>
    <n v="6"/>
    <s v="Persona mayor"/>
    <s v="Adulto Mayor"/>
    <s v="Ninguno"/>
    <s v="Ninguno"/>
    <m/>
    <s v="Beneficiario"/>
    <m/>
    <s v="SIN DATO"/>
    <s v="Ninguna"/>
    <s v="Santiago"/>
    <m/>
    <n v="3143244654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5"/>
    <s v="COLESTEROL DE ALTA DENSIDAD"/>
    <s v="17/02/2022"/>
    <n v="141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84"/>
    <s v="CC97470184"/>
    <s v="LUIS"/>
    <s v="EUGENIO"/>
    <s v="CAICEDO"/>
    <s v="CHAVEZ"/>
    <d v="1961-05-29T00:00:00"/>
    <n v="60"/>
    <n v="6"/>
    <s v="Persona mayor"/>
    <s v="Adulto Mayor"/>
    <s v="Ninguno"/>
    <s v="Ninguno"/>
    <m/>
    <s v="Beneficiario"/>
    <m/>
    <s v="SIN DATO"/>
    <s v="Ninguna"/>
    <s v="Sibundoy"/>
    <m/>
    <n v="3127722280"/>
    <s v="Urbana"/>
    <m/>
    <x v="0"/>
    <x v="2"/>
    <s v="PUTUMAYO"/>
    <x v="2"/>
    <x v="2"/>
    <x v="2"/>
    <s v="I10X"/>
    <m/>
    <m/>
    <m/>
    <s v="Hipertension esencial (primaria)"/>
    <s v="Procedimiento"/>
    <n v="1"/>
    <s v="01907106"/>
    <s v="UROANALISIS"/>
    <s v="17/02/2022"/>
    <n v="154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97480052"/>
    <s v="CC97480052"/>
    <s v="HERNANDO"/>
    <s v="TULIO"/>
    <s v="CASTRO"/>
    <s v="MEJIA"/>
    <d v="1960-09-14T00:00:00"/>
    <n v="61"/>
    <n v="6"/>
    <s v="Persona mayor"/>
    <s v="Adulto Mayor"/>
    <s v="Ninguno"/>
    <s v="Ninguno"/>
    <m/>
    <s v="Beneficiario"/>
    <m/>
    <s v="SIN DATO"/>
    <s v="Ninguna"/>
    <s v="Sibundoy"/>
    <m/>
    <n v="314362983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59"/>
    <s v="POTASIO EN SUERO U OTROS FLUIDOS"/>
    <s v="17/02/2022"/>
    <n v="356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Beneficiario"/>
    <s v="AC"/>
    <m/>
    <s v="CC"/>
    <n v="27476249"/>
    <s v="CC27476249"/>
    <s v="BLANCA"/>
    <s v="JUDITH"/>
    <s v="ROSERO"/>
    <s v="BURBANO"/>
    <d v="1952-02-12T00:00:00"/>
    <n v="70"/>
    <n v="6"/>
    <s v="Persona mayor"/>
    <s v="Adulto Mayor"/>
    <s v="Ninguno"/>
    <s v="Ninguno"/>
    <m/>
    <s v="Beneficiario"/>
    <m/>
    <s v="SIN DATO"/>
    <s v="Ninguna"/>
    <s v="Santiago"/>
    <m/>
    <n v="3216233390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17/02/2022"/>
    <n v="442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439"/>
    <s v="CC41180439"/>
    <s v="MARIANA"/>
    <s v="DE JESUS"/>
    <s v="ALVARADO"/>
    <s v="VIVEROS"/>
    <d v="1962-09-06T00:00:00"/>
    <n v="59"/>
    <n v="5"/>
    <s v="Adultez"/>
    <s v="Adulto Mayor"/>
    <s v="Ninguno"/>
    <s v="Ninguno"/>
    <m/>
    <s v="Beneficiario"/>
    <m/>
    <s v="SIN DATO"/>
    <s v="Ninguna"/>
    <s v="Sibundoy"/>
    <m/>
    <n v="3102976023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6"/>
    <s v="COLESTEROL DE BAJA DENSIDAD SEMIAUTOMATIZADO"/>
    <s v="17/02/2022"/>
    <n v="351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54682"/>
    <s v="CC12954682"/>
    <s v="JOSE"/>
    <s v="EMILIO"/>
    <s v="JARAMILLO"/>
    <s v="BURGOS"/>
    <d v="1950-07-07T00:00:00"/>
    <n v="71"/>
    <n v="6"/>
    <s v="Persona mayor"/>
    <s v="Adulto Mayor"/>
    <s v="Ninguno"/>
    <s v="Ninguno"/>
    <m/>
    <s v="Beneficiario"/>
    <m/>
    <s v="SIN DATO"/>
    <s v="Ninguna"/>
    <s v="Sibundoy"/>
    <m/>
    <n v="320269611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22"/>
    <s v="CREATINA"/>
    <s v="17/02/2022"/>
    <n v="188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41101877"/>
    <s v="CC41101877"/>
    <s v="AURA"/>
    <s v="CECILIA"/>
    <s v="DEL CASTILLO"/>
    <s v="RAMIREZ"/>
    <d v="1956-02-18T00:00:00"/>
    <n v="63"/>
    <n v="6"/>
    <s v="Persona mayor"/>
    <s v="Otro Grupo Poblacional"/>
    <s v="Ninguno"/>
    <s v="Ninguno"/>
    <m/>
    <s v="Beneficiario"/>
    <m/>
    <s v="SIN DATO"/>
    <s v="Ninguna"/>
    <s v="Puerto Caicedo"/>
    <m/>
    <n v="3202482132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903818"/>
    <s v="COLESTEROL TOTAL"/>
    <s v="17/02/2022"/>
    <n v="278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39840240"/>
    <s v="CC39840240"/>
    <s v="OFELIA"/>
    <s v="NONE"/>
    <s v="FLORES"/>
    <s v="DE AGUDELO"/>
    <d v="1946-08-31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224422619"/>
    <s v="Urbana"/>
    <m/>
    <x v="0"/>
    <x v="2"/>
    <s v="PUTUMAYO"/>
    <x v="2"/>
    <x v="2"/>
    <x v="2"/>
    <s v="I10X"/>
    <m/>
    <m/>
    <m/>
    <s v="Hipertension esencial (primaria)"/>
    <s v="Procedimiento"/>
    <n v="1"/>
    <s v="01902208"/>
    <s v="HEMOGRAMA II ( HEMOGLOBINA HEMATOCRITO RECUENTO DE ERITROCITOS INDICES ERITROCITARIOS LEUCOGRAMA RECUENTO DE PLAQUETAS E INDICES PLAQUETARIOS ) SEMIAUTOMATIZADO"/>
    <s v="17/02/2022"/>
    <n v="164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Beneficiario"/>
    <s v="AC"/>
    <m/>
    <s v="CC"/>
    <n v="15570357"/>
    <s v="CC15570357"/>
    <s v="BERTULFO"/>
    <s v="ZULES "/>
    <s v="FLOR "/>
    <s v="NOAP"/>
    <d v="1946-11-28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11577148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4/02/2022"/>
    <n v="100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27079555"/>
    <s v="CC27079555"/>
    <s v="MARIA"/>
    <s v="ETELVINA"/>
    <s v="MOLINA"/>
    <s v="RODRIGUEZ"/>
    <d v="1951-05-19T00:00:00"/>
    <n v="68"/>
    <n v="6"/>
    <s v="Persona mayor"/>
    <s v="Otro Grupo Poblacional"/>
    <s v="Ninguno"/>
    <s v="Ninguno"/>
    <m/>
    <s v="Beneficiario"/>
    <m/>
    <s v="SIN DATO"/>
    <s v="Ninguna"/>
    <s v="Puerto Caicedo"/>
    <m/>
    <n v="311589684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8/02/2022"/>
    <n v="90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117486273"/>
    <s v="CC1117486273"/>
    <s v="CRISTIAM"/>
    <s v="CAMILO"/>
    <s v="LOPEZ"/>
    <s v="OLAYA"/>
    <d v="1986-03-28T00:00:00"/>
    <n v="33"/>
    <n v="5"/>
    <s v="Adultez"/>
    <s v="Otro Grupo Poblacional"/>
    <s v="Desplazamiento"/>
    <s v="Desplazamiento forzado"/>
    <m/>
    <s v="Beneficiario"/>
    <m/>
    <s v="SIN DATO"/>
    <s v="Ninguna"/>
    <s v="Puerto Caicedo"/>
    <m/>
    <n v="313870189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132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2970385"/>
    <s v="CC12970385"/>
    <s v="JUAN"/>
    <s v="FRANCISCO"/>
    <s v="SANZ"/>
    <s v="ERAZO"/>
    <d v="1959-01-27T00:00:00"/>
    <n v="60"/>
    <n v="6"/>
    <s v="Persona mayor"/>
    <m/>
    <s v="Ninguno"/>
    <s v="Ninguno"/>
    <m/>
    <s v="Beneficiario"/>
    <m/>
    <s v="SIN DATO"/>
    <s v="Afrodescendiente"/>
    <s v="Puerto Caicedo"/>
    <m/>
    <n v="3106197197"/>
    <s v="Urbana"/>
    <m/>
    <x v="0"/>
    <x v="3"/>
    <s v="PUTUMAYO"/>
    <x v="3"/>
    <x v="3"/>
    <x v="3"/>
    <s v="I10X"/>
    <m/>
    <m/>
    <m/>
    <s v="Hipertension esencial (primaria)"/>
    <s v="Procedimiento"/>
    <n v="1"/>
    <s v="01895001"/>
    <s v="MONITOREO ELECTROCARDIOGRAFICO CONTINUO ( HOLTER )"/>
    <s v="10/02/2022"/>
    <n v="2471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359842"/>
    <s v="CC27359842"/>
    <s v="RUTH"/>
    <s v="LETICIA"/>
    <s v="GUANGA"/>
    <s v="ROSERO"/>
    <d v="1963-04-03T00:00:00"/>
    <n v="58"/>
    <n v="5"/>
    <s v="Adultez"/>
    <s v="Otro Grupo Poblacional"/>
    <s v="Ninguno"/>
    <s v="Ninguno"/>
    <m/>
    <s v="Beneficiario"/>
    <m/>
    <s v="SIN DATO"/>
    <s v="Ninguna"/>
    <s v="Valle Del Guamuez"/>
    <m/>
    <n v="312506809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01"/>
    <s v="ACIDO URICO EN SUERO U OTROS FLUIDOS"/>
    <s v="24/02/2022"/>
    <n v="254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474319"/>
    <s v="CC27474319"/>
    <s v="AIDA "/>
    <s v="SOCORRO"/>
    <s v="DELGADO"/>
    <s v="PORTILLA"/>
    <d v="1956-05-21T00:00:00"/>
    <n v="65"/>
    <n v="6"/>
    <s v="Persona mayor"/>
    <s v="Otro Grupo Poblacional"/>
    <s v="Ninguno"/>
    <s v="Ninguno"/>
    <m/>
    <s v="Beneficiario"/>
    <m/>
    <s v="SIN DATO"/>
    <s v="Ninguna"/>
    <s v="Valle Del Guamuez"/>
    <m/>
    <n v="310540583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24/02/2022"/>
    <n v="166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635"/>
    <s v="CC5348635"/>
    <s v="JORGE "/>
    <s v="NONE"/>
    <s v="GUERRERO"/>
    <s v="NOAP"/>
    <d v="1962-09-29T00:00:00"/>
    <n v="59"/>
    <n v="5"/>
    <s v="Adultez"/>
    <s v="Otro Grupo Poblacional"/>
    <s v="Ninguno"/>
    <s v="Ninguno"/>
    <m/>
    <s v="Beneficiario"/>
    <m/>
    <s v="SIN DATO"/>
    <s v="Ninguna"/>
    <s v="Valle Del Guamuez"/>
    <m/>
    <n v="3143306769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24/02/2022"/>
    <n v="2896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346"/>
    <s v="CC5348346"/>
    <s v="JESUS "/>
    <s v="ANTONIO"/>
    <s v="CASTILLO "/>
    <s v="CORDOBA"/>
    <d v="1958-11-29T00:00:00"/>
    <n v="63"/>
    <n v="6"/>
    <s v="Persona mayor"/>
    <m/>
    <s v="Ninguno"/>
    <s v="Ninguno"/>
    <m/>
    <s v="Beneficiario"/>
    <m/>
    <s v="SIN DATO"/>
    <s v="Ninguna"/>
    <s v="Valle Del Guamuez"/>
    <m/>
    <n v="320306565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24/02/2022"/>
    <n v="21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167643"/>
    <s v="CC27167643"/>
    <s v="AYDA "/>
    <s v="YOLANDA"/>
    <s v="CHAVEZ "/>
    <s v="HERNANDEZ"/>
    <d v="1968-02-09T00:00:00"/>
    <n v="54"/>
    <n v="5"/>
    <s v="Adultez"/>
    <m/>
    <s v="Ninguno"/>
    <s v="Ninguno"/>
    <m/>
    <s v="Beneficiario"/>
    <m/>
    <s v="SIN DATO"/>
    <s v="Ninguna"/>
    <s v="Valle Del Guamuez"/>
    <m/>
    <n v="313391420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24/02/2022"/>
    <n v="189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5298571"/>
    <s v="CC5298571"/>
    <s v="GILBERTO "/>
    <s v="NONE"/>
    <s v="ACOSTA "/>
    <s v="QUINTERO"/>
    <d v="1948-10-22T00:00:00"/>
    <n v="73"/>
    <n v="6"/>
    <s v="Persona mayor"/>
    <m/>
    <s v="Ninguno"/>
    <s v="Ninguno"/>
    <m/>
    <s v="Beneficiario"/>
    <m/>
    <s v="SIN DATO"/>
    <s v="Ninguna"/>
    <s v="Valle Del Guamuez"/>
    <m/>
    <n v="322826525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24/02/2022"/>
    <n v="1532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41115078"/>
    <s v="CC41115078"/>
    <s v="MARGARITA "/>
    <s v="NONE"/>
    <s v="CUARAN"/>
    <s v="NOAP"/>
    <d v="1948-04-29T00:00:00"/>
    <n v="73"/>
    <n v="6"/>
    <s v="Persona mayor"/>
    <m/>
    <s v="Ninguno"/>
    <s v="Ninguno"/>
    <m/>
    <s v="Beneficiario"/>
    <m/>
    <s v="SIN DATO"/>
    <s v="Ninguna"/>
    <s v="Valle Del Guamuez"/>
    <m/>
    <n v="3204042131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24/02/2022"/>
    <n v="190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5177676"/>
    <s v="CC55177676"/>
    <s v="CLAUDIA "/>
    <s v="CRISTINA"/>
    <s v="PEREZ  "/>
    <s v="NOAP"/>
    <d v="1976-10-12T00:00:00"/>
    <n v="45"/>
    <n v="5"/>
    <s v="Adultez"/>
    <m/>
    <s v="Ninguno"/>
    <s v="Ninguno"/>
    <m/>
    <s v="Beneficiario"/>
    <m/>
    <s v="SIN DATO"/>
    <s v="Ninguna"/>
    <s v="Valle Del Guamuez"/>
    <m/>
    <n v="310786225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01/02/2022"/>
    <n v="151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2998535"/>
    <s v="CC12998535"/>
    <s v="OSWALDO "/>
    <s v="ABELARDO "/>
    <s v="CORDOBA "/>
    <s v="MEJIA "/>
    <d v="1970-06-24T00:00:00"/>
    <n v="51"/>
    <n v="5"/>
    <s v="Adultez"/>
    <s v="Adulto Mayor"/>
    <s v="Ninguno"/>
    <s v="Ninguno"/>
    <m/>
    <s v="Beneficiario"/>
    <m/>
    <s v="SIN DATO"/>
    <s v="Ninguna"/>
    <s v="Valle Del Guamuez"/>
    <m/>
    <n v="320698081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9/02/2022"/>
    <n v="175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3439158"/>
    <s v="CC3439158"/>
    <s v="CRUZ "/>
    <s v="MARIA "/>
    <s v="ZAPATA "/>
    <s v="VANEGAS "/>
    <d v="1942-08-08T00:00:00"/>
    <n v="79"/>
    <n v="6"/>
    <s v="Persona mayor"/>
    <m/>
    <s v="Ninguno"/>
    <s v="Ninguno"/>
    <m/>
    <s v="Beneficiario"/>
    <m/>
    <s v="SIN DATO"/>
    <s v="Ninguna"/>
    <s v="Valle Del Guamuez"/>
    <m/>
    <n v="3105522617"/>
    <s v="Urbana"/>
    <m/>
    <x v="0"/>
    <x v="5"/>
    <s v="PUTUMAYO"/>
    <x v="5"/>
    <x v="5"/>
    <x v="5"/>
    <s v="I10X"/>
    <m/>
    <m/>
    <m/>
    <s v="Hipertension esencial (primaria)"/>
    <s v="Procedimiento"/>
    <n v="1"/>
    <s v="01890101"/>
    <s v="ATENCION ( VISITA ) DOMICILIARIA - POR MEDICINA GENERAL"/>
    <s v="07/02/2022"/>
    <n v="124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27185836"/>
    <s v="CC27185836"/>
    <s v="FLORINDA "/>
    <s v="NONE"/>
    <s v="DIAZ "/>
    <s v="RODRIGUEZ "/>
    <d v="1964-07-20T00:00:00"/>
    <n v="57"/>
    <n v="5"/>
    <s v="Adultez"/>
    <m/>
    <s v="Ninguno"/>
    <s v="Ninguno"/>
    <m/>
    <s v="Beneficiario"/>
    <m/>
    <s v="SIN DATO"/>
    <s v="Ninguna"/>
    <s v="Valle Del Guamuez"/>
    <m/>
    <n v="3214989038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3/02/2022"/>
    <n v="445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9173481"/>
    <s v="CC19173481"/>
    <s v="TIBERIO "/>
    <s v="NONE"/>
    <s v="GIRALDO "/>
    <s v="ARBELAEZ "/>
    <d v="1952-04-09T00:00:00"/>
    <n v="69"/>
    <n v="6"/>
    <s v="Persona mayor"/>
    <m/>
    <s v="Ninguno"/>
    <s v="Ninguno"/>
    <m/>
    <s v="Beneficiario"/>
    <m/>
    <s v="SIN DATO"/>
    <s v="Ninguna"/>
    <s v="Valle Del Guamuez"/>
    <m/>
    <n v="3206102601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22/02/2022"/>
    <n v="537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Sustituto Pensional"/>
    <s v="AC"/>
    <m/>
    <s v="CC"/>
    <n v="867232"/>
    <s v="CC867232"/>
    <s v="MANUEL "/>
    <s v="NONE"/>
    <s v="ARANDA "/>
    <s v="VIGO "/>
    <d v="1945-04-28T00:00:00"/>
    <n v="76"/>
    <n v="6"/>
    <s v="Persona mayor"/>
    <m/>
    <s v="Ninguno"/>
    <s v="Ninguno"/>
    <m/>
    <s v="Beneficiario"/>
    <m/>
    <s v="SIN DATO"/>
    <s v="Ninguna"/>
    <s v="Valle Del Guamuez"/>
    <m/>
    <n v="3507418895"/>
    <s v="Urbana"/>
    <m/>
    <x v="0"/>
    <x v="0"/>
    <s v="PUTUMAYO"/>
    <x v="0"/>
    <x v="0"/>
    <x v="0"/>
    <s v="I10X"/>
    <m/>
    <m/>
    <m/>
    <s v="Hipertension esencial (primaria)"/>
    <s v="Procedimiento"/>
    <n v="1"/>
    <s v="00Q0000774"/>
    <s v="PAQUETE DIABETES MELLITUS SIN O CON ENFERMEDAD RENAL CRONICA ESTADIOS 1 - 2 - IPS ESPECIALIZADA"/>
    <s v="28/02/2022"/>
    <n v="401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98332526"/>
    <s v="CC98332526"/>
    <s v="LUIS"/>
    <s v="ALBERTO"/>
    <s v="CABRERA"/>
    <s v="TAPIA"/>
    <d v="1964-05-30T00:00:00"/>
    <n v="57"/>
    <n v="5"/>
    <s v="Adultez"/>
    <s v="Otro Grupo Poblacional"/>
    <s v="Ninguno"/>
    <s v="Ninguno"/>
    <m/>
    <s v="Beneficiario"/>
    <m/>
    <s v="Con discapacidad"/>
    <s v="Ninguna"/>
    <s v="Villagarzón"/>
    <m/>
    <n v="3168413367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17/02/2022"/>
    <n v="560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361"/>
    <s v="CC27355361"/>
    <s v="ROSARIO"/>
    <s v="YOMAR"/>
    <s v="ORTEGA"/>
    <s v="BENAVIDES"/>
    <d v="1960-12-14T00:00:00"/>
    <n v="61"/>
    <n v="6"/>
    <s v="Persona mayor"/>
    <s v="Otro Grupo Poblacional"/>
    <s v="Ninguno"/>
    <s v="Ninguno"/>
    <m/>
    <s v="Beneficiario"/>
    <m/>
    <s v="Con discapacidad"/>
    <s v="Ninguna"/>
    <s v="Mocoa"/>
    <m/>
    <n v="312549055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198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6479"/>
    <s v="CC1124866479"/>
    <s v="JUAN"/>
    <s v="CAMILO"/>
    <s v="LOPEZ"/>
    <s v="DELGADO"/>
    <d v="1998-11-03T00:00:00"/>
    <n v="23"/>
    <n v="4"/>
    <s v="Juventud"/>
    <s v="Otro Grupo Poblacional"/>
    <s v="Desplazamiento"/>
    <s v="Desplazamiento forzado"/>
    <m/>
    <s v="Beneficiario"/>
    <m/>
    <s v="Con discapacidad"/>
    <s v="Ninguna"/>
    <s v="Mocoa"/>
    <m/>
    <n v="3222492454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0T0000165"/>
    <s v="TRANSPORTE COMERCIAL TERRESTRE - SIMPLE PASTO ( NARIÃƒÂ‘O ) A MOCOA ( PUTUMAYO )"/>
    <s v="17/02/2022"/>
    <n v="393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18"/>
    <s v="CC41181518"/>
    <s v="OLGA"/>
    <s v="ISABEL"/>
    <s v="RAMIREZ"/>
    <s v="YANDUN"/>
    <d v="1969-09-21T00:00:00"/>
    <n v="52"/>
    <n v="5"/>
    <s v="Adultez"/>
    <s v="Otro Grupo Poblacional"/>
    <s v="Desplazamiento"/>
    <s v="Desplazamiento forzado"/>
    <m/>
    <s v="Beneficiario"/>
    <m/>
    <s v="Sin discapacidad"/>
    <s v="Ninguna"/>
    <s v="Villagarzón"/>
    <m/>
    <n v="3208529488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11"/>
    <s v="TRANSPORTE COMERCIAL TERRESTRE - SIMPLE MOCOA ( PUTUMAYO ) A PASTO ( NARIÃƒÂ‘O )"/>
    <s v="14/02/2022"/>
    <n v="393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280"/>
    <s v="CC18122280"/>
    <s v="CESAR"/>
    <s v="AUGUSTO"/>
    <s v="MARTINEZ"/>
    <s v="ALBAN"/>
    <d v="1953-11-04T00:00:00"/>
    <n v="68"/>
    <n v="6"/>
    <s v="Persona mayor"/>
    <s v="Otro Grupo Poblacional"/>
    <s v="Ninguno"/>
    <s v="Ninguno"/>
    <m/>
    <s v="Beneficiario"/>
    <m/>
    <s v="Sin discapacidad"/>
    <s v="Ninguna"/>
    <s v="Mocoa"/>
    <m/>
    <n v="311594908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2/02/2022"/>
    <n v="424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723"/>
    <s v="CC27474723"/>
    <s v="ESTHER"/>
    <s v="ROSARIO"/>
    <s v="CARLOSAMA"/>
    <s v="BURBANO"/>
    <d v="1970-06-17T00:00:00"/>
    <n v="51"/>
    <n v="5"/>
    <s v="Adultez"/>
    <s v="Otro Grupo Poblacional"/>
    <s v="Desplazamiento"/>
    <s v="Homicidio"/>
    <m/>
    <s v="Beneficiario"/>
    <m/>
    <s v="Sin discapacidad"/>
    <s v="Ninguna"/>
    <s v="Mocoa"/>
    <m/>
    <n v="3114803590"/>
    <s v="Urbana"/>
    <m/>
    <x v="0"/>
    <x v="3"/>
    <s v="PUTUMAYO"/>
    <x v="3"/>
    <x v="3"/>
    <x v="3"/>
    <s v="I10X"/>
    <m/>
    <m/>
    <m/>
    <s v="Hipertension esencial (primaria)"/>
    <s v="Procedimiento"/>
    <n v="1"/>
    <s v="01906610"/>
    <s v="ANTIGENO ESPECIFICO DE PROSTATA SEMIAUTOMATIZADO O AUTOMATIZADO"/>
    <s v="22/02/2022"/>
    <n v="246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297242"/>
    <s v="CC5297242"/>
    <s v="CARLOS"/>
    <s v="ASSUR"/>
    <s v="RODRIGUEZ"/>
    <s v="LIEVANO"/>
    <d v="1944-08-14T00:00:00"/>
    <n v="77"/>
    <n v="6"/>
    <s v="Persona mayor"/>
    <s v="Otro Grupo Poblacional"/>
    <s v="Ninguno"/>
    <s v="Ninguno"/>
    <m/>
    <s v="Beneficiario"/>
    <m/>
    <s v="Sin discapacidad"/>
    <s v="Ninguna"/>
    <s v="Mocoa"/>
    <m/>
    <n v="3103772249"/>
    <s v="Urbana"/>
    <m/>
    <x v="0"/>
    <x v="3"/>
    <s v="PUTUMAYO"/>
    <x v="3"/>
    <x v="3"/>
    <x v="3"/>
    <s v="I10X"/>
    <m/>
    <m/>
    <m/>
    <s v="Hipertension esencial (primaria)"/>
    <s v="Procedimiento"/>
    <n v="1"/>
    <s v="01890101"/>
    <s v="ATENCION ( VISITA ) DOMICILIARIA - POR MEDICINA GENERAL"/>
    <s v="03/02/2022"/>
    <n v="197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60414"/>
    <s v="CC27360414"/>
    <s v="RUTH"/>
    <s v="ADRIANA"/>
    <s v="GOMEZ"/>
    <s v="LUNA"/>
    <d v="1963-10-15T00:00:00"/>
    <n v="58"/>
    <n v="5"/>
    <s v="Adultez"/>
    <s v="Otro Grupo Poblacional"/>
    <s v="Ninguno"/>
    <s v="Ninguno"/>
    <m/>
    <s v="Beneficiario"/>
    <m/>
    <s v="SIN DATO"/>
    <s v="Ninguna"/>
    <s v="Mocoa"/>
    <m/>
    <n v="3115268686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26/02/2022"/>
    <n v="240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42113"/>
    <s v="CC18142113"/>
    <s v="RODOLFO"/>
    <s v="AZARIAS"/>
    <s v="GOMEZ"/>
    <s v="DIAZ"/>
    <d v="1952-09-10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25210448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213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25171"/>
    <s v="CC39825171"/>
    <s v="YENNY"/>
    <s v="ALEXANDRA"/>
    <s v="RAMIREZ"/>
    <s v="GOMEZ"/>
    <d v="1969-05-26T00:00:00"/>
    <n v="52"/>
    <n v="5"/>
    <s v="Adultez"/>
    <s v="Otro Grupo Poblacional"/>
    <s v="Ninguno"/>
    <s v="Ninguno"/>
    <m/>
    <s v="Beneficiario"/>
    <m/>
    <s v="SIN DATO"/>
    <s v="Ninguna"/>
    <s v="Mocoa"/>
    <m/>
    <n v="3135992145"/>
    <s v="Urbana"/>
    <m/>
    <x v="0"/>
    <x v="0"/>
    <s v="PUTUMAYO"/>
    <x v="0"/>
    <x v="0"/>
    <x v="0"/>
    <s v="I10X"/>
    <m/>
    <m/>
    <m/>
    <s v="Hipertension esencial (primaria)"/>
    <s v="Medicamento"/>
    <n v="1"/>
    <s v="20007738-01"/>
    <s v="PRAZOSINA 1 MG TABLETAS"/>
    <s v="18/02/2022"/>
    <n v="2361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344"/>
    <s v="CC18123344"/>
    <s v="JULIO"/>
    <s v="BAIRON"/>
    <s v="VIVEROS"/>
    <s v="CHAVEZ"/>
    <d v="1960-08-15T00:00:00"/>
    <n v="61"/>
    <n v="6"/>
    <s v="Persona mayor"/>
    <s v="Otro Grupo Poblacional"/>
    <s v="Ninguno"/>
    <s v="Ninguno"/>
    <m/>
    <s v="Beneficiario"/>
    <m/>
    <s v="SIN DATO"/>
    <s v="Ninguna"/>
    <s v="Mocoa"/>
    <m/>
    <n v="3175760611"/>
    <s v="Urbana"/>
    <m/>
    <x v="0"/>
    <x v="0"/>
    <s v="PUTUMAYO"/>
    <x v="0"/>
    <x v="0"/>
    <x v="0"/>
    <s v="I10X"/>
    <m/>
    <m/>
    <m/>
    <s v="Hipertension esencial (primaria)"/>
    <s v="Medicamento"/>
    <n v="1"/>
    <s v="20007738-01"/>
    <s v="PRAZOSINA 1 MG TABLETAS"/>
    <s v="17/02/2022"/>
    <n v="174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1"/>
    <s v="CC27356161"/>
    <s v="MARIA"/>
    <s v="MARLENY"/>
    <s v="ANACONA"/>
    <s v="BERMEO"/>
    <d v="1967-12-12T00:00:00"/>
    <n v="54"/>
    <n v="5"/>
    <s v="Adultez"/>
    <s v="Otro Grupo Poblacional"/>
    <s v="Desplazamiento"/>
    <s v="Amenaza"/>
    <m/>
    <s v="Beneficiario"/>
    <m/>
    <s v="SIN DATO"/>
    <s v="Indígena"/>
    <s v="Mocoa"/>
    <m/>
    <n v="3138575527"/>
    <s v="Urbana"/>
    <m/>
    <x v="0"/>
    <x v="0"/>
    <s v="PUTUMAYO"/>
    <x v="0"/>
    <x v="0"/>
    <x v="0"/>
    <s v="I10X"/>
    <m/>
    <m/>
    <m/>
    <s v="Hipertension esencial (primaria)"/>
    <s v="Medicamento"/>
    <n v="1"/>
    <s v="19990265-02"/>
    <s v="ACIDO FOLICO 1 MG TABLETAS"/>
    <s v="24/02/2022"/>
    <n v="17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62599"/>
    <s v="CC12962599"/>
    <s v="CAMPO"/>
    <s v="HUGO"/>
    <s v="BARRERA"/>
    <s v="BOTINA"/>
    <d v="1957-04-02T00:00:00"/>
    <n v="64"/>
    <n v="6"/>
    <s v="Persona mayor"/>
    <s v="Otro Grupo Poblacional"/>
    <s v="Ninguno"/>
    <s v="Ninguno"/>
    <m/>
    <s v="Beneficiario"/>
    <m/>
    <s v="SIN DATO"/>
    <s v="Ninguna"/>
    <s v="Mocoa"/>
    <m/>
    <n v="3136933924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6/02/2022"/>
    <n v="386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4920"/>
    <s v="CC41104920"/>
    <s v="MARTHA"/>
    <s v="CECILIA"/>
    <s v="PAZ"/>
    <s v="PAYAGUAJE"/>
    <d v="1965-12-01T00:00:00"/>
    <n v="56"/>
    <n v="5"/>
    <s v="Adultez"/>
    <s v="Otro Grupo Poblacional"/>
    <s v="Desplazamiento"/>
    <s v="Desaparición forzada"/>
    <m/>
    <s v="Beneficiario"/>
    <m/>
    <s v="SIN DATO"/>
    <s v="Indígena"/>
    <s v="Mocoa"/>
    <m/>
    <n v="3164059061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8"/>
    <s v="CONSULTA DE PRIMERA VEZ POR PSICOLOGIA"/>
    <s v="15/02/2022"/>
    <n v="673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F"/>
    <m/>
    <s v="CC"/>
    <n v="27128205"/>
    <s v="CC27128205"/>
    <s v="ELVIA"/>
    <s v="MARIA"/>
    <s v="CORTEZ"/>
    <s v="LANDAZURI"/>
    <d v="1937-08-24T00:00:00"/>
    <n v="84"/>
    <n v="6"/>
    <s v="Persona mayor"/>
    <s v="Discapacidad"/>
    <s v="Ninguno"/>
    <s v="Ninguno"/>
    <m/>
    <s v="Beneficiario"/>
    <m/>
    <s v="Con discapacidad"/>
    <s v="Negro, afrocolombiano"/>
    <s v="Villagarzón"/>
    <m/>
    <n v="3133756449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14/02/2022"/>
    <n v="780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5591984"/>
    <s v="CC25591984"/>
    <s v="MARIA"/>
    <s v="DIVA"/>
    <s v="CAICEDO"/>
    <s v="VELAZCO"/>
    <d v="1950-01-22T00:00:00"/>
    <n v="72"/>
    <n v="6"/>
    <s v="Persona mayor"/>
    <s v="Otro Grupo Poblacional"/>
    <s v="Desplazamiento"/>
    <s v="Homicidio"/>
    <m/>
    <s v="Beneficiario"/>
    <m/>
    <s v="SIN DATO"/>
    <s v="Ninguna"/>
    <s v="Mocoa"/>
    <m/>
    <n v="312442900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9/02/2022"/>
    <n v="810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861"/>
    <s v="CC27362861"/>
    <s v="ELIZABETH"/>
    <s v="NONE"/>
    <s v="RIVERA"/>
    <s v="JIMENEZ"/>
    <d v="1961-04-28T00:00:00"/>
    <n v="60"/>
    <n v="6"/>
    <s v="Persona mayor"/>
    <s v="Otro Grupo Poblacional"/>
    <s v="Ninguno"/>
    <s v="Ninguno"/>
    <m/>
    <s v="Beneficiario"/>
    <m/>
    <s v="SIN DATO"/>
    <s v="Ninguna"/>
    <s v="Mocoa"/>
    <m/>
    <n v="3209520374"/>
    <s v="Urbana"/>
    <m/>
    <x v="0"/>
    <x v="5"/>
    <s v="PUTUMAYO"/>
    <x v="5"/>
    <x v="5"/>
    <x v="5"/>
    <s v="I10X"/>
    <m/>
    <m/>
    <m/>
    <s v="Hipertension esencial (primaria)"/>
    <s v="Medicamento"/>
    <n v="1"/>
    <s v="19936296-05"/>
    <s v="ACIDO ACETILSALICILICO 100 MG"/>
    <s v="22/02/2022"/>
    <n v="156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7995"/>
    <s v="CC30737995"/>
    <s v="ANA"/>
    <s v="CRISTINA"/>
    <s v="NARVAEZ"/>
    <s v="MUÑOZ"/>
    <d v="1966-07-25T00:00:00"/>
    <n v="55"/>
    <n v="5"/>
    <s v="Adultez"/>
    <s v="Otro Grupo Poblacional"/>
    <s v="Ninguno"/>
    <s v="Ninguno"/>
    <m/>
    <s v="Beneficiario"/>
    <m/>
    <s v="SIN DATO"/>
    <s v="Ninguna"/>
    <s v="Mocoa"/>
    <m/>
    <n v="3133967423"/>
    <s v="Urbana"/>
    <m/>
    <x v="0"/>
    <x v="5"/>
    <s v="PUTUMAYO"/>
    <x v="5"/>
    <x v="5"/>
    <x v="5"/>
    <s v="I10X"/>
    <m/>
    <m/>
    <m/>
    <s v="Hipertension esencial (primaria)"/>
    <s v="Procedimiento"/>
    <n v="1"/>
    <s v="01906610"/>
    <s v="ANTIGENO ESPECIFICO DE PROSTATA SEMIAUTOMATIZADO O AUTOMATIZADO"/>
    <s v="16/02/2022"/>
    <n v="263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1299"/>
    <s v="CC18101299"/>
    <s v="LUIS"/>
    <s v="ALFONSO"/>
    <s v="BENAVIDES"/>
    <s v="VIVAS"/>
    <d v="1963-02-09T00:00:00"/>
    <n v="59"/>
    <n v="5"/>
    <s v="Adultez"/>
    <s v="Otro Grupo Poblacional"/>
    <s v="Ninguno"/>
    <s v="Ninguno"/>
    <m/>
    <s v="Beneficiario"/>
    <m/>
    <s v="SIN DATO"/>
    <s v="Ninguna"/>
    <s v="Villagarzón"/>
    <m/>
    <n v="3118442860"/>
    <s v="Urbana"/>
    <m/>
    <x v="0"/>
    <x v="3"/>
    <s v="PUTUMAYO"/>
    <x v="3"/>
    <x v="3"/>
    <x v="3"/>
    <s v="I10X"/>
    <m/>
    <m/>
    <m/>
    <s v="Hipertension esencial (primaria)"/>
    <s v="Procedimiento"/>
    <n v="1"/>
    <s v="01873204"/>
    <s v="RADIOGRAFIA DE HOMBRO"/>
    <s v="03/02/2022"/>
    <n v="230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763603"/>
    <s v="CC4763603"/>
    <s v="PEDRO"/>
    <s v="NONE"/>
    <s v="DAZA"/>
    <s v="PEREZ"/>
    <d v="1964-02-20T00:00:00"/>
    <n v="58"/>
    <n v="5"/>
    <s v="Adultez"/>
    <s v="Otro Grupo Poblacional"/>
    <s v="Desplazamiento"/>
    <s v="Perdida de Bienes Muebles o Inmuebles"/>
    <m/>
    <s v="Beneficiario"/>
    <m/>
    <s v="SIN DATO"/>
    <s v="Indígena"/>
    <s v="Mocoa"/>
    <m/>
    <n v="3146311021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0T0000327"/>
    <s v="TRANSPORTE COMERCIAL TERRESTRE - SIMPLE ORITO ( PUTUMAYO ) A PUERTO ASIS ( PUTUMAYO )"/>
    <s v="03/02/2022"/>
    <n v="165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C"/>
    <m/>
    <s v="CC"/>
    <n v="27353713"/>
    <s v="CC27353713"/>
    <s v="GLORIA"/>
    <s v="ISABEL"/>
    <s v="ACOSTA"/>
    <s v="PANTOJA"/>
    <d v="1952-05-21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34163714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33"/>
    <s v="TRANSPORTE COMERCIAL TERRESTRE - SIMPLE PUERTO ASIS ( PUTUMAYO ) A ORITO ( PUTUMAYO )"/>
    <s v="03/02/2022"/>
    <n v="2134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8472158"/>
    <s v="CC98472158"/>
    <s v="JESUS"/>
    <s v="ALBEIRO"/>
    <s v="SUAREZ"/>
    <s v="CORTEZ"/>
    <d v="1974-05-17T00:00:00"/>
    <n v="47"/>
    <n v="5"/>
    <s v="Adultez"/>
    <s v="Otro Grupo Poblacional"/>
    <s v="Ninguno"/>
    <s v="Ninguno"/>
    <m/>
    <s v="Beneficiario"/>
    <m/>
    <s v="SIN DATO"/>
    <s v="Ninguna"/>
    <s v="Mocoa"/>
    <m/>
    <n v="3114409239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7/02/2022"/>
    <n v="202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9814150"/>
    <s v="CC29814150"/>
    <s v="SILVIA"/>
    <s v="NONE"/>
    <s v="GORDILLO"/>
    <s v="GUZMAN"/>
    <d v="1966-03-10T00:00:00"/>
    <n v="55"/>
    <n v="5"/>
    <s v="Adultez"/>
    <s v="Otro Grupo Poblacional"/>
    <s v="Ninguno"/>
    <s v="Ninguno"/>
    <m/>
    <s v="Beneficiario"/>
    <m/>
    <s v="SIN DATO"/>
    <s v="Ninguna"/>
    <s v="Mocoa"/>
    <m/>
    <n v="3202871265"/>
    <s v="Urbana"/>
    <m/>
    <x v="0"/>
    <x v="1"/>
    <s v="PUTUMAYO"/>
    <x v="1"/>
    <x v="1"/>
    <x v="1"/>
    <s v="I10X"/>
    <m/>
    <m/>
    <m/>
    <s v="Hipertension esencial (primaria)"/>
    <s v="Medicamento"/>
    <n v="1"/>
    <s v="19961372-07"/>
    <s v="PRATENÂ® 1 MG TABLETA"/>
    <s v="11/02/2022"/>
    <n v="1941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3600218"/>
    <s v="CC43600218"/>
    <s v="ILDA"/>
    <s v="BERENICE"/>
    <s v="TORO"/>
    <s v="GOMEZ"/>
    <d v="1976-01-10T00:00:00"/>
    <n v="46"/>
    <n v="5"/>
    <s v="Adultez"/>
    <s v="Otro Grupo Poblacional"/>
    <s v="Ninguno"/>
    <s v="Ninguno"/>
    <m/>
    <s v="Beneficiario"/>
    <m/>
    <s v="SIN DATO"/>
    <s v="Ninguna"/>
    <s v="Mocoa"/>
    <m/>
    <n v="3103046456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122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724"/>
    <s v="CC18100724"/>
    <s v="JOSE"/>
    <s v="IGNACIO"/>
    <s v="DIAZ"/>
    <s v="HUERTAS"/>
    <d v="1958-06-10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12429782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26/02/2022"/>
    <n v="2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506"/>
    <s v="CC27359506"/>
    <s v="FANNY"/>
    <s v="MAGOLA"/>
    <s v="PANTOJA"/>
    <s v="DE PIPICANO"/>
    <d v="1957-11-30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11236492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1/02/2022"/>
    <n v="6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385"/>
    <s v="CC27474385"/>
    <s v="AMANDA"/>
    <s v="NONE"/>
    <s v="RIASCOS"/>
    <s v="CHINGAL"/>
    <d v="1956-07-26T00:00:00"/>
    <n v="65"/>
    <n v="6"/>
    <s v="Persona mayor"/>
    <s v="Otro Grupo Poblacional"/>
    <s v="Ninguno"/>
    <s v="Ninguno"/>
    <m/>
    <s v="Beneficiario"/>
    <m/>
    <s v="SIN DATO"/>
    <s v="Ninguna"/>
    <s v="Mocoa"/>
    <m/>
    <n v="3124811944"/>
    <s v="Urbana"/>
    <m/>
    <x v="0"/>
    <x v="2"/>
    <s v="PUTUMAYO"/>
    <x v="2"/>
    <x v="2"/>
    <x v="2"/>
    <s v="I10X"/>
    <m/>
    <m/>
    <m/>
    <s v="Hipertension esencial (primaria)"/>
    <s v="Procedimiento"/>
    <n v="1"/>
    <s v="01879111"/>
    <s v="TOMOGRAFIA COMPUTADA DE CRANEO SIMPLE"/>
    <s v="19/02/2022"/>
    <n v="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Beneficiario"/>
    <s v="AC"/>
    <m/>
    <s v="CC"/>
    <n v="27353888"/>
    <s v="CC27353888"/>
    <s v="MARIA"/>
    <s v="FANNY"/>
    <s v="MORALES"/>
    <s v="VALENCIA"/>
    <d v="1957-04-28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21245447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537"/>
    <s v="CC27362537"/>
    <s v="FANNY"/>
    <s v="NONE"/>
    <s v="BOLAÑOS"/>
    <s v="DE GILON"/>
    <d v="1933-08-01T00:00:00"/>
    <n v="88"/>
    <n v="6"/>
    <s v="Persona mayor"/>
    <s v="Otro Grupo Poblacional"/>
    <s v="Ninguno"/>
    <s v="Ninguno"/>
    <m/>
    <s v="Beneficiario"/>
    <m/>
    <s v="SIN DATO"/>
    <s v="Ninguna"/>
    <s v="Mocoa"/>
    <m/>
    <n v="3108867982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17"/>
    <s v="TRANSPORTE COMERCIAL TERRESTRE - SIMPLE MOCOA ( PUTUMAYO ) A SAN MIGUEL ( PUTUMAYO )"/>
    <s v="03/02/2022"/>
    <n v="4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7887"/>
    <s v="CC5347887"/>
    <s v="EDUARDO"/>
    <s v="ANTONIO"/>
    <s v="ALVAREZ"/>
    <s v="BOLAÑOS"/>
    <d v="1945-07-24T00:00:00"/>
    <n v="76"/>
    <n v="6"/>
    <s v="Persona mayor"/>
    <s v="Otro Grupo Poblacional"/>
    <s v="Ninguno"/>
    <s v="Ninguno"/>
    <m/>
    <s v="Beneficiario"/>
    <m/>
    <s v="SIN DATO"/>
    <s v="Ninguna"/>
    <s v="Mocoa"/>
    <m/>
    <n v="3123727196"/>
    <s v="Urbana"/>
    <m/>
    <x v="0"/>
    <x v="0"/>
    <s v="PUTUMAYO"/>
    <x v="0"/>
    <x v="0"/>
    <x v="0"/>
    <s v="I10X"/>
    <m/>
    <m/>
    <m/>
    <s v="Hipertension esencial (primaria)"/>
    <s v="Procedimiento"/>
    <n v="1"/>
    <s v="01896101"/>
    <s v="MONITOREO DE PRESION ARTERIAL SISTEMICA ( TELEMETRIA )"/>
    <s v="02/02/2022"/>
    <n v="3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9835168"/>
    <s v="CC39835168"/>
    <s v="CARMEN"/>
    <s v="RITA"/>
    <s v="ROJAS"/>
    <s v="VARGAS"/>
    <d v="1953-01-18T00:00:00"/>
    <n v="69"/>
    <n v="6"/>
    <s v="Persona mayor"/>
    <s v="Otro Grupo Poblacional"/>
    <s v="Desplazamiento"/>
    <s v="Homicidio"/>
    <m/>
    <s v="Beneficiario"/>
    <m/>
    <s v="SIN DATO"/>
    <s v="Ninguna"/>
    <s v="Villagarzón"/>
    <m/>
    <n v="311442853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0/02/2022"/>
    <n v="28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651"/>
    <s v="CC18122651"/>
    <s v="VICENTE"/>
    <s v="WILLIAM"/>
    <s v="CASTILLO"/>
    <s v="DELGADO"/>
    <d v="1958-07-20T00:00:00"/>
    <n v="63"/>
    <n v="6"/>
    <s v="Persona mayor"/>
    <s v="Otro Grupo Poblacional"/>
    <s v="Ninguno"/>
    <s v="Ninguno"/>
    <m/>
    <s v="Beneficiario"/>
    <m/>
    <s v="SIN DATO"/>
    <s v="Negro, afrocolombiano"/>
    <s v="Mocoa"/>
    <m/>
    <n v="3138536665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208"/>
    <s v="CONSULTA DE PRIMERA VEZ POR PSICOLOGIA"/>
    <s v="14/02/2022"/>
    <n v="23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3540"/>
    <s v="CC18123540"/>
    <s v="ABRAHAM"/>
    <s v="NONE"/>
    <s v="BERMEO"/>
    <s v="MACIAS"/>
    <d v="1961-06-03T00:00:00"/>
    <n v="60"/>
    <n v="6"/>
    <s v="Persona mayor"/>
    <s v="Otro Grupo Poblacional"/>
    <s v="Ninguno"/>
    <s v="Ninguno"/>
    <m/>
    <s v="Beneficiario"/>
    <m/>
    <s v="SIN DATO"/>
    <s v="Indígena"/>
    <s v="Villagarzón"/>
    <m/>
    <n v="3214499772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4/02/2022"/>
    <n v="6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0377"/>
    <s v="CC41180377"/>
    <s v="MIRIAM"/>
    <s v="DEL CARMEN"/>
    <s v="CEBALLOS"/>
    <s v="CABRERA"/>
    <d v="1962-03-20T00:00:00"/>
    <n v="59"/>
    <n v="5"/>
    <s v="Adultez"/>
    <s v="Otro Grupo Poblacional"/>
    <s v="Ninguno"/>
    <s v="Ninguno"/>
    <m/>
    <s v="Beneficiario"/>
    <m/>
    <s v="SIN DATO"/>
    <s v="Ninguna"/>
    <s v="Villagarzón"/>
    <m/>
    <n v="3203338846"/>
    <s v="Urbana"/>
    <m/>
    <x v="0"/>
    <x v="0"/>
    <s v="PUTUMAYO"/>
    <x v="0"/>
    <x v="0"/>
    <x v="0"/>
    <s v="I10X"/>
    <m/>
    <m/>
    <m/>
    <s v="Hipertension esencial (primaria)"/>
    <s v="Procedimiento"/>
    <n v="1"/>
    <s v="01890201"/>
    <s v="CONSULTA DE PRIMERA VEZ POR MEDICINA GENERAL"/>
    <s v="04/02/2022"/>
    <n v="24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70357"/>
    <s v="CC97470357"/>
    <s v="MARIANO"/>
    <s v="NONE"/>
    <s v="JUAGIBIOY"/>
    <s v="MAVISOY"/>
    <d v="1961-08-07T00:00:00"/>
    <n v="60"/>
    <n v="6"/>
    <s v="Persona mayor"/>
    <s v="Otro Grupo Poblacional"/>
    <s v="Ninguno"/>
    <s v="Ninguno"/>
    <m/>
    <s v="Beneficiario"/>
    <m/>
    <s v="SIN DATO"/>
    <s v="Indígena"/>
    <s v="Mocoa"/>
    <m/>
    <n v="3117301171"/>
    <s v="Urbana"/>
    <m/>
    <x v="0"/>
    <x v="5"/>
    <s v="PUTUMAYO"/>
    <x v="5"/>
    <x v="5"/>
    <x v="5"/>
    <s v="I10X"/>
    <m/>
    <m/>
    <m/>
    <s v="Hipertension esencial (primaria)"/>
    <s v="Procedimiento"/>
    <n v="1"/>
    <s v="01890305"/>
    <s v="CONSULTA DE CONTROL O DE SEGUIMIENTO POR ENFERMERIA"/>
    <s v="07/02/2022"/>
    <n v="14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F"/>
    <m/>
    <s v="CC"/>
    <n v="18123167"/>
    <s v="CC18123167"/>
    <s v="ALIRIO"/>
    <s v="MARINO"/>
    <s v="CORAL"/>
    <s v="SOLARTE"/>
    <d v="1952-10-31T00:00:00"/>
    <n v="69"/>
    <n v="6"/>
    <s v="Persona mayor"/>
    <s v="Otro Grupo Poblacional"/>
    <s v="Ninguno"/>
    <s v="Ninguno"/>
    <m/>
    <s v="Beneficiario"/>
    <m/>
    <s v="SIN DATO"/>
    <s v="Ninguna"/>
    <s v="Mocoa"/>
    <m/>
    <n v="3118671060"/>
    <s v="Urbana"/>
    <m/>
    <x v="0"/>
    <x v="5"/>
    <s v="PUTUMAYO"/>
    <x v="5"/>
    <x v="5"/>
    <x v="5"/>
    <s v="I10X"/>
    <m/>
    <m/>
    <m/>
    <s v="Hipertension esencial (primaria)"/>
    <s v="Medicamento"/>
    <n v="1"/>
    <s v="20019956-06"/>
    <s v="NIFEDIPINO 30 MG CAPSULAS"/>
    <s v="07/02/2022"/>
    <n v="9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07"/>
    <s v="CC41181507"/>
    <s v="MARIA"/>
    <s v="FABIOLA"/>
    <s v="RECALDE"/>
    <s v="RAMIREZ"/>
    <d v="1972-08-03T00:00:00"/>
    <n v="49"/>
    <n v="5"/>
    <s v="Adultez"/>
    <s v="Otro Grupo Poblacional"/>
    <s v="Desplazamiento"/>
    <s v="Desplazamiento forzado"/>
    <m/>
    <s v="Beneficiario"/>
    <m/>
    <s v="SIN DATO"/>
    <s v="Ninguna"/>
    <s v="Villagarzón"/>
    <m/>
    <n v="3105158517"/>
    <s v="Urbana"/>
    <m/>
    <x v="0"/>
    <x v="5"/>
    <s v="PUTUMAYO"/>
    <x v="5"/>
    <x v="5"/>
    <x v="5"/>
    <s v="I10X"/>
    <m/>
    <m/>
    <m/>
    <s v="Hipertension esencial (primaria)"/>
    <s v="Medicamento"/>
    <n v="1"/>
    <s v="19936296-05"/>
    <s v="ACIDO ACETILSALICILICO 100 MG"/>
    <s v="07/02/2022"/>
    <n v="3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686"/>
    <s v="CC27359686"/>
    <s v="ROSMIRA"/>
    <s v="MARIA"/>
    <s v="CORREA"/>
    <s v="POSADA"/>
    <d v="1961-01-18T00:00:00"/>
    <n v="61"/>
    <n v="6"/>
    <s v="Persona mayor"/>
    <s v="Otro Grupo Poblacional"/>
    <s v="Ninguno"/>
    <s v="Ninguno"/>
    <m/>
    <s v="Beneficiario"/>
    <m/>
    <s v="SIN DATO"/>
    <s v="Ninguna"/>
    <s v="Villagarzón"/>
    <m/>
    <n v="3114527732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4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674"/>
    <s v="CC18100674"/>
    <s v="HECTOR"/>
    <s v="MARINO"/>
    <s v="BENAVIDES"/>
    <s v="ANDRADE"/>
    <d v="1954-12-21T00:00:00"/>
    <n v="67"/>
    <n v="6"/>
    <s v="Persona mayor"/>
    <s v="Otro Grupo Poblacional"/>
    <s v="Ninguno"/>
    <s v="Ninguno"/>
    <m/>
    <s v="Beneficiario"/>
    <m/>
    <s v="SIN DATO"/>
    <s v="Ninguna"/>
    <s v="Villagarzón"/>
    <m/>
    <n v="310216022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22/02/2022"/>
    <n v="2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01032"/>
    <s v="CC18101032"/>
    <s v="OVETH"/>
    <s v="NONE"/>
    <s v="Rúales"/>
    <s v="TRUJILLO"/>
    <d v="1961-11-03T00:00:00"/>
    <n v="60"/>
    <n v="6"/>
    <s v="Persona mayor"/>
    <s v="Otro Grupo Poblacional"/>
    <s v="Ninguno"/>
    <s v="Ninguno"/>
    <m/>
    <s v="Beneficiario"/>
    <m/>
    <s v="SIN DATO"/>
    <s v="Ninguna"/>
    <s v="Mocoa"/>
    <m/>
    <n v="3143026110"/>
    <s v="Urbana"/>
    <m/>
    <x v="0"/>
    <x v="0"/>
    <s v="PUTUMAYO"/>
    <x v="0"/>
    <x v="0"/>
    <x v="0"/>
    <s v="I10X"/>
    <m/>
    <m/>
    <m/>
    <s v="Hipertension esencial (primaria)"/>
    <s v="Procedimiento"/>
    <n v="1"/>
    <s v="01890101"/>
    <s v="ATENCION ( VISITA ) DOMICILIARIA - POR MEDICINA GENERAL"/>
    <s v="17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45712"/>
    <s v="CC18145712"/>
    <s v="FAUSTO"/>
    <s v="EMERSON"/>
    <s v="CAJIAO"/>
    <s v="CAJIAO"/>
    <d v="1978-12-02T00:00:00"/>
    <n v="43"/>
    <n v="5"/>
    <s v="Adultez"/>
    <s v="Otro Grupo Poblacional"/>
    <s v="Ninguno"/>
    <s v="Ninguno"/>
    <m/>
    <s v="Beneficiario"/>
    <m/>
    <s v="SIN DATO"/>
    <s v="Indígena"/>
    <s v="Mocoa"/>
    <m/>
    <n v="3105719214"/>
    <s v="Urbana"/>
    <m/>
    <x v="0"/>
    <x v="2"/>
    <s v="PUTUMAYO"/>
    <x v="2"/>
    <x v="2"/>
    <x v="2"/>
    <s v="I10X"/>
    <m/>
    <m/>
    <m/>
    <s v="Hipertension esencial (primaria)"/>
    <s v="Procedimiento"/>
    <n v="1"/>
    <s v="00T0001038"/>
    <s v="TRANSPORTE COMERCIAL TERRESTRE - SIMPLE PUERTO ASIS ( PUTUMAYO ) A MOCOA ( PUTUMAYO )"/>
    <s v="07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79686"/>
    <s v="CC12979686"/>
    <s v="JOSE"/>
    <s v="LUIS"/>
    <s v="GUZMAN"/>
    <s v="BENAVIDES"/>
    <d v="1963-07-30T00:00:00"/>
    <n v="58"/>
    <n v="5"/>
    <s v="Adultez"/>
    <s v="Otro Grupo Poblacional"/>
    <s v="Ninguno"/>
    <s v="Ninguno"/>
    <m/>
    <s v="Beneficiario"/>
    <m/>
    <s v="SIN DATO"/>
    <s v="Ninguna"/>
    <s v="Mocoa"/>
    <m/>
    <n v="3112325047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15"/>
    <s v="TRANSPORTE COMERCIAL TERRESTRE - SIMPLE MOCOA ( PUTUMAYO ) A PUERTO ASIS ( PUTUMAYO )"/>
    <s v="07/02/2022"/>
    <n v="3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085"/>
    <s v="CC27355085"/>
    <s v="MARIA"/>
    <s v="ELENA"/>
    <s v="MORA"/>
    <s v="LOPEZ"/>
    <d v="1955-12-03T00:00:00"/>
    <n v="66"/>
    <n v="6"/>
    <s v="Persona mayor"/>
    <s v="Otro Grupo Poblacional"/>
    <s v="Desplazamiento"/>
    <s v="Homicidio"/>
    <m/>
    <s v="Beneficiario"/>
    <m/>
    <s v="SIN DATO"/>
    <s v="Ninguna"/>
    <s v="Mocoa"/>
    <m/>
    <n v="314205299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5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726791"/>
    <s v="CC3726791"/>
    <s v="GENERO"/>
    <s v="RAFAEL"/>
    <s v="MARTINEZ"/>
    <s v="MEZA"/>
    <d v="1953-10-04T00:00:00"/>
    <n v="68"/>
    <n v="6"/>
    <s v="Persona mayor"/>
    <s v="Otro Grupo Poblacional"/>
    <s v="Desplazamiento"/>
    <s v="Desplazamiento forzado"/>
    <m/>
    <s v="Beneficiario"/>
    <m/>
    <s v="SIN DATO"/>
    <s v="Ninguna"/>
    <s v="Mocoa"/>
    <m/>
    <n v="3228169415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1/02/2022"/>
    <n v="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5016"/>
    <s v="CC18125016"/>
    <s v="CAMPO"/>
    <s v="ELIAS"/>
    <s v="HERNANDEZ"/>
    <s v="GARRETA"/>
    <d v="1969-04-22T00:00:00"/>
    <n v="52"/>
    <n v="5"/>
    <s v="Adultez"/>
    <s v="Adulto Mayor"/>
    <s v="Desplazamiento"/>
    <s v="Homicidio"/>
    <m/>
    <s v="Beneficiario"/>
    <m/>
    <s v="SIN DATO"/>
    <s v="Ninguna"/>
    <s v="Villagarzón"/>
    <m/>
    <n v="311847360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23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884"/>
    <s v="CC18123884"/>
    <s v="CARLOS"/>
    <s v="HENRRY"/>
    <s v="CUELLAR"/>
    <s v="ROJAS"/>
    <d v="1964-05-15T00:00:00"/>
    <n v="57"/>
    <n v="5"/>
    <s v="Adultez"/>
    <s v="Otro Grupo Poblacional"/>
    <s v="Ninguno"/>
    <s v="Ninguno"/>
    <m/>
    <s v="Beneficiario"/>
    <m/>
    <s v="SIN DATO"/>
    <s v="Ninguna"/>
    <s v="Mocoa"/>
    <m/>
    <n v="3124081353"/>
    <s v="Urbana"/>
    <m/>
    <x v="0"/>
    <x v="3"/>
    <s v="PUTUMAYO"/>
    <x v="3"/>
    <x v="3"/>
    <x v="3"/>
    <s v="I10X"/>
    <m/>
    <m/>
    <m/>
    <s v="Hipertension esencial (primaria)"/>
    <s v="Procedimiento"/>
    <n v="1"/>
    <s v="01904912"/>
    <s v="HORMONA PARATIROIDEA MOLECULA INTACTA"/>
    <s v="07/02/2022"/>
    <n v="37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F"/>
    <m/>
    <s v="CC"/>
    <n v="12957237"/>
    <s v="CC12957237"/>
    <s v="RAUL"/>
    <s v="NONE"/>
    <s v="ERAZO"/>
    <s v="MEJIA"/>
    <d v="1952-03-23T00:00:00"/>
    <n v="69"/>
    <n v="6"/>
    <s v="Persona mayor"/>
    <s v="Otro Grupo Poblacional"/>
    <s v="Ninguno"/>
    <s v="Ninguno"/>
    <m/>
    <s v="Beneficiario"/>
    <m/>
    <s v="SIN DATO"/>
    <s v="Ninguna"/>
    <s v="Mocoa"/>
    <m/>
    <n v="3144144883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7/02/2022"/>
    <n v="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1106333"/>
    <s v="CC41106333"/>
    <s v="ELIZABETH"/>
    <s v="NONE"/>
    <s v="BLANDON"/>
    <s v="TABARES"/>
    <d v="1966-05-15T00:00:00"/>
    <n v="55"/>
    <n v="5"/>
    <s v="Adultez"/>
    <s v="Otro Grupo Poblacional"/>
    <s v="Ninguno"/>
    <s v="Ninguno"/>
    <m/>
    <s v="Beneficiario"/>
    <m/>
    <s v="SIN DATO"/>
    <s v="Ninguna"/>
    <s v="Mocoa"/>
    <m/>
    <n v="3134342380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11/02/2022"/>
    <n v="1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F"/>
    <m/>
    <s v="CC"/>
    <n v="69005201"/>
    <s v="CC69005201"/>
    <s v="CARMEN"/>
    <s v="ELISA"/>
    <s v="MUCHAVISOY"/>
    <s v="CHINDOY"/>
    <d v="1968-07-14T00:00:00"/>
    <n v="53"/>
    <n v="5"/>
    <s v="Adultez"/>
    <s v="Otro Grupo Poblacional"/>
    <s v="Ninguno"/>
    <s v="Ninguno"/>
    <m/>
    <s v="Beneficiario"/>
    <m/>
    <s v="SIN DATO"/>
    <s v="Indígena"/>
    <s v="Mocoa"/>
    <m/>
    <n v="3202014592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10/02/2022"/>
    <n v="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24374"/>
    <s v="CC30724374"/>
    <s v="NIDIA"/>
    <s v="MERCEDES"/>
    <s v="MURIEL"/>
    <s v="OTERO"/>
    <d v="1960-02-16T00:00:00"/>
    <n v="62"/>
    <n v="6"/>
    <s v="Persona mayor"/>
    <s v="Otro Grupo Poblacional"/>
    <s v="Ninguno"/>
    <s v="Ninguno"/>
    <m/>
    <s v="Beneficiario"/>
    <m/>
    <s v="SIN DATO"/>
    <s v="Ninguna"/>
    <s v="Mocoa"/>
    <m/>
    <n v="320345521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602"/>
    <s v="CC18123602"/>
    <s v="RICHARD"/>
    <s v="JAIME"/>
    <s v="DELGADO"/>
    <s v="ROJAS"/>
    <d v="1962-12-22T00:00:00"/>
    <n v="59"/>
    <n v="5"/>
    <s v="Adultez"/>
    <s v="Otro Grupo Poblacional"/>
    <s v="Ninguno"/>
    <s v="Ninguno"/>
    <m/>
    <s v="Beneficiario"/>
    <m/>
    <s v="SIN DATO"/>
    <s v="Ninguna"/>
    <s v="Mocoa"/>
    <m/>
    <n v="3143261991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14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E"/>
    <n v="867232"/>
    <s v="CE867232"/>
    <s v="MANUEL"/>
    <s v="NONE"/>
    <s v="ARANDA"/>
    <s v="VIGO"/>
    <d v="1945-04-28T00:00:00"/>
    <n v="76"/>
    <n v="6"/>
    <s v="Persona mayor"/>
    <s v="Otro Grupo Poblacional"/>
    <s v="Ninguno"/>
    <s v="Ninguno"/>
    <m/>
    <s v="Beneficiario"/>
    <m/>
    <s v="SIN DATO"/>
    <s v="Ninguna"/>
    <s v="Mocoa"/>
    <m/>
    <n v="3507418895"/>
    <s v="Urbana"/>
    <m/>
    <x v="0"/>
    <x v="2"/>
    <s v="PUTUMAYO"/>
    <x v="2"/>
    <x v="2"/>
    <x v="2"/>
    <s v="I10X"/>
    <m/>
    <m/>
    <m/>
    <s v="Hipertension esencial (primaria)"/>
    <s v="Medicamento"/>
    <n v="1"/>
    <s v="25040-25"/>
    <s v="ACETAMINOFEN 500 MG"/>
    <s v="14/02/2022"/>
    <n v="3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4523"/>
    <s v="CC27354523"/>
    <s v="AURA"/>
    <s v="ELISA"/>
    <s v="MONTENEGRO"/>
    <s v="DE BASANTE"/>
    <d v="1956-07-30T00:00:00"/>
    <n v="65"/>
    <n v="6"/>
    <s v="Persona mayor"/>
    <s v="Otro Grupo Poblacional"/>
    <s v="Ninguno"/>
    <s v="Ninguno"/>
    <m/>
    <s v="Beneficiario"/>
    <m/>
    <s v="SIN DATO"/>
    <s v="Ninguna"/>
    <s v="Mocoa"/>
    <m/>
    <n v="3138471438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14/02/2022"/>
    <n v="2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4399"/>
    <s v="CC27354399"/>
    <s v="IMELDA"/>
    <s v="GERARDINA"/>
    <s v="CHÁVEZ"/>
    <s v="SOLARTE"/>
    <d v="1956-04-05T00:00:00"/>
    <n v="65"/>
    <n v="6"/>
    <s v="Persona mayor"/>
    <s v="Otro Grupo Poblacional"/>
    <s v="Ninguno"/>
    <s v="Ninguno"/>
    <m/>
    <s v="Beneficiario"/>
    <m/>
    <s v="SIN DATO"/>
    <s v="Ninguna"/>
    <s v="Mocoa"/>
    <m/>
    <n v="3124472656"/>
    <s v="Urbana"/>
    <m/>
    <x v="0"/>
    <x v="2"/>
    <s v="PUTUMAYO"/>
    <x v="2"/>
    <x v="2"/>
    <x v="2"/>
    <s v="I10X"/>
    <m/>
    <m/>
    <m/>
    <s v="Hipertension esencial (primaria)"/>
    <s v="Medicamento"/>
    <n v="1"/>
    <s v="44405-03"/>
    <s v="CEFALEXINA CAPSULAS 500 MG"/>
    <s v="14/02/2022"/>
    <n v="2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C"/>
    <m/>
    <s v="CC"/>
    <n v="27358744"/>
    <s v="CC27358744"/>
    <s v="LILI"/>
    <s v="RAQUEL"/>
    <s v="MURIEL"/>
    <s v="SILVA"/>
    <d v="1940-01-31T00:00:00"/>
    <n v="82"/>
    <n v="6"/>
    <s v="Persona mayor"/>
    <s v="Adulto Mayor"/>
    <s v="Ninguno"/>
    <s v="Ninguno"/>
    <m/>
    <s v="Beneficiario"/>
    <m/>
    <s v="SIN DATO"/>
    <s v="Ninguna"/>
    <s v="Mocoa"/>
    <m/>
    <n v="3124813593"/>
    <s v="Urbana"/>
    <m/>
    <x v="0"/>
    <x v="2"/>
    <s v="PUTUMAYO"/>
    <x v="2"/>
    <x v="2"/>
    <x v="2"/>
    <s v="I10X"/>
    <m/>
    <m/>
    <m/>
    <s v="Hipertension esencial (primaria)"/>
    <s v="Medicamento"/>
    <n v="1"/>
    <s v="38771-05"/>
    <s v="SUSPENSION DE HIDROXIDO DE ALUMINIO + MAGNESIO + SIMETICONA"/>
    <s v="14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00604"/>
    <s v="CC41100604"/>
    <s v="ANA"/>
    <s v="FELIX"/>
    <s v="PALACIO"/>
    <s v="COPETE"/>
    <d v="1952-05-15T00:00:00"/>
    <n v="69"/>
    <n v="6"/>
    <s v="Persona mayor"/>
    <s v="Otro Grupo Poblacional"/>
    <s v="Desplazamiento"/>
    <s v="Desplazamiento forzado"/>
    <m/>
    <s v="Beneficiario"/>
    <m/>
    <s v="SIN DATO"/>
    <s v="Negro, afrocolombiano"/>
    <s v="Villagarzón"/>
    <m/>
    <n v="320471484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9/02/2022"/>
    <n v="7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8207"/>
    <s v="CC18108207"/>
    <s v="RENE"/>
    <s v="NONE"/>
    <s v="NUSTES"/>
    <s v="CABEZAS"/>
    <d v="1958-05-04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44378895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17"/>
    <s v="COLESTEROL DE BAJA DENSIDAD [LDL] AUTOMATIZADO"/>
    <s v="24/02/2022"/>
    <n v="2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80325"/>
    <s v="CC97480325"/>
    <s v="MILLER"/>
    <s v="EDUARDO"/>
    <s v="JIMENEZ"/>
    <s v="BONILLA"/>
    <d v="1968-12-30T00:00:00"/>
    <n v="53"/>
    <n v="5"/>
    <s v="Adultez"/>
    <s v="Otro Grupo Poblacional"/>
    <s v="Ninguno"/>
    <s v="Ninguno"/>
    <m/>
    <s v="Beneficiario"/>
    <m/>
    <s v="SIN DATO"/>
    <s v="Ninguna"/>
    <s v="Mocoa"/>
    <m/>
    <n v="3214533836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24/02/2022"/>
    <n v="1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7553"/>
    <s v="CC41107553"/>
    <s v="ALEXANDRA"/>
    <s v="NONE"/>
    <s v="VALENCIA"/>
    <s v="LASSO"/>
    <d v="1972-12-21T00:00:00"/>
    <n v="49"/>
    <n v="5"/>
    <s v="Adultez"/>
    <s v="Otro Grupo Poblacional"/>
    <s v="Ninguno"/>
    <s v="Ninguno"/>
    <m/>
    <s v="Beneficiario"/>
    <m/>
    <s v="SIN DATO"/>
    <s v="Ninguna"/>
    <s v="Mocoa"/>
    <m/>
    <n v="3104863331"/>
    <s v="Urbana"/>
    <m/>
    <x v="0"/>
    <x v="4"/>
    <s v="PUTUMAYO"/>
    <x v="4"/>
    <x v="4"/>
    <x v="4"/>
    <s v="I10X"/>
    <m/>
    <m/>
    <m/>
    <s v="Hipertension esencial (primaria)"/>
    <s v="Procedimiento"/>
    <n v="1"/>
    <s v="01881204"/>
    <s v="ECOCARDIOGRAMA TRANSTORACICO TRIDIMENSIONAL"/>
    <s v="07/02/2022"/>
    <n v="1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19097"/>
    <s v="CC18119097"/>
    <s v="ANGEL"/>
    <s v="ARVEY"/>
    <s v="QUIÑONEZ"/>
    <s v="BRAVO"/>
    <d v="1968-06-29T00:00:00"/>
    <n v="53"/>
    <n v="5"/>
    <s v="Adultez"/>
    <s v="Otro Grupo Poblacional"/>
    <s v="Desplazamiento"/>
    <s v="Homicidio"/>
    <m/>
    <s v="Beneficiario"/>
    <m/>
    <s v="SIN DATO"/>
    <s v="Ninguna"/>
    <s v="Mocoa"/>
    <m/>
    <n v="3183440943"/>
    <s v="Urbana"/>
    <m/>
    <x v="0"/>
    <x v="3"/>
    <s v="PUTUMAYO"/>
    <x v="3"/>
    <x v="3"/>
    <x v="3"/>
    <s v="I10X"/>
    <m/>
    <m/>
    <m/>
    <s v="Hipertension esencial (primaria)"/>
    <s v="Procedimiento"/>
    <n v="1"/>
    <s v="01906610"/>
    <s v="ANTIGENO ESPECIFICO DE PROSTATA SEMIAUTOMATIZADO O AUTOMATIZADO"/>
    <s v="05/02/2022"/>
    <n v="1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6226"/>
    <s v="CC18126226"/>
    <s v="LEANDRO"/>
    <s v="LEÓN"/>
    <s v="GÓMEZ"/>
    <s v="GÓMEZ"/>
    <d v="1973-07-14T00:00:00"/>
    <n v="48"/>
    <n v="5"/>
    <s v="Adultez"/>
    <s v="Otro Grupo Poblacional"/>
    <s v="Ninguno"/>
    <s v="Ninguno"/>
    <m/>
    <s v="Beneficiario"/>
    <m/>
    <s v="SIN DATO"/>
    <s v="Ninguna"/>
    <s v="Villagarzón"/>
    <m/>
    <n v="3214627976"/>
    <s v="Urbana"/>
    <m/>
    <x v="0"/>
    <x v="3"/>
    <s v="PUTUMAYO"/>
    <x v="3"/>
    <x v="3"/>
    <x v="3"/>
    <s v="I10X"/>
    <m/>
    <m/>
    <m/>
    <s v="Hipertension esencial (primaria)"/>
    <s v="Procedimiento"/>
    <n v="1"/>
    <s v="01906610"/>
    <s v="ANTIGENO ESPECIFICO DE PROSTATA SEMIAUTOMATIZADO O AUTOMATIZADO"/>
    <s v="05/02/2022"/>
    <n v="4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5655"/>
    <s v="CC1124865655"/>
    <s v="MARTHA"/>
    <s v="LILIANA"/>
    <s v="GARRETA"/>
    <s v="CHINDOY"/>
    <d v="1998-03-14T00:00:00"/>
    <n v="23"/>
    <n v="4"/>
    <s v="Juventud"/>
    <s v="Otro Grupo Poblacional"/>
    <s v="Ninguno"/>
    <s v="Ninguno"/>
    <m/>
    <s v="Beneficiario"/>
    <m/>
    <s v="SIN DATO"/>
    <s v="Ninguna"/>
    <s v="Mocoa"/>
    <m/>
    <n v="3235178913"/>
    <s v="Rural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4/02/2022"/>
    <n v="6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5899"/>
    <s v="CC30735899"/>
    <s v="DORIS"/>
    <s v="AMALIA"/>
    <s v="TELLO"/>
    <s v="ERIRA"/>
    <d v="1965-12-21T00:00:00"/>
    <n v="56"/>
    <n v="5"/>
    <s v="Adultez"/>
    <s v="Otro Grupo Poblacional"/>
    <s v="Ninguno"/>
    <s v="Ninguno"/>
    <m/>
    <s v="Beneficiario"/>
    <m/>
    <s v="SIN DATO"/>
    <s v="Ninguna"/>
    <s v="Mocoa"/>
    <m/>
    <n v="3155593448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208"/>
    <s v="CONSULTA DE PRIMERA VEZ POR PSICOLOGIA"/>
    <s v="17/02/2022"/>
    <n v="27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40634"/>
    <s v="CC39840634"/>
    <s v="DORIS"/>
    <s v="ESPERANZA"/>
    <s v="BURBANO"/>
    <s v="GÓMEZ"/>
    <d v="1963-04-22T00:00:00"/>
    <n v="58"/>
    <n v="5"/>
    <s v="Adultez"/>
    <s v="Otro Grupo Poblacional"/>
    <s v="Desplazamiento"/>
    <s v="Desplazamiento forzado"/>
    <m/>
    <s v="Beneficiario"/>
    <m/>
    <s v="SIN DATO"/>
    <s v="Ninguna"/>
    <s v="Mocoa"/>
    <m/>
    <n v="310557060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7/02/2022"/>
    <n v="2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6"/>
    <s v="CC27356166"/>
    <s v="DORIS"/>
    <s v="INES"/>
    <s v="OTAYA"/>
    <s v="ACUÑA"/>
    <d v="1967-01-15T00:00:00"/>
    <n v="55"/>
    <n v="5"/>
    <s v="Adultez"/>
    <s v="Otro Grupo Poblacional"/>
    <s v="Ninguno"/>
    <s v="Ninguno"/>
    <m/>
    <s v="Beneficiario"/>
    <m/>
    <s v="SIN DATO"/>
    <s v="Ninguna"/>
    <s v="Mocoa"/>
    <m/>
    <n v="3105570601"/>
    <s v="Urbana"/>
    <m/>
    <x v="0"/>
    <x v="5"/>
    <s v="PUTUMAYO"/>
    <x v="5"/>
    <x v="5"/>
    <x v="5"/>
    <s v="I10X"/>
    <m/>
    <m/>
    <m/>
    <s v="Hipertension esencial (primaria)"/>
    <s v="Procedimiento"/>
    <n v="1"/>
    <s v="01881332"/>
    <s v="ECOGRAFIA DE VIAS URINARIAS ( RIÃƒÂ‘ONES - VEJIGA Y PROSTATA TRANSABDOMINAL )"/>
    <s v="26/02/2022"/>
    <n v="1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Pensionado"/>
    <s v="AC"/>
    <m/>
    <s v="CC"/>
    <n v="27364399"/>
    <s v="CC27364399"/>
    <s v="MARIA"/>
    <s v="MARGARITA"/>
    <s v="CAMACHO"/>
    <s v="DE SOLARTE"/>
    <d v="1956-02-22T00:00:00"/>
    <n v="66"/>
    <n v="6"/>
    <s v="Persona mayor"/>
    <s v="Otro Grupo Poblacional"/>
    <s v="Ninguno"/>
    <s v="Ninguno"/>
    <m/>
    <s v="Beneficiario"/>
    <m/>
    <s v="SIN DATO"/>
    <s v="Ninguna"/>
    <s v="Villagarzón"/>
    <m/>
    <n v="3203898514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22/02/2022"/>
    <n v="4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5720"/>
    <s v="CC27355720"/>
    <s v="ELISA"/>
    <s v="VIRGINIA"/>
    <s v="REVELO"/>
    <s v="JURADO"/>
    <d v="1965-06-05T00:00:00"/>
    <n v="56"/>
    <n v="5"/>
    <s v="Adultez"/>
    <s v="Otro Grupo Poblacional"/>
    <s v="Ninguno"/>
    <s v="Ninguno"/>
    <m/>
    <s v="Beneficiario"/>
    <m/>
    <s v="SIN DATO"/>
    <s v="Ninguna"/>
    <s v="Mocoa"/>
    <m/>
    <n v="313374609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1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022"/>
    <s v="CC27474022"/>
    <s v="ILDA"/>
    <s v="MARIELA"/>
    <s v="SUAREZ"/>
    <s v="VALLEJO"/>
    <d v="1944-04-24T00:00:00"/>
    <n v="77"/>
    <n v="6"/>
    <s v="Persona mayor"/>
    <s v="Otro Grupo Poblacional"/>
    <s v="Ninguno"/>
    <s v="Ninguno"/>
    <m/>
    <s v="Beneficiario"/>
    <m/>
    <s v="SIN DATO"/>
    <s v="Ninguna"/>
    <s v="Mocoa"/>
    <m/>
    <n v="3138630247"/>
    <s v="Urbana"/>
    <m/>
    <x v="0"/>
    <x v="2"/>
    <s v="PUTUMAYO"/>
    <x v="2"/>
    <x v="2"/>
    <x v="2"/>
    <s v="I10X"/>
    <m/>
    <m/>
    <m/>
    <s v="Hipertension esencial (primaria)"/>
    <s v="Procedimiento"/>
    <n v="1"/>
    <s v="01903822"/>
    <s v="CREATINA"/>
    <s v="08/02/2022"/>
    <n v="3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0726423"/>
    <s v="CC30726423"/>
    <s v="MERY"/>
    <s v="JUDITH"/>
    <s v="INSUASTY"/>
    <s v="MADROÑERO"/>
    <d v="1964-06-13T00:00:00"/>
    <n v="57"/>
    <n v="5"/>
    <s v="Adultez"/>
    <s v="Otro Grupo Poblacional"/>
    <s v="Ninguno"/>
    <s v="Ninguno"/>
    <m/>
    <s v="Beneficiario"/>
    <m/>
    <s v="SIN DATO"/>
    <s v="Ninguna"/>
    <s v="Villagarzón"/>
    <m/>
    <n v="321888691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1/02/2022"/>
    <n v="28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0554632"/>
    <s v="CC10554632"/>
    <s v="TORRES"/>
    <s v="TORRES"/>
    <s v="JAIRO"/>
    <s v="NOAP"/>
    <d v="1960-09-10T00:00:00"/>
    <n v="61"/>
    <n v="6"/>
    <s v="Persona mayor"/>
    <s v="Otro Grupo Poblacional"/>
    <s v="Ninguno"/>
    <s v="Ninguno"/>
    <m/>
    <s v="Beneficiario"/>
    <m/>
    <s v="SIN DATO"/>
    <s v="Ninguna"/>
    <s v="Mocoa"/>
    <m/>
    <n v="3233665937"/>
    <s v="Urbana"/>
    <m/>
    <x v="0"/>
    <x v="0"/>
    <s v="PUTUMAYO"/>
    <x v="0"/>
    <x v="0"/>
    <x v="0"/>
    <s v="I10X"/>
    <m/>
    <m/>
    <m/>
    <s v="Hipertension esencial (primaria)"/>
    <s v="Procedimiento"/>
    <n v="1"/>
    <s v="01895004"/>
    <s v="MONITOREO AMBULATORIO DE PRESION ARTERIAL SISTEMICA"/>
    <s v="07/02/2022"/>
    <n v="9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9"/>
    <s v="CC69015089"/>
    <s v="ARAUJO"/>
    <s v="ZUÑIGA"/>
    <s v="PATRICIA"/>
    <s v="JANETH"/>
    <d v="1969-06-15T00:00:00"/>
    <n v="52"/>
    <n v="5"/>
    <s v="Adultez"/>
    <s v="Otro Grupo Poblacional"/>
    <s v="Desplazamiento"/>
    <s v="Homicidio"/>
    <m/>
    <s v="Beneficiario"/>
    <m/>
    <s v="SIN DATO"/>
    <s v="Negro, afrocolombiano"/>
    <s v="Mocoa"/>
    <m/>
    <n v="322727397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3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2984995"/>
    <s v="CC12984995"/>
    <s v="GABRIEL"/>
    <s v="NONE"/>
    <s v="SANCHEZ"/>
    <s v="SARASTY"/>
    <d v="1965-06-30T00:00:00"/>
    <n v="56"/>
    <n v="5"/>
    <s v="Adultez"/>
    <s v="Otro Grupo Poblacional"/>
    <s v="Ninguno"/>
    <s v="Ninguno"/>
    <m/>
    <s v="Beneficiario"/>
    <m/>
    <s v="SIN DATO"/>
    <s v="Ninguna"/>
    <s v="Mocoa"/>
    <m/>
    <n v="3103430021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03/02/2022"/>
    <n v="21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100647"/>
    <s v="CC18100647"/>
    <s v="CORREA"/>
    <s v="POSADA"/>
    <s v="BERNARDO"/>
    <s v="AURELIO"/>
    <d v="1956-02-19T00:00:00"/>
    <n v="66"/>
    <n v="6"/>
    <s v="Persona mayor"/>
    <s v="Otro Grupo Poblacional"/>
    <s v="Ninguno"/>
    <s v="Ninguno"/>
    <m/>
    <s v="Beneficiario"/>
    <m/>
    <s v="SIN DATO"/>
    <s v="Ninguna"/>
    <s v="Mocoa"/>
    <m/>
    <n v="310761040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6/02/2022"/>
    <n v="7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92"/>
    <s v="CC27353892"/>
    <s v="PASTORA"/>
    <s v="EDILMA"/>
    <s v="MORA"/>
    <s v="VALLEJO"/>
    <d v="1957-12-10T00:00:00"/>
    <n v="64"/>
    <n v="6"/>
    <s v="Persona mayor"/>
    <s v="Otro Grupo Poblacional"/>
    <s v="Ninguno"/>
    <s v="Ninguno"/>
    <m/>
    <s v="Beneficiario"/>
    <m/>
    <s v="SIN DATO"/>
    <s v="Ninguna"/>
    <s v="Mocoa"/>
    <m/>
    <n v="312448213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16/02/2022"/>
    <n v="4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7"/>
    <s v="CC69015087"/>
    <s v="MYRIAM"/>
    <s v="STELLA"/>
    <s v="BENITEZ"/>
    <s v="GÓMEZ"/>
    <d v="1969-11-20T00:00:00"/>
    <n v="52"/>
    <n v="5"/>
    <s v="Adultez"/>
    <s v="Otro Grupo Poblacional"/>
    <s v="Ninguno"/>
    <s v="Ninguno"/>
    <m/>
    <s v="Beneficiario"/>
    <m/>
    <s v="SIN DATO"/>
    <s v="Ninguna"/>
    <s v="Mocoa"/>
    <m/>
    <n v="313329220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6"/>
    <s v="NITROGENO UREICO"/>
    <s v="16/02/2022"/>
    <n v="3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7526"/>
    <s v="CC26637526"/>
    <s v="CLAUDIA"/>
    <s v="NONE"/>
    <s v="RUÍZ"/>
    <s v="CARDONA"/>
    <d v="1971-09-13T00:00:00"/>
    <n v="50"/>
    <n v="5"/>
    <s v="Adultez"/>
    <s v="Otro Grupo Poblacional"/>
    <s v="Ninguno"/>
    <s v="Ninguno"/>
    <m/>
    <s v="Beneficiario"/>
    <m/>
    <s v="SIN DATO"/>
    <s v="Ninguna"/>
    <s v="Mocoa"/>
    <m/>
    <n v="3214625850"/>
    <s v="Urbana"/>
    <m/>
    <x v="0"/>
    <x v="3"/>
    <s v="PUTUMAYO"/>
    <x v="3"/>
    <x v="3"/>
    <x v="3"/>
    <s v="I10X"/>
    <m/>
    <m/>
    <m/>
    <s v="Hipertension esencial (primaria)"/>
    <s v="Procedimiento"/>
    <n v="1"/>
    <s v="01904902"/>
    <s v="HORMONA ESTIMULANTE DEL TIROIDES"/>
    <s v="16/02/2022"/>
    <n v="1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5683"/>
    <s v="CC18125683"/>
    <s v="JOSÉ"/>
    <s v="ELÍAS"/>
    <s v="RAMOS"/>
    <s v="ARÉVALO"/>
    <d v="1971-02-09T00:00:00"/>
    <n v="51"/>
    <n v="5"/>
    <s v="Adultez"/>
    <s v="Otro Grupo Poblacional"/>
    <s v="Ninguno"/>
    <s v="Ninguno"/>
    <m/>
    <s v="Beneficiario"/>
    <m/>
    <s v="SIN DATO"/>
    <s v="Ninguna"/>
    <s v="Mocoa"/>
    <m/>
    <n v="313890821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16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69005510"/>
    <s v="CC69005510"/>
    <s v="CLARA"/>
    <s v="ELISA"/>
    <s v="ANACONA"/>
    <s v="BERMEO"/>
    <d v="1971-08-10T00:00:00"/>
    <n v="50"/>
    <n v="5"/>
    <s v="Adultez"/>
    <s v="Otro Grupo Poblacional"/>
    <s v="Ninguno"/>
    <s v="Ninguno"/>
    <m/>
    <s v="Beneficiario"/>
    <m/>
    <s v="SIN DATO"/>
    <s v="Ninguna"/>
    <s v="Mocoa"/>
    <m/>
    <n v="312571835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26/02/2022"/>
    <n v="38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274"/>
    <s v="CC27355274"/>
    <s v="SARAY"/>
    <s v="EUFEMIA"/>
    <s v="RUIZ"/>
    <s v="PAZMIÑO"/>
    <d v="1961-12-23T00:00:00"/>
    <n v="60"/>
    <n v="6"/>
    <s v="Persona mayor"/>
    <s v="Otro Grupo Poblacional"/>
    <s v="Ninguno"/>
    <s v="Ninguno"/>
    <m/>
    <s v="Beneficiario"/>
    <m/>
    <s v="SIN DATO"/>
    <s v="Ninguna"/>
    <s v="Mocoa"/>
    <m/>
    <n v="311232926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16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82361974"/>
    <s v="CC82361974"/>
    <s v="GABRIEL"/>
    <s v="ALEXANDER"/>
    <s v="MOSQUERA"/>
    <s v="GÓMEZ"/>
    <d v="1974-03-01T00:00:00"/>
    <n v="47"/>
    <n v="5"/>
    <s v="Adultez"/>
    <s v="Otro Grupo Poblacional"/>
    <s v="Desplazamiento"/>
    <s v="Desplazamiento forzado"/>
    <m/>
    <s v="Beneficiario"/>
    <m/>
    <s v="SIN DATO"/>
    <s v="Ninguna"/>
    <s v="Mocoa"/>
    <m/>
    <n v="3219789908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10/02/2022"/>
    <n v="6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349939"/>
    <s v="CC5349939"/>
    <s v="JESÚS"/>
    <s v="ANTONIO"/>
    <s v="SOLARTE"/>
    <s v="HERRERA"/>
    <d v="1946-04-16T00:00:00"/>
    <n v="75"/>
    <n v="6"/>
    <s v="Persona mayor"/>
    <s v="Otro Grupo Poblacional"/>
    <s v="Ninguno"/>
    <s v="Ninguno"/>
    <m/>
    <s v="Beneficiario"/>
    <m/>
    <s v="SIN DATO"/>
    <s v="Ninguna"/>
    <s v="Mocoa"/>
    <m/>
    <n v="3122862757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95"/>
    <s v="CREATININA EN SUERO U OTROS FLUIDOS"/>
    <s v="10/02/2022"/>
    <n v="3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0626082"/>
    <s v="CC40626082"/>
    <s v="ANA"/>
    <s v="DELIA"/>
    <s v="VANEGAS"/>
    <s v="MORENO"/>
    <d v="1971-10-26T00:00:00"/>
    <n v="50"/>
    <n v="5"/>
    <s v="Adultez"/>
    <s v="Otro Grupo Poblacional"/>
    <s v="Desplazamiento"/>
    <s v="Amenaza"/>
    <m/>
    <s v="Beneficiario"/>
    <m/>
    <s v="SIN DATO"/>
    <s v="Ninguna"/>
    <s v="Mocoa"/>
    <m/>
    <n v="3212629966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5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5587787"/>
    <s v="CC35587787"/>
    <s v="MARÍA"/>
    <s v="YIRLEY"/>
    <s v="MORENO"/>
    <s v="MOSQUERA"/>
    <d v="1980-08-25T00:00:00"/>
    <n v="41"/>
    <n v="5"/>
    <s v="Adultez"/>
    <s v="Otro Grupo Poblacional"/>
    <s v="Ninguno"/>
    <s v="Ninguno"/>
    <m/>
    <s v="Beneficiario"/>
    <m/>
    <s v="SIN DATO"/>
    <s v="Negro, afrocolombiano"/>
    <s v="Mocoa"/>
    <m/>
    <n v="3157771315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6"/>
    <s v="CONSULTA DE PRIMERA VEZ POR NUTRICION Y DIETETICA"/>
    <s v="19/02/2022"/>
    <n v="4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5296872"/>
    <s v="CC5296872"/>
    <s v="ELÍAS"/>
    <s v="NONE"/>
    <s v="NAVARRO"/>
    <s v="PORTILLA"/>
    <d v="1942-02-07T00:00:00"/>
    <n v="80"/>
    <n v="6"/>
    <s v="Persona mayor"/>
    <s v="Otro Grupo Poblacional"/>
    <s v="Ninguno"/>
    <s v="Ninguno"/>
    <m/>
    <s v="Beneficiario"/>
    <m/>
    <s v="SIN DATO"/>
    <s v="Negro, afrocolombiano"/>
    <s v="Mocoa"/>
    <m/>
    <n v="3227569046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14/02/2022"/>
    <n v="6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787"/>
    <s v="CC27353787"/>
    <s v="MARÍA"/>
    <s v="DEL CARMEN"/>
    <s v="LUCERO"/>
    <s v="DE MUTUMBAJOY"/>
    <d v="1953-02-10T00:00:00"/>
    <n v="69"/>
    <n v="6"/>
    <s v="Persona mayor"/>
    <s v="Otro Grupo Poblacional"/>
    <s v="Ninguno"/>
    <s v="Ninguno"/>
    <m/>
    <s v="Beneficiario"/>
    <m/>
    <s v="SIN DATO"/>
    <s v="Indígena"/>
    <s v="Mocoa"/>
    <m/>
    <n v="3107826728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3/02/2022"/>
    <n v="4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178"/>
    <s v="CC27355178"/>
    <s v="ELFRIDA"/>
    <s v="OMAIRA"/>
    <s v="ROSERO"/>
    <s v="CHICAIZA"/>
    <d v="1962-03-06T00:00:00"/>
    <n v="59"/>
    <n v="5"/>
    <s v="Adultez"/>
    <s v="Otro Grupo Poblacional"/>
    <s v="Ninguno"/>
    <s v="Ninguno"/>
    <m/>
    <s v="Beneficiario"/>
    <m/>
    <s v="SIN DATO"/>
    <s v="Ninguna"/>
    <s v="Mocoa"/>
    <m/>
    <n v="3102888162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1/02/2022"/>
    <n v="5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8530"/>
    <s v="CC69008530"/>
    <s v="MARÍA"/>
    <s v="NANCY"/>
    <s v="MORA"/>
    <s v="HERNÁNDEZ"/>
    <d v="1979-12-18T00:00:00"/>
    <n v="42"/>
    <n v="5"/>
    <s v="Adultez"/>
    <s v="Otro Grupo Poblacional"/>
    <s v="Ninguno"/>
    <s v="Ninguno"/>
    <m/>
    <s v="Beneficiario"/>
    <m/>
    <s v="SIN DATO"/>
    <s v="Ninguna"/>
    <s v="Mocoa"/>
    <m/>
    <n v="3125519727"/>
    <s v="Urbana"/>
    <m/>
    <x v="0"/>
    <x v="4"/>
    <s v="PUTUMAYO"/>
    <x v="4"/>
    <x v="4"/>
    <x v="4"/>
    <s v="I10X"/>
    <m/>
    <m/>
    <m/>
    <s v="Hipertension esencial (primaria)"/>
    <s v="Procedimiento"/>
    <n v="1"/>
    <s v="01895001"/>
    <s v="MONITOREO ELECTROCARDIOGRAFICO CONTINUO ( HOLTER )"/>
    <s v="17/02/2022"/>
    <n v="4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56"/>
    <s v="CC27352856"/>
    <s v="ROSARIO"/>
    <s v="AURA"/>
    <s v="MAYA"/>
    <s v="DE CARVAJAL"/>
    <d v="1943-09-15T00:00:00"/>
    <n v="78"/>
    <n v="6"/>
    <s v="Persona mayor"/>
    <s v="Otro Grupo Poblacional"/>
    <s v="Ninguno"/>
    <s v="Ninguno"/>
    <m/>
    <s v="Beneficiario"/>
    <m/>
    <s v="SIN DATO"/>
    <s v="Ninguna"/>
    <s v="Mocoa"/>
    <m/>
    <n v="322755709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2/02/2022"/>
    <n v="4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3167"/>
    <s v="CC18103167"/>
    <s v="WILLEM"/>
    <s v="HEVERTH"/>
    <s v="RUALES"/>
    <s v="LÓPEZ"/>
    <d v="1974-11-04T00:00:00"/>
    <n v="47"/>
    <n v="5"/>
    <s v="Adultez"/>
    <s v="Otro Grupo Poblacional"/>
    <s v="Ninguno"/>
    <s v="Ninguno"/>
    <m/>
    <s v="Beneficiario"/>
    <m/>
    <s v="SIN DATO"/>
    <s v="Ninguna"/>
    <s v="Villagarzón"/>
    <m/>
    <n v="3229432370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26/02/2022"/>
    <n v="3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053826125"/>
    <s v="CC1053826125"/>
    <s v="MARIA"/>
    <s v="CONCHITA"/>
    <s v="GAVIRIA"/>
    <s v="APRÁEZ"/>
    <d v="1993-04-08T00:00:00"/>
    <n v="28"/>
    <n v="4"/>
    <s v="Juventud"/>
    <s v="Otro Grupo Poblacional"/>
    <s v="Ninguno"/>
    <s v="Ninguno"/>
    <m/>
    <s v="Beneficiario"/>
    <m/>
    <s v="SIN DATO"/>
    <s v="Ninguna"/>
    <s v="Mocoa"/>
    <m/>
    <n v="3146389526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04/02/2022"/>
    <n v="4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335"/>
    <s v="CC18123335"/>
    <s v="OMAR"/>
    <s v="ANTONIO"/>
    <s v="MARTINEZ"/>
    <s v="BURBANO"/>
    <d v="1961-04-25T00:00:00"/>
    <n v="60"/>
    <n v="6"/>
    <s v="Persona mayor"/>
    <s v="Otro Grupo Poblacional"/>
    <s v="Ninguno"/>
    <s v="Ninguno"/>
    <m/>
    <s v="Beneficiario"/>
    <m/>
    <s v="SIN DATO"/>
    <s v="Ninguna"/>
    <s v="Mocoa"/>
    <m/>
    <n v="3132634452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95"/>
    <s v="CREATININA EN SUERO U OTROS FLUIDOS"/>
    <s v="04/02/2022"/>
    <n v="2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16"/>
    <s v="CC5349416"/>
    <s v="LUIS"/>
    <s v="ANGEL"/>
    <s v="REVELO"/>
    <s v="RODRIGUEZ"/>
    <d v="1956-06-28T00:00:00"/>
    <n v="65"/>
    <n v="6"/>
    <s v="Persona mayor"/>
    <s v="Otro Grupo Poblacional"/>
    <s v="Ninguno"/>
    <s v="Ninguno"/>
    <m/>
    <s v="Beneficiario"/>
    <m/>
    <s v="SIN DATO"/>
    <s v="Ninguna"/>
    <s v="Mocoa"/>
    <m/>
    <n v="3203967910"/>
    <s v="Urbana"/>
    <m/>
    <x v="0"/>
    <x v="3"/>
    <s v="PUTUMAYO"/>
    <x v="3"/>
    <x v="3"/>
    <x v="3"/>
    <s v="I10X"/>
    <m/>
    <m/>
    <m/>
    <s v="Hipertension esencial (primaria)"/>
    <s v="Procedimiento"/>
    <n v="1"/>
    <s v="01881202"/>
    <s v="ECOCARDIOGRAMA TRANSTORACICO"/>
    <s v="03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08197"/>
    <s v="CC30708197"/>
    <s v="ALBA"/>
    <s v="CECILIA"/>
    <s v="BUCHELLI"/>
    <s v="LEMUS"/>
    <d v="1957-07-07T00:00:00"/>
    <n v="64"/>
    <n v="6"/>
    <s v="Persona mayor"/>
    <s v="Otro Grupo Poblacional"/>
    <s v="Ninguno"/>
    <s v="Ninguno"/>
    <m/>
    <s v="Beneficiario"/>
    <m/>
    <s v="SIN DATO"/>
    <s v="Ninguna"/>
    <s v="Mocoa"/>
    <m/>
    <n v="318343553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8/02/2022"/>
    <n v="39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1201"/>
    <s v="CC18101201"/>
    <s v="JOSE"/>
    <s v="EDILBERTO"/>
    <s v="CHAMORRO"/>
    <s v="CUELLAR"/>
    <d v="1963-03-19T00:00:00"/>
    <n v="58"/>
    <n v="5"/>
    <s v="Adultez"/>
    <s v="Otro Grupo Poblacional"/>
    <s v="Ninguno"/>
    <s v="Ninguno"/>
    <m/>
    <s v="Beneficiario"/>
    <m/>
    <s v="SIN DATO"/>
    <s v="Ninguna"/>
    <s v="Mocoa"/>
    <m/>
    <n v="3203967910"/>
    <s v="Urbana"/>
    <m/>
    <x v="0"/>
    <x v="6"/>
    <s v="PUTUMAYO"/>
    <x v="6"/>
    <x v="6"/>
    <x v="6"/>
    <s v="I10X"/>
    <m/>
    <m/>
    <m/>
    <s v="Hipertension esencial (primaria)"/>
    <s v="Procedimiento"/>
    <n v="1"/>
    <s v="01890101"/>
    <s v="ATENCION ( VISITA ) DOMICILIARIA - POR MEDICINA GENERAL"/>
    <s v="03/02/2022"/>
    <n v="8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9196"/>
    <s v="CC27359196"/>
    <s v="LUZ"/>
    <s v="ANGELICA"/>
    <s v="CASTILLO"/>
    <s v="ANGULO"/>
    <d v="1972-03-06T00:00:00"/>
    <n v="49"/>
    <n v="5"/>
    <s v="Adultez"/>
    <s v="Otro Grupo Poblacional"/>
    <s v="Desplazamiento"/>
    <s v="Desplazamiento forzado"/>
    <m/>
    <s v="Beneficiario"/>
    <m/>
    <s v="SIN DATO"/>
    <s v="Ninguna"/>
    <s v="Mocoa"/>
    <m/>
    <n v="321209440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3/02/2022"/>
    <n v="2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92"/>
    <s v="CC5349492"/>
    <s v="OSCAR"/>
    <s v="JAIDE"/>
    <s v="ESCOBAR"/>
    <s v="CASTILLO"/>
    <d v="1958-04-23T00:00:00"/>
    <n v="63"/>
    <n v="6"/>
    <s v="Persona mayor"/>
    <s v="Otro Grupo Poblacional"/>
    <s v="Ninguno"/>
    <s v="Ninguno"/>
    <m/>
    <s v="Beneficiario"/>
    <m/>
    <s v="SIN DATO"/>
    <s v="Ninguna"/>
    <s v="Mocoa"/>
    <m/>
    <n v="3222489629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8"/>
    <s v="CONSULTA DE PRIMERA VEZ POR PSICOLOGIA"/>
    <s v="11/02/2022"/>
    <n v="6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00"/>
    <s v="CC27353800"/>
    <s v="LUZ"/>
    <s v="MARINA"/>
    <s v="ISAZA"/>
    <s v="NOAP"/>
    <d v="1954-10-08T00:00:00"/>
    <n v="67"/>
    <n v="6"/>
    <s v="Persona mayor"/>
    <s v="Otro Grupo Poblacional"/>
    <s v="Ninguno"/>
    <s v="Ninguno"/>
    <m/>
    <s v="Beneficiario"/>
    <m/>
    <s v="SIN DATO"/>
    <s v="Ninguna"/>
    <s v="Mocoa"/>
    <m/>
    <n v="3123579093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1/02/2022"/>
    <n v="6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80519"/>
    <s v="CC41180519"/>
    <s v="MARIA"/>
    <s v="SENEIDA"/>
    <s v="CORTÉS"/>
    <s v="ALBÁN"/>
    <d v="1960-07-17T00:00:00"/>
    <n v="61"/>
    <n v="6"/>
    <s v="Persona mayor"/>
    <s v="Otro Grupo Poblacional"/>
    <s v="Ninguno"/>
    <s v="Ninguno"/>
    <m/>
    <s v="Beneficiario"/>
    <m/>
    <s v="SIN DATO"/>
    <s v="Ninguna"/>
    <s v="Mocoa"/>
    <m/>
    <n v="3105583303"/>
    <s v="Urbana"/>
    <m/>
    <x v="0"/>
    <x v="3"/>
    <s v="PUTUMAYO"/>
    <x v="3"/>
    <x v="3"/>
    <x v="3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s v="28/02/2022"/>
    <n v="6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8175"/>
    <s v="CC26638175"/>
    <s v="MARILYN"/>
    <s v="NONE"/>
    <s v="MANRIQUE"/>
    <s v="OROZCO"/>
    <d v="1979-05-04T00:00:00"/>
    <n v="42"/>
    <n v="5"/>
    <s v="Adultez"/>
    <s v="Otro Grupo Poblacional"/>
    <s v="Desplazamiento"/>
    <s v="Desplazamiento forzado"/>
    <m/>
    <s v="Beneficiario"/>
    <m/>
    <s v="SIN DATO"/>
    <s v="Ninguna"/>
    <s v="Mocoa"/>
    <m/>
    <n v="3123093575"/>
    <s v="Urbana"/>
    <m/>
    <x v="0"/>
    <x v="3"/>
    <s v="PUTUMAYO"/>
    <x v="3"/>
    <x v="3"/>
    <x v="3"/>
    <s v="I10X"/>
    <m/>
    <m/>
    <m/>
    <s v="Hipertension esencial (primaria)"/>
    <s v="Procedimiento"/>
    <n v="1"/>
    <s v="01891901"/>
    <s v="MONITORIZACION ELECTROENCEFALOGRAFICA POR VIDEO Y RADIO"/>
    <s v="02/02/2022"/>
    <n v="6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3415958"/>
    <s v="CC93415958"/>
    <s v="JOSE"/>
    <s v="IGNACIO"/>
    <s v="CALDERON"/>
    <s v="LEÓN"/>
    <d v="1966-08-01T00:00:00"/>
    <n v="55"/>
    <n v="5"/>
    <s v="Adultez"/>
    <s v="Otro Grupo Poblacional"/>
    <s v="Ninguno"/>
    <s v="Ninguno"/>
    <m/>
    <s v="Beneficiario"/>
    <m/>
    <s v="SIN DATO"/>
    <s v="Ninguna"/>
    <s v="Mocoa"/>
    <m/>
    <n v="3183816693"/>
    <s v="Urbana"/>
    <m/>
    <x v="0"/>
    <x v="3"/>
    <s v="PUTUMAYO"/>
    <x v="3"/>
    <x v="3"/>
    <x v="3"/>
    <s v="I10X"/>
    <m/>
    <m/>
    <m/>
    <s v="Hipertension esencial (primaria)"/>
    <s v="Procedimiento"/>
    <n v="1"/>
    <s v="01891901"/>
    <s v="MONITORIZACION ELECTROENCEFALOGRAFICA POR VIDEO Y RADIO"/>
    <s v="02/02/2022"/>
    <n v="6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83468"/>
    <s v="CC12983468"/>
    <s v="CLAUDIO"/>
    <s v="QUINTILIANO"/>
    <s v="SALAZAR"/>
    <s v="BENAVIDES"/>
    <d v="1964-12-07T00:00:00"/>
    <n v="57"/>
    <n v="5"/>
    <s v="Adultez"/>
    <s v="Otro Grupo Poblacional"/>
    <s v="Ninguno"/>
    <s v="Ninguno"/>
    <m/>
    <s v="Beneficiario"/>
    <m/>
    <s v="SIN DATO"/>
    <s v="Ninguna"/>
    <s v="Mocoa"/>
    <m/>
    <n v="3108553274"/>
    <s v="Urbana"/>
    <m/>
    <x v="0"/>
    <x v="3"/>
    <s v="PUTUMAYO"/>
    <x v="3"/>
    <x v="3"/>
    <x v="3"/>
    <s v="I10X"/>
    <m/>
    <m/>
    <m/>
    <s v="Hipertension esencial (primaria)"/>
    <s v="Procedimiento"/>
    <n v="1"/>
    <s v="01891901"/>
    <s v="MONITORIZACION ELECTROENCEFALOGRAFICA POR VIDEO Y RADIO"/>
    <s v="02/02/2022"/>
    <n v="6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92133"/>
    <s v="CC12992133"/>
    <s v="MARCIAL"/>
    <s v="ADRIANO"/>
    <s v="MUÑOZ"/>
    <s v="MADROÑERO"/>
    <d v="1968-03-07T00:00:00"/>
    <n v="53"/>
    <n v="5"/>
    <s v="Adultez"/>
    <s v="Otro Grupo Poblacional"/>
    <s v="Ninguno"/>
    <s v="Ninguno"/>
    <m/>
    <s v="Beneficiario"/>
    <m/>
    <s v="SIN DATO"/>
    <s v="Ninguna"/>
    <s v="Mocoa"/>
    <m/>
    <n v="313200611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6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907943"/>
    <s v="CC1907943"/>
    <s v="ARCADIO"/>
    <s v="NONE"/>
    <s v="MUTUMBAJOY"/>
    <s v="MUCHAVISOY"/>
    <d v="1955-01-19T00:00:00"/>
    <n v="67"/>
    <n v="6"/>
    <s v="Persona mayor"/>
    <s v="Otro Grupo Poblacional"/>
    <s v="Ninguno"/>
    <s v="Ninguno"/>
    <m/>
    <s v="Beneficiario"/>
    <m/>
    <s v="SIN DATO"/>
    <s v="Indígena"/>
    <s v="Mocoa"/>
    <m/>
    <n v="3204221179"/>
    <s v="Urbana"/>
    <m/>
    <x v="0"/>
    <x v="2"/>
    <s v="PUTUMAYO"/>
    <x v="2"/>
    <x v="2"/>
    <x v="2"/>
    <s v="I10X"/>
    <m/>
    <m/>
    <m/>
    <s v="Hipertension esencial (primaria)"/>
    <s v="Medicamento"/>
    <n v="1"/>
    <s v="19900906-14"/>
    <s v="BIPERIDENO 2 MG"/>
    <s v="24/02/2022"/>
    <n v="3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633120"/>
    <s v="CC4633120"/>
    <s v="HILARION"/>
    <s v="NONE"/>
    <s v="PEREZ"/>
    <s v="IMBACHI"/>
    <d v="1949-10-21T00:00:00"/>
    <n v="72"/>
    <n v="6"/>
    <s v="Persona mayor"/>
    <s v="Otro Grupo Poblacional"/>
    <s v="Ninguno"/>
    <s v="Ninguno"/>
    <m/>
    <s v="Beneficiario"/>
    <m/>
    <s v="SIN DATO"/>
    <s v="Ninguna"/>
    <s v="Mocoa"/>
    <m/>
    <n v="3203023576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24/02/2022"/>
    <n v="40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5836"/>
    <s v="CC69005836"/>
    <s v="CARMEN"/>
    <s v="ODILIA"/>
    <s v="GÓMEZ"/>
    <s v="MORA"/>
    <d v="1968-12-24T00:00:00"/>
    <n v="53"/>
    <n v="5"/>
    <s v="Adultez"/>
    <s v="Otro Grupo Poblacional"/>
    <s v="Desplazamiento"/>
    <s v="Homicidio"/>
    <m/>
    <s v="Beneficiario"/>
    <m/>
    <s v="SIN DATO"/>
    <s v="Ninguna"/>
    <s v="Mocoa"/>
    <m/>
    <n v="3133961540"/>
    <s v="Urbana"/>
    <m/>
    <x v="0"/>
    <x v="2"/>
    <s v="PUTUMAYO"/>
    <x v="2"/>
    <x v="2"/>
    <x v="2"/>
    <s v="I10X"/>
    <m/>
    <m/>
    <m/>
    <s v="Hipertension esencial (primaria)"/>
    <s v="Medicamento"/>
    <n v="1"/>
    <s v="20073098-45"/>
    <s v="NAPROZOLÂ®"/>
    <s v="24/02/2022"/>
    <n v="40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96"/>
    <s v="CC27352896"/>
    <s v="MARIA"/>
    <s v="DEL CARMEN"/>
    <s v="TIMANA"/>
    <s v="BERMEO"/>
    <d v="1941-11-26T00:00:00"/>
    <n v="80"/>
    <n v="6"/>
    <s v="Persona mayor"/>
    <s v="Otro Grupo Poblacional"/>
    <s v="Ninguno"/>
    <s v="Ninguno"/>
    <m/>
    <s v="Beneficiario"/>
    <m/>
    <s v="SIN DATO"/>
    <s v="Ninguna"/>
    <s v="Mocoa"/>
    <m/>
    <n v="3136907264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01/02/2022"/>
    <n v="16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100"/>
    <s v="CC18123100"/>
    <s v="WBAGNER"/>
    <s v="LEON"/>
    <s v="MORILLO"/>
    <s v="VALLEJO"/>
    <d v="1959-04-05T00:00:00"/>
    <n v="62"/>
    <n v="6"/>
    <s v="Persona mayor"/>
    <s v="Otro Grupo Poblacional"/>
    <s v="Ninguno"/>
    <s v="Ninguno"/>
    <m/>
    <s v="Beneficiario"/>
    <m/>
    <s v="SIN DATO"/>
    <s v="Ninguna"/>
    <s v="Mocoa"/>
    <m/>
    <n v="311478411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1/02/2022"/>
    <n v="1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9423"/>
    <s v="CC18109423"/>
    <s v="INOCENCIO"/>
    <s v="NONE"/>
    <s v="VERA"/>
    <s v="CORTEZ"/>
    <d v="1961-12-04T00:00:00"/>
    <n v="60"/>
    <n v="6"/>
    <s v="Persona mayor"/>
    <s v="Otro Grupo Poblacional"/>
    <s v="Desplazamiento"/>
    <s v="Desplazamiento forzado"/>
    <m/>
    <s v="Beneficiario"/>
    <m/>
    <s v="SIN DATO"/>
    <s v="Negro, afrocolombiano"/>
    <s v="Mocoa"/>
    <m/>
    <n v="312387335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6/02/2022"/>
    <n v="2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935755"/>
    <s v="CC18935755"/>
    <s v="JOSÉ"/>
    <s v="ADÁN"/>
    <s v="ZAMBRANO"/>
    <s v="ARRIETA"/>
    <d v="1956-01-18T00:00:00"/>
    <n v="66"/>
    <n v="6"/>
    <s v="Persona mayor"/>
    <s v="Otro Grupo Poblacional"/>
    <s v="Ninguno"/>
    <s v="Ninguno"/>
    <m/>
    <s v="Beneficiario"/>
    <m/>
    <s v="SIN DATO"/>
    <s v="Negro, afrocolombiano"/>
    <s v="Mocoa"/>
    <m/>
    <n v="3205850356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14/02/2022"/>
    <n v="1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946"/>
    <s v="CC27353946"/>
    <s v="MARIA "/>
    <s v="DOLORES"/>
    <s v="RIASCOS"/>
    <s v="DELGADO"/>
    <d v="1955-01-16T00:00:00"/>
    <n v="67"/>
    <n v="6"/>
    <s v="Persona mayor"/>
    <s v="Otro Grupo Poblacional"/>
    <s v="Desplazamiento"/>
    <s v="Homicidio"/>
    <m/>
    <s v="Beneficiario"/>
    <m/>
    <s v="SIN DATO"/>
    <s v="Negro, afrocolombiano"/>
    <s v="Mocoa"/>
    <m/>
    <n v="3144459059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14/02/2022"/>
    <n v="2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51584312"/>
    <s v="CC51584312"/>
    <s v="DIGNA"/>
    <s v="NIDIA"/>
    <s v="RUEDA"/>
    <s v="CASANOVA"/>
    <d v="1954-05-15T00:00:00"/>
    <n v="65"/>
    <n v="6"/>
    <s v="Persona mayor"/>
    <s v="Otro Grupo Poblacional"/>
    <s v="Ninguno"/>
    <s v="Ninguno"/>
    <m/>
    <s v="Beneficiario"/>
    <m/>
    <s v="SIN DATO"/>
    <s v="Ninguna"/>
    <s v="Orito"/>
    <m/>
    <n v="314654332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14/02/2022"/>
    <n v="10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3061990"/>
    <s v="CC13061990"/>
    <s v="FRANCISCO"/>
    <s v="ANTONIO"/>
    <s v="ROSERO"/>
    <s v="AREVALO"/>
    <d v="1961-12-10T00:00:00"/>
    <n v="60"/>
    <n v="6"/>
    <s v="Persona mayor"/>
    <s v="Otro Grupo Poblacional"/>
    <s v="Ninguno"/>
    <s v="Ninguno"/>
    <m/>
    <s v="Beneficiario"/>
    <m/>
    <s v="SIN DATO"/>
    <s v="Ninguna"/>
    <s v="Orito"/>
    <m/>
    <n v="311354327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14/02/2022"/>
    <n v="8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Sustituto Pensional"/>
    <s v="AC"/>
    <m/>
    <s v="CC"/>
    <n v="4110060"/>
    <s v="CC4110060"/>
    <s v="MARIA"/>
    <s v="TRANSITO"/>
    <s v="CASTILLO"/>
    <s v="NOAP"/>
    <d v="1949-10-19T00:00:00"/>
    <n v="72"/>
    <n v="6"/>
    <s v="Persona mayor"/>
    <s v="Otro Grupo Poblacional"/>
    <s v="Ninguno"/>
    <s v="Ninguno"/>
    <m/>
    <s v="Beneficiario"/>
    <m/>
    <s v="SIN DATO"/>
    <s v="Ninguna"/>
    <s v="Orito"/>
    <m/>
    <n v="3143534527"/>
    <s v="Urbana"/>
    <m/>
    <x v="0"/>
    <x v="3"/>
    <s v="PUTUMAYO"/>
    <x v="3"/>
    <x v="3"/>
    <x v="3"/>
    <s v="I10X"/>
    <m/>
    <m/>
    <m/>
    <s v="Hipertension esencial (primaria)"/>
    <s v="Medicamento"/>
    <n v="1"/>
    <s v="30969-02"/>
    <s v="OSTEOCALÂ® 600 MG TABLETAS RECUBIERTAS"/>
    <s v="23/02/2022"/>
    <n v="8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10190651"/>
    <s v="CC10190651"/>
    <s v="HECTOR"/>
    <m/>
    <s v="OSPINA "/>
    <s v="OSORIO"/>
    <d v="1948-11-25T00:00:00"/>
    <n v="73"/>
    <n v="6"/>
    <s v="Persona mayor"/>
    <s v="Otro Grupo Poblacional"/>
    <s v="Ninguno"/>
    <s v="Ninguno"/>
    <m/>
    <s v="Beneficiario"/>
    <m/>
    <s v="SIN DATO"/>
    <s v="Ninguna"/>
    <s v="Orito"/>
    <m/>
    <n v="3106700666"/>
    <s v="Urbana"/>
    <m/>
    <x v="0"/>
    <x v="3"/>
    <s v="PUTUMAYO"/>
    <x v="3"/>
    <x v="3"/>
    <x v="3"/>
    <s v="I10X"/>
    <m/>
    <m/>
    <m/>
    <s v="Hipertension esencial (primaria)"/>
    <s v="Medicamento"/>
    <n v="1"/>
    <s v="19942545-01"/>
    <s v="CALCITRIOL 0.5 MCG"/>
    <s v="23/02/2022"/>
    <n v="9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66840931"/>
    <s v="CC66840931"/>
    <s v="OMAIRA"/>
    <m/>
    <s v="ERAZO"/>
    <s v="MUÑOZ"/>
    <d v="1969-10-21T00:00:00"/>
    <n v="52"/>
    <n v="5"/>
    <s v="Adultez"/>
    <s v="Otro Grupo Poblacional"/>
    <s v="Ninguno"/>
    <s v="Ninguno"/>
    <m/>
    <s v="Beneficiario"/>
    <m/>
    <s v="SIN DATO"/>
    <s v="Ninguna"/>
    <s v="Orito"/>
    <m/>
    <n v="3213867524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14/02/2022"/>
    <n v="7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4880181"/>
    <s v="CC14880181"/>
    <s v="MARCO"/>
    <s v="ROGELIO"/>
    <s v="RIOS"/>
    <s v="BONILLA"/>
    <d v="1959-03-15T00:00:00"/>
    <n v="62"/>
    <n v="6"/>
    <s v="Persona mayor"/>
    <s v="Otro Grupo Poblacional"/>
    <s v="Ninguno"/>
    <s v="Ninguno"/>
    <m/>
    <s v="Beneficiario"/>
    <m/>
    <s v="SIN DATO"/>
    <s v="Ninguna"/>
    <s v="Orito"/>
    <m/>
    <n v="318381707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14/02/2022"/>
    <n v="85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245305"/>
    <s v="CC5245305"/>
    <s v="AMANCIO"/>
    <m/>
    <s v="AGREDA "/>
    <s v="MADROÑERO"/>
    <d v="1962-05-27T00:00:00"/>
    <n v="59"/>
    <n v="5"/>
    <s v="Adultez"/>
    <s v="Otro Grupo Poblacional"/>
    <s v="Desplazamiento"/>
    <s v="Desplazamiento forzado"/>
    <m/>
    <s v="Beneficiario"/>
    <m/>
    <s v="SIN DATO"/>
    <s v="Ninguna"/>
    <s v="Orito"/>
    <m/>
    <n v="314372150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14/02/2022"/>
    <n v="3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814"/>
    <s v="CC18142814"/>
    <s v="FELIX"/>
    <s v="ANIBAL"/>
    <s v="BACA"/>
    <s v="ERAZO"/>
    <d v="1961-06-23T00:00:00"/>
    <n v="60"/>
    <n v="6"/>
    <s v="Persona mayor"/>
    <s v="Otro Grupo Poblacional"/>
    <s v="Ninguno"/>
    <s v="Ninguno"/>
    <m/>
    <s v="Beneficiario"/>
    <m/>
    <s v="SIN DATO"/>
    <s v="Ninguna"/>
    <s v="Orito"/>
    <m/>
    <n v="31328923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5/02/2022"/>
    <n v="40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72208852"/>
    <s v="CC72208852"/>
    <s v="EFRAIN"/>
    <m/>
    <s v="REYES"/>
    <s v="RANGEL"/>
    <d v="1975-03-01T00:00:00"/>
    <n v="46"/>
    <n v="5"/>
    <s v="Adultez"/>
    <s v="Otro Grupo Poblacional"/>
    <s v="Ninguno"/>
    <s v="Ninguno"/>
    <m/>
    <s v="Beneficiario"/>
    <m/>
    <s v="SIN DATO"/>
    <s v="Ninguna"/>
    <s v="Orito"/>
    <m/>
    <n v="312205323"/>
    <s v="Urbana"/>
    <m/>
    <x v="0"/>
    <x v="0"/>
    <s v="PUTUMAYO"/>
    <x v="0"/>
    <x v="0"/>
    <x v="0"/>
    <s v="I10X"/>
    <m/>
    <m/>
    <m/>
    <s v="Hipertension esencial (primaria)"/>
    <s v="Medicamento"/>
    <n v="1"/>
    <s v="20066125-01"/>
    <s v="VITAMINA C 500 MG TABLETAS MASTICABLES"/>
    <s v="08/02/2022"/>
    <n v="7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9793014"/>
    <s v="CC59793014"/>
    <s v="FANY"/>
    <s v="RUBIELA"/>
    <s v="PORTILLA"/>
    <s v="VALENCIA"/>
    <d v="1963-06-16T00:00:00"/>
    <n v="58"/>
    <n v="5"/>
    <s v="Adultez"/>
    <s v="Otro Grupo Poblacional"/>
    <s v="Ninguno"/>
    <s v="Ninguno"/>
    <m/>
    <s v="Beneficiario"/>
    <m/>
    <s v="SIN DATO"/>
    <s v="Ninguna"/>
    <s v="Orito"/>
    <m/>
    <n v="3118531604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15/02/2022"/>
    <n v="5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87453148"/>
    <s v="CC87453148"/>
    <s v="SILVIO"/>
    <s v="OSWALDO"/>
    <s v="PORTILLO"/>
    <s v="VALENCIA"/>
    <d v="1971-10-15T00:00:00"/>
    <n v="50"/>
    <n v="5"/>
    <s v="Adultez"/>
    <s v="Otro Grupo Poblacional"/>
    <s v="Desplazamiento"/>
    <s v="Desplazamiento forzado"/>
    <m/>
    <s v="Beneficiario"/>
    <m/>
    <s v="SIN DATO"/>
    <s v="Ninguna"/>
    <s v="Orito"/>
    <m/>
    <n v="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11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1802852"/>
    <s v="CC11802852"/>
    <s v="LUIS "/>
    <s v="FELIPE"/>
    <s v="PALOMEQUE"/>
    <s v="BEJARANO"/>
    <d v="1975-05-18T00:00:00"/>
    <n v="46"/>
    <n v="5"/>
    <s v="Adultez"/>
    <s v="Otro Grupo Poblacional"/>
    <s v="Ninguno"/>
    <s v="Ninguno"/>
    <m/>
    <s v="Beneficiario"/>
    <m/>
    <s v="SIN DATO"/>
    <s v="Ninguna"/>
    <s v="Orito"/>
    <m/>
    <n v="314485983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6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27480925"/>
    <s v="CC27480925"/>
    <s v="OLIVA "/>
    <s v="DEL CARMEN"/>
    <s v="MUÑOZ"/>
    <s v="MUÑOZ"/>
    <d v="1966-02-27T00:00:00"/>
    <n v="55"/>
    <n v="5"/>
    <s v="Adultez"/>
    <s v="Otro Grupo Poblacional"/>
    <s v="Ninguno"/>
    <s v="Ninguno"/>
    <m/>
    <s v="Beneficiario"/>
    <m/>
    <s v="SIN DATO"/>
    <s v="Ninguna"/>
    <s v="Orito"/>
    <m/>
    <n v="320970461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06/02/2022"/>
    <n v="4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7490121"/>
    <s v="CC97490121"/>
    <s v="MILTON "/>
    <s v="HENRY"/>
    <s v="SALCEDO"/>
    <s v="MEDINA"/>
    <d v="1973-09-28T00:00:00"/>
    <n v="48"/>
    <n v="5"/>
    <s v="Adultez"/>
    <s v="Otro Grupo Poblacional"/>
    <s v="Desplazamiento"/>
    <s v="Desplazamiento forzado"/>
    <m/>
    <s v="Beneficiario"/>
    <m/>
    <s v="SIN DATO"/>
    <s v="Ninguna"/>
    <s v="Orito"/>
    <m/>
    <n v="3202873749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7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69050058"/>
    <s v="CC69050058"/>
    <s v="ROSALBA"/>
    <m/>
    <s v="GARCIA "/>
    <s v="ROZO"/>
    <d v="1958-08-06T00:00:00"/>
    <n v="63"/>
    <n v="6"/>
    <s v="Persona mayor"/>
    <s v="Otro Grupo Poblacional"/>
    <s v="Ninguno"/>
    <s v="Ninguno"/>
    <m/>
    <s v="Beneficiario"/>
    <m/>
    <s v="SIN DATO"/>
    <s v="Ninguna"/>
    <s v="Orito"/>
    <m/>
    <n v="310228849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8/02/2022"/>
    <n v="1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9841128"/>
    <s v="CC39841128"/>
    <s v="RUTH "/>
    <m/>
    <s v="DELFINA"/>
    <s v="TREJOS"/>
    <d v="1975-02-16T00:00:00"/>
    <n v="47"/>
    <n v="5"/>
    <s v="Adultez"/>
    <s v="Otro Grupo Poblacional"/>
    <s v="Desplazamiento"/>
    <s v="Amenaza"/>
    <m/>
    <s v="Beneficiario"/>
    <m/>
    <s v="SIN DATO"/>
    <s v="Ninguna"/>
    <s v="Orito"/>
    <m/>
    <n v="3132453245"/>
    <s v="Urbana"/>
    <m/>
    <x v="0"/>
    <x v="5"/>
    <s v="PUTUMAYO"/>
    <x v="5"/>
    <x v="5"/>
    <x v="5"/>
    <s v="I10X"/>
    <m/>
    <m/>
    <m/>
    <s v="Hipertension esencial (primaria)"/>
    <s v="Medicamento"/>
    <n v="1"/>
    <s v="19942545-01"/>
    <s v="CALCITRIOL 0.5 MCG"/>
    <s v="23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0704316"/>
    <s v="CC30704316"/>
    <s v="ROSARIO"/>
    <s v="OLGA"/>
    <s v="ROSERO"/>
    <s v="CISNEROS"/>
    <d v="1953-01-01T00:00:00"/>
    <n v="69"/>
    <n v="6"/>
    <s v="Persona mayor"/>
    <s v="Otro Grupo Poblacional"/>
    <s v="Ninguno"/>
    <s v="Ninguno"/>
    <m/>
    <s v="Beneficiario"/>
    <m/>
    <s v="SIN DATO"/>
    <s v="Ninguna"/>
    <s v="Orito"/>
    <m/>
    <n v="3112321946"/>
    <s v="Urbana"/>
    <m/>
    <x v="0"/>
    <x v="3"/>
    <s v="PUTUMAYO"/>
    <x v="3"/>
    <x v="3"/>
    <x v="3"/>
    <s v="I10X"/>
    <m/>
    <m/>
    <m/>
    <s v="Hipertension esencial (primaria)"/>
    <s v="Procedimiento"/>
    <n v="1"/>
    <s v="01882317"/>
    <s v="ECOGRAFIA DOPPLER DE VASOS VENOSOS DE MIEMBROS INFERIORES"/>
    <s v="27/02/2022"/>
    <n v="9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2976500"/>
    <s v="CC12976500"/>
    <s v="MARIO"/>
    <s v="FERNANDO"/>
    <s v="VELASQUEZ"/>
    <s v="NOAP"/>
    <d v="1962-06-15T00:00:00"/>
    <n v="59"/>
    <n v="5"/>
    <s v="Adultez"/>
    <s v="Otro Grupo Poblacional"/>
    <s v="Ninguno"/>
    <s v="Ninguno"/>
    <m/>
    <s v="Beneficiario"/>
    <m/>
    <s v="SIN DATO"/>
    <s v="Ninguna"/>
    <s v="Orito"/>
    <m/>
    <n v="312359194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1"/>
    <s v="CONSULTA DE PRIMERA VEZ POR MEDICINA GENERAL"/>
    <s v="19/02/2022"/>
    <n v="2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8123667"/>
    <s v="CC18123667"/>
    <s v="HENRY"/>
    <s v="JHONY"/>
    <s v="PORTILLA"/>
    <s v="GOMEZ"/>
    <d v="1963-02-19T00:00:00"/>
    <n v="59"/>
    <n v="5"/>
    <s v="Adultez"/>
    <s v="Otro Grupo Poblacional"/>
    <s v="Ninguno"/>
    <s v="Ninguno"/>
    <m/>
    <s v="Beneficiario"/>
    <m/>
    <s v="SIN DATO"/>
    <s v="Ninguna"/>
    <s v="Orito"/>
    <m/>
    <n v="3112787614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16/02/2022"/>
    <n v="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8337482"/>
    <s v="CC98337482"/>
    <s v="JUAN"/>
    <s v="CARLOS"/>
    <s v="BENAVIDES"/>
    <s v="BRAVO"/>
    <d v="1968-05-30T00:00:00"/>
    <n v="53"/>
    <n v="5"/>
    <s v="Adultez"/>
    <s v="Otro Grupo Poblacional"/>
    <s v="Desplazamiento"/>
    <s v="Desplazamiento forzado"/>
    <m/>
    <s v="Beneficiario"/>
    <m/>
    <s v="SIN DATO"/>
    <s v="Ninguna"/>
    <s v="Orito"/>
    <m/>
    <n v="3222166528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19867-18"/>
    <s v="LIPITORÂ® 40 MG. TABLETAS"/>
    <s v="23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284"/>
    <s v="CC18142284"/>
    <s v="JULIAN"/>
    <m/>
    <s v="MEZA"/>
    <s v="ANGULO"/>
    <d v="1957-01-07T00:00:00"/>
    <n v="65"/>
    <n v="6"/>
    <s v="Persona mayor"/>
    <s v="Otro Grupo Poblacional"/>
    <s v="Ninguno"/>
    <s v="Ninguno"/>
    <m/>
    <s v="Beneficiario"/>
    <m/>
    <s v="SIN DATO"/>
    <s v="Ninguna"/>
    <s v="Orito"/>
    <m/>
    <n v="3143410190"/>
    <s v="Urbana"/>
    <m/>
    <x v="0"/>
    <x v="2"/>
    <s v="PUTUMAYO"/>
    <x v="2"/>
    <x v="2"/>
    <x v="2"/>
    <s v="I10X"/>
    <m/>
    <m/>
    <m/>
    <s v="Hipertension esencial (primaria)"/>
    <s v="Medicamento"/>
    <n v="1"/>
    <s v="20032631-40"/>
    <s v="LOSARTAN 100 MG"/>
    <s v="23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75176"/>
    <s v="CC3175176"/>
    <s v="AMADEO"/>
    <m/>
    <s v="GURANIZO"/>
    <s v="ANDRADE"/>
    <d v="1975-06-13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3062456"/>
    <s v="Urbana"/>
    <m/>
    <x v="0"/>
    <x v="2"/>
    <s v="PUTUMAYO"/>
    <x v="2"/>
    <x v="2"/>
    <x v="2"/>
    <s v="I10X"/>
    <m/>
    <m/>
    <m/>
    <s v="Hipertension esencial (primaria)"/>
    <s v="Medicamento"/>
    <n v="1"/>
    <s v="19993255-14"/>
    <s v="GLIBENCLAMIDA 5 MG."/>
    <s v="23/02/2022"/>
    <n v="482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2486"/>
    <s v="CC41102486"/>
    <s v="CARMELA"/>
    <s v="FANNY"/>
    <s v="JIMENEZ"/>
    <s v="BENAVIDES"/>
    <d v="1960-07-18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3374520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3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570336"/>
    <s v="CC87570336"/>
    <s v="JORGE"/>
    <s v="ARMANDO"/>
    <s v="CHAMORRO"/>
    <s v="ARCOS"/>
    <d v="1960-04-21T00:00:00"/>
    <n v="58"/>
    <n v="5"/>
    <s v="Adultez"/>
    <s v="Otro Grupo Poblacional"/>
    <s v="Ninguno"/>
    <s v="Ninguno"/>
    <m/>
    <s v="Beneficiario"/>
    <m/>
    <s v="SIN DATO"/>
    <s v="Ninguna"/>
    <s v="Puerto Asís"/>
    <m/>
    <n v="3143153620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23/02/2022"/>
    <n v="3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5006"/>
    <s v="CC18105006"/>
    <s v="LEONARDO"/>
    <m/>
    <s v="VALENCIA"/>
    <s v="RODRIGUEZ"/>
    <d v="1941-02-16T00:00:00"/>
    <n v="77"/>
    <n v="6"/>
    <s v="Persona mayor"/>
    <s v="Otro Grupo Poblacional"/>
    <s v="Ninguno"/>
    <s v="Ninguno"/>
    <m/>
    <s v="Beneficiario"/>
    <m/>
    <s v="SIN DATO"/>
    <s v="Ninguna"/>
    <s v="Puerto Asís"/>
    <m/>
    <n v="3113850848"/>
    <s v="Urbana"/>
    <m/>
    <x v="0"/>
    <x v="0"/>
    <s v="PUTUMAYO"/>
    <x v="0"/>
    <x v="0"/>
    <x v="0"/>
    <s v="I10X"/>
    <m/>
    <m/>
    <m/>
    <s v="Hipertension esencial (primaria)"/>
    <s v="Procedimiento"/>
    <n v="1"/>
    <s v="01895100"/>
    <s v="ELECTROCARDIOGRAMA DE RITMO O DE SUPERFICIE SOD"/>
    <s v="25/02/2022"/>
    <n v="3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13251"/>
    <s v="CC30713251"/>
    <s v="MARIA"/>
    <s v="ALEJANDRINA"/>
    <s v="JURADO"/>
    <s v="SANJUAN"/>
    <d v="1955-11-0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1592899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0/02/2022"/>
    <n v="3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4729"/>
    <s v="CC41104729"/>
    <s v="JANETH"/>
    <s v="LILIANA"/>
    <s v="LOPEZ "/>
    <s v="MORA"/>
    <d v="1970-08-05T00:00:00"/>
    <n v="48"/>
    <n v="5"/>
    <s v="Adultez"/>
    <s v="Otro Grupo Poblacional"/>
    <s v="Ninguno"/>
    <s v="Ninguno"/>
    <m/>
    <s v="Beneficiario"/>
    <m/>
    <s v="SIN DATO"/>
    <s v="Ninguna"/>
    <s v="Puerto Asís"/>
    <m/>
    <n v="312432696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8/02/2022"/>
    <n v="2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556"/>
    <s v="CC18107556"/>
    <s v="RICARDO"/>
    <s v="LEON"/>
    <s v="BENAVIDES"/>
    <s v="GOMEZ"/>
    <d v="1956-12-19T00:00:00"/>
    <n v="61"/>
    <n v="6"/>
    <s v="Persona mayor"/>
    <s v="Otro Grupo Poblacional"/>
    <s v="Ninguno"/>
    <s v="Ninguno"/>
    <m/>
    <s v="Beneficiario"/>
    <m/>
    <s v="SIN DATO"/>
    <s v="Ninguna"/>
    <s v="Puerto Asís"/>
    <m/>
    <n v="3108667658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1907106"/>
    <s v="UROANALISIS"/>
    <s v="02/02/2022"/>
    <n v="38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692"/>
    <s v="CC41101692"/>
    <s v="VALERIA MARIA"/>
    <s v="ESPERANZA "/>
    <s v="BRAVO"/>
    <s v="GALARZA"/>
    <d v="1955-12-09T00:00:00"/>
    <n v="65"/>
    <n v="6"/>
    <s v="Persona mayor"/>
    <s v="Otro Grupo Poblacional"/>
    <s v="Desplazamiento"/>
    <s v="Amenaza"/>
    <m/>
    <s v="Beneficiario"/>
    <m/>
    <s v="SIN DATO"/>
    <s v="Ninguna"/>
    <s v="Puerto Asís"/>
    <m/>
    <n v="3203424765"/>
    <s v="Urbana"/>
    <m/>
    <x v="0"/>
    <x v="0"/>
    <s v="PUTUMAYO"/>
    <x v="0"/>
    <x v="0"/>
    <x v="0"/>
    <s v="I10X"/>
    <m/>
    <m/>
    <m/>
    <s v="Hipertension esencial (primaria)"/>
    <s v="Procedimiento"/>
    <n v="1"/>
    <s v="01902208"/>
    <s v="HEMOGRAMA II ( HEMOGLOBINA HEMATOCRITO RECUENTO DE ERITROCITOS INDICES ERITROCITARIOS LEUCOGRAMA RECUENTO DE PLAQUETAS E INDICES PLAQUETARIOS ) SEMIAUTOMATIZADO"/>
    <s v="02/02/2022"/>
    <n v="3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26616207"/>
    <s v="CC26616207"/>
    <s v="RUBIELA"/>
    <m/>
    <s v="SCARPETTA "/>
    <s v="CAMACHO"/>
    <d v="1949-11-14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0"/>
    <s v="PUTUMAYO"/>
    <x v="0"/>
    <x v="0"/>
    <x v="0"/>
    <s v="I10X"/>
    <m/>
    <m/>
    <m/>
    <s v="Hipertension esencial (primaria)"/>
    <s v="Procedimiento"/>
    <n v="1"/>
    <s v="01903842"/>
    <s v="GLUCOSA PRE Y POST CARGA DE GLUCOSA. -- INCY : CARGA DE GLUCOSA"/>
    <s v="02/02/2022"/>
    <n v="6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834"/>
    <s v="CC69015834"/>
    <s v="CAICEDO"/>
    <m/>
    <s v="JAQUELINE"/>
    <s v="NOAP"/>
    <d v="1972-05-21T00:00:00"/>
    <n v="47"/>
    <n v="5"/>
    <s v="Adultez"/>
    <s v="Afrocolombiano"/>
    <s v="Desplazamiento"/>
    <s v="Homicidio"/>
    <m/>
    <s v="Beneficiario"/>
    <m/>
    <s v="SIN DATO"/>
    <s v="Negro, afrocolombiano"/>
    <s v="Puerto Asís"/>
    <m/>
    <n v="3114642763"/>
    <s v="Urbana"/>
    <m/>
    <x v="0"/>
    <x v="0"/>
    <s v="PUTUMAYO"/>
    <x v="0"/>
    <x v="0"/>
    <x v="0"/>
    <s v="I10X"/>
    <m/>
    <m/>
    <m/>
    <s v="Hipertension esencial (primaria)"/>
    <s v="Medicamento"/>
    <n v="1"/>
    <s v="19990265-02"/>
    <s v="ACIDO FOLICO 1 MG TABLETAS"/>
    <s v="03/02/2022"/>
    <n v="5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45482"/>
    <s v="CC30745482"/>
    <s v="MONTENEGRO"/>
    <s v="GARCIA"/>
    <s v="MIRYAM"/>
    <s v="DEL ROCIO"/>
    <d v="1969-11-05T00:00:00"/>
    <n v="51"/>
    <n v="5"/>
    <s v="Adultez"/>
    <s v="Otro Grupo Poblacional"/>
    <s v="Ninguno"/>
    <s v="Ninguno"/>
    <m/>
    <s v="Beneficiario"/>
    <m/>
    <s v="SIN DATO"/>
    <s v="Ninguna"/>
    <s v="Puerto Asís"/>
    <m/>
    <n v="320251752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148"/>
    <s v="CC41101148"/>
    <s v="GLORIA"/>
    <s v="SONIA"/>
    <s v="LOPEZ "/>
    <s v="BENAVIDES"/>
    <d v="1956-08-1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18008817"/>
    <s v="Urbana"/>
    <m/>
    <x v="0"/>
    <x v="4"/>
    <s v="PUTUMAYO"/>
    <x v="4"/>
    <x v="4"/>
    <x v="4"/>
    <s v="I10X"/>
    <m/>
    <m/>
    <m/>
    <s v="Hipertension esencial (primaria)"/>
    <s v="Procedimiento"/>
    <n v="1"/>
    <s v="01890266"/>
    <s v="CONSULTA DE PRIMERA VEZ POR ESPECIALISTA EN MEDICINA INTERNA"/>
    <s v="03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389395"/>
    <s v="CC18389395"/>
    <s v="JORGE"/>
    <s v="IVAN"/>
    <s v="OSPINA"/>
    <s v="NOAP"/>
    <d v="1965-07-17T00:00:00"/>
    <n v="55"/>
    <n v="5"/>
    <s v="Adultez"/>
    <s v="Otro Grupo Poblacional"/>
    <s v="Ninguno"/>
    <s v="Ninguno"/>
    <m/>
    <s v="Beneficiario"/>
    <m/>
    <s v="SIN DATO"/>
    <s v="Ninguna"/>
    <s v="Puerto Asís"/>
    <m/>
    <n v="3112311435"/>
    <s v="Urbana"/>
    <m/>
    <x v="0"/>
    <x v="2"/>
    <s v="PUTUMAYO"/>
    <x v="2"/>
    <x v="2"/>
    <x v="2"/>
    <s v="I10X"/>
    <m/>
    <m/>
    <m/>
    <s v="Hipertension esencial (primaria)"/>
    <s v="Procedimiento"/>
    <n v="1"/>
    <s v="01881202"/>
    <s v="ECOCARDIOGRAMA TRANSTORACICO"/>
    <s v="01/02/2022"/>
    <n v="2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2962092"/>
    <s v="CC12962092"/>
    <s v="HUGO"/>
    <s v="HERNANDO"/>
    <s v="TABLA "/>
    <s v="RAMIREZ"/>
    <d v="1954-11-08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0278338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3/02/2022"/>
    <n v="2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78587332"/>
    <s v="CC78587332"/>
    <s v="HEMEL"/>
    <s v="ANTONIO"/>
    <s v="SOTO"/>
    <s v="NOAP"/>
    <d v="1970-06-19T00:00:00"/>
    <n v="48"/>
    <n v="5"/>
    <s v="Adultez"/>
    <s v="Otro Grupo Poblacional"/>
    <s v="Ninguno"/>
    <s v="Ninguno"/>
    <m/>
    <s v="Beneficiario"/>
    <m/>
    <s v="SIN DATO"/>
    <s v="Ninguna"/>
    <s v="Puerto Asís"/>
    <m/>
    <n v="3105882542"/>
    <s v="Rural"/>
    <m/>
    <x v="0"/>
    <x v="2"/>
    <s v="PUTUMAYO"/>
    <x v="2"/>
    <x v="2"/>
    <x v="2"/>
    <s v="I10X"/>
    <m/>
    <m/>
    <m/>
    <s v="Hipertension esencial (primaria)"/>
    <s v="Procedimiento"/>
    <n v="1"/>
    <s v="01890366"/>
    <s v="CONSULTA DE CONTROL O DE SEGUIMIENTO POR ESPECIALISTA EN MEDICINA INTERNA"/>
    <s v="11/02/2022"/>
    <n v="1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4089"/>
    <s v="CC27354089"/>
    <s v="ELSA"/>
    <s v="DEL CARMEN"/>
    <s v="PEÑA"/>
    <s v="HERNANDEZ"/>
    <d v="1953-07-05T00:00:00"/>
    <n v="68"/>
    <n v="6"/>
    <s v="Persona mayor"/>
    <s v="Otro Grupo Poblacional"/>
    <s v="Ninguno"/>
    <s v="Ninguno"/>
    <m/>
    <s v="Beneficiario"/>
    <m/>
    <s v="SIN DATO"/>
    <s v="Ninguna"/>
    <s v="Puerto Asís"/>
    <m/>
    <n v="311440693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8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5298581"/>
    <s v="CC5298581"/>
    <s v="ROBERTO"/>
    <m/>
    <s v="ACOSTA"/>
    <s v="QUINTERO"/>
    <d v="1955-01-16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15960344"/>
    <s v="Urbana"/>
    <m/>
    <x v="0"/>
    <x v="2"/>
    <s v="PUTUMAYO"/>
    <x v="2"/>
    <x v="2"/>
    <x v="2"/>
    <s v="I10X"/>
    <m/>
    <m/>
    <m/>
    <s v="Hipertension esencial (primaria)"/>
    <s v="Procedimiento"/>
    <n v="1"/>
    <s v="01903426"/>
    <s v="HEMOGLOBINA GLICOSILADA AUTOMATIZADA"/>
    <s v="22/02/2022"/>
    <n v="1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69027273"/>
    <s v="CC69027273"/>
    <s v="MARIA"/>
    <s v="JABLEIDY"/>
    <s v="SANCHEZ"/>
    <s v="RAYO"/>
    <d v="1977-07-24T00:00:00"/>
    <n v="42"/>
    <n v="5"/>
    <s v="Adultez"/>
    <s v="Otro Grupo Poblacional"/>
    <s v="Ninguno"/>
    <s v="Ninguno"/>
    <m/>
    <s v="Beneficiario"/>
    <m/>
    <s v="SIN DATO"/>
    <s v="Ninguna"/>
    <s v="Puerto Asís"/>
    <m/>
    <n v="3106253529"/>
    <s v="Urbana"/>
    <m/>
    <x v="0"/>
    <x v="2"/>
    <s v="PUTUMAYO"/>
    <x v="2"/>
    <x v="2"/>
    <x v="2"/>
    <s v="I10X"/>
    <m/>
    <m/>
    <m/>
    <s v="Hipertension esencial (primaria)"/>
    <s v="Procedimiento"/>
    <n v="1"/>
    <s v="01902210"/>
    <s v="HEMOGRAMA IV ( HEMOGLOBINA HEMATOCRITO RECUENTO DE ERITROCITOS INDICES ERITROCITARIOS LEUCOGRAMA RECUENTO DE PLAQUETAS INDICES PLAQUETARIOS Y MORFOLOGIA ELECTRONICA E HISTOGRAMA ) AUTOMATIZADO"/>
    <s v="22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709377"/>
    <s v="CC4709377"/>
    <s v="MIGUEL"/>
    <s v="ANGEL"/>
    <s v="MONTILLA"/>
    <s v="ORTIZ"/>
    <d v="1968-07-22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34677453"/>
    <s v="Urbana"/>
    <m/>
    <x v="0"/>
    <x v="2"/>
    <s v="PUTUMAYO"/>
    <x v="2"/>
    <x v="2"/>
    <x v="2"/>
    <s v="I10X"/>
    <m/>
    <m/>
    <m/>
    <s v="Hipertension esencial (primaria)"/>
    <s v="Procedimiento"/>
    <n v="1"/>
    <s v="01903801"/>
    <s v="ACIDO URICO EN SUERO U OTROS FLUIDOS"/>
    <s v="22/02/2022"/>
    <n v="1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538806"/>
    <s v="CC31538806"/>
    <s v="SANDRA"/>
    <s v="MILENA"/>
    <s v="MINA"/>
    <s v="CHARA"/>
    <d v="1978-04-13T00:00:00"/>
    <n v="40"/>
    <n v="5"/>
    <s v="Adultez"/>
    <s v="Afrocolombiano"/>
    <s v="Ninguno"/>
    <s v="Ninguno"/>
    <m/>
    <s v="Beneficiario"/>
    <m/>
    <s v="SIN DATO"/>
    <s v="Negro, afrocolombiano"/>
    <s v="Puerto Asís"/>
    <m/>
    <n v="3143146379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22/02/2022"/>
    <n v="1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4736"/>
    <s v="CC18184736"/>
    <s v="ROBINSON"/>
    <s v="NONE"/>
    <s v="JIMENEZ"/>
    <s v="ZOLANO"/>
    <d v="1972-11-04T00:00:00"/>
    <n v="46"/>
    <n v="5"/>
    <s v="Adultez"/>
    <s v="Otro Grupo Poblacional"/>
    <s v="Ninguno"/>
    <s v="Ninguno"/>
    <m/>
    <s v="Beneficiario"/>
    <m/>
    <s v="SIN DATO"/>
    <s v="Negro, afrocolombiano"/>
    <s v="Puerto Asís"/>
    <m/>
    <n v="3215643255"/>
    <s v="Urbana"/>
    <m/>
    <x v="0"/>
    <x v="2"/>
    <s v="PUTUMAYO"/>
    <x v="2"/>
    <x v="2"/>
    <x v="2"/>
    <s v="I10X"/>
    <m/>
    <m/>
    <m/>
    <s v="Hipertension esencial (primaria)"/>
    <s v="Procedimiento"/>
    <n v="1"/>
    <s v="01902218"/>
    <s v="RECUENTO DE EOSINOFILO EN CUALQUIER MUESTRA"/>
    <s v="22/02/2022"/>
    <n v="51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693"/>
    <s v="CC18107693"/>
    <s v="IGNACIO"/>
    <m/>
    <s v="VARGAS"/>
    <s v="NOAP"/>
    <d v="1957-06-22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123682989"/>
    <s v="Urbana"/>
    <m/>
    <x v="0"/>
    <x v="2"/>
    <s v="PUTUMAYO"/>
    <x v="2"/>
    <x v="2"/>
    <x v="2"/>
    <s v="I10X"/>
    <m/>
    <m/>
    <m/>
    <s v="Hipertension esencial (primaria)"/>
    <s v="Medicamento"/>
    <n v="1"/>
    <s v="44056-04"/>
    <s v="CARBAMAZEPINA 200 MG TABLETAS"/>
    <s v="24/02/2022"/>
    <n v="18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3142"/>
    <s v="CC69023142"/>
    <s v="MARIBEL"/>
    <s v="DALILA"/>
    <s v="VELASQUEZ"/>
    <s v="DIAZ"/>
    <d v="1982-09-21T00:00:00"/>
    <n v="37"/>
    <n v="5"/>
    <s v="Adultez"/>
    <s v="Otro Grupo Poblacional"/>
    <s v="Desplazamiento"/>
    <s v="Homicidio"/>
    <m/>
    <s v="Beneficiario"/>
    <m/>
    <s v="SIN DATO"/>
    <s v="Ninguna"/>
    <s v="Puerto Asís"/>
    <m/>
    <n v="3224191494"/>
    <s v="Rural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24/02/2022"/>
    <n v="2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2982395"/>
    <s v="CC12982395"/>
    <s v="DIEGO"/>
    <s v="MARIA"/>
    <s v="CORDOBA"/>
    <s v="MELO"/>
    <d v="1963-08-30T00:00:00"/>
    <n v="55"/>
    <n v="5"/>
    <s v="Adultez"/>
    <s v="Otro Grupo Poblacional"/>
    <s v="Ninguno"/>
    <s v="Ninguno"/>
    <m/>
    <s v="Beneficiario"/>
    <m/>
    <s v="SIN DATO"/>
    <s v="Ninguna"/>
    <s v="Puerto Asís"/>
    <m/>
    <n v="3138304237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24/02/2022"/>
    <n v="1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12"/>
    <s v="CC41102012"/>
    <s v="ROSA"/>
    <s v="ABDIAS"/>
    <s v="ANGULO"/>
    <s v="RIVADENEIRA"/>
    <d v="1957-11-19T00:00:00"/>
    <n v="61"/>
    <n v="6"/>
    <s v="Persona mayor"/>
    <s v="Afrocolombiano"/>
    <s v="Ninguno"/>
    <s v="Ninguno"/>
    <m/>
    <s v="Beneficiario"/>
    <m/>
    <s v="SIN DATO"/>
    <s v="Negro, afrocolombiano"/>
    <s v="Puerto Asís"/>
    <m/>
    <n v="3118474077"/>
    <s v="Urbana"/>
    <m/>
    <x v="0"/>
    <x v="0"/>
    <s v="PUTUMAYO"/>
    <x v="0"/>
    <x v="0"/>
    <x v="0"/>
    <s v="I10X"/>
    <m/>
    <m/>
    <m/>
    <s v="Hipertension esencial (primaria)"/>
    <s v="Procedimiento"/>
    <n v="1"/>
    <s v="01895100"/>
    <s v="ELECTROCARDIOGRAMA DE RITMO O DE SUPERFICIE SOD"/>
    <s v="02/02/2022"/>
    <n v="2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48"/>
    <s v="CC18109948"/>
    <s v="HENRY"/>
    <s v="WILLIAM"/>
    <s v="VELASCO"/>
    <s v="LEGARDA"/>
    <d v="1963-02-12T00:00:00"/>
    <n v="56"/>
    <n v="5"/>
    <s v="Adultez"/>
    <s v="Otro Grupo Poblacional"/>
    <s v="Ninguno"/>
    <s v="Ninguno"/>
    <m/>
    <s v="Beneficiario"/>
    <m/>
    <s v="SIN DATO"/>
    <s v="Ninguna"/>
    <s v="Puerto Asís"/>
    <m/>
    <n v="310589205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2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348542"/>
    <s v="CC5348542"/>
    <s v="FRANCO"/>
    <s v="HERNANDO"/>
    <s v="BASTIDAS"/>
    <s v="GUERRERO"/>
    <d v="1956-02-29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208378775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3/02/2022"/>
    <n v="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10912"/>
    <s v="CC18110912"/>
    <s v="WILLIAM"/>
    <s v="HERNAN"/>
    <s v="PENAGOS"/>
    <s v="CHAVEZ"/>
    <d v="1967-03-03T00:00:00"/>
    <n v="54"/>
    <n v="5"/>
    <s v="Adultez"/>
    <s v="Otro Grupo Poblacional"/>
    <s v="Ninguno"/>
    <s v="Ninguno"/>
    <m/>
    <s v="Beneficiario"/>
    <m/>
    <s v="SIN DATO"/>
    <s v="Ninguna"/>
    <s v="Puerto Asís"/>
    <m/>
    <n v="3142966914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3/02/2022"/>
    <n v="2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881"/>
    <s v="CC41103881"/>
    <s v="NIDIA "/>
    <s v="DEL SOCORRO"/>
    <s v="RODRIGUEZ"/>
    <s v="YELA"/>
    <d v="1964-02-10T00:00:00"/>
    <n v="57"/>
    <n v="5"/>
    <s v="Adultez"/>
    <s v="Afrocolombiano"/>
    <s v="Ninguno"/>
    <s v="Ninguno"/>
    <m/>
    <s v="Beneficiario"/>
    <m/>
    <s v="SIN DATO"/>
    <s v="Negro, afrocolombiano"/>
    <s v="Puerto Asís"/>
    <m/>
    <n v="3125956596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3/02/2022"/>
    <n v="5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7901"/>
    <s v="CC18107901"/>
    <s v="HERNAN"/>
    <s v="GONZALO"/>
    <s v="CORAL"/>
    <s v="LUNA"/>
    <d v="1956-07-10T00:00:00"/>
    <n v="62"/>
    <n v="6"/>
    <s v="Persona mayor"/>
    <s v="Otro Grupo Poblacional"/>
    <s v="Ninguno"/>
    <s v="Ninguno"/>
    <m/>
    <s v="Beneficiario"/>
    <m/>
    <s v="SIN DATO"/>
    <s v="Ninguna"/>
    <s v="Puerto Asís"/>
    <m/>
    <s v="3158569359 3115146052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3/02/2022"/>
    <n v="3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94"/>
    <s v="CC41101094"/>
    <s v="AMPARO"/>
    <m/>
    <s v="OSORIO"/>
    <s v="RESTREPO"/>
    <d v="1954-01-20T00:00:00"/>
    <n v="67"/>
    <n v="6"/>
    <s v="Persona mayor"/>
    <s v="Otro Grupo Poblacional"/>
    <s v="Ninguno"/>
    <s v="Ninguno"/>
    <m/>
    <s v="Beneficiario"/>
    <m/>
    <s v="SIN DATO"/>
    <s v="Ninguna"/>
    <s v="Puerto Asís"/>
    <m/>
    <s v="3213220332 3123536104"/>
    <s v="Urbana"/>
    <m/>
    <x v="0"/>
    <x v="3"/>
    <s v="PUTUMAYO"/>
    <x v="3"/>
    <x v="3"/>
    <x v="3"/>
    <s v="I10X"/>
    <m/>
    <m/>
    <m/>
    <s v="Hipertension esencial (primaria)"/>
    <s v="Procedimiento"/>
    <n v="1"/>
    <s v="01881202"/>
    <s v="ECOCARDIOGRAMA TRANSTORACICO"/>
    <s v="03/02/2022"/>
    <n v="3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1069"/>
    <s v="CC35891069"/>
    <s v="JACKSY"/>
    <s v="GEOVVANY"/>
    <s v="PALACIOS"/>
    <s v="ALVAREZ"/>
    <d v="1975-06-12T00:00:00"/>
    <n v="46"/>
    <n v="5"/>
    <s v="Adultez"/>
    <s v="Otro Grupo Poblacional"/>
    <s v="Ninguno"/>
    <s v="Ninguno"/>
    <m/>
    <s v="Beneficiario"/>
    <m/>
    <s v="SIN DATO"/>
    <s v="Ninguna"/>
    <s v="Puerto Asís"/>
    <m/>
    <n v="317382556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3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590"/>
    <s v="CC69026590"/>
    <s v="YORCELY"/>
    <m/>
    <s v="MELECIO"/>
    <s v="CAICEDO"/>
    <d v="1975-06-16T00:00:00"/>
    <n v="46"/>
    <n v="5"/>
    <s v="Adultez"/>
    <s v="Afrocolombiano"/>
    <s v="Ninguno"/>
    <s v="Ninguno"/>
    <m/>
    <s v="Beneficiario"/>
    <m/>
    <s v="SIN DATO"/>
    <s v="Negro, afrocolombiano"/>
    <s v="Puerto Asís"/>
    <m/>
    <n v="321376530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3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39273345"/>
    <s v="CC39273345"/>
    <s v="LUZ "/>
    <s v="AMPARO"/>
    <s v="ARROYO"/>
    <s v="MARTINEZ"/>
    <d v="1967-07-20T00:00:00"/>
    <n v="54"/>
    <n v="5"/>
    <s v="Adultez"/>
    <s v="Otro Grupo Poblacional"/>
    <s v="Ninguno"/>
    <s v="Ninguno"/>
    <m/>
    <s v="Beneficiario"/>
    <m/>
    <s v="SIN DATO"/>
    <s v="Ninguna"/>
    <s v="Puerto Asís"/>
    <m/>
    <s v="3125544142 - 3123057798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2/02/2022"/>
    <n v="7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7480538"/>
    <s v="CC97480538"/>
    <s v="JULIO"/>
    <s v="ARCESIO"/>
    <s v="MORA "/>
    <s v="PANTOJA"/>
    <d v="1974-04-03T00:00:00"/>
    <n v="48"/>
    <n v="5"/>
    <s v="Adultez"/>
    <s v="Otro Grupo Poblacional"/>
    <s v="Ninguno"/>
    <s v="Ninguno"/>
    <m/>
    <s v="Beneficiario"/>
    <m/>
    <s v="SIN DATO"/>
    <s v="Ninguna"/>
    <s v="Puerto Asís"/>
    <m/>
    <n v="3173772770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165"/>
    <s v="TRANSPORTE COMERCIAL TERRESTRE - SIMPLE PASTO ( NARIÃƒÂ‘O ) A MOCOA ( PUTUMAYO )"/>
    <s v="17/02/2022"/>
    <n v="9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09"/>
    <s v="CC41102009"/>
    <s v="NOHORA"/>
    <s v="VIRGINIA"/>
    <s v="CUELLAR"/>
    <s v="NOAP"/>
    <d v="1959-01-26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25548384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11"/>
    <s v="TRANSPORTE COMERCIAL TERRESTRE - SIMPLE MOCOA ( PUTUMAYO ) A PASTO ( NARIÃƒÂ‘O )"/>
    <s v="15/02/2022"/>
    <n v="3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41"/>
    <s v="CC41101041"/>
    <s v="ANA "/>
    <s v="MERY"/>
    <s v="BURGOS"/>
    <s v="ARCINIEGAS"/>
    <d v="1956-09-17T00:00:00"/>
    <n v="65"/>
    <n v="6"/>
    <s v="Persona mayor"/>
    <s v="Otro Grupo Poblacional"/>
    <s v="Ninguno"/>
    <s v="Ninguno"/>
    <m/>
    <s v="Beneficiario"/>
    <m/>
    <s v="SIN DATO"/>
    <s v="Ninguna"/>
    <s v="Puerto Asís"/>
    <m/>
    <s v="3143104682 3102630576"/>
    <s v="Urbana"/>
    <m/>
    <x v="0"/>
    <x v="3"/>
    <s v="PUTUMAYO"/>
    <x v="3"/>
    <x v="3"/>
    <x v="3"/>
    <s v="I10X"/>
    <m/>
    <m/>
    <m/>
    <s v="Hipertension esencial (primaria)"/>
    <s v="Procedimiento"/>
    <n v="1"/>
    <s v="01881202"/>
    <s v="ECOCARDIOGRAMA TRANSTORACICO"/>
    <s v="05/02/2022"/>
    <n v="2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4405"/>
    <s v="CC35894405"/>
    <s v="KEISSY "/>
    <s v="LUCIOLA"/>
    <s v="CONRADO"/>
    <s v="MENA"/>
    <d v="1980-12-21T00:00:00"/>
    <n v="41"/>
    <n v="5"/>
    <s v="Adultez"/>
    <s v="Afrocolombiano"/>
    <s v="Ninguno"/>
    <s v="Ninguno"/>
    <m/>
    <s v="Beneficiario"/>
    <m/>
    <s v="SIN DATO"/>
    <s v="Ninguna"/>
    <s v="Puerto Asís"/>
    <m/>
    <n v="317491657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1/02/2022"/>
    <n v="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9111957"/>
    <s v="CC29111957"/>
    <s v="DALIA"/>
    <s v="MILENA"/>
    <s v="CORTES"/>
    <s v="RIVADENEIRA"/>
    <d v="1978-10-31T00:00:00"/>
    <n v="43"/>
    <n v="5"/>
    <s v="Adultez"/>
    <s v="Otro Grupo Poblacional"/>
    <s v="Ninguno"/>
    <s v="Ninguno"/>
    <m/>
    <s v="Beneficiario"/>
    <m/>
    <s v="SIN DATO"/>
    <s v="Ninguna"/>
    <s v="Puerto Asís"/>
    <m/>
    <n v="314381229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3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266"/>
    <s v="CC18109266"/>
    <s v="ANTONIO"/>
    <s v="ROMILIO"/>
    <s v="CORREA"/>
    <s v="CORTEZ"/>
    <d v="1968-01-28T00:00:00"/>
    <n v="54"/>
    <n v="5"/>
    <s v="Adultez"/>
    <s v="Otro Grupo Poblacional"/>
    <s v="Ninguno"/>
    <s v="Ninguno"/>
    <m/>
    <s v="Beneficiario"/>
    <m/>
    <s v="SIN DATO"/>
    <s v="Ninguna"/>
    <s v="Puerto Asís"/>
    <m/>
    <n v="3209138549"/>
    <s v="Urbana"/>
    <m/>
    <x v="0"/>
    <x v="1"/>
    <s v="PUTUMAYO"/>
    <x v="1"/>
    <x v="1"/>
    <x v="1"/>
    <s v="I10X"/>
    <s v="N18X"/>
    <m/>
    <m/>
    <s v="Hipertension esencial (primaria)"/>
    <s v="Medicamento"/>
    <n v="1"/>
    <s v="19961372-07"/>
    <s v="PRATENÂ® 1 MG TABLETA"/>
    <s v="11/02/2022"/>
    <n v="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6780207"/>
    <s v="CC36780207"/>
    <s v="MARIELA"/>
    <m/>
    <s v="TORRES"/>
    <s v="JAIMES"/>
    <d v="1957-03-0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0847938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9/02/2022"/>
    <n v="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10"/>
    <s v="CC18109910"/>
    <s v="LUIS "/>
    <s v="EDUARDO"/>
    <s v="TONGUINO"/>
    <s v="FAJARDO"/>
    <d v="1964-02-16T00:00:00"/>
    <n v="58"/>
    <n v="5"/>
    <s v="Adultez"/>
    <s v="Otro Grupo Poblacional"/>
    <s v="Ninguno"/>
    <s v="Ninguno"/>
    <m/>
    <s v="Beneficiario"/>
    <m/>
    <s v="SIN DATO"/>
    <s v="Ninguna"/>
    <s v="Puerto Asís"/>
    <m/>
    <n v="3143205392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14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0779769"/>
    <s v="CC40779769"/>
    <s v="SANDRA"/>
    <s v="LILIANA"/>
    <s v="JIMENEZ"/>
    <s v="SCARPETA"/>
    <d v="1974-02-27T00:00:00"/>
    <n v="47"/>
    <n v="5"/>
    <s v="Adultez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9/02/2022"/>
    <n v="2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3237"/>
    <s v="CC18183237"/>
    <s v="EIBAR"/>
    <s v="HERMONGENES"/>
    <s v="ANZASOY"/>
    <s v="ERAZO"/>
    <d v="1969-07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32305919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5/02/2022"/>
    <n v="3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33458"/>
    <s v="CC30733458"/>
    <s v="PATRICIA"/>
    <s v="DEL SOCORRO"/>
    <s v="REALPE"/>
    <s v="TORRES"/>
    <d v="1966-04-08T00:00:00"/>
    <n v="55"/>
    <n v="5"/>
    <s v="Adultez"/>
    <s v="Otro Grupo Poblacional"/>
    <s v="Desplazamiento"/>
    <s v="Perdida de Bienes Muebles o Inmuebles"/>
    <m/>
    <s v="Beneficiario"/>
    <m/>
    <s v="SIN DATO"/>
    <s v="Ninguna"/>
    <s v="Puerto Asís"/>
    <m/>
    <n v="3207872908"/>
    <s v="Urbana"/>
    <m/>
    <x v="0"/>
    <x v="2"/>
    <s v="PUTUMAYO"/>
    <x v="2"/>
    <x v="2"/>
    <x v="2"/>
    <s v="I10X"/>
    <m/>
    <m/>
    <m/>
    <s v="Hipertension esencial (primaria)"/>
    <s v="Medicamento"/>
    <n v="1"/>
    <s v="23440-10"/>
    <s v="TIAMINA ECAR 300 MG TABLETAS"/>
    <s v="25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599"/>
    <s v="CC41101599"/>
    <s v="IRMA"/>
    <s v="ALICIA"/>
    <s v="CHAPAÑ"/>
    <s v="PETEVI"/>
    <d v="1956-09-2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08953089"/>
    <s v="Urbana"/>
    <m/>
    <x v="0"/>
    <x v="2"/>
    <s v="PUTUMAYO"/>
    <x v="2"/>
    <x v="2"/>
    <x v="2"/>
    <s v="I10X"/>
    <m/>
    <m/>
    <m/>
    <s v="Hipertension esencial (primaria)"/>
    <s v="Medicamento"/>
    <n v="1"/>
    <s v="25040-25"/>
    <s v="ACETAMINOFEN 500 MG"/>
    <s v="25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3737"/>
    <s v="CC41103737"/>
    <s v="TERESA"/>
    <s v="DE JESUS"/>
    <s v="NOGUERA"/>
    <s v="FUENMAYOR"/>
    <d v="1965-01-08T00:00:00"/>
    <n v="57"/>
    <n v="5"/>
    <s v="Adultez"/>
    <s v="Otro Grupo Poblacional"/>
    <s v="Ninguno"/>
    <s v="Ninguno"/>
    <m/>
    <s v="Beneficiario"/>
    <m/>
    <s v="SIN DATO"/>
    <s v="Ninguna"/>
    <s v="Puerto Asís"/>
    <m/>
    <s v="3108558517 3176165631 3112639649"/>
    <s v="Urbana"/>
    <m/>
    <x v="0"/>
    <x v="2"/>
    <s v="PUTUMAYO"/>
    <x v="2"/>
    <x v="2"/>
    <x v="2"/>
    <s v="I10X"/>
    <m/>
    <m/>
    <m/>
    <s v="Hipertension esencial (primaria)"/>
    <s v="Medicamento"/>
    <n v="1"/>
    <s v="38771-05"/>
    <s v="SUSPENSION DE HIDROXIDO DE ALUMINIO + MAGNESIO + SIMETICONA"/>
    <s v="25/02/2022"/>
    <n v="1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5372"/>
    <s v="CC18125372"/>
    <s v="ARIEL"/>
    <s v="OSWALDO"/>
    <s v="MONCAYO"/>
    <s v="GOMEZ"/>
    <d v="1970-06-30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24022128"/>
    <s v="Urbana"/>
    <m/>
    <x v="0"/>
    <x v="2"/>
    <s v="PUTUMAYO"/>
    <x v="2"/>
    <x v="2"/>
    <x v="2"/>
    <s v="I10X"/>
    <m/>
    <m/>
    <m/>
    <s v="Hipertension esencial (primaria)"/>
    <s v="Medicamento"/>
    <n v="1"/>
    <s v="19960407-10"/>
    <s v="ESOMEPRAZOLTABLETA ENTERICA20MG"/>
    <s v="25/02/2022"/>
    <n v="1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9565585"/>
    <s v="CC39565585"/>
    <s v="FANNY"/>
    <m/>
    <s v="FILO"/>
    <s v="SILVA"/>
    <d v="1969-11-09T00:00:00"/>
    <n v="52"/>
    <n v="5"/>
    <s v="Adultez"/>
    <s v="Afrocolombiano"/>
    <s v="Ninguno"/>
    <s v="Ninguno"/>
    <m/>
    <s v="Beneficiario"/>
    <m/>
    <s v="SIN DATO"/>
    <s v="Negro, afrocolombiano"/>
    <s v="Puerto Asís"/>
    <m/>
    <n v="3155863429"/>
    <s v="Urbana"/>
    <m/>
    <x v="0"/>
    <x v="2"/>
    <s v="PUTUMAYO"/>
    <x v="2"/>
    <x v="2"/>
    <x v="2"/>
    <s v="I10X"/>
    <m/>
    <m/>
    <m/>
    <s v="Hipertension esencial (primaria)"/>
    <s v="Medicamento"/>
    <n v="1"/>
    <s v="19940519-09"/>
    <s v="GENTAMICINA 160 MG / 2 ML SOLUCION INYECTABLE"/>
    <s v="25/02/2022"/>
    <n v="2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140"/>
    <s v="CC41103140"/>
    <s v="LUZ"/>
    <s v="STELLA"/>
    <s v="GIRON"/>
    <s v="REYES"/>
    <d v="1958-06-19T00:00:00"/>
    <n v="63"/>
    <n v="6"/>
    <s v="Persona mayor"/>
    <s v="Otro Grupo Poblacional"/>
    <s v="Desplazamiento"/>
    <s v="Homicidio"/>
    <m/>
    <s v="Beneficiario"/>
    <m/>
    <s v="SIN DATO"/>
    <s v="Ninguna"/>
    <s v="Puerto Asís"/>
    <m/>
    <n v="3143055282"/>
    <s v="Urbana"/>
    <m/>
    <x v="0"/>
    <x v="2"/>
    <s v="PUTUMAYO"/>
    <x v="2"/>
    <x v="2"/>
    <x v="2"/>
    <s v="I10X"/>
    <m/>
    <m/>
    <m/>
    <s v="Hipertension esencial (primaria)"/>
    <s v="Medicamento"/>
    <n v="1"/>
    <s v="19965399-06"/>
    <s v="CARBONATO DE CALCIO 1500 MG"/>
    <s v="25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4048"/>
    <s v="CC18124048"/>
    <s v="JOSE"/>
    <s v="ELIAS"/>
    <s v="BURBANO"/>
    <s v="IJAJI"/>
    <d v="1964-10-12T00:00:00"/>
    <n v="57"/>
    <n v="5"/>
    <s v="Adultez"/>
    <s v="Indigente"/>
    <s v="Desplazamiento"/>
    <s v="Homicidio"/>
    <m/>
    <s v="Beneficiario"/>
    <m/>
    <s v="SIN DATO"/>
    <s v="Ninguna"/>
    <s v="Puerto Asís"/>
    <m/>
    <n v="3123562084"/>
    <s v="Urbana"/>
    <m/>
    <x v="0"/>
    <x v="2"/>
    <s v="PUTUMAYO"/>
    <x v="2"/>
    <x v="2"/>
    <x v="2"/>
    <s v="I10X"/>
    <m/>
    <m/>
    <m/>
    <s v="Hipertension esencial (primaria)"/>
    <s v="Medicamento"/>
    <n v="1"/>
    <s v="20123643-17"/>
    <s v="LOSARTAN POTASICO 100 MG TABLETAS"/>
    <s v="03/02/2022"/>
    <n v="2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8381024"/>
    <s v="CC98381024"/>
    <s v="HEBERTH"/>
    <m/>
    <s v="MORA "/>
    <s v="MUÑOZ"/>
    <d v="1969-11-02T00:00:00"/>
    <n v="52"/>
    <n v="5"/>
    <s v="Adultez"/>
    <s v="Otro Grupo Poblacional"/>
    <s v="Ninguno"/>
    <s v="Ninguno"/>
    <m/>
    <s v="Beneficiario"/>
    <m/>
    <s v="SIN DATO"/>
    <s v="Ninguna"/>
    <s v="Puerto Asís"/>
    <m/>
    <n v="3107752904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17/02/2022"/>
    <n v="1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076381464"/>
    <s v="CC1076381464"/>
    <s v="DAMARYS"/>
    <m/>
    <s v="MURILLO"/>
    <s v="ANDRADE"/>
    <d v="1985-02-04T00:00:00"/>
    <n v="37"/>
    <n v="5"/>
    <s v="Adultez"/>
    <s v="Afrocolombiano"/>
    <s v="Ninguno"/>
    <s v="Ninguno"/>
    <m/>
    <s v="Beneficiario"/>
    <m/>
    <s v="SIN DATO"/>
    <s v="Negro, afrocolombiano"/>
    <s v="Puerto Asís"/>
    <m/>
    <n v="3162252642"/>
    <s v="Urbana"/>
    <m/>
    <x v="0"/>
    <x v="0"/>
    <s v="PUTUMAYO"/>
    <x v="0"/>
    <x v="0"/>
    <x v="0"/>
    <s v="I10X"/>
    <m/>
    <m/>
    <m/>
    <s v="Hipertension esencial (primaria)"/>
    <s v="Procedimiento"/>
    <n v="1"/>
    <s v="01896101"/>
    <s v="MONITOREO DE PRESION ARTERIAL SISTEMICA ( TELEMETRIA )"/>
    <s v="14/02/2022"/>
    <n v="5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04655"/>
    <s v="CC30704655"/>
    <s v="LUZ"/>
    <s v="MARIA"/>
    <s v="MERA"/>
    <s v="HERNANDEZ"/>
    <d v="1952-06-22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12229849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1895001"/>
    <s v="MONITOREO ELECTROCARDIOGRAFICO CONTINUO ( HOLTER )"/>
    <s v="14/02/2022"/>
    <n v="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885454"/>
    <s v="CC3885454"/>
    <s v="JUAN"/>
    <s v="ALCIDES"/>
    <s v="VALDEZ"/>
    <s v="REYES"/>
    <d v="1973-05-06T00:00:00"/>
    <n v="48"/>
    <n v="5"/>
    <s v="Adultez"/>
    <s v="Afrocolombiano"/>
    <s v="Desplazamiento"/>
    <s v="Homicidio"/>
    <m/>
    <s v="Beneficiario"/>
    <m/>
    <s v="SIN DATO"/>
    <s v="Negro, afrocolombiano"/>
    <s v="Puerto Asís"/>
    <m/>
    <n v="3216570105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19936296-05"/>
    <s v="ACIDO ACETILSALICILICO 100 MG"/>
    <s v="03/02/2022"/>
    <n v="5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7572650"/>
    <s v="CC7572650"/>
    <s v="HUMBERTO"/>
    <m/>
    <s v="TRILLOS "/>
    <s v="BUSTAMANTE"/>
    <d v="1983-04-10T00:00:00"/>
    <n v="38"/>
    <n v="5"/>
    <s v="Adultez"/>
    <s v="Otro Grupo Poblacional"/>
    <s v="Ninguno"/>
    <s v="Ninguno"/>
    <m/>
    <s v="Beneficiario"/>
    <m/>
    <s v="SIN DATO"/>
    <s v="Ninguna"/>
    <s v="Puerto Asís"/>
    <m/>
    <n v="3176829910"/>
    <s v="Urbana"/>
    <m/>
    <x v="0"/>
    <x v="0"/>
    <s v="PUTUMAYO"/>
    <x v="0"/>
    <x v="0"/>
    <x v="0"/>
    <s v="I10X"/>
    <m/>
    <m/>
    <m/>
    <s v="Hipertension esencial (primaria)"/>
    <s v="Medicamento"/>
    <n v="1"/>
    <s v="19935477-03"/>
    <s v="ATOVASTATINA 40 MG"/>
    <s v="03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13854"/>
    <s v="CC27313854"/>
    <s v="BLANCA"/>
    <s v="LIBIA"/>
    <s v="CARREARA"/>
    <s v="DE BOLAÑOS"/>
    <d v="1950-06-05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6697696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4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1787249"/>
    <s v="CC51787249"/>
    <s v="MARIA "/>
    <s v="EUGENIA"/>
    <s v="MONTENEGRO"/>
    <s v="GARCIA"/>
    <d v="1969-05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14124003"/>
    <s v="Urbana"/>
    <m/>
    <x v="0"/>
    <x v="0"/>
    <s v="PUTUMAYO"/>
    <x v="0"/>
    <x v="0"/>
    <x v="0"/>
    <s v="I10X"/>
    <m/>
    <m/>
    <m/>
    <s v="Hipertension esencial (primaria)"/>
    <s v="Medicamento"/>
    <n v="1"/>
    <s v="19919531-03"/>
    <s v="FURAZOLIDONA 50 MG./15 ML."/>
    <s v="15/02/2022"/>
    <n v="1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276"/>
    <s v="CC69026276"/>
    <s v="MIRIAM "/>
    <s v="AMPARO"/>
    <s v="MATACEA"/>
    <s v="MEZA"/>
    <d v="1971-06-02T00:00:00"/>
    <n v="50"/>
    <n v="5"/>
    <s v="Adultez"/>
    <s v="Otro Grupo Poblacional"/>
    <s v="Ninguno"/>
    <s v="Ninguno"/>
    <m/>
    <s v="Beneficiario"/>
    <m/>
    <s v="SIN DATO"/>
    <s v="Ninguna"/>
    <s v="Puerto Asís"/>
    <m/>
    <n v="3125734850"/>
    <s v="Urbana"/>
    <m/>
    <x v="0"/>
    <x v="1"/>
    <s v="PUTUMAYO"/>
    <x v="1"/>
    <x v="1"/>
    <x v="1"/>
    <s v="I10X"/>
    <s v="N18X"/>
    <m/>
    <m/>
    <s v="Hipertension esencial (primaria)"/>
    <s v="Procedimiento"/>
    <n v="1"/>
    <s v="00T0000170"/>
    <s v="TRANSPORTE COMERCIAL TERRESTRE - SIMPLE PASTO ( NARIÃƒÂ‘O ) A SIBUNDOY ( PUTUMAYO )"/>
    <s v="28/02/2022"/>
    <n v="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97450019"/>
    <s v="CC97450019"/>
    <s v="HENRY"/>
    <s v="DE JESUS"/>
    <s v="LOPEZ "/>
    <s v="CASTAÑEDA"/>
    <d v="1960-08-23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212961942"/>
    <s v="Urbana"/>
    <m/>
    <x v="0"/>
    <x v="1"/>
    <s v="PUTUMAYO"/>
    <x v="1"/>
    <x v="1"/>
    <x v="1"/>
    <s v="I10X"/>
    <m/>
    <m/>
    <m/>
    <s v="Hipertension esencial (primaria)"/>
    <s v="Procedimiento"/>
    <n v="1"/>
    <s v="00T0000341"/>
    <s v="TRANSPORTE COMERCIAL TERRESTRE - SIMPLE SIBUNDOY ( PUTUMAYO ) A PASTO ( NARIÃƒÂ‘O )"/>
    <s v="25/02/2022"/>
    <n v="1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26"/>
    <s v="CC18109926"/>
    <s v="WILSON"/>
    <s v="HERNEY"/>
    <s v="RECALDE"/>
    <s v="VIVEROS"/>
    <d v="1963-08-18T00:00:00"/>
    <n v="58"/>
    <n v="5"/>
    <s v="Adultez"/>
    <s v="Otro Grupo Poblacional"/>
    <s v="Ninguno"/>
    <s v="Ninguno"/>
    <m/>
    <s v="Beneficiario"/>
    <m/>
    <s v="SIN DATO"/>
    <s v="Ninguna"/>
    <s v="Puerto Asís"/>
    <m/>
    <n v="3224720433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34"/>
    <s v="TRANSPORTE COMERCIAL TERRESTRE - SIMPLE PUERTO ASIS ( PUTUMAYO ) A SAN MIGUEL ( PUTUMAYO )"/>
    <s v="26/02/2022"/>
    <n v="4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247483"/>
    <s v="CC87247483"/>
    <s v="FREDY"/>
    <s v="HERNAN"/>
    <s v="SIMALES"/>
    <s v="NOAP"/>
    <d v="1975-09-16T00:00:00"/>
    <n v="46"/>
    <n v="5"/>
    <s v="Adultez"/>
    <s v="Otro Grupo Poblacional"/>
    <s v="Ninguno"/>
    <s v="Ninguno"/>
    <m/>
    <s v="Beneficiario"/>
    <m/>
    <s v="SIN DATO"/>
    <s v="Ninguna"/>
    <s v="Puerto Asís"/>
    <m/>
    <n v="3204531877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47"/>
    <s v="TRANSPORTE COMERCIAL TERRESTRE - SIMPLE SAN MIGUEL ( PUTUMAYO ) A PUERTO ASIS ( PUTUMAYO )"/>
    <s v="24/02/2022"/>
    <n v="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44968"/>
    <s v="CC5244968"/>
    <s v="OSWALDO"/>
    <s v="OVIDIO"/>
    <s v="ACOSTA"/>
    <s v="CANAMEJOY"/>
    <d v="1968-06-26T00:00:00"/>
    <n v="53"/>
    <n v="5"/>
    <s v="Adultez"/>
    <s v="Otro Grupo Poblacional"/>
    <s v="Ninguno"/>
    <s v="Ninguno"/>
    <m/>
    <s v="Beneficiario"/>
    <m/>
    <s v="SIN DATO"/>
    <s v="Ninguna"/>
    <s v="Puerto Asís"/>
    <m/>
    <n v="3202246448"/>
    <s v="Urbana"/>
    <m/>
    <x v="0"/>
    <x v="4"/>
    <s v="PUTUMAYO"/>
    <x v="4"/>
    <x v="4"/>
    <x v="4"/>
    <s v="I10X"/>
    <m/>
    <m/>
    <m/>
    <s v="Hipertension esencial (primaria)"/>
    <s v="Procedimiento"/>
    <n v="1"/>
    <s v="01890228"/>
    <s v="CONSULTA DE PRIMERA VEZ POR ESPECIALISTA EN CARDIOLOGIA"/>
    <s v="04/02/2022"/>
    <n v="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784"/>
    <s v="CC69015784"/>
    <s v="EDI"/>
    <s v="FRANCIA"/>
    <s v="CAICEDO"/>
    <s v="BERMUDES"/>
    <d v="1971-07-22T00:00:00"/>
    <n v="50"/>
    <n v="5"/>
    <s v="Adultez"/>
    <s v="Afrocolombiano"/>
    <s v="Ninguno"/>
    <s v="Ninguno"/>
    <m/>
    <s v="Beneficiario"/>
    <m/>
    <s v="SIN DATO"/>
    <s v="Negro, afrocolombiano"/>
    <s v="Puerto Asís"/>
    <m/>
    <n v="310564885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17/02/2022"/>
    <n v="1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27474526"/>
    <s v="CC27474526"/>
    <s v="JULIA "/>
    <s v="OLIVA"/>
    <s v="BASTIDAS"/>
    <s v="GUERRERO"/>
    <d v="1958-10-30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08860239"/>
    <s v="Urbana"/>
    <m/>
    <x v="0"/>
    <x v="2"/>
    <s v="PUTUMAYO"/>
    <x v="2"/>
    <x v="2"/>
    <x v="2"/>
    <s v="I10X"/>
    <m/>
    <m/>
    <m/>
    <s v="Hipertension esencial (primaria)"/>
    <s v="Procedimiento"/>
    <n v="1"/>
    <s v="01904902"/>
    <s v="HORMONA ESTIMULANTE DEL TIROIDES"/>
    <s v="17/02/2022"/>
    <n v="21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55583"/>
    <s v="CC69055583"/>
    <s v="DORA "/>
    <s v="MARCELA"/>
    <s v="BRAVO "/>
    <s v="GOMEZ"/>
    <d v="1983-05-01T00:00:00"/>
    <n v="38"/>
    <n v="5"/>
    <s v="Adultez"/>
    <s v="Otro Grupo Poblacional"/>
    <s v="Desplazamiento"/>
    <s v="Amenaza"/>
    <m/>
    <s v="Beneficiario"/>
    <m/>
    <s v="SIN DATO"/>
    <s v="Ninguna"/>
    <s v="Puerto Asís"/>
    <m/>
    <n v="3105690402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903856"/>
    <s v="NITROGENO UREICO"/>
    <s v="17/02/2022"/>
    <n v="21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6274280"/>
    <s v="CC16274280"/>
    <s v="HECTOR"/>
    <s v="HUGO"/>
    <s v="FIGUEROA"/>
    <s v="NOAP"/>
    <d v="1965-01-04T00:00:00"/>
    <n v="57"/>
    <n v="5"/>
    <s v="Adultez"/>
    <s v="Otro Grupo Poblacional"/>
    <s v="Ninguno"/>
    <s v="Ninguno"/>
    <m/>
    <s v="Beneficiario"/>
    <m/>
    <s v="SIN DATO"/>
    <s v="Ninguna"/>
    <s v="Puerto Asís"/>
    <m/>
    <n v="3123698352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266"/>
    <s v="CONSULTA DE PRIMERA VEZ POR ESPECIALISTA EN MEDICINA INTERNA"/>
    <s v="09/02/2022"/>
    <n v="3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7264"/>
    <s v="CC27357264"/>
    <s v="BLANCA"/>
    <s v="OLIVA"/>
    <s v="CABRERA"/>
    <s v="DE BURGOS"/>
    <d v="1945-08-05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4302449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15"/>
    <s v="COLESTEROL DE ALTA DENSIDAD"/>
    <s v="09/02/2022"/>
    <n v="5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648"/>
    <s v="CC41101648"/>
    <s v="FLORALBA"/>
    <m/>
    <s v="GUERRERO"/>
    <s v="FALVIS"/>
    <d v="1960-05-12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134370392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22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8551024"/>
    <s v="CC28551024"/>
    <s v="MILENA"/>
    <s v="PATRICIA"/>
    <s v="PARRA"/>
    <s v="VERGARA"/>
    <d v="1981-10-31T00:00:00"/>
    <n v="40"/>
    <n v="5"/>
    <s v="Adultez"/>
    <s v="Otro Grupo Poblacional"/>
    <s v="Ninguno"/>
    <s v="Ninguno"/>
    <m/>
    <s v="Beneficiario"/>
    <m/>
    <s v="SIN DATO"/>
    <s v="Ninguna"/>
    <s v="Puerto Asís"/>
    <m/>
    <n v="311290806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5/02/2022"/>
    <n v="1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06737"/>
    <s v="CC69006737"/>
    <s v="MIREYA"/>
    <m/>
    <s v="HERNANDEZ"/>
    <s v="LOPEZ"/>
    <d v="1975-10-18T00:00:00"/>
    <n v="46"/>
    <n v="5"/>
    <s v="Adultez"/>
    <s v="Otro Grupo Poblacional"/>
    <s v="Ninguno"/>
    <s v="Ninguno"/>
    <m/>
    <s v="Beneficiario"/>
    <m/>
    <s v="SIN DATO"/>
    <s v="Indígena"/>
    <s v="Puerto Asís"/>
    <m/>
    <n v="3134843476"/>
    <s v="Urbana"/>
    <m/>
    <x v="0"/>
    <x v="0"/>
    <s v="PUTUMAYO"/>
    <x v="0"/>
    <x v="0"/>
    <x v="0"/>
    <s v="I10X"/>
    <m/>
    <m/>
    <m/>
    <s v="Hipertension esencial (primaria)"/>
    <s v="Procedimiento"/>
    <n v="1"/>
    <s v="01903843"/>
    <s v="GLUCOSA PRE Y POST PRANDIAL"/>
    <s v="24/02/2022"/>
    <n v="3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1436169"/>
    <s v="CC11436169"/>
    <s v="OBED"/>
    <m/>
    <s v="GONZALES"/>
    <s v="CASTAÑEDA"/>
    <d v="1969-12-14T00:00:00"/>
    <n v="52"/>
    <n v="5"/>
    <s v="Adultez"/>
    <s v="Otro Grupo Poblacional"/>
    <s v="Desplazamiento"/>
    <s v="Homicidio"/>
    <m/>
    <s v="Beneficiario"/>
    <m/>
    <s v="SIN DATO"/>
    <s v="Ninguna"/>
    <s v="Puerto Asís"/>
    <m/>
    <s v="3123178322 - 3107846535"/>
    <s v="Urbana"/>
    <m/>
    <x v="0"/>
    <x v="0"/>
    <s v="PUTUMAYO"/>
    <x v="0"/>
    <x v="0"/>
    <x v="0"/>
    <s v="I10X"/>
    <m/>
    <m/>
    <m/>
    <s v="Hipertension esencial (primaria)"/>
    <s v="Procedimiento"/>
    <n v="1"/>
    <s v="01903028"/>
    <s v="MICROALBUMINURIA SEMIAUTOMATIZADA"/>
    <s v="24/02/2022"/>
    <n v="1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5592507"/>
    <s v="CC25592507"/>
    <s v="GIOVANNI"/>
    <m/>
    <s v="LEDESMA"/>
    <s v="FIGUEROA"/>
    <d v="1957-02-11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23015525"/>
    <s v="Urbana"/>
    <m/>
    <x v="0"/>
    <x v="0"/>
    <s v="PUTUMAYO"/>
    <x v="0"/>
    <x v="0"/>
    <x v="0"/>
    <s v="I10X"/>
    <m/>
    <m/>
    <m/>
    <s v="Hipertension esencial (primaria)"/>
    <s v="Procedimiento"/>
    <n v="1"/>
    <s v="01903818"/>
    <s v="COLESTEROL TOTAL"/>
    <s v="24/02/2022"/>
    <n v="1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302"/>
    <s v="CC41102302"/>
    <s v="GLORIA"/>
    <s v="MILENA"/>
    <s v="ENRIQUEZ"/>
    <s v="URREA"/>
    <d v="1962-02-06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24328749"/>
    <s v="Urbana"/>
    <m/>
    <x v="0"/>
    <x v="0"/>
    <s v="PUTUMAYO"/>
    <x v="0"/>
    <x v="0"/>
    <x v="0"/>
    <s v="I10X"/>
    <m/>
    <m/>
    <m/>
    <s v="Hipertension esencial (primaria)"/>
    <s v="Procedimiento"/>
    <n v="1"/>
    <s v="01903816"/>
    <s v="COLESTEROL DE BAJA DENSIDAD SEMIAUTOMATIZADO"/>
    <s v="24/02/2022"/>
    <n v="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97658"/>
    <s v="CC5297658"/>
    <s v="MAURO"/>
    <s v="ANTONIO"/>
    <s v="MONTILLA"/>
    <s v="NUPAN"/>
    <d v="1950-11-14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12300490"/>
    <s v="Urbana"/>
    <m/>
    <x v="0"/>
    <x v="0"/>
    <s v="PUTUMAYO"/>
    <x v="0"/>
    <x v="0"/>
    <x v="0"/>
    <s v="I10X"/>
    <m/>
    <m/>
    <m/>
    <s v="Hipertension esencial (primaria)"/>
    <s v="Procedimiento"/>
    <n v="1"/>
    <s v="01890266"/>
    <s v="CONSULTA DE PRIMERA VEZ POR ESPECIALISTA EN MEDICINA INTERNA"/>
    <s v="10/02/2022"/>
    <n v="10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03"/>
    <s v="CC27474403"/>
    <s v="IRENE"/>
    <s v="ANACLOVIA"/>
    <s v="ROSALES"/>
    <s v="DE PERAFAN"/>
    <d v="1953-04-07T00:00:00"/>
    <n v="68"/>
    <n v="6"/>
    <s v="Persona mayor"/>
    <s v="Adulto Mayor"/>
    <s v="Ninguno"/>
    <s v="Ninguno"/>
    <m/>
    <s v="Beneficiario"/>
    <m/>
    <s v="SIN DATO"/>
    <s v="Ninguna"/>
    <s v="San Francisco"/>
    <m/>
    <n v="311272856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3/02/2022"/>
    <n v="5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0524"/>
    <s v="CC18100524"/>
    <s v="GAMALIEL"/>
    <s v="MARIO"/>
    <s v="CUELLAR"/>
    <s v="NOAP"/>
    <d v="1952-04-13T00:00:00"/>
    <n v="69"/>
    <n v="6"/>
    <s v="Persona mayor"/>
    <s v="Adulto Mayor"/>
    <s v="Ninguno"/>
    <s v="Ninguno"/>
    <m/>
    <s v="Beneficiario"/>
    <m/>
    <s v="SIN DATO"/>
    <s v="Ninguna"/>
    <s v="Sibundoy"/>
    <m/>
    <n v="311706110"/>
    <s v="Urbana"/>
    <m/>
    <x v="0"/>
    <x v="5"/>
    <s v="PUTUMAYO"/>
    <x v="5"/>
    <x v="5"/>
    <x v="5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s v="28/02/2022"/>
    <n v="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41180121"/>
    <s v="CC41180121"/>
    <s v="ROSA"/>
    <s v="MARIA"/>
    <s v="CALVACHE"/>
    <s v="DE ARCOS"/>
    <d v="1948-09-15T00:00:00"/>
    <n v="73"/>
    <n v="6"/>
    <s v="Persona mayor"/>
    <s v="Adulto Mayor"/>
    <s v="Ninguno"/>
    <s v="Ninguno"/>
    <m/>
    <s v="Beneficiario"/>
    <m/>
    <s v="SIN DATO"/>
    <s v="Ninguna"/>
    <s v="Sibundoy"/>
    <m/>
    <n v="3105444180"/>
    <s v="Urbana"/>
    <m/>
    <x v="0"/>
    <x v="6"/>
    <s v="PUTUMAYO"/>
    <x v="6"/>
    <x v="6"/>
    <x v="6"/>
    <s v="I10X"/>
    <m/>
    <m/>
    <m/>
    <s v="Hipertension esencial (primaria)"/>
    <s v="Procedimiento"/>
    <n v="1"/>
    <s v="01895001"/>
    <s v="MONITOREO ELECTROCARDIOGRAFICO CONTINUO ( HOLTER )"/>
    <s v="11/02/2022"/>
    <n v="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27472384"/>
    <s v="CC27472384"/>
    <s v="CLEMENCIA "/>
    <s v="INES"/>
    <s v="MURIEL"/>
    <s v="TREJO"/>
    <d v="1946-12-13T00:00:00"/>
    <n v="75"/>
    <n v="6"/>
    <s v="Persona mayor"/>
    <s v="Adulto Mayor"/>
    <s v="Ninguno"/>
    <s v="Ninguno"/>
    <m/>
    <s v="Beneficiario"/>
    <m/>
    <s v="SIN DATO"/>
    <s v="Ninguna"/>
    <s v="Sibundoy"/>
    <m/>
    <n v="321781418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7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5350030"/>
    <s v="CC5350030"/>
    <s v="LUIS "/>
    <s v="FERNANDO"/>
    <s v="RODRIGUEZ"/>
    <s v="ESCOBAR"/>
    <d v="1949-02-23T00:00:00"/>
    <n v="73"/>
    <n v="6"/>
    <s v="Persona mayor"/>
    <s v="Adulto Mayor"/>
    <s v="Ninguno"/>
    <s v="Ninguno"/>
    <m/>
    <s v="Beneficiario"/>
    <m/>
    <s v="SIN DATO"/>
    <s v="Ninguna"/>
    <s v="Sibundoy"/>
    <m/>
    <n v="3115920751"/>
    <s v="Urbana"/>
    <m/>
    <x v="0"/>
    <x v="0"/>
    <s v="PUTUMAYO"/>
    <x v="0"/>
    <x v="0"/>
    <x v="0"/>
    <s v="I10X"/>
    <m/>
    <m/>
    <m/>
    <s v="Hipertension esencial (primaria)"/>
    <s v="Medicamento"/>
    <n v="1"/>
    <s v="19976349-02"/>
    <s v="NIMODIPINO 30 MG"/>
    <s v="28/02/2022"/>
    <n v="21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1226"/>
    <s v="CC30711226"/>
    <s v="OLGA"/>
    <s v="DEL SOCORRO"/>
    <s v="ISACAS"/>
    <s v="DE PORTILLA"/>
    <d v="1955-07-25T00:00:00"/>
    <n v="66"/>
    <n v="6"/>
    <s v="Persona mayor"/>
    <s v="Adulto Mayor"/>
    <s v="Ninguno"/>
    <s v="Ninguno"/>
    <m/>
    <s v="Beneficiario"/>
    <m/>
    <s v="SIN DATO"/>
    <s v="Ninguna"/>
    <s v="Sibundoy"/>
    <m/>
    <n v="313793059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1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292"/>
    <s v="CC27476292"/>
    <s v="IRENE"/>
    <s v="NONE"/>
    <s v="ERAZO"/>
    <s v="DE SALAZAR"/>
    <d v="1946-01-07T00:00:00"/>
    <n v="76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5"/>
    <s v="PUTUMAYO"/>
    <x v="5"/>
    <x v="5"/>
    <x v="5"/>
    <s v="I10X"/>
    <m/>
    <m/>
    <m/>
    <s v="Hipertension esencial (primaria)"/>
    <s v="Medicamento"/>
    <n v="1"/>
    <s v="20085383-15"/>
    <s v="ATORVASTATINATABLETASRECUBIERTASPOR 40 MG"/>
    <s v="17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7016834"/>
    <s v="CC17016834"/>
    <s v="RAUL"/>
    <s v="NONE"/>
    <s v="SALAZAR"/>
    <s v="MARTINEZ"/>
    <d v="1938-10-01T00:00:00"/>
    <n v="83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0"/>
    <s v="PUTUMAYO"/>
    <x v="0"/>
    <x v="0"/>
    <x v="0"/>
    <s v="I10X"/>
    <m/>
    <m/>
    <m/>
    <s v="Hipertension esencial (primaria)"/>
    <s v="Procedimiento"/>
    <n v="1"/>
    <s v="01890266"/>
    <s v="CONSULTA DE PRIMERA VEZ POR ESPECIALISTA EN MEDICINA INTERNA"/>
    <s v="28/02/2022"/>
    <n v="13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538"/>
    <s v="CC41180538"/>
    <s v="DORIS "/>
    <s v="MARIA"/>
    <s v="GOMEZ"/>
    <s v="GUERRERO"/>
    <d v="1963-07-28T00:00:00"/>
    <n v="58"/>
    <n v="5"/>
    <s v="Adultez"/>
    <s v="Adulto Mayor"/>
    <s v="Ninguno"/>
    <s v="Ninguno"/>
    <m/>
    <s v="Beneficiario"/>
    <m/>
    <s v="SIN DATO"/>
    <s v="Ninguna"/>
    <s v="Sibundoy"/>
    <m/>
    <n v="3118079067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04/02/2022"/>
    <n v="7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1216777"/>
    <s v="CC31216777"/>
    <s v="CARMEN"/>
    <s v="NONE"/>
    <s v="CHAMORRO "/>
    <s v="DE ORTIZ"/>
    <d v="1950-05-01T00:00:00"/>
    <n v="71"/>
    <n v="6"/>
    <s v="Persona mayor"/>
    <s v="Adulto Mayor"/>
    <s v="Desplazamiento"/>
    <s v="Desplazamiento forzado"/>
    <m/>
    <s v="Beneficiario"/>
    <m/>
    <s v="SIN DATO"/>
    <s v="Ninguna"/>
    <s v="San Francisco"/>
    <m/>
    <n v="3132921286"/>
    <s v="Urbana"/>
    <m/>
    <x v="0"/>
    <x v="2"/>
    <s v="PUTUMAYO"/>
    <x v="2"/>
    <x v="2"/>
    <x v="2"/>
    <s v="I10X"/>
    <m/>
    <m/>
    <m/>
    <s v="Hipertension esencial (primaria)"/>
    <s v="Procedimiento"/>
    <n v="1"/>
    <s v="01903820"/>
    <s v="CREATIN QUINASA ( FRACCION MB ) AUTOMATIZADA"/>
    <s v="11/02/2022"/>
    <n v="3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2597"/>
    <s v="CC27472597"/>
    <s v="JANETH"/>
    <s v="PATRICIA"/>
    <s v="GONZALEZ"/>
    <s v="MONTERO"/>
    <d v="1962-11-17T00:00:00"/>
    <n v="59"/>
    <n v="5"/>
    <s v="Adultez"/>
    <s v="Adulto Mayor"/>
    <s v="Ninguno"/>
    <s v="Ninguno"/>
    <m/>
    <s v="Beneficiario"/>
    <m/>
    <s v="SIN DATO"/>
    <s v="Ninguna"/>
    <s v="Sibundoy"/>
    <m/>
    <n v="3132949278"/>
    <s v="Urbana"/>
    <m/>
    <x v="0"/>
    <x v="2"/>
    <s v="PUTUMAYO"/>
    <x v="2"/>
    <x v="2"/>
    <x v="2"/>
    <s v="I10X"/>
    <m/>
    <m/>
    <m/>
    <s v="Hipertension esencial (primaria)"/>
    <s v="Procedimiento"/>
    <n v="1"/>
    <s v="01903438"/>
    <s v="TROPONINA T CUALITATIVA"/>
    <s v="11/02/2022"/>
    <n v="1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037"/>
    <s v="CC5349037"/>
    <s v="EDUARDO"/>
    <s v="ANTONIO"/>
    <s v="ORTIZ"/>
    <s v="BRAVO"/>
    <d v="1940-11-15T00:00:00"/>
    <n v="81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903821"/>
    <s v="CREATIN QUINASA TOTAL [CK - CPK]"/>
    <s v="11/02/2022"/>
    <n v="3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173"/>
    <s v="CC1909173"/>
    <s v="LUIS"/>
    <s v="ENRIQUE"/>
    <s v="BRAVO"/>
    <s v="DELGADO"/>
    <d v="1932-08-03T00:00:00"/>
    <n v="8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11/02/2022"/>
    <n v="1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432"/>
    <s v="CC1909432"/>
    <s v="SERVIO"/>
    <s v="TULIO"/>
    <s v="MORA"/>
    <s v="MORA"/>
    <d v="1937-07-20T00:00:00"/>
    <n v="84"/>
    <n v="6"/>
    <s v="Persona mayor"/>
    <s v="Adulto Mayor"/>
    <s v="Desplazamiento"/>
    <s v="Desaparición forzada"/>
    <m/>
    <s v="Beneficiario"/>
    <m/>
    <s v="SIN DATO"/>
    <s v="Ninguna"/>
    <s v="San Francisco"/>
    <m/>
    <n v="3208660921"/>
    <s v="Urbana"/>
    <m/>
    <x v="0"/>
    <x v="2"/>
    <s v="PUTUMAYO"/>
    <x v="2"/>
    <x v="2"/>
    <x v="2"/>
    <s v="I10X"/>
    <m/>
    <m/>
    <m/>
    <s v="Hipertension esencial (primaria)"/>
    <s v="Medicamento"/>
    <n v="1"/>
    <s v="46040-01"/>
    <s v="FUROSEMIDA SOLUCION INYECTABLE 20 MG/2ML"/>
    <s v="11/02/2022"/>
    <n v="12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F"/>
    <m/>
    <s v="CC"/>
    <n v="27473633"/>
    <s v="CC27473633"/>
    <s v="M. ISABEL"/>
    <s v="ERNESTINA"/>
    <s v="ORTIZ"/>
    <s v="DE BRAVO"/>
    <d v="1935-05-25T00:00:00"/>
    <n v="86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m/>
    <m/>
    <m/>
    <s v="Hipertension esencial (primaria)"/>
    <s v="Medicamento"/>
    <n v="1"/>
    <s v="20097309-04"/>
    <s v="CLORURO DE SODIO 0.9%"/>
    <s v="11/02/2022"/>
    <n v="3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922"/>
    <s v="CC27475922"/>
    <s v="MATILDE"/>
    <s v="NONE"/>
    <s v="SALAZAR"/>
    <s v="DE MEZA"/>
    <d v="1940-07-04T00:00:00"/>
    <n v="81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2"/>
    <s v="PUTUMAYO"/>
    <x v="2"/>
    <x v="2"/>
    <x v="2"/>
    <s v="I10X"/>
    <m/>
    <m/>
    <m/>
    <s v="Hipertension esencial (primaria)"/>
    <s v="Procedimiento"/>
    <n v="1"/>
    <s v="01890701"/>
    <s v="CONSULTA DE URGENCIAS POR MEDICINA GENERAL"/>
    <s v="11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850337"/>
    <s v="CC2850337"/>
    <s v="JORGE"/>
    <s v="ARMANDO"/>
    <s v="MEZA"/>
    <s v="BENAVIDES"/>
    <d v="1936-10-16T00:00:00"/>
    <n v="85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2"/>
    <s v="PUTUMAYO"/>
    <x v="2"/>
    <x v="2"/>
    <x v="2"/>
    <s v="I10X"/>
    <m/>
    <m/>
    <m/>
    <s v="Hipertension esencial (primaria)"/>
    <s v="Procedimiento"/>
    <n v="1"/>
    <s v="01890466"/>
    <s v="INTERCONSULTA POR ESPECIALISTA EN MEDICINA INTERNA"/>
    <s v="11/02/2022"/>
    <n v="8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F"/>
    <m/>
    <s v="CC"/>
    <n v="13058321"/>
    <s v="CC13058321"/>
    <s v="HONORIO"/>
    <s v="EFREN"/>
    <s v="ROSAS"/>
    <s v="RIVERA"/>
    <d v="1947-06-30T00:00:00"/>
    <n v="74"/>
    <n v="6"/>
    <s v="Persona mayor"/>
    <s v="Adulto Mayor"/>
    <s v="Ninguno"/>
    <s v="Ninguno"/>
    <m/>
    <s v="Beneficiario"/>
    <m/>
    <s v="SIN DATO"/>
    <s v="Ninguna"/>
    <s v="Santiago"/>
    <m/>
    <n v="3115233180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1/02/2022"/>
    <n v="16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Pensionado"/>
    <s v="AC"/>
    <m/>
    <s v="CC"/>
    <n v="27076659"/>
    <s v="CC27076659"/>
    <s v="MARIA"/>
    <s v="DEL SOCORRO"/>
    <s v="CHAVEZ"/>
    <s v="DE CABRERA"/>
    <d v="1941-02-19T00:00:00"/>
    <n v="81"/>
    <n v="6"/>
    <s v="Persona mayor"/>
    <s v="Adulto Mayor"/>
    <s v="Ninguno"/>
    <s v="Ninguno"/>
    <m/>
    <s v="Beneficiario"/>
    <m/>
    <s v="SIN DATO"/>
    <s v="Ninguna"/>
    <s v="Santiago"/>
    <m/>
    <n v="3117615072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1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495"/>
    <s v="CC27423495"/>
    <s v="TERESITA"/>
    <s v="DE JESUS"/>
    <s v="RUIZ"/>
    <s v="PAZOS"/>
    <d v="1956-10-04T00:00:00"/>
    <n v="65"/>
    <n v="6"/>
    <s v="Persona mayor"/>
    <s v="Adulto Mayor"/>
    <s v="Ninguno"/>
    <s v="Ninguno"/>
    <m/>
    <s v="Beneficiario"/>
    <m/>
    <s v="SIN DATO"/>
    <s v="Ninguna"/>
    <s v="Sibundoy"/>
    <m/>
    <n v="3218527652"/>
    <s v="Urbana"/>
    <m/>
    <x v="0"/>
    <x v="2"/>
    <s v="PUTUMAYO"/>
    <x v="2"/>
    <x v="2"/>
    <x v="2"/>
    <s v="I10X"/>
    <m/>
    <m/>
    <m/>
    <s v="Hipertension esencial (primaria)"/>
    <s v="Procedimiento"/>
    <n v="1"/>
    <s v="015DSM01"/>
    <s v="DERECHOS DE SALA DE OBSERVACION EN URGENCIAS COMPLEJIDAD MEDIANA"/>
    <s v="11/02/2022"/>
    <n v="3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02283"/>
    <s v="CC41102283"/>
    <s v="GRACIELA"/>
    <s v="ALEXANDRA"/>
    <s v="OVIEDO"/>
    <s v="ORTIZ"/>
    <d v="1962-08-15T00:00:00"/>
    <n v="59"/>
    <n v="5"/>
    <s v="Adultez"/>
    <s v="Adulto Mayor"/>
    <s v="Desplazamiento"/>
    <s v="Desplazamiento forzado"/>
    <m/>
    <s v="Beneficiario"/>
    <m/>
    <s v="SIN DATO"/>
    <s v="Ninguna"/>
    <s v="Sibundoy"/>
    <m/>
    <n v="3135134538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1/02/2022"/>
    <n v="6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77273"/>
    <s v="CC12977273"/>
    <s v="LUIS"/>
    <s v="FERNANDO"/>
    <s v="LAGOS"/>
    <s v="TORO"/>
    <d v="1962-12-10T00:00:00"/>
    <n v="59"/>
    <n v="5"/>
    <s v="Adultez"/>
    <s v="Adulto Mayor"/>
    <s v="Ninguno"/>
    <s v="Ninguno"/>
    <m/>
    <s v="Beneficiario"/>
    <m/>
    <s v="SIN DATO"/>
    <s v="Ninguna"/>
    <s v="Sibundoy"/>
    <m/>
    <n v="3107578650"/>
    <s v="Urbana"/>
    <m/>
    <x v="0"/>
    <x v="2"/>
    <s v="PUTUMAYO"/>
    <x v="2"/>
    <x v="2"/>
    <x v="2"/>
    <s v="I10X"/>
    <m/>
    <m/>
    <m/>
    <s v="Hipertension esencial (primaria)"/>
    <s v="Procedimiento"/>
    <n v="1"/>
    <s v="01601T01"/>
    <s v="TRASLADO ASISTENCIAL BASICO TERRESTRE PRIMARIO"/>
    <s v="11/02/2022"/>
    <n v="5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12985929"/>
    <s v="CC12985929"/>
    <s v="ALVARO"/>
    <s v="EDUART"/>
    <s v="TORO"/>
    <s v="MURIEL"/>
    <d v="1965-03-17T00:00:00"/>
    <n v="56"/>
    <n v="5"/>
    <s v="Adultez"/>
    <s v="Adulto Mayor"/>
    <s v="Ninguno"/>
    <s v="Ninguno"/>
    <m/>
    <s v="Beneficiario"/>
    <m/>
    <s v="SIN DATO"/>
    <s v="Ninguna"/>
    <s v="Colón (P)"/>
    <m/>
    <n v="3217218373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1/02/2022"/>
    <n v="3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80178"/>
    <s v="CC97480178"/>
    <s v="LUCINDO"/>
    <s v="MARIA"/>
    <s v="CALDERON"/>
    <s v="CALDERON"/>
    <d v="1964-01-22T00:00:00"/>
    <n v="58"/>
    <n v="5"/>
    <s v="Adultez"/>
    <s v="Adulto Mayor"/>
    <s v="Desplazamiento"/>
    <s v="Amenaza"/>
    <m/>
    <s v="Beneficiario"/>
    <m/>
    <s v="SIN DATO"/>
    <s v="Ninguna"/>
    <s v="Sibundoy"/>
    <m/>
    <n v="3122445768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1/02/2022"/>
    <n v="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68972"/>
    <s v="CC1868972"/>
    <s v="RAUL"/>
    <s v="NONE"/>
    <s v="RODRIGUEZ"/>
    <s v="ALVAREZ"/>
    <d v="1932-01-09T00:00:00"/>
    <n v="90"/>
    <n v="6"/>
    <s v="Persona mayor"/>
    <s v="Adulto Mayor"/>
    <s v="Ninguno"/>
    <s v="Ninguno"/>
    <m/>
    <s v="Beneficiario"/>
    <m/>
    <s v="SIN DATO"/>
    <s v="Ninguna"/>
    <s v="Sibundoy"/>
    <m/>
    <n v="320878545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1/02/2022"/>
    <n v="3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43125"/>
    <s v="CC18143125"/>
    <s v="LEONCIO"/>
    <s v="LIZARDO"/>
    <s v="MOLINA"/>
    <s v="PRIETO"/>
    <d v="1965-03-31T00:00:00"/>
    <n v="56"/>
    <n v="5"/>
    <s v="Adultez"/>
    <s v="Adulto Mayor"/>
    <s v="Ninguno"/>
    <s v="Ninguno"/>
    <m/>
    <s v="Beneficiario"/>
    <m/>
    <s v="SIN DATO"/>
    <s v="Ninguna"/>
    <s v="Sibundoy"/>
    <m/>
    <n v="3115537575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24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568"/>
    <s v="CC27474568"/>
    <s v="LUCELY "/>
    <s v="NONE"/>
    <s v="VARGAS"/>
    <s v="MOSQUERA"/>
    <d v="1965-06-15T00:00:00"/>
    <n v="56"/>
    <n v="5"/>
    <s v="Adultez"/>
    <s v="Adulto Mayor"/>
    <s v="Ninguno"/>
    <s v="Ninguno"/>
    <m/>
    <s v="Beneficiario"/>
    <m/>
    <s v="SIN DATO"/>
    <s v="Ninguna"/>
    <s v="San Francisco"/>
    <m/>
    <n v="3229094815"/>
    <s v="Urbana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24/02/2022"/>
    <n v="3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067"/>
    <s v="CC27474067"/>
    <s v="OLGA "/>
    <s v="MARGARITA"/>
    <s v="CHAMORRO"/>
    <s v="ALVAREZ"/>
    <d v="1943-10-16T00:00:00"/>
    <n v="78"/>
    <n v="6"/>
    <s v="Persona mayor"/>
    <s v="Adulto Mayor"/>
    <s v="Ninguno"/>
    <s v="Ninguno"/>
    <m/>
    <s v="Beneficiario"/>
    <m/>
    <s v="SIN DATO"/>
    <s v="Ninguna"/>
    <s v="San Francisco"/>
    <m/>
    <n v="312530162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0/02/2022"/>
    <n v="4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297545"/>
    <s v="CC5297545"/>
    <s v="LUCIO"/>
    <s v="BENIGNO"/>
    <s v="REINA"/>
    <s v="CAGIGAS"/>
    <d v="1945-08-12T00:00:00"/>
    <n v="76"/>
    <n v="6"/>
    <s v="Persona mayor"/>
    <s v="Adulto Mayor"/>
    <s v="Ninguno"/>
    <s v="Ninguno"/>
    <m/>
    <s v="Beneficiario"/>
    <m/>
    <s v="SIN DATO"/>
    <s v="Ninguna"/>
    <s v="Sibundoy"/>
    <m/>
    <n v="314822451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3/02/2022"/>
    <n v="2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24980"/>
    <s v="CC30724980"/>
    <s v="NANCY"/>
    <s v="ROVIRA"/>
    <s v="CABRERA"/>
    <s v="MEZA"/>
    <d v="1963-05-10T00:00:00"/>
    <n v="58"/>
    <n v="5"/>
    <s v="Adultez"/>
    <s v="Adulto Mayor"/>
    <s v="Ninguno"/>
    <s v="Ninguno"/>
    <m/>
    <s v="Beneficiario"/>
    <m/>
    <s v="SIN DATO"/>
    <s v="Ninguna"/>
    <s v="Sibundoy"/>
    <m/>
    <n v="3157765279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1"/>
    <s v="CONSULTA DE PRIMERA VEZ POR MEDICINA GENERAL"/>
    <s v="15/02/2022"/>
    <n v="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2351"/>
    <s v="CC27472351"/>
    <s v="CARMEN"/>
    <m/>
    <s v="LUCENA"/>
    <s v="VILLARREAL"/>
    <d v="1945-09-29T00:00:00"/>
    <n v="76"/>
    <n v="6"/>
    <s v="Persona mayor"/>
    <s v="Adulto Mayor"/>
    <s v="Ninguno"/>
    <s v="Ninguno"/>
    <m/>
    <s v="Beneficiario"/>
    <m/>
    <s v="SIN DATO"/>
    <s v="Ninguna"/>
    <s v="Sibundoy"/>
    <m/>
    <n v="3143324512"/>
    <s v="Urbana"/>
    <m/>
    <x v="0"/>
    <x v="2"/>
    <s v="PUTUMAYO"/>
    <x v="2"/>
    <x v="2"/>
    <x v="2"/>
    <s v="I10X"/>
    <s v="E119"/>
    <s v="N18X"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9/02/2022"/>
    <n v="4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F"/>
    <m/>
    <s v="CC"/>
    <n v="17184962"/>
    <s v="CC17184962"/>
    <s v="JAIME"/>
    <s v="ORLANDO"/>
    <s v="DELGADO"/>
    <s v="BRAVO"/>
    <d v="1947-07-22T00:00:00"/>
    <n v="74"/>
    <n v="6"/>
    <s v="Persona mayor"/>
    <s v="Adulto Mayor"/>
    <s v="Ninguno"/>
    <s v="Ninguno"/>
    <m/>
    <s v="Beneficiario"/>
    <m/>
    <s v="SIN DATO"/>
    <s v="Ninguna"/>
    <s v="San Francisco"/>
    <m/>
    <n v="3106894015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3/02/2022"/>
    <n v="1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296"/>
    <s v="CC27475296"/>
    <s v="ESPERANZA"/>
    <s v="ABIGAIL"/>
    <s v="TUMAL"/>
    <s v="BURBANO"/>
    <d v="1931-03-21T00:00:00"/>
    <n v="90"/>
    <n v="6"/>
    <s v="Persona mayor"/>
    <s v="Adulto Mayor"/>
    <s v="Ninguno"/>
    <s v="Ninguno"/>
    <m/>
    <s v="Beneficiario"/>
    <m/>
    <s v="SIN DATO"/>
    <s v="Ninguna"/>
    <s v="Sibundoy"/>
    <m/>
    <n v="320622504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3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037"/>
    <s v="CC41180037"/>
    <s v="ROSA "/>
    <s v="CANDIDA"/>
    <s v="HERRERA"/>
    <s v="GUERRERO"/>
    <d v="1954-02-28T00:00:00"/>
    <n v="67"/>
    <n v="6"/>
    <s v="Persona mayor"/>
    <s v="Adulto Mayor"/>
    <s v="Ninguno"/>
    <s v="Ninguno"/>
    <m/>
    <s v="Beneficiario"/>
    <m/>
    <s v="SIN DATO"/>
    <s v="Ninguna"/>
    <s v="Sibundoy"/>
    <m/>
    <n v="3124803921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3/02/2022"/>
    <n v="2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50347"/>
    <s v="CC5350347"/>
    <s v="HERIBERTO"/>
    <m/>
    <s v="CHINDOY"/>
    <s v="JAMIOY"/>
    <d v="1955-09-10T00:00:00"/>
    <n v="66"/>
    <n v="6"/>
    <s v="Persona mayor"/>
    <s v="Indigente"/>
    <s v="Ninguno"/>
    <s v="Ninguno"/>
    <m/>
    <s v="Beneficiario"/>
    <m/>
    <s v="SIN DATO"/>
    <s v="Indígena"/>
    <s v="San Francisco"/>
    <m/>
    <n v="3134071631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168"/>
    <s v="TRANSPORTE COMERCIAL TERRESTRE - SIMPLE PASTO ( NARIÃƒÂ‘O ) A PUERTO ASIS ( PUTUMAYO )"/>
    <s v="22/02/2022"/>
    <n v="1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830"/>
    <s v="CC27469830"/>
    <s v="NOHORA "/>
    <s v="DEL CARMEN"/>
    <s v="PUERCHAMBUD"/>
    <s v="MORAN"/>
    <d v="1964-02-13T00:00:00"/>
    <n v="58"/>
    <n v="5"/>
    <s v="Adultez"/>
    <s v="Adulto Mayor"/>
    <s v="Ninguno"/>
    <s v="Ninguno"/>
    <m/>
    <s v="Beneficiario"/>
    <m/>
    <s v="SIN DATO"/>
    <s v="Ninguna"/>
    <s v="Santiago"/>
    <m/>
    <n v="3102618397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168"/>
    <s v="TRANSPORTE COMERCIAL TERRESTRE - SIMPLE PASTO ( NARIÃƒÂ‘O ) A PUERTO ASIS ( PUTUMAYO )"/>
    <s v="22/02/2022"/>
    <n v="1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69055059"/>
    <s v="CC69055059"/>
    <s v="NEYDA "/>
    <s v="RUBIELA"/>
    <s v="JIMENEZ"/>
    <s v="PANTOJA"/>
    <d v="1963-11-08T00:00:00"/>
    <n v="58"/>
    <n v="5"/>
    <s v="Adultez"/>
    <s v="Adulto Mayor"/>
    <s v="Ninguno"/>
    <s v="Ninguno"/>
    <m/>
    <s v="Beneficiario"/>
    <m/>
    <s v="SIN DATO"/>
    <s v="Ninguna"/>
    <s v="San Francisco"/>
    <m/>
    <n v="3146339831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4/02/2022"/>
    <n v="3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56"/>
    <s v="CC27474256"/>
    <s v="MERY "/>
    <s v="ELUVINA"/>
    <s v="PERENGUEZ"/>
    <s v="VIVAS"/>
    <d v="1952-04-19T00:00:00"/>
    <n v="6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6/02/2022"/>
    <n v="9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3060435"/>
    <s v="CC13060435"/>
    <s v="JOSE"/>
    <s v="RAFAEL"/>
    <s v="BRAVO"/>
    <s v="CHAMORRO"/>
    <d v="1953-05-05T00:00:00"/>
    <n v="68"/>
    <n v="6"/>
    <s v="Persona mayor"/>
    <s v="Adulto Mayor"/>
    <s v="Ninguno"/>
    <s v="Ninguno"/>
    <m/>
    <s v="Beneficiario"/>
    <m/>
    <s v="SIN DATO"/>
    <s v="Ninguna"/>
    <s v="Sibundoy"/>
    <m/>
    <n v="3117909843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15/02/2022"/>
    <n v="186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69991"/>
    <s v="CC27469991"/>
    <s v="MERCEDES"/>
    <m/>
    <s v="MEJIA"/>
    <s v="PINCHAO"/>
    <d v="1968-06-03T00:00:00"/>
    <n v="53"/>
    <n v="5"/>
    <s v="Adultez"/>
    <s v="Adulto Mayor"/>
    <s v="Ninguno"/>
    <s v="Ninguno"/>
    <m/>
    <s v="Beneficiario"/>
    <m/>
    <s v="SIN DATO"/>
    <s v="Ninguna"/>
    <s v="San Francisco"/>
    <m/>
    <n v="31444001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15/02/2022"/>
    <n v="186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268"/>
    <s v="CC27469268"/>
    <s v="LUZ"/>
    <s v="CLEMECIA"/>
    <s v="MORAN"/>
    <s v="DE GUAQUEZ"/>
    <d v="1944-04-26T00:00:00"/>
    <n v="77"/>
    <n v="6"/>
    <s v="Persona mayor"/>
    <s v="Adulto Mayor"/>
    <s v="Ninguno"/>
    <s v="Ninguno"/>
    <m/>
    <s v="Beneficiario"/>
    <m/>
    <s v="SIN DATO"/>
    <s v="Ninguna"/>
    <s v="Santiago"/>
    <m/>
    <n v="3122962936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186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77"/>
    <s v="CC97470177"/>
    <s v="MIGUEL"/>
    <s v="ANTONIO"/>
    <s v="MUTUMBAJOY"/>
    <s v="MUCHACHASOY"/>
    <d v="1959-08-13T00:00:00"/>
    <n v="62"/>
    <n v="6"/>
    <s v="Persona mayor"/>
    <s v="Adulto Mayor"/>
    <s v="Ninguno"/>
    <s v="Ninguno"/>
    <m/>
    <s v="Beneficiario"/>
    <m/>
    <s v="SIN DATO"/>
    <s v="Indígena"/>
    <s v="Sibundoy"/>
    <m/>
    <n v="3118092218"/>
    <s v="Rural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3/02/2022"/>
    <n v="28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379"/>
    <s v="CC5349379"/>
    <s v="HEBERT"/>
    <s v="ORLANDO"/>
    <s v="JIMENEZ"/>
    <s v="CHINGAL"/>
    <d v="1957-05-14T00:00:00"/>
    <n v="64"/>
    <n v="6"/>
    <s v="Persona mayor"/>
    <s v="Adulto Mayor"/>
    <s v="Ninguno"/>
    <s v="Ninguno"/>
    <m/>
    <s v="Beneficiario"/>
    <m/>
    <s v="SIN DATO"/>
    <s v="Ninguna"/>
    <s v="San Francisco"/>
    <m/>
    <n v="3218877278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5/02/2022"/>
    <n v="186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84"/>
    <s v="CC27474284"/>
    <s v="MIRIAM"/>
    <s v="NELLY"/>
    <s v="JIMENEZ"/>
    <s v="CHINGAL"/>
    <d v="1955-05-04T00:00:00"/>
    <n v="66"/>
    <n v="6"/>
    <s v="Persona mayor"/>
    <s v="Adulto Mayor"/>
    <s v="Ninguno"/>
    <s v="Ninguno"/>
    <m/>
    <s v="Beneficiario"/>
    <m/>
    <s v="SIN DATO"/>
    <s v="Ninguna"/>
    <s v="San Francisco"/>
    <m/>
    <n v="3115897800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09/02/2022"/>
    <n v="28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18112016"/>
    <s v="CC18112016"/>
    <s v="MIGUEL"/>
    <s v="ACEVES"/>
    <s v="MEJIA"/>
    <s v="PINCHAO"/>
    <d v="1964-07-16T00:00:00"/>
    <n v="57"/>
    <n v="5"/>
    <s v="Adultez"/>
    <s v="Adulto Mayor"/>
    <s v="Desplazamiento"/>
    <s v="Desplazamiento forzado"/>
    <m/>
    <s v="Beneficiario"/>
    <m/>
    <s v="SIN DATO"/>
    <s v="Ninguna"/>
    <s v="Santiago"/>
    <m/>
    <n v="310789407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68"/>
    <s v="TRIGLICERIDOS"/>
    <s v="09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31754"/>
    <s v="CC27431754"/>
    <s v="CARMELA "/>
    <s v="DEL SOCORRO"/>
    <s v="ESPAÑA"/>
    <s v="CORDOBA"/>
    <d v="1953-07-08T00:00:00"/>
    <n v="68"/>
    <n v="6"/>
    <s v="Persona mayor"/>
    <s v="Adulto Mayor"/>
    <s v="Ninguno"/>
    <s v="Ninguno"/>
    <m/>
    <s v="Beneficiario"/>
    <m/>
    <s v="SIN DATO"/>
    <s v="Ninguna"/>
    <s v="Sibundoy"/>
    <m/>
    <n v="3142967868"/>
    <s v="Urbana"/>
    <m/>
    <x v="0"/>
    <x v="2"/>
    <s v="PUTUMAYO"/>
    <x v="2"/>
    <x v="2"/>
    <x v="2"/>
    <s v="I10X"/>
    <m/>
    <m/>
    <m/>
    <s v="Hipertension esencial (primaria)"/>
    <s v="Procedimiento"/>
    <n v="1"/>
    <s v="01902210"/>
    <s v="HEMOGRAMA IV ( HEMOGLOBINA HEMATOCRITO RECUENTO DE ERITROCITOS INDICES ERITROCITARIOS LEUCOGRAMA RECUENTO DE PLAQUETAS INDICES PLAQUETARIOS Y MORFOLOGIA ELECTRONICA E HISTOGRAMA ) AUTOMATIZADO"/>
    <s v="09/02/2022"/>
    <n v="3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0140"/>
    <s v="CC97470140"/>
    <s v="CASTULO"/>
    <s v="LUDGERIO"/>
    <s v="CHINDOY"/>
    <s v="JACANAMEJOY"/>
    <d v="1961-03-27T00:00:00"/>
    <n v="60"/>
    <n v="6"/>
    <s v="Persona mayor"/>
    <s v="Indigente"/>
    <s v="Ninguno"/>
    <s v="Ninguno"/>
    <m/>
    <s v="Beneficiario"/>
    <m/>
    <s v="SIN DATO"/>
    <s v="Indígena"/>
    <s v="Sibundoy"/>
    <m/>
    <n v="3233253255"/>
    <s v="Urbana"/>
    <m/>
    <x v="0"/>
    <x v="2"/>
    <s v="PUTUMAYO"/>
    <x v="2"/>
    <x v="2"/>
    <x v="2"/>
    <s v="I10X"/>
    <m/>
    <m/>
    <m/>
    <s v="Hipertension esencial (primaria)"/>
    <s v="Procedimiento"/>
    <n v="1"/>
    <s v="01903028"/>
    <s v="MICROALBUMINURIA SEMIAUTOMATIZADA"/>
    <s v="09/02/2022"/>
    <n v="2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016"/>
    <s v="CC41180016"/>
    <s v="MARIA "/>
    <s v="FRANCISCA"/>
    <s v="JIMENEZ"/>
    <s v="DE BENAVIDES"/>
    <d v="1956-03-13T00:00:00"/>
    <n v="65"/>
    <n v="6"/>
    <s v="Persona mayor"/>
    <s v="Adulto Mayor"/>
    <s v="Ninguno"/>
    <s v="Ninguno"/>
    <m/>
    <s v="Beneficiario"/>
    <m/>
    <s v="SIN DATO"/>
    <s v="Ninguna"/>
    <s v="Sibundoy"/>
    <m/>
    <n v="3127656151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5"/>
    <s v="COLESTEROL DE ALTA DENSIDAD"/>
    <s v="09/02/2022"/>
    <n v="3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193"/>
    <s v="CC41180193"/>
    <s v="MARIA "/>
    <s v="JAEL"/>
    <s v="JARAMILLO"/>
    <s v="BENAVIDES"/>
    <d v="1958-12-31T00:00:00"/>
    <n v="63"/>
    <n v="6"/>
    <s v="Persona mayor"/>
    <s v="Adulto Mayor"/>
    <s v="Ninguno"/>
    <s v="Ninguno"/>
    <m/>
    <s v="Beneficiario"/>
    <m/>
    <s v="SIN DATO"/>
    <s v="Ninguna"/>
    <s v="Sibundoy"/>
    <m/>
    <n v="322631702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8"/>
    <s v="COLESTEROL TOTAL"/>
    <s v="09/02/2022"/>
    <n v="5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53"/>
    <s v="CC27474453"/>
    <s v="MARIA"/>
    <s v="ESPERANZA"/>
    <s v="GOMEZ"/>
    <s v="DE ENRIQUEZ"/>
    <d v="1959-02-06T00:00:00"/>
    <n v="63"/>
    <n v="6"/>
    <s v="Persona mayor"/>
    <s v="Adulto Mayor"/>
    <s v="Ninguno"/>
    <s v="Ninguno"/>
    <m/>
    <s v="Beneficiario"/>
    <m/>
    <s v="SIN DATO"/>
    <s v="Ninguna"/>
    <s v="San Francisco"/>
    <m/>
    <n v="3146651478"/>
    <s v="Urbana"/>
    <m/>
    <x v="0"/>
    <x v="3"/>
    <s v="PUTUMAYO"/>
    <x v="3"/>
    <x v="3"/>
    <x v="3"/>
    <s v="I10X"/>
    <m/>
    <m/>
    <m/>
    <s v="Hipertension esencial (primaria)"/>
    <s v="Procedimiento"/>
    <n v="1"/>
    <s v="01904921"/>
    <s v="TIROXINA LIBRE"/>
    <s v="03/02/2022"/>
    <n v="2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127"/>
    <s v="CC27474127"/>
    <s v="MARIA "/>
    <s v="ERMITA"/>
    <s v="BENAVIDES"/>
    <s v="RAMOS"/>
    <d v="1948-01-16T00:00:00"/>
    <n v="74"/>
    <n v="6"/>
    <s v="Persona mayor"/>
    <s v="Adulto Mayor"/>
    <s v="Desplazamiento"/>
    <s v="Amenaza"/>
    <m/>
    <s v="Beneficiario"/>
    <m/>
    <s v="SIN DATO"/>
    <s v="Ninguna"/>
    <s v="San Francisco"/>
    <m/>
    <n v="3208495342"/>
    <s v="Urbana"/>
    <m/>
    <x v="0"/>
    <x v="3"/>
    <s v="PUTUMAYO"/>
    <x v="3"/>
    <x v="3"/>
    <x v="3"/>
    <s v="I10X"/>
    <m/>
    <m/>
    <m/>
    <s v="Hipertension esencial (primaria)"/>
    <s v="Procedimiento"/>
    <n v="1"/>
    <s v="01904902"/>
    <s v="HORMONA ESTIMULANTE DEL TIROIDES"/>
    <s v="03/02/2022"/>
    <n v="2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196"/>
    <s v="CC27476196"/>
    <s v="PASTORA"/>
    <s v="MARIA"/>
    <s v="GONZALEZ"/>
    <s v="ROJAS"/>
    <d v="1949-10-24T00:00:00"/>
    <n v="72"/>
    <n v="6"/>
    <s v="Persona mayor"/>
    <s v="Adulto Mayor"/>
    <s v="Ninguno"/>
    <s v="Ninguno"/>
    <m/>
    <s v="Beneficiario"/>
    <m/>
    <s v="SIN DATO"/>
    <s v="Ninguna"/>
    <s v="Sibundoy"/>
    <m/>
    <n v="311555055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28/02/2022"/>
    <n v="4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6869"/>
    <s v="CC18106869"/>
    <s v="JESUS "/>
    <s v="ALIRIO"/>
    <s v="PABON"/>
    <s v="BURBANO"/>
    <d v="1950-12-21T00:00:00"/>
    <n v="71"/>
    <n v="6"/>
    <s v="Persona mayor"/>
    <s v="Adulto Mayor"/>
    <s v="Ninguno"/>
    <s v="Ninguno"/>
    <m/>
    <s v="Beneficiario"/>
    <m/>
    <s v="SIN DATO"/>
    <s v="Ninguna"/>
    <s v="Sibundoy"/>
    <m/>
    <n v="311579221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4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429"/>
    <s v="CC41180429"/>
    <s v="NANCY"/>
    <s v="DELCARMEN"/>
    <s v="GONZALEZ"/>
    <s v="ORTEGA"/>
    <d v="1962-09-17T00:00:00"/>
    <n v="59"/>
    <n v="5"/>
    <s v="Adultez"/>
    <s v="Adulto Mayor"/>
    <s v="Ninguno"/>
    <s v="Ninguno"/>
    <m/>
    <s v="Beneficiario"/>
    <m/>
    <s v="SIN DATO"/>
    <s v="Ninguna"/>
    <s v="Sibundoy"/>
    <m/>
    <n v="3146625374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18"/>
    <s v="TRANSPORTE COMERCIAL TERRESTRE - SIMPLE MOCOA ( PUTUMAYO ) A VALLE DEL GUAMUEZ ( PUTUMAYO )"/>
    <s v="03/02/2022"/>
    <n v="2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36718"/>
    <s v="CC5336718"/>
    <s v="LUIS "/>
    <s v="ALBERTO"/>
    <s v="ORTIZ"/>
    <s v="GOMEZ"/>
    <d v="1953-06-18T00:00:00"/>
    <n v="68"/>
    <n v="6"/>
    <s v="Persona mayor"/>
    <s v="Adulto Mayor"/>
    <s v="Ninguno"/>
    <s v="Ninguno"/>
    <m/>
    <s v="Beneficiario"/>
    <m/>
    <s v="SIN DATO"/>
    <s v="Ninguna"/>
    <s v="San Francisco"/>
    <m/>
    <n v="3206652262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52"/>
    <s v="TRANSPORTE COMERCIAL TERRESTRE - SIMPLE VALLE DEL GUAMUEZ ( PUTUMAYO ) A MOCOA ( PUTUMAYO )"/>
    <s v="03/02/2022"/>
    <n v="4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7013"/>
    <s v="CC30717013"/>
    <s v="AURA"/>
    <s v="SOCORRO"/>
    <s v="ESCOBAR"/>
    <s v="ORTEGA"/>
    <d v="1957-02-28T00:00:00"/>
    <n v="64"/>
    <n v="6"/>
    <s v="Persona mayor"/>
    <s v="Adulto Mayor"/>
    <s v="Ninguno"/>
    <s v="Ninguno"/>
    <m/>
    <s v="Beneficiario"/>
    <m/>
    <s v="SIN DATO"/>
    <s v="Ninguna"/>
    <s v="Sibundoy"/>
    <m/>
    <n v="313641572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15/02/2022"/>
    <n v="4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80"/>
    <s v="CC41180880"/>
    <s v="IMELDA"/>
    <s v="PURIFICACION"/>
    <s v="DELGADO"/>
    <s v="VILLAREAL"/>
    <d v="1967-01-15T00:00:00"/>
    <n v="55"/>
    <n v="5"/>
    <s v="Adultez"/>
    <s v="Adulto Mayor"/>
    <s v="Desplazamiento"/>
    <s v="Homicidio"/>
    <m/>
    <s v="Beneficiario"/>
    <m/>
    <s v="SIN DATO"/>
    <s v="Ninguna"/>
    <s v="Sibundoy"/>
    <m/>
    <n v="313453540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2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8984923"/>
    <s v="CC38984923"/>
    <s v="MARIA "/>
    <s v="ANGELITA"/>
    <s v="BURBANO"/>
    <s v="DE LEON"/>
    <d v="1945-11-18T00:00:00"/>
    <n v="76"/>
    <n v="6"/>
    <s v="Persona mayor"/>
    <s v="Adulto Mayor"/>
    <s v="Ninguno"/>
    <s v="Ninguno"/>
    <m/>
    <s v="Beneficiario"/>
    <m/>
    <s v="SIN DATO"/>
    <s v="Ninguna"/>
    <s v="Sibundoy"/>
    <m/>
    <n v="3118984923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06/02/2022"/>
    <n v="2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658"/>
    <s v="CC41181658"/>
    <s v="EDITH"/>
    <s v="DIRLEY"/>
    <s v="MONCAYO"/>
    <s v="TOBAR"/>
    <d v="1970-08-14T00:00:00"/>
    <n v="51"/>
    <n v="5"/>
    <s v="Adultez"/>
    <s v="Adulto Mayor"/>
    <s v="Ninguno"/>
    <s v="Ninguno"/>
    <m/>
    <s v="Beneficiario"/>
    <m/>
    <s v="SIN DATO"/>
    <s v="Ninguna"/>
    <s v="Sibundoy"/>
    <m/>
    <n v="3132439470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8/02/2022"/>
    <n v="112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194"/>
    <s v="CC5349194"/>
    <s v="CARLOS"/>
    <s v="ALBERTO"/>
    <s v="BRAVO"/>
    <s v="ENRIQUEZ"/>
    <d v="1945-11-04T00:00:00"/>
    <n v="76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206"/>
    <s v="CONSULTA DE PRIMERA VEZ POR NUTRICION Y DIETETICA"/>
    <s v="20/02/2022"/>
    <n v="2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4872038"/>
    <s v="CC14872038"/>
    <s v="HIPOLITO"/>
    <s v="NONE"/>
    <s v="CHINDOY"/>
    <s v="JAMIOY"/>
    <d v="1950-07-25T00:00:00"/>
    <n v="71"/>
    <n v="6"/>
    <s v="Persona mayor"/>
    <s v="Adulto Mayor"/>
    <s v="Ninguno"/>
    <s v="Ninguno"/>
    <m/>
    <s v="Beneficiario"/>
    <m/>
    <s v="SIN DATO"/>
    <s v="Ninguna"/>
    <s v="Sibundoy"/>
    <m/>
    <n v="3115959613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8"/>
    <s v="CONSULTA DE PRIMERA VEZ POR PSICOLOGIA"/>
    <s v="09/02/2022"/>
    <n v="1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49"/>
    <s v="CC5350349"/>
    <s v="FREDY"/>
    <s v="EDMUNDO"/>
    <s v="NARVAEZ"/>
    <s v="BURBANO"/>
    <d v="1954-12-18T00:00:00"/>
    <n v="67"/>
    <n v="6"/>
    <s v="Persona mayor"/>
    <s v="Adulto Mayor"/>
    <s v="Ninguno"/>
    <s v="Ninguno"/>
    <m/>
    <s v="Beneficiario"/>
    <m/>
    <s v="SIN DATO"/>
    <s v="Ninguna"/>
    <s v="Sibundoy"/>
    <m/>
    <n v="3118535183"/>
    <s v="Urbana"/>
    <m/>
    <x v="0"/>
    <x v="3"/>
    <s v="PUTUMAYO"/>
    <x v="3"/>
    <x v="3"/>
    <x v="3"/>
    <s v="I10X"/>
    <m/>
    <m/>
    <m/>
    <s v="Hipertension esencial (primaria)"/>
    <s v="Procedimiento"/>
    <n v="1"/>
    <s v="01904921"/>
    <s v="TIROXINA LIBRE"/>
    <s v="08/02/2022"/>
    <n v="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19"/>
    <s v="CC27474119"/>
    <s v="ROSALBA"/>
    <s v="NONE"/>
    <s v="MORENO"/>
    <s v="DE LA CRUZ"/>
    <d v="1947-02-21T00:00:00"/>
    <n v="75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08/02/2022"/>
    <n v="1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30722527"/>
    <s v="CC30722527"/>
    <s v="ALBA "/>
    <s v="MARINA"/>
    <s v="GUERRERO"/>
    <s v="BELTRAN"/>
    <d v="1960-09-20T00:00:00"/>
    <n v="61"/>
    <n v="6"/>
    <s v="Persona mayor"/>
    <s v="Adulto Mayor"/>
    <s v="Ninguno"/>
    <s v="Ninguno"/>
    <m/>
    <s v="Beneficiario"/>
    <m/>
    <s v="SIN DATO"/>
    <s v="Ninguna"/>
    <s v="Colón (P)"/>
    <m/>
    <n v="3122584875"/>
    <s v="Urbana"/>
    <m/>
    <x v="0"/>
    <x v="3"/>
    <s v="PUTUMAYO"/>
    <x v="3"/>
    <x v="3"/>
    <x v="3"/>
    <s v="I10X"/>
    <m/>
    <m/>
    <m/>
    <s v="Hipertension esencial (primaria)"/>
    <s v="Procedimiento"/>
    <n v="1"/>
    <s v="01903026"/>
    <s v="MICROALBUMINURIA AUTOMATIZADA EN ORINA PARCIAL"/>
    <s v="08/02/2022"/>
    <n v="1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407"/>
    <s v="CC5349407"/>
    <s v="HECTOR "/>
    <s v="OSCAR"/>
    <s v="BENAVIDES"/>
    <s v="RAMOS"/>
    <d v="1952-06-01T00:00:00"/>
    <n v="69"/>
    <n v="6"/>
    <s v="Persona mayor"/>
    <s v="Adulto Mayor"/>
    <s v="Ninguno"/>
    <s v="Ninguno"/>
    <m/>
    <s v="Beneficiario"/>
    <m/>
    <s v="SIN DATO"/>
    <s v="Ninguna"/>
    <s v="San Francisco"/>
    <m/>
    <n v="311408235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6"/>
    <s v="COLESTEROL DE BAJA DENSIDAD SEMIAUTOMATIZADO"/>
    <s v="08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27472349"/>
    <s v="CC27472349"/>
    <s v="ROSA "/>
    <s v="JULIA"/>
    <s v="GONZALEZ"/>
    <s v="DE ORTEGA"/>
    <d v="1941-07-29T00:00:00"/>
    <n v="80"/>
    <n v="6"/>
    <s v="Persona mayor"/>
    <s v="Adulto Mayor"/>
    <s v="Ninguno"/>
    <s v="Ninguno"/>
    <m/>
    <s v="Beneficiario"/>
    <m/>
    <s v="SIN DATO"/>
    <s v="Ninguna"/>
    <s v="Colón (P)"/>
    <m/>
    <n v="3133392505"/>
    <s v="Urbana"/>
    <m/>
    <x v="0"/>
    <x v="3"/>
    <s v="PUTUMAYO"/>
    <x v="3"/>
    <x v="3"/>
    <x v="3"/>
    <s v="I10X"/>
    <m/>
    <m/>
    <m/>
    <s v="Hipertension esencial (primaria)"/>
    <s v="Procedimiento"/>
    <n v="1"/>
    <s v="01904902"/>
    <s v="HORMONA ESTIMULANTE DEL TIROIDES"/>
    <s v="08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223798"/>
    <s v="CC5223798"/>
    <s v="BOLIVAR "/>
    <s v="NONE"/>
    <s v="GARCIA"/>
    <s v="NOAP"/>
    <d v="1960-02-11T00:00:00"/>
    <n v="62"/>
    <n v="6"/>
    <s v="Persona mayor"/>
    <s v="Adulto Mayor"/>
    <s v="Ninguno"/>
    <s v="Ninguno"/>
    <m/>
    <s v="Beneficiario"/>
    <m/>
    <s v="SIN DATO"/>
    <s v="Ninguna"/>
    <s v="Sibundoy"/>
    <m/>
    <n v="3138665723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08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48679"/>
    <s v="CC5348679"/>
    <s v="JULIO "/>
    <s v="CARLOS"/>
    <s v="NONE"/>
    <s v="CHASOY"/>
    <d v="1963-06-29T00:00:00"/>
    <n v="58"/>
    <n v="5"/>
    <s v="Adultez"/>
    <s v="Adulto Mayor"/>
    <s v="Ninguno"/>
    <s v="Ninguno"/>
    <m/>
    <s v="Beneficiario"/>
    <m/>
    <s v="SIN DATO"/>
    <s v="Ninguna"/>
    <s v="Sibundoy"/>
    <m/>
    <n v="3108573578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18"/>
    <s v="COLESTEROL TOTAL"/>
    <s v="08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70"/>
    <s v="CC41180870"/>
    <s v="DALILA"/>
    <s v="STELLA"/>
    <s v="ESTUPIÑAN"/>
    <s v="HERRERA"/>
    <d v="1966-09-05T00:00:00"/>
    <n v="55"/>
    <n v="5"/>
    <s v="Adultez"/>
    <s v="Adulto Mayor"/>
    <s v="Ninguno"/>
    <s v="Ninguno"/>
    <m/>
    <s v="Beneficiario"/>
    <m/>
    <s v="SIN DATO"/>
    <s v="Ninguna"/>
    <s v="Sibundoy"/>
    <m/>
    <n v="310786178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3"/>
    <s v="GLUCOSA PRE Y POST PRANDIAL"/>
    <s v="08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50009"/>
    <s v="CC5350009"/>
    <s v="MARCO "/>
    <s v="TULIO"/>
    <s v="TOVAR "/>
    <s v="LOPEZ"/>
    <d v="1948-03-04T00:00:00"/>
    <n v="73"/>
    <n v="6"/>
    <s v="Persona mayor"/>
    <s v="Adulto Mayor"/>
    <s v="Desplazamiento"/>
    <s v="Amenaza"/>
    <m/>
    <s v="Beneficiario"/>
    <m/>
    <s v="SIN DATO"/>
    <s v="Ninguna"/>
    <s v="Sibundoy"/>
    <m/>
    <n v="3128715902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41661-02"/>
    <s v="CALCIO + VITAMINA D TABLETAS"/>
    <s v="03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3956"/>
    <s v="CC27473956"/>
    <s v="ZOILA "/>
    <s v="LIGIA"/>
    <s v="JURADO"/>
    <s v="NOAP"/>
    <d v="1938-03-27T00:00:00"/>
    <n v="83"/>
    <n v="6"/>
    <s v="Persona mayor"/>
    <s v="Adulto Mayor"/>
    <s v="Desplazamiento"/>
    <s v="Desplazamiento forzado"/>
    <m/>
    <s v="Beneficiario"/>
    <m/>
    <s v="SIN DATO"/>
    <s v="Ninguna"/>
    <s v="San Francisco"/>
    <m/>
    <n v="3209030091"/>
    <s v="Urbana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03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203230"/>
    <s v="CC5203230"/>
    <s v="LAUREANO"/>
    <s v="NONE"/>
    <s v="VALLEJO"/>
    <s v="GOMEZ"/>
    <d v="1942-08-26T00:00:00"/>
    <n v="79"/>
    <n v="6"/>
    <s v="Persona mayor"/>
    <s v="Adulto Mayor"/>
    <s v="Desplazamiento"/>
    <s v="Desplazamiento forzado"/>
    <m/>
    <s v="Beneficiario"/>
    <m/>
    <s v="SIN DATO"/>
    <s v="Ninguna"/>
    <s v="San Francisco"/>
    <m/>
    <n v="3209030091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1"/>
    <s v="CONSULTA DE PRIMERA VEZ POR MEDICINA GENERAL"/>
    <s v="01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191"/>
    <s v="CC5350191"/>
    <s v="JOSE"/>
    <s v="FRANCISCO"/>
    <s v="LUCENA"/>
    <s v="VILLARREAL"/>
    <d v="1953-03-19T00:00:00"/>
    <n v="68"/>
    <n v="6"/>
    <s v="Persona mayor"/>
    <s v="Adulto Mayor"/>
    <s v="Ninguno"/>
    <s v="Ninguno"/>
    <m/>
    <s v="Beneficiario"/>
    <m/>
    <s v="SIN DATO"/>
    <s v="Ninguna"/>
    <s v="Sibundoy"/>
    <m/>
    <n v="3103030413"/>
    <s v="Urbana"/>
    <m/>
    <x v="0"/>
    <x v="1"/>
    <s v="PUTUMAYO"/>
    <x v="1"/>
    <x v="1"/>
    <x v="1"/>
    <s v="I10X"/>
    <m/>
    <m/>
    <m/>
    <s v="Hipertension esencial (primaria)"/>
    <s v="Medicamento"/>
    <n v="1"/>
    <s v="19934690-01"/>
    <s v="CALCITRIOL 0.25 MCG CAPSULA BLANDA"/>
    <s v="16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05637"/>
    <s v="CC41105637"/>
    <s v="MARIETA "/>
    <s v="AMPARO"/>
    <s v="ARTEAGA"/>
    <s v="RENJIFO"/>
    <d v="1955-11-01T00:00:00"/>
    <n v="66"/>
    <n v="6"/>
    <s v="Persona mayor"/>
    <s v="Adulto Mayor"/>
    <s v="Ninguno"/>
    <s v="Ninguno"/>
    <m/>
    <s v="Beneficiario"/>
    <m/>
    <s v="SIN DATO"/>
    <s v="Ninguna"/>
    <s v="Sibundoy"/>
    <m/>
    <n v="316546314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8/02/2022"/>
    <n v="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18120735"/>
    <s v="CC18120735"/>
    <s v="SILVIO"/>
    <s v="YAMIL"/>
    <s v="HERRERA"/>
    <s v="CAÑAS"/>
    <d v="1975-03-14T00:00:00"/>
    <n v="46"/>
    <n v="5"/>
    <s v="Adultez"/>
    <s v="Adulto Mayor"/>
    <s v="Ninguno"/>
    <s v="Ninguno"/>
    <m/>
    <s v="Beneficiario"/>
    <m/>
    <s v="SIN DATO"/>
    <s v="Ninguna"/>
    <s v="Sibundoy"/>
    <m/>
    <n v="3165463143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18/02/2022"/>
    <n v="1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774"/>
    <s v="CC27475774"/>
    <s v="CARMELA"/>
    <s v="NONE"/>
    <s v="CAIPE"/>
    <s v="DE MORA"/>
    <d v="1932-07-08T00:00:00"/>
    <n v="89"/>
    <n v="6"/>
    <s v="Persona mayor"/>
    <s v="Adulto Mayor"/>
    <s v="Ninguno"/>
    <s v="Ninguno"/>
    <m/>
    <s v="Beneficiario"/>
    <m/>
    <s v="SIN DATO"/>
    <s v="Ninguna"/>
    <s v="Sibundoy"/>
    <m/>
    <n v="3217734792"/>
    <s v="Urbana"/>
    <m/>
    <x v="0"/>
    <x v="2"/>
    <s v="PUTUMAYO"/>
    <x v="2"/>
    <x v="2"/>
    <x v="2"/>
    <s v="I10X"/>
    <m/>
    <m/>
    <m/>
    <s v="Hipertension esencial (primaria)"/>
    <s v="Medicamento"/>
    <n v="1"/>
    <s v="19976587-01"/>
    <s v="SOLHIDREX (SALES DE REHIDRATACION ORAL CON SABORES (MANZANA. FRESA. CEREZA. CHICLE. UVA.)"/>
    <s v="18/02/2022"/>
    <n v="1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923"/>
    <s v="CC41181923"/>
    <s v="SANDRA"/>
    <s v="INES"/>
    <s v="BURBANO"/>
    <s v="JUAGIBIOY"/>
    <d v="1974-10-18T00:00:00"/>
    <n v="47"/>
    <n v="5"/>
    <s v="Adultez"/>
    <s v="Adulto Mayor"/>
    <s v="Ninguno"/>
    <s v="Ninguno"/>
    <m/>
    <s v="Beneficiario"/>
    <m/>
    <s v="SIN DATO"/>
    <s v="Ninguna"/>
    <s v="Sibundoy"/>
    <m/>
    <n v="3142211937"/>
    <s v="Urbana"/>
    <m/>
    <x v="0"/>
    <x v="2"/>
    <s v="PUTUMAYO"/>
    <x v="2"/>
    <x v="2"/>
    <x v="2"/>
    <s v="I10X"/>
    <m/>
    <m/>
    <m/>
    <s v="Hipertension esencial (primaria)"/>
    <s v="Medicamento"/>
    <n v="1"/>
    <s v="19961361-04"/>
    <s v="HIOSCINA N-BUTIL BROMURO 10 MG TABLETAS RECUBIERTAS"/>
    <s v="18/02/2022"/>
    <n v="1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1775"/>
    <s v="CC97471775"/>
    <s v="VICTOR "/>
    <s v="HUGO"/>
    <s v="VILLOTA"/>
    <s v="CARDENAS"/>
    <d v="1975-11-24T00:00:00"/>
    <n v="46"/>
    <n v="5"/>
    <s v="Adultez"/>
    <s v="Adulto Mayor"/>
    <s v="Ninguno"/>
    <s v="Ninguno"/>
    <m/>
    <s v="Beneficiario"/>
    <m/>
    <s v="SIN DATO"/>
    <s v="Ninguna"/>
    <s v="Sibundoy"/>
    <m/>
    <n v="3206925237"/>
    <s v="Urbana"/>
    <m/>
    <x v="0"/>
    <x v="2"/>
    <s v="PUTUMAYO"/>
    <x v="2"/>
    <x v="2"/>
    <x v="2"/>
    <s v="I10X"/>
    <m/>
    <m/>
    <m/>
    <s v="Hipertension esencial (primaria)"/>
    <s v="Medicamento"/>
    <n v="1"/>
    <s v="19924345-36"/>
    <s v="PANGETAN NF TABLETAS"/>
    <s v="18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074183"/>
    <s v="CC27074183"/>
    <s v="MARIA"/>
    <s v="MARGARITA"/>
    <s v="GUERRERO"/>
    <s v="DE  GUERRERO"/>
    <d v="1948-01-27T00:00:00"/>
    <n v="74"/>
    <n v="6"/>
    <s v="Persona mayor"/>
    <s v="Adulto Mayor"/>
    <s v="Ninguno"/>
    <s v="Ninguno"/>
    <m/>
    <s v="Beneficiario"/>
    <m/>
    <s v="SIN DATO"/>
    <s v="Ninguna"/>
    <s v="Sibundoy"/>
    <m/>
    <n v="3146218877"/>
    <s v="Urbana"/>
    <m/>
    <x v="0"/>
    <x v="2"/>
    <s v="PUTUMAYO"/>
    <x v="2"/>
    <x v="2"/>
    <x v="2"/>
    <s v="I10X"/>
    <m/>
    <m/>
    <m/>
    <s v="Hipertension esencial (primaria)"/>
    <s v="Medicamento"/>
    <n v="1"/>
    <s v="19960407-10"/>
    <s v="ESOMEPRAZOLTABLETA ENTERICA20MG"/>
    <s v="18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216"/>
    <s v="CC5349216"/>
    <s v="JAIME"/>
    <s v="ARNULFO"/>
    <s v="JIMENEZ"/>
    <s v="CHINGAL"/>
    <d v="1948-12-02T00:00:00"/>
    <n v="73"/>
    <n v="6"/>
    <s v="Persona mayor"/>
    <s v="Adulto Mayor"/>
    <s v="Ninguno"/>
    <s v="Ninguno"/>
    <m/>
    <s v="Beneficiario"/>
    <m/>
    <s v="SIN DATO"/>
    <s v="Ninguna"/>
    <s v="San Francisco"/>
    <m/>
    <n v="3144121401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18/02/2022"/>
    <n v="5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20"/>
    <s v="CC27474120"/>
    <s v="GLORIA"/>
    <s v="LUZ"/>
    <s v="SANTACRUZ"/>
    <s v="LEON"/>
    <d v="1946-05-15T00:00:00"/>
    <n v="75"/>
    <n v="6"/>
    <s v="Persona mayor"/>
    <s v="Adulto Mayor"/>
    <s v="Ninguno"/>
    <s v="Ninguno"/>
    <m/>
    <s v="Beneficiario"/>
    <m/>
    <s v="SIN DATO"/>
    <s v="Ninguna"/>
    <s v="San Francisco"/>
    <m/>
    <n v="312833417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5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352309"/>
    <s v="CC27352309"/>
    <s v="OLGA"/>
    <s v="MARIA"/>
    <s v="GOMEZ"/>
    <s v="DE CORDOBA"/>
    <d v="1939-10-10T00:00:00"/>
    <n v="82"/>
    <n v="6"/>
    <s v="Persona mayor"/>
    <s v="Adulto Mayor"/>
    <s v="Ninguno"/>
    <s v="Ninguno"/>
    <m/>
    <s v="Beneficiario"/>
    <m/>
    <s v="SIN DATO"/>
    <s v="Ninguna"/>
    <s v="San Francisco"/>
    <m/>
    <n v="3104313220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18"/>
    <s v="TRANSPORTE COMERCIAL TERRESTRE - SIMPLE MOCOA ( PUTUMAYO ) A VALLE DEL GUAMUEZ ( PUTUMAYO )"/>
    <s v="11/02/2022"/>
    <n v="2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6467"/>
    <s v="CC27476467"/>
    <s v="ESPERANZA "/>
    <s v="DEL SOCORRO"/>
    <s v="CALVACHE"/>
    <s v="TERAN"/>
    <d v="1956-05-21T00:00:00"/>
    <n v="65"/>
    <n v="6"/>
    <s v="Persona mayor"/>
    <s v="Adulto Mayor"/>
    <s v="Ninguno"/>
    <s v="Ninguno"/>
    <m/>
    <s v="Beneficiario"/>
    <m/>
    <s v="SIN DATO"/>
    <s v="Ninguna"/>
    <s v="Sibundoy"/>
    <m/>
    <n v="3107229341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52"/>
    <s v="TRANSPORTE COMERCIAL TERRESTRE - SIMPLE VALLE DEL GUAMUEZ ( PUTUMAYO ) A MOCOA ( PUTUMAYO )"/>
    <s v="10/02/2022"/>
    <n v="3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68"/>
    <s v="CC5350368"/>
    <s v="LUIS"/>
    <s v="EDUARDO"/>
    <s v="LUCENA"/>
    <s v="VILLARREAL"/>
    <d v="1957-12-30T00:00:00"/>
    <n v="64"/>
    <n v="6"/>
    <s v="Persona mayor"/>
    <s v="Adulto Mayor"/>
    <s v="Ninguno"/>
    <s v="Ninguno"/>
    <m/>
    <s v="Beneficiario"/>
    <m/>
    <s v="SIN DATO"/>
    <s v="Ninguna"/>
    <s v="Sibundoy"/>
    <m/>
    <n v="311618646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7/02/2022"/>
    <n v="7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167247"/>
    <s v="CC27167247"/>
    <s v="MARIA "/>
    <s v="ELENA"/>
    <s v="PAREDES"/>
    <s v="MONTENEGRO"/>
    <d v="1963-03-18T00:00:00"/>
    <n v="58"/>
    <n v="5"/>
    <s v="Adultez"/>
    <s v="Adulto Mayor"/>
    <s v="Desplazamiento"/>
    <s v="Desplazamiento forzado"/>
    <m/>
    <s v="Beneficiario"/>
    <m/>
    <s v="SIN DATO"/>
    <s v="Ninguna"/>
    <s v="Sibundoy"/>
    <m/>
    <n v="321542494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12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434"/>
    <s v="CC27476434"/>
    <s v="ILIA"/>
    <s v="AMPARO"/>
    <s v="CAMPAÑA"/>
    <s v="GELPUD"/>
    <d v="1955-07-08T00:00:00"/>
    <n v="66"/>
    <n v="6"/>
    <s v="Persona mayor"/>
    <s v="Adulto Mayor"/>
    <s v="Ninguno"/>
    <s v="Ninguno"/>
    <m/>
    <s v="Beneficiario"/>
    <m/>
    <s v="SIN DATO"/>
    <s v="Ninguna"/>
    <s v="Sibundoy"/>
    <m/>
    <n v="3146313360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1/02/2022"/>
    <n v="1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193"/>
    <s v="CC27469193"/>
    <s v="ROSA"/>
    <s v="MARINA"/>
    <s v="TREJO"/>
    <s v="DE GUAQUEZ"/>
    <d v="1946-11-01T00:00:00"/>
    <n v="75"/>
    <n v="6"/>
    <s v="Persona mayor"/>
    <s v="Adulto Mayor"/>
    <s v="Ninguno"/>
    <s v="Ninguno"/>
    <m/>
    <s v="Beneficiario"/>
    <m/>
    <s v="SIN DATO"/>
    <s v="Ninguna"/>
    <s v="Santiago"/>
    <m/>
    <n v="3176981542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581"/>
    <s v="CC27423581"/>
    <s v="DILIA"/>
    <s v="ZENEIDA"/>
    <s v="MELO"/>
    <s v="BENAVIDES"/>
    <d v="1956-10-02T00:00:00"/>
    <n v="65"/>
    <n v="6"/>
    <s v="Persona mayor"/>
    <s v="Adulto Mayor"/>
    <s v="Ninguno"/>
    <s v="Ninguno"/>
    <m/>
    <s v="Beneficiario"/>
    <m/>
    <s v="SIN DATO"/>
    <s v="Ninguna"/>
    <s v="Sibundoy"/>
    <m/>
    <n v="314253593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5/02/2022"/>
    <n v="373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0702616"/>
    <s v="CC30702616"/>
    <s v="MARTHA"/>
    <s v="MIRIAM"/>
    <s v="GOMEZ"/>
    <s v="DE LOPEZ"/>
    <d v="1951-10-02T00:00:00"/>
    <n v="70"/>
    <n v="6"/>
    <s v="Persona mayor"/>
    <s v="Adulto Mayor"/>
    <s v="Ninguno"/>
    <s v="Ninguno"/>
    <m/>
    <s v="Beneficiario"/>
    <m/>
    <s v="SIN DATO"/>
    <s v="Ninguna"/>
    <s v="San Francisco"/>
    <m/>
    <n v="3148167757"/>
    <s v="Urbana"/>
    <m/>
    <x v="0"/>
    <x v="3"/>
    <s v="PUTUMAYO"/>
    <x v="3"/>
    <x v="3"/>
    <x v="3"/>
    <s v="I10X"/>
    <m/>
    <m/>
    <m/>
    <s v="Hipertension esencial (primaria)"/>
    <s v="Procedimiento"/>
    <n v="1"/>
    <s v="01904902"/>
    <s v="HORMONA ESTIMULANTE DEL TIROIDES"/>
    <s v="23/02/2022"/>
    <n v="46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749"/>
    <s v="CC27469749"/>
    <s v="MIREYA"/>
    <s v="DEL CARMEN"/>
    <s v="REVELO"/>
    <s v="CORDOBA"/>
    <d v="1963-05-13T00:00:00"/>
    <n v="58"/>
    <n v="5"/>
    <s v="Adultez"/>
    <s v="Adulto Mayor"/>
    <s v="Ninguno"/>
    <s v="Ninguno"/>
    <m/>
    <s v="Beneficiario"/>
    <m/>
    <s v="SIN DATO"/>
    <s v="Ninguna"/>
    <s v="Santiago"/>
    <m/>
    <n v="3103786777"/>
    <s v="Urbana"/>
    <m/>
    <x v="0"/>
    <x v="3"/>
    <s v="PUTUMAYO"/>
    <x v="3"/>
    <x v="3"/>
    <x v="3"/>
    <s v="I10X"/>
    <m/>
    <m/>
    <m/>
    <s v="Hipertension esencial (primaria)"/>
    <s v="Procedimiento"/>
    <n v="1"/>
    <s v="01903026"/>
    <s v="MICROALBUMINURIA AUTOMATIZADA EN ORINA PARCIAL"/>
    <s v="09/02/2022"/>
    <n v="4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281"/>
    <s v="CC97470281"/>
    <s v="LUIS "/>
    <s v="ALVARO"/>
    <s v="CORAL"/>
    <s v="CAICEDO"/>
    <d v="1961-10-01T00:00:00"/>
    <n v="60"/>
    <n v="6"/>
    <s v="Persona mayor"/>
    <s v="Adulto Mayor"/>
    <s v="Ninguno"/>
    <s v="Ninguno"/>
    <m/>
    <s v="Beneficiario"/>
    <m/>
    <s v="SIN DATO"/>
    <s v="Ninguna"/>
    <s v="Sibundoy"/>
    <m/>
    <n v="311363272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6"/>
    <s v="COLESTEROL DE BAJA DENSIDAD SEMIAUTOMATIZADO"/>
    <s v="09/02/2022"/>
    <n v="5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6490"/>
    <s v="CC27476490"/>
    <s v="ANA "/>
    <s v="RITA"/>
    <s v="VIVAS"/>
    <s v="DE RUIZ"/>
    <d v="1950-01-17T00:00:00"/>
    <n v="72"/>
    <n v="6"/>
    <s v="Persona mayor"/>
    <s v="Adulto Mayor"/>
    <s v="Ninguno"/>
    <s v="Ninguno"/>
    <m/>
    <s v="Beneficiario"/>
    <m/>
    <s v="SIN DATO"/>
    <s v="Ninguna"/>
    <s v="San Francisco"/>
    <m/>
    <n v="312295051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09/02/2022"/>
    <n v="1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89069"/>
    <s v="CC12989069"/>
    <s v="JUANITO"/>
    <s v="CIRILO"/>
    <s v="LEGARDA"/>
    <s v="ERAZO"/>
    <d v="1961-07-09T00:00:00"/>
    <n v="60"/>
    <n v="6"/>
    <s v="Persona mayor"/>
    <s v="Adulto Mayor"/>
    <s v="Ninguno"/>
    <s v="Ninguno"/>
    <m/>
    <s v="Beneficiario"/>
    <m/>
    <s v="SIN DATO"/>
    <s v="Ninguna"/>
    <s v="Sibundoy"/>
    <m/>
    <n v="311715372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09/02/2022"/>
    <n v="2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12"/>
    <s v="CC27474412"/>
    <s v="CARMEN"/>
    <s v="AURELIA"/>
    <s v="MAYORAL"/>
    <s v="ORDOÑEZ"/>
    <d v="1955-01-08T00:00:00"/>
    <n v="67"/>
    <n v="6"/>
    <s v="Persona mayor"/>
    <s v="Adulto Mayor"/>
    <s v="Ninguno"/>
    <s v="Ninguno"/>
    <m/>
    <s v="Beneficiario"/>
    <m/>
    <s v="SIN DATO"/>
    <s v="Ninguna"/>
    <s v="San Francisco"/>
    <m/>
    <n v="3138924917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6"/>
    <s v="CONSULTA DE PRIMERA VEZ POR NUTRICION Y DIETETICA"/>
    <s v="06/02/2022"/>
    <n v="3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1958"/>
    <s v="CC41181958"/>
    <s v="OLIVIA"/>
    <s v="MARGOTH"/>
    <s v="BRAVO"/>
    <s v="LOPEZ"/>
    <d v="1971-12-20T00:00:00"/>
    <n v="50"/>
    <n v="5"/>
    <s v="Adultez"/>
    <s v="Adulto Mayor"/>
    <s v="Ninguno"/>
    <s v="Ninguno"/>
    <m/>
    <s v="Beneficiario"/>
    <m/>
    <s v="SIN DATO"/>
    <s v="Ninguna"/>
    <s v="Sibundoy"/>
    <m/>
    <n v="3104508302"/>
    <s v="Urbana"/>
    <m/>
    <x v="0"/>
    <x v="3"/>
    <s v="PUTUMAYO"/>
    <x v="3"/>
    <x v="3"/>
    <x v="3"/>
    <s v="I10X"/>
    <m/>
    <m/>
    <m/>
    <s v="Hipertension esencial (primaria)"/>
    <s v="Procedimiento"/>
    <n v="1"/>
    <s v="01890228"/>
    <s v="CONSULTA DE PRIMERA VEZ POR ESPECIALISTA EN CARDIOLOGIA"/>
    <s v="05/02/2022"/>
    <n v="1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8100116"/>
    <s v="CC18100116"/>
    <s v="HELIODORO "/>
    <s v="NONE"/>
    <s v="CUELLAR "/>
    <s v="CUBILLOS"/>
    <d v="1942-07-18T00:00:00"/>
    <n v="79"/>
    <n v="6"/>
    <s v="Persona mayor"/>
    <s v="Adulto Mayor"/>
    <s v="Ninguno"/>
    <s v="Ninguno"/>
    <m/>
    <s v="Beneficiario"/>
    <m/>
    <s v="SIN DATO"/>
    <s v="Ninguna"/>
    <s v="Sibundoy"/>
    <m/>
    <n v="311340423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1/02/2022"/>
    <n v="2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50027"/>
    <s v="CC5350027"/>
    <s v="FAUSTINO"/>
    <s v="LUIS"/>
    <s v="HERRERA"/>
    <s v="GUERRERO"/>
    <d v="1949-01-15T00:00:00"/>
    <n v="73"/>
    <n v="6"/>
    <s v="Persona mayor"/>
    <s v="Adulto Mayor"/>
    <s v="Ninguno"/>
    <s v="Ninguno"/>
    <m/>
    <s v="Beneficiario"/>
    <m/>
    <s v="SIN DATO"/>
    <s v="Ninguna"/>
    <s v="Sibundoy"/>
    <m/>
    <n v="3127790249"/>
    <s v="Urbana"/>
    <m/>
    <x v="0"/>
    <x v="3"/>
    <s v="PUTUMAYO"/>
    <x v="3"/>
    <x v="3"/>
    <x v="3"/>
    <s v="I10X"/>
    <m/>
    <m/>
    <m/>
    <s v="Hipertension esencial (primaria)"/>
    <s v="Procedimiento"/>
    <n v="1"/>
    <s v="01906610"/>
    <s v="ANTIGENO ESPECIFICO DE PROSTATA SEMIAUTOMATIZADO O AUTOMATIZADO"/>
    <s v="02/02/2022"/>
    <n v="1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386819"/>
    <s v="CC27386819"/>
    <s v="JESUS"/>
    <s v="EULALIA"/>
    <s v="VELA"/>
    <s v="ARIAS"/>
    <d v="1956-01-05T00:00:00"/>
    <n v="66"/>
    <n v="6"/>
    <s v="Persona mayor"/>
    <s v="Adulto Mayor"/>
    <s v="Ninguno"/>
    <s v="Ninguno"/>
    <m/>
    <s v="Beneficiario"/>
    <m/>
    <s v="SIN DATO"/>
    <s v="Ninguna"/>
    <s v="Sibundoy"/>
    <m/>
    <n v="322885671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09665"/>
    <s v="CC5309665"/>
    <s v="FRANCO "/>
    <s v="HERIBERTO"/>
    <s v="LOPEZ"/>
    <s v="ALOMIA"/>
    <d v="1955-05-01T00:00:00"/>
    <n v="66"/>
    <n v="6"/>
    <s v="Persona mayor"/>
    <s v="Adulto Mayor"/>
    <s v="Ninguno"/>
    <s v="Ninguno"/>
    <m/>
    <s v="Beneficiario"/>
    <m/>
    <s v="SIN DATO"/>
    <s v="Ninguna"/>
    <s v="Sibundoy"/>
    <m/>
    <n v="3228856710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15"/>
    <s v="TRANSPORTE COMERCIAL TERRESTRE - SIMPLE MOCOA ( PUTUMAYO ) A PUERTO ASIS ( PUTUMAYO )"/>
    <s v="09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655"/>
    <s v="CC41180655"/>
    <s v="IRMA"/>
    <s v="GLADYS"/>
    <s v="PANTOJA"/>
    <s v="CAICEDO"/>
    <d v="1961-08-01T00:00:00"/>
    <n v="60"/>
    <n v="6"/>
    <s v="Persona mayor"/>
    <s v="Adulto Mayor"/>
    <s v="Ninguno"/>
    <s v="Ninguno"/>
    <m/>
    <s v="Beneficiario"/>
    <m/>
    <s v="SIN DATO"/>
    <s v="Ninguna"/>
    <s v="Sibundoy"/>
    <m/>
    <n v="3136377022"/>
    <s v="Urbana"/>
    <m/>
    <x v="0"/>
    <x v="2"/>
    <s v="PUTUMAYO"/>
    <x v="2"/>
    <x v="2"/>
    <x v="2"/>
    <s v="I10X"/>
    <m/>
    <m/>
    <m/>
    <s v="Hipertension esencial (primaria)"/>
    <s v="Procedimiento"/>
    <n v="1"/>
    <s v="00T0001038"/>
    <s v="TRANSPORTE COMERCIAL TERRESTRE - SIMPLE PUERTO ASIS ( PUTUMAYO ) A MOCOA ( PUTUMAYO )"/>
    <s v="09/02/2022"/>
    <n v="6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573"/>
    <s v="CC27469573"/>
    <s v="NELLY"/>
    <s v="OMAIRA"/>
    <s v="BERNAL"/>
    <s v="MORENO"/>
    <d v="1958-01-30T00:00:00"/>
    <n v="64"/>
    <n v="6"/>
    <s v="Persona mayor"/>
    <s v="Adulto Mayor"/>
    <s v="Ninguno"/>
    <s v="Ninguno"/>
    <m/>
    <s v="Beneficiario"/>
    <m/>
    <s v="SIN DATO"/>
    <s v="Ninguna"/>
    <s v="Santiago"/>
    <m/>
    <n v="314324465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6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84"/>
    <s v="CC97470184"/>
    <s v="LUIS"/>
    <s v="EUGENIO"/>
    <s v="CAICEDO"/>
    <s v="CHAVEZ"/>
    <d v="1961-05-29T00:00:00"/>
    <n v="60"/>
    <n v="6"/>
    <s v="Persona mayor"/>
    <s v="Adulto Mayor"/>
    <s v="Ninguno"/>
    <s v="Ninguno"/>
    <m/>
    <s v="Beneficiario"/>
    <m/>
    <s v="SIN DATO"/>
    <s v="Ninguna"/>
    <s v="Sibundoy"/>
    <m/>
    <n v="3127722280"/>
    <s v="Urbana"/>
    <m/>
    <x v="0"/>
    <x v="5"/>
    <s v="PUTUMAYO"/>
    <x v="5"/>
    <x v="5"/>
    <x v="5"/>
    <s v="I10X"/>
    <m/>
    <m/>
    <m/>
    <s v="Hipertension esencial (primaria)"/>
    <s v="Procedimiento"/>
    <n v="1"/>
    <s v="01904902"/>
    <s v="HORMONA ESTIMULANTE DEL TIROIDES"/>
    <s v="28/02/2022"/>
    <n v="11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97480052"/>
    <s v="CC97480052"/>
    <s v="HERNANDO"/>
    <s v="TULIO"/>
    <s v="CASTRO"/>
    <s v="MEJIA"/>
    <d v="1960-09-14T00:00:00"/>
    <n v="61"/>
    <n v="6"/>
    <s v="Persona mayor"/>
    <s v="Adulto Mayor"/>
    <s v="Ninguno"/>
    <s v="Ninguno"/>
    <m/>
    <s v="Beneficiario"/>
    <m/>
    <s v="SIN DATO"/>
    <s v="Ninguna"/>
    <s v="Sibundoy"/>
    <m/>
    <n v="3143629838"/>
    <s v="Urbana"/>
    <m/>
    <x v="0"/>
    <x v="5"/>
    <s v="PUTUMAYO"/>
    <x v="5"/>
    <x v="5"/>
    <x v="5"/>
    <s v="I10X"/>
    <m/>
    <m/>
    <m/>
    <s v="Hipertension esencial (primaria)"/>
    <s v="Procedimiento"/>
    <n v="1"/>
    <s v="00P0000746"/>
    <s v="CONSULTA DE PRIMERA VEZ - MEDICINA ESPECIALIZADA POR TELEMEDICINA - MEDICINA INTERNA"/>
    <s v="04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Beneficiario"/>
    <s v="AC"/>
    <m/>
    <s v="CC"/>
    <n v="27476249"/>
    <s v="CC27476249"/>
    <s v="BLANCA"/>
    <s v="JUDITH"/>
    <s v="ROSERO"/>
    <s v="BURBANO"/>
    <d v="1952-02-12T00:00:00"/>
    <n v="70"/>
    <n v="6"/>
    <s v="Persona mayor"/>
    <s v="Adulto Mayor"/>
    <s v="Ninguno"/>
    <s v="Ninguno"/>
    <m/>
    <s v="Beneficiario"/>
    <m/>
    <s v="SIN DATO"/>
    <s v="Ninguna"/>
    <s v="Santiago"/>
    <m/>
    <n v="3216233390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45"/>
    <s v="TRANSPORTE COMERCIAL TERRESTRE - SIMPLE SAN MIGUEL ( PUTUMAYO ) A PASTO ( NARIÃƒÂ‘O )"/>
    <s v="26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439"/>
    <s v="CC41180439"/>
    <s v="MARIANA"/>
    <s v="DE JESUS"/>
    <s v="ALVARADO"/>
    <s v="VIVEROS"/>
    <d v="1962-09-06T00:00:00"/>
    <n v="59"/>
    <n v="5"/>
    <s v="Adultez"/>
    <s v="Adulto Mayor"/>
    <s v="Ninguno"/>
    <s v="Ninguno"/>
    <m/>
    <s v="Beneficiario"/>
    <m/>
    <s v="SIN DATO"/>
    <s v="Ninguna"/>
    <s v="Sibundoy"/>
    <m/>
    <n v="3102976023"/>
    <s v="Urbana"/>
    <m/>
    <x v="0"/>
    <x v="3"/>
    <s v="PUTUMAYO"/>
    <x v="3"/>
    <x v="3"/>
    <x v="3"/>
    <s v="I10X"/>
    <m/>
    <m/>
    <m/>
    <s v="Hipertension esencial (primaria)"/>
    <s v="Procedimiento"/>
    <n v="1"/>
    <s v="01904902"/>
    <s v="HORMONA ESTIMULANTE DEL TIROIDES"/>
    <s v="21/02/2022"/>
    <n v="12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54682"/>
    <s v="CC12954682"/>
    <s v="JOSE"/>
    <s v="EMILIO"/>
    <s v="JARAMILLO"/>
    <s v="BURGOS"/>
    <d v="1950-07-07T00:00:00"/>
    <n v="71"/>
    <n v="6"/>
    <s v="Persona mayor"/>
    <s v="Adulto Mayor"/>
    <s v="Ninguno"/>
    <s v="Ninguno"/>
    <m/>
    <s v="Beneficiario"/>
    <m/>
    <s v="SIN DATO"/>
    <s v="Ninguna"/>
    <s v="Sibundoy"/>
    <m/>
    <n v="3202696112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1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41101877"/>
    <s v="CC41101877"/>
    <s v="AURA"/>
    <s v="CECILIA"/>
    <s v="DEL CASTILLO"/>
    <s v="RAMIREZ"/>
    <d v="1956-02-18T00:00:00"/>
    <n v="63"/>
    <n v="6"/>
    <s v="Persona mayor"/>
    <s v="Otro Grupo Poblacional"/>
    <s v="Ninguno"/>
    <s v="Ninguno"/>
    <m/>
    <s v="Beneficiario"/>
    <m/>
    <s v="SIN DATO"/>
    <s v="Ninguna"/>
    <s v="Puerto Caicedo"/>
    <m/>
    <n v="3202482132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301"/>
    <s v="CONSULTA DE CONTROL O DE SEGUIMIENTO POR MEDICINA GENERAL"/>
    <s v="28/02/2022"/>
    <n v="1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39840240"/>
    <s v="CC39840240"/>
    <s v="OFELIA"/>
    <s v="NONE"/>
    <s v="FLORES"/>
    <s v="DE AGUDELO"/>
    <d v="1946-08-31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22442261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6"/>
    <s v="NITROGENO UREICO"/>
    <s v="09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Beneficiario"/>
    <s v="AC"/>
    <m/>
    <s v="CC"/>
    <n v="15570357"/>
    <s v="CC15570357"/>
    <s v="BERTULFO"/>
    <s v="ZULES "/>
    <s v="FLOR "/>
    <s v="NOAP"/>
    <d v="1946-11-28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115771487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10/02/2022"/>
    <n v="1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27079555"/>
    <s v="CC27079555"/>
    <s v="MARIA"/>
    <s v="ETELVINA"/>
    <s v="MOLINA"/>
    <s v="RODRIGUEZ"/>
    <d v="1951-05-19T00:00:00"/>
    <n v="68"/>
    <n v="6"/>
    <s v="Persona mayor"/>
    <s v="Otro Grupo Poblacional"/>
    <s v="Ninguno"/>
    <s v="Ninguno"/>
    <m/>
    <s v="Beneficiario"/>
    <m/>
    <s v="SIN DATO"/>
    <s v="Ninguna"/>
    <s v="Puerto Caicedo"/>
    <m/>
    <n v="3115896845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4/02/2022"/>
    <n v="4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117486273"/>
    <s v="CC1117486273"/>
    <s v="CRISTIAM"/>
    <s v="CAMILO"/>
    <s v="LOPEZ"/>
    <s v="OLAYA"/>
    <d v="1986-03-28T00:00:00"/>
    <n v="33"/>
    <n v="5"/>
    <s v="Adultez"/>
    <s v="Otro Grupo Poblacional"/>
    <s v="Desplazamiento"/>
    <s v="Desplazamiento forzado"/>
    <m/>
    <s v="Beneficiario"/>
    <m/>
    <s v="SIN DATO"/>
    <s v="Ninguna"/>
    <s v="Puerto Caicedo"/>
    <m/>
    <n v="313870189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3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2970385"/>
    <s v="CC12970385"/>
    <s v="JUAN"/>
    <s v="FRANCISCO"/>
    <s v="SANZ"/>
    <s v="ERAZO"/>
    <d v="1959-01-27T00:00:00"/>
    <n v="60"/>
    <n v="6"/>
    <s v="Persona mayor"/>
    <m/>
    <s v="Ninguno"/>
    <s v="Ninguno"/>
    <m/>
    <s v="Beneficiario"/>
    <m/>
    <s v="SIN DATO"/>
    <s v="Afrodescendiente"/>
    <s v="Puerto Caicedo"/>
    <m/>
    <n v="310619719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8/02/2022"/>
    <n v="7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359842"/>
    <s v="CC27359842"/>
    <s v="RUTH"/>
    <s v="LETICIA"/>
    <s v="GUANGA"/>
    <s v="ROSERO"/>
    <d v="1963-04-03T00:00:00"/>
    <n v="58"/>
    <n v="5"/>
    <s v="Adultez"/>
    <s v="Otro Grupo Poblacional"/>
    <s v="Ninguno"/>
    <s v="Ninguno"/>
    <m/>
    <s v="Beneficiario"/>
    <m/>
    <s v="SIN DATO"/>
    <s v="Ninguna"/>
    <s v="Valle Del Guamuez"/>
    <m/>
    <n v="312506809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3/02/2022"/>
    <n v="3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474319"/>
    <s v="CC27474319"/>
    <s v="AIDA "/>
    <s v="SOCORRO"/>
    <s v="DELGADO"/>
    <s v="PORTILLA"/>
    <d v="1956-05-21T00:00:00"/>
    <n v="65"/>
    <n v="6"/>
    <s v="Persona mayor"/>
    <s v="Otro Grupo Poblacional"/>
    <s v="Ninguno"/>
    <s v="Ninguno"/>
    <m/>
    <s v="Beneficiario"/>
    <m/>
    <s v="SIN DATO"/>
    <s v="Ninguna"/>
    <s v="Valle Del Guamuez"/>
    <m/>
    <n v="3105405835"/>
    <s v="Urbana"/>
    <m/>
    <x v="0"/>
    <x v="3"/>
    <s v="PUTUMAYO"/>
    <x v="3"/>
    <x v="3"/>
    <x v="3"/>
    <s v="I10X"/>
    <m/>
    <m/>
    <m/>
    <s v="Hipertension esencial (primaria)"/>
    <s v="Procedimiento"/>
    <n v="1"/>
    <s v="01901235"/>
    <s v="UROCULTIVO ( ANTIBIOGRAMA DE DISCO ). -- INCY : RECUENTO DE COLONIAS - IDENTIFICACION DE GENERO O ESPECIE"/>
    <s v="01/02/2022"/>
    <n v="6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635"/>
    <s v="CC5348635"/>
    <s v="JORGE "/>
    <s v="NONE"/>
    <s v="GUERRERO"/>
    <s v="NOAP"/>
    <d v="1962-09-29T00:00:00"/>
    <n v="59"/>
    <n v="5"/>
    <s v="Adultez"/>
    <s v="Otro Grupo Poblacional"/>
    <s v="Ninguno"/>
    <s v="Ninguno"/>
    <m/>
    <s v="Beneficiario"/>
    <m/>
    <s v="SIN DATO"/>
    <s v="Ninguna"/>
    <s v="Valle Del Guamuez"/>
    <m/>
    <n v="3143306769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1"/>
    <s v="CONSULTA DE PRIMERA VEZ POR MEDICINA GENERAL"/>
    <s v="18/02/2022"/>
    <n v="4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346"/>
    <s v="CC5348346"/>
    <s v="JESUS "/>
    <s v="ANTONIO"/>
    <s v="CASTILLO "/>
    <s v="CORDOBA"/>
    <d v="1958-11-29T00:00:00"/>
    <n v="63"/>
    <n v="6"/>
    <s v="Persona mayor"/>
    <m/>
    <s v="Ninguno"/>
    <s v="Ninguno"/>
    <m/>
    <s v="Beneficiario"/>
    <m/>
    <s v="SIN DATO"/>
    <s v="Ninguna"/>
    <s v="Valle Del Guamuez"/>
    <m/>
    <n v="320306565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7/02/2022"/>
    <n v="16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167643"/>
    <s v="CC27167643"/>
    <s v="AYDA "/>
    <s v="YOLANDA"/>
    <s v="CHAVEZ "/>
    <s v="HERNANDEZ"/>
    <d v="1968-02-09T00:00:00"/>
    <n v="54"/>
    <n v="5"/>
    <s v="Adultez"/>
    <m/>
    <s v="Ninguno"/>
    <s v="Ninguno"/>
    <m/>
    <s v="Beneficiario"/>
    <m/>
    <s v="SIN DATO"/>
    <s v="Ninguna"/>
    <s v="Valle Del Guamuez"/>
    <m/>
    <n v="3133914209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7/02/2022"/>
    <n v="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5298571"/>
    <s v="CC5298571"/>
    <s v="GILBERTO "/>
    <s v="NONE"/>
    <s v="ACOSTA "/>
    <s v="QUINTERO"/>
    <d v="1948-10-22T00:00:00"/>
    <n v="73"/>
    <n v="6"/>
    <s v="Persona mayor"/>
    <m/>
    <s v="Ninguno"/>
    <s v="Ninguno"/>
    <m/>
    <s v="Beneficiario"/>
    <m/>
    <s v="SIN DATO"/>
    <s v="Ninguna"/>
    <s v="Valle Del Guamuez"/>
    <m/>
    <n v="3228265252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101"/>
    <s v="ATENCION ( VISITA ) DOMICILIARIA - POR MEDICINA GENERAL"/>
    <s v="15/02/2022"/>
    <n v="6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41115078"/>
    <s v="CC41115078"/>
    <s v="MARGARITA "/>
    <s v="NONE"/>
    <s v="CUARAN"/>
    <s v="NOAP"/>
    <d v="1948-04-29T00:00:00"/>
    <n v="73"/>
    <n v="6"/>
    <s v="Persona mayor"/>
    <m/>
    <s v="Ninguno"/>
    <s v="Ninguno"/>
    <m/>
    <s v="Beneficiario"/>
    <m/>
    <s v="SIN DATO"/>
    <s v="Ninguna"/>
    <s v="Valle Del Guamuez"/>
    <m/>
    <n v="320404213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1/02/2022"/>
    <n v="3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5177676"/>
    <s v="CC55177676"/>
    <s v="CLAUDIA "/>
    <s v="CRISTINA"/>
    <s v="PEREZ  "/>
    <s v="NOAP"/>
    <d v="1976-10-12T00:00:00"/>
    <n v="45"/>
    <n v="5"/>
    <s v="Adultez"/>
    <m/>
    <s v="Ninguno"/>
    <s v="Ninguno"/>
    <m/>
    <s v="Beneficiario"/>
    <m/>
    <s v="SIN DATO"/>
    <s v="Ninguna"/>
    <s v="Valle Del Guamuez"/>
    <m/>
    <n v="3107862259"/>
    <s v="Urbana"/>
    <m/>
    <x v="0"/>
    <x v="5"/>
    <s v="PUTUMAYO"/>
    <x v="5"/>
    <x v="5"/>
    <x v="5"/>
    <s v="I10X"/>
    <m/>
    <m/>
    <m/>
    <s v="Hipertension esencial (primaria)"/>
    <s v="Procedimiento"/>
    <n v="1"/>
    <s v="01904921"/>
    <s v="TIROXINA LIBRE"/>
    <s v="28/02/2022"/>
    <n v="21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2998535"/>
    <s v="CC12998535"/>
    <s v="OSWALDO "/>
    <s v="ABELARDO "/>
    <s v="CORDOBA "/>
    <s v="MEJIA "/>
    <d v="1970-06-24T00:00:00"/>
    <n v="51"/>
    <n v="5"/>
    <s v="Adultez"/>
    <s v="Adulto Mayor"/>
    <s v="Ninguno"/>
    <s v="Ninguno"/>
    <m/>
    <s v="Beneficiario"/>
    <m/>
    <s v="SIN DATO"/>
    <s v="Ninguna"/>
    <s v="Valle Del Guamuez"/>
    <m/>
    <n v="320698081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23/02/2022"/>
    <n v="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3439158"/>
    <s v="CC3439158"/>
    <s v="CRUZ "/>
    <s v="MARIA "/>
    <s v="ZAPATA "/>
    <s v="VANEGAS "/>
    <d v="1942-08-08T00:00:00"/>
    <n v="79"/>
    <n v="6"/>
    <s v="Persona mayor"/>
    <m/>
    <s v="Ninguno"/>
    <s v="Ninguno"/>
    <m/>
    <s v="Beneficiario"/>
    <m/>
    <s v="SIN DATO"/>
    <s v="Ninguna"/>
    <s v="Valle Del Guamuez"/>
    <m/>
    <n v="310552261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23/02/2022"/>
    <n v="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27185836"/>
    <s v="CC27185836"/>
    <s v="FLORINDA "/>
    <s v="NONE"/>
    <s v="DIAZ "/>
    <s v="RODRIGUEZ "/>
    <d v="1964-07-20T00:00:00"/>
    <n v="57"/>
    <n v="5"/>
    <s v="Adultez"/>
    <m/>
    <s v="Ninguno"/>
    <s v="Ninguno"/>
    <m/>
    <s v="Beneficiario"/>
    <m/>
    <s v="SIN DATO"/>
    <s v="Ninguna"/>
    <s v="Valle Del Guamuez"/>
    <m/>
    <n v="3214989038"/>
    <s v="Urbana"/>
    <m/>
    <x v="0"/>
    <x v="3"/>
    <s v="PUTUMAYO"/>
    <x v="3"/>
    <x v="3"/>
    <x v="3"/>
    <s v="I10X"/>
    <m/>
    <m/>
    <m/>
    <s v="Hipertension esencial (primaria)"/>
    <s v="Procedimiento"/>
    <n v="1"/>
    <s v="01904921"/>
    <s v="TIROXINA LIBRE"/>
    <s v="23/02/2022"/>
    <n v="1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9173481"/>
    <s v="CC19173481"/>
    <s v="TIBERIO "/>
    <s v="NONE"/>
    <s v="GIRALDO "/>
    <s v="ARBELAEZ "/>
    <d v="1952-04-09T00:00:00"/>
    <n v="69"/>
    <n v="6"/>
    <s v="Persona mayor"/>
    <m/>
    <s v="Ninguno"/>
    <s v="Ninguno"/>
    <m/>
    <s v="Beneficiario"/>
    <m/>
    <s v="SIN DATO"/>
    <s v="Ninguna"/>
    <s v="Valle Del Guamuez"/>
    <m/>
    <n v="320610260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23/02/2022"/>
    <n v="1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Sustituto Pensional"/>
    <s v="AC"/>
    <m/>
    <s v="CC"/>
    <n v="867232"/>
    <s v="CC867232"/>
    <s v="MANUEL "/>
    <s v="NONE"/>
    <s v="ARANDA "/>
    <s v="VIGO "/>
    <d v="1945-04-28T00:00:00"/>
    <n v="76"/>
    <n v="6"/>
    <s v="Persona mayor"/>
    <m/>
    <s v="Ninguno"/>
    <s v="Ninguno"/>
    <m/>
    <s v="Beneficiario"/>
    <m/>
    <s v="SIN DATO"/>
    <s v="Ninguna"/>
    <s v="Valle Del Guamuez"/>
    <m/>
    <n v="3507418895"/>
    <s v="Urbana"/>
    <m/>
    <x v="0"/>
    <x v="3"/>
    <s v="PUTUMAYO"/>
    <x v="3"/>
    <x v="3"/>
    <x v="3"/>
    <s v="I10X"/>
    <m/>
    <m/>
    <m/>
    <s v="Hipertension esencial (primaria)"/>
    <s v="Procedimiento"/>
    <n v="1"/>
    <s v="01904925"/>
    <s v="TRIYODOTIRONINA TOTAL"/>
    <s v="23/02/2022"/>
    <n v="1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98332526"/>
    <s v="CC98332526"/>
    <s v="LUIS"/>
    <s v="ALBERTO"/>
    <s v="CABRERA"/>
    <s v="TAPIA"/>
    <d v="1964-05-30T00:00:00"/>
    <n v="57"/>
    <n v="5"/>
    <s v="Adultez"/>
    <s v="Otro Grupo Poblacional"/>
    <s v="Ninguno"/>
    <s v="Ninguno"/>
    <m/>
    <s v="Beneficiario"/>
    <m/>
    <s v="Con discapacidad"/>
    <s v="Ninguna"/>
    <s v="Villagarzón"/>
    <m/>
    <n v="316841336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6"/>
    <s v="COLESTEROL DE BAJA DENSIDAD SEMIAUTOMATIZADO"/>
    <s v="23/02/2022"/>
    <n v="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361"/>
    <s v="CC27355361"/>
    <s v="ROSARIO"/>
    <s v="YOMAR"/>
    <s v="ORTEGA"/>
    <s v="BENAVIDES"/>
    <d v="1960-12-14T00:00:00"/>
    <n v="61"/>
    <n v="6"/>
    <s v="Persona mayor"/>
    <s v="Otro Grupo Poblacional"/>
    <s v="Ninguno"/>
    <s v="Ninguno"/>
    <m/>
    <s v="Beneficiario"/>
    <m/>
    <s v="Con discapacidad"/>
    <s v="Ninguna"/>
    <s v="Mocoa"/>
    <m/>
    <n v="3125490553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8"/>
    <s v="CONSULTA DE PRIMERA VEZ POR PSICOLOGIA"/>
    <s v="17/02/2022"/>
    <n v="17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6479"/>
    <s v="CC1124866479"/>
    <s v="JUAN"/>
    <s v="CAMILO"/>
    <s v="LOPEZ"/>
    <s v="DELGADO"/>
    <d v="1998-11-03T00:00:00"/>
    <n v="23"/>
    <n v="4"/>
    <s v="Juventud"/>
    <s v="Otro Grupo Poblacional"/>
    <s v="Desplazamiento"/>
    <s v="Desplazamiento forzado"/>
    <m/>
    <s v="Beneficiario"/>
    <m/>
    <s v="Con discapacidad"/>
    <s v="Ninguna"/>
    <s v="Mocoa"/>
    <m/>
    <n v="3222492454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7/02/2022"/>
    <n v="7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18"/>
    <s v="CC41181518"/>
    <s v="OLGA"/>
    <s v="ISABEL"/>
    <s v="RAMIREZ"/>
    <s v="YANDUN"/>
    <d v="1969-09-21T00:00:00"/>
    <n v="52"/>
    <n v="5"/>
    <s v="Adultez"/>
    <s v="Otro Grupo Poblacional"/>
    <s v="Desplazamiento"/>
    <s v="Desplazamiento forzado"/>
    <m/>
    <s v="Beneficiario"/>
    <m/>
    <s v="Sin discapacidad"/>
    <s v="Ninguna"/>
    <s v="Villagarzón"/>
    <m/>
    <n v="3208529488"/>
    <s v="Urbana"/>
    <m/>
    <x v="0"/>
    <x v="4"/>
    <s v="PUTUMAYO"/>
    <x v="4"/>
    <x v="4"/>
    <x v="4"/>
    <s v="I10X"/>
    <m/>
    <m/>
    <m/>
    <s v="Hipertension esencial (primaria)"/>
    <s v="Medicamento"/>
    <n v="1"/>
    <s v="35662-18"/>
    <s v="ACIDO FOLICO TABLETAS 1 MG."/>
    <s v="17/02/2022"/>
    <n v="1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280"/>
    <s v="CC18122280"/>
    <s v="CESAR"/>
    <s v="AUGUSTO"/>
    <s v="MARTINEZ"/>
    <s v="ALBAN"/>
    <d v="1953-11-04T00:00:00"/>
    <n v="68"/>
    <n v="6"/>
    <s v="Persona mayor"/>
    <s v="Otro Grupo Poblacional"/>
    <s v="Ninguno"/>
    <s v="Ninguno"/>
    <m/>
    <s v="Beneficiario"/>
    <m/>
    <s v="Sin discapacidad"/>
    <s v="Ninguna"/>
    <s v="Mocoa"/>
    <m/>
    <n v="3115949082"/>
    <s v="Urbana"/>
    <m/>
    <x v="0"/>
    <x v="4"/>
    <s v="PUTUMAYO"/>
    <x v="4"/>
    <x v="4"/>
    <x v="4"/>
    <s v="I10X"/>
    <m/>
    <m/>
    <m/>
    <s v="Hipertension esencial (primaria)"/>
    <s v="Medicamento"/>
    <n v="1"/>
    <s v="35662-18"/>
    <s v="ACIDO FOLICO TABLETAS 1 MG."/>
    <s v="17/02/2022"/>
    <n v="3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723"/>
    <s v="CC27474723"/>
    <s v="ESTHER"/>
    <s v="ROSARIO"/>
    <s v="CARLOSAMA"/>
    <s v="BURBANO"/>
    <d v="1970-06-17T00:00:00"/>
    <n v="51"/>
    <n v="5"/>
    <s v="Adultez"/>
    <s v="Otro Grupo Poblacional"/>
    <s v="Desplazamiento"/>
    <s v="Homicidio"/>
    <m/>
    <s v="Beneficiario"/>
    <m/>
    <s v="Sin discapacidad"/>
    <s v="Ninguna"/>
    <s v="Mocoa"/>
    <m/>
    <n v="3114803590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06/02/2022"/>
    <n v="2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297242"/>
    <s v="CC5297242"/>
    <s v="CARLOS"/>
    <s v="ASSUR"/>
    <s v="RODRIGUEZ"/>
    <s v="LIEVANO"/>
    <d v="1944-08-14T00:00:00"/>
    <n v="77"/>
    <n v="6"/>
    <s v="Persona mayor"/>
    <s v="Otro Grupo Poblacional"/>
    <s v="Ninguno"/>
    <s v="Ninguno"/>
    <m/>
    <s v="Beneficiario"/>
    <m/>
    <s v="Sin discapacidad"/>
    <s v="Ninguna"/>
    <s v="Mocoa"/>
    <m/>
    <n v="3103772249"/>
    <s v="Urbana"/>
    <m/>
    <x v="0"/>
    <x v="4"/>
    <s v="PUTUMAYO"/>
    <x v="4"/>
    <x v="4"/>
    <x v="4"/>
    <s v="I10X"/>
    <m/>
    <m/>
    <m/>
    <s v="Hipertension esencial (primaria)"/>
    <s v="Medicamento"/>
    <n v="1"/>
    <s v="35662-18"/>
    <s v="ACIDO FOLICO TABLETAS 1 MG."/>
    <s v="17/02/2022"/>
    <n v="2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60414"/>
    <s v="CC27360414"/>
    <s v="RUTH"/>
    <s v="ADRIANA"/>
    <s v="GOMEZ"/>
    <s v="LUNA"/>
    <d v="1963-10-15T00:00:00"/>
    <n v="58"/>
    <n v="5"/>
    <s v="Adultez"/>
    <s v="Otro Grupo Poblacional"/>
    <s v="Ninguno"/>
    <s v="Ninguno"/>
    <m/>
    <s v="Beneficiario"/>
    <m/>
    <s v="SIN DATO"/>
    <s v="Ninguna"/>
    <s v="Mocoa"/>
    <m/>
    <n v="3115268686"/>
    <s v="Urbana"/>
    <m/>
    <x v="0"/>
    <x v="4"/>
    <s v="PUTUMAYO"/>
    <x v="4"/>
    <x v="4"/>
    <x v="4"/>
    <s v="I10X"/>
    <m/>
    <m/>
    <m/>
    <s v="Hipertension esencial (primaria)"/>
    <s v="Medicamento"/>
    <n v="1"/>
    <s v="19942545-01"/>
    <s v="CALCITRIOL 0.5 MCG"/>
    <s v="17/02/2022"/>
    <n v="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42113"/>
    <s v="CC18142113"/>
    <s v="RODOLFO"/>
    <s v="AZARIAS"/>
    <s v="GOMEZ"/>
    <s v="DIAZ"/>
    <d v="1952-09-10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25210448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2/02/2022"/>
    <n v="1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25171"/>
    <s v="CC39825171"/>
    <s v="YENNY"/>
    <s v="ALEXANDRA"/>
    <s v="RAMIREZ"/>
    <s v="GOMEZ"/>
    <d v="1969-05-26T00:00:00"/>
    <n v="52"/>
    <n v="5"/>
    <s v="Adultez"/>
    <s v="Otro Grupo Poblacional"/>
    <s v="Ninguno"/>
    <s v="Ninguno"/>
    <m/>
    <s v="Beneficiario"/>
    <m/>
    <s v="SIN DATO"/>
    <s v="Ninguna"/>
    <s v="Mocoa"/>
    <m/>
    <n v="3135992145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5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344"/>
    <s v="CC18123344"/>
    <s v="JULIO"/>
    <s v="BAIRON"/>
    <s v="VIVEROS"/>
    <s v="CHAVEZ"/>
    <d v="1960-08-15T00:00:00"/>
    <n v="61"/>
    <n v="6"/>
    <s v="Persona mayor"/>
    <s v="Otro Grupo Poblacional"/>
    <s v="Ninguno"/>
    <s v="Ninguno"/>
    <m/>
    <s v="Beneficiario"/>
    <m/>
    <s v="SIN DATO"/>
    <s v="Ninguna"/>
    <s v="Mocoa"/>
    <m/>
    <n v="317576061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4/02/2022"/>
    <n v="3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1"/>
    <s v="CC27356161"/>
    <s v="MARIA"/>
    <s v="MARLENY"/>
    <s v="ANACONA"/>
    <s v="BERMEO"/>
    <d v="1967-12-12T00:00:00"/>
    <n v="54"/>
    <n v="5"/>
    <s v="Adultez"/>
    <s v="Otro Grupo Poblacional"/>
    <s v="Desplazamiento"/>
    <s v="Amenaza"/>
    <m/>
    <s v="Beneficiario"/>
    <m/>
    <s v="SIN DATO"/>
    <s v="Indígena"/>
    <s v="Mocoa"/>
    <m/>
    <n v="3138575527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08/02/2022"/>
    <n v="2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62599"/>
    <s v="CC12962599"/>
    <s v="CAMPO"/>
    <s v="HUGO"/>
    <s v="BARRERA"/>
    <s v="BOTINA"/>
    <d v="1957-04-02T00:00:00"/>
    <n v="64"/>
    <n v="6"/>
    <s v="Persona mayor"/>
    <s v="Otro Grupo Poblacional"/>
    <s v="Ninguno"/>
    <s v="Ninguno"/>
    <m/>
    <s v="Beneficiario"/>
    <m/>
    <s v="SIN DATO"/>
    <s v="Ninguna"/>
    <s v="Mocoa"/>
    <m/>
    <n v="3136933924"/>
    <s v="Urbana"/>
    <m/>
    <x v="0"/>
    <x v="2"/>
    <s v="PUTUMAYO"/>
    <x v="2"/>
    <x v="2"/>
    <x v="2"/>
    <s v="I10X"/>
    <m/>
    <m/>
    <m/>
    <s v="Hipertension esencial (primaria)"/>
    <s v="Procedimiento"/>
    <n v="1"/>
    <s v="00Q0000735"/>
    <s v="PAQUETE SUMINISTRO DE OXIGENO POR CONCENTRADOR"/>
    <s v="28/02/2022"/>
    <n v="1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4920"/>
    <s v="CC41104920"/>
    <s v="MARTHA"/>
    <s v="CECILIA"/>
    <s v="PAZ"/>
    <s v="PAYAGUAJE"/>
    <d v="1965-12-01T00:00:00"/>
    <n v="56"/>
    <n v="5"/>
    <s v="Adultez"/>
    <s v="Otro Grupo Poblacional"/>
    <s v="Desplazamiento"/>
    <s v="Desaparición forzada"/>
    <m/>
    <s v="Beneficiario"/>
    <m/>
    <s v="SIN DATO"/>
    <s v="Indígena"/>
    <s v="Mocoa"/>
    <m/>
    <n v="316405906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2/02/2022"/>
    <n v="1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F"/>
    <m/>
    <s v="CC"/>
    <n v="27128205"/>
    <s v="CC27128205"/>
    <s v="ELVIA"/>
    <s v="MARIA"/>
    <s v="CORTEZ"/>
    <s v="LANDAZURI"/>
    <d v="1937-08-24T00:00:00"/>
    <n v="84"/>
    <n v="6"/>
    <s v="Persona mayor"/>
    <s v="Discapacidad"/>
    <s v="Ninguno"/>
    <s v="Ninguno"/>
    <m/>
    <s v="Beneficiario"/>
    <m/>
    <s v="Con discapacidad"/>
    <s v="Negro, afrocolombiano"/>
    <s v="Villagarzón"/>
    <m/>
    <n v="3133756449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1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5591984"/>
    <s v="CC25591984"/>
    <s v="MARIA"/>
    <s v="DIVA"/>
    <s v="CAICEDO"/>
    <s v="VELAZCO"/>
    <d v="1950-01-22T00:00:00"/>
    <n v="72"/>
    <n v="6"/>
    <s v="Persona mayor"/>
    <s v="Otro Grupo Poblacional"/>
    <s v="Desplazamiento"/>
    <s v="Homicidio"/>
    <m/>
    <s v="Beneficiario"/>
    <m/>
    <s v="SIN DATO"/>
    <s v="Ninguna"/>
    <s v="Mocoa"/>
    <m/>
    <n v="312442900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9/02/2022"/>
    <n v="1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861"/>
    <s v="CC27362861"/>
    <s v="ELIZABETH"/>
    <s v="NONE"/>
    <s v="RIVERA"/>
    <s v="JIMENEZ"/>
    <d v="1961-04-28T00:00:00"/>
    <n v="60"/>
    <n v="6"/>
    <s v="Persona mayor"/>
    <s v="Otro Grupo Poblacional"/>
    <s v="Ninguno"/>
    <s v="Ninguno"/>
    <m/>
    <s v="Beneficiario"/>
    <m/>
    <s v="SIN DATO"/>
    <s v="Ninguna"/>
    <s v="Mocoa"/>
    <m/>
    <n v="320952037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7995"/>
    <s v="CC30737995"/>
    <s v="ANA"/>
    <s v="CRISTINA"/>
    <s v="NARVAEZ"/>
    <s v="MUÑOZ"/>
    <d v="1966-07-25T00:00:00"/>
    <n v="55"/>
    <n v="5"/>
    <s v="Adultez"/>
    <s v="Otro Grupo Poblacional"/>
    <s v="Ninguno"/>
    <s v="Ninguno"/>
    <m/>
    <s v="Beneficiario"/>
    <m/>
    <s v="SIN DATO"/>
    <s v="Ninguna"/>
    <s v="Mocoa"/>
    <m/>
    <n v="3133967423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4/02/2022"/>
    <n v="3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1299"/>
    <s v="CC18101299"/>
    <s v="LUIS"/>
    <s v="ALFONSO"/>
    <s v="BENAVIDES"/>
    <s v="VIVAS"/>
    <d v="1963-02-09T00:00:00"/>
    <n v="59"/>
    <n v="5"/>
    <s v="Adultez"/>
    <s v="Otro Grupo Poblacional"/>
    <s v="Ninguno"/>
    <s v="Ninguno"/>
    <m/>
    <s v="Beneficiario"/>
    <m/>
    <s v="SIN DATO"/>
    <s v="Ninguna"/>
    <s v="Villagarzón"/>
    <m/>
    <n v="3118442860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07/02/2022"/>
    <n v="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763603"/>
    <s v="CC4763603"/>
    <s v="PEDRO"/>
    <s v="NONE"/>
    <s v="DAZA"/>
    <s v="PEREZ"/>
    <d v="1964-02-20T00:00:00"/>
    <n v="58"/>
    <n v="5"/>
    <s v="Adultez"/>
    <s v="Otro Grupo Poblacional"/>
    <s v="Desplazamiento"/>
    <s v="Perdida de Bienes Muebles o Inmuebles"/>
    <m/>
    <s v="Beneficiario"/>
    <m/>
    <s v="SIN DATO"/>
    <s v="Indígena"/>
    <s v="Mocoa"/>
    <m/>
    <n v="3146311021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5"/>
    <s v="COLESTEROL DE ALTA DENSIDAD"/>
    <s v="07/02/2022"/>
    <n v="5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C"/>
    <m/>
    <s v="CC"/>
    <n v="27353713"/>
    <s v="CC27353713"/>
    <s v="GLORIA"/>
    <s v="ISABEL"/>
    <s v="ACOSTA"/>
    <s v="PANTOJA"/>
    <d v="1952-05-21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3416371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07/02/2022"/>
    <n v="48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8472158"/>
    <s v="CC98472158"/>
    <s v="JESUS"/>
    <s v="ALBEIRO"/>
    <s v="SUAREZ"/>
    <s v="CORTEZ"/>
    <d v="1974-05-17T00:00:00"/>
    <n v="47"/>
    <n v="5"/>
    <s v="Adultez"/>
    <s v="Otro Grupo Poblacional"/>
    <s v="Ninguno"/>
    <s v="Ninguno"/>
    <m/>
    <s v="Beneficiario"/>
    <m/>
    <s v="SIN DATO"/>
    <s v="Ninguna"/>
    <s v="Mocoa"/>
    <m/>
    <n v="3114409239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7106"/>
    <s v="UROANALISIS"/>
    <s v="07/02/2022"/>
    <n v="4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9814150"/>
    <s v="CC29814150"/>
    <s v="SILVIA"/>
    <s v="NONE"/>
    <s v="GORDILLO"/>
    <s v="GUZMAN"/>
    <d v="1966-03-10T00:00:00"/>
    <n v="55"/>
    <n v="5"/>
    <s v="Adultez"/>
    <s v="Otro Grupo Poblacional"/>
    <s v="Ninguno"/>
    <s v="Ninguno"/>
    <m/>
    <s v="Beneficiario"/>
    <m/>
    <s v="SIN DATO"/>
    <s v="Ninguna"/>
    <s v="Mocoa"/>
    <m/>
    <n v="320287126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07/02/2022"/>
    <n v="5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3600218"/>
    <s v="CC43600218"/>
    <s v="ILDA"/>
    <s v="BERENICE"/>
    <s v="TORO"/>
    <s v="GOMEZ"/>
    <d v="1976-01-10T00:00:00"/>
    <n v="46"/>
    <n v="5"/>
    <s v="Adultez"/>
    <s v="Otro Grupo Poblacional"/>
    <s v="Ninguno"/>
    <s v="Ninguno"/>
    <m/>
    <s v="Beneficiario"/>
    <m/>
    <s v="SIN DATO"/>
    <s v="Ninguna"/>
    <s v="Mocoa"/>
    <m/>
    <n v="3103046456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07/02/2022"/>
    <n v="5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724"/>
    <s v="CC18100724"/>
    <s v="JOSE"/>
    <s v="IGNACIO"/>
    <s v="DIAZ"/>
    <s v="HUERTAS"/>
    <d v="1958-06-10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1242978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7/02/2022"/>
    <n v="5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506"/>
    <s v="CC27359506"/>
    <s v="FANNY"/>
    <s v="MAGOLA"/>
    <s v="PANTOJA"/>
    <s v="DE PIPICANO"/>
    <d v="1957-11-30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11236492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01"/>
    <s v="ACIDO URICO EN SUERO U OTROS FLUIDOS"/>
    <s v="07/02/2022"/>
    <n v="9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385"/>
    <s v="CC27474385"/>
    <s v="AMANDA"/>
    <s v="NONE"/>
    <s v="RIASCOS"/>
    <s v="CHINGAL"/>
    <d v="1956-07-26T00:00:00"/>
    <n v="65"/>
    <n v="6"/>
    <s v="Persona mayor"/>
    <s v="Otro Grupo Poblacional"/>
    <s v="Ninguno"/>
    <s v="Ninguno"/>
    <m/>
    <s v="Beneficiario"/>
    <m/>
    <s v="SIN DATO"/>
    <s v="Ninguna"/>
    <s v="Mocoa"/>
    <m/>
    <n v="3124811944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07/02/2022"/>
    <n v="10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Beneficiario"/>
    <s v="AC"/>
    <m/>
    <s v="CC"/>
    <n v="27353888"/>
    <s v="CC27353888"/>
    <s v="MARIA"/>
    <s v="FANNY"/>
    <s v="MORALES"/>
    <s v="VALENCIA"/>
    <d v="1957-04-28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212454475"/>
    <s v="Urbana"/>
    <m/>
    <x v="0"/>
    <x v="0"/>
    <s v="PUTUMAYO"/>
    <x v="0"/>
    <x v="0"/>
    <x v="0"/>
    <s v="I10X"/>
    <m/>
    <m/>
    <m/>
    <s v="Hipertension esencial (primaria)"/>
    <s v="Medicamento"/>
    <n v="1"/>
    <s v="9813-09"/>
    <s v="HIDROCLOROTIAZIDA 25 MG TABLETAS"/>
    <s v="08/02/2022"/>
    <n v="5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537"/>
    <s v="CC27362537"/>
    <s v="FANNY"/>
    <s v="NONE"/>
    <s v="BOLAÑOS"/>
    <s v="DE GILON"/>
    <d v="1933-08-01T00:00:00"/>
    <n v="88"/>
    <n v="6"/>
    <s v="Persona mayor"/>
    <s v="Otro Grupo Poblacional"/>
    <s v="Ninguno"/>
    <s v="Ninguno"/>
    <m/>
    <s v="Beneficiario"/>
    <m/>
    <s v="SIN DATO"/>
    <s v="Ninguna"/>
    <s v="Mocoa"/>
    <m/>
    <n v="3108867982"/>
    <s v="Urbana"/>
    <m/>
    <x v="0"/>
    <x v="0"/>
    <s v="PUTUMAYO"/>
    <x v="0"/>
    <x v="0"/>
    <x v="0"/>
    <s v="I10X"/>
    <m/>
    <m/>
    <m/>
    <s v="Hipertension esencial (primaria)"/>
    <s v="Medicamento"/>
    <n v="1"/>
    <s v="23186-01"/>
    <s v="RENITECÂ® 5 MG TABLETAS"/>
    <s v="08/02/2022"/>
    <n v="5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7887"/>
    <s v="CC5347887"/>
    <s v="EDUARDO"/>
    <s v="ANTONIO"/>
    <s v="ALVAREZ"/>
    <s v="BOLAÑOS"/>
    <d v="1945-07-24T00:00:00"/>
    <n v="76"/>
    <n v="6"/>
    <s v="Persona mayor"/>
    <s v="Otro Grupo Poblacional"/>
    <s v="Ninguno"/>
    <s v="Ninguno"/>
    <m/>
    <s v="Beneficiario"/>
    <m/>
    <s v="SIN DATO"/>
    <s v="Ninguna"/>
    <s v="Mocoa"/>
    <m/>
    <n v="3123727196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1/02/2022"/>
    <n v="5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9835168"/>
    <s v="CC39835168"/>
    <s v="CARMEN"/>
    <s v="RITA"/>
    <s v="ROJAS"/>
    <s v="VARGAS"/>
    <d v="1953-01-18T00:00:00"/>
    <n v="69"/>
    <n v="6"/>
    <s v="Persona mayor"/>
    <s v="Otro Grupo Poblacional"/>
    <s v="Desplazamiento"/>
    <s v="Homicidio"/>
    <m/>
    <s v="Beneficiario"/>
    <m/>
    <s v="SIN DATO"/>
    <s v="Ninguna"/>
    <s v="Villagarzón"/>
    <m/>
    <n v="311442853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1/02/2022"/>
    <n v="48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651"/>
    <s v="CC18122651"/>
    <s v="VICENTE"/>
    <s v="WILLIAM"/>
    <s v="CASTILLO"/>
    <s v="DELGADO"/>
    <d v="1958-07-20T00:00:00"/>
    <n v="63"/>
    <n v="6"/>
    <s v="Persona mayor"/>
    <s v="Otro Grupo Poblacional"/>
    <s v="Ninguno"/>
    <s v="Ninguno"/>
    <m/>
    <s v="Beneficiario"/>
    <m/>
    <s v="SIN DATO"/>
    <s v="Negro, afrocolombiano"/>
    <s v="Mocoa"/>
    <m/>
    <n v="3138536665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11/02/2022"/>
    <n v="48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3540"/>
    <s v="CC18123540"/>
    <s v="ABRAHAM"/>
    <s v="NONE"/>
    <s v="BERMEO"/>
    <s v="MACIAS"/>
    <d v="1961-06-03T00:00:00"/>
    <n v="60"/>
    <n v="6"/>
    <s v="Persona mayor"/>
    <s v="Otro Grupo Poblacional"/>
    <s v="Ninguno"/>
    <s v="Ninguno"/>
    <m/>
    <s v="Beneficiario"/>
    <m/>
    <s v="SIN DATO"/>
    <s v="Indígena"/>
    <s v="Villagarzón"/>
    <m/>
    <n v="321449977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1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0377"/>
    <s v="CC41180377"/>
    <s v="MIRIAM"/>
    <s v="DEL CARMEN"/>
    <s v="CEBALLOS"/>
    <s v="CABRERA"/>
    <d v="1962-03-20T00:00:00"/>
    <n v="59"/>
    <n v="5"/>
    <s v="Adultez"/>
    <s v="Otro Grupo Poblacional"/>
    <s v="Ninguno"/>
    <s v="Ninguno"/>
    <m/>
    <s v="Beneficiario"/>
    <m/>
    <s v="SIN DATO"/>
    <s v="Ninguna"/>
    <s v="Villagarzón"/>
    <m/>
    <n v="3203338846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0/02/2022"/>
    <n v="5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70357"/>
    <s v="CC97470357"/>
    <s v="MARIANO"/>
    <s v="NONE"/>
    <s v="JUAGIBIOY"/>
    <s v="MAVISOY"/>
    <d v="1961-08-07T00:00:00"/>
    <n v="60"/>
    <n v="6"/>
    <s v="Persona mayor"/>
    <s v="Otro Grupo Poblacional"/>
    <s v="Ninguno"/>
    <s v="Ninguno"/>
    <m/>
    <s v="Beneficiario"/>
    <m/>
    <s v="SIN DATO"/>
    <s v="Indígena"/>
    <s v="Mocoa"/>
    <m/>
    <n v="3117301171"/>
    <s v="Urbana"/>
    <m/>
    <x v="0"/>
    <x v="0"/>
    <s v="PUTUMAYO"/>
    <x v="0"/>
    <x v="0"/>
    <x v="0"/>
    <s v="I10X"/>
    <m/>
    <m/>
    <m/>
    <s v="Hipertension esencial (primaria)"/>
    <s v="Procedimiento"/>
    <n v="1"/>
    <s v="0110A002"/>
    <s v="INTERNACION COMPLEJIDAD ALTA HABITACION BIPERSONAL"/>
    <s v="10/02/2022"/>
    <n v="5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F"/>
    <m/>
    <s v="CC"/>
    <n v="18123167"/>
    <s v="CC18123167"/>
    <s v="ALIRIO"/>
    <s v="MARINO"/>
    <s v="CORAL"/>
    <s v="SOLARTE"/>
    <d v="1952-10-31T00:00:00"/>
    <n v="69"/>
    <n v="6"/>
    <s v="Persona mayor"/>
    <s v="Otro Grupo Poblacional"/>
    <s v="Ninguno"/>
    <s v="Ninguno"/>
    <m/>
    <s v="Beneficiario"/>
    <m/>
    <s v="SIN DATO"/>
    <s v="Ninguna"/>
    <s v="Mocoa"/>
    <m/>
    <n v="3118671060"/>
    <s v="Urbana"/>
    <m/>
    <x v="0"/>
    <x v="0"/>
    <s v="PUTUMAYO"/>
    <x v="0"/>
    <x v="0"/>
    <x v="0"/>
    <s v="I10X"/>
    <m/>
    <m/>
    <m/>
    <s v="Hipertension esencial (primaria)"/>
    <s v="Procedimiento"/>
    <n v="1"/>
    <s v="01895100"/>
    <s v="ELECTROCARDIOGRAMA DE RITMO O DE SUPERFICIE SOD"/>
    <s v="10/02/2022"/>
    <n v="5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07"/>
    <s v="CC41181507"/>
    <s v="MARIA"/>
    <s v="FABIOLA"/>
    <s v="RECALDE"/>
    <s v="RAMIREZ"/>
    <d v="1972-08-03T00:00:00"/>
    <n v="49"/>
    <n v="5"/>
    <s v="Adultez"/>
    <s v="Otro Grupo Poblacional"/>
    <s v="Desplazamiento"/>
    <s v="Desplazamiento forzado"/>
    <m/>
    <s v="Beneficiario"/>
    <m/>
    <s v="SIN DATO"/>
    <s v="Ninguna"/>
    <s v="Villagarzón"/>
    <m/>
    <n v="3105158517"/>
    <s v="Urbana"/>
    <m/>
    <x v="0"/>
    <x v="0"/>
    <s v="PUTUMAYO"/>
    <x v="0"/>
    <x v="0"/>
    <x v="0"/>
    <s v="I10X"/>
    <m/>
    <m/>
    <m/>
    <s v="Hipertension esencial (primaria)"/>
    <s v="Procedimiento"/>
    <n v="1"/>
    <s v="017DS006"/>
    <s v="DERECHOS DE SALA DE PROCEDIMIENTOS ESPECIAL"/>
    <s v="10/02/2022"/>
    <n v="37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686"/>
    <s v="CC27359686"/>
    <s v="ROSMIRA"/>
    <s v="MARIA"/>
    <s v="CORREA"/>
    <s v="POSADA"/>
    <d v="1961-01-18T00:00:00"/>
    <n v="61"/>
    <n v="6"/>
    <s v="Persona mayor"/>
    <s v="Otro Grupo Poblacional"/>
    <s v="Ninguno"/>
    <s v="Ninguno"/>
    <m/>
    <s v="Beneficiario"/>
    <m/>
    <s v="SIN DATO"/>
    <s v="Ninguna"/>
    <s v="Villagarzón"/>
    <m/>
    <n v="3114527732"/>
    <s v="Urbana"/>
    <m/>
    <x v="0"/>
    <x v="0"/>
    <s v="PUTUMAYO"/>
    <x v="0"/>
    <x v="0"/>
    <x v="0"/>
    <s v="I10X"/>
    <m/>
    <m/>
    <m/>
    <s v="Hipertension esencial (primaria)"/>
    <s v="Procedimiento"/>
    <n v="1"/>
    <s v="01107M01"/>
    <s v="INTERNACION EN UNIDAD DE CUIDADO INTERMEDIO ADULTO"/>
    <s v="10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674"/>
    <s v="CC18100674"/>
    <s v="HECTOR"/>
    <s v="MARINO"/>
    <s v="BENAVIDES"/>
    <s v="ANDRADE"/>
    <d v="1954-12-21T00:00:00"/>
    <n v="67"/>
    <n v="6"/>
    <s v="Persona mayor"/>
    <s v="Otro Grupo Poblacional"/>
    <s v="Ninguno"/>
    <s v="Ninguno"/>
    <m/>
    <s v="Beneficiario"/>
    <m/>
    <s v="SIN DATO"/>
    <s v="Ninguna"/>
    <s v="Villagarzón"/>
    <m/>
    <n v="3102160229"/>
    <s v="Urbana"/>
    <m/>
    <x v="0"/>
    <x v="0"/>
    <s v="PUTUMAYO"/>
    <x v="0"/>
    <x v="0"/>
    <x v="0"/>
    <s v="I10X"/>
    <m/>
    <m/>
    <m/>
    <s v="Hipertension esencial (primaria)"/>
    <s v="Insumo"/>
    <n v="1"/>
    <s v="00E0000004"/>
    <s v="DURAPREP SOLUCION PARA LAVADO PREQUIRURGICO"/>
    <s v="10/02/2022"/>
    <n v="2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01032"/>
    <s v="CC18101032"/>
    <s v="OVETH"/>
    <s v="NONE"/>
    <s v="Rúales"/>
    <s v="TRUJILLO"/>
    <d v="1961-11-03T00:00:00"/>
    <n v="60"/>
    <n v="6"/>
    <s v="Persona mayor"/>
    <s v="Otro Grupo Poblacional"/>
    <s v="Ninguno"/>
    <s v="Ninguno"/>
    <m/>
    <s v="Beneficiario"/>
    <m/>
    <s v="SIN DATO"/>
    <s v="Ninguna"/>
    <s v="Mocoa"/>
    <m/>
    <n v="3143026110"/>
    <s v="Urbana"/>
    <m/>
    <x v="0"/>
    <x v="0"/>
    <s v="PUTUMAYO"/>
    <x v="0"/>
    <x v="0"/>
    <x v="0"/>
    <s v="I10X"/>
    <m/>
    <m/>
    <m/>
    <s v="Hipertension esencial (primaria)"/>
    <s v="Insumo"/>
    <n v="1"/>
    <s v="00E0000004"/>
    <s v="DURAPREP SOLUCION PARA LAVADO PREQUIRURGICO"/>
    <s v="10/02/2022"/>
    <n v="18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45712"/>
    <s v="CC18145712"/>
    <s v="FAUSTO"/>
    <s v="EMERSON"/>
    <s v="CAJIAO"/>
    <s v="CAJIAO"/>
    <d v="1978-12-02T00:00:00"/>
    <n v="43"/>
    <n v="5"/>
    <s v="Adultez"/>
    <s v="Otro Grupo Poblacional"/>
    <s v="Ninguno"/>
    <s v="Ninguno"/>
    <m/>
    <s v="Beneficiario"/>
    <m/>
    <s v="SIN DATO"/>
    <s v="Indígena"/>
    <s v="Mocoa"/>
    <m/>
    <n v="3105719214"/>
    <s v="Urbana"/>
    <m/>
    <x v="0"/>
    <x v="0"/>
    <s v="PUTUMAYO"/>
    <x v="0"/>
    <x v="0"/>
    <x v="0"/>
    <s v="I10X"/>
    <m/>
    <m/>
    <m/>
    <s v="Hipertension esencial (primaria)"/>
    <s v="Insumo"/>
    <n v="1"/>
    <s v="00E0000004"/>
    <s v="DURAPREP SOLUCION PARA LAVADO PREQUIRURGICO"/>
    <s v="10/02/2022"/>
    <n v="2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79686"/>
    <s v="CC12979686"/>
    <s v="JOSE"/>
    <s v="LUIS"/>
    <s v="GUZMAN"/>
    <s v="BENAVIDES"/>
    <d v="1963-07-30T00:00:00"/>
    <n v="58"/>
    <n v="5"/>
    <s v="Adultez"/>
    <s v="Otro Grupo Poblacional"/>
    <s v="Ninguno"/>
    <s v="Ninguno"/>
    <m/>
    <s v="Beneficiario"/>
    <m/>
    <s v="SIN DATO"/>
    <s v="Ninguna"/>
    <s v="Mocoa"/>
    <m/>
    <n v="3112325047"/>
    <s v="Urbana"/>
    <m/>
    <x v="0"/>
    <x v="0"/>
    <s v="PUTUMAYO"/>
    <x v="0"/>
    <x v="0"/>
    <x v="0"/>
    <s v="I10X"/>
    <m/>
    <m/>
    <m/>
    <s v="Hipertension esencial (primaria)"/>
    <s v="Insumo"/>
    <n v="1"/>
    <s v="00E0000004"/>
    <s v="DURAPREP SOLUCION PARA LAVADO PREQUIRURGICO"/>
    <s v="10/02/2022"/>
    <n v="134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085"/>
    <s v="CC27355085"/>
    <s v="MARIA"/>
    <s v="ELENA"/>
    <s v="MORA"/>
    <s v="LOPEZ"/>
    <d v="1955-12-03T00:00:00"/>
    <n v="66"/>
    <n v="6"/>
    <s v="Persona mayor"/>
    <s v="Otro Grupo Poblacional"/>
    <s v="Desplazamiento"/>
    <s v="Homicidio"/>
    <m/>
    <s v="Beneficiario"/>
    <m/>
    <s v="SIN DATO"/>
    <s v="Ninguna"/>
    <s v="Mocoa"/>
    <m/>
    <n v="3142052992"/>
    <s v="Urbana"/>
    <m/>
    <x v="0"/>
    <x v="0"/>
    <s v="PUTUMAYO"/>
    <x v="0"/>
    <x v="0"/>
    <x v="0"/>
    <s v="I10X"/>
    <m/>
    <m/>
    <m/>
    <s v="Hipertension esencial (primaria)"/>
    <s v="Insumo"/>
    <n v="1"/>
    <s v="00E0000004"/>
    <s v="DURAPREP SOLUCION PARA LAVADO PREQUIRURGICO"/>
    <s v="10/02/2022"/>
    <n v="36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726791"/>
    <s v="CC3726791"/>
    <s v="GENERO"/>
    <s v="RAFAEL"/>
    <s v="MARTINEZ"/>
    <s v="MEZA"/>
    <d v="1953-10-04T00:00:00"/>
    <n v="68"/>
    <n v="6"/>
    <s v="Persona mayor"/>
    <s v="Otro Grupo Poblacional"/>
    <s v="Desplazamiento"/>
    <s v="Desplazamiento forzado"/>
    <m/>
    <s v="Beneficiario"/>
    <m/>
    <s v="SIN DATO"/>
    <s v="Ninguna"/>
    <s v="Mocoa"/>
    <m/>
    <n v="3228169415"/>
    <s v="Urbana"/>
    <m/>
    <x v="0"/>
    <x v="0"/>
    <s v="PUTUMAYO"/>
    <x v="0"/>
    <x v="0"/>
    <x v="0"/>
    <s v="I10X"/>
    <m/>
    <m/>
    <m/>
    <s v="Hipertension esencial (primaria)"/>
    <s v="Insumo"/>
    <n v="1"/>
    <s v="00E0000004"/>
    <s v="DURAPREP SOLUCION PARA LAVADO PREQUIRURGICO"/>
    <s v="10/02/2022"/>
    <n v="159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5016"/>
    <s v="CC18125016"/>
    <s v="CAMPO"/>
    <s v="ELIAS"/>
    <s v="HERNANDEZ"/>
    <s v="GARRETA"/>
    <d v="1969-04-22T00:00:00"/>
    <n v="52"/>
    <n v="5"/>
    <s v="Adultez"/>
    <s v="Adulto Mayor"/>
    <s v="Desplazamiento"/>
    <s v="Homicidio"/>
    <m/>
    <s v="Beneficiario"/>
    <m/>
    <s v="SIN DATO"/>
    <s v="Ninguna"/>
    <s v="Villagarzón"/>
    <m/>
    <n v="3118473607"/>
    <s v="Urbana"/>
    <m/>
    <x v="0"/>
    <x v="0"/>
    <s v="PUTUMAYO"/>
    <x v="0"/>
    <x v="0"/>
    <x v="0"/>
    <s v="I10X"/>
    <m/>
    <m/>
    <m/>
    <s v="Hipertension esencial (primaria)"/>
    <s v="Insumo"/>
    <n v="1"/>
    <s v="00E0000004"/>
    <s v="DURAPREP SOLUCION PARA LAVADO PREQUIRURGICO"/>
    <s v="10/02/2022"/>
    <n v="21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884"/>
    <s v="CC18123884"/>
    <s v="CARLOS"/>
    <s v="HENRRY"/>
    <s v="CUELLAR"/>
    <s v="ROJAS"/>
    <d v="1964-05-15T00:00:00"/>
    <n v="57"/>
    <n v="5"/>
    <s v="Adultez"/>
    <s v="Otro Grupo Poblacional"/>
    <s v="Ninguno"/>
    <s v="Ninguno"/>
    <m/>
    <s v="Beneficiario"/>
    <m/>
    <s v="SIN DATO"/>
    <s v="Ninguna"/>
    <s v="Mocoa"/>
    <m/>
    <n v="3124081353"/>
    <s v="Urbana"/>
    <m/>
    <x v="0"/>
    <x v="0"/>
    <s v="PUTUMAYO"/>
    <x v="0"/>
    <x v="0"/>
    <x v="0"/>
    <s v="I10X"/>
    <m/>
    <m/>
    <m/>
    <s v="Hipertension esencial (primaria)"/>
    <s v="Insumo"/>
    <n v="1"/>
    <s v="00E0000004"/>
    <s v="DURAPREP SOLUCION PARA LAVADO PREQUIRURGICO"/>
    <s v="10/02/2022"/>
    <n v="4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F"/>
    <m/>
    <s v="CC"/>
    <n v="12957237"/>
    <s v="CC12957237"/>
    <s v="RAUL"/>
    <s v="NONE"/>
    <s v="ERAZO"/>
    <s v="MEJIA"/>
    <d v="1952-03-23T00:00:00"/>
    <n v="69"/>
    <n v="6"/>
    <s v="Persona mayor"/>
    <s v="Otro Grupo Poblacional"/>
    <s v="Ninguno"/>
    <s v="Ninguno"/>
    <m/>
    <s v="Beneficiario"/>
    <m/>
    <s v="SIN DATO"/>
    <s v="Ninguna"/>
    <s v="Mocoa"/>
    <m/>
    <n v="3144144883"/>
    <s v="Urbana"/>
    <m/>
    <x v="0"/>
    <x v="0"/>
    <s v="PUTUMAYO"/>
    <x v="0"/>
    <x v="0"/>
    <x v="0"/>
    <s v="I10X"/>
    <m/>
    <m/>
    <m/>
    <s v="Hipertension esencial (primaria)"/>
    <s v="Medicamento"/>
    <n v="1"/>
    <s v="20123645-04"/>
    <s v="LOSARTAN POTASICO 50 MG TABLETAS"/>
    <s v="10/02/2022"/>
    <n v="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1106333"/>
    <s v="CC41106333"/>
    <s v="ELIZABETH"/>
    <s v="NONE"/>
    <s v="BLANDON"/>
    <s v="TABARES"/>
    <d v="1966-05-15T00:00:00"/>
    <n v="55"/>
    <n v="5"/>
    <s v="Adultez"/>
    <s v="Otro Grupo Poblacional"/>
    <s v="Ninguno"/>
    <s v="Ninguno"/>
    <m/>
    <s v="Beneficiario"/>
    <m/>
    <s v="SIN DATO"/>
    <s v="Ninguna"/>
    <s v="Mocoa"/>
    <m/>
    <n v="3134342380"/>
    <s v="Urbana"/>
    <m/>
    <x v="0"/>
    <x v="0"/>
    <s v="PUTUMAYO"/>
    <x v="0"/>
    <x v="0"/>
    <x v="0"/>
    <s v="I10X"/>
    <m/>
    <m/>
    <m/>
    <s v="Hipertension esencial (primaria)"/>
    <s v="Medicamento"/>
    <n v="1"/>
    <s v="29523-06"/>
    <s v="CLORURO DE SODIO AL 0.9%"/>
    <s v="10/02/2022"/>
    <n v="4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F"/>
    <m/>
    <s v="CC"/>
    <n v="69005201"/>
    <s v="CC69005201"/>
    <s v="CARMEN"/>
    <s v="ELISA"/>
    <s v="MUCHAVISOY"/>
    <s v="CHINDOY"/>
    <d v="1968-07-14T00:00:00"/>
    <n v="53"/>
    <n v="5"/>
    <s v="Adultez"/>
    <s v="Otro Grupo Poblacional"/>
    <s v="Ninguno"/>
    <s v="Ninguno"/>
    <m/>
    <s v="Beneficiario"/>
    <m/>
    <s v="SIN DATO"/>
    <s v="Indígena"/>
    <s v="Mocoa"/>
    <m/>
    <n v="3202014592"/>
    <s v="Urbana"/>
    <m/>
    <x v="0"/>
    <x v="0"/>
    <s v="PUTUMAYO"/>
    <x v="0"/>
    <x v="0"/>
    <x v="0"/>
    <s v="I10X"/>
    <m/>
    <m/>
    <m/>
    <s v="Hipertension esencial (primaria)"/>
    <s v="Medicamento"/>
    <n v="1"/>
    <s v="19954763-01"/>
    <s v="ACETAMINOFEN 500 MG"/>
    <s v="10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24374"/>
    <s v="CC30724374"/>
    <s v="NIDIA"/>
    <s v="MERCEDES"/>
    <s v="MURIEL"/>
    <s v="OTERO"/>
    <d v="1960-02-16T00:00:00"/>
    <n v="62"/>
    <n v="6"/>
    <s v="Persona mayor"/>
    <s v="Otro Grupo Poblacional"/>
    <s v="Ninguno"/>
    <s v="Ninguno"/>
    <m/>
    <s v="Beneficiario"/>
    <m/>
    <s v="SIN DATO"/>
    <s v="Ninguna"/>
    <s v="Mocoa"/>
    <m/>
    <n v="3203455215"/>
    <s v="Urbana"/>
    <m/>
    <x v="0"/>
    <x v="0"/>
    <s v="PUTUMAYO"/>
    <x v="0"/>
    <x v="0"/>
    <x v="0"/>
    <s v="I10X"/>
    <m/>
    <m/>
    <m/>
    <s v="Hipertension esencial (primaria)"/>
    <s v="Medicamento"/>
    <n v="1"/>
    <s v="42216-13"/>
    <s v="FUROSEMIDA TABLETAS 40MG"/>
    <s v="10/02/2022"/>
    <n v="162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602"/>
    <s v="CC18123602"/>
    <s v="RICHARD"/>
    <s v="JAIME"/>
    <s v="DELGADO"/>
    <s v="ROJAS"/>
    <d v="1962-12-22T00:00:00"/>
    <n v="59"/>
    <n v="5"/>
    <s v="Adultez"/>
    <s v="Otro Grupo Poblacional"/>
    <s v="Ninguno"/>
    <s v="Ninguno"/>
    <m/>
    <s v="Beneficiario"/>
    <m/>
    <s v="SIN DATO"/>
    <s v="Ninguna"/>
    <s v="Mocoa"/>
    <m/>
    <n v="3143261991"/>
    <s v="Urbana"/>
    <m/>
    <x v="0"/>
    <x v="0"/>
    <s v="PUTUMAYO"/>
    <x v="0"/>
    <x v="0"/>
    <x v="0"/>
    <s v="I10X"/>
    <m/>
    <m/>
    <m/>
    <s v="Hipertension esencial (primaria)"/>
    <s v="Medicamento"/>
    <n v="1"/>
    <s v="19973061-02"/>
    <s v="ESPIRONOLACTONA 25MG TABLETAS"/>
    <s v="10/02/2022"/>
    <n v="4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E"/>
    <n v="867232"/>
    <s v="CE867232"/>
    <s v="MANUEL"/>
    <s v="NONE"/>
    <s v="ARANDA"/>
    <s v="VIGO"/>
    <d v="1945-04-28T00:00:00"/>
    <n v="76"/>
    <n v="6"/>
    <s v="Persona mayor"/>
    <s v="Otro Grupo Poblacional"/>
    <s v="Ninguno"/>
    <s v="Ninguno"/>
    <m/>
    <s v="Beneficiario"/>
    <m/>
    <s v="SIN DATO"/>
    <s v="Ninguna"/>
    <s v="Mocoa"/>
    <m/>
    <n v="3507418895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19922562-06"/>
    <s v="DIPIRONA 1 G /2ML"/>
    <s v="10/02/2022"/>
    <n v="6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4523"/>
    <s v="CC27354523"/>
    <s v="AURA"/>
    <s v="ELISA"/>
    <s v="MONTENEGRO"/>
    <s v="DE BASANTE"/>
    <d v="1956-07-30T00:00:00"/>
    <n v="65"/>
    <n v="6"/>
    <s v="Persona mayor"/>
    <s v="Otro Grupo Poblacional"/>
    <s v="Ninguno"/>
    <s v="Ninguno"/>
    <m/>
    <s v="Beneficiario"/>
    <m/>
    <s v="SIN DATO"/>
    <s v="Ninguna"/>
    <s v="Mocoa"/>
    <m/>
    <n v="3138471438"/>
    <s v="Urbana"/>
    <m/>
    <x v="0"/>
    <x v="0"/>
    <s v="PUTUMAYO"/>
    <x v="0"/>
    <x v="0"/>
    <x v="0"/>
    <s v="I10X"/>
    <m/>
    <m/>
    <m/>
    <s v="Hipertension esencial (primaria)"/>
    <s v="Medicamento"/>
    <n v="1"/>
    <s v="53704-07"/>
    <s v="CEFAZOLINA 1 G"/>
    <s v="10/02/2022"/>
    <n v="2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4399"/>
    <s v="CC27354399"/>
    <s v="IMELDA"/>
    <s v="GERARDINA"/>
    <s v="CHÁVEZ"/>
    <s v="SOLARTE"/>
    <d v="1956-04-05T00:00:00"/>
    <n v="65"/>
    <n v="6"/>
    <s v="Persona mayor"/>
    <s v="Otro Grupo Poblacional"/>
    <s v="Ninguno"/>
    <s v="Ninguno"/>
    <m/>
    <s v="Beneficiario"/>
    <m/>
    <s v="SIN DATO"/>
    <s v="Ninguna"/>
    <s v="Mocoa"/>
    <m/>
    <n v="3124472656"/>
    <s v="Urbana"/>
    <m/>
    <x v="0"/>
    <x v="0"/>
    <s v="PUTUMAYO"/>
    <x v="0"/>
    <x v="0"/>
    <x v="0"/>
    <s v="I10X"/>
    <m/>
    <m/>
    <m/>
    <s v="Hipertension esencial (primaria)"/>
    <s v="Medicamento"/>
    <n v="1"/>
    <s v="29523-03"/>
    <s v="CLORURO DE SODIO AL 0.9%"/>
    <s v="10/02/2022"/>
    <n v="2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C"/>
    <m/>
    <s v="CC"/>
    <n v="27358744"/>
    <s v="CC27358744"/>
    <s v="LILI"/>
    <s v="RAQUEL"/>
    <s v="MURIEL"/>
    <s v="SILVA"/>
    <d v="1940-01-31T00:00:00"/>
    <n v="82"/>
    <n v="6"/>
    <s v="Persona mayor"/>
    <s v="Adulto Mayor"/>
    <s v="Ninguno"/>
    <s v="Ninguno"/>
    <m/>
    <s v="Beneficiario"/>
    <m/>
    <s v="SIN DATO"/>
    <s v="Ninguna"/>
    <s v="Mocoa"/>
    <m/>
    <n v="3124813593"/>
    <s v="Urbana"/>
    <m/>
    <x v="0"/>
    <x v="0"/>
    <s v="PUTUMAYO"/>
    <x v="0"/>
    <x v="0"/>
    <x v="0"/>
    <s v="I10X"/>
    <m/>
    <m/>
    <m/>
    <s v="Hipertension esencial (primaria)"/>
    <s v="Medicamento"/>
    <n v="1"/>
    <s v="20005109-07"/>
    <s v="CARVEDILOL 12.5 MG TABLETAS"/>
    <s v="10/02/2022"/>
    <n v="2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00604"/>
    <s v="CC41100604"/>
    <s v="ANA"/>
    <s v="FELIX"/>
    <s v="PALACIO"/>
    <s v="COPETE"/>
    <d v="1952-05-15T00:00:00"/>
    <n v="69"/>
    <n v="6"/>
    <s v="Persona mayor"/>
    <s v="Otro Grupo Poblacional"/>
    <s v="Desplazamiento"/>
    <s v="Desplazamiento forzado"/>
    <m/>
    <s v="Beneficiario"/>
    <m/>
    <s v="SIN DATO"/>
    <s v="Negro, afrocolombiano"/>
    <s v="Villagarzón"/>
    <m/>
    <n v="3204714844"/>
    <s v="Urbana"/>
    <m/>
    <x v="0"/>
    <x v="0"/>
    <s v="PUTUMAYO"/>
    <x v="0"/>
    <x v="0"/>
    <x v="0"/>
    <s v="I10X"/>
    <m/>
    <m/>
    <m/>
    <s v="Hipertension esencial (primaria)"/>
    <s v="Medicamento"/>
    <n v="1"/>
    <s v="19960407-13"/>
    <s v="ESOMEPRAZOLTABLETA ENTERICA20MG"/>
    <s v="10/02/2022"/>
    <n v="5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8207"/>
    <s v="CC18108207"/>
    <s v="RENE"/>
    <s v="NONE"/>
    <s v="NUSTES"/>
    <s v="CABEZAS"/>
    <d v="1958-05-04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44378895"/>
    <s v="Urbana"/>
    <m/>
    <x v="0"/>
    <x v="0"/>
    <s v="PUTUMAYO"/>
    <x v="0"/>
    <x v="0"/>
    <x v="0"/>
    <s v="I10X"/>
    <m/>
    <m/>
    <m/>
    <s v="Hipertension esencial (primaria)"/>
    <s v="Procedimiento"/>
    <n v="1"/>
    <s v="01873501"/>
    <s v="FLUOROSCOPIA COMO GUIA PARA PROCEDIMIENTOS"/>
    <s v="09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80325"/>
    <s v="CC97480325"/>
    <s v="MILLER"/>
    <s v="EDUARDO"/>
    <s v="JIMENEZ"/>
    <s v="BONILLA"/>
    <d v="1968-12-30T00:00:00"/>
    <n v="53"/>
    <n v="5"/>
    <s v="Adultez"/>
    <s v="Otro Grupo Poblacional"/>
    <s v="Ninguno"/>
    <s v="Ninguno"/>
    <m/>
    <s v="Beneficiario"/>
    <m/>
    <s v="SIN DATO"/>
    <s v="Ninguna"/>
    <s v="Mocoa"/>
    <m/>
    <n v="3214533836"/>
    <s v="Urbana"/>
    <m/>
    <x v="0"/>
    <x v="0"/>
    <s v="PUTUMAYO"/>
    <x v="0"/>
    <x v="0"/>
    <x v="0"/>
    <s v="I10X"/>
    <m/>
    <m/>
    <m/>
    <s v="Hipertension esencial (primaria)"/>
    <s v="Procedimiento"/>
    <n v="1"/>
    <s v="01871121"/>
    <s v="RADIOGRAFIA DE TORAX ( P. A. O A. P. Y LATERAL - DECUBITO LATERAL - OBLICUAS O LATERAL )"/>
    <s v="09/02/2022"/>
    <n v="1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7553"/>
    <s v="CC41107553"/>
    <s v="ALEXANDRA"/>
    <s v="NONE"/>
    <s v="VALENCIA"/>
    <s v="LASSO"/>
    <d v="1972-12-21T00:00:00"/>
    <n v="49"/>
    <n v="5"/>
    <s v="Adultez"/>
    <s v="Otro Grupo Poblacional"/>
    <s v="Ninguno"/>
    <s v="Ninguno"/>
    <m/>
    <s v="Beneficiario"/>
    <m/>
    <s v="SIN DATO"/>
    <s v="Ninguna"/>
    <s v="Mocoa"/>
    <m/>
    <n v="3104863331"/>
    <s v="Urbana"/>
    <m/>
    <x v="0"/>
    <x v="0"/>
    <s v="PUTUMAYO"/>
    <x v="0"/>
    <x v="0"/>
    <x v="0"/>
    <s v="I10X"/>
    <m/>
    <m/>
    <m/>
    <s v="Hipertension esencial (primaria)"/>
    <s v="Procedimiento"/>
    <n v="1"/>
    <s v="01903883"/>
    <s v="GLUCOSA SEMIAUTOMATIZADA [GLUCOMETRIA]"/>
    <s v="08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19097"/>
    <s v="CC18119097"/>
    <s v="ANGEL"/>
    <s v="ARVEY"/>
    <s v="QUIÑONEZ"/>
    <s v="BRAVO"/>
    <d v="1968-06-29T00:00:00"/>
    <n v="53"/>
    <n v="5"/>
    <s v="Adultez"/>
    <s v="Otro Grupo Poblacional"/>
    <s v="Desplazamiento"/>
    <s v="Homicidio"/>
    <m/>
    <s v="Beneficiario"/>
    <m/>
    <s v="SIN DATO"/>
    <s v="Ninguna"/>
    <s v="Mocoa"/>
    <m/>
    <n v="3183440943"/>
    <s v="Urbana"/>
    <m/>
    <x v="0"/>
    <x v="0"/>
    <s v="PUTUMAYO"/>
    <x v="0"/>
    <x v="0"/>
    <x v="0"/>
    <s v="I10X"/>
    <m/>
    <m/>
    <m/>
    <s v="Hipertension esencial (primaria)"/>
    <s v="Procedimiento"/>
    <n v="1"/>
    <s v="01903864"/>
    <s v="SODIO EN SUERO U OTROS FLUIDOS"/>
    <s v="08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6226"/>
    <s v="CC18126226"/>
    <s v="LEANDRO"/>
    <s v="LEÓN"/>
    <s v="GÓMEZ"/>
    <s v="GÓMEZ"/>
    <d v="1973-07-14T00:00:00"/>
    <n v="48"/>
    <n v="5"/>
    <s v="Adultez"/>
    <s v="Otro Grupo Poblacional"/>
    <s v="Ninguno"/>
    <s v="Ninguno"/>
    <m/>
    <s v="Beneficiario"/>
    <m/>
    <s v="SIN DATO"/>
    <s v="Ninguna"/>
    <s v="Villagarzón"/>
    <m/>
    <n v="3214627976"/>
    <s v="Urbana"/>
    <m/>
    <x v="0"/>
    <x v="0"/>
    <s v="PUTUMAYO"/>
    <x v="0"/>
    <x v="0"/>
    <x v="0"/>
    <s v="I10X"/>
    <m/>
    <m/>
    <m/>
    <s v="Hipertension esencial (primaria)"/>
    <s v="Procedimiento"/>
    <n v="1"/>
    <s v="01903856"/>
    <s v="NITROGENO UREICO"/>
    <s v="08/02/2022"/>
    <n v="4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5655"/>
    <s v="CC1124865655"/>
    <s v="MARTHA"/>
    <s v="LILIANA"/>
    <s v="GARRETA"/>
    <s v="CHINDOY"/>
    <d v="1998-03-14T00:00:00"/>
    <n v="23"/>
    <n v="4"/>
    <s v="Juventud"/>
    <s v="Otro Grupo Poblacional"/>
    <s v="Ninguno"/>
    <s v="Ninguno"/>
    <m/>
    <s v="Beneficiario"/>
    <m/>
    <s v="SIN DATO"/>
    <s v="Ninguna"/>
    <s v="Mocoa"/>
    <m/>
    <n v="3235178913"/>
    <s v="Rural"/>
    <m/>
    <x v="0"/>
    <x v="0"/>
    <s v="PUTUMAYO"/>
    <x v="0"/>
    <x v="0"/>
    <x v="0"/>
    <s v="I10X"/>
    <m/>
    <m/>
    <m/>
    <s v="Hipertension esencial (primaria)"/>
    <s v="Procedimiento"/>
    <n v="1"/>
    <s v="01903859"/>
    <s v="POTASIO EN SUERO U OTROS FLUIDOS"/>
    <s v="08/02/2022"/>
    <n v="1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5899"/>
    <s v="CC30735899"/>
    <s v="DORIS"/>
    <s v="AMALIA"/>
    <s v="TELLO"/>
    <s v="ERIRA"/>
    <d v="1965-12-21T00:00:00"/>
    <n v="56"/>
    <n v="5"/>
    <s v="Adultez"/>
    <s v="Otro Grupo Poblacional"/>
    <s v="Ninguno"/>
    <s v="Ninguno"/>
    <m/>
    <s v="Beneficiario"/>
    <m/>
    <s v="SIN DATO"/>
    <s v="Ninguna"/>
    <s v="Mocoa"/>
    <m/>
    <n v="3155593448"/>
    <s v="Urbana"/>
    <m/>
    <x v="0"/>
    <x v="0"/>
    <s v="PUTUMAYO"/>
    <x v="0"/>
    <x v="0"/>
    <x v="0"/>
    <s v="I10X"/>
    <m/>
    <m/>
    <m/>
    <s v="Hipertension esencial (primaria)"/>
    <s v="Procedimiento"/>
    <n v="1"/>
    <s v="01903854"/>
    <s v="MAGNESIO EN SUERO U OTROS FLUIDOS"/>
    <s v="08/02/2022"/>
    <n v="6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40634"/>
    <s v="CC39840634"/>
    <s v="DORIS"/>
    <s v="ESPERANZA"/>
    <s v="BURBANO"/>
    <s v="GÓMEZ"/>
    <d v="1963-04-22T00:00:00"/>
    <n v="58"/>
    <n v="5"/>
    <s v="Adultez"/>
    <s v="Otro Grupo Poblacional"/>
    <s v="Desplazamiento"/>
    <s v="Desplazamiento forzado"/>
    <m/>
    <s v="Beneficiario"/>
    <m/>
    <s v="SIN DATO"/>
    <s v="Ninguna"/>
    <s v="Mocoa"/>
    <m/>
    <n v="3105570601"/>
    <s v="Urbana"/>
    <m/>
    <x v="0"/>
    <x v="0"/>
    <s v="PUTUMAYO"/>
    <x v="0"/>
    <x v="0"/>
    <x v="0"/>
    <s v="I10X"/>
    <m/>
    <m/>
    <m/>
    <s v="Hipertension esencial (primaria)"/>
    <s v="Procedimiento"/>
    <n v="1"/>
    <s v="01453002"/>
    <s v="RESECCION O ABLACION DE LESION DE DUODENO VIA ENDOSCOPICA"/>
    <s v="09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6"/>
    <s v="CC27356166"/>
    <s v="DORIS"/>
    <s v="INES"/>
    <s v="OTAYA"/>
    <s v="ACUÑA"/>
    <d v="1967-01-15T00:00:00"/>
    <n v="55"/>
    <n v="5"/>
    <s v="Adultez"/>
    <s v="Otro Grupo Poblacional"/>
    <s v="Ninguno"/>
    <s v="Ninguno"/>
    <m/>
    <s v="Beneficiario"/>
    <m/>
    <s v="SIN DATO"/>
    <s v="Ninguna"/>
    <s v="Mocoa"/>
    <m/>
    <n v="3105570601"/>
    <s v="Urbana"/>
    <m/>
    <x v="0"/>
    <x v="0"/>
    <s v="PUTUMAYO"/>
    <x v="0"/>
    <x v="0"/>
    <x v="0"/>
    <s v="I10X"/>
    <m/>
    <m/>
    <m/>
    <s v="Hipertension esencial (primaria)"/>
    <s v="Procedimiento"/>
    <n v="1"/>
    <s v="01898101"/>
    <s v="ESTUDIO DE COLORACION BASICA EN BIOPSIA"/>
    <s v="09/02/2022"/>
    <n v="2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Pensionado"/>
    <s v="AC"/>
    <m/>
    <s v="CC"/>
    <n v="27364399"/>
    <s v="CC27364399"/>
    <s v="MARIA"/>
    <s v="MARGARITA"/>
    <s v="CAMACHO"/>
    <s v="DE SOLARTE"/>
    <d v="1956-02-22T00:00:00"/>
    <n v="66"/>
    <n v="6"/>
    <s v="Persona mayor"/>
    <s v="Otro Grupo Poblacional"/>
    <s v="Ninguno"/>
    <s v="Ninguno"/>
    <m/>
    <s v="Beneficiario"/>
    <m/>
    <s v="SIN DATO"/>
    <s v="Ninguna"/>
    <s v="Villagarzón"/>
    <m/>
    <n v="3203898514"/>
    <s v="Urbana"/>
    <m/>
    <x v="0"/>
    <x v="0"/>
    <s v="PUTUMAYO"/>
    <x v="0"/>
    <x v="0"/>
    <x v="0"/>
    <s v="I10X"/>
    <m/>
    <m/>
    <m/>
    <s v="Hipertension esencial (primaria)"/>
    <s v="Medicamento"/>
    <n v="1"/>
    <s v="19992586-03"/>
    <s v="ESPIRONOLACTONA TABLETAS 100 MG"/>
    <s v="25/02/2022"/>
    <n v="1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5720"/>
    <s v="CC27355720"/>
    <s v="ELISA"/>
    <s v="VIRGINIA"/>
    <s v="REVELO"/>
    <s v="JURADO"/>
    <d v="1965-06-05T00:00:00"/>
    <n v="56"/>
    <n v="5"/>
    <s v="Adultez"/>
    <s v="Otro Grupo Poblacional"/>
    <s v="Ninguno"/>
    <s v="Ninguno"/>
    <m/>
    <s v="Beneficiario"/>
    <m/>
    <s v="SIN DATO"/>
    <s v="Ninguna"/>
    <s v="Mocoa"/>
    <m/>
    <n v="3133746094"/>
    <s v="Urbana"/>
    <m/>
    <x v="0"/>
    <x v="0"/>
    <s v="PUTUMAYO"/>
    <x v="0"/>
    <x v="0"/>
    <x v="0"/>
    <s v="I10X"/>
    <m/>
    <m/>
    <m/>
    <s v="Hipertension esencial (primaria)"/>
    <s v="Medicamento"/>
    <n v="1"/>
    <s v="218019-02"/>
    <s v="DILATREND TABLETAS 6,25MG"/>
    <s v="25/02/2022"/>
    <n v="2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022"/>
    <s v="CC27474022"/>
    <s v="ILDA"/>
    <s v="MARIELA"/>
    <s v="SUAREZ"/>
    <s v="VALLEJO"/>
    <d v="1944-04-24T00:00:00"/>
    <n v="77"/>
    <n v="6"/>
    <s v="Persona mayor"/>
    <s v="Otro Grupo Poblacional"/>
    <s v="Ninguno"/>
    <s v="Ninguno"/>
    <m/>
    <s v="Beneficiario"/>
    <m/>
    <s v="SIN DATO"/>
    <s v="Ninguna"/>
    <s v="Mocoa"/>
    <m/>
    <n v="313863024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0726423"/>
    <s v="CC30726423"/>
    <s v="MERY"/>
    <s v="JUDITH"/>
    <s v="INSUASTY"/>
    <s v="MADROÑERO"/>
    <d v="1964-06-13T00:00:00"/>
    <n v="57"/>
    <n v="5"/>
    <s v="Adultez"/>
    <s v="Otro Grupo Poblacional"/>
    <s v="Ninguno"/>
    <s v="Ninguno"/>
    <m/>
    <s v="Beneficiario"/>
    <m/>
    <s v="SIN DATO"/>
    <s v="Ninguna"/>
    <s v="Villagarzón"/>
    <m/>
    <n v="321888691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8/02/2022"/>
    <n v="3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0554632"/>
    <s v="CC10554632"/>
    <s v="TORRES"/>
    <s v="TORRES"/>
    <s v="JAIRO"/>
    <s v="NOAP"/>
    <d v="1960-09-10T00:00:00"/>
    <n v="61"/>
    <n v="6"/>
    <s v="Persona mayor"/>
    <s v="Otro Grupo Poblacional"/>
    <s v="Ninguno"/>
    <s v="Ninguno"/>
    <m/>
    <s v="Beneficiario"/>
    <m/>
    <s v="SIN DATO"/>
    <s v="Ninguna"/>
    <s v="Mocoa"/>
    <m/>
    <n v="323366593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3/02/2022"/>
    <n v="4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9"/>
    <s v="CC69015089"/>
    <s v="ARAUJO"/>
    <s v="ZUÑIGA"/>
    <s v="PATRICIA"/>
    <s v="JANETH"/>
    <d v="1969-06-15T00:00:00"/>
    <n v="52"/>
    <n v="5"/>
    <s v="Adultez"/>
    <s v="Otro Grupo Poblacional"/>
    <s v="Desplazamiento"/>
    <s v="Homicidio"/>
    <m/>
    <s v="Beneficiario"/>
    <m/>
    <s v="SIN DATO"/>
    <s v="Negro, afrocolombiano"/>
    <s v="Mocoa"/>
    <m/>
    <n v="3227273978"/>
    <s v="Urbana"/>
    <m/>
    <x v="0"/>
    <x v="5"/>
    <s v="PUTUMAYO"/>
    <x v="5"/>
    <x v="5"/>
    <x v="5"/>
    <s v="I10X"/>
    <m/>
    <m/>
    <m/>
    <s v="Hipertension esencial (primaria)"/>
    <s v="Procedimiento"/>
    <n v="1"/>
    <s v="01903839"/>
    <s v="GASES ARTERIALES ( EN REPOSO O EN EJERCICIO )"/>
    <s v="04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2984995"/>
    <s v="CC12984995"/>
    <s v="GABRIEL"/>
    <s v="NONE"/>
    <s v="SANCHEZ"/>
    <s v="SARASTY"/>
    <d v="1965-06-30T00:00:00"/>
    <n v="56"/>
    <n v="5"/>
    <s v="Adultez"/>
    <s v="Otro Grupo Poblacional"/>
    <s v="Ninguno"/>
    <s v="Ninguno"/>
    <m/>
    <s v="Beneficiario"/>
    <m/>
    <s v="SIN DATO"/>
    <s v="Ninguna"/>
    <s v="Mocoa"/>
    <m/>
    <n v="310343002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9/02/2022"/>
    <n v="5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100647"/>
    <s v="CC18100647"/>
    <s v="CORREA"/>
    <s v="POSADA"/>
    <s v="BERNARDO"/>
    <s v="AURELIO"/>
    <d v="1956-02-19T00:00:00"/>
    <n v="66"/>
    <n v="6"/>
    <s v="Persona mayor"/>
    <s v="Otro Grupo Poblacional"/>
    <s v="Ninguno"/>
    <s v="Ninguno"/>
    <m/>
    <s v="Beneficiario"/>
    <m/>
    <s v="SIN DATO"/>
    <s v="Ninguna"/>
    <s v="Mocoa"/>
    <m/>
    <n v="3107610409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366"/>
    <s v="CONSULTA DE CONTROL O DE SEGUIMIENTO POR ESPECIALISTA EN MEDICINA INTERNA"/>
    <s v="26/02/2022"/>
    <n v="6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92"/>
    <s v="CC27353892"/>
    <s v="PASTORA"/>
    <s v="EDILMA"/>
    <s v="MORA"/>
    <s v="VALLEJO"/>
    <d v="1957-12-10T00:00:00"/>
    <n v="64"/>
    <n v="6"/>
    <s v="Persona mayor"/>
    <s v="Otro Grupo Poblacional"/>
    <s v="Ninguno"/>
    <s v="Ninguno"/>
    <m/>
    <s v="Beneficiario"/>
    <m/>
    <s v="SIN DATO"/>
    <s v="Ninguna"/>
    <s v="Mocoa"/>
    <m/>
    <n v="312448213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3/02/2022"/>
    <n v="6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7"/>
    <s v="CC69015087"/>
    <s v="MYRIAM"/>
    <s v="STELLA"/>
    <s v="BENITEZ"/>
    <s v="GÓMEZ"/>
    <d v="1969-11-20T00:00:00"/>
    <n v="52"/>
    <n v="5"/>
    <s v="Adultez"/>
    <s v="Otro Grupo Poblacional"/>
    <s v="Ninguno"/>
    <s v="Ninguno"/>
    <m/>
    <s v="Beneficiario"/>
    <m/>
    <s v="SIN DATO"/>
    <s v="Ninguna"/>
    <s v="Mocoa"/>
    <m/>
    <n v="3133292208"/>
    <s v="Urbana"/>
    <m/>
    <x v="0"/>
    <x v="2"/>
    <s v="PUTUMAYO"/>
    <x v="2"/>
    <x v="2"/>
    <x v="2"/>
    <s v="I10X"/>
    <m/>
    <m/>
    <m/>
    <s v="Hipertension esencial (primaria)"/>
    <s v="Medicamento"/>
    <n v="1"/>
    <s v="20123645-04"/>
    <s v="LOSARTAN POTASICO 50 MG TABLETAS"/>
    <s v="07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7526"/>
    <s v="CC26637526"/>
    <s v="CLAUDIA"/>
    <s v="NONE"/>
    <s v="RUÍZ"/>
    <s v="CARDONA"/>
    <d v="1971-09-13T00:00:00"/>
    <n v="50"/>
    <n v="5"/>
    <s v="Adultez"/>
    <s v="Otro Grupo Poblacional"/>
    <s v="Ninguno"/>
    <s v="Ninguno"/>
    <m/>
    <s v="Beneficiario"/>
    <m/>
    <s v="SIN DATO"/>
    <s v="Ninguna"/>
    <s v="Mocoa"/>
    <m/>
    <n v="321462585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2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5683"/>
    <s v="CC18125683"/>
    <s v="JOSÉ"/>
    <s v="ELÍAS"/>
    <s v="RAMOS"/>
    <s v="ARÉVALO"/>
    <d v="1971-02-09T00:00:00"/>
    <n v="51"/>
    <n v="5"/>
    <s v="Adultez"/>
    <s v="Otro Grupo Poblacional"/>
    <s v="Ninguno"/>
    <s v="Ninguno"/>
    <m/>
    <s v="Beneficiario"/>
    <m/>
    <s v="SIN DATO"/>
    <s v="Ninguna"/>
    <s v="Mocoa"/>
    <m/>
    <n v="3138908214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5100"/>
    <s v="ELECTROCARDIOGRAMA DE RITMO O DE SUPERFICIE SOD"/>
    <s v="15/02/2022"/>
    <n v="33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69005510"/>
    <s v="CC69005510"/>
    <s v="CLARA"/>
    <s v="ELISA"/>
    <s v="ANACONA"/>
    <s v="BERMEO"/>
    <d v="1971-08-10T00:00:00"/>
    <n v="50"/>
    <n v="5"/>
    <s v="Adultez"/>
    <s v="Otro Grupo Poblacional"/>
    <s v="Ninguno"/>
    <s v="Ninguno"/>
    <m/>
    <s v="Beneficiario"/>
    <m/>
    <s v="SIN DATO"/>
    <s v="Ninguna"/>
    <s v="Mocoa"/>
    <m/>
    <n v="312571835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5/02/2022"/>
    <n v="4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274"/>
    <s v="CC27355274"/>
    <s v="SARAY"/>
    <s v="EUFEMIA"/>
    <s v="RUIZ"/>
    <s v="PAZMIÑO"/>
    <d v="1961-12-23T00:00:00"/>
    <n v="60"/>
    <n v="6"/>
    <s v="Persona mayor"/>
    <s v="Otro Grupo Poblacional"/>
    <s v="Ninguno"/>
    <s v="Ninguno"/>
    <m/>
    <s v="Beneficiario"/>
    <m/>
    <s v="SIN DATO"/>
    <s v="Ninguna"/>
    <s v="Mocoa"/>
    <m/>
    <n v="311232926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5"/>
    <s v="COLESTEROL DE ALTA DENSIDAD"/>
    <s v="02/02/2022"/>
    <n v="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82361974"/>
    <s v="CC82361974"/>
    <s v="GABRIEL"/>
    <s v="ALEXANDER"/>
    <s v="MOSQUERA"/>
    <s v="GÓMEZ"/>
    <d v="1974-03-01T00:00:00"/>
    <n v="47"/>
    <n v="5"/>
    <s v="Adultez"/>
    <s v="Otro Grupo Poblacional"/>
    <s v="Desplazamiento"/>
    <s v="Desplazamiento forzado"/>
    <m/>
    <s v="Beneficiario"/>
    <m/>
    <s v="SIN DATO"/>
    <s v="Ninguna"/>
    <s v="Mocoa"/>
    <m/>
    <n v="321978990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68"/>
    <s v="TRIGLICERIDOS"/>
    <s v="02/02/2022"/>
    <n v="1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349939"/>
    <s v="CC5349939"/>
    <s v="JESÚS"/>
    <s v="ANTONIO"/>
    <s v="SOLARTE"/>
    <s v="HERRERA"/>
    <d v="1946-04-16T00:00:00"/>
    <n v="75"/>
    <n v="6"/>
    <s v="Persona mayor"/>
    <s v="Otro Grupo Poblacional"/>
    <s v="Ninguno"/>
    <s v="Ninguno"/>
    <m/>
    <s v="Beneficiario"/>
    <m/>
    <s v="SIN DATO"/>
    <s v="Ninguna"/>
    <s v="Mocoa"/>
    <m/>
    <n v="3122862757"/>
    <s v="Urbana"/>
    <m/>
    <x v="0"/>
    <x v="2"/>
    <s v="PUTUMAYO"/>
    <x v="2"/>
    <x v="2"/>
    <x v="2"/>
    <s v="I10X"/>
    <m/>
    <m/>
    <m/>
    <s v="Hipertension esencial (primaria)"/>
    <s v="Procedimiento"/>
    <n v="1"/>
    <s v="01903426"/>
    <s v="HEMOGLOBINA GLICOSILADA AUTOMATIZADA"/>
    <s v="02/02/2022"/>
    <n v="9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0626082"/>
    <s v="CC40626082"/>
    <s v="ANA"/>
    <s v="DELIA"/>
    <s v="VANEGAS"/>
    <s v="MORENO"/>
    <d v="1971-10-26T00:00:00"/>
    <n v="50"/>
    <n v="5"/>
    <s v="Adultez"/>
    <s v="Otro Grupo Poblacional"/>
    <s v="Desplazamiento"/>
    <s v="Amenaza"/>
    <m/>
    <s v="Beneficiario"/>
    <m/>
    <s v="SIN DATO"/>
    <s v="Ninguna"/>
    <s v="Mocoa"/>
    <m/>
    <n v="3212629966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903895"/>
    <s v="CREATININA EN SUERO U OTROS FLUIDOS"/>
    <s v="02/02/2022"/>
    <n v="186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5587787"/>
    <s v="CC35587787"/>
    <s v="MARÍA"/>
    <s v="YIRLEY"/>
    <s v="MORENO"/>
    <s v="MOSQUERA"/>
    <d v="1980-08-25T00:00:00"/>
    <n v="41"/>
    <n v="5"/>
    <s v="Adultez"/>
    <s v="Otro Grupo Poblacional"/>
    <s v="Ninguno"/>
    <s v="Ninguno"/>
    <m/>
    <s v="Beneficiario"/>
    <m/>
    <s v="SIN DATO"/>
    <s v="Negro, afrocolombiano"/>
    <s v="Mocoa"/>
    <m/>
    <n v="3157771315"/>
    <s v="Urbana"/>
    <m/>
    <x v="0"/>
    <x v="2"/>
    <s v="PUTUMAYO"/>
    <x v="2"/>
    <x v="2"/>
    <x v="2"/>
    <s v="I10X"/>
    <m/>
    <m/>
    <m/>
    <s v="Hipertension esencial (primaria)"/>
    <s v="Procedimiento"/>
    <n v="1"/>
    <s v="01907106"/>
    <s v="UROANALISIS"/>
    <s v="02/02/2022"/>
    <n v="2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5296872"/>
    <s v="CC5296872"/>
    <s v="ELÍAS"/>
    <s v="NONE"/>
    <s v="NAVARRO"/>
    <s v="PORTILLA"/>
    <d v="1942-02-07T00:00:00"/>
    <n v="80"/>
    <n v="6"/>
    <s v="Persona mayor"/>
    <s v="Otro Grupo Poblacional"/>
    <s v="Ninguno"/>
    <s v="Ninguno"/>
    <m/>
    <s v="Beneficiario"/>
    <m/>
    <s v="SIN DATO"/>
    <s v="Negro, afrocolombiano"/>
    <s v="Mocoa"/>
    <m/>
    <n v="3227569046"/>
    <s v="Urbana"/>
    <m/>
    <x v="0"/>
    <x v="2"/>
    <s v="PUTUMAYO"/>
    <x v="2"/>
    <x v="2"/>
    <x v="2"/>
    <s v="I10X"/>
    <m/>
    <m/>
    <m/>
    <s v="Hipertension esencial (primaria)"/>
    <s v="Procedimiento"/>
    <n v="1"/>
    <s v="01902210"/>
    <s v="HEMOGRAMA IV ( HEMOGLOBINA HEMATOCRITO RECUENTO DE ERITROCITOS INDICES ERITROCITARIOS LEUCOGRAMA RECUENTO DE PLAQUETAS INDICES PLAQUETARIOS Y MORFOLOGIA ELECTRONICA E HISTOGRAMA ) AUTOMATIZADO"/>
    <s v="02/02/2022"/>
    <n v="4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787"/>
    <s v="CC27353787"/>
    <s v="MARÍA"/>
    <s v="DEL CARMEN"/>
    <s v="LUCERO"/>
    <s v="DE MUTUMBAJOY"/>
    <d v="1953-02-10T00:00:00"/>
    <n v="69"/>
    <n v="6"/>
    <s v="Persona mayor"/>
    <s v="Otro Grupo Poblacional"/>
    <s v="Ninguno"/>
    <s v="Ninguno"/>
    <m/>
    <s v="Beneficiario"/>
    <m/>
    <s v="SIN DATO"/>
    <s v="Indígena"/>
    <s v="Mocoa"/>
    <m/>
    <n v="310782672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2/02/2022"/>
    <n v="7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178"/>
    <s v="CC27355178"/>
    <s v="ELFRIDA"/>
    <s v="OMAIRA"/>
    <s v="ROSERO"/>
    <s v="CHICAIZA"/>
    <d v="1962-03-06T00:00:00"/>
    <n v="59"/>
    <n v="5"/>
    <s v="Adultez"/>
    <s v="Otro Grupo Poblacional"/>
    <s v="Ninguno"/>
    <s v="Ninguno"/>
    <m/>
    <s v="Beneficiario"/>
    <m/>
    <s v="SIN DATO"/>
    <s v="Ninguna"/>
    <s v="Mocoa"/>
    <m/>
    <n v="310288816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8"/>
    <s v="COLESTEROL TOTAL"/>
    <s v="02/02/2022"/>
    <n v="7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8530"/>
    <s v="CC69008530"/>
    <s v="MARÍA"/>
    <s v="NANCY"/>
    <s v="MORA"/>
    <s v="HERNÁNDEZ"/>
    <d v="1979-12-18T00:00:00"/>
    <n v="42"/>
    <n v="5"/>
    <s v="Adultez"/>
    <s v="Otro Grupo Poblacional"/>
    <s v="Ninguno"/>
    <s v="Ninguno"/>
    <m/>
    <s v="Beneficiario"/>
    <m/>
    <s v="SIN DATO"/>
    <s v="Ninguna"/>
    <s v="Mocoa"/>
    <m/>
    <n v="3125519727"/>
    <s v="Urbana"/>
    <m/>
    <x v="0"/>
    <x v="2"/>
    <s v="PUTUMAYO"/>
    <x v="2"/>
    <x v="2"/>
    <x v="2"/>
    <s v="I10X"/>
    <m/>
    <m/>
    <m/>
    <s v="Hipertension esencial (primaria)"/>
    <s v="Procedimiento"/>
    <n v="1"/>
    <s v="01903028"/>
    <s v="MICROALBUMINURIA SEMIAUTOMATIZADA"/>
    <s v="02/02/2022"/>
    <n v="7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56"/>
    <s v="CC27352856"/>
    <s v="ROSARIO"/>
    <s v="AURA"/>
    <s v="MAYA"/>
    <s v="DE CARVAJAL"/>
    <d v="1943-09-15T00:00:00"/>
    <n v="78"/>
    <n v="6"/>
    <s v="Persona mayor"/>
    <s v="Otro Grupo Poblacional"/>
    <s v="Ninguno"/>
    <s v="Ninguno"/>
    <m/>
    <s v="Beneficiario"/>
    <m/>
    <s v="SIN DATO"/>
    <s v="Ninguna"/>
    <s v="Mocoa"/>
    <m/>
    <n v="322755709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8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3167"/>
    <s v="CC18103167"/>
    <s v="WILLEM"/>
    <s v="HEVERTH"/>
    <s v="RUALES"/>
    <s v="LÓPEZ"/>
    <d v="1974-11-04T00:00:00"/>
    <n v="47"/>
    <n v="5"/>
    <s v="Adultez"/>
    <s v="Otro Grupo Poblacional"/>
    <s v="Ninguno"/>
    <s v="Ninguno"/>
    <m/>
    <s v="Beneficiario"/>
    <m/>
    <s v="SIN DATO"/>
    <s v="Ninguna"/>
    <s v="Villagarzón"/>
    <m/>
    <n v="322943237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5/02/2022"/>
    <n v="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053826125"/>
    <s v="CC1053826125"/>
    <s v="MARIA"/>
    <s v="CONCHITA"/>
    <s v="GAVIRIA"/>
    <s v="APRÁEZ"/>
    <d v="1993-04-08T00:00:00"/>
    <n v="28"/>
    <n v="4"/>
    <s v="Juventud"/>
    <s v="Otro Grupo Poblacional"/>
    <s v="Ninguno"/>
    <s v="Ninguno"/>
    <m/>
    <s v="Beneficiario"/>
    <m/>
    <s v="SIN DATO"/>
    <s v="Ninguna"/>
    <s v="Mocoa"/>
    <m/>
    <n v="3146389526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1/02/2022"/>
    <n v="4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335"/>
    <s v="CC18123335"/>
    <s v="OMAR"/>
    <s v="ANTONIO"/>
    <s v="MARTINEZ"/>
    <s v="BURBANO"/>
    <d v="1961-04-25T00:00:00"/>
    <n v="60"/>
    <n v="6"/>
    <s v="Persona mayor"/>
    <s v="Otro Grupo Poblacional"/>
    <s v="Ninguno"/>
    <s v="Ninguno"/>
    <m/>
    <s v="Beneficiario"/>
    <m/>
    <s v="SIN DATO"/>
    <s v="Ninguna"/>
    <s v="Mocoa"/>
    <m/>
    <n v="3132634452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21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16"/>
    <s v="CC5349416"/>
    <s v="LUIS"/>
    <s v="ANGEL"/>
    <s v="REVELO"/>
    <s v="RODRIGUEZ"/>
    <d v="1956-06-28T00:00:00"/>
    <n v="65"/>
    <n v="6"/>
    <s v="Persona mayor"/>
    <s v="Otro Grupo Poblacional"/>
    <s v="Ninguno"/>
    <s v="Ninguno"/>
    <m/>
    <s v="Beneficiario"/>
    <m/>
    <s v="SIN DATO"/>
    <s v="Ninguna"/>
    <s v="Mocoa"/>
    <m/>
    <n v="3203967910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59"/>
    <s v="POTASIO EN SUERO U OTROS FLUIDOS"/>
    <s v="25/02/2022"/>
    <n v="4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08197"/>
    <s v="CC30708197"/>
    <s v="ALBA"/>
    <s v="CECILIA"/>
    <s v="BUCHELLI"/>
    <s v="LEMUS"/>
    <d v="1957-07-07T00:00:00"/>
    <n v="64"/>
    <n v="6"/>
    <s v="Persona mayor"/>
    <s v="Otro Grupo Poblacional"/>
    <s v="Ninguno"/>
    <s v="Ninguno"/>
    <m/>
    <s v="Beneficiario"/>
    <m/>
    <s v="SIN DATO"/>
    <s v="Ninguna"/>
    <s v="Mocoa"/>
    <m/>
    <n v="318343553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25/02/2022"/>
    <n v="2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1201"/>
    <s v="CC18101201"/>
    <s v="JOSE"/>
    <s v="EDILBERTO"/>
    <s v="CHAMORRO"/>
    <s v="CUELLAR"/>
    <d v="1963-03-19T00:00:00"/>
    <n v="58"/>
    <n v="5"/>
    <s v="Adultez"/>
    <s v="Otro Grupo Poblacional"/>
    <s v="Ninguno"/>
    <s v="Ninguno"/>
    <m/>
    <s v="Beneficiario"/>
    <m/>
    <s v="SIN DATO"/>
    <s v="Ninguna"/>
    <s v="Mocoa"/>
    <m/>
    <n v="3203967910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8"/>
    <s v="COLESTEROL TOTAL"/>
    <s v="25/02/2022"/>
    <n v="1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9196"/>
    <s v="CC27359196"/>
    <s v="LUZ"/>
    <s v="ANGELICA"/>
    <s v="CASTILLO"/>
    <s v="ANGULO"/>
    <d v="1972-03-06T00:00:00"/>
    <n v="49"/>
    <n v="5"/>
    <s v="Adultez"/>
    <s v="Otro Grupo Poblacional"/>
    <s v="Desplazamiento"/>
    <s v="Desplazamiento forzado"/>
    <m/>
    <s v="Beneficiario"/>
    <m/>
    <s v="SIN DATO"/>
    <s v="Ninguna"/>
    <s v="Mocoa"/>
    <m/>
    <n v="3212094409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9"/>
    <s v="HEMOGRAMA III ( HEMOGLOBINA HEMATOCRITO RECUENTO DE ERITROCITOS INDICES ERITROCITARIOS LEUCOGRAMA RECUENTO DE PLAQUETAS INDICES PLAQUETARIOS Y MORFOLOGIA ELECTRONICA ) AUTOMATIZADO"/>
    <s v="25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92"/>
    <s v="CC5349492"/>
    <s v="OSCAR"/>
    <s v="JAIDE"/>
    <s v="ESCOBAR"/>
    <s v="CASTILLO"/>
    <d v="1958-04-23T00:00:00"/>
    <n v="63"/>
    <n v="6"/>
    <s v="Persona mayor"/>
    <s v="Otro Grupo Poblacional"/>
    <s v="Ninguno"/>
    <s v="Ninguno"/>
    <m/>
    <s v="Beneficiario"/>
    <m/>
    <s v="SIN DATO"/>
    <s v="Ninguna"/>
    <s v="Mocoa"/>
    <m/>
    <n v="322248962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25/02/2022"/>
    <n v="3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00"/>
    <s v="CC27353800"/>
    <s v="LUZ"/>
    <s v="MARINA"/>
    <s v="ISAZA"/>
    <s v="NOAP"/>
    <d v="1954-10-08T00:00:00"/>
    <n v="67"/>
    <n v="6"/>
    <s v="Persona mayor"/>
    <s v="Otro Grupo Poblacional"/>
    <s v="Ninguno"/>
    <s v="Ninguno"/>
    <m/>
    <s v="Beneficiario"/>
    <m/>
    <s v="SIN DATO"/>
    <s v="Ninguna"/>
    <s v="Mocoa"/>
    <m/>
    <n v="3123579093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25/02/2022"/>
    <n v="3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80519"/>
    <s v="CC41180519"/>
    <s v="MARIA"/>
    <s v="SENEIDA"/>
    <s v="CORTÉS"/>
    <s v="ALBÁN"/>
    <d v="1960-07-17T00:00:00"/>
    <n v="61"/>
    <n v="6"/>
    <s v="Persona mayor"/>
    <s v="Otro Grupo Poblacional"/>
    <s v="Ninguno"/>
    <s v="Ninguno"/>
    <m/>
    <s v="Beneficiario"/>
    <m/>
    <s v="SIN DATO"/>
    <s v="Ninguna"/>
    <s v="Mocoa"/>
    <m/>
    <n v="3105583303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7106"/>
    <s v="UROANALISIS"/>
    <s v="25/02/2022"/>
    <n v="3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8175"/>
    <s v="CC26638175"/>
    <s v="MARILYN"/>
    <s v="NONE"/>
    <s v="MANRIQUE"/>
    <s v="OROZCO"/>
    <d v="1979-05-04T00:00:00"/>
    <n v="42"/>
    <n v="5"/>
    <s v="Adultez"/>
    <s v="Otro Grupo Poblacional"/>
    <s v="Desplazamiento"/>
    <s v="Desplazamiento forzado"/>
    <m/>
    <s v="Beneficiario"/>
    <m/>
    <s v="SIN DATO"/>
    <s v="Ninguna"/>
    <s v="Mocoa"/>
    <m/>
    <n v="3123093575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01"/>
    <s v="ACIDO URICO EN SUERO U OTROS FLUIDOS"/>
    <s v="25/02/2022"/>
    <n v="3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3415958"/>
    <s v="CC93415958"/>
    <s v="JOSE"/>
    <s v="IGNACIO"/>
    <s v="CALDERON"/>
    <s v="LEÓN"/>
    <d v="1966-08-01T00:00:00"/>
    <n v="55"/>
    <n v="5"/>
    <s v="Adultez"/>
    <s v="Otro Grupo Poblacional"/>
    <s v="Ninguno"/>
    <s v="Ninguno"/>
    <m/>
    <s v="Beneficiario"/>
    <m/>
    <s v="SIN DATO"/>
    <s v="Ninguna"/>
    <s v="Mocoa"/>
    <m/>
    <n v="3183816693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1/02/2022"/>
    <n v="1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83468"/>
    <s v="CC12983468"/>
    <s v="CLAUDIO"/>
    <s v="QUINTILIANO"/>
    <s v="SALAZAR"/>
    <s v="BENAVIDES"/>
    <d v="1964-12-07T00:00:00"/>
    <n v="57"/>
    <n v="5"/>
    <s v="Adultez"/>
    <s v="Otro Grupo Poblacional"/>
    <s v="Ninguno"/>
    <s v="Ninguno"/>
    <m/>
    <s v="Beneficiario"/>
    <m/>
    <s v="SIN DATO"/>
    <s v="Ninguna"/>
    <s v="Mocoa"/>
    <m/>
    <n v="3108553274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92133"/>
    <s v="CC12992133"/>
    <s v="MARCIAL"/>
    <s v="ADRIANO"/>
    <s v="MUÑOZ"/>
    <s v="MADROÑERO"/>
    <d v="1968-03-07T00:00:00"/>
    <n v="53"/>
    <n v="5"/>
    <s v="Adultez"/>
    <s v="Otro Grupo Poblacional"/>
    <s v="Ninguno"/>
    <s v="Ninguno"/>
    <m/>
    <s v="Beneficiario"/>
    <m/>
    <s v="SIN DATO"/>
    <s v="Ninguna"/>
    <s v="Mocoa"/>
    <m/>
    <n v="3132006114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5/02/2022"/>
    <n v="9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907943"/>
    <s v="CC1907943"/>
    <s v="ARCADIO"/>
    <s v="NONE"/>
    <s v="MUTUMBAJOY"/>
    <s v="MUCHAVISOY"/>
    <d v="1955-01-19T00:00:00"/>
    <n v="67"/>
    <n v="6"/>
    <s v="Persona mayor"/>
    <s v="Otro Grupo Poblacional"/>
    <s v="Ninguno"/>
    <s v="Ninguno"/>
    <m/>
    <s v="Beneficiario"/>
    <m/>
    <s v="SIN DATO"/>
    <s v="Indígena"/>
    <s v="Mocoa"/>
    <m/>
    <n v="3204221179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22/02/2022"/>
    <n v="2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633120"/>
    <s v="CC4633120"/>
    <s v="HILARION"/>
    <s v="NONE"/>
    <s v="PEREZ"/>
    <s v="IMBACHI"/>
    <d v="1949-10-21T00:00:00"/>
    <n v="72"/>
    <n v="6"/>
    <s v="Persona mayor"/>
    <s v="Otro Grupo Poblacional"/>
    <s v="Ninguno"/>
    <s v="Ninguno"/>
    <m/>
    <s v="Beneficiario"/>
    <m/>
    <s v="SIN DATO"/>
    <s v="Ninguna"/>
    <s v="Mocoa"/>
    <m/>
    <n v="3203023576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22/02/2022"/>
    <n v="13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5836"/>
    <s v="CC69005836"/>
    <s v="CARMEN"/>
    <s v="ODILIA"/>
    <s v="GÓMEZ"/>
    <s v="MORA"/>
    <d v="1968-12-24T00:00:00"/>
    <n v="53"/>
    <n v="5"/>
    <s v="Adultez"/>
    <s v="Otro Grupo Poblacional"/>
    <s v="Desplazamiento"/>
    <s v="Homicidio"/>
    <m/>
    <s v="Beneficiario"/>
    <m/>
    <s v="SIN DATO"/>
    <s v="Ninguna"/>
    <s v="Mocoa"/>
    <m/>
    <n v="313396154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22/02/2022"/>
    <n v="2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96"/>
    <s v="CC27352896"/>
    <s v="MARIA"/>
    <s v="DEL CARMEN"/>
    <s v="TIMANA"/>
    <s v="BERMEO"/>
    <d v="1941-11-26T00:00:00"/>
    <n v="80"/>
    <n v="6"/>
    <s v="Persona mayor"/>
    <s v="Otro Grupo Poblacional"/>
    <s v="Ninguno"/>
    <s v="Ninguno"/>
    <m/>
    <s v="Beneficiario"/>
    <m/>
    <s v="SIN DATO"/>
    <s v="Ninguna"/>
    <s v="Mocoa"/>
    <m/>
    <n v="313690726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22/02/2022"/>
    <n v="5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100"/>
    <s v="CC18123100"/>
    <s v="WBAGNER"/>
    <s v="LEON"/>
    <s v="MORILLO"/>
    <s v="VALLEJO"/>
    <d v="1959-04-05T00:00:00"/>
    <n v="62"/>
    <n v="6"/>
    <s v="Persona mayor"/>
    <s v="Otro Grupo Poblacional"/>
    <s v="Ninguno"/>
    <s v="Ninguno"/>
    <m/>
    <s v="Beneficiario"/>
    <m/>
    <s v="SIN DATO"/>
    <s v="Ninguna"/>
    <s v="Mocoa"/>
    <m/>
    <n v="3114784119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22/02/2022"/>
    <n v="1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9423"/>
    <s v="CC18109423"/>
    <s v="INOCENCIO"/>
    <s v="NONE"/>
    <s v="VERA"/>
    <s v="CORTEZ"/>
    <d v="1961-12-04T00:00:00"/>
    <n v="60"/>
    <n v="6"/>
    <s v="Persona mayor"/>
    <s v="Otro Grupo Poblacional"/>
    <s v="Desplazamiento"/>
    <s v="Desplazamiento forzado"/>
    <m/>
    <s v="Beneficiario"/>
    <m/>
    <s v="SIN DATO"/>
    <s v="Negro, afrocolombiano"/>
    <s v="Mocoa"/>
    <m/>
    <n v="312387335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22/02/2022"/>
    <n v="7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935755"/>
    <s v="CC18935755"/>
    <s v="JOSÉ"/>
    <s v="ADÁN"/>
    <s v="ZAMBRANO"/>
    <s v="ARRIETA"/>
    <d v="1956-01-18T00:00:00"/>
    <n v="66"/>
    <n v="6"/>
    <s v="Persona mayor"/>
    <s v="Otro Grupo Poblacional"/>
    <s v="Ninguno"/>
    <s v="Ninguno"/>
    <m/>
    <s v="Beneficiario"/>
    <m/>
    <s v="SIN DATO"/>
    <s v="Negro, afrocolombiano"/>
    <s v="Mocoa"/>
    <m/>
    <n v="3205850356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22/02/2022"/>
    <n v="2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946"/>
    <s v="CC27353946"/>
    <s v="MARIA "/>
    <s v="DOLORES"/>
    <s v="RIASCOS"/>
    <s v="DELGADO"/>
    <d v="1955-01-16T00:00:00"/>
    <n v="67"/>
    <n v="6"/>
    <s v="Persona mayor"/>
    <s v="Otro Grupo Poblacional"/>
    <s v="Desplazamiento"/>
    <s v="Homicidio"/>
    <m/>
    <s v="Beneficiario"/>
    <m/>
    <s v="SIN DATO"/>
    <s v="Negro, afrocolombiano"/>
    <s v="Mocoa"/>
    <m/>
    <n v="314445905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01"/>
    <s v="ACIDO URICO EN SUERO U OTROS FLUIDOS"/>
    <s v="22/02/2022"/>
    <n v="4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51584312"/>
    <s v="CC51584312"/>
    <s v="DIGNA"/>
    <s v="NIDIA"/>
    <s v="RUEDA"/>
    <s v="CASANOVA"/>
    <d v="1954-05-15T00:00:00"/>
    <n v="65"/>
    <n v="6"/>
    <s v="Persona mayor"/>
    <s v="Otro Grupo Poblacional"/>
    <s v="Ninguno"/>
    <s v="Ninguno"/>
    <m/>
    <s v="Beneficiario"/>
    <m/>
    <s v="SIN DATO"/>
    <s v="Ninguna"/>
    <s v="Orito"/>
    <m/>
    <n v="3146543329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7106"/>
    <s v="UROANALISIS"/>
    <s v="22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3061990"/>
    <s v="CC13061990"/>
    <s v="FRANCISCO"/>
    <s v="ANTONIO"/>
    <s v="ROSERO"/>
    <s v="AREVALO"/>
    <d v="1961-12-10T00:00:00"/>
    <n v="60"/>
    <n v="6"/>
    <s v="Persona mayor"/>
    <s v="Otro Grupo Poblacional"/>
    <s v="Ninguno"/>
    <s v="Ninguno"/>
    <m/>
    <s v="Beneficiario"/>
    <m/>
    <s v="SIN DATO"/>
    <s v="Ninguna"/>
    <s v="Orito"/>
    <m/>
    <n v="311354327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7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Sustituto Pensional"/>
    <s v="AC"/>
    <m/>
    <s v="CC"/>
    <n v="4110060"/>
    <s v="CC4110060"/>
    <s v="MARIA"/>
    <s v="TRANSITO"/>
    <s v="CASTILLO"/>
    <s v="NOAP"/>
    <d v="1949-10-19T00:00:00"/>
    <n v="72"/>
    <n v="6"/>
    <s v="Persona mayor"/>
    <s v="Otro Grupo Poblacional"/>
    <s v="Ninguno"/>
    <s v="Ninguno"/>
    <m/>
    <s v="Beneficiario"/>
    <m/>
    <s v="SIN DATO"/>
    <s v="Ninguna"/>
    <s v="Orito"/>
    <m/>
    <n v="3143534527"/>
    <s v="Urbana"/>
    <m/>
    <x v="0"/>
    <x v="0"/>
    <s v="PUTUMAYO"/>
    <x v="0"/>
    <x v="0"/>
    <x v="0"/>
    <s v="I10X"/>
    <m/>
    <m/>
    <m/>
    <s v="Hipertension esencial (primaria)"/>
    <s v="Medicamento"/>
    <n v="1"/>
    <s v="19971140-08"/>
    <s v="CLOPIDOGREL 75 MG"/>
    <s v="26/02/2022"/>
    <n v="4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10190651"/>
    <s v="CC10190651"/>
    <s v="HECTOR"/>
    <m/>
    <s v="OSPINA "/>
    <s v="OSORIO"/>
    <d v="1948-11-25T00:00:00"/>
    <n v="73"/>
    <n v="6"/>
    <s v="Persona mayor"/>
    <s v="Otro Grupo Poblacional"/>
    <s v="Ninguno"/>
    <s v="Ninguno"/>
    <m/>
    <s v="Beneficiario"/>
    <m/>
    <s v="SIN DATO"/>
    <s v="Ninguna"/>
    <s v="Orito"/>
    <m/>
    <n v="3106700666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2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66840931"/>
    <s v="CC66840931"/>
    <s v="OMAIRA"/>
    <m/>
    <s v="ERAZO"/>
    <s v="MUÑOZ"/>
    <d v="1969-10-21T00:00:00"/>
    <n v="52"/>
    <n v="5"/>
    <s v="Adultez"/>
    <s v="Otro Grupo Poblacional"/>
    <s v="Ninguno"/>
    <s v="Ninguno"/>
    <m/>
    <s v="Beneficiario"/>
    <m/>
    <s v="SIN DATO"/>
    <s v="Ninguna"/>
    <s v="Orito"/>
    <m/>
    <n v="321386752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21/02/2022"/>
    <n v="1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4880181"/>
    <s v="CC14880181"/>
    <s v="MARCO"/>
    <s v="ROGELIO"/>
    <s v="RIOS"/>
    <s v="BONILLA"/>
    <d v="1959-03-15T00:00:00"/>
    <n v="62"/>
    <n v="6"/>
    <s v="Persona mayor"/>
    <s v="Otro Grupo Poblacional"/>
    <s v="Ninguno"/>
    <s v="Ninguno"/>
    <m/>
    <s v="Beneficiario"/>
    <m/>
    <s v="SIN DATO"/>
    <s v="Ninguna"/>
    <s v="Orito"/>
    <m/>
    <n v="318381707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0/02/2022"/>
    <n v="2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245305"/>
    <s v="CC5245305"/>
    <s v="AMANCIO"/>
    <m/>
    <s v="AGREDA "/>
    <s v="MADROÑERO"/>
    <d v="1962-05-27T00:00:00"/>
    <n v="59"/>
    <n v="5"/>
    <s v="Adultez"/>
    <s v="Otro Grupo Poblacional"/>
    <s v="Desplazamiento"/>
    <s v="Desplazamiento forzado"/>
    <m/>
    <s v="Beneficiario"/>
    <m/>
    <s v="SIN DATO"/>
    <s v="Ninguna"/>
    <s v="Orito"/>
    <m/>
    <n v="3143721500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101"/>
    <s v="ATENCION ( VISITA ) DOMICILIARIA - POR MEDICINA GENERAL"/>
    <s v="22/02/2022"/>
    <n v="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814"/>
    <s v="CC18142814"/>
    <s v="FELIX"/>
    <s v="ANIBAL"/>
    <s v="BACA"/>
    <s v="ERAZO"/>
    <d v="1961-06-23T00:00:00"/>
    <n v="60"/>
    <n v="6"/>
    <s v="Persona mayor"/>
    <s v="Otro Grupo Poblacional"/>
    <s v="Ninguno"/>
    <s v="Ninguno"/>
    <m/>
    <s v="Beneficiario"/>
    <m/>
    <s v="SIN DATO"/>
    <s v="Ninguna"/>
    <s v="Orito"/>
    <m/>
    <n v="313289231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17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72208852"/>
    <s v="CC72208852"/>
    <s v="EFRAIN"/>
    <m/>
    <s v="REYES"/>
    <s v="RANGEL"/>
    <d v="1975-03-01T00:00:00"/>
    <n v="46"/>
    <n v="5"/>
    <s v="Adultez"/>
    <s v="Otro Grupo Poblacional"/>
    <s v="Ninguno"/>
    <s v="Ninguno"/>
    <m/>
    <s v="Beneficiario"/>
    <m/>
    <s v="SIN DATO"/>
    <s v="Ninguna"/>
    <s v="Orito"/>
    <m/>
    <n v="31220532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7/02/2022"/>
    <n v="2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9793014"/>
    <s v="CC59793014"/>
    <s v="FANY"/>
    <s v="RUBIELA"/>
    <s v="PORTILLA"/>
    <s v="VALENCIA"/>
    <d v="1963-06-16T00:00:00"/>
    <n v="58"/>
    <n v="5"/>
    <s v="Adultez"/>
    <s v="Otro Grupo Poblacional"/>
    <s v="Ninguno"/>
    <s v="Ninguno"/>
    <m/>
    <s v="Beneficiario"/>
    <m/>
    <s v="SIN DATO"/>
    <s v="Ninguna"/>
    <s v="Orito"/>
    <m/>
    <n v="311853160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7/02/2022"/>
    <n v="4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87453148"/>
    <s v="CC87453148"/>
    <s v="SILVIO"/>
    <s v="OSWALDO"/>
    <s v="PORTILLO"/>
    <s v="VALENCIA"/>
    <d v="1971-10-15T00:00:00"/>
    <n v="50"/>
    <n v="5"/>
    <s v="Adultez"/>
    <s v="Otro Grupo Poblacional"/>
    <s v="Desplazamiento"/>
    <s v="Desplazamiento forzado"/>
    <m/>
    <s v="Beneficiario"/>
    <m/>
    <s v="SIN DATO"/>
    <s v="Ninguna"/>
    <s v="Orito"/>
    <m/>
    <n v="0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10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1802852"/>
    <s v="CC11802852"/>
    <s v="LUIS "/>
    <s v="FELIPE"/>
    <s v="PALOMEQUE"/>
    <s v="BEJARANO"/>
    <d v="1975-05-18T00:00:00"/>
    <n v="46"/>
    <n v="5"/>
    <s v="Adultez"/>
    <s v="Otro Grupo Poblacional"/>
    <s v="Ninguno"/>
    <s v="Ninguno"/>
    <m/>
    <s v="Beneficiario"/>
    <m/>
    <s v="SIN DATO"/>
    <s v="Ninguna"/>
    <s v="Orito"/>
    <m/>
    <n v="314485983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0/02/2022"/>
    <n v="1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27480925"/>
    <s v="CC27480925"/>
    <s v="OLIVA "/>
    <s v="DEL CARMEN"/>
    <s v="MUÑOZ"/>
    <s v="MUÑOZ"/>
    <d v="1966-02-27T00:00:00"/>
    <n v="55"/>
    <n v="5"/>
    <s v="Adultez"/>
    <s v="Otro Grupo Poblacional"/>
    <s v="Ninguno"/>
    <s v="Ninguno"/>
    <m/>
    <s v="Beneficiario"/>
    <m/>
    <s v="SIN DATO"/>
    <s v="Ninguna"/>
    <s v="Orito"/>
    <m/>
    <n v="320970461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22/02/2022"/>
    <n v="1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7490121"/>
    <s v="CC97490121"/>
    <s v="MILTON "/>
    <s v="HENRY"/>
    <s v="SALCEDO"/>
    <s v="MEDINA"/>
    <d v="1973-09-28T00:00:00"/>
    <n v="48"/>
    <n v="5"/>
    <s v="Adultez"/>
    <s v="Otro Grupo Poblacional"/>
    <s v="Desplazamiento"/>
    <s v="Desplazamiento forzado"/>
    <m/>
    <s v="Beneficiario"/>
    <m/>
    <s v="SIN DATO"/>
    <s v="Ninguna"/>
    <s v="Orito"/>
    <m/>
    <n v="320287374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22/02/2022"/>
    <n v="4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69050058"/>
    <s v="CC69050058"/>
    <s v="ROSALBA"/>
    <m/>
    <s v="GARCIA "/>
    <s v="ROZO"/>
    <d v="1958-08-06T00:00:00"/>
    <n v="63"/>
    <n v="6"/>
    <s v="Persona mayor"/>
    <s v="Otro Grupo Poblacional"/>
    <s v="Ninguno"/>
    <s v="Ninguno"/>
    <m/>
    <s v="Beneficiario"/>
    <m/>
    <s v="SIN DATO"/>
    <s v="Ninguna"/>
    <s v="Orito"/>
    <m/>
    <n v="3102288498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6/02/2022"/>
    <n v="1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9841128"/>
    <s v="CC39841128"/>
    <s v="RUTH "/>
    <m/>
    <s v="DELFINA"/>
    <s v="TREJOS"/>
    <d v="1975-02-16T00:00:00"/>
    <n v="47"/>
    <n v="5"/>
    <s v="Adultez"/>
    <s v="Otro Grupo Poblacional"/>
    <s v="Desplazamiento"/>
    <s v="Amenaza"/>
    <m/>
    <s v="Beneficiario"/>
    <m/>
    <s v="SIN DATO"/>
    <s v="Ninguna"/>
    <s v="Orito"/>
    <m/>
    <n v="313245324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0704316"/>
    <s v="CC30704316"/>
    <s v="ROSARIO"/>
    <s v="OLGA"/>
    <s v="ROSERO"/>
    <s v="CISNEROS"/>
    <d v="1953-01-01T00:00:00"/>
    <n v="69"/>
    <n v="6"/>
    <s v="Persona mayor"/>
    <s v="Otro Grupo Poblacional"/>
    <s v="Ninguno"/>
    <s v="Ninguno"/>
    <m/>
    <s v="Beneficiario"/>
    <m/>
    <s v="SIN DATO"/>
    <s v="Ninguna"/>
    <s v="Orito"/>
    <m/>
    <n v="3112321946"/>
    <s v="Urbana"/>
    <m/>
    <x v="0"/>
    <x v="2"/>
    <s v="PUTUMAYO"/>
    <x v="2"/>
    <x v="2"/>
    <x v="2"/>
    <s v="I10X"/>
    <m/>
    <m/>
    <m/>
    <s v="Hipertension esencial (primaria)"/>
    <s v="Medicamento"/>
    <n v="1"/>
    <s v="19965499-09"/>
    <s v="LOSARTAN 50MG TABLETAS RECUBIERTAS"/>
    <s v="08/02/2022"/>
    <n v="4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2976500"/>
    <s v="CC12976500"/>
    <s v="MARIO"/>
    <s v="FERNANDO"/>
    <s v="VELASQUEZ"/>
    <s v="NOAP"/>
    <d v="1962-06-15T00:00:00"/>
    <n v="59"/>
    <n v="5"/>
    <s v="Adultez"/>
    <s v="Otro Grupo Poblacional"/>
    <s v="Ninguno"/>
    <s v="Ninguno"/>
    <m/>
    <s v="Beneficiario"/>
    <m/>
    <s v="SIN DATO"/>
    <s v="Ninguna"/>
    <s v="Orito"/>
    <m/>
    <n v="312359194"/>
    <s v="Urbana"/>
    <m/>
    <x v="0"/>
    <x v="0"/>
    <s v="PUTUMAYO"/>
    <x v="0"/>
    <x v="0"/>
    <x v="0"/>
    <s v="I10X"/>
    <m/>
    <m/>
    <m/>
    <s v="Hipertension esencial (primaria)"/>
    <s v="Procedimiento"/>
    <n v="1"/>
    <s v="01903895"/>
    <s v="CREATININA EN SUERO U OTROS FLUIDOS"/>
    <s v="08/02/2022"/>
    <n v="4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8123667"/>
    <s v="CC18123667"/>
    <s v="HENRY"/>
    <s v="JHONY"/>
    <s v="PORTILLA"/>
    <s v="GOMEZ"/>
    <d v="1963-02-19T00:00:00"/>
    <n v="59"/>
    <n v="5"/>
    <s v="Adultez"/>
    <s v="Otro Grupo Poblacional"/>
    <s v="Ninguno"/>
    <s v="Ninguno"/>
    <m/>
    <s v="Beneficiario"/>
    <m/>
    <s v="SIN DATO"/>
    <s v="Ninguna"/>
    <s v="Orito"/>
    <m/>
    <n v="3112787614"/>
    <s v="Urbana"/>
    <m/>
    <x v="0"/>
    <x v="0"/>
    <s v="PUTUMAYO"/>
    <x v="0"/>
    <x v="0"/>
    <x v="0"/>
    <s v="I10X"/>
    <m/>
    <m/>
    <m/>
    <s v="Hipertension esencial (primaria)"/>
    <s v="Procedimiento"/>
    <n v="1"/>
    <s v="01902210"/>
    <s v="HEMOGRAMA IV ( HEMOGLOBINA HEMATOCRITO RECUENTO DE ERITROCITOS INDICES ERITROCITARIOS LEUCOGRAMA RECUENTO DE PLAQUETAS INDICES PLAQUETARIOS Y MORFOLOGIA ELECTRONICA E HISTOGRAMA ) AUTOMATIZADO"/>
    <s v="08/02/2022"/>
    <n v="5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8337482"/>
    <s v="CC98337482"/>
    <s v="JUAN"/>
    <s v="CARLOS"/>
    <s v="BENAVIDES"/>
    <s v="BRAVO"/>
    <d v="1968-05-30T00:00:00"/>
    <n v="53"/>
    <n v="5"/>
    <s v="Adultez"/>
    <s v="Otro Grupo Poblacional"/>
    <s v="Desplazamiento"/>
    <s v="Desplazamiento forzado"/>
    <m/>
    <s v="Beneficiario"/>
    <m/>
    <s v="SIN DATO"/>
    <s v="Ninguna"/>
    <s v="Orito"/>
    <m/>
    <n v="322216652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22/02/2022"/>
    <n v="10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284"/>
    <s v="CC18142284"/>
    <s v="JULIAN"/>
    <m/>
    <s v="MEZA"/>
    <s v="ANGULO"/>
    <d v="1957-01-07T00:00:00"/>
    <n v="65"/>
    <n v="6"/>
    <s v="Persona mayor"/>
    <s v="Otro Grupo Poblacional"/>
    <s v="Ninguno"/>
    <s v="Ninguno"/>
    <m/>
    <s v="Beneficiario"/>
    <m/>
    <s v="SIN DATO"/>
    <s v="Ninguna"/>
    <s v="Orito"/>
    <m/>
    <n v="3143410190"/>
    <s v="Urbana"/>
    <m/>
    <x v="0"/>
    <x v="6"/>
    <s v="PUTUMAYO"/>
    <x v="6"/>
    <x v="6"/>
    <x v="6"/>
    <s v="I10X"/>
    <m/>
    <m/>
    <m/>
    <s v="Hipertension esencial (primaria)"/>
    <s v="Procedimiento"/>
    <n v="1"/>
    <s v="01876802"/>
    <s v="MAMOGRAFIA BILATERAL"/>
    <s v="15/02/2022"/>
    <n v="1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75176"/>
    <s v="CC3175176"/>
    <s v="AMADEO"/>
    <m/>
    <s v="GURANIZO"/>
    <s v="ANDRADE"/>
    <d v="1975-06-13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3062456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1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2486"/>
    <s v="CC41102486"/>
    <s v="CARMELA"/>
    <s v="FANNY"/>
    <s v="JIMENEZ"/>
    <s v="BENAVIDES"/>
    <d v="1960-07-18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33745204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67"/>
    <s v="TRANSAMINASA GLUTAMICO OXALACETICA [ASPARTATO AMINO TRANSFERASA]"/>
    <s v="21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570336"/>
    <s v="CC87570336"/>
    <s v="JORGE"/>
    <s v="ARMANDO"/>
    <s v="CHAMORRO"/>
    <s v="ARCOS"/>
    <d v="1960-04-21T00:00:00"/>
    <n v="58"/>
    <n v="5"/>
    <s v="Adultez"/>
    <s v="Otro Grupo Poblacional"/>
    <s v="Ninguno"/>
    <s v="Ninguno"/>
    <m/>
    <s v="Beneficiario"/>
    <m/>
    <s v="SIN DATO"/>
    <s v="Ninguna"/>
    <s v="Puerto Asís"/>
    <m/>
    <n v="3143153620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6"/>
    <s v="EXTENDIDO DE SANGRE PERIFERICA ESTUDIO DE MORFOLOGIA"/>
    <s v="21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5006"/>
    <s v="CC18105006"/>
    <s v="LEONARDO"/>
    <m/>
    <s v="VALENCIA"/>
    <s v="RODRIGUEZ"/>
    <d v="1941-02-16T00:00:00"/>
    <n v="77"/>
    <n v="6"/>
    <s v="Persona mayor"/>
    <s v="Otro Grupo Poblacional"/>
    <s v="Ninguno"/>
    <s v="Ninguno"/>
    <m/>
    <s v="Beneficiario"/>
    <m/>
    <s v="SIN DATO"/>
    <s v="Ninguna"/>
    <s v="Puerto Asís"/>
    <m/>
    <n v="311385084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6"/>
    <s v="TRANSAMINASA GLUTAMICO - PIRUVICA [ALANINO AMINO TRANSFERASA]"/>
    <s v="21/02/2022"/>
    <n v="3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13251"/>
    <s v="CC30713251"/>
    <s v="MARIA"/>
    <s v="ALEJANDRINA"/>
    <s v="JURADO"/>
    <s v="SANJUAN"/>
    <d v="1955-11-0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15928997"/>
    <s v="Urbana"/>
    <m/>
    <x v="0"/>
    <x v="3"/>
    <s v="PUTUMAYO"/>
    <x v="3"/>
    <x v="3"/>
    <x v="3"/>
    <s v="I10X"/>
    <m/>
    <m/>
    <m/>
    <s v="Hipertension esencial (primaria)"/>
    <s v="Procedimiento"/>
    <n v="1"/>
    <s v="01902210"/>
    <s v="HEMOGRAMA IV ( HEMOGLOBINA HEMATOCRITO RECUENTO DE ERITROCITOS INDICES ERITROCITARIOS LEUCOGRAMA RECUENTO DE PLAQUETAS INDICES PLAQUETARIOS Y MORFOLOGIA ELECTRONICA E HISTOGRAMA ) AUTOMATIZADO"/>
    <s v="21/02/2022"/>
    <n v="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4729"/>
    <s v="CC41104729"/>
    <s v="JANETH"/>
    <s v="LILIANA"/>
    <s v="LOPEZ "/>
    <s v="MORA"/>
    <d v="1970-08-05T00:00:00"/>
    <n v="48"/>
    <n v="5"/>
    <s v="Adultez"/>
    <s v="Otro Grupo Poblacional"/>
    <s v="Ninguno"/>
    <s v="Ninguno"/>
    <m/>
    <s v="Beneficiario"/>
    <m/>
    <s v="SIN DATO"/>
    <s v="Ninguna"/>
    <s v="Puerto Asís"/>
    <m/>
    <n v="312432696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1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556"/>
    <s v="CC18107556"/>
    <s v="RICARDO"/>
    <s v="LEON"/>
    <s v="BENAVIDES"/>
    <s v="GOMEZ"/>
    <d v="1956-12-19T00:00:00"/>
    <n v="61"/>
    <n v="6"/>
    <s v="Persona mayor"/>
    <s v="Otro Grupo Poblacional"/>
    <s v="Ninguno"/>
    <s v="Ninguno"/>
    <m/>
    <s v="Beneficiario"/>
    <m/>
    <s v="SIN DATO"/>
    <s v="Ninguna"/>
    <s v="Puerto Asís"/>
    <m/>
    <n v="3108667658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101"/>
    <s v="ATENCION ( VISITA ) DOMICILIARIA - POR MEDICINA GENERAL"/>
    <s v="21/02/2022"/>
    <n v="1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692"/>
    <s v="CC41101692"/>
    <s v="VALERIA MARIA"/>
    <s v="ESPERANZA "/>
    <s v="BRAVO"/>
    <s v="GALARZA"/>
    <d v="1955-12-09T00:00:00"/>
    <n v="65"/>
    <n v="6"/>
    <s v="Persona mayor"/>
    <s v="Otro Grupo Poblacional"/>
    <s v="Desplazamiento"/>
    <s v="Amenaza"/>
    <m/>
    <s v="Beneficiario"/>
    <m/>
    <s v="SIN DATO"/>
    <s v="Ninguna"/>
    <s v="Puerto Asís"/>
    <m/>
    <n v="3203424765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1881332"/>
    <s v="ECOGRAFIA DE VIAS URINARIAS ( RIÃƒÂ‘ONES - VEJIGA Y PROSTATA TRANSABDOMINAL )"/>
    <s v="23/02/2022"/>
    <n v="3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26616207"/>
    <s v="CC26616207"/>
    <s v="RUBIELA"/>
    <m/>
    <s v="SCARPETTA "/>
    <s v="CAMACHO"/>
    <d v="1949-11-14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0"/>
    <s v="PUTUMAYO"/>
    <x v="0"/>
    <x v="0"/>
    <x v="0"/>
    <s v="I10X"/>
    <m/>
    <m/>
    <m/>
    <s v="Hipertension esencial (primaria)"/>
    <s v="Procedimiento"/>
    <n v="1"/>
    <s v="01895004"/>
    <s v="MONITOREO AMBULATORIO DE PRESION ARTERIAL SISTEMICA"/>
    <s v="11/02/2022"/>
    <n v="4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834"/>
    <s v="CC69015834"/>
    <s v="CAICEDO"/>
    <m/>
    <s v="JAQUELINE"/>
    <s v="NOAP"/>
    <d v="1972-05-21T00:00:00"/>
    <n v="47"/>
    <n v="5"/>
    <s v="Adultez"/>
    <s v="Afrocolombiano"/>
    <s v="Desplazamiento"/>
    <s v="Homicidio"/>
    <m/>
    <s v="Beneficiario"/>
    <m/>
    <s v="SIN DATO"/>
    <s v="Negro, afrocolombiano"/>
    <s v="Puerto Asís"/>
    <m/>
    <n v="3114642763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2/02/2022"/>
    <n v="3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45482"/>
    <s v="CC30745482"/>
    <s v="MONTENEGRO"/>
    <s v="GARCIA"/>
    <s v="MIRYAM"/>
    <s v="DEL ROCIO"/>
    <d v="1969-11-05T00:00:00"/>
    <n v="51"/>
    <n v="5"/>
    <s v="Adultez"/>
    <s v="Otro Grupo Poblacional"/>
    <s v="Ninguno"/>
    <s v="Ninguno"/>
    <m/>
    <s v="Beneficiario"/>
    <m/>
    <s v="SIN DATO"/>
    <s v="Ninguna"/>
    <s v="Puerto Asís"/>
    <m/>
    <n v="320251752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01"/>
    <s v="ACIDO URICO EN SUERO U OTROS FLUIDOS"/>
    <s v="08/02/2022"/>
    <n v="2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148"/>
    <s v="CC41101148"/>
    <s v="GLORIA"/>
    <s v="SONIA"/>
    <s v="LOPEZ "/>
    <s v="BENAVIDES"/>
    <d v="1956-08-1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1800881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08/02/2022"/>
    <n v="3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389395"/>
    <s v="CC18389395"/>
    <s v="JORGE"/>
    <s v="IVAN"/>
    <s v="OSPINA"/>
    <s v="NOAP"/>
    <d v="1965-07-17T00:00:00"/>
    <n v="55"/>
    <n v="5"/>
    <s v="Adultez"/>
    <s v="Otro Grupo Poblacional"/>
    <s v="Ninguno"/>
    <s v="Ninguno"/>
    <m/>
    <s v="Beneficiario"/>
    <m/>
    <s v="SIN DATO"/>
    <s v="Ninguna"/>
    <s v="Puerto Asís"/>
    <m/>
    <n v="311231143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8/02/2022"/>
    <n v="1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2962092"/>
    <s v="CC12962092"/>
    <s v="HUGO"/>
    <s v="HERNANDO"/>
    <s v="TABLA "/>
    <s v="RAMIREZ"/>
    <d v="1954-11-08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0278338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08/02/2022"/>
    <n v="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78587332"/>
    <s v="CC78587332"/>
    <s v="HEMEL"/>
    <s v="ANTONIO"/>
    <s v="SOTO"/>
    <s v="NOAP"/>
    <d v="1970-06-19T00:00:00"/>
    <n v="48"/>
    <n v="5"/>
    <s v="Adultez"/>
    <s v="Otro Grupo Poblacional"/>
    <s v="Ninguno"/>
    <s v="Ninguno"/>
    <m/>
    <s v="Beneficiario"/>
    <m/>
    <s v="SIN DATO"/>
    <s v="Ninguna"/>
    <s v="Puerto Asís"/>
    <m/>
    <n v="3105882542"/>
    <s v="Rural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08/02/2022"/>
    <n v="2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4089"/>
    <s v="CC27354089"/>
    <s v="ELSA"/>
    <s v="DEL CARMEN"/>
    <s v="PEÑA"/>
    <s v="HERNANDEZ"/>
    <d v="1953-07-05T00:00:00"/>
    <n v="68"/>
    <n v="6"/>
    <s v="Persona mayor"/>
    <s v="Otro Grupo Poblacional"/>
    <s v="Ninguno"/>
    <s v="Ninguno"/>
    <m/>
    <s v="Beneficiario"/>
    <m/>
    <s v="SIN DATO"/>
    <s v="Ninguna"/>
    <s v="Puerto Asís"/>
    <m/>
    <n v="311440693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08/02/2022"/>
    <n v="2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5298581"/>
    <s v="CC5298581"/>
    <s v="ROBERTO"/>
    <m/>
    <s v="ACOSTA"/>
    <s v="QUINTERO"/>
    <d v="1955-01-16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1596034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08/02/2022"/>
    <n v="2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69027273"/>
    <s v="CC69027273"/>
    <s v="MARIA"/>
    <s v="JABLEIDY"/>
    <s v="SANCHEZ"/>
    <s v="RAYO"/>
    <d v="1977-07-24T00:00:00"/>
    <n v="42"/>
    <n v="5"/>
    <s v="Adultez"/>
    <s v="Otro Grupo Poblacional"/>
    <s v="Ninguno"/>
    <s v="Ninguno"/>
    <m/>
    <s v="Beneficiario"/>
    <m/>
    <s v="SIN DATO"/>
    <s v="Ninguna"/>
    <s v="Puerto Asís"/>
    <m/>
    <n v="3106253529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08/02/2022"/>
    <n v="5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709377"/>
    <s v="CC4709377"/>
    <s v="MIGUEL"/>
    <s v="ANGEL"/>
    <s v="MONTILLA"/>
    <s v="ORTIZ"/>
    <d v="1968-07-22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34677453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6"/>
    <s v="CONSULTA DE PRIMERA VEZ POR NUTRICION Y DIETETICA"/>
    <s v="06/02/2022"/>
    <n v="6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538806"/>
    <s v="CC31538806"/>
    <s v="SANDRA"/>
    <s v="MILENA"/>
    <s v="MINA"/>
    <s v="CHARA"/>
    <d v="1978-04-13T00:00:00"/>
    <n v="40"/>
    <n v="5"/>
    <s v="Adultez"/>
    <s v="Afrocolombiano"/>
    <s v="Ninguno"/>
    <s v="Ninguno"/>
    <m/>
    <s v="Beneficiario"/>
    <m/>
    <s v="SIN DATO"/>
    <s v="Negro, afrocolombiano"/>
    <s v="Puerto Asís"/>
    <m/>
    <n v="3143146379"/>
    <s v="Urbana"/>
    <m/>
    <x v="0"/>
    <x v="0"/>
    <s v="PUTUMAYO"/>
    <x v="0"/>
    <x v="0"/>
    <x v="0"/>
    <s v="I10X"/>
    <m/>
    <m/>
    <m/>
    <s v="Hipertension esencial (primaria)"/>
    <s v="Procedimiento"/>
    <n v="1"/>
    <s v="01890266"/>
    <s v="CONSULTA DE PRIMERA VEZ POR ESPECIALISTA EN MEDICINA INTERNA"/>
    <s v="04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4736"/>
    <s v="CC18184736"/>
    <s v="ROBINSON"/>
    <s v="NONE"/>
    <s v="JIMENEZ"/>
    <s v="ZOLANO"/>
    <d v="1972-11-04T00:00:00"/>
    <n v="46"/>
    <n v="5"/>
    <s v="Adultez"/>
    <s v="Otro Grupo Poblacional"/>
    <s v="Ninguno"/>
    <s v="Ninguno"/>
    <m/>
    <s v="Beneficiario"/>
    <m/>
    <s v="SIN DATO"/>
    <s v="Negro, afrocolombiano"/>
    <s v="Puerto Asís"/>
    <m/>
    <n v="3215643255"/>
    <s v="Urbana"/>
    <m/>
    <x v="0"/>
    <x v="0"/>
    <s v="PUTUMAYO"/>
    <x v="0"/>
    <x v="0"/>
    <x v="0"/>
    <s v="I10X"/>
    <m/>
    <m/>
    <m/>
    <s v="Hipertension esencial (primaria)"/>
    <s v="Procedimiento"/>
    <n v="1"/>
    <s v="01890201"/>
    <s v="CONSULTA DE PRIMERA VEZ POR MEDICINA GENERAL"/>
    <s v="03/02/2022"/>
    <n v="1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693"/>
    <s v="CC18107693"/>
    <s v="IGNACIO"/>
    <m/>
    <s v="VARGAS"/>
    <s v="NOAP"/>
    <d v="1957-06-22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123682989"/>
    <s v="Urbana"/>
    <m/>
    <x v="0"/>
    <x v="4"/>
    <s v="PUTUMAYO"/>
    <x v="4"/>
    <x v="4"/>
    <x v="4"/>
    <s v="I10X"/>
    <m/>
    <m/>
    <m/>
    <s v="Hipertension esencial (primaria)"/>
    <s v="Medicamento"/>
    <n v="1"/>
    <s v="19976470-03"/>
    <s v="METOPROLOL 50 MG TABLETAS"/>
    <s v="22/02/2022"/>
    <n v="2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3142"/>
    <s v="CC69023142"/>
    <s v="MARIBEL"/>
    <s v="DALILA"/>
    <s v="VELASQUEZ"/>
    <s v="DIAZ"/>
    <d v="1982-09-21T00:00:00"/>
    <n v="37"/>
    <n v="5"/>
    <s v="Adultez"/>
    <s v="Otro Grupo Poblacional"/>
    <s v="Desplazamiento"/>
    <s v="Homicidio"/>
    <m/>
    <s v="Beneficiario"/>
    <m/>
    <s v="SIN DATO"/>
    <s v="Ninguna"/>
    <s v="Puerto Asís"/>
    <m/>
    <n v="3224191494"/>
    <s v="Rural"/>
    <m/>
    <x v="0"/>
    <x v="4"/>
    <s v="PUTUMAYO"/>
    <x v="4"/>
    <x v="4"/>
    <x v="4"/>
    <s v="I10X"/>
    <m/>
    <m/>
    <m/>
    <s v="Hipertension esencial (primaria)"/>
    <s v="Procedimiento"/>
    <n v="1"/>
    <s v="01896101"/>
    <s v="MONITOREO DE PRESION ARTERIAL SISTEMICA ( TELEMETRIA )"/>
    <s v="03/02/2022"/>
    <n v="2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2982395"/>
    <s v="CC12982395"/>
    <s v="DIEGO"/>
    <s v="MARIA"/>
    <s v="CORDOBA"/>
    <s v="MELO"/>
    <d v="1963-08-30T00:00:00"/>
    <n v="55"/>
    <n v="5"/>
    <s v="Adultez"/>
    <s v="Otro Grupo Poblacional"/>
    <s v="Ninguno"/>
    <s v="Ninguno"/>
    <m/>
    <s v="Beneficiario"/>
    <m/>
    <s v="SIN DATO"/>
    <s v="Ninguna"/>
    <s v="Puerto Asís"/>
    <m/>
    <n v="3138304237"/>
    <s v="Urbana"/>
    <m/>
    <x v="0"/>
    <x v="4"/>
    <s v="PUTUMAYO"/>
    <x v="4"/>
    <x v="4"/>
    <x v="4"/>
    <s v="I10X"/>
    <m/>
    <m/>
    <m/>
    <s v="Hipertension esencial (primaria)"/>
    <s v="Procedimiento"/>
    <n v="1"/>
    <s v="01898101"/>
    <s v="ESTUDIO DE COLORACION BASICA EN BIOPSIA"/>
    <s v="02/02/2022"/>
    <n v="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12"/>
    <s v="CC41102012"/>
    <s v="ROSA"/>
    <s v="ABDIAS"/>
    <s v="ANGULO"/>
    <s v="RIVADENEIRA"/>
    <d v="1957-11-19T00:00:00"/>
    <n v="61"/>
    <n v="6"/>
    <s v="Persona mayor"/>
    <s v="Afrocolombiano"/>
    <s v="Ninguno"/>
    <s v="Ninguno"/>
    <m/>
    <s v="Beneficiario"/>
    <m/>
    <s v="SIN DATO"/>
    <s v="Negro, afrocolombiano"/>
    <s v="Puerto Asís"/>
    <m/>
    <n v="311847407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3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48"/>
    <s v="CC18109948"/>
    <s v="HENRY"/>
    <s v="WILLIAM"/>
    <s v="VELASCO"/>
    <s v="LEGARDA"/>
    <d v="1963-02-12T00:00:00"/>
    <n v="56"/>
    <n v="5"/>
    <s v="Adultez"/>
    <s v="Otro Grupo Poblacional"/>
    <s v="Ninguno"/>
    <s v="Ninguno"/>
    <m/>
    <s v="Beneficiario"/>
    <m/>
    <s v="SIN DATO"/>
    <s v="Ninguna"/>
    <s v="Puerto Asís"/>
    <m/>
    <n v="3105892051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2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348542"/>
    <s v="CC5348542"/>
    <s v="FRANCO"/>
    <s v="HERNANDO"/>
    <s v="BASTIDAS"/>
    <s v="GUERRERO"/>
    <d v="1956-02-29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20837877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5/02/2022"/>
    <n v="13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10912"/>
    <s v="CC18110912"/>
    <s v="WILLIAM"/>
    <s v="HERNAN"/>
    <s v="PENAGOS"/>
    <s v="CHAVEZ"/>
    <d v="1967-03-03T00:00:00"/>
    <n v="54"/>
    <n v="5"/>
    <s v="Adultez"/>
    <s v="Otro Grupo Poblacional"/>
    <s v="Ninguno"/>
    <s v="Ninguno"/>
    <m/>
    <s v="Beneficiario"/>
    <m/>
    <s v="SIN DATO"/>
    <s v="Ninguna"/>
    <s v="Puerto Asís"/>
    <m/>
    <n v="3142966914"/>
    <s v="Urbana"/>
    <m/>
    <x v="0"/>
    <x v="0"/>
    <s v="PUTUMAYO"/>
    <x v="0"/>
    <x v="0"/>
    <x v="0"/>
    <s v="I10X"/>
    <m/>
    <m/>
    <m/>
    <s v="Hipertension esencial (primaria)"/>
    <s v="Medicamento"/>
    <n v="1"/>
    <s v="19936296-05"/>
    <s v="ACIDO ACETILSALICILICO 100 MG"/>
    <s v="26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881"/>
    <s v="CC41103881"/>
    <s v="NIDIA "/>
    <s v="DEL SOCORRO"/>
    <s v="RODRIGUEZ"/>
    <s v="YELA"/>
    <d v="1964-02-10T00:00:00"/>
    <n v="57"/>
    <n v="5"/>
    <s v="Adultez"/>
    <s v="Afrocolombiano"/>
    <s v="Ninguno"/>
    <s v="Ninguno"/>
    <m/>
    <s v="Beneficiario"/>
    <m/>
    <s v="SIN DATO"/>
    <s v="Negro, afrocolombiano"/>
    <s v="Puerto Asís"/>
    <m/>
    <n v="3125956596"/>
    <s v="Urbana"/>
    <m/>
    <x v="0"/>
    <x v="0"/>
    <s v="PUTUMAYO"/>
    <x v="0"/>
    <x v="0"/>
    <x v="0"/>
    <s v="I10X"/>
    <m/>
    <m/>
    <m/>
    <s v="Hipertension esencial (primaria)"/>
    <s v="Medicamento"/>
    <n v="1"/>
    <s v="19936296-05"/>
    <s v="ACIDO ACETILSALICILICO 100 MG"/>
    <s v="02/02/2022"/>
    <n v="1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7901"/>
    <s v="CC18107901"/>
    <s v="HERNAN"/>
    <s v="GONZALO"/>
    <s v="CORAL"/>
    <s v="LUNA"/>
    <d v="1956-07-10T00:00:00"/>
    <n v="62"/>
    <n v="6"/>
    <s v="Persona mayor"/>
    <s v="Otro Grupo Poblacional"/>
    <s v="Ninguno"/>
    <s v="Ninguno"/>
    <m/>
    <s v="Beneficiario"/>
    <m/>
    <s v="SIN DATO"/>
    <s v="Ninguna"/>
    <s v="Puerto Asís"/>
    <m/>
    <s v="3158569359 3115146052"/>
    <s v="Urbana"/>
    <m/>
    <x v="0"/>
    <x v="2"/>
    <s v="PUTUMAYO"/>
    <x v="2"/>
    <x v="2"/>
    <x v="2"/>
    <s v="I10X"/>
    <m/>
    <m/>
    <m/>
    <s v="Hipertension esencial (primaria)"/>
    <s v="Procedimiento"/>
    <n v="1"/>
    <s v="0110M004"/>
    <s v="INTERNACION COMPLEJIDAD MEDIANA HABITACION CUATRO O MAS CAMAS"/>
    <s v="13/02/2022"/>
    <n v="19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94"/>
    <s v="CC41101094"/>
    <s v="AMPARO"/>
    <m/>
    <s v="OSORIO"/>
    <s v="RESTREPO"/>
    <d v="1954-01-20T00:00:00"/>
    <n v="67"/>
    <n v="6"/>
    <s v="Persona mayor"/>
    <s v="Otro Grupo Poblacional"/>
    <s v="Ninguno"/>
    <s v="Ninguno"/>
    <m/>
    <s v="Beneficiario"/>
    <m/>
    <s v="SIN DATO"/>
    <s v="Ninguna"/>
    <s v="Puerto Asís"/>
    <m/>
    <s v="3213220332 3123536104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3/02/2022"/>
    <n v="5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1069"/>
    <s v="CC35891069"/>
    <s v="JACKSY"/>
    <s v="GEOVVANY"/>
    <s v="PALACIOS"/>
    <s v="ALVAREZ"/>
    <d v="1975-06-12T00:00:00"/>
    <n v="46"/>
    <n v="5"/>
    <s v="Adultez"/>
    <s v="Otro Grupo Poblacional"/>
    <s v="Ninguno"/>
    <s v="Ninguno"/>
    <m/>
    <s v="Beneficiario"/>
    <m/>
    <s v="SIN DATO"/>
    <s v="Ninguna"/>
    <s v="Puerto Asís"/>
    <m/>
    <n v="3173825569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3/02/2022"/>
    <n v="3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590"/>
    <s v="CC69026590"/>
    <s v="YORCELY"/>
    <m/>
    <s v="MELECIO"/>
    <s v="CAICEDO"/>
    <d v="1975-06-16T00:00:00"/>
    <n v="46"/>
    <n v="5"/>
    <s v="Adultez"/>
    <s v="Afrocolombiano"/>
    <s v="Ninguno"/>
    <s v="Ninguno"/>
    <m/>
    <s v="Beneficiario"/>
    <m/>
    <s v="SIN DATO"/>
    <s v="Negro, afrocolombiano"/>
    <s v="Puerto Asís"/>
    <m/>
    <n v="3213765300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3/02/2022"/>
    <n v="4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39273345"/>
    <s v="CC39273345"/>
    <s v="LUZ "/>
    <s v="AMPARO"/>
    <s v="ARROYO"/>
    <s v="MARTINEZ"/>
    <d v="1967-07-20T00:00:00"/>
    <n v="54"/>
    <n v="5"/>
    <s v="Adultez"/>
    <s v="Otro Grupo Poblacional"/>
    <s v="Ninguno"/>
    <s v="Ninguno"/>
    <m/>
    <s v="Beneficiario"/>
    <m/>
    <s v="SIN DATO"/>
    <s v="Ninguna"/>
    <s v="Puerto Asís"/>
    <m/>
    <s v="3125544142 - 3123057798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3/02/2022"/>
    <n v="5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7480538"/>
    <s v="CC97480538"/>
    <s v="JULIO"/>
    <s v="ARCESIO"/>
    <s v="MORA "/>
    <s v="PANTOJA"/>
    <d v="1974-04-03T00:00:00"/>
    <n v="48"/>
    <n v="5"/>
    <s v="Adultez"/>
    <s v="Otro Grupo Poblacional"/>
    <s v="Ninguno"/>
    <s v="Ninguno"/>
    <m/>
    <s v="Beneficiario"/>
    <m/>
    <s v="SIN DATO"/>
    <s v="Ninguna"/>
    <s v="Puerto Asís"/>
    <m/>
    <n v="3173772770"/>
    <s v="Urbana"/>
    <m/>
    <x v="0"/>
    <x v="2"/>
    <s v="PUTUMAYO"/>
    <x v="2"/>
    <x v="2"/>
    <x v="2"/>
    <s v="I10X"/>
    <s v="N18X"/>
    <m/>
    <m/>
    <s v="Hipertension esencial (primaria)"/>
    <s v="Insumo"/>
    <n v="1"/>
    <s v="00E0000004"/>
    <s v="DURAPREP SOLUCION PARA LAVADO PREQUIRURGICO"/>
    <s v="13/02/2022"/>
    <n v="4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09"/>
    <s v="CC41102009"/>
    <s v="NOHORA"/>
    <s v="VIRGINIA"/>
    <s v="CUELLAR"/>
    <s v="NOAP"/>
    <d v="1959-01-26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25548384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3/02/2022"/>
    <n v="3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41"/>
    <s v="CC41101041"/>
    <s v="ANA "/>
    <s v="MERY"/>
    <s v="BURGOS"/>
    <s v="ARCINIEGAS"/>
    <d v="1956-09-17T00:00:00"/>
    <n v="65"/>
    <n v="6"/>
    <s v="Persona mayor"/>
    <s v="Otro Grupo Poblacional"/>
    <s v="Ninguno"/>
    <s v="Ninguno"/>
    <m/>
    <s v="Beneficiario"/>
    <m/>
    <s v="SIN DATO"/>
    <s v="Ninguna"/>
    <s v="Puerto Asís"/>
    <m/>
    <s v="3143104682 3102630576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3/02/2022"/>
    <n v="3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4405"/>
    <s v="CC35894405"/>
    <s v="KEISSY "/>
    <s v="LUCIOLA"/>
    <s v="CONRADO"/>
    <s v="MENA"/>
    <d v="1980-12-21T00:00:00"/>
    <n v="41"/>
    <n v="5"/>
    <s v="Adultez"/>
    <s v="Afrocolombiano"/>
    <s v="Ninguno"/>
    <s v="Ninguno"/>
    <m/>
    <s v="Beneficiario"/>
    <m/>
    <s v="SIN DATO"/>
    <s v="Ninguna"/>
    <s v="Puerto Asís"/>
    <m/>
    <n v="3174916579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3/02/2022"/>
    <n v="3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9111957"/>
    <s v="CC29111957"/>
    <s v="DALIA"/>
    <s v="MILENA"/>
    <s v="CORTES"/>
    <s v="RIVADENEIRA"/>
    <d v="1978-10-31T00:00:00"/>
    <n v="43"/>
    <n v="5"/>
    <s v="Adultez"/>
    <s v="Otro Grupo Poblacional"/>
    <s v="Ninguno"/>
    <s v="Ninguno"/>
    <m/>
    <s v="Beneficiario"/>
    <m/>
    <s v="SIN DATO"/>
    <s v="Ninguna"/>
    <s v="Puerto Asís"/>
    <m/>
    <n v="3143812297"/>
    <s v="Urbana"/>
    <m/>
    <x v="0"/>
    <x v="2"/>
    <s v="PUTUMAYO"/>
    <x v="2"/>
    <x v="2"/>
    <x v="2"/>
    <s v="I10X"/>
    <m/>
    <m/>
    <m/>
    <s v="Hipertension esencial (primaria)"/>
    <s v="Medicamento"/>
    <n v="1"/>
    <s v="20010473-04"/>
    <s v="ENOXAPARINA SODICAINYECTABLE40 MG / 0.4 ML"/>
    <s v="13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266"/>
    <s v="CC18109266"/>
    <s v="ANTONIO"/>
    <s v="ROMILIO"/>
    <s v="CORREA"/>
    <s v="CORTEZ"/>
    <d v="1968-01-28T00:00:00"/>
    <n v="54"/>
    <n v="5"/>
    <s v="Adultez"/>
    <s v="Otro Grupo Poblacional"/>
    <s v="Ninguno"/>
    <s v="Ninguno"/>
    <m/>
    <s v="Beneficiario"/>
    <m/>
    <s v="SIN DATO"/>
    <s v="Ninguna"/>
    <s v="Puerto Asís"/>
    <m/>
    <n v="3209138549"/>
    <s v="Urbana"/>
    <m/>
    <x v="0"/>
    <x v="2"/>
    <s v="PUTUMAYO"/>
    <x v="2"/>
    <x v="2"/>
    <x v="2"/>
    <s v="I10X"/>
    <m/>
    <m/>
    <m/>
    <s v="Hipertension esencial (primaria)"/>
    <s v="Medicamento"/>
    <n v="1"/>
    <s v="19919867-18"/>
    <s v="LIPITORÂ® 40 MG. TABLETAS"/>
    <s v="13/02/2022"/>
    <n v="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6780207"/>
    <s v="CC36780207"/>
    <s v="MARIELA"/>
    <m/>
    <s v="TORRES"/>
    <s v="JAIMES"/>
    <d v="1957-03-0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08479385"/>
    <s v="Urbana"/>
    <m/>
    <x v="0"/>
    <x v="2"/>
    <s v="PUTUMAYO"/>
    <x v="2"/>
    <x v="2"/>
    <x v="2"/>
    <s v="I10X"/>
    <m/>
    <m/>
    <m/>
    <s v="Hipertension esencial (primaria)"/>
    <s v="Medicamento"/>
    <n v="1"/>
    <s v="20086955-02"/>
    <s v="CARVEDILOL 6.25 MG TABLETAS RECUBIERTAS."/>
    <s v="13/02/2022"/>
    <n v="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10"/>
    <s v="CC18109910"/>
    <s v="LUIS "/>
    <s v="EDUARDO"/>
    <s v="TONGUINO"/>
    <s v="FAJARDO"/>
    <d v="1964-02-16T00:00:00"/>
    <n v="58"/>
    <n v="5"/>
    <s v="Adultez"/>
    <s v="Otro Grupo Poblacional"/>
    <s v="Ninguno"/>
    <s v="Ninguno"/>
    <m/>
    <s v="Beneficiario"/>
    <m/>
    <s v="SIN DATO"/>
    <s v="Ninguna"/>
    <s v="Puerto Asís"/>
    <m/>
    <n v="3143205392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13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0779769"/>
    <s v="CC40779769"/>
    <s v="SANDRA"/>
    <s v="LILIANA"/>
    <s v="JIMENEZ"/>
    <s v="SCARPETA"/>
    <d v="1974-02-27T00:00:00"/>
    <n v="47"/>
    <n v="5"/>
    <s v="Adultez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2"/>
    <s v="PUTUMAYO"/>
    <x v="2"/>
    <x v="2"/>
    <x v="2"/>
    <s v="I10X"/>
    <m/>
    <m/>
    <m/>
    <s v="Hipertension esencial (primaria)"/>
    <s v="Medicamento"/>
    <n v="1"/>
    <s v="19969624-02"/>
    <s v="METOCLOPRAMIDA 10MG/2ML SOLUCION INYECTABLE"/>
    <s v="13/02/2022"/>
    <n v="2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3237"/>
    <s v="CC18183237"/>
    <s v="EIBAR"/>
    <s v="HERMONGENES"/>
    <s v="ANZASOY"/>
    <s v="ERAZO"/>
    <d v="1969-07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32305919"/>
    <s v="Urbana"/>
    <m/>
    <x v="0"/>
    <x v="2"/>
    <s v="PUTUMAYO"/>
    <x v="2"/>
    <x v="2"/>
    <x v="2"/>
    <s v="I10X"/>
    <m/>
    <m/>
    <m/>
    <s v="Hipertension esencial (primaria)"/>
    <s v="Medicamento"/>
    <n v="1"/>
    <s v="53285-01"/>
    <s v="TRAMADOL INYECTABLE X 50 MG/ML"/>
    <s v="13/02/2022"/>
    <n v="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33458"/>
    <s v="CC30733458"/>
    <s v="PATRICIA"/>
    <s v="DEL SOCORRO"/>
    <s v="REALPE"/>
    <s v="TORRES"/>
    <d v="1966-04-08T00:00:00"/>
    <n v="55"/>
    <n v="5"/>
    <s v="Adultez"/>
    <s v="Otro Grupo Poblacional"/>
    <s v="Desplazamiento"/>
    <s v="Perdida de Bienes Muebles o Inmuebles"/>
    <m/>
    <s v="Beneficiario"/>
    <m/>
    <s v="SIN DATO"/>
    <s v="Ninguna"/>
    <s v="Puerto Asís"/>
    <m/>
    <n v="3207872908"/>
    <s v="Urbana"/>
    <m/>
    <x v="0"/>
    <x v="2"/>
    <s v="PUTUMAYO"/>
    <x v="2"/>
    <x v="2"/>
    <x v="2"/>
    <s v="I10X"/>
    <s v="N18X"/>
    <m/>
    <m/>
    <s v="Hipertension esencial (primaria)"/>
    <s v="Medicamento"/>
    <n v="1"/>
    <s v="19932984-14"/>
    <s v="LOSARTAN 50 MG"/>
    <s v="13/02/2022"/>
    <n v="6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599"/>
    <s v="CC41101599"/>
    <s v="IRMA"/>
    <s v="ALICIA"/>
    <s v="CHAPAÑ"/>
    <s v="PETEVI"/>
    <d v="1956-09-2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08953089"/>
    <s v="Urbana"/>
    <m/>
    <x v="0"/>
    <x v="2"/>
    <s v="PUTUMAYO"/>
    <x v="2"/>
    <x v="2"/>
    <x v="2"/>
    <s v="I10X"/>
    <m/>
    <m/>
    <m/>
    <s v="Hipertension esencial (primaria)"/>
    <s v="Medicamento"/>
    <n v="1"/>
    <s v="46040-01"/>
    <s v="FUROSEMIDA SOLUCION INYECTABLE 20 MG/2ML"/>
    <s v="13/02/2022"/>
    <n v="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3737"/>
    <s v="CC41103737"/>
    <s v="TERESA"/>
    <s v="DE JESUS"/>
    <s v="NOGUERA"/>
    <s v="FUENMAYOR"/>
    <d v="1965-01-08T00:00:00"/>
    <n v="57"/>
    <n v="5"/>
    <s v="Adultez"/>
    <s v="Otro Grupo Poblacional"/>
    <s v="Ninguno"/>
    <s v="Ninguno"/>
    <m/>
    <s v="Beneficiario"/>
    <m/>
    <s v="SIN DATO"/>
    <s v="Ninguna"/>
    <s v="Puerto Asís"/>
    <m/>
    <s v="3108558517 3176165631 3112639649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13/02/2022"/>
    <n v="2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5372"/>
    <s v="CC18125372"/>
    <s v="ARIEL"/>
    <s v="OSWALDO"/>
    <s v="MONCAYO"/>
    <s v="GOMEZ"/>
    <d v="1970-06-30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24022128"/>
    <s v="Urbana"/>
    <m/>
    <x v="0"/>
    <x v="2"/>
    <s v="PUTUMAYO"/>
    <x v="2"/>
    <x v="2"/>
    <x v="2"/>
    <s v="I10X"/>
    <m/>
    <m/>
    <m/>
    <s v="Hipertension esencial (primaria)"/>
    <s v="Medicamento"/>
    <n v="1"/>
    <s v="20097309-04"/>
    <s v="CLORURO DE SODIO 0.9%"/>
    <s v="13/02/2022"/>
    <n v="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9565585"/>
    <s v="CC39565585"/>
    <s v="FANNY"/>
    <m/>
    <s v="FILO"/>
    <s v="SILVA"/>
    <d v="1969-11-09T00:00:00"/>
    <n v="52"/>
    <n v="5"/>
    <s v="Adultez"/>
    <s v="Afrocolombiano"/>
    <s v="Ninguno"/>
    <s v="Ninguno"/>
    <m/>
    <s v="Beneficiario"/>
    <m/>
    <s v="SIN DATO"/>
    <s v="Negro, afrocolombiano"/>
    <s v="Puerto Asís"/>
    <m/>
    <n v="3155863429"/>
    <s v="Urbana"/>
    <m/>
    <x v="0"/>
    <x v="2"/>
    <s v="PUTUMAYO"/>
    <x v="2"/>
    <x v="2"/>
    <x v="2"/>
    <s v="I10X"/>
    <m/>
    <m/>
    <m/>
    <s v="Hipertension esencial (primaria)"/>
    <s v="Medicamento"/>
    <n v="1"/>
    <s v="19908144-01"/>
    <s v="ATORVASTATINA 20 MG."/>
    <s v="13/02/2022"/>
    <n v="2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140"/>
    <s v="CC41103140"/>
    <s v="LUZ"/>
    <s v="STELLA"/>
    <s v="GIRON"/>
    <s v="REYES"/>
    <d v="1958-06-19T00:00:00"/>
    <n v="63"/>
    <n v="6"/>
    <s v="Persona mayor"/>
    <s v="Otro Grupo Poblacional"/>
    <s v="Desplazamiento"/>
    <s v="Homicidio"/>
    <m/>
    <s v="Beneficiario"/>
    <m/>
    <s v="SIN DATO"/>
    <s v="Ninguna"/>
    <s v="Puerto Asís"/>
    <m/>
    <n v="3143055282"/>
    <s v="Urbana"/>
    <m/>
    <x v="0"/>
    <x v="2"/>
    <s v="PUTUMAYO"/>
    <x v="2"/>
    <x v="2"/>
    <x v="2"/>
    <s v="I10X"/>
    <m/>
    <m/>
    <m/>
    <s v="Hipertension esencial (primaria)"/>
    <s v="Medicamento"/>
    <n v="1"/>
    <s v="20008613-01"/>
    <s v="MEPERIDINA CLORHIDRATO 100 MG/2 ML"/>
    <s v="13/02/2022"/>
    <n v="2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4048"/>
    <s v="CC18124048"/>
    <s v="JOSE"/>
    <s v="ELIAS"/>
    <s v="BURBANO"/>
    <s v="IJAJI"/>
    <d v="1964-10-12T00:00:00"/>
    <n v="57"/>
    <n v="5"/>
    <s v="Adultez"/>
    <s v="Indigente"/>
    <s v="Desplazamiento"/>
    <s v="Homicidio"/>
    <m/>
    <s v="Beneficiario"/>
    <m/>
    <s v="SIN DATO"/>
    <s v="Ninguna"/>
    <s v="Puerto Asís"/>
    <m/>
    <n v="3123562084"/>
    <s v="Urbana"/>
    <m/>
    <x v="0"/>
    <x v="2"/>
    <s v="PUTUMAYO"/>
    <x v="2"/>
    <x v="2"/>
    <x v="2"/>
    <s v="I10X"/>
    <m/>
    <m/>
    <m/>
    <s v="Hipertension esencial (primaria)"/>
    <s v="Medicamento"/>
    <n v="1"/>
    <s v="19971140-01"/>
    <s v="CLOPIDOGREL 75 MG"/>
    <s v="13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8381024"/>
    <s v="CC98381024"/>
    <s v="HEBERTH"/>
    <m/>
    <s v="MORA "/>
    <s v="MUÑOZ"/>
    <d v="1969-11-02T00:00:00"/>
    <n v="52"/>
    <n v="5"/>
    <s v="Adultez"/>
    <s v="Otro Grupo Poblacional"/>
    <s v="Ninguno"/>
    <s v="Ninguno"/>
    <m/>
    <s v="Beneficiario"/>
    <m/>
    <s v="SIN DATO"/>
    <s v="Ninguna"/>
    <s v="Puerto Asís"/>
    <m/>
    <n v="3107752904"/>
    <s v="Urbana"/>
    <m/>
    <x v="0"/>
    <x v="2"/>
    <s v="PUTUMAYO"/>
    <x v="2"/>
    <x v="2"/>
    <x v="2"/>
    <s v="I10X"/>
    <m/>
    <m/>
    <m/>
    <s v="Hipertension esencial (primaria)"/>
    <s v="Medicamento"/>
    <n v="1"/>
    <s v="38408-01"/>
    <s v="ORAZOLEÂ® 40"/>
    <s v="13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076381464"/>
    <s v="CC1076381464"/>
    <s v="DAMARYS"/>
    <m/>
    <s v="MURILLO"/>
    <s v="ANDRADE"/>
    <d v="1985-02-04T00:00:00"/>
    <n v="37"/>
    <n v="5"/>
    <s v="Adultez"/>
    <s v="Afrocolombiano"/>
    <s v="Ninguno"/>
    <s v="Ninguno"/>
    <m/>
    <s v="Beneficiario"/>
    <m/>
    <s v="SIN DATO"/>
    <s v="Negro, afrocolombiano"/>
    <s v="Puerto Asís"/>
    <m/>
    <n v="3162252642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903820"/>
    <s v="CREATIN QUINASA ( FRACCION MB ) AUTOMATIZADA"/>
    <s v="12/02/2022"/>
    <n v="2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04655"/>
    <s v="CC30704655"/>
    <s v="LUZ"/>
    <s v="MARIA"/>
    <s v="MERA"/>
    <s v="HERNANDEZ"/>
    <d v="1952-06-22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12229849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12/02/2022"/>
    <n v="46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885454"/>
    <s v="CC3885454"/>
    <s v="JUAN"/>
    <s v="ALCIDES"/>
    <s v="VALDEZ"/>
    <s v="REYES"/>
    <d v="1973-05-06T00:00:00"/>
    <n v="48"/>
    <n v="5"/>
    <s v="Adultez"/>
    <s v="Afrocolombiano"/>
    <s v="Desplazamiento"/>
    <s v="Homicidio"/>
    <m/>
    <s v="Beneficiario"/>
    <m/>
    <s v="SIN DATO"/>
    <s v="Negro, afrocolombiano"/>
    <s v="Puerto Asís"/>
    <m/>
    <n v="3216570105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12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7572650"/>
    <s v="CC7572650"/>
    <s v="HUMBERTO"/>
    <m/>
    <s v="TRILLOS "/>
    <s v="BUSTAMANTE"/>
    <d v="1983-04-10T00:00:00"/>
    <n v="38"/>
    <n v="5"/>
    <s v="Adultez"/>
    <s v="Otro Grupo Poblacional"/>
    <s v="Ninguno"/>
    <s v="Ninguno"/>
    <m/>
    <s v="Beneficiario"/>
    <m/>
    <s v="SIN DATO"/>
    <s v="Ninguna"/>
    <s v="Puerto Asís"/>
    <m/>
    <n v="3176829910"/>
    <s v="Urbana"/>
    <m/>
    <x v="0"/>
    <x v="2"/>
    <s v="PUTUMAYO"/>
    <x v="2"/>
    <x v="2"/>
    <x v="2"/>
    <s v="I10X"/>
    <m/>
    <m/>
    <m/>
    <s v="Hipertension esencial (primaria)"/>
    <s v="Procedimiento"/>
    <n v="1"/>
    <s v="01903856"/>
    <s v="NITROGENO UREICO"/>
    <s v="12/02/2022"/>
    <n v="2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13854"/>
    <s v="CC27313854"/>
    <s v="BLANCA"/>
    <s v="LIBIA"/>
    <s v="CARREARA"/>
    <s v="DE BOLAÑOS"/>
    <d v="1950-06-05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66976969"/>
    <s v="Urbana"/>
    <m/>
    <x v="0"/>
    <x v="2"/>
    <s v="PUTUMAYO"/>
    <x v="2"/>
    <x v="2"/>
    <x v="2"/>
    <s v="I10X"/>
    <m/>
    <m/>
    <m/>
    <s v="Hipertension esencial (primaria)"/>
    <s v="Procedimiento"/>
    <n v="1"/>
    <s v="01902207"/>
    <s v="HEMOGRAMA I ( HEMOGLOBINA HEMATOCRITO Y LEUCOGRAMA ) MANUAL"/>
    <s v="12/02/2022"/>
    <n v="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1787249"/>
    <s v="CC51787249"/>
    <s v="MARIA "/>
    <s v="EUGENIA"/>
    <s v="MONTENEGRO"/>
    <s v="GARCIA"/>
    <d v="1969-05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14124003"/>
    <s v="Urbana"/>
    <m/>
    <x v="0"/>
    <x v="2"/>
    <s v="PUTUMAYO"/>
    <x v="2"/>
    <x v="2"/>
    <x v="2"/>
    <s v="I10X"/>
    <m/>
    <m/>
    <m/>
    <s v="Hipertension esencial (primaria)"/>
    <s v="Procedimiento"/>
    <n v="1"/>
    <s v="01903821"/>
    <s v="CREATIN QUINASA TOTAL [CK - CPK]"/>
    <s v="12/02/2022"/>
    <n v="54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276"/>
    <s v="CC69026276"/>
    <s v="MIRIAM "/>
    <s v="AMPARO"/>
    <s v="MATACEA"/>
    <s v="MEZA"/>
    <d v="1971-06-02T00:00:00"/>
    <n v="50"/>
    <n v="5"/>
    <s v="Adultez"/>
    <s v="Otro Grupo Poblacional"/>
    <s v="Ninguno"/>
    <s v="Ninguno"/>
    <m/>
    <s v="Beneficiario"/>
    <m/>
    <s v="SIN DATO"/>
    <s v="Ninguna"/>
    <s v="Puerto Asís"/>
    <m/>
    <n v="3125734850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12/02/2022"/>
    <n v="4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97450019"/>
    <s v="CC97450019"/>
    <s v="HENRY"/>
    <s v="DE JESUS"/>
    <s v="LOPEZ "/>
    <s v="CASTAÑEDA"/>
    <d v="1960-08-23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21296194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12/02/2022"/>
    <n v="1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26"/>
    <s v="CC18109926"/>
    <s v="WILSON"/>
    <s v="HERNEY"/>
    <s v="RECALDE"/>
    <s v="VIVEROS"/>
    <d v="1963-08-18T00:00:00"/>
    <n v="58"/>
    <n v="5"/>
    <s v="Adultez"/>
    <s v="Otro Grupo Poblacional"/>
    <s v="Ninguno"/>
    <s v="Ninguno"/>
    <m/>
    <s v="Beneficiario"/>
    <m/>
    <s v="SIN DATO"/>
    <s v="Ninguna"/>
    <s v="Puerto Asís"/>
    <m/>
    <n v="3224720433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12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247483"/>
    <s v="CC87247483"/>
    <s v="FREDY"/>
    <s v="HERNAN"/>
    <s v="SIMALES"/>
    <s v="NOAP"/>
    <d v="1975-09-16T00:00:00"/>
    <n v="46"/>
    <n v="5"/>
    <s v="Adultez"/>
    <s v="Otro Grupo Poblacional"/>
    <s v="Ninguno"/>
    <s v="Ninguno"/>
    <m/>
    <s v="Beneficiario"/>
    <m/>
    <s v="SIN DATO"/>
    <s v="Ninguna"/>
    <s v="Puerto Asís"/>
    <m/>
    <n v="3204531877"/>
    <s v="Urbana"/>
    <m/>
    <x v="0"/>
    <x v="2"/>
    <s v="PUTUMAYO"/>
    <x v="2"/>
    <x v="2"/>
    <x v="2"/>
    <s v="I10X"/>
    <m/>
    <m/>
    <m/>
    <s v="Hipertension esencial (primaria)"/>
    <s v="Procedimiento"/>
    <n v="1"/>
    <s v="01903821"/>
    <s v="CREATIN QUINASA TOTAL [CK - CPK]"/>
    <s v="12/02/2022"/>
    <n v="5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44968"/>
    <s v="CC5244968"/>
    <s v="OSWALDO"/>
    <s v="OVIDIO"/>
    <s v="ACOSTA"/>
    <s v="CANAMEJOY"/>
    <d v="1968-06-26T00:00:00"/>
    <n v="53"/>
    <n v="5"/>
    <s v="Adultez"/>
    <s v="Otro Grupo Poblacional"/>
    <s v="Ninguno"/>
    <s v="Ninguno"/>
    <m/>
    <s v="Beneficiario"/>
    <m/>
    <s v="SIN DATO"/>
    <s v="Ninguna"/>
    <s v="Puerto Asís"/>
    <m/>
    <n v="3202246448"/>
    <s v="Urbana"/>
    <m/>
    <x v="0"/>
    <x v="2"/>
    <s v="PUTUMAYO"/>
    <x v="2"/>
    <x v="2"/>
    <x v="2"/>
    <s v="I10X"/>
    <m/>
    <m/>
    <m/>
    <s v="Hipertension esencial (primaria)"/>
    <s v="Procedimiento"/>
    <n v="1"/>
    <s v="01903438"/>
    <s v="TROPONINA T CUALITATIVA"/>
    <s v="12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784"/>
    <s v="CC69015784"/>
    <s v="EDI"/>
    <s v="FRANCIA"/>
    <s v="CAICEDO"/>
    <s v="BERMUDES"/>
    <d v="1971-07-22T00:00:00"/>
    <n v="50"/>
    <n v="5"/>
    <s v="Adultez"/>
    <s v="Afrocolombiano"/>
    <s v="Ninguno"/>
    <s v="Ninguno"/>
    <m/>
    <s v="Beneficiario"/>
    <m/>
    <s v="SIN DATO"/>
    <s v="Negro, afrocolombiano"/>
    <s v="Puerto Asís"/>
    <m/>
    <n v="3105648852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438"/>
    <s v="TROPONINA T CUALITATIVA"/>
    <s v="12/02/2022"/>
    <n v="4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27474526"/>
    <s v="CC27474526"/>
    <s v="JULIA "/>
    <s v="OLIVA"/>
    <s v="BASTIDAS"/>
    <s v="GUERRERO"/>
    <d v="1958-10-30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08860239"/>
    <s v="Urbana"/>
    <m/>
    <x v="0"/>
    <x v="2"/>
    <s v="PUTUMAYO"/>
    <x v="2"/>
    <x v="2"/>
    <x v="2"/>
    <s v="I10X"/>
    <m/>
    <m/>
    <m/>
    <s v="Hipertension esencial (primaria)"/>
    <s v="Procedimiento"/>
    <n v="1"/>
    <s v="01871121"/>
    <s v="RADIOGRAFIA DE TORAX ( P. A. O A. P. Y LATERAL - DECUBITO LATERAL - OBLICUAS O LATERAL )"/>
    <s v="12/02/2022"/>
    <n v="4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55583"/>
    <s v="CC69055583"/>
    <s v="DORA "/>
    <s v="MARCELA"/>
    <s v="BRAVO "/>
    <s v="GOMEZ"/>
    <d v="1983-05-01T00:00:00"/>
    <n v="38"/>
    <n v="5"/>
    <s v="Adultez"/>
    <s v="Otro Grupo Poblacional"/>
    <s v="Desplazamiento"/>
    <s v="Amenaza"/>
    <m/>
    <s v="Beneficiario"/>
    <m/>
    <s v="SIN DATO"/>
    <s v="Ninguna"/>
    <s v="Puerto Asís"/>
    <m/>
    <n v="310569040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20"/>
    <s v="CREATIN QUINASA ( FRACCION MB ) AUTOMATIZADA"/>
    <s v="12/02/2022"/>
    <n v="4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6274280"/>
    <s v="CC16274280"/>
    <s v="HECTOR"/>
    <s v="HUGO"/>
    <s v="FIGUEROA"/>
    <s v="NOAP"/>
    <d v="1965-01-04T00:00:00"/>
    <n v="57"/>
    <n v="5"/>
    <s v="Adultez"/>
    <s v="Otro Grupo Poblacional"/>
    <s v="Ninguno"/>
    <s v="Ninguno"/>
    <m/>
    <s v="Beneficiario"/>
    <m/>
    <s v="SIN DATO"/>
    <s v="Ninguna"/>
    <s v="Puerto Asís"/>
    <m/>
    <n v="3123698352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95"/>
    <s v="CREATININA EN SUERO U OTROS FLUIDOS"/>
    <s v="12/02/2022"/>
    <n v="1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7264"/>
    <s v="CC27357264"/>
    <s v="BLANCA"/>
    <s v="OLIVA"/>
    <s v="CABRERA"/>
    <s v="DE BURGOS"/>
    <d v="1945-08-05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430244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0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648"/>
    <s v="CC41101648"/>
    <s v="FLORALBA"/>
    <m/>
    <s v="GUERRERO"/>
    <s v="FALVIS"/>
    <d v="1960-05-12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134370392"/>
    <s v="Urbana"/>
    <m/>
    <x v="0"/>
    <x v="0"/>
    <s v="PUTUMAYO"/>
    <x v="0"/>
    <x v="0"/>
    <x v="0"/>
    <s v="I10X"/>
    <m/>
    <m/>
    <m/>
    <s v="Hipertension esencial (primaria)"/>
    <s v="Procedimiento"/>
    <n v="1"/>
    <s v="01879111"/>
    <s v="TOMOGRAFIA COMPUTADA DE CRANEO SIMPLE"/>
    <s v="23/02/2022"/>
    <n v="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8551024"/>
    <s v="CC28551024"/>
    <s v="MILENA"/>
    <s v="PATRICIA"/>
    <s v="PARRA"/>
    <s v="VERGARA"/>
    <d v="1981-10-31T00:00:00"/>
    <n v="40"/>
    <n v="5"/>
    <s v="Adultez"/>
    <s v="Otro Grupo Poblacional"/>
    <s v="Ninguno"/>
    <s v="Ninguno"/>
    <m/>
    <s v="Beneficiario"/>
    <m/>
    <s v="SIN DATO"/>
    <s v="Ninguna"/>
    <s v="Puerto Asís"/>
    <m/>
    <n v="3112908067"/>
    <s v="Urbana"/>
    <m/>
    <x v="0"/>
    <x v="2"/>
    <s v="PUTUMAYO"/>
    <x v="2"/>
    <x v="2"/>
    <x v="2"/>
    <s v="I10X"/>
    <m/>
    <m/>
    <m/>
    <s v="Hipertension esencial (primaria)"/>
    <s v="Medicamento"/>
    <n v="1"/>
    <s v="20123645-04"/>
    <s v="LOSARTAN POTASICO 50 MG TABLETAS"/>
    <s v="04/02/2022"/>
    <n v="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06737"/>
    <s v="CC69006737"/>
    <s v="MIREYA"/>
    <m/>
    <s v="HERNANDEZ"/>
    <s v="LOPEZ"/>
    <d v="1975-10-18T00:00:00"/>
    <n v="46"/>
    <n v="5"/>
    <s v="Adultez"/>
    <s v="Otro Grupo Poblacional"/>
    <s v="Ninguno"/>
    <s v="Ninguno"/>
    <m/>
    <s v="Beneficiario"/>
    <m/>
    <s v="SIN DATO"/>
    <s v="Indígena"/>
    <s v="Puerto Asís"/>
    <m/>
    <n v="3134843476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2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1436169"/>
    <s v="CC11436169"/>
    <s v="OBED"/>
    <m/>
    <s v="GONZALES"/>
    <s v="CASTAÑEDA"/>
    <d v="1969-12-14T00:00:00"/>
    <n v="52"/>
    <n v="5"/>
    <s v="Adultez"/>
    <s v="Otro Grupo Poblacional"/>
    <s v="Desplazamiento"/>
    <s v="Homicidio"/>
    <m/>
    <s v="Beneficiario"/>
    <m/>
    <s v="SIN DATO"/>
    <s v="Ninguna"/>
    <s v="Puerto Asís"/>
    <m/>
    <s v="3123178322 - 3107846535"/>
    <s v="Urbana"/>
    <m/>
    <x v="0"/>
    <x v="0"/>
    <s v="PUTUMAYO"/>
    <x v="0"/>
    <x v="0"/>
    <x v="0"/>
    <s v="I10X"/>
    <m/>
    <m/>
    <m/>
    <s v="Hipertension esencial (primaria)"/>
    <s v="Medicamento"/>
    <n v="1"/>
    <s v="35662-18"/>
    <s v="ACIDO FOLICO TABLETAS 1 MG."/>
    <s v="04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5592507"/>
    <s v="CC25592507"/>
    <s v="GIOVANNI"/>
    <m/>
    <s v="LEDESMA"/>
    <s v="FIGUEROA"/>
    <d v="1957-02-11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23015525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5/02/2022"/>
    <n v="2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302"/>
    <s v="CC41102302"/>
    <s v="GLORIA"/>
    <s v="MILENA"/>
    <s v="ENRIQUEZ"/>
    <s v="URREA"/>
    <d v="1962-02-06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24328749"/>
    <s v="Urbana"/>
    <m/>
    <x v="0"/>
    <x v="2"/>
    <s v="PUTUMAYO"/>
    <x v="2"/>
    <x v="2"/>
    <x v="2"/>
    <s v="I10X"/>
    <m/>
    <m/>
    <m/>
    <s v="Hipertension esencial (primaria)"/>
    <s v="Procedimiento"/>
    <n v="1"/>
    <s v="01871030"/>
    <s v="RADIOGRAFIA DE COLUMNA DORSOLUMBAR"/>
    <s v="03/02/2022"/>
    <n v="18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97658"/>
    <s v="CC5297658"/>
    <s v="MAURO"/>
    <s v="ANTONIO"/>
    <s v="MONTILLA"/>
    <s v="NUPAN"/>
    <d v="1950-11-14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12300490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0P0001619"/>
    <s v="CONSULTA DE PRIMERA VEZ - MEDICINA GENERAL POR TELECONSULTA"/>
    <s v="01/02/2022"/>
    <n v="4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03"/>
    <s v="CC27474403"/>
    <s v="IRENE"/>
    <s v="ANACLOVIA"/>
    <s v="ROSALES"/>
    <s v="DE PERAFAN"/>
    <d v="1953-04-07T00:00:00"/>
    <n v="68"/>
    <n v="6"/>
    <s v="Persona mayor"/>
    <s v="Adulto Mayor"/>
    <s v="Ninguno"/>
    <s v="Ninguno"/>
    <m/>
    <s v="Beneficiario"/>
    <m/>
    <s v="SIN DATO"/>
    <s v="Ninguna"/>
    <s v="San Francisco"/>
    <m/>
    <n v="3112728561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1890266"/>
    <s v="CONSULTA DE PRIMERA VEZ POR ESPECIALISTA EN MEDICINA INTERNA"/>
    <s v="28/02/2022"/>
    <n v="4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0524"/>
    <s v="CC18100524"/>
    <s v="GAMALIEL"/>
    <s v="MARIO"/>
    <s v="CUELLAR"/>
    <s v="NOAP"/>
    <d v="1952-04-13T00:00:00"/>
    <n v="69"/>
    <n v="6"/>
    <s v="Persona mayor"/>
    <s v="Adulto Mayor"/>
    <s v="Ninguno"/>
    <s v="Ninguno"/>
    <m/>
    <s v="Beneficiario"/>
    <m/>
    <s v="SIN DATO"/>
    <s v="Ninguna"/>
    <s v="Sibundoy"/>
    <m/>
    <n v="31170611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6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41180121"/>
    <s v="CC41180121"/>
    <s v="ROSA"/>
    <s v="MARIA"/>
    <s v="CALVACHE"/>
    <s v="DE ARCOS"/>
    <d v="1948-09-15T00:00:00"/>
    <n v="73"/>
    <n v="6"/>
    <s v="Persona mayor"/>
    <s v="Adulto Mayor"/>
    <s v="Ninguno"/>
    <s v="Ninguno"/>
    <m/>
    <s v="Beneficiario"/>
    <m/>
    <s v="SIN DATO"/>
    <s v="Ninguna"/>
    <s v="Sibundoy"/>
    <m/>
    <n v="3105444180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08/02/2022"/>
    <n v="231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27472384"/>
    <s v="CC27472384"/>
    <s v="CLEMENCIA "/>
    <s v="INES"/>
    <s v="MURIEL"/>
    <s v="TREJO"/>
    <d v="1946-12-13T00:00:00"/>
    <n v="75"/>
    <n v="6"/>
    <s v="Persona mayor"/>
    <s v="Adulto Mayor"/>
    <s v="Ninguno"/>
    <s v="Ninguno"/>
    <m/>
    <s v="Beneficiario"/>
    <m/>
    <s v="SIN DATO"/>
    <s v="Ninguna"/>
    <s v="Sibundoy"/>
    <m/>
    <n v="3217814188"/>
    <s v="Urbana"/>
    <m/>
    <x v="0"/>
    <x v="2"/>
    <s v="PUTUMAYO"/>
    <x v="2"/>
    <x v="2"/>
    <x v="2"/>
    <s v="I10X"/>
    <m/>
    <m/>
    <m/>
    <s v="Hipertension esencial (primaria)"/>
    <s v="Medicamento"/>
    <n v="1"/>
    <s v="29317-01"/>
    <s v="TINIDAZOL TABLETAS 500 MG"/>
    <s v="08/02/2022"/>
    <n v="5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5350030"/>
    <s v="CC5350030"/>
    <s v="LUIS "/>
    <s v="FERNANDO"/>
    <s v="RODRIGUEZ"/>
    <s v="ESCOBAR"/>
    <d v="1949-02-23T00:00:00"/>
    <n v="73"/>
    <n v="6"/>
    <s v="Persona mayor"/>
    <s v="Adulto Mayor"/>
    <s v="Ninguno"/>
    <s v="Ninguno"/>
    <m/>
    <s v="Beneficiario"/>
    <m/>
    <s v="SIN DATO"/>
    <s v="Ninguna"/>
    <s v="Sibundoy"/>
    <m/>
    <n v="3115920751"/>
    <s v="Urbana"/>
    <m/>
    <x v="0"/>
    <x v="2"/>
    <s v="PUTUMAYO"/>
    <x v="2"/>
    <x v="2"/>
    <x v="2"/>
    <s v="I10X"/>
    <m/>
    <m/>
    <m/>
    <s v="Hipertension esencial (primaria)"/>
    <s v="Medicamento"/>
    <n v="1"/>
    <s v="47203-03"/>
    <s v="ALBENDAZOL 200 MG TABLETAS"/>
    <s v="08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1226"/>
    <s v="CC30711226"/>
    <s v="OLGA"/>
    <s v="DEL SOCORRO"/>
    <s v="ISACAS"/>
    <s v="DE PORTILLA"/>
    <d v="1955-07-25T00:00:00"/>
    <n v="66"/>
    <n v="6"/>
    <s v="Persona mayor"/>
    <s v="Adulto Mayor"/>
    <s v="Ninguno"/>
    <s v="Ninguno"/>
    <m/>
    <s v="Beneficiario"/>
    <m/>
    <s v="SIN DATO"/>
    <s v="Ninguna"/>
    <s v="Sibundoy"/>
    <m/>
    <n v="3137930598"/>
    <s v="Urbana"/>
    <m/>
    <x v="0"/>
    <x v="2"/>
    <s v="PUTUMAYO"/>
    <x v="2"/>
    <x v="2"/>
    <x v="2"/>
    <s v="I10X"/>
    <m/>
    <m/>
    <m/>
    <s v="Hipertension esencial (primaria)"/>
    <s v="Medicamento"/>
    <n v="1"/>
    <s v="19965399-01"/>
    <s v="CARBONATO DE CALCIO 1500 MG"/>
    <s v="08/02/2022"/>
    <n v="3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292"/>
    <s v="CC27476292"/>
    <s v="IRENE"/>
    <s v="NONE"/>
    <s v="ERAZO"/>
    <s v="DE SALAZAR"/>
    <d v="1946-01-07T00:00:00"/>
    <n v="76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2"/>
    <s v="PUTUMAYO"/>
    <x v="2"/>
    <x v="2"/>
    <x v="2"/>
    <s v="I10X"/>
    <m/>
    <m/>
    <m/>
    <s v="Hipertension esencial (primaria)"/>
    <s v="Medicamento"/>
    <n v="1"/>
    <s v="23440-10"/>
    <s v="TIAMINA ECAR 300 MG TABLETAS"/>
    <s v="08/02/2022"/>
    <n v="3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7016834"/>
    <s v="CC17016834"/>
    <s v="RAUL"/>
    <s v="NONE"/>
    <s v="SALAZAR"/>
    <s v="MARTINEZ"/>
    <d v="1938-10-01T00:00:00"/>
    <n v="83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1"/>
    <s v="PUTUMAYO"/>
    <x v="1"/>
    <x v="1"/>
    <x v="1"/>
    <s v="I10X"/>
    <m/>
    <m/>
    <m/>
    <s v="Hipertension esencial (primaria)"/>
    <s v="Procedimiento"/>
    <n v="1"/>
    <s v="00Q0000774"/>
    <s v="PAQUETE DIABETES MELLITUS SIN O CON ENFERMEDAD RENAL CRONICA ESTADIOS 1 - 2 - IPS ESPECIALIZADA"/>
    <s v="28/02/2022"/>
    <n v="1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538"/>
    <s v="CC41180538"/>
    <s v="DORIS "/>
    <s v="MARIA"/>
    <s v="GOMEZ"/>
    <s v="GUERRERO"/>
    <d v="1963-07-28T00:00:00"/>
    <n v="58"/>
    <n v="5"/>
    <s v="Adultez"/>
    <s v="Adulto Mayor"/>
    <s v="Ninguno"/>
    <s v="Ninguno"/>
    <m/>
    <s v="Beneficiario"/>
    <m/>
    <s v="SIN DATO"/>
    <s v="Ninguna"/>
    <s v="Sibundoy"/>
    <m/>
    <n v="311807906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9/02/2022"/>
    <n v="82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1216777"/>
    <s v="CC31216777"/>
    <s v="CARMEN"/>
    <s v="NONE"/>
    <s v="CHAMORRO "/>
    <s v="DE ORTIZ"/>
    <d v="1950-05-01T00:00:00"/>
    <n v="71"/>
    <n v="6"/>
    <s v="Persona mayor"/>
    <s v="Adulto Mayor"/>
    <s v="Desplazamiento"/>
    <s v="Desplazamiento forzado"/>
    <m/>
    <s v="Beneficiario"/>
    <m/>
    <s v="SIN DATO"/>
    <s v="Ninguna"/>
    <s v="San Francisco"/>
    <m/>
    <n v="3132921286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9/02/2022"/>
    <n v="1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2597"/>
    <s v="CC27472597"/>
    <s v="JANETH"/>
    <s v="PATRICIA"/>
    <s v="GONZALEZ"/>
    <s v="MONTERO"/>
    <d v="1962-11-17T00:00:00"/>
    <n v="59"/>
    <n v="5"/>
    <s v="Adultez"/>
    <s v="Adulto Mayor"/>
    <s v="Ninguno"/>
    <s v="Ninguno"/>
    <m/>
    <s v="Beneficiario"/>
    <m/>
    <s v="SIN DATO"/>
    <s v="Ninguna"/>
    <s v="Sibundoy"/>
    <m/>
    <n v="3132949278"/>
    <s v="Urbana"/>
    <m/>
    <x v="0"/>
    <x v="0"/>
    <s v="PUTUMAYO"/>
    <x v="0"/>
    <x v="0"/>
    <x v="0"/>
    <s v="I10X"/>
    <m/>
    <m/>
    <m/>
    <s v="Hipertension esencial (primaria)"/>
    <s v="Medicamento"/>
    <n v="1"/>
    <s v="19990265-02"/>
    <s v="ACIDO FOLICO 1 MG TABLETAS"/>
    <s v="14/02/2022"/>
    <n v="13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037"/>
    <s v="CC5349037"/>
    <s v="EDUARDO"/>
    <s v="ANTONIO"/>
    <s v="ORTIZ"/>
    <s v="BRAVO"/>
    <d v="1940-11-15T00:00:00"/>
    <n v="81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0"/>
    <s v="PUTUMAYO"/>
    <x v="0"/>
    <x v="0"/>
    <x v="0"/>
    <s v="I10X"/>
    <m/>
    <m/>
    <m/>
    <s v="Hipertension esencial (primaria)"/>
    <s v="Medicamento"/>
    <n v="1"/>
    <s v="19952683-04"/>
    <s v="DUOPRESÂ® 5 MG / 20 MG CAPSULAS"/>
    <s v="14/02/2022"/>
    <n v="1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173"/>
    <s v="CC1909173"/>
    <s v="LUIS"/>
    <s v="ENRIQUE"/>
    <s v="BRAVO"/>
    <s v="DELGADO"/>
    <d v="1932-08-03T00:00:00"/>
    <n v="8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0"/>
    <s v="PUTUMAYO"/>
    <x v="0"/>
    <x v="0"/>
    <x v="0"/>
    <s v="I10X"/>
    <m/>
    <m/>
    <m/>
    <s v="Hipertension esencial (primaria)"/>
    <s v="Medicamento"/>
    <n v="1"/>
    <s v="19906339-01"/>
    <s v="CALCIO 600 MG"/>
    <s v="14/02/2022"/>
    <n v="4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432"/>
    <s v="CC1909432"/>
    <s v="SERVIO"/>
    <s v="TULIO"/>
    <s v="MORA"/>
    <s v="MORA"/>
    <d v="1937-07-20T00:00:00"/>
    <n v="84"/>
    <n v="6"/>
    <s v="Persona mayor"/>
    <s v="Adulto Mayor"/>
    <s v="Desplazamiento"/>
    <s v="Desaparición forzada"/>
    <m/>
    <s v="Beneficiario"/>
    <m/>
    <s v="SIN DATO"/>
    <s v="Ninguna"/>
    <s v="San Francisco"/>
    <m/>
    <n v="3208660921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2/02/2022"/>
    <n v="2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F"/>
    <m/>
    <s v="CC"/>
    <n v="27473633"/>
    <s v="CC27473633"/>
    <s v="M. ISABEL"/>
    <s v="ERNESTINA"/>
    <s v="ORTIZ"/>
    <s v="DE BRAVO"/>
    <d v="1935-05-25T00:00:00"/>
    <n v="86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8/02/2022"/>
    <n v="56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922"/>
    <s v="CC27475922"/>
    <s v="MATILDE"/>
    <s v="NONE"/>
    <s v="SALAZAR"/>
    <s v="DE MEZA"/>
    <d v="1940-07-04T00:00:00"/>
    <n v="81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7/02/2022"/>
    <n v="4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850337"/>
    <s v="CC2850337"/>
    <s v="JORGE"/>
    <s v="ARMANDO"/>
    <s v="MEZA"/>
    <s v="BENAVIDES"/>
    <d v="1936-10-16T00:00:00"/>
    <n v="85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0"/>
    <s v="PUTUMAYO"/>
    <x v="0"/>
    <x v="0"/>
    <x v="0"/>
    <s v="I10X"/>
    <m/>
    <m/>
    <m/>
    <s v="Hipertension esencial (primaria)"/>
    <s v="Medicamento"/>
    <n v="1"/>
    <s v="19985898-01"/>
    <s v="ACIDO ALENDRONICO 70MG TABLETAS"/>
    <s v="06/02/2022"/>
    <n v="4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F"/>
    <m/>
    <s v="CC"/>
    <n v="13058321"/>
    <s v="CC13058321"/>
    <s v="HONORIO"/>
    <s v="EFREN"/>
    <s v="ROSAS"/>
    <s v="RIVERA"/>
    <d v="1947-06-30T00:00:00"/>
    <n v="74"/>
    <n v="6"/>
    <s v="Persona mayor"/>
    <s v="Adulto Mayor"/>
    <s v="Ninguno"/>
    <s v="Ninguno"/>
    <m/>
    <s v="Beneficiario"/>
    <m/>
    <s v="SIN DATO"/>
    <s v="Ninguna"/>
    <s v="Santiago"/>
    <m/>
    <n v="3115233180"/>
    <s v="Urbana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06/02/2022"/>
    <n v="4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Pensionado"/>
    <s v="AC"/>
    <m/>
    <s v="CC"/>
    <n v="27076659"/>
    <s v="CC27076659"/>
    <s v="MARIA"/>
    <s v="DEL SOCORRO"/>
    <s v="CHAVEZ"/>
    <s v="DE CABRERA"/>
    <d v="1941-02-19T00:00:00"/>
    <n v="81"/>
    <n v="6"/>
    <s v="Persona mayor"/>
    <s v="Adulto Mayor"/>
    <s v="Ninguno"/>
    <s v="Ninguno"/>
    <m/>
    <s v="Beneficiario"/>
    <m/>
    <s v="SIN DATO"/>
    <s v="Ninguna"/>
    <s v="Santiago"/>
    <m/>
    <n v="3117615072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34"/>
    <s v="TRANSPORTE COMERCIAL TERRESTRE - SIMPLE PUERTO ASIS ( PUTUMAYO ) A SAN MIGUEL ( PUTUMAYO )"/>
    <s v="19/02/2022"/>
    <n v="1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495"/>
    <s v="CC27423495"/>
    <s v="TERESITA"/>
    <s v="DE JESUS"/>
    <s v="RUIZ"/>
    <s v="PAZOS"/>
    <d v="1956-10-04T00:00:00"/>
    <n v="65"/>
    <n v="6"/>
    <s v="Persona mayor"/>
    <s v="Adulto Mayor"/>
    <s v="Ninguno"/>
    <s v="Ninguno"/>
    <m/>
    <s v="Beneficiario"/>
    <m/>
    <s v="SIN DATO"/>
    <s v="Ninguna"/>
    <s v="Sibundoy"/>
    <m/>
    <n v="3218527652"/>
    <s v="Urbana"/>
    <m/>
    <x v="0"/>
    <x v="5"/>
    <s v="PUTUMAYO"/>
    <x v="5"/>
    <x v="5"/>
    <x v="5"/>
    <s v="I10X"/>
    <m/>
    <m/>
    <m/>
    <s v="Hipertension esencial (primaria)"/>
    <s v="Procedimiento"/>
    <n v="1"/>
    <s v="01904902"/>
    <s v="HORMONA ESTIMULANTE DEL TIROIDES"/>
    <s v="14/02/2022"/>
    <n v="4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02283"/>
    <s v="CC41102283"/>
    <s v="GRACIELA"/>
    <s v="ALEXANDRA"/>
    <s v="OVIEDO"/>
    <s v="ORTIZ"/>
    <d v="1962-08-15T00:00:00"/>
    <n v="59"/>
    <n v="5"/>
    <s v="Adultez"/>
    <s v="Adulto Mayor"/>
    <s v="Desplazamiento"/>
    <s v="Desplazamiento forzado"/>
    <m/>
    <s v="Beneficiario"/>
    <m/>
    <s v="SIN DATO"/>
    <s v="Ninguna"/>
    <s v="Sibundoy"/>
    <m/>
    <n v="3135134538"/>
    <s v="Urbana"/>
    <m/>
    <x v="0"/>
    <x v="5"/>
    <s v="PUTUMAYO"/>
    <x v="5"/>
    <x v="5"/>
    <x v="5"/>
    <s v="I10X"/>
    <m/>
    <m/>
    <m/>
    <s v="Hipertension esencial (primaria)"/>
    <s v="Procedimiento"/>
    <n v="1"/>
    <s v="01890101"/>
    <s v="ATENCION ( VISITA ) DOMICILIARIA - POR MEDICINA GENERAL"/>
    <s v="01/02/2022"/>
    <n v="4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77273"/>
    <s v="CC12977273"/>
    <s v="LUIS"/>
    <s v="FERNANDO"/>
    <s v="LAGOS"/>
    <s v="TORO"/>
    <d v="1962-12-10T00:00:00"/>
    <n v="59"/>
    <n v="5"/>
    <s v="Adultez"/>
    <s v="Adulto Mayor"/>
    <s v="Ninguno"/>
    <s v="Ninguno"/>
    <m/>
    <s v="Beneficiario"/>
    <m/>
    <s v="SIN DATO"/>
    <s v="Ninguna"/>
    <s v="Sibundoy"/>
    <m/>
    <n v="310757865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8/02/2022"/>
    <n v="9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12985929"/>
    <s v="CC12985929"/>
    <s v="ALVARO"/>
    <s v="EDUART"/>
    <s v="TORO"/>
    <s v="MURIEL"/>
    <d v="1965-03-17T00:00:00"/>
    <n v="56"/>
    <n v="5"/>
    <s v="Adultez"/>
    <s v="Adulto Mayor"/>
    <s v="Ninguno"/>
    <s v="Ninguno"/>
    <m/>
    <s v="Beneficiario"/>
    <m/>
    <s v="SIN DATO"/>
    <s v="Ninguna"/>
    <s v="Colón (P)"/>
    <m/>
    <n v="321721837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3/02/2022"/>
    <n v="14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80178"/>
    <s v="CC97480178"/>
    <s v="LUCINDO"/>
    <s v="MARIA"/>
    <s v="CALDERON"/>
    <s v="CALDERON"/>
    <d v="1964-01-22T00:00:00"/>
    <n v="58"/>
    <n v="5"/>
    <s v="Adultez"/>
    <s v="Adulto Mayor"/>
    <s v="Desplazamiento"/>
    <s v="Amenaza"/>
    <m/>
    <s v="Beneficiario"/>
    <m/>
    <s v="SIN DATO"/>
    <s v="Ninguna"/>
    <s v="Sibundoy"/>
    <m/>
    <n v="3122445768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3/02/2022"/>
    <n v="4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68972"/>
    <s v="CC1868972"/>
    <s v="RAUL"/>
    <s v="NONE"/>
    <s v="RODRIGUEZ"/>
    <s v="ALVAREZ"/>
    <d v="1932-01-09T00:00:00"/>
    <n v="90"/>
    <n v="6"/>
    <s v="Persona mayor"/>
    <s v="Adulto Mayor"/>
    <s v="Ninguno"/>
    <s v="Ninguno"/>
    <m/>
    <s v="Beneficiario"/>
    <m/>
    <s v="SIN DATO"/>
    <s v="Ninguna"/>
    <s v="Sibundoy"/>
    <m/>
    <n v="320878545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5/02/2022"/>
    <n v="32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43125"/>
    <s v="CC18143125"/>
    <s v="LEONCIO"/>
    <s v="LIZARDO"/>
    <s v="MOLINA"/>
    <s v="PRIETO"/>
    <d v="1965-03-31T00:00:00"/>
    <n v="56"/>
    <n v="5"/>
    <s v="Adultez"/>
    <s v="Adulto Mayor"/>
    <s v="Ninguno"/>
    <s v="Ninguno"/>
    <m/>
    <s v="Beneficiario"/>
    <m/>
    <s v="SIN DATO"/>
    <s v="Ninguna"/>
    <s v="Sibundoy"/>
    <m/>
    <n v="311553757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9/02/2022"/>
    <n v="3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568"/>
    <s v="CC27474568"/>
    <s v="LUCELY "/>
    <s v="NONE"/>
    <s v="VARGAS"/>
    <s v="MOSQUERA"/>
    <d v="1965-06-15T00:00:00"/>
    <n v="56"/>
    <n v="5"/>
    <s v="Adultez"/>
    <s v="Adulto Mayor"/>
    <s v="Ninguno"/>
    <s v="Ninguno"/>
    <m/>
    <s v="Beneficiario"/>
    <m/>
    <s v="SIN DATO"/>
    <s v="Ninguna"/>
    <s v="San Francisco"/>
    <m/>
    <n v="322909481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067"/>
    <s v="CC27474067"/>
    <s v="OLGA "/>
    <s v="MARGARITA"/>
    <s v="CHAMORRO"/>
    <s v="ALVAREZ"/>
    <d v="1943-10-16T00:00:00"/>
    <n v="78"/>
    <n v="6"/>
    <s v="Persona mayor"/>
    <s v="Adulto Mayor"/>
    <s v="Ninguno"/>
    <s v="Ninguno"/>
    <m/>
    <s v="Beneficiario"/>
    <m/>
    <s v="SIN DATO"/>
    <s v="Ninguna"/>
    <s v="San Francisco"/>
    <m/>
    <n v="3125301624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8"/>
    <s v="CONSULTA DE PRIMERA VEZ POR PSICOLOGIA"/>
    <s v="01/02/2022"/>
    <n v="15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297545"/>
    <s v="CC5297545"/>
    <s v="LUCIO"/>
    <s v="BENIGNO"/>
    <s v="REINA"/>
    <s v="CAGIGAS"/>
    <d v="1945-08-12T00:00:00"/>
    <n v="76"/>
    <n v="6"/>
    <s v="Persona mayor"/>
    <s v="Adulto Mayor"/>
    <s v="Ninguno"/>
    <s v="Ninguno"/>
    <m/>
    <s v="Beneficiario"/>
    <m/>
    <s v="SIN DATO"/>
    <s v="Ninguna"/>
    <s v="Sibundoy"/>
    <m/>
    <n v="3148224511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101"/>
    <s v="ATENCION ( VISITA ) DOMICILIARIA - POR MEDICINA GENERAL"/>
    <s v="14/02/2022"/>
    <n v="2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24980"/>
    <s v="CC30724980"/>
    <s v="NANCY"/>
    <s v="ROVIRA"/>
    <s v="CABRERA"/>
    <s v="MEZA"/>
    <d v="1963-05-10T00:00:00"/>
    <n v="58"/>
    <n v="5"/>
    <s v="Adultez"/>
    <s v="Adulto Mayor"/>
    <s v="Ninguno"/>
    <s v="Ninguno"/>
    <m/>
    <s v="Beneficiario"/>
    <m/>
    <s v="SIN DATO"/>
    <s v="Ninguna"/>
    <s v="Sibundoy"/>
    <m/>
    <n v="315776527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6"/>
    <s v="NITROGENO UREICO"/>
    <s v="11/02/2022"/>
    <n v="2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2351"/>
    <s v="CC27472351"/>
    <s v="CARMEN"/>
    <m/>
    <s v="LUCENA"/>
    <s v="VILLARREAL"/>
    <d v="1945-09-29T00:00:00"/>
    <n v="76"/>
    <n v="6"/>
    <s v="Persona mayor"/>
    <s v="Adulto Mayor"/>
    <s v="Ninguno"/>
    <s v="Ninguno"/>
    <m/>
    <s v="Beneficiario"/>
    <m/>
    <s v="SIN DATO"/>
    <s v="Ninguna"/>
    <s v="Sibundoy"/>
    <m/>
    <n v="314332451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11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F"/>
    <m/>
    <s v="CC"/>
    <n v="17184962"/>
    <s v="CC17184962"/>
    <s v="JAIME"/>
    <s v="ORLANDO"/>
    <s v="DELGADO"/>
    <s v="BRAVO"/>
    <d v="1947-07-22T00:00:00"/>
    <n v="74"/>
    <n v="6"/>
    <s v="Persona mayor"/>
    <s v="Adulto Mayor"/>
    <s v="Ninguno"/>
    <s v="Ninguno"/>
    <m/>
    <s v="Beneficiario"/>
    <m/>
    <s v="SIN DATO"/>
    <s v="Ninguna"/>
    <s v="San Francisco"/>
    <m/>
    <n v="3106894015"/>
    <s v="Urbana"/>
    <m/>
    <x v="0"/>
    <x v="3"/>
    <s v="PUTUMAYO"/>
    <x v="3"/>
    <x v="3"/>
    <x v="3"/>
    <s v="I10X"/>
    <m/>
    <m/>
    <m/>
    <s v="Hipertension esencial (primaria)"/>
    <s v="Procedimiento"/>
    <n v="1"/>
    <s v="01903026"/>
    <s v="MICROALBUMINURIA AUTOMATIZADA EN ORINA PARCIAL"/>
    <s v="11/02/2022"/>
    <n v="5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296"/>
    <s v="CC27475296"/>
    <s v="ESPERANZA"/>
    <s v="ABIGAIL"/>
    <s v="TUMAL"/>
    <s v="BURBANO"/>
    <d v="1931-03-21T00:00:00"/>
    <n v="90"/>
    <n v="6"/>
    <s v="Persona mayor"/>
    <s v="Adulto Mayor"/>
    <s v="Ninguno"/>
    <s v="Ninguno"/>
    <m/>
    <s v="Beneficiario"/>
    <m/>
    <s v="SIN DATO"/>
    <s v="Ninguna"/>
    <s v="Sibundoy"/>
    <m/>
    <n v="320622504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6"/>
    <s v="COLESTEROL DE BAJA DENSIDAD SEMIAUTOMATIZADO"/>
    <s v="11/02/2022"/>
    <n v="5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037"/>
    <s v="CC41180037"/>
    <s v="ROSA "/>
    <s v="CANDIDA"/>
    <s v="HERRERA"/>
    <s v="GUERRERO"/>
    <d v="1954-02-28T00:00:00"/>
    <n v="67"/>
    <n v="6"/>
    <s v="Persona mayor"/>
    <s v="Adulto Mayor"/>
    <s v="Ninguno"/>
    <s v="Ninguno"/>
    <m/>
    <s v="Beneficiario"/>
    <m/>
    <s v="SIN DATO"/>
    <s v="Ninguna"/>
    <s v="Sibundoy"/>
    <m/>
    <n v="312480392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11/02/2022"/>
    <n v="1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50347"/>
    <s v="CC5350347"/>
    <s v="HERIBERTO"/>
    <m/>
    <s v="CHINDOY"/>
    <s v="JAMIOY"/>
    <d v="1955-09-10T00:00:00"/>
    <n v="66"/>
    <n v="6"/>
    <s v="Persona mayor"/>
    <s v="Indigente"/>
    <s v="Ninguno"/>
    <s v="Ninguno"/>
    <m/>
    <s v="Beneficiario"/>
    <m/>
    <s v="SIN DATO"/>
    <s v="Indígena"/>
    <s v="San Francisco"/>
    <m/>
    <n v="313407163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11/02/2022"/>
    <n v="1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830"/>
    <s v="CC27469830"/>
    <s v="NOHORA "/>
    <s v="DEL CARMEN"/>
    <s v="PUERCHAMBUD"/>
    <s v="MORAN"/>
    <d v="1964-02-13T00:00:00"/>
    <n v="58"/>
    <n v="5"/>
    <s v="Adultez"/>
    <s v="Adulto Mayor"/>
    <s v="Ninguno"/>
    <s v="Ninguno"/>
    <m/>
    <s v="Beneficiario"/>
    <m/>
    <s v="SIN DATO"/>
    <s v="Ninguna"/>
    <s v="Santiago"/>
    <m/>
    <n v="3102618397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10/02/2022"/>
    <n v="4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69055059"/>
    <s v="CC69055059"/>
    <s v="NEYDA "/>
    <s v="RUBIELA"/>
    <s v="JIMENEZ"/>
    <s v="PANTOJA"/>
    <d v="1963-11-08T00:00:00"/>
    <n v="58"/>
    <n v="5"/>
    <s v="Adultez"/>
    <s v="Adulto Mayor"/>
    <s v="Ninguno"/>
    <s v="Ninguno"/>
    <m/>
    <s v="Beneficiario"/>
    <m/>
    <s v="SIN DATO"/>
    <s v="Ninguna"/>
    <s v="San Francisco"/>
    <m/>
    <n v="3146339831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08/02/2022"/>
    <n v="2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56"/>
    <s v="CC27474256"/>
    <s v="MERY "/>
    <s v="ELUVINA"/>
    <s v="PERENGUEZ"/>
    <s v="VIVAS"/>
    <d v="1952-04-19T00:00:00"/>
    <n v="6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0/02/2022"/>
    <n v="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3060435"/>
    <s v="CC13060435"/>
    <s v="JOSE"/>
    <s v="RAFAEL"/>
    <s v="BRAVO"/>
    <s v="CHAMORRO"/>
    <d v="1953-05-05T00:00:00"/>
    <n v="68"/>
    <n v="6"/>
    <s v="Persona mayor"/>
    <s v="Adulto Mayor"/>
    <s v="Ninguno"/>
    <s v="Ninguno"/>
    <m/>
    <s v="Beneficiario"/>
    <m/>
    <s v="SIN DATO"/>
    <s v="Ninguna"/>
    <s v="Sibundoy"/>
    <m/>
    <n v="3117909843"/>
    <s v="Urbana"/>
    <m/>
    <x v="0"/>
    <x v="2"/>
    <s v="PUTUMAYO"/>
    <x v="2"/>
    <x v="2"/>
    <x v="2"/>
    <s v="I10X"/>
    <m/>
    <m/>
    <m/>
    <s v="Hipertension esencial (primaria)"/>
    <s v="Procedimiento"/>
    <n v="1"/>
    <s v="00T0001038"/>
    <s v="TRANSPORTE COMERCIAL TERRESTRE - SIMPLE PUERTO ASIS ( PUTUMAYO ) A MOCOA ( PUTUMAYO )"/>
    <s v="07/02/2022"/>
    <n v="2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69991"/>
    <s v="CC27469991"/>
    <s v="MERCEDES"/>
    <m/>
    <s v="MEJIA"/>
    <s v="PINCHAO"/>
    <d v="1968-06-03T00:00:00"/>
    <n v="53"/>
    <n v="5"/>
    <s v="Adultez"/>
    <s v="Adulto Mayor"/>
    <s v="Ninguno"/>
    <s v="Ninguno"/>
    <m/>
    <s v="Beneficiario"/>
    <m/>
    <s v="SIN DATO"/>
    <s v="Ninguna"/>
    <s v="San Francisco"/>
    <m/>
    <n v="314440014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15"/>
    <s v="TRANSPORTE COMERCIAL TERRESTRE - SIMPLE MOCOA ( PUTUMAYO ) A PUERTO ASIS ( PUTUMAYO )"/>
    <s v="07/02/2022"/>
    <n v="3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268"/>
    <s v="CC27469268"/>
    <s v="LUZ"/>
    <s v="CLEMECIA"/>
    <s v="MORAN"/>
    <s v="DE GUAQUEZ"/>
    <d v="1944-04-26T00:00:00"/>
    <n v="77"/>
    <n v="6"/>
    <s v="Persona mayor"/>
    <s v="Adulto Mayor"/>
    <s v="Ninguno"/>
    <s v="Ninguno"/>
    <m/>
    <s v="Beneficiario"/>
    <m/>
    <s v="SIN DATO"/>
    <s v="Ninguna"/>
    <s v="Santiago"/>
    <m/>
    <n v="3122962936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15"/>
    <s v="TRANSPORTE COMERCIAL TERRESTRE - SIMPLE MOCOA ( PUTUMAYO ) A PUERTO ASIS ( PUTUMAYO )"/>
    <s v="10/02/2022"/>
    <n v="1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77"/>
    <s v="CC97470177"/>
    <s v="MIGUEL"/>
    <s v="ANTONIO"/>
    <s v="MUTUMBAJOY"/>
    <s v="MUCHACHASOY"/>
    <d v="1959-08-13T00:00:00"/>
    <n v="62"/>
    <n v="6"/>
    <s v="Persona mayor"/>
    <s v="Adulto Mayor"/>
    <s v="Ninguno"/>
    <s v="Ninguno"/>
    <m/>
    <s v="Beneficiario"/>
    <m/>
    <s v="SIN DATO"/>
    <s v="Indígena"/>
    <s v="Sibundoy"/>
    <m/>
    <n v="3118092218"/>
    <s v="Rural"/>
    <m/>
    <x v="0"/>
    <x v="2"/>
    <s v="PUTUMAYO"/>
    <x v="2"/>
    <x v="2"/>
    <x v="2"/>
    <s v="I10X"/>
    <m/>
    <m/>
    <m/>
    <s v="Hipertension esencial (primaria)"/>
    <s v="Procedimiento"/>
    <n v="1"/>
    <s v="00T0001038"/>
    <s v="TRANSPORTE COMERCIAL TERRESTRE - SIMPLE PUERTO ASIS ( PUTUMAYO ) A MOCOA ( PUTUMAYO )"/>
    <s v="08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379"/>
    <s v="CC5349379"/>
    <s v="HEBERT"/>
    <s v="ORLANDO"/>
    <s v="JIMENEZ"/>
    <s v="CHINGAL"/>
    <d v="1957-05-14T00:00:00"/>
    <n v="64"/>
    <n v="6"/>
    <s v="Persona mayor"/>
    <s v="Adulto Mayor"/>
    <s v="Ninguno"/>
    <s v="Ninguno"/>
    <m/>
    <s v="Beneficiario"/>
    <m/>
    <s v="SIN DATO"/>
    <s v="Ninguna"/>
    <s v="San Francisco"/>
    <m/>
    <n v="3218877278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6"/>
    <s v="CONSULTA DE PRIMERA VEZ POR NUTRICION Y DIETETICA"/>
    <s v="19/02/2022"/>
    <n v="3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84"/>
    <s v="CC27474284"/>
    <s v="MIRIAM"/>
    <s v="NELLY"/>
    <s v="JIMENEZ"/>
    <s v="CHINGAL"/>
    <d v="1955-05-04T00:00:00"/>
    <n v="66"/>
    <n v="6"/>
    <s v="Persona mayor"/>
    <s v="Adulto Mayor"/>
    <s v="Ninguno"/>
    <s v="Ninguno"/>
    <m/>
    <s v="Beneficiario"/>
    <m/>
    <s v="SIN DATO"/>
    <s v="Ninguna"/>
    <s v="San Francisco"/>
    <m/>
    <n v="3115897800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3/02/2022"/>
    <n v="3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18112016"/>
    <s v="CC18112016"/>
    <s v="MIGUEL"/>
    <s v="ACEVES"/>
    <s v="MEJIA"/>
    <s v="PINCHAO"/>
    <d v="1964-07-16T00:00:00"/>
    <n v="57"/>
    <n v="5"/>
    <s v="Adultez"/>
    <s v="Adulto Mayor"/>
    <s v="Desplazamiento"/>
    <s v="Desplazamiento forzado"/>
    <m/>
    <s v="Beneficiario"/>
    <m/>
    <s v="SIN DATO"/>
    <s v="Ninguna"/>
    <s v="Santiago"/>
    <m/>
    <n v="310789407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7/02/2022"/>
    <n v="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31754"/>
    <s v="CC27431754"/>
    <s v="CARMELA "/>
    <s v="DEL SOCORRO"/>
    <s v="ESPAÑA"/>
    <s v="CORDOBA"/>
    <d v="1953-07-08T00:00:00"/>
    <n v="68"/>
    <n v="6"/>
    <s v="Persona mayor"/>
    <s v="Adulto Mayor"/>
    <s v="Ninguno"/>
    <s v="Ninguno"/>
    <m/>
    <s v="Beneficiario"/>
    <m/>
    <s v="SIN DATO"/>
    <s v="Ninguna"/>
    <s v="Sibundoy"/>
    <m/>
    <n v="3142967868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11/02/2022"/>
    <n v="1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0140"/>
    <s v="CC97470140"/>
    <s v="CASTULO"/>
    <s v="LUDGERIO"/>
    <s v="CHINDOY"/>
    <s v="JACANAMEJOY"/>
    <d v="1961-03-27T00:00:00"/>
    <n v="60"/>
    <n v="6"/>
    <s v="Persona mayor"/>
    <s v="Indigente"/>
    <s v="Ninguno"/>
    <s v="Ninguno"/>
    <m/>
    <s v="Beneficiario"/>
    <m/>
    <s v="SIN DATO"/>
    <s v="Indígena"/>
    <s v="Sibundoy"/>
    <m/>
    <n v="323325325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2/02/2022"/>
    <n v="1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016"/>
    <s v="CC41180016"/>
    <s v="MARIA "/>
    <s v="FRANCISCA"/>
    <s v="JIMENEZ"/>
    <s v="DE BENAVIDES"/>
    <d v="1956-03-13T00:00:00"/>
    <n v="65"/>
    <n v="6"/>
    <s v="Persona mayor"/>
    <s v="Adulto Mayor"/>
    <s v="Ninguno"/>
    <s v="Ninguno"/>
    <m/>
    <s v="Beneficiario"/>
    <m/>
    <s v="SIN DATO"/>
    <s v="Ninguna"/>
    <s v="Sibundoy"/>
    <m/>
    <n v="3127656151"/>
    <s v="Urbana"/>
    <m/>
    <x v="0"/>
    <x v="0"/>
    <s v="PUTUMAYO"/>
    <x v="0"/>
    <x v="0"/>
    <x v="0"/>
    <s v="I10X"/>
    <m/>
    <m/>
    <m/>
    <s v="Hipertension esencial (primaria)"/>
    <s v="Medicamento"/>
    <n v="1"/>
    <s v="20066125-01"/>
    <s v="VITAMINA C 500 MG TABLETAS MASTICABLES"/>
    <s v="04/02/2022"/>
    <n v="1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193"/>
    <s v="CC41180193"/>
    <s v="MARIA "/>
    <s v="JAEL"/>
    <s v="JARAMILLO"/>
    <s v="BENAVIDES"/>
    <d v="1958-12-31T00:00:00"/>
    <n v="63"/>
    <n v="6"/>
    <s v="Persona mayor"/>
    <s v="Adulto Mayor"/>
    <s v="Ninguno"/>
    <s v="Ninguno"/>
    <m/>
    <s v="Beneficiario"/>
    <m/>
    <s v="SIN DATO"/>
    <s v="Ninguna"/>
    <s v="Sibundoy"/>
    <m/>
    <n v="3226317022"/>
    <s v="Urbana"/>
    <m/>
    <x v="0"/>
    <x v="5"/>
    <s v="PUTUMAYO"/>
    <x v="5"/>
    <x v="5"/>
    <x v="5"/>
    <s v="I10X"/>
    <m/>
    <m/>
    <m/>
    <s v="Hipertension esencial (primaria)"/>
    <s v="Medicamento"/>
    <n v="1"/>
    <s v="19936296-08"/>
    <s v="ACIDO ACETILSALICILICO 100 MG"/>
    <s v="18/02/2022"/>
    <n v="4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53"/>
    <s v="CC27474453"/>
    <s v="MARIA"/>
    <s v="ESPERANZA"/>
    <s v="GOMEZ"/>
    <s v="DE ENRIQUEZ"/>
    <d v="1959-02-06T00:00:00"/>
    <n v="63"/>
    <n v="6"/>
    <s v="Persona mayor"/>
    <s v="Adulto Mayor"/>
    <s v="Ninguno"/>
    <s v="Ninguno"/>
    <m/>
    <s v="Beneficiario"/>
    <m/>
    <s v="SIN DATO"/>
    <s v="Ninguna"/>
    <s v="San Francisco"/>
    <m/>
    <n v="3146651478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47"/>
    <s v="TRANSPORTE COMERCIAL TERRESTRE - SIMPLE SAN MIGUEL ( PUTUMAYO ) A PUERTO ASIS ( PUTUMAYO )"/>
    <s v="14/02/2022"/>
    <n v="14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127"/>
    <s v="CC27474127"/>
    <s v="MARIA "/>
    <s v="ERMITA"/>
    <s v="BENAVIDES"/>
    <s v="RAMOS"/>
    <d v="1948-01-16T00:00:00"/>
    <n v="74"/>
    <n v="6"/>
    <s v="Persona mayor"/>
    <s v="Adulto Mayor"/>
    <s v="Desplazamiento"/>
    <s v="Amenaza"/>
    <m/>
    <s v="Beneficiario"/>
    <m/>
    <s v="SIN DATO"/>
    <s v="Ninguna"/>
    <s v="San Francisco"/>
    <m/>
    <n v="3208495342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228"/>
    <s v="CONSULTA DE PRIMERA VEZ POR ESPECIALISTA EN CARDIOLOGIA"/>
    <s v="23/02/2022"/>
    <n v="7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196"/>
    <s v="CC27476196"/>
    <s v="PASTORA"/>
    <s v="MARIA"/>
    <s v="GONZALEZ"/>
    <s v="ROJAS"/>
    <d v="1949-10-24T00:00:00"/>
    <n v="72"/>
    <n v="6"/>
    <s v="Persona mayor"/>
    <s v="Adulto Mayor"/>
    <s v="Ninguno"/>
    <s v="Ninguno"/>
    <m/>
    <s v="Beneficiario"/>
    <m/>
    <s v="SIN DATO"/>
    <s v="Ninguna"/>
    <s v="Sibundoy"/>
    <m/>
    <n v="311555055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08/02/2022"/>
    <n v="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6869"/>
    <s v="CC18106869"/>
    <s v="JESUS "/>
    <s v="ALIRIO"/>
    <s v="PABON"/>
    <s v="BURBANO"/>
    <d v="1950-12-21T00:00:00"/>
    <n v="71"/>
    <n v="6"/>
    <s v="Persona mayor"/>
    <s v="Adulto Mayor"/>
    <s v="Ninguno"/>
    <s v="Ninguno"/>
    <m/>
    <s v="Beneficiario"/>
    <m/>
    <s v="SIN DATO"/>
    <s v="Ninguna"/>
    <s v="Sibundoy"/>
    <m/>
    <n v="3115792210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3/02/2022"/>
    <n v="3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429"/>
    <s v="CC41180429"/>
    <s v="NANCY"/>
    <s v="DELCARMEN"/>
    <s v="GONZALEZ"/>
    <s v="ORTEGA"/>
    <d v="1962-09-17T00:00:00"/>
    <n v="59"/>
    <n v="5"/>
    <s v="Adultez"/>
    <s v="Adulto Mayor"/>
    <s v="Ninguno"/>
    <s v="Ninguno"/>
    <m/>
    <s v="Beneficiario"/>
    <m/>
    <s v="SIN DATO"/>
    <s v="Ninguna"/>
    <s v="Sibundoy"/>
    <m/>
    <n v="314662537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8/02/2022"/>
    <n v="1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36718"/>
    <s v="CC5336718"/>
    <s v="LUIS "/>
    <s v="ALBERTO"/>
    <s v="ORTIZ"/>
    <s v="GOMEZ"/>
    <d v="1953-06-18T00:00:00"/>
    <n v="68"/>
    <n v="6"/>
    <s v="Persona mayor"/>
    <s v="Adulto Mayor"/>
    <s v="Ninguno"/>
    <s v="Ninguno"/>
    <m/>
    <s v="Beneficiario"/>
    <m/>
    <s v="SIN DATO"/>
    <s v="Ninguna"/>
    <s v="San Francisco"/>
    <m/>
    <n v="3206652262"/>
    <s v="Urbana"/>
    <m/>
    <x v="0"/>
    <x v="0"/>
    <s v="PUTUMAYO"/>
    <x v="0"/>
    <x v="0"/>
    <x v="0"/>
    <s v="I10X"/>
    <m/>
    <m/>
    <m/>
    <s v="Hipertension esencial (primaria)"/>
    <s v="Procedimiento"/>
    <n v="1"/>
    <s v="01890266"/>
    <s v="CONSULTA DE PRIMERA VEZ POR ESPECIALISTA EN MEDICINA INTERNA"/>
    <s v="25/02/2022"/>
    <n v="3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7013"/>
    <s v="CC30717013"/>
    <s v="AURA"/>
    <s v="SOCORRO"/>
    <s v="ESCOBAR"/>
    <s v="ORTEGA"/>
    <d v="1957-02-28T00:00:00"/>
    <n v="64"/>
    <n v="6"/>
    <s v="Persona mayor"/>
    <s v="Adulto Mayor"/>
    <s v="Ninguno"/>
    <s v="Ninguno"/>
    <m/>
    <s v="Beneficiario"/>
    <m/>
    <s v="SIN DATO"/>
    <s v="Ninguna"/>
    <s v="Sibundoy"/>
    <m/>
    <n v="3136415728"/>
    <s v="Urbana"/>
    <m/>
    <x v="0"/>
    <x v="3"/>
    <s v="PUTUMAYO"/>
    <x v="3"/>
    <x v="3"/>
    <x v="3"/>
    <s v="I10X"/>
    <m/>
    <m/>
    <m/>
    <s v="Hipertension esencial (primaria)"/>
    <s v="Procedimiento"/>
    <n v="1"/>
    <s v="01904902"/>
    <s v="HORMONA ESTIMULANTE DEL TIROIDES"/>
    <s v="14/02/2022"/>
    <n v="2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80"/>
    <s v="CC41180880"/>
    <s v="IMELDA"/>
    <s v="PURIFICACION"/>
    <s v="DELGADO"/>
    <s v="VILLAREAL"/>
    <d v="1967-01-15T00:00:00"/>
    <n v="55"/>
    <n v="5"/>
    <s v="Adultez"/>
    <s v="Adulto Mayor"/>
    <s v="Desplazamiento"/>
    <s v="Homicidio"/>
    <m/>
    <s v="Beneficiario"/>
    <m/>
    <s v="SIN DATO"/>
    <s v="Ninguna"/>
    <s v="Sibundoy"/>
    <m/>
    <n v="3134535403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3"/>
    <s v="GLUCOSA PRE Y POST PRANDIAL"/>
    <s v="14/02/2022"/>
    <n v="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8984923"/>
    <s v="CC38984923"/>
    <s v="MARIA "/>
    <s v="ANGELITA"/>
    <s v="BURBANO"/>
    <s v="DE LEON"/>
    <d v="1945-11-18T00:00:00"/>
    <n v="76"/>
    <n v="6"/>
    <s v="Persona mayor"/>
    <s v="Adulto Mayor"/>
    <s v="Ninguno"/>
    <s v="Ninguno"/>
    <m/>
    <s v="Beneficiario"/>
    <m/>
    <s v="SIN DATO"/>
    <s v="Ninguna"/>
    <s v="Sibundoy"/>
    <m/>
    <n v="3118984923"/>
    <s v="Urbana"/>
    <m/>
    <x v="0"/>
    <x v="3"/>
    <s v="PUTUMAYO"/>
    <x v="3"/>
    <x v="3"/>
    <x v="3"/>
    <s v="I10X"/>
    <m/>
    <m/>
    <m/>
    <s v="Hipertension esencial (primaria)"/>
    <s v="Procedimiento"/>
    <n v="1"/>
    <s v="01903427"/>
    <s v="HEMOGLOBINA GLICOSILADA MANUAL O SEMIAUTOMATIZADA"/>
    <s v="14/02/2022"/>
    <n v="7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658"/>
    <s v="CC41181658"/>
    <s v="EDITH"/>
    <s v="DIRLEY"/>
    <s v="MONCAYO"/>
    <s v="TOBAR"/>
    <d v="1970-08-14T00:00:00"/>
    <n v="51"/>
    <n v="5"/>
    <s v="Adultez"/>
    <s v="Adulto Mayor"/>
    <s v="Ninguno"/>
    <s v="Ninguno"/>
    <m/>
    <s v="Beneficiario"/>
    <m/>
    <s v="SIN DATO"/>
    <s v="Ninguna"/>
    <s v="Sibundoy"/>
    <m/>
    <n v="3132439470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2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194"/>
    <s v="CC5349194"/>
    <s v="CARLOS"/>
    <s v="ALBERTO"/>
    <s v="BRAVO"/>
    <s v="ENRIQUEZ"/>
    <d v="1945-11-04T00:00:00"/>
    <n v="76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0"/>
    <s v="PUTUMAYO"/>
    <x v="0"/>
    <x v="0"/>
    <x v="0"/>
    <s v="I10X"/>
    <m/>
    <m/>
    <m/>
    <s v="Hipertension esencial (primaria)"/>
    <s v="Procedimiento"/>
    <n v="1"/>
    <s v="01890266"/>
    <s v="CONSULTA DE PRIMERA VEZ POR ESPECIALISTA EN MEDICINA INTERNA"/>
    <s v="23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4872038"/>
    <s v="CC14872038"/>
    <s v="HIPOLITO"/>
    <s v="NONE"/>
    <s v="CHINDOY"/>
    <s v="JAMIOY"/>
    <d v="1950-07-25T00:00:00"/>
    <n v="71"/>
    <n v="6"/>
    <s v="Persona mayor"/>
    <s v="Adulto Mayor"/>
    <s v="Ninguno"/>
    <s v="Ninguno"/>
    <m/>
    <s v="Beneficiario"/>
    <m/>
    <s v="SIN DATO"/>
    <s v="Ninguna"/>
    <s v="Sibundoy"/>
    <m/>
    <n v="3115959613"/>
    <s v="Urbana"/>
    <m/>
    <x v="0"/>
    <x v="6"/>
    <s v="PUTUMAYO"/>
    <x v="6"/>
    <x v="6"/>
    <x v="6"/>
    <s v="I10X"/>
    <m/>
    <m/>
    <m/>
    <s v="Hipertension esencial (primaria)"/>
    <s v="Procedimiento"/>
    <n v="1"/>
    <s v="01903026"/>
    <s v="MICROALBUMINURIA AUTOMATIZADA EN ORINA PARCIAL"/>
    <s v="24/02/2022"/>
    <n v="5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49"/>
    <s v="CC5350349"/>
    <s v="FREDY"/>
    <s v="EDMUNDO"/>
    <s v="NARVAEZ"/>
    <s v="BURBANO"/>
    <d v="1954-12-18T00:00:00"/>
    <n v="67"/>
    <n v="6"/>
    <s v="Persona mayor"/>
    <s v="Adulto Mayor"/>
    <s v="Ninguno"/>
    <s v="Ninguno"/>
    <m/>
    <s v="Beneficiario"/>
    <m/>
    <s v="SIN DATO"/>
    <s v="Ninguna"/>
    <s v="Sibundoy"/>
    <m/>
    <n v="3118535183"/>
    <s v="Urbana"/>
    <m/>
    <x v="0"/>
    <x v="6"/>
    <s v="PUTUMAYO"/>
    <x v="6"/>
    <x v="6"/>
    <x v="6"/>
    <s v="I10X"/>
    <m/>
    <m/>
    <m/>
    <s v="Hipertension esencial (primaria)"/>
    <s v="Procedimiento"/>
    <n v="1"/>
    <s v="01903895"/>
    <s v="CREATININA EN SUERO U OTROS FLUIDOS"/>
    <s v="21/02/2022"/>
    <n v="7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19"/>
    <s v="CC27474119"/>
    <s v="ROSALBA"/>
    <s v="NONE"/>
    <s v="MORENO"/>
    <s v="DE LA CRUZ"/>
    <d v="1947-02-21T00:00:00"/>
    <n v="75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7/02/2022"/>
    <n v="11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30722527"/>
    <s v="CC30722527"/>
    <s v="ALBA "/>
    <s v="MARINA"/>
    <s v="GUERRERO"/>
    <s v="BELTRAN"/>
    <d v="1960-09-20T00:00:00"/>
    <n v="61"/>
    <n v="6"/>
    <s v="Persona mayor"/>
    <s v="Adulto Mayor"/>
    <s v="Ninguno"/>
    <s v="Ninguno"/>
    <m/>
    <s v="Beneficiario"/>
    <m/>
    <s v="SIN DATO"/>
    <s v="Ninguna"/>
    <s v="Colón (P)"/>
    <m/>
    <n v="3122584875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7/02/2022"/>
    <n v="164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407"/>
    <s v="CC5349407"/>
    <s v="HECTOR "/>
    <s v="OSCAR"/>
    <s v="BENAVIDES"/>
    <s v="RAMOS"/>
    <d v="1952-06-01T00:00:00"/>
    <n v="69"/>
    <n v="6"/>
    <s v="Persona mayor"/>
    <s v="Adulto Mayor"/>
    <s v="Ninguno"/>
    <s v="Ninguno"/>
    <m/>
    <s v="Beneficiario"/>
    <m/>
    <s v="SIN DATO"/>
    <s v="Ninguna"/>
    <s v="San Francisco"/>
    <m/>
    <n v="311408235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09/02/2022"/>
    <n v="4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27472349"/>
    <s v="CC27472349"/>
    <s v="ROSA "/>
    <s v="JULIA"/>
    <s v="GONZALEZ"/>
    <s v="DE ORTEGA"/>
    <d v="1941-07-29T00:00:00"/>
    <n v="80"/>
    <n v="6"/>
    <s v="Persona mayor"/>
    <s v="Adulto Mayor"/>
    <s v="Ninguno"/>
    <s v="Ninguno"/>
    <m/>
    <s v="Beneficiario"/>
    <m/>
    <s v="SIN DATO"/>
    <s v="Ninguna"/>
    <s v="Colón (P)"/>
    <m/>
    <n v="3133392505"/>
    <s v="Urbana"/>
    <m/>
    <x v="0"/>
    <x v="0"/>
    <s v="PUTUMAYO"/>
    <x v="0"/>
    <x v="0"/>
    <x v="0"/>
    <s v="I10X"/>
    <m/>
    <m/>
    <m/>
    <s v="Hipertension esencial (primaria)"/>
    <s v="Medicamento"/>
    <n v="1"/>
    <s v="19978181-03"/>
    <s v="PROPRANOLOL 40 MG TABLETAS"/>
    <s v="02/02/2022"/>
    <n v="12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223798"/>
    <s v="CC5223798"/>
    <s v="BOLIVAR "/>
    <s v="NONE"/>
    <s v="GARCIA"/>
    <s v="NOAP"/>
    <d v="1960-02-11T00:00:00"/>
    <n v="62"/>
    <n v="6"/>
    <s v="Persona mayor"/>
    <s v="Adulto Mayor"/>
    <s v="Ninguno"/>
    <s v="Ninguno"/>
    <m/>
    <s v="Beneficiario"/>
    <m/>
    <s v="SIN DATO"/>
    <s v="Ninguna"/>
    <s v="Sibundoy"/>
    <m/>
    <n v="3138665723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9/02/2022"/>
    <n v="7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48679"/>
    <s v="CC5348679"/>
    <s v="JULIO "/>
    <s v="CARLOS"/>
    <s v="NONE"/>
    <s v="CHASOY"/>
    <d v="1963-06-29T00:00:00"/>
    <n v="58"/>
    <n v="5"/>
    <s v="Adultez"/>
    <s v="Adulto Mayor"/>
    <s v="Ninguno"/>
    <s v="Ninguno"/>
    <m/>
    <s v="Beneficiario"/>
    <m/>
    <s v="SIN DATO"/>
    <s v="Ninguna"/>
    <s v="Sibundoy"/>
    <m/>
    <n v="310857357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9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70"/>
    <s v="CC41180870"/>
    <s v="DALILA"/>
    <s v="STELLA"/>
    <s v="ESTUPIÑAN"/>
    <s v="HERRERA"/>
    <d v="1966-09-05T00:00:00"/>
    <n v="55"/>
    <n v="5"/>
    <s v="Adultez"/>
    <s v="Adulto Mayor"/>
    <s v="Ninguno"/>
    <s v="Ninguno"/>
    <m/>
    <s v="Beneficiario"/>
    <m/>
    <s v="SIN DATO"/>
    <s v="Ninguna"/>
    <s v="Sibundoy"/>
    <m/>
    <n v="310786178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12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50009"/>
    <s v="CC5350009"/>
    <s v="MARCO "/>
    <s v="TULIO"/>
    <s v="TOVAR "/>
    <s v="LOPEZ"/>
    <d v="1948-03-04T00:00:00"/>
    <n v="73"/>
    <n v="6"/>
    <s v="Persona mayor"/>
    <s v="Adulto Mayor"/>
    <s v="Desplazamiento"/>
    <s v="Amenaza"/>
    <m/>
    <s v="Beneficiario"/>
    <m/>
    <s v="SIN DATO"/>
    <s v="Ninguna"/>
    <s v="Sibundoy"/>
    <m/>
    <n v="3128715902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1890101"/>
    <s v="ATENCION ( VISITA ) DOMICILIARIA - POR MEDICINA GENERAL"/>
    <s v="02/02/2022"/>
    <n v="24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3956"/>
    <s v="CC27473956"/>
    <s v="ZOILA "/>
    <s v="LIGIA"/>
    <s v="JURADO"/>
    <s v="NOAP"/>
    <d v="1938-03-27T00:00:00"/>
    <n v="83"/>
    <n v="6"/>
    <s v="Persona mayor"/>
    <s v="Adulto Mayor"/>
    <s v="Desplazamiento"/>
    <s v="Desplazamiento forzado"/>
    <m/>
    <s v="Beneficiario"/>
    <m/>
    <s v="SIN DATO"/>
    <s v="Ninguna"/>
    <s v="San Francisco"/>
    <m/>
    <n v="320903009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5/02/2022"/>
    <n v="16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203230"/>
    <s v="CC5203230"/>
    <s v="LAUREANO"/>
    <s v="NONE"/>
    <s v="VALLEJO"/>
    <s v="GOMEZ"/>
    <d v="1942-08-26T00:00:00"/>
    <n v="79"/>
    <n v="6"/>
    <s v="Persona mayor"/>
    <s v="Adulto Mayor"/>
    <s v="Desplazamiento"/>
    <s v="Desplazamiento forzado"/>
    <m/>
    <s v="Beneficiario"/>
    <m/>
    <s v="SIN DATO"/>
    <s v="Ninguna"/>
    <s v="San Francisco"/>
    <m/>
    <n v="3209030091"/>
    <s v="Urbana"/>
    <m/>
    <x v="0"/>
    <x v="0"/>
    <s v="PUTUMAYO"/>
    <x v="0"/>
    <x v="0"/>
    <x v="0"/>
    <s v="I10X"/>
    <m/>
    <m/>
    <m/>
    <s v="Hipertension esencial (primaria)"/>
    <s v="Procedimiento"/>
    <n v="1"/>
    <s v="01890266"/>
    <s v="CONSULTA DE PRIMERA VEZ POR ESPECIALISTA EN MEDICINA INTERNA"/>
    <s v="10/02/2022"/>
    <n v="6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191"/>
    <s v="CC5350191"/>
    <s v="JOSE"/>
    <s v="FRANCISCO"/>
    <s v="LUCENA"/>
    <s v="VILLARREAL"/>
    <d v="1953-03-19T00:00:00"/>
    <n v="68"/>
    <n v="6"/>
    <s v="Persona mayor"/>
    <s v="Adulto Mayor"/>
    <s v="Ninguno"/>
    <s v="Ninguno"/>
    <m/>
    <s v="Beneficiario"/>
    <m/>
    <s v="SIN DATO"/>
    <s v="Ninguna"/>
    <s v="Sibundoy"/>
    <m/>
    <n v="3103030413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3/02/2022"/>
    <n v="8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05637"/>
    <s v="CC41105637"/>
    <s v="MARIETA "/>
    <s v="AMPARO"/>
    <s v="ARTEAGA"/>
    <s v="RENJIFO"/>
    <d v="1955-11-01T00:00:00"/>
    <n v="66"/>
    <n v="6"/>
    <s v="Persona mayor"/>
    <s v="Adulto Mayor"/>
    <s v="Ninguno"/>
    <s v="Ninguno"/>
    <m/>
    <s v="Beneficiario"/>
    <m/>
    <s v="SIN DATO"/>
    <s v="Ninguna"/>
    <s v="Sibundoy"/>
    <m/>
    <n v="3165463143"/>
    <s v="Urbana"/>
    <m/>
    <x v="0"/>
    <x v="2"/>
    <s v="PUTUMAYO"/>
    <x v="2"/>
    <x v="2"/>
    <x v="2"/>
    <s v="I10X"/>
    <m/>
    <m/>
    <m/>
    <s v="Hipertension esencial (primaria)"/>
    <s v="Procedimiento"/>
    <n v="1"/>
    <s v="00T0001038"/>
    <s v="TRANSPORTE COMERCIAL TERRESTRE - SIMPLE PUERTO ASIS ( PUTUMAYO ) A MOCOA ( PUTUMAYO )"/>
    <s v="15/02/2022"/>
    <n v="11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18120735"/>
    <s v="CC18120735"/>
    <s v="SILVIO"/>
    <s v="YAMIL"/>
    <s v="HERRERA"/>
    <s v="CAÑAS"/>
    <d v="1975-03-14T00:00:00"/>
    <n v="46"/>
    <n v="5"/>
    <s v="Adultez"/>
    <s v="Adulto Mayor"/>
    <s v="Ninguno"/>
    <s v="Ninguno"/>
    <m/>
    <s v="Beneficiario"/>
    <m/>
    <s v="SIN DATO"/>
    <s v="Ninguna"/>
    <s v="Sibundoy"/>
    <m/>
    <n v="3165463143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15"/>
    <s v="TRANSPORTE COMERCIAL TERRESTRE - SIMPLE MOCOA ( PUTUMAYO ) A PUERTO ASIS ( PUTUMAYO )"/>
    <s v="15/02/2022"/>
    <n v="15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774"/>
    <s v="CC27475774"/>
    <s v="CARMELA"/>
    <s v="NONE"/>
    <s v="CAIPE"/>
    <s v="DE MORA"/>
    <d v="1932-07-08T00:00:00"/>
    <n v="89"/>
    <n v="6"/>
    <s v="Persona mayor"/>
    <s v="Adulto Mayor"/>
    <s v="Ninguno"/>
    <s v="Ninguno"/>
    <m/>
    <s v="Beneficiario"/>
    <m/>
    <s v="SIN DATO"/>
    <s v="Ninguna"/>
    <s v="Sibundoy"/>
    <m/>
    <n v="321773479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0/02/2022"/>
    <n v="10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923"/>
    <s v="CC41181923"/>
    <s v="SANDRA"/>
    <s v="INES"/>
    <s v="BURBANO"/>
    <s v="JUAGIBIOY"/>
    <d v="1974-10-18T00:00:00"/>
    <n v="47"/>
    <n v="5"/>
    <s v="Adultez"/>
    <s v="Adulto Mayor"/>
    <s v="Ninguno"/>
    <s v="Ninguno"/>
    <m/>
    <s v="Beneficiario"/>
    <m/>
    <s v="SIN DATO"/>
    <s v="Ninguna"/>
    <s v="Sibundoy"/>
    <m/>
    <n v="314221193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1/02/2022"/>
    <n v="18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1775"/>
    <s v="CC97471775"/>
    <s v="VICTOR "/>
    <s v="HUGO"/>
    <s v="VILLOTA"/>
    <s v="CARDENAS"/>
    <d v="1975-11-24T00:00:00"/>
    <n v="46"/>
    <n v="5"/>
    <s v="Adultez"/>
    <s v="Adulto Mayor"/>
    <s v="Ninguno"/>
    <s v="Ninguno"/>
    <m/>
    <s v="Beneficiario"/>
    <m/>
    <s v="SIN DATO"/>
    <s v="Ninguna"/>
    <s v="Sibundoy"/>
    <m/>
    <n v="3206925237"/>
    <s v="Urbana"/>
    <m/>
    <x v="0"/>
    <x v="0"/>
    <s v="PUTUMAYO"/>
    <x v="0"/>
    <x v="0"/>
    <x v="0"/>
    <s v="I10X"/>
    <m/>
    <m/>
    <m/>
    <s v="Hipertension esencial (primaria)"/>
    <s v="Medicamento"/>
    <n v="1"/>
    <s v="19976349-02"/>
    <s v="NIMODIPINO 30 MG"/>
    <s v="28/02/2022"/>
    <n v="23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074183"/>
    <s v="CC27074183"/>
    <s v="MARIA"/>
    <s v="MARGARITA"/>
    <s v="GUERRERO"/>
    <s v="DE  GUERRERO"/>
    <d v="1948-01-27T00:00:00"/>
    <n v="74"/>
    <n v="6"/>
    <s v="Persona mayor"/>
    <s v="Adulto Mayor"/>
    <s v="Ninguno"/>
    <s v="Ninguno"/>
    <m/>
    <s v="Beneficiario"/>
    <m/>
    <s v="SIN DATO"/>
    <s v="Ninguna"/>
    <s v="Sibundoy"/>
    <m/>
    <n v="3146218877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1890305"/>
    <s v="CONSULTA DE CONTROL O DE SEGUIMIENTO POR ENFERMERIA"/>
    <s v="02/02/2022"/>
    <n v="30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216"/>
    <s v="CC5349216"/>
    <s v="JAIME"/>
    <s v="ARNULFO"/>
    <s v="JIMENEZ"/>
    <s v="CHINGAL"/>
    <d v="1948-12-02T00:00:00"/>
    <n v="73"/>
    <n v="6"/>
    <s v="Persona mayor"/>
    <s v="Adulto Mayor"/>
    <s v="Ninguno"/>
    <s v="Ninguno"/>
    <m/>
    <s v="Beneficiario"/>
    <m/>
    <s v="SIN DATO"/>
    <s v="Ninguna"/>
    <s v="San Francisco"/>
    <m/>
    <n v="3144121401"/>
    <s v="Urbana"/>
    <m/>
    <x v="0"/>
    <x v="2"/>
    <s v="PUTUMAYO"/>
    <x v="2"/>
    <x v="2"/>
    <x v="2"/>
    <s v="I10X"/>
    <s v="E119"/>
    <s v="N18X"/>
    <m/>
    <s v="Hipertension esencial (primaria)"/>
    <s v="Procedimiento"/>
    <n v="1"/>
    <s v="01890301"/>
    <s v="CONSULTA DE CONTROL O DE SEGUIMIENTO POR MEDICINA GENERAL"/>
    <s v="03/02/2022"/>
    <n v="8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20"/>
    <s v="CC27474120"/>
    <s v="GLORIA"/>
    <s v="LUZ"/>
    <s v="SANTACRUZ"/>
    <s v="LEON"/>
    <d v="1946-05-15T00:00:00"/>
    <n v="75"/>
    <n v="6"/>
    <s v="Persona mayor"/>
    <s v="Adulto Mayor"/>
    <s v="Ninguno"/>
    <s v="Ninguno"/>
    <m/>
    <s v="Beneficiario"/>
    <m/>
    <s v="SIN DATO"/>
    <s v="Ninguna"/>
    <s v="San Francisco"/>
    <m/>
    <n v="3128334171"/>
    <s v="Urbana"/>
    <m/>
    <x v="0"/>
    <x v="3"/>
    <s v="PUTUMAYO"/>
    <x v="3"/>
    <x v="3"/>
    <x v="3"/>
    <s v="I10X"/>
    <m/>
    <m/>
    <m/>
    <s v="Hipertension esencial (primaria)"/>
    <s v="Procedimiento"/>
    <n v="1"/>
    <s v="01902210"/>
    <s v="HEMOGRAMA IV ( HEMOGLOBINA HEMATOCRITO RECUENTO DE ERITROCITOS INDICES ERITROCITARIOS LEUCOGRAMA RECUENTO DE PLAQUETAS INDICES PLAQUETARIOS Y MORFOLOGIA ELECTRONICA E HISTOGRAMA ) AUTOMATIZADO"/>
    <s v="11/02/2022"/>
    <n v="1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352309"/>
    <s v="CC27352309"/>
    <s v="OLGA"/>
    <s v="MARIA"/>
    <s v="GOMEZ"/>
    <s v="DE CORDOBA"/>
    <d v="1939-10-10T00:00:00"/>
    <n v="82"/>
    <n v="6"/>
    <s v="Persona mayor"/>
    <s v="Adulto Mayor"/>
    <s v="Ninguno"/>
    <s v="Ninguno"/>
    <m/>
    <s v="Beneficiario"/>
    <m/>
    <s v="SIN DATO"/>
    <s v="Ninguna"/>
    <s v="San Francisco"/>
    <m/>
    <n v="310431322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3"/>
    <s v="GLUCOSA PRE Y POST PRANDIAL"/>
    <s v="11/02/2022"/>
    <n v="1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6467"/>
    <s v="CC27476467"/>
    <s v="ESPERANZA "/>
    <s v="DEL SOCORRO"/>
    <s v="CALVACHE"/>
    <s v="TERAN"/>
    <d v="1956-05-21T00:00:00"/>
    <n v="65"/>
    <n v="6"/>
    <s v="Persona mayor"/>
    <s v="Adulto Mayor"/>
    <s v="Ninguno"/>
    <s v="Ninguno"/>
    <m/>
    <s v="Beneficiario"/>
    <m/>
    <s v="SIN DATO"/>
    <s v="Ninguna"/>
    <s v="Sibundoy"/>
    <m/>
    <n v="3107229341"/>
    <s v="Urbana"/>
    <m/>
    <x v="0"/>
    <x v="3"/>
    <s v="PUTUMAYO"/>
    <x v="3"/>
    <x v="3"/>
    <x v="3"/>
    <s v="I10X"/>
    <m/>
    <m/>
    <m/>
    <s v="Hipertension esencial (primaria)"/>
    <s v="Procedimiento"/>
    <n v="1"/>
    <s v="01881202"/>
    <s v="ECOCARDIOGRAMA TRANSTORACICO"/>
    <s v="05/02/2022"/>
    <n v="1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68"/>
    <s v="CC5350368"/>
    <s v="LUIS"/>
    <s v="EDUARDO"/>
    <s v="LUCENA"/>
    <s v="VILLARREAL"/>
    <d v="1957-12-30T00:00:00"/>
    <n v="64"/>
    <n v="6"/>
    <s v="Persona mayor"/>
    <s v="Adulto Mayor"/>
    <s v="Ninguno"/>
    <s v="Ninguno"/>
    <m/>
    <s v="Beneficiario"/>
    <m/>
    <s v="SIN DATO"/>
    <s v="Ninguna"/>
    <s v="Sibundoy"/>
    <m/>
    <n v="3116186467"/>
    <s v="Urbana"/>
    <m/>
    <x v="0"/>
    <x v="0"/>
    <s v="PUTUMAYO"/>
    <x v="0"/>
    <x v="0"/>
    <x v="0"/>
    <s v="I10X"/>
    <m/>
    <m/>
    <m/>
    <s v="Hipertension esencial (primaria)"/>
    <s v="Procedimiento"/>
    <n v="1"/>
    <s v="01895004"/>
    <s v="MONITOREO AMBULATORIO DE PRESION ARTERIAL SISTEMICA"/>
    <s v="23/02/2022"/>
    <n v="2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167247"/>
    <s v="CC27167247"/>
    <s v="MARIA "/>
    <s v="ELENA"/>
    <s v="PAREDES"/>
    <s v="MONTENEGRO"/>
    <d v="1963-03-18T00:00:00"/>
    <n v="58"/>
    <n v="5"/>
    <s v="Adultez"/>
    <s v="Adulto Mayor"/>
    <s v="Desplazamiento"/>
    <s v="Desplazamiento forzado"/>
    <m/>
    <s v="Beneficiario"/>
    <m/>
    <s v="SIN DATO"/>
    <s v="Ninguna"/>
    <s v="Sibundoy"/>
    <m/>
    <n v="3215424944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68"/>
    <s v="TRIGLICERIDOS"/>
    <s v="14/02/2022"/>
    <n v="3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434"/>
    <s v="CC27476434"/>
    <s v="ILIA"/>
    <s v="AMPARO"/>
    <s v="CAMPAÑA"/>
    <s v="GELPUD"/>
    <d v="1955-07-08T00:00:00"/>
    <n v="66"/>
    <n v="6"/>
    <s v="Persona mayor"/>
    <s v="Adulto Mayor"/>
    <s v="Ninguno"/>
    <s v="Ninguno"/>
    <m/>
    <s v="Beneficiario"/>
    <m/>
    <s v="SIN DATO"/>
    <s v="Ninguna"/>
    <s v="Sibundoy"/>
    <m/>
    <n v="314631336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14/02/2022"/>
    <n v="3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193"/>
    <s v="CC27469193"/>
    <s v="ROSA"/>
    <s v="MARINA"/>
    <s v="TREJO"/>
    <s v="DE GUAQUEZ"/>
    <d v="1946-11-01T00:00:00"/>
    <n v="75"/>
    <n v="6"/>
    <s v="Persona mayor"/>
    <s v="Adulto Mayor"/>
    <s v="Ninguno"/>
    <s v="Ninguno"/>
    <m/>
    <s v="Beneficiario"/>
    <m/>
    <s v="SIN DATO"/>
    <s v="Ninguna"/>
    <s v="Santiago"/>
    <m/>
    <n v="3176981542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14/02/2022"/>
    <n v="11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581"/>
    <s v="CC27423581"/>
    <s v="DILIA"/>
    <s v="ZENEIDA"/>
    <s v="MELO"/>
    <s v="BENAVIDES"/>
    <d v="1956-10-02T00:00:00"/>
    <n v="65"/>
    <n v="6"/>
    <s v="Persona mayor"/>
    <s v="Adulto Mayor"/>
    <s v="Ninguno"/>
    <s v="Ninguno"/>
    <m/>
    <s v="Beneficiario"/>
    <m/>
    <s v="SIN DATO"/>
    <s v="Ninguna"/>
    <s v="Sibundoy"/>
    <m/>
    <n v="314253593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14/02/2022"/>
    <n v="23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0702616"/>
    <s v="CC30702616"/>
    <s v="MARTHA"/>
    <s v="MIRIAM"/>
    <s v="GOMEZ"/>
    <s v="DE LOPEZ"/>
    <d v="1951-10-02T00:00:00"/>
    <n v="70"/>
    <n v="6"/>
    <s v="Persona mayor"/>
    <s v="Adulto Mayor"/>
    <s v="Ninguno"/>
    <s v="Ninguno"/>
    <m/>
    <s v="Beneficiario"/>
    <m/>
    <s v="SIN DATO"/>
    <s v="Ninguna"/>
    <s v="San Francisco"/>
    <m/>
    <n v="314816775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14/02/2022"/>
    <n v="35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749"/>
    <s v="CC27469749"/>
    <s v="MIREYA"/>
    <s v="DEL CARMEN"/>
    <s v="REVELO"/>
    <s v="CORDOBA"/>
    <d v="1963-05-13T00:00:00"/>
    <n v="58"/>
    <n v="5"/>
    <s v="Adultez"/>
    <s v="Adulto Mayor"/>
    <s v="Ninguno"/>
    <s v="Ninguno"/>
    <m/>
    <s v="Beneficiario"/>
    <m/>
    <s v="SIN DATO"/>
    <s v="Ninguna"/>
    <s v="Santiago"/>
    <m/>
    <n v="310378677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5/02/2022"/>
    <n v="15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281"/>
    <s v="CC97470281"/>
    <s v="LUIS "/>
    <s v="ALVARO"/>
    <s v="CORAL"/>
    <s v="CAICEDO"/>
    <d v="1961-10-01T00:00:00"/>
    <n v="60"/>
    <n v="6"/>
    <s v="Persona mayor"/>
    <s v="Adulto Mayor"/>
    <s v="Ninguno"/>
    <s v="Ninguno"/>
    <m/>
    <s v="Beneficiario"/>
    <m/>
    <s v="SIN DATO"/>
    <s v="Ninguna"/>
    <s v="Sibundoy"/>
    <m/>
    <n v="3113632729"/>
    <s v="Urbana"/>
    <m/>
    <x v="0"/>
    <x v="4"/>
    <s v="PUTUMAYO"/>
    <x v="4"/>
    <x v="4"/>
    <x v="4"/>
    <s v="I10X"/>
    <m/>
    <m/>
    <m/>
    <s v="Hipertension esencial (primaria)"/>
    <s v="Procedimiento"/>
    <n v="1"/>
    <s v="01890266"/>
    <s v="CONSULTA DE PRIMERA VEZ POR ESPECIALISTA EN MEDICINA INTERNA"/>
    <s v="07/02/2022"/>
    <n v="7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6490"/>
    <s v="CC27476490"/>
    <s v="ANA "/>
    <s v="RITA"/>
    <s v="VIVAS"/>
    <s v="DE RUIZ"/>
    <d v="1950-01-17T00:00:00"/>
    <n v="72"/>
    <n v="6"/>
    <s v="Persona mayor"/>
    <s v="Adulto Mayor"/>
    <s v="Ninguno"/>
    <s v="Ninguno"/>
    <m/>
    <s v="Beneficiario"/>
    <m/>
    <s v="SIN DATO"/>
    <s v="Ninguna"/>
    <s v="San Francisco"/>
    <m/>
    <n v="3122950515"/>
    <s v="Urbana"/>
    <m/>
    <x v="0"/>
    <x v="4"/>
    <s v="PUTUMAYO"/>
    <x v="4"/>
    <x v="4"/>
    <x v="4"/>
    <s v="I10X"/>
    <s v="E119"/>
    <s v="N18X"/>
    <m/>
    <s v="Hipertension esencial (primaria)"/>
    <s v="Procedimiento"/>
    <n v="1"/>
    <s v="01881332"/>
    <s v="ECOGRAFIA DE VIAS URINARIAS ( RIÃƒÂ‘ONES - VEJIGA Y PROSTATA TRANSABDOMINAL )"/>
    <s v="07/02/2022"/>
    <n v="9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89069"/>
    <s v="CC12989069"/>
    <s v="JUANITO"/>
    <s v="CIRILO"/>
    <s v="LEGARDA"/>
    <s v="ERAZO"/>
    <d v="1961-07-09T00:00:00"/>
    <n v="60"/>
    <n v="6"/>
    <s v="Persona mayor"/>
    <s v="Adulto Mayor"/>
    <s v="Ninguno"/>
    <s v="Ninguno"/>
    <m/>
    <s v="Beneficiario"/>
    <m/>
    <s v="SIN DATO"/>
    <s v="Ninguna"/>
    <s v="Sibundoy"/>
    <m/>
    <n v="3117153729"/>
    <s v="Urbana"/>
    <m/>
    <x v="0"/>
    <x v="4"/>
    <s v="PUTUMAYO"/>
    <x v="4"/>
    <x v="4"/>
    <x v="4"/>
    <s v="I10X"/>
    <m/>
    <m/>
    <m/>
    <s v="Hipertension esencial (primaria)"/>
    <s v="Medicamento"/>
    <n v="1"/>
    <s v="55895-06"/>
    <s v="AMLODIPINO TABLETAS 5 MG"/>
    <s v="07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12"/>
    <s v="CC27474412"/>
    <s v="CARMEN"/>
    <s v="AURELIA"/>
    <s v="MAYORAL"/>
    <s v="ORDOÑEZ"/>
    <d v="1955-01-08T00:00:00"/>
    <n v="67"/>
    <n v="6"/>
    <s v="Persona mayor"/>
    <s v="Adulto Mayor"/>
    <s v="Ninguno"/>
    <s v="Ninguno"/>
    <m/>
    <s v="Beneficiario"/>
    <m/>
    <s v="SIN DATO"/>
    <s v="Ninguna"/>
    <s v="San Francisco"/>
    <m/>
    <n v="3138924917"/>
    <s v="Urbana"/>
    <m/>
    <x v="0"/>
    <x v="4"/>
    <s v="PUTUMAYO"/>
    <x v="4"/>
    <x v="4"/>
    <x v="4"/>
    <s v="I10X"/>
    <s v="E119"/>
    <s v="N18X"/>
    <m/>
    <s v="Hipertension esencial (primaria)"/>
    <s v="Procedimiento"/>
    <n v="1"/>
    <s v="01890301"/>
    <s v="CONSULTA DE CONTROL O DE SEGUIMIENTO POR MEDICINA GENERAL"/>
    <s v="01/02/2022"/>
    <n v="3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1958"/>
    <s v="CC41181958"/>
    <s v="OLIVIA"/>
    <s v="MARGOTH"/>
    <s v="BRAVO"/>
    <s v="LOPEZ"/>
    <d v="1971-12-20T00:00:00"/>
    <n v="50"/>
    <n v="5"/>
    <s v="Adultez"/>
    <s v="Adulto Mayor"/>
    <s v="Ninguno"/>
    <s v="Ninguno"/>
    <m/>
    <s v="Beneficiario"/>
    <m/>
    <s v="SIN DATO"/>
    <s v="Ninguna"/>
    <s v="Sibundoy"/>
    <m/>
    <n v="3104508302"/>
    <s v="Urbana"/>
    <m/>
    <x v="0"/>
    <x v="4"/>
    <s v="PUTUMAYO"/>
    <x v="4"/>
    <x v="4"/>
    <x v="4"/>
    <s v="I10X"/>
    <s v="E119"/>
    <m/>
    <m/>
    <s v="Hipertension esencial (primaria)"/>
    <s v="Medicamento"/>
    <n v="1"/>
    <s v="19965499-11"/>
    <s v="LOSARTAN 50MG TABLETAS RECUBIERTAS"/>
    <s v="01/02/2022"/>
    <n v="3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8100116"/>
    <s v="CC18100116"/>
    <s v="HELIODORO "/>
    <s v="NONE"/>
    <s v="CUELLAR "/>
    <s v="CUBILLOS"/>
    <d v="1942-07-18T00:00:00"/>
    <n v="79"/>
    <n v="6"/>
    <s v="Persona mayor"/>
    <s v="Adulto Mayor"/>
    <s v="Ninguno"/>
    <s v="Ninguno"/>
    <m/>
    <s v="Beneficiario"/>
    <m/>
    <s v="SIN DATO"/>
    <s v="Ninguna"/>
    <s v="Sibundoy"/>
    <m/>
    <n v="3113404239"/>
    <s v="Urbana"/>
    <m/>
    <x v="0"/>
    <x v="4"/>
    <s v="PUTUMAYO"/>
    <x v="4"/>
    <x v="4"/>
    <x v="4"/>
    <s v="I10X"/>
    <m/>
    <m/>
    <m/>
    <s v="Hipertension esencial (primaria)"/>
    <s v="Medicamento"/>
    <n v="1"/>
    <s v="19941418-01"/>
    <s v="METOCLOPRAMIDA 10 MG"/>
    <s v="01/02/2022"/>
    <n v="4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50027"/>
    <s v="CC5350027"/>
    <s v="FAUSTINO"/>
    <s v="LUIS"/>
    <s v="HERRERA"/>
    <s v="GUERRERO"/>
    <d v="1949-01-15T00:00:00"/>
    <n v="73"/>
    <n v="6"/>
    <s v="Persona mayor"/>
    <s v="Adulto Mayor"/>
    <s v="Ninguno"/>
    <s v="Ninguno"/>
    <m/>
    <s v="Beneficiario"/>
    <m/>
    <s v="SIN DATO"/>
    <s v="Ninguna"/>
    <s v="Sibundoy"/>
    <m/>
    <n v="3127790249"/>
    <s v="Urbana"/>
    <m/>
    <x v="0"/>
    <x v="2"/>
    <s v="PUTUMAYO"/>
    <x v="2"/>
    <x v="2"/>
    <x v="2"/>
    <s v="I10X"/>
    <m/>
    <m/>
    <m/>
    <s v="Hipertension esencial (primaria)"/>
    <s v="Medicamento"/>
    <n v="1"/>
    <s v="25040-25"/>
    <s v="ACETAMINOFEN 500 MG"/>
    <s v="11/02/2022"/>
    <n v="3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386819"/>
    <s v="CC27386819"/>
    <s v="JESUS"/>
    <s v="EULALIA"/>
    <s v="VELA"/>
    <s v="ARIAS"/>
    <d v="1956-01-05T00:00:00"/>
    <n v="66"/>
    <n v="6"/>
    <s v="Persona mayor"/>
    <s v="Adulto Mayor"/>
    <s v="Ninguno"/>
    <s v="Ninguno"/>
    <m/>
    <s v="Beneficiario"/>
    <m/>
    <s v="SIN DATO"/>
    <s v="Ninguna"/>
    <s v="Sibundoy"/>
    <m/>
    <n v="3228856710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38771-05"/>
    <s v="SUSPENSION DE HIDROXIDO DE ALUMINIO + MAGNESIO + SIMETICONA"/>
    <s v="11/02/2022"/>
    <n v="1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09665"/>
    <s v="CC5309665"/>
    <s v="FRANCO "/>
    <s v="HERIBERTO"/>
    <s v="LOPEZ"/>
    <s v="ALOMIA"/>
    <d v="1955-05-01T00:00:00"/>
    <n v="66"/>
    <n v="6"/>
    <s v="Persona mayor"/>
    <s v="Adulto Mayor"/>
    <s v="Ninguno"/>
    <s v="Ninguno"/>
    <m/>
    <s v="Beneficiario"/>
    <m/>
    <s v="SIN DATO"/>
    <s v="Ninguna"/>
    <s v="Sibundoy"/>
    <m/>
    <n v="3228856710"/>
    <s v="Urbana"/>
    <m/>
    <x v="0"/>
    <x v="2"/>
    <s v="PUTUMAYO"/>
    <x v="2"/>
    <x v="2"/>
    <x v="2"/>
    <s v="I10X"/>
    <m/>
    <m/>
    <m/>
    <s v="Hipertension esencial (primaria)"/>
    <s v="Medicamento"/>
    <n v="1"/>
    <s v="29317-01"/>
    <s v="TINIDAZOL TABLETAS 500 MG"/>
    <s v="11/02/2022"/>
    <n v="5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655"/>
    <s v="CC41180655"/>
    <s v="IRMA"/>
    <s v="GLADYS"/>
    <s v="PANTOJA"/>
    <s v="CAICEDO"/>
    <d v="1961-08-01T00:00:00"/>
    <n v="60"/>
    <n v="6"/>
    <s v="Persona mayor"/>
    <s v="Adulto Mayor"/>
    <s v="Ninguno"/>
    <s v="Ninguno"/>
    <m/>
    <s v="Beneficiario"/>
    <m/>
    <s v="SIN DATO"/>
    <s v="Ninguna"/>
    <s v="Sibundoy"/>
    <m/>
    <n v="3136377022"/>
    <s v="Urbana"/>
    <m/>
    <x v="0"/>
    <x v="2"/>
    <s v="PUTUMAYO"/>
    <x v="2"/>
    <x v="2"/>
    <x v="2"/>
    <s v="I10X"/>
    <m/>
    <m/>
    <m/>
    <s v="Hipertension esencial (primaria)"/>
    <s v="Medicamento"/>
    <n v="1"/>
    <s v="19965499-09"/>
    <s v="LOSARTAN 50MG TABLETAS RECUBIERTAS"/>
    <s v="11/02/2022"/>
    <n v="1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573"/>
    <s v="CC27469573"/>
    <s v="NELLY"/>
    <s v="OMAIRA"/>
    <s v="BERNAL"/>
    <s v="MORENO"/>
    <d v="1958-01-30T00:00:00"/>
    <n v="64"/>
    <n v="6"/>
    <s v="Persona mayor"/>
    <s v="Adulto Mayor"/>
    <s v="Ninguno"/>
    <s v="Ninguno"/>
    <m/>
    <s v="Beneficiario"/>
    <m/>
    <s v="SIN DATO"/>
    <s v="Ninguna"/>
    <s v="Santiago"/>
    <m/>
    <n v="3143244654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11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84"/>
    <s v="CC97470184"/>
    <s v="LUIS"/>
    <s v="EUGENIO"/>
    <s v="CAICEDO"/>
    <s v="CHAVEZ"/>
    <d v="1961-05-29T00:00:00"/>
    <n v="60"/>
    <n v="6"/>
    <s v="Persona mayor"/>
    <s v="Adulto Mayor"/>
    <s v="Ninguno"/>
    <s v="Ninguno"/>
    <m/>
    <s v="Beneficiario"/>
    <m/>
    <s v="SIN DATO"/>
    <s v="Ninguna"/>
    <s v="Sibundoy"/>
    <m/>
    <n v="3127722280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11/02/2022"/>
    <n v="58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97480052"/>
    <s v="CC97480052"/>
    <s v="HERNANDO"/>
    <s v="TULIO"/>
    <s v="CASTRO"/>
    <s v="MEJIA"/>
    <d v="1960-09-14T00:00:00"/>
    <n v="61"/>
    <n v="6"/>
    <s v="Persona mayor"/>
    <s v="Adulto Mayor"/>
    <s v="Ninguno"/>
    <s v="Ninguno"/>
    <m/>
    <s v="Beneficiario"/>
    <m/>
    <s v="SIN DATO"/>
    <s v="Ninguna"/>
    <s v="Sibundoy"/>
    <m/>
    <n v="3143629838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11/02/2022"/>
    <n v="12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Beneficiario"/>
    <s v="AC"/>
    <m/>
    <s v="CC"/>
    <n v="27476249"/>
    <s v="CC27476249"/>
    <s v="BLANCA"/>
    <s v="JUDITH"/>
    <s v="ROSERO"/>
    <s v="BURBANO"/>
    <d v="1952-02-12T00:00:00"/>
    <n v="70"/>
    <n v="6"/>
    <s v="Persona mayor"/>
    <s v="Adulto Mayor"/>
    <s v="Ninguno"/>
    <s v="Ninguno"/>
    <m/>
    <s v="Beneficiario"/>
    <m/>
    <s v="SIN DATO"/>
    <s v="Ninguna"/>
    <s v="Santiago"/>
    <m/>
    <n v="3216233390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0073098-45"/>
    <s v="NAPROZOLÂ®"/>
    <s v="11/02/2022"/>
    <n v="8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439"/>
    <s v="CC41180439"/>
    <s v="MARIANA"/>
    <s v="DE JESUS"/>
    <s v="ALVARADO"/>
    <s v="VIVEROS"/>
    <d v="1962-09-06T00:00:00"/>
    <n v="59"/>
    <n v="5"/>
    <s v="Adultez"/>
    <s v="Adulto Mayor"/>
    <s v="Ninguno"/>
    <s v="Ninguno"/>
    <m/>
    <s v="Beneficiario"/>
    <m/>
    <s v="SIN DATO"/>
    <s v="Ninguna"/>
    <s v="Sibundoy"/>
    <m/>
    <n v="310297602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1/02/2022"/>
    <n v="14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54682"/>
    <s v="CC12954682"/>
    <s v="JOSE"/>
    <s v="EMILIO"/>
    <s v="JARAMILLO"/>
    <s v="BURGOS"/>
    <d v="1950-07-07T00:00:00"/>
    <n v="71"/>
    <n v="6"/>
    <s v="Persona mayor"/>
    <s v="Adulto Mayor"/>
    <s v="Ninguno"/>
    <s v="Ninguno"/>
    <m/>
    <s v="Beneficiario"/>
    <m/>
    <s v="SIN DATO"/>
    <s v="Ninguna"/>
    <s v="Sibundoy"/>
    <m/>
    <n v="320269611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4/02/2022"/>
    <n v="3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41101877"/>
    <s v="CC41101877"/>
    <s v="AURA"/>
    <s v="CECILIA"/>
    <s v="DEL CASTILLO"/>
    <s v="RAMIREZ"/>
    <d v="1956-02-18T00:00:00"/>
    <n v="63"/>
    <n v="6"/>
    <s v="Persona mayor"/>
    <s v="Otro Grupo Poblacional"/>
    <s v="Ninguno"/>
    <s v="Ninguno"/>
    <m/>
    <s v="Beneficiario"/>
    <m/>
    <s v="SIN DATO"/>
    <s v="Ninguna"/>
    <s v="Puerto Caicedo"/>
    <m/>
    <n v="3202482132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11/02/2022"/>
    <n v="3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39840240"/>
    <s v="CC39840240"/>
    <s v="OFELIA"/>
    <s v="NONE"/>
    <s v="FLORES"/>
    <s v="DE AGUDELO"/>
    <d v="1946-08-31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22442261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11/02/2022"/>
    <n v="4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Beneficiario"/>
    <s v="AC"/>
    <m/>
    <s v="CC"/>
    <n v="15570357"/>
    <s v="CC15570357"/>
    <s v="BERTULFO"/>
    <s v="ZULES "/>
    <s v="FLOR "/>
    <s v="NOAP"/>
    <d v="1946-11-28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115771487"/>
    <s v="Urbana"/>
    <m/>
    <x v="0"/>
    <x v="0"/>
    <s v="PUTUMAYO"/>
    <x v="0"/>
    <x v="0"/>
    <x v="0"/>
    <s v="I10X"/>
    <m/>
    <m/>
    <m/>
    <s v="Hipertension esencial (primaria)"/>
    <s v="Procedimiento"/>
    <n v="1"/>
    <s v="01890266"/>
    <s v="CONSULTA DE PRIMERA VEZ POR ESPECIALISTA EN MEDICINA INTERNA"/>
    <s v="04/02/2022"/>
    <n v="5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27079555"/>
    <s v="CC27079555"/>
    <s v="MARIA"/>
    <s v="ETELVINA"/>
    <s v="MOLINA"/>
    <s v="RODRIGUEZ"/>
    <d v="1951-05-19T00:00:00"/>
    <n v="68"/>
    <n v="6"/>
    <s v="Persona mayor"/>
    <s v="Otro Grupo Poblacional"/>
    <s v="Ninguno"/>
    <s v="Ninguno"/>
    <m/>
    <s v="Beneficiario"/>
    <m/>
    <s v="SIN DATO"/>
    <s v="Ninguna"/>
    <s v="Puerto Caicedo"/>
    <m/>
    <n v="3115896845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9/02/2022"/>
    <n v="4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117486273"/>
    <s v="CC1117486273"/>
    <s v="CRISTIAM"/>
    <s v="CAMILO"/>
    <s v="LOPEZ"/>
    <s v="OLAYA"/>
    <d v="1986-03-28T00:00:00"/>
    <n v="33"/>
    <n v="5"/>
    <s v="Adultez"/>
    <s v="Otro Grupo Poblacional"/>
    <s v="Desplazamiento"/>
    <s v="Desplazamiento forzado"/>
    <m/>
    <s v="Beneficiario"/>
    <m/>
    <s v="SIN DATO"/>
    <s v="Ninguna"/>
    <s v="Puerto Caicedo"/>
    <m/>
    <n v="313870189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5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2970385"/>
    <s v="CC12970385"/>
    <s v="JUAN"/>
    <s v="FRANCISCO"/>
    <s v="SANZ"/>
    <s v="ERAZO"/>
    <d v="1959-01-27T00:00:00"/>
    <n v="60"/>
    <n v="6"/>
    <s v="Persona mayor"/>
    <m/>
    <s v="Ninguno"/>
    <s v="Ninguno"/>
    <m/>
    <s v="Beneficiario"/>
    <m/>
    <s v="SIN DATO"/>
    <s v="Afrodescendiente"/>
    <s v="Puerto Caicedo"/>
    <m/>
    <n v="3106197197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28/02/2022"/>
    <n v="1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359842"/>
    <s v="CC27359842"/>
    <s v="RUTH"/>
    <s v="LETICIA"/>
    <s v="GUANGA"/>
    <s v="ROSERO"/>
    <d v="1963-04-03T00:00:00"/>
    <n v="58"/>
    <n v="5"/>
    <s v="Adultez"/>
    <s v="Otro Grupo Poblacional"/>
    <s v="Ninguno"/>
    <s v="Ninguno"/>
    <m/>
    <s v="Beneficiario"/>
    <m/>
    <s v="SIN DATO"/>
    <s v="Ninguna"/>
    <s v="Valle Del Guamuez"/>
    <m/>
    <n v="3125068099"/>
    <s v="Urbana"/>
    <m/>
    <x v="0"/>
    <x v="2"/>
    <s v="PUTUMAYO"/>
    <x v="2"/>
    <x v="2"/>
    <x v="2"/>
    <s v="I10X"/>
    <m/>
    <m/>
    <m/>
    <s v="Hipertension esencial (primaria)"/>
    <s v="Procedimiento"/>
    <n v="1"/>
    <s v="01895001"/>
    <s v="MONITOREO ELECTROCARDIOGRAFICO CONTINUO ( HOLTER )"/>
    <s v="23/02/2022"/>
    <n v="15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474319"/>
    <s v="CC27474319"/>
    <s v="AIDA "/>
    <s v="SOCORRO"/>
    <s v="DELGADO"/>
    <s v="PORTILLA"/>
    <d v="1956-05-21T00:00:00"/>
    <n v="65"/>
    <n v="6"/>
    <s v="Persona mayor"/>
    <s v="Otro Grupo Poblacional"/>
    <s v="Ninguno"/>
    <s v="Ninguno"/>
    <m/>
    <s v="Beneficiario"/>
    <m/>
    <s v="SIN DATO"/>
    <s v="Ninguna"/>
    <s v="Valle Del Guamuez"/>
    <m/>
    <n v="310540583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09/02/2022"/>
    <n v="15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635"/>
    <s v="CC5348635"/>
    <s v="JORGE "/>
    <s v="NONE"/>
    <s v="GUERRERO"/>
    <s v="NOAP"/>
    <d v="1962-09-29T00:00:00"/>
    <n v="59"/>
    <n v="5"/>
    <s v="Adultez"/>
    <s v="Otro Grupo Poblacional"/>
    <s v="Ninguno"/>
    <s v="Ninguno"/>
    <m/>
    <s v="Beneficiario"/>
    <m/>
    <s v="SIN DATO"/>
    <s v="Ninguna"/>
    <s v="Valle Del Guamuez"/>
    <m/>
    <n v="3143306769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68"/>
    <s v="TRIGLICERIDOS"/>
    <s v="09/02/2022"/>
    <n v="19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346"/>
    <s v="CC5348346"/>
    <s v="JESUS "/>
    <s v="ANTONIO"/>
    <s v="CASTILLO "/>
    <s v="CORDOBA"/>
    <d v="1958-11-29T00:00:00"/>
    <n v="63"/>
    <n v="6"/>
    <s v="Persona mayor"/>
    <m/>
    <s v="Ninguno"/>
    <s v="Ninguno"/>
    <m/>
    <s v="Beneficiario"/>
    <m/>
    <s v="SIN DATO"/>
    <s v="Ninguna"/>
    <s v="Valle Del Guamuez"/>
    <m/>
    <n v="3203065652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44"/>
    <s v="GLUCOSA CURVA DE TOLERANCIA. -- INCY : CARGA DE GLUCOSA. -- EXCY : 903884 - 903885 - 903886 - 903887 - 903888 - 903889 - 903890 - 903891 - 903892 - 903893 Y 903894"/>
    <s v="09/02/2022"/>
    <n v="162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167643"/>
    <s v="CC27167643"/>
    <s v="AYDA "/>
    <s v="YOLANDA"/>
    <s v="CHAVEZ "/>
    <s v="HERNANDEZ"/>
    <d v="1968-02-09T00:00:00"/>
    <n v="54"/>
    <n v="5"/>
    <s v="Adultez"/>
    <m/>
    <s v="Ninguno"/>
    <s v="Ninguno"/>
    <m/>
    <s v="Beneficiario"/>
    <m/>
    <s v="SIN DATO"/>
    <s v="Ninguna"/>
    <s v="Valle Del Guamuez"/>
    <m/>
    <n v="3133914209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09/02/2022"/>
    <n v="13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5298571"/>
    <s v="CC5298571"/>
    <s v="GILBERTO "/>
    <s v="NONE"/>
    <s v="ACOSTA "/>
    <s v="QUINTERO"/>
    <d v="1948-10-22T00:00:00"/>
    <n v="73"/>
    <n v="6"/>
    <s v="Persona mayor"/>
    <m/>
    <s v="Ninguno"/>
    <s v="Ninguno"/>
    <m/>
    <s v="Beneficiario"/>
    <m/>
    <s v="SIN DATO"/>
    <s v="Ninguna"/>
    <s v="Valle Del Guamuez"/>
    <m/>
    <n v="322826525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9/02/2022"/>
    <n v="11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41115078"/>
    <s v="CC41115078"/>
    <s v="MARGARITA "/>
    <s v="NONE"/>
    <s v="CUARAN"/>
    <s v="NOAP"/>
    <d v="1948-04-29T00:00:00"/>
    <n v="73"/>
    <n v="6"/>
    <s v="Persona mayor"/>
    <m/>
    <s v="Ninguno"/>
    <s v="Ninguno"/>
    <m/>
    <s v="Beneficiario"/>
    <m/>
    <s v="SIN DATO"/>
    <s v="Ninguna"/>
    <s v="Valle Del Guamuez"/>
    <m/>
    <n v="3204042131"/>
    <s v="Urbana"/>
    <m/>
    <x v="0"/>
    <x v="3"/>
    <s v="PUTUMAYO"/>
    <x v="3"/>
    <x v="3"/>
    <x v="3"/>
    <s v="I10X"/>
    <m/>
    <m/>
    <m/>
    <s v="Hipertension esencial (primaria)"/>
    <s v="Procedimiento"/>
    <n v="1"/>
    <s v="01890101"/>
    <s v="ATENCION ( VISITA ) DOMICILIARIA - POR MEDICINA GENERAL"/>
    <s v="04/02/2022"/>
    <n v="11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5177676"/>
    <s v="CC55177676"/>
    <s v="CLAUDIA "/>
    <s v="CRISTINA"/>
    <s v="PEREZ  "/>
    <s v="NOAP"/>
    <d v="1976-10-12T00:00:00"/>
    <n v="45"/>
    <n v="5"/>
    <s v="Adultez"/>
    <m/>
    <s v="Ninguno"/>
    <s v="Ninguno"/>
    <m/>
    <s v="Beneficiario"/>
    <m/>
    <s v="SIN DATO"/>
    <s v="Ninguna"/>
    <s v="Valle Del Guamuez"/>
    <m/>
    <n v="3107862259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7/02/2022"/>
    <n v="104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2998535"/>
    <s v="CC12998535"/>
    <s v="OSWALDO "/>
    <s v="ABELARDO "/>
    <s v="CORDOBA "/>
    <s v="MEJIA "/>
    <d v="1970-06-24T00:00:00"/>
    <n v="51"/>
    <n v="5"/>
    <s v="Adultez"/>
    <s v="Adulto Mayor"/>
    <s v="Ninguno"/>
    <s v="Ninguno"/>
    <m/>
    <s v="Beneficiario"/>
    <m/>
    <s v="SIN DATO"/>
    <s v="Ninguna"/>
    <s v="Valle Del Guamuez"/>
    <m/>
    <n v="320698081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7/02/2022"/>
    <n v="4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3439158"/>
    <s v="CC3439158"/>
    <s v="CRUZ "/>
    <s v="MARIA "/>
    <s v="ZAPATA "/>
    <s v="VANEGAS "/>
    <d v="1942-08-08T00:00:00"/>
    <n v="79"/>
    <n v="6"/>
    <s v="Persona mayor"/>
    <m/>
    <s v="Ninguno"/>
    <s v="Ninguno"/>
    <m/>
    <s v="Beneficiario"/>
    <m/>
    <s v="SIN DATO"/>
    <s v="Ninguna"/>
    <s v="Valle Del Guamuez"/>
    <m/>
    <n v="3105522617"/>
    <s v="Urbana"/>
    <m/>
    <x v="0"/>
    <x v="1"/>
    <s v="PUTUMAYO"/>
    <x v="1"/>
    <x v="1"/>
    <x v="1"/>
    <s v="I10X"/>
    <s v="E119"/>
    <s v="N18X"/>
    <m/>
    <s v="Hipertension esencial (primaria)"/>
    <s v="Medicamento"/>
    <n v="1"/>
    <s v="19961372-07"/>
    <s v="PRATENÂ® 1 MG TABLETA"/>
    <s v="11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27185836"/>
    <s v="CC27185836"/>
    <s v="FLORINDA "/>
    <s v="NONE"/>
    <s v="DIAZ "/>
    <s v="RODRIGUEZ "/>
    <d v="1964-07-20T00:00:00"/>
    <n v="57"/>
    <n v="5"/>
    <s v="Adultez"/>
    <m/>
    <s v="Ninguno"/>
    <s v="Ninguno"/>
    <m/>
    <s v="Beneficiario"/>
    <m/>
    <s v="SIN DATO"/>
    <s v="Ninguna"/>
    <s v="Valle Del Guamuez"/>
    <m/>
    <n v="3214989038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9/02/2022"/>
    <n v="4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9173481"/>
    <s v="CC19173481"/>
    <s v="TIBERIO "/>
    <s v="NONE"/>
    <s v="GIRALDO "/>
    <s v="ARBELAEZ "/>
    <d v="1952-04-09T00:00:00"/>
    <n v="69"/>
    <n v="6"/>
    <s v="Persona mayor"/>
    <m/>
    <s v="Ninguno"/>
    <s v="Ninguno"/>
    <m/>
    <s v="Beneficiario"/>
    <m/>
    <s v="SIN DATO"/>
    <s v="Ninguna"/>
    <s v="Valle Del Guamuez"/>
    <m/>
    <n v="3206102601"/>
    <s v="Urbana"/>
    <m/>
    <x v="0"/>
    <x v="1"/>
    <s v="PUTUMAYO"/>
    <x v="1"/>
    <x v="1"/>
    <x v="1"/>
    <s v="I10X"/>
    <m/>
    <m/>
    <m/>
    <s v="Hipertension esencial (primaria)"/>
    <s v="Procedimiento"/>
    <n v="1"/>
    <s v="00Q0000773"/>
    <s v="PAQUETE HIPERTENSION ARTERIAL SIN O CON ENFERMEDAD RENAL CRONICA ESTADIOS 1 - 2 - IPS ESPECIALIZADA"/>
    <s v="28/02/2022"/>
    <n v="4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Sustituto Pensional"/>
    <s v="AC"/>
    <m/>
    <s v="CC"/>
    <n v="867232"/>
    <s v="CC867232"/>
    <s v="MANUEL "/>
    <s v="NONE"/>
    <s v="ARANDA "/>
    <s v="VIGO "/>
    <d v="1945-04-28T00:00:00"/>
    <n v="76"/>
    <n v="6"/>
    <s v="Persona mayor"/>
    <m/>
    <s v="Ninguno"/>
    <s v="Ninguno"/>
    <m/>
    <s v="Beneficiario"/>
    <m/>
    <s v="SIN DATO"/>
    <s v="Ninguna"/>
    <s v="Valle Del Guamuez"/>
    <m/>
    <n v="3507418895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19985898-01"/>
    <s v="ACIDO ALENDRONICO 70MG TABLETAS"/>
    <s v="17/02/2022"/>
    <n v="5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98332526"/>
    <s v="CC98332526"/>
    <s v="LUIS"/>
    <s v="ALBERTO"/>
    <s v="CABRERA"/>
    <s v="TAPIA"/>
    <d v="1964-05-30T00:00:00"/>
    <n v="57"/>
    <n v="5"/>
    <s v="Adultez"/>
    <s v="Otro Grupo Poblacional"/>
    <s v="Ninguno"/>
    <s v="Ninguno"/>
    <m/>
    <s v="Beneficiario"/>
    <m/>
    <s v="Con discapacidad"/>
    <s v="Ninguna"/>
    <s v="Villagarzón"/>
    <m/>
    <n v="3168413367"/>
    <s v="Urbana"/>
    <m/>
    <x v="0"/>
    <x v="0"/>
    <s v="PUTUMAYO"/>
    <x v="0"/>
    <x v="0"/>
    <x v="0"/>
    <s v="I10X"/>
    <m/>
    <m/>
    <m/>
    <s v="Hipertension esencial (primaria)"/>
    <s v="Medicamento"/>
    <n v="1"/>
    <s v="32623-08"/>
    <s v="ACIDO FOLICO TABLETAS 5MG"/>
    <s v="10/02/2022"/>
    <n v="4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361"/>
    <s v="CC27355361"/>
    <s v="ROSARIO"/>
    <s v="YOMAR"/>
    <s v="ORTEGA"/>
    <s v="BENAVIDES"/>
    <d v="1960-12-14T00:00:00"/>
    <n v="61"/>
    <n v="6"/>
    <s v="Persona mayor"/>
    <s v="Otro Grupo Poblacional"/>
    <s v="Ninguno"/>
    <s v="Ninguno"/>
    <m/>
    <s v="Beneficiario"/>
    <m/>
    <s v="Con discapacidad"/>
    <s v="Ninguna"/>
    <s v="Mocoa"/>
    <m/>
    <n v="3125490553"/>
    <s v="Urbana"/>
    <m/>
    <x v="0"/>
    <x v="0"/>
    <s v="PUTUMAYO"/>
    <x v="0"/>
    <x v="0"/>
    <x v="0"/>
    <s v="I10X"/>
    <m/>
    <m/>
    <m/>
    <s v="Hipertension esencial (primaria)"/>
    <s v="Medicamento"/>
    <n v="1"/>
    <s v="19934690-01"/>
    <s v="CALCITRIOL 0.25 MCG CAPSULA BLANDA"/>
    <s v="10/02/2022"/>
    <n v="7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6479"/>
    <s v="CC1124866479"/>
    <s v="JUAN"/>
    <s v="CAMILO"/>
    <s v="LOPEZ"/>
    <s v="DELGADO"/>
    <d v="1998-11-03T00:00:00"/>
    <n v="23"/>
    <n v="4"/>
    <s v="Juventud"/>
    <s v="Otro Grupo Poblacional"/>
    <s v="Desplazamiento"/>
    <s v="Desplazamiento forzado"/>
    <m/>
    <s v="Beneficiario"/>
    <m/>
    <s v="Con discapacidad"/>
    <s v="Ninguna"/>
    <s v="Mocoa"/>
    <m/>
    <n v="322249245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8/02/2022"/>
    <n v="2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18"/>
    <s v="CC41181518"/>
    <s v="OLGA"/>
    <s v="ISABEL"/>
    <s v="RAMIREZ"/>
    <s v="YANDUN"/>
    <d v="1969-09-21T00:00:00"/>
    <n v="52"/>
    <n v="5"/>
    <s v="Adultez"/>
    <s v="Otro Grupo Poblacional"/>
    <s v="Desplazamiento"/>
    <s v="Desplazamiento forzado"/>
    <m/>
    <s v="Beneficiario"/>
    <m/>
    <s v="Sin discapacidad"/>
    <s v="Ninguna"/>
    <s v="Villagarzón"/>
    <m/>
    <n v="3208529488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8/02/2022"/>
    <n v="8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280"/>
    <s v="CC18122280"/>
    <s v="CESAR"/>
    <s v="AUGUSTO"/>
    <s v="MARTINEZ"/>
    <s v="ALBAN"/>
    <d v="1953-11-04T00:00:00"/>
    <n v="68"/>
    <n v="6"/>
    <s v="Persona mayor"/>
    <s v="Otro Grupo Poblacional"/>
    <s v="Ninguno"/>
    <s v="Ninguno"/>
    <m/>
    <s v="Beneficiario"/>
    <m/>
    <s v="Sin discapacidad"/>
    <s v="Ninguna"/>
    <s v="Mocoa"/>
    <m/>
    <n v="3115949082"/>
    <s v="Urbana"/>
    <m/>
    <x v="0"/>
    <x v="4"/>
    <s v="PUTUMAYO"/>
    <x v="4"/>
    <x v="4"/>
    <x v="4"/>
    <s v="I10X"/>
    <s v="N18X"/>
    <m/>
    <m/>
    <s v="Hipertension esencial (primaria)"/>
    <s v="Medicamento"/>
    <n v="1"/>
    <s v="55894-14"/>
    <s v="AMLODIPINO TABLETAS POR 10 MG"/>
    <s v="01/02/2022"/>
    <n v="58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723"/>
    <s v="CC27474723"/>
    <s v="ESTHER"/>
    <s v="ROSARIO"/>
    <s v="CARLOSAMA"/>
    <s v="BURBANO"/>
    <d v="1970-06-17T00:00:00"/>
    <n v="51"/>
    <n v="5"/>
    <s v="Adultez"/>
    <s v="Otro Grupo Poblacional"/>
    <s v="Desplazamiento"/>
    <s v="Homicidio"/>
    <m/>
    <s v="Beneficiario"/>
    <m/>
    <s v="Sin discapacidad"/>
    <s v="Ninguna"/>
    <s v="Mocoa"/>
    <m/>
    <n v="3114803590"/>
    <s v="Urbana"/>
    <m/>
    <x v="0"/>
    <x v="4"/>
    <s v="PUTUMAYO"/>
    <x v="4"/>
    <x v="4"/>
    <x v="4"/>
    <s v="I10X"/>
    <m/>
    <m/>
    <m/>
    <s v="Hipertension esencial (primaria)"/>
    <s v="Medicamento"/>
    <n v="1"/>
    <s v="20027645-29"/>
    <s v="LEVOTIROXINA 25 MCG TABLETAS"/>
    <s v="01/02/2022"/>
    <n v="3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297242"/>
    <s v="CC5297242"/>
    <s v="CARLOS"/>
    <s v="ASSUR"/>
    <s v="RODRIGUEZ"/>
    <s v="LIEVANO"/>
    <d v="1944-08-14T00:00:00"/>
    <n v="77"/>
    <n v="6"/>
    <s v="Persona mayor"/>
    <s v="Otro Grupo Poblacional"/>
    <s v="Ninguno"/>
    <s v="Ninguno"/>
    <m/>
    <s v="Beneficiario"/>
    <m/>
    <s v="Sin discapacidad"/>
    <s v="Ninguna"/>
    <s v="Mocoa"/>
    <m/>
    <n v="3103772249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2/02/2022"/>
    <n v="2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60414"/>
    <s v="CC27360414"/>
    <s v="RUTH"/>
    <s v="ADRIANA"/>
    <s v="GOMEZ"/>
    <s v="LUNA"/>
    <d v="1963-10-15T00:00:00"/>
    <n v="58"/>
    <n v="5"/>
    <s v="Adultez"/>
    <s v="Otro Grupo Poblacional"/>
    <s v="Ninguno"/>
    <s v="Ninguno"/>
    <m/>
    <s v="Beneficiario"/>
    <m/>
    <s v="SIN DATO"/>
    <s v="Ninguna"/>
    <s v="Mocoa"/>
    <m/>
    <n v="3115268686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7/02/2022"/>
    <n v="3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42113"/>
    <s v="CC18142113"/>
    <s v="RODOLFO"/>
    <s v="AZARIAS"/>
    <s v="GOMEZ"/>
    <s v="DIAZ"/>
    <d v="1952-09-10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25210448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3/02/2022"/>
    <n v="57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25171"/>
    <s v="CC39825171"/>
    <s v="YENNY"/>
    <s v="ALEXANDRA"/>
    <s v="RAMIREZ"/>
    <s v="GOMEZ"/>
    <d v="1969-05-26T00:00:00"/>
    <n v="52"/>
    <n v="5"/>
    <s v="Adultez"/>
    <s v="Otro Grupo Poblacional"/>
    <s v="Ninguno"/>
    <s v="Ninguno"/>
    <m/>
    <s v="Beneficiario"/>
    <m/>
    <s v="SIN DATO"/>
    <s v="Ninguna"/>
    <s v="Mocoa"/>
    <m/>
    <n v="3135992145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170"/>
    <s v="TRANSPORTE COMERCIAL TERRESTRE - SIMPLE PASTO ( NARIÃƒÂ‘O ) A SIBUNDOY ( PUTUMAYO )"/>
    <s v="24/02/2022"/>
    <n v="4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344"/>
    <s v="CC18123344"/>
    <s v="JULIO"/>
    <s v="BAIRON"/>
    <s v="VIVEROS"/>
    <s v="CHAVEZ"/>
    <d v="1960-08-15T00:00:00"/>
    <n v="61"/>
    <n v="6"/>
    <s v="Persona mayor"/>
    <s v="Otro Grupo Poblacional"/>
    <s v="Ninguno"/>
    <s v="Ninguno"/>
    <m/>
    <s v="Beneficiario"/>
    <m/>
    <s v="SIN DATO"/>
    <s v="Ninguna"/>
    <s v="Mocoa"/>
    <m/>
    <n v="3175760611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170"/>
    <s v="TRANSPORTE COMERCIAL TERRESTRE - SIMPLE PASTO ( NARIÃƒÂ‘O ) A SIBUNDOY ( PUTUMAYO )"/>
    <s v="24/02/2022"/>
    <n v="13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1"/>
    <s v="CC27356161"/>
    <s v="MARIA"/>
    <s v="MARLENY"/>
    <s v="ANACONA"/>
    <s v="BERMEO"/>
    <d v="1967-12-12T00:00:00"/>
    <n v="54"/>
    <n v="5"/>
    <s v="Adultez"/>
    <s v="Otro Grupo Poblacional"/>
    <s v="Desplazamiento"/>
    <s v="Amenaza"/>
    <m/>
    <s v="Beneficiario"/>
    <m/>
    <s v="SIN DATO"/>
    <s v="Indígena"/>
    <s v="Mocoa"/>
    <m/>
    <n v="3138575527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41"/>
    <s v="TRANSPORTE COMERCIAL TERRESTRE - SIMPLE SIBUNDOY ( PUTUMAYO ) A PASTO ( NARIÃƒÂ‘O )"/>
    <s v="23/02/2022"/>
    <n v="16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62599"/>
    <s v="CC12962599"/>
    <s v="CAMPO"/>
    <s v="HUGO"/>
    <s v="BARRERA"/>
    <s v="BOTINA"/>
    <d v="1957-04-02T00:00:00"/>
    <n v="64"/>
    <n v="6"/>
    <s v="Persona mayor"/>
    <s v="Otro Grupo Poblacional"/>
    <s v="Ninguno"/>
    <s v="Ninguno"/>
    <m/>
    <s v="Beneficiario"/>
    <m/>
    <s v="SIN DATO"/>
    <s v="Ninguna"/>
    <s v="Mocoa"/>
    <m/>
    <n v="3136933924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41"/>
    <s v="TRANSPORTE COMERCIAL TERRESTRE - SIMPLE SIBUNDOY ( PUTUMAYO ) A PASTO ( NARIÃƒÂ‘O )"/>
    <s v="23/02/2022"/>
    <n v="14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4920"/>
    <s v="CC41104920"/>
    <s v="MARTHA"/>
    <s v="CECILIA"/>
    <s v="PAZ"/>
    <s v="PAYAGUAJE"/>
    <d v="1965-12-01T00:00:00"/>
    <n v="56"/>
    <n v="5"/>
    <s v="Adultez"/>
    <s v="Otro Grupo Poblacional"/>
    <s v="Desplazamiento"/>
    <s v="Desaparición forzada"/>
    <m/>
    <s v="Beneficiario"/>
    <m/>
    <s v="SIN DATO"/>
    <s v="Indígena"/>
    <s v="Mocoa"/>
    <m/>
    <n v="3164059061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17/02/2022"/>
    <n v="11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F"/>
    <m/>
    <s v="CC"/>
    <n v="27128205"/>
    <s v="CC27128205"/>
    <s v="ELVIA"/>
    <s v="MARIA"/>
    <s v="CORTEZ"/>
    <s v="LANDAZURI"/>
    <d v="1937-08-24T00:00:00"/>
    <n v="84"/>
    <n v="6"/>
    <s v="Persona mayor"/>
    <s v="Discapacidad"/>
    <s v="Ninguno"/>
    <s v="Ninguno"/>
    <m/>
    <s v="Beneficiario"/>
    <m/>
    <s v="Con discapacidad"/>
    <s v="Negro, afrocolombiano"/>
    <s v="Villagarzón"/>
    <m/>
    <n v="3133756449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1"/>
    <s v="CONSULTA DE PRIMERA VEZ POR MEDICINA GENERAL"/>
    <s v="17/02/2022"/>
    <n v="13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5591984"/>
    <s v="CC25591984"/>
    <s v="MARIA"/>
    <s v="DIVA"/>
    <s v="CAICEDO"/>
    <s v="VELAZCO"/>
    <d v="1950-01-22T00:00:00"/>
    <n v="72"/>
    <n v="6"/>
    <s v="Persona mayor"/>
    <s v="Otro Grupo Poblacional"/>
    <s v="Desplazamiento"/>
    <s v="Homicidio"/>
    <m/>
    <s v="Beneficiario"/>
    <m/>
    <s v="SIN DATO"/>
    <s v="Ninguna"/>
    <s v="Mocoa"/>
    <m/>
    <n v="3124429007"/>
    <s v="Urbana"/>
    <m/>
    <x v="0"/>
    <x v="1"/>
    <s v="PUTUMAYO"/>
    <x v="1"/>
    <x v="1"/>
    <x v="1"/>
    <s v="I10X"/>
    <m/>
    <m/>
    <m/>
    <s v="Hipertension esencial (primaria)"/>
    <s v="Medicamento"/>
    <n v="1"/>
    <s v="34162-07"/>
    <s v="HIDROCLOROTIAZIDA 25 MG"/>
    <s v="09/02/2022"/>
    <n v="9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861"/>
    <s v="CC27362861"/>
    <s v="ELIZABETH"/>
    <s v="NONE"/>
    <s v="RIVERA"/>
    <s v="JIMENEZ"/>
    <d v="1961-04-28T00:00:00"/>
    <n v="60"/>
    <n v="6"/>
    <s v="Persona mayor"/>
    <s v="Otro Grupo Poblacional"/>
    <s v="Ninguno"/>
    <s v="Ninguno"/>
    <m/>
    <s v="Beneficiario"/>
    <m/>
    <s v="SIN DATO"/>
    <s v="Ninguna"/>
    <s v="Mocoa"/>
    <m/>
    <n v="3209520374"/>
    <s v="Urbana"/>
    <m/>
    <x v="0"/>
    <x v="1"/>
    <s v="PUTUMAYO"/>
    <x v="1"/>
    <x v="1"/>
    <x v="1"/>
    <s v="I10X"/>
    <s v="N18X"/>
    <m/>
    <m/>
    <s v="Hipertension esencial (primaria)"/>
    <s v="Medicamento"/>
    <n v="1"/>
    <s v="20085383-15"/>
    <s v="ATORVASTATINATABLETASRECUBIERTASPOR 40 MG"/>
    <s v="09/02/2022"/>
    <n v="12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7995"/>
    <s v="CC30737995"/>
    <s v="ANA"/>
    <s v="CRISTINA"/>
    <s v="NARVAEZ"/>
    <s v="MUÑOZ"/>
    <d v="1966-07-25T00:00:00"/>
    <n v="55"/>
    <n v="5"/>
    <s v="Adultez"/>
    <s v="Otro Grupo Poblacional"/>
    <s v="Ninguno"/>
    <s v="Ninguno"/>
    <m/>
    <s v="Beneficiario"/>
    <m/>
    <s v="SIN DATO"/>
    <s v="Ninguna"/>
    <s v="Mocoa"/>
    <m/>
    <n v="3133967423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301"/>
    <s v="CONSULTA DE CONTROL O DE SEGUIMIENTO POR MEDICINA GENERAL"/>
    <s v="21/02/2022"/>
    <n v="4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1299"/>
    <s v="CC18101299"/>
    <s v="LUIS"/>
    <s v="ALFONSO"/>
    <s v="BENAVIDES"/>
    <s v="VIVAS"/>
    <d v="1963-02-09T00:00:00"/>
    <n v="59"/>
    <n v="5"/>
    <s v="Adultez"/>
    <s v="Otro Grupo Poblacional"/>
    <s v="Ninguno"/>
    <s v="Ninguno"/>
    <m/>
    <s v="Beneficiario"/>
    <m/>
    <s v="SIN DATO"/>
    <s v="Ninguna"/>
    <s v="Villagarzón"/>
    <m/>
    <n v="3118442860"/>
    <s v="Urbana"/>
    <m/>
    <x v="0"/>
    <x v="2"/>
    <s v="PUTUMAYO"/>
    <x v="2"/>
    <x v="2"/>
    <x v="2"/>
    <s v="I10X"/>
    <s v="E119"/>
    <s v="N18X"/>
    <m/>
    <s v="Hipertension esencial (primaria)"/>
    <s v="Procedimiento"/>
    <n v="1"/>
    <s v="015DSB01"/>
    <s v="DERECHOS DE SALA DE OBSERVACION EN URGENCIAS COMPLEJIDAD BAJA"/>
    <s v="04/02/2022"/>
    <n v="6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763603"/>
    <s v="CC4763603"/>
    <s v="PEDRO"/>
    <s v="NONE"/>
    <s v="DAZA"/>
    <s v="PEREZ"/>
    <d v="1964-02-20T00:00:00"/>
    <n v="58"/>
    <n v="5"/>
    <s v="Adultez"/>
    <s v="Otro Grupo Poblacional"/>
    <s v="Desplazamiento"/>
    <s v="Perdida de Bienes Muebles o Inmuebles"/>
    <m/>
    <s v="Beneficiario"/>
    <m/>
    <s v="SIN DATO"/>
    <s v="Indígena"/>
    <s v="Mocoa"/>
    <m/>
    <n v="3146311021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4/02/2022"/>
    <n v="6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C"/>
    <m/>
    <s v="CC"/>
    <n v="27353713"/>
    <s v="CC27353713"/>
    <s v="GLORIA"/>
    <s v="ISABEL"/>
    <s v="ACOSTA"/>
    <s v="PANTOJA"/>
    <d v="1952-05-21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34163714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4/02/2022"/>
    <n v="9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8472158"/>
    <s v="CC98472158"/>
    <s v="JESUS"/>
    <s v="ALBEIRO"/>
    <s v="SUAREZ"/>
    <s v="CORTEZ"/>
    <d v="1974-05-17T00:00:00"/>
    <n v="47"/>
    <n v="5"/>
    <s v="Adultez"/>
    <s v="Otro Grupo Poblacional"/>
    <s v="Ninguno"/>
    <s v="Ninguno"/>
    <m/>
    <s v="Beneficiario"/>
    <m/>
    <s v="SIN DATO"/>
    <s v="Ninguna"/>
    <s v="Mocoa"/>
    <m/>
    <n v="3114409239"/>
    <s v="Urbana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04/02/2022"/>
    <n v="11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9814150"/>
    <s v="CC29814150"/>
    <s v="SILVIA"/>
    <s v="NONE"/>
    <s v="GORDILLO"/>
    <s v="GUZMAN"/>
    <d v="1966-03-10T00:00:00"/>
    <n v="55"/>
    <n v="5"/>
    <s v="Adultez"/>
    <s v="Otro Grupo Poblacional"/>
    <s v="Ninguno"/>
    <s v="Ninguno"/>
    <m/>
    <s v="Beneficiario"/>
    <m/>
    <s v="SIN DATO"/>
    <s v="Ninguna"/>
    <s v="Mocoa"/>
    <m/>
    <n v="3202871265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37902-01"/>
    <s v="DICLOFENACO SODICO 75 MG / 3 ML INYECTABLE"/>
    <s v="04/02/2022"/>
    <n v="6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3600218"/>
    <s v="CC43600218"/>
    <s v="ILDA"/>
    <s v="BERENICE"/>
    <s v="TORO"/>
    <s v="GOMEZ"/>
    <d v="1976-01-10T00:00:00"/>
    <n v="46"/>
    <n v="5"/>
    <s v="Adultez"/>
    <s v="Otro Grupo Poblacional"/>
    <s v="Ninguno"/>
    <s v="Ninguno"/>
    <m/>
    <s v="Beneficiario"/>
    <m/>
    <s v="SIN DATO"/>
    <s v="Ninguna"/>
    <s v="Mocoa"/>
    <m/>
    <n v="3103046456"/>
    <s v="Urbana"/>
    <m/>
    <x v="0"/>
    <x v="2"/>
    <s v="PUTUMAYO"/>
    <x v="2"/>
    <x v="2"/>
    <x v="2"/>
    <s v="I10X"/>
    <m/>
    <m/>
    <m/>
    <s v="Hipertension esencial (primaria)"/>
    <s v="Medicamento"/>
    <n v="1"/>
    <s v="19932984-14"/>
    <s v="LOSARTAN 50 MG"/>
    <s v="04/02/2022"/>
    <n v="6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724"/>
    <s v="CC18100724"/>
    <s v="JOSE"/>
    <s v="IGNACIO"/>
    <s v="DIAZ"/>
    <s v="HUERTAS"/>
    <d v="1958-06-10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12429782"/>
    <s v="Urbana"/>
    <m/>
    <x v="0"/>
    <x v="2"/>
    <s v="PUTUMAYO"/>
    <x v="2"/>
    <x v="2"/>
    <x v="2"/>
    <s v="I10X"/>
    <m/>
    <m/>
    <m/>
    <s v="Hipertension esencial (primaria)"/>
    <s v="Medicamento"/>
    <n v="1"/>
    <s v="19940721-14"/>
    <s v="HIDROCORTISONA 100 MG"/>
    <s v="04/02/2022"/>
    <n v="4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506"/>
    <s v="CC27359506"/>
    <s v="FANNY"/>
    <s v="MAGOLA"/>
    <s v="PANTOJA"/>
    <s v="DE PIPICANO"/>
    <d v="1957-11-30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112364925"/>
    <s v="Urbana"/>
    <m/>
    <x v="0"/>
    <x v="2"/>
    <s v="PUTUMAYO"/>
    <x v="2"/>
    <x v="2"/>
    <x v="2"/>
    <s v="I10X"/>
    <m/>
    <m/>
    <m/>
    <s v="Hipertension esencial (primaria)"/>
    <s v="Medicamento"/>
    <n v="1"/>
    <s v="46040-01"/>
    <s v="FUROSEMIDA SOLUCION INYECTABLE 20 MG/2ML"/>
    <s v="04/02/2022"/>
    <n v="8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385"/>
    <s v="CC27474385"/>
    <s v="AMANDA"/>
    <s v="NONE"/>
    <s v="RIASCOS"/>
    <s v="CHINGAL"/>
    <d v="1956-07-26T00:00:00"/>
    <n v="65"/>
    <n v="6"/>
    <s v="Persona mayor"/>
    <s v="Otro Grupo Poblacional"/>
    <s v="Ninguno"/>
    <s v="Ninguno"/>
    <m/>
    <s v="Beneficiario"/>
    <m/>
    <s v="SIN DATO"/>
    <s v="Ninguna"/>
    <s v="Mocoa"/>
    <m/>
    <n v="3124811944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4/02/2022"/>
    <n v="97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Beneficiario"/>
    <s v="AC"/>
    <m/>
    <s v="CC"/>
    <n v="27353888"/>
    <s v="CC27353888"/>
    <s v="MARIA"/>
    <s v="FANNY"/>
    <s v="MORALES"/>
    <s v="VALENCIA"/>
    <d v="1957-04-28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212454475"/>
    <s v="Urbana"/>
    <m/>
    <x v="0"/>
    <x v="3"/>
    <s v="PUTUMAYO"/>
    <x v="3"/>
    <x v="3"/>
    <x v="3"/>
    <s v="I10X"/>
    <m/>
    <m/>
    <m/>
    <s v="Hipertension esencial (primaria)"/>
    <s v="Medicamento"/>
    <n v="1"/>
    <s v="19978181-38"/>
    <s v="PROPRANOLOL 40 MG TABLETAS"/>
    <s v="18/02/2022"/>
    <n v="8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537"/>
    <s v="CC27362537"/>
    <s v="FANNY"/>
    <s v="NONE"/>
    <s v="BOLAÑOS"/>
    <s v="DE GILON"/>
    <d v="1933-08-01T00:00:00"/>
    <n v="88"/>
    <n v="6"/>
    <s v="Persona mayor"/>
    <s v="Otro Grupo Poblacional"/>
    <s v="Ninguno"/>
    <s v="Ninguno"/>
    <m/>
    <s v="Beneficiario"/>
    <m/>
    <s v="SIN DATO"/>
    <s v="Ninguna"/>
    <s v="Mocoa"/>
    <m/>
    <n v="3108867982"/>
    <s v="Urbana"/>
    <m/>
    <x v="0"/>
    <x v="0"/>
    <s v="PUTUMAYO"/>
    <x v="0"/>
    <x v="0"/>
    <x v="0"/>
    <s v="I10X"/>
    <m/>
    <m/>
    <m/>
    <s v="Hipertension esencial (primaria)"/>
    <s v="Procedimiento"/>
    <n v="1"/>
    <s v="01881202"/>
    <s v="ECOCARDIOGRAMA TRANSTORACICO"/>
    <s v="26/02/2022"/>
    <n v="8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7887"/>
    <s v="CC5347887"/>
    <s v="EDUARDO"/>
    <s v="ANTONIO"/>
    <s v="ALVAREZ"/>
    <s v="BOLAÑOS"/>
    <d v="1945-07-24T00:00:00"/>
    <n v="76"/>
    <n v="6"/>
    <s v="Persona mayor"/>
    <s v="Otro Grupo Poblacional"/>
    <s v="Ninguno"/>
    <s v="Ninguno"/>
    <m/>
    <s v="Beneficiario"/>
    <m/>
    <s v="SIN DATO"/>
    <s v="Ninguna"/>
    <s v="Mocoa"/>
    <m/>
    <n v="3123727196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7/02/2022"/>
    <n v="5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9835168"/>
    <s v="CC39835168"/>
    <s v="CARMEN"/>
    <s v="RITA"/>
    <s v="ROJAS"/>
    <s v="VARGAS"/>
    <d v="1953-01-18T00:00:00"/>
    <n v="69"/>
    <n v="6"/>
    <s v="Persona mayor"/>
    <s v="Otro Grupo Poblacional"/>
    <s v="Desplazamiento"/>
    <s v="Homicidio"/>
    <m/>
    <s v="Beneficiario"/>
    <m/>
    <s v="SIN DATO"/>
    <s v="Ninguna"/>
    <s v="Villagarzón"/>
    <m/>
    <n v="3114428532"/>
    <s v="Urbana"/>
    <m/>
    <x v="0"/>
    <x v="0"/>
    <s v="PUTUMAYO"/>
    <x v="0"/>
    <x v="0"/>
    <x v="0"/>
    <s v="I10X"/>
    <m/>
    <m/>
    <m/>
    <s v="Hipertension esencial (primaria)"/>
    <s v="Procedimiento"/>
    <n v="1"/>
    <s v="01903843"/>
    <s v="GLUCOSA PRE Y POST PRANDIAL"/>
    <s v="05/02/2022"/>
    <n v="17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651"/>
    <s v="CC18122651"/>
    <s v="VICENTE"/>
    <s v="WILLIAM"/>
    <s v="CASTILLO"/>
    <s v="DELGADO"/>
    <d v="1958-07-20T00:00:00"/>
    <n v="63"/>
    <n v="6"/>
    <s v="Persona mayor"/>
    <s v="Otro Grupo Poblacional"/>
    <s v="Ninguno"/>
    <s v="Ninguno"/>
    <m/>
    <s v="Beneficiario"/>
    <m/>
    <s v="SIN DATO"/>
    <s v="Negro, afrocolombiano"/>
    <s v="Mocoa"/>
    <m/>
    <n v="3138536665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2207"/>
    <s v="HEMOGRAMA I ( HEMOGLOBINA HEMATOCRITO Y LEUCOGRAMA ) MANUAL"/>
    <s v="05/02/2022"/>
    <n v="10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3540"/>
    <s v="CC18123540"/>
    <s v="ABRAHAM"/>
    <s v="NONE"/>
    <s v="BERMEO"/>
    <s v="MACIAS"/>
    <d v="1961-06-03T00:00:00"/>
    <n v="60"/>
    <n v="6"/>
    <s v="Persona mayor"/>
    <s v="Otro Grupo Poblacional"/>
    <s v="Ninguno"/>
    <s v="Ninguno"/>
    <m/>
    <s v="Beneficiario"/>
    <m/>
    <s v="SIN DATO"/>
    <s v="Indígena"/>
    <s v="Villagarzón"/>
    <m/>
    <n v="3214499772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10/02/2022"/>
    <n v="8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0377"/>
    <s v="CC41180377"/>
    <s v="MIRIAM"/>
    <s v="DEL CARMEN"/>
    <s v="CEBALLOS"/>
    <s v="CABRERA"/>
    <d v="1962-03-20T00:00:00"/>
    <n v="59"/>
    <n v="5"/>
    <s v="Adultez"/>
    <s v="Otro Grupo Poblacional"/>
    <s v="Ninguno"/>
    <s v="Ninguno"/>
    <m/>
    <s v="Beneficiario"/>
    <m/>
    <s v="SIN DATO"/>
    <s v="Ninguna"/>
    <s v="Villagarzón"/>
    <m/>
    <n v="3203338846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10/02/2022"/>
    <n v="10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70357"/>
    <s v="CC97470357"/>
    <s v="MARIANO"/>
    <s v="NONE"/>
    <s v="JUAGIBIOY"/>
    <s v="MAVISOY"/>
    <d v="1961-08-07T00:00:00"/>
    <n v="60"/>
    <n v="6"/>
    <s v="Persona mayor"/>
    <s v="Otro Grupo Poblacional"/>
    <s v="Ninguno"/>
    <s v="Ninguno"/>
    <m/>
    <s v="Beneficiario"/>
    <m/>
    <s v="SIN DATO"/>
    <s v="Indígena"/>
    <s v="Mocoa"/>
    <m/>
    <n v="3117301171"/>
    <s v="Urbana"/>
    <m/>
    <x v="0"/>
    <x v="3"/>
    <s v="PUTUMAYO"/>
    <x v="3"/>
    <x v="3"/>
    <x v="3"/>
    <s v="I10X"/>
    <m/>
    <m/>
    <m/>
    <s v="Hipertension esencial (primaria)"/>
    <s v="Procedimiento"/>
    <n v="1"/>
    <s v="0110M004"/>
    <s v="INTERNACION COMPLEJIDAD MEDIANA HABITACION CUATRO O MAS CAMAS"/>
    <s v="10/02/2022"/>
    <n v="9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F"/>
    <m/>
    <s v="CC"/>
    <n v="18123167"/>
    <s v="CC18123167"/>
    <s v="ALIRIO"/>
    <s v="MARINO"/>
    <s v="CORAL"/>
    <s v="SOLARTE"/>
    <d v="1952-10-31T00:00:00"/>
    <n v="69"/>
    <n v="6"/>
    <s v="Persona mayor"/>
    <s v="Otro Grupo Poblacional"/>
    <s v="Ninguno"/>
    <s v="Ninguno"/>
    <m/>
    <s v="Beneficiario"/>
    <m/>
    <s v="SIN DATO"/>
    <s v="Ninguna"/>
    <s v="Mocoa"/>
    <m/>
    <n v="3118671060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10/02/2022"/>
    <n v="10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07"/>
    <s v="CC41181507"/>
    <s v="MARIA"/>
    <s v="FABIOLA"/>
    <s v="RECALDE"/>
    <s v="RAMIREZ"/>
    <d v="1972-08-03T00:00:00"/>
    <n v="49"/>
    <n v="5"/>
    <s v="Adultez"/>
    <s v="Otro Grupo Poblacional"/>
    <s v="Desplazamiento"/>
    <s v="Desplazamiento forzado"/>
    <m/>
    <s v="Beneficiario"/>
    <m/>
    <s v="SIN DATO"/>
    <s v="Ninguna"/>
    <s v="Villagarzón"/>
    <m/>
    <n v="3105158517"/>
    <s v="Urbana"/>
    <m/>
    <x v="0"/>
    <x v="3"/>
    <s v="PUTUMAYO"/>
    <x v="3"/>
    <x v="3"/>
    <x v="3"/>
    <s v="I10X"/>
    <s v="N18X"/>
    <m/>
    <m/>
    <s v="Hipertension esencial (primaria)"/>
    <s v="Medicamento"/>
    <n v="1"/>
    <s v="19938260-02"/>
    <s v="TENAFLOXÂ® SOLUCION PARENTERAL PARA INFUSION"/>
    <s v="10/02/2022"/>
    <n v="10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686"/>
    <s v="CC27359686"/>
    <s v="ROSMIRA"/>
    <s v="MARIA"/>
    <s v="CORREA"/>
    <s v="POSADA"/>
    <d v="1961-01-18T00:00:00"/>
    <n v="61"/>
    <n v="6"/>
    <s v="Persona mayor"/>
    <s v="Otro Grupo Poblacional"/>
    <s v="Ninguno"/>
    <s v="Ninguno"/>
    <m/>
    <s v="Beneficiario"/>
    <m/>
    <s v="SIN DATO"/>
    <s v="Ninguna"/>
    <s v="Villagarzón"/>
    <m/>
    <n v="3114527732"/>
    <s v="Urbana"/>
    <m/>
    <x v="0"/>
    <x v="3"/>
    <s v="PUTUMAYO"/>
    <x v="3"/>
    <x v="3"/>
    <x v="3"/>
    <s v="I10X"/>
    <m/>
    <m/>
    <m/>
    <s v="Hipertension esencial (primaria)"/>
    <s v="Medicamento"/>
    <n v="1"/>
    <s v="20097309-04"/>
    <s v="CLORURO DE SODIO 0.9%"/>
    <s v="10/02/2022"/>
    <n v="6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674"/>
    <s v="CC18100674"/>
    <s v="HECTOR"/>
    <s v="MARINO"/>
    <s v="BENAVIDES"/>
    <s v="ANDRADE"/>
    <d v="1954-12-21T00:00:00"/>
    <n v="67"/>
    <n v="6"/>
    <s v="Persona mayor"/>
    <s v="Otro Grupo Poblacional"/>
    <s v="Ninguno"/>
    <s v="Ninguno"/>
    <m/>
    <s v="Beneficiario"/>
    <m/>
    <s v="SIN DATO"/>
    <s v="Ninguna"/>
    <s v="Villagarzón"/>
    <m/>
    <n v="3102160229"/>
    <s v="Urbana"/>
    <m/>
    <x v="0"/>
    <x v="3"/>
    <s v="PUTUMAYO"/>
    <x v="3"/>
    <x v="3"/>
    <x v="3"/>
    <s v="I10X"/>
    <s v="N18X"/>
    <m/>
    <m/>
    <s v="Hipertension esencial (primaria)"/>
    <s v="Medicamento"/>
    <n v="1"/>
    <s v="19943350-01"/>
    <s v="CLINDAMICINA 600 MG / 4 ML SOLUCION INYECTABLE"/>
    <s v="10/02/2022"/>
    <n v="6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01032"/>
    <s v="CC18101032"/>
    <s v="OVETH"/>
    <s v="NONE"/>
    <s v="Rúales"/>
    <s v="TRUJILLO"/>
    <d v="1961-11-03T00:00:00"/>
    <n v="60"/>
    <n v="6"/>
    <s v="Persona mayor"/>
    <s v="Otro Grupo Poblacional"/>
    <s v="Ninguno"/>
    <s v="Ninguno"/>
    <m/>
    <s v="Beneficiario"/>
    <m/>
    <s v="SIN DATO"/>
    <s v="Ninguna"/>
    <s v="Mocoa"/>
    <m/>
    <n v="3143026110"/>
    <s v="Urbana"/>
    <m/>
    <x v="0"/>
    <x v="3"/>
    <s v="PUTUMAYO"/>
    <x v="3"/>
    <x v="3"/>
    <x v="3"/>
    <s v="I10X"/>
    <m/>
    <m/>
    <m/>
    <s v="Hipertension esencial (primaria)"/>
    <s v="Medicamento"/>
    <n v="1"/>
    <s v="20139178-01"/>
    <s v="N-BUTIL BROMURO DE HIOSCINA 20 MG/ML SOLUCION INYECTABLE"/>
    <s v="10/02/2022"/>
    <n v="6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45712"/>
    <s v="CC18145712"/>
    <s v="FAUSTO"/>
    <s v="EMERSON"/>
    <s v="CAJIAO"/>
    <s v="CAJIAO"/>
    <d v="1978-12-02T00:00:00"/>
    <n v="43"/>
    <n v="5"/>
    <s v="Adultez"/>
    <s v="Otro Grupo Poblacional"/>
    <s v="Ninguno"/>
    <s v="Ninguno"/>
    <m/>
    <s v="Beneficiario"/>
    <m/>
    <s v="SIN DATO"/>
    <s v="Indígena"/>
    <s v="Mocoa"/>
    <m/>
    <n v="3105719214"/>
    <s v="Urbana"/>
    <m/>
    <x v="0"/>
    <x v="3"/>
    <s v="PUTUMAYO"/>
    <x v="3"/>
    <x v="3"/>
    <x v="3"/>
    <s v="I10X"/>
    <s v="N18X"/>
    <m/>
    <m/>
    <s v="Hipertension esencial (primaria)"/>
    <s v="Medicamento"/>
    <n v="1"/>
    <s v="55895-06"/>
    <s v="AMLODIPINO TABLETAS 5 MG"/>
    <s v="10/02/2022"/>
    <n v="6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79686"/>
    <s v="CC12979686"/>
    <s v="JOSE"/>
    <s v="LUIS"/>
    <s v="GUZMAN"/>
    <s v="BENAVIDES"/>
    <d v="1963-07-30T00:00:00"/>
    <n v="58"/>
    <n v="5"/>
    <s v="Adultez"/>
    <s v="Otro Grupo Poblacional"/>
    <s v="Ninguno"/>
    <s v="Ninguno"/>
    <m/>
    <s v="Beneficiario"/>
    <m/>
    <s v="SIN DATO"/>
    <s v="Ninguna"/>
    <s v="Mocoa"/>
    <m/>
    <n v="3112325047"/>
    <s v="Urbana"/>
    <m/>
    <x v="0"/>
    <x v="3"/>
    <s v="PUTUMAYO"/>
    <x v="3"/>
    <x v="3"/>
    <x v="3"/>
    <s v="I10X"/>
    <s v="E119"/>
    <m/>
    <m/>
    <s v="Hipertension esencial (primaria)"/>
    <s v="Medicamento"/>
    <n v="1"/>
    <s v="25040-25"/>
    <s v="ACETAMINOFEN 500 MG"/>
    <s v="10/02/2022"/>
    <n v="7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085"/>
    <s v="CC27355085"/>
    <s v="MARIA"/>
    <s v="ELENA"/>
    <s v="MORA"/>
    <s v="LOPEZ"/>
    <d v="1955-12-03T00:00:00"/>
    <n v="66"/>
    <n v="6"/>
    <s v="Persona mayor"/>
    <s v="Otro Grupo Poblacional"/>
    <s v="Desplazamiento"/>
    <s v="Homicidio"/>
    <m/>
    <s v="Beneficiario"/>
    <m/>
    <s v="SIN DATO"/>
    <s v="Ninguna"/>
    <s v="Mocoa"/>
    <m/>
    <n v="3142052992"/>
    <s v="Urbana"/>
    <m/>
    <x v="0"/>
    <x v="3"/>
    <s v="PUTUMAYO"/>
    <x v="3"/>
    <x v="3"/>
    <x v="3"/>
    <s v="I10X"/>
    <s v="E119"/>
    <m/>
    <m/>
    <s v="Hipertension esencial (primaria)"/>
    <s v="Medicamento"/>
    <n v="1"/>
    <s v="28035-02"/>
    <s v="GENTAMICINA 160MG/2ML"/>
    <s v="10/02/2022"/>
    <n v="8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726791"/>
    <s v="CC3726791"/>
    <s v="GENERO"/>
    <s v="RAFAEL"/>
    <s v="MARTINEZ"/>
    <s v="MEZA"/>
    <d v="1953-10-04T00:00:00"/>
    <n v="68"/>
    <n v="6"/>
    <s v="Persona mayor"/>
    <s v="Otro Grupo Poblacional"/>
    <s v="Desplazamiento"/>
    <s v="Desplazamiento forzado"/>
    <m/>
    <s v="Beneficiario"/>
    <m/>
    <s v="SIN DATO"/>
    <s v="Ninguna"/>
    <s v="Mocoa"/>
    <m/>
    <n v="3228169415"/>
    <s v="Urbana"/>
    <m/>
    <x v="0"/>
    <x v="3"/>
    <s v="PUTUMAYO"/>
    <x v="3"/>
    <x v="3"/>
    <x v="3"/>
    <s v="I10X"/>
    <m/>
    <m/>
    <m/>
    <s v="Hipertension esencial (primaria)"/>
    <s v="Medicamento"/>
    <n v="1"/>
    <s v="19932984-14"/>
    <s v="LOSARTAN 50 MG"/>
    <s v="10/02/2022"/>
    <n v="273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5016"/>
    <s v="CC18125016"/>
    <s v="CAMPO"/>
    <s v="ELIAS"/>
    <s v="HERNANDEZ"/>
    <s v="GARRETA"/>
    <d v="1969-04-22T00:00:00"/>
    <n v="52"/>
    <n v="5"/>
    <s v="Adultez"/>
    <s v="Adulto Mayor"/>
    <s v="Desplazamiento"/>
    <s v="Homicidio"/>
    <m/>
    <s v="Beneficiario"/>
    <m/>
    <s v="SIN DATO"/>
    <s v="Ninguna"/>
    <s v="Villagarzón"/>
    <m/>
    <n v="3118473607"/>
    <s v="Urbana"/>
    <m/>
    <x v="0"/>
    <x v="3"/>
    <s v="PUTUMAYO"/>
    <x v="3"/>
    <x v="3"/>
    <x v="3"/>
    <s v="I10X"/>
    <m/>
    <m/>
    <m/>
    <s v="Hipertension esencial (primaria)"/>
    <s v="Medicamento"/>
    <n v="1"/>
    <s v="19969624-02"/>
    <s v="METOCLOPRAMIDA 10MG/2ML SOLUCION INYECTABLE"/>
    <s v="10/02/2022"/>
    <n v="54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884"/>
    <s v="CC18123884"/>
    <s v="CARLOS"/>
    <s v="HENRRY"/>
    <s v="CUELLAR"/>
    <s v="ROJAS"/>
    <d v="1964-05-15T00:00:00"/>
    <n v="57"/>
    <n v="5"/>
    <s v="Adultez"/>
    <s v="Otro Grupo Poblacional"/>
    <s v="Ninguno"/>
    <s v="Ninguno"/>
    <m/>
    <s v="Beneficiario"/>
    <m/>
    <s v="SIN DATO"/>
    <s v="Ninguna"/>
    <s v="Mocoa"/>
    <m/>
    <n v="3124081353"/>
    <s v="Urbana"/>
    <m/>
    <x v="0"/>
    <x v="3"/>
    <s v="PUTUMAYO"/>
    <x v="3"/>
    <x v="3"/>
    <x v="3"/>
    <s v="I10X"/>
    <m/>
    <m/>
    <m/>
    <s v="Hipertension esencial (primaria)"/>
    <s v="Medicamento"/>
    <n v="1"/>
    <s v="46040-01"/>
    <s v="FUROSEMIDA SOLUCION INYECTABLE 20 MG/2ML"/>
    <s v="10/02/2022"/>
    <n v="14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F"/>
    <m/>
    <s v="CC"/>
    <n v="12957237"/>
    <s v="CC12957237"/>
    <s v="RAUL"/>
    <s v="NONE"/>
    <s v="ERAZO"/>
    <s v="MEJIA"/>
    <d v="1952-03-23T00:00:00"/>
    <n v="69"/>
    <n v="6"/>
    <s v="Persona mayor"/>
    <s v="Otro Grupo Poblacional"/>
    <s v="Ninguno"/>
    <s v="Ninguno"/>
    <m/>
    <s v="Beneficiario"/>
    <m/>
    <s v="SIN DATO"/>
    <s v="Ninguna"/>
    <s v="Mocoa"/>
    <m/>
    <n v="3144144883"/>
    <s v="Urbana"/>
    <m/>
    <x v="0"/>
    <x v="3"/>
    <s v="PUTUMAYO"/>
    <x v="3"/>
    <x v="3"/>
    <x v="3"/>
    <s v="I10X"/>
    <m/>
    <m/>
    <m/>
    <s v="Hipertension esencial (primaria)"/>
    <s v="Medicamento"/>
    <n v="1"/>
    <s v="20099657-01"/>
    <s v="TEBONALÂ® SUSPENSION OFTALMICA"/>
    <s v="10/02/2022"/>
    <n v="9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1106333"/>
    <s v="CC41106333"/>
    <s v="ELIZABETH"/>
    <s v="NONE"/>
    <s v="BLANDON"/>
    <s v="TABARES"/>
    <d v="1966-05-15T00:00:00"/>
    <n v="55"/>
    <n v="5"/>
    <s v="Adultez"/>
    <s v="Otro Grupo Poblacional"/>
    <s v="Ninguno"/>
    <s v="Ninguno"/>
    <m/>
    <s v="Beneficiario"/>
    <m/>
    <s v="SIN DATO"/>
    <s v="Ninguna"/>
    <s v="Mocoa"/>
    <m/>
    <n v="3134342380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2049"/>
    <s v="TIEMPO DE TROMBOPLASTINA PARCIAL [TTP]"/>
    <s v="09/02/2022"/>
    <n v="9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F"/>
    <m/>
    <s v="CC"/>
    <n v="69005201"/>
    <s v="CC69005201"/>
    <s v="CARMEN"/>
    <s v="ELISA"/>
    <s v="MUCHAVISOY"/>
    <s v="CHINDOY"/>
    <d v="1968-07-14T00:00:00"/>
    <n v="53"/>
    <n v="5"/>
    <s v="Adultez"/>
    <s v="Otro Grupo Poblacional"/>
    <s v="Ninguno"/>
    <s v="Ninguno"/>
    <m/>
    <s v="Beneficiario"/>
    <m/>
    <s v="SIN DATO"/>
    <s v="Indígena"/>
    <s v="Mocoa"/>
    <m/>
    <n v="3202014592"/>
    <s v="Urbana"/>
    <m/>
    <x v="0"/>
    <x v="3"/>
    <s v="PUTUMAYO"/>
    <x v="3"/>
    <x v="3"/>
    <x v="3"/>
    <s v="I10X"/>
    <m/>
    <m/>
    <m/>
    <s v="Hipertension esencial (primaria)"/>
    <s v="Procedimiento"/>
    <n v="1"/>
    <s v="01961601"/>
    <s v="INSERCION DE DISPOSITIVO EN URETRA"/>
    <s v="09/02/2022"/>
    <n v="10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24374"/>
    <s v="CC30724374"/>
    <s v="NIDIA"/>
    <s v="MERCEDES"/>
    <s v="MURIEL"/>
    <s v="OTERO"/>
    <d v="1960-02-16T00:00:00"/>
    <n v="62"/>
    <n v="6"/>
    <s v="Persona mayor"/>
    <s v="Otro Grupo Poblacional"/>
    <s v="Ninguno"/>
    <s v="Ninguno"/>
    <m/>
    <s v="Beneficiario"/>
    <m/>
    <s v="SIN DATO"/>
    <s v="Ninguna"/>
    <s v="Mocoa"/>
    <m/>
    <n v="320345521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9/02/2022"/>
    <n v="213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602"/>
    <s v="CC18123602"/>
    <s v="RICHARD"/>
    <s v="JAIME"/>
    <s v="DELGADO"/>
    <s v="ROJAS"/>
    <d v="1962-12-22T00:00:00"/>
    <n v="59"/>
    <n v="5"/>
    <s v="Adultez"/>
    <s v="Otro Grupo Poblacional"/>
    <s v="Ninguno"/>
    <s v="Ninguno"/>
    <m/>
    <s v="Beneficiario"/>
    <m/>
    <s v="SIN DATO"/>
    <s v="Ninguna"/>
    <s v="Mocoa"/>
    <m/>
    <n v="3143261991"/>
    <s v="Urbana"/>
    <m/>
    <x v="0"/>
    <x v="3"/>
    <s v="PUTUMAYO"/>
    <x v="3"/>
    <x v="3"/>
    <x v="3"/>
    <s v="I10X"/>
    <m/>
    <m/>
    <m/>
    <s v="Hipertension esencial (primaria)"/>
    <s v="Procedimiento"/>
    <n v="1"/>
    <s v="01904508"/>
    <s v="GONADOTROPINA CORIONICA SUBUNIDAD BETA CUALITATIVA PRUEBA DE EMBARAZO EN ORINA O SUERO"/>
    <s v="09/02/2022"/>
    <n v="36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E"/>
    <n v="867232"/>
    <s v="CE867232"/>
    <s v="MANUEL"/>
    <s v="NONE"/>
    <s v="ARANDA"/>
    <s v="VIGO"/>
    <d v="1945-04-28T00:00:00"/>
    <n v="76"/>
    <n v="6"/>
    <s v="Persona mayor"/>
    <s v="Otro Grupo Poblacional"/>
    <s v="Ninguno"/>
    <s v="Ninguno"/>
    <m/>
    <s v="Beneficiario"/>
    <m/>
    <s v="SIN DATO"/>
    <s v="Ninguna"/>
    <s v="Mocoa"/>
    <m/>
    <n v="3507418895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81202"/>
    <s v="ECOCARDIOGRAMA TRANSTORACICO"/>
    <s v="23/02/2022"/>
    <n v="22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4523"/>
    <s v="CC27354523"/>
    <s v="AURA"/>
    <s v="ELISA"/>
    <s v="MONTENEGRO"/>
    <s v="DE BASANTE"/>
    <d v="1956-07-30T00:00:00"/>
    <n v="65"/>
    <n v="6"/>
    <s v="Persona mayor"/>
    <s v="Otro Grupo Poblacional"/>
    <s v="Ninguno"/>
    <s v="Ninguno"/>
    <m/>
    <s v="Beneficiario"/>
    <m/>
    <s v="SIN DATO"/>
    <s v="Ninguna"/>
    <s v="Mocoa"/>
    <m/>
    <n v="3138471438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76"/>
    <s v="CREATININA EN ORINA PARCIAL"/>
    <s v="09/02/2022"/>
    <n v="186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4399"/>
    <s v="CC27354399"/>
    <s v="IMELDA"/>
    <s v="GERARDINA"/>
    <s v="CHÁVEZ"/>
    <s v="SOLARTE"/>
    <d v="1956-04-05T00:00:00"/>
    <n v="65"/>
    <n v="6"/>
    <s v="Persona mayor"/>
    <s v="Otro Grupo Poblacional"/>
    <s v="Ninguno"/>
    <s v="Ninguno"/>
    <m/>
    <s v="Beneficiario"/>
    <m/>
    <s v="SIN DATO"/>
    <s v="Ninguna"/>
    <s v="Mocoa"/>
    <m/>
    <n v="3124472656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7106"/>
    <s v="UROANALISIS"/>
    <s v="09/02/2022"/>
    <n v="35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C"/>
    <m/>
    <s v="CC"/>
    <n v="27358744"/>
    <s v="CC27358744"/>
    <s v="LILI"/>
    <s v="RAQUEL"/>
    <s v="MURIEL"/>
    <s v="SILVA"/>
    <d v="1940-01-31T00:00:00"/>
    <n v="82"/>
    <n v="6"/>
    <s v="Persona mayor"/>
    <s v="Adulto Mayor"/>
    <s v="Ninguno"/>
    <s v="Ninguno"/>
    <m/>
    <s v="Beneficiario"/>
    <m/>
    <s v="SIN DATO"/>
    <s v="Ninguna"/>
    <s v="Mocoa"/>
    <m/>
    <n v="3124813593"/>
    <s v="Urbana"/>
    <m/>
    <x v="0"/>
    <x v="3"/>
    <s v="PUTUMAYO"/>
    <x v="3"/>
    <x v="3"/>
    <x v="3"/>
    <s v="I10X"/>
    <m/>
    <m/>
    <m/>
    <s v="Hipertension esencial (primaria)"/>
    <s v="Procedimiento"/>
    <n v="1"/>
    <s v="01903026"/>
    <s v="MICROALBUMINURIA AUTOMATIZADA EN ORINA PARCIAL"/>
    <s v="09/02/2022"/>
    <n v="25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00604"/>
    <s v="CC41100604"/>
    <s v="ANA"/>
    <s v="FELIX"/>
    <s v="PALACIO"/>
    <s v="COPETE"/>
    <d v="1952-05-15T00:00:00"/>
    <n v="69"/>
    <n v="6"/>
    <s v="Persona mayor"/>
    <s v="Otro Grupo Poblacional"/>
    <s v="Desplazamiento"/>
    <s v="Desplazamiento forzado"/>
    <m/>
    <s v="Beneficiario"/>
    <m/>
    <s v="SIN DATO"/>
    <s v="Negro, afrocolombiano"/>
    <s v="Villagarzón"/>
    <m/>
    <n v="320471484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09/02/2022"/>
    <n v="11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8207"/>
    <s v="CC18108207"/>
    <s v="RENE"/>
    <s v="NONE"/>
    <s v="NUSTES"/>
    <s v="CABEZAS"/>
    <d v="1958-05-04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4437889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3"/>
    <s v="GLUCOSA PRE Y POST PRANDIAL"/>
    <s v="09/02/2022"/>
    <n v="25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80325"/>
    <s v="CC97480325"/>
    <s v="MILLER"/>
    <s v="EDUARDO"/>
    <s v="JIMENEZ"/>
    <s v="BONILLA"/>
    <d v="1968-12-30T00:00:00"/>
    <n v="53"/>
    <n v="5"/>
    <s v="Adultez"/>
    <s v="Otro Grupo Poblacional"/>
    <s v="Ninguno"/>
    <s v="Ninguno"/>
    <m/>
    <s v="Beneficiario"/>
    <m/>
    <s v="SIN DATO"/>
    <s v="Ninguna"/>
    <s v="Mocoa"/>
    <m/>
    <n v="3214533836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7/02/2022"/>
    <n v="9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7553"/>
    <s v="CC41107553"/>
    <s v="ALEXANDRA"/>
    <s v="NONE"/>
    <s v="VALENCIA"/>
    <s v="LASSO"/>
    <d v="1972-12-21T00:00:00"/>
    <n v="49"/>
    <n v="5"/>
    <s v="Adultez"/>
    <s v="Otro Grupo Poblacional"/>
    <s v="Ninguno"/>
    <s v="Ninguno"/>
    <m/>
    <s v="Beneficiario"/>
    <m/>
    <s v="SIN DATO"/>
    <s v="Ninguna"/>
    <s v="Mocoa"/>
    <m/>
    <n v="3104863331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23/02/2022"/>
    <n v="25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19097"/>
    <s v="CC18119097"/>
    <s v="ANGEL"/>
    <s v="ARVEY"/>
    <s v="QUIÑONEZ"/>
    <s v="BRAVO"/>
    <d v="1968-06-29T00:00:00"/>
    <n v="53"/>
    <n v="5"/>
    <s v="Adultez"/>
    <s v="Otro Grupo Poblacional"/>
    <s v="Desplazamiento"/>
    <s v="Homicidio"/>
    <m/>
    <s v="Beneficiario"/>
    <m/>
    <s v="SIN DATO"/>
    <s v="Ninguna"/>
    <s v="Mocoa"/>
    <m/>
    <n v="3183440943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9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6226"/>
    <s v="CC18126226"/>
    <s v="LEANDRO"/>
    <s v="LEÓN"/>
    <s v="GÓMEZ"/>
    <s v="GÓMEZ"/>
    <d v="1973-07-14T00:00:00"/>
    <n v="48"/>
    <n v="5"/>
    <s v="Adultez"/>
    <s v="Otro Grupo Poblacional"/>
    <s v="Ninguno"/>
    <s v="Ninguno"/>
    <m/>
    <s v="Beneficiario"/>
    <m/>
    <s v="SIN DATO"/>
    <s v="Ninguna"/>
    <s v="Villagarzón"/>
    <m/>
    <n v="3214627976"/>
    <s v="Urbana"/>
    <m/>
    <x v="0"/>
    <x v="3"/>
    <s v="PUTUMAYO"/>
    <x v="3"/>
    <x v="3"/>
    <x v="3"/>
    <s v="I10X"/>
    <m/>
    <m/>
    <m/>
    <s v="Hipertension esencial (primaria)"/>
    <s v="Procedimiento"/>
    <n v="1"/>
    <s v="01871121"/>
    <s v="RADIOGRAFIA DE TORAX ( P. A. O A. P. Y LATERAL - DECUBITO LATERAL - OBLICUAS O LATERAL )"/>
    <s v="28/02/2022"/>
    <n v="32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5655"/>
    <s v="CC1124865655"/>
    <s v="MARTHA"/>
    <s v="LILIANA"/>
    <s v="GARRETA"/>
    <s v="CHINDOY"/>
    <d v="1998-03-14T00:00:00"/>
    <n v="23"/>
    <n v="4"/>
    <s v="Juventud"/>
    <s v="Otro Grupo Poblacional"/>
    <s v="Ninguno"/>
    <s v="Ninguno"/>
    <m/>
    <s v="Beneficiario"/>
    <m/>
    <s v="SIN DATO"/>
    <s v="Ninguna"/>
    <s v="Mocoa"/>
    <m/>
    <n v="3235178913"/>
    <s v="Rural"/>
    <m/>
    <x v="0"/>
    <x v="3"/>
    <s v="PUTUMAYO"/>
    <x v="3"/>
    <x v="3"/>
    <x v="3"/>
    <s v="I10X"/>
    <s v="N18X"/>
    <m/>
    <m/>
    <s v="Hipertension esencial (primaria)"/>
    <s v="Procedimiento"/>
    <n v="1"/>
    <s v="01890206"/>
    <s v="CONSULTA DE PRIMERA VEZ POR NUTRICION Y DIETETICA"/>
    <s v="05/02/2022"/>
    <n v="4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5899"/>
    <s v="CC30735899"/>
    <s v="DORIS"/>
    <s v="AMALIA"/>
    <s v="TELLO"/>
    <s v="ERIRA"/>
    <d v="1965-12-21T00:00:00"/>
    <n v="56"/>
    <n v="5"/>
    <s v="Adultez"/>
    <s v="Otro Grupo Poblacional"/>
    <s v="Ninguno"/>
    <s v="Ninguno"/>
    <m/>
    <s v="Beneficiario"/>
    <m/>
    <s v="SIN DATO"/>
    <s v="Ninguna"/>
    <s v="Mocoa"/>
    <m/>
    <n v="3155593448"/>
    <s v="Urbana"/>
    <m/>
    <x v="0"/>
    <x v="3"/>
    <s v="PUTUMAYO"/>
    <x v="3"/>
    <x v="3"/>
    <x v="3"/>
    <s v="I10X"/>
    <m/>
    <m/>
    <m/>
    <s v="Hipertension esencial (primaria)"/>
    <s v="Procedimiento"/>
    <n v="1"/>
    <s v="01881202"/>
    <s v="ECOCARDIOGRAMA TRANSTORACICO"/>
    <s v="03/02/2022"/>
    <n v="6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40634"/>
    <s v="CC39840634"/>
    <s v="DORIS"/>
    <s v="ESPERANZA"/>
    <s v="BURBANO"/>
    <s v="GÓMEZ"/>
    <d v="1963-04-22T00:00:00"/>
    <n v="58"/>
    <n v="5"/>
    <s v="Adultez"/>
    <s v="Otro Grupo Poblacional"/>
    <s v="Desplazamiento"/>
    <s v="Desplazamiento forzado"/>
    <m/>
    <s v="Beneficiario"/>
    <m/>
    <s v="SIN DATO"/>
    <s v="Ninguna"/>
    <s v="Mocoa"/>
    <m/>
    <n v="3105570601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59"/>
    <s v="POTASIO EN SUERO U OTROS FLUIDOS"/>
    <s v="02/02/2022"/>
    <n v="4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6"/>
    <s v="CC27356166"/>
    <s v="DORIS"/>
    <s v="INES"/>
    <s v="OTAYA"/>
    <s v="ACUÑA"/>
    <d v="1967-01-15T00:00:00"/>
    <n v="55"/>
    <n v="5"/>
    <s v="Adultez"/>
    <s v="Otro Grupo Poblacional"/>
    <s v="Ninguno"/>
    <s v="Ninguno"/>
    <m/>
    <s v="Beneficiario"/>
    <m/>
    <s v="SIN DATO"/>
    <s v="Ninguna"/>
    <s v="Mocoa"/>
    <m/>
    <n v="3105570601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07/02/2022"/>
    <n v="5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Pensionado"/>
    <s v="AC"/>
    <m/>
    <s v="CC"/>
    <n v="27364399"/>
    <s v="CC27364399"/>
    <s v="MARIA"/>
    <s v="MARGARITA"/>
    <s v="CAMACHO"/>
    <s v="DE SOLARTE"/>
    <d v="1956-02-22T00:00:00"/>
    <n v="66"/>
    <n v="6"/>
    <s v="Persona mayor"/>
    <s v="Otro Grupo Poblacional"/>
    <s v="Ninguno"/>
    <s v="Ninguno"/>
    <m/>
    <s v="Beneficiario"/>
    <m/>
    <s v="SIN DATO"/>
    <s v="Ninguna"/>
    <s v="Villagarzón"/>
    <m/>
    <n v="3203898514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10/02/2022"/>
    <n v="6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5720"/>
    <s v="CC27355720"/>
    <s v="ELISA"/>
    <s v="VIRGINIA"/>
    <s v="REVELO"/>
    <s v="JURADO"/>
    <d v="1965-06-05T00:00:00"/>
    <n v="56"/>
    <n v="5"/>
    <s v="Adultez"/>
    <s v="Otro Grupo Poblacional"/>
    <s v="Ninguno"/>
    <s v="Ninguno"/>
    <m/>
    <s v="Beneficiario"/>
    <m/>
    <s v="SIN DATO"/>
    <s v="Ninguna"/>
    <s v="Mocoa"/>
    <m/>
    <n v="3133746094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6"/>
    <s v="CONSULTA DE PRIMERA VEZ POR NUTRICION Y DIETETICA"/>
    <s v="20/02/2022"/>
    <n v="33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022"/>
    <s v="CC27474022"/>
    <s v="ILDA"/>
    <s v="MARIELA"/>
    <s v="SUAREZ"/>
    <s v="VALLEJO"/>
    <d v="1944-04-24T00:00:00"/>
    <n v="77"/>
    <n v="6"/>
    <s v="Persona mayor"/>
    <s v="Otro Grupo Poblacional"/>
    <s v="Ninguno"/>
    <s v="Ninguno"/>
    <m/>
    <s v="Beneficiario"/>
    <m/>
    <s v="SIN DATO"/>
    <s v="Ninguna"/>
    <s v="Mocoa"/>
    <m/>
    <n v="3138630247"/>
    <s v="Urbana"/>
    <m/>
    <x v="0"/>
    <x v="3"/>
    <s v="PUTUMAYO"/>
    <x v="3"/>
    <x v="3"/>
    <x v="3"/>
    <s v="I10X"/>
    <s v="N18X"/>
    <m/>
    <m/>
    <s v="Hipertension esencial (primaria)"/>
    <s v="Medicamento"/>
    <n v="1"/>
    <s v="19932754-04"/>
    <s v="CLORURO DE SODIO 0.9%"/>
    <s v="23/02/2022"/>
    <n v="273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0726423"/>
    <s v="CC30726423"/>
    <s v="MERY"/>
    <s v="JUDITH"/>
    <s v="INSUASTY"/>
    <s v="MADROÑERO"/>
    <d v="1964-06-13T00:00:00"/>
    <n v="57"/>
    <n v="5"/>
    <s v="Adultez"/>
    <s v="Otro Grupo Poblacional"/>
    <s v="Ninguno"/>
    <s v="Ninguno"/>
    <m/>
    <s v="Beneficiario"/>
    <m/>
    <s v="SIN DATO"/>
    <s v="Ninguna"/>
    <s v="Villagarzón"/>
    <m/>
    <n v="3218886912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2045"/>
    <s v="TIEMPO DE PROTROMBINA [TP]"/>
    <s v="09/02/2022"/>
    <n v="14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0554632"/>
    <s v="CC10554632"/>
    <s v="TORRES"/>
    <s v="TORRES"/>
    <s v="JAIRO"/>
    <s v="NOAP"/>
    <d v="1960-09-10T00:00:00"/>
    <n v="61"/>
    <n v="6"/>
    <s v="Persona mayor"/>
    <s v="Otro Grupo Poblacional"/>
    <s v="Ninguno"/>
    <s v="Ninguno"/>
    <m/>
    <s v="Beneficiario"/>
    <m/>
    <s v="SIN DATO"/>
    <s v="Ninguna"/>
    <s v="Mocoa"/>
    <m/>
    <n v="3233665937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56"/>
    <s v="NITROGENO UREICO"/>
    <s v="09/02/2022"/>
    <n v="16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9"/>
    <s v="CC69015089"/>
    <s v="ARAUJO"/>
    <s v="ZUÑIGA"/>
    <s v="PATRICIA"/>
    <s v="JANETH"/>
    <d v="1969-06-15T00:00:00"/>
    <n v="52"/>
    <n v="5"/>
    <s v="Adultez"/>
    <s v="Otro Grupo Poblacional"/>
    <s v="Desplazamiento"/>
    <s v="Homicidio"/>
    <m/>
    <s v="Beneficiario"/>
    <m/>
    <s v="SIN DATO"/>
    <s v="Negro, afrocolombiano"/>
    <s v="Mocoa"/>
    <m/>
    <n v="3227273978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1304"/>
    <s v="EXAMEN DIRECTO FRESCO DE CUALQUIER MUESTRA. -- INCY : SECRECION NASAL - OCULAR - OTICA - VAGINAL - URETRAL O RECTAL"/>
    <s v="09/02/2022"/>
    <n v="248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2984995"/>
    <s v="CC12984995"/>
    <s v="GABRIEL"/>
    <s v="NONE"/>
    <s v="SANCHEZ"/>
    <s v="SARASTY"/>
    <d v="1965-06-30T00:00:00"/>
    <n v="56"/>
    <n v="5"/>
    <s v="Adultez"/>
    <s v="Otro Grupo Poblacional"/>
    <s v="Ninguno"/>
    <s v="Ninguno"/>
    <m/>
    <s v="Beneficiario"/>
    <m/>
    <s v="SIN DATO"/>
    <s v="Ninguna"/>
    <s v="Mocoa"/>
    <m/>
    <n v="3103430021"/>
    <s v="Urbana"/>
    <m/>
    <x v="0"/>
    <x v="3"/>
    <s v="PUTUMAYO"/>
    <x v="3"/>
    <x v="3"/>
    <x v="3"/>
    <s v="I10X"/>
    <m/>
    <m/>
    <m/>
    <s v="Hipertension esencial (primaria)"/>
    <s v="Procedimiento"/>
    <n v="1"/>
    <s v="01881401"/>
    <s v="ECOGRAFIA PELVICA GINECOLOGICA TRANSVAGINAL"/>
    <s v="09/02/2022"/>
    <n v="27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100647"/>
    <s v="CC18100647"/>
    <s v="CORREA"/>
    <s v="POSADA"/>
    <s v="BERNARDO"/>
    <s v="AURELIO"/>
    <d v="1956-02-19T00:00:00"/>
    <n v="66"/>
    <n v="6"/>
    <s v="Persona mayor"/>
    <s v="Otro Grupo Poblacional"/>
    <s v="Ninguno"/>
    <s v="Ninguno"/>
    <m/>
    <s v="Beneficiario"/>
    <m/>
    <s v="SIN DATO"/>
    <s v="Ninguna"/>
    <s v="Mocoa"/>
    <m/>
    <n v="310761040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2207"/>
    <s v="HEMOGRAMA I ( HEMOGLOBINA HEMATOCRITO Y LEUCOGRAMA ) MANUAL"/>
    <s v="09/02/2022"/>
    <n v="23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92"/>
    <s v="CC27353892"/>
    <s v="PASTORA"/>
    <s v="EDILMA"/>
    <s v="MORA"/>
    <s v="VALLEJO"/>
    <d v="1957-12-10T00:00:00"/>
    <n v="64"/>
    <n v="6"/>
    <s v="Persona mayor"/>
    <s v="Otro Grupo Poblacional"/>
    <s v="Ninguno"/>
    <s v="Ninguno"/>
    <m/>
    <s v="Beneficiario"/>
    <m/>
    <s v="SIN DATO"/>
    <s v="Ninguna"/>
    <s v="Mocoa"/>
    <m/>
    <n v="3124482138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09/02/2022"/>
    <n v="23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7"/>
    <s v="CC69015087"/>
    <s v="MYRIAM"/>
    <s v="STELLA"/>
    <s v="BENITEZ"/>
    <s v="GÓMEZ"/>
    <d v="1969-11-20T00:00:00"/>
    <n v="52"/>
    <n v="5"/>
    <s v="Adultez"/>
    <s v="Otro Grupo Poblacional"/>
    <s v="Ninguno"/>
    <s v="Ninguno"/>
    <m/>
    <s v="Beneficiario"/>
    <m/>
    <s v="SIN DATO"/>
    <s v="Ninguna"/>
    <s v="Mocoa"/>
    <m/>
    <n v="3133292208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09/02/2022"/>
    <n v="16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7526"/>
    <s v="CC26637526"/>
    <s v="CLAUDIA"/>
    <s v="NONE"/>
    <s v="RUÍZ"/>
    <s v="CARDONA"/>
    <d v="1971-09-13T00:00:00"/>
    <n v="50"/>
    <n v="5"/>
    <s v="Adultez"/>
    <s v="Otro Grupo Poblacional"/>
    <s v="Ninguno"/>
    <s v="Ninguno"/>
    <m/>
    <s v="Beneficiario"/>
    <m/>
    <s v="SIN DATO"/>
    <s v="Ninguna"/>
    <s v="Mocoa"/>
    <m/>
    <n v="3214625850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2/02/2022"/>
    <n v="8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5683"/>
    <s v="CC18125683"/>
    <s v="JOSÉ"/>
    <s v="ELÍAS"/>
    <s v="RAMOS"/>
    <s v="ARÉVALO"/>
    <d v="1971-02-09T00:00:00"/>
    <n v="51"/>
    <n v="5"/>
    <s v="Adultez"/>
    <s v="Otro Grupo Poblacional"/>
    <s v="Ninguno"/>
    <s v="Ninguno"/>
    <m/>
    <s v="Beneficiario"/>
    <m/>
    <s v="SIN DATO"/>
    <s v="Ninguna"/>
    <s v="Mocoa"/>
    <m/>
    <n v="313890821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9/02/2022"/>
    <n v="28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69005510"/>
    <s v="CC69005510"/>
    <s v="CLARA"/>
    <s v="ELISA"/>
    <s v="ANACONA"/>
    <s v="BERMEO"/>
    <d v="1971-08-10T00:00:00"/>
    <n v="50"/>
    <n v="5"/>
    <s v="Adultez"/>
    <s v="Otro Grupo Poblacional"/>
    <s v="Ninguno"/>
    <s v="Ninguno"/>
    <m/>
    <s v="Beneficiario"/>
    <m/>
    <s v="SIN DATO"/>
    <s v="Ninguna"/>
    <s v="Mocoa"/>
    <m/>
    <n v="3125718357"/>
    <s v="Urbana"/>
    <m/>
    <x v="0"/>
    <x v="5"/>
    <s v="PUTUMAYO"/>
    <x v="5"/>
    <x v="5"/>
    <x v="5"/>
    <s v="I10X"/>
    <m/>
    <m/>
    <m/>
    <s v="Hipertension esencial (primaria)"/>
    <s v="Procedimiento"/>
    <n v="1"/>
    <s v="01890105"/>
    <s v="ATENCION ( VISITA ) DOMICILIARIA - POR ENFERMERIA. -- INCY : PROCEDIMIENTOS REALIZADOS POR ENFERMERA PROFESIONAL O AUXILIAR DE ENFERMERIA BAJO SU ESTRICTA SUPERVISION"/>
    <s v="01/02/2022"/>
    <n v="305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274"/>
    <s v="CC27355274"/>
    <s v="SARAY"/>
    <s v="EUFEMIA"/>
    <s v="RUIZ"/>
    <s v="PAZMIÑO"/>
    <d v="1961-12-23T00:00:00"/>
    <n v="60"/>
    <n v="6"/>
    <s v="Persona mayor"/>
    <s v="Otro Grupo Poblacional"/>
    <s v="Ninguno"/>
    <s v="Ninguno"/>
    <m/>
    <s v="Beneficiario"/>
    <m/>
    <s v="SIN DATO"/>
    <s v="Ninguna"/>
    <s v="Mocoa"/>
    <m/>
    <n v="3112329268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26/02/2022"/>
    <n v="273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82361974"/>
    <s v="CC82361974"/>
    <s v="GABRIEL"/>
    <s v="ALEXANDER"/>
    <s v="MOSQUERA"/>
    <s v="GÓMEZ"/>
    <d v="1974-03-01T00:00:00"/>
    <n v="47"/>
    <n v="5"/>
    <s v="Adultez"/>
    <s v="Otro Grupo Poblacional"/>
    <s v="Desplazamiento"/>
    <s v="Desplazamiento forzado"/>
    <m/>
    <s v="Beneficiario"/>
    <m/>
    <s v="SIN DATO"/>
    <s v="Ninguna"/>
    <s v="Mocoa"/>
    <m/>
    <n v="321978990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7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349939"/>
    <s v="CC5349939"/>
    <s v="JESÚS"/>
    <s v="ANTONIO"/>
    <s v="SOLARTE"/>
    <s v="HERRERA"/>
    <d v="1946-04-16T00:00:00"/>
    <n v="75"/>
    <n v="6"/>
    <s v="Persona mayor"/>
    <s v="Otro Grupo Poblacional"/>
    <s v="Ninguno"/>
    <s v="Ninguno"/>
    <m/>
    <s v="Beneficiario"/>
    <m/>
    <s v="SIN DATO"/>
    <s v="Ninguna"/>
    <s v="Mocoa"/>
    <m/>
    <n v="312286275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23/02/2022"/>
    <n v="6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0626082"/>
    <s v="CC40626082"/>
    <s v="ANA"/>
    <s v="DELIA"/>
    <s v="VANEGAS"/>
    <s v="MORENO"/>
    <d v="1971-10-26T00:00:00"/>
    <n v="50"/>
    <n v="5"/>
    <s v="Adultez"/>
    <s v="Otro Grupo Poblacional"/>
    <s v="Desplazamiento"/>
    <s v="Amenaza"/>
    <m/>
    <s v="Beneficiario"/>
    <m/>
    <s v="SIN DATO"/>
    <s v="Ninguna"/>
    <s v="Mocoa"/>
    <m/>
    <n v="3212629966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17"/>
    <s v="TRANSPORTE COMERCIAL TERRESTRE - SIMPLE MOCOA ( PUTUMAYO ) A SAN MIGUEL ( PUTUMAYO )"/>
    <s v="05/02/2022"/>
    <n v="6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5587787"/>
    <s v="CC35587787"/>
    <s v="MARÍA"/>
    <s v="YIRLEY"/>
    <s v="MORENO"/>
    <s v="MOSQUERA"/>
    <d v="1980-08-25T00:00:00"/>
    <n v="41"/>
    <n v="5"/>
    <s v="Adultez"/>
    <s v="Otro Grupo Poblacional"/>
    <s v="Ninguno"/>
    <s v="Ninguno"/>
    <m/>
    <s v="Beneficiario"/>
    <m/>
    <s v="SIN DATO"/>
    <s v="Negro, afrocolombiano"/>
    <s v="Mocoa"/>
    <m/>
    <n v="3157771315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0T0000346"/>
    <s v="TRANSPORTE COMERCIAL TERRESTRE - SIMPLE SAN MIGUEL ( PUTUMAYO ) A MOCOA ( PUTUMAYO )"/>
    <s v="03/02/2022"/>
    <n v="17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5296872"/>
    <s v="CC5296872"/>
    <s v="ELÍAS"/>
    <s v="NONE"/>
    <s v="NAVARRO"/>
    <s v="PORTILLA"/>
    <d v="1942-02-07T00:00:00"/>
    <n v="80"/>
    <n v="6"/>
    <s v="Persona mayor"/>
    <s v="Otro Grupo Poblacional"/>
    <s v="Ninguno"/>
    <s v="Ninguno"/>
    <m/>
    <s v="Beneficiario"/>
    <m/>
    <s v="SIN DATO"/>
    <s v="Negro, afrocolombiano"/>
    <s v="Mocoa"/>
    <m/>
    <n v="3227569046"/>
    <s v="Urbana"/>
    <m/>
    <x v="0"/>
    <x v="0"/>
    <s v="PUTUMAYO"/>
    <x v="0"/>
    <x v="0"/>
    <x v="0"/>
    <s v="I10X"/>
    <m/>
    <m/>
    <m/>
    <s v="Hipertension esencial (primaria)"/>
    <s v="Procedimiento"/>
    <n v="1"/>
    <s v="01896101"/>
    <s v="MONITOREO DE PRESION ARTERIAL SISTEMICA ( TELEMETRIA )"/>
    <s v="10/02/2022"/>
    <n v="24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787"/>
    <s v="CC27353787"/>
    <s v="MARÍA"/>
    <s v="DEL CARMEN"/>
    <s v="LUCERO"/>
    <s v="DE MUTUMBAJOY"/>
    <d v="1953-02-10T00:00:00"/>
    <n v="69"/>
    <n v="6"/>
    <s v="Persona mayor"/>
    <s v="Otro Grupo Poblacional"/>
    <s v="Ninguno"/>
    <s v="Ninguno"/>
    <m/>
    <s v="Beneficiario"/>
    <m/>
    <s v="SIN DATO"/>
    <s v="Indígena"/>
    <s v="Mocoa"/>
    <m/>
    <n v="3107826728"/>
    <s v="Urbana"/>
    <m/>
    <x v="0"/>
    <x v="4"/>
    <s v="PUTUMAYO"/>
    <x v="4"/>
    <x v="4"/>
    <x v="4"/>
    <s v="I10X"/>
    <m/>
    <m/>
    <m/>
    <s v="Hipertension esencial (primaria)"/>
    <s v="Procedimiento"/>
    <n v="1"/>
    <s v="01881202"/>
    <s v="ECOCARDIOGRAMA TRANSTORACICO"/>
    <s v="27/02/2022"/>
    <n v="2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178"/>
    <s v="CC27355178"/>
    <s v="ELFRIDA"/>
    <s v="OMAIRA"/>
    <s v="ROSERO"/>
    <s v="CHICAIZA"/>
    <d v="1962-03-06T00:00:00"/>
    <n v="59"/>
    <n v="5"/>
    <s v="Adultez"/>
    <s v="Otro Grupo Poblacional"/>
    <s v="Ninguno"/>
    <s v="Ninguno"/>
    <m/>
    <s v="Beneficiario"/>
    <m/>
    <s v="SIN DATO"/>
    <s v="Ninguna"/>
    <s v="Mocoa"/>
    <m/>
    <n v="310288816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5/02/2022"/>
    <n v="8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8530"/>
    <s v="CC69008530"/>
    <s v="MARÍA"/>
    <s v="NANCY"/>
    <s v="MORA"/>
    <s v="HERNÁNDEZ"/>
    <d v="1979-12-18T00:00:00"/>
    <n v="42"/>
    <n v="5"/>
    <s v="Adultez"/>
    <s v="Otro Grupo Poblacional"/>
    <s v="Ninguno"/>
    <s v="Ninguno"/>
    <m/>
    <s v="Beneficiario"/>
    <m/>
    <s v="SIN DATO"/>
    <s v="Ninguna"/>
    <s v="Mocoa"/>
    <m/>
    <n v="3125519727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23/02/2022"/>
    <n v="277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56"/>
    <s v="CC27352856"/>
    <s v="ROSARIO"/>
    <s v="AURA"/>
    <s v="MAYA"/>
    <s v="DE CARVAJAL"/>
    <d v="1943-09-15T00:00:00"/>
    <n v="78"/>
    <n v="6"/>
    <s v="Persona mayor"/>
    <s v="Otro Grupo Poblacional"/>
    <s v="Ninguno"/>
    <s v="Ninguno"/>
    <m/>
    <s v="Beneficiario"/>
    <m/>
    <s v="SIN DATO"/>
    <s v="Ninguna"/>
    <s v="Mocoa"/>
    <m/>
    <n v="3227557091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23/02/2022"/>
    <n v="30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3167"/>
    <s v="CC18103167"/>
    <s v="WILLEM"/>
    <s v="HEVERTH"/>
    <s v="RUALES"/>
    <s v="LÓPEZ"/>
    <d v="1974-11-04T00:00:00"/>
    <n v="47"/>
    <n v="5"/>
    <s v="Adultez"/>
    <s v="Otro Grupo Poblacional"/>
    <s v="Ninguno"/>
    <s v="Ninguno"/>
    <m/>
    <s v="Beneficiario"/>
    <m/>
    <s v="SIN DATO"/>
    <s v="Ninguna"/>
    <s v="Villagarzón"/>
    <m/>
    <n v="3229432370"/>
    <s v="Urbana"/>
    <m/>
    <x v="0"/>
    <x v="2"/>
    <s v="PUTUMAYO"/>
    <x v="2"/>
    <x v="2"/>
    <x v="2"/>
    <s v="I10X"/>
    <m/>
    <m/>
    <m/>
    <s v="Hipertension esencial (primaria)"/>
    <s v="Medicamento"/>
    <n v="1"/>
    <s v="34162-07"/>
    <s v="HIDROCLOROTIAZIDA 25 MG"/>
    <s v="23/02/2022"/>
    <n v="34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053826125"/>
    <s v="CC1053826125"/>
    <s v="MARIA"/>
    <s v="CONCHITA"/>
    <s v="GAVIRIA"/>
    <s v="APRÁEZ"/>
    <d v="1993-04-08T00:00:00"/>
    <n v="28"/>
    <n v="4"/>
    <s v="Juventud"/>
    <s v="Otro Grupo Poblacional"/>
    <s v="Ninguno"/>
    <s v="Ninguno"/>
    <m/>
    <s v="Beneficiario"/>
    <m/>
    <s v="SIN DATO"/>
    <s v="Ninguna"/>
    <s v="Mocoa"/>
    <m/>
    <n v="3146389526"/>
    <s v="Urbana"/>
    <m/>
    <x v="0"/>
    <x v="2"/>
    <s v="PUTUMAYO"/>
    <x v="2"/>
    <x v="2"/>
    <x v="2"/>
    <s v="I10X"/>
    <m/>
    <m/>
    <m/>
    <s v="Hipertension esencial (primaria)"/>
    <s v="Medicamento"/>
    <n v="1"/>
    <s v="20085383-15"/>
    <s v="ATORVASTATINATABLETASRECUBIERTASPOR 40 MG"/>
    <s v="23/02/2022"/>
    <n v="34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335"/>
    <s v="CC18123335"/>
    <s v="OMAR"/>
    <s v="ANTONIO"/>
    <s v="MARTINEZ"/>
    <s v="BURBANO"/>
    <d v="1961-04-25T00:00:00"/>
    <n v="60"/>
    <n v="6"/>
    <s v="Persona mayor"/>
    <s v="Otro Grupo Poblacional"/>
    <s v="Ninguno"/>
    <s v="Ninguno"/>
    <m/>
    <s v="Beneficiario"/>
    <m/>
    <s v="SIN DATO"/>
    <s v="Ninguna"/>
    <s v="Mocoa"/>
    <m/>
    <n v="3132634452"/>
    <s v="Urbana"/>
    <m/>
    <x v="0"/>
    <x v="2"/>
    <s v="PUTUMAYO"/>
    <x v="2"/>
    <x v="2"/>
    <x v="2"/>
    <s v="I10X"/>
    <m/>
    <m/>
    <m/>
    <s v="Hipertension esencial (primaria)"/>
    <s v="Medicamento"/>
    <n v="1"/>
    <s v="20005109-07"/>
    <s v="CARVEDILOL 12.5 MG TABLETAS"/>
    <s v="23/02/2022"/>
    <n v="30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16"/>
    <s v="CC5349416"/>
    <s v="LUIS"/>
    <s v="ANGEL"/>
    <s v="REVELO"/>
    <s v="RODRIGUEZ"/>
    <d v="1956-06-28T00:00:00"/>
    <n v="65"/>
    <n v="6"/>
    <s v="Persona mayor"/>
    <s v="Otro Grupo Poblacional"/>
    <s v="Ninguno"/>
    <s v="Ninguno"/>
    <m/>
    <s v="Beneficiario"/>
    <m/>
    <s v="SIN DATO"/>
    <s v="Ninguna"/>
    <s v="Mocoa"/>
    <m/>
    <n v="3203967910"/>
    <s v="Urbana"/>
    <m/>
    <x v="0"/>
    <x v="3"/>
    <s v="PUTUMAYO"/>
    <x v="3"/>
    <x v="3"/>
    <x v="3"/>
    <s v="I10X"/>
    <m/>
    <m/>
    <m/>
    <s v="Hipertension esencial (primaria)"/>
    <s v="Medicamento"/>
    <n v="1"/>
    <s v="35662-18"/>
    <s v="ACIDO FOLICO TABLETAS 1 MG."/>
    <s v="08/02/2022"/>
    <n v="30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08197"/>
    <s v="CC30708197"/>
    <s v="ALBA"/>
    <s v="CECILIA"/>
    <s v="BUCHELLI"/>
    <s v="LEMUS"/>
    <d v="1957-07-07T00:00:00"/>
    <n v="64"/>
    <n v="6"/>
    <s v="Persona mayor"/>
    <s v="Otro Grupo Poblacional"/>
    <s v="Ninguno"/>
    <s v="Ninguno"/>
    <m/>
    <s v="Beneficiario"/>
    <m/>
    <s v="SIN DATO"/>
    <s v="Ninguna"/>
    <s v="Mocoa"/>
    <m/>
    <n v="3183435535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81202"/>
    <s v="ECOCARDIOGRAMA TRANSTORACICO"/>
    <s v="05/02/2022"/>
    <n v="23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1201"/>
    <s v="CC18101201"/>
    <s v="JOSE"/>
    <s v="EDILBERTO"/>
    <s v="CHAMORRO"/>
    <s v="CUELLAR"/>
    <d v="1963-03-19T00:00:00"/>
    <n v="58"/>
    <n v="5"/>
    <s v="Adultez"/>
    <s v="Otro Grupo Poblacional"/>
    <s v="Ninguno"/>
    <s v="Ninguno"/>
    <m/>
    <s v="Beneficiario"/>
    <m/>
    <s v="SIN DATO"/>
    <s v="Ninguna"/>
    <s v="Mocoa"/>
    <m/>
    <n v="3203967910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01/02/2022"/>
    <n v="25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9196"/>
    <s v="CC27359196"/>
    <s v="LUZ"/>
    <s v="ANGELICA"/>
    <s v="CASTILLO"/>
    <s v="ANGULO"/>
    <d v="1972-03-06T00:00:00"/>
    <n v="49"/>
    <n v="5"/>
    <s v="Adultez"/>
    <s v="Otro Grupo Poblacional"/>
    <s v="Desplazamiento"/>
    <s v="Desplazamiento forzado"/>
    <m/>
    <s v="Beneficiario"/>
    <m/>
    <s v="SIN DATO"/>
    <s v="Ninguna"/>
    <s v="Mocoa"/>
    <m/>
    <n v="3212094409"/>
    <s v="Urbana"/>
    <m/>
    <x v="0"/>
    <x v="2"/>
    <s v="PUTUMAYO"/>
    <x v="2"/>
    <x v="2"/>
    <x v="2"/>
    <s v="I10X"/>
    <s v="N18X"/>
    <m/>
    <m/>
    <s v="Hipertension esencial (primaria)"/>
    <s v="Insumo"/>
    <n v="1"/>
    <s v="00E0000004"/>
    <s v="DURAPREP SOLUCION PARA LAVADO PREQUIRURGICO"/>
    <s v="24/02/2022"/>
    <n v="6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92"/>
    <s v="CC5349492"/>
    <s v="OSCAR"/>
    <s v="JAIDE"/>
    <s v="ESCOBAR"/>
    <s v="CASTILLO"/>
    <d v="1958-04-23T00:00:00"/>
    <n v="63"/>
    <n v="6"/>
    <s v="Persona mayor"/>
    <s v="Otro Grupo Poblacional"/>
    <s v="Ninguno"/>
    <s v="Ninguno"/>
    <m/>
    <s v="Beneficiario"/>
    <m/>
    <s v="SIN DATO"/>
    <s v="Ninguna"/>
    <s v="Mocoa"/>
    <m/>
    <n v="3222489629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24/02/2022"/>
    <n v="25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00"/>
    <s v="CC27353800"/>
    <s v="LUZ"/>
    <s v="MARINA"/>
    <s v="ISAZA"/>
    <s v="NOAP"/>
    <d v="1954-10-08T00:00:00"/>
    <n v="67"/>
    <n v="6"/>
    <s v="Persona mayor"/>
    <s v="Otro Grupo Poblacional"/>
    <s v="Ninguno"/>
    <s v="Ninguno"/>
    <m/>
    <s v="Beneficiario"/>
    <m/>
    <s v="SIN DATO"/>
    <s v="Ninguna"/>
    <s v="Mocoa"/>
    <m/>
    <n v="3123579093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5DSB01"/>
    <s v="DERECHOS DE SALA DE OBSERVACION EN URGENCIAS COMPLEJIDAD BAJA"/>
    <s v="24/02/2022"/>
    <n v="30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80519"/>
    <s v="CC41180519"/>
    <s v="MARIA"/>
    <s v="SENEIDA"/>
    <s v="CORTÉS"/>
    <s v="ALBÁN"/>
    <d v="1960-07-17T00:00:00"/>
    <n v="61"/>
    <n v="6"/>
    <s v="Persona mayor"/>
    <s v="Otro Grupo Poblacional"/>
    <s v="Ninguno"/>
    <s v="Ninguno"/>
    <m/>
    <s v="Beneficiario"/>
    <m/>
    <s v="SIN DATO"/>
    <s v="Ninguna"/>
    <s v="Mocoa"/>
    <m/>
    <n v="3105583303"/>
    <s v="Urbana"/>
    <m/>
    <x v="0"/>
    <x v="2"/>
    <s v="PUTUMAYO"/>
    <x v="2"/>
    <x v="2"/>
    <x v="2"/>
    <s v="I10X"/>
    <s v="N18X"/>
    <m/>
    <m/>
    <s v="Hipertension esencial (primaria)"/>
    <s v="Medicamento"/>
    <n v="1"/>
    <s v="20097309-04"/>
    <s v="CLORURO DE SODIO 0.9%"/>
    <s v="24/02/2022"/>
    <n v="28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8175"/>
    <s v="CC26638175"/>
    <s v="MARILYN"/>
    <s v="NONE"/>
    <s v="MANRIQUE"/>
    <s v="OROZCO"/>
    <d v="1979-05-04T00:00:00"/>
    <n v="42"/>
    <n v="5"/>
    <s v="Adultez"/>
    <s v="Otro Grupo Poblacional"/>
    <s v="Desplazamiento"/>
    <s v="Desplazamiento forzado"/>
    <m/>
    <s v="Beneficiario"/>
    <m/>
    <s v="SIN DATO"/>
    <s v="Ninguna"/>
    <s v="Mocoa"/>
    <m/>
    <n v="3123093575"/>
    <s v="Urbana"/>
    <m/>
    <x v="0"/>
    <x v="2"/>
    <s v="PUTUMAYO"/>
    <x v="2"/>
    <x v="2"/>
    <x v="2"/>
    <s v="I10X"/>
    <s v="N18X"/>
    <m/>
    <m/>
    <s v="Hipertension esencial (primaria)"/>
    <s v="Medicamento"/>
    <n v="1"/>
    <s v="55895-06"/>
    <s v="AMLODIPINO TABLETAS 5 MG"/>
    <s v="24/02/2022"/>
    <n v="32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3415958"/>
    <s v="CC93415958"/>
    <s v="JOSE"/>
    <s v="IGNACIO"/>
    <s v="CALDERON"/>
    <s v="LEÓN"/>
    <d v="1966-08-01T00:00:00"/>
    <n v="55"/>
    <n v="5"/>
    <s v="Adultez"/>
    <s v="Otro Grupo Poblacional"/>
    <s v="Ninguno"/>
    <s v="Ninguno"/>
    <m/>
    <s v="Beneficiario"/>
    <m/>
    <s v="SIN DATO"/>
    <s v="Ninguna"/>
    <s v="Mocoa"/>
    <m/>
    <n v="3183816693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101"/>
    <s v="ATENCION ( VISITA ) DOMICILIARIA - POR MEDICINA GENERAL"/>
    <s v="10/02/2022"/>
    <n v="25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83468"/>
    <s v="CC12983468"/>
    <s v="CLAUDIO"/>
    <s v="QUINTILIANO"/>
    <s v="SALAZAR"/>
    <s v="BENAVIDES"/>
    <d v="1964-12-07T00:00:00"/>
    <n v="57"/>
    <n v="5"/>
    <s v="Adultez"/>
    <s v="Otro Grupo Poblacional"/>
    <s v="Ninguno"/>
    <s v="Ninguno"/>
    <m/>
    <s v="Beneficiario"/>
    <m/>
    <s v="SIN DATO"/>
    <s v="Ninguna"/>
    <s v="Mocoa"/>
    <m/>
    <n v="310855327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9/02/2022"/>
    <n v="37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92133"/>
    <s v="CC12992133"/>
    <s v="MARCIAL"/>
    <s v="ADRIANO"/>
    <s v="MUÑOZ"/>
    <s v="MADROÑERO"/>
    <d v="1968-03-07T00:00:00"/>
    <n v="53"/>
    <n v="5"/>
    <s v="Adultez"/>
    <s v="Otro Grupo Poblacional"/>
    <s v="Ninguno"/>
    <s v="Ninguno"/>
    <m/>
    <s v="Beneficiario"/>
    <m/>
    <s v="SIN DATO"/>
    <s v="Ninguna"/>
    <s v="Mocoa"/>
    <m/>
    <n v="3132006114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1881201"/>
    <s v="ECOGRAFIA DE MAMA - CON TRANSDUCTOR DE 7 MHZ O MAS. -- INCY : MARCACION ECOGRAFICA PREQUIRURGICA DE MAMA - CON ALAMBRE O AGUJA"/>
    <s v="08/02/2022"/>
    <n v="23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907943"/>
    <s v="CC1907943"/>
    <s v="ARCADIO"/>
    <s v="NONE"/>
    <s v="MUTUMBAJOY"/>
    <s v="MUCHAVISOY"/>
    <d v="1955-01-19T00:00:00"/>
    <n v="67"/>
    <n v="6"/>
    <s v="Persona mayor"/>
    <s v="Otro Grupo Poblacional"/>
    <s v="Ninguno"/>
    <s v="Ninguno"/>
    <m/>
    <s v="Beneficiario"/>
    <m/>
    <s v="SIN DATO"/>
    <s v="Indígena"/>
    <s v="Mocoa"/>
    <m/>
    <n v="3204221179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5/02/2022"/>
    <n v="30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633120"/>
    <s v="CC4633120"/>
    <s v="HILARION"/>
    <s v="NONE"/>
    <s v="PEREZ"/>
    <s v="IMBACHI"/>
    <d v="1949-10-21T00:00:00"/>
    <n v="72"/>
    <n v="6"/>
    <s v="Persona mayor"/>
    <s v="Otro Grupo Poblacional"/>
    <s v="Ninguno"/>
    <s v="Ninguno"/>
    <m/>
    <s v="Beneficiario"/>
    <m/>
    <s v="SIN DATO"/>
    <s v="Ninguna"/>
    <s v="Mocoa"/>
    <m/>
    <n v="3203023576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9/02/2022"/>
    <n v="30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5836"/>
    <s v="CC69005836"/>
    <s v="CARMEN"/>
    <s v="ODILIA"/>
    <s v="GÓMEZ"/>
    <s v="MORA"/>
    <d v="1968-12-24T00:00:00"/>
    <n v="53"/>
    <n v="5"/>
    <s v="Adultez"/>
    <s v="Otro Grupo Poblacional"/>
    <s v="Desplazamiento"/>
    <s v="Homicidio"/>
    <m/>
    <s v="Beneficiario"/>
    <m/>
    <s v="SIN DATO"/>
    <s v="Ninguna"/>
    <s v="Mocoa"/>
    <m/>
    <n v="3133961540"/>
    <s v="Urbana"/>
    <m/>
    <x v="0"/>
    <x v="2"/>
    <s v="PUTUMAYO"/>
    <x v="2"/>
    <x v="2"/>
    <x v="2"/>
    <s v="I10X"/>
    <m/>
    <m/>
    <m/>
    <s v="Hipertension esencial (primaria)"/>
    <s v="Medicamento"/>
    <n v="1"/>
    <s v="19965499-09"/>
    <s v="LOSARTAN 50MG TABLETAS RECUBIERTAS"/>
    <s v="09/02/2022"/>
    <n v="151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96"/>
    <s v="CC27352896"/>
    <s v="MARIA"/>
    <s v="DEL CARMEN"/>
    <s v="TIMANA"/>
    <s v="BERMEO"/>
    <d v="1941-11-26T00:00:00"/>
    <n v="80"/>
    <n v="6"/>
    <s v="Persona mayor"/>
    <s v="Otro Grupo Poblacional"/>
    <s v="Ninguno"/>
    <s v="Ninguno"/>
    <m/>
    <s v="Beneficiario"/>
    <m/>
    <s v="SIN DATO"/>
    <s v="Ninguna"/>
    <s v="Mocoa"/>
    <m/>
    <n v="3136907264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08/02/2022"/>
    <n v="9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100"/>
    <s v="CC18123100"/>
    <s v="WBAGNER"/>
    <s v="LEON"/>
    <s v="MORILLO"/>
    <s v="VALLEJO"/>
    <d v="1959-04-05T00:00:00"/>
    <n v="62"/>
    <n v="6"/>
    <s v="Persona mayor"/>
    <s v="Otro Grupo Poblacional"/>
    <s v="Ninguno"/>
    <s v="Ninguno"/>
    <m/>
    <s v="Beneficiario"/>
    <m/>
    <s v="SIN DATO"/>
    <s v="Ninguna"/>
    <s v="Mocoa"/>
    <m/>
    <n v="3114784119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23/02/2022"/>
    <n v="25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9423"/>
    <s v="CC18109423"/>
    <s v="INOCENCIO"/>
    <s v="NONE"/>
    <s v="VERA"/>
    <s v="CORTEZ"/>
    <d v="1961-12-04T00:00:00"/>
    <n v="60"/>
    <n v="6"/>
    <s v="Persona mayor"/>
    <s v="Otro Grupo Poblacional"/>
    <s v="Desplazamiento"/>
    <s v="Desplazamiento forzado"/>
    <m/>
    <s v="Beneficiario"/>
    <m/>
    <s v="SIN DATO"/>
    <s v="Negro, afrocolombiano"/>
    <s v="Mocoa"/>
    <m/>
    <n v="3123873351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23/02/2022"/>
    <n v="402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935755"/>
    <s v="CC18935755"/>
    <s v="JOSÉ"/>
    <s v="ADÁN"/>
    <s v="ZAMBRANO"/>
    <s v="ARRIETA"/>
    <d v="1956-01-18T00:00:00"/>
    <n v="66"/>
    <n v="6"/>
    <s v="Persona mayor"/>
    <s v="Otro Grupo Poblacional"/>
    <s v="Ninguno"/>
    <s v="Ninguno"/>
    <m/>
    <s v="Beneficiario"/>
    <m/>
    <s v="SIN DATO"/>
    <s v="Negro, afrocolombiano"/>
    <s v="Mocoa"/>
    <m/>
    <n v="3205850356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23/02/2022"/>
    <n v="30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946"/>
    <s v="CC27353946"/>
    <s v="MARIA "/>
    <s v="DOLORES"/>
    <s v="RIASCOS"/>
    <s v="DELGADO"/>
    <d v="1955-01-16T00:00:00"/>
    <n v="67"/>
    <n v="6"/>
    <s v="Persona mayor"/>
    <s v="Otro Grupo Poblacional"/>
    <s v="Desplazamiento"/>
    <s v="Homicidio"/>
    <m/>
    <s v="Beneficiario"/>
    <m/>
    <s v="SIN DATO"/>
    <s v="Negro, afrocolombiano"/>
    <s v="Mocoa"/>
    <m/>
    <n v="3144459059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23/02/2022"/>
    <n v="7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51584312"/>
    <s v="CC51584312"/>
    <s v="DIGNA"/>
    <s v="NIDIA"/>
    <s v="RUEDA"/>
    <s v="CASANOVA"/>
    <d v="1954-05-15T00:00:00"/>
    <n v="65"/>
    <n v="6"/>
    <s v="Persona mayor"/>
    <s v="Otro Grupo Poblacional"/>
    <s v="Ninguno"/>
    <s v="Ninguno"/>
    <m/>
    <s v="Beneficiario"/>
    <m/>
    <s v="SIN DATO"/>
    <s v="Ninguna"/>
    <s v="Orito"/>
    <m/>
    <n v="3146543329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23/02/2022"/>
    <n v="9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3061990"/>
    <s v="CC13061990"/>
    <s v="FRANCISCO"/>
    <s v="ANTONIO"/>
    <s v="ROSERO"/>
    <s v="AREVALO"/>
    <d v="1961-12-10T00:00:00"/>
    <n v="60"/>
    <n v="6"/>
    <s v="Persona mayor"/>
    <s v="Otro Grupo Poblacional"/>
    <s v="Ninguno"/>
    <s v="Ninguno"/>
    <m/>
    <s v="Beneficiario"/>
    <m/>
    <s v="SIN DATO"/>
    <s v="Ninguna"/>
    <s v="Orito"/>
    <m/>
    <n v="3113543275"/>
    <s v="Urbana"/>
    <m/>
    <x v="0"/>
    <x v="3"/>
    <s v="PUTUMAYO"/>
    <x v="3"/>
    <x v="3"/>
    <x v="3"/>
    <s v="I10X"/>
    <m/>
    <m/>
    <m/>
    <s v="Hipertension esencial (primaria)"/>
    <s v="Procedimiento"/>
    <n v="1"/>
    <s v="01890701"/>
    <s v="CONSULTA DE URGENCIAS POR MEDICINA GENERAL"/>
    <s v="23/02/2022"/>
    <n v="252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Sustituto Pensional"/>
    <s v="AC"/>
    <m/>
    <s v="CC"/>
    <n v="4110060"/>
    <s v="CC4110060"/>
    <s v="MARIA"/>
    <s v="TRANSITO"/>
    <s v="CASTILLO"/>
    <s v="NOAP"/>
    <d v="1949-10-19T00:00:00"/>
    <n v="72"/>
    <n v="6"/>
    <s v="Persona mayor"/>
    <s v="Otro Grupo Poblacional"/>
    <s v="Ninguno"/>
    <s v="Ninguno"/>
    <m/>
    <s v="Beneficiario"/>
    <m/>
    <s v="SIN DATO"/>
    <s v="Ninguna"/>
    <s v="Orito"/>
    <m/>
    <n v="314353452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601"/>
    <s v="CUIDADO ( MANEJO ) INTRAHOSPITALARIO POR MEDICINA GENERAL"/>
    <s v="23/02/2022"/>
    <n v="59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10190651"/>
    <s v="CC10190651"/>
    <s v="HECTOR"/>
    <m/>
    <s v="OSPINA "/>
    <s v="OSORIO"/>
    <d v="1948-11-25T00:00:00"/>
    <n v="73"/>
    <n v="6"/>
    <s v="Persona mayor"/>
    <s v="Otro Grupo Poblacional"/>
    <s v="Ninguno"/>
    <s v="Ninguno"/>
    <m/>
    <s v="Beneficiario"/>
    <m/>
    <s v="SIN DATO"/>
    <s v="Ninguna"/>
    <s v="Orito"/>
    <m/>
    <n v="3106700666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73210"/>
    <s v="RADIOGRAFIA DE MANO"/>
    <s v="09/02/2022"/>
    <n v="999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66840931"/>
    <s v="CC66840931"/>
    <s v="OMAIRA"/>
    <m/>
    <s v="ERAZO"/>
    <s v="MUÑOZ"/>
    <d v="1969-10-21T00:00:00"/>
    <n v="52"/>
    <n v="5"/>
    <s v="Adultez"/>
    <s v="Otro Grupo Poblacional"/>
    <s v="Ninguno"/>
    <s v="Ninguno"/>
    <m/>
    <s v="Beneficiario"/>
    <m/>
    <s v="SIN DATO"/>
    <s v="Ninguna"/>
    <s v="Orito"/>
    <m/>
    <n v="3213867524"/>
    <s v="Urbana"/>
    <m/>
    <x v="0"/>
    <x v="3"/>
    <s v="PUTUMAYO"/>
    <x v="3"/>
    <x v="3"/>
    <x v="3"/>
    <s v="I10X"/>
    <s v="N18X"/>
    <m/>
    <m/>
    <s v="Hipertension esencial (primaria)"/>
    <s v="Medicamento"/>
    <n v="1"/>
    <s v="20032631-01"/>
    <s v="LOSARTAN 100 MG"/>
    <s v="23/02/2022"/>
    <n v="278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4880181"/>
    <s v="CC14880181"/>
    <s v="MARCO"/>
    <s v="ROGELIO"/>
    <s v="RIOS"/>
    <s v="BONILLA"/>
    <d v="1959-03-15T00:00:00"/>
    <n v="62"/>
    <n v="6"/>
    <s v="Persona mayor"/>
    <s v="Otro Grupo Poblacional"/>
    <s v="Ninguno"/>
    <s v="Ninguno"/>
    <m/>
    <s v="Beneficiario"/>
    <m/>
    <s v="SIN DATO"/>
    <s v="Ninguna"/>
    <s v="Orito"/>
    <m/>
    <n v="3183817078"/>
    <s v="Urbana"/>
    <m/>
    <x v="0"/>
    <x v="3"/>
    <s v="PUTUMAYO"/>
    <x v="3"/>
    <x v="3"/>
    <x v="3"/>
    <s v="I10X"/>
    <s v="N18X"/>
    <m/>
    <m/>
    <s v="Hipertension esencial (primaria)"/>
    <s v="Medicamento"/>
    <n v="1"/>
    <s v="19946334-01"/>
    <s v="TRAMADOL 50 MG POR 1ML"/>
    <s v="23/02/2022"/>
    <n v="63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245305"/>
    <s v="CC5245305"/>
    <s v="AMANCIO"/>
    <m/>
    <s v="AGREDA "/>
    <s v="MADROÑERO"/>
    <d v="1962-05-27T00:00:00"/>
    <n v="59"/>
    <n v="5"/>
    <s v="Adultez"/>
    <s v="Otro Grupo Poblacional"/>
    <s v="Desplazamiento"/>
    <s v="Desplazamiento forzado"/>
    <m/>
    <s v="Beneficiario"/>
    <m/>
    <s v="SIN DATO"/>
    <s v="Ninguna"/>
    <s v="Orito"/>
    <m/>
    <n v="3143721500"/>
    <s v="Urbana"/>
    <m/>
    <x v="0"/>
    <x v="3"/>
    <s v="PUTUMAYO"/>
    <x v="3"/>
    <x v="3"/>
    <x v="3"/>
    <s v="I10X"/>
    <m/>
    <m/>
    <m/>
    <s v="Hipertension esencial (primaria)"/>
    <s v="Medicamento"/>
    <n v="1"/>
    <s v="17134-02"/>
    <s v="AMLODIPINO 5 MG"/>
    <s v="23/02/2022"/>
    <n v="6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814"/>
    <s v="CC18142814"/>
    <s v="FELIX"/>
    <s v="ANIBAL"/>
    <s v="BACA"/>
    <s v="ERAZO"/>
    <d v="1961-06-23T00:00:00"/>
    <n v="60"/>
    <n v="6"/>
    <s v="Persona mayor"/>
    <s v="Otro Grupo Poblacional"/>
    <s v="Ninguno"/>
    <s v="Ninguno"/>
    <m/>
    <s v="Beneficiario"/>
    <m/>
    <s v="SIN DATO"/>
    <s v="Ninguna"/>
    <s v="Orito"/>
    <m/>
    <n v="313289231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5DSB01"/>
    <s v="DERECHOS DE SALA DE OBSERVACION EN URGENCIAS COMPLEJIDAD BAJA"/>
    <s v="23/02/2022"/>
    <n v="8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72208852"/>
    <s v="CC72208852"/>
    <s v="EFRAIN"/>
    <m/>
    <s v="REYES"/>
    <s v="RANGEL"/>
    <d v="1975-03-01T00:00:00"/>
    <n v="46"/>
    <n v="5"/>
    <s v="Adultez"/>
    <s v="Otro Grupo Poblacional"/>
    <s v="Ninguno"/>
    <s v="Ninguno"/>
    <m/>
    <s v="Beneficiario"/>
    <m/>
    <s v="SIN DATO"/>
    <s v="Ninguna"/>
    <s v="Orito"/>
    <m/>
    <n v="312205323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27/02/2022"/>
    <n v="12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9793014"/>
    <s v="CC59793014"/>
    <s v="FANY"/>
    <s v="RUBIELA"/>
    <s v="PORTILLA"/>
    <s v="VALENCIA"/>
    <d v="1963-06-16T00:00:00"/>
    <n v="58"/>
    <n v="5"/>
    <s v="Adultez"/>
    <s v="Otro Grupo Poblacional"/>
    <s v="Ninguno"/>
    <s v="Ninguno"/>
    <m/>
    <s v="Beneficiario"/>
    <m/>
    <s v="SIN DATO"/>
    <s v="Ninguna"/>
    <s v="Orito"/>
    <m/>
    <n v="3118531604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41661-02"/>
    <s v="CALCIO + VITAMINA D TABLETAS"/>
    <s v="16/02/2022"/>
    <n v="9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87453148"/>
    <s v="CC87453148"/>
    <s v="SILVIO"/>
    <s v="OSWALDO"/>
    <s v="PORTILLO"/>
    <s v="VALENCIA"/>
    <d v="1971-10-15T00:00:00"/>
    <n v="50"/>
    <n v="5"/>
    <s v="Adultez"/>
    <s v="Otro Grupo Poblacional"/>
    <s v="Desplazamiento"/>
    <s v="Desplazamiento forzado"/>
    <m/>
    <s v="Beneficiario"/>
    <m/>
    <s v="SIN DATO"/>
    <s v="Ninguna"/>
    <s v="Orito"/>
    <m/>
    <n v="0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02/02/2022"/>
    <n v="9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1802852"/>
    <s v="CC11802852"/>
    <s v="LUIS "/>
    <s v="FELIPE"/>
    <s v="PALOMEQUE"/>
    <s v="BEJARANO"/>
    <d v="1975-05-18T00:00:00"/>
    <n v="46"/>
    <n v="5"/>
    <s v="Adultez"/>
    <s v="Otro Grupo Poblacional"/>
    <s v="Ninguno"/>
    <s v="Ninguno"/>
    <m/>
    <s v="Beneficiario"/>
    <m/>
    <s v="SIN DATO"/>
    <s v="Ninguna"/>
    <s v="Orito"/>
    <m/>
    <n v="3144859833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0T0001548"/>
    <s v="TRANSPORTE COMERCIAL TERRESTRE - SIMPLE PUERTO GUZMAN ( PUTUMAYO ) A VILLAGARZON ( PUTUMAYO )"/>
    <s v="15/02/2022"/>
    <n v="17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27480925"/>
    <s v="CC27480925"/>
    <s v="OLIVA "/>
    <s v="DEL CARMEN"/>
    <s v="MUÑOZ"/>
    <s v="MUÑOZ"/>
    <d v="1966-02-27T00:00:00"/>
    <n v="55"/>
    <n v="5"/>
    <s v="Adultez"/>
    <s v="Otro Grupo Poblacional"/>
    <s v="Ninguno"/>
    <s v="Ninguno"/>
    <m/>
    <s v="Beneficiario"/>
    <m/>
    <s v="SIN DATO"/>
    <s v="Ninguna"/>
    <s v="Orito"/>
    <m/>
    <n v="3209704617"/>
    <s v="Urbana"/>
    <m/>
    <x v="0"/>
    <x v="0"/>
    <s v="PUTUMAYO"/>
    <x v="0"/>
    <x v="0"/>
    <x v="0"/>
    <s v="I10X"/>
    <m/>
    <m/>
    <m/>
    <s v="Hipertension esencial (primaria)"/>
    <s v="Procedimiento"/>
    <n v="1"/>
    <s v="00T0001549"/>
    <s v="TRANSPORTE COMERCIAL TERRESTRE - SIMPLE VILLAGARZON ( PUTUMAYO ) A PUERTO GUZMAN ( PUTUMAYO )"/>
    <s v="07/02/2022"/>
    <n v="15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7490121"/>
    <s v="CC97490121"/>
    <s v="MILTON "/>
    <s v="HENRY"/>
    <s v="SALCEDO"/>
    <s v="MEDINA"/>
    <d v="1973-09-28T00:00:00"/>
    <n v="48"/>
    <n v="5"/>
    <s v="Adultez"/>
    <s v="Otro Grupo Poblacional"/>
    <s v="Desplazamiento"/>
    <s v="Desplazamiento forzado"/>
    <m/>
    <s v="Beneficiario"/>
    <m/>
    <s v="SIN DATO"/>
    <s v="Ninguna"/>
    <s v="Orito"/>
    <m/>
    <n v="3202873749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4902"/>
    <s v="HORMONA ESTIMULANTE DEL TIROIDES"/>
    <s v="08/02/2022"/>
    <n v="11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69050058"/>
    <s v="CC69050058"/>
    <s v="ROSALBA"/>
    <m/>
    <s v="GARCIA "/>
    <s v="ROZO"/>
    <d v="1958-08-06T00:00:00"/>
    <n v="63"/>
    <n v="6"/>
    <s v="Persona mayor"/>
    <s v="Otro Grupo Poblacional"/>
    <s v="Ninguno"/>
    <s v="Ninguno"/>
    <m/>
    <s v="Beneficiario"/>
    <m/>
    <s v="SIN DATO"/>
    <s v="Ninguna"/>
    <s v="Orito"/>
    <m/>
    <n v="3102288498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9/02/2022"/>
    <n v="192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9841128"/>
    <s v="CC39841128"/>
    <s v="RUTH "/>
    <m/>
    <s v="DELFINA"/>
    <s v="TREJOS"/>
    <d v="1975-02-16T00:00:00"/>
    <n v="47"/>
    <n v="5"/>
    <s v="Adultez"/>
    <s v="Otro Grupo Poblacional"/>
    <s v="Desplazamiento"/>
    <s v="Amenaza"/>
    <m/>
    <s v="Beneficiario"/>
    <m/>
    <s v="SIN DATO"/>
    <s v="Ninguna"/>
    <s v="Orito"/>
    <m/>
    <n v="313245324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147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0704316"/>
    <s v="CC30704316"/>
    <s v="ROSARIO"/>
    <s v="OLGA"/>
    <s v="ROSERO"/>
    <s v="CISNEROS"/>
    <d v="1953-01-01T00:00:00"/>
    <n v="69"/>
    <n v="6"/>
    <s v="Persona mayor"/>
    <s v="Otro Grupo Poblacional"/>
    <s v="Ninguno"/>
    <s v="Ninguno"/>
    <m/>
    <s v="Beneficiario"/>
    <m/>
    <s v="SIN DATO"/>
    <s v="Ninguna"/>
    <s v="Orito"/>
    <m/>
    <n v="3112321946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33"/>
    <s v="TRANSPORTE COMERCIAL TERRESTRE - SIMPLE PUERTO ASIS ( PUTUMAYO ) A ORITO ( PUTUMAYO )"/>
    <s v="10/02/2022"/>
    <n v="2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2976500"/>
    <s v="CC12976500"/>
    <s v="MARIO"/>
    <s v="FERNANDO"/>
    <s v="VELASQUEZ"/>
    <s v="NOAP"/>
    <d v="1962-06-15T00:00:00"/>
    <n v="59"/>
    <n v="5"/>
    <s v="Adultez"/>
    <s v="Otro Grupo Poblacional"/>
    <s v="Ninguno"/>
    <s v="Ninguno"/>
    <m/>
    <s v="Beneficiario"/>
    <m/>
    <s v="SIN DATO"/>
    <s v="Ninguna"/>
    <s v="Orito"/>
    <m/>
    <n v="31235919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7"/>
    <s v="COLESTEROL DE BAJA DENSIDAD [LDL] AUTOMATIZADO"/>
    <s v="21/02/2022"/>
    <n v="65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8123667"/>
    <s v="CC18123667"/>
    <s v="HENRY"/>
    <s v="JHONY"/>
    <s v="PORTILLA"/>
    <s v="GOMEZ"/>
    <d v="1963-02-19T00:00:00"/>
    <n v="59"/>
    <n v="5"/>
    <s v="Adultez"/>
    <s v="Otro Grupo Poblacional"/>
    <s v="Ninguno"/>
    <s v="Ninguno"/>
    <m/>
    <s v="Beneficiario"/>
    <m/>
    <s v="SIN DATO"/>
    <s v="Ninguna"/>
    <s v="Orito"/>
    <m/>
    <n v="3112787614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3895"/>
    <s v="CREATININA EN SUERO U OTROS FLUIDOS"/>
    <s v="21/02/2022"/>
    <n v="137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8337482"/>
    <s v="CC98337482"/>
    <s v="JUAN"/>
    <s v="CARLOS"/>
    <s v="BENAVIDES"/>
    <s v="BRAVO"/>
    <d v="1968-05-30T00:00:00"/>
    <n v="53"/>
    <n v="5"/>
    <s v="Adultez"/>
    <s v="Otro Grupo Poblacional"/>
    <s v="Desplazamiento"/>
    <s v="Desplazamiento forzado"/>
    <m/>
    <s v="Beneficiario"/>
    <m/>
    <s v="SIN DATO"/>
    <s v="Ninguna"/>
    <s v="Orito"/>
    <m/>
    <n v="3222166528"/>
    <s v="Urbana"/>
    <m/>
    <x v="0"/>
    <x v="3"/>
    <s v="PUTUMAYO"/>
    <x v="3"/>
    <x v="3"/>
    <x v="3"/>
    <s v="I10X"/>
    <m/>
    <m/>
    <m/>
    <s v="Hipertension esencial (primaria)"/>
    <s v="Procedimiento"/>
    <n v="1"/>
    <s v="01881141"/>
    <s v="ECOGRAFIA DE TIROIDES CON TRANSDUCTOR DE 7 MHZ O MAS"/>
    <s v="27/02/2022"/>
    <n v="22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284"/>
    <s v="CC18142284"/>
    <s v="JULIAN"/>
    <m/>
    <s v="MEZA"/>
    <s v="ANGULO"/>
    <d v="1957-01-07T00:00:00"/>
    <n v="65"/>
    <n v="6"/>
    <s v="Persona mayor"/>
    <s v="Otro Grupo Poblacional"/>
    <s v="Ninguno"/>
    <s v="Ninguno"/>
    <m/>
    <s v="Beneficiario"/>
    <m/>
    <s v="SIN DATO"/>
    <s v="Ninguna"/>
    <s v="Orito"/>
    <m/>
    <n v="3143410190"/>
    <s v="Urbana"/>
    <m/>
    <x v="0"/>
    <x v="3"/>
    <s v="PUTUMAYO"/>
    <x v="3"/>
    <x v="3"/>
    <x v="3"/>
    <s v="I10X"/>
    <m/>
    <m/>
    <m/>
    <s v="Hipertension esencial (primaria)"/>
    <s v="Procedimiento"/>
    <n v="1"/>
    <s v="01904921"/>
    <s v="TIROXINA LIBRE"/>
    <s v="07/02/2022"/>
    <n v="37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75176"/>
    <s v="CC3175176"/>
    <s v="AMADEO"/>
    <m/>
    <s v="GURANIZO"/>
    <s v="ANDRADE"/>
    <d v="1975-06-13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3062456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19976349-02"/>
    <s v="NIMODIPINO 30 MG"/>
    <s v="28/02/2022"/>
    <n v="37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2486"/>
    <s v="CC41102486"/>
    <s v="CARMELA"/>
    <s v="FANNY"/>
    <s v="JIMENEZ"/>
    <s v="BENAVIDES"/>
    <d v="1960-07-18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33745204"/>
    <s v="Urbana"/>
    <m/>
    <x v="0"/>
    <x v="2"/>
    <s v="PUTUMAYO"/>
    <x v="2"/>
    <x v="2"/>
    <x v="2"/>
    <s v="I10X"/>
    <m/>
    <m/>
    <m/>
    <s v="Hipertension esencial (primaria)"/>
    <s v="Medicamento"/>
    <n v="1"/>
    <s v="20097309-04"/>
    <s v="CLORURO DE SODIO 0.9%"/>
    <s v="08/02/2022"/>
    <n v="12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570336"/>
    <s v="CC87570336"/>
    <s v="JORGE"/>
    <s v="ARMANDO"/>
    <s v="CHAMORRO"/>
    <s v="ARCOS"/>
    <d v="1960-04-21T00:00:00"/>
    <n v="58"/>
    <n v="5"/>
    <s v="Adultez"/>
    <s v="Otro Grupo Poblacional"/>
    <s v="Ninguno"/>
    <s v="Ninguno"/>
    <m/>
    <s v="Beneficiario"/>
    <m/>
    <s v="SIN DATO"/>
    <s v="Ninguna"/>
    <s v="Puerto Asís"/>
    <m/>
    <n v="3143153620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8/02/2022"/>
    <n v="241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5006"/>
    <s v="CC18105006"/>
    <s v="LEONARDO"/>
    <m/>
    <s v="VALENCIA"/>
    <s v="RODRIGUEZ"/>
    <d v="1941-02-16T00:00:00"/>
    <n v="77"/>
    <n v="6"/>
    <s v="Persona mayor"/>
    <s v="Otro Grupo Poblacional"/>
    <s v="Ninguno"/>
    <s v="Ninguno"/>
    <m/>
    <s v="Beneficiario"/>
    <m/>
    <s v="SIN DATO"/>
    <s v="Ninguna"/>
    <s v="Puerto Asís"/>
    <m/>
    <n v="3113850848"/>
    <s v="Urbana"/>
    <m/>
    <x v="0"/>
    <x v="2"/>
    <s v="PUTUMAYO"/>
    <x v="2"/>
    <x v="2"/>
    <x v="2"/>
    <s v="I10X"/>
    <m/>
    <m/>
    <m/>
    <s v="Hipertension esencial (primaria)"/>
    <s v="Procedimiento"/>
    <n v="1"/>
    <s v="01871121"/>
    <s v="RADIOGRAFIA DE TORAX ( P. A. O A. P. Y LATERAL - DECUBITO LATERAL - OBLICUAS O LATERAL )"/>
    <s v="08/02/2022"/>
    <n v="18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13251"/>
    <s v="CC30713251"/>
    <s v="MARIA"/>
    <s v="ALEJANDRINA"/>
    <s v="JURADO"/>
    <s v="SANJUAN"/>
    <d v="1955-11-0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15928997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08/02/2022"/>
    <n v="32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4729"/>
    <s v="CC41104729"/>
    <s v="JANETH"/>
    <s v="LILIANA"/>
    <s v="LOPEZ "/>
    <s v="MORA"/>
    <d v="1970-08-05T00:00:00"/>
    <n v="48"/>
    <n v="5"/>
    <s v="Adultez"/>
    <s v="Otro Grupo Poblacional"/>
    <s v="Ninguno"/>
    <s v="Ninguno"/>
    <m/>
    <s v="Beneficiario"/>
    <m/>
    <s v="SIN DATO"/>
    <s v="Ninguna"/>
    <s v="Puerto Asís"/>
    <m/>
    <n v="3124326967"/>
    <s v="Urbana"/>
    <m/>
    <x v="0"/>
    <x v="2"/>
    <s v="PUTUMAYO"/>
    <x v="2"/>
    <x v="2"/>
    <x v="2"/>
    <s v="I10X"/>
    <m/>
    <m/>
    <m/>
    <s v="Hipertension esencial (primaria)"/>
    <s v="Procedimiento"/>
    <n v="1"/>
    <s v="01902207"/>
    <s v="HEMOGRAMA I ( HEMOGLOBINA HEMATOCRITO Y LEUCOGRAMA ) MANUAL"/>
    <s v="08/02/2022"/>
    <n v="13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556"/>
    <s v="CC18107556"/>
    <s v="RICARDO"/>
    <s v="LEON"/>
    <s v="BENAVIDES"/>
    <s v="GOMEZ"/>
    <d v="1956-12-19T00:00:00"/>
    <n v="61"/>
    <n v="6"/>
    <s v="Persona mayor"/>
    <s v="Otro Grupo Poblacional"/>
    <s v="Ninguno"/>
    <s v="Ninguno"/>
    <m/>
    <s v="Beneficiario"/>
    <m/>
    <s v="SIN DATO"/>
    <s v="Ninguna"/>
    <s v="Puerto Asís"/>
    <m/>
    <n v="310866765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56"/>
    <s v="NITROGENO UREICO"/>
    <s v="08/02/2022"/>
    <n v="37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692"/>
    <s v="CC41101692"/>
    <s v="VALERIA MARIA"/>
    <s v="ESPERANZA "/>
    <s v="BRAVO"/>
    <s v="GALARZA"/>
    <d v="1955-12-09T00:00:00"/>
    <n v="65"/>
    <n v="6"/>
    <s v="Persona mayor"/>
    <s v="Otro Grupo Poblacional"/>
    <s v="Desplazamiento"/>
    <s v="Amenaza"/>
    <m/>
    <s v="Beneficiario"/>
    <m/>
    <s v="SIN DATO"/>
    <s v="Ninguna"/>
    <s v="Puerto Asís"/>
    <m/>
    <n v="3203424765"/>
    <s v="Urbana"/>
    <m/>
    <x v="0"/>
    <x v="2"/>
    <s v="PUTUMAYO"/>
    <x v="2"/>
    <x v="2"/>
    <x v="2"/>
    <s v="I10X"/>
    <m/>
    <m/>
    <m/>
    <s v="Hipertension esencial (primaria)"/>
    <s v="Procedimiento"/>
    <n v="1"/>
    <s v="01907106"/>
    <s v="UROANALISIS"/>
    <s v="08/02/2022"/>
    <n v="23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26616207"/>
    <s v="CC26616207"/>
    <s v="RUBIELA"/>
    <m/>
    <s v="SCARPETTA "/>
    <s v="CAMACHO"/>
    <d v="1949-11-14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8/02/2022"/>
    <n v="143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834"/>
    <s v="CC69015834"/>
    <s v="CAICEDO"/>
    <m/>
    <s v="JAQUELINE"/>
    <s v="NOAP"/>
    <d v="1972-05-21T00:00:00"/>
    <n v="47"/>
    <n v="5"/>
    <s v="Adultez"/>
    <s v="Afrocolombiano"/>
    <s v="Desplazamiento"/>
    <s v="Homicidio"/>
    <m/>
    <s v="Beneficiario"/>
    <m/>
    <s v="SIN DATO"/>
    <s v="Negro, afrocolombiano"/>
    <s v="Puerto Asís"/>
    <m/>
    <n v="3114642763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8/02/2022"/>
    <n v="16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45482"/>
    <s v="CC30745482"/>
    <s v="MONTENEGRO"/>
    <s v="GARCIA"/>
    <s v="MIRYAM"/>
    <s v="DEL ROCIO"/>
    <d v="1969-11-05T00:00:00"/>
    <n v="51"/>
    <n v="5"/>
    <s v="Adultez"/>
    <s v="Otro Grupo Poblacional"/>
    <s v="Ninguno"/>
    <s v="Ninguno"/>
    <m/>
    <s v="Beneficiario"/>
    <m/>
    <s v="SIN DATO"/>
    <s v="Ninguna"/>
    <s v="Puerto Asís"/>
    <m/>
    <n v="3202517529"/>
    <s v="Urbana"/>
    <m/>
    <x v="0"/>
    <x v="2"/>
    <s v="PUTUMAYO"/>
    <x v="2"/>
    <x v="2"/>
    <x v="2"/>
    <s v="I10X"/>
    <m/>
    <m/>
    <m/>
    <s v="Hipertension esencial (primaria)"/>
    <s v="Procedimiento"/>
    <n v="1"/>
    <s v="01890701"/>
    <s v="CONSULTA DE URGENCIAS POR MEDICINA GENERAL"/>
    <s v="08/02/2022"/>
    <n v="20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148"/>
    <s v="CC41101148"/>
    <s v="GLORIA"/>
    <s v="SONIA"/>
    <s v="LOPEZ "/>
    <s v="BENAVIDES"/>
    <d v="1956-08-1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18008817"/>
    <s v="Urbana"/>
    <m/>
    <x v="0"/>
    <x v="2"/>
    <s v="PUTUMAYO"/>
    <x v="2"/>
    <x v="2"/>
    <x v="2"/>
    <s v="I10X"/>
    <m/>
    <m/>
    <m/>
    <s v="Hipertension esencial (primaria)"/>
    <s v="Procedimiento"/>
    <n v="1"/>
    <s v="01890466"/>
    <s v="INTERCONSULTA POR ESPECIALISTA EN MEDICINA INTERNA"/>
    <s v="08/02/2022"/>
    <n v="161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389395"/>
    <s v="CC18389395"/>
    <s v="JORGE"/>
    <s v="IVAN"/>
    <s v="OSPINA"/>
    <s v="NOAP"/>
    <d v="1965-07-17T00:00:00"/>
    <n v="55"/>
    <n v="5"/>
    <s v="Adultez"/>
    <s v="Otro Grupo Poblacional"/>
    <s v="Ninguno"/>
    <s v="Ninguno"/>
    <m/>
    <s v="Beneficiario"/>
    <m/>
    <s v="SIN DATO"/>
    <s v="Ninguna"/>
    <s v="Puerto Asís"/>
    <m/>
    <n v="3112311435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8/02/2022"/>
    <n v="1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2962092"/>
    <s v="CC12962092"/>
    <s v="HUGO"/>
    <s v="HERNANDO"/>
    <s v="TABLA "/>
    <s v="RAMIREZ"/>
    <d v="1954-11-08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02783384"/>
    <s v="Urbana"/>
    <m/>
    <x v="0"/>
    <x v="2"/>
    <s v="PUTUMAYO"/>
    <x v="2"/>
    <x v="2"/>
    <x v="2"/>
    <s v="I10X"/>
    <s v="E119"/>
    <s v="N18X"/>
    <m/>
    <s v="Hipertension esencial (primaria)"/>
    <s v="Procedimiento"/>
    <n v="1"/>
    <s v="0110M004"/>
    <s v="INTERNACION COMPLEJIDAD MEDIANA HABITACION CUATRO O MAS CAMAS"/>
    <s v="08/02/2022"/>
    <n v="149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78587332"/>
    <s v="CC78587332"/>
    <s v="HEMEL"/>
    <s v="ANTONIO"/>
    <s v="SOTO"/>
    <s v="NOAP"/>
    <d v="1970-06-19T00:00:00"/>
    <n v="48"/>
    <n v="5"/>
    <s v="Adultez"/>
    <s v="Otro Grupo Poblacional"/>
    <s v="Ninguno"/>
    <s v="Ninguno"/>
    <m/>
    <s v="Beneficiario"/>
    <m/>
    <s v="SIN DATO"/>
    <s v="Ninguna"/>
    <s v="Puerto Asís"/>
    <m/>
    <n v="3105882542"/>
    <s v="Rural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8/02/2022"/>
    <n v="17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4089"/>
    <s v="CC27354089"/>
    <s v="ELSA"/>
    <s v="DEL CARMEN"/>
    <s v="PEÑA"/>
    <s v="HERNANDEZ"/>
    <d v="1953-07-05T00:00:00"/>
    <n v="68"/>
    <n v="6"/>
    <s v="Persona mayor"/>
    <s v="Otro Grupo Poblacional"/>
    <s v="Ninguno"/>
    <s v="Ninguno"/>
    <m/>
    <s v="Beneficiario"/>
    <m/>
    <s v="SIN DATO"/>
    <s v="Ninguna"/>
    <s v="Puerto Asís"/>
    <m/>
    <n v="3114406935"/>
    <s v="Urbana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08/02/2022"/>
    <n v="22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5298581"/>
    <s v="CC5298581"/>
    <s v="ROBERTO"/>
    <m/>
    <s v="ACOSTA"/>
    <s v="QUINTERO"/>
    <d v="1955-01-16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15960344"/>
    <s v="Urbana"/>
    <m/>
    <x v="0"/>
    <x v="2"/>
    <s v="PUTUMAYO"/>
    <x v="2"/>
    <x v="2"/>
    <x v="2"/>
    <s v="I10X"/>
    <m/>
    <m/>
    <m/>
    <s v="Hipertension esencial (primaria)"/>
    <s v="Medicamento"/>
    <n v="1"/>
    <s v="19947431-06"/>
    <s v="CAPTOPRIL 50 MG"/>
    <s v="08/02/2022"/>
    <n v="22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69027273"/>
    <s v="CC69027273"/>
    <s v="MARIA"/>
    <s v="JABLEIDY"/>
    <s v="SANCHEZ"/>
    <s v="RAYO"/>
    <d v="1977-07-24T00:00:00"/>
    <n v="42"/>
    <n v="5"/>
    <s v="Adultez"/>
    <s v="Otro Grupo Poblacional"/>
    <s v="Ninguno"/>
    <s v="Ninguno"/>
    <m/>
    <s v="Beneficiario"/>
    <m/>
    <s v="SIN DATO"/>
    <s v="Ninguna"/>
    <s v="Puerto Asís"/>
    <m/>
    <n v="3106253529"/>
    <s v="Urbana"/>
    <m/>
    <x v="0"/>
    <x v="2"/>
    <s v="PUTUMAYO"/>
    <x v="2"/>
    <x v="2"/>
    <x v="2"/>
    <s v="I10X"/>
    <m/>
    <m/>
    <m/>
    <s v="Hipertension esencial (primaria)"/>
    <s v="Medicamento"/>
    <n v="1"/>
    <s v="20006845-02"/>
    <s v="DIPIRONA MAGNESICA 2G/5 ML SOLUCION INYECTABLE"/>
    <s v="08/02/2022"/>
    <n v="308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709377"/>
    <s v="CC4709377"/>
    <s v="MIGUEL"/>
    <s v="ANGEL"/>
    <s v="MONTILLA"/>
    <s v="ORTIZ"/>
    <d v="1968-07-22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34677453"/>
    <s v="Urbana"/>
    <m/>
    <x v="0"/>
    <x v="2"/>
    <s v="PUTUMAYO"/>
    <x v="2"/>
    <x v="2"/>
    <x v="2"/>
    <s v="I10X"/>
    <m/>
    <m/>
    <m/>
    <s v="Hipertension esencial (primaria)"/>
    <s v="Medicamento"/>
    <n v="1"/>
    <s v="38408-01"/>
    <s v="ORAZOLEÂ® 40"/>
    <s v="08/02/2022"/>
    <n v="443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538806"/>
    <s v="CC31538806"/>
    <s v="SANDRA"/>
    <s v="MILENA"/>
    <s v="MINA"/>
    <s v="CHARA"/>
    <d v="1978-04-13T00:00:00"/>
    <n v="40"/>
    <n v="5"/>
    <s v="Adultez"/>
    <s v="Afrocolombiano"/>
    <s v="Ninguno"/>
    <s v="Ninguno"/>
    <m/>
    <s v="Beneficiario"/>
    <m/>
    <s v="SIN DATO"/>
    <s v="Negro, afrocolombiano"/>
    <s v="Puerto Asís"/>
    <m/>
    <n v="314314637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831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4736"/>
    <s v="CC18184736"/>
    <s v="ROBINSON"/>
    <s v="NONE"/>
    <s v="JIMENEZ"/>
    <s v="ZOLANO"/>
    <d v="1972-11-04T00:00:00"/>
    <n v="46"/>
    <n v="5"/>
    <s v="Adultez"/>
    <s v="Otro Grupo Poblacional"/>
    <s v="Ninguno"/>
    <s v="Ninguno"/>
    <m/>
    <s v="Beneficiario"/>
    <m/>
    <s v="SIN DATO"/>
    <s v="Negro, afrocolombiano"/>
    <s v="Puerto Asís"/>
    <m/>
    <n v="3215643255"/>
    <s v="Urbana"/>
    <m/>
    <x v="0"/>
    <x v="0"/>
    <s v="PUTUMAYO"/>
    <x v="0"/>
    <x v="0"/>
    <x v="0"/>
    <s v="I10X"/>
    <s v="E119"/>
    <s v="N18X"/>
    <m/>
    <s v="Hipertension esencial (primaria)"/>
    <s v="Procedimiento"/>
    <n v="1"/>
    <s v="01906611"/>
    <s v="ANTIGENO ESPECIFICO DE PROSTATA FRACCION LIBRE SEMIAUTOMATIZADO O AUTOMATIZADO"/>
    <s v="08/02/2022"/>
    <n v="114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693"/>
    <s v="CC18107693"/>
    <s v="IGNACIO"/>
    <m/>
    <s v="VARGAS"/>
    <s v="NOAP"/>
    <d v="1957-06-22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12368298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8/02/2022"/>
    <n v="18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3142"/>
    <s v="CC69023142"/>
    <s v="MARIBEL"/>
    <s v="DALILA"/>
    <s v="VELASQUEZ"/>
    <s v="DIAZ"/>
    <d v="1982-09-21T00:00:00"/>
    <n v="37"/>
    <n v="5"/>
    <s v="Adultez"/>
    <s v="Otro Grupo Poblacional"/>
    <s v="Desplazamiento"/>
    <s v="Homicidio"/>
    <m/>
    <s v="Beneficiario"/>
    <m/>
    <s v="SIN DATO"/>
    <s v="Ninguna"/>
    <s v="Puerto Asís"/>
    <m/>
    <n v="3224191494"/>
    <s v="Rural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1/02/2022"/>
    <n v="10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2982395"/>
    <s v="CC12982395"/>
    <s v="DIEGO"/>
    <s v="MARIA"/>
    <s v="CORDOBA"/>
    <s v="MELO"/>
    <d v="1963-08-30T00:00:00"/>
    <n v="55"/>
    <n v="5"/>
    <s v="Adultez"/>
    <s v="Otro Grupo Poblacional"/>
    <s v="Ninguno"/>
    <s v="Ninguno"/>
    <m/>
    <s v="Beneficiario"/>
    <m/>
    <s v="SIN DATO"/>
    <s v="Ninguna"/>
    <s v="Puerto Asís"/>
    <m/>
    <n v="3138304237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17/02/2022"/>
    <n v="17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12"/>
    <s v="CC41102012"/>
    <s v="ROSA"/>
    <s v="ABDIAS"/>
    <s v="ANGULO"/>
    <s v="RIVADENEIRA"/>
    <d v="1957-11-19T00:00:00"/>
    <n v="61"/>
    <n v="6"/>
    <s v="Persona mayor"/>
    <s v="Afrocolombiano"/>
    <s v="Ninguno"/>
    <s v="Ninguno"/>
    <m/>
    <s v="Beneficiario"/>
    <m/>
    <s v="SIN DATO"/>
    <s v="Negro, afrocolombiano"/>
    <s v="Puerto Asís"/>
    <m/>
    <n v="3118474077"/>
    <s v="Urbana"/>
    <m/>
    <x v="0"/>
    <x v="0"/>
    <s v="PUTUMAYO"/>
    <x v="0"/>
    <x v="0"/>
    <x v="0"/>
    <s v="I10X"/>
    <m/>
    <m/>
    <m/>
    <s v="Hipertension esencial (primaria)"/>
    <s v="Procedimiento"/>
    <n v="1"/>
    <s v="01890366"/>
    <s v="CONSULTA DE CONTROL O DE SEGUIMIENTO POR ESPECIALISTA EN MEDICINA INTERNA"/>
    <s v="28/02/2022"/>
    <n v="20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48"/>
    <s v="CC18109948"/>
    <s v="HENRY"/>
    <s v="WILLIAM"/>
    <s v="VELASCO"/>
    <s v="LEGARDA"/>
    <d v="1963-02-12T00:00:00"/>
    <n v="56"/>
    <n v="5"/>
    <s v="Adultez"/>
    <s v="Otro Grupo Poblacional"/>
    <s v="Ninguno"/>
    <s v="Ninguno"/>
    <m/>
    <s v="Beneficiario"/>
    <m/>
    <s v="SIN DATO"/>
    <s v="Ninguna"/>
    <s v="Puerto Asís"/>
    <m/>
    <n v="3105892051"/>
    <s v="Urbana"/>
    <m/>
    <x v="0"/>
    <x v="0"/>
    <s v="PUTUMAYO"/>
    <x v="0"/>
    <x v="0"/>
    <x v="0"/>
    <s v="I10X"/>
    <m/>
    <m/>
    <m/>
    <s v="Hipertension esencial (primaria)"/>
    <s v="Procedimiento"/>
    <n v="1"/>
    <s v="01903859"/>
    <s v="POTASIO EN SUERO U OTROS FLUIDOS"/>
    <s v="03/02/2022"/>
    <n v="192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348542"/>
    <s v="CC5348542"/>
    <s v="FRANCO"/>
    <s v="HERNANDO"/>
    <s v="BASTIDAS"/>
    <s v="GUERRERO"/>
    <d v="1956-02-29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208378775"/>
    <s v="Urbana"/>
    <m/>
    <x v="0"/>
    <x v="0"/>
    <s v="PUTUMAYO"/>
    <x v="0"/>
    <x v="0"/>
    <x v="0"/>
    <s v="I10X"/>
    <m/>
    <m/>
    <m/>
    <s v="Hipertension esencial (primaria)"/>
    <s v="Procedimiento"/>
    <n v="1"/>
    <s v="01903028"/>
    <s v="MICROALBUMINURIA SEMIAUTOMATIZADA"/>
    <s v="03/02/2022"/>
    <n v="168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10912"/>
    <s v="CC18110912"/>
    <s v="WILLIAM"/>
    <s v="HERNAN"/>
    <s v="PENAGOS"/>
    <s v="CHAVEZ"/>
    <d v="1967-03-03T00:00:00"/>
    <n v="54"/>
    <n v="5"/>
    <s v="Adultez"/>
    <s v="Otro Grupo Poblacional"/>
    <s v="Ninguno"/>
    <s v="Ninguno"/>
    <m/>
    <s v="Beneficiario"/>
    <m/>
    <s v="SIN DATO"/>
    <s v="Ninguna"/>
    <s v="Puerto Asís"/>
    <m/>
    <n v="3142966914"/>
    <s v="Urbana"/>
    <m/>
    <x v="0"/>
    <x v="0"/>
    <s v="PUTUMAYO"/>
    <x v="0"/>
    <x v="0"/>
    <x v="0"/>
    <s v="I10X"/>
    <m/>
    <m/>
    <m/>
    <s v="Hipertension esencial (primaria)"/>
    <s v="Procedimiento"/>
    <n v="1"/>
    <s v="01903824"/>
    <s v="CREATININA EN ORINA DE 24 HORAS"/>
    <s v="03/02/2022"/>
    <n v="31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881"/>
    <s v="CC41103881"/>
    <s v="NIDIA "/>
    <s v="DEL SOCORRO"/>
    <s v="RODRIGUEZ"/>
    <s v="YELA"/>
    <d v="1964-02-10T00:00:00"/>
    <n v="57"/>
    <n v="5"/>
    <s v="Adultez"/>
    <s v="Afrocolombiano"/>
    <s v="Ninguno"/>
    <s v="Ninguno"/>
    <m/>
    <s v="Beneficiario"/>
    <m/>
    <s v="SIN DATO"/>
    <s v="Negro, afrocolombiano"/>
    <s v="Puerto Asís"/>
    <m/>
    <n v="3125956596"/>
    <s v="Urbana"/>
    <m/>
    <x v="0"/>
    <x v="1"/>
    <s v="PUTUMAYO"/>
    <x v="1"/>
    <x v="1"/>
    <x v="1"/>
    <s v="I10X"/>
    <s v="E119"/>
    <m/>
    <m/>
    <s v="Hipertension esencial (primaria)"/>
    <s v="Procedimiento"/>
    <n v="1"/>
    <s v="01890328"/>
    <s v="CONSULTA DE CONTROL O DE SEGUIMIENTO POR ESPECIALISTA EN CARDIOLOGIA"/>
    <s v="17/02/2022"/>
    <n v="18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7901"/>
    <s v="CC18107901"/>
    <s v="HERNAN"/>
    <s v="GONZALO"/>
    <s v="CORAL"/>
    <s v="LUNA"/>
    <d v="1956-07-10T00:00:00"/>
    <n v="62"/>
    <n v="6"/>
    <s v="Persona mayor"/>
    <s v="Otro Grupo Poblacional"/>
    <s v="Ninguno"/>
    <s v="Ninguno"/>
    <m/>
    <s v="Beneficiario"/>
    <m/>
    <s v="SIN DATO"/>
    <s v="Ninguna"/>
    <s v="Puerto Asís"/>
    <m/>
    <s v="3158569359 3115146052"/>
    <s v="Urbana"/>
    <m/>
    <x v="0"/>
    <x v="1"/>
    <s v="PUTUMAYO"/>
    <x v="1"/>
    <x v="1"/>
    <x v="1"/>
    <s v="I10X"/>
    <m/>
    <m/>
    <m/>
    <s v="Hipertension esencial (primaria)"/>
    <s v="Procedimiento"/>
    <n v="1"/>
    <s v="01881202"/>
    <s v="ECOCARDIOGRAMA TRANSTORACICO"/>
    <s v="08/02/2022"/>
    <n v="22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94"/>
    <s v="CC41101094"/>
    <s v="AMPARO"/>
    <m/>
    <s v="OSORIO"/>
    <s v="RESTREPO"/>
    <d v="1954-01-20T00:00:00"/>
    <n v="67"/>
    <n v="6"/>
    <s v="Persona mayor"/>
    <s v="Otro Grupo Poblacional"/>
    <s v="Ninguno"/>
    <s v="Ninguno"/>
    <m/>
    <s v="Beneficiario"/>
    <m/>
    <s v="SIN DATO"/>
    <s v="Ninguna"/>
    <s v="Puerto Asís"/>
    <m/>
    <s v="3213220332 3123536104"/>
    <s v="Urbana"/>
    <m/>
    <x v="0"/>
    <x v="2"/>
    <s v="PUTUMAYO"/>
    <x v="2"/>
    <x v="2"/>
    <x v="2"/>
    <s v="I10X"/>
    <s v="E119"/>
    <s v="N18X"/>
    <m/>
    <s v="Hipertension esencial (primaria)"/>
    <s v="Medicamento"/>
    <n v="1"/>
    <s v="34162-11"/>
    <s v="HIDROCLOROTIAZIDA 25 MG"/>
    <s v="24/02/2022"/>
    <n v="12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1069"/>
    <s v="CC35891069"/>
    <s v="JACKSY"/>
    <s v="GEOVVANY"/>
    <s v="PALACIOS"/>
    <s v="ALVAREZ"/>
    <d v="1975-06-12T00:00:00"/>
    <n v="46"/>
    <n v="5"/>
    <s v="Adultez"/>
    <s v="Otro Grupo Poblacional"/>
    <s v="Ninguno"/>
    <s v="Ninguno"/>
    <m/>
    <s v="Beneficiario"/>
    <m/>
    <s v="SIN DATO"/>
    <s v="Ninguna"/>
    <s v="Puerto Asís"/>
    <m/>
    <n v="3173825569"/>
    <s v="Urbana"/>
    <m/>
    <x v="0"/>
    <x v="2"/>
    <s v="PUTUMAYO"/>
    <x v="2"/>
    <x v="2"/>
    <x v="2"/>
    <s v="I10X"/>
    <s v="E119"/>
    <s v="N18X"/>
    <m/>
    <s v="Hipertension esencial (primaria)"/>
    <s v="Procedimiento"/>
    <n v="1"/>
    <s v="01895100"/>
    <s v="ELECTROCARDIOGRAMA DE RITMO O DE SUPERFICIE SOD"/>
    <s v="24/02/2022"/>
    <n v="13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590"/>
    <s v="CC69026590"/>
    <s v="YORCELY"/>
    <m/>
    <s v="MELECIO"/>
    <s v="CAICEDO"/>
    <d v="1975-06-16T00:00:00"/>
    <n v="46"/>
    <n v="5"/>
    <s v="Adultez"/>
    <s v="Afrocolombiano"/>
    <s v="Ninguno"/>
    <s v="Ninguno"/>
    <m/>
    <s v="Beneficiario"/>
    <m/>
    <s v="SIN DATO"/>
    <s v="Negro, afrocolombiano"/>
    <s v="Puerto Asís"/>
    <m/>
    <n v="3213765300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24/02/2022"/>
    <n v="11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39273345"/>
    <s v="CC39273345"/>
    <s v="LUZ "/>
    <s v="AMPARO"/>
    <s v="ARROYO"/>
    <s v="MARTINEZ"/>
    <d v="1967-07-20T00:00:00"/>
    <n v="54"/>
    <n v="5"/>
    <s v="Adultez"/>
    <s v="Otro Grupo Poblacional"/>
    <s v="Ninguno"/>
    <s v="Ninguno"/>
    <m/>
    <s v="Beneficiario"/>
    <m/>
    <s v="SIN DATO"/>
    <s v="Ninguna"/>
    <s v="Puerto Asís"/>
    <m/>
    <s v="3125544142 - 3123057798"/>
    <s v="Urbana"/>
    <m/>
    <x v="0"/>
    <x v="2"/>
    <s v="PUTUMAYO"/>
    <x v="2"/>
    <x v="2"/>
    <x v="2"/>
    <s v="I10X"/>
    <m/>
    <m/>
    <m/>
    <s v="Hipertension esencial (primaria)"/>
    <s v="Procedimiento"/>
    <n v="1"/>
    <s v="01890701"/>
    <s v="CONSULTA DE URGENCIAS POR MEDICINA GENERAL"/>
    <s v="24/02/2022"/>
    <n v="15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7480538"/>
    <s v="CC97480538"/>
    <s v="JULIO"/>
    <s v="ARCESIO"/>
    <s v="MORA "/>
    <s v="PANTOJA"/>
    <d v="1974-04-03T00:00:00"/>
    <n v="48"/>
    <n v="5"/>
    <s v="Adultez"/>
    <s v="Otro Grupo Poblacional"/>
    <s v="Ninguno"/>
    <s v="Ninguno"/>
    <m/>
    <s v="Beneficiario"/>
    <m/>
    <s v="SIN DATO"/>
    <s v="Ninguna"/>
    <s v="Puerto Asís"/>
    <m/>
    <n v="3173772770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4/02/2022"/>
    <n v="14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09"/>
    <s v="CC41102009"/>
    <s v="NOHORA"/>
    <s v="VIRGINIA"/>
    <s v="CUELLAR"/>
    <s v="NOAP"/>
    <d v="1959-01-26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25548384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426"/>
    <s v="HEMOGLOBINA GLICOSILADA AUTOMATIZADA"/>
    <s v="15/02/2022"/>
    <n v="39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41"/>
    <s v="CC41101041"/>
    <s v="ANA "/>
    <s v="MERY"/>
    <s v="BURGOS"/>
    <s v="ARCINIEGAS"/>
    <d v="1956-09-17T00:00:00"/>
    <n v="65"/>
    <n v="6"/>
    <s v="Persona mayor"/>
    <s v="Otro Grupo Poblacional"/>
    <s v="Ninguno"/>
    <s v="Ninguno"/>
    <m/>
    <s v="Beneficiario"/>
    <m/>
    <s v="SIN DATO"/>
    <s v="Ninguna"/>
    <s v="Puerto Asís"/>
    <m/>
    <s v="3143104682 3102630576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15/02/2022"/>
    <n v="14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4405"/>
    <s v="CC35894405"/>
    <s v="KEISSY "/>
    <s v="LUCIOLA"/>
    <s v="CONRADO"/>
    <s v="MENA"/>
    <d v="1980-12-21T00:00:00"/>
    <n v="41"/>
    <n v="5"/>
    <s v="Adultez"/>
    <s v="Afrocolombiano"/>
    <s v="Ninguno"/>
    <s v="Ninguno"/>
    <m/>
    <s v="Beneficiario"/>
    <m/>
    <s v="SIN DATO"/>
    <s v="Ninguna"/>
    <s v="Puerto Asís"/>
    <m/>
    <n v="3174916579"/>
    <s v="Urbana"/>
    <m/>
    <x v="0"/>
    <x v="3"/>
    <s v="PUTUMAYO"/>
    <x v="3"/>
    <x v="3"/>
    <x v="3"/>
    <s v="I10X"/>
    <m/>
    <m/>
    <m/>
    <s v="Hipertension esencial (primaria)"/>
    <s v="Procedimiento"/>
    <n v="1"/>
    <s v="01904921"/>
    <s v="TIROXINA LIBRE"/>
    <s v="02/02/2022"/>
    <n v="98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9111957"/>
    <s v="CC29111957"/>
    <s v="DALIA"/>
    <s v="MILENA"/>
    <s v="CORTES"/>
    <s v="RIVADENEIRA"/>
    <d v="1978-10-31T00:00:00"/>
    <n v="43"/>
    <n v="5"/>
    <s v="Adultez"/>
    <s v="Otro Grupo Poblacional"/>
    <s v="Ninguno"/>
    <s v="Ninguno"/>
    <m/>
    <s v="Beneficiario"/>
    <m/>
    <s v="SIN DATO"/>
    <s v="Ninguna"/>
    <s v="Puerto Asís"/>
    <m/>
    <n v="3143812297"/>
    <s v="Urbana"/>
    <m/>
    <x v="0"/>
    <x v="3"/>
    <s v="PUTUMAYO"/>
    <x v="3"/>
    <x v="3"/>
    <x v="3"/>
    <s v="I10X"/>
    <m/>
    <m/>
    <m/>
    <s v="Hipertension esencial (primaria)"/>
    <s v="Procedimiento"/>
    <n v="1"/>
    <s v="01904902"/>
    <s v="HORMONA ESTIMULANTE DEL TIROIDES"/>
    <s v="02/02/2022"/>
    <n v="17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266"/>
    <s v="CC18109266"/>
    <s v="ANTONIO"/>
    <s v="ROMILIO"/>
    <s v="CORREA"/>
    <s v="CORTEZ"/>
    <d v="1968-01-28T00:00:00"/>
    <n v="54"/>
    <n v="5"/>
    <s v="Adultez"/>
    <s v="Otro Grupo Poblacional"/>
    <s v="Ninguno"/>
    <s v="Ninguno"/>
    <m/>
    <s v="Beneficiario"/>
    <m/>
    <s v="SIN DATO"/>
    <s v="Ninguna"/>
    <s v="Puerto Asís"/>
    <m/>
    <n v="320913854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4925"/>
    <s v="TRIYODOTIRONINA TOTAL"/>
    <s v="02/02/2022"/>
    <n v="213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6780207"/>
    <s v="CC36780207"/>
    <s v="MARIELA"/>
    <m/>
    <s v="TORRES"/>
    <s v="JAIMES"/>
    <d v="1957-03-0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08479385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301"/>
    <s v="CONSULTA DE CONTROL O DE SEGUIMIENTO POR MEDICINA GENERAL"/>
    <s v="02/02/2022"/>
    <n v="168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10"/>
    <s v="CC18109910"/>
    <s v="LUIS "/>
    <s v="EDUARDO"/>
    <s v="TONGUINO"/>
    <s v="FAJARDO"/>
    <d v="1964-02-16T00:00:00"/>
    <n v="58"/>
    <n v="5"/>
    <s v="Adultez"/>
    <s v="Otro Grupo Poblacional"/>
    <s v="Ninguno"/>
    <s v="Ninguno"/>
    <m/>
    <s v="Beneficiario"/>
    <m/>
    <s v="SIN DATO"/>
    <s v="Ninguna"/>
    <s v="Puerto Asís"/>
    <m/>
    <n v="314320539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01/02/2022"/>
    <n v="36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0779769"/>
    <s v="CC40779769"/>
    <s v="SANDRA"/>
    <s v="LILIANA"/>
    <s v="JIMENEZ"/>
    <s v="SCARPETA"/>
    <d v="1974-02-27T00:00:00"/>
    <n v="47"/>
    <n v="5"/>
    <s v="Adultez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1/02/2022"/>
    <n v="3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3237"/>
    <s v="CC18183237"/>
    <s v="EIBAR"/>
    <s v="HERMONGENES"/>
    <s v="ANZASOY"/>
    <s v="ERAZO"/>
    <d v="1969-07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32305919"/>
    <s v="Urbana"/>
    <m/>
    <x v="0"/>
    <x v="6"/>
    <s v="PUTUMAYO"/>
    <x v="6"/>
    <x v="6"/>
    <x v="6"/>
    <s v="I10X"/>
    <s v="E119"/>
    <m/>
    <m/>
    <s v="Hipertension esencial (primaria)"/>
    <s v="Procedimiento"/>
    <n v="1"/>
    <s v="01906610"/>
    <s v="ANTIGENO ESPECIFICO DE PROSTATA SEMIAUTOMATIZADO O AUTOMATIZADO"/>
    <s v="18/02/2022"/>
    <n v="450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33458"/>
    <s v="CC30733458"/>
    <s v="PATRICIA"/>
    <s v="DEL SOCORRO"/>
    <s v="REALPE"/>
    <s v="TORRES"/>
    <d v="1966-04-08T00:00:00"/>
    <n v="55"/>
    <n v="5"/>
    <s v="Adultez"/>
    <s v="Otro Grupo Poblacional"/>
    <s v="Desplazamiento"/>
    <s v="Perdida de Bienes Muebles o Inmuebles"/>
    <m/>
    <s v="Beneficiario"/>
    <m/>
    <s v="SIN DATO"/>
    <s v="Ninguna"/>
    <s v="Puerto Asís"/>
    <m/>
    <n v="3207872908"/>
    <s v="Urbana"/>
    <m/>
    <x v="0"/>
    <x v="6"/>
    <s v="PUTUMAYO"/>
    <x v="6"/>
    <x v="6"/>
    <x v="6"/>
    <s v="I10X"/>
    <m/>
    <m/>
    <m/>
    <s v="Hipertension esencial (primaria)"/>
    <s v="Procedimiento"/>
    <n v="1"/>
    <s v="01903895"/>
    <s v="CREATININA EN SUERO U OTROS FLUIDOS"/>
    <s v="18/02/2022"/>
    <n v="5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599"/>
    <s v="CC41101599"/>
    <s v="IRMA"/>
    <s v="ALICIA"/>
    <s v="CHAPAÑ"/>
    <s v="PETEVI"/>
    <d v="1956-09-2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08953089"/>
    <s v="Urbana"/>
    <m/>
    <x v="0"/>
    <x v="6"/>
    <s v="PUTUMAYO"/>
    <x v="6"/>
    <x v="6"/>
    <x v="6"/>
    <s v="I10X"/>
    <m/>
    <m/>
    <m/>
    <s v="Hipertension esencial (primaria)"/>
    <s v="Procedimiento"/>
    <n v="1"/>
    <s v="01903895"/>
    <s v="CREATININA EN SUERO U OTROS FLUIDOS"/>
    <s v="18/02/2022"/>
    <n v="1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3737"/>
    <s v="CC41103737"/>
    <s v="TERESA"/>
    <s v="DE JESUS"/>
    <s v="NOGUERA"/>
    <s v="FUENMAYOR"/>
    <d v="1965-01-08T00:00:00"/>
    <n v="57"/>
    <n v="5"/>
    <s v="Adultez"/>
    <s v="Otro Grupo Poblacional"/>
    <s v="Ninguno"/>
    <s v="Ninguno"/>
    <m/>
    <s v="Beneficiario"/>
    <m/>
    <s v="SIN DATO"/>
    <s v="Ninguna"/>
    <s v="Puerto Asís"/>
    <m/>
    <s v="3108558517 3176165631 3112639649"/>
    <s v="Urbana"/>
    <m/>
    <x v="0"/>
    <x v="6"/>
    <s v="PUTUMAYO"/>
    <x v="6"/>
    <x v="6"/>
    <x v="6"/>
    <s v="I10X"/>
    <s v="E119"/>
    <m/>
    <m/>
    <s v="Hipertension esencial (primaria)"/>
    <s v="Procedimiento"/>
    <n v="1"/>
    <s v="01903026"/>
    <s v="MICROALBUMINURIA AUTOMATIZADA EN ORINA PARCIAL"/>
    <s v="18/02/2022"/>
    <n v="1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5372"/>
    <s v="CC18125372"/>
    <s v="ARIEL"/>
    <s v="OSWALDO"/>
    <s v="MONCAYO"/>
    <s v="GOMEZ"/>
    <d v="1970-06-30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2402212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9/02/2022"/>
    <n v="2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9565585"/>
    <s v="CC39565585"/>
    <s v="FANNY"/>
    <m/>
    <s v="FILO"/>
    <s v="SILVA"/>
    <d v="1969-11-09T00:00:00"/>
    <n v="52"/>
    <n v="5"/>
    <s v="Adultez"/>
    <s v="Afrocolombiano"/>
    <s v="Ninguno"/>
    <s v="Ninguno"/>
    <m/>
    <s v="Beneficiario"/>
    <m/>
    <s v="SIN DATO"/>
    <s v="Negro, afrocolombiano"/>
    <s v="Puerto Asís"/>
    <m/>
    <n v="3155863429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5"/>
    <s v="COLESTEROL DE ALTA DENSIDAD"/>
    <s v="09/02/2022"/>
    <n v="3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140"/>
    <s v="CC41103140"/>
    <s v="LUZ"/>
    <s v="STELLA"/>
    <s v="GIRON"/>
    <s v="REYES"/>
    <d v="1958-06-19T00:00:00"/>
    <n v="63"/>
    <n v="6"/>
    <s v="Persona mayor"/>
    <s v="Otro Grupo Poblacional"/>
    <s v="Desplazamiento"/>
    <s v="Homicidio"/>
    <m/>
    <s v="Beneficiario"/>
    <m/>
    <s v="SIN DATO"/>
    <s v="Ninguna"/>
    <s v="Puerto Asís"/>
    <m/>
    <n v="314305528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8"/>
    <s v="COLESTEROL TOTAL"/>
    <s v="09/02/2022"/>
    <n v="2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4048"/>
    <s v="CC18124048"/>
    <s v="JOSE"/>
    <s v="ELIAS"/>
    <s v="BURBANO"/>
    <s v="IJAJI"/>
    <d v="1964-10-12T00:00:00"/>
    <n v="57"/>
    <n v="5"/>
    <s v="Adultez"/>
    <s v="Indigente"/>
    <s v="Desplazamiento"/>
    <s v="Homicidio"/>
    <m/>
    <s v="Beneficiario"/>
    <m/>
    <s v="SIN DATO"/>
    <s v="Ninguna"/>
    <s v="Puerto Asís"/>
    <m/>
    <n v="3123562084"/>
    <s v="Urbana"/>
    <m/>
    <x v="0"/>
    <x v="2"/>
    <s v="PUTUMAYO"/>
    <x v="2"/>
    <x v="2"/>
    <x v="2"/>
    <s v="I10X"/>
    <m/>
    <m/>
    <m/>
    <s v="Hipertension esencial (primaria)"/>
    <s v="Procedimiento"/>
    <n v="1"/>
    <s v="01904902"/>
    <s v="HORMONA ESTIMULANTE DEL TIROIDES"/>
    <s v="09/02/2022"/>
    <n v="2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8381024"/>
    <s v="CC98381024"/>
    <s v="HEBERTH"/>
    <m/>
    <s v="MORA "/>
    <s v="MUÑOZ"/>
    <d v="1969-11-02T00:00:00"/>
    <n v="52"/>
    <n v="5"/>
    <s v="Adultez"/>
    <s v="Otro Grupo Poblacional"/>
    <s v="Ninguno"/>
    <s v="Ninguno"/>
    <m/>
    <s v="Beneficiario"/>
    <m/>
    <s v="SIN DATO"/>
    <s v="Ninguna"/>
    <s v="Puerto Asís"/>
    <m/>
    <n v="3107752904"/>
    <s v="Urbana"/>
    <m/>
    <x v="0"/>
    <x v="2"/>
    <s v="PUTUMAYO"/>
    <x v="2"/>
    <x v="2"/>
    <x v="2"/>
    <s v="I10X"/>
    <m/>
    <m/>
    <m/>
    <s v="Hipertension esencial (primaria)"/>
    <s v="Procedimiento"/>
    <n v="1"/>
    <s v="01903801"/>
    <s v="ACIDO URICO EN SUERO U OTROS FLUIDOS"/>
    <s v="09/02/2022"/>
    <n v="161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076381464"/>
    <s v="CC1076381464"/>
    <s v="DAMARYS"/>
    <m/>
    <s v="MURILLO"/>
    <s v="ANDRADE"/>
    <d v="1985-02-04T00:00:00"/>
    <n v="37"/>
    <n v="5"/>
    <s v="Adultez"/>
    <s v="Afrocolombiano"/>
    <s v="Ninguno"/>
    <s v="Ninguno"/>
    <m/>
    <s v="Beneficiario"/>
    <m/>
    <s v="SIN DATO"/>
    <s v="Negro, afrocolombiano"/>
    <s v="Puerto Asís"/>
    <m/>
    <n v="316225264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68"/>
    <s v="TRIGLICERIDOS"/>
    <s v="09/02/2022"/>
    <n v="14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04655"/>
    <s v="CC30704655"/>
    <s v="LUZ"/>
    <s v="MARIA"/>
    <s v="MERA"/>
    <s v="HERNANDEZ"/>
    <d v="1952-06-22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1222984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1/02/2022"/>
    <n v="14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885454"/>
    <s v="CC3885454"/>
    <s v="JUAN"/>
    <s v="ALCIDES"/>
    <s v="VALDEZ"/>
    <s v="REYES"/>
    <d v="1973-05-06T00:00:00"/>
    <n v="48"/>
    <n v="5"/>
    <s v="Adultez"/>
    <s v="Afrocolombiano"/>
    <s v="Desplazamiento"/>
    <s v="Homicidio"/>
    <m/>
    <s v="Beneficiario"/>
    <m/>
    <s v="SIN DATO"/>
    <s v="Negro, afrocolombiano"/>
    <s v="Puerto Asís"/>
    <m/>
    <n v="3216570105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10/02/2022"/>
    <n v="29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7572650"/>
    <s v="CC7572650"/>
    <s v="HUMBERTO"/>
    <m/>
    <s v="TRILLOS "/>
    <s v="BUSTAMANTE"/>
    <d v="1983-04-10T00:00:00"/>
    <n v="38"/>
    <n v="5"/>
    <s v="Adultez"/>
    <s v="Otro Grupo Poblacional"/>
    <s v="Ninguno"/>
    <s v="Ninguno"/>
    <m/>
    <s v="Beneficiario"/>
    <m/>
    <s v="SIN DATO"/>
    <s v="Ninguna"/>
    <s v="Puerto Asís"/>
    <m/>
    <n v="317682991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5/02/2022"/>
    <n v="39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13854"/>
    <s v="CC27313854"/>
    <s v="BLANCA"/>
    <s v="LIBIA"/>
    <s v="CARREARA"/>
    <s v="DE BOLAÑOS"/>
    <d v="1950-06-05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6697696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1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1787249"/>
    <s v="CC51787249"/>
    <s v="MARIA "/>
    <s v="EUGENIA"/>
    <s v="MONTENEGRO"/>
    <s v="GARCIA"/>
    <d v="1969-05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14124003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10/02/2022"/>
    <n v="3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276"/>
    <s v="CC69026276"/>
    <s v="MIRIAM "/>
    <s v="AMPARO"/>
    <s v="MATACEA"/>
    <s v="MEZA"/>
    <d v="1971-06-02T00:00:00"/>
    <n v="50"/>
    <n v="5"/>
    <s v="Adultez"/>
    <s v="Otro Grupo Poblacional"/>
    <s v="Ninguno"/>
    <s v="Ninguno"/>
    <m/>
    <s v="Beneficiario"/>
    <m/>
    <s v="SIN DATO"/>
    <s v="Ninguna"/>
    <s v="Puerto Asís"/>
    <m/>
    <n v="3125734850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8"/>
    <s v="CONSULTA DE PRIMERA VEZ POR PSICOLOGIA"/>
    <s v="01/02/2022"/>
    <n v="570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97450019"/>
    <s v="CC97450019"/>
    <s v="HENRY"/>
    <s v="DE JESUS"/>
    <s v="LOPEZ "/>
    <s v="CASTAÑEDA"/>
    <d v="1960-08-23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212961942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6/02/2022"/>
    <n v="4751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26"/>
    <s v="CC18109926"/>
    <s v="WILSON"/>
    <s v="HERNEY"/>
    <s v="RECALDE"/>
    <s v="VIVEROS"/>
    <d v="1963-08-18T00:00:00"/>
    <n v="58"/>
    <n v="5"/>
    <s v="Adultez"/>
    <s v="Otro Grupo Poblacional"/>
    <s v="Ninguno"/>
    <s v="Ninguno"/>
    <m/>
    <s v="Beneficiario"/>
    <m/>
    <s v="SIN DATO"/>
    <s v="Ninguna"/>
    <s v="Puerto Asís"/>
    <m/>
    <n v="3224720433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18"/>
    <s v="TRANSPORTE COMERCIAL TERRESTRE - SIMPLE MOCOA ( PUTUMAYO ) A VALLE DEL GUAMUEZ ( PUTUMAYO )"/>
    <s v="08/02/2022"/>
    <n v="3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247483"/>
    <s v="CC87247483"/>
    <s v="FREDY"/>
    <s v="HERNAN"/>
    <s v="SIMALES"/>
    <s v="NOAP"/>
    <d v="1975-09-16T00:00:00"/>
    <n v="46"/>
    <n v="5"/>
    <s v="Adultez"/>
    <s v="Otro Grupo Poblacional"/>
    <s v="Ninguno"/>
    <s v="Ninguno"/>
    <m/>
    <s v="Beneficiario"/>
    <m/>
    <s v="SIN DATO"/>
    <s v="Ninguna"/>
    <s v="Puerto Asís"/>
    <m/>
    <n v="3204531877"/>
    <s v="Urbana"/>
    <m/>
    <x v="0"/>
    <x v="5"/>
    <s v="PUTUMAYO"/>
    <x v="5"/>
    <x v="5"/>
    <x v="5"/>
    <s v="I10X"/>
    <m/>
    <m/>
    <m/>
    <s v="Hipertension esencial (primaria)"/>
    <s v="Procedimiento"/>
    <n v="1"/>
    <s v="01881204"/>
    <s v="ECOCARDIOGRAMA TRANSTORACICO TRIDIMENSIONAL"/>
    <s v="07/02/2022"/>
    <n v="3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44968"/>
    <s v="CC5244968"/>
    <s v="OSWALDO"/>
    <s v="OVIDIO"/>
    <s v="ACOSTA"/>
    <s v="CANAMEJOY"/>
    <d v="1968-06-26T00:00:00"/>
    <n v="53"/>
    <n v="5"/>
    <s v="Adultez"/>
    <s v="Otro Grupo Poblacional"/>
    <s v="Ninguno"/>
    <s v="Ninguno"/>
    <m/>
    <s v="Beneficiario"/>
    <m/>
    <s v="SIN DATO"/>
    <s v="Ninguna"/>
    <s v="Puerto Asís"/>
    <m/>
    <n v="3202246448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27"/>
    <s v="TRANSPORTE COMERCIAL TERRESTRE - SIMPLE ORITO ( PUTUMAYO ) A PUERTO ASIS ( PUTUMAYO )"/>
    <s v="09/02/2022"/>
    <n v="32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784"/>
    <s v="CC69015784"/>
    <s v="EDI"/>
    <s v="FRANCIA"/>
    <s v="CAICEDO"/>
    <s v="BERMUDES"/>
    <d v="1971-07-22T00:00:00"/>
    <n v="50"/>
    <n v="5"/>
    <s v="Adultez"/>
    <s v="Afrocolombiano"/>
    <s v="Ninguno"/>
    <s v="Ninguno"/>
    <m/>
    <s v="Beneficiario"/>
    <m/>
    <s v="SIN DATO"/>
    <s v="Negro, afrocolombiano"/>
    <s v="Puerto Asís"/>
    <m/>
    <n v="3105648852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4/02/2022"/>
    <n v="6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27474526"/>
    <s v="CC27474526"/>
    <s v="JULIA "/>
    <s v="OLIVA"/>
    <s v="BASTIDAS"/>
    <s v="GUERRERO"/>
    <d v="1958-10-30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0886023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6"/>
    <s v="NITROGENO UREICO"/>
    <s v="07/02/2022"/>
    <n v="10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55583"/>
    <s v="CC69055583"/>
    <s v="DORA "/>
    <s v="MARCELA"/>
    <s v="BRAVO "/>
    <s v="GOMEZ"/>
    <d v="1983-05-01T00:00:00"/>
    <n v="38"/>
    <n v="5"/>
    <s v="Adultez"/>
    <s v="Otro Grupo Poblacional"/>
    <s v="Desplazamiento"/>
    <s v="Amenaza"/>
    <m/>
    <s v="Beneficiario"/>
    <m/>
    <s v="SIN DATO"/>
    <s v="Ninguna"/>
    <s v="Puerto Asís"/>
    <m/>
    <n v="310569040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07/02/2022"/>
    <n v="10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6274280"/>
    <s v="CC16274280"/>
    <s v="HECTOR"/>
    <s v="HUGO"/>
    <s v="FIGUEROA"/>
    <s v="NOAP"/>
    <d v="1965-01-04T00:00:00"/>
    <n v="57"/>
    <n v="5"/>
    <s v="Adultez"/>
    <s v="Otro Grupo Poblacional"/>
    <s v="Ninguno"/>
    <s v="Ninguno"/>
    <m/>
    <s v="Beneficiario"/>
    <m/>
    <s v="SIN DATO"/>
    <s v="Ninguna"/>
    <s v="Puerto Asís"/>
    <m/>
    <n v="312369835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6"/>
    <s v="COLESTEROL DE BAJA DENSIDAD SEMIAUTOMATIZADO"/>
    <s v="07/02/2022"/>
    <n v="10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7264"/>
    <s v="CC27357264"/>
    <s v="BLANCA"/>
    <s v="OLIVA"/>
    <s v="CABRERA"/>
    <s v="DE BURGOS"/>
    <d v="1945-08-05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4302449"/>
    <s v="Urbana"/>
    <m/>
    <x v="0"/>
    <x v="3"/>
    <s v="PUTUMAYO"/>
    <x v="3"/>
    <x v="3"/>
    <x v="3"/>
    <s v="I10X"/>
    <m/>
    <m/>
    <m/>
    <s v="Hipertension esencial (primaria)"/>
    <s v="Procedimiento"/>
    <n v="1"/>
    <s v="01904902"/>
    <s v="HORMONA ESTIMULANTE DEL TIROIDES"/>
    <s v="07/02/2022"/>
    <n v="2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648"/>
    <s v="CC41101648"/>
    <s v="FLORALBA"/>
    <m/>
    <s v="GUERRERO"/>
    <s v="FALVIS"/>
    <d v="1960-05-12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134370392"/>
    <s v="Urbana"/>
    <m/>
    <x v="0"/>
    <x v="3"/>
    <s v="PUTUMAYO"/>
    <x v="3"/>
    <x v="3"/>
    <x v="3"/>
    <s v="I10X"/>
    <s v="E119"/>
    <s v="N18X"/>
    <m/>
    <s v="Hipertension esencial (primaria)"/>
    <s v="Procedimiento"/>
    <n v="1"/>
    <s v="01903868"/>
    <s v="TRIGLICERIDOS"/>
    <s v="07/02/2022"/>
    <n v="12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8551024"/>
    <s v="CC28551024"/>
    <s v="MILENA"/>
    <s v="PATRICIA"/>
    <s v="PARRA"/>
    <s v="VERGARA"/>
    <d v="1981-10-31T00:00:00"/>
    <n v="40"/>
    <n v="5"/>
    <s v="Adultez"/>
    <s v="Otro Grupo Poblacional"/>
    <s v="Ninguno"/>
    <s v="Ninguno"/>
    <m/>
    <s v="Beneficiario"/>
    <m/>
    <s v="SIN DATO"/>
    <s v="Ninguna"/>
    <s v="Puerto Asís"/>
    <m/>
    <n v="3112908067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890266"/>
    <s v="CONSULTA DE PRIMERA VEZ POR ESPECIALISTA EN MEDICINA INTERNA"/>
    <s v="19/02/2022"/>
    <n v="32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06737"/>
    <s v="CC69006737"/>
    <s v="MIREYA"/>
    <m/>
    <s v="HERNANDEZ"/>
    <s v="LOPEZ"/>
    <d v="1975-10-18T00:00:00"/>
    <n v="46"/>
    <n v="5"/>
    <s v="Adultez"/>
    <s v="Otro Grupo Poblacional"/>
    <s v="Ninguno"/>
    <s v="Ninguno"/>
    <m/>
    <s v="Beneficiario"/>
    <m/>
    <s v="SIN DATO"/>
    <s v="Indígena"/>
    <s v="Puerto Asís"/>
    <m/>
    <n v="3134843476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201"/>
    <s v="CONSULTA DE PRIMERA VEZ POR MEDICINA GENERAL"/>
    <s v="22/02/2022"/>
    <n v="3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1436169"/>
    <s v="CC11436169"/>
    <s v="OBED"/>
    <m/>
    <s v="GONZALES"/>
    <s v="CASTAÑEDA"/>
    <d v="1969-12-14T00:00:00"/>
    <n v="52"/>
    <n v="5"/>
    <s v="Adultez"/>
    <s v="Otro Grupo Poblacional"/>
    <s v="Desplazamiento"/>
    <s v="Homicidio"/>
    <m/>
    <s v="Beneficiario"/>
    <m/>
    <s v="SIN DATO"/>
    <s v="Ninguna"/>
    <s v="Puerto Asís"/>
    <m/>
    <s v="3123178322 - 3107846535"/>
    <s v="Urbana"/>
    <m/>
    <x v="0"/>
    <x v="2"/>
    <s v="PUTUMAYO"/>
    <x v="2"/>
    <x v="2"/>
    <x v="2"/>
    <s v="I10X"/>
    <m/>
    <m/>
    <m/>
    <s v="Hipertension esencial (primaria)"/>
    <s v="Procedimiento"/>
    <n v="1"/>
    <s v="01895004"/>
    <s v="MONITOREO AMBULATORIO DE PRESION ARTERIAL SISTEMICA"/>
    <s v="28/02/2022"/>
    <n v="7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5592507"/>
    <s v="CC25592507"/>
    <s v="GIOVANNI"/>
    <m/>
    <s v="LEDESMA"/>
    <s v="FIGUEROA"/>
    <d v="1957-02-11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23015525"/>
    <s v="Urbana"/>
    <m/>
    <x v="0"/>
    <x v="2"/>
    <s v="PUTUMAYO"/>
    <x v="2"/>
    <x v="2"/>
    <x v="2"/>
    <s v="I10X"/>
    <m/>
    <m/>
    <m/>
    <s v="Hipertension esencial (primaria)"/>
    <s v="Procedimiento"/>
    <n v="1"/>
    <s v="01881332"/>
    <s v="ECOGRAFIA DE VIAS URINARIAS ( RIÃƒÂ‘ONES - VEJIGA Y PROSTATA TRANSABDOMINAL )"/>
    <s v="03/02/2022"/>
    <n v="8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302"/>
    <s v="CC41102302"/>
    <s v="GLORIA"/>
    <s v="MILENA"/>
    <s v="ENRIQUEZ"/>
    <s v="URREA"/>
    <d v="1962-02-06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2432874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66"/>
    <s v="CONSULTA DE CONTROL O DE SEGUIMIENTO POR ESPECIALISTA EN MEDICINA INTERNA"/>
    <s v="16/02/2022"/>
    <n v="10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97658"/>
    <s v="CC5297658"/>
    <s v="MAURO"/>
    <s v="ANTONIO"/>
    <s v="MONTILLA"/>
    <s v="NUPAN"/>
    <d v="1950-11-14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12300490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5/02/2022"/>
    <n v="63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03"/>
    <s v="CC27474403"/>
    <s v="IRENE"/>
    <s v="ANACLOVIA"/>
    <s v="ROSALES"/>
    <s v="DE PERAFAN"/>
    <d v="1953-04-07T00:00:00"/>
    <n v="68"/>
    <n v="6"/>
    <s v="Persona mayor"/>
    <s v="Adulto Mayor"/>
    <s v="Ninguno"/>
    <s v="Ninguno"/>
    <m/>
    <s v="Beneficiario"/>
    <m/>
    <s v="SIN DATO"/>
    <s v="Ninguna"/>
    <s v="San Francisco"/>
    <m/>
    <n v="3112728561"/>
    <s v="Urbana"/>
    <m/>
    <x v="0"/>
    <x v="3"/>
    <s v="PUTUMAYO"/>
    <x v="3"/>
    <x v="3"/>
    <x v="3"/>
    <s v="I10X"/>
    <m/>
    <m/>
    <m/>
    <s v="Hipertension esencial (primaria)"/>
    <s v="Procedimiento"/>
    <n v="1"/>
    <s v="01879161"/>
    <s v="TOMOGRAFIA COMPUTADA DE CUELLO"/>
    <s v="09/02/2022"/>
    <n v="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0524"/>
    <s v="CC18100524"/>
    <s v="GAMALIEL"/>
    <s v="MARIO"/>
    <s v="CUELLAR"/>
    <s v="NOAP"/>
    <d v="1952-04-13T00:00:00"/>
    <n v="69"/>
    <n v="6"/>
    <s v="Persona mayor"/>
    <s v="Adulto Mayor"/>
    <s v="Ninguno"/>
    <s v="Ninguno"/>
    <m/>
    <s v="Beneficiario"/>
    <m/>
    <s v="SIN DATO"/>
    <s v="Ninguna"/>
    <s v="Sibundoy"/>
    <m/>
    <n v="311706110"/>
    <s v="Urbana"/>
    <m/>
    <x v="0"/>
    <x v="3"/>
    <s v="PUTUMAYO"/>
    <x v="3"/>
    <x v="3"/>
    <x v="3"/>
    <s v="I10X"/>
    <m/>
    <m/>
    <m/>
    <s v="Hipertension esencial (primaria)"/>
    <s v="Procedimiento"/>
    <n v="1"/>
    <s v="01879162"/>
    <s v="TOMOGRAFIA COMPUTADA DE LARINGE"/>
    <s v="09/02/2022"/>
    <n v="8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41180121"/>
    <s v="CC41180121"/>
    <s v="ROSA"/>
    <s v="MARIA"/>
    <s v="CALVACHE"/>
    <s v="DE ARCOS"/>
    <d v="1948-09-15T00:00:00"/>
    <n v="73"/>
    <n v="6"/>
    <s v="Persona mayor"/>
    <s v="Adulto Mayor"/>
    <s v="Ninguno"/>
    <s v="Ninguno"/>
    <m/>
    <s v="Beneficiario"/>
    <m/>
    <s v="SIN DATO"/>
    <s v="Ninguna"/>
    <s v="Sibundoy"/>
    <m/>
    <n v="3105444180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09/02/2022"/>
    <n v="8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27472384"/>
    <s v="CC27472384"/>
    <s v="CLEMENCIA "/>
    <s v="INES"/>
    <s v="MURIEL"/>
    <s v="TREJO"/>
    <d v="1946-12-13T00:00:00"/>
    <n v="75"/>
    <n v="6"/>
    <s v="Persona mayor"/>
    <s v="Adulto Mayor"/>
    <s v="Ninguno"/>
    <s v="Ninguno"/>
    <m/>
    <s v="Beneficiario"/>
    <m/>
    <s v="SIN DATO"/>
    <s v="Ninguna"/>
    <s v="Sibundoy"/>
    <m/>
    <n v="3217814188"/>
    <s v="Urbana"/>
    <m/>
    <x v="0"/>
    <x v="1"/>
    <s v="PUTUMAYO"/>
    <x v="1"/>
    <x v="1"/>
    <x v="1"/>
    <s v="I10X"/>
    <m/>
    <m/>
    <m/>
    <s v="Hipertension esencial (primaria)"/>
    <s v="Procedimiento"/>
    <n v="1"/>
    <s v="01895100"/>
    <s v="ELECTROCARDIOGRAMA DE RITMO O DE SUPERFICIE SOD"/>
    <s v="07/02/2022"/>
    <n v="3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5350030"/>
    <s v="CC5350030"/>
    <s v="LUIS "/>
    <s v="FERNANDO"/>
    <s v="RODRIGUEZ"/>
    <s v="ESCOBAR"/>
    <d v="1949-02-23T00:00:00"/>
    <n v="73"/>
    <n v="6"/>
    <s v="Persona mayor"/>
    <s v="Adulto Mayor"/>
    <s v="Ninguno"/>
    <s v="Ninguno"/>
    <m/>
    <s v="Beneficiario"/>
    <m/>
    <s v="SIN DATO"/>
    <s v="Ninguna"/>
    <s v="Sibundoy"/>
    <m/>
    <n v="3115920751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895100"/>
    <s v="ELECTROCARDIOGRAMA DE RITMO O DE SUPERFICIE SOD"/>
    <s v="10/02/2022"/>
    <n v="81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1226"/>
    <s v="CC30711226"/>
    <s v="OLGA"/>
    <s v="DEL SOCORRO"/>
    <s v="ISACAS"/>
    <s v="DE PORTILLA"/>
    <d v="1955-07-25T00:00:00"/>
    <n v="66"/>
    <n v="6"/>
    <s v="Persona mayor"/>
    <s v="Adulto Mayor"/>
    <s v="Ninguno"/>
    <s v="Ninguno"/>
    <m/>
    <s v="Beneficiario"/>
    <m/>
    <s v="SIN DATO"/>
    <s v="Ninguna"/>
    <s v="Sibundoy"/>
    <m/>
    <n v="313793059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3/02/2022"/>
    <n v="154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292"/>
    <s v="CC27476292"/>
    <s v="IRENE"/>
    <s v="NONE"/>
    <s v="ERAZO"/>
    <s v="DE SALAZAR"/>
    <d v="1946-01-07T00:00:00"/>
    <n v="76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0"/>
    <s v="PUTUMAYO"/>
    <x v="0"/>
    <x v="0"/>
    <x v="0"/>
    <s v="I10X"/>
    <s v="E119"/>
    <s v="N18X"/>
    <m/>
    <s v="Hipertension esencial (primaria)"/>
    <s v="Procedimiento"/>
    <n v="1"/>
    <s v="01895001"/>
    <s v="MONITOREO ELECTROCARDIOGRAFICO CONTINUO ( HOLTER )"/>
    <s v="22/02/2022"/>
    <n v="5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7016834"/>
    <s v="CC17016834"/>
    <s v="RAUL"/>
    <s v="NONE"/>
    <s v="SALAZAR"/>
    <s v="MARTINEZ"/>
    <d v="1938-10-01T00:00:00"/>
    <n v="83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4924"/>
    <s v="TRIYODOTIRONINA LIBRE"/>
    <s v="18/02/2022"/>
    <n v="26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538"/>
    <s v="CC41180538"/>
    <s v="DORIS "/>
    <s v="MARIA"/>
    <s v="GOMEZ"/>
    <s v="GUERRERO"/>
    <d v="1963-07-28T00:00:00"/>
    <n v="58"/>
    <n v="5"/>
    <s v="Adultez"/>
    <s v="Adulto Mayor"/>
    <s v="Ninguno"/>
    <s v="Ninguno"/>
    <m/>
    <s v="Beneficiario"/>
    <m/>
    <s v="SIN DATO"/>
    <s v="Ninguna"/>
    <s v="Sibundoy"/>
    <m/>
    <n v="3118079067"/>
    <s v="Urbana"/>
    <m/>
    <x v="0"/>
    <x v="0"/>
    <s v="PUTUMAYO"/>
    <x v="0"/>
    <x v="0"/>
    <x v="0"/>
    <s v="I10X"/>
    <m/>
    <m/>
    <m/>
    <s v="Hipertension esencial (primaria)"/>
    <s v="Procedimiento"/>
    <n v="1"/>
    <s v="01904904"/>
    <s v="HORMONA ESTIMULANTE DEL TIROIDES ULTRASENSIBLE"/>
    <s v="18/02/2022"/>
    <n v="5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1216777"/>
    <s v="CC31216777"/>
    <s v="CARMEN"/>
    <s v="NONE"/>
    <s v="CHAMORRO "/>
    <s v="DE ORTIZ"/>
    <d v="1950-05-01T00:00:00"/>
    <n v="71"/>
    <n v="6"/>
    <s v="Persona mayor"/>
    <s v="Adulto Mayor"/>
    <s v="Desplazamiento"/>
    <s v="Desplazamiento forzado"/>
    <m/>
    <s v="Beneficiario"/>
    <m/>
    <s v="SIN DATO"/>
    <s v="Ninguna"/>
    <s v="San Francisco"/>
    <m/>
    <n v="3132921286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17/02/2022"/>
    <n v="149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2597"/>
    <s v="CC27472597"/>
    <s v="JANETH"/>
    <s v="PATRICIA"/>
    <s v="GONZALEZ"/>
    <s v="MONTERO"/>
    <d v="1962-11-17T00:00:00"/>
    <n v="59"/>
    <n v="5"/>
    <s v="Adultez"/>
    <s v="Adulto Mayor"/>
    <s v="Ninguno"/>
    <s v="Ninguno"/>
    <m/>
    <s v="Beneficiario"/>
    <m/>
    <s v="SIN DATO"/>
    <s v="Ninguna"/>
    <s v="Sibundoy"/>
    <m/>
    <n v="3132949278"/>
    <s v="Urbana"/>
    <m/>
    <x v="0"/>
    <x v="2"/>
    <s v="PUTUMAYO"/>
    <x v="2"/>
    <x v="2"/>
    <x v="2"/>
    <s v="I10X"/>
    <m/>
    <m/>
    <m/>
    <s v="Hipertension esencial (primaria)"/>
    <s v="Medicamento"/>
    <n v="1"/>
    <s v="46040-01"/>
    <s v="FUROSEMIDA SOLUCION INYECTABLE 20 MG/2ML"/>
    <s v="17/02/2022"/>
    <n v="24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037"/>
    <s v="CC5349037"/>
    <s v="EDUARDO"/>
    <s v="ANTONIO"/>
    <s v="ORTIZ"/>
    <s v="BRAVO"/>
    <d v="1940-11-15T00:00:00"/>
    <n v="81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32984-14"/>
    <s v="LOSARTAN 50 MG"/>
    <s v="17/02/2022"/>
    <n v="179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173"/>
    <s v="CC1909173"/>
    <s v="LUIS"/>
    <s v="ENRIQUE"/>
    <s v="BRAVO"/>
    <s v="DELGADO"/>
    <d v="1932-08-03T00:00:00"/>
    <n v="8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m/>
    <m/>
    <m/>
    <s v="Hipertension esencial (primaria)"/>
    <s v="Procedimiento"/>
    <n v="1"/>
    <s v="01890701"/>
    <s v="CONSULTA DE URGENCIAS POR MEDICINA GENERAL"/>
    <s v="17/02/2022"/>
    <n v="1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432"/>
    <s v="CC1909432"/>
    <s v="SERVIO"/>
    <s v="TULIO"/>
    <s v="MORA"/>
    <s v="MORA"/>
    <d v="1937-07-20T00:00:00"/>
    <n v="84"/>
    <n v="6"/>
    <s v="Persona mayor"/>
    <s v="Adulto Mayor"/>
    <s v="Desplazamiento"/>
    <s v="Desaparición forzada"/>
    <m/>
    <s v="Beneficiario"/>
    <m/>
    <s v="SIN DATO"/>
    <s v="Ninguna"/>
    <s v="San Francisco"/>
    <m/>
    <n v="3208660921"/>
    <s v="Urbana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17/02/2022"/>
    <n v="32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F"/>
    <m/>
    <s v="CC"/>
    <n v="27473633"/>
    <s v="CC27473633"/>
    <s v="M. ISABEL"/>
    <s v="ERNESTINA"/>
    <s v="ORTIZ"/>
    <s v="DE BRAVO"/>
    <d v="1935-05-25T00:00:00"/>
    <n v="86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17/02/2022"/>
    <n v="92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922"/>
    <s v="CC27475922"/>
    <s v="MATILDE"/>
    <s v="NONE"/>
    <s v="SALAZAR"/>
    <s v="DE MEZA"/>
    <d v="1940-07-04T00:00:00"/>
    <n v="81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2"/>
    <s v="PUTUMAYO"/>
    <x v="2"/>
    <x v="2"/>
    <x v="2"/>
    <s v="I10X"/>
    <s v="E119"/>
    <s v="N18X"/>
    <m/>
    <s v="Hipertension esencial (primaria)"/>
    <s v="Procedimiento"/>
    <n v="1"/>
    <s v="01890101"/>
    <s v="ATENCION ( VISITA ) DOMICILIARIA - POR MEDICINA GENERAL"/>
    <s v="17/02/2022"/>
    <n v="2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850337"/>
    <s v="CC2850337"/>
    <s v="JORGE"/>
    <s v="ARMANDO"/>
    <s v="MEZA"/>
    <s v="BENAVIDES"/>
    <d v="1936-10-16T00:00:00"/>
    <n v="85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890328"/>
    <s v="CONSULTA DE CONTROL O DE SEGUIMIENTO POR ESPECIALISTA EN CARDIOLOGIA"/>
    <s v="28/02/2022"/>
    <n v="214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F"/>
    <m/>
    <s v="CC"/>
    <n v="13058321"/>
    <s v="CC13058321"/>
    <s v="HONORIO"/>
    <s v="EFREN"/>
    <s v="ROSAS"/>
    <s v="RIVERA"/>
    <d v="1947-06-30T00:00:00"/>
    <n v="74"/>
    <n v="6"/>
    <s v="Persona mayor"/>
    <s v="Adulto Mayor"/>
    <s v="Ninguno"/>
    <s v="Ninguno"/>
    <m/>
    <s v="Beneficiario"/>
    <m/>
    <s v="SIN DATO"/>
    <s v="Ninguna"/>
    <s v="Santiago"/>
    <m/>
    <n v="3115233180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1895001"/>
    <s v="MONITOREO ELECTROCARDIOGRAFICO CONTINUO ( HOLTER )"/>
    <s v="07/02/2022"/>
    <n v="16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Pensionado"/>
    <s v="AC"/>
    <m/>
    <s v="CC"/>
    <n v="27076659"/>
    <s v="CC27076659"/>
    <s v="MARIA"/>
    <s v="DEL SOCORRO"/>
    <s v="CHAVEZ"/>
    <s v="DE CABRERA"/>
    <d v="1941-02-19T00:00:00"/>
    <n v="81"/>
    <n v="6"/>
    <s v="Persona mayor"/>
    <s v="Adulto Mayor"/>
    <s v="Ninguno"/>
    <s v="Ninguno"/>
    <m/>
    <s v="Beneficiario"/>
    <m/>
    <s v="SIN DATO"/>
    <s v="Ninguna"/>
    <s v="Santiago"/>
    <m/>
    <n v="3117615072"/>
    <s v="Urbana"/>
    <m/>
    <x v="0"/>
    <x v="0"/>
    <s v="PUTUMAYO"/>
    <x v="0"/>
    <x v="0"/>
    <x v="0"/>
    <s v="I10X"/>
    <m/>
    <m/>
    <m/>
    <s v="Hipertension esencial (primaria)"/>
    <s v="Procedimiento"/>
    <n v="1"/>
    <s v="01903815"/>
    <s v="COLESTEROL DE ALTA DENSIDAD"/>
    <s v="01/02/2022"/>
    <n v="81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495"/>
    <s v="CC27423495"/>
    <s v="TERESITA"/>
    <s v="DE JESUS"/>
    <s v="RUIZ"/>
    <s v="PAZOS"/>
    <d v="1956-10-04T00:00:00"/>
    <n v="65"/>
    <n v="6"/>
    <s v="Persona mayor"/>
    <s v="Adulto Mayor"/>
    <s v="Ninguno"/>
    <s v="Ninguno"/>
    <m/>
    <s v="Beneficiario"/>
    <m/>
    <s v="SIN DATO"/>
    <s v="Ninguna"/>
    <s v="Sibundoy"/>
    <m/>
    <n v="3218527652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52"/>
    <s v="TRANSPORTE COMERCIAL TERRESTRE - SIMPLE VALLE DEL GUAMUEZ ( PUTUMAYO ) A MOCOA ( PUTUMAYO )"/>
    <s v="07/02/2022"/>
    <n v="12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02283"/>
    <s v="CC41102283"/>
    <s v="GRACIELA"/>
    <s v="ALEXANDRA"/>
    <s v="OVIEDO"/>
    <s v="ORTIZ"/>
    <d v="1962-08-15T00:00:00"/>
    <n v="59"/>
    <n v="5"/>
    <s v="Adultez"/>
    <s v="Adulto Mayor"/>
    <s v="Desplazamiento"/>
    <s v="Desplazamiento forzado"/>
    <m/>
    <s v="Beneficiario"/>
    <m/>
    <s v="SIN DATO"/>
    <s v="Ninguna"/>
    <s v="Sibundoy"/>
    <m/>
    <n v="3135134538"/>
    <s v="Urbana"/>
    <m/>
    <x v="0"/>
    <x v="0"/>
    <s v="PUTUMAYO"/>
    <x v="0"/>
    <x v="0"/>
    <x v="0"/>
    <s v="I10X"/>
    <m/>
    <m/>
    <m/>
    <s v="Hipertension esencial (primaria)"/>
    <s v="Medicamento"/>
    <n v="1"/>
    <s v="20066125-01"/>
    <s v="VITAMINA C 500 MG TABLETAS MASTICABLES"/>
    <s v="03/02/2022"/>
    <n v="23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77273"/>
    <s v="CC12977273"/>
    <s v="LUIS"/>
    <s v="FERNANDO"/>
    <s v="LAGOS"/>
    <s v="TORO"/>
    <d v="1962-12-10T00:00:00"/>
    <n v="59"/>
    <n v="5"/>
    <s v="Adultez"/>
    <s v="Adulto Mayor"/>
    <s v="Ninguno"/>
    <s v="Ninguno"/>
    <m/>
    <s v="Beneficiario"/>
    <m/>
    <s v="SIN DATO"/>
    <s v="Ninguna"/>
    <s v="Sibundoy"/>
    <m/>
    <n v="3107578650"/>
    <s v="Urbana"/>
    <m/>
    <x v="0"/>
    <x v="0"/>
    <s v="PUTUMAYO"/>
    <x v="0"/>
    <x v="0"/>
    <x v="0"/>
    <s v="I10X"/>
    <m/>
    <m/>
    <m/>
    <s v="Hipertension esencial (primaria)"/>
    <s v="Medicamento"/>
    <n v="1"/>
    <s v="19935477-03"/>
    <s v="ATOVASTATINA 40 MG"/>
    <s v="03/02/2022"/>
    <n v="26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12985929"/>
    <s v="CC12985929"/>
    <s v="ALVARO"/>
    <s v="EDUART"/>
    <s v="TORO"/>
    <s v="MURIEL"/>
    <d v="1965-03-17T00:00:00"/>
    <n v="56"/>
    <n v="5"/>
    <s v="Adultez"/>
    <s v="Adulto Mayor"/>
    <s v="Ninguno"/>
    <s v="Ninguno"/>
    <m/>
    <s v="Beneficiario"/>
    <m/>
    <s v="SIN DATO"/>
    <s v="Ninguna"/>
    <s v="Colón (P)"/>
    <m/>
    <n v="321721837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341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80178"/>
    <s v="CC97480178"/>
    <s v="LUCINDO"/>
    <s v="MARIA"/>
    <s v="CALDERON"/>
    <s v="CALDERON"/>
    <d v="1964-01-22T00:00:00"/>
    <n v="58"/>
    <n v="5"/>
    <s v="Adultez"/>
    <s v="Adulto Mayor"/>
    <s v="Desplazamiento"/>
    <s v="Amenaza"/>
    <m/>
    <s v="Beneficiario"/>
    <m/>
    <s v="SIN DATO"/>
    <s v="Ninguna"/>
    <s v="Sibundoy"/>
    <m/>
    <n v="312244576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6"/>
    <s v="COLESTEROL DE BAJA DENSIDAD SEMIAUTOMATIZADO"/>
    <s v="01/02/2022"/>
    <n v="352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68972"/>
    <s v="CC1868972"/>
    <s v="RAUL"/>
    <s v="NONE"/>
    <s v="RODRIGUEZ"/>
    <s v="ALVAREZ"/>
    <d v="1932-01-09T00:00:00"/>
    <n v="90"/>
    <n v="6"/>
    <s v="Persona mayor"/>
    <s v="Adulto Mayor"/>
    <s v="Ninguno"/>
    <s v="Ninguno"/>
    <m/>
    <s v="Beneficiario"/>
    <m/>
    <s v="SIN DATO"/>
    <s v="Ninguna"/>
    <s v="Sibundoy"/>
    <m/>
    <n v="320878545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44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43125"/>
    <s v="CC18143125"/>
    <s v="LEONCIO"/>
    <s v="LIZARDO"/>
    <s v="MOLINA"/>
    <s v="PRIETO"/>
    <d v="1965-03-31T00:00:00"/>
    <n v="56"/>
    <n v="5"/>
    <s v="Adultez"/>
    <s v="Adulto Mayor"/>
    <s v="Ninguno"/>
    <s v="Ninguno"/>
    <m/>
    <s v="Beneficiario"/>
    <m/>
    <s v="SIN DATO"/>
    <s v="Ninguna"/>
    <s v="Sibundoy"/>
    <m/>
    <n v="3115537575"/>
    <s v="Urbana"/>
    <m/>
    <x v="0"/>
    <x v="6"/>
    <s v="PUTUMAYO"/>
    <x v="6"/>
    <x v="6"/>
    <x v="6"/>
    <s v="I10X"/>
    <s v="N18X"/>
    <m/>
    <m/>
    <s v="Hipertension esencial (primaria)"/>
    <s v="Procedimiento"/>
    <n v="1"/>
    <s v="01876802"/>
    <s v="MAMOGRAFIA BILATERAL"/>
    <s v="15/02/2022"/>
    <n v="81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568"/>
    <s v="CC27474568"/>
    <s v="LUCELY "/>
    <s v="NONE"/>
    <s v="VARGAS"/>
    <s v="MOSQUERA"/>
    <d v="1965-06-15T00:00:00"/>
    <n v="56"/>
    <n v="5"/>
    <s v="Adultez"/>
    <s v="Adulto Mayor"/>
    <s v="Ninguno"/>
    <s v="Ninguno"/>
    <m/>
    <s v="Beneficiario"/>
    <m/>
    <s v="SIN DATO"/>
    <s v="Ninguna"/>
    <s v="San Francisco"/>
    <m/>
    <n v="3229094815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22/02/2022"/>
    <n v="341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067"/>
    <s v="CC27474067"/>
    <s v="OLGA "/>
    <s v="MARGARITA"/>
    <s v="CHAMORRO"/>
    <s v="ALVAREZ"/>
    <d v="1943-10-16T00:00:00"/>
    <n v="78"/>
    <n v="6"/>
    <s v="Persona mayor"/>
    <s v="Adulto Mayor"/>
    <s v="Ninguno"/>
    <s v="Ninguno"/>
    <m/>
    <s v="Beneficiario"/>
    <m/>
    <s v="SIN DATO"/>
    <s v="Ninguna"/>
    <s v="San Francisco"/>
    <m/>
    <n v="312530162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23/02/2022"/>
    <n v="39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297545"/>
    <s v="CC5297545"/>
    <s v="LUCIO"/>
    <s v="BENIGNO"/>
    <s v="REINA"/>
    <s v="CAGIGAS"/>
    <d v="1945-08-12T00:00:00"/>
    <n v="76"/>
    <n v="6"/>
    <s v="Persona mayor"/>
    <s v="Adulto Mayor"/>
    <s v="Ninguno"/>
    <s v="Ninguno"/>
    <m/>
    <s v="Beneficiario"/>
    <m/>
    <s v="SIN DATO"/>
    <s v="Ninguna"/>
    <s v="Sibundoy"/>
    <m/>
    <n v="3148224511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7/02/2022"/>
    <n v="47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24980"/>
    <s v="CC30724980"/>
    <s v="NANCY"/>
    <s v="ROVIRA"/>
    <s v="CABRERA"/>
    <s v="MEZA"/>
    <d v="1963-05-10T00:00:00"/>
    <n v="58"/>
    <n v="5"/>
    <s v="Adultez"/>
    <s v="Adulto Mayor"/>
    <s v="Ninguno"/>
    <s v="Ninguno"/>
    <m/>
    <s v="Beneficiario"/>
    <m/>
    <s v="SIN DATO"/>
    <s v="Ninguna"/>
    <s v="Sibundoy"/>
    <m/>
    <n v="3157765279"/>
    <s v="Urbana"/>
    <m/>
    <x v="0"/>
    <x v="0"/>
    <s v="PUTUMAYO"/>
    <x v="0"/>
    <x v="0"/>
    <x v="0"/>
    <s v="I10X"/>
    <m/>
    <m/>
    <m/>
    <s v="Hipertension esencial (primaria)"/>
    <s v="Procedimiento"/>
    <n v="1"/>
    <s v="01895100"/>
    <s v="ELECTROCARDIOGRAMA DE RITMO O DE SUPERFICIE SOD"/>
    <s v="02/02/2022"/>
    <n v="736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2351"/>
    <s v="CC27472351"/>
    <s v="CARMEN"/>
    <m/>
    <s v="LUCENA"/>
    <s v="VILLARREAL"/>
    <d v="1945-09-29T00:00:00"/>
    <n v="76"/>
    <n v="6"/>
    <s v="Persona mayor"/>
    <s v="Adulto Mayor"/>
    <s v="Ninguno"/>
    <s v="Ninguno"/>
    <m/>
    <s v="Beneficiario"/>
    <m/>
    <s v="SIN DATO"/>
    <s v="Ninguna"/>
    <s v="Sibundoy"/>
    <m/>
    <n v="3143324512"/>
    <s v="Urbana"/>
    <m/>
    <x v="0"/>
    <x v="4"/>
    <s v="PUTUMAYO"/>
    <x v="4"/>
    <x v="4"/>
    <x v="4"/>
    <s v="I10X"/>
    <s v="N18X"/>
    <m/>
    <m/>
    <s v="Hipertension esencial (primaria)"/>
    <s v="Medicamento"/>
    <n v="1"/>
    <s v="35662-18"/>
    <s v="ACIDO FOLICO TABLETAS 1 MG."/>
    <s v="17/02/2022"/>
    <n v="57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F"/>
    <m/>
    <s v="CC"/>
    <n v="17184962"/>
    <s v="CC17184962"/>
    <s v="JAIME"/>
    <s v="ORLANDO"/>
    <s v="DELGADO"/>
    <s v="BRAVO"/>
    <d v="1947-07-22T00:00:00"/>
    <n v="74"/>
    <n v="6"/>
    <s v="Persona mayor"/>
    <s v="Adulto Mayor"/>
    <s v="Ninguno"/>
    <s v="Ninguno"/>
    <m/>
    <s v="Beneficiario"/>
    <m/>
    <s v="SIN DATO"/>
    <s v="Ninguna"/>
    <s v="San Francisco"/>
    <m/>
    <n v="3106894015"/>
    <s v="Urbana"/>
    <m/>
    <x v="0"/>
    <x v="4"/>
    <s v="PUTUMAYO"/>
    <x v="4"/>
    <x v="4"/>
    <x v="4"/>
    <s v="I10X"/>
    <m/>
    <m/>
    <m/>
    <s v="Hipertension esencial (primaria)"/>
    <s v="Medicamento"/>
    <n v="1"/>
    <s v="19942545-01"/>
    <s v="CALCITRIOL 0.5 MCG"/>
    <s v="17/02/2022"/>
    <n v="83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296"/>
    <s v="CC27475296"/>
    <s v="ESPERANZA"/>
    <s v="ABIGAIL"/>
    <s v="TUMAL"/>
    <s v="BURBANO"/>
    <d v="1931-03-21T00:00:00"/>
    <n v="90"/>
    <n v="6"/>
    <s v="Persona mayor"/>
    <s v="Adulto Mayor"/>
    <s v="Ninguno"/>
    <s v="Ninguno"/>
    <m/>
    <s v="Beneficiario"/>
    <m/>
    <s v="SIN DATO"/>
    <s v="Ninguna"/>
    <s v="Sibundoy"/>
    <m/>
    <n v="3206225047"/>
    <s v="Urbana"/>
    <m/>
    <x v="0"/>
    <x v="5"/>
    <s v="PUTUMAYO"/>
    <x v="5"/>
    <x v="5"/>
    <x v="5"/>
    <s v="I10X"/>
    <m/>
    <m/>
    <m/>
    <s v="Hipertension esencial (primaria)"/>
    <s v="Procedimiento"/>
    <n v="1"/>
    <s v="01890101"/>
    <s v="ATENCION ( VISITA ) DOMICILIARIA - POR MEDICINA GENERAL"/>
    <s v="03/02/2022"/>
    <n v="361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037"/>
    <s v="CC41180037"/>
    <s v="ROSA "/>
    <s v="CANDIDA"/>
    <s v="HERRERA"/>
    <s v="GUERRERO"/>
    <d v="1954-02-28T00:00:00"/>
    <n v="67"/>
    <n v="6"/>
    <s v="Persona mayor"/>
    <s v="Adulto Mayor"/>
    <s v="Ninguno"/>
    <s v="Ninguno"/>
    <m/>
    <s v="Beneficiario"/>
    <m/>
    <s v="SIN DATO"/>
    <s v="Ninguna"/>
    <s v="Sibundoy"/>
    <m/>
    <n v="312480392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330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50347"/>
    <s v="CC5350347"/>
    <s v="HERIBERTO"/>
    <m/>
    <s v="CHINDOY"/>
    <s v="JAMIOY"/>
    <d v="1955-09-10T00:00:00"/>
    <n v="66"/>
    <n v="6"/>
    <s v="Persona mayor"/>
    <s v="Indigente"/>
    <s v="Ninguno"/>
    <s v="Ninguno"/>
    <m/>
    <s v="Beneficiario"/>
    <m/>
    <s v="SIN DATO"/>
    <s v="Indígena"/>
    <s v="San Francisco"/>
    <m/>
    <n v="313407163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3/02/2022"/>
    <n v="33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830"/>
    <s v="CC27469830"/>
    <s v="NOHORA "/>
    <s v="DEL CARMEN"/>
    <s v="PUERCHAMBUD"/>
    <s v="MORAN"/>
    <d v="1964-02-13T00:00:00"/>
    <n v="58"/>
    <n v="5"/>
    <s v="Adultez"/>
    <s v="Adulto Mayor"/>
    <s v="Ninguno"/>
    <s v="Ninguno"/>
    <m/>
    <s v="Beneficiario"/>
    <m/>
    <s v="SIN DATO"/>
    <s v="Ninguna"/>
    <s v="Santiago"/>
    <m/>
    <n v="3102618397"/>
    <s v="Urbana"/>
    <m/>
    <x v="0"/>
    <x v="6"/>
    <s v="PUTUMAYO"/>
    <x v="6"/>
    <x v="6"/>
    <x v="6"/>
    <s v="I10X"/>
    <m/>
    <m/>
    <m/>
    <s v="Hipertension esencial (primaria)"/>
    <s v="Procedimiento"/>
    <n v="1"/>
    <s v="01890101"/>
    <s v="ATENCION ( VISITA ) DOMICILIARIA - POR MEDICINA GENERAL"/>
    <s v="03/02/2022"/>
    <n v="33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69055059"/>
    <s v="CC69055059"/>
    <s v="NEYDA "/>
    <s v="RUBIELA"/>
    <s v="JIMENEZ"/>
    <s v="PANTOJA"/>
    <d v="1963-11-08T00:00:00"/>
    <n v="58"/>
    <n v="5"/>
    <s v="Adultez"/>
    <s v="Adulto Mayor"/>
    <s v="Ninguno"/>
    <s v="Ninguno"/>
    <m/>
    <s v="Beneficiario"/>
    <m/>
    <s v="SIN DATO"/>
    <s v="Ninguna"/>
    <s v="San Francisco"/>
    <m/>
    <n v="314633983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7/02/2022"/>
    <n v="33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56"/>
    <s v="CC27474256"/>
    <s v="MERY "/>
    <s v="ELUVINA"/>
    <s v="PERENGUEZ"/>
    <s v="VIVAS"/>
    <d v="1952-04-19T00:00:00"/>
    <n v="6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3"/>
    <s v="PUTUMAYO"/>
    <x v="3"/>
    <x v="3"/>
    <x v="3"/>
    <s v="I10X"/>
    <m/>
    <m/>
    <m/>
    <s v="Hipertension esencial (primaria)"/>
    <s v="Procedimiento"/>
    <n v="1"/>
    <s v="01881202"/>
    <s v="ECOCARDIOGRAMA TRANSTORACICO"/>
    <s v="03/02/2022"/>
    <n v="26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3060435"/>
    <s v="CC13060435"/>
    <s v="JOSE"/>
    <s v="RAFAEL"/>
    <s v="BRAVO"/>
    <s v="CHAMORRO"/>
    <d v="1953-05-05T00:00:00"/>
    <n v="68"/>
    <n v="6"/>
    <s v="Persona mayor"/>
    <s v="Adulto Mayor"/>
    <s v="Ninguno"/>
    <s v="Ninguno"/>
    <m/>
    <s v="Beneficiario"/>
    <m/>
    <s v="SIN DATO"/>
    <s v="Ninguna"/>
    <s v="Sibundoy"/>
    <m/>
    <n v="3117909843"/>
    <s v="Urbana"/>
    <m/>
    <x v="0"/>
    <x v="2"/>
    <s v="PUTUMAYO"/>
    <x v="2"/>
    <x v="2"/>
    <x v="2"/>
    <s v="I10X"/>
    <m/>
    <m/>
    <m/>
    <s v="Hipertension esencial (primaria)"/>
    <s v="Procedimiento"/>
    <n v="1"/>
    <s v="01890228"/>
    <s v="CONSULTA DE PRIMERA VEZ POR ESPECIALISTA EN CARDIOLOGIA"/>
    <s v="23/02/2022"/>
    <n v="91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69991"/>
    <s v="CC27469991"/>
    <s v="MERCEDES"/>
    <m/>
    <s v="MEJIA"/>
    <s v="PINCHAO"/>
    <d v="1968-06-03T00:00:00"/>
    <n v="53"/>
    <n v="5"/>
    <s v="Adultez"/>
    <s v="Adulto Mayor"/>
    <s v="Ninguno"/>
    <s v="Ninguno"/>
    <m/>
    <s v="Beneficiario"/>
    <m/>
    <s v="SIN DATO"/>
    <s v="Ninguna"/>
    <s v="San Francisco"/>
    <m/>
    <n v="314440014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35662-18"/>
    <s v="ACIDO FOLICO TABLETAS 1 MG."/>
    <s v="18/02/2022"/>
    <n v="26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268"/>
    <s v="CC27469268"/>
    <s v="LUZ"/>
    <s v="CLEMECIA"/>
    <s v="MORAN"/>
    <s v="DE GUAQUEZ"/>
    <d v="1944-04-26T00:00:00"/>
    <n v="77"/>
    <n v="6"/>
    <s v="Persona mayor"/>
    <s v="Adulto Mayor"/>
    <s v="Ninguno"/>
    <s v="Ninguno"/>
    <m/>
    <s v="Beneficiario"/>
    <m/>
    <s v="SIN DATO"/>
    <s v="Ninguna"/>
    <s v="Santiago"/>
    <m/>
    <n v="3122962936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19942545-01"/>
    <s v="CALCITRIOL 0.5 MCG"/>
    <s v="18/02/2022"/>
    <n v="84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77"/>
    <s v="CC97470177"/>
    <s v="MIGUEL"/>
    <s v="ANTONIO"/>
    <s v="MUTUMBAJOY"/>
    <s v="MUCHACHASOY"/>
    <d v="1959-08-13T00:00:00"/>
    <n v="62"/>
    <n v="6"/>
    <s v="Persona mayor"/>
    <s v="Adulto Mayor"/>
    <s v="Ninguno"/>
    <s v="Ninguno"/>
    <m/>
    <s v="Beneficiario"/>
    <m/>
    <s v="SIN DATO"/>
    <s v="Indígena"/>
    <s v="Sibundoy"/>
    <m/>
    <n v="3118092218"/>
    <s v="Rural"/>
    <m/>
    <x v="0"/>
    <x v="1"/>
    <s v="PUTUMAYO"/>
    <x v="1"/>
    <x v="1"/>
    <x v="1"/>
    <s v="I10X"/>
    <m/>
    <m/>
    <m/>
    <s v="Hipertension esencial (primaria)"/>
    <s v="Medicamento"/>
    <n v="1"/>
    <s v="32623-08"/>
    <s v="ACIDO FOLICO TABLETAS 5MG"/>
    <s v="14/02/2022"/>
    <n v="61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379"/>
    <s v="CC5349379"/>
    <s v="HEBERT"/>
    <s v="ORLANDO"/>
    <s v="JIMENEZ"/>
    <s v="CHINGAL"/>
    <d v="1957-05-14T00:00:00"/>
    <n v="64"/>
    <n v="6"/>
    <s v="Persona mayor"/>
    <s v="Adulto Mayor"/>
    <s v="Ninguno"/>
    <s v="Ninguno"/>
    <m/>
    <s v="Beneficiario"/>
    <m/>
    <s v="SIN DATO"/>
    <s v="Ninguna"/>
    <s v="San Francisco"/>
    <m/>
    <n v="3218877278"/>
    <s v="Urbana"/>
    <m/>
    <x v="0"/>
    <x v="1"/>
    <s v="PUTUMAYO"/>
    <x v="1"/>
    <x v="1"/>
    <x v="1"/>
    <s v="I10X"/>
    <m/>
    <m/>
    <m/>
    <s v="Hipertension esencial (primaria)"/>
    <s v="Medicamento"/>
    <n v="1"/>
    <s v="19934690-01"/>
    <s v="CALCITRIOL 0.25 MCG CAPSULA BLANDA"/>
    <s v="04/02/2022"/>
    <n v="1546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84"/>
    <s v="CC27474284"/>
    <s v="MIRIAM"/>
    <s v="NELLY"/>
    <s v="JIMENEZ"/>
    <s v="CHINGAL"/>
    <d v="1955-05-04T00:00:00"/>
    <n v="66"/>
    <n v="6"/>
    <s v="Persona mayor"/>
    <s v="Adulto Mayor"/>
    <s v="Ninguno"/>
    <s v="Ninguno"/>
    <m/>
    <s v="Beneficiario"/>
    <m/>
    <s v="SIN DATO"/>
    <s v="Ninguna"/>
    <s v="San Francisco"/>
    <m/>
    <n v="311589780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5/02/2022"/>
    <n v="95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18112016"/>
    <s v="CC18112016"/>
    <s v="MIGUEL"/>
    <s v="ACEVES"/>
    <s v="MEJIA"/>
    <s v="PINCHAO"/>
    <d v="1964-07-16T00:00:00"/>
    <n v="57"/>
    <n v="5"/>
    <s v="Adultez"/>
    <s v="Adulto Mayor"/>
    <s v="Desplazamiento"/>
    <s v="Desplazamiento forzado"/>
    <m/>
    <s v="Beneficiario"/>
    <m/>
    <s v="SIN DATO"/>
    <s v="Ninguna"/>
    <s v="Santiago"/>
    <m/>
    <n v="310789407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5/02/2022"/>
    <n v="763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31754"/>
    <s v="CC27431754"/>
    <s v="CARMELA "/>
    <s v="DEL SOCORRO"/>
    <s v="ESPAÑA"/>
    <s v="CORDOBA"/>
    <d v="1953-07-08T00:00:00"/>
    <n v="68"/>
    <n v="6"/>
    <s v="Persona mayor"/>
    <s v="Adulto Mayor"/>
    <s v="Ninguno"/>
    <s v="Ninguno"/>
    <m/>
    <s v="Beneficiario"/>
    <m/>
    <s v="SIN DATO"/>
    <s v="Ninguna"/>
    <s v="Sibundoy"/>
    <m/>
    <n v="314296786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5/02/2022"/>
    <n v="84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0140"/>
    <s v="CC97470140"/>
    <s v="CASTULO"/>
    <s v="LUDGERIO"/>
    <s v="CHINDOY"/>
    <s v="JACANAMEJOY"/>
    <d v="1961-03-27T00:00:00"/>
    <n v="60"/>
    <n v="6"/>
    <s v="Persona mayor"/>
    <s v="Indigente"/>
    <s v="Ninguno"/>
    <s v="Ninguno"/>
    <m/>
    <s v="Beneficiario"/>
    <m/>
    <s v="SIN DATO"/>
    <s v="Indígena"/>
    <s v="Sibundoy"/>
    <m/>
    <n v="3233253255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23947-09"/>
    <s v="FUROSEMIDA 40 MG"/>
    <s v="04/02/2022"/>
    <n v="61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016"/>
    <s v="CC41180016"/>
    <s v="MARIA "/>
    <s v="FRANCISCA"/>
    <s v="JIMENEZ"/>
    <s v="DE BENAVIDES"/>
    <d v="1956-03-13T00:00:00"/>
    <n v="65"/>
    <n v="6"/>
    <s v="Persona mayor"/>
    <s v="Adulto Mayor"/>
    <s v="Ninguno"/>
    <s v="Ninguno"/>
    <m/>
    <s v="Beneficiario"/>
    <m/>
    <s v="SIN DATO"/>
    <s v="Ninguna"/>
    <s v="Sibundoy"/>
    <m/>
    <n v="3127656151"/>
    <s v="Urbana"/>
    <m/>
    <x v="0"/>
    <x v="0"/>
    <s v="PUTUMAYO"/>
    <x v="0"/>
    <x v="0"/>
    <x v="0"/>
    <s v="I10X"/>
    <m/>
    <m/>
    <m/>
    <s v="Hipertension esencial (primaria)"/>
    <s v="Medicamento"/>
    <n v="1"/>
    <s v="55895-03"/>
    <s v="AMLODIPINO TABLETAS 5 MG"/>
    <s v="04/02/2022"/>
    <n v="847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193"/>
    <s v="CC41180193"/>
    <s v="MARIA "/>
    <s v="JAEL"/>
    <s v="JARAMILLO"/>
    <s v="BENAVIDES"/>
    <d v="1958-12-31T00:00:00"/>
    <n v="63"/>
    <n v="6"/>
    <s v="Persona mayor"/>
    <s v="Adulto Mayor"/>
    <s v="Ninguno"/>
    <s v="Ninguno"/>
    <m/>
    <s v="Beneficiario"/>
    <m/>
    <s v="SIN DATO"/>
    <s v="Ninguna"/>
    <s v="Sibundoy"/>
    <m/>
    <n v="3226317022"/>
    <s v="Urbana"/>
    <m/>
    <x v="0"/>
    <x v="0"/>
    <s v="PUTUMAYO"/>
    <x v="0"/>
    <x v="0"/>
    <x v="0"/>
    <s v="I10X"/>
    <m/>
    <m/>
    <m/>
    <s v="Hipertension esencial (primaria)"/>
    <s v="Medicamento"/>
    <n v="1"/>
    <s v="19906339-01"/>
    <s v="CALCIO 600 MG"/>
    <s v="04/02/2022"/>
    <n v="92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53"/>
    <s v="CC27474453"/>
    <s v="MARIA"/>
    <s v="ESPERANZA"/>
    <s v="GOMEZ"/>
    <s v="DE ENRIQUEZ"/>
    <d v="1959-02-06T00:00:00"/>
    <n v="63"/>
    <n v="6"/>
    <s v="Persona mayor"/>
    <s v="Adulto Mayor"/>
    <s v="Ninguno"/>
    <s v="Ninguno"/>
    <m/>
    <s v="Beneficiario"/>
    <m/>
    <s v="SIN DATO"/>
    <s v="Ninguna"/>
    <s v="San Francisco"/>
    <m/>
    <n v="3146651478"/>
    <s v="Urbana"/>
    <m/>
    <x v="0"/>
    <x v="0"/>
    <s v="PUTUMAYO"/>
    <x v="0"/>
    <x v="0"/>
    <x v="0"/>
    <s v="I10X"/>
    <m/>
    <m/>
    <m/>
    <s v="Hipertension esencial (primaria)"/>
    <s v="Medicamento"/>
    <n v="1"/>
    <s v="218019-02"/>
    <s v="DILATREND TABLETAS 6,25MG"/>
    <s v="04/02/2022"/>
    <n v="20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127"/>
    <s v="CC27474127"/>
    <s v="MARIA "/>
    <s v="ERMITA"/>
    <s v="BENAVIDES"/>
    <s v="RAMOS"/>
    <d v="1948-01-16T00:00:00"/>
    <n v="74"/>
    <n v="6"/>
    <s v="Persona mayor"/>
    <s v="Adulto Mayor"/>
    <s v="Desplazamiento"/>
    <s v="Amenaza"/>
    <m/>
    <s v="Beneficiario"/>
    <m/>
    <s v="SIN DATO"/>
    <s v="Ninguna"/>
    <s v="San Francisco"/>
    <m/>
    <n v="3208495342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1/02/2022"/>
    <n v="264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196"/>
    <s v="CC27476196"/>
    <s v="PASTORA"/>
    <s v="MARIA"/>
    <s v="GONZALEZ"/>
    <s v="ROJAS"/>
    <d v="1949-10-24T00:00:00"/>
    <n v="72"/>
    <n v="6"/>
    <s v="Persona mayor"/>
    <s v="Adulto Mayor"/>
    <s v="Ninguno"/>
    <s v="Ninguno"/>
    <m/>
    <s v="Beneficiario"/>
    <m/>
    <s v="SIN DATO"/>
    <s v="Ninguna"/>
    <s v="Sibundoy"/>
    <m/>
    <n v="3115550558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09/02/2022"/>
    <n v="915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6869"/>
    <s v="CC18106869"/>
    <s v="JESUS "/>
    <s v="ALIRIO"/>
    <s v="PABON"/>
    <s v="BURBANO"/>
    <d v="1950-12-21T00:00:00"/>
    <n v="71"/>
    <n v="6"/>
    <s v="Persona mayor"/>
    <s v="Adulto Mayor"/>
    <s v="Ninguno"/>
    <s v="Ninguno"/>
    <m/>
    <s v="Beneficiario"/>
    <m/>
    <s v="SIN DATO"/>
    <s v="Ninguna"/>
    <s v="Sibundoy"/>
    <m/>
    <n v="3115792210"/>
    <s v="Urbana"/>
    <m/>
    <x v="0"/>
    <x v="3"/>
    <s v="PUTUMAYO"/>
    <x v="3"/>
    <x v="3"/>
    <x v="3"/>
    <s v="I10X"/>
    <m/>
    <m/>
    <m/>
    <s v="Hipertension esencial (primaria)"/>
    <s v="Insumo"/>
    <n v="1"/>
    <s v="00E0000004"/>
    <s v="DURAPREP SOLUCION PARA LAVADO PREQUIRURGICO"/>
    <s v="09/02/2022"/>
    <n v="8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429"/>
    <s v="CC41180429"/>
    <s v="NANCY"/>
    <s v="DELCARMEN"/>
    <s v="GONZALEZ"/>
    <s v="ORTEGA"/>
    <d v="1962-09-17T00:00:00"/>
    <n v="59"/>
    <n v="5"/>
    <s v="Adultez"/>
    <s v="Adulto Mayor"/>
    <s v="Ninguno"/>
    <s v="Ninguno"/>
    <m/>
    <s v="Beneficiario"/>
    <m/>
    <s v="SIN DATO"/>
    <s v="Ninguna"/>
    <s v="Sibundoy"/>
    <m/>
    <n v="3146625374"/>
    <s v="Urbana"/>
    <m/>
    <x v="0"/>
    <x v="3"/>
    <s v="PUTUMAYO"/>
    <x v="3"/>
    <x v="3"/>
    <x v="3"/>
    <s v="I10X"/>
    <s v="N18X"/>
    <m/>
    <m/>
    <s v="Hipertension esencial (primaria)"/>
    <s v="Insumo"/>
    <n v="1"/>
    <s v="00E0000004"/>
    <s v="DURAPREP SOLUCION PARA LAVADO PREQUIRURGICO"/>
    <s v="09/02/2022"/>
    <n v="69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36718"/>
    <s v="CC5336718"/>
    <s v="LUIS "/>
    <s v="ALBERTO"/>
    <s v="ORTIZ"/>
    <s v="GOMEZ"/>
    <d v="1953-06-18T00:00:00"/>
    <n v="68"/>
    <n v="6"/>
    <s v="Persona mayor"/>
    <s v="Adulto Mayor"/>
    <s v="Ninguno"/>
    <s v="Ninguno"/>
    <m/>
    <s v="Beneficiario"/>
    <m/>
    <s v="SIN DATO"/>
    <s v="Ninguna"/>
    <s v="San Francisco"/>
    <m/>
    <n v="3206652262"/>
    <s v="Urbana"/>
    <m/>
    <x v="0"/>
    <x v="3"/>
    <s v="PUTUMAYO"/>
    <x v="3"/>
    <x v="3"/>
    <x v="3"/>
    <s v="I10X"/>
    <m/>
    <m/>
    <m/>
    <s v="Hipertension esencial (primaria)"/>
    <s v="Medicamento"/>
    <n v="1"/>
    <s v="29523-05"/>
    <s v="CLORURO DE SODIO AL 0.9%"/>
    <s v="09/02/2022"/>
    <n v="26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7013"/>
    <s v="CC30717013"/>
    <s v="AURA"/>
    <s v="SOCORRO"/>
    <s v="ESCOBAR"/>
    <s v="ORTEGA"/>
    <d v="1957-02-28T00:00:00"/>
    <n v="64"/>
    <n v="6"/>
    <s v="Persona mayor"/>
    <s v="Adulto Mayor"/>
    <s v="Ninguno"/>
    <s v="Ninguno"/>
    <m/>
    <s v="Beneficiario"/>
    <m/>
    <s v="SIN DATO"/>
    <s v="Ninguna"/>
    <s v="Sibundoy"/>
    <m/>
    <n v="3136415728"/>
    <s v="Urbana"/>
    <m/>
    <x v="0"/>
    <x v="3"/>
    <s v="PUTUMAYO"/>
    <x v="3"/>
    <x v="3"/>
    <x v="3"/>
    <s v="I10X"/>
    <s v="N18X"/>
    <m/>
    <m/>
    <s v="Hipertension esencial (primaria)"/>
    <s v="Medicamento"/>
    <n v="1"/>
    <s v="19999096-03"/>
    <s v="ULTRAVISTÂ® 300"/>
    <s v="09/02/2022"/>
    <n v="14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80"/>
    <s v="CC41180880"/>
    <s v="IMELDA"/>
    <s v="PURIFICACION"/>
    <s v="DELGADO"/>
    <s v="VILLAREAL"/>
    <d v="1967-01-15T00:00:00"/>
    <n v="55"/>
    <n v="5"/>
    <s v="Adultez"/>
    <s v="Adulto Mayor"/>
    <s v="Desplazamiento"/>
    <s v="Homicidio"/>
    <m/>
    <s v="Beneficiario"/>
    <m/>
    <s v="SIN DATO"/>
    <s v="Ninguna"/>
    <s v="Sibundoy"/>
    <m/>
    <n v="3134535403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15/02/2022"/>
    <n v="92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8984923"/>
    <s v="CC38984923"/>
    <s v="MARIA "/>
    <s v="ANGELITA"/>
    <s v="BURBANO"/>
    <s v="DE LEON"/>
    <d v="1945-11-18T00:00:00"/>
    <n v="76"/>
    <n v="6"/>
    <s v="Persona mayor"/>
    <s v="Adulto Mayor"/>
    <s v="Ninguno"/>
    <s v="Ninguno"/>
    <m/>
    <s v="Beneficiario"/>
    <m/>
    <s v="SIN DATO"/>
    <s v="Ninguna"/>
    <s v="Sibundoy"/>
    <m/>
    <n v="3118984923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15/02/2022"/>
    <n v="40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658"/>
    <s v="CC41181658"/>
    <s v="EDITH"/>
    <s v="DIRLEY"/>
    <s v="MONCAYO"/>
    <s v="TOBAR"/>
    <d v="1970-08-14T00:00:00"/>
    <n v="51"/>
    <n v="5"/>
    <s v="Adultez"/>
    <s v="Adulto Mayor"/>
    <s v="Ninguno"/>
    <s v="Ninguno"/>
    <m/>
    <s v="Beneficiario"/>
    <m/>
    <s v="SIN DATO"/>
    <s v="Ninguna"/>
    <s v="Sibundoy"/>
    <m/>
    <n v="3132439470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41"/>
    <s v="GLUCOSA EN SUERO U OTRO FLUIDO DIFERENTE A ORINA"/>
    <s v="15/02/2022"/>
    <n v="37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194"/>
    <s v="CC5349194"/>
    <s v="CARLOS"/>
    <s v="ALBERTO"/>
    <s v="BRAVO"/>
    <s v="ENRIQUEZ"/>
    <d v="1945-11-04T00:00:00"/>
    <n v="76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8"/>
    <s v="CONSULTA DE PRIMERA VEZ POR PSICOLOGIA"/>
    <s v="15/02/2022"/>
    <n v="228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4872038"/>
    <s v="CC14872038"/>
    <s v="HIPOLITO"/>
    <s v="NONE"/>
    <s v="CHINDOY"/>
    <s v="JAMIOY"/>
    <d v="1950-07-25T00:00:00"/>
    <n v="71"/>
    <n v="6"/>
    <s v="Persona mayor"/>
    <s v="Adulto Mayor"/>
    <s v="Ninguno"/>
    <s v="Ninguno"/>
    <m/>
    <s v="Beneficiario"/>
    <m/>
    <s v="SIN DATO"/>
    <s v="Ninguna"/>
    <s v="Sibundoy"/>
    <m/>
    <n v="3115959613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5100"/>
    <s v="ELECTROCARDIOGRAMA DE RITMO O DE SUPERFICIE SOD"/>
    <s v="15/02/2022"/>
    <n v="104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49"/>
    <s v="CC5350349"/>
    <s v="FREDY"/>
    <s v="EDMUNDO"/>
    <s v="NARVAEZ"/>
    <s v="BURBANO"/>
    <d v="1954-12-18T00:00:00"/>
    <n v="67"/>
    <n v="6"/>
    <s v="Persona mayor"/>
    <s v="Adulto Mayor"/>
    <s v="Ninguno"/>
    <s v="Ninguno"/>
    <m/>
    <s v="Beneficiario"/>
    <m/>
    <s v="SIN DATO"/>
    <s v="Ninguna"/>
    <s v="Sibundoy"/>
    <m/>
    <n v="3118535183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301"/>
    <s v="CONSULTA DE CONTROL O DE SEGUIMIENTO POR MEDICINA GENERAL"/>
    <s v="14/02/2022"/>
    <n v="131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19"/>
    <s v="CC27474119"/>
    <s v="ROSALBA"/>
    <s v="NONE"/>
    <s v="MORENO"/>
    <s v="DE LA CRUZ"/>
    <d v="1947-02-21T00:00:00"/>
    <n v="75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5/02/2022"/>
    <n v="78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30722527"/>
    <s v="CC30722527"/>
    <s v="ALBA "/>
    <s v="MARINA"/>
    <s v="GUERRERO"/>
    <s v="BELTRAN"/>
    <d v="1960-09-20T00:00:00"/>
    <n v="61"/>
    <n v="6"/>
    <s v="Persona mayor"/>
    <s v="Adulto Mayor"/>
    <s v="Ninguno"/>
    <s v="Ninguno"/>
    <m/>
    <s v="Beneficiario"/>
    <m/>
    <s v="SIN DATO"/>
    <s v="Ninguna"/>
    <s v="Colón (P)"/>
    <m/>
    <n v="3122584875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23/02/2022"/>
    <n v="22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407"/>
    <s v="CC5349407"/>
    <s v="HECTOR "/>
    <s v="OSCAR"/>
    <s v="BENAVIDES"/>
    <s v="RAMOS"/>
    <d v="1952-06-01T00:00:00"/>
    <n v="69"/>
    <n v="6"/>
    <s v="Persona mayor"/>
    <s v="Adulto Mayor"/>
    <s v="Ninguno"/>
    <s v="Ninguno"/>
    <m/>
    <s v="Beneficiario"/>
    <m/>
    <s v="SIN DATO"/>
    <s v="Ninguna"/>
    <s v="San Francisco"/>
    <m/>
    <n v="3114082354"/>
    <s v="Urbana"/>
    <m/>
    <x v="0"/>
    <x v="1"/>
    <s v="PUTUMAYO"/>
    <x v="1"/>
    <x v="1"/>
    <x v="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s v="28/02/2022"/>
    <n v="4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27472349"/>
    <s v="CC27472349"/>
    <s v="ROSA "/>
    <s v="JULIA"/>
    <s v="GONZALEZ"/>
    <s v="DE ORTEGA"/>
    <d v="1941-07-29T00:00:00"/>
    <n v="80"/>
    <n v="6"/>
    <s v="Persona mayor"/>
    <s v="Adulto Mayor"/>
    <s v="Ninguno"/>
    <s v="Ninguno"/>
    <m/>
    <s v="Beneficiario"/>
    <m/>
    <s v="SIN DATO"/>
    <s v="Ninguna"/>
    <s v="Colón (P)"/>
    <m/>
    <n v="3133392505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301"/>
    <s v="CONSULTA DE CONTROL O DE SEGUIMIENTO POR MEDICINA GENERAL"/>
    <s v="03/02/2022"/>
    <n v="48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223798"/>
    <s v="CC5223798"/>
    <s v="BOLIVAR "/>
    <s v="NONE"/>
    <s v="GARCIA"/>
    <s v="NOAP"/>
    <d v="1960-02-11T00:00:00"/>
    <n v="62"/>
    <n v="6"/>
    <s v="Persona mayor"/>
    <s v="Adulto Mayor"/>
    <s v="Ninguno"/>
    <s v="Ninguno"/>
    <m/>
    <s v="Beneficiario"/>
    <m/>
    <s v="SIN DATO"/>
    <s v="Ninguna"/>
    <s v="Sibundoy"/>
    <m/>
    <n v="313866572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0/02/2022"/>
    <n v="9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48679"/>
    <s v="CC5348679"/>
    <s v="JULIO "/>
    <s v="CARLOS"/>
    <s v="NONE"/>
    <s v="CHASOY"/>
    <d v="1963-06-29T00:00:00"/>
    <n v="58"/>
    <n v="5"/>
    <s v="Adultez"/>
    <s v="Adulto Mayor"/>
    <s v="Ninguno"/>
    <s v="Ninguno"/>
    <m/>
    <s v="Beneficiario"/>
    <m/>
    <s v="SIN DATO"/>
    <s v="Ninguna"/>
    <s v="Sibundoy"/>
    <m/>
    <n v="3108573578"/>
    <s v="Urbana"/>
    <m/>
    <x v="0"/>
    <x v="0"/>
    <s v="PUTUMAYO"/>
    <x v="0"/>
    <x v="0"/>
    <x v="0"/>
    <s v="I10X"/>
    <m/>
    <m/>
    <m/>
    <s v="Hipertension esencial (primaria)"/>
    <s v="Medicamento"/>
    <n v="1"/>
    <s v="19902070-01"/>
    <s v="ATORVASTATINA 20 MG COMPRIMIDOS RECUBIERTOS"/>
    <s v="21/02/2022"/>
    <n v="3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70"/>
    <s v="CC41180870"/>
    <s v="DALILA"/>
    <s v="STELLA"/>
    <s v="ESTUPIÑAN"/>
    <s v="HERRERA"/>
    <d v="1966-09-05T00:00:00"/>
    <n v="55"/>
    <n v="5"/>
    <s v="Adultez"/>
    <s v="Adulto Mayor"/>
    <s v="Ninguno"/>
    <s v="Ninguno"/>
    <m/>
    <s v="Beneficiario"/>
    <m/>
    <s v="SIN DATO"/>
    <s v="Ninguna"/>
    <s v="Sibundoy"/>
    <m/>
    <n v="3107861785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24/02/2022"/>
    <n v="6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50009"/>
    <s v="CC5350009"/>
    <s v="MARCO "/>
    <s v="TULIO"/>
    <s v="TOVAR "/>
    <s v="LOPEZ"/>
    <d v="1948-03-04T00:00:00"/>
    <n v="73"/>
    <n v="6"/>
    <s v="Persona mayor"/>
    <s v="Adulto Mayor"/>
    <s v="Desplazamiento"/>
    <s v="Amenaza"/>
    <m/>
    <s v="Beneficiario"/>
    <m/>
    <s v="SIN DATO"/>
    <s v="Ninguna"/>
    <s v="Sibundoy"/>
    <m/>
    <n v="3128715902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27/02/2022"/>
    <n v="6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3956"/>
    <s v="CC27473956"/>
    <s v="ZOILA "/>
    <s v="LIGIA"/>
    <s v="JURADO"/>
    <s v="NOAP"/>
    <d v="1938-03-27T00:00:00"/>
    <n v="83"/>
    <n v="6"/>
    <s v="Persona mayor"/>
    <s v="Adulto Mayor"/>
    <s v="Desplazamiento"/>
    <s v="Desplazamiento forzado"/>
    <m/>
    <s v="Beneficiario"/>
    <m/>
    <s v="SIN DATO"/>
    <s v="Ninguna"/>
    <s v="San Francisco"/>
    <m/>
    <n v="3209030091"/>
    <s v="Urbana"/>
    <m/>
    <x v="0"/>
    <x v="3"/>
    <s v="PUTUMAYO"/>
    <x v="3"/>
    <x v="3"/>
    <x v="3"/>
    <s v="I10X"/>
    <m/>
    <m/>
    <m/>
    <s v="Hipertension esencial (primaria)"/>
    <s v="Procedimiento"/>
    <n v="1"/>
    <s v="00P0001554"/>
    <s v="COCIENTE DE ALBUMINURIA CREATINURIA"/>
    <s v="28/02/2022"/>
    <n v="6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203230"/>
    <s v="CC5203230"/>
    <s v="LAUREANO"/>
    <s v="NONE"/>
    <s v="VALLEJO"/>
    <s v="GOMEZ"/>
    <d v="1942-08-26T00:00:00"/>
    <n v="79"/>
    <n v="6"/>
    <s v="Persona mayor"/>
    <s v="Adulto Mayor"/>
    <s v="Desplazamiento"/>
    <s v="Desplazamiento forzado"/>
    <m/>
    <s v="Beneficiario"/>
    <m/>
    <s v="SIN DATO"/>
    <s v="Ninguna"/>
    <s v="San Francisco"/>
    <m/>
    <n v="3209030091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15"/>
    <s v="TRANSPORTE COMERCIAL TERRESTRE - SIMPLE MOCOA ( PUTUMAYO ) A PUERTO ASIS ( PUTUMAYO )"/>
    <s v="09/02/2022"/>
    <n v="6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191"/>
    <s v="CC5350191"/>
    <s v="JOSE"/>
    <s v="FRANCISCO"/>
    <s v="LUCENA"/>
    <s v="VILLARREAL"/>
    <d v="1953-03-19T00:00:00"/>
    <n v="68"/>
    <n v="6"/>
    <s v="Persona mayor"/>
    <s v="Adulto Mayor"/>
    <s v="Ninguno"/>
    <s v="Ninguno"/>
    <m/>
    <s v="Beneficiario"/>
    <m/>
    <s v="SIN DATO"/>
    <s v="Ninguna"/>
    <s v="Sibundoy"/>
    <m/>
    <n v="3103030413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59"/>
    <s v="POTASIO EN SUERO U OTROS FLUIDOS"/>
    <s v="09/02/2022"/>
    <n v="3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05637"/>
    <s v="CC41105637"/>
    <s v="MARIETA "/>
    <s v="AMPARO"/>
    <s v="ARTEAGA"/>
    <s v="RENJIFO"/>
    <d v="1955-11-01T00:00:00"/>
    <n v="66"/>
    <n v="6"/>
    <s v="Persona mayor"/>
    <s v="Adulto Mayor"/>
    <s v="Ninguno"/>
    <s v="Ninguno"/>
    <m/>
    <s v="Beneficiario"/>
    <m/>
    <s v="SIN DATO"/>
    <s v="Ninguna"/>
    <s v="Sibundoy"/>
    <m/>
    <n v="3165463143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0T0001038"/>
    <s v="TRANSPORTE COMERCIAL TERRESTRE - SIMPLE PUERTO ASIS ( PUTUMAYO ) A MOCOA ( PUTUMAYO )"/>
    <s v="09/02/2022"/>
    <n v="6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18120735"/>
    <s v="CC18120735"/>
    <s v="SILVIO"/>
    <s v="YAMIL"/>
    <s v="HERRERA"/>
    <s v="CAÑAS"/>
    <d v="1975-03-14T00:00:00"/>
    <n v="46"/>
    <n v="5"/>
    <s v="Adultez"/>
    <s v="Adulto Mayor"/>
    <s v="Ninguno"/>
    <s v="Ninguno"/>
    <m/>
    <s v="Beneficiario"/>
    <m/>
    <s v="SIN DATO"/>
    <s v="Ninguna"/>
    <s v="Sibundoy"/>
    <m/>
    <n v="3165463143"/>
    <s v="Urbana"/>
    <m/>
    <x v="0"/>
    <x v="0"/>
    <s v="PUTUMAYO"/>
    <x v="0"/>
    <x v="0"/>
    <x v="0"/>
    <s v="I10X"/>
    <m/>
    <m/>
    <m/>
    <s v="Hipertension esencial (primaria)"/>
    <s v="Medicamento"/>
    <n v="1"/>
    <s v="19990265-02"/>
    <s v="ACIDO FOLICO 1 MG TABLETAS"/>
    <s v="05/02/2022"/>
    <n v="6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774"/>
    <s v="CC27475774"/>
    <s v="CARMELA"/>
    <s v="NONE"/>
    <s v="CAIPE"/>
    <s v="DE MORA"/>
    <d v="1932-07-08T00:00:00"/>
    <n v="89"/>
    <n v="6"/>
    <s v="Persona mayor"/>
    <s v="Adulto Mayor"/>
    <s v="Ninguno"/>
    <s v="Ninguno"/>
    <m/>
    <s v="Beneficiario"/>
    <m/>
    <s v="SIN DATO"/>
    <s v="Ninguna"/>
    <s v="Sibundoy"/>
    <m/>
    <n v="3217734792"/>
    <s v="Urbana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05/02/2022"/>
    <n v="6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923"/>
    <s v="CC41181923"/>
    <s v="SANDRA"/>
    <s v="INES"/>
    <s v="BURBANO"/>
    <s v="JUAGIBIOY"/>
    <d v="1974-10-18T00:00:00"/>
    <n v="47"/>
    <n v="5"/>
    <s v="Adultez"/>
    <s v="Adulto Mayor"/>
    <s v="Ninguno"/>
    <s v="Ninguno"/>
    <m/>
    <s v="Beneficiario"/>
    <m/>
    <s v="SIN DATO"/>
    <s v="Ninguna"/>
    <s v="Sibundoy"/>
    <m/>
    <n v="3142211937"/>
    <s v="Urbana"/>
    <m/>
    <x v="0"/>
    <x v="3"/>
    <s v="PUTUMAYO"/>
    <x v="3"/>
    <x v="3"/>
    <x v="3"/>
    <s v="I10X"/>
    <m/>
    <m/>
    <m/>
    <s v="Hipertension esencial (primaria)"/>
    <s v="Procedimiento"/>
    <n v="1"/>
    <s v="01895001"/>
    <s v="MONITOREO ELECTROCARDIOGRAFICO CONTINUO ( HOLTER )"/>
    <s v="25/02/2022"/>
    <n v="6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1775"/>
    <s v="CC97471775"/>
    <s v="VICTOR "/>
    <s v="HUGO"/>
    <s v="VILLOTA"/>
    <s v="CARDENAS"/>
    <d v="1975-11-24T00:00:00"/>
    <n v="46"/>
    <n v="5"/>
    <s v="Adultez"/>
    <s v="Adulto Mayor"/>
    <s v="Ninguno"/>
    <s v="Ninguno"/>
    <m/>
    <s v="Beneficiario"/>
    <m/>
    <s v="SIN DATO"/>
    <s v="Ninguna"/>
    <s v="Sibundoy"/>
    <m/>
    <n v="320692523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03/02/2022"/>
    <n v="8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074183"/>
    <s v="CC27074183"/>
    <s v="MARIA"/>
    <s v="MARGARITA"/>
    <s v="GUERRERO"/>
    <s v="DE  GUERRERO"/>
    <d v="1948-01-27T00:00:00"/>
    <n v="74"/>
    <n v="6"/>
    <s v="Persona mayor"/>
    <s v="Adulto Mayor"/>
    <s v="Ninguno"/>
    <s v="Ninguno"/>
    <m/>
    <s v="Beneficiario"/>
    <m/>
    <s v="SIN DATO"/>
    <s v="Ninguna"/>
    <s v="Sibundoy"/>
    <m/>
    <n v="3146218877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39"/>
    <s v="TRANSPORTE COMERCIAL TERRESTRE - SIMPLE PUERTO GUZMAN ( PUTUMAYO ) A MOCOA ( PUTUMAYO )"/>
    <s v="28/02/2022"/>
    <n v="84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216"/>
    <s v="CC5349216"/>
    <s v="JAIME"/>
    <s v="ARNULFO"/>
    <s v="JIMENEZ"/>
    <s v="CHINGAL"/>
    <d v="1948-12-02T00:00:00"/>
    <n v="73"/>
    <n v="6"/>
    <s v="Persona mayor"/>
    <s v="Adulto Mayor"/>
    <s v="Ninguno"/>
    <s v="Ninguno"/>
    <m/>
    <s v="Beneficiario"/>
    <m/>
    <s v="SIN DATO"/>
    <s v="Ninguna"/>
    <s v="San Francisco"/>
    <m/>
    <n v="3144121401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16"/>
    <s v="TRANSPORTE COMERCIAL TERRESTRE - SIMPLE MOCOA ( PUTUMAYO ) A PUERTO GUZMAN ( PUTUMAYO )"/>
    <s v="21/02/2022"/>
    <n v="5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20"/>
    <s v="CC27474120"/>
    <s v="GLORIA"/>
    <s v="LUZ"/>
    <s v="SANTACRUZ"/>
    <s v="LEON"/>
    <d v="1946-05-15T00:00:00"/>
    <n v="75"/>
    <n v="6"/>
    <s v="Persona mayor"/>
    <s v="Adulto Mayor"/>
    <s v="Ninguno"/>
    <s v="Ninguno"/>
    <m/>
    <s v="Beneficiario"/>
    <m/>
    <s v="SIN DATO"/>
    <s v="Ninguna"/>
    <s v="San Francisco"/>
    <m/>
    <n v="3128334171"/>
    <s v="Urbana"/>
    <m/>
    <x v="0"/>
    <x v="2"/>
    <s v="PUTUMAYO"/>
    <x v="2"/>
    <x v="2"/>
    <x v="2"/>
    <s v="I10X"/>
    <m/>
    <m/>
    <m/>
    <s v="Hipertension esencial (primaria)"/>
    <s v="Procedimiento"/>
    <n v="1"/>
    <s v="00Q0000735"/>
    <s v="PAQUETE SUMINISTRO DE OXIGENO POR CONCENTRADOR"/>
    <s v="28/02/2022"/>
    <n v="117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352309"/>
    <s v="CC27352309"/>
    <s v="OLGA"/>
    <s v="MARIA"/>
    <s v="GOMEZ"/>
    <s v="DE CORDOBA"/>
    <d v="1939-10-10T00:00:00"/>
    <n v="82"/>
    <n v="6"/>
    <s v="Persona mayor"/>
    <s v="Adulto Mayor"/>
    <s v="Ninguno"/>
    <s v="Ninguno"/>
    <m/>
    <s v="Beneficiario"/>
    <m/>
    <s v="SIN DATO"/>
    <s v="Ninguna"/>
    <s v="San Francisco"/>
    <m/>
    <n v="310431322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6467"/>
    <s v="CC27476467"/>
    <s v="ESPERANZA "/>
    <s v="DEL SOCORRO"/>
    <s v="CALVACHE"/>
    <s v="TERAN"/>
    <d v="1956-05-21T00:00:00"/>
    <n v="65"/>
    <n v="6"/>
    <s v="Persona mayor"/>
    <s v="Adulto Mayor"/>
    <s v="Ninguno"/>
    <s v="Ninguno"/>
    <m/>
    <s v="Beneficiario"/>
    <m/>
    <s v="SIN DATO"/>
    <s v="Ninguna"/>
    <s v="Sibundoy"/>
    <m/>
    <n v="3107229341"/>
    <s v="Urbana"/>
    <m/>
    <x v="0"/>
    <x v="3"/>
    <s v="PUTUMAYO"/>
    <x v="3"/>
    <x v="3"/>
    <x v="3"/>
    <s v="I10X"/>
    <s v="E119"/>
    <s v="N18X"/>
    <m/>
    <s v="Hipertension esencial (primaria)"/>
    <s v="Procedimiento"/>
    <n v="1"/>
    <s v="01903868"/>
    <s v="TRIGLICERIDOS"/>
    <s v="09/02/2022"/>
    <n v="2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68"/>
    <s v="CC5350368"/>
    <s v="LUIS"/>
    <s v="EDUARDO"/>
    <s v="LUCENA"/>
    <s v="VILLARREAL"/>
    <d v="1957-12-30T00:00:00"/>
    <n v="64"/>
    <n v="6"/>
    <s v="Persona mayor"/>
    <s v="Adulto Mayor"/>
    <s v="Ninguno"/>
    <s v="Ninguno"/>
    <m/>
    <s v="Beneficiario"/>
    <m/>
    <s v="SIN DATO"/>
    <s v="Ninguna"/>
    <s v="Sibundoy"/>
    <m/>
    <n v="3116186467"/>
    <s v="Urbana"/>
    <m/>
    <x v="0"/>
    <x v="2"/>
    <s v="PUTUMAYO"/>
    <x v="2"/>
    <x v="2"/>
    <x v="2"/>
    <s v="I10X"/>
    <m/>
    <m/>
    <m/>
    <s v="Hipertension esencial (primaria)"/>
    <s v="Procedimiento"/>
    <n v="1"/>
    <s v="01871121"/>
    <s v="RADIOGRAFIA DE TORAX ( P. A. O A. P. Y LATERAL - DECUBITO LATERAL - OBLICUAS O LATERAL )"/>
    <s v="15/02/2022"/>
    <n v="2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167247"/>
    <s v="CC27167247"/>
    <s v="MARIA "/>
    <s v="ELENA"/>
    <s v="PAREDES"/>
    <s v="MONTENEGRO"/>
    <d v="1963-03-18T00:00:00"/>
    <n v="58"/>
    <n v="5"/>
    <s v="Adultez"/>
    <s v="Adulto Mayor"/>
    <s v="Desplazamiento"/>
    <s v="Desplazamiento forzado"/>
    <m/>
    <s v="Beneficiario"/>
    <m/>
    <s v="SIN DATO"/>
    <s v="Ninguna"/>
    <s v="Sibundoy"/>
    <m/>
    <n v="3215424944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28/02/2022"/>
    <n v="100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434"/>
    <s v="CC27476434"/>
    <s v="ILIA"/>
    <s v="AMPARO"/>
    <s v="CAMPAÑA"/>
    <s v="GELPUD"/>
    <d v="1955-07-08T00:00:00"/>
    <n v="66"/>
    <n v="6"/>
    <s v="Persona mayor"/>
    <s v="Adulto Mayor"/>
    <s v="Ninguno"/>
    <s v="Ninguno"/>
    <m/>
    <s v="Beneficiario"/>
    <m/>
    <s v="SIN DATO"/>
    <s v="Ninguna"/>
    <s v="Sibundoy"/>
    <m/>
    <n v="314631336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28/02/2022"/>
    <n v="1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193"/>
    <s v="CC27469193"/>
    <s v="ROSA"/>
    <s v="MARINA"/>
    <s v="TREJO"/>
    <s v="DE GUAQUEZ"/>
    <d v="1946-11-01T00:00:00"/>
    <n v="75"/>
    <n v="6"/>
    <s v="Persona mayor"/>
    <s v="Adulto Mayor"/>
    <s v="Ninguno"/>
    <s v="Ninguno"/>
    <m/>
    <s v="Beneficiario"/>
    <m/>
    <s v="SIN DATO"/>
    <s v="Ninguna"/>
    <s v="Santiago"/>
    <m/>
    <n v="317698154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28/02/2022"/>
    <n v="1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581"/>
    <s v="CC27423581"/>
    <s v="DILIA"/>
    <s v="ZENEIDA"/>
    <s v="MELO"/>
    <s v="BENAVIDES"/>
    <d v="1956-10-02T00:00:00"/>
    <n v="65"/>
    <n v="6"/>
    <s v="Persona mayor"/>
    <s v="Adulto Mayor"/>
    <s v="Ninguno"/>
    <s v="Ninguno"/>
    <m/>
    <s v="Beneficiario"/>
    <m/>
    <s v="SIN DATO"/>
    <s v="Ninguna"/>
    <s v="Sibundoy"/>
    <m/>
    <n v="314253593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28/02/2022"/>
    <n v="222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0702616"/>
    <s v="CC30702616"/>
    <s v="MARTHA"/>
    <s v="MIRIAM"/>
    <s v="GOMEZ"/>
    <s v="DE LOPEZ"/>
    <d v="1951-10-02T00:00:00"/>
    <n v="70"/>
    <n v="6"/>
    <s v="Persona mayor"/>
    <s v="Adulto Mayor"/>
    <s v="Ninguno"/>
    <s v="Ninguno"/>
    <m/>
    <s v="Beneficiario"/>
    <m/>
    <s v="SIN DATO"/>
    <s v="Ninguna"/>
    <s v="San Francisco"/>
    <m/>
    <n v="314816775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01"/>
    <s v="ACIDO URICO EN SUERO U OTROS FLUIDOS"/>
    <s v="28/02/2022"/>
    <n v="4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749"/>
    <s v="CC27469749"/>
    <s v="MIREYA"/>
    <s v="DEL CARMEN"/>
    <s v="REVELO"/>
    <s v="CORDOBA"/>
    <d v="1963-05-13T00:00:00"/>
    <n v="58"/>
    <n v="5"/>
    <s v="Adultez"/>
    <s v="Adulto Mayor"/>
    <s v="Ninguno"/>
    <s v="Ninguno"/>
    <m/>
    <s v="Beneficiario"/>
    <m/>
    <s v="SIN DATO"/>
    <s v="Ninguna"/>
    <s v="Santiago"/>
    <m/>
    <n v="3103786777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28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281"/>
    <s v="CC97470281"/>
    <s v="LUIS "/>
    <s v="ALVARO"/>
    <s v="CORAL"/>
    <s v="CAICEDO"/>
    <d v="1961-10-01T00:00:00"/>
    <n v="60"/>
    <n v="6"/>
    <s v="Persona mayor"/>
    <s v="Adulto Mayor"/>
    <s v="Ninguno"/>
    <s v="Ninguno"/>
    <m/>
    <s v="Beneficiario"/>
    <m/>
    <s v="SIN DATO"/>
    <s v="Ninguna"/>
    <s v="Sibundoy"/>
    <m/>
    <n v="311363272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41"/>
    <s v="GLUCOSA EN SUERO U OTRO FLUIDO DIFERENTE A ORINA"/>
    <s v="28/02/2022"/>
    <n v="21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6490"/>
    <s v="CC27476490"/>
    <s v="ANA "/>
    <s v="RITA"/>
    <s v="VIVAS"/>
    <s v="DE RUIZ"/>
    <d v="1950-01-17T00:00:00"/>
    <n v="72"/>
    <n v="6"/>
    <s v="Persona mayor"/>
    <s v="Adulto Mayor"/>
    <s v="Ninguno"/>
    <s v="Ninguno"/>
    <m/>
    <s v="Beneficiario"/>
    <m/>
    <s v="SIN DATO"/>
    <s v="Ninguna"/>
    <s v="San Francisco"/>
    <m/>
    <n v="312295051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28/02/2022"/>
    <n v="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89069"/>
    <s v="CC12989069"/>
    <s v="JUANITO"/>
    <s v="CIRILO"/>
    <s v="LEGARDA"/>
    <s v="ERAZO"/>
    <d v="1961-07-09T00:00:00"/>
    <n v="60"/>
    <n v="6"/>
    <s v="Persona mayor"/>
    <s v="Adulto Mayor"/>
    <s v="Ninguno"/>
    <s v="Ninguno"/>
    <m/>
    <s v="Beneficiario"/>
    <m/>
    <s v="SIN DATO"/>
    <s v="Ninguna"/>
    <s v="Sibundoy"/>
    <m/>
    <n v="3117153729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16/02/2022"/>
    <n v="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12"/>
    <s v="CC27474412"/>
    <s v="CARMEN"/>
    <s v="AURELIA"/>
    <s v="MAYORAL"/>
    <s v="ORDOÑEZ"/>
    <d v="1955-01-08T00:00:00"/>
    <n v="67"/>
    <n v="6"/>
    <s v="Persona mayor"/>
    <s v="Adulto Mayor"/>
    <s v="Ninguno"/>
    <s v="Ninguno"/>
    <m/>
    <s v="Beneficiario"/>
    <m/>
    <s v="SIN DATO"/>
    <s v="Ninguna"/>
    <s v="San Francisco"/>
    <m/>
    <n v="313892491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07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1958"/>
    <s v="CC41181958"/>
    <s v="OLIVIA"/>
    <s v="MARGOTH"/>
    <s v="BRAVO"/>
    <s v="LOPEZ"/>
    <d v="1971-12-20T00:00:00"/>
    <n v="50"/>
    <n v="5"/>
    <s v="Adultez"/>
    <s v="Adulto Mayor"/>
    <s v="Ninguno"/>
    <s v="Ninguno"/>
    <m/>
    <s v="Beneficiario"/>
    <m/>
    <s v="SIN DATO"/>
    <s v="Ninguna"/>
    <s v="Sibundoy"/>
    <m/>
    <n v="310450830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09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8100116"/>
    <s v="CC18100116"/>
    <s v="HELIODORO "/>
    <s v="NONE"/>
    <s v="CUELLAR "/>
    <s v="CUBILLOS"/>
    <d v="1942-07-18T00:00:00"/>
    <n v="79"/>
    <n v="6"/>
    <s v="Persona mayor"/>
    <s v="Adulto Mayor"/>
    <s v="Ninguno"/>
    <s v="Ninguno"/>
    <m/>
    <s v="Beneficiario"/>
    <m/>
    <s v="SIN DATO"/>
    <s v="Ninguna"/>
    <s v="Sibundoy"/>
    <m/>
    <n v="311340423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2207"/>
    <s v="HEMOGRAMA I ( HEMOGLOBINA HEMATOCRITO Y LEUCOGRAMA ) MANUAL"/>
    <s v="09/02/2022"/>
    <n v="2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50027"/>
    <s v="CC5350027"/>
    <s v="FAUSTINO"/>
    <s v="LUIS"/>
    <s v="HERRERA"/>
    <s v="GUERRERO"/>
    <d v="1949-01-15T00:00:00"/>
    <n v="73"/>
    <n v="6"/>
    <s v="Persona mayor"/>
    <s v="Adulto Mayor"/>
    <s v="Ninguno"/>
    <s v="Ninguno"/>
    <m/>
    <s v="Beneficiario"/>
    <m/>
    <s v="SIN DATO"/>
    <s v="Ninguna"/>
    <s v="Sibundoy"/>
    <m/>
    <n v="3127790249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09/02/2022"/>
    <n v="62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386819"/>
    <s v="CC27386819"/>
    <s v="JESUS"/>
    <s v="EULALIA"/>
    <s v="VELA"/>
    <s v="ARIAS"/>
    <d v="1956-01-05T00:00:00"/>
    <n v="66"/>
    <n v="6"/>
    <s v="Persona mayor"/>
    <s v="Adulto Mayor"/>
    <s v="Ninguno"/>
    <s v="Ninguno"/>
    <m/>
    <s v="Beneficiario"/>
    <m/>
    <s v="SIN DATO"/>
    <s v="Ninguna"/>
    <s v="Sibundoy"/>
    <m/>
    <n v="3228856710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01"/>
    <s v="ACIDO URICO EN SUERO U OTROS FLUIDOS"/>
    <s v="09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09665"/>
    <s v="CC5309665"/>
    <s v="FRANCO "/>
    <s v="HERIBERTO"/>
    <s v="LOPEZ"/>
    <s v="ALOMIA"/>
    <d v="1955-05-01T00:00:00"/>
    <n v="66"/>
    <n v="6"/>
    <s v="Persona mayor"/>
    <s v="Adulto Mayor"/>
    <s v="Ninguno"/>
    <s v="Ninguno"/>
    <m/>
    <s v="Beneficiario"/>
    <m/>
    <s v="SIN DATO"/>
    <s v="Ninguna"/>
    <s v="Sibundoy"/>
    <m/>
    <n v="322885671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09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655"/>
    <s v="CC41180655"/>
    <s v="IRMA"/>
    <s v="GLADYS"/>
    <s v="PANTOJA"/>
    <s v="CAICEDO"/>
    <d v="1961-08-01T00:00:00"/>
    <n v="60"/>
    <n v="6"/>
    <s v="Persona mayor"/>
    <s v="Adulto Mayor"/>
    <s v="Ninguno"/>
    <s v="Ninguno"/>
    <m/>
    <s v="Beneficiario"/>
    <m/>
    <s v="SIN DATO"/>
    <s v="Ninguna"/>
    <s v="Sibundoy"/>
    <m/>
    <n v="313637702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09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573"/>
    <s v="CC27469573"/>
    <s v="NELLY"/>
    <s v="OMAIRA"/>
    <s v="BERNAL"/>
    <s v="MORENO"/>
    <d v="1958-01-30T00:00:00"/>
    <n v="64"/>
    <n v="6"/>
    <s v="Persona mayor"/>
    <s v="Adulto Mayor"/>
    <s v="Ninguno"/>
    <s v="Ninguno"/>
    <m/>
    <s v="Beneficiario"/>
    <m/>
    <s v="SIN DATO"/>
    <s v="Ninguna"/>
    <s v="Santiago"/>
    <m/>
    <n v="314324465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07/02/2022"/>
    <n v="44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84"/>
    <s v="CC97470184"/>
    <s v="LUIS"/>
    <s v="EUGENIO"/>
    <s v="CAICEDO"/>
    <s v="CHAVEZ"/>
    <d v="1961-05-29T00:00:00"/>
    <n v="60"/>
    <n v="6"/>
    <s v="Persona mayor"/>
    <s v="Adulto Mayor"/>
    <s v="Ninguno"/>
    <s v="Ninguno"/>
    <m/>
    <s v="Beneficiario"/>
    <m/>
    <s v="SIN DATO"/>
    <s v="Ninguna"/>
    <s v="Sibundoy"/>
    <m/>
    <n v="3127722280"/>
    <s v="Urbana"/>
    <m/>
    <x v="0"/>
    <x v="0"/>
    <s v="PUTUMAYO"/>
    <x v="0"/>
    <x v="0"/>
    <x v="0"/>
    <s v="I10X"/>
    <m/>
    <m/>
    <m/>
    <s v="Hipertension esencial (primaria)"/>
    <s v="Procedimiento"/>
    <n v="1"/>
    <s v="01890366"/>
    <s v="CONSULTA DE CONTROL O DE SEGUIMIENTO POR ESPECIALISTA EN MEDICINA INTERNA"/>
    <s v="04/02/2022"/>
    <n v="8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97480052"/>
    <s v="CC97480052"/>
    <s v="HERNANDO"/>
    <s v="TULIO"/>
    <s v="CASTRO"/>
    <s v="MEJIA"/>
    <d v="1960-09-14T00:00:00"/>
    <n v="61"/>
    <n v="6"/>
    <s v="Persona mayor"/>
    <s v="Adulto Mayor"/>
    <s v="Ninguno"/>
    <s v="Ninguno"/>
    <m/>
    <s v="Beneficiario"/>
    <m/>
    <s v="SIN DATO"/>
    <s v="Ninguna"/>
    <s v="Sibundoy"/>
    <m/>
    <n v="3143629838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8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Beneficiario"/>
    <s v="AC"/>
    <m/>
    <s v="CC"/>
    <n v="27476249"/>
    <s v="CC27476249"/>
    <s v="BLANCA"/>
    <s v="JUDITH"/>
    <s v="ROSERO"/>
    <s v="BURBANO"/>
    <d v="1952-02-12T00:00:00"/>
    <n v="70"/>
    <n v="6"/>
    <s v="Persona mayor"/>
    <s v="Adulto Mayor"/>
    <s v="Ninguno"/>
    <s v="Ninguno"/>
    <m/>
    <s v="Beneficiario"/>
    <m/>
    <s v="SIN DATO"/>
    <s v="Ninguna"/>
    <s v="Santiago"/>
    <m/>
    <n v="3216233390"/>
    <s v="Urbana"/>
    <m/>
    <x v="0"/>
    <x v="0"/>
    <s v="PUTUMAYO"/>
    <x v="0"/>
    <x v="0"/>
    <x v="0"/>
    <s v="I10X"/>
    <m/>
    <m/>
    <m/>
    <s v="Hipertension esencial (primaria)"/>
    <s v="Medicamento"/>
    <n v="1"/>
    <s v="19990265-02"/>
    <s v="ACIDO FOLICO 1 MG TABLETAS"/>
    <s v="18/02/2022"/>
    <n v="16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439"/>
    <s v="CC41180439"/>
    <s v="MARIANA"/>
    <s v="DE JESUS"/>
    <s v="ALVARADO"/>
    <s v="VIVEROS"/>
    <d v="1962-09-06T00:00:00"/>
    <n v="59"/>
    <n v="5"/>
    <s v="Adultez"/>
    <s v="Adulto Mayor"/>
    <s v="Ninguno"/>
    <s v="Ninguno"/>
    <m/>
    <s v="Beneficiario"/>
    <m/>
    <s v="SIN DATO"/>
    <s v="Ninguna"/>
    <s v="Sibundoy"/>
    <m/>
    <n v="3102976023"/>
    <s v="Urbana"/>
    <m/>
    <x v="0"/>
    <x v="0"/>
    <s v="PUTUMAYO"/>
    <x v="0"/>
    <x v="0"/>
    <x v="0"/>
    <s v="I10X"/>
    <m/>
    <m/>
    <m/>
    <s v="Hipertension esencial (primaria)"/>
    <s v="Medicamento"/>
    <n v="1"/>
    <s v="20080792-06"/>
    <s v="SULFATO FERROSO 300 MG TABLETAS RECUBIERTAS"/>
    <s v="18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54682"/>
    <s v="CC12954682"/>
    <s v="JOSE"/>
    <s v="EMILIO"/>
    <s v="JARAMILLO"/>
    <s v="BURGOS"/>
    <d v="1950-07-07T00:00:00"/>
    <n v="71"/>
    <n v="6"/>
    <s v="Persona mayor"/>
    <s v="Adulto Mayor"/>
    <s v="Ninguno"/>
    <s v="Ninguno"/>
    <m/>
    <s v="Beneficiario"/>
    <m/>
    <s v="SIN DATO"/>
    <s v="Ninguna"/>
    <s v="Sibundoy"/>
    <m/>
    <n v="3202696112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4/02/2022"/>
    <n v="1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41101877"/>
    <s v="CC41101877"/>
    <s v="AURA"/>
    <s v="CECILIA"/>
    <s v="DEL CASTILLO"/>
    <s v="RAMIREZ"/>
    <d v="1956-02-18T00:00:00"/>
    <n v="63"/>
    <n v="6"/>
    <s v="Persona mayor"/>
    <s v="Otro Grupo Poblacional"/>
    <s v="Ninguno"/>
    <s v="Ninguno"/>
    <m/>
    <s v="Beneficiario"/>
    <m/>
    <s v="SIN DATO"/>
    <s v="Ninguna"/>
    <s v="Puerto Caicedo"/>
    <m/>
    <n v="3202482132"/>
    <s v="Urbana"/>
    <m/>
    <x v="0"/>
    <x v="1"/>
    <s v="PUTUMAYO"/>
    <x v="1"/>
    <x v="1"/>
    <x v="1"/>
    <s v="I10X"/>
    <s v="E119"/>
    <m/>
    <m/>
    <s v="Hipertension esencial (primaria)"/>
    <s v="Procedimiento"/>
    <n v="1"/>
    <s v="01890466"/>
    <s v="INTERCONSULTA POR ESPECIALISTA EN MEDICINA INTERNA"/>
    <s v="02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39840240"/>
    <s v="CC39840240"/>
    <s v="OFELIA"/>
    <s v="NONE"/>
    <s v="FLORES"/>
    <s v="DE AGUDELO"/>
    <d v="1946-08-31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224422619"/>
    <s v="Urbana"/>
    <m/>
    <x v="0"/>
    <x v="1"/>
    <s v="PUTUMAYO"/>
    <x v="1"/>
    <x v="1"/>
    <x v="1"/>
    <s v="I10X"/>
    <s v="E119"/>
    <m/>
    <m/>
    <s v="Hipertension esencial (primaria)"/>
    <s v="Insumo"/>
    <n v="1"/>
    <s v="00E0000004"/>
    <s v="DURAPREP SOLUCION PARA LAVADO PREQUIRURGICO"/>
    <s v="02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Beneficiario"/>
    <s v="AC"/>
    <m/>
    <s v="CC"/>
    <n v="15570357"/>
    <s v="CC15570357"/>
    <s v="BERTULFO"/>
    <s v="ZULES "/>
    <s v="FLOR "/>
    <s v="NOAP"/>
    <d v="1946-11-28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115771487"/>
    <s v="Urbana"/>
    <m/>
    <x v="0"/>
    <x v="1"/>
    <s v="PUTUMAYO"/>
    <x v="1"/>
    <x v="1"/>
    <x v="1"/>
    <s v="I10X"/>
    <m/>
    <m/>
    <m/>
    <s v="Hipertension esencial (primaria)"/>
    <s v="Insumo"/>
    <n v="1"/>
    <s v="00E0000004"/>
    <s v="DURAPREP SOLUCION PARA LAVADO PREQUIRURGICO"/>
    <s v="02/02/2022"/>
    <n v="168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27079555"/>
    <s v="CC27079555"/>
    <s v="MARIA"/>
    <s v="ETELVINA"/>
    <s v="MOLINA"/>
    <s v="RODRIGUEZ"/>
    <d v="1951-05-19T00:00:00"/>
    <n v="68"/>
    <n v="6"/>
    <s v="Persona mayor"/>
    <s v="Otro Grupo Poblacional"/>
    <s v="Ninguno"/>
    <s v="Ninguno"/>
    <m/>
    <s v="Beneficiario"/>
    <m/>
    <s v="SIN DATO"/>
    <s v="Ninguna"/>
    <s v="Puerto Caicedo"/>
    <m/>
    <n v="3115896845"/>
    <s v="Urbana"/>
    <m/>
    <x v="0"/>
    <x v="1"/>
    <s v="PUTUMAYO"/>
    <x v="1"/>
    <x v="1"/>
    <x v="1"/>
    <s v="I10X"/>
    <m/>
    <m/>
    <m/>
    <s v="Hipertension esencial (primaria)"/>
    <s v="Insumo"/>
    <n v="1"/>
    <s v="00E0000004"/>
    <s v="DURAPREP SOLUCION PARA LAVADO PREQUIRURGICO"/>
    <s v="02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117486273"/>
    <s v="CC1117486273"/>
    <s v="CRISTIAM"/>
    <s v="CAMILO"/>
    <s v="LOPEZ"/>
    <s v="OLAYA"/>
    <d v="1986-03-28T00:00:00"/>
    <n v="33"/>
    <n v="5"/>
    <s v="Adultez"/>
    <s v="Otro Grupo Poblacional"/>
    <s v="Desplazamiento"/>
    <s v="Desplazamiento forzado"/>
    <m/>
    <s v="Beneficiario"/>
    <m/>
    <s v="SIN DATO"/>
    <s v="Ninguna"/>
    <s v="Puerto Caicedo"/>
    <m/>
    <n v="3138701899"/>
    <s v="Urbana"/>
    <m/>
    <x v="0"/>
    <x v="1"/>
    <s v="PUTUMAYO"/>
    <x v="1"/>
    <x v="1"/>
    <x v="1"/>
    <s v="I10X"/>
    <m/>
    <m/>
    <m/>
    <s v="Hipertension esencial (primaria)"/>
    <s v="Medicamento"/>
    <n v="1"/>
    <s v="19922566-06"/>
    <s v="OMEPRAZOL 40 MG"/>
    <s v="02/02/2022"/>
    <n v="9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2970385"/>
    <s v="CC12970385"/>
    <s v="JUAN"/>
    <s v="FRANCISCO"/>
    <s v="SANZ"/>
    <s v="ERAZO"/>
    <d v="1959-01-27T00:00:00"/>
    <n v="60"/>
    <n v="6"/>
    <s v="Persona mayor"/>
    <m/>
    <s v="Ninguno"/>
    <s v="Ninguno"/>
    <m/>
    <s v="Beneficiario"/>
    <m/>
    <s v="SIN DATO"/>
    <s v="Afrodescendiente"/>
    <s v="Puerto Caicedo"/>
    <m/>
    <n v="3106197197"/>
    <s v="Urbana"/>
    <m/>
    <x v="0"/>
    <x v="1"/>
    <s v="PUTUMAYO"/>
    <x v="1"/>
    <x v="1"/>
    <x v="1"/>
    <s v="I10X"/>
    <s v="E119"/>
    <m/>
    <m/>
    <s v="Hipertension esencial (primaria)"/>
    <s v="Medicamento"/>
    <n v="1"/>
    <s v="20006845-09"/>
    <s v="DIPIRONA MAGNESICA 2G/5 ML SOLUCION INYECTABLE"/>
    <s v="02/02/2022"/>
    <n v="112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359842"/>
    <s v="CC27359842"/>
    <s v="RUTH"/>
    <s v="LETICIA"/>
    <s v="GUANGA"/>
    <s v="ROSERO"/>
    <d v="1963-04-03T00:00:00"/>
    <n v="58"/>
    <n v="5"/>
    <s v="Adultez"/>
    <s v="Otro Grupo Poblacional"/>
    <s v="Ninguno"/>
    <s v="Ninguno"/>
    <m/>
    <s v="Beneficiario"/>
    <m/>
    <s v="SIN DATO"/>
    <s v="Ninguna"/>
    <s v="Valle Del Guamuez"/>
    <m/>
    <n v="3125068099"/>
    <s v="Urbana"/>
    <m/>
    <x v="0"/>
    <x v="1"/>
    <s v="PUTUMAYO"/>
    <x v="1"/>
    <x v="1"/>
    <x v="1"/>
    <s v="I10X"/>
    <m/>
    <m/>
    <m/>
    <s v="Hipertension esencial (primaria)"/>
    <s v="Medicamento"/>
    <n v="1"/>
    <s v="19932984-16"/>
    <s v="LOSARTAN 50 MG"/>
    <s v="02/02/2022"/>
    <n v="151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474319"/>
    <s v="CC27474319"/>
    <s v="AIDA "/>
    <s v="SOCORRO"/>
    <s v="DELGADO"/>
    <s v="PORTILLA"/>
    <d v="1956-05-21T00:00:00"/>
    <n v="65"/>
    <n v="6"/>
    <s v="Persona mayor"/>
    <s v="Otro Grupo Poblacional"/>
    <s v="Ninguno"/>
    <s v="Ninguno"/>
    <m/>
    <s v="Beneficiario"/>
    <m/>
    <s v="SIN DATO"/>
    <s v="Ninguna"/>
    <s v="Valle Del Guamuez"/>
    <m/>
    <n v="3105405835"/>
    <s v="Urbana"/>
    <m/>
    <x v="0"/>
    <x v="1"/>
    <s v="PUTUMAYO"/>
    <x v="1"/>
    <x v="1"/>
    <x v="1"/>
    <s v="I10X"/>
    <m/>
    <m/>
    <m/>
    <s v="Hipertension esencial (primaria)"/>
    <s v="Medicamento"/>
    <n v="1"/>
    <s v="19948274-07"/>
    <s v="CAPTOPRIL 25 MG"/>
    <s v="02/02/2022"/>
    <n v="31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635"/>
    <s v="CC5348635"/>
    <s v="JORGE "/>
    <s v="NONE"/>
    <s v="GUERRERO"/>
    <s v="NOAP"/>
    <d v="1962-09-29T00:00:00"/>
    <n v="59"/>
    <n v="5"/>
    <s v="Adultez"/>
    <s v="Otro Grupo Poblacional"/>
    <s v="Ninguno"/>
    <s v="Ninguno"/>
    <m/>
    <s v="Beneficiario"/>
    <m/>
    <s v="SIN DATO"/>
    <s v="Ninguna"/>
    <s v="Valle Del Guamuez"/>
    <m/>
    <n v="3143306769"/>
    <s v="Urbana"/>
    <m/>
    <x v="0"/>
    <x v="1"/>
    <s v="PUTUMAYO"/>
    <x v="1"/>
    <x v="1"/>
    <x v="1"/>
    <s v="I10X"/>
    <m/>
    <m/>
    <m/>
    <s v="Hipertension esencial (primaria)"/>
    <s v="Medicamento"/>
    <n v="1"/>
    <s v="20009362-01"/>
    <s v="AMLODIPINO 5 MG"/>
    <s v="02/02/2022"/>
    <n v="4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346"/>
    <s v="CC5348346"/>
    <s v="JESUS "/>
    <s v="ANTONIO"/>
    <s v="CASTILLO "/>
    <s v="CORDOBA"/>
    <d v="1958-11-29T00:00:00"/>
    <n v="63"/>
    <n v="6"/>
    <s v="Persona mayor"/>
    <m/>
    <s v="Ninguno"/>
    <s v="Ninguno"/>
    <m/>
    <s v="Beneficiario"/>
    <m/>
    <s v="SIN DATO"/>
    <s v="Ninguna"/>
    <s v="Valle Del Guamuez"/>
    <m/>
    <n v="3203065652"/>
    <s v="Urbana"/>
    <m/>
    <x v="0"/>
    <x v="1"/>
    <s v="PUTUMAYO"/>
    <x v="1"/>
    <x v="1"/>
    <x v="1"/>
    <s v="I10X"/>
    <s v="E119"/>
    <m/>
    <m/>
    <s v="Hipertension esencial (primaria)"/>
    <s v="Medicamento"/>
    <n v="1"/>
    <s v="32606-02"/>
    <s v="INYECCION DE LACTATO DE RINGER"/>
    <s v="02/02/2022"/>
    <n v="82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167643"/>
    <s v="CC27167643"/>
    <s v="AYDA "/>
    <s v="YOLANDA"/>
    <s v="CHAVEZ "/>
    <s v="HERNANDEZ"/>
    <d v="1968-02-09T00:00:00"/>
    <n v="54"/>
    <n v="5"/>
    <s v="Adultez"/>
    <m/>
    <s v="Ninguno"/>
    <s v="Ninguno"/>
    <m/>
    <s v="Beneficiario"/>
    <m/>
    <s v="SIN DATO"/>
    <s v="Ninguna"/>
    <s v="Valle Del Guamuez"/>
    <m/>
    <n v="3133914209"/>
    <s v="Urbana"/>
    <m/>
    <x v="0"/>
    <x v="1"/>
    <s v="PUTUMAYO"/>
    <x v="1"/>
    <x v="1"/>
    <x v="1"/>
    <s v="I10X"/>
    <s v="E119"/>
    <m/>
    <m/>
    <s v="Hipertension esencial (primaria)"/>
    <s v="Medicamento"/>
    <n v="1"/>
    <s v="19913783-105"/>
    <s v="PASEDOL TABLETAS"/>
    <s v="02/02/2022"/>
    <n v="3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5298571"/>
    <s v="CC5298571"/>
    <s v="GILBERTO "/>
    <s v="NONE"/>
    <s v="ACOSTA "/>
    <s v="QUINTERO"/>
    <d v="1948-10-22T00:00:00"/>
    <n v="73"/>
    <n v="6"/>
    <s v="Persona mayor"/>
    <m/>
    <s v="Ninguno"/>
    <s v="Ninguno"/>
    <m/>
    <s v="Beneficiario"/>
    <m/>
    <s v="SIN DATO"/>
    <s v="Ninguna"/>
    <s v="Valle Del Guamuez"/>
    <m/>
    <n v="3228265252"/>
    <s v="Urbana"/>
    <m/>
    <x v="0"/>
    <x v="1"/>
    <s v="PUTUMAYO"/>
    <x v="1"/>
    <x v="1"/>
    <x v="1"/>
    <s v="I10X"/>
    <m/>
    <m/>
    <m/>
    <s v="Hipertension esencial (primaria)"/>
    <s v="Medicamento"/>
    <n v="1"/>
    <s v="34162-11"/>
    <s v="HIDROCLOROTIAZIDA 25 MG"/>
    <s v="02/02/2022"/>
    <n v="3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41115078"/>
    <s v="CC41115078"/>
    <s v="MARGARITA "/>
    <s v="NONE"/>
    <s v="CUARAN"/>
    <s v="NOAP"/>
    <d v="1948-04-29T00:00:00"/>
    <n v="73"/>
    <n v="6"/>
    <s v="Persona mayor"/>
    <m/>
    <s v="Ninguno"/>
    <s v="Ninguno"/>
    <m/>
    <s v="Beneficiario"/>
    <m/>
    <s v="SIN DATO"/>
    <s v="Ninguna"/>
    <s v="Valle Del Guamuez"/>
    <m/>
    <n v="3204042131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208"/>
    <s v="CONSULTA DE PRIMERA VEZ POR PSICOLOGIA"/>
    <s v="15/02/2022"/>
    <n v="3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5177676"/>
    <s v="CC55177676"/>
    <s v="CLAUDIA "/>
    <s v="CRISTINA"/>
    <s v="PEREZ  "/>
    <s v="NOAP"/>
    <d v="1976-10-12T00:00:00"/>
    <n v="45"/>
    <n v="5"/>
    <s v="Adultez"/>
    <m/>
    <s v="Ninguno"/>
    <s v="Ninguno"/>
    <m/>
    <s v="Beneficiario"/>
    <m/>
    <s v="SIN DATO"/>
    <s v="Ninguna"/>
    <s v="Valle Del Guamuez"/>
    <m/>
    <n v="310786225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5/02/2022"/>
    <n v="38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2998535"/>
    <s v="CC12998535"/>
    <s v="OSWALDO "/>
    <s v="ABELARDO "/>
    <s v="CORDOBA "/>
    <s v="MEJIA "/>
    <d v="1970-06-24T00:00:00"/>
    <n v="51"/>
    <n v="5"/>
    <s v="Adultez"/>
    <s v="Adulto Mayor"/>
    <s v="Ninguno"/>
    <s v="Ninguno"/>
    <m/>
    <s v="Beneficiario"/>
    <m/>
    <s v="SIN DATO"/>
    <s v="Ninguna"/>
    <s v="Valle Del Guamuez"/>
    <m/>
    <n v="3206980814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14/02/2022"/>
    <n v="3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3439158"/>
    <s v="CC3439158"/>
    <s v="CRUZ "/>
    <s v="MARIA "/>
    <s v="ZAPATA "/>
    <s v="VANEGAS "/>
    <d v="1942-08-08T00:00:00"/>
    <n v="79"/>
    <n v="6"/>
    <s v="Persona mayor"/>
    <m/>
    <s v="Ninguno"/>
    <s v="Ninguno"/>
    <m/>
    <s v="Beneficiario"/>
    <m/>
    <s v="SIN DATO"/>
    <s v="Ninguna"/>
    <s v="Valle Del Guamuez"/>
    <m/>
    <n v="3105522617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11/02/2022"/>
    <n v="6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27185836"/>
    <s v="CC27185836"/>
    <s v="FLORINDA "/>
    <s v="NONE"/>
    <s v="DIAZ "/>
    <s v="RODRIGUEZ "/>
    <d v="1964-07-20T00:00:00"/>
    <n v="57"/>
    <n v="5"/>
    <s v="Adultez"/>
    <m/>
    <s v="Ninguno"/>
    <s v="Ninguno"/>
    <m/>
    <s v="Beneficiario"/>
    <m/>
    <s v="SIN DATO"/>
    <s v="Ninguna"/>
    <s v="Valle Del Guamuez"/>
    <m/>
    <n v="3214989038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11/02/2022"/>
    <n v="3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9173481"/>
    <s v="CC19173481"/>
    <s v="TIBERIO "/>
    <s v="NONE"/>
    <s v="GIRALDO "/>
    <s v="ARBELAEZ "/>
    <d v="1952-04-09T00:00:00"/>
    <n v="69"/>
    <n v="6"/>
    <s v="Persona mayor"/>
    <m/>
    <s v="Ninguno"/>
    <s v="Ninguno"/>
    <m/>
    <s v="Beneficiario"/>
    <m/>
    <s v="SIN DATO"/>
    <s v="Ninguna"/>
    <s v="Valle Del Guamuez"/>
    <m/>
    <n v="320610260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11/02/2022"/>
    <n v="3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Sustituto Pensional"/>
    <s v="AC"/>
    <m/>
    <s v="CC"/>
    <n v="867232"/>
    <s v="CC867232"/>
    <s v="MANUEL "/>
    <s v="NONE"/>
    <s v="ARANDA "/>
    <s v="VIGO "/>
    <d v="1945-04-28T00:00:00"/>
    <n v="76"/>
    <n v="6"/>
    <s v="Persona mayor"/>
    <m/>
    <s v="Ninguno"/>
    <s v="Ninguno"/>
    <m/>
    <s v="Beneficiario"/>
    <m/>
    <s v="SIN DATO"/>
    <s v="Ninguna"/>
    <s v="Valle Del Guamuez"/>
    <m/>
    <n v="350741889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11/02/2022"/>
    <n v="2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84"/>
    <s v="CC97470184"/>
    <s v="LUIS"/>
    <s v="EUGENIO"/>
    <s v="CAICEDO"/>
    <s v="CHAVEZ"/>
    <d v="1961-05-29T00:00:00"/>
    <n v="60"/>
    <n v="6"/>
    <s v="Persona mayor"/>
    <s v="Adulto Mayor"/>
    <s v="Ninguno"/>
    <s v="Ninguno"/>
    <m/>
    <s v="Beneficiario"/>
    <m/>
    <s v="SIN DATO"/>
    <s v="Ninguna"/>
    <s v="Sibundoy"/>
    <m/>
    <n v="312772228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11/02/2022"/>
    <n v="35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97480052"/>
    <s v="CC97480052"/>
    <s v="HERNANDO"/>
    <s v="TULIO"/>
    <s v="CASTRO"/>
    <s v="MEJIA"/>
    <d v="1960-09-14T00:00:00"/>
    <n v="61"/>
    <n v="6"/>
    <s v="Persona mayor"/>
    <s v="Adulto Mayor"/>
    <s v="Ninguno"/>
    <s v="Ninguno"/>
    <m/>
    <s v="Beneficiario"/>
    <m/>
    <s v="SIN DATO"/>
    <s v="Ninguna"/>
    <s v="Sibundoy"/>
    <m/>
    <n v="314362983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11/02/2022"/>
    <n v="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Beneficiario"/>
    <s v="AC"/>
    <m/>
    <s v="CC"/>
    <n v="27476249"/>
    <s v="CC27476249"/>
    <s v="BLANCA"/>
    <s v="JUDITH"/>
    <s v="ROSERO"/>
    <s v="BURBANO"/>
    <d v="1952-02-12T00:00:00"/>
    <n v="70"/>
    <n v="6"/>
    <s v="Persona mayor"/>
    <s v="Adulto Mayor"/>
    <s v="Ninguno"/>
    <s v="Ninguno"/>
    <m/>
    <s v="Beneficiario"/>
    <m/>
    <s v="SIN DATO"/>
    <s v="Ninguna"/>
    <s v="Santiago"/>
    <m/>
    <n v="321623339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11/02/2022"/>
    <n v="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439"/>
    <s v="CC41180439"/>
    <s v="MARIANA"/>
    <s v="DE JESUS"/>
    <s v="ALVARADO"/>
    <s v="VIVEROS"/>
    <d v="1962-09-06T00:00:00"/>
    <n v="59"/>
    <n v="5"/>
    <s v="Adultez"/>
    <s v="Adulto Mayor"/>
    <s v="Ninguno"/>
    <s v="Ninguno"/>
    <m/>
    <s v="Beneficiario"/>
    <m/>
    <s v="SIN DATO"/>
    <s v="Ninguna"/>
    <s v="Sibundoy"/>
    <m/>
    <n v="3102976023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1/02/2022"/>
    <n v="7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54682"/>
    <s v="CC12954682"/>
    <s v="JOSE"/>
    <s v="EMILIO"/>
    <s v="JARAMILLO"/>
    <s v="BURGOS"/>
    <d v="1950-07-07T00:00:00"/>
    <n v="71"/>
    <n v="6"/>
    <s v="Persona mayor"/>
    <s v="Adulto Mayor"/>
    <s v="Ninguno"/>
    <s v="Ninguno"/>
    <m/>
    <s v="Beneficiario"/>
    <m/>
    <s v="SIN DATO"/>
    <s v="Ninguna"/>
    <s v="Sibundoy"/>
    <m/>
    <n v="320269611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75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41101877"/>
    <s v="CC41101877"/>
    <s v="AURA"/>
    <s v="CECILIA"/>
    <s v="DEL CASTILLO"/>
    <s v="RAMIREZ"/>
    <d v="1956-02-18T00:00:00"/>
    <n v="63"/>
    <n v="6"/>
    <s v="Persona mayor"/>
    <s v="Otro Grupo Poblacional"/>
    <s v="Ninguno"/>
    <s v="Ninguno"/>
    <m/>
    <s v="Beneficiario"/>
    <m/>
    <s v="SIN DATO"/>
    <s v="Ninguna"/>
    <s v="Puerto Caicedo"/>
    <m/>
    <n v="3202482132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66"/>
    <s v="CONSULTA DE CONTROL O DE SEGUIMIENTO POR ESPECIALISTA EN MEDICINA INTERNA"/>
    <s v="02/02/2022"/>
    <n v="1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39840240"/>
    <s v="CC39840240"/>
    <s v="OFELIA"/>
    <s v="NONE"/>
    <s v="FLORES"/>
    <s v="DE AGUDELO"/>
    <d v="1946-08-31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22442261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41"/>
    <s v="GLUCOSA EN SUERO U OTRO FLUIDO DIFERENTE A ORINA"/>
    <s v="07/02/2022"/>
    <n v="5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Beneficiario"/>
    <s v="AC"/>
    <m/>
    <s v="CC"/>
    <n v="15570357"/>
    <s v="CC15570357"/>
    <s v="BERTULFO"/>
    <s v="ZULES "/>
    <s v="FLOR "/>
    <s v="NOAP"/>
    <d v="1946-11-28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11577148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07/02/2022"/>
    <n v="57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27079555"/>
    <s v="CC27079555"/>
    <s v="MARIA"/>
    <s v="ETELVINA"/>
    <s v="MOLINA"/>
    <s v="RODRIGUEZ"/>
    <d v="1951-05-19T00:00:00"/>
    <n v="68"/>
    <n v="6"/>
    <s v="Persona mayor"/>
    <s v="Otro Grupo Poblacional"/>
    <s v="Ninguno"/>
    <s v="Ninguno"/>
    <m/>
    <s v="Beneficiario"/>
    <m/>
    <s v="SIN DATO"/>
    <s v="Ninguna"/>
    <s v="Puerto Caicedo"/>
    <m/>
    <n v="3115896845"/>
    <s v="Urbana"/>
    <m/>
    <x v="0"/>
    <x v="2"/>
    <s v="PUTUMAYO"/>
    <x v="2"/>
    <x v="2"/>
    <x v="2"/>
    <s v="I10X"/>
    <s v="E119"/>
    <s v="N18X"/>
    <m/>
    <s v="Hipertension esencial (primaria)"/>
    <s v="Procedimiento"/>
    <n v="1"/>
    <s v="01890101"/>
    <s v="ATENCION ( VISITA ) DOMICILIARIA - POR MEDICINA GENERAL"/>
    <s v="22/02/2022"/>
    <n v="29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117486273"/>
    <s v="CC1117486273"/>
    <s v="CRISTIAM"/>
    <s v="CAMILO"/>
    <s v="LOPEZ"/>
    <s v="OLAYA"/>
    <d v="1986-03-28T00:00:00"/>
    <n v="33"/>
    <n v="5"/>
    <s v="Adultez"/>
    <s v="Otro Grupo Poblacional"/>
    <s v="Desplazamiento"/>
    <s v="Desplazamiento forzado"/>
    <m/>
    <s v="Beneficiario"/>
    <m/>
    <s v="SIN DATO"/>
    <s v="Ninguna"/>
    <s v="Puerto Caicedo"/>
    <m/>
    <n v="3138701899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11"/>
    <s v="TRANSPORTE COMERCIAL TERRESTRE - SIMPLE MOCOA ( PUTUMAYO ) A PASTO ( NARIÃƒÂ‘O )"/>
    <s v="03/02/2022"/>
    <n v="29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2970385"/>
    <s v="CC12970385"/>
    <s v="JUAN"/>
    <s v="FRANCISCO"/>
    <s v="SANZ"/>
    <s v="ERAZO"/>
    <d v="1959-01-27T00:00:00"/>
    <n v="60"/>
    <n v="6"/>
    <s v="Persona mayor"/>
    <m/>
    <s v="Ninguno"/>
    <s v="Ninguno"/>
    <m/>
    <s v="Beneficiario"/>
    <m/>
    <s v="SIN DATO"/>
    <s v="Afrodescendiente"/>
    <s v="Puerto Caicedo"/>
    <m/>
    <n v="3106197197"/>
    <s v="Urbana"/>
    <m/>
    <x v="0"/>
    <x v="1"/>
    <s v="PUTUMAYO"/>
    <x v="1"/>
    <x v="1"/>
    <x v="1"/>
    <s v="I10X"/>
    <m/>
    <m/>
    <m/>
    <s v="Hipertension esencial (primaria)"/>
    <s v="Procedimiento"/>
    <n v="1"/>
    <s v="01903026"/>
    <s v="MICROALBUMINURIA AUTOMATIZADA EN ORINA PARCIAL"/>
    <s v="02/02/2022"/>
    <n v="4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359842"/>
    <s v="CC27359842"/>
    <s v="RUTH"/>
    <s v="LETICIA"/>
    <s v="GUANGA"/>
    <s v="ROSERO"/>
    <d v="1963-04-03T00:00:00"/>
    <n v="58"/>
    <n v="5"/>
    <s v="Adultez"/>
    <s v="Otro Grupo Poblacional"/>
    <s v="Ninguno"/>
    <s v="Ninguno"/>
    <m/>
    <s v="Beneficiario"/>
    <m/>
    <s v="SIN DATO"/>
    <s v="Ninguna"/>
    <s v="Valle Del Guamuez"/>
    <m/>
    <n v="3125068099"/>
    <s v="Urbana"/>
    <m/>
    <x v="0"/>
    <x v="1"/>
    <s v="PUTUMAYO"/>
    <x v="1"/>
    <x v="1"/>
    <x v="1"/>
    <s v="I10X"/>
    <m/>
    <m/>
    <m/>
    <s v="Hipertension esencial (primaria)"/>
    <s v="Procedimiento"/>
    <n v="1"/>
    <s v="01903895"/>
    <s v="CREATININA EN SUERO U OTROS FLUIDOS"/>
    <s v="02/02/2022"/>
    <n v="6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474319"/>
    <s v="CC27474319"/>
    <s v="AIDA "/>
    <s v="SOCORRO"/>
    <s v="DELGADO"/>
    <s v="PORTILLA"/>
    <d v="1956-05-21T00:00:00"/>
    <n v="65"/>
    <n v="6"/>
    <s v="Persona mayor"/>
    <s v="Otro Grupo Poblacional"/>
    <s v="Ninguno"/>
    <s v="Ninguno"/>
    <m/>
    <s v="Beneficiario"/>
    <m/>
    <s v="SIN DATO"/>
    <s v="Ninguna"/>
    <s v="Valle Del Guamuez"/>
    <m/>
    <n v="3105405835"/>
    <s v="Urbana"/>
    <m/>
    <x v="0"/>
    <x v="1"/>
    <s v="PUTUMAYO"/>
    <x v="1"/>
    <x v="1"/>
    <x v="1"/>
    <s v="I10X"/>
    <m/>
    <m/>
    <m/>
    <s v="Hipertension esencial (primaria)"/>
    <s v="Procedimiento"/>
    <n v="1"/>
    <s v="01903819"/>
    <s v="CREATIN QUINASA ( FRACCION MB ) SEMIAUTOMATIZADA"/>
    <s v="02/02/2022"/>
    <n v="4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635"/>
    <s v="CC5348635"/>
    <s v="JORGE "/>
    <s v="NONE"/>
    <s v="GUERRERO"/>
    <s v="NOAP"/>
    <d v="1962-09-29T00:00:00"/>
    <n v="59"/>
    <n v="5"/>
    <s v="Adultez"/>
    <s v="Otro Grupo Poblacional"/>
    <s v="Ninguno"/>
    <s v="Ninguno"/>
    <m/>
    <s v="Beneficiario"/>
    <m/>
    <s v="SIN DATO"/>
    <s v="Ninguna"/>
    <s v="Valle Del Guamuez"/>
    <m/>
    <n v="3143306769"/>
    <s v="Urbana"/>
    <m/>
    <x v="0"/>
    <x v="1"/>
    <s v="PUTUMAYO"/>
    <x v="1"/>
    <x v="1"/>
    <x v="1"/>
    <s v="I10X"/>
    <s v="E119"/>
    <s v="N18X"/>
    <m/>
    <s v="Hipertension esencial (primaria)"/>
    <s v="Procedimiento"/>
    <n v="1"/>
    <s v="01903841"/>
    <s v="GLUCOSA EN SUERO U OTRO FLUIDO DIFERENTE A ORINA"/>
    <s v="02/02/2022"/>
    <n v="10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346"/>
    <s v="CC5348346"/>
    <s v="JESUS "/>
    <s v="ANTONIO"/>
    <s v="CASTILLO "/>
    <s v="CORDOBA"/>
    <d v="1958-11-29T00:00:00"/>
    <n v="63"/>
    <n v="6"/>
    <s v="Persona mayor"/>
    <m/>
    <s v="Ninguno"/>
    <s v="Ninguno"/>
    <m/>
    <s v="Beneficiario"/>
    <m/>
    <s v="SIN DATO"/>
    <s v="Ninguna"/>
    <s v="Valle Del Guamuez"/>
    <m/>
    <n v="3203065652"/>
    <s v="Urbana"/>
    <m/>
    <x v="0"/>
    <x v="1"/>
    <s v="PUTUMAYO"/>
    <x v="1"/>
    <x v="1"/>
    <x v="1"/>
    <s v="I10X"/>
    <m/>
    <m/>
    <m/>
    <s v="Hipertension esencial (primaria)"/>
    <s v="Procedimiento"/>
    <n v="1"/>
    <s v="01903876"/>
    <s v="CREATININA EN ORINA PARCIAL"/>
    <s v="02/02/2022"/>
    <n v="3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167643"/>
    <s v="CC27167643"/>
    <s v="AYDA "/>
    <s v="YOLANDA"/>
    <s v="CHAVEZ "/>
    <s v="HERNANDEZ"/>
    <d v="1968-02-09T00:00:00"/>
    <n v="54"/>
    <n v="5"/>
    <s v="Adultez"/>
    <m/>
    <s v="Ninguno"/>
    <s v="Ninguno"/>
    <m/>
    <s v="Beneficiario"/>
    <m/>
    <s v="SIN DATO"/>
    <s v="Ninguna"/>
    <s v="Valle Del Guamuez"/>
    <m/>
    <n v="3133914209"/>
    <s v="Urbana"/>
    <m/>
    <x v="0"/>
    <x v="1"/>
    <s v="PUTUMAYO"/>
    <x v="1"/>
    <x v="1"/>
    <x v="1"/>
    <s v="I10X"/>
    <s v="E119"/>
    <m/>
    <m/>
    <s v="Hipertension esencial (primaria)"/>
    <s v="Procedimiento"/>
    <n v="1"/>
    <s v="01902208"/>
    <s v="HEMOGRAMA II ( HEMOGLOBINA HEMATOCRITO RECUENTO DE ERITROCITOS INDICES ERITROCITARIOS LEUCOGRAMA RECUENTO DE PLAQUETAS E INDICES PLAQUETARIOS ) SEMIAUTOMATIZADO"/>
    <s v="02/02/2022"/>
    <n v="3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5298571"/>
    <s v="CC5298571"/>
    <s v="GILBERTO "/>
    <s v="NONE"/>
    <s v="ACOSTA "/>
    <s v="QUINTERO"/>
    <d v="1948-10-22T00:00:00"/>
    <n v="73"/>
    <n v="6"/>
    <s v="Persona mayor"/>
    <m/>
    <s v="Ninguno"/>
    <s v="Ninguno"/>
    <m/>
    <s v="Beneficiario"/>
    <m/>
    <s v="SIN DATO"/>
    <s v="Ninguna"/>
    <s v="Valle Del Guamuez"/>
    <m/>
    <n v="3228265252"/>
    <s v="Urbana"/>
    <m/>
    <x v="0"/>
    <x v="1"/>
    <s v="PUTUMAYO"/>
    <x v="1"/>
    <x v="1"/>
    <x v="1"/>
    <s v="I10X"/>
    <m/>
    <m/>
    <m/>
    <s v="Hipertension esencial (primaria)"/>
    <s v="Procedimiento"/>
    <n v="1"/>
    <s v="01895100"/>
    <s v="ELECTROCARDIOGRAMA DE RITMO O DE SUPERFICIE SOD"/>
    <s v="02/02/2022"/>
    <n v="443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41115078"/>
    <s v="CC41115078"/>
    <s v="MARGARITA "/>
    <s v="NONE"/>
    <s v="CUARAN"/>
    <s v="NOAP"/>
    <d v="1948-04-29T00:00:00"/>
    <n v="73"/>
    <n v="6"/>
    <s v="Persona mayor"/>
    <m/>
    <s v="Ninguno"/>
    <s v="Ninguno"/>
    <m/>
    <s v="Beneficiario"/>
    <m/>
    <s v="SIN DATO"/>
    <s v="Ninguna"/>
    <s v="Valle Del Guamuez"/>
    <m/>
    <n v="3204042131"/>
    <s v="Urbana"/>
    <m/>
    <x v="0"/>
    <x v="1"/>
    <s v="PUTUMAYO"/>
    <x v="1"/>
    <x v="1"/>
    <x v="1"/>
    <s v="I10X"/>
    <m/>
    <m/>
    <m/>
    <s v="Hipertension esencial (primaria)"/>
    <s v="Procedimiento"/>
    <n v="1"/>
    <s v="01903821"/>
    <s v="CREATIN QUINASA TOTAL [CK - CPK]"/>
    <s v="02/02/2022"/>
    <n v="443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5177676"/>
    <s v="CC55177676"/>
    <s v="CLAUDIA "/>
    <s v="CRISTINA"/>
    <s v="PEREZ  "/>
    <s v="NOAP"/>
    <d v="1976-10-12T00:00:00"/>
    <n v="45"/>
    <n v="5"/>
    <s v="Adultez"/>
    <m/>
    <s v="Ninguno"/>
    <s v="Ninguno"/>
    <m/>
    <s v="Beneficiario"/>
    <m/>
    <s v="SIN DATO"/>
    <s v="Ninguna"/>
    <s v="Valle Del Guamuez"/>
    <m/>
    <n v="3107862259"/>
    <s v="Urbana"/>
    <m/>
    <x v="0"/>
    <x v="1"/>
    <s v="PUTUMAYO"/>
    <x v="1"/>
    <x v="1"/>
    <x v="1"/>
    <s v="I10X"/>
    <m/>
    <m/>
    <m/>
    <s v="Hipertension esencial (primaria)"/>
    <s v="Procedimiento"/>
    <n v="1"/>
    <s v="01903437"/>
    <s v="TROPONINA I CUANTITATIVA"/>
    <s v="02/02/2022"/>
    <n v="48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2998535"/>
    <s v="CC12998535"/>
    <s v="OSWALDO "/>
    <s v="ABELARDO "/>
    <s v="CORDOBA "/>
    <s v="MEJIA "/>
    <d v="1970-06-24T00:00:00"/>
    <n v="51"/>
    <n v="5"/>
    <s v="Adultez"/>
    <s v="Adulto Mayor"/>
    <s v="Ninguno"/>
    <s v="Ninguno"/>
    <m/>
    <s v="Beneficiario"/>
    <m/>
    <s v="SIN DATO"/>
    <s v="Ninguna"/>
    <s v="Valle Del Guamuez"/>
    <m/>
    <n v="3206980814"/>
    <s v="Urbana"/>
    <m/>
    <x v="0"/>
    <x v="1"/>
    <s v="PUTUMAYO"/>
    <x v="1"/>
    <x v="1"/>
    <x v="1"/>
    <s v="I10X"/>
    <m/>
    <m/>
    <m/>
    <s v="Hipertension esencial (primaria)"/>
    <s v="Procedimiento"/>
    <n v="1"/>
    <s v="01907106"/>
    <s v="UROANALISIS"/>
    <s v="02/02/2022"/>
    <n v="319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3439158"/>
    <s v="CC3439158"/>
    <s v="CRUZ "/>
    <s v="MARIA "/>
    <s v="ZAPATA "/>
    <s v="VANEGAS "/>
    <d v="1942-08-08T00:00:00"/>
    <n v="79"/>
    <n v="6"/>
    <s v="Persona mayor"/>
    <m/>
    <s v="Ninguno"/>
    <s v="Ninguno"/>
    <m/>
    <s v="Beneficiario"/>
    <m/>
    <s v="SIN DATO"/>
    <s v="Ninguna"/>
    <s v="Valle Del Guamuez"/>
    <m/>
    <n v="3105522617"/>
    <s v="Urbana"/>
    <m/>
    <x v="0"/>
    <x v="1"/>
    <s v="PUTUMAYO"/>
    <x v="1"/>
    <x v="1"/>
    <x v="1"/>
    <s v="I10X"/>
    <m/>
    <m/>
    <m/>
    <s v="Hipertension esencial (primaria)"/>
    <s v="Procedimiento"/>
    <n v="1"/>
    <s v="01903801"/>
    <s v="ACIDO URICO EN SUERO U OTROS FLUIDOS"/>
    <s v="02/02/2022"/>
    <n v="35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27185836"/>
    <s v="CC27185836"/>
    <s v="FLORINDA "/>
    <s v="NONE"/>
    <s v="DIAZ "/>
    <s v="RODRIGUEZ "/>
    <d v="1964-07-20T00:00:00"/>
    <n v="57"/>
    <n v="5"/>
    <s v="Adultez"/>
    <m/>
    <s v="Ninguno"/>
    <s v="Ninguno"/>
    <m/>
    <s v="Beneficiario"/>
    <m/>
    <s v="SIN DATO"/>
    <s v="Ninguna"/>
    <s v="Valle Del Guamuez"/>
    <m/>
    <n v="3214989038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19952683-04"/>
    <s v="DUOPRESÂ® 5 MG / 20 MG CAPSULAS"/>
    <s v="12/02/2022"/>
    <n v="2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9173481"/>
    <s v="CC19173481"/>
    <s v="TIBERIO "/>
    <s v="NONE"/>
    <s v="GIRALDO "/>
    <s v="ARBELAEZ "/>
    <d v="1952-04-09T00:00:00"/>
    <n v="69"/>
    <n v="6"/>
    <s v="Persona mayor"/>
    <m/>
    <s v="Ninguno"/>
    <s v="Ninguno"/>
    <m/>
    <s v="Beneficiario"/>
    <m/>
    <s v="SIN DATO"/>
    <s v="Ninguna"/>
    <s v="Valle Del Guamuez"/>
    <m/>
    <n v="3206102601"/>
    <s v="Urbana"/>
    <m/>
    <x v="0"/>
    <x v="0"/>
    <s v="PUTUMAYO"/>
    <x v="0"/>
    <x v="0"/>
    <x v="0"/>
    <s v="I10X"/>
    <m/>
    <m/>
    <m/>
    <s v="Hipertension esencial (primaria)"/>
    <s v="Procedimiento"/>
    <n v="1"/>
    <s v="01879430"/>
    <s v="TOMOGRAFIA COMPUTADA DE VIAS URINARIAS [UROTC]"/>
    <s v="03/02/2022"/>
    <n v="4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Sustituto Pensional"/>
    <s v="AC"/>
    <m/>
    <s v="CC"/>
    <n v="867232"/>
    <s v="CC867232"/>
    <s v="MANUEL "/>
    <s v="NONE"/>
    <s v="ARANDA "/>
    <s v="VIGO "/>
    <d v="1945-04-28T00:00:00"/>
    <n v="76"/>
    <n v="6"/>
    <s v="Persona mayor"/>
    <m/>
    <s v="Ninguno"/>
    <s v="Ninguno"/>
    <m/>
    <s v="Beneficiario"/>
    <m/>
    <s v="SIN DATO"/>
    <s v="Ninguna"/>
    <s v="Valle Del Guamuez"/>
    <m/>
    <n v="3507418895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101"/>
    <s v="ATENCION ( VISITA ) DOMICILIARIA - POR MEDICINA GENERAL"/>
    <s v="03/02/2022"/>
    <n v="3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84"/>
    <s v="CC97470184"/>
    <s v="LUIS"/>
    <s v="EUGENIO"/>
    <s v="CAICEDO"/>
    <s v="CHAVEZ"/>
    <d v="1961-05-29T00:00:00"/>
    <n v="60"/>
    <n v="6"/>
    <s v="Persona mayor"/>
    <s v="Adulto Mayor"/>
    <s v="Ninguno"/>
    <s v="Ninguno"/>
    <m/>
    <s v="Beneficiario"/>
    <m/>
    <s v="SIN DATO"/>
    <s v="Ninguna"/>
    <s v="Sibundoy"/>
    <m/>
    <n v="3127722280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6/02/2022"/>
    <n v="3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97480052"/>
    <s v="CC97480052"/>
    <s v="HERNANDO"/>
    <s v="TULIO"/>
    <s v="CASTRO"/>
    <s v="MEJIA"/>
    <d v="1960-09-14T00:00:00"/>
    <n v="61"/>
    <n v="6"/>
    <s v="Persona mayor"/>
    <s v="Adulto Mayor"/>
    <s v="Ninguno"/>
    <s v="Ninguno"/>
    <m/>
    <s v="Beneficiario"/>
    <m/>
    <s v="SIN DATO"/>
    <s v="Ninguna"/>
    <s v="Sibundoy"/>
    <m/>
    <n v="3143629838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1/02/2022"/>
    <n v="35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Beneficiario"/>
    <s v="AC"/>
    <m/>
    <s v="CC"/>
    <n v="27476249"/>
    <s v="CC27476249"/>
    <s v="BLANCA"/>
    <s v="JUDITH"/>
    <s v="ROSERO"/>
    <s v="BURBANO"/>
    <d v="1952-02-12T00:00:00"/>
    <n v="70"/>
    <n v="6"/>
    <s v="Persona mayor"/>
    <s v="Adulto Mayor"/>
    <s v="Ninguno"/>
    <s v="Ninguno"/>
    <m/>
    <s v="Beneficiario"/>
    <m/>
    <s v="SIN DATO"/>
    <s v="Ninguna"/>
    <s v="Santiago"/>
    <m/>
    <n v="3216233390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41661-02"/>
    <s v="CALCIO + VITAMINA D TABLETAS"/>
    <s v="23/02/2022"/>
    <n v="9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439"/>
    <s v="CC41180439"/>
    <s v="MARIANA"/>
    <s v="DE JESUS"/>
    <s v="ALVARADO"/>
    <s v="VIVEROS"/>
    <d v="1962-09-06T00:00:00"/>
    <n v="59"/>
    <n v="5"/>
    <s v="Adultez"/>
    <s v="Adulto Mayor"/>
    <s v="Ninguno"/>
    <s v="Ninguno"/>
    <m/>
    <s v="Beneficiario"/>
    <m/>
    <s v="SIN DATO"/>
    <s v="Ninguna"/>
    <s v="Sibundoy"/>
    <m/>
    <n v="3102976023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18"/>
    <s v="COLESTEROL TOTAL"/>
    <s v="01/02/2022"/>
    <n v="5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54682"/>
    <s v="CC12954682"/>
    <s v="JOSE"/>
    <s v="EMILIO"/>
    <s v="JARAMILLO"/>
    <s v="BURGOS"/>
    <d v="1950-07-07T00:00:00"/>
    <n v="71"/>
    <n v="6"/>
    <s v="Persona mayor"/>
    <s v="Adulto Mayor"/>
    <s v="Ninguno"/>
    <s v="Ninguno"/>
    <m/>
    <s v="Beneficiario"/>
    <m/>
    <s v="SIN DATO"/>
    <s v="Ninguna"/>
    <s v="Sibundoy"/>
    <m/>
    <n v="3202696112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1903868"/>
    <s v="TRIGLICERIDOS"/>
    <s v="01/02/2022"/>
    <n v="11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41101877"/>
    <s v="CC41101877"/>
    <s v="AURA"/>
    <s v="CECILIA"/>
    <s v="DEL CASTILLO"/>
    <s v="RAMIREZ"/>
    <d v="1956-02-18T00:00:00"/>
    <n v="63"/>
    <n v="6"/>
    <s v="Persona mayor"/>
    <s v="Otro Grupo Poblacional"/>
    <s v="Ninguno"/>
    <s v="Ninguno"/>
    <m/>
    <s v="Beneficiario"/>
    <m/>
    <s v="SIN DATO"/>
    <s v="Ninguna"/>
    <s v="Puerto Caicedo"/>
    <m/>
    <n v="320248213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3/02/2022"/>
    <n v="7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39840240"/>
    <s v="CC39840240"/>
    <s v="OFELIA"/>
    <s v="NONE"/>
    <s v="FLORES"/>
    <s v="DE AGUDELO"/>
    <d v="1946-08-31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224422619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890266"/>
    <s v="CONSULTA DE PRIMERA VEZ POR ESPECIALISTA EN MEDICINA INTERNA"/>
    <s v="16/02/2022"/>
    <n v="4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Beneficiario"/>
    <s v="AC"/>
    <m/>
    <s v="CC"/>
    <n v="15570357"/>
    <s v="CC15570357"/>
    <s v="BERTULFO"/>
    <s v="ZULES "/>
    <s v="FLOR "/>
    <s v="NOAP"/>
    <d v="1946-11-28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11577148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1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27079555"/>
    <s v="CC27079555"/>
    <s v="MARIA"/>
    <s v="ETELVINA"/>
    <s v="MOLINA"/>
    <s v="RODRIGUEZ"/>
    <d v="1951-05-19T00:00:00"/>
    <n v="68"/>
    <n v="6"/>
    <s v="Persona mayor"/>
    <s v="Otro Grupo Poblacional"/>
    <s v="Ninguno"/>
    <s v="Ninguno"/>
    <m/>
    <s v="Beneficiario"/>
    <m/>
    <s v="SIN DATO"/>
    <s v="Ninguna"/>
    <s v="Puerto Caicedo"/>
    <m/>
    <n v="3115896845"/>
    <s v="Urbana"/>
    <m/>
    <x v="0"/>
    <x v="0"/>
    <s v="PUTUMAYO"/>
    <x v="0"/>
    <x v="0"/>
    <x v="0"/>
    <s v="I10X"/>
    <m/>
    <m/>
    <m/>
    <s v="Hipertension esencial (primaria)"/>
    <s v="Procedimiento"/>
    <n v="1"/>
    <s v="01890101"/>
    <s v="ATENCION ( VISITA ) DOMICILIARIA - POR MEDICINA GENERAL"/>
    <s v="22/02/2022"/>
    <n v="1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117486273"/>
    <s v="CC1117486273"/>
    <s v="CRISTIAM"/>
    <s v="CAMILO"/>
    <s v="LOPEZ"/>
    <s v="OLAYA"/>
    <d v="1986-03-28T00:00:00"/>
    <n v="33"/>
    <n v="5"/>
    <s v="Adultez"/>
    <s v="Otro Grupo Poblacional"/>
    <s v="Desplazamiento"/>
    <s v="Desplazamiento forzado"/>
    <m/>
    <s v="Beneficiario"/>
    <m/>
    <s v="SIN DATO"/>
    <s v="Ninguna"/>
    <s v="Puerto Caicedo"/>
    <m/>
    <n v="3138701899"/>
    <s v="Urbana"/>
    <m/>
    <x v="0"/>
    <x v="6"/>
    <s v="PUTUMAYO"/>
    <x v="6"/>
    <x v="6"/>
    <x v="6"/>
    <s v="I10X"/>
    <s v="N18X"/>
    <m/>
    <m/>
    <s v="Hipertension esencial (primaria)"/>
    <s v="Procedimiento"/>
    <n v="1"/>
    <s v="01906610"/>
    <s v="ANTIGENO ESPECIFICO DE PROSTATA SEMIAUTOMATIZADO O AUTOMATIZADO"/>
    <s v="10/02/2022"/>
    <n v="1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2970385"/>
    <s v="CC12970385"/>
    <s v="JUAN"/>
    <s v="FRANCISCO"/>
    <s v="SANZ"/>
    <s v="ERAZO"/>
    <d v="1959-01-27T00:00:00"/>
    <n v="60"/>
    <n v="6"/>
    <s v="Persona mayor"/>
    <m/>
    <s v="Ninguno"/>
    <s v="Ninguno"/>
    <m/>
    <s v="Beneficiario"/>
    <m/>
    <s v="SIN DATO"/>
    <s v="Afrodescendiente"/>
    <s v="Puerto Caicedo"/>
    <m/>
    <n v="3106197197"/>
    <s v="Urbana"/>
    <m/>
    <x v="0"/>
    <x v="6"/>
    <s v="PUTUMAYO"/>
    <x v="6"/>
    <x v="6"/>
    <x v="6"/>
    <s v="I10X"/>
    <s v="E119"/>
    <m/>
    <m/>
    <s v="Hipertension esencial (primaria)"/>
    <s v="Procedimiento"/>
    <n v="1"/>
    <s v="01903026"/>
    <s v="MICROALBUMINURIA AUTOMATIZADA EN ORINA PARCIAL"/>
    <s v="10/02/2022"/>
    <n v="3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359842"/>
    <s v="CC27359842"/>
    <s v="RUTH"/>
    <s v="LETICIA"/>
    <s v="GUANGA"/>
    <s v="ROSERO"/>
    <d v="1963-04-03T00:00:00"/>
    <n v="58"/>
    <n v="5"/>
    <s v="Adultez"/>
    <s v="Otro Grupo Poblacional"/>
    <s v="Ninguno"/>
    <s v="Ninguno"/>
    <m/>
    <s v="Beneficiario"/>
    <m/>
    <s v="SIN DATO"/>
    <s v="Ninguna"/>
    <s v="Valle Del Guamuez"/>
    <m/>
    <n v="3125068099"/>
    <s v="Urbana"/>
    <m/>
    <x v="0"/>
    <x v="6"/>
    <s v="PUTUMAYO"/>
    <x v="6"/>
    <x v="6"/>
    <x v="6"/>
    <s v="I10X"/>
    <m/>
    <m/>
    <m/>
    <s v="Hipertension esencial (primaria)"/>
    <s v="Procedimiento"/>
    <n v="1"/>
    <s v="01890209"/>
    <s v="CONSULTA DE PRIMERA VEZ POR TRABAJO SOCIAL. -- INCY : AQUELLA REALIZADA AL INDIVIDUO - A LA PAREJA O A LA FAMILIA - METODOS O TECNICAS TERAPEUTICAS APLICADAS COMO LA TERAPIA FAMILIAR ENTRE OTRAS"/>
    <s v="03/02/2022"/>
    <n v="1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474319"/>
    <s v="CC27474319"/>
    <s v="AIDA "/>
    <s v="SOCORRO"/>
    <s v="DELGADO"/>
    <s v="PORTILLA"/>
    <d v="1956-05-21T00:00:00"/>
    <n v="65"/>
    <n v="6"/>
    <s v="Persona mayor"/>
    <s v="Otro Grupo Poblacional"/>
    <s v="Ninguno"/>
    <s v="Ninguno"/>
    <m/>
    <s v="Beneficiario"/>
    <m/>
    <s v="SIN DATO"/>
    <s v="Ninguna"/>
    <s v="Valle Del Guamuez"/>
    <m/>
    <n v="310540583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1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635"/>
    <s v="CC5348635"/>
    <s v="JORGE "/>
    <s v="NONE"/>
    <s v="GUERRERO"/>
    <s v="NOAP"/>
    <d v="1962-09-29T00:00:00"/>
    <n v="59"/>
    <n v="5"/>
    <s v="Adultez"/>
    <s v="Otro Grupo Poblacional"/>
    <s v="Ninguno"/>
    <s v="Ninguno"/>
    <m/>
    <s v="Beneficiario"/>
    <m/>
    <s v="SIN DATO"/>
    <s v="Ninguna"/>
    <s v="Valle Del Guamuez"/>
    <m/>
    <n v="3143306769"/>
    <s v="Urbana"/>
    <m/>
    <x v="0"/>
    <x v="5"/>
    <s v="PUTUMAYO"/>
    <x v="5"/>
    <x v="5"/>
    <x v="5"/>
    <s v="I10X"/>
    <m/>
    <m/>
    <m/>
    <s v="Hipertension esencial (primaria)"/>
    <s v="Procedimiento"/>
    <n v="1"/>
    <s v="01904902"/>
    <s v="HORMONA ESTIMULANTE DEL TIROIDES"/>
    <s v="24/02/2022"/>
    <n v="1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346"/>
    <s v="CC5348346"/>
    <s v="JESUS "/>
    <s v="ANTONIO"/>
    <s v="CASTILLO "/>
    <s v="CORDOBA"/>
    <d v="1958-11-29T00:00:00"/>
    <n v="63"/>
    <n v="6"/>
    <s v="Persona mayor"/>
    <m/>
    <s v="Ninguno"/>
    <s v="Ninguno"/>
    <m/>
    <s v="Beneficiario"/>
    <m/>
    <s v="SIN DATO"/>
    <s v="Ninguna"/>
    <s v="Valle Del Guamuez"/>
    <m/>
    <n v="3203065652"/>
    <s v="Urbana"/>
    <m/>
    <x v="0"/>
    <x v="5"/>
    <s v="PUTUMAYO"/>
    <x v="5"/>
    <x v="5"/>
    <x v="5"/>
    <s v="I10X"/>
    <m/>
    <m/>
    <m/>
    <s v="Hipertension esencial (primaria)"/>
    <s v="Procedimiento"/>
    <n v="1"/>
    <s v="01904921"/>
    <s v="TIROXINA LIBRE"/>
    <s v="24/02/2022"/>
    <n v="3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167643"/>
    <s v="CC27167643"/>
    <s v="AYDA "/>
    <s v="YOLANDA"/>
    <s v="CHAVEZ "/>
    <s v="HERNANDEZ"/>
    <d v="1968-02-09T00:00:00"/>
    <n v="54"/>
    <n v="5"/>
    <s v="Adultez"/>
    <m/>
    <s v="Ninguno"/>
    <s v="Ninguno"/>
    <m/>
    <s v="Beneficiario"/>
    <m/>
    <s v="SIN DATO"/>
    <s v="Ninguna"/>
    <s v="Valle Del Guamuez"/>
    <m/>
    <n v="3133914209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0T0000318"/>
    <s v="TRANSPORTE COMERCIAL TERRESTRE - SIMPLE MOCOA ( PUTUMAYO ) A VALLE DEL GUAMUEZ ( PUTUMAYO )"/>
    <s v="03/02/2022"/>
    <n v="14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5298571"/>
    <s v="CC5298571"/>
    <s v="GILBERTO "/>
    <s v="NONE"/>
    <s v="ACOSTA "/>
    <s v="QUINTERO"/>
    <d v="1948-10-22T00:00:00"/>
    <n v="73"/>
    <n v="6"/>
    <s v="Persona mayor"/>
    <m/>
    <s v="Ninguno"/>
    <s v="Ninguno"/>
    <m/>
    <s v="Beneficiario"/>
    <m/>
    <s v="SIN DATO"/>
    <s v="Ninguna"/>
    <s v="Valle Del Guamuez"/>
    <m/>
    <n v="3228265252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52"/>
    <s v="TRANSPORTE COMERCIAL TERRESTRE - SIMPLE VALLE DEL GUAMUEZ ( PUTUMAYO ) A MOCOA ( PUTUMAYO )"/>
    <s v="02/02/2022"/>
    <n v="3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41115078"/>
    <s v="CC41115078"/>
    <s v="MARGARITA "/>
    <s v="NONE"/>
    <s v="CUARAN"/>
    <s v="NOAP"/>
    <d v="1948-04-29T00:00:00"/>
    <n v="73"/>
    <n v="6"/>
    <s v="Persona mayor"/>
    <m/>
    <s v="Ninguno"/>
    <s v="Ninguno"/>
    <m/>
    <s v="Beneficiario"/>
    <m/>
    <s v="SIN DATO"/>
    <s v="Ninguna"/>
    <s v="Valle Del Guamuez"/>
    <m/>
    <n v="3204042131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25/02/2022"/>
    <n v="3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5177676"/>
    <s v="CC55177676"/>
    <s v="CLAUDIA "/>
    <s v="CRISTINA"/>
    <s v="PEREZ  "/>
    <s v="NOAP"/>
    <d v="1976-10-12T00:00:00"/>
    <n v="45"/>
    <n v="5"/>
    <s v="Adultez"/>
    <m/>
    <s v="Ninguno"/>
    <s v="Ninguno"/>
    <m/>
    <s v="Beneficiario"/>
    <m/>
    <s v="SIN DATO"/>
    <s v="Ninguna"/>
    <s v="Valle Del Guamuez"/>
    <m/>
    <n v="3107862259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165"/>
    <s v="TRANSPORTE COMERCIAL TERRESTRE - SIMPLE PASTO ( NARIÃƒÂ‘O ) A MOCOA ( PUTUMAYO )"/>
    <s v="02/02/2022"/>
    <n v="3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2998535"/>
    <s v="CC12998535"/>
    <s v="OSWALDO "/>
    <s v="ABELARDO "/>
    <s v="CORDOBA "/>
    <s v="MEJIA "/>
    <d v="1970-06-24T00:00:00"/>
    <n v="51"/>
    <n v="5"/>
    <s v="Adultez"/>
    <s v="Adulto Mayor"/>
    <s v="Ninguno"/>
    <s v="Ninguno"/>
    <m/>
    <s v="Beneficiario"/>
    <m/>
    <s v="SIN DATO"/>
    <s v="Ninguna"/>
    <s v="Valle Del Guamuez"/>
    <m/>
    <n v="3206980814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881204"/>
    <s v="ECOCARDIOGRAMA TRANSTORACICO TRIDIMENSIONAL"/>
    <s v="07/02/2022"/>
    <n v="3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3439158"/>
    <s v="CC3439158"/>
    <s v="CRUZ "/>
    <s v="MARIA "/>
    <s v="ZAPATA "/>
    <s v="VANEGAS "/>
    <d v="1942-08-08T00:00:00"/>
    <n v="79"/>
    <n v="6"/>
    <s v="Persona mayor"/>
    <m/>
    <s v="Ninguno"/>
    <s v="Ninguno"/>
    <m/>
    <s v="Beneficiario"/>
    <m/>
    <s v="SIN DATO"/>
    <s v="Ninguna"/>
    <s v="Valle Del Guamuez"/>
    <m/>
    <n v="3105522617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33"/>
    <s v="TRANSPORTE COMERCIAL TERRESTRE - SIMPLE PUERTO ASIS ( PUTUMAYO ) A ORITO ( PUTUMAYO )"/>
    <s v="22/02/2022"/>
    <n v="165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27185836"/>
    <s v="CC27185836"/>
    <s v="FLORINDA "/>
    <s v="NONE"/>
    <s v="DIAZ "/>
    <s v="RODRIGUEZ "/>
    <d v="1964-07-20T00:00:00"/>
    <n v="57"/>
    <n v="5"/>
    <s v="Adultez"/>
    <m/>
    <s v="Ninguno"/>
    <s v="Ninguno"/>
    <m/>
    <s v="Beneficiario"/>
    <m/>
    <s v="SIN DATO"/>
    <s v="Ninguna"/>
    <s v="Valle Del Guamuez"/>
    <m/>
    <n v="3214989038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5004"/>
    <s v="MONITOREO AMBULATORIO DE PRESION ARTERIAL SISTEMICA"/>
    <s v="21/02/2022"/>
    <n v="21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9173481"/>
    <s v="CC19173481"/>
    <s v="TIBERIO "/>
    <s v="NONE"/>
    <s v="GIRALDO "/>
    <s v="ARBELAEZ "/>
    <d v="1952-04-09T00:00:00"/>
    <n v="69"/>
    <n v="6"/>
    <s v="Persona mayor"/>
    <m/>
    <s v="Ninguno"/>
    <s v="Ninguno"/>
    <m/>
    <s v="Beneficiario"/>
    <m/>
    <s v="SIN DATO"/>
    <s v="Ninguna"/>
    <s v="Valle Del Guamuez"/>
    <m/>
    <n v="3206102601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27"/>
    <s v="TRANSPORTE COMERCIAL TERRESTRE - SIMPLE ORITO ( PUTUMAYO ) A PUERTO ASIS ( PUTUMAYO )"/>
    <s v="21/02/2022"/>
    <n v="21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Sustituto Pensional"/>
    <s v="AC"/>
    <m/>
    <s v="CC"/>
    <n v="867232"/>
    <s v="CC867232"/>
    <s v="MANUEL "/>
    <s v="NONE"/>
    <s v="ARANDA "/>
    <s v="VIGO "/>
    <d v="1945-04-28T00:00:00"/>
    <n v="76"/>
    <n v="6"/>
    <s v="Persona mayor"/>
    <m/>
    <s v="Ninguno"/>
    <s v="Ninguno"/>
    <m/>
    <s v="Beneficiario"/>
    <m/>
    <s v="SIN DATO"/>
    <s v="Ninguna"/>
    <s v="Valle Del Guamuez"/>
    <m/>
    <n v="350741889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24"/>
    <s v="CREATININA EN ORINA DE 24 HORAS"/>
    <s v="07/02/2022"/>
    <n v="664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84"/>
    <s v="CC97470184"/>
    <s v="LUIS"/>
    <s v="EUGENIO"/>
    <s v="CAICEDO"/>
    <s v="CHAVEZ"/>
    <d v="1961-05-29T00:00:00"/>
    <n v="60"/>
    <n v="6"/>
    <s v="Persona mayor"/>
    <s v="Adulto Mayor"/>
    <s v="Ninguno"/>
    <s v="Ninguno"/>
    <m/>
    <s v="Beneficiario"/>
    <m/>
    <s v="SIN DATO"/>
    <s v="Ninguna"/>
    <s v="Sibundoy"/>
    <m/>
    <n v="312772228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5100"/>
    <s v="ELECTROCARDIOGRAMA DE RITMO O DE SUPERFICIE SOD"/>
    <s v="07/02/2022"/>
    <n v="214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97480052"/>
    <s v="CC97480052"/>
    <s v="HERNANDO"/>
    <s v="TULIO"/>
    <s v="CASTRO"/>
    <s v="MEJIA"/>
    <d v="1960-09-14T00:00:00"/>
    <n v="61"/>
    <n v="6"/>
    <s v="Persona mayor"/>
    <s v="Adulto Mayor"/>
    <s v="Ninguno"/>
    <s v="Ninguno"/>
    <m/>
    <s v="Beneficiario"/>
    <m/>
    <s v="SIN DATO"/>
    <s v="Ninguna"/>
    <s v="Sibundoy"/>
    <m/>
    <n v="314362983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07/02/2022"/>
    <n v="244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Beneficiario"/>
    <s v="AC"/>
    <m/>
    <s v="CC"/>
    <n v="27476249"/>
    <s v="CC27476249"/>
    <s v="BLANCA"/>
    <s v="JUDITH"/>
    <s v="ROSERO"/>
    <s v="BURBANO"/>
    <d v="1952-02-12T00:00:00"/>
    <n v="70"/>
    <n v="6"/>
    <s v="Persona mayor"/>
    <s v="Adulto Mayor"/>
    <s v="Ninguno"/>
    <s v="Ninguno"/>
    <m/>
    <s v="Beneficiario"/>
    <m/>
    <s v="SIN DATO"/>
    <s v="Ninguna"/>
    <s v="Santiago"/>
    <m/>
    <n v="321623339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7/02/2022"/>
    <n v="3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439"/>
    <s v="CC41180439"/>
    <s v="MARIANA"/>
    <s v="DE JESUS"/>
    <s v="ALVARADO"/>
    <s v="VIVEROS"/>
    <d v="1962-09-06T00:00:00"/>
    <n v="59"/>
    <n v="5"/>
    <s v="Adultez"/>
    <s v="Adulto Mayor"/>
    <s v="Ninguno"/>
    <s v="Ninguno"/>
    <m/>
    <s v="Beneficiario"/>
    <m/>
    <s v="SIN DATO"/>
    <s v="Ninguna"/>
    <s v="Sibundoy"/>
    <m/>
    <n v="3102976023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1/02/2022"/>
    <n v="25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54682"/>
    <s v="CC12954682"/>
    <s v="JOSE"/>
    <s v="EMILIO"/>
    <s v="JARAMILLO"/>
    <s v="BURGOS"/>
    <d v="1950-07-07T00:00:00"/>
    <n v="71"/>
    <n v="6"/>
    <s v="Persona mayor"/>
    <s v="Adulto Mayor"/>
    <s v="Ninguno"/>
    <s v="Ninguno"/>
    <m/>
    <s v="Beneficiario"/>
    <m/>
    <s v="SIN DATO"/>
    <s v="Ninguna"/>
    <s v="Sibundoy"/>
    <m/>
    <n v="3202696112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9/02/2022"/>
    <n v="4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41101877"/>
    <s v="CC41101877"/>
    <s v="AURA"/>
    <s v="CECILIA"/>
    <s v="DEL CASTILLO"/>
    <s v="RAMIREZ"/>
    <d v="1956-02-18T00:00:00"/>
    <n v="63"/>
    <n v="6"/>
    <s v="Persona mayor"/>
    <s v="Otro Grupo Poblacional"/>
    <s v="Ninguno"/>
    <s v="Ninguno"/>
    <m/>
    <s v="Beneficiario"/>
    <m/>
    <s v="SIN DATO"/>
    <s v="Ninguna"/>
    <s v="Puerto Caicedo"/>
    <m/>
    <n v="3202482132"/>
    <s v="Urbana"/>
    <m/>
    <x v="0"/>
    <x v="3"/>
    <s v="PUTUMAYO"/>
    <x v="3"/>
    <x v="3"/>
    <x v="3"/>
    <s v="I10X"/>
    <m/>
    <m/>
    <m/>
    <s v="Hipertension esencial (primaria)"/>
    <s v="Procedimiento"/>
    <n v="1"/>
    <s v="01881202"/>
    <s v="ECOCARDIOGRAMA TRANSTORACICO"/>
    <s v="05/02/2022"/>
    <n v="32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39840240"/>
    <s v="CC39840240"/>
    <s v="OFELIA"/>
    <s v="NONE"/>
    <s v="FLORES"/>
    <s v="DE AGUDELO"/>
    <d v="1946-08-31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224422619"/>
    <s v="Urbana"/>
    <m/>
    <x v="0"/>
    <x v="2"/>
    <s v="PUTUMAYO"/>
    <x v="2"/>
    <x v="2"/>
    <x v="2"/>
    <s v="I10X"/>
    <m/>
    <m/>
    <m/>
    <s v="Hipertension esencial (primaria)"/>
    <s v="Procedimiento"/>
    <n v="1"/>
    <s v="01881332"/>
    <s v="ECOGRAFIA DE VIAS URINARIAS ( RIÃƒÂ‘ONES - VEJIGA Y PROSTATA TRANSABDOMINAL )"/>
    <s v="21/02/2022"/>
    <n v="4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Beneficiario"/>
    <s v="AC"/>
    <m/>
    <s v="CC"/>
    <n v="15570357"/>
    <s v="CC15570357"/>
    <s v="BERTULFO"/>
    <s v="ZULES "/>
    <s v="FLOR "/>
    <s v="NOAP"/>
    <d v="1946-11-28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115771487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18/02/2022"/>
    <n v="87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27079555"/>
    <s v="CC27079555"/>
    <s v="MARIA"/>
    <s v="ETELVINA"/>
    <s v="MOLINA"/>
    <s v="RODRIGUEZ"/>
    <d v="1951-05-19T00:00:00"/>
    <n v="68"/>
    <n v="6"/>
    <s v="Persona mayor"/>
    <s v="Otro Grupo Poblacional"/>
    <s v="Ninguno"/>
    <s v="Ninguno"/>
    <m/>
    <s v="Beneficiario"/>
    <m/>
    <s v="SIN DATO"/>
    <s v="Ninguna"/>
    <s v="Puerto Caicedo"/>
    <m/>
    <n v="3115896845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12/02/2022"/>
    <n v="43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117486273"/>
    <s v="CC1117486273"/>
    <s v="CRISTIAM"/>
    <s v="CAMILO"/>
    <s v="LOPEZ"/>
    <s v="OLAYA"/>
    <d v="1986-03-28T00:00:00"/>
    <n v="33"/>
    <n v="5"/>
    <s v="Adultez"/>
    <s v="Otro Grupo Poblacional"/>
    <s v="Desplazamiento"/>
    <s v="Desplazamiento forzado"/>
    <m/>
    <s v="Beneficiario"/>
    <m/>
    <s v="SIN DATO"/>
    <s v="Ninguna"/>
    <s v="Puerto Caicedo"/>
    <m/>
    <n v="313870189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9/02/2022"/>
    <n v="52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2970385"/>
    <s v="CC12970385"/>
    <s v="JUAN"/>
    <s v="FRANCISCO"/>
    <s v="SANZ"/>
    <s v="ERAZO"/>
    <d v="1959-01-27T00:00:00"/>
    <n v="60"/>
    <n v="6"/>
    <s v="Persona mayor"/>
    <m/>
    <s v="Ninguno"/>
    <s v="Ninguno"/>
    <m/>
    <s v="Beneficiario"/>
    <m/>
    <s v="SIN DATO"/>
    <s v="Afrodescendiente"/>
    <s v="Puerto Caicedo"/>
    <m/>
    <n v="3106197197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168"/>
    <s v="TRANSPORTE COMERCIAL TERRESTRE - SIMPLE PASTO ( NARIÃƒÂ‘O ) A PUERTO ASIS ( PUTUMAYO )"/>
    <s v="21/02/2022"/>
    <n v="4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359842"/>
    <s v="CC27359842"/>
    <s v="RUTH"/>
    <s v="LETICIA"/>
    <s v="GUANGA"/>
    <s v="ROSERO"/>
    <d v="1963-04-03T00:00:00"/>
    <n v="58"/>
    <n v="5"/>
    <s v="Adultez"/>
    <s v="Otro Grupo Poblacional"/>
    <s v="Ninguno"/>
    <s v="Ninguno"/>
    <m/>
    <s v="Beneficiario"/>
    <m/>
    <s v="SIN DATO"/>
    <s v="Ninguna"/>
    <s v="Valle Del Guamuez"/>
    <m/>
    <n v="3125068099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30"/>
    <s v="TRANSPORTE COMERCIAL TERRESTRE - SIMPLE PUERTO ASIS ( PUTUMAYO ) A PASTO ( NARIÃƒÂ‘O )"/>
    <s v="18/02/2022"/>
    <n v="53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474319"/>
    <s v="CC27474319"/>
    <s v="AIDA "/>
    <s v="SOCORRO"/>
    <s v="DELGADO"/>
    <s v="PORTILLA"/>
    <d v="1956-05-21T00:00:00"/>
    <n v="65"/>
    <n v="6"/>
    <s v="Persona mayor"/>
    <s v="Otro Grupo Poblacional"/>
    <s v="Ninguno"/>
    <s v="Ninguno"/>
    <m/>
    <s v="Beneficiario"/>
    <m/>
    <s v="SIN DATO"/>
    <s v="Ninguna"/>
    <s v="Valle Del Guamuez"/>
    <m/>
    <n v="3105405835"/>
    <s v="Urbana"/>
    <m/>
    <x v="0"/>
    <x v="0"/>
    <s v="PUTUMAYO"/>
    <x v="0"/>
    <x v="0"/>
    <x v="0"/>
    <s v="I10X"/>
    <m/>
    <m/>
    <m/>
    <s v="Hipertension esencial (primaria)"/>
    <s v="Procedimiento"/>
    <n v="1"/>
    <s v="01896101"/>
    <s v="MONITOREO DE PRESION ARTERIAL SISTEMICA ( TELEMETRIA )"/>
    <s v="22/02/2022"/>
    <n v="6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635"/>
    <s v="CC5348635"/>
    <s v="JORGE "/>
    <s v="NONE"/>
    <s v="GUERRERO"/>
    <s v="NOAP"/>
    <d v="1962-09-29T00:00:00"/>
    <n v="59"/>
    <n v="5"/>
    <s v="Adultez"/>
    <s v="Otro Grupo Poblacional"/>
    <s v="Ninguno"/>
    <s v="Ninguno"/>
    <m/>
    <s v="Beneficiario"/>
    <m/>
    <s v="SIN DATO"/>
    <s v="Ninguna"/>
    <s v="Valle Del Guamuez"/>
    <m/>
    <n v="3143306769"/>
    <s v="Urbana"/>
    <m/>
    <x v="0"/>
    <x v="0"/>
    <s v="PUTUMAYO"/>
    <x v="0"/>
    <x v="0"/>
    <x v="0"/>
    <s v="I10X"/>
    <m/>
    <m/>
    <m/>
    <s v="Hipertension esencial (primaria)"/>
    <s v="Procedimiento"/>
    <n v="1"/>
    <s v="01890266"/>
    <s v="CONSULTA DE PRIMERA VEZ POR ESPECIALISTA EN MEDICINA INTERNA"/>
    <s v="03/02/2022"/>
    <n v="8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346"/>
    <s v="CC5348346"/>
    <s v="JESUS "/>
    <s v="ANTONIO"/>
    <s v="CASTILLO "/>
    <s v="CORDOBA"/>
    <d v="1958-11-29T00:00:00"/>
    <n v="63"/>
    <n v="6"/>
    <s v="Persona mayor"/>
    <m/>
    <s v="Ninguno"/>
    <s v="Ninguno"/>
    <m/>
    <s v="Beneficiario"/>
    <m/>
    <s v="SIN DATO"/>
    <s v="Ninguna"/>
    <s v="Valle Del Guamuez"/>
    <m/>
    <n v="320306565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68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167643"/>
    <s v="CC27167643"/>
    <s v="AYDA "/>
    <s v="YOLANDA"/>
    <s v="CHAVEZ "/>
    <s v="HERNANDEZ"/>
    <d v="1968-02-09T00:00:00"/>
    <n v="54"/>
    <n v="5"/>
    <s v="Adultez"/>
    <m/>
    <s v="Ninguno"/>
    <s v="Ninguno"/>
    <m/>
    <s v="Beneficiario"/>
    <m/>
    <s v="SIN DATO"/>
    <s v="Ninguna"/>
    <s v="Valle Del Guamuez"/>
    <m/>
    <n v="313391420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8/02/2022"/>
    <n v="102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5298571"/>
    <s v="CC5298571"/>
    <s v="GILBERTO "/>
    <s v="NONE"/>
    <s v="ACOSTA "/>
    <s v="QUINTERO"/>
    <d v="1948-10-22T00:00:00"/>
    <n v="73"/>
    <n v="6"/>
    <s v="Persona mayor"/>
    <m/>
    <s v="Ninguno"/>
    <s v="Ninguno"/>
    <m/>
    <s v="Beneficiario"/>
    <m/>
    <s v="SIN DATO"/>
    <s v="Ninguna"/>
    <s v="Valle Del Guamuez"/>
    <m/>
    <n v="3228265252"/>
    <s v="Urbana"/>
    <m/>
    <x v="0"/>
    <x v="0"/>
    <s v="PUTUMAYO"/>
    <x v="0"/>
    <x v="0"/>
    <x v="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s v="28/02/2022"/>
    <n v="6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41115078"/>
    <s v="CC41115078"/>
    <s v="MARGARITA "/>
    <s v="NONE"/>
    <s v="CUARAN"/>
    <s v="NOAP"/>
    <d v="1948-04-29T00:00:00"/>
    <n v="73"/>
    <n v="6"/>
    <s v="Persona mayor"/>
    <m/>
    <s v="Ninguno"/>
    <s v="Ninguno"/>
    <m/>
    <s v="Beneficiario"/>
    <m/>
    <s v="SIN DATO"/>
    <s v="Ninguna"/>
    <s v="Valle Del Guamuez"/>
    <m/>
    <n v="3204042131"/>
    <s v="Urbana"/>
    <m/>
    <x v="0"/>
    <x v="0"/>
    <s v="PUTUMAYO"/>
    <x v="0"/>
    <x v="0"/>
    <x v="0"/>
    <s v="I10X"/>
    <m/>
    <m/>
    <m/>
    <s v="Hipertension esencial (primaria)"/>
    <s v="Procedimiento"/>
    <n v="1"/>
    <s v="01896101"/>
    <s v="MONITOREO DE PRESION ARTERIAL SISTEMICA ( TELEMETRIA )"/>
    <s v="01/02/2022"/>
    <n v="6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5177676"/>
    <s v="CC55177676"/>
    <s v="CLAUDIA "/>
    <s v="CRISTINA"/>
    <s v="PEREZ  "/>
    <s v="NOAP"/>
    <d v="1976-10-12T00:00:00"/>
    <n v="45"/>
    <n v="5"/>
    <s v="Adultez"/>
    <m/>
    <s v="Ninguno"/>
    <s v="Ninguno"/>
    <m/>
    <s v="Beneficiario"/>
    <m/>
    <s v="SIN DATO"/>
    <s v="Ninguna"/>
    <s v="Valle Del Guamuez"/>
    <m/>
    <n v="310786225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03/02/2022"/>
    <n v="6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2998535"/>
    <s v="CC12998535"/>
    <s v="OSWALDO "/>
    <s v="ABELARDO "/>
    <s v="CORDOBA "/>
    <s v="MEJIA "/>
    <d v="1970-06-24T00:00:00"/>
    <n v="51"/>
    <n v="5"/>
    <s v="Adultez"/>
    <s v="Adulto Mayor"/>
    <s v="Ninguno"/>
    <s v="Ninguno"/>
    <m/>
    <s v="Beneficiario"/>
    <m/>
    <s v="SIN DATO"/>
    <s v="Ninguna"/>
    <s v="Valle Del Guamuez"/>
    <m/>
    <n v="3206980814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8/02/2022"/>
    <n v="12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3439158"/>
    <s v="CC3439158"/>
    <s v="CRUZ "/>
    <s v="MARIA "/>
    <s v="ZAPATA "/>
    <s v="VANEGAS "/>
    <d v="1942-08-08T00:00:00"/>
    <n v="79"/>
    <n v="6"/>
    <s v="Persona mayor"/>
    <m/>
    <s v="Ninguno"/>
    <s v="Ninguno"/>
    <m/>
    <s v="Beneficiario"/>
    <m/>
    <s v="SIN DATO"/>
    <s v="Ninguna"/>
    <s v="Valle Del Guamuez"/>
    <m/>
    <n v="310552261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8"/>
    <s v="COLESTEROL TOTAL"/>
    <s v="03/02/2022"/>
    <n v="78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27185836"/>
    <s v="CC27185836"/>
    <s v="FLORINDA "/>
    <s v="NONE"/>
    <s v="DIAZ "/>
    <s v="RODRIGUEZ "/>
    <d v="1964-07-20T00:00:00"/>
    <n v="57"/>
    <n v="5"/>
    <s v="Adultez"/>
    <m/>
    <s v="Ninguno"/>
    <s v="Ninguno"/>
    <m/>
    <s v="Beneficiario"/>
    <m/>
    <s v="SIN DATO"/>
    <s v="Ninguna"/>
    <s v="Valle Del Guamuez"/>
    <m/>
    <n v="3214989038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68"/>
    <s v="TRIGLICERIDOS"/>
    <s v="03/02/2022"/>
    <n v="8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9173481"/>
    <s v="CC19173481"/>
    <s v="TIBERIO "/>
    <s v="NONE"/>
    <s v="GIRALDO "/>
    <s v="ARBELAEZ "/>
    <d v="1952-04-09T00:00:00"/>
    <n v="69"/>
    <n v="6"/>
    <s v="Persona mayor"/>
    <m/>
    <s v="Ninguno"/>
    <s v="Ninguno"/>
    <m/>
    <s v="Beneficiario"/>
    <m/>
    <s v="SIN DATO"/>
    <s v="Ninguna"/>
    <s v="Valle Del Guamuez"/>
    <m/>
    <n v="320610260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03/02/2022"/>
    <n v="66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Sustituto Pensional"/>
    <s v="AC"/>
    <m/>
    <s v="CC"/>
    <n v="867232"/>
    <s v="CC867232"/>
    <s v="MANUEL "/>
    <s v="NONE"/>
    <s v="ARANDA "/>
    <s v="VIGO "/>
    <d v="1945-04-28T00:00:00"/>
    <n v="76"/>
    <n v="6"/>
    <s v="Persona mayor"/>
    <m/>
    <s v="Ninguno"/>
    <s v="Ninguno"/>
    <m/>
    <s v="Beneficiario"/>
    <m/>
    <s v="SIN DATO"/>
    <s v="Ninguna"/>
    <s v="Valle Del Guamuez"/>
    <m/>
    <n v="3507418895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2207"/>
    <s v="HEMOGRAMA I ( HEMOGLOBINA HEMATOCRITO Y LEUCOGRAMA ) MANUAL"/>
    <s v="03/02/2022"/>
    <n v="22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98332526"/>
    <s v="CC98332526"/>
    <s v="LUIS"/>
    <s v="ALBERTO"/>
    <s v="CABRERA"/>
    <s v="TAPIA"/>
    <d v="1964-05-30T00:00:00"/>
    <n v="57"/>
    <n v="5"/>
    <s v="Adultez"/>
    <s v="Otro Grupo Poblacional"/>
    <s v="Ninguno"/>
    <s v="Ninguno"/>
    <m/>
    <s v="Beneficiario"/>
    <m/>
    <s v="Con discapacidad"/>
    <s v="Ninguna"/>
    <s v="Villagarzón"/>
    <m/>
    <n v="316841336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5"/>
    <s v="COLESTEROL DE ALTA DENSIDAD"/>
    <s v="03/02/2022"/>
    <n v="4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361"/>
    <s v="CC27355361"/>
    <s v="ROSARIO"/>
    <s v="YOMAR"/>
    <s v="ORTEGA"/>
    <s v="BENAVIDES"/>
    <d v="1960-12-14T00:00:00"/>
    <n v="61"/>
    <n v="6"/>
    <s v="Persona mayor"/>
    <s v="Otro Grupo Poblacional"/>
    <s v="Ninguno"/>
    <s v="Ninguno"/>
    <m/>
    <s v="Beneficiario"/>
    <m/>
    <s v="Con discapacidad"/>
    <s v="Ninguna"/>
    <s v="Mocoa"/>
    <m/>
    <n v="3125490553"/>
    <s v="Urbana"/>
    <m/>
    <x v="0"/>
    <x v="0"/>
    <s v="PUTUMAYO"/>
    <x v="0"/>
    <x v="0"/>
    <x v="0"/>
    <s v="I10X"/>
    <m/>
    <m/>
    <m/>
    <s v="Hipertension esencial (primaria)"/>
    <s v="Procedimiento"/>
    <n v="1"/>
    <s v="01890366"/>
    <s v="CONSULTA DE CONTROL O DE SEGUIMIENTO POR ESPECIALISTA EN MEDICINA INTERNA"/>
    <s v="01/02/2022"/>
    <n v="66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6479"/>
    <s v="CC1124866479"/>
    <s v="JUAN"/>
    <s v="CAMILO"/>
    <s v="LOPEZ"/>
    <s v="DELGADO"/>
    <d v="1998-11-03T00:00:00"/>
    <n v="23"/>
    <n v="4"/>
    <s v="Juventud"/>
    <s v="Otro Grupo Poblacional"/>
    <s v="Desplazamiento"/>
    <s v="Desplazamiento forzado"/>
    <m/>
    <s v="Beneficiario"/>
    <m/>
    <s v="Con discapacidad"/>
    <s v="Ninguna"/>
    <s v="Mocoa"/>
    <m/>
    <n v="3222492454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03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18"/>
    <s v="CC41181518"/>
    <s v="OLGA"/>
    <s v="ISABEL"/>
    <s v="RAMIREZ"/>
    <s v="YANDUN"/>
    <d v="1969-09-21T00:00:00"/>
    <n v="52"/>
    <n v="5"/>
    <s v="Adultez"/>
    <s v="Otro Grupo Poblacional"/>
    <s v="Desplazamiento"/>
    <s v="Desplazamiento forzado"/>
    <m/>
    <s v="Beneficiario"/>
    <m/>
    <s v="Sin discapacidad"/>
    <s v="Ninguna"/>
    <s v="Villagarzón"/>
    <m/>
    <n v="3208529488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3/02/2022"/>
    <n v="90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280"/>
    <s v="CC18122280"/>
    <s v="CESAR"/>
    <s v="AUGUSTO"/>
    <s v="MARTINEZ"/>
    <s v="ALBAN"/>
    <d v="1953-11-04T00:00:00"/>
    <n v="68"/>
    <n v="6"/>
    <s v="Persona mayor"/>
    <s v="Otro Grupo Poblacional"/>
    <s v="Ninguno"/>
    <s v="Ninguno"/>
    <m/>
    <s v="Beneficiario"/>
    <m/>
    <s v="Sin discapacidad"/>
    <s v="Ninguna"/>
    <s v="Mocoa"/>
    <m/>
    <n v="311594908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7/02/2022"/>
    <n v="6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723"/>
    <s v="CC27474723"/>
    <s v="ESTHER"/>
    <s v="ROSARIO"/>
    <s v="CARLOSAMA"/>
    <s v="BURBANO"/>
    <d v="1970-06-17T00:00:00"/>
    <n v="51"/>
    <n v="5"/>
    <s v="Adultez"/>
    <s v="Otro Grupo Poblacional"/>
    <s v="Desplazamiento"/>
    <s v="Homicidio"/>
    <m/>
    <s v="Beneficiario"/>
    <m/>
    <s v="Sin discapacidad"/>
    <s v="Ninguna"/>
    <s v="Mocoa"/>
    <m/>
    <n v="311480359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22/02/2022"/>
    <n v="6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297242"/>
    <s v="CC5297242"/>
    <s v="CARLOS"/>
    <s v="ASSUR"/>
    <s v="RODRIGUEZ"/>
    <s v="LIEVANO"/>
    <d v="1944-08-14T00:00:00"/>
    <n v="77"/>
    <n v="6"/>
    <s v="Persona mayor"/>
    <s v="Otro Grupo Poblacional"/>
    <s v="Ninguno"/>
    <s v="Ninguno"/>
    <m/>
    <s v="Beneficiario"/>
    <m/>
    <s v="Sin discapacidad"/>
    <s v="Ninguna"/>
    <s v="Mocoa"/>
    <m/>
    <n v="3103772249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6"/>
    <s v="EXTENDIDO DE SANGRE PERIFERICA ESTUDIO DE MORFOLOGIA"/>
    <s v="21/02/2022"/>
    <n v="69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60414"/>
    <s v="CC27360414"/>
    <s v="RUTH"/>
    <s v="ADRIANA"/>
    <s v="GOMEZ"/>
    <s v="LUNA"/>
    <d v="1963-10-15T00:00:00"/>
    <n v="58"/>
    <n v="5"/>
    <s v="Adultez"/>
    <s v="Otro Grupo Poblacional"/>
    <s v="Ninguno"/>
    <s v="Ninguno"/>
    <m/>
    <s v="Beneficiario"/>
    <m/>
    <s v="SIN DATO"/>
    <s v="Ninguna"/>
    <s v="Mocoa"/>
    <m/>
    <n v="3115268686"/>
    <s v="Urbana"/>
    <m/>
    <x v="0"/>
    <x v="5"/>
    <s v="PUTUMAYO"/>
    <x v="5"/>
    <x v="5"/>
    <x v="5"/>
    <s v="I10X"/>
    <m/>
    <m/>
    <m/>
    <s v="Hipertension esencial (primaria)"/>
    <s v="Procedimiento"/>
    <n v="1"/>
    <s v="01890105"/>
    <s v="ATENCION ( VISITA ) DOMICILIARIA - POR ENFERMERIA. -- INCY : PROCEDIMIENTOS REALIZADOS POR ENFERMERA PROFESIONAL O AUXILIAR DE ENFERMERIA BAJO SU ESTRICTA SUPERVISION"/>
    <s v="01/02/2022"/>
    <n v="56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42113"/>
    <s v="CC18142113"/>
    <s v="RODOLFO"/>
    <s v="AZARIAS"/>
    <s v="GOMEZ"/>
    <s v="DIAZ"/>
    <d v="1952-09-10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25210448"/>
    <s v="Urbana"/>
    <m/>
    <x v="0"/>
    <x v="3"/>
    <s v="PUTUMAYO"/>
    <x v="3"/>
    <x v="3"/>
    <x v="3"/>
    <s v="I10X"/>
    <m/>
    <m/>
    <m/>
    <s v="Hipertension esencial (primaria)"/>
    <s v="Procedimiento"/>
    <n v="1"/>
    <s v="01902210"/>
    <s v="HEMOGRAMA IV ( HEMOGLOBINA HEMATOCRITO RECUENTO DE ERITROCITOS INDICES ERITROCITARIOS LEUCOGRAMA RECUENTO DE PLAQUETAS INDICES PLAQUETARIOS Y MORFOLOGIA ELECTRONICA E HISTOGRAMA ) AUTOMATIZADO"/>
    <s v="21/02/2022"/>
    <n v="150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25171"/>
    <s v="CC39825171"/>
    <s v="YENNY"/>
    <s v="ALEXANDRA"/>
    <s v="RAMIREZ"/>
    <s v="GOMEZ"/>
    <d v="1969-05-26T00:00:00"/>
    <n v="52"/>
    <n v="5"/>
    <s v="Adultez"/>
    <s v="Otro Grupo Poblacional"/>
    <s v="Ninguno"/>
    <s v="Ninguno"/>
    <m/>
    <s v="Beneficiario"/>
    <m/>
    <s v="SIN DATO"/>
    <s v="Ninguna"/>
    <s v="Mocoa"/>
    <m/>
    <n v="3135992145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43"/>
    <s v="GLUCOSA PRE Y POST PRANDIAL"/>
    <s v="21/02/2022"/>
    <n v="13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344"/>
    <s v="CC18123344"/>
    <s v="JULIO"/>
    <s v="BAIRON"/>
    <s v="VIVEROS"/>
    <s v="CHAVEZ"/>
    <d v="1960-08-15T00:00:00"/>
    <n v="61"/>
    <n v="6"/>
    <s v="Persona mayor"/>
    <s v="Otro Grupo Poblacional"/>
    <s v="Ninguno"/>
    <s v="Ninguno"/>
    <m/>
    <s v="Beneficiario"/>
    <m/>
    <s v="SIN DATO"/>
    <s v="Ninguna"/>
    <s v="Mocoa"/>
    <m/>
    <n v="317576061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21/02/2022"/>
    <n v="209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1"/>
    <s v="CC27356161"/>
    <s v="MARIA"/>
    <s v="MARLENY"/>
    <s v="ANACONA"/>
    <s v="BERMEO"/>
    <d v="1967-12-12T00:00:00"/>
    <n v="54"/>
    <n v="5"/>
    <s v="Adultez"/>
    <s v="Otro Grupo Poblacional"/>
    <s v="Desplazamiento"/>
    <s v="Amenaza"/>
    <m/>
    <s v="Beneficiario"/>
    <m/>
    <s v="SIN DATO"/>
    <s v="Indígena"/>
    <s v="Mocoa"/>
    <m/>
    <n v="313857552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1/02/2022"/>
    <n v="9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62599"/>
    <s v="CC12962599"/>
    <s v="CAMPO"/>
    <s v="HUGO"/>
    <s v="BARRERA"/>
    <s v="BOTINA"/>
    <d v="1957-04-02T00:00:00"/>
    <n v="64"/>
    <n v="6"/>
    <s v="Persona mayor"/>
    <s v="Otro Grupo Poblacional"/>
    <s v="Ninguno"/>
    <s v="Ninguno"/>
    <m/>
    <s v="Beneficiario"/>
    <m/>
    <s v="SIN DATO"/>
    <s v="Ninguna"/>
    <s v="Mocoa"/>
    <m/>
    <n v="3136933924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266"/>
    <s v="CONSULTA DE PRIMERA VEZ POR ESPECIALISTA EN MEDICINA INTERNA"/>
    <s v="16/02/2022"/>
    <n v="9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4920"/>
    <s v="CC41104920"/>
    <s v="MARTHA"/>
    <s v="CECILIA"/>
    <s v="PAZ"/>
    <s v="PAYAGUAJE"/>
    <d v="1965-12-01T00:00:00"/>
    <n v="56"/>
    <n v="5"/>
    <s v="Adultez"/>
    <s v="Otro Grupo Poblacional"/>
    <s v="Desplazamiento"/>
    <s v="Desaparición forzada"/>
    <m/>
    <s v="Beneficiario"/>
    <m/>
    <s v="SIN DATO"/>
    <s v="Indígena"/>
    <s v="Mocoa"/>
    <m/>
    <n v="3164059061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5/02/2022"/>
    <n v="16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F"/>
    <m/>
    <s v="CC"/>
    <n v="27128205"/>
    <s v="CC27128205"/>
    <s v="ELVIA"/>
    <s v="MARIA"/>
    <s v="CORTEZ"/>
    <s v="LANDAZURI"/>
    <d v="1937-08-24T00:00:00"/>
    <n v="84"/>
    <n v="6"/>
    <s v="Persona mayor"/>
    <s v="Discapacidad"/>
    <s v="Ninguno"/>
    <s v="Ninguno"/>
    <m/>
    <s v="Beneficiario"/>
    <m/>
    <s v="Con discapacidad"/>
    <s v="Negro, afrocolombiano"/>
    <s v="Villagarzón"/>
    <m/>
    <n v="313375644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266"/>
    <s v="CONSULTA DE PRIMERA VEZ POR ESPECIALISTA EN MEDICINA INTERNA"/>
    <s v="16/02/2022"/>
    <n v="9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5591984"/>
    <s v="CC25591984"/>
    <s v="MARIA"/>
    <s v="DIVA"/>
    <s v="CAICEDO"/>
    <s v="VELAZCO"/>
    <d v="1950-01-22T00:00:00"/>
    <n v="72"/>
    <n v="6"/>
    <s v="Persona mayor"/>
    <s v="Otro Grupo Poblacional"/>
    <s v="Desplazamiento"/>
    <s v="Homicidio"/>
    <m/>
    <s v="Beneficiario"/>
    <m/>
    <s v="SIN DATO"/>
    <s v="Ninguna"/>
    <s v="Mocoa"/>
    <m/>
    <n v="312442900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22/02/2022"/>
    <n v="9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861"/>
    <s v="CC27362861"/>
    <s v="ELIZABETH"/>
    <s v="NONE"/>
    <s v="RIVERA"/>
    <s v="JIMENEZ"/>
    <d v="1961-04-28T00:00:00"/>
    <n v="60"/>
    <n v="6"/>
    <s v="Persona mayor"/>
    <s v="Otro Grupo Poblacional"/>
    <s v="Ninguno"/>
    <s v="Ninguno"/>
    <m/>
    <s v="Beneficiario"/>
    <m/>
    <s v="SIN DATO"/>
    <s v="Ninguna"/>
    <s v="Mocoa"/>
    <m/>
    <n v="3209520374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s v="28/02/2022"/>
    <n v="9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7995"/>
    <s v="CC30737995"/>
    <s v="ANA"/>
    <s v="CRISTINA"/>
    <s v="NARVAEZ"/>
    <s v="MUÑOZ"/>
    <d v="1966-07-25T00:00:00"/>
    <n v="55"/>
    <n v="5"/>
    <s v="Adultez"/>
    <s v="Otro Grupo Poblacional"/>
    <s v="Ninguno"/>
    <s v="Ninguno"/>
    <m/>
    <s v="Beneficiario"/>
    <m/>
    <s v="SIN DATO"/>
    <s v="Ninguna"/>
    <s v="Mocoa"/>
    <m/>
    <n v="3133967423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5004"/>
    <s v="MONITOREO AMBULATORIO DE PRESION ARTERIAL SISTEMICA"/>
    <s v="18/02/2022"/>
    <n v="9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1299"/>
    <s v="CC18101299"/>
    <s v="LUIS"/>
    <s v="ALFONSO"/>
    <s v="BENAVIDES"/>
    <s v="VIVAS"/>
    <d v="1963-02-09T00:00:00"/>
    <n v="59"/>
    <n v="5"/>
    <s v="Adultez"/>
    <s v="Otro Grupo Poblacional"/>
    <s v="Ninguno"/>
    <s v="Ninguno"/>
    <m/>
    <s v="Beneficiario"/>
    <m/>
    <s v="SIN DATO"/>
    <s v="Ninguna"/>
    <s v="Villagarzón"/>
    <m/>
    <n v="3118442860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08/02/2022"/>
    <n v="9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763603"/>
    <s v="CC4763603"/>
    <s v="PEDRO"/>
    <s v="NONE"/>
    <s v="DAZA"/>
    <s v="PEREZ"/>
    <d v="1964-02-20T00:00:00"/>
    <n v="58"/>
    <n v="5"/>
    <s v="Adultez"/>
    <s v="Otro Grupo Poblacional"/>
    <s v="Desplazamiento"/>
    <s v="Perdida de Bienes Muebles o Inmuebles"/>
    <m/>
    <s v="Beneficiario"/>
    <m/>
    <s v="SIN DATO"/>
    <s v="Indígena"/>
    <s v="Mocoa"/>
    <m/>
    <n v="314631102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9"/>
    <s v="POTASIO EN SUERO U OTROS FLUIDOS"/>
    <s v="28/02/2022"/>
    <n v="8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C"/>
    <m/>
    <s v="CC"/>
    <n v="27353713"/>
    <s v="CC27353713"/>
    <s v="GLORIA"/>
    <s v="ISABEL"/>
    <s v="ACOSTA"/>
    <s v="PANTOJA"/>
    <d v="1952-05-21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34163714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0P0001554"/>
    <s v="COCIENTE DE ALBUMINURIA CREATINURIA"/>
    <s v="28/02/2022"/>
    <n v="8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8472158"/>
    <s v="CC98472158"/>
    <s v="JESUS"/>
    <s v="ALBEIRO"/>
    <s v="SUAREZ"/>
    <s v="CORTEZ"/>
    <d v="1974-05-17T00:00:00"/>
    <n v="47"/>
    <n v="5"/>
    <s v="Adultez"/>
    <s v="Otro Grupo Poblacional"/>
    <s v="Ninguno"/>
    <s v="Ninguno"/>
    <m/>
    <s v="Beneficiario"/>
    <m/>
    <s v="SIN DATO"/>
    <s v="Ninguna"/>
    <s v="Mocoa"/>
    <m/>
    <n v="311440923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8"/>
    <s v="COLESTEROL TOTAL"/>
    <s v="28/02/2022"/>
    <n v="11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9814150"/>
    <s v="CC29814150"/>
    <s v="SILVIA"/>
    <s v="NONE"/>
    <s v="GORDILLO"/>
    <s v="GUZMAN"/>
    <d v="1966-03-10T00:00:00"/>
    <n v="55"/>
    <n v="5"/>
    <s v="Adultez"/>
    <s v="Otro Grupo Poblacional"/>
    <s v="Ninguno"/>
    <s v="Ninguno"/>
    <m/>
    <s v="Beneficiario"/>
    <m/>
    <s v="SIN DATO"/>
    <s v="Ninguna"/>
    <s v="Mocoa"/>
    <m/>
    <n v="3202871265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95"/>
    <s v="CREATININA EN SUERO U OTROS FLUIDOS"/>
    <s v="28/02/2022"/>
    <n v="11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3600218"/>
    <s v="CC43600218"/>
    <s v="ILDA"/>
    <s v="BERENICE"/>
    <s v="TORO"/>
    <s v="GOMEZ"/>
    <d v="1976-01-10T00:00:00"/>
    <n v="46"/>
    <n v="5"/>
    <s v="Adultez"/>
    <s v="Otro Grupo Poblacional"/>
    <s v="Ninguno"/>
    <s v="Ninguno"/>
    <m/>
    <s v="Beneficiario"/>
    <m/>
    <s v="SIN DATO"/>
    <s v="Ninguna"/>
    <s v="Mocoa"/>
    <m/>
    <n v="3103046456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7106"/>
    <s v="UROANALISIS"/>
    <s v="28/02/2022"/>
    <n v="8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724"/>
    <s v="CC18100724"/>
    <s v="JOSE"/>
    <s v="IGNACIO"/>
    <s v="DIAZ"/>
    <s v="HUERTAS"/>
    <d v="1958-06-10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12429782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2207"/>
    <s v="HEMOGRAMA I ( HEMOGLOBINA HEMATOCRITO Y LEUCOGRAMA ) MANUAL"/>
    <s v="28/02/2022"/>
    <n v="8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506"/>
    <s v="CC27359506"/>
    <s v="FANNY"/>
    <s v="MAGOLA"/>
    <s v="PANTOJA"/>
    <s v="DE PIPICANO"/>
    <d v="1957-11-30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11236492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28/02/2022"/>
    <n v="9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385"/>
    <s v="CC27474385"/>
    <s v="AMANDA"/>
    <s v="NONE"/>
    <s v="RIASCOS"/>
    <s v="CHINGAL"/>
    <d v="1956-07-26T00:00:00"/>
    <n v="65"/>
    <n v="6"/>
    <s v="Persona mayor"/>
    <s v="Otro Grupo Poblacional"/>
    <s v="Ninguno"/>
    <s v="Ninguno"/>
    <m/>
    <s v="Beneficiario"/>
    <m/>
    <s v="SIN DATO"/>
    <s v="Ninguna"/>
    <s v="Mocoa"/>
    <m/>
    <n v="3124811944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41"/>
    <s v="GLUCOSA EN SUERO U OTRO FLUIDO DIFERENTE A ORINA"/>
    <s v="28/02/2022"/>
    <n v="9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Beneficiario"/>
    <s v="AC"/>
    <m/>
    <s v="CC"/>
    <n v="27353888"/>
    <s v="CC27353888"/>
    <s v="MARIA"/>
    <s v="FANNY"/>
    <s v="MORALES"/>
    <s v="VALENCIA"/>
    <d v="1957-04-28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21245447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28/02/2022"/>
    <n v="160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537"/>
    <s v="CC27362537"/>
    <s v="FANNY"/>
    <s v="NONE"/>
    <s v="BOLAÑOS"/>
    <s v="DE GILON"/>
    <d v="1933-08-01T00:00:00"/>
    <n v="88"/>
    <n v="6"/>
    <s v="Persona mayor"/>
    <s v="Otro Grupo Poblacional"/>
    <s v="Ninguno"/>
    <s v="Ninguno"/>
    <m/>
    <s v="Beneficiario"/>
    <m/>
    <s v="SIN DATO"/>
    <s v="Ninguna"/>
    <s v="Mocoa"/>
    <m/>
    <n v="3108867982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09/02/2022"/>
    <n v="110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7887"/>
    <s v="CC5347887"/>
    <s v="EDUARDO"/>
    <s v="ANTONIO"/>
    <s v="ALVAREZ"/>
    <s v="BOLAÑOS"/>
    <d v="1945-07-24T00:00:00"/>
    <n v="76"/>
    <n v="6"/>
    <s v="Persona mayor"/>
    <s v="Otro Grupo Poblacional"/>
    <s v="Ninguno"/>
    <s v="Ninguno"/>
    <m/>
    <s v="Beneficiario"/>
    <m/>
    <s v="SIN DATO"/>
    <s v="Ninguna"/>
    <s v="Mocoa"/>
    <m/>
    <n v="3123727196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1/02/2022"/>
    <n v="134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9835168"/>
    <s v="CC39835168"/>
    <s v="CARMEN"/>
    <s v="RITA"/>
    <s v="ROJAS"/>
    <s v="VARGAS"/>
    <d v="1953-01-18T00:00:00"/>
    <n v="69"/>
    <n v="6"/>
    <s v="Persona mayor"/>
    <s v="Otro Grupo Poblacional"/>
    <s v="Desplazamiento"/>
    <s v="Homicidio"/>
    <m/>
    <s v="Beneficiario"/>
    <m/>
    <s v="SIN DATO"/>
    <s v="Ninguna"/>
    <s v="Villagarzón"/>
    <m/>
    <n v="3114428532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5/02/2022"/>
    <n v="75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651"/>
    <s v="CC18122651"/>
    <s v="VICENTE"/>
    <s v="WILLIAM"/>
    <s v="CASTILLO"/>
    <s v="DELGADO"/>
    <d v="1958-07-20T00:00:00"/>
    <n v="63"/>
    <n v="6"/>
    <s v="Persona mayor"/>
    <s v="Otro Grupo Poblacional"/>
    <s v="Ninguno"/>
    <s v="Ninguno"/>
    <m/>
    <s v="Beneficiario"/>
    <m/>
    <s v="SIN DATO"/>
    <s v="Negro, afrocolombiano"/>
    <s v="Mocoa"/>
    <m/>
    <n v="3138536665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25/02/2022"/>
    <n v="569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3540"/>
    <s v="CC18123540"/>
    <s v="ABRAHAM"/>
    <s v="NONE"/>
    <s v="BERMEO"/>
    <s v="MACIAS"/>
    <d v="1961-06-03T00:00:00"/>
    <n v="60"/>
    <n v="6"/>
    <s v="Persona mayor"/>
    <s v="Otro Grupo Poblacional"/>
    <s v="Ninguno"/>
    <s v="Ninguno"/>
    <m/>
    <s v="Beneficiario"/>
    <m/>
    <s v="SIN DATO"/>
    <s v="Indígena"/>
    <s v="Villagarzón"/>
    <m/>
    <n v="3214499772"/>
    <s v="Urbana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25/02/2022"/>
    <n v="113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0377"/>
    <s v="CC41180377"/>
    <s v="MIRIAM"/>
    <s v="DEL CARMEN"/>
    <s v="CEBALLOS"/>
    <s v="CABRERA"/>
    <d v="1962-03-20T00:00:00"/>
    <n v="59"/>
    <n v="5"/>
    <s v="Adultez"/>
    <s v="Otro Grupo Poblacional"/>
    <s v="Ninguno"/>
    <s v="Ninguno"/>
    <m/>
    <s v="Beneficiario"/>
    <m/>
    <s v="SIN DATO"/>
    <s v="Ninguna"/>
    <s v="Villagarzón"/>
    <m/>
    <n v="3203338846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1423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70357"/>
    <s v="CC97470357"/>
    <s v="MARIANO"/>
    <s v="NONE"/>
    <s v="JUAGIBIOY"/>
    <s v="MAVISOY"/>
    <d v="1961-08-07T00:00:00"/>
    <n v="60"/>
    <n v="6"/>
    <s v="Persona mayor"/>
    <s v="Otro Grupo Poblacional"/>
    <s v="Ninguno"/>
    <s v="Ninguno"/>
    <m/>
    <s v="Beneficiario"/>
    <m/>
    <s v="SIN DATO"/>
    <s v="Indígena"/>
    <s v="Mocoa"/>
    <m/>
    <n v="3117301171"/>
    <s v="Urbana"/>
    <m/>
    <x v="0"/>
    <x v="1"/>
    <s v="PUTUMAYO"/>
    <x v="1"/>
    <x v="1"/>
    <x v="1"/>
    <s v="I10X"/>
    <s v="E119"/>
    <m/>
    <m/>
    <s v="Hipertension esencial (primaria)"/>
    <s v="Medicamento"/>
    <n v="1"/>
    <s v="55895-06"/>
    <s v="AMLODIPINO TABLETAS 5 MG"/>
    <s v="07/02/2022"/>
    <n v="132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F"/>
    <m/>
    <s v="CC"/>
    <n v="18123167"/>
    <s v="CC18123167"/>
    <s v="ALIRIO"/>
    <s v="MARINO"/>
    <s v="CORAL"/>
    <s v="SOLARTE"/>
    <d v="1952-10-31T00:00:00"/>
    <n v="69"/>
    <n v="6"/>
    <s v="Persona mayor"/>
    <s v="Otro Grupo Poblacional"/>
    <s v="Ninguno"/>
    <s v="Ninguno"/>
    <m/>
    <s v="Beneficiario"/>
    <m/>
    <s v="SIN DATO"/>
    <s v="Ninguna"/>
    <s v="Mocoa"/>
    <m/>
    <n v="3118671060"/>
    <s v="Urbana"/>
    <m/>
    <x v="0"/>
    <x v="1"/>
    <s v="PUTUMAYO"/>
    <x v="1"/>
    <x v="1"/>
    <x v="1"/>
    <s v="I10X"/>
    <m/>
    <m/>
    <m/>
    <s v="Hipertension esencial (primaria)"/>
    <s v="Procedimiento"/>
    <n v="1"/>
    <s v="01907106"/>
    <s v="UROANALISIS"/>
    <s v="04/02/2022"/>
    <n v="1234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07"/>
    <s v="CC41181507"/>
    <s v="MARIA"/>
    <s v="FABIOLA"/>
    <s v="RECALDE"/>
    <s v="RAMIREZ"/>
    <d v="1972-08-03T00:00:00"/>
    <n v="49"/>
    <n v="5"/>
    <s v="Adultez"/>
    <s v="Otro Grupo Poblacional"/>
    <s v="Desplazamiento"/>
    <s v="Desplazamiento forzado"/>
    <m/>
    <s v="Beneficiario"/>
    <m/>
    <s v="SIN DATO"/>
    <s v="Ninguna"/>
    <s v="Villagarzón"/>
    <m/>
    <n v="3105158517"/>
    <s v="Urbana"/>
    <m/>
    <x v="0"/>
    <x v="1"/>
    <s v="PUTUMAYO"/>
    <x v="1"/>
    <x v="1"/>
    <x v="1"/>
    <s v="I10X"/>
    <m/>
    <m/>
    <m/>
    <s v="Hipertension esencial (primaria)"/>
    <s v="Procedimiento"/>
    <n v="1"/>
    <s v="01903895"/>
    <s v="CREATININA EN SUERO U OTROS FLUIDOS"/>
    <s v="04/02/2022"/>
    <n v="113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686"/>
    <s v="CC27359686"/>
    <s v="ROSMIRA"/>
    <s v="MARIA"/>
    <s v="CORREA"/>
    <s v="POSADA"/>
    <d v="1961-01-18T00:00:00"/>
    <n v="61"/>
    <n v="6"/>
    <s v="Persona mayor"/>
    <s v="Otro Grupo Poblacional"/>
    <s v="Ninguno"/>
    <s v="Ninguno"/>
    <m/>
    <s v="Beneficiario"/>
    <m/>
    <s v="SIN DATO"/>
    <s v="Ninguna"/>
    <s v="Villagarzón"/>
    <m/>
    <n v="3114527732"/>
    <s v="Urbana"/>
    <m/>
    <x v="0"/>
    <x v="1"/>
    <s v="PUTUMAYO"/>
    <x v="1"/>
    <x v="1"/>
    <x v="1"/>
    <s v="I10X"/>
    <m/>
    <m/>
    <m/>
    <s v="Hipertension esencial (primaria)"/>
    <s v="Procedimiento"/>
    <n v="1"/>
    <s v="01903841"/>
    <s v="GLUCOSA EN SUERO U OTRO FLUIDO DIFERENTE A ORINA"/>
    <s v="04/02/2022"/>
    <n v="53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674"/>
    <s v="CC18100674"/>
    <s v="HECTOR"/>
    <s v="MARINO"/>
    <s v="BENAVIDES"/>
    <s v="ANDRADE"/>
    <d v="1954-12-21T00:00:00"/>
    <n v="67"/>
    <n v="6"/>
    <s v="Persona mayor"/>
    <s v="Otro Grupo Poblacional"/>
    <s v="Ninguno"/>
    <s v="Ninguno"/>
    <m/>
    <s v="Beneficiario"/>
    <m/>
    <s v="SIN DATO"/>
    <s v="Ninguna"/>
    <s v="Villagarzón"/>
    <m/>
    <n v="3102160229"/>
    <s v="Urbana"/>
    <m/>
    <x v="0"/>
    <x v="1"/>
    <s v="PUTUMAYO"/>
    <x v="1"/>
    <x v="1"/>
    <x v="1"/>
    <s v="I10X"/>
    <s v="E119"/>
    <m/>
    <m/>
    <s v="Hipertension esencial (primaria)"/>
    <s v="Procedimiento"/>
    <n v="1"/>
    <s v="01903856"/>
    <s v="NITROGENO UREICO"/>
    <s v="04/02/2022"/>
    <n v="22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01032"/>
    <s v="CC18101032"/>
    <s v="OVETH"/>
    <s v="NONE"/>
    <s v="Rúales"/>
    <s v="TRUJILLO"/>
    <d v="1961-11-03T00:00:00"/>
    <n v="60"/>
    <n v="6"/>
    <s v="Persona mayor"/>
    <s v="Otro Grupo Poblacional"/>
    <s v="Ninguno"/>
    <s v="Ninguno"/>
    <m/>
    <s v="Beneficiario"/>
    <m/>
    <s v="SIN DATO"/>
    <s v="Ninguna"/>
    <s v="Mocoa"/>
    <m/>
    <n v="3143026110"/>
    <s v="Urbana"/>
    <m/>
    <x v="0"/>
    <x v="1"/>
    <s v="PUTUMAYO"/>
    <x v="1"/>
    <x v="1"/>
    <x v="1"/>
    <s v="I10X"/>
    <m/>
    <m/>
    <m/>
    <s v="Hipertension esencial (primaria)"/>
    <s v="Procedimiento"/>
    <n v="1"/>
    <s v="01903426"/>
    <s v="HEMOGLOBINA GLICOSILADA AUTOMATIZADA"/>
    <s v="04/02/2022"/>
    <n v="22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45712"/>
    <s v="CC18145712"/>
    <s v="FAUSTO"/>
    <s v="EMERSON"/>
    <s v="CAJIAO"/>
    <s v="CAJIAO"/>
    <d v="1978-12-02T00:00:00"/>
    <n v="43"/>
    <n v="5"/>
    <s v="Adultez"/>
    <s v="Otro Grupo Poblacional"/>
    <s v="Ninguno"/>
    <s v="Ninguno"/>
    <m/>
    <s v="Beneficiario"/>
    <m/>
    <s v="SIN DATO"/>
    <s v="Indígena"/>
    <s v="Mocoa"/>
    <m/>
    <n v="3105719214"/>
    <s v="Urbana"/>
    <m/>
    <x v="0"/>
    <x v="1"/>
    <s v="PUTUMAYO"/>
    <x v="1"/>
    <x v="1"/>
    <x v="1"/>
    <s v="I10X"/>
    <s v="E119"/>
    <m/>
    <m/>
    <s v="Hipertension esencial (primaria)"/>
    <s v="Procedimiento"/>
    <n v="1"/>
    <s v="01879111"/>
    <s v="TOMOGRAFIA COMPUTADA DE CRANEO SIMPLE"/>
    <s v="04/02/2022"/>
    <n v="20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79686"/>
    <s v="CC12979686"/>
    <s v="JOSE"/>
    <s v="LUIS"/>
    <s v="GUZMAN"/>
    <s v="BENAVIDES"/>
    <d v="1963-07-30T00:00:00"/>
    <n v="58"/>
    <n v="5"/>
    <s v="Adultez"/>
    <s v="Otro Grupo Poblacional"/>
    <s v="Ninguno"/>
    <s v="Ninguno"/>
    <m/>
    <s v="Beneficiario"/>
    <m/>
    <s v="SIN DATO"/>
    <s v="Ninguna"/>
    <s v="Mocoa"/>
    <m/>
    <n v="3112325047"/>
    <s v="Urbana"/>
    <m/>
    <x v="0"/>
    <x v="1"/>
    <s v="PUTUMAYO"/>
    <x v="1"/>
    <x v="1"/>
    <x v="1"/>
    <s v="I10X"/>
    <s v="E119"/>
    <m/>
    <m/>
    <s v="Hipertension esencial (primaria)"/>
    <s v="Insumo"/>
    <n v="1"/>
    <s v="00E0000004"/>
    <s v="DURAPREP SOLUCION PARA LAVADO PREQUIRURGICO"/>
    <s v="04/02/2022"/>
    <n v="22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085"/>
    <s v="CC27355085"/>
    <s v="MARIA"/>
    <s v="ELENA"/>
    <s v="MORA"/>
    <s v="LOPEZ"/>
    <d v="1955-12-03T00:00:00"/>
    <n v="66"/>
    <n v="6"/>
    <s v="Persona mayor"/>
    <s v="Otro Grupo Poblacional"/>
    <s v="Desplazamiento"/>
    <s v="Homicidio"/>
    <m/>
    <s v="Beneficiario"/>
    <m/>
    <s v="SIN DATO"/>
    <s v="Ninguna"/>
    <s v="Mocoa"/>
    <m/>
    <n v="3142052992"/>
    <s v="Urbana"/>
    <m/>
    <x v="0"/>
    <x v="1"/>
    <s v="PUTUMAYO"/>
    <x v="1"/>
    <x v="1"/>
    <x v="1"/>
    <s v="I10X"/>
    <s v="E119"/>
    <m/>
    <m/>
    <s v="Hipertension esencial (primaria)"/>
    <s v="Insumo"/>
    <n v="1"/>
    <s v="00E0000004"/>
    <s v="DURAPREP SOLUCION PARA LAVADO PREQUIRURGICO"/>
    <s v="04/02/2022"/>
    <n v="228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726791"/>
    <s v="CC3726791"/>
    <s v="GENERO"/>
    <s v="RAFAEL"/>
    <s v="MARTINEZ"/>
    <s v="MEZA"/>
    <d v="1953-10-04T00:00:00"/>
    <n v="68"/>
    <n v="6"/>
    <s v="Persona mayor"/>
    <s v="Otro Grupo Poblacional"/>
    <s v="Desplazamiento"/>
    <s v="Desplazamiento forzado"/>
    <m/>
    <s v="Beneficiario"/>
    <m/>
    <s v="SIN DATO"/>
    <s v="Ninguna"/>
    <s v="Mocoa"/>
    <m/>
    <n v="3228169415"/>
    <s v="Urbana"/>
    <m/>
    <x v="0"/>
    <x v="1"/>
    <s v="PUTUMAYO"/>
    <x v="1"/>
    <x v="1"/>
    <x v="1"/>
    <s v="I10X"/>
    <m/>
    <m/>
    <m/>
    <s v="Hipertension esencial (primaria)"/>
    <s v="Insumo"/>
    <n v="1"/>
    <s v="00E0000004"/>
    <s v="DURAPREP SOLUCION PARA LAVADO PREQUIRURGICO"/>
    <s v="04/02/2022"/>
    <n v="20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5016"/>
    <s v="CC18125016"/>
    <s v="CAMPO"/>
    <s v="ELIAS"/>
    <s v="HERNANDEZ"/>
    <s v="GARRETA"/>
    <d v="1969-04-22T00:00:00"/>
    <n v="52"/>
    <n v="5"/>
    <s v="Adultez"/>
    <s v="Adulto Mayor"/>
    <s v="Desplazamiento"/>
    <s v="Homicidio"/>
    <m/>
    <s v="Beneficiario"/>
    <m/>
    <s v="SIN DATO"/>
    <s v="Ninguna"/>
    <s v="Villagarzón"/>
    <m/>
    <n v="3118473607"/>
    <s v="Urbana"/>
    <m/>
    <x v="0"/>
    <x v="1"/>
    <s v="PUTUMAYO"/>
    <x v="1"/>
    <x v="1"/>
    <x v="1"/>
    <s v="I10X"/>
    <s v="E119"/>
    <m/>
    <m/>
    <s v="Hipertension esencial (primaria)"/>
    <s v="Insumo"/>
    <n v="1"/>
    <s v="00E0000004"/>
    <s v="DURAPREP SOLUCION PARA LAVADO PREQUIRURGICO"/>
    <s v="04/02/2022"/>
    <n v="32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884"/>
    <s v="CC18123884"/>
    <s v="CARLOS"/>
    <s v="HENRRY"/>
    <s v="CUELLAR"/>
    <s v="ROJAS"/>
    <d v="1964-05-15T00:00:00"/>
    <n v="57"/>
    <n v="5"/>
    <s v="Adultez"/>
    <s v="Otro Grupo Poblacional"/>
    <s v="Ninguno"/>
    <s v="Ninguno"/>
    <m/>
    <s v="Beneficiario"/>
    <m/>
    <s v="SIN DATO"/>
    <s v="Ninguna"/>
    <s v="Mocoa"/>
    <m/>
    <n v="3124081353"/>
    <s v="Urbana"/>
    <m/>
    <x v="0"/>
    <x v="1"/>
    <s v="PUTUMAYO"/>
    <x v="1"/>
    <x v="1"/>
    <x v="1"/>
    <s v="I10X"/>
    <m/>
    <m/>
    <m/>
    <s v="Hipertension esencial (primaria)"/>
    <s v="Procedimiento"/>
    <n v="1"/>
    <s v="01890701"/>
    <s v="CONSULTA DE URGENCIAS POR MEDICINA GENERAL"/>
    <s v="04/02/2022"/>
    <n v="32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F"/>
    <m/>
    <s v="CC"/>
    <n v="12957237"/>
    <s v="CC12957237"/>
    <s v="RAUL"/>
    <s v="NONE"/>
    <s v="ERAZO"/>
    <s v="MEJIA"/>
    <d v="1952-03-23T00:00:00"/>
    <n v="69"/>
    <n v="6"/>
    <s v="Persona mayor"/>
    <s v="Otro Grupo Poblacional"/>
    <s v="Ninguno"/>
    <s v="Ninguno"/>
    <m/>
    <s v="Beneficiario"/>
    <m/>
    <s v="SIN DATO"/>
    <s v="Ninguna"/>
    <s v="Mocoa"/>
    <m/>
    <n v="3144144883"/>
    <s v="Urbana"/>
    <m/>
    <x v="0"/>
    <x v="1"/>
    <s v="PUTUMAYO"/>
    <x v="1"/>
    <x v="1"/>
    <x v="1"/>
    <s v="I10X"/>
    <m/>
    <m/>
    <m/>
    <s v="Hipertension esencial (primaria)"/>
    <s v="Medicamento"/>
    <n v="1"/>
    <s v="19965499-11"/>
    <s v="LOSARTAN 50MG TABLETAS RECUBIERTAS"/>
    <s v="04/02/2022"/>
    <n v="261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1106333"/>
    <s v="CC41106333"/>
    <s v="ELIZABETH"/>
    <s v="NONE"/>
    <s v="BLANDON"/>
    <s v="TABARES"/>
    <d v="1966-05-15T00:00:00"/>
    <n v="55"/>
    <n v="5"/>
    <s v="Adultez"/>
    <s v="Otro Grupo Poblacional"/>
    <s v="Ninguno"/>
    <s v="Ninguno"/>
    <m/>
    <s v="Beneficiario"/>
    <m/>
    <s v="SIN DATO"/>
    <s v="Ninguna"/>
    <s v="Mocoa"/>
    <m/>
    <n v="3134342380"/>
    <s v="Urbana"/>
    <m/>
    <x v="0"/>
    <x v="1"/>
    <s v="PUTUMAYO"/>
    <x v="1"/>
    <x v="1"/>
    <x v="1"/>
    <s v="I10X"/>
    <m/>
    <m/>
    <m/>
    <s v="Hipertension esencial (primaria)"/>
    <s v="Medicamento"/>
    <n v="1"/>
    <s v="19934768-20"/>
    <s v="DICLOFENACO SODICO 75 MG/ 3 ML"/>
    <s v="04/02/2022"/>
    <n v="48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F"/>
    <m/>
    <s v="CC"/>
    <n v="69005201"/>
    <s v="CC69005201"/>
    <s v="CARMEN"/>
    <s v="ELISA"/>
    <s v="MUCHAVISOY"/>
    <s v="CHINDOY"/>
    <d v="1968-07-14T00:00:00"/>
    <n v="53"/>
    <n v="5"/>
    <s v="Adultez"/>
    <s v="Otro Grupo Poblacional"/>
    <s v="Ninguno"/>
    <s v="Ninguno"/>
    <m/>
    <s v="Beneficiario"/>
    <m/>
    <s v="SIN DATO"/>
    <s v="Indígena"/>
    <s v="Mocoa"/>
    <m/>
    <n v="3202014592"/>
    <s v="Urbana"/>
    <m/>
    <x v="0"/>
    <x v="1"/>
    <s v="PUTUMAYO"/>
    <x v="1"/>
    <x v="1"/>
    <x v="1"/>
    <s v="I10X"/>
    <s v="E119"/>
    <m/>
    <m/>
    <s v="Hipertension esencial (primaria)"/>
    <s v="Medicamento"/>
    <n v="1"/>
    <s v="29523-03"/>
    <s v="CLORURO DE SODIO AL 0.9%"/>
    <s v="04/02/2022"/>
    <n v="209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24374"/>
    <s v="CC30724374"/>
    <s v="NIDIA"/>
    <s v="MERCEDES"/>
    <s v="MURIEL"/>
    <s v="OTERO"/>
    <d v="1960-02-16T00:00:00"/>
    <n v="62"/>
    <n v="6"/>
    <s v="Persona mayor"/>
    <s v="Otro Grupo Poblacional"/>
    <s v="Ninguno"/>
    <s v="Ninguno"/>
    <m/>
    <s v="Beneficiario"/>
    <m/>
    <s v="SIN DATO"/>
    <s v="Ninguna"/>
    <s v="Mocoa"/>
    <m/>
    <n v="3203455215"/>
    <s v="Urbana"/>
    <m/>
    <x v="0"/>
    <x v="1"/>
    <s v="PUTUMAYO"/>
    <x v="1"/>
    <x v="1"/>
    <x v="1"/>
    <s v="I10X"/>
    <s v="E119"/>
    <m/>
    <m/>
    <s v="Hipertension esencial (primaria)"/>
    <s v="Medicamento"/>
    <n v="1"/>
    <s v="19922562-10"/>
    <s v="DIPIRONA 1 G /2ML"/>
    <s v="04/02/2022"/>
    <n v="8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602"/>
    <s v="CC18123602"/>
    <s v="RICHARD"/>
    <s v="JAIME"/>
    <s v="DELGADO"/>
    <s v="ROJAS"/>
    <d v="1962-12-22T00:00:00"/>
    <n v="59"/>
    <n v="5"/>
    <s v="Adultez"/>
    <s v="Otro Grupo Poblacional"/>
    <s v="Ninguno"/>
    <s v="Ninguno"/>
    <m/>
    <s v="Beneficiario"/>
    <m/>
    <s v="SIN DATO"/>
    <s v="Ninguna"/>
    <s v="Mocoa"/>
    <m/>
    <n v="3143261991"/>
    <s v="Urbana"/>
    <m/>
    <x v="0"/>
    <x v="2"/>
    <s v="PUTUMAYO"/>
    <x v="2"/>
    <x v="2"/>
    <x v="2"/>
    <s v="I10X"/>
    <m/>
    <m/>
    <m/>
    <s v="Hipertension esencial (primaria)"/>
    <s v="Procedimiento"/>
    <n v="1"/>
    <s v="01907106"/>
    <s v="UROANALISIS"/>
    <s v="12/02/2022"/>
    <n v="816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E"/>
    <n v="867232"/>
    <s v="CE867232"/>
    <s v="MANUEL"/>
    <s v="NONE"/>
    <s v="ARANDA"/>
    <s v="VIGO"/>
    <d v="1945-04-28T00:00:00"/>
    <n v="76"/>
    <n v="6"/>
    <s v="Persona mayor"/>
    <s v="Otro Grupo Poblacional"/>
    <s v="Ninguno"/>
    <s v="Ninguno"/>
    <m/>
    <s v="Beneficiario"/>
    <m/>
    <s v="SIN DATO"/>
    <s v="Ninguna"/>
    <s v="Mocoa"/>
    <m/>
    <n v="350741889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026"/>
    <s v="MICROALBUMINURIA AUTOMATIZADA EN ORINA PARCIAL"/>
    <s v="12/02/2022"/>
    <n v="46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4523"/>
    <s v="CC27354523"/>
    <s v="AURA"/>
    <s v="ELISA"/>
    <s v="MONTENEGRO"/>
    <s v="DE BASANTE"/>
    <d v="1956-07-30T00:00:00"/>
    <n v="65"/>
    <n v="6"/>
    <s v="Persona mayor"/>
    <s v="Otro Grupo Poblacional"/>
    <s v="Ninguno"/>
    <s v="Ninguno"/>
    <m/>
    <s v="Beneficiario"/>
    <m/>
    <s v="SIN DATO"/>
    <s v="Ninguna"/>
    <s v="Mocoa"/>
    <m/>
    <n v="313847143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81202"/>
    <s v="ECOCARDIOGRAMA TRANSTORACICO"/>
    <s v="12/02/2022"/>
    <n v="98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4399"/>
    <s v="CC27354399"/>
    <s v="IMELDA"/>
    <s v="GERARDINA"/>
    <s v="CHÁVEZ"/>
    <s v="SOLARTE"/>
    <d v="1956-04-05T00:00:00"/>
    <n v="65"/>
    <n v="6"/>
    <s v="Persona mayor"/>
    <s v="Otro Grupo Poblacional"/>
    <s v="Ninguno"/>
    <s v="Ninguno"/>
    <m/>
    <s v="Beneficiario"/>
    <m/>
    <s v="SIN DATO"/>
    <s v="Ninguna"/>
    <s v="Mocoa"/>
    <m/>
    <n v="3124472656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2277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C"/>
    <m/>
    <s v="CC"/>
    <n v="27358744"/>
    <s v="CC27358744"/>
    <s v="LILI"/>
    <s v="RAQUEL"/>
    <s v="MURIEL"/>
    <s v="SILVA"/>
    <d v="1940-01-31T00:00:00"/>
    <n v="82"/>
    <n v="6"/>
    <s v="Persona mayor"/>
    <s v="Adulto Mayor"/>
    <s v="Ninguno"/>
    <s v="Ninguno"/>
    <m/>
    <s v="Beneficiario"/>
    <m/>
    <s v="SIN DATO"/>
    <s v="Ninguna"/>
    <s v="Mocoa"/>
    <m/>
    <n v="3124813593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17/02/2022"/>
    <n v="20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00604"/>
    <s v="CC41100604"/>
    <s v="ANA"/>
    <s v="FELIX"/>
    <s v="PALACIO"/>
    <s v="COPETE"/>
    <d v="1952-05-15T00:00:00"/>
    <n v="69"/>
    <n v="6"/>
    <s v="Persona mayor"/>
    <s v="Otro Grupo Poblacional"/>
    <s v="Desplazamiento"/>
    <s v="Desplazamiento forzado"/>
    <m/>
    <s v="Beneficiario"/>
    <m/>
    <s v="SIN DATO"/>
    <s v="Negro, afrocolombiano"/>
    <s v="Villagarzón"/>
    <m/>
    <n v="320471484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1027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8207"/>
    <s v="CC18108207"/>
    <s v="RENE"/>
    <s v="NONE"/>
    <s v="NUSTES"/>
    <s v="CABEZAS"/>
    <d v="1958-05-04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44378895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101"/>
    <s v="ATENCION ( VISITA ) DOMICILIARIA - POR MEDICINA GENERAL"/>
    <s v="03/02/2022"/>
    <n v="1281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80325"/>
    <s v="CC97480325"/>
    <s v="MILLER"/>
    <s v="EDUARDO"/>
    <s v="JIMENEZ"/>
    <s v="BONILLA"/>
    <d v="1968-12-30T00:00:00"/>
    <n v="53"/>
    <n v="5"/>
    <s v="Adultez"/>
    <s v="Otro Grupo Poblacional"/>
    <s v="Ninguno"/>
    <s v="Ninguno"/>
    <m/>
    <s v="Beneficiario"/>
    <m/>
    <s v="SIN DATO"/>
    <s v="Ninguna"/>
    <s v="Mocoa"/>
    <m/>
    <n v="3214533836"/>
    <s v="Urbana"/>
    <m/>
    <x v="0"/>
    <x v="5"/>
    <s v="PUTUMAYO"/>
    <x v="5"/>
    <x v="5"/>
    <x v="5"/>
    <s v="I10X"/>
    <s v="E119"/>
    <m/>
    <m/>
    <s v="Hipertension esencial (primaria)"/>
    <s v="Medicamento"/>
    <n v="1"/>
    <s v="19942545-01"/>
    <s v="CALCITRIOL 0.5 MCG"/>
    <s v="08/02/2022"/>
    <n v="1547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7553"/>
    <s v="CC41107553"/>
    <s v="ALEXANDRA"/>
    <s v="NONE"/>
    <s v="VALENCIA"/>
    <s v="LASSO"/>
    <d v="1972-12-21T00:00:00"/>
    <n v="49"/>
    <n v="5"/>
    <s v="Adultez"/>
    <s v="Otro Grupo Poblacional"/>
    <s v="Ninguno"/>
    <s v="Ninguno"/>
    <m/>
    <s v="Beneficiario"/>
    <m/>
    <s v="SIN DATO"/>
    <s v="Ninguna"/>
    <s v="Mocoa"/>
    <m/>
    <n v="3104863331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3/02/2022"/>
    <n v="17835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19097"/>
    <s v="CC18119097"/>
    <s v="ANGEL"/>
    <s v="ARVEY"/>
    <s v="QUIÑONEZ"/>
    <s v="BRAVO"/>
    <d v="1968-06-29T00:00:00"/>
    <n v="53"/>
    <n v="5"/>
    <s v="Adultez"/>
    <s v="Otro Grupo Poblacional"/>
    <s v="Desplazamiento"/>
    <s v="Homicidio"/>
    <m/>
    <s v="Beneficiario"/>
    <m/>
    <s v="SIN DATO"/>
    <s v="Ninguna"/>
    <s v="Mocoa"/>
    <m/>
    <n v="3183440943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2208"/>
    <s v="HEMOGRAMA II ( HEMOGLOBINA HEMATOCRITO RECUENTO DE ERITROCITOS INDICES ERITROCITARIOS LEUCOGRAMA RECUENTO DE PLAQUETAS E INDICES PLAQUETARIOS ) SEMIAUTOMATIZADO"/>
    <s v="03/02/2022"/>
    <n v="602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6226"/>
    <s v="CC18126226"/>
    <s v="LEANDRO"/>
    <s v="LEÓN"/>
    <s v="GÓMEZ"/>
    <s v="GÓMEZ"/>
    <d v="1973-07-14T00:00:00"/>
    <n v="48"/>
    <n v="5"/>
    <s v="Adultez"/>
    <s v="Otro Grupo Poblacional"/>
    <s v="Ninguno"/>
    <s v="Ninguno"/>
    <m/>
    <s v="Beneficiario"/>
    <m/>
    <s v="SIN DATO"/>
    <s v="Ninguna"/>
    <s v="Villagarzón"/>
    <m/>
    <n v="3214627976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7106"/>
    <s v="UROANALISIS"/>
    <s v="03/02/2022"/>
    <n v="491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5655"/>
    <s v="CC1124865655"/>
    <s v="MARTHA"/>
    <s v="LILIANA"/>
    <s v="GARRETA"/>
    <s v="CHINDOY"/>
    <d v="1998-03-14T00:00:00"/>
    <n v="23"/>
    <n v="4"/>
    <s v="Juventud"/>
    <s v="Otro Grupo Poblacional"/>
    <s v="Ninguno"/>
    <s v="Ninguno"/>
    <m/>
    <s v="Beneficiario"/>
    <m/>
    <s v="SIN DATO"/>
    <s v="Ninguna"/>
    <s v="Mocoa"/>
    <m/>
    <n v="3235178913"/>
    <s v="Rural"/>
    <m/>
    <x v="0"/>
    <x v="2"/>
    <s v="PUTUMAYO"/>
    <x v="2"/>
    <x v="2"/>
    <x v="2"/>
    <s v="I10X"/>
    <m/>
    <m/>
    <m/>
    <s v="Hipertension esencial (primaria)"/>
    <s v="Procedimiento"/>
    <n v="1"/>
    <s v="01903824"/>
    <s v="CREATININA EN ORINA DE 24 HORAS"/>
    <s v="03/02/2022"/>
    <n v="981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5899"/>
    <s v="CC30735899"/>
    <s v="DORIS"/>
    <s v="AMALIA"/>
    <s v="TELLO"/>
    <s v="ERIRA"/>
    <d v="1965-12-21T00:00:00"/>
    <n v="56"/>
    <n v="5"/>
    <s v="Adultez"/>
    <s v="Otro Grupo Poblacional"/>
    <s v="Ninguno"/>
    <s v="Ninguno"/>
    <m/>
    <s v="Beneficiario"/>
    <m/>
    <s v="SIN DATO"/>
    <s v="Ninguna"/>
    <s v="Mocoa"/>
    <m/>
    <n v="315559344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5"/>
    <s v="COLESTEROL DE ALTA DENSIDAD"/>
    <s v="03/02/2022"/>
    <n v="777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40634"/>
    <s v="CC39840634"/>
    <s v="DORIS"/>
    <s v="ESPERANZA"/>
    <s v="BURBANO"/>
    <s v="GÓMEZ"/>
    <d v="1963-04-22T00:00:00"/>
    <n v="58"/>
    <n v="5"/>
    <s v="Adultez"/>
    <s v="Otro Grupo Poblacional"/>
    <s v="Desplazamiento"/>
    <s v="Desplazamiento forzado"/>
    <m/>
    <s v="Beneficiario"/>
    <m/>
    <s v="SIN DATO"/>
    <s v="Ninguna"/>
    <s v="Mocoa"/>
    <m/>
    <n v="3105570601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6"/>
    <s v="COLESTEROL DE BAJA DENSIDAD SEMIAUTOMATIZADO"/>
    <s v="03/02/2022"/>
    <n v="1146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6"/>
    <s v="CC27356166"/>
    <s v="DORIS"/>
    <s v="INES"/>
    <s v="OTAYA"/>
    <s v="ACUÑA"/>
    <d v="1967-01-15T00:00:00"/>
    <n v="55"/>
    <n v="5"/>
    <s v="Adultez"/>
    <s v="Otro Grupo Poblacional"/>
    <s v="Ninguno"/>
    <s v="Ninguno"/>
    <m/>
    <s v="Beneficiario"/>
    <m/>
    <s v="SIN DATO"/>
    <s v="Ninguna"/>
    <s v="Mocoa"/>
    <m/>
    <n v="3105570601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18"/>
    <s v="COLESTEROL TOTAL"/>
    <s v="03/02/2022"/>
    <n v="1256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Pensionado"/>
    <s v="AC"/>
    <m/>
    <s v="CC"/>
    <n v="27364399"/>
    <s v="CC27364399"/>
    <s v="MARIA"/>
    <s v="MARGARITA"/>
    <s v="CAMACHO"/>
    <s v="DE SOLARTE"/>
    <d v="1956-02-22T00:00:00"/>
    <n v="66"/>
    <n v="6"/>
    <s v="Persona mayor"/>
    <s v="Otro Grupo Poblacional"/>
    <s v="Ninguno"/>
    <s v="Ninguno"/>
    <m/>
    <s v="Beneficiario"/>
    <m/>
    <s v="SIN DATO"/>
    <s v="Ninguna"/>
    <s v="Villagarzón"/>
    <m/>
    <n v="320389851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1/02/2022"/>
    <n v="14491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5720"/>
    <s v="CC27355720"/>
    <s v="ELISA"/>
    <s v="VIRGINIA"/>
    <s v="REVELO"/>
    <s v="JURADO"/>
    <d v="1965-06-05T00:00:00"/>
    <n v="56"/>
    <n v="5"/>
    <s v="Adultez"/>
    <s v="Otro Grupo Poblacional"/>
    <s v="Ninguno"/>
    <s v="Ninguno"/>
    <m/>
    <s v="Beneficiario"/>
    <m/>
    <s v="SIN DATO"/>
    <s v="Ninguna"/>
    <s v="Mocoa"/>
    <m/>
    <n v="313374609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5/02/2022"/>
    <n v="493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022"/>
    <s v="CC27474022"/>
    <s v="ILDA"/>
    <s v="MARIELA"/>
    <s v="SUAREZ"/>
    <s v="VALLEJO"/>
    <d v="1944-04-24T00:00:00"/>
    <n v="77"/>
    <n v="6"/>
    <s v="Persona mayor"/>
    <s v="Otro Grupo Poblacional"/>
    <s v="Ninguno"/>
    <s v="Ninguno"/>
    <m/>
    <s v="Beneficiario"/>
    <m/>
    <s v="SIN DATO"/>
    <s v="Ninguna"/>
    <s v="Mocoa"/>
    <m/>
    <n v="3138630247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36296-08"/>
    <s v="ACIDO ACETILSALICILICO 100 MG"/>
    <s v="17/02/2022"/>
    <n v="638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0726423"/>
    <s v="CC30726423"/>
    <s v="MERY"/>
    <s v="JUDITH"/>
    <s v="INSUASTY"/>
    <s v="MADROÑERO"/>
    <d v="1964-06-13T00:00:00"/>
    <n v="57"/>
    <n v="5"/>
    <s v="Adultez"/>
    <s v="Otro Grupo Poblacional"/>
    <s v="Ninguno"/>
    <s v="Ninguno"/>
    <m/>
    <s v="Beneficiario"/>
    <m/>
    <s v="SIN DATO"/>
    <s v="Ninguna"/>
    <s v="Villagarzón"/>
    <m/>
    <n v="3218886912"/>
    <s v="Urbana"/>
    <m/>
    <x v="0"/>
    <x v="2"/>
    <s v="PUTUMAYO"/>
    <x v="2"/>
    <x v="2"/>
    <x v="2"/>
    <s v="I10X"/>
    <m/>
    <m/>
    <m/>
    <s v="Hipertension esencial (primaria)"/>
    <s v="Medicamento"/>
    <n v="1"/>
    <s v="35662-18"/>
    <s v="ACIDO FOLICO TABLETAS 1 MG."/>
    <s v="22/02/2022"/>
    <n v="736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0554632"/>
    <s v="CC10554632"/>
    <s v="TORRES"/>
    <s v="TORRES"/>
    <s v="JAIRO"/>
    <s v="NOAP"/>
    <d v="1960-09-10T00:00:00"/>
    <n v="61"/>
    <n v="6"/>
    <s v="Persona mayor"/>
    <s v="Otro Grupo Poblacional"/>
    <s v="Ninguno"/>
    <s v="Ninguno"/>
    <m/>
    <s v="Beneficiario"/>
    <m/>
    <s v="SIN DATO"/>
    <s v="Ninguna"/>
    <s v="Mocoa"/>
    <m/>
    <n v="3233665937"/>
    <s v="Urbana"/>
    <m/>
    <x v="0"/>
    <x v="2"/>
    <s v="PUTUMAYO"/>
    <x v="2"/>
    <x v="2"/>
    <x v="2"/>
    <s v="I10X"/>
    <m/>
    <m/>
    <m/>
    <s v="Hipertension esencial (primaria)"/>
    <s v="Medicamento"/>
    <n v="1"/>
    <s v="19942545-01"/>
    <s v="CALCITRIOL 0.5 MCG"/>
    <s v="22/02/2022"/>
    <n v="98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9"/>
    <s v="CC69015089"/>
    <s v="ARAUJO"/>
    <s v="ZUÑIGA"/>
    <s v="PATRICIA"/>
    <s v="JANETH"/>
    <d v="1969-06-15T00:00:00"/>
    <n v="52"/>
    <n v="5"/>
    <s v="Adultez"/>
    <s v="Otro Grupo Poblacional"/>
    <s v="Desplazamiento"/>
    <s v="Homicidio"/>
    <m/>
    <s v="Beneficiario"/>
    <m/>
    <s v="SIN DATO"/>
    <s v="Negro, afrocolombiano"/>
    <s v="Mocoa"/>
    <m/>
    <n v="322727397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7/02/2022"/>
    <n v="1274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2984995"/>
    <s v="CC12984995"/>
    <s v="GABRIEL"/>
    <s v="NONE"/>
    <s v="SANCHEZ"/>
    <s v="SARASTY"/>
    <d v="1965-06-30T00:00:00"/>
    <n v="56"/>
    <n v="5"/>
    <s v="Adultez"/>
    <s v="Otro Grupo Poblacional"/>
    <s v="Ninguno"/>
    <s v="Ninguno"/>
    <m/>
    <s v="Beneficiario"/>
    <m/>
    <s v="SIN DATO"/>
    <s v="Ninguna"/>
    <s v="Mocoa"/>
    <m/>
    <n v="3103430021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17/02/2022"/>
    <n v="147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100647"/>
    <s v="CC18100647"/>
    <s v="CORREA"/>
    <s v="POSADA"/>
    <s v="BERNARDO"/>
    <s v="AURELIO"/>
    <d v="1956-02-19T00:00:00"/>
    <n v="66"/>
    <n v="6"/>
    <s v="Persona mayor"/>
    <s v="Otro Grupo Poblacional"/>
    <s v="Ninguno"/>
    <s v="Ninguno"/>
    <m/>
    <s v="Beneficiario"/>
    <m/>
    <s v="SIN DATO"/>
    <s v="Ninguna"/>
    <s v="Mocoa"/>
    <m/>
    <n v="3107610409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17/02/2022"/>
    <n v="493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92"/>
    <s v="CC27353892"/>
    <s v="PASTORA"/>
    <s v="EDILMA"/>
    <s v="MORA"/>
    <s v="VALLEJO"/>
    <d v="1957-12-10T00:00:00"/>
    <n v="64"/>
    <n v="6"/>
    <s v="Persona mayor"/>
    <s v="Otro Grupo Poblacional"/>
    <s v="Ninguno"/>
    <s v="Ninguno"/>
    <m/>
    <s v="Beneficiario"/>
    <m/>
    <s v="SIN DATO"/>
    <s v="Ninguna"/>
    <s v="Mocoa"/>
    <m/>
    <n v="312448213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980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7"/>
    <s v="CC69015087"/>
    <s v="MYRIAM"/>
    <s v="STELLA"/>
    <s v="BENITEZ"/>
    <s v="GÓMEZ"/>
    <d v="1969-11-20T00:00:00"/>
    <n v="52"/>
    <n v="5"/>
    <s v="Adultez"/>
    <s v="Otro Grupo Poblacional"/>
    <s v="Ninguno"/>
    <s v="Ninguno"/>
    <m/>
    <s v="Beneficiario"/>
    <m/>
    <s v="SIN DATO"/>
    <s v="Ninguna"/>
    <s v="Mocoa"/>
    <m/>
    <n v="3133292208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55895-06"/>
    <s v="AMLODIPINO TABLETAS 5 MG"/>
    <s v="04/02/2022"/>
    <n v="147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7526"/>
    <s v="CC26637526"/>
    <s v="CLAUDIA"/>
    <s v="NONE"/>
    <s v="RUÍZ"/>
    <s v="CARDONA"/>
    <d v="1971-09-13T00:00:00"/>
    <n v="50"/>
    <n v="5"/>
    <s v="Adultez"/>
    <s v="Otro Grupo Poblacional"/>
    <s v="Ninguno"/>
    <s v="Ninguno"/>
    <m/>
    <s v="Beneficiario"/>
    <m/>
    <s v="SIN DATO"/>
    <s v="Ninguna"/>
    <s v="Mocoa"/>
    <m/>
    <n v="3214625850"/>
    <s v="Urbana"/>
    <m/>
    <x v="0"/>
    <x v="2"/>
    <s v="PUTUMAYO"/>
    <x v="2"/>
    <x v="2"/>
    <x v="2"/>
    <s v="I10X"/>
    <m/>
    <m/>
    <m/>
    <s v="Hipertension esencial (primaria)"/>
    <s v="Medicamento"/>
    <n v="1"/>
    <s v="19965499-09"/>
    <s v="LOSARTAN 50MG TABLETAS RECUBIERTAS"/>
    <s v="04/02/2022"/>
    <n v="140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5683"/>
    <s v="CC18125683"/>
    <s v="JOSÉ"/>
    <s v="ELÍAS"/>
    <s v="RAMOS"/>
    <s v="ARÉVALO"/>
    <d v="1971-02-09T00:00:00"/>
    <n v="51"/>
    <n v="5"/>
    <s v="Adultez"/>
    <s v="Otro Grupo Poblacional"/>
    <s v="Ninguno"/>
    <s v="Ninguno"/>
    <m/>
    <s v="Beneficiario"/>
    <m/>
    <s v="SIN DATO"/>
    <s v="Ninguna"/>
    <s v="Mocoa"/>
    <m/>
    <n v="3138908214"/>
    <s v="Urbana"/>
    <m/>
    <x v="0"/>
    <x v="2"/>
    <s v="PUTUMAYO"/>
    <x v="2"/>
    <x v="2"/>
    <x v="2"/>
    <s v="I10X"/>
    <m/>
    <m/>
    <m/>
    <s v="Hipertension esencial (primaria)"/>
    <s v="Medicamento"/>
    <n v="1"/>
    <s v="19919867-18"/>
    <s v="LIPITORÂ® 40 MG. TABLETAS"/>
    <s v="04/02/2022"/>
    <n v="18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69005510"/>
    <s v="CC69005510"/>
    <s v="CLARA"/>
    <s v="ELISA"/>
    <s v="ANACONA"/>
    <s v="BERMEO"/>
    <d v="1971-08-10T00:00:00"/>
    <n v="50"/>
    <n v="5"/>
    <s v="Adultez"/>
    <s v="Otro Grupo Poblacional"/>
    <s v="Ninguno"/>
    <s v="Ninguno"/>
    <m/>
    <s v="Beneficiario"/>
    <m/>
    <s v="SIN DATO"/>
    <s v="Ninguna"/>
    <s v="Mocoa"/>
    <m/>
    <n v="3125718357"/>
    <s v="Urbana"/>
    <m/>
    <x v="0"/>
    <x v="2"/>
    <s v="PUTUMAYO"/>
    <x v="2"/>
    <x v="2"/>
    <x v="2"/>
    <s v="I10X"/>
    <m/>
    <m/>
    <m/>
    <s v="Hipertension esencial (primaria)"/>
    <s v="Medicamento"/>
    <n v="1"/>
    <s v="19936296-08"/>
    <s v="ACIDO ACETILSALICILICO 100 MG"/>
    <s v="04/02/2022"/>
    <n v="3154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274"/>
    <s v="CC27355274"/>
    <s v="SARAY"/>
    <s v="EUFEMIA"/>
    <s v="RUIZ"/>
    <s v="PAZMIÑO"/>
    <d v="1961-12-23T00:00:00"/>
    <n v="60"/>
    <n v="6"/>
    <s v="Persona mayor"/>
    <s v="Otro Grupo Poblacional"/>
    <s v="Ninguno"/>
    <s v="Ninguno"/>
    <m/>
    <s v="Beneficiario"/>
    <m/>
    <s v="SIN DATO"/>
    <s v="Ninguna"/>
    <s v="Mocoa"/>
    <m/>
    <n v="3112329268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1890101"/>
    <s v="ATENCION ( VISITA ) DOMICILIARIA - POR MEDICINA GENERAL"/>
    <s v="01/02/2022"/>
    <n v="21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82361974"/>
    <s v="CC82361974"/>
    <s v="GABRIEL"/>
    <s v="ALEXANDER"/>
    <s v="MOSQUERA"/>
    <s v="GÓMEZ"/>
    <d v="1974-03-01T00:00:00"/>
    <n v="47"/>
    <n v="5"/>
    <s v="Adultez"/>
    <s v="Otro Grupo Poblacional"/>
    <s v="Desplazamiento"/>
    <s v="Desplazamiento forzado"/>
    <m/>
    <s v="Beneficiario"/>
    <m/>
    <s v="SIN DATO"/>
    <s v="Ninguna"/>
    <s v="Mocoa"/>
    <m/>
    <n v="321978990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1/02/2022"/>
    <n v="219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349939"/>
    <s v="CC5349939"/>
    <s v="JESÚS"/>
    <s v="ANTONIO"/>
    <s v="SOLARTE"/>
    <s v="HERRERA"/>
    <d v="1946-04-16T00:00:00"/>
    <n v="75"/>
    <n v="6"/>
    <s v="Persona mayor"/>
    <s v="Otro Grupo Poblacional"/>
    <s v="Ninguno"/>
    <s v="Ninguno"/>
    <m/>
    <s v="Beneficiario"/>
    <m/>
    <s v="SIN DATO"/>
    <s v="Ninguna"/>
    <s v="Mocoa"/>
    <m/>
    <n v="312286275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0T0001038"/>
    <s v="TRANSPORTE COMERCIAL TERRESTRE - SIMPLE PUERTO ASIS ( PUTUMAYO ) A MOCOA ( PUTUMAYO )"/>
    <s v="15/02/2022"/>
    <n v="67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0626082"/>
    <s v="CC40626082"/>
    <s v="ANA"/>
    <s v="DELIA"/>
    <s v="VANEGAS"/>
    <s v="MORENO"/>
    <d v="1971-10-26T00:00:00"/>
    <n v="50"/>
    <n v="5"/>
    <s v="Adultez"/>
    <s v="Otro Grupo Poblacional"/>
    <s v="Desplazamiento"/>
    <s v="Amenaza"/>
    <m/>
    <s v="Beneficiario"/>
    <m/>
    <s v="SIN DATO"/>
    <s v="Ninguna"/>
    <s v="Mocoa"/>
    <m/>
    <n v="3212629966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41"/>
    <s v="GLUCOSA EN SUERO U OTRO FLUIDO DIFERENTE A ORINA"/>
    <s v="03/02/2022"/>
    <n v="134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5587787"/>
    <s v="CC35587787"/>
    <s v="MARÍA"/>
    <s v="YIRLEY"/>
    <s v="MORENO"/>
    <s v="MOSQUERA"/>
    <d v="1980-08-25T00:00:00"/>
    <n v="41"/>
    <n v="5"/>
    <s v="Adultez"/>
    <s v="Otro Grupo Poblacional"/>
    <s v="Ninguno"/>
    <s v="Ninguno"/>
    <m/>
    <s v="Beneficiario"/>
    <m/>
    <s v="SIN DATO"/>
    <s v="Negro, afrocolombiano"/>
    <s v="Mocoa"/>
    <m/>
    <n v="3157771315"/>
    <s v="Urbana"/>
    <m/>
    <x v="0"/>
    <x v="2"/>
    <s v="PUTUMAYO"/>
    <x v="2"/>
    <x v="2"/>
    <x v="2"/>
    <s v="I10X"/>
    <m/>
    <m/>
    <m/>
    <s v="Hipertension esencial (primaria)"/>
    <s v="Procedimiento"/>
    <n v="1"/>
    <s v="01903868"/>
    <s v="TRIGLICERIDOS"/>
    <s v="03/02/2022"/>
    <n v="13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5296872"/>
    <s v="CC5296872"/>
    <s v="ELÍAS"/>
    <s v="NONE"/>
    <s v="NAVARRO"/>
    <s v="PORTILLA"/>
    <d v="1942-02-07T00:00:00"/>
    <n v="80"/>
    <n v="6"/>
    <s v="Persona mayor"/>
    <s v="Otro Grupo Poblacional"/>
    <s v="Ninguno"/>
    <s v="Ninguno"/>
    <m/>
    <s v="Beneficiario"/>
    <m/>
    <s v="SIN DATO"/>
    <s v="Negro, afrocolombiano"/>
    <s v="Mocoa"/>
    <m/>
    <n v="3227569046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01"/>
    <s v="ACIDO URICO EN SUERO U OTROS FLUIDOS"/>
    <s v="28/02/2022"/>
    <n v="270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787"/>
    <s v="CC27353787"/>
    <s v="MARÍA"/>
    <s v="DEL CARMEN"/>
    <s v="LUCERO"/>
    <s v="DE MUTUMBAJOY"/>
    <d v="1953-02-10T00:00:00"/>
    <n v="69"/>
    <n v="6"/>
    <s v="Persona mayor"/>
    <s v="Otro Grupo Poblacional"/>
    <s v="Ninguno"/>
    <s v="Ninguno"/>
    <m/>
    <s v="Beneficiario"/>
    <m/>
    <s v="SIN DATO"/>
    <s v="Indígena"/>
    <s v="Mocoa"/>
    <m/>
    <n v="310782672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28/02/2022"/>
    <n v="123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178"/>
    <s v="CC27355178"/>
    <s v="ELFRIDA"/>
    <s v="OMAIRA"/>
    <s v="ROSERO"/>
    <s v="CHICAIZA"/>
    <d v="1962-03-06T00:00:00"/>
    <n v="59"/>
    <n v="5"/>
    <s v="Adultez"/>
    <s v="Otro Grupo Poblacional"/>
    <s v="Ninguno"/>
    <s v="Ninguno"/>
    <m/>
    <s v="Beneficiario"/>
    <m/>
    <s v="SIN DATO"/>
    <s v="Ninguna"/>
    <s v="Mocoa"/>
    <m/>
    <n v="3102888162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95"/>
    <s v="CREATININA EN SUERO U OTROS FLUIDOS"/>
    <s v="28/02/2022"/>
    <n v="3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8530"/>
    <s v="CC69008530"/>
    <s v="MARÍA"/>
    <s v="NANCY"/>
    <s v="MORA"/>
    <s v="HERNÁNDEZ"/>
    <d v="1979-12-18T00:00:00"/>
    <n v="42"/>
    <n v="5"/>
    <s v="Adultez"/>
    <s v="Otro Grupo Poblacional"/>
    <s v="Ninguno"/>
    <s v="Ninguno"/>
    <m/>
    <s v="Beneficiario"/>
    <m/>
    <s v="SIN DATO"/>
    <s v="Ninguna"/>
    <s v="Mocoa"/>
    <m/>
    <n v="312551972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28/02/2022"/>
    <n v="159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56"/>
    <s v="CC27352856"/>
    <s v="ROSARIO"/>
    <s v="AURA"/>
    <s v="MAYA"/>
    <s v="DE CARVAJAL"/>
    <d v="1943-09-15T00:00:00"/>
    <n v="78"/>
    <n v="6"/>
    <s v="Persona mayor"/>
    <s v="Otro Grupo Poblacional"/>
    <s v="Ninguno"/>
    <s v="Ninguno"/>
    <m/>
    <s v="Beneficiario"/>
    <m/>
    <s v="SIN DATO"/>
    <s v="Ninguna"/>
    <s v="Mocoa"/>
    <m/>
    <n v="3227557091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5"/>
    <s v="COLESTEROL DE ALTA DENSIDAD"/>
    <s v="28/02/2022"/>
    <n v="306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3167"/>
    <s v="CC18103167"/>
    <s v="WILLEM"/>
    <s v="HEVERTH"/>
    <s v="RUALES"/>
    <s v="LÓPEZ"/>
    <d v="1974-11-04T00:00:00"/>
    <n v="47"/>
    <n v="5"/>
    <s v="Adultez"/>
    <s v="Otro Grupo Poblacional"/>
    <s v="Ninguno"/>
    <s v="Ninguno"/>
    <m/>
    <s v="Beneficiario"/>
    <m/>
    <s v="SIN DATO"/>
    <s v="Ninguna"/>
    <s v="Villagarzón"/>
    <m/>
    <n v="3229432370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28/02/2022"/>
    <n v="162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053826125"/>
    <s v="CC1053826125"/>
    <s v="MARIA"/>
    <s v="CONCHITA"/>
    <s v="GAVIRIA"/>
    <s v="APRÁEZ"/>
    <d v="1993-04-08T00:00:00"/>
    <n v="28"/>
    <n v="4"/>
    <s v="Juventud"/>
    <s v="Otro Grupo Poblacional"/>
    <s v="Ninguno"/>
    <s v="Ninguno"/>
    <m/>
    <s v="Beneficiario"/>
    <m/>
    <s v="SIN DATO"/>
    <s v="Ninguna"/>
    <s v="Mocoa"/>
    <m/>
    <n v="3146389526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28/02/2022"/>
    <n v="35800"/>
    <s v="Consulta Externa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335"/>
    <s v="CC18123335"/>
    <s v="OMAR"/>
    <s v="ANTONIO"/>
    <s v="MARTINEZ"/>
    <s v="BURBANO"/>
    <d v="1961-04-25T00:00:00"/>
    <n v="60"/>
    <n v="6"/>
    <s v="Persona mayor"/>
    <s v="Otro Grupo Poblacional"/>
    <s v="Ninguno"/>
    <s v="Ninguno"/>
    <m/>
    <s v="Beneficiario"/>
    <m/>
    <s v="SIN DATO"/>
    <s v="Ninguna"/>
    <s v="Mocoa"/>
    <m/>
    <n v="3132634452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28/02/2022"/>
    <n v="14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16"/>
    <s v="CC5349416"/>
    <s v="LUIS"/>
    <s v="ANGEL"/>
    <s v="REVELO"/>
    <s v="RODRIGUEZ"/>
    <d v="1956-06-28T00:00:00"/>
    <n v="65"/>
    <n v="6"/>
    <s v="Persona mayor"/>
    <s v="Otro Grupo Poblacional"/>
    <s v="Ninguno"/>
    <s v="Ninguno"/>
    <m/>
    <s v="Beneficiario"/>
    <m/>
    <s v="SIN DATO"/>
    <s v="Ninguna"/>
    <s v="Mocoa"/>
    <m/>
    <n v="3203967910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6"/>
    <s v="CONSULTA DE PRIMERA VEZ POR NUTRICION Y DIETETICA"/>
    <s v="05/02/2022"/>
    <n v="43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08197"/>
    <s v="CC30708197"/>
    <s v="ALBA"/>
    <s v="CECILIA"/>
    <s v="BUCHELLI"/>
    <s v="LEMUS"/>
    <d v="1957-07-07T00:00:00"/>
    <n v="64"/>
    <n v="6"/>
    <s v="Persona mayor"/>
    <s v="Otro Grupo Poblacional"/>
    <s v="Ninguno"/>
    <s v="Ninguno"/>
    <m/>
    <s v="Beneficiario"/>
    <m/>
    <s v="SIN DATO"/>
    <s v="Ninguna"/>
    <s v="Mocoa"/>
    <m/>
    <n v="318343553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17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1201"/>
    <s v="CC18101201"/>
    <s v="JOSE"/>
    <s v="EDILBERTO"/>
    <s v="CHAMORRO"/>
    <s v="CUELLAR"/>
    <d v="1963-03-19T00:00:00"/>
    <n v="58"/>
    <n v="5"/>
    <s v="Adultez"/>
    <s v="Otro Grupo Poblacional"/>
    <s v="Ninguno"/>
    <s v="Ninguno"/>
    <m/>
    <s v="Beneficiario"/>
    <m/>
    <s v="SIN DATO"/>
    <s v="Ninguna"/>
    <s v="Mocoa"/>
    <m/>
    <n v="3203967910"/>
    <s v="Urbana"/>
    <m/>
    <x v="0"/>
    <x v="0"/>
    <s v="PUTUMAYO"/>
    <x v="0"/>
    <x v="0"/>
    <x v="0"/>
    <s v="I10X"/>
    <m/>
    <m/>
    <m/>
    <s v="Hipertension esencial (primaria)"/>
    <s v="Medicamento"/>
    <n v="1"/>
    <s v="20066125-01"/>
    <s v="VITAMINA C 500 MG TABLETAS MASTICABLES"/>
    <s v="10/02/2022"/>
    <n v="215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9196"/>
    <s v="CC27359196"/>
    <s v="LUZ"/>
    <s v="ANGELICA"/>
    <s v="CASTILLO"/>
    <s v="ANGULO"/>
    <d v="1972-03-06T00:00:00"/>
    <n v="49"/>
    <n v="5"/>
    <s v="Adultez"/>
    <s v="Otro Grupo Poblacional"/>
    <s v="Desplazamiento"/>
    <s v="Desplazamiento forzado"/>
    <m/>
    <s v="Beneficiario"/>
    <m/>
    <s v="SIN DATO"/>
    <s v="Ninguna"/>
    <s v="Mocoa"/>
    <m/>
    <n v="3212094409"/>
    <s v="Urbana"/>
    <m/>
    <x v="0"/>
    <x v="0"/>
    <s v="PUTUMAYO"/>
    <x v="0"/>
    <x v="0"/>
    <x v="0"/>
    <s v="I10X"/>
    <m/>
    <m/>
    <m/>
    <s v="Hipertension esencial (primaria)"/>
    <s v="Procedimiento"/>
    <n v="1"/>
    <s v="01901003"/>
    <s v="ANTIBIOGRAMA CONCENTRACION MINIMA INHIBITORIA METODO MANUAL"/>
    <s v="02/02/2022"/>
    <n v="25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92"/>
    <s v="CC5349492"/>
    <s v="OSCAR"/>
    <s v="JAIDE"/>
    <s v="ESCOBAR"/>
    <s v="CASTILLO"/>
    <d v="1958-04-23T00:00:00"/>
    <n v="63"/>
    <n v="6"/>
    <s v="Persona mayor"/>
    <s v="Otro Grupo Poblacional"/>
    <s v="Ninguno"/>
    <s v="Ninguno"/>
    <m/>
    <s v="Beneficiario"/>
    <m/>
    <s v="SIN DATO"/>
    <s v="Ninguna"/>
    <s v="Mocoa"/>
    <m/>
    <n v="3222489629"/>
    <s v="Urbana"/>
    <m/>
    <x v="0"/>
    <x v="0"/>
    <s v="PUTUMAYO"/>
    <x v="0"/>
    <x v="0"/>
    <x v="0"/>
    <s v="I10X"/>
    <m/>
    <m/>
    <m/>
    <s v="Hipertension esencial (primaria)"/>
    <s v="Procedimiento"/>
    <n v="1"/>
    <s v="01902204"/>
    <s v="ERITROSEDIMENTACION [VELOCIDAD SEDIMENTACION GLOBULAR - VSG] MANUAL"/>
    <s v="02/02/2022"/>
    <n v="25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00"/>
    <s v="CC27353800"/>
    <s v="LUZ"/>
    <s v="MARINA"/>
    <s v="ISAZA"/>
    <s v="NOAP"/>
    <d v="1954-10-08T00:00:00"/>
    <n v="67"/>
    <n v="6"/>
    <s v="Persona mayor"/>
    <s v="Otro Grupo Poblacional"/>
    <s v="Ninguno"/>
    <s v="Ninguno"/>
    <m/>
    <s v="Beneficiario"/>
    <m/>
    <s v="SIN DATO"/>
    <s v="Ninguna"/>
    <s v="Mocoa"/>
    <m/>
    <n v="3123579093"/>
    <s v="Urbana"/>
    <m/>
    <x v="0"/>
    <x v="0"/>
    <s v="PUTUMAYO"/>
    <x v="0"/>
    <x v="0"/>
    <x v="0"/>
    <s v="I10X"/>
    <m/>
    <m/>
    <m/>
    <s v="Hipertension esencial (primaria)"/>
    <s v="Procedimiento"/>
    <n v="1"/>
    <s v="01903801"/>
    <s v="ACIDO URICO EN SUERO U OTROS FLUIDOS"/>
    <s v="02/02/2022"/>
    <n v="17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80519"/>
    <s v="CC41180519"/>
    <s v="MARIA"/>
    <s v="SENEIDA"/>
    <s v="CORTÉS"/>
    <s v="ALBÁN"/>
    <d v="1960-07-17T00:00:00"/>
    <n v="61"/>
    <n v="6"/>
    <s v="Persona mayor"/>
    <s v="Otro Grupo Poblacional"/>
    <s v="Ninguno"/>
    <s v="Ninguno"/>
    <m/>
    <s v="Beneficiario"/>
    <m/>
    <s v="SIN DATO"/>
    <s v="Ninguna"/>
    <s v="Mocoa"/>
    <m/>
    <n v="3105583303"/>
    <s v="Urbana"/>
    <m/>
    <x v="0"/>
    <x v="0"/>
    <s v="PUTUMAYO"/>
    <x v="0"/>
    <x v="0"/>
    <x v="0"/>
    <s v="I10X"/>
    <m/>
    <m/>
    <m/>
    <s v="Hipertension esencial (primaria)"/>
    <s v="Procedimiento"/>
    <n v="1"/>
    <s v="01906911"/>
    <s v="FACTOR REUMATOIDEO MANUAL"/>
    <s v="02/02/2022"/>
    <n v="234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8175"/>
    <s v="CC26638175"/>
    <s v="MARILYN"/>
    <s v="NONE"/>
    <s v="MANRIQUE"/>
    <s v="OROZCO"/>
    <d v="1979-05-04T00:00:00"/>
    <n v="42"/>
    <n v="5"/>
    <s v="Adultez"/>
    <s v="Otro Grupo Poblacional"/>
    <s v="Desplazamiento"/>
    <s v="Desplazamiento forzado"/>
    <m/>
    <s v="Beneficiario"/>
    <m/>
    <s v="SIN DATO"/>
    <s v="Ninguna"/>
    <s v="Mocoa"/>
    <m/>
    <n v="3123093575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68"/>
    <s v="TRIGLICERIDOS"/>
    <s v="02/02/2022"/>
    <n v="13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3415958"/>
    <s v="CC93415958"/>
    <s v="JOSE"/>
    <s v="IGNACIO"/>
    <s v="CALDERON"/>
    <s v="LEÓN"/>
    <d v="1966-08-01T00:00:00"/>
    <n v="55"/>
    <n v="5"/>
    <s v="Adultez"/>
    <s v="Otro Grupo Poblacional"/>
    <s v="Ninguno"/>
    <s v="Ninguno"/>
    <m/>
    <s v="Beneficiario"/>
    <m/>
    <s v="SIN DATO"/>
    <s v="Ninguna"/>
    <s v="Mocoa"/>
    <m/>
    <n v="3183816693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15"/>
    <s v="TRANSPORTE COMERCIAL TERRESTRE - SIMPLE MOCOA ( PUTUMAYO ) A PUERTO ASIS ( PUTUMAYO )"/>
    <s v="15/02/2022"/>
    <n v="147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83468"/>
    <s v="CC12983468"/>
    <s v="CLAUDIO"/>
    <s v="QUINTILIANO"/>
    <s v="SALAZAR"/>
    <s v="BENAVIDES"/>
    <d v="1964-12-07T00:00:00"/>
    <n v="57"/>
    <n v="5"/>
    <s v="Adultez"/>
    <s v="Otro Grupo Poblacional"/>
    <s v="Ninguno"/>
    <s v="Ninguno"/>
    <m/>
    <s v="Beneficiario"/>
    <m/>
    <s v="SIN DATO"/>
    <s v="Ninguna"/>
    <s v="Mocoa"/>
    <m/>
    <n v="310855327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0/02/2022"/>
    <n v="6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92133"/>
    <s v="CC12992133"/>
    <s v="MARCIAL"/>
    <s v="ADRIANO"/>
    <s v="MUÑOZ"/>
    <s v="MADROÑERO"/>
    <d v="1968-03-07T00:00:00"/>
    <n v="53"/>
    <n v="5"/>
    <s v="Adultez"/>
    <s v="Otro Grupo Poblacional"/>
    <s v="Ninguno"/>
    <s v="Ninguno"/>
    <m/>
    <s v="Beneficiario"/>
    <m/>
    <s v="SIN DATO"/>
    <s v="Ninguna"/>
    <s v="Mocoa"/>
    <m/>
    <n v="313200611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8/02/2022"/>
    <n v="11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907943"/>
    <s v="CC1907943"/>
    <s v="ARCADIO"/>
    <s v="NONE"/>
    <s v="MUTUMBAJOY"/>
    <s v="MUCHAVISOY"/>
    <d v="1955-01-19T00:00:00"/>
    <n v="67"/>
    <n v="6"/>
    <s v="Persona mayor"/>
    <s v="Otro Grupo Poblacional"/>
    <s v="Ninguno"/>
    <s v="Ninguno"/>
    <m/>
    <s v="Beneficiario"/>
    <m/>
    <s v="SIN DATO"/>
    <s v="Indígena"/>
    <s v="Mocoa"/>
    <m/>
    <n v="320422117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66"/>
    <s v="CONSULTA DE CONTROL O DE SEGUIMIENTO POR ESPECIALISTA EN MEDICINA INTERNA"/>
    <s v="09/02/2022"/>
    <n v="37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633120"/>
    <s v="CC4633120"/>
    <s v="HILARION"/>
    <s v="NONE"/>
    <s v="PEREZ"/>
    <s v="IMBACHI"/>
    <d v="1949-10-21T00:00:00"/>
    <n v="72"/>
    <n v="6"/>
    <s v="Persona mayor"/>
    <s v="Otro Grupo Poblacional"/>
    <s v="Ninguno"/>
    <s v="Ninguno"/>
    <m/>
    <s v="Beneficiario"/>
    <m/>
    <s v="SIN DATO"/>
    <s v="Ninguna"/>
    <s v="Mocoa"/>
    <m/>
    <n v="3203023576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09/02/2022"/>
    <n v="214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5836"/>
    <s v="CC69005836"/>
    <s v="CARMEN"/>
    <s v="ODILIA"/>
    <s v="GÓMEZ"/>
    <s v="MORA"/>
    <d v="1968-12-24T00:00:00"/>
    <n v="53"/>
    <n v="5"/>
    <s v="Adultez"/>
    <s v="Otro Grupo Poblacional"/>
    <s v="Desplazamiento"/>
    <s v="Homicidio"/>
    <m/>
    <s v="Beneficiario"/>
    <m/>
    <s v="SIN DATO"/>
    <s v="Ninguna"/>
    <s v="Mocoa"/>
    <m/>
    <n v="3133961540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8/02/2022"/>
    <n v="801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96"/>
    <s v="CC27352896"/>
    <s v="MARIA"/>
    <s v="DEL CARMEN"/>
    <s v="TIMANA"/>
    <s v="BERMEO"/>
    <d v="1941-11-26T00:00:00"/>
    <n v="80"/>
    <n v="6"/>
    <s v="Persona mayor"/>
    <s v="Otro Grupo Poblacional"/>
    <s v="Ninguno"/>
    <s v="Ninguno"/>
    <m/>
    <s v="Beneficiario"/>
    <m/>
    <s v="SIN DATO"/>
    <s v="Ninguna"/>
    <s v="Mocoa"/>
    <m/>
    <n v="313690726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8/02/2022"/>
    <n v="3030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100"/>
    <s v="CC18123100"/>
    <s v="WBAGNER"/>
    <s v="LEON"/>
    <s v="MORILLO"/>
    <s v="VALLEJO"/>
    <d v="1959-04-05T00:00:00"/>
    <n v="62"/>
    <n v="6"/>
    <s v="Persona mayor"/>
    <s v="Otro Grupo Poblacional"/>
    <s v="Ninguno"/>
    <s v="Ninguno"/>
    <m/>
    <s v="Beneficiario"/>
    <m/>
    <s v="SIN DATO"/>
    <s v="Ninguna"/>
    <s v="Mocoa"/>
    <m/>
    <n v="3114784119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41661-02"/>
    <s v="CALCIO + VITAMINA D TABLETAS"/>
    <s v="15/02/2022"/>
    <n v="44227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9423"/>
    <s v="CC18109423"/>
    <s v="INOCENCIO"/>
    <s v="NONE"/>
    <s v="VERA"/>
    <s v="CORTEZ"/>
    <d v="1961-12-04T00:00:00"/>
    <n v="60"/>
    <n v="6"/>
    <s v="Persona mayor"/>
    <s v="Otro Grupo Poblacional"/>
    <s v="Desplazamiento"/>
    <s v="Desplazamiento forzado"/>
    <m/>
    <s v="Beneficiario"/>
    <m/>
    <s v="SIN DATO"/>
    <s v="Negro, afrocolombiano"/>
    <s v="Mocoa"/>
    <m/>
    <n v="312387335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2/02/2022"/>
    <n v="137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935755"/>
    <s v="CC18935755"/>
    <s v="JOSÉ"/>
    <s v="ADÁN"/>
    <s v="ZAMBRANO"/>
    <s v="ARRIETA"/>
    <d v="1956-01-18T00:00:00"/>
    <n v="66"/>
    <n v="6"/>
    <s v="Persona mayor"/>
    <s v="Otro Grupo Poblacional"/>
    <s v="Ninguno"/>
    <s v="Ninguno"/>
    <m/>
    <s v="Beneficiario"/>
    <m/>
    <s v="SIN DATO"/>
    <s v="Negro, afrocolombiano"/>
    <s v="Mocoa"/>
    <m/>
    <n v="3205850356"/>
    <s v="Urbana"/>
    <m/>
    <x v="0"/>
    <x v="3"/>
    <s v="PUTUMAYO"/>
    <x v="3"/>
    <x v="3"/>
    <x v="3"/>
    <s v="I10X"/>
    <s v="N18X"/>
    <m/>
    <m/>
    <s v="Hipertension esencial (primaria)"/>
    <s v="Procedimiento"/>
    <n v="1"/>
    <s v="01906610"/>
    <s v="ANTIGENO ESPECIFICO DE PROSTATA SEMIAUTOMATIZADO O AUTOMATIZADO"/>
    <s v="17/02/2022"/>
    <n v="4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946"/>
    <s v="CC27353946"/>
    <s v="MARIA "/>
    <s v="DOLORES"/>
    <s v="RIASCOS"/>
    <s v="DELGADO"/>
    <d v="1955-01-16T00:00:00"/>
    <n v="67"/>
    <n v="6"/>
    <s v="Persona mayor"/>
    <s v="Otro Grupo Poblacional"/>
    <s v="Desplazamiento"/>
    <s v="Homicidio"/>
    <m/>
    <s v="Beneficiario"/>
    <m/>
    <s v="SIN DATO"/>
    <s v="Negro, afrocolombiano"/>
    <s v="Mocoa"/>
    <m/>
    <n v="3144459059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4/02/2022"/>
    <n v="4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51584312"/>
    <s v="CC51584312"/>
    <s v="DIGNA"/>
    <s v="NIDIA"/>
    <s v="RUEDA"/>
    <s v="CASANOVA"/>
    <d v="1954-05-15T00:00:00"/>
    <n v="65"/>
    <n v="6"/>
    <s v="Persona mayor"/>
    <s v="Otro Grupo Poblacional"/>
    <s v="Ninguno"/>
    <s v="Ninguno"/>
    <m/>
    <s v="Beneficiario"/>
    <m/>
    <s v="SIN DATO"/>
    <s v="Ninguna"/>
    <s v="Orito"/>
    <m/>
    <n v="3146543329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17"/>
    <s v="TRANSPORTE COMERCIAL TERRESTRE - SIMPLE MOCOA ( PUTUMAYO ) A SAN MIGUEL ( PUTUMAYO )"/>
    <s v="15/02/2022"/>
    <n v="139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3061990"/>
    <s v="CC13061990"/>
    <s v="FRANCISCO"/>
    <s v="ANTONIO"/>
    <s v="ROSERO"/>
    <s v="AREVALO"/>
    <d v="1961-12-10T00:00:00"/>
    <n v="60"/>
    <n v="6"/>
    <s v="Persona mayor"/>
    <s v="Otro Grupo Poblacional"/>
    <s v="Ninguno"/>
    <s v="Ninguno"/>
    <m/>
    <s v="Beneficiario"/>
    <m/>
    <s v="SIN DATO"/>
    <s v="Ninguna"/>
    <s v="Orito"/>
    <m/>
    <n v="3113543275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0T0000346"/>
    <s v="TRANSPORTE COMERCIAL TERRESTRE - SIMPLE SAN MIGUEL ( PUTUMAYO ) A MOCOA ( PUTUMAYO )"/>
    <s v="12/02/2022"/>
    <n v="7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Sustituto Pensional"/>
    <s v="AC"/>
    <m/>
    <s v="CC"/>
    <n v="4110060"/>
    <s v="CC4110060"/>
    <s v="MARIA"/>
    <s v="TRANSITO"/>
    <s v="CASTILLO"/>
    <s v="NOAP"/>
    <d v="1949-10-19T00:00:00"/>
    <n v="72"/>
    <n v="6"/>
    <s v="Persona mayor"/>
    <s v="Otro Grupo Poblacional"/>
    <s v="Ninguno"/>
    <s v="Ninguno"/>
    <m/>
    <s v="Beneficiario"/>
    <m/>
    <s v="SIN DATO"/>
    <s v="Ninguna"/>
    <s v="Orito"/>
    <m/>
    <n v="3143534527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20085383-15"/>
    <s v="ATORVASTATINATABLETASRECUBIERTASPOR 40 MG"/>
    <s v="16/02/2022"/>
    <n v="24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10190651"/>
    <s v="CC10190651"/>
    <s v="HECTOR"/>
    <m/>
    <s v="OSPINA "/>
    <s v="OSORIO"/>
    <d v="1948-11-25T00:00:00"/>
    <n v="73"/>
    <n v="6"/>
    <s v="Persona mayor"/>
    <s v="Otro Grupo Poblacional"/>
    <s v="Ninguno"/>
    <s v="Ninguno"/>
    <m/>
    <s v="Beneficiario"/>
    <m/>
    <s v="SIN DATO"/>
    <s v="Ninguna"/>
    <s v="Orito"/>
    <m/>
    <n v="3106700666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18/02/2022"/>
    <n v="119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66840931"/>
    <s v="CC66840931"/>
    <s v="OMAIRA"/>
    <m/>
    <s v="ERAZO"/>
    <s v="MUÑOZ"/>
    <d v="1969-10-21T00:00:00"/>
    <n v="52"/>
    <n v="5"/>
    <s v="Adultez"/>
    <s v="Otro Grupo Poblacional"/>
    <s v="Ninguno"/>
    <s v="Ninguno"/>
    <m/>
    <s v="Beneficiario"/>
    <m/>
    <s v="SIN DATO"/>
    <s v="Ninguna"/>
    <s v="Orito"/>
    <m/>
    <n v="3213867524"/>
    <s v="Urbana"/>
    <m/>
    <x v="0"/>
    <x v="3"/>
    <s v="PUTUMAYO"/>
    <x v="3"/>
    <x v="3"/>
    <x v="3"/>
    <s v="I10X"/>
    <m/>
    <m/>
    <m/>
    <s v="Hipertension esencial (primaria)"/>
    <s v="Procedimiento"/>
    <n v="1"/>
    <s v="01881202"/>
    <s v="ECOCARDIOGRAMA TRANSTORACICO"/>
    <s v="03/02/2022"/>
    <n v="177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4880181"/>
    <s v="CC14880181"/>
    <s v="MARCO"/>
    <s v="ROGELIO"/>
    <s v="RIOS"/>
    <s v="BONILLA"/>
    <d v="1959-03-15T00:00:00"/>
    <n v="62"/>
    <n v="6"/>
    <s v="Persona mayor"/>
    <s v="Otro Grupo Poblacional"/>
    <s v="Ninguno"/>
    <s v="Ninguno"/>
    <m/>
    <s v="Beneficiario"/>
    <m/>
    <s v="SIN DATO"/>
    <s v="Ninguna"/>
    <s v="Orito"/>
    <m/>
    <n v="3183817078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64"/>
    <s v="SODIO EN SUERO U OTROS FLUIDOS"/>
    <s v="01/02/2022"/>
    <n v="88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245305"/>
    <s v="CC5245305"/>
    <s v="AMANCIO"/>
    <m/>
    <s v="AGREDA "/>
    <s v="MADROÑERO"/>
    <d v="1962-05-27T00:00:00"/>
    <n v="59"/>
    <n v="5"/>
    <s v="Adultez"/>
    <s v="Otro Grupo Poblacional"/>
    <s v="Desplazamiento"/>
    <s v="Desplazamiento forzado"/>
    <m/>
    <s v="Beneficiario"/>
    <m/>
    <s v="SIN DATO"/>
    <s v="Ninguna"/>
    <s v="Orito"/>
    <m/>
    <n v="3143721500"/>
    <s v="Urbana"/>
    <m/>
    <x v="0"/>
    <x v="0"/>
    <s v="PUTUMAYO"/>
    <x v="0"/>
    <x v="0"/>
    <x v="0"/>
    <s v="I10X"/>
    <m/>
    <m/>
    <m/>
    <s v="Hipertension esencial (primaria)"/>
    <s v="Procedimiento"/>
    <n v="1"/>
    <s v="01903859"/>
    <s v="POTASIO EN SUERO U OTROS FLUIDOS"/>
    <s v="01/02/2022"/>
    <n v="985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814"/>
    <s v="CC18142814"/>
    <s v="FELIX"/>
    <s v="ANIBAL"/>
    <s v="BACA"/>
    <s v="ERAZO"/>
    <d v="1961-06-23T00:00:00"/>
    <n v="60"/>
    <n v="6"/>
    <s v="Persona mayor"/>
    <s v="Otro Grupo Poblacional"/>
    <s v="Ninguno"/>
    <s v="Ninguno"/>
    <m/>
    <s v="Beneficiario"/>
    <m/>
    <s v="SIN DATO"/>
    <s v="Ninguna"/>
    <s v="Orito"/>
    <m/>
    <n v="31328923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7/02/2022"/>
    <n v="16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72208852"/>
    <s v="CC72208852"/>
    <s v="EFRAIN"/>
    <m/>
    <s v="REYES"/>
    <s v="RANGEL"/>
    <d v="1975-03-01T00:00:00"/>
    <n v="46"/>
    <n v="5"/>
    <s v="Adultez"/>
    <s v="Otro Grupo Poblacional"/>
    <s v="Ninguno"/>
    <s v="Ninguno"/>
    <m/>
    <s v="Beneficiario"/>
    <m/>
    <s v="SIN DATO"/>
    <s v="Ninguna"/>
    <s v="Orito"/>
    <m/>
    <n v="312205323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7/02/2022"/>
    <n v="608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9793014"/>
    <s v="CC59793014"/>
    <s v="FANY"/>
    <s v="RUBIELA"/>
    <s v="PORTILLA"/>
    <s v="VALENCIA"/>
    <d v="1963-06-16T00:00:00"/>
    <n v="58"/>
    <n v="5"/>
    <s v="Adultez"/>
    <s v="Otro Grupo Poblacional"/>
    <s v="Ninguno"/>
    <s v="Ninguno"/>
    <m/>
    <s v="Beneficiario"/>
    <m/>
    <s v="SIN DATO"/>
    <s v="Ninguna"/>
    <s v="Orito"/>
    <m/>
    <n v="311853160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1/02/2022"/>
    <n v="122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87453148"/>
    <s v="CC87453148"/>
    <s v="SILVIO"/>
    <s v="OSWALDO"/>
    <s v="PORTILLO"/>
    <s v="VALENCIA"/>
    <d v="1971-10-15T00:00:00"/>
    <n v="50"/>
    <n v="5"/>
    <s v="Adultez"/>
    <s v="Otro Grupo Poblacional"/>
    <s v="Desplazamiento"/>
    <s v="Desplazamiento forzado"/>
    <m/>
    <s v="Beneficiario"/>
    <m/>
    <s v="SIN DATO"/>
    <s v="Ninguna"/>
    <s v="Orito"/>
    <m/>
    <n v="0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18"/>
    <s v="TRANSPORTE COMERCIAL TERRESTRE - SIMPLE MOCOA ( PUTUMAYO ) A VALLE DEL GUAMUEZ ( PUTUMAYO )"/>
    <s v="04/02/2022"/>
    <n v="4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1802852"/>
    <s v="CC11802852"/>
    <s v="LUIS "/>
    <s v="FELIPE"/>
    <s v="PALOMEQUE"/>
    <s v="BEJARANO"/>
    <d v="1975-05-18T00:00:00"/>
    <n v="46"/>
    <n v="5"/>
    <s v="Adultez"/>
    <s v="Otro Grupo Poblacional"/>
    <s v="Ninguno"/>
    <s v="Ninguno"/>
    <m/>
    <s v="Beneficiario"/>
    <m/>
    <s v="SIN DATO"/>
    <s v="Ninguna"/>
    <s v="Orito"/>
    <m/>
    <n v="3144859833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52"/>
    <s v="TRANSPORTE COMERCIAL TERRESTRE - SIMPLE VALLE DEL GUAMUEZ ( PUTUMAYO ) A MOCOA ( PUTUMAYO )"/>
    <s v="03/02/2022"/>
    <n v="55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27480925"/>
    <s v="CC27480925"/>
    <s v="OLIVA "/>
    <s v="DEL CARMEN"/>
    <s v="MUÑOZ"/>
    <s v="MUÑOZ"/>
    <d v="1966-02-27T00:00:00"/>
    <n v="55"/>
    <n v="5"/>
    <s v="Adultez"/>
    <s v="Otro Grupo Poblacional"/>
    <s v="Ninguno"/>
    <s v="Ninguno"/>
    <m/>
    <s v="Beneficiario"/>
    <m/>
    <s v="SIN DATO"/>
    <s v="Ninguna"/>
    <s v="Orito"/>
    <m/>
    <n v="320970461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2/02/2022"/>
    <n v="59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7490121"/>
    <s v="CC97490121"/>
    <s v="MILTON "/>
    <s v="HENRY"/>
    <s v="SALCEDO"/>
    <s v="MEDINA"/>
    <d v="1973-09-28T00:00:00"/>
    <n v="48"/>
    <n v="5"/>
    <s v="Adultez"/>
    <s v="Otro Grupo Poblacional"/>
    <s v="Desplazamiento"/>
    <s v="Desplazamiento forzado"/>
    <m/>
    <s v="Beneficiario"/>
    <m/>
    <s v="SIN DATO"/>
    <s v="Ninguna"/>
    <s v="Orito"/>
    <m/>
    <n v="3202873749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5/02/2022"/>
    <n v="59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69050058"/>
    <s v="CC69050058"/>
    <s v="ROSALBA"/>
    <m/>
    <s v="GARCIA "/>
    <s v="ROZO"/>
    <d v="1958-08-06T00:00:00"/>
    <n v="63"/>
    <n v="6"/>
    <s v="Persona mayor"/>
    <s v="Otro Grupo Poblacional"/>
    <s v="Ninguno"/>
    <s v="Ninguno"/>
    <m/>
    <s v="Beneficiario"/>
    <m/>
    <s v="SIN DATO"/>
    <s v="Ninguna"/>
    <s v="Orito"/>
    <m/>
    <n v="3102288498"/>
    <s v="Urbana"/>
    <m/>
    <x v="0"/>
    <x v="6"/>
    <s v="PUTUMAYO"/>
    <x v="6"/>
    <x v="6"/>
    <x v="6"/>
    <s v="I10X"/>
    <m/>
    <m/>
    <m/>
    <s v="Hipertension esencial (primaria)"/>
    <s v="Procedimiento"/>
    <n v="1"/>
    <s v="00T0001397"/>
    <s v="TRANSPORTE COMERCIAL TERRESTRE - SIMPLE PASTO ( NARIÃƒÂ‘O ) A PUERTO CAICEDO ( PUTUMAYO )"/>
    <s v="26/02/2022"/>
    <n v="70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9841128"/>
    <s v="CC39841128"/>
    <s v="RUTH "/>
    <m/>
    <s v="DELFINA"/>
    <s v="TREJOS"/>
    <d v="1975-02-16T00:00:00"/>
    <n v="47"/>
    <n v="5"/>
    <s v="Adultez"/>
    <s v="Otro Grupo Poblacional"/>
    <s v="Desplazamiento"/>
    <s v="Amenaza"/>
    <m/>
    <s v="Beneficiario"/>
    <m/>
    <s v="SIN DATO"/>
    <s v="Ninguna"/>
    <s v="Orito"/>
    <m/>
    <n v="3132453245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3/02/2022"/>
    <n v="59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0704316"/>
    <s v="CC30704316"/>
    <s v="ROSARIO"/>
    <s v="OLGA"/>
    <s v="ROSERO"/>
    <s v="CISNEROS"/>
    <d v="1953-01-01T00:00:00"/>
    <n v="69"/>
    <n v="6"/>
    <s v="Persona mayor"/>
    <s v="Otro Grupo Poblacional"/>
    <s v="Ninguno"/>
    <s v="Ninguno"/>
    <m/>
    <s v="Beneficiario"/>
    <m/>
    <s v="SIN DATO"/>
    <s v="Ninguna"/>
    <s v="Orito"/>
    <m/>
    <n v="3112321946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7/02/2022"/>
    <n v="70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2976500"/>
    <s v="CC12976500"/>
    <s v="MARIO"/>
    <s v="FERNANDO"/>
    <s v="VELASQUEZ"/>
    <s v="NOAP"/>
    <d v="1962-06-15T00:00:00"/>
    <n v="59"/>
    <n v="5"/>
    <s v="Adultez"/>
    <s v="Otro Grupo Poblacional"/>
    <s v="Ninguno"/>
    <s v="Ninguno"/>
    <m/>
    <s v="Beneficiario"/>
    <m/>
    <s v="SIN DATO"/>
    <s v="Ninguna"/>
    <s v="Orito"/>
    <m/>
    <n v="312359194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19919531-03"/>
    <s v="FURAZOLIDONA 50 MG./15 ML."/>
    <s v="17/02/2022"/>
    <n v="465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8123667"/>
    <s v="CC18123667"/>
    <s v="HENRY"/>
    <s v="JHONY"/>
    <s v="PORTILLA"/>
    <s v="GOMEZ"/>
    <d v="1963-02-19T00:00:00"/>
    <n v="59"/>
    <n v="5"/>
    <s v="Adultez"/>
    <s v="Otro Grupo Poblacional"/>
    <s v="Ninguno"/>
    <s v="Ninguno"/>
    <m/>
    <s v="Beneficiario"/>
    <m/>
    <s v="SIN DATO"/>
    <s v="Ninguna"/>
    <s v="Orito"/>
    <m/>
    <n v="3112787614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1890101"/>
    <s v="ATENCION ( VISITA ) DOMICILIARIA - POR MEDICINA GENERAL"/>
    <s v="07/02/2022"/>
    <n v="58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8337482"/>
    <s v="CC98337482"/>
    <s v="JUAN"/>
    <s v="CARLOS"/>
    <s v="BENAVIDES"/>
    <s v="BRAVO"/>
    <d v="1968-05-30T00:00:00"/>
    <n v="53"/>
    <n v="5"/>
    <s v="Adultez"/>
    <s v="Otro Grupo Poblacional"/>
    <s v="Desplazamiento"/>
    <s v="Desplazamiento forzado"/>
    <m/>
    <s v="Beneficiario"/>
    <m/>
    <s v="SIN DATO"/>
    <s v="Ninguna"/>
    <s v="Orito"/>
    <m/>
    <n v="322216652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10/02/2022"/>
    <n v="70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284"/>
    <s v="CC18142284"/>
    <s v="JULIAN"/>
    <m/>
    <s v="MEZA"/>
    <s v="ANGULO"/>
    <d v="1957-01-07T00:00:00"/>
    <n v="65"/>
    <n v="6"/>
    <s v="Persona mayor"/>
    <s v="Otro Grupo Poblacional"/>
    <s v="Ninguno"/>
    <s v="Ninguno"/>
    <m/>
    <s v="Beneficiario"/>
    <m/>
    <s v="SIN DATO"/>
    <s v="Ninguna"/>
    <s v="Orito"/>
    <m/>
    <n v="314341019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0T0001038"/>
    <s v="TRANSPORTE COMERCIAL TERRESTRE - SIMPLE PUERTO ASIS ( PUTUMAYO ) A MOCOA ( PUTUMAYO )"/>
    <s v="08/02/2022"/>
    <n v="4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75176"/>
    <s v="CC3175176"/>
    <s v="AMADEO"/>
    <m/>
    <s v="GURANIZO"/>
    <s v="ANDRADE"/>
    <d v="1975-06-13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3062456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0T0000315"/>
    <s v="TRANSPORTE COMERCIAL TERRESTRE - SIMPLE MOCOA ( PUTUMAYO ) A PUERTO ASIS ( PUTUMAYO )"/>
    <s v="08/02/2022"/>
    <n v="160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2486"/>
    <s v="CC41102486"/>
    <s v="CARMELA"/>
    <s v="FANNY"/>
    <s v="JIMENEZ"/>
    <s v="BENAVIDES"/>
    <d v="1960-07-18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33745204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0123645-04"/>
    <s v="LOSARTAN POTASICO 50 MG TABLETAS"/>
    <s v="07/02/2022"/>
    <n v="224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570336"/>
    <s v="CC87570336"/>
    <s v="JORGE"/>
    <s v="ARMANDO"/>
    <s v="CHAMORRO"/>
    <s v="ARCOS"/>
    <d v="1960-04-21T00:00:00"/>
    <n v="58"/>
    <n v="5"/>
    <s v="Adultez"/>
    <s v="Otro Grupo Poblacional"/>
    <s v="Ninguno"/>
    <s v="Ninguno"/>
    <m/>
    <s v="Beneficiario"/>
    <m/>
    <s v="SIN DATO"/>
    <s v="Ninguna"/>
    <s v="Puerto Asís"/>
    <m/>
    <n v="314315362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3/02/2022"/>
    <n v="160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5006"/>
    <s v="CC18105006"/>
    <s v="LEONARDO"/>
    <m/>
    <s v="VALENCIA"/>
    <s v="RODRIGUEZ"/>
    <d v="1941-02-16T00:00:00"/>
    <n v="77"/>
    <n v="6"/>
    <s v="Persona mayor"/>
    <s v="Otro Grupo Poblacional"/>
    <s v="Ninguno"/>
    <s v="Ninguno"/>
    <m/>
    <s v="Beneficiario"/>
    <m/>
    <s v="SIN DATO"/>
    <s v="Ninguna"/>
    <s v="Puerto Asís"/>
    <m/>
    <n v="3113850848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23/02/2022"/>
    <n v="160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13251"/>
    <s v="CC30713251"/>
    <s v="MARIA"/>
    <s v="ALEJANDRINA"/>
    <s v="JURADO"/>
    <s v="SANJUAN"/>
    <d v="1955-11-0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1592899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6/02/2022"/>
    <n v="12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4729"/>
    <s v="CC41104729"/>
    <s v="JANETH"/>
    <s v="LILIANA"/>
    <s v="LOPEZ "/>
    <s v="MORA"/>
    <d v="1970-08-05T00:00:00"/>
    <n v="48"/>
    <n v="5"/>
    <s v="Adultez"/>
    <s v="Otro Grupo Poblacional"/>
    <s v="Ninguno"/>
    <s v="Ninguno"/>
    <m/>
    <s v="Beneficiario"/>
    <m/>
    <s v="SIN DATO"/>
    <s v="Ninguna"/>
    <s v="Puerto Asís"/>
    <m/>
    <n v="3124326967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2/02/2022"/>
    <n v="12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556"/>
    <s v="CC18107556"/>
    <s v="RICARDO"/>
    <s v="LEON"/>
    <s v="BENAVIDES"/>
    <s v="GOMEZ"/>
    <d v="1956-12-19T00:00:00"/>
    <n v="61"/>
    <n v="6"/>
    <s v="Persona mayor"/>
    <s v="Otro Grupo Poblacional"/>
    <s v="Ninguno"/>
    <s v="Ninguno"/>
    <m/>
    <s v="Beneficiario"/>
    <m/>
    <s v="SIN DATO"/>
    <s v="Ninguna"/>
    <s v="Puerto Asís"/>
    <m/>
    <n v="310866765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16015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692"/>
    <s v="CC41101692"/>
    <s v="VALERIA MARIA"/>
    <s v="ESPERANZA "/>
    <s v="BRAVO"/>
    <s v="GALARZA"/>
    <d v="1955-12-09T00:00:00"/>
    <n v="65"/>
    <n v="6"/>
    <s v="Persona mayor"/>
    <s v="Otro Grupo Poblacional"/>
    <s v="Desplazamiento"/>
    <s v="Amenaza"/>
    <m/>
    <s v="Beneficiario"/>
    <m/>
    <s v="SIN DATO"/>
    <s v="Ninguna"/>
    <s v="Puerto Asís"/>
    <m/>
    <n v="320342476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95"/>
    <s v="CREATININA EN SUERO U OTROS FLUIDOS"/>
    <s v="02/02/2022"/>
    <n v="160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26616207"/>
    <s v="CC26616207"/>
    <s v="RUBIELA"/>
    <m/>
    <s v="SCARPETTA "/>
    <s v="CAMACHO"/>
    <d v="1949-11-14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22"/>
    <s v="CREATINA"/>
    <s v="02/02/2022"/>
    <n v="12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834"/>
    <s v="CC69015834"/>
    <s v="CAICEDO"/>
    <m/>
    <s v="JAQUELINE"/>
    <s v="NOAP"/>
    <d v="1972-05-21T00:00:00"/>
    <n v="47"/>
    <n v="5"/>
    <s v="Adultez"/>
    <s v="Afrocolombiano"/>
    <s v="Desplazamiento"/>
    <s v="Homicidio"/>
    <m/>
    <s v="Beneficiario"/>
    <m/>
    <s v="SIN DATO"/>
    <s v="Negro, afrocolombiano"/>
    <s v="Puerto Asís"/>
    <m/>
    <n v="3114642763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59"/>
    <s v="POTASIO EN SUERO U OTROS FLUIDOS"/>
    <s v="02/02/2022"/>
    <n v="16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45482"/>
    <s v="CC30745482"/>
    <s v="MONTENEGRO"/>
    <s v="GARCIA"/>
    <s v="MIRYAM"/>
    <s v="DEL ROCIO"/>
    <d v="1969-11-05T00:00:00"/>
    <n v="51"/>
    <n v="5"/>
    <s v="Adultez"/>
    <s v="Otro Grupo Poblacional"/>
    <s v="Ninguno"/>
    <s v="Ninguno"/>
    <m/>
    <s v="Beneficiario"/>
    <m/>
    <s v="SIN DATO"/>
    <s v="Ninguna"/>
    <s v="Puerto Asís"/>
    <m/>
    <n v="3202517529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18"/>
    <s v="COLESTEROL TOTAL"/>
    <s v="02/02/2022"/>
    <n v="16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148"/>
    <s v="CC41101148"/>
    <s v="GLORIA"/>
    <s v="SONIA"/>
    <s v="LOPEZ "/>
    <s v="BENAVIDES"/>
    <d v="1956-08-1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18008817"/>
    <s v="Urbana"/>
    <m/>
    <x v="0"/>
    <x v="2"/>
    <s v="PUTUMAYO"/>
    <x v="2"/>
    <x v="2"/>
    <x v="2"/>
    <s v="I10X"/>
    <m/>
    <m/>
    <m/>
    <s v="Hipertension esencial (primaria)"/>
    <s v="Procedimiento"/>
    <n v="1"/>
    <s v="01902208"/>
    <s v="HEMOGRAMA II ( HEMOGLOBINA HEMATOCRITO RECUENTO DE ERITROCITOS INDICES ERITROCITARIOS LEUCOGRAMA RECUENTO DE PLAQUETAS E INDICES PLAQUETARIOS ) SEMIAUTOMATIZADO"/>
    <s v="02/02/2022"/>
    <n v="12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389395"/>
    <s v="CC18389395"/>
    <s v="JORGE"/>
    <s v="IVAN"/>
    <s v="OSPINA"/>
    <s v="NOAP"/>
    <d v="1965-07-17T00:00:00"/>
    <n v="55"/>
    <n v="5"/>
    <s v="Adultez"/>
    <s v="Otro Grupo Poblacional"/>
    <s v="Ninguno"/>
    <s v="Ninguno"/>
    <m/>
    <s v="Beneficiario"/>
    <m/>
    <s v="SIN DATO"/>
    <s v="Ninguna"/>
    <s v="Puerto Asís"/>
    <m/>
    <n v="3112311435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6"/>
    <s v="COLESTEROL DE BAJA DENSIDAD SEMIAUTOMATIZADO"/>
    <s v="02/02/2022"/>
    <n v="190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2962092"/>
    <s v="CC12962092"/>
    <s v="HUGO"/>
    <s v="HERNANDO"/>
    <s v="TABLA "/>
    <s v="RAMIREZ"/>
    <d v="1954-11-08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02783384"/>
    <s v="Urbana"/>
    <m/>
    <x v="0"/>
    <x v="0"/>
    <s v="PUTUMAYO"/>
    <x v="0"/>
    <x v="0"/>
    <x v="0"/>
    <s v="I10X"/>
    <m/>
    <m/>
    <m/>
    <s v="Hipertension esencial (primaria)"/>
    <s v="Procedimiento"/>
    <n v="1"/>
    <s v="01901235"/>
    <s v="UROCULTIVO ( ANTIBIOGRAMA DE DISCO ). -- INCY : RECUENTO DE COLONIAS - IDENTIFICACION DE GENERO O ESPECIE"/>
    <s v="02/02/2022"/>
    <n v="190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78587332"/>
    <s v="CC78587332"/>
    <s v="HEMEL"/>
    <s v="ANTONIO"/>
    <s v="SOTO"/>
    <s v="NOAP"/>
    <d v="1970-06-19T00:00:00"/>
    <n v="48"/>
    <n v="5"/>
    <s v="Adultez"/>
    <s v="Otro Grupo Poblacional"/>
    <s v="Ninguno"/>
    <s v="Ninguno"/>
    <m/>
    <s v="Beneficiario"/>
    <m/>
    <s v="SIN DATO"/>
    <s v="Ninguna"/>
    <s v="Puerto Asís"/>
    <m/>
    <n v="3105882542"/>
    <s v="Rural"/>
    <m/>
    <x v="0"/>
    <x v="0"/>
    <s v="PUTUMAYO"/>
    <x v="0"/>
    <x v="0"/>
    <x v="0"/>
    <s v="I10X"/>
    <m/>
    <m/>
    <m/>
    <s v="Hipertension esencial (primaria)"/>
    <s v="Procedimiento"/>
    <n v="1"/>
    <s v="01906440"/>
    <s v="ANTICUERPOS ANTINUCLEARES AUTOMATIZADO"/>
    <s v="02/02/2022"/>
    <n v="12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4089"/>
    <s v="CC27354089"/>
    <s v="ELSA"/>
    <s v="DEL CARMEN"/>
    <s v="PEÑA"/>
    <s v="HERNANDEZ"/>
    <d v="1953-07-05T00:00:00"/>
    <n v="68"/>
    <n v="6"/>
    <s v="Persona mayor"/>
    <s v="Otro Grupo Poblacional"/>
    <s v="Ninguno"/>
    <s v="Ninguno"/>
    <m/>
    <s v="Beneficiario"/>
    <m/>
    <s v="SIN DATO"/>
    <s v="Ninguna"/>
    <s v="Puerto Asís"/>
    <m/>
    <n v="3114406935"/>
    <s v="Urbana"/>
    <m/>
    <x v="0"/>
    <x v="0"/>
    <s v="PUTUMAYO"/>
    <x v="0"/>
    <x v="0"/>
    <x v="0"/>
    <s v="I10X"/>
    <m/>
    <m/>
    <m/>
    <s v="Hipertension esencial (primaria)"/>
    <s v="Procedimiento"/>
    <n v="1"/>
    <s v="01903818"/>
    <s v="COLESTEROL TOTAL"/>
    <s v="02/02/2022"/>
    <n v="154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5298581"/>
    <s v="CC5298581"/>
    <s v="ROBERTO"/>
    <m/>
    <s v="ACOSTA"/>
    <s v="QUINTERO"/>
    <d v="1955-01-16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15960344"/>
    <s v="Urbana"/>
    <m/>
    <x v="0"/>
    <x v="0"/>
    <s v="PUTUMAYO"/>
    <x v="0"/>
    <x v="0"/>
    <x v="0"/>
    <s v="I10X"/>
    <m/>
    <m/>
    <m/>
    <s v="Hipertension esencial (primaria)"/>
    <s v="Procedimiento"/>
    <n v="1"/>
    <s v="01903815"/>
    <s v="COLESTEROL DE ALTA DENSIDAD"/>
    <s v="02/02/2022"/>
    <n v="35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69027273"/>
    <s v="CC69027273"/>
    <s v="MARIA"/>
    <s v="JABLEIDY"/>
    <s v="SANCHEZ"/>
    <s v="RAYO"/>
    <d v="1977-07-24T00:00:00"/>
    <n v="42"/>
    <n v="5"/>
    <s v="Adultez"/>
    <s v="Otro Grupo Poblacional"/>
    <s v="Ninguno"/>
    <s v="Ninguno"/>
    <m/>
    <s v="Beneficiario"/>
    <m/>
    <s v="SIN DATO"/>
    <s v="Ninguna"/>
    <s v="Puerto Asís"/>
    <m/>
    <n v="310625352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266"/>
    <s v="CONSULTA DE PRIMERA VEZ POR ESPECIALISTA EN MEDICINA INTERNA"/>
    <s v="23/02/2022"/>
    <n v="58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709377"/>
    <s v="CC4709377"/>
    <s v="MIGUEL"/>
    <s v="ANGEL"/>
    <s v="MONTILLA"/>
    <s v="ORTIZ"/>
    <d v="1968-07-22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34677453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14/02/2022"/>
    <n v="699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538806"/>
    <s v="CC31538806"/>
    <s v="SANDRA"/>
    <s v="MILENA"/>
    <s v="MINA"/>
    <s v="CHARA"/>
    <d v="1978-04-13T00:00:00"/>
    <n v="40"/>
    <n v="5"/>
    <s v="Adultez"/>
    <s v="Afrocolombiano"/>
    <s v="Ninguno"/>
    <s v="Ninguno"/>
    <m/>
    <s v="Beneficiario"/>
    <m/>
    <s v="SIN DATO"/>
    <s v="Negro, afrocolombiano"/>
    <s v="Puerto Asís"/>
    <m/>
    <n v="314314637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5/02/2022"/>
    <n v="105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4736"/>
    <s v="CC18184736"/>
    <s v="ROBINSON"/>
    <s v="NONE"/>
    <s v="JIMENEZ"/>
    <s v="ZOLANO"/>
    <d v="1972-11-04T00:00:00"/>
    <n v="46"/>
    <n v="5"/>
    <s v="Adultez"/>
    <s v="Otro Grupo Poblacional"/>
    <s v="Ninguno"/>
    <s v="Ninguno"/>
    <m/>
    <s v="Beneficiario"/>
    <m/>
    <s v="SIN DATO"/>
    <s v="Negro, afrocolombiano"/>
    <s v="Puerto Asís"/>
    <m/>
    <n v="3215643255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5100"/>
    <s v="ELECTROCARDIOGRAMA DE RITMO O DE SUPERFICIE SOD"/>
    <s v="24/02/2022"/>
    <n v="67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693"/>
    <s v="CC18107693"/>
    <s v="IGNACIO"/>
    <m/>
    <s v="VARGAS"/>
    <s v="NOAP"/>
    <d v="1957-06-22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12368298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68"/>
    <s v="TRIGLICERIDOS"/>
    <s v="21/02/2022"/>
    <n v="70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3142"/>
    <s v="CC69023142"/>
    <s v="MARIBEL"/>
    <s v="DALILA"/>
    <s v="VELASQUEZ"/>
    <s v="DIAZ"/>
    <d v="1982-09-21T00:00:00"/>
    <n v="37"/>
    <n v="5"/>
    <s v="Adultez"/>
    <s v="Otro Grupo Poblacional"/>
    <s v="Desplazamiento"/>
    <s v="Homicidio"/>
    <m/>
    <s v="Beneficiario"/>
    <m/>
    <s v="SIN DATO"/>
    <s v="Ninguna"/>
    <s v="Puerto Asís"/>
    <m/>
    <n v="3224191494"/>
    <s v="Rural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21/02/2022"/>
    <n v="106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2982395"/>
    <s v="CC12982395"/>
    <s v="DIEGO"/>
    <s v="MARIA"/>
    <s v="CORDOBA"/>
    <s v="MELO"/>
    <d v="1963-08-30T00:00:00"/>
    <n v="55"/>
    <n v="5"/>
    <s v="Adultez"/>
    <s v="Otro Grupo Poblacional"/>
    <s v="Ninguno"/>
    <s v="Ninguno"/>
    <m/>
    <s v="Beneficiario"/>
    <m/>
    <s v="SIN DATO"/>
    <s v="Ninguna"/>
    <s v="Puerto Asís"/>
    <m/>
    <n v="3138304237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21/02/2022"/>
    <n v="70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12"/>
    <s v="CC41102012"/>
    <s v="ROSA"/>
    <s v="ABDIAS"/>
    <s v="ANGULO"/>
    <s v="RIVADENEIRA"/>
    <d v="1957-11-19T00:00:00"/>
    <n v="61"/>
    <n v="6"/>
    <s v="Persona mayor"/>
    <s v="Afrocolombiano"/>
    <s v="Ninguno"/>
    <s v="Ninguno"/>
    <m/>
    <s v="Beneficiario"/>
    <m/>
    <s v="SIN DATO"/>
    <s v="Negro, afrocolombiano"/>
    <s v="Puerto Asís"/>
    <m/>
    <n v="311847407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7106"/>
    <s v="UROANALISIS"/>
    <s v="21/02/2022"/>
    <n v="59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48"/>
    <s v="CC18109948"/>
    <s v="HENRY"/>
    <s v="WILLIAM"/>
    <s v="VELASCO"/>
    <s v="LEGARDA"/>
    <d v="1963-02-12T00:00:00"/>
    <n v="56"/>
    <n v="5"/>
    <s v="Adultez"/>
    <s v="Otro Grupo Poblacional"/>
    <s v="Ninguno"/>
    <s v="Ninguno"/>
    <m/>
    <s v="Beneficiario"/>
    <m/>
    <s v="SIN DATO"/>
    <s v="Ninguna"/>
    <s v="Puerto Asís"/>
    <m/>
    <n v="3105892051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5"/>
    <s v="COLESTEROL DE ALTA DENSIDAD"/>
    <s v="21/02/2022"/>
    <n v="36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348542"/>
    <s v="CC5348542"/>
    <s v="FRANCO"/>
    <s v="HERNANDO"/>
    <s v="BASTIDAS"/>
    <s v="GUERRERO"/>
    <d v="1956-02-29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208378775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8"/>
    <s v="COLESTEROL TOTAL"/>
    <s v="21/02/2022"/>
    <n v="83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10912"/>
    <s v="CC18110912"/>
    <s v="WILLIAM"/>
    <s v="HERNAN"/>
    <s v="PENAGOS"/>
    <s v="CHAVEZ"/>
    <d v="1967-03-03T00:00:00"/>
    <n v="54"/>
    <n v="5"/>
    <s v="Adultez"/>
    <s v="Otro Grupo Poblacional"/>
    <s v="Ninguno"/>
    <s v="Ninguno"/>
    <m/>
    <s v="Beneficiario"/>
    <m/>
    <s v="SIN DATO"/>
    <s v="Ninguna"/>
    <s v="Puerto Asís"/>
    <m/>
    <n v="314296691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21/02/2022"/>
    <n v="444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881"/>
    <s v="CC41103881"/>
    <s v="NIDIA "/>
    <s v="DEL SOCORRO"/>
    <s v="RODRIGUEZ"/>
    <s v="YELA"/>
    <d v="1964-02-10T00:00:00"/>
    <n v="57"/>
    <n v="5"/>
    <s v="Adultez"/>
    <s v="Afrocolombiano"/>
    <s v="Ninguno"/>
    <s v="Ninguno"/>
    <m/>
    <s v="Beneficiario"/>
    <m/>
    <s v="SIN DATO"/>
    <s v="Negro, afrocolombiano"/>
    <s v="Puerto Asís"/>
    <m/>
    <n v="3125956596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01"/>
    <s v="ACIDO URICO EN SUERO U OTROS FLUIDOS"/>
    <s v="21/02/2022"/>
    <n v="1179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7901"/>
    <s v="CC18107901"/>
    <s v="HERNAN"/>
    <s v="GONZALO"/>
    <s v="CORAL"/>
    <s v="LUNA"/>
    <d v="1956-07-10T00:00:00"/>
    <n v="62"/>
    <n v="6"/>
    <s v="Persona mayor"/>
    <s v="Otro Grupo Poblacional"/>
    <s v="Ninguno"/>
    <s v="Ninguno"/>
    <m/>
    <s v="Beneficiario"/>
    <m/>
    <s v="SIN DATO"/>
    <s v="Ninguna"/>
    <s v="Puerto Asís"/>
    <m/>
    <s v="3158569359 3115146052"/>
    <s v="Urbana"/>
    <m/>
    <x v="0"/>
    <x v="0"/>
    <s v="PUTUMAYO"/>
    <x v="0"/>
    <x v="0"/>
    <x v="0"/>
    <s v="I10X"/>
    <m/>
    <m/>
    <m/>
    <s v="Hipertension esencial (primaria)"/>
    <s v="Medicamento"/>
    <n v="1"/>
    <s v="19985898-01"/>
    <s v="ACIDO ALENDRONICO 70MG TABLETAS"/>
    <s v="28/02/2022"/>
    <n v="94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94"/>
    <s v="CC41101094"/>
    <s v="AMPARO"/>
    <m/>
    <s v="OSORIO"/>
    <s v="RESTREPO"/>
    <d v="1954-01-20T00:00:00"/>
    <n v="67"/>
    <n v="6"/>
    <s v="Persona mayor"/>
    <s v="Otro Grupo Poblacional"/>
    <s v="Ninguno"/>
    <s v="Ninguno"/>
    <m/>
    <s v="Beneficiario"/>
    <m/>
    <s v="SIN DATO"/>
    <s v="Ninguna"/>
    <s v="Puerto Asís"/>
    <m/>
    <s v="3213220332 3123536104"/>
    <s v="Urbana"/>
    <m/>
    <x v="0"/>
    <x v="0"/>
    <s v="PUTUMAYO"/>
    <x v="0"/>
    <x v="0"/>
    <x v="0"/>
    <s v="I10X"/>
    <m/>
    <m/>
    <m/>
    <s v="Hipertension esencial (primaria)"/>
    <s v="Medicamento"/>
    <n v="1"/>
    <s v="19990265-02"/>
    <s v="ACIDO FOLICO 1 MG TABLETAS"/>
    <s v="28/02/2022"/>
    <n v="1179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1069"/>
    <s v="CC35891069"/>
    <s v="JACKSY"/>
    <s v="GEOVVANY"/>
    <s v="PALACIOS"/>
    <s v="ALVAREZ"/>
    <d v="1975-06-12T00:00:00"/>
    <n v="46"/>
    <n v="5"/>
    <s v="Adultez"/>
    <s v="Otro Grupo Poblacional"/>
    <s v="Ninguno"/>
    <s v="Ninguno"/>
    <m/>
    <s v="Beneficiario"/>
    <m/>
    <s v="SIN DATO"/>
    <s v="Ninguna"/>
    <s v="Puerto Asís"/>
    <m/>
    <n v="3173825569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5"/>
    <s v="COLESTEROL DE ALTA DENSIDAD"/>
    <s v="02/02/2022"/>
    <n v="31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590"/>
    <s v="CC69026590"/>
    <s v="YORCELY"/>
    <m/>
    <s v="MELECIO"/>
    <s v="CAICEDO"/>
    <d v="1975-06-16T00:00:00"/>
    <n v="46"/>
    <n v="5"/>
    <s v="Adultez"/>
    <s v="Afrocolombiano"/>
    <s v="Ninguno"/>
    <s v="Ninguno"/>
    <m/>
    <s v="Beneficiario"/>
    <m/>
    <s v="SIN DATO"/>
    <s v="Negro, afrocolombiano"/>
    <s v="Puerto Asís"/>
    <m/>
    <n v="321376530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41"/>
    <s v="GLUCOSA EN SUERO U OTRO FLUIDO DIFERENTE A ORINA"/>
    <s v="02/02/2022"/>
    <n v="469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39273345"/>
    <s v="CC39273345"/>
    <s v="LUZ "/>
    <s v="AMPARO"/>
    <s v="ARROYO"/>
    <s v="MARTINEZ"/>
    <d v="1967-07-20T00:00:00"/>
    <n v="54"/>
    <n v="5"/>
    <s v="Adultez"/>
    <s v="Otro Grupo Poblacional"/>
    <s v="Ninguno"/>
    <s v="Ninguno"/>
    <m/>
    <s v="Beneficiario"/>
    <m/>
    <s v="SIN DATO"/>
    <s v="Ninguna"/>
    <s v="Puerto Asís"/>
    <m/>
    <s v="3125544142 - 312305779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7106"/>
    <s v="UROANALISIS"/>
    <s v="02/02/2022"/>
    <n v="4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7480538"/>
    <s v="CC97480538"/>
    <s v="JULIO"/>
    <s v="ARCESIO"/>
    <s v="MORA "/>
    <s v="PANTOJA"/>
    <d v="1974-04-03T00:00:00"/>
    <n v="48"/>
    <n v="5"/>
    <s v="Adultez"/>
    <s v="Otro Grupo Poblacional"/>
    <s v="Ninguno"/>
    <s v="Ninguno"/>
    <m/>
    <s v="Beneficiario"/>
    <m/>
    <s v="SIN DATO"/>
    <s v="Ninguna"/>
    <s v="Puerto Asís"/>
    <m/>
    <n v="317377277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68"/>
    <s v="TRIGLICERIDOS"/>
    <s v="02/02/2022"/>
    <n v="94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09"/>
    <s v="CC41102009"/>
    <s v="NOHORA"/>
    <s v="VIRGINIA"/>
    <s v="CUELLAR"/>
    <s v="NOAP"/>
    <d v="1959-01-26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25548384"/>
    <s v="Urbana"/>
    <m/>
    <x v="0"/>
    <x v="5"/>
    <s v="PUTUMAYO"/>
    <x v="5"/>
    <x v="5"/>
    <x v="5"/>
    <s v="I10X"/>
    <m/>
    <m/>
    <m/>
    <s v="Hipertension esencial (primaria)"/>
    <s v="Procedimiento"/>
    <n v="1"/>
    <s v="01890101"/>
    <s v="ATENCION ( VISITA ) DOMICILIARIA - POR MEDICINA GENERAL"/>
    <s v="04/02/2022"/>
    <n v="1179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41"/>
    <s v="CC41101041"/>
    <s v="ANA "/>
    <s v="MERY"/>
    <s v="BURGOS"/>
    <s v="ARCINIEGAS"/>
    <d v="1956-09-17T00:00:00"/>
    <n v="65"/>
    <n v="6"/>
    <s v="Persona mayor"/>
    <s v="Otro Grupo Poblacional"/>
    <s v="Ninguno"/>
    <s v="Ninguno"/>
    <m/>
    <s v="Beneficiario"/>
    <m/>
    <s v="SIN DATO"/>
    <s v="Ninguna"/>
    <s v="Puerto Asís"/>
    <m/>
    <s v="3143104682 3102630576"/>
    <s v="Urbana"/>
    <m/>
    <x v="0"/>
    <x v="5"/>
    <s v="PUTUMAYO"/>
    <x v="5"/>
    <x v="5"/>
    <x v="5"/>
    <s v="I10X"/>
    <m/>
    <m/>
    <m/>
    <s v="Hipertension esencial (primaria)"/>
    <s v="Procedimiento"/>
    <n v="1"/>
    <s v="01890101"/>
    <s v="ATENCION ( VISITA ) DOMICILIARIA - POR MEDICINA GENERAL"/>
    <s v="25/02/2022"/>
    <n v="12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4405"/>
    <s v="CC35894405"/>
    <s v="KEISSY "/>
    <s v="LUCIOLA"/>
    <s v="CONRADO"/>
    <s v="MENA"/>
    <d v="1980-12-21T00:00:00"/>
    <n v="41"/>
    <n v="5"/>
    <s v="Adultez"/>
    <s v="Afrocolombiano"/>
    <s v="Ninguno"/>
    <s v="Ninguno"/>
    <m/>
    <s v="Beneficiario"/>
    <m/>
    <s v="SIN DATO"/>
    <s v="Ninguna"/>
    <s v="Puerto Asís"/>
    <m/>
    <n v="317491657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208"/>
    <s v="CONSULTA DE PRIMERA VEZ POR PSICOLOGIA"/>
    <s v="10/02/2022"/>
    <n v="32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9111957"/>
    <s v="CC29111957"/>
    <s v="DALIA"/>
    <s v="MILENA"/>
    <s v="CORTES"/>
    <s v="RIVADENEIRA"/>
    <d v="1978-10-31T00:00:00"/>
    <n v="43"/>
    <n v="5"/>
    <s v="Adultez"/>
    <s v="Otro Grupo Poblacional"/>
    <s v="Ninguno"/>
    <s v="Ninguno"/>
    <m/>
    <s v="Beneficiario"/>
    <m/>
    <s v="SIN DATO"/>
    <s v="Ninguna"/>
    <s v="Puerto Asís"/>
    <m/>
    <n v="314381229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10/02/2022"/>
    <n v="215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266"/>
    <s v="CC18109266"/>
    <s v="ANTONIO"/>
    <s v="ROMILIO"/>
    <s v="CORREA"/>
    <s v="CORTEZ"/>
    <d v="1968-01-28T00:00:00"/>
    <n v="54"/>
    <n v="5"/>
    <s v="Adultez"/>
    <s v="Otro Grupo Poblacional"/>
    <s v="Ninguno"/>
    <s v="Ninguno"/>
    <m/>
    <s v="Beneficiario"/>
    <m/>
    <s v="SIN DATO"/>
    <s v="Ninguna"/>
    <s v="Puerto Asís"/>
    <m/>
    <n v="320913854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208"/>
    <s v="CONSULTA DE PRIMERA VEZ POR PSICOLOGIA"/>
    <s v="22/02/2022"/>
    <n v="215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6780207"/>
    <s v="CC36780207"/>
    <s v="MARIELA"/>
    <m/>
    <s v="TORRES"/>
    <s v="JAIMES"/>
    <d v="1957-03-0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08479385"/>
    <s v="Urbana"/>
    <m/>
    <x v="0"/>
    <x v="3"/>
    <s v="PUTUMAYO"/>
    <x v="3"/>
    <x v="3"/>
    <x v="3"/>
    <s v="I10X"/>
    <s v="E119"/>
    <s v="N18X"/>
    <m/>
    <s v="Hipertension esencial (primaria)"/>
    <s v="Procedimiento"/>
    <n v="1"/>
    <s v="01890301"/>
    <s v="CONSULTA DE CONTROL O DE SEGUIMIENTO POR MEDICINA GENERAL"/>
    <s v="10/02/2022"/>
    <n v="234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10"/>
    <s v="CC18109910"/>
    <s v="LUIS "/>
    <s v="EDUARDO"/>
    <s v="TONGUINO"/>
    <s v="FAJARDO"/>
    <d v="1964-02-16T00:00:00"/>
    <n v="58"/>
    <n v="5"/>
    <s v="Adultez"/>
    <s v="Otro Grupo Poblacional"/>
    <s v="Ninguno"/>
    <s v="Ninguno"/>
    <m/>
    <s v="Beneficiario"/>
    <m/>
    <s v="SIN DATO"/>
    <s v="Ninguna"/>
    <s v="Puerto Asís"/>
    <m/>
    <n v="3143205392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208"/>
    <s v="CONSULTA DE PRIMERA VEZ POR PSICOLOGIA"/>
    <s v="10/02/2022"/>
    <n v="7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0779769"/>
    <s v="CC40779769"/>
    <s v="SANDRA"/>
    <s v="LILIANA"/>
    <s v="JIMENEZ"/>
    <s v="SCARPETA"/>
    <d v="1974-02-27T00:00:00"/>
    <n v="47"/>
    <n v="5"/>
    <s v="Adultez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2"/>
    <s v="PUTUMAYO"/>
    <x v="2"/>
    <x v="2"/>
    <x v="2"/>
    <s v="I10X"/>
    <s v="E119"/>
    <s v="N18X"/>
    <m/>
    <s v="Hipertension esencial (primaria)"/>
    <s v="Procedimiento"/>
    <n v="1"/>
    <s v="01890301"/>
    <s v="CONSULTA DE CONTROL O DE SEGUIMIENTO POR MEDICINA GENERAL"/>
    <s v="16/02/2022"/>
    <n v="444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3237"/>
    <s v="CC18183237"/>
    <s v="EIBAR"/>
    <s v="HERMONGENES"/>
    <s v="ANZASOY"/>
    <s v="ERAZO"/>
    <d v="1969-07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3230591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7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33458"/>
    <s v="CC30733458"/>
    <s v="PATRICIA"/>
    <s v="DEL SOCORRO"/>
    <s v="REALPE"/>
    <s v="TORRES"/>
    <d v="1966-04-08T00:00:00"/>
    <n v="55"/>
    <n v="5"/>
    <s v="Adultez"/>
    <s v="Otro Grupo Poblacional"/>
    <s v="Desplazamiento"/>
    <s v="Perdida de Bienes Muebles o Inmuebles"/>
    <m/>
    <s v="Beneficiario"/>
    <m/>
    <s v="SIN DATO"/>
    <s v="Ninguna"/>
    <s v="Puerto Asís"/>
    <m/>
    <n v="3207872908"/>
    <s v="Urbana"/>
    <m/>
    <x v="0"/>
    <x v="5"/>
    <s v="PUTUMAYO"/>
    <x v="5"/>
    <x v="5"/>
    <x v="5"/>
    <s v="I10X"/>
    <m/>
    <m/>
    <m/>
    <s v="Hipertension esencial (primaria)"/>
    <s v="Procedimiento"/>
    <n v="1"/>
    <s v="00P0001554"/>
    <s v="COCIENTE DE ALBUMINURIA CREATINURIA"/>
    <s v="28/02/2022"/>
    <n v="9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599"/>
    <s v="CC41101599"/>
    <s v="IRMA"/>
    <s v="ALICIA"/>
    <s v="CHAPAÑ"/>
    <s v="PETEVI"/>
    <d v="1956-09-2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08953089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0P0001554"/>
    <s v="COCIENTE DE ALBUMINURIA CREATINURIA"/>
    <s v="28/02/2022"/>
    <n v="9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3737"/>
    <s v="CC41103737"/>
    <s v="TERESA"/>
    <s v="DE JESUS"/>
    <s v="NOGUERA"/>
    <s v="FUENMAYOR"/>
    <d v="1965-01-08T00:00:00"/>
    <n v="57"/>
    <n v="5"/>
    <s v="Adultez"/>
    <s v="Otro Grupo Poblacional"/>
    <s v="Ninguno"/>
    <s v="Ninguno"/>
    <m/>
    <s v="Beneficiario"/>
    <m/>
    <s v="SIN DATO"/>
    <s v="Ninguna"/>
    <s v="Puerto Asís"/>
    <m/>
    <s v="3108558517 3176165631 311263964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8/02/2022"/>
    <n v="9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5372"/>
    <s v="CC18125372"/>
    <s v="ARIEL"/>
    <s v="OSWALDO"/>
    <s v="MONCAYO"/>
    <s v="GOMEZ"/>
    <d v="1970-06-30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24022128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8/02/2022"/>
    <n v="13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9565585"/>
    <s v="CC39565585"/>
    <s v="FANNY"/>
    <m/>
    <s v="FILO"/>
    <s v="SILVA"/>
    <d v="1969-11-09T00:00:00"/>
    <n v="52"/>
    <n v="5"/>
    <s v="Adultez"/>
    <s v="Afrocolombiano"/>
    <s v="Ninguno"/>
    <s v="Ninguno"/>
    <m/>
    <s v="Beneficiario"/>
    <m/>
    <s v="SIN DATO"/>
    <s v="Negro, afrocolombiano"/>
    <s v="Puerto Asís"/>
    <m/>
    <n v="3155863429"/>
    <s v="Urbana"/>
    <m/>
    <x v="0"/>
    <x v="3"/>
    <s v="PUTUMAYO"/>
    <x v="3"/>
    <x v="3"/>
    <x v="3"/>
    <s v="I10X"/>
    <m/>
    <m/>
    <m/>
    <s v="Hipertension esencial (primaria)"/>
    <s v="Procedimiento"/>
    <n v="1"/>
    <s v="01895100"/>
    <s v="ELECTROCARDIOGRAMA DE RITMO O DE SUPERFICIE SOD"/>
    <s v="16/02/2022"/>
    <n v="13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140"/>
    <s v="CC41103140"/>
    <s v="LUZ"/>
    <s v="STELLA"/>
    <s v="GIRON"/>
    <s v="REYES"/>
    <d v="1958-06-19T00:00:00"/>
    <n v="63"/>
    <n v="6"/>
    <s v="Persona mayor"/>
    <s v="Otro Grupo Poblacional"/>
    <s v="Desplazamiento"/>
    <s v="Homicidio"/>
    <m/>
    <s v="Beneficiario"/>
    <m/>
    <s v="SIN DATO"/>
    <s v="Ninguna"/>
    <s v="Puerto Asís"/>
    <m/>
    <n v="314305528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16/02/2022"/>
    <n v="118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4048"/>
    <s v="CC18124048"/>
    <s v="JOSE"/>
    <s v="ELIAS"/>
    <s v="BURBANO"/>
    <s v="IJAJI"/>
    <d v="1964-10-12T00:00:00"/>
    <n v="57"/>
    <n v="5"/>
    <s v="Adultez"/>
    <s v="Indigente"/>
    <s v="Desplazamiento"/>
    <s v="Homicidio"/>
    <m/>
    <s v="Beneficiario"/>
    <m/>
    <s v="SIN DATO"/>
    <s v="Ninguna"/>
    <s v="Puerto Asís"/>
    <m/>
    <n v="3123562084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16/02/2022"/>
    <n v="4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8381024"/>
    <s v="CC98381024"/>
    <s v="HEBERTH"/>
    <m/>
    <s v="MORA "/>
    <s v="MUÑOZ"/>
    <d v="1969-11-02T00:00:00"/>
    <n v="52"/>
    <n v="5"/>
    <s v="Adultez"/>
    <s v="Otro Grupo Poblacional"/>
    <s v="Ninguno"/>
    <s v="Ninguno"/>
    <m/>
    <s v="Beneficiario"/>
    <m/>
    <s v="SIN DATO"/>
    <s v="Ninguna"/>
    <s v="Puerto Asís"/>
    <m/>
    <n v="3107752904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5"/>
    <s v="COLESTEROL DE ALTA DENSIDAD"/>
    <s v="16/02/2022"/>
    <n v="119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076381464"/>
    <s v="CC1076381464"/>
    <s v="DAMARYS"/>
    <m/>
    <s v="MURILLO"/>
    <s v="ANDRADE"/>
    <d v="1985-02-04T00:00:00"/>
    <n v="37"/>
    <n v="5"/>
    <s v="Adultez"/>
    <s v="Afrocolombiano"/>
    <s v="Ninguno"/>
    <s v="Ninguno"/>
    <m/>
    <s v="Beneficiario"/>
    <m/>
    <s v="SIN DATO"/>
    <s v="Negro, afrocolombiano"/>
    <s v="Puerto Asís"/>
    <m/>
    <n v="3162252642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41"/>
    <s v="GLUCOSA EN SUERO U OTRO FLUIDO DIFERENTE A ORINA"/>
    <s v="16/02/2022"/>
    <n v="280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04655"/>
    <s v="CC30704655"/>
    <s v="LUZ"/>
    <s v="MARIA"/>
    <s v="MERA"/>
    <s v="HERNANDEZ"/>
    <d v="1952-06-22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12229849"/>
    <s v="Urbana"/>
    <m/>
    <x v="0"/>
    <x v="0"/>
    <s v="PUTUMAYO"/>
    <x v="0"/>
    <x v="0"/>
    <x v="0"/>
    <s v="I10X"/>
    <m/>
    <m/>
    <m/>
    <s v="Hipertension esencial (primaria)"/>
    <s v="Medicamento"/>
    <n v="1"/>
    <s v="19906339-01"/>
    <s v="CALCIO 600 MG"/>
    <s v="24/02/2022"/>
    <n v="29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885454"/>
    <s v="CC3885454"/>
    <s v="JUAN"/>
    <s v="ALCIDES"/>
    <s v="VALDEZ"/>
    <s v="REYES"/>
    <d v="1973-05-06T00:00:00"/>
    <n v="48"/>
    <n v="5"/>
    <s v="Adultez"/>
    <s v="Afrocolombiano"/>
    <s v="Desplazamiento"/>
    <s v="Homicidio"/>
    <m/>
    <s v="Beneficiario"/>
    <m/>
    <s v="SIN DATO"/>
    <s v="Negro, afrocolombiano"/>
    <s v="Puerto Asís"/>
    <m/>
    <n v="3216570105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8"/>
    <s v="COLESTEROL TOTAL"/>
    <s v="09/02/2022"/>
    <n v="35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7572650"/>
    <s v="CC7572650"/>
    <s v="HUMBERTO"/>
    <m/>
    <s v="TRILLOS "/>
    <s v="BUSTAMANTE"/>
    <d v="1983-04-10T00:00:00"/>
    <n v="38"/>
    <n v="5"/>
    <s v="Adultez"/>
    <s v="Otro Grupo Poblacional"/>
    <s v="Ninguno"/>
    <s v="Ninguno"/>
    <m/>
    <s v="Beneficiario"/>
    <m/>
    <s v="SIN DATO"/>
    <s v="Ninguna"/>
    <s v="Puerto Asís"/>
    <m/>
    <n v="3176829910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09/02/2022"/>
    <n v="58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13854"/>
    <s v="CC27313854"/>
    <s v="BLANCA"/>
    <s v="LIBIA"/>
    <s v="CARREARA"/>
    <s v="DE BOLAÑOS"/>
    <d v="1950-06-05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66976969"/>
    <s v="Urbana"/>
    <m/>
    <x v="0"/>
    <x v="3"/>
    <s v="PUTUMAYO"/>
    <x v="3"/>
    <x v="3"/>
    <x v="3"/>
    <s v="I10X"/>
    <m/>
    <m/>
    <m/>
    <s v="Hipertension esencial (primaria)"/>
    <s v="Procedimiento"/>
    <n v="1"/>
    <s v="01902207"/>
    <s v="HEMOGRAMA I ( HEMOGLOBINA HEMATOCRITO Y LEUCOGRAMA ) MANUAL"/>
    <s v="09/02/2022"/>
    <n v="29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1787249"/>
    <s v="CC51787249"/>
    <s v="MARIA "/>
    <s v="EUGENIA"/>
    <s v="MONTENEGRO"/>
    <s v="GARCIA"/>
    <d v="1969-05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14124003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09/02/2022"/>
    <n v="149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276"/>
    <s v="CC69026276"/>
    <s v="MIRIAM "/>
    <s v="AMPARO"/>
    <s v="MATACEA"/>
    <s v="MEZA"/>
    <d v="1971-06-02T00:00:00"/>
    <n v="50"/>
    <n v="5"/>
    <s v="Adultez"/>
    <s v="Otro Grupo Poblacional"/>
    <s v="Ninguno"/>
    <s v="Ninguno"/>
    <m/>
    <s v="Beneficiario"/>
    <m/>
    <s v="SIN DATO"/>
    <s v="Ninguna"/>
    <s v="Puerto Asís"/>
    <m/>
    <n v="312573485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09/02/2022"/>
    <n v="64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97450019"/>
    <s v="CC97450019"/>
    <s v="HENRY"/>
    <s v="DE JESUS"/>
    <s v="LOPEZ "/>
    <s v="CASTAÑEDA"/>
    <d v="1960-08-23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21296194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09/02/2022"/>
    <n v="316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26"/>
    <s v="CC18109926"/>
    <s v="WILSON"/>
    <s v="HERNEY"/>
    <s v="RECALDE"/>
    <s v="VIVEROS"/>
    <d v="1963-08-18T00:00:00"/>
    <n v="58"/>
    <n v="5"/>
    <s v="Adultez"/>
    <s v="Otro Grupo Poblacional"/>
    <s v="Ninguno"/>
    <s v="Ninguno"/>
    <m/>
    <s v="Beneficiario"/>
    <m/>
    <s v="SIN DATO"/>
    <s v="Ninguna"/>
    <s v="Puerto Asís"/>
    <m/>
    <n v="3224720433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95"/>
    <s v="CREATININA EN SUERO U OTROS FLUIDOS"/>
    <s v="09/02/2022"/>
    <n v="318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247483"/>
    <s v="CC87247483"/>
    <s v="FREDY"/>
    <s v="HERNAN"/>
    <s v="SIMALES"/>
    <s v="NOAP"/>
    <d v="1975-09-16T00:00:00"/>
    <n v="46"/>
    <n v="5"/>
    <s v="Adultez"/>
    <s v="Otro Grupo Poblacional"/>
    <s v="Ninguno"/>
    <s v="Ninguno"/>
    <m/>
    <s v="Beneficiario"/>
    <m/>
    <s v="SIN DATO"/>
    <s v="Ninguna"/>
    <s v="Puerto Asís"/>
    <m/>
    <n v="320453187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1/02/2022"/>
    <n v="409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44968"/>
    <s v="CC5244968"/>
    <s v="OSWALDO"/>
    <s v="OVIDIO"/>
    <s v="ACOSTA"/>
    <s v="CANAMEJOY"/>
    <d v="1968-06-26T00:00:00"/>
    <n v="53"/>
    <n v="5"/>
    <s v="Adultez"/>
    <s v="Otro Grupo Poblacional"/>
    <s v="Ninguno"/>
    <s v="Ninguno"/>
    <m/>
    <s v="Beneficiario"/>
    <m/>
    <s v="SIN DATO"/>
    <s v="Ninguna"/>
    <s v="Puerto Asís"/>
    <m/>
    <n v="3202246448"/>
    <s v="Urbana"/>
    <m/>
    <x v="0"/>
    <x v="2"/>
    <s v="PUTUMAYO"/>
    <x v="2"/>
    <x v="2"/>
    <x v="2"/>
    <s v="I10X"/>
    <m/>
    <m/>
    <m/>
    <s v="Hipertension esencial (primaria)"/>
    <s v="Medicamento"/>
    <n v="1"/>
    <s v="20003706-06"/>
    <s v="GALVUSÂ® MET 50/500 COMPRIMIDOS RECUBIERTOS CON PELICULA"/>
    <s v="14/02/2022"/>
    <n v="292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784"/>
    <s v="CC69015784"/>
    <s v="EDI"/>
    <s v="FRANCIA"/>
    <s v="CAICEDO"/>
    <s v="BERMUDES"/>
    <d v="1971-07-22T00:00:00"/>
    <n v="50"/>
    <n v="5"/>
    <s v="Adultez"/>
    <s v="Afrocolombiano"/>
    <s v="Ninguno"/>
    <s v="Ninguno"/>
    <m/>
    <s v="Beneficiario"/>
    <m/>
    <s v="SIN DATO"/>
    <s v="Negro, afrocolombiano"/>
    <s v="Puerto Asís"/>
    <m/>
    <n v="3105648852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36296-08"/>
    <s v="ACIDO ACETILSALICILICO 100 MG"/>
    <s v="14/02/2022"/>
    <n v="58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27474526"/>
    <s v="CC27474526"/>
    <s v="JULIA "/>
    <s v="OLIVA"/>
    <s v="BASTIDAS"/>
    <s v="GUERRERO"/>
    <d v="1958-10-30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08860239"/>
    <s v="Urbana"/>
    <m/>
    <x v="0"/>
    <x v="2"/>
    <s v="PUTUMAYO"/>
    <x v="2"/>
    <x v="2"/>
    <x v="2"/>
    <s v="I10X"/>
    <m/>
    <m/>
    <m/>
    <s v="Hipertension esencial (primaria)"/>
    <s v="Medicamento"/>
    <n v="1"/>
    <s v="19942021-07"/>
    <s v="CLOPIDOGREL 75 MG TABLETA RECUBIERTA"/>
    <s v="14/02/2022"/>
    <n v="108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55583"/>
    <s v="CC69055583"/>
    <s v="DORA "/>
    <s v="MARCELA"/>
    <s v="BRAVO "/>
    <s v="GOMEZ"/>
    <d v="1983-05-01T00:00:00"/>
    <n v="38"/>
    <n v="5"/>
    <s v="Adultez"/>
    <s v="Otro Grupo Poblacional"/>
    <s v="Desplazamiento"/>
    <s v="Amenaza"/>
    <m/>
    <s v="Beneficiario"/>
    <m/>
    <s v="SIN DATO"/>
    <s v="Ninguna"/>
    <s v="Puerto Asís"/>
    <m/>
    <n v="3105690402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25/02/2022"/>
    <n v="58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6274280"/>
    <s v="CC16274280"/>
    <s v="HECTOR"/>
    <s v="HUGO"/>
    <s v="FIGUEROA"/>
    <s v="NOAP"/>
    <d v="1965-01-04T00:00:00"/>
    <n v="57"/>
    <n v="5"/>
    <s v="Adultez"/>
    <s v="Otro Grupo Poblacional"/>
    <s v="Ninguno"/>
    <s v="Ninguno"/>
    <m/>
    <s v="Beneficiario"/>
    <m/>
    <s v="SIN DATO"/>
    <s v="Ninguna"/>
    <s v="Puerto Asís"/>
    <m/>
    <n v="3123698352"/>
    <s v="Urbana"/>
    <m/>
    <x v="0"/>
    <x v="2"/>
    <s v="PUTUMAYO"/>
    <x v="2"/>
    <x v="2"/>
    <x v="2"/>
    <s v="I10X"/>
    <m/>
    <m/>
    <m/>
    <s v="Hipertension esencial (primaria)"/>
    <s v="Medicamento"/>
    <n v="1"/>
    <s v="20005938-02"/>
    <s v="GEMFIBROZILO TABLETAS RECUBIERTAS 600 MG."/>
    <s v="25/02/2022"/>
    <n v="31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7264"/>
    <s v="CC27357264"/>
    <s v="BLANCA"/>
    <s v="OLIVA"/>
    <s v="CABRERA"/>
    <s v="DE BURGOS"/>
    <d v="1945-08-05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4302449"/>
    <s v="Urbana"/>
    <m/>
    <x v="0"/>
    <x v="2"/>
    <s v="PUTUMAYO"/>
    <x v="2"/>
    <x v="2"/>
    <x v="2"/>
    <s v="I10X"/>
    <m/>
    <m/>
    <m/>
    <s v="Hipertension esencial (primaria)"/>
    <s v="Medicamento"/>
    <n v="1"/>
    <s v="19960407-10"/>
    <s v="ESOMEPRAZOLTABLETA ENTERICA20MG"/>
    <s v="25/02/2022"/>
    <n v="311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648"/>
    <s v="CC41101648"/>
    <s v="FLORALBA"/>
    <m/>
    <s v="GUERRERO"/>
    <s v="FALVIS"/>
    <d v="1960-05-12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134370392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34162-11"/>
    <s v="HIDROCLOROTIAZIDA 25 MG"/>
    <s v="25/02/2022"/>
    <n v="464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8551024"/>
    <s v="CC28551024"/>
    <s v="MILENA"/>
    <s v="PATRICIA"/>
    <s v="PARRA"/>
    <s v="VERGARA"/>
    <d v="1981-10-31T00:00:00"/>
    <n v="40"/>
    <n v="5"/>
    <s v="Adultez"/>
    <s v="Otro Grupo Poblacional"/>
    <s v="Ninguno"/>
    <s v="Ninguno"/>
    <m/>
    <s v="Beneficiario"/>
    <m/>
    <s v="SIN DATO"/>
    <s v="Ninguna"/>
    <s v="Puerto Asís"/>
    <m/>
    <n v="311290806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9/02/2022"/>
    <n v="618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06737"/>
    <s v="CC69006737"/>
    <s v="MIREYA"/>
    <m/>
    <s v="HERNANDEZ"/>
    <s v="LOPEZ"/>
    <d v="1975-10-18T00:00:00"/>
    <n v="46"/>
    <n v="5"/>
    <s v="Adultez"/>
    <s v="Otro Grupo Poblacional"/>
    <s v="Ninguno"/>
    <s v="Ninguno"/>
    <m/>
    <s v="Beneficiario"/>
    <m/>
    <s v="SIN DATO"/>
    <s v="Indígena"/>
    <s v="Puerto Asís"/>
    <m/>
    <n v="3134843476"/>
    <s v="Urbana"/>
    <m/>
    <x v="0"/>
    <x v="0"/>
    <s v="PUTUMAYO"/>
    <x v="0"/>
    <x v="0"/>
    <x v="0"/>
    <s v="I10X"/>
    <m/>
    <m/>
    <m/>
    <s v="Hipertension esencial (primaria)"/>
    <s v="Medicamento"/>
    <n v="1"/>
    <s v="20066125-01"/>
    <s v="VITAMINA C 500 MG TABLETAS MASTICABLES"/>
    <s v="03/02/2022"/>
    <n v="795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1436169"/>
    <s v="CC11436169"/>
    <s v="OBED"/>
    <m/>
    <s v="GONZALES"/>
    <s v="CASTAÑEDA"/>
    <d v="1969-12-14T00:00:00"/>
    <n v="52"/>
    <n v="5"/>
    <s v="Adultez"/>
    <s v="Otro Grupo Poblacional"/>
    <s v="Desplazamiento"/>
    <s v="Homicidio"/>
    <m/>
    <s v="Beneficiario"/>
    <m/>
    <s v="SIN DATO"/>
    <s v="Ninguna"/>
    <s v="Puerto Asís"/>
    <m/>
    <s v="3123178322 - 3107846535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2/02/2022"/>
    <n v="58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5592507"/>
    <s v="CC25592507"/>
    <s v="GIOVANNI"/>
    <m/>
    <s v="LEDESMA"/>
    <s v="FIGUEROA"/>
    <d v="1957-02-11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23015525"/>
    <s v="Urbana"/>
    <m/>
    <x v="0"/>
    <x v="3"/>
    <s v="PUTUMAYO"/>
    <x v="3"/>
    <x v="3"/>
    <x v="3"/>
    <s v="I10X"/>
    <m/>
    <m/>
    <m/>
    <s v="Hipertension esencial (primaria)"/>
    <s v="Procedimiento"/>
    <n v="1"/>
    <s v="01903841"/>
    <s v="GLUCOSA EN SUERO U OTRO FLUIDO DIFERENTE A ORINA"/>
    <s v="15/02/2022"/>
    <n v="795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302"/>
    <s v="CC41102302"/>
    <s v="GLORIA"/>
    <s v="MILENA"/>
    <s v="ENRIQUEZ"/>
    <s v="URREA"/>
    <d v="1962-02-06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24328749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5"/>
    <s v="COLESTEROL DE ALTA DENSIDAD"/>
    <s v="15/02/2022"/>
    <n v="583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97658"/>
    <s v="CC5297658"/>
    <s v="MAURO"/>
    <s v="ANTONIO"/>
    <s v="MONTILLA"/>
    <s v="NUPAN"/>
    <d v="1950-11-14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1230049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15/02/2022"/>
    <n v="79500"/>
    <s v="Urgencias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03"/>
    <s v="CC27474403"/>
    <s v="IRENE"/>
    <s v="ANACLOVIA"/>
    <s v="ROSALES"/>
    <s v="DE PERAFAN"/>
    <d v="1953-04-07T00:00:00"/>
    <n v="68"/>
    <n v="6"/>
    <s v="Persona mayor"/>
    <s v="Adulto Mayor"/>
    <s v="Ninguno"/>
    <s v="Ninguno"/>
    <m/>
    <s v="Beneficiario"/>
    <m/>
    <s v="SIN DATO"/>
    <s v="Ninguna"/>
    <s v="San Francisco"/>
    <m/>
    <n v="3112728561"/>
    <s v="Urbana"/>
    <m/>
    <x v="0"/>
    <x v="3"/>
    <s v="PUTUMAYO"/>
    <x v="3"/>
    <x v="3"/>
    <x v="3"/>
    <s v="I10X"/>
    <m/>
    <m/>
    <m/>
    <s v="Hipertension esencial (primaria)"/>
    <s v="Procedimiento"/>
    <n v="1"/>
    <s v="01903818"/>
    <s v="COLESTEROL TOTAL"/>
    <s v="15/02/2022"/>
    <n v="29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0524"/>
    <s v="CC18100524"/>
    <s v="GAMALIEL"/>
    <s v="MARIO"/>
    <s v="CUELLAR"/>
    <s v="NOAP"/>
    <d v="1952-04-13T00:00:00"/>
    <n v="69"/>
    <n v="6"/>
    <s v="Persona mayor"/>
    <s v="Adulto Mayor"/>
    <s v="Ninguno"/>
    <s v="Ninguno"/>
    <m/>
    <s v="Beneficiario"/>
    <m/>
    <s v="SIN DATO"/>
    <s v="Ninguna"/>
    <s v="Sibundoy"/>
    <m/>
    <n v="311706110"/>
    <s v="Urbana"/>
    <m/>
    <x v="0"/>
    <x v="0"/>
    <s v="PUTUMAYO"/>
    <x v="0"/>
    <x v="0"/>
    <x v="0"/>
    <s v="I10X"/>
    <s v="E119"/>
    <s v="N18X"/>
    <m/>
    <s v="Hipertension esencial (primaria)"/>
    <s v="Procedimiento"/>
    <n v="1"/>
    <s v="01890266"/>
    <s v="CONSULTA DE PRIMERA VEZ POR ESPECIALISTA EN MEDICINA INTERNA"/>
    <s v="28/02/2022"/>
    <n v="87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41180121"/>
    <s v="CC41180121"/>
    <s v="ROSA"/>
    <s v="MARIA"/>
    <s v="CALVACHE"/>
    <s v="DE ARCOS"/>
    <d v="1948-09-15T00:00:00"/>
    <n v="73"/>
    <n v="6"/>
    <s v="Persona mayor"/>
    <s v="Adulto Mayor"/>
    <s v="Ninguno"/>
    <s v="Ninguno"/>
    <m/>
    <s v="Beneficiario"/>
    <m/>
    <s v="SIN DATO"/>
    <s v="Ninguna"/>
    <s v="Sibundoy"/>
    <m/>
    <n v="3105444180"/>
    <s v="Urbana"/>
    <m/>
    <x v="0"/>
    <x v="0"/>
    <s v="PUTUMAYO"/>
    <x v="0"/>
    <x v="0"/>
    <x v="0"/>
    <s v="I10X"/>
    <m/>
    <m/>
    <m/>
    <s v="Hipertension esencial (primaria)"/>
    <s v="Procedimiento"/>
    <n v="1"/>
    <s v="01890266"/>
    <s v="CONSULTA DE PRIMERA VEZ POR ESPECIALISTA EN MEDICINA INTERNA"/>
    <s v="12/02/2022"/>
    <n v="36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27472384"/>
    <s v="CC27472384"/>
    <s v="CLEMENCIA "/>
    <s v="INES"/>
    <s v="MURIEL"/>
    <s v="TREJO"/>
    <d v="1946-12-13T00:00:00"/>
    <n v="75"/>
    <n v="6"/>
    <s v="Persona mayor"/>
    <s v="Adulto Mayor"/>
    <s v="Ninguno"/>
    <s v="Ninguno"/>
    <m/>
    <s v="Beneficiario"/>
    <m/>
    <s v="SIN DATO"/>
    <s v="Ninguna"/>
    <s v="Sibundoy"/>
    <m/>
    <n v="3217814188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17"/>
    <s v="TRANSPORTE COMERCIAL TERRESTRE - SIMPLE MOCOA ( PUTUMAYO ) A SAN MIGUEL ( PUTUMAYO )"/>
    <s v="12/02/2022"/>
    <n v="36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5350030"/>
    <s v="CC5350030"/>
    <s v="LUIS "/>
    <s v="FERNANDO"/>
    <s v="RODRIGUEZ"/>
    <s v="ESCOBAR"/>
    <d v="1949-02-23T00:00:00"/>
    <n v="73"/>
    <n v="6"/>
    <s v="Persona mayor"/>
    <s v="Adulto Mayor"/>
    <s v="Ninguno"/>
    <s v="Ninguno"/>
    <m/>
    <s v="Beneficiario"/>
    <m/>
    <s v="SIN DATO"/>
    <s v="Ninguna"/>
    <s v="Sibundoy"/>
    <m/>
    <n v="3115920751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0T0000346"/>
    <s v="TRANSPORTE COMERCIAL TERRESTRE - SIMPLE SAN MIGUEL ( PUTUMAYO ) A MOCOA ( PUTUMAYO )"/>
    <s v="10/02/2022"/>
    <n v="29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1226"/>
    <s v="CC30711226"/>
    <s v="OLGA"/>
    <s v="DEL SOCORRO"/>
    <s v="ISACAS"/>
    <s v="DE PORTILLA"/>
    <d v="1955-07-25T00:00:00"/>
    <n v="66"/>
    <n v="6"/>
    <s v="Persona mayor"/>
    <s v="Adulto Mayor"/>
    <s v="Ninguno"/>
    <s v="Ninguno"/>
    <m/>
    <s v="Beneficiario"/>
    <m/>
    <s v="SIN DATO"/>
    <s v="Ninguna"/>
    <s v="Sibundoy"/>
    <m/>
    <n v="3137930598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165"/>
    <s v="TRANSPORTE COMERCIAL TERRESTRE - SIMPLE PASTO ( NARIÃƒÂ‘O ) A MOCOA ( PUTUMAYO )"/>
    <s v="22/02/2022"/>
    <n v="52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292"/>
    <s v="CC27476292"/>
    <s v="IRENE"/>
    <s v="NONE"/>
    <s v="ERAZO"/>
    <s v="DE SALAZAR"/>
    <d v="1946-01-07T00:00:00"/>
    <n v="76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4/02/2022"/>
    <n v="87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7016834"/>
    <s v="CC17016834"/>
    <s v="RAUL"/>
    <s v="NONE"/>
    <s v="SALAZAR"/>
    <s v="MARTINEZ"/>
    <d v="1938-10-01T00:00:00"/>
    <n v="83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0"/>
    <s v="PUTUMAYO"/>
    <x v="0"/>
    <x v="0"/>
    <x v="0"/>
    <s v="I10X"/>
    <m/>
    <m/>
    <m/>
    <s v="Hipertension esencial (primaria)"/>
    <s v="Procedimiento"/>
    <n v="1"/>
    <s v="00Q4513S02"/>
    <s v="PAQUETE ESOFAGOGASTRODUODENOSCOPIA ( EGD ) DIAGNOSTICA O EXPLORATORIA SIN SEDACION"/>
    <s v="09/02/2022"/>
    <n v="38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538"/>
    <s v="CC41180538"/>
    <s v="DORIS "/>
    <s v="MARIA"/>
    <s v="GOMEZ"/>
    <s v="GUERRERO"/>
    <d v="1963-07-28T00:00:00"/>
    <n v="58"/>
    <n v="5"/>
    <s v="Adultez"/>
    <s v="Adulto Mayor"/>
    <s v="Ninguno"/>
    <s v="Ninguno"/>
    <m/>
    <s v="Beneficiario"/>
    <m/>
    <s v="SIN DATO"/>
    <s v="Ninguna"/>
    <s v="Sibundoy"/>
    <m/>
    <n v="311807906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8/02/2022"/>
    <n v="31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1216777"/>
    <s v="CC31216777"/>
    <s v="CARMEN"/>
    <s v="NONE"/>
    <s v="CHAMORRO "/>
    <s v="DE ORTIZ"/>
    <d v="1950-05-01T00:00:00"/>
    <n v="71"/>
    <n v="6"/>
    <s v="Persona mayor"/>
    <s v="Adulto Mayor"/>
    <s v="Desplazamiento"/>
    <s v="Desplazamiento forzado"/>
    <m/>
    <s v="Beneficiario"/>
    <m/>
    <s v="SIN DATO"/>
    <s v="Ninguna"/>
    <s v="San Francisco"/>
    <m/>
    <n v="3132921286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1890101"/>
    <s v="ATENCION ( VISITA ) DOMICILIARIA - POR MEDICINA GENERAL"/>
    <s v="16/02/2022"/>
    <n v="16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2597"/>
    <s v="CC27472597"/>
    <s v="JANETH"/>
    <s v="PATRICIA"/>
    <s v="GONZALEZ"/>
    <s v="MONTERO"/>
    <d v="1962-11-17T00:00:00"/>
    <n v="59"/>
    <n v="5"/>
    <s v="Adultez"/>
    <s v="Adulto Mayor"/>
    <s v="Ninguno"/>
    <s v="Ninguno"/>
    <m/>
    <s v="Beneficiario"/>
    <m/>
    <s v="SIN DATO"/>
    <s v="Ninguna"/>
    <s v="Sibundoy"/>
    <m/>
    <n v="3132949278"/>
    <s v="Urbana"/>
    <m/>
    <x v="0"/>
    <x v="3"/>
    <s v="PUTUMAYO"/>
    <x v="3"/>
    <x v="3"/>
    <x v="3"/>
    <s v="I10X"/>
    <s v="E119"/>
    <s v="N18X"/>
    <m/>
    <s v="Hipertension esencial (primaria)"/>
    <s v="Medicamento"/>
    <n v="1"/>
    <s v="19942545-01"/>
    <s v="CALCITRIOL 0.5 MCG"/>
    <s v="11/02/2022"/>
    <n v="69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037"/>
    <s v="CC5349037"/>
    <s v="EDUARDO"/>
    <s v="ANTONIO"/>
    <s v="ORTIZ"/>
    <s v="BRAVO"/>
    <d v="1940-11-15T00:00:00"/>
    <n v="81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07/02/2022"/>
    <n v="69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173"/>
    <s v="CC1909173"/>
    <s v="LUIS"/>
    <s v="ENRIQUE"/>
    <s v="BRAVO"/>
    <s v="DELGADO"/>
    <d v="1932-08-03T00:00:00"/>
    <n v="8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17/02/2022"/>
    <n v="69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432"/>
    <s v="CC1909432"/>
    <s v="SERVIO"/>
    <s v="TULIO"/>
    <s v="MORA"/>
    <s v="MORA"/>
    <d v="1937-07-20T00:00:00"/>
    <n v="84"/>
    <n v="6"/>
    <s v="Persona mayor"/>
    <s v="Adulto Mayor"/>
    <s v="Desplazamiento"/>
    <s v="Desaparición forzada"/>
    <m/>
    <s v="Beneficiario"/>
    <m/>
    <s v="SIN DATO"/>
    <s v="Ninguna"/>
    <s v="San Francisco"/>
    <m/>
    <n v="3208660921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4/02/2022"/>
    <n v="3975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F"/>
    <m/>
    <s v="CC"/>
    <n v="27473633"/>
    <s v="CC27473633"/>
    <s v="M. ISABEL"/>
    <s v="ERNESTINA"/>
    <s v="ORTIZ"/>
    <s v="DE BRAVO"/>
    <d v="1935-05-25T00:00:00"/>
    <n v="86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5"/>
    <s v="PUTUMAYO"/>
    <x v="5"/>
    <x v="5"/>
    <x v="5"/>
    <s v="I10X"/>
    <m/>
    <m/>
    <m/>
    <s v="Hipertension esencial (primaria)"/>
    <s v="Medicamento"/>
    <n v="1"/>
    <s v="19961372-07"/>
    <s v="PRATENÂ® 1 MG TABLETA"/>
    <s v="07/02/2022"/>
    <n v="51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922"/>
    <s v="CC27475922"/>
    <s v="MATILDE"/>
    <s v="NONE"/>
    <s v="SALAZAR"/>
    <s v="DE MEZA"/>
    <d v="1940-07-04T00:00:00"/>
    <n v="81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2"/>
    <s v="PUTUMAYO"/>
    <x v="2"/>
    <x v="2"/>
    <x v="2"/>
    <s v="I10X"/>
    <m/>
    <m/>
    <m/>
    <s v="Hipertension esencial (primaria)"/>
    <s v="Procedimiento"/>
    <n v="1"/>
    <s v="01881332"/>
    <s v="ECOGRAFIA DE VIAS URINARIAS ( RIÃƒÂ‘ONES - VEJIGA Y PROSTATA TRANSABDOMINAL )"/>
    <s v="26/02/2022"/>
    <n v="14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850337"/>
    <s v="CC2850337"/>
    <s v="JORGE"/>
    <s v="ARMANDO"/>
    <s v="MEZA"/>
    <s v="BENAVIDES"/>
    <d v="1936-10-16T00:00:00"/>
    <n v="85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5"/>
    <s v="COLESTEROL DE ALTA DENSIDAD"/>
    <s v="14/02/2022"/>
    <n v="13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F"/>
    <m/>
    <s v="CC"/>
    <n v="13058321"/>
    <s v="CC13058321"/>
    <s v="HONORIO"/>
    <s v="EFREN"/>
    <s v="ROSAS"/>
    <s v="RIVERA"/>
    <d v="1947-06-30T00:00:00"/>
    <n v="74"/>
    <n v="6"/>
    <s v="Persona mayor"/>
    <s v="Adulto Mayor"/>
    <s v="Ninguno"/>
    <s v="Ninguno"/>
    <m/>
    <s v="Beneficiario"/>
    <m/>
    <s v="SIN DATO"/>
    <s v="Ninguna"/>
    <s v="Santiago"/>
    <m/>
    <n v="311523318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95"/>
    <s v="CREATININA EN SUERO U OTROS FLUIDOS"/>
    <s v="14/02/2022"/>
    <n v="10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Pensionado"/>
    <s v="AC"/>
    <m/>
    <s v="CC"/>
    <n v="27076659"/>
    <s v="CC27076659"/>
    <s v="MARIA"/>
    <s v="DEL SOCORRO"/>
    <s v="CHAVEZ"/>
    <s v="DE CABRERA"/>
    <d v="1941-02-19T00:00:00"/>
    <n v="81"/>
    <n v="6"/>
    <s v="Persona mayor"/>
    <s v="Adulto Mayor"/>
    <s v="Ninguno"/>
    <s v="Ninguno"/>
    <m/>
    <s v="Beneficiario"/>
    <m/>
    <s v="SIN DATO"/>
    <s v="Ninguna"/>
    <s v="Santiago"/>
    <m/>
    <n v="3117615072"/>
    <s v="Urbana"/>
    <m/>
    <x v="0"/>
    <x v="2"/>
    <s v="PUTUMAYO"/>
    <x v="2"/>
    <x v="2"/>
    <x v="2"/>
    <s v="I10X"/>
    <m/>
    <m/>
    <m/>
    <s v="Hipertension esencial (primaria)"/>
    <s v="Procedimiento"/>
    <n v="1"/>
    <s v="01903028"/>
    <s v="MICROALBUMINURIA SEMIAUTOMATIZADA"/>
    <s v="14/02/2022"/>
    <n v="11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495"/>
    <s v="CC27423495"/>
    <s v="TERESITA"/>
    <s v="DE JESUS"/>
    <s v="RUIZ"/>
    <s v="PAZOS"/>
    <d v="1956-10-04T00:00:00"/>
    <n v="65"/>
    <n v="6"/>
    <s v="Persona mayor"/>
    <s v="Adulto Mayor"/>
    <s v="Ninguno"/>
    <s v="Ninguno"/>
    <m/>
    <s v="Beneficiario"/>
    <m/>
    <s v="SIN DATO"/>
    <s v="Ninguna"/>
    <s v="Sibundoy"/>
    <m/>
    <n v="3218527652"/>
    <s v="Urbana"/>
    <m/>
    <x v="0"/>
    <x v="2"/>
    <s v="PUTUMAYO"/>
    <x v="2"/>
    <x v="2"/>
    <x v="2"/>
    <s v="I10X"/>
    <m/>
    <m/>
    <m/>
    <s v="Hipertension esencial (primaria)"/>
    <s v="Procedimiento"/>
    <n v="1"/>
    <s v="01907106"/>
    <s v="UROANALISIS"/>
    <s v="14/02/2022"/>
    <n v="15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02283"/>
    <s v="CC41102283"/>
    <s v="GRACIELA"/>
    <s v="ALEXANDRA"/>
    <s v="OVIEDO"/>
    <s v="ORTIZ"/>
    <d v="1962-08-15T00:00:00"/>
    <n v="59"/>
    <n v="5"/>
    <s v="Adultez"/>
    <s v="Adulto Mayor"/>
    <s v="Desplazamiento"/>
    <s v="Desplazamiento forzado"/>
    <m/>
    <s v="Beneficiario"/>
    <m/>
    <s v="SIN DATO"/>
    <s v="Ninguna"/>
    <s v="Sibundoy"/>
    <m/>
    <n v="313513453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41"/>
    <s v="GLUCOSA EN SUERO U OTRO FLUIDO DIFERENTE A ORINA"/>
    <s v="14/02/2022"/>
    <n v="9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77273"/>
    <s v="CC12977273"/>
    <s v="LUIS"/>
    <s v="FERNANDO"/>
    <s v="LAGOS"/>
    <s v="TORO"/>
    <d v="1962-12-10T00:00:00"/>
    <n v="59"/>
    <n v="5"/>
    <s v="Adultez"/>
    <s v="Adulto Mayor"/>
    <s v="Ninguno"/>
    <s v="Ninguno"/>
    <m/>
    <s v="Beneficiario"/>
    <m/>
    <s v="SIN DATO"/>
    <s v="Ninguna"/>
    <s v="Sibundoy"/>
    <m/>
    <n v="3107578650"/>
    <s v="Urbana"/>
    <m/>
    <x v="0"/>
    <x v="2"/>
    <s v="PUTUMAYO"/>
    <x v="2"/>
    <x v="2"/>
    <x v="2"/>
    <s v="I10X"/>
    <m/>
    <m/>
    <m/>
    <s v="Hipertension esencial (primaria)"/>
    <s v="Procedimiento"/>
    <n v="1"/>
    <s v="01902210"/>
    <s v="HEMOGRAMA IV ( HEMOGLOBINA HEMATOCRITO RECUENTO DE ERITROCITOS INDICES ERITROCITARIOS LEUCOGRAMA RECUENTO DE PLAQUETAS INDICES PLAQUETARIOS Y MORFOLOGIA ELECTRONICA E HISTOGRAMA ) AUTOMATIZADO"/>
    <s v="14/02/2022"/>
    <n v="1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12985929"/>
    <s v="CC12985929"/>
    <s v="ALVARO"/>
    <s v="EDUART"/>
    <s v="TORO"/>
    <s v="MURIEL"/>
    <d v="1965-03-17T00:00:00"/>
    <n v="56"/>
    <n v="5"/>
    <s v="Adultez"/>
    <s v="Adulto Mayor"/>
    <s v="Ninguno"/>
    <s v="Ninguno"/>
    <m/>
    <s v="Beneficiario"/>
    <m/>
    <s v="SIN DATO"/>
    <s v="Ninguna"/>
    <s v="Colón (P)"/>
    <m/>
    <n v="3217218373"/>
    <s v="Urbana"/>
    <m/>
    <x v="0"/>
    <x v="2"/>
    <s v="PUTUMAYO"/>
    <x v="2"/>
    <x v="2"/>
    <x v="2"/>
    <s v="I10X"/>
    <m/>
    <m/>
    <m/>
    <s v="Hipertension esencial (primaria)"/>
    <s v="Medicamento"/>
    <n v="1"/>
    <s v="19993255-14"/>
    <s v="GLIBENCLAMIDA 5 MG."/>
    <s v="14/02/2022"/>
    <n v="235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80178"/>
    <s v="CC97480178"/>
    <s v="LUCINDO"/>
    <s v="MARIA"/>
    <s v="CALDERON"/>
    <s v="CALDERON"/>
    <d v="1964-01-22T00:00:00"/>
    <n v="58"/>
    <n v="5"/>
    <s v="Adultez"/>
    <s v="Adulto Mayor"/>
    <s v="Desplazamiento"/>
    <s v="Amenaza"/>
    <m/>
    <s v="Beneficiario"/>
    <m/>
    <s v="SIN DATO"/>
    <s v="Ninguna"/>
    <s v="Sibundoy"/>
    <m/>
    <n v="3122445768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14/02/2022"/>
    <n v="239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68972"/>
    <s v="CC1868972"/>
    <s v="RAUL"/>
    <s v="NONE"/>
    <s v="RODRIGUEZ"/>
    <s v="ALVAREZ"/>
    <d v="1932-01-09T00:00:00"/>
    <n v="90"/>
    <n v="6"/>
    <s v="Persona mayor"/>
    <s v="Adulto Mayor"/>
    <s v="Ninguno"/>
    <s v="Ninguno"/>
    <m/>
    <s v="Beneficiario"/>
    <m/>
    <s v="SIN DATO"/>
    <s v="Ninguna"/>
    <s v="Sibundoy"/>
    <m/>
    <n v="3208785452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60390-01"/>
    <s v="ESOMEPRAZOL 40 MG TABLETAS ENTERICAS"/>
    <s v="14/02/2022"/>
    <n v="108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43125"/>
    <s v="CC18143125"/>
    <s v="LEONCIO"/>
    <s v="LIZARDO"/>
    <s v="MOLINA"/>
    <s v="PRIETO"/>
    <d v="1965-03-31T00:00:00"/>
    <n v="56"/>
    <n v="5"/>
    <s v="Adultez"/>
    <s v="Adulto Mayor"/>
    <s v="Ninguno"/>
    <s v="Ninguno"/>
    <m/>
    <s v="Beneficiario"/>
    <m/>
    <s v="SIN DATO"/>
    <s v="Ninguna"/>
    <s v="Sibundoy"/>
    <m/>
    <n v="3115537575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38384-01"/>
    <s v="SUSPENSION DE HIDROXIDO DE ALUMINIO Y MAGNESIO + SIMETICONA"/>
    <s v="14/02/2022"/>
    <n v="101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568"/>
    <s v="CC27474568"/>
    <s v="LUCELY "/>
    <s v="NONE"/>
    <s v="VARGAS"/>
    <s v="MOSQUERA"/>
    <d v="1965-06-15T00:00:00"/>
    <n v="56"/>
    <n v="5"/>
    <s v="Adultez"/>
    <s v="Adulto Mayor"/>
    <s v="Ninguno"/>
    <s v="Ninguno"/>
    <m/>
    <s v="Beneficiario"/>
    <m/>
    <s v="SIN DATO"/>
    <s v="Ninguna"/>
    <s v="San Francisco"/>
    <m/>
    <n v="3229094815"/>
    <s v="Urbana"/>
    <m/>
    <x v="0"/>
    <x v="2"/>
    <s v="PUTUMAYO"/>
    <x v="2"/>
    <x v="2"/>
    <x v="2"/>
    <s v="I10X"/>
    <m/>
    <m/>
    <m/>
    <s v="Hipertension esencial (primaria)"/>
    <s v="Medicamento"/>
    <n v="1"/>
    <s v="19938453-01"/>
    <s v="TIMOLOL MALEATO"/>
    <s v="14/02/2022"/>
    <n v="82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067"/>
    <s v="CC27474067"/>
    <s v="OLGA "/>
    <s v="MARGARITA"/>
    <s v="CHAMORRO"/>
    <s v="ALVAREZ"/>
    <d v="1943-10-16T00:00:00"/>
    <n v="78"/>
    <n v="6"/>
    <s v="Persona mayor"/>
    <s v="Adulto Mayor"/>
    <s v="Ninguno"/>
    <s v="Ninguno"/>
    <m/>
    <s v="Beneficiario"/>
    <m/>
    <s v="SIN DATO"/>
    <s v="Ninguna"/>
    <s v="San Francisco"/>
    <m/>
    <n v="3125301624"/>
    <s v="Urbana"/>
    <m/>
    <x v="0"/>
    <x v="2"/>
    <s v="PUTUMAYO"/>
    <x v="2"/>
    <x v="2"/>
    <x v="2"/>
    <s v="I10X"/>
    <s v="N18X"/>
    <m/>
    <m/>
    <s v="Hipertension esencial (primaria)"/>
    <s v="Medicamento"/>
    <n v="1"/>
    <s v="20108767-01"/>
    <s v="LATANOPROST 50 MCG/ML + TIMOLOL 5MG/ML SOLUCION OFTALMICA"/>
    <s v="14/02/2022"/>
    <n v="75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297545"/>
    <s v="CC5297545"/>
    <s v="LUCIO"/>
    <s v="BENIGNO"/>
    <s v="REINA"/>
    <s v="CAGIGAS"/>
    <d v="1945-08-12T00:00:00"/>
    <n v="76"/>
    <n v="6"/>
    <s v="Persona mayor"/>
    <s v="Adulto Mayor"/>
    <s v="Ninguno"/>
    <s v="Ninguno"/>
    <m/>
    <s v="Beneficiario"/>
    <m/>
    <s v="SIN DATO"/>
    <s v="Ninguna"/>
    <s v="Sibundoy"/>
    <m/>
    <n v="3148224511"/>
    <s v="Urbana"/>
    <m/>
    <x v="0"/>
    <x v="2"/>
    <s v="PUTUMAYO"/>
    <x v="2"/>
    <x v="2"/>
    <x v="2"/>
    <s v="I10X"/>
    <m/>
    <m/>
    <m/>
    <s v="Hipertension esencial (primaria)"/>
    <s v="Medicamento"/>
    <n v="1"/>
    <s v="19919867-18"/>
    <s v="LIPITORÂ® 40 MG. TABLETAS"/>
    <s v="14/02/2022"/>
    <n v="152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24980"/>
    <s v="CC30724980"/>
    <s v="NANCY"/>
    <s v="ROVIRA"/>
    <s v="CABRERA"/>
    <s v="MEZA"/>
    <d v="1963-05-10T00:00:00"/>
    <n v="58"/>
    <n v="5"/>
    <s v="Adultez"/>
    <s v="Adulto Mayor"/>
    <s v="Ninguno"/>
    <s v="Ninguno"/>
    <m/>
    <s v="Beneficiario"/>
    <m/>
    <s v="SIN DATO"/>
    <s v="Ninguna"/>
    <s v="Sibundoy"/>
    <m/>
    <n v="3157765279"/>
    <s v="Urbana"/>
    <m/>
    <x v="0"/>
    <x v="2"/>
    <s v="PUTUMAYO"/>
    <x v="2"/>
    <x v="2"/>
    <x v="2"/>
    <s v="I10X"/>
    <m/>
    <m/>
    <m/>
    <s v="Hipertension esencial (primaria)"/>
    <s v="Medicamento"/>
    <n v="1"/>
    <s v="20005938-02"/>
    <s v="GEMFIBROZILO TABLETAS RECUBIERTAS 600 MG."/>
    <s v="14/02/2022"/>
    <n v="139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2351"/>
    <s v="CC27472351"/>
    <s v="CARMEN"/>
    <m/>
    <s v="LUCENA"/>
    <s v="VILLARREAL"/>
    <d v="1945-09-29T00:00:00"/>
    <n v="76"/>
    <n v="6"/>
    <s v="Persona mayor"/>
    <s v="Adulto Mayor"/>
    <s v="Ninguno"/>
    <s v="Ninguno"/>
    <m/>
    <s v="Beneficiario"/>
    <m/>
    <s v="SIN DATO"/>
    <s v="Ninguna"/>
    <s v="Sibundoy"/>
    <m/>
    <n v="314332451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118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F"/>
    <m/>
    <s v="CC"/>
    <n v="17184962"/>
    <s v="CC17184962"/>
    <s v="JAIME"/>
    <s v="ORLANDO"/>
    <s v="DELGADO"/>
    <s v="BRAVO"/>
    <d v="1947-07-22T00:00:00"/>
    <n v="74"/>
    <n v="6"/>
    <s v="Persona mayor"/>
    <s v="Adulto Mayor"/>
    <s v="Ninguno"/>
    <s v="Ninguno"/>
    <m/>
    <s v="Beneficiario"/>
    <m/>
    <s v="SIN DATO"/>
    <s v="Ninguna"/>
    <s v="San Francisco"/>
    <m/>
    <n v="310689401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9/02/2022"/>
    <n v="9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296"/>
    <s v="CC27475296"/>
    <s v="ESPERANZA"/>
    <s v="ABIGAIL"/>
    <s v="TUMAL"/>
    <s v="BURBANO"/>
    <d v="1931-03-21T00:00:00"/>
    <n v="90"/>
    <n v="6"/>
    <s v="Persona mayor"/>
    <s v="Adulto Mayor"/>
    <s v="Ninguno"/>
    <s v="Ninguno"/>
    <m/>
    <s v="Beneficiario"/>
    <m/>
    <s v="SIN DATO"/>
    <s v="Ninguna"/>
    <s v="Sibundoy"/>
    <m/>
    <n v="320622504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228"/>
    <s v="CONSULTA DE PRIMERA VEZ POR ESPECIALISTA EN CARDIOLOGIA"/>
    <s v="05/02/2022"/>
    <n v="213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037"/>
    <s v="CC41180037"/>
    <s v="ROSA "/>
    <s v="CANDIDA"/>
    <s v="HERRERA"/>
    <s v="GUERRERO"/>
    <d v="1954-02-28T00:00:00"/>
    <n v="67"/>
    <n v="6"/>
    <s v="Persona mayor"/>
    <s v="Adulto Mayor"/>
    <s v="Ninguno"/>
    <s v="Ninguno"/>
    <m/>
    <s v="Beneficiario"/>
    <m/>
    <s v="SIN DATO"/>
    <s v="Ninguna"/>
    <s v="Sibundoy"/>
    <m/>
    <n v="3124803921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01/02/2022"/>
    <n v="182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50347"/>
    <s v="CC5350347"/>
    <s v="HERIBERTO"/>
    <m/>
    <s v="CHINDOY"/>
    <s v="JAMIOY"/>
    <d v="1955-09-10T00:00:00"/>
    <n v="66"/>
    <n v="6"/>
    <s v="Persona mayor"/>
    <s v="Indigente"/>
    <s v="Ninguno"/>
    <s v="Ninguno"/>
    <m/>
    <s v="Beneficiario"/>
    <m/>
    <s v="SIN DATO"/>
    <s v="Indígena"/>
    <s v="San Francisco"/>
    <m/>
    <n v="3134071631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25/02/2022"/>
    <n v="151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830"/>
    <s v="CC27469830"/>
    <s v="NOHORA "/>
    <s v="DEL CARMEN"/>
    <s v="PUERCHAMBUD"/>
    <s v="MORAN"/>
    <d v="1964-02-13T00:00:00"/>
    <n v="58"/>
    <n v="5"/>
    <s v="Adultez"/>
    <s v="Adulto Mayor"/>
    <s v="Ninguno"/>
    <s v="Ninguno"/>
    <m/>
    <s v="Beneficiario"/>
    <m/>
    <s v="SIN DATO"/>
    <s v="Ninguna"/>
    <s v="Santiago"/>
    <m/>
    <n v="3102618397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27"/>
    <s v="TRANSPORTE COMERCIAL TERRESTRE - SIMPLE ORITO ( PUTUMAYO ) A PUERTO ASIS ( PUTUMAYO )"/>
    <s v="03/02/2022"/>
    <n v="136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69055059"/>
    <s v="CC69055059"/>
    <s v="NEYDA "/>
    <s v="RUBIELA"/>
    <s v="JIMENEZ"/>
    <s v="PANTOJA"/>
    <d v="1963-11-08T00:00:00"/>
    <n v="58"/>
    <n v="5"/>
    <s v="Adultez"/>
    <s v="Adulto Mayor"/>
    <s v="Ninguno"/>
    <s v="Ninguno"/>
    <m/>
    <s v="Beneficiario"/>
    <m/>
    <s v="SIN DATO"/>
    <s v="Ninguna"/>
    <s v="San Francisco"/>
    <m/>
    <n v="3146339831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0T0000333"/>
    <s v="TRANSPORTE COMERCIAL TERRESTRE - SIMPLE PUERTO ASIS ( PUTUMAYO ) A ORITO ( PUTUMAYO )"/>
    <s v="03/02/2022"/>
    <n v="152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56"/>
    <s v="CC27474256"/>
    <s v="MERY "/>
    <s v="ELUVINA"/>
    <s v="PERENGUEZ"/>
    <s v="VIVAS"/>
    <d v="1952-04-19T00:00:00"/>
    <n v="6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s v="E119"/>
    <s v="N18X"/>
    <m/>
    <s v="Hipertension esencial (primaria)"/>
    <s v="Medicamento"/>
    <n v="1"/>
    <s v="20123645-04"/>
    <s v="LOSARTAN POTASICO 50 MG TABLETAS"/>
    <s v="07/02/2022"/>
    <n v="139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3060435"/>
    <s v="CC13060435"/>
    <s v="JOSE"/>
    <s v="RAFAEL"/>
    <s v="BRAVO"/>
    <s v="CHAMORRO"/>
    <d v="1953-05-05T00:00:00"/>
    <n v="68"/>
    <n v="6"/>
    <s v="Persona mayor"/>
    <s v="Adulto Mayor"/>
    <s v="Ninguno"/>
    <s v="Ninguno"/>
    <m/>
    <s v="Beneficiario"/>
    <m/>
    <s v="SIN DATO"/>
    <s v="Ninguna"/>
    <s v="Sibundoy"/>
    <m/>
    <n v="3117909843"/>
    <s v="Urbana"/>
    <m/>
    <x v="0"/>
    <x v="0"/>
    <s v="PUTUMAYO"/>
    <x v="0"/>
    <x v="0"/>
    <x v="0"/>
    <s v="I10X"/>
    <m/>
    <m/>
    <m/>
    <s v="Hipertension esencial (primaria)"/>
    <s v="Procedimiento"/>
    <n v="1"/>
    <s v="01903426"/>
    <s v="HEMOGLOBINA GLICOSILADA AUTOMATIZADA"/>
    <s v="07/02/2022"/>
    <n v="118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69991"/>
    <s v="CC27469991"/>
    <s v="MERCEDES"/>
    <m/>
    <s v="MEJIA"/>
    <s v="PINCHAO"/>
    <d v="1968-06-03T00:00:00"/>
    <n v="53"/>
    <n v="5"/>
    <s v="Adultez"/>
    <s v="Adulto Mayor"/>
    <s v="Ninguno"/>
    <s v="Ninguno"/>
    <m/>
    <s v="Beneficiario"/>
    <m/>
    <s v="SIN DATO"/>
    <s v="Ninguna"/>
    <s v="San Francisco"/>
    <m/>
    <n v="314440014"/>
    <s v="Urbana"/>
    <m/>
    <x v="0"/>
    <x v="0"/>
    <s v="PUTUMAYO"/>
    <x v="0"/>
    <x v="0"/>
    <x v="0"/>
    <s v="I10X"/>
    <m/>
    <m/>
    <m/>
    <s v="Hipertension esencial (primaria)"/>
    <s v="Procedimiento"/>
    <n v="1"/>
    <s v="01903859"/>
    <s v="POTASIO EN SUERO U OTROS FLUIDOS"/>
    <s v="07/02/2022"/>
    <n v="9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268"/>
    <s v="CC27469268"/>
    <s v="LUZ"/>
    <s v="CLEMECIA"/>
    <s v="MORAN"/>
    <s v="DE GUAQUEZ"/>
    <d v="1944-04-26T00:00:00"/>
    <n v="77"/>
    <n v="6"/>
    <s v="Persona mayor"/>
    <s v="Adulto Mayor"/>
    <s v="Ninguno"/>
    <s v="Ninguno"/>
    <m/>
    <s v="Beneficiario"/>
    <m/>
    <s v="SIN DATO"/>
    <s v="Ninguna"/>
    <s v="Santiago"/>
    <m/>
    <n v="3122962936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0T0000317"/>
    <s v="TRANSPORTE COMERCIAL TERRESTRE - SIMPLE MOCOA ( PUTUMAYO ) A SAN MIGUEL ( PUTUMAYO )"/>
    <s v="11/02/2022"/>
    <n v="57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77"/>
    <s v="CC97470177"/>
    <s v="MIGUEL"/>
    <s v="ANTONIO"/>
    <s v="MUTUMBAJOY"/>
    <s v="MUCHACHASOY"/>
    <d v="1959-08-13T00:00:00"/>
    <n v="62"/>
    <n v="6"/>
    <s v="Persona mayor"/>
    <s v="Adulto Mayor"/>
    <s v="Ninguno"/>
    <s v="Ninguno"/>
    <m/>
    <s v="Beneficiario"/>
    <m/>
    <s v="SIN DATO"/>
    <s v="Indígena"/>
    <s v="Sibundoy"/>
    <m/>
    <n v="3118092218"/>
    <s v="Rural"/>
    <m/>
    <x v="0"/>
    <x v="0"/>
    <s v="PUTUMAYO"/>
    <x v="0"/>
    <x v="0"/>
    <x v="0"/>
    <s v="I10X"/>
    <s v="E119"/>
    <m/>
    <m/>
    <s v="Hipertension esencial (primaria)"/>
    <s v="Procedimiento"/>
    <n v="1"/>
    <s v="00T0000346"/>
    <s v="TRANSPORTE COMERCIAL TERRESTRE - SIMPLE SAN MIGUEL ( PUTUMAYO ) A MOCOA ( PUTUMAYO )"/>
    <s v="10/02/2022"/>
    <n v="213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379"/>
    <s v="CC5349379"/>
    <s v="HEBERT"/>
    <s v="ORLANDO"/>
    <s v="JIMENEZ"/>
    <s v="CHINGAL"/>
    <d v="1957-05-14T00:00:00"/>
    <n v="64"/>
    <n v="6"/>
    <s v="Persona mayor"/>
    <s v="Adulto Mayor"/>
    <s v="Ninguno"/>
    <s v="Ninguno"/>
    <m/>
    <s v="Beneficiario"/>
    <m/>
    <s v="SIN DATO"/>
    <s v="Ninguna"/>
    <s v="San Francisco"/>
    <m/>
    <n v="321887727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182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84"/>
    <s v="CC27474284"/>
    <s v="MIRIAM"/>
    <s v="NELLY"/>
    <s v="JIMENEZ"/>
    <s v="CHINGAL"/>
    <d v="1955-05-04T00:00:00"/>
    <n v="66"/>
    <n v="6"/>
    <s v="Persona mayor"/>
    <s v="Adulto Mayor"/>
    <s v="Ninguno"/>
    <s v="Ninguno"/>
    <m/>
    <s v="Beneficiario"/>
    <m/>
    <s v="SIN DATO"/>
    <s v="Ninguna"/>
    <s v="San Francisco"/>
    <m/>
    <n v="3115897800"/>
    <s v="Urbana"/>
    <m/>
    <x v="0"/>
    <x v="0"/>
    <s v="PUTUMAYO"/>
    <x v="0"/>
    <x v="0"/>
    <x v="0"/>
    <s v="I10X"/>
    <m/>
    <m/>
    <m/>
    <s v="Hipertension esencial (primaria)"/>
    <s v="Medicamento"/>
    <n v="1"/>
    <s v="20066125-01"/>
    <s v="VITAMINA C 500 MG TABLETAS MASTICABLES"/>
    <s v="04/02/2022"/>
    <n v="151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18112016"/>
    <s v="CC18112016"/>
    <s v="MIGUEL"/>
    <s v="ACEVES"/>
    <s v="MEJIA"/>
    <s v="PINCHAO"/>
    <d v="1964-07-16T00:00:00"/>
    <n v="57"/>
    <n v="5"/>
    <s v="Adultez"/>
    <s v="Adulto Mayor"/>
    <s v="Desplazamiento"/>
    <s v="Desplazamiento forzado"/>
    <m/>
    <s v="Beneficiario"/>
    <m/>
    <s v="SIN DATO"/>
    <s v="Ninguna"/>
    <s v="Santiago"/>
    <m/>
    <n v="3107894078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9/02/2022"/>
    <n v="136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31754"/>
    <s v="CC27431754"/>
    <s v="CARMELA "/>
    <s v="DEL SOCORRO"/>
    <s v="ESPAÑA"/>
    <s v="CORDOBA"/>
    <d v="1953-07-08T00:00:00"/>
    <n v="68"/>
    <n v="6"/>
    <s v="Persona mayor"/>
    <s v="Adulto Mayor"/>
    <s v="Ninguno"/>
    <s v="Ninguno"/>
    <m/>
    <s v="Beneficiario"/>
    <m/>
    <s v="SIN DATO"/>
    <s v="Ninguna"/>
    <s v="Sibundoy"/>
    <m/>
    <n v="314296786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0/02/2022"/>
    <n v="75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0140"/>
    <s v="CC97470140"/>
    <s v="CASTULO"/>
    <s v="LUDGERIO"/>
    <s v="CHINDOY"/>
    <s v="JACANAMEJOY"/>
    <d v="1961-03-27T00:00:00"/>
    <n v="60"/>
    <n v="6"/>
    <s v="Persona mayor"/>
    <s v="Indigente"/>
    <s v="Ninguno"/>
    <s v="Ninguno"/>
    <m/>
    <s v="Beneficiario"/>
    <m/>
    <s v="SIN DATO"/>
    <s v="Indígena"/>
    <s v="Sibundoy"/>
    <m/>
    <n v="323325325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15/02/2022"/>
    <n v="152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016"/>
    <s v="CC41180016"/>
    <s v="MARIA "/>
    <s v="FRANCISCA"/>
    <s v="JIMENEZ"/>
    <s v="DE BENAVIDES"/>
    <d v="1956-03-13T00:00:00"/>
    <n v="65"/>
    <n v="6"/>
    <s v="Persona mayor"/>
    <s v="Adulto Mayor"/>
    <s v="Ninguno"/>
    <s v="Ninguno"/>
    <m/>
    <s v="Beneficiario"/>
    <m/>
    <s v="SIN DATO"/>
    <s v="Ninguna"/>
    <s v="Sibundoy"/>
    <m/>
    <n v="3127656151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101"/>
    <s v="ATENCION ( VISITA ) DOMICILIARIA - POR MEDICINA GENERAL"/>
    <s v="04/02/2022"/>
    <n v="139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193"/>
    <s v="CC41180193"/>
    <s v="MARIA "/>
    <s v="JAEL"/>
    <s v="JARAMILLO"/>
    <s v="BENAVIDES"/>
    <d v="1958-12-31T00:00:00"/>
    <n v="63"/>
    <n v="6"/>
    <s v="Persona mayor"/>
    <s v="Adulto Mayor"/>
    <s v="Ninguno"/>
    <s v="Ninguno"/>
    <m/>
    <s v="Beneficiario"/>
    <m/>
    <s v="SIN DATO"/>
    <s v="Ninguna"/>
    <s v="Sibundoy"/>
    <m/>
    <n v="3226317022"/>
    <s v="Urbana"/>
    <m/>
    <x v="0"/>
    <x v="0"/>
    <s v="PUTUMAYO"/>
    <x v="0"/>
    <x v="0"/>
    <x v="0"/>
    <s v="I10X"/>
    <m/>
    <m/>
    <m/>
    <s v="Hipertension esencial (primaria)"/>
    <s v="Procedimiento"/>
    <n v="1"/>
    <s v="01903842"/>
    <s v="GLUCOSA PRE Y POST CARGA DE GLUCOSA. -- INCY : CARGA DE GLUCOSA"/>
    <s v="04/02/2022"/>
    <n v="118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53"/>
    <s v="CC27474453"/>
    <s v="MARIA"/>
    <s v="ESPERANZA"/>
    <s v="GOMEZ"/>
    <s v="DE ENRIQUEZ"/>
    <d v="1959-02-06T00:00:00"/>
    <n v="63"/>
    <n v="6"/>
    <s v="Persona mayor"/>
    <s v="Adulto Mayor"/>
    <s v="Ninguno"/>
    <s v="Ninguno"/>
    <m/>
    <s v="Beneficiario"/>
    <m/>
    <s v="SIN DATO"/>
    <s v="Ninguna"/>
    <s v="San Francisco"/>
    <m/>
    <n v="3146651478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16"/>
    <s v="COLESTEROL DE BAJA DENSIDAD SEMIAUTOMATIZADO"/>
    <s v="04/02/2022"/>
    <n v="9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127"/>
    <s v="CC27474127"/>
    <s v="MARIA "/>
    <s v="ERMITA"/>
    <s v="BENAVIDES"/>
    <s v="RAMOS"/>
    <d v="1948-01-16T00:00:00"/>
    <n v="74"/>
    <n v="6"/>
    <s v="Persona mayor"/>
    <s v="Adulto Mayor"/>
    <s v="Desplazamiento"/>
    <s v="Amenaza"/>
    <m/>
    <s v="Beneficiario"/>
    <m/>
    <s v="SIN DATO"/>
    <s v="Ninguna"/>
    <s v="San Francisco"/>
    <m/>
    <n v="3208495342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18"/>
    <s v="COLESTEROL TOTAL"/>
    <s v="04/02/2022"/>
    <n v="213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196"/>
    <s v="CC27476196"/>
    <s v="PASTORA"/>
    <s v="MARIA"/>
    <s v="GONZALEZ"/>
    <s v="ROJAS"/>
    <d v="1949-10-24T00:00:00"/>
    <n v="72"/>
    <n v="6"/>
    <s v="Persona mayor"/>
    <s v="Adulto Mayor"/>
    <s v="Ninguno"/>
    <s v="Ninguno"/>
    <m/>
    <s v="Beneficiario"/>
    <m/>
    <s v="SIN DATO"/>
    <s v="Ninguna"/>
    <s v="Sibundoy"/>
    <m/>
    <n v="3115550558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24"/>
    <s v="CREATININA EN ORINA DE 24 HORAS"/>
    <s v="04/02/2022"/>
    <n v="182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6869"/>
    <s v="CC18106869"/>
    <s v="JESUS "/>
    <s v="ALIRIO"/>
    <s v="PABON"/>
    <s v="BURBANO"/>
    <d v="1950-12-21T00:00:00"/>
    <n v="71"/>
    <n v="6"/>
    <s v="Persona mayor"/>
    <s v="Adulto Mayor"/>
    <s v="Ninguno"/>
    <s v="Ninguno"/>
    <m/>
    <s v="Beneficiario"/>
    <m/>
    <s v="SIN DATO"/>
    <s v="Ninguna"/>
    <s v="Sibundoy"/>
    <m/>
    <n v="3115792210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68"/>
    <s v="TRIGLICERIDOS"/>
    <s v="04/02/2022"/>
    <n v="151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429"/>
    <s v="CC41180429"/>
    <s v="NANCY"/>
    <s v="DELCARMEN"/>
    <s v="GONZALEZ"/>
    <s v="ORTEGA"/>
    <d v="1962-09-17T00:00:00"/>
    <n v="59"/>
    <n v="5"/>
    <s v="Adultez"/>
    <s v="Adulto Mayor"/>
    <s v="Ninguno"/>
    <s v="Ninguno"/>
    <m/>
    <s v="Beneficiario"/>
    <m/>
    <s v="SIN DATO"/>
    <s v="Ninguna"/>
    <s v="Sibundoy"/>
    <m/>
    <n v="3146625374"/>
    <s v="Urbana"/>
    <m/>
    <x v="0"/>
    <x v="0"/>
    <s v="PUTUMAYO"/>
    <x v="0"/>
    <x v="0"/>
    <x v="0"/>
    <s v="I10X"/>
    <m/>
    <m/>
    <m/>
    <s v="Hipertension esencial (primaria)"/>
    <s v="Procedimiento"/>
    <n v="1"/>
    <s v="01903895"/>
    <s v="CREATININA EN SUERO U OTROS FLUIDOS"/>
    <s v="04/02/2022"/>
    <n v="136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36718"/>
    <s v="CC5336718"/>
    <s v="LUIS "/>
    <s v="ALBERTO"/>
    <s v="ORTIZ"/>
    <s v="GOMEZ"/>
    <d v="1953-06-18T00:00:00"/>
    <n v="68"/>
    <n v="6"/>
    <s v="Persona mayor"/>
    <s v="Adulto Mayor"/>
    <s v="Ninguno"/>
    <s v="Ninguno"/>
    <m/>
    <s v="Beneficiario"/>
    <m/>
    <s v="SIN DATO"/>
    <s v="Ninguna"/>
    <s v="San Francisco"/>
    <m/>
    <n v="3206652262"/>
    <s v="Urbana"/>
    <m/>
    <x v="0"/>
    <x v="0"/>
    <s v="PUTUMAYO"/>
    <x v="0"/>
    <x v="0"/>
    <x v="0"/>
    <s v="I10X"/>
    <m/>
    <m/>
    <m/>
    <s v="Hipertension esencial (primaria)"/>
    <s v="Procedimiento"/>
    <n v="1"/>
    <s v="01902207"/>
    <s v="HEMOGRAMA I ( HEMOGLOBINA HEMATOCRITO Y LEUCOGRAMA ) MANUAL"/>
    <s v="04/02/2022"/>
    <n v="139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7013"/>
    <s v="CC30717013"/>
    <s v="AURA"/>
    <s v="SOCORRO"/>
    <s v="ESCOBAR"/>
    <s v="ORTEGA"/>
    <d v="1957-02-28T00:00:00"/>
    <n v="64"/>
    <n v="6"/>
    <s v="Persona mayor"/>
    <s v="Adulto Mayor"/>
    <s v="Ninguno"/>
    <s v="Ninguno"/>
    <m/>
    <s v="Beneficiario"/>
    <m/>
    <s v="SIN DATO"/>
    <s v="Ninguna"/>
    <s v="Sibundoy"/>
    <m/>
    <n v="3136415728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1903026"/>
    <s v="MICROALBUMINURIA AUTOMATIZADA EN ORINA PARCIAL"/>
    <s v="04/02/2022"/>
    <n v="282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80"/>
    <s v="CC41180880"/>
    <s v="IMELDA"/>
    <s v="PURIFICACION"/>
    <s v="DELGADO"/>
    <s v="VILLAREAL"/>
    <d v="1967-01-15T00:00:00"/>
    <n v="55"/>
    <n v="5"/>
    <s v="Adultez"/>
    <s v="Adulto Mayor"/>
    <s v="Desplazamiento"/>
    <s v="Homicidio"/>
    <m/>
    <s v="Beneficiario"/>
    <m/>
    <s v="SIN DATO"/>
    <s v="Ninguna"/>
    <s v="Sibundoy"/>
    <m/>
    <n v="3134535403"/>
    <s v="Urbana"/>
    <m/>
    <x v="0"/>
    <x v="0"/>
    <s v="PUTUMAYO"/>
    <x v="0"/>
    <x v="0"/>
    <x v="0"/>
    <s v="I10X"/>
    <m/>
    <m/>
    <m/>
    <s v="Hipertension esencial (primaria)"/>
    <s v="Procedimiento"/>
    <n v="1"/>
    <s v="01907106"/>
    <s v="UROANALISIS"/>
    <s v="04/02/2022"/>
    <n v="82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8984923"/>
    <s v="CC38984923"/>
    <s v="MARIA "/>
    <s v="ANGELITA"/>
    <s v="BURBANO"/>
    <s v="DE LEON"/>
    <d v="1945-11-18T00:00:00"/>
    <n v="76"/>
    <n v="6"/>
    <s v="Persona mayor"/>
    <s v="Adulto Mayor"/>
    <s v="Ninguno"/>
    <s v="Ninguno"/>
    <m/>
    <s v="Beneficiario"/>
    <m/>
    <s v="SIN DATO"/>
    <s v="Ninguna"/>
    <s v="Sibundoy"/>
    <m/>
    <n v="3118984923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15"/>
    <s v="COLESTEROL DE ALTA DENSIDAD"/>
    <s v="04/02/2022"/>
    <n v="441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658"/>
    <s v="CC41181658"/>
    <s v="EDITH"/>
    <s v="DIRLEY"/>
    <s v="MONCAYO"/>
    <s v="TOBAR"/>
    <d v="1970-08-14T00:00:00"/>
    <n v="51"/>
    <n v="5"/>
    <s v="Adultez"/>
    <s v="Adulto Mayor"/>
    <s v="Ninguno"/>
    <s v="Ninguno"/>
    <m/>
    <s v="Beneficiario"/>
    <m/>
    <s v="SIN DATO"/>
    <s v="Ninguna"/>
    <s v="Sibundoy"/>
    <m/>
    <n v="3132439470"/>
    <s v="Urbana"/>
    <m/>
    <x v="0"/>
    <x v="0"/>
    <s v="PUTUMAYO"/>
    <x v="0"/>
    <x v="0"/>
    <x v="0"/>
    <s v="I10X"/>
    <m/>
    <m/>
    <m/>
    <s v="Hipertension esencial (primaria)"/>
    <s v="Medicamento"/>
    <n v="1"/>
    <s v="50506-07"/>
    <s v="CAPTOPRIL 50 MG TABLETA"/>
    <s v="02/02/2022"/>
    <n v="82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194"/>
    <s v="CC5349194"/>
    <s v="CARLOS"/>
    <s v="ALBERTO"/>
    <s v="BRAVO"/>
    <s v="ENRIQUEZ"/>
    <d v="1945-11-04T00:00:00"/>
    <n v="76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0"/>
    <s v="PUTUMAYO"/>
    <x v="0"/>
    <x v="0"/>
    <x v="0"/>
    <s v="I10X"/>
    <m/>
    <m/>
    <m/>
    <s v="Hipertension esencial (primaria)"/>
    <s v="Medicamento"/>
    <n v="1"/>
    <s v="55895-06"/>
    <s v="AMLODIPINO TABLETAS 5 MG"/>
    <s v="02/02/2022"/>
    <n v="106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4872038"/>
    <s v="CC14872038"/>
    <s v="HIPOLITO"/>
    <s v="NONE"/>
    <s v="CHINDOY"/>
    <s v="JAMIOY"/>
    <d v="1950-07-25T00:00:00"/>
    <n v="71"/>
    <n v="6"/>
    <s v="Persona mayor"/>
    <s v="Adulto Mayor"/>
    <s v="Ninguno"/>
    <s v="Ninguno"/>
    <m/>
    <s v="Beneficiario"/>
    <m/>
    <s v="SIN DATO"/>
    <s v="Ninguna"/>
    <s v="Sibundoy"/>
    <m/>
    <n v="3115959613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212764-06"/>
    <s v="HIDROCLOROTIAZIDA TABLETAS 25 MG."/>
    <s v="02/02/2022"/>
    <n v="167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49"/>
    <s v="CC5350349"/>
    <s v="FREDY"/>
    <s v="EDMUNDO"/>
    <s v="NARVAEZ"/>
    <s v="BURBANO"/>
    <d v="1954-12-18T00:00:00"/>
    <n v="67"/>
    <n v="6"/>
    <s v="Persona mayor"/>
    <s v="Adulto Mayor"/>
    <s v="Ninguno"/>
    <s v="Ninguno"/>
    <m/>
    <s v="Beneficiario"/>
    <m/>
    <s v="SIN DATO"/>
    <s v="Ninguna"/>
    <s v="Sibundoy"/>
    <m/>
    <n v="3118535183"/>
    <s v="Urbana"/>
    <m/>
    <x v="0"/>
    <x v="0"/>
    <s v="PUTUMAYO"/>
    <x v="0"/>
    <x v="0"/>
    <x v="0"/>
    <s v="I10X"/>
    <m/>
    <m/>
    <m/>
    <s v="Hipertension esencial (primaria)"/>
    <s v="Procedimiento"/>
    <n v="1"/>
    <s v="01890301"/>
    <s v="CONSULTA DE CONTROL O DE SEGUIMIENTO POR MEDICINA GENERAL"/>
    <s v="02/02/2022"/>
    <n v="203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19"/>
    <s v="CC27474119"/>
    <s v="ROSALBA"/>
    <s v="NONE"/>
    <s v="MORENO"/>
    <s v="DE LA CRUZ"/>
    <d v="1947-02-21T00:00:00"/>
    <n v="75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0/02/2022"/>
    <n v="442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30722527"/>
    <s v="CC30722527"/>
    <s v="ALBA "/>
    <s v="MARINA"/>
    <s v="GUERRERO"/>
    <s v="BELTRAN"/>
    <d v="1960-09-20T00:00:00"/>
    <n v="61"/>
    <n v="6"/>
    <s v="Persona mayor"/>
    <s v="Adulto Mayor"/>
    <s v="Ninguno"/>
    <s v="Ninguno"/>
    <m/>
    <s v="Beneficiario"/>
    <m/>
    <s v="SIN DATO"/>
    <s v="Ninguna"/>
    <s v="Colón (P)"/>
    <m/>
    <n v="312258487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7/02/2022"/>
    <n v="37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407"/>
    <s v="CC5349407"/>
    <s v="HECTOR "/>
    <s v="OSCAR"/>
    <s v="BENAVIDES"/>
    <s v="RAMOS"/>
    <d v="1952-06-01T00:00:00"/>
    <n v="69"/>
    <n v="6"/>
    <s v="Persona mayor"/>
    <s v="Adulto Mayor"/>
    <s v="Ninguno"/>
    <s v="Ninguno"/>
    <m/>
    <s v="Beneficiario"/>
    <m/>
    <s v="SIN DATO"/>
    <s v="Ninguna"/>
    <s v="San Francisco"/>
    <m/>
    <n v="311408235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0T0001038"/>
    <s v="TRANSPORTE COMERCIAL TERRESTRE - SIMPLE PUERTO ASIS ( PUTUMAYO ) A MOCOA ( PUTUMAYO )"/>
    <s v="10/02/2022"/>
    <n v="46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27472349"/>
    <s v="CC27472349"/>
    <s v="ROSA "/>
    <s v="JULIA"/>
    <s v="GONZALEZ"/>
    <s v="DE ORTEGA"/>
    <d v="1941-07-29T00:00:00"/>
    <n v="80"/>
    <n v="6"/>
    <s v="Persona mayor"/>
    <s v="Adulto Mayor"/>
    <s v="Ninguno"/>
    <s v="Ninguno"/>
    <m/>
    <s v="Beneficiario"/>
    <m/>
    <s v="SIN DATO"/>
    <s v="Ninguna"/>
    <s v="Colón (P)"/>
    <m/>
    <n v="3133392505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15"/>
    <s v="TRANSPORTE COMERCIAL TERRESTRE - SIMPLE MOCOA ( PUTUMAYO ) A PUERTO ASIS ( PUTUMAYO )"/>
    <s v="10/02/2022"/>
    <n v="59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223798"/>
    <s v="CC5223798"/>
    <s v="BOLIVAR "/>
    <s v="NONE"/>
    <s v="GARCIA"/>
    <s v="NOAP"/>
    <d v="1960-02-11T00:00:00"/>
    <n v="62"/>
    <n v="6"/>
    <s v="Persona mayor"/>
    <s v="Adulto Mayor"/>
    <s v="Ninguno"/>
    <s v="Ninguno"/>
    <m/>
    <s v="Beneficiario"/>
    <m/>
    <s v="SIN DATO"/>
    <s v="Ninguna"/>
    <s v="Sibundoy"/>
    <m/>
    <n v="3138665723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0123645-04"/>
    <s v="LOSARTAN POTASICO 50 MG TABLETAS"/>
    <s v="03/02/2022"/>
    <n v="48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48679"/>
    <s v="CC5348679"/>
    <s v="JULIO "/>
    <s v="CARLOS"/>
    <s v="NONE"/>
    <s v="CHASOY"/>
    <d v="1963-06-29T00:00:00"/>
    <n v="58"/>
    <n v="5"/>
    <s v="Adultez"/>
    <s v="Adulto Mayor"/>
    <s v="Ninguno"/>
    <s v="Ninguno"/>
    <m/>
    <s v="Beneficiario"/>
    <m/>
    <s v="SIN DATO"/>
    <s v="Ninguna"/>
    <s v="Sibundoy"/>
    <m/>
    <n v="3108573578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7/02/2022"/>
    <n v="59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70"/>
    <s v="CC41180870"/>
    <s v="DALILA"/>
    <s v="STELLA"/>
    <s v="ESTUPIÑAN"/>
    <s v="HERRERA"/>
    <d v="1966-09-05T00:00:00"/>
    <n v="55"/>
    <n v="5"/>
    <s v="Adultez"/>
    <s v="Adulto Mayor"/>
    <s v="Ninguno"/>
    <s v="Ninguno"/>
    <m/>
    <s v="Beneficiario"/>
    <m/>
    <s v="SIN DATO"/>
    <s v="Ninguna"/>
    <s v="Sibundoy"/>
    <m/>
    <n v="3107861785"/>
    <s v="Urbana"/>
    <m/>
    <x v="0"/>
    <x v="2"/>
    <s v="PUTUMAYO"/>
    <x v="2"/>
    <x v="2"/>
    <x v="2"/>
    <s v="I10X"/>
    <m/>
    <m/>
    <m/>
    <s v="Hipertension esencial (primaria)"/>
    <s v="Procedimiento"/>
    <n v="1"/>
    <s v="00T0001038"/>
    <s v="TRANSPORTE COMERCIAL TERRESTRE - SIMPLE PUERTO ASIS ( PUTUMAYO ) A MOCOA ( PUTUMAYO )"/>
    <s v="10/02/2022"/>
    <n v="71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50009"/>
    <s v="CC5350009"/>
    <s v="MARCO "/>
    <s v="TULIO"/>
    <s v="TOVAR "/>
    <s v="LOPEZ"/>
    <d v="1948-03-04T00:00:00"/>
    <n v="73"/>
    <n v="6"/>
    <s v="Persona mayor"/>
    <s v="Adulto Mayor"/>
    <s v="Desplazamiento"/>
    <s v="Amenaza"/>
    <m/>
    <s v="Beneficiario"/>
    <m/>
    <s v="SIN DATO"/>
    <s v="Ninguna"/>
    <s v="Sibundoy"/>
    <m/>
    <n v="3128715902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0T0000311"/>
    <s v="TRANSPORTE COMERCIAL TERRESTRE - SIMPLE MOCOA ( PUTUMAYO ) A PASTO ( NARIÃƒÂ‘O )"/>
    <s v="16/02/2022"/>
    <n v="97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3956"/>
    <s v="CC27473956"/>
    <s v="ZOILA "/>
    <s v="LIGIA"/>
    <s v="JURADO"/>
    <s v="NOAP"/>
    <d v="1938-03-27T00:00:00"/>
    <n v="83"/>
    <n v="6"/>
    <s v="Persona mayor"/>
    <s v="Adulto Mayor"/>
    <s v="Desplazamiento"/>
    <s v="Desplazamiento forzado"/>
    <m/>
    <s v="Beneficiario"/>
    <m/>
    <s v="SIN DATO"/>
    <s v="Ninguna"/>
    <s v="San Francisco"/>
    <m/>
    <n v="3209030091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19932363-03"/>
    <s v="CALCITRIOL 0.5 MCG"/>
    <s v="15/02/2022"/>
    <n v="12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203230"/>
    <s v="CC5203230"/>
    <s v="LAUREANO"/>
    <s v="NONE"/>
    <s v="VALLEJO"/>
    <s v="GOMEZ"/>
    <d v="1942-08-26T00:00:00"/>
    <n v="79"/>
    <n v="6"/>
    <s v="Persona mayor"/>
    <s v="Adulto Mayor"/>
    <s v="Desplazamiento"/>
    <s v="Desplazamiento forzado"/>
    <m/>
    <s v="Beneficiario"/>
    <m/>
    <s v="SIN DATO"/>
    <s v="Ninguna"/>
    <s v="San Francisco"/>
    <m/>
    <n v="3209030091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1890105"/>
    <s v="ATENCION ( VISITA ) DOMICILIARIA - POR ENFERMERIA. -- INCY : PROCEDIMIENTOS REALIZADOS POR ENFERMERA PROFESIONAL O AUXILIAR DE ENFERMERIA BAJO SU ESTRICTA SUPERVISION"/>
    <s v="07/02/2022"/>
    <n v="149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191"/>
    <s v="CC5350191"/>
    <s v="JOSE"/>
    <s v="FRANCISCO"/>
    <s v="LUCENA"/>
    <s v="VILLARREAL"/>
    <d v="1953-03-19T00:00:00"/>
    <n v="68"/>
    <n v="6"/>
    <s v="Persona mayor"/>
    <s v="Adulto Mayor"/>
    <s v="Ninguno"/>
    <s v="Ninguno"/>
    <m/>
    <s v="Beneficiario"/>
    <m/>
    <s v="SIN DATO"/>
    <s v="Ninguna"/>
    <s v="Sibundoy"/>
    <m/>
    <n v="310303041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1/02/2022"/>
    <n v="172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05637"/>
    <s v="CC41105637"/>
    <s v="MARIETA "/>
    <s v="AMPARO"/>
    <s v="ARTEAGA"/>
    <s v="RENJIFO"/>
    <d v="1955-11-01T00:00:00"/>
    <n v="66"/>
    <n v="6"/>
    <s v="Persona mayor"/>
    <s v="Adulto Mayor"/>
    <s v="Ninguno"/>
    <s v="Ninguno"/>
    <m/>
    <s v="Beneficiario"/>
    <m/>
    <s v="SIN DATO"/>
    <s v="Ninguna"/>
    <s v="Sibundoy"/>
    <m/>
    <n v="3165463143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03/02/2022"/>
    <n v="211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18120735"/>
    <s v="CC18120735"/>
    <s v="SILVIO"/>
    <s v="YAMIL"/>
    <s v="HERRERA"/>
    <s v="CAÑAS"/>
    <d v="1975-03-14T00:00:00"/>
    <n v="46"/>
    <n v="5"/>
    <s v="Adultez"/>
    <s v="Adulto Mayor"/>
    <s v="Ninguno"/>
    <s v="Ninguno"/>
    <m/>
    <s v="Beneficiario"/>
    <m/>
    <s v="SIN DATO"/>
    <s v="Ninguna"/>
    <s v="Sibundoy"/>
    <m/>
    <n v="3165463143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6/02/2022"/>
    <n v="260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774"/>
    <s v="CC27475774"/>
    <s v="CARMELA"/>
    <s v="NONE"/>
    <s v="CAIPE"/>
    <s v="DE MORA"/>
    <d v="1932-07-08T00:00:00"/>
    <n v="89"/>
    <n v="6"/>
    <s v="Persona mayor"/>
    <s v="Adulto Mayor"/>
    <s v="Ninguno"/>
    <s v="Ninguno"/>
    <m/>
    <s v="Beneficiario"/>
    <m/>
    <s v="SIN DATO"/>
    <s v="Ninguna"/>
    <s v="Sibundoy"/>
    <m/>
    <n v="3217734792"/>
    <s v="Urbana"/>
    <m/>
    <x v="0"/>
    <x v="0"/>
    <s v="PUTUMAYO"/>
    <x v="0"/>
    <x v="0"/>
    <x v="0"/>
    <s v="I10X"/>
    <m/>
    <m/>
    <m/>
    <s v="Hipertension esencial (primaria)"/>
    <s v="Medicamento"/>
    <n v="1"/>
    <s v="19985898-01"/>
    <s v="ACIDO ALENDRONICO 70MG TABLETAS"/>
    <s v="13/02/2022"/>
    <n v="291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923"/>
    <s v="CC41181923"/>
    <s v="SANDRA"/>
    <s v="INES"/>
    <s v="BURBANO"/>
    <s v="JUAGIBIOY"/>
    <d v="1974-10-18T00:00:00"/>
    <n v="47"/>
    <n v="5"/>
    <s v="Adultez"/>
    <s v="Adulto Mayor"/>
    <s v="Ninguno"/>
    <s v="Ninguno"/>
    <m/>
    <s v="Beneficiario"/>
    <m/>
    <s v="SIN DATO"/>
    <s v="Ninguna"/>
    <s v="Sibundoy"/>
    <m/>
    <n v="3142211937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3/02/2022"/>
    <n v="325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1775"/>
    <s v="CC97471775"/>
    <s v="VICTOR "/>
    <s v="HUGO"/>
    <s v="VILLOTA"/>
    <s v="CARDENAS"/>
    <d v="1975-11-24T00:00:00"/>
    <n v="46"/>
    <n v="5"/>
    <s v="Adultez"/>
    <s v="Adulto Mayor"/>
    <s v="Ninguno"/>
    <s v="Ninguno"/>
    <m/>
    <s v="Beneficiario"/>
    <m/>
    <s v="SIN DATO"/>
    <s v="Ninguna"/>
    <s v="Sibundoy"/>
    <m/>
    <n v="3206925237"/>
    <s v="Urbana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13/02/2022"/>
    <n v="355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074183"/>
    <s v="CC27074183"/>
    <s v="MARIA"/>
    <s v="MARGARITA"/>
    <s v="GUERRERO"/>
    <s v="DE  GUERRERO"/>
    <d v="1948-01-27T00:00:00"/>
    <n v="74"/>
    <n v="6"/>
    <s v="Persona mayor"/>
    <s v="Adulto Mayor"/>
    <s v="Ninguno"/>
    <s v="Ninguno"/>
    <m/>
    <s v="Beneficiario"/>
    <m/>
    <s v="SIN DATO"/>
    <s v="Ninguna"/>
    <s v="Sibundoy"/>
    <m/>
    <n v="314621887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5/02/2022"/>
    <n v="421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216"/>
    <s v="CC5349216"/>
    <s v="JAIME"/>
    <s v="ARNULFO"/>
    <s v="JIMENEZ"/>
    <s v="CHINGAL"/>
    <d v="1948-12-02T00:00:00"/>
    <n v="73"/>
    <n v="6"/>
    <s v="Persona mayor"/>
    <s v="Adulto Mayor"/>
    <s v="Ninguno"/>
    <s v="Ninguno"/>
    <m/>
    <s v="Beneficiario"/>
    <m/>
    <s v="SIN DATO"/>
    <s v="Ninguna"/>
    <s v="San Francisco"/>
    <m/>
    <n v="3144121401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5/02/2022"/>
    <n v="548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20"/>
    <s v="CC27474120"/>
    <s v="GLORIA"/>
    <s v="LUZ"/>
    <s v="SANTACRUZ"/>
    <s v="LEON"/>
    <d v="1946-05-15T00:00:00"/>
    <n v="75"/>
    <n v="6"/>
    <s v="Persona mayor"/>
    <s v="Adulto Mayor"/>
    <s v="Ninguno"/>
    <s v="Ninguno"/>
    <m/>
    <s v="Beneficiario"/>
    <m/>
    <s v="SIN DATO"/>
    <s v="Ninguna"/>
    <s v="San Francisco"/>
    <m/>
    <n v="3128334171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17"/>
    <s v="COLESTEROL DE BAJA DENSIDAD [LDL] AUTOMATIZADO"/>
    <s v="01/02/2022"/>
    <n v="640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352309"/>
    <s v="CC27352309"/>
    <s v="OLGA"/>
    <s v="MARIA"/>
    <s v="GOMEZ"/>
    <s v="DE CORDOBA"/>
    <d v="1939-10-10T00:00:00"/>
    <n v="82"/>
    <n v="6"/>
    <s v="Persona mayor"/>
    <s v="Adulto Mayor"/>
    <s v="Ninguno"/>
    <s v="Ninguno"/>
    <m/>
    <s v="Beneficiario"/>
    <m/>
    <s v="SIN DATO"/>
    <s v="Ninguna"/>
    <s v="San Francisco"/>
    <m/>
    <n v="3104313220"/>
    <s v="Urbana"/>
    <m/>
    <x v="0"/>
    <x v="0"/>
    <s v="PUTUMAYO"/>
    <x v="0"/>
    <x v="0"/>
    <x v="0"/>
    <s v="I10X"/>
    <s v="N18X"/>
    <m/>
    <m/>
    <s v="Hipertension esencial (primaria)"/>
    <s v="Procedimiento"/>
    <n v="1"/>
    <s v="01903841"/>
    <s v="GLUCOSA EN SUERO U OTRO FLUIDO DIFERENTE A ORINA"/>
    <s v="01/02/2022"/>
    <n v="1005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6467"/>
    <s v="CC27476467"/>
    <s v="ESPERANZA "/>
    <s v="DEL SOCORRO"/>
    <s v="CALVACHE"/>
    <s v="TERAN"/>
    <d v="1956-05-21T00:00:00"/>
    <n v="65"/>
    <n v="6"/>
    <s v="Persona mayor"/>
    <s v="Adulto Mayor"/>
    <s v="Ninguno"/>
    <s v="Ninguno"/>
    <m/>
    <s v="Beneficiario"/>
    <m/>
    <s v="SIN DATO"/>
    <s v="Ninguna"/>
    <s v="Sibundoy"/>
    <m/>
    <n v="3107229341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15"/>
    <s v="COLESTEROL DE ALTA DENSIDAD"/>
    <s v="01/02/2022"/>
    <n v="34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68"/>
    <s v="CC5350368"/>
    <s v="LUIS"/>
    <s v="EDUARDO"/>
    <s v="LUCENA"/>
    <s v="VILLARREAL"/>
    <d v="1957-12-30T00:00:00"/>
    <n v="64"/>
    <n v="6"/>
    <s v="Persona mayor"/>
    <s v="Adulto Mayor"/>
    <s v="Ninguno"/>
    <s v="Ninguno"/>
    <m/>
    <s v="Beneficiario"/>
    <m/>
    <s v="SIN DATO"/>
    <s v="Ninguna"/>
    <s v="Sibundoy"/>
    <m/>
    <n v="3116186467"/>
    <s v="Urbana"/>
    <m/>
    <x v="0"/>
    <x v="0"/>
    <s v="PUTUMAYO"/>
    <x v="0"/>
    <x v="0"/>
    <x v="0"/>
    <s v="I10X"/>
    <m/>
    <m/>
    <m/>
    <s v="Hipertension esencial (primaria)"/>
    <s v="Procedimiento"/>
    <n v="1"/>
    <s v="01907106"/>
    <s v="UROANALISIS"/>
    <s v="01/02/2022"/>
    <n v="41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167247"/>
    <s v="CC27167247"/>
    <s v="MARIA "/>
    <s v="ELENA"/>
    <s v="PAREDES"/>
    <s v="MONTENEGRO"/>
    <d v="1963-03-18T00:00:00"/>
    <n v="58"/>
    <n v="5"/>
    <s v="Adultez"/>
    <s v="Adulto Mayor"/>
    <s v="Desplazamiento"/>
    <s v="Desplazamiento forzado"/>
    <m/>
    <s v="Beneficiario"/>
    <m/>
    <s v="SIN DATO"/>
    <s v="Ninguna"/>
    <s v="Sibundoy"/>
    <m/>
    <n v="3215424944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68"/>
    <s v="TRIGLICERIDOS"/>
    <s v="01/02/2022"/>
    <n v="51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434"/>
    <s v="CC27476434"/>
    <s v="ILIA"/>
    <s v="AMPARO"/>
    <s v="CAMPAÑA"/>
    <s v="GELPUD"/>
    <d v="1955-07-08T00:00:00"/>
    <n v="66"/>
    <n v="6"/>
    <s v="Persona mayor"/>
    <s v="Adulto Mayor"/>
    <s v="Ninguno"/>
    <s v="Ninguno"/>
    <m/>
    <s v="Beneficiario"/>
    <m/>
    <s v="SIN DATO"/>
    <s v="Ninguna"/>
    <s v="Sibundoy"/>
    <m/>
    <n v="3146313360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903895"/>
    <s v="CREATININA EN SUERO U OTROS FLUIDOS"/>
    <s v="01/02/2022"/>
    <n v="63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193"/>
    <s v="CC27469193"/>
    <s v="ROSA"/>
    <s v="MARINA"/>
    <s v="TREJO"/>
    <s v="DE GUAQUEZ"/>
    <d v="1946-11-01T00:00:00"/>
    <n v="75"/>
    <n v="6"/>
    <s v="Persona mayor"/>
    <s v="Adulto Mayor"/>
    <s v="Ninguno"/>
    <s v="Ninguno"/>
    <m/>
    <s v="Beneficiario"/>
    <m/>
    <s v="SIN DATO"/>
    <s v="Ninguna"/>
    <s v="Santiago"/>
    <m/>
    <n v="317698154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14/02/2022"/>
    <n v="75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581"/>
    <s v="CC27423581"/>
    <s v="DILIA"/>
    <s v="ZENEIDA"/>
    <s v="MELO"/>
    <s v="BENAVIDES"/>
    <d v="1956-10-02T00:00:00"/>
    <n v="65"/>
    <n v="6"/>
    <s v="Persona mayor"/>
    <s v="Adulto Mayor"/>
    <s v="Ninguno"/>
    <s v="Ninguno"/>
    <m/>
    <s v="Beneficiario"/>
    <m/>
    <s v="SIN DATO"/>
    <s v="Ninguna"/>
    <s v="Sibundoy"/>
    <m/>
    <n v="3142535939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8"/>
    <s v="COLESTEROL TOTAL"/>
    <s v="14/02/2022"/>
    <n v="87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0702616"/>
    <s v="CC30702616"/>
    <s v="MARTHA"/>
    <s v="MIRIAM"/>
    <s v="GOMEZ"/>
    <s v="DE LOPEZ"/>
    <d v="1951-10-02T00:00:00"/>
    <n v="70"/>
    <n v="6"/>
    <s v="Persona mayor"/>
    <s v="Adulto Mayor"/>
    <s v="Ninguno"/>
    <s v="Ninguno"/>
    <m/>
    <s v="Beneficiario"/>
    <m/>
    <s v="SIN DATO"/>
    <s v="Ninguna"/>
    <s v="San Francisco"/>
    <m/>
    <n v="314816775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5100"/>
    <s v="ELECTROCARDIOGRAMA DE RITMO O DE SUPERFICIE SOD"/>
    <s v="14/02/2022"/>
    <n v="102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749"/>
    <s v="CC27469749"/>
    <s v="MIREYA"/>
    <s v="DEL CARMEN"/>
    <s v="REVELO"/>
    <s v="CORDOBA"/>
    <d v="1963-05-13T00:00:00"/>
    <n v="58"/>
    <n v="5"/>
    <s v="Adultez"/>
    <s v="Adulto Mayor"/>
    <s v="Ninguno"/>
    <s v="Ninguno"/>
    <m/>
    <s v="Beneficiario"/>
    <m/>
    <s v="SIN DATO"/>
    <s v="Ninguna"/>
    <s v="Santiago"/>
    <m/>
    <n v="3103786777"/>
    <s v="Urbana"/>
    <m/>
    <x v="0"/>
    <x v="2"/>
    <s v="PUTUMAYO"/>
    <x v="2"/>
    <x v="2"/>
    <x v="2"/>
    <s v="I10X"/>
    <m/>
    <m/>
    <m/>
    <s v="Hipertension esencial (primaria)"/>
    <s v="Procedimiento"/>
    <n v="1"/>
    <s v="01903868"/>
    <s v="TRIGLICERIDOS"/>
    <s v="14/02/2022"/>
    <n v="120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281"/>
    <s v="CC97470281"/>
    <s v="LUIS "/>
    <s v="ALVARO"/>
    <s v="CORAL"/>
    <s v="CAICEDO"/>
    <d v="1961-10-01T00:00:00"/>
    <n v="60"/>
    <n v="6"/>
    <s v="Persona mayor"/>
    <s v="Adulto Mayor"/>
    <s v="Ninguno"/>
    <s v="Ninguno"/>
    <m/>
    <s v="Beneficiario"/>
    <m/>
    <s v="SIN DATO"/>
    <s v="Ninguna"/>
    <s v="Sibundoy"/>
    <m/>
    <n v="3113632729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1"/>
    <s v="CONSULTA DE PRIMERA VEZ POR MEDICINA GENERAL"/>
    <s v="12/02/2022"/>
    <n v="149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6490"/>
    <s v="CC27476490"/>
    <s v="ANA "/>
    <s v="RITA"/>
    <s v="VIVAS"/>
    <s v="DE RUIZ"/>
    <d v="1950-01-17T00:00:00"/>
    <n v="72"/>
    <n v="6"/>
    <s v="Persona mayor"/>
    <s v="Adulto Mayor"/>
    <s v="Ninguno"/>
    <s v="Ninguno"/>
    <m/>
    <s v="Beneficiario"/>
    <m/>
    <s v="SIN DATO"/>
    <s v="Ninguna"/>
    <s v="San Francisco"/>
    <m/>
    <n v="3122950515"/>
    <s v="Urbana"/>
    <m/>
    <x v="0"/>
    <x v="2"/>
    <s v="PUTUMAYO"/>
    <x v="2"/>
    <x v="2"/>
    <x v="2"/>
    <s v="I10X"/>
    <m/>
    <m/>
    <m/>
    <s v="Hipertension esencial (primaria)"/>
    <s v="Medicamento"/>
    <n v="1"/>
    <s v="19930573-08"/>
    <s v="ASA MK 100 MG TABLETAS"/>
    <s v="12/02/2022"/>
    <n v="167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89069"/>
    <s v="CC12989069"/>
    <s v="JUANITO"/>
    <s v="CIRILO"/>
    <s v="LEGARDA"/>
    <s v="ERAZO"/>
    <d v="1961-07-09T00:00:00"/>
    <n v="60"/>
    <n v="6"/>
    <s v="Persona mayor"/>
    <s v="Adulto Mayor"/>
    <s v="Ninguno"/>
    <s v="Ninguno"/>
    <m/>
    <s v="Beneficiario"/>
    <m/>
    <s v="SIN DATO"/>
    <s v="Ninguna"/>
    <s v="Sibundoy"/>
    <m/>
    <n v="3117153729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35124-01"/>
    <s v="NABUMEXÂ® INHALADOR 250 MCG"/>
    <s v="12/02/2022"/>
    <n v="189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12"/>
    <s v="CC27474412"/>
    <s v="CARMEN"/>
    <s v="AURELIA"/>
    <s v="MAYORAL"/>
    <s v="ORDOÑEZ"/>
    <d v="1955-01-08T00:00:00"/>
    <n v="67"/>
    <n v="6"/>
    <s v="Persona mayor"/>
    <s v="Adulto Mayor"/>
    <s v="Ninguno"/>
    <s v="Ninguno"/>
    <m/>
    <s v="Beneficiario"/>
    <m/>
    <s v="SIN DATO"/>
    <s v="Ninguna"/>
    <s v="San Francisco"/>
    <m/>
    <n v="3138924917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24830-06"/>
    <s v="LOSARTAN 50 MG"/>
    <s v="12/02/2022"/>
    <n v="210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1958"/>
    <s v="CC41181958"/>
    <s v="OLIVIA"/>
    <s v="MARGOTH"/>
    <s v="BRAVO"/>
    <s v="LOPEZ"/>
    <d v="1971-12-20T00:00:00"/>
    <n v="50"/>
    <n v="5"/>
    <s v="Adultez"/>
    <s v="Adulto Mayor"/>
    <s v="Ninguno"/>
    <s v="Ninguno"/>
    <m/>
    <s v="Beneficiario"/>
    <m/>
    <s v="SIN DATO"/>
    <s v="Ninguna"/>
    <s v="Sibundoy"/>
    <m/>
    <n v="3104508302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0083667-01"/>
    <s v="SALBUMEDÂ® SUSPENSION PARA INHALACION"/>
    <s v="12/02/2022"/>
    <n v="246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8100116"/>
    <s v="CC18100116"/>
    <s v="HELIODORO "/>
    <s v="NONE"/>
    <s v="CUELLAR "/>
    <s v="CUBILLOS"/>
    <d v="1942-07-18T00:00:00"/>
    <n v="79"/>
    <n v="6"/>
    <s v="Persona mayor"/>
    <s v="Adulto Mayor"/>
    <s v="Ninguno"/>
    <s v="Ninguno"/>
    <m/>
    <s v="Beneficiario"/>
    <m/>
    <s v="SIN DATO"/>
    <s v="Ninguna"/>
    <s v="Sibundoy"/>
    <m/>
    <n v="3113404239"/>
    <s v="Urbana"/>
    <m/>
    <x v="0"/>
    <x v="2"/>
    <s v="PUTUMAYO"/>
    <x v="2"/>
    <x v="2"/>
    <x v="2"/>
    <s v="I10X"/>
    <m/>
    <m/>
    <m/>
    <s v="Hipertension esencial (primaria)"/>
    <s v="Medicamento"/>
    <n v="1"/>
    <s v="19947431-06"/>
    <s v="CAPTOPRIL 50 MG"/>
    <s v="09/02/2022"/>
    <n v="333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50027"/>
    <s v="CC5350027"/>
    <s v="FAUSTINO"/>
    <s v="LUIS"/>
    <s v="HERRERA"/>
    <s v="GUERRERO"/>
    <d v="1949-01-15T00:00:00"/>
    <n v="73"/>
    <n v="6"/>
    <s v="Persona mayor"/>
    <s v="Adulto Mayor"/>
    <s v="Ninguno"/>
    <s v="Ninguno"/>
    <m/>
    <s v="Beneficiario"/>
    <m/>
    <s v="SIN DATO"/>
    <s v="Ninguna"/>
    <s v="Sibundoy"/>
    <m/>
    <n v="312779024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81305"/>
    <s v="ECOGRAFIA DE ABDOMEN SUPERIOR ( HIGADO - PANCREAS - VIAS BILIARES - RIÃƒÂ‘ONES - BAZO Y GRANDES VASOS )"/>
    <s v="27/02/2022"/>
    <n v="444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386819"/>
    <s v="CC27386819"/>
    <s v="JESUS"/>
    <s v="EULALIA"/>
    <s v="VELA"/>
    <s v="ARIAS"/>
    <d v="1956-01-05T00:00:00"/>
    <n v="66"/>
    <n v="6"/>
    <s v="Persona mayor"/>
    <s v="Adulto Mayor"/>
    <s v="Ninguno"/>
    <s v="Ninguno"/>
    <m/>
    <s v="Beneficiario"/>
    <m/>
    <s v="SIN DATO"/>
    <s v="Ninguna"/>
    <s v="Sibundoy"/>
    <m/>
    <n v="3228856710"/>
    <s v="Urbana"/>
    <m/>
    <x v="0"/>
    <x v="2"/>
    <s v="PUTUMAYO"/>
    <x v="2"/>
    <x v="2"/>
    <x v="2"/>
    <s v="I10X"/>
    <m/>
    <m/>
    <m/>
    <s v="Hipertension esencial (primaria)"/>
    <s v="Procedimiento"/>
    <n v="1"/>
    <s v="01890701"/>
    <s v="CONSULTA DE URGENCIAS POR MEDICINA GENERAL"/>
    <s v="18/02/2022"/>
    <n v="628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309665"/>
    <s v="CC5309665"/>
    <s v="FRANCO "/>
    <s v="HERIBERTO"/>
    <s v="LOPEZ"/>
    <s v="ALOMIA"/>
    <d v="1955-05-01T00:00:00"/>
    <n v="66"/>
    <n v="6"/>
    <s v="Persona mayor"/>
    <s v="Adulto Mayor"/>
    <s v="Ninguno"/>
    <s v="Ninguno"/>
    <m/>
    <s v="Beneficiario"/>
    <m/>
    <s v="SIN DATO"/>
    <s v="Ninguna"/>
    <s v="Sibundoy"/>
    <m/>
    <n v="3228856710"/>
    <s v="Urbana"/>
    <m/>
    <x v="0"/>
    <x v="2"/>
    <s v="PUTUMAYO"/>
    <x v="2"/>
    <x v="2"/>
    <x v="2"/>
    <s v="I10X"/>
    <m/>
    <m/>
    <m/>
    <s v="Hipertension esencial (primaria)"/>
    <s v="Procedimiento"/>
    <n v="1"/>
    <s v="01890466"/>
    <s v="INTERCONSULTA POR ESPECIALISTA EN MEDICINA INTERNA"/>
    <s v="18/02/2022"/>
    <n v="82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655"/>
    <s v="CC41180655"/>
    <s v="IRMA"/>
    <s v="GLADYS"/>
    <s v="PANTOJA"/>
    <s v="CAICEDO"/>
    <d v="1961-08-01T00:00:00"/>
    <n v="60"/>
    <n v="6"/>
    <s v="Persona mayor"/>
    <s v="Adulto Mayor"/>
    <s v="Ninguno"/>
    <s v="Ninguno"/>
    <m/>
    <s v="Beneficiario"/>
    <m/>
    <s v="SIN DATO"/>
    <s v="Ninguna"/>
    <s v="Sibundoy"/>
    <m/>
    <n v="3136377022"/>
    <s v="Urbana"/>
    <m/>
    <x v="0"/>
    <x v="2"/>
    <s v="PUTUMAYO"/>
    <x v="2"/>
    <x v="2"/>
    <x v="2"/>
    <s v="I10X"/>
    <m/>
    <m/>
    <m/>
    <s v="Hipertension esencial (primaria)"/>
    <s v="Procedimiento"/>
    <n v="1"/>
    <s v="01890466"/>
    <s v="INTERCONSULTA POR ESPECIALISTA EN MEDICINA INTERNA"/>
    <s v="17/02/2022"/>
    <n v="3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573"/>
    <s v="CC27469573"/>
    <s v="NELLY"/>
    <s v="OMAIRA"/>
    <s v="BERNAL"/>
    <s v="MORENO"/>
    <d v="1958-01-30T00:00:00"/>
    <n v="64"/>
    <n v="6"/>
    <s v="Persona mayor"/>
    <s v="Adulto Mayor"/>
    <s v="Ninguno"/>
    <s v="Ninguno"/>
    <m/>
    <s v="Beneficiario"/>
    <m/>
    <s v="SIN DATO"/>
    <s v="Ninguna"/>
    <s v="Santiago"/>
    <m/>
    <n v="3143244654"/>
    <s v="Urbana"/>
    <m/>
    <x v="0"/>
    <x v="2"/>
    <s v="PUTUMAYO"/>
    <x v="2"/>
    <x v="2"/>
    <x v="2"/>
    <s v="I10X"/>
    <m/>
    <m/>
    <m/>
    <s v="Hipertension esencial (primaria)"/>
    <s v="Procedimiento"/>
    <n v="1"/>
    <s v="01890701"/>
    <s v="CONSULTA DE URGENCIAS POR MEDICINA GENERAL"/>
    <s v="17/02/2022"/>
    <n v="39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84"/>
    <s v="CC97470184"/>
    <s v="LUIS"/>
    <s v="EUGENIO"/>
    <s v="CAICEDO"/>
    <s v="CHAVEZ"/>
    <d v="1961-05-29T00:00:00"/>
    <n v="60"/>
    <n v="6"/>
    <s v="Persona mayor"/>
    <s v="Adulto Mayor"/>
    <s v="Ninguno"/>
    <s v="Ninguno"/>
    <m/>
    <s v="Beneficiario"/>
    <m/>
    <s v="SIN DATO"/>
    <s v="Ninguna"/>
    <s v="Sibundoy"/>
    <m/>
    <n v="3127722280"/>
    <s v="Urbana"/>
    <m/>
    <x v="0"/>
    <x v="2"/>
    <s v="PUTUMAYO"/>
    <x v="2"/>
    <x v="2"/>
    <x v="2"/>
    <s v="I10X"/>
    <m/>
    <m/>
    <m/>
    <s v="Hipertension esencial (primaria)"/>
    <s v="Procedimiento"/>
    <n v="1"/>
    <s v="0110M003"/>
    <s v="INTERNACION COMPLEJIDAD MEDIANA HABITACION TRES CAMAS"/>
    <s v="11/02/2022"/>
    <n v="45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Sustituto Pensional"/>
    <s v="AC"/>
    <m/>
    <s v="CC"/>
    <n v="97480052"/>
    <s v="CC97480052"/>
    <s v="HERNANDO"/>
    <s v="TULIO"/>
    <s v="CASTRO"/>
    <s v="MEJIA"/>
    <d v="1960-09-14T00:00:00"/>
    <n v="61"/>
    <n v="6"/>
    <s v="Persona mayor"/>
    <s v="Adulto Mayor"/>
    <s v="Ninguno"/>
    <s v="Ninguno"/>
    <m/>
    <s v="Beneficiario"/>
    <m/>
    <s v="SIN DATO"/>
    <s v="Ninguna"/>
    <s v="Sibundoy"/>
    <m/>
    <n v="3143629838"/>
    <s v="Urbana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11/02/2022"/>
    <n v="57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Beneficiario"/>
    <s v="AC"/>
    <m/>
    <s v="CC"/>
    <n v="27476249"/>
    <s v="CC27476249"/>
    <s v="BLANCA"/>
    <s v="JUDITH"/>
    <s v="ROSERO"/>
    <s v="BURBANO"/>
    <d v="1952-02-12T00:00:00"/>
    <n v="70"/>
    <n v="6"/>
    <s v="Persona mayor"/>
    <s v="Adulto Mayor"/>
    <s v="Ninguno"/>
    <s v="Ninguno"/>
    <m/>
    <s v="Beneficiario"/>
    <m/>
    <s v="SIN DATO"/>
    <s v="Ninguna"/>
    <s v="Santiago"/>
    <m/>
    <n v="3216233390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36296-08"/>
    <s v="ACIDO ACETILSALICILICO 100 MG"/>
    <s v="11/02/2022"/>
    <n v="70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439"/>
    <s v="CC41180439"/>
    <s v="MARIANA"/>
    <s v="DE JESUS"/>
    <s v="ALVARADO"/>
    <s v="VIVEROS"/>
    <d v="1962-09-06T00:00:00"/>
    <n v="59"/>
    <n v="5"/>
    <s v="Adultez"/>
    <s v="Adulto Mayor"/>
    <s v="Ninguno"/>
    <s v="Ninguno"/>
    <m/>
    <s v="Beneficiario"/>
    <m/>
    <s v="SIN DATO"/>
    <s v="Ninguna"/>
    <s v="Sibundoy"/>
    <m/>
    <n v="3102976023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32984-14"/>
    <s v="LOSARTAN 50 MG"/>
    <s v="11/02/2022"/>
    <n v="80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54682"/>
    <s v="CC12954682"/>
    <s v="JOSE"/>
    <s v="EMILIO"/>
    <s v="JARAMILLO"/>
    <s v="BURGOS"/>
    <d v="1950-07-07T00:00:00"/>
    <n v="71"/>
    <n v="6"/>
    <s v="Persona mayor"/>
    <s v="Adulto Mayor"/>
    <s v="Ninguno"/>
    <s v="Ninguno"/>
    <m/>
    <s v="Beneficiario"/>
    <m/>
    <s v="SIN DATO"/>
    <s v="Ninguna"/>
    <s v="Sibundoy"/>
    <m/>
    <n v="3202696112"/>
    <s v="Urbana"/>
    <m/>
    <x v="0"/>
    <x v="2"/>
    <s v="PUTUMAYO"/>
    <x v="2"/>
    <x v="2"/>
    <x v="2"/>
    <s v="I10X"/>
    <m/>
    <m/>
    <m/>
    <s v="Hipertension esencial (primaria)"/>
    <s v="Medicamento"/>
    <n v="1"/>
    <s v="46040-01"/>
    <s v="FUROSEMIDA SOLUCION INYECTABLE 20 MG/2ML"/>
    <s v="11/02/2022"/>
    <n v="88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41101877"/>
    <s v="CC41101877"/>
    <s v="AURA"/>
    <s v="CECILIA"/>
    <s v="DEL CASTILLO"/>
    <s v="RAMIREZ"/>
    <d v="1956-02-18T00:00:00"/>
    <n v="63"/>
    <n v="6"/>
    <s v="Persona mayor"/>
    <s v="Otro Grupo Poblacional"/>
    <s v="Ninguno"/>
    <s v="Ninguno"/>
    <m/>
    <s v="Beneficiario"/>
    <m/>
    <s v="SIN DATO"/>
    <s v="Ninguna"/>
    <s v="Puerto Caicedo"/>
    <m/>
    <n v="3202482132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42216-13"/>
    <s v="FUROSEMIDA TABLETAS 40MG"/>
    <s v="11/02/2022"/>
    <n v="102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39840240"/>
    <s v="CC39840240"/>
    <s v="OFELIA"/>
    <s v="NONE"/>
    <s v="FLORES"/>
    <s v="DE AGUDELO"/>
    <d v="1946-08-31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224422619"/>
    <s v="Urbana"/>
    <m/>
    <x v="0"/>
    <x v="2"/>
    <s v="PUTUMAYO"/>
    <x v="2"/>
    <x v="2"/>
    <x v="2"/>
    <s v="I10X"/>
    <m/>
    <m/>
    <m/>
    <s v="Hipertension esencial (primaria)"/>
    <s v="Medicamento"/>
    <n v="1"/>
    <s v="38408-01"/>
    <s v="ORAZOLEÂ® 40"/>
    <s v="11/02/2022"/>
    <n v="114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Beneficiario"/>
    <s v="AC"/>
    <m/>
    <s v="CC"/>
    <n v="15570357"/>
    <s v="CC15570357"/>
    <s v="BERTULFO"/>
    <s v="ZULES "/>
    <s v="FLOR "/>
    <s v="NOAP"/>
    <d v="1946-11-28T00:00:00"/>
    <n v="72"/>
    <n v="6"/>
    <s v="Persona mayor"/>
    <s v="Otro Grupo Poblacional"/>
    <s v="Ninguno"/>
    <s v="Ninguno"/>
    <m/>
    <s v="Beneficiario"/>
    <m/>
    <s v="SIN DATO"/>
    <s v="Ninguna"/>
    <s v="Puerto Caicedo"/>
    <m/>
    <n v="3115771487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0013809-08"/>
    <s v="CLONIDINA 0.15 MG TABLETA"/>
    <s v="11/02/2022"/>
    <n v="149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27079555"/>
    <s v="CC27079555"/>
    <s v="MARIA"/>
    <s v="ETELVINA"/>
    <s v="MOLINA"/>
    <s v="RODRIGUEZ"/>
    <d v="1951-05-19T00:00:00"/>
    <n v="68"/>
    <n v="6"/>
    <s v="Persona mayor"/>
    <s v="Otro Grupo Poblacional"/>
    <s v="Ninguno"/>
    <s v="Ninguno"/>
    <m/>
    <s v="Beneficiario"/>
    <m/>
    <s v="SIN DATO"/>
    <s v="Ninguna"/>
    <s v="Puerto Caicedo"/>
    <m/>
    <n v="3115896845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11/02/2022"/>
    <n v="174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117486273"/>
    <s v="CC1117486273"/>
    <s v="CRISTIAM"/>
    <s v="CAMILO"/>
    <s v="LOPEZ"/>
    <s v="OLAYA"/>
    <d v="1986-03-28T00:00:00"/>
    <n v="33"/>
    <n v="5"/>
    <s v="Adultez"/>
    <s v="Otro Grupo Poblacional"/>
    <s v="Desplazamiento"/>
    <s v="Desplazamiento forzado"/>
    <m/>
    <s v="Beneficiario"/>
    <m/>
    <s v="SIN DATO"/>
    <s v="Ninguna"/>
    <s v="Puerto Caicedo"/>
    <m/>
    <n v="3138701899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0097309-04"/>
    <s v="CLORURO DE SODIO 0.9%"/>
    <s v="11/02/2022"/>
    <n v="274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9"/>
    <s v="86569 - Puerto Caicedo"/>
    <s v="0,725071229849772"/>
    <s v="-76,4809940511739"/>
    <s v="Cotizante docente"/>
    <s v="AC"/>
    <m/>
    <s v="CC"/>
    <n v="12970385"/>
    <s v="CC12970385"/>
    <s v="JUAN"/>
    <s v="FRANCISCO"/>
    <s v="SANZ"/>
    <s v="ERAZO"/>
    <d v="1959-01-27T00:00:00"/>
    <n v="60"/>
    <n v="6"/>
    <s v="Persona mayor"/>
    <m/>
    <s v="Ninguno"/>
    <s v="Ninguno"/>
    <m/>
    <s v="Beneficiario"/>
    <m/>
    <s v="SIN DATO"/>
    <s v="Afrodescendiente"/>
    <s v="Puerto Caicedo"/>
    <m/>
    <n v="3106197197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9/02/2022"/>
    <n v="137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359842"/>
    <s v="CC27359842"/>
    <s v="RUTH"/>
    <s v="LETICIA"/>
    <s v="GUANGA"/>
    <s v="ROSERO"/>
    <d v="1963-04-03T00:00:00"/>
    <n v="58"/>
    <n v="5"/>
    <s v="Adultez"/>
    <s v="Otro Grupo Poblacional"/>
    <s v="Ninguno"/>
    <s v="Ninguno"/>
    <m/>
    <s v="Beneficiario"/>
    <m/>
    <s v="SIN DATO"/>
    <s v="Ninguna"/>
    <s v="Valle Del Guamuez"/>
    <m/>
    <n v="3125068099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9/02/2022"/>
    <n v="3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474319"/>
    <s v="CC27474319"/>
    <s v="AIDA "/>
    <s v="SOCORRO"/>
    <s v="DELGADO"/>
    <s v="PORTILLA"/>
    <d v="1956-05-21T00:00:00"/>
    <n v="65"/>
    <n v="6"/>
    <s v="Persona mayor"/>
    <s v="Otro Grupo Poblacional"/>
    <s v="Ninguno"/>
    <s v="Ninguno"/>
    <m/>
    <s v="Beneficiario"/>
    <m/>
    <s v="SIN DATO"/>
    <s v="Ninguna"/>
    <s v="Valle Del Guamuez"/>
    <m/>
    <n v="310540583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95"/>
    <s v="CREATININA EN SUERO U OTROS FLUIDOS"/>
    <s v="09/02/2022"/>
    <n v="25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635"/>
    <s v="CC5348635"/>
    <s v="JORGE "/>
    <s v="NONE"/>
    <s v="GUERRERO"/>
    <s v="NOAP"/>
    <d v="1962-09-29T00:00:00"/>
    <n v="59"/>
    <n v="5"/>
    <s v="Adultez"/>
    <s v="Otro Grupo Poblacional"/>
    <s v="Ninguno"/>
    <s v="Ninguno"/>
    <m/>
    <s v="Beneficiario"/>
    <m/>
    <s v="SIN DATO"/>
    <s v="Ninguna"/>
    <s v="Valle Del Guamuez"/>
    <m/>
    <n v="3143306769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41"/>
    <s v="GLUCOSA EN SUERO U OTRO FLUIDO DIFERENTE A ORINA"/>
    <s v="09/02/2022"/>
    <n v="24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348346"/>
    <s v="CC5348346"/>
    <s v="JESUS "/>
    <s v="ANTONIO"/>
    <s v="CASTILLO "/>
    <s v="CORDOBA"/>
    <d v="1958-11-29T00:00:00"/>
    <n v="63"/>
    <n v="6"/>
    <s v="Persona mayor"/>
    <m/>
    <s v="Ninguno"/>
    <s v="Ninguno"/>
    <m/>
    <s v="Beneficiario"/>
    <m/>
    <s v="SIN DATO"/>
    <s v="Ninguna"/>
    <s v="Valle Del Guamuez"/>
    <m/>
    <n v="3203065652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41"/>
    <s v="GLUCOSA EN SUERO U OTRO FLUIDO DIFERENTE A ORINA"/>
    <s v="09/02/2022"/>
    <n v="31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27167643"/>
    <s v="CC27167643"/>
    <s v="AYDA "/>
    <s v="YOLANDA"/>
    <s v="CHAVEZ "/>
    <s v="HERNANDEZ"/>
    <d v="1968-02-09T00:00:00"/>
    <n v="54"/>
    <n v="5"/>
    <s v="Adultez"/>
    <m/>
    <s v="Ninguno"/>
    <s v="Ninguno"/>
    <m/>
    <s v="Beneficiario"/>
    <m/>
    <s v="SIN DATO"/>
    <s v="Ninguna"/>
    <s v="Valle Del Guamuez"/>
    <m/>
    <n v="3133914209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9/02/2022"/>
    <n v="33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5298571"/>
    <s v="CC5298571"/>
    <s v="GILBERTO "/>
    <s v="NONE"/>
    <s v="ACOSTA "/>
    <s v="QUINTERO"/>
    <d v="1948-10-22T00:00:00"/>
    <n v="73"/>
    <n v="6"/>
    <s v="Persona mayor"/>
    <m/>
    <s v="Ninguno"/>
    <s v="Ninguno"/>
    <m/>
    <s v="Beneficiario"/>
    <m/>
    <s v="SIN DATO"/>
    <s v="Ninguna"/>
    <s v="Valle Del Guamuez"/>
    <m/>
    <n v="322826525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9/02/2022"/>
    <n v="23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41115078"/>
    <s v="CC41115078"/>
    <s v="MARGARITA "/>
    <s v="NONE"/>
    <s v="CUARAN"/>
    <s v="NOAP"/>
    <d v="1948-04-29T00:00:00"/>
    <n v="73"/>
    <n v="6"/>
    <s v="Persona mayor"/>
    <m/>
    <s v="Ninguno"/>
    <s v="Ninguno"/>
    <m/>
    <s v="Beneficiario"/>
    <m/>
    <s v="SIN DATO"/>
    <s v="Ninguna"/>
    <s v="Valle Del Guamuez"/>
    <m/>
    <n v="3204042131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1304"/>
    <s v="EXAMEN DIRECTO FRESCO DE CUALQUIER MUESTRA. -- INCY : SECRECION NASAL - OCULAR - OTICA - VAGINAL - URETRAL O RECTAL"/>
    <s v="09/02/2022"/>
    <n v="68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55177676"/>
    <s v="CC55177676"/>
    <s v="CLAUDIA "/>
    <s v="CRISTINA"/>
    <s v="PEREZ  "/>
    <s v="NOAP"/>
    <d v="1976-10-12T00:00:00"/>
    <n v="45"/>
    <n v="5"/>
    <s v="Adultez"/>
    <m/>
    <s v="Ninguno"/>
    <s v="Ninguno"/>
    <m/>
    <s v="Beneficiario"/>
    <m/>
    <s v="SIN DATO"/>
    <s v="Ninguna"/>
    <s v="Valle Del Guamuez"/>
    <m/>
    <n v="3107862259"/>
    <s v="Urbana"/>
    <m/>
    <x v="0"/>
    <x v="2"/>
    <s v="PUTUMAYO"/>
    <x v="2"/>
    <x v="2"/>
    <x v="2"/>
    <s v="I10X"/>
    <m/>
    <m/>
    <m/>
    <s v="Hipertension esencial (primaria)"/>
    <s v="Procedimiento"/>
    <n v="1"/>
    <s v="01903813"/>
    <s v="CLORO"/>
    <s v="09/02/2022"/>
    <n v="24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2998535"/>
    <s v="CC12998535"/>
    <s v="OSWALDO "/>
    <s v="ABELARDO "/>
    <s v="CORDOBA "/>
    <s v="MEJIA "/>
    <d v="1970-06-24T00:00:00"/>
    <n v="51"/>
    <n v="5"/>
    <s v="Adultez"/>
    <s v="Adulto Mayor"/>
    <s v="Ninguno"/>
    <s v="Ninguno"/>
    <m/>
    <s v="Beneficiario"/>
    <m/>
    <s v="SIN DATO"/>
    <s v="Ninguna"/>
    <s v="Valle Del Guamuez"/>
    <m/>
    <n v="320698081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2207"/>
    <s v="HEMOGRAMA I ( HEMOGLOBINA HEMATOCRITO Y LEUCOGRAMA ) MANUAL"/>
    <s v="09/02/2022"/>
    <n v="24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3439158"/>
    <s v="CC3439158"/>
    <s v="CRUZ "/>
    <s v="MARIA "/>
    <s v="ZAPATA "/>
    <s v="VANEGAS "/>
    <d v="1942-08-08T00:00:00"/>
    <n v="79"/>
    <n v="6"/>
    <s v="Persona mayor"/>
    <m/>
    <s v="Ninguno"/>
    <s v="Ninguno"/>
    <m/>
    <s v="Beneficiario"/>
    <m/>
    <s v="SIN DATO"/>
    <s v="Ninguna"/>
    <s v="Valle Del Guamuez"/>
    <m/>
    <n v="310552261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71121"/>
    <s v="RADIOGRAFIA DE TORAX ( P. A. O A. P. Y LATERAL - DECUBITO LATERAL - OBLICUAS O LATERAL )"/>
    <s v="09/02/2022"/>
    <n v="24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Beneficiario"/>
    <s v="AC"/>
    <m/>
    <s v="CC"/>
    <n v="27185836"/>
    <s v="CC27185836"/>
    <s v="FLORINDA "/>
    <s v="NONE"/>
    <s v="DIAZ "/>
    <s v="RODRIGUEZ "/>
    <d v="1964-07-20T00:00:00"/>
    <n v="57"/>
    <n v="5"/>
    <s v="Adultez"/>
    <m/>
    <s v="Ninguno"/>
    <s v="Ninguno"/>
    <m/>
    <s v="Beneficiario"/>
    <m/>
    <s v="SIN DATO"/>
    <s v="Ninguna"/>
    <s v="Valle Del Guamuez"/>
    <m/>
    <n v="321498903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9/02/2022"/>
    <n v="31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Cotizante docente"/>
    <s v="AC"/>
    <m/>
    <s v="CC"/>
    <n v="19173481"/>
    <s v="CC19173481"/>
    <s v="TIBERIO "/>
    <s v="NONE"/>
    <s v="GIRALDO "/>
    <s v="ARBELAEZ "/>
    <d v="1952-04-09T00:00:00"/>
    <n v="69"/>
    <n v="6"/>
    <s v="Persona mayor"/>
    <m/>
    <s v="Ninguno"/>
    <s v="Ninguno"/>
    <m/>
    <s v="Beneficiario"/>
    <m/>
    <s v="SIN DATO"/>
    <s v="Ninguna"/>
    <s v="Valle Del Guamuez"/>
    <m/>
    <n v="3206102601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9/02/2022"/>
    <n v="19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65"/>
    <s v="86865 - Valle Del Guamuez"/>
    <s v="0,412963687717008"/>
    <s v="-76,8840928953627"/>
    <s v="Sustituto Pensional"/>
    <s v="AC"/>
    <m/>
    <s v="CC"/>
    <n v="867232"/>
    <s v="CC867232"/>
    <s v="MANUEL "/>
    <s v="NONE"/>
    <s v="ARANDA "/>
    <s v="VIGO "/>
    <d v="1945-04-28T00:00:00"/>
    <n v="76"/>
    <n v="6"/>
    <s v="Persona mayor"/>
    <m/>
    <s v="Ninguno"/>
    <s v="Ninguno"/>
    <m/>
    <s v="Beneficiario"/>
    <m/>
    <s v="SIN DATO"/>
    <s v="Ninguna"/>
    <s v="Valle Del Guamuez"/>
    <m/>
    <n v="350741889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41"/>
    <s v="GLUCOSA EN SUERO U OTRO FLUIDO DIFERENTE A ORINA"/>
    <s v="09/02/2022"/>
    <n v="28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98332526"/>
    <s v="CC98332526"/>
    <s v="LUIS"/>
    <s v="ALBERTO"/>
    <s v="CABRERA"/>
    <s v="TAPIA"/>
    <d v="1964-05-30T00:00:00"/>
    <n v="57"/>
    <n v="5"/>
    <s v="Adultez"/>
    <s v="Otro Grupo Poblacional"/>
    <s v="Ninguno"/>
    <s v="Ninguno"/>
    <m/>
    <s v="Beneficiario"/>
    <m/>
    <s v="Con discapacidad"/>
    <s v="Ninguna"/>
    <s v="Villagarzón"/>
    <m/>
    <n v="316841336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41"/>
    <s v="GLUCOSA EN SUERO U OTRO FLUIDO DIFERENTE A ORINA"/>
    <s v="09/02/2022"/>
    <n v="57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361"/>
    <s v="CC27355361"/>
    <s v="ROSARIO"/>
    <s v="YOMAR"/>
    <s v="ORTEGA"/>
    <s v="BENAVIDES"/>
    <d v="1960-12-14T00:00:00"/>
    <n v="61"/>
    <n v="6"/>
    <s v="Persona mayor"/>
    <s v="Otro Grupo Poblacional"/>
    <s v="Ninguno"/>
    <s v="Ninguno"/>
    <m/>
    <s v="Beneficiario"/>
    <m/>
    <s v="Con discapacidad"/>
    <s v="Ninguna"/>
    <s v="Mocoa"/>
    <m/>
    <n v="3125490553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56"/>
    <s v="NITROGENO UREICO"/>
    <s v="09/02/2022"/>
    <n v="32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6479"/>
    <s v="CC1124866479"/>
    <s v="JUAN"/>
    <s v="CAMILO"/>
    <s v="LOPEZ"/>
    <s v="DELGADO"/>
    <d v="1998-11-03T00:00:00"/>
    <n v="23"/>
    <n v="4"/>
    <s v="Juventud"/>
    <s v="Otro Grupo Poblacional"/>
    <s v="Desplazamiento"/>
    <s v="Desplazamiento forzado"/>
    <m/>
    <s v="Beneficiario"/>
    <m/>
    <s v="Con discapacidad"/>
    <s v="Ninguna"/>
    <s v="Mocoa"/>
    <m/>
    <n v="3222492454"/>
    <s v="Urbana"/>
    <m/>
    <x v="0"/>
    <x v="2"/>
    <s v="PUTUMAYO"/>
    <x v="2"/>
    <x v="2"/>
    <x v="2"/>
    <s v="I10X"/>
    <m/>
    <m/>
    <m/>
    <s v="Hipertension esencial (primaria)"/>
    <s v="Procedimiento"/>
    <n v="1"/>
    <s v="01903820"/>
    <s v="CREATIN QUINASA ( FRACCION MB ) AUTOMATIZADA"/>
    <s v="09/02/2022"/>
    <n v="9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18"/>
    <s v="CC41181518"/>
    <s v="OLGA"/>
    <s v="ISABEL"/>
    <s v="RAMIREZ"/>
    <s v="YANDUN"/>
    <d v="1969-09-21T00:00:00"/>
    <n v="52"/>
    <n v="5"/>
    <s v="Adultez"/>
    <s v="Otro Grupo Poblacional"/>
    <s v="Desplazamiento"/>
    <s v="Desplazamiento forzado"/>
    <m/>
    <s v="Beneficiario"/>
    <m/>
    <s v="Sin discapacidad"/>
    <s v="Ninguna"/>
    <s v="Villagarzón"/>
    <m/>
    <n v="320852948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9/02/2022"/>
    <n v="3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280"/>
    <s v="CC18122280"/>
    <s v="CESAR"/>
    <s v="AUGUSTO"/>
    <s v="MARTINEZ"/>
    <s v="ALBAN"/>
    <d v="1953-11-04T00:00:00"/>
    <n v="68"/>
    <n v="6"/>
    <s v="Persona mayor"/>
    <s v="Otro Grupo Poblacional"/>
    <s v="Ninguno"/>
    <s v="Ninguno"/>
    <m/>
    <s v="Beneficiario"/>
    <m/>
    <s v="Sin discapacidad"/>
    <s v="Ninguna"/>
    <s v="Mocoa"/>
    <m/>
    <n v="3115949082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9/02/2022"/>
    <n v="67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723"/>
    <s v="CC27474723"/>
    <s v="ESTHER"/>
    <s v="ROSARIO"/>
    <s v="CARLOSAMA"/>
    <s v="BURBANO"/>
    <d v="1970-06-17T00:00:00"/>
    <n v="51"/>
    <n v="5"/>
    <s v="Adultez"/>
    <s v="Otro Grupo Poblacional"/>
    <s v="Desplazamiento"/>
    <s v="Homicidio"/>
    <m/>
    <s v="Beneficiario"/>
    <m/>
    <s v="Sin discapacidad"/>
    <s v="Ninguna"/>
    <s v="Mocoa"/>
    <m/>
    <n v="3114803590"/>
    <s v="Urbana"/>
    <m/>
    <x v="0"/>
    <x v="2"/>
    <s v="PUTUMAYO"/>
    <x v="2"/>
    <x v="2"/>
    <x v="2"/>
    <s v="I10X"/>
    <m/>
    <m/>
    <m/>
    <s v="Hipertension esencial (primaria)"/>
    <s v="Procedimiento"/>
    <n v="1"/>
    <s v="01903821"/>
    <s v="CREATIN QUINASA TOTAL [CK - CPK]"/>
    <s v="09/02/2022"/>
    <n v="67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297242"/>
    <s v="CC5297242"/>
    <s v="CARLOS"/>
    <s v="ASSUR"/>
    <s v="RODRIGUEZ"/>
    <s v="LIEVANO"/>
    <d v="1944-08-14T00:00:00"/>
    <n v="77"/>
    <n v="6"/>
    <s v="Persona mayor"/>
    <s v="Otro Grupo Poblacional"/>
    <s v="Ninguno"/>
    <s v="Ninguno"/>
    <m/>
    <s v="Beneficiario"/>
    <m/>
    <s v="Sin discapacidad"/>
    <s v="Ninguna"/>
    <s v="Mocoa"/>
    <m/>
    <n v="3103772249"/>
    <s v="Urbana"/>
    <m/>
    <x v="0"/>
    <x v="2"/>
    <s v="PUTUMAYO"/>
    <x v="2"/>
    <x v="2"/>
    <x v="2"/>
    <s v="I10X"/>
    <m/>
    <m/>
    <m/>
    <s v="Hipertension esencial (primaria)"/>
    <s v="Procedimiento"/>
    <n v="1"/>
    <s v="01903438"/>
    <s v="TROPONINA T CUALITATIVA"/>
    <s v="09/02/2022"/>
    <n v="67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60414"/>
    <s v="CC27360414"/>
    <s v="RUTH"/>
    <s v="ADRIANA"/>
    <s v="GOMEZ"/>
    <s v="LUNA"/>
    <d v="1963-10-15T00:00:00"/>
    <n v="58"/>
    <n v="5"/>
    <s v="Adultez"/>
    <s v="Otro Grupo Poblacional"/>
    <s v="Ninguno"/>
    <s v="Ninguno"/>
    <m/>
    <s v="Beneficiario"/>
    <m/>
    <s v="SIN DATO"/>
    <s v="Ninguna"/>
    <s v="Mocoa"/>
    <m/>
    <n v="3115268686"/>
    <s v="Urbana"/>
    <m/>
    <x v="0"/>
    <x v="2"/>
    <s v="PUTUMAYO"/>
    <x v="2"/>
    <x v="2"/>
    <x v="2"/>
    <s v="I10X"/>
    <m/>
    <m/>
    <m/>
    <s v="Hipertension esencial (primaria)"/>
    <s v="Procedimiento"/>
    <n v="1"/>
    <s v="01879111"/>
    <s v="TOMOGRAFIA COMPUTADA DE CRANEO SIMPLE"/>
    <s v="09/02/2022"/>
    <n v="140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42113"/>
    <s v="CC18142113"/>
    <s v="RODOLFO"/>
    <s v="AZARIAS"/>
    <s v="GOMEZ"/>
    <s v="DIAZ"/>
    <d v="1952-09-10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25210448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9/02/2022"/>
    <n v="67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25171"/>
    <s v="CC39825171"/>
    <s v="YENNY"/>
    <s v="ALEXANDRA"/>
    <s v="RAMIREZ"/>
    <s v="GOMEZ"/>
    <d v="1969-05-26T00:00:00"/>
    <n v="52"/>
    <n v="5"/>
    <s v="Adultez"/>
    <s v="Otro Grupo Poblacional"/>
    <s v="Ninguno"/>
    <s v="Ninguno"/>
    <m/>
    <s v="Beneficiario"/>
    <m/>
    <s v="SIN DATO"/>
    <s v="Ninguna"/>
    <s v="Mocoa"/>
    <m/>
    <n v="3135992145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9/02/2022"/>
    <n v="65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344"/>
    <s v="CC18123344"/>
    <s v="JULIO"/>
    <s v="BAIRON"/>
    <s v="VIVEROS"/>
    <s v="CHAVEZ"/>
    <d v="1960-08-15T00:00:00"/>
    <n v="61"/>
    <n v="6"/>
    <s v="Persona mayor"/>
    <s v="Otro Grupo Poblacional"/>
    <s v="Ninguno"/>
    <s v="Ninguno"/>
    <m/>
    <s v="Beneficiario"/>
    <m/>
    <s v="SIN DATO"/>
    <s v="Ninguna"/>
    <s v="Mocoa"/>
    <m/>
    <n v="3175760611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02/02/2022"/>
    <n v="52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1"/>
    <s v="CC27356161"/>
    <s v="MARIA"/>
    <s v="MARLENY"/>
    <s v="ANACONA"/>
    <s v="BERMEO"/>
    <d v="1967-12-12T00:00:00"/>
    <n v="54"/>
    <n v="5"/>
    <s v="Adultez"/>
    <s v="Otro Grupo Poblacional"/>
    <s v="Desplazamiento"/>
    <s v="Amenaza"/>
    <m/>
    <s v="Beneficiario"/>
    <m/>
    <s v="SIN DATO"/>
    <s v="Indígena"/>
    <s v="Mocoa"/>
    <m/>
    <n v="313857552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8"/>
    <s v="CONSULTA DE CONTROL O DE SEGUIMIENTO POR PSICOLOGIA"/>
    <s v="03/02/2022"/>
    <n v="30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62599"/>
    <s v="CC12962599"/>
    <s v="CAMPO"/>
    <s v="HUGO"/>
    <s v="BARRERA"/>
    <s v="BOTINA"/>
    <d v="1957-04-02T00:00:00"/>
    <n v="64"/>
    <n v="6"/>
    <s v="Persona mayor"/>
    <s v="Otro Grupo Poblacional"/>
    <s v="Ninguno"/>
    <s v="Ninguno"/>
    <m/>
    <s v="Beneficiario"/>
    <m/>
    <s v="SIN DATO"/>
    <s v="Ninguna"/>
    <s v="Mocoa"/>
    <m/>
    <n v="3136933924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1/02/2022"/>
    <n v="81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4920"/>
    <s v="CC41104920"/>
    <s v="MARTHA"/>
    <s v="CECILIA"/>
    <s v="PAZ"/>
    <s v="PAYAGUAJE"/>
    <d v="1965-12-01T00:00:00"/>
    <n v="56"/>
    <n v="5"/>
    <s v="Adultez"/>
    <s v="Otro Grupo Poblacional"/>
    <s v="Desplazamiento"/>
    <s v="Desaparición forzada"/>
    <m/>
    <s v="Beneficiario"/>
    <m/>
    <s v="SIN DATO"/>
    <s v="Indígena"/>
    <s v="Mocoa"/>
    <m/>
    <n v="3164059061"/>
    <s v="Urbana"/>
    <m/>
    <x v="0"/>
    <x v="5"/>
    <s v="PUTUMAYO"/>
    <x v="5"/>
    <x v="5"/>
    <x v="5"/>
    <s v="I10X"/>
    <m/>
    <m/>
    <m/>
    <s v="Hipertension esencial (primaria)"/>
    <s v="Procedimiento"/>
    <n v="1"/>
    <s v="01879111"/>
    <s v="TOMOGRAFIA COMPUTADA DE CRANEO SIMPLE"/>
    <s v="14/02/2022"/>
    <n v="72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F"/>
    <m/>
    <s v="CC"/>
    <n v="27128205"/>
    <s v="CC27128205"/>
    <s v="ELVIA"/>
    <s v="MARIA"/>
    <s v="CORTEZ"/>
    <s v="LANDAZURI"/>
    <d v="1937-08-24T00:00:00"/>
    <n v="84"/>
    <n v="6"/>
    <s v="Persona mayor"/>
    <s v="Discapacidad"/>
    <s v="Ninguno"/>
    <s v="Ninguno"/>
    <m/>
    <s v="Beneficiario"/>
    <m/>
    <s v="Con discapacidad"/>
    <s v="Negro, afrocolombiano"/>
    <s v="Villagarzón"/>
    <m/>
    <n v="3133756449"/>
    <s v="Urbana"/>
    <m/>
    <x v="0"/>
    <x v="5"/>
    <s v="PUTUMAYO"/>
    <x v="5"/>
    <x v="5"/>
    <x v="5"/>
    <s v="I10X"/>
    <m/>
    <m/>
    <m/>
    <s v="Hipertension esencial (primaria)"/>
    <s v="Procedimiento"/>
    <n v="1"/>
    <s v="01903426"/>
    <s v="HEMOGLOBINA GLICOSILADA AUTOMATIZADA"/>
    <s v="24/02/2022"/>
    <n v="232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5591984"/>
    <s v="CC25591984"/>
    <s v="MARIA"/>
    <s v="DIVA"/>
    <s v="CAICEDO"/>
    <s v="VELAZCO"/>
    <d v="1950-01-22T00:00:00"/>
    <n v="72"/>
    <n v="6"/>
    <s v="Persona mayor"/>
    <s v="Otro Grupo Poblacional"/>
    <s v="Desplazamiento"/>
    <s v="Homicidio"/>
    <m/>
    <s v="Beneficiario"/>
    <m/>
    <s v="SIN DATO"/>
    <s v="Ninguna"/>
    <s v="Mocoa"/>
    <m/>
    <n v="3124429007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1903856"/>
    <s v="NITROGENO UREICO"/>
    <s v="24/02/2022"/>
    <n v="2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861"/>
    <s v="CC27362861"/>
    <s v="ELIZABETH"/>
    <s v="NONE"/>
    <s v="RIVERA"/>
    <s v="JIMENEZ"/>
    <d v="1961-04-28T00:00:00"/>
    <n v="60"/>
    <n v="6"/>
    <s v="Persona mayor"/>
    <s v="Otro Grupo Poblacional"/>
    <s v="Ninguno"/>
    <s v="Ninguno"/>
    <m/>
    <s v="Beneficiario"/>
    <m/>
    <s v="SIN DATO"/>
    <s v="Ninguna"/>
    <s v="Mocoa"/>
    <m/>
    <n v="3209520374"/>
    <s v="Urbana"/>
    <m/>
    <x v="0"/>
    <x v="5"/>
    <s v="PUTUMAYO"/>
    <x v="5"/>
    <x v="5"/>
    <x v="5"/>
    <s v="I10X"/>
    <m/>
    <m/>
    <m/>
    <s v="Hipertension esencial (primaria)"/>
    <s v="Procedimiento"/>
    <n v="1"/>
    <s v="01904902"/>
    <s v="HORMONA ESTIMULANTE DEL TIROIDES"/>
    <s v="24/02/2022"/>
    <n v="11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7995"/>
    <s v="CC30737995"/>
    <s v="ANA"/>
    <s v="CRISTINA"/>
    <s v="NARVAEZ"/>
    <s v="MUÑOZ"/>
    <d v="1966-07-25T00:00:00"/>
    <n v="55"/>
    <n v="5"/>
    <s v="Adultez"/>
    <s v="Otro Grupo Poblacional"/>
    <s v="Ninguno"/>
    <s v="Ninguno"/>
    <m/>
    <s v="Beneficiario"/>
    <m/>
    <s v="SIN DATO"/>
    <s v="Ninguna"/>
    <s v="Mocoa"/>
    <m/>
    <n v="3133967423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1902210"/>
    <s v="HEMOGRAMA IV ( HEMOGLOBINA HEMATOCRITO RECUENTO DE ERITROCITOS INDICES ERITROCITARIOS LEUCOGRAMA RECUENTO DE PLAQUETAS INDICES PLAQUETARIOS Y MORFOLOGIA ELECTRONICA E HISTOGRAMA ) AUTOMATIZADO"/>
    <s v="24/02/2022"/>
    <n v="80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1299"/>
    <s v="CC18101299"/>
    <s v="LUIS"/>
    <s v="ALFONSO"/>
    <s v="BENAVIDES"/>
    <s v="VIVAS"/>
    <d v="1963-02-09T00:00:00"/>
    <n v="59"/>
    <n v="5"/>
    <s v="Adultez"/>
    <s v="Otro Grupo Poblacional"/>
    <s v="Ninguno"/>
    <s v="Ninguno"/>
    <m/>
    <s v="Beneficiario"/>
    <m/>
    <s v="SIN DATO"/>
    <s v="Ninguna"/>
    <s v="Villagarzón"/>
    <m/>
    <n v="3118442860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1904921"/>
    <s v="TIROXINA LIBRE"/>
    <s v="24/02/2022"/>
    <n v="98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763603"/>
    <s v="CC4763603"/>
    <s v="PEDRO"/>
    <s v="NONE"/>
    <s v="DAZA"/>
    <s v="PEREZ"/>
    <d v="1964-02-20T00:00:00"/>
    <n v="58"/>
    <n v="5"/>
    <s v="Adultez"/>
    <s v="Otro Grupo Poblacional"/>
    <s v="Desplazamiento"/>
    <s v="Perdida de Bienes Muebles o Inmuebles"/>
    <m/>
    <s v="Beneficiario"/>
    <m/>
    <s v="SIN DATO"/>
    <s v="Indígena"/>
    <s v="Mocoa"/>
    <m/>
    <n v="3146311021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0T0000318"/>
    <s v="TRANSPORTE COMERCIAL TERRESTRE - SIMPLE MOCOA ( PUTUMAYO ) A VALLE DEL GUAMUEZ ( PUTUMAYO )"/>
    <s v="03/02/2022"/>
    <n v="126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Sustituto Pensional"/>
    <s v="AC"/>
    <m/>
    <s v="CC"/>
    <n v="27353713"/>
    <s v="CC27353713"/>
    <s v="GLORIA"/>
    <s v="ISABEL"/>
    <s v="ACOSTA"/>
    <s v="PANTOJA"/>
    <d v="1952-05-21T00:00:00"/>
    <n v="69"/>
    <n v="6"/>
    <s v="Persona mayor"/>
    <s v="Otro Grupo Poblacional"/>
    <s v="Ninguno"/>
    <s v="Ninguno"/>
    <m/>
    <s v="Beneficiario"/>
    <m/>
    <s v="SIN DATO"/>
    <s v="Ninguna"/>
    <s v="Villagarzón"/>
    <m/>
    <n v="3134163714"/>
    <s v="Urbana"/>
    <m/>
    <x v="0"/>
    <x v="5"/>
    <s v="PUTUMAYO"/>
    <x v="5"/>
    <x v="5"/>
    <x v="5"/>
    <s v="I10X"/>
    <m/>
    <m/>
    <m/>
    <s v="Hipertension esencial (primaria)"/>
    <s v="Procedimiento"/>
    <n v="1"/>
    <s v="01881202"/>
    <s v="ECOCARDIOGRAMA TRANSTORACICO"/>
    <s v="18/02/2022"/>
    <n v="173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8472158"/>
    <s v="CC98472158"/>
    <s v="JESUS"/>
    <s v="ALBEIRO"/>
    <s v="SUAREZ"/>
    <s v="CORTEZ"/>
    <d v="1974-05-17T00:00:00"/>
    <n v="47"/>
    <n v="5"/>
    <s v="Adultez"/>
    <s v="Otro Grupo Poblacional"/>
    <s v="Ninguno"/>
    <s v="Ninguno"/>
    <m/>
    <s v="Beneficiario"/>
    <m/>
    <s v="SIN DATO"/>
    <s v="Ninguna"/>
    <s v="Mocoa"/>
    <m/>
    <n v="3114409239"/>
    <s v="Urbana"/>
    <m/>
    <x v="0"/>
    <x v="0"/>
    <s v="PUTUMAYO"/>
    <x v="0"/>
    <x v="0"/>
    <x v="0"/>
    <s v="I10X"/>
    <m/>
    <m/>
    <m/>
    <s v="Hipertension esencial (primaria)"/>
    <s v="Medicamento"/>
    <n v="1"/>
    <s v="20066125-01"/>
    <s v="VITAMINA C 500 MG TABLETAS MASTICABLES"/>
    <s v="18/02/2022"/>
    <n v="250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9814150"/>
    <s v="CC29814150"/>
    <s v="SILVIA"/>
    <s v="NONE"/>
    <s v="GORDILLO"/>
    <s v="GUZMAN"/>
    <d v="1966-03-10T00:00:00"/>
    <n v="55"/>
    <n v="5"/>
    <s v="Adultez"/>
    <s v="Otro Grupo Poblacional"/>
    <s v="Ninguno"/>
    <s v="Ninguno"/>
    <m/>
    <s v="Beneficiario"/>
    <m/>
    <s v="SIN DATO"/>
    <s v="Ninguna"/>
    <s v="Mocoa"/>
    <m/>
    <n v="320287126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8/02/2022"/>
    <n v="279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3600218"/>
    <s v="CC43600218"/>
    <s v="ILDA"/>
    <s v="BERENICE"/>
    <s v="TORO"/>
    <s v="GOMEZ"/>
    <d v="1976-01-10T00:00:00"/>
    <n v="46"/>
    <n v="5"/>
    <s v="Adultez"/>
    <s v="Otro Grupo Poblacional"/>
    <s v="Ninguno"/>
    <s v="Ninguno"/>
    <m/>
    <s v="Beneficiario"/>
    <m/>
    <s v="SIN DATO"/>
    <s v="Ninguna"/>
    <s v="Mocoa"/>
    <m/>
    <n v="3103046456"/>
    <s v="Urbana"/>
    <m/>
    <x v="0"/>
    <x v="0"/>
    <s v="PUTUMAYO"/>
    <x v="0"/>
    <x v="0"/>
    <x v="0"/>
    <s v="I10X"/>
    <m/>
    <m/>
    <m/>
    <s v="Hipertension esencial (primaria)"/>
    <s v="Procedimiento"/>
    <n v="1"/>
    <s v="01895004"/>
    <s v="MONITOREO AMBULATORIO DE PRESION ARTERIAL SISTEMICA"/>
    <s v="08/02/2022"/>
    <n v="306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724"/>
    <s v="CC18100724"/>
    <s v="JOSE"/>
    <s v="IGNACIO"/>
    <s v="DIAZ"/>
    <s v="HUERTAS"/>
    <d v="1958-06-10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12429782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4/02/2022"/>
    <n v="349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506"/>
    <s v="CC27359506"/>
    <s v="FANNY"/>
    <s v="MAGOLA"/>
    <s v="PANTOJA"/>
    <s v="DE PIPICANO"/>
    <d v="1957-11-30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112364925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15"/>
    <s v="TRANSPORTE COMERCIAL TERRESTRE - SIMPLE MOCOA ( PUTUMAYO ) A PUERTO ASIS ( PUTUMAYO )"/>
    <s v="10/02/2022"/>
    <n v="465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385"/>
    <s v="CC27474385"/>
    <s v="AMANDA"/>
    <s v="NONE"/>
    <s v="RIASCOS"/>
    <s v="CHINGAL"/>
    <d v="1956-07-26T00:00:00"/>
    <n v="65"/>
    <n v="6"/>
    <s v="Persona mayor"/>
    <s v="Otro Grupo Poblacional"/>
    <s v="Ninguno"/>
    <s v="Ninguno"/>
    <m/>
    <s v="Beneficiario"/>
    <m/>
    <s v="SIN DATO"/>
    <s v="Ninguna"/>
    <s v="Mocoa"/>
    <m/>
    <n v="3124811944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1/02/2022"/>
    <n v="496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Beneficiario"/>
    <s v="AC"/>
    <m/>
    <s v="CC"/>
    <n v="27353888"/>
    <s v="CC27353888"/>
    <s v="MARIA"/>
    <s v="FANNY"/>
    <s v="MORALES"/>
    <s v="VALENCIA"/>
    <d v="1957-04-28T00:00:00"/>
    <n v="64"/>
    <n v="6"/>
    <s v="Persona mayor"/>
    <s v="Otro Grupo Poblacional"/>
    <s v="Ninguno"/>
    <s v="Ninguno"/>
    <m/>
    <s v="Beneficiario"/>
    <m/>
    <s v="SIN DATO"/>
    <s v="Ninguna"/>
    <s v="Villagarzón"/>
    <m/>
    <n v="321245447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521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62537"/>
    <s v="CC27362537"/>
    <s v="FANNY"/>
    <s v="NONE"/>
    <s v="BOLAÑOS"/>
    <s v="DE GILON"/>
    <d v="1933-08-01T00:00:00"/>
    <n v="88"/>
    <n v="6"/>
    <s v="Persona mayor"/>
    <s v="Otro Grupo Poblacional"/>
    <s v="Ninguno"/>
    <s v="Ninguno"/>
    <m/>
    <s v="Beneficiario"/>
    <m/>
    <s v="SIN DATO"/>
    <s v="Ninguna"/>
    <s v="Mocoa"/>
    <m/>
    <n v="3108867982"/>
    <s v="Urbana"/>
    <m/>
    <x v="0"/>
    <x v="2"/>
    <s v="PUTUMAYO"/>
    <x v="2"/>
    <x v="2"/>
    <x v="2"/>
    <s v="I10X"/>
    <m/>
    <m/>
    <m/>
    <s v="Hipertension esencial (primaria)"/>
    <s v="Procedimiento"/>
    <n v="1"/>
    <s v="01452301"/>
    <s v="COLONOSCOPIA TOTAL"/>
    <s v="02/02/2022"/>
    <n v="549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7887"/>
    <s v="CC5347887"/>
    <s v="EDUARDO"/>
    <s v="ANTONIO"/>
    <s v="ALVAREZ"/>
    <s v="BOLAÑOS"/>
    <d v="1945-07-24T00:00:00"/>
    <n v="76"/>
    <n v="6"/>
    <s v="Persona mayor"/>
    <s v="Otro Grupo Poblacional"/>
    <s v="Ninguno"/>
    <s v="Ninguno"/>
    <m/>
    <s v="Beneficiario"/>
    <m/>
    <s v="SIN DATO"/>
    <s v="Ninguna"/>
    <s v="Mocoa"/>
    <m/>
    <n v="3123727196"/>
    <s v="Urbana"/>
    <m/>
    <x v="0"/>
    <x v="4"/>
    <s v="PUTUMAYO"/>
    <x v="4"/>
    <x v="4"/>
    <x v="4"/>
    <s v="I10X"/>
    <s v="E119"/>
    <m/>
    <m/>
    <s v="Hipertension esencial (primaria)"/>
    <s v="Procedimiento"/>
    <n v="1"/>
    <s v="01890201"/>
    <s v="CONSULTA DE PRIMERA VEZ POR MEDICINA GENERAL"/>
    <s v="03/02/2022"/>
    <n v="576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9835168"/>
    <s v="CC39835168"/>
    <s v="CARMEN"/>
    <s v="RITA"/>
    <s v="ROJAS"/>
    <s v="VARGAS"/>
    <d v="1953-01-18T00:00:00"/>
    <n v="69"/>
    <n v="6"/>
    <s v="Persona mayor"/>
    <s v="Otro Grupo Poblacional"/>
    <s v="Desplazamiento"/>
    <s v="Homicidio"/>
    <m/>
    <s v="Beneficiario"/>
    <m/>
    <s v="SIN DATO"/>
    <s v="Ninguna"/>
    <s v="Villagarzón"/>
    <m/>
    <n v="3114428532"/>
    <s v="Urbana"/>
    <m/>
    <x v="0"/>
    <x v="2"/>
    <s v="PUTUMAYO"/>
    <x v="2"/>
    <x v="2"/>
    <x v="2"/>
    <s v="I10X"/>
    <m/>
    <m/>
    <m/>
    <s v="Hipertension esencial (primaria)"/>
    <s v="Procedimiento"/>
    <n v="1"/>
    <s v="00Q0000773"/>
    <s v="PAQUETE HIPERTENSION ARTERIAL SIN O CON ENFERMEDAD RENAL CRONICA ESTADIOS 1 - 2 - IPS ESPECIALIZADA"/>
    <s v="28/02/2022"/>
    <n v="604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2651"/>
    <s v="CC18122651"/>
    <s v="VICENTE"/>
    <s v="WILLIAM"/>
    <s v="CASTILLO"/>
    <s v="DELGADO"/>
    <d v="1958-07-20T00:00:00"/>
    <n v="63"/>
    <n v="6"/>
    <s v="Persona mayor"/>
    <s v="Otro Grupo Poblacional"/>
    <s v="Ninguno"/>
    <s v="Ninguno"/>
    <m/>
    <s v="Beneficiario"/>
    <m/>
    <s v="SIN DATO"/>
    <s v="Negro, afrocolombiano"/>
    <s v="Mocoa"/>
    <m/>
    <n v="3138536665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17/02/2022"/>
    <n v="635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3540"/>
    <s v="CC18123540"/>
    <s v="ABRAHAM"/>
    <s v="NONE"/>
    <s v="BERMEO"/>
    <s v="MACIAS"/>
    <d v="1961-06-03T00:00:00"/>
    <n v="60"/>
    <n v="6"/>
    <s v="Persona mayor"/>
    <s v="Otro Grupo Poblacional"/>
    <s v="Ninguno"/>
    <s v="Ninguno"/>
    <m/>
    <s v="Beneficiario"/>
    <m/>
    <s v="SIN DATO"/>
    <s v="Indígena"/>
    <s v="Villagarzón"/>
    <m/>
    <n v="3214499772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201"/>
    <s v="CONSULTA DE PRIMERA VEZ POR MEDICINA GENERAL"/>
    <s v="10/02/2022"/>
    <n v="796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0377"/>
    <s v="CC41180377"/>
    <s v="MIRIAM"/>
    <s v="DEL CARMEN"/>
    <s v="CEBALLOS"/>
    <s v="CABRERA"/>
    <d v="1962-03-20T00:00:00"/>
    <n v="59"/>
    <n v="5"/>
    <s v="Adultez"/>
    <s v="Otro Grupo Poblacional"/>
    <s v="Ninguno"/>
    <s v="Ninguno"/>
    <m/>
    <s v="Beneficiario"/>
    <m/>
    <s v="SIN DATO"/>
    <s v="Ninguna"/>
    <s v="Villagarzón"/>
    <m/>
    <n v="3203338846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52"/>
    <s v="TRANSPORTE COMERCIAL TERRESTRE - SIMPLE VALLE DEL GUAMUEZ ( PUTUMAYO ) A MOCOA ( PUTUMAYO )"/>
    <s v="02/02/2022"/>
    <n v="280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70357"/>
    <s v="CC97470357"/>
    <s v="MARIANO"/>
    <s v="NONE"/>
    <s v="JUAGIBIOY"/>
    <s v="MAVISOY"/>
    <d v="1961-08-07T00:00:00"/>
    <n v="60"/>
    <n v="6"/>
    <s v="Persona mayor"/>
    <s v="Otro Grupo Poblacional"/>
    <s v="Ninguno"/>
    <s v="Ninguno"/>
    <m/>
    <s v="Beneficiario"/>
    <m/>
    <s v="SIN DATO"/>
    <s v="Indígena"/>
    <s v="Mocoa"/>
    <m/>
    <n v="311730117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2/02/2022"/>
    <n v="38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F"/>
    <m/>
    <s v="CC"/>
    <n v="18123167"/>
    <s v="CC18123167"/>
    <s v="ALIRIO"/>
    <s v="MARINO"/>
    <s v="CORAL"/>
    <s v="SOLARTE"/>
    <d v="1952-10-31T00:00:00"/>
    <n v="69"/>
    <n v="6"/>
    <s v="Persona mayor"/>
    <s v="Otro Grupo Poblacional"/>
    <s v="Ninguno"/>
    <s v="Ninguno"/>
    <m/>
    <s v="Beneficiario"/>
    <m/>
    <s v="SIN DATO"/>
    <s v="Ninguna"/>
    <s v="Mocoa"/>
    <m/>
    <n v="311867106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2/02/2022"/>
    <n v="52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81507"/>
    <s v="CC41181507"/>
    <s v="MARIA"/>
    <s v="FABIOLA"/>
    <s v="RECALDE"/>
    <s v="RAMIREZ"/>
    <d v="1972-08-03T00:00:00"/>
    <n v="49"/>
    <n v="5"/>
    <s v="Adultez"/>
    <s v="Otro Grupo Poblacional"/>
    <s v="Desplazamiento"/>
    <s v="Desplazamiento forzado"/>
    <m/>
    <s v="Beneficiario"/>
    <m/>
    <s v="SIN DATO"/>
    <s v="Ninguna"/>
    <s v="Villagarzón"/>
    <m/>
    <n v="310515851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28/02/2022"/>
    <n v="52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27359686"/>
    <s v="CC27359686"/>
    <s v="ROSMIRA"/>
    <s v="MARIA"/>
    <s v="CORREA"/>
    <s v="POSADA"/>
    <d v="1961-01-18T00:00:00"/>
    <n v="61"/>
    <n v="6"/>
    <s v="Persona mayor"/>
    <s v="Otro Grupo Poblacional"/>
    <s v="Ninguno"/>
    <s v="Ninguno"/>
    <m/>
    <s v="Beneficiario"/>
    <m/>
    <s v="SIN DATO"/>
    <s v="Ninguna"/>
    <s v="Villagarzón"/>
    <m/>
    <n v="3114527732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4/02/2022"/>
    <n v="37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0674"/>
    <s v="CC18100674"/>
    <s v="HECTOR"/>
    <s v="MARINO"/>
    <s v="BENAVIDES"/>
    <s v="ANDRADE"/>
    <d v="1954-12-21T00:00:00"/>
    <n v="67"/>
    <n v="6"/>
    <s v="Persona mayor"/>
    <s v="Otro Grupo Poblacional"/>
    <s v="Ninguno"/>
    <s v="Ninguno"/>
    <m/>
    <s v="Beneficiario"/>
    <m/>
    <s v="SIN DATO"/>
    <s v="Ninguna"/>
    <s v="Villagarzón"/>
    <m/>
    <n v="310216022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5001"/>
    <s v="MONITOREO ELECTROCARDIOGRAFICO CONTINUO ( HOLTER )"/>
    <s v="07/02/2022"/>
    <n v="70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01032"/>
    <s v="CC18101032"/>
    <s v="OVETH"/>
    <s v="NONE"/>
    <s v="Rúales"/>
    <s v="TRUJILLO"/>
    <d v="1961-11-03T00:00:00"/>
    <n v="60"/>
    <n v="6"/>
    <s v="Persona mayor"/>
    <s v="Otro Grupo Poblacional"/>
    <s v="Ninguno"/>
    <s v="Ninguno"/>
    <m/>
    <s v="Beneficiario"/>
    <m/>
    <s v="SIN DATO"/>
    <s v="Ninguna"/>
    <s v="Mocoa"/>
    <m/>
    <n v="3143026110"/>
    <s v="Urbana"/>
    <m/>
    <x v="0"/>
    <x v="2"/>
    <s v="PUTUMAYO"/>
    <x v="2"/>
    <x v="2"/>
    <x v="2"/>
    <s v="I10X"/>
    <m/>
    <m/>
    <m/>
    <s v="Hipertension esencial (primaria)"/>
    <s v="Procedimiento"/>
    <n v="1"/>
    <s v="01890466"/>
    <s v="INTERCONSULTA POR ESPECIALISTA EN MEDICINA INTERNA"/>
    <s v="09/02/2022"/>
    <n v="164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45712"/>
    <s v="CC18145712"/>
    <s v="FAUSTO"/>
    <s v="EMERSON"/>
    <s v="CAJIAO"/>
    <s v="CAJIAO"/>
    <d v="1978-12-02T00:00:00"/>
    <n v="43"/>
    <n v="5"/>
    <s v="Adultez"/>
    <s v="Otro Grupo Poblacional"/>
    <s v="Ninguno"/>
    <s v="Ninguno"/>
    <m/>
    <s v="Beneficiario"/>
    <m/>
    <s v="SIN DATO"/>
    <s v="Indígena"/>
    <s v="Mocoa"/>
    <m/>
    <n v="3105719214"/>
    <s v="Urbana"/>
    <m/>
    <x v="0"/>
    <x v="2"/>
    <s v="PUTUMAYO"/>
    <x v="2"/>
    <x v="2"/>
    <x v="2"/>
    <s v="I10X"/>
    <m/>
    <m/>
    <m/>
    <s v="Hipertension esencial (primaria)"/>
    <s v="Procedimiento"/>
    <n v="1"/>
    <s v="01890602"/>
    <s v="CUIDADO ( MANEJO ) INTRAHOSPITALARIO POR MEDICINA ESPECIALIZADA"/>
    <s v="09/02/2022"/>
    <n v="260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79686"/>
    <s v="CC12979686"/>
    <s v="JOSE"/>
    <s v="LUIS"/>
    <s v="GUZMAN"/>
    <s v="BENAVIDES"/>
    <d v="1963-07-30T00:00:00"/>
    <n v="58"/>
    <n v="5"/>
    <s v="Adultez"/>
    <s v="Otro Grupo Poblacional"/>
    <s v="Ninguno"/>
    <s v="Ninguno"/>
    <m/>
    <s v="Beneficiario"/>
    <m/>
    <s v="SIN DATO"/>
    <s v="Ninguna"/>
    <s v="Mocoa"/>
    <m/>
    <n v="3112325047"/>
    <s v="Urbana"/>
    <m/>
    <x v="0"/>
    <x v="2"/>
    <s v="PUTUMAYO"/>
    <x v="2"/>
    <x v="2"/>
    <x v="2"/>
    <s v="I10X"/>
    <m/>
    <m/>
    <m/>
    <s v="Hipertension esencial (primaria)"/>
    <s v="Procedimiento"/>
    <n v="1"/>
    <s v="01890602"/>
    <s v="CUIDADO ( MANEJO ) INTRAHOSPITALARIO POR MEDICINA ESPECIALIZADA"/>
    <s v="09/02/2022"/>
    <n v="38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085"/>
    <s v="CC27355085"/>
    <s v="MARIA"/>
    <s v="ELENA"/>
    <s v="MORA"/>
    <s v="LOPEZ"/>
    <d v="1955-12-03T00:00:00"/>
    <n v="66"/>
    <n v="6"/>
    <s v="Persona mayor"/>
    <s v="Otro Grupo Poblacional"/>
    <s v="Desplazamiento"/>
    <s v="Homicidio"/>
    <m/>
    <s v="Beneficiario"/>
    <m/>
    <s v="SIN DATO"/>
    <s v="Ninguna"/>
    <s v="Mocoa"/>
    <m/>
    <n v="3142052992"/>
    <s v="Urbana"/>
    <m/>
    <x v="0"/>
    <x v="2"/>
    <s v="PUTUMAYO"/>
    <x v="2"/>
    <x v="2"/>
    <x v="2"/>
    <s v="I10X"/>
    <m/>
    <m/>
    <m/>
    <s v="Hipertension esencial (primaria)"/>
    <s v="Procedimiento"/>
    <n v="1"/>
    <s v="01890701"/>
    <s v="CONSULTA DE URGENCIAS POR MEDICINA GENERAL"/>
    <s v="09/02/2022"/>
    <n v="6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726791"/>
    <s v="CC3726791"/>
    <s v="GENERO"/>
    <s v="RAFAEL"/>
    <s v="MARTINEZ"/>
    <s v="MEZA"/>
    <d v="1953-10-04T00:00:00"/>
    <n v="68"/>
    <n v="6"/>
    <s v="Persona mayor"/>
    <s v="Otro Grupo Poblacional"/>
    <s v="Desplazamiento"/>
    <s v="Desplazamiento forzado"/>
    <m/>
    <s v="Beneficiario"/>
    <m/>
    <s v="SIN DATO"/>
    <s v="Ninguna"/>
    <s v="Mocoa"/>
    <m/>
    <n v="3228169415"/>
    <s v="Urbana"/>
    <m/>
    <x v="0"/>
    <x v="2"/>
    <s v="PUTUMAYO"/>
    <x v="2"/>
    <x v="2"/>
    <x v="2"/>
    <s v="I10X"/>
    <s v="E119"/>
    <s v="N18X"/>
    <m/>
    <s v="Hipertension esencial (primaria)"/>
    <s v="Procedimiento"/>
    <n v="1"/>
    <s v="01890208"/>
    <s v="CONSULTA DE PRIMERA VEZ POR PSICOLOGIA"/>
    <s v="09/02/2022"/>
    <n v="255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5016"/>
    <s v="CC18125016"/>
    <s v="CAMPO"/>
    <s v="ELIAS"/>
    <s v="HERNANDEZ"/>
    <s v="GARRETA"/>
    <d v="1969-04-22T00:00:00"/>
    <n v="52"/>
    <n v="5"/>
    <s v="Adultez"/>
    <s v="Adulto Mayor"/>
    <s v="Desplazamiento"/>
    <s v="Homicidio"/>
    <m/>
    <s v="Beneficiario"/>
    <m/>
    <s v="SIN DATO"/>
    <s v="Ninguna"/>
    <s v="Villagarzón"/>
    <m/>
    <n v="3118473607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36296-08"/>
    <s v="ACIDO ACETILSALICILICO 100 MG"/>
    <s v="09/02/2022"/>
    <n v="534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884"/>
    <s v="CC18123884"/>
    <s v="CARLOS"/>
    <s v="HENRRY"/>
    <s v="CUELLAR"/>
    <s v="ROJAS"/>
    <d v="1964-05-15T00:00:00"/>
    <n v="57"/>
    <n v="5"/>
    <s v="Adultez"/>
    <s v="Otro Grupo Poblacional"/>
    <s v="Ninguno"/>
    <s v="Ninguno"/>
    <m/>
    <s v="Beneficiario"/>
    <m/>
    <s v="SIN DATO"/>
    <s v="Ninguna"/>
    <s v="Mocoa"/>
    <m/>
    <n v="3124081353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32984-14"/>
    <s v="LOSARTAN 50 MG"/>
    <s v="09/02/2022"/>
    <n v="464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F"/>
    <m/>
    <s v="CC"/>
    <n v="12957237"/>
    <s v="CC12957237"/>
    <s v="RAUL"/>
    <s v="NONE"/>
    <s v="ERAZO"/>
    <s v="MEJIA"/>
    <d v="1952-03-23T00:00:00"/>
    <n v="69"/>
    <n v="6"/>
    <s v="Persona mayor"/>
    <s v="Otro Grupo Poblacional"/>
    <s v="Ninguno"/>
    <s v="Ninguno"/>
    <m/>
    <s v="Beneficiario"/>
    <m/>
    <s v="SIN DATO"/>
    <s v="Ninguna"/>
    <s v="Mocoa"/>
    <m/>
    <n v="3144144883"/>
    <s v="Urbana"/>
    <m/>
    <x v="0"/>
    <x v="2"/>
    <s v="PUTUMAYO"/>
    <x v="2"/>
    <x v="2"/>
    <x v="2"/>
    <s v="I10X"/>
    <m/>
    <m/>
    <m/>
    <s v="Hipertension esencial (primaria)"/>
    <s v="Procedimiento"/>
    <n v="1"/>
    <s v="0110M004"/>
    <s v="INTERNACION COMPLEJIDAD MEDIANA HABITACION CUATRO O MAS CAMAS"/>
    <s v="09/02/2022"/>
    <n v="1446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1106333"/>
    <s v="CC41106333"/>
    <s v="ELIZABETH"/>
    <s v="NONE"/>
    <s v="BLANDON"/>
    <s v="TABARES"/>
    <d v="1966-05-15T00:00:00"/>
    <n v="55"/>
    <n v="5"/>
    <s v="Adultez"/>
    <s v="Otro Grupo Poblacional"/>
    <s v="Ninguno"/>
    <s v="Ninguno"/>
    <m/>
    <s v="Beneficiario"/>
    <m/>
    <s v="SIN DATO"/>
    <s v="Ninguna"/>
    <s v="Mocoa"/>
    <m/>
    <n v="3134342380"/>
    <s v="Urbana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09/02/2022"/>
    <n v="16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F"/>
    <m/>
    <s v="CC"/>
    <n v="69005201"/>
    <s v="CC69005201"/>
    <s v="CARMEN"/>
    <s v="ELISA"/>
    <s v="MUCHAVISOY"/>
    <s v="CHINDOY"/>
    <d v="1968-07-14T00:00:00"/>
    <n v="53"/>
    <n v="5"/>
    <s v="Adultez"/>
    <s v="Otro Grupo Poblacional"/>
    <s v="Ninguno"/>
    <s v="Ninguno"/>
    <m/>
    <s v="Beneficiario"/>
    <m/>
    <s v="SIN DATO"/>
    <s v="Indígena"/>
    <s v="Mocoa"/>
    <m/>
    <n v="3202014592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9/02/2022"/>
    <n v="10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24374"/>
    <s v="CC30724374"/>
    <s v="NIDIA"/>
    <s v="MERCEDES"/>
    <s v="MURIEL"/>
    <s v="OTERO"/>
    <d v="1960-02-16T00:00:00"/>
    <n v="62"/>
    <n v="6"/>
    <s v="Persona mayor"/>
    <s v="Otro Grupo Poblacional"/>
    <s v="Ninguno"/>
    <s v="Ninguno"/>
    <m/>
    <s v="Beneficiario"/>
    <m/>
    <s v="SIN DATO"/>
    <s v="Ninguna"/>
    <s v="Mocoa"/>
    <m/>
    <n v="3203455215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5040-25"/>
    <s v="ACETAMINOFEN 500 MG"/>
    <s v="09/02/2022"/>
    <n v="8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602"/>
    <s v="CC18123602"/>
    <s v="RICHARD"/>
    <s v="JAIME"/>
    <s v="DELGADO"/>
    <s v="ROJAS"/>
    <d v="1962-12-22T00:00:00"/>
    <n v="59"/>
    <n v="5"/>
    <s v="Adultez"/>
    <s v="Otro Grupo Poblacional"/>
    <s v="Ninguno"/>
    <s v="Ninguno"/>
    <m/>
    <s v="Beneficiario"/>
    <m/>
    <s v="SIN DATO"/>
    <s v="Ninguna"/>
    <s v="Mocoa"/>
    <m/>
    <n v="3143261991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9/02/2022"/>
    <n v="5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E"/>
    <n v="867232"/>
    <s v="CE867232"/>
    <s v="MANUEL"/>
    <s v="NONE"/>
    <s v="ARANDA"/>
    <s v="VIGO"/>
    <d v="1945-04-28T00:00:00"/>
    <n v="76"/>
    <n v="6"/>
    <s v="Persona mayor"/>
    <s v="Otro Grupo Poblacional"/>
    <s v="Ninguno"/>
    <s v="Ninguno"/>
    <m/>
    <s v="Beneficiario"/>
    <m/>
    <s v="SIN DATO"/>
    <s v="Ninguna"/>
    <s v="Mocoa"/>
    <m/>
    <n v="3507418895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0097309-04"/>
    <s v="CLORURO DE SODIO 0.9%"/>
    <s v="09/02/2022"/>
    <n v="18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4523"/>
    <s v="CC27354523"/>
    <s v="AURA"/>
    <s v="ELISA"/>
    <s v="MONTENEGRO"/>
    <s v="DE BASANTE"/>
    <d v="1956-07-30T00:00:00"/>
    <n v="65"/>
    <n v="6"/>
    <s v="Persona mayor"/>
    <s v="Otro Grupo Poblacional"/>
    <s v="Ninguno"/>
    <s v="Ninguno"/>
    <m/>
    <s v="Beneficiario"/>
    <m/>
    <s v="SIN DATO"/>
    <s v="Ninguna"/>
    <s v="Mocoa"/>
    <m/>
    <n v="3138471438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9/02/2022"/>
    <n v="12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4399"/>
    <s v="CC27354399"/>
    <s v="IMELDA"/>
    <s v="GERARDINA"/>
    <s v="CHÁVEZ"/>
    <s v="SOLARTE"/>
    <d v="1956-04-05T00:00:00"/>
    <n v="65"/>
    <n v="6"/>
    <s v="Persona mayor"/>
    <s v="Otro Grupo Poblacional"/>
    <s v="Ninguno"/>
    <s v="Ninguno"/>
    <m/>
    <s v="Beneficiario"/>
    <m/>
    <s v="SIN DATO"/>
    <s v="Ninguna"/>
    <s v="Mocoa"/>
    <m/>
    <n v="3124472656"/>
    <s v="Urbana"/>
    <m/>
    <x v="0"/>
    <x v="2"/>
    <s v="PUTUMAYO"/>
    <x v="2"/>
    <x v="2"/>
    <x v="2"/>
    <s v="I10X"/>
    <m/>
    <m/>
    <m/>
    <s v="Hipertension esencial (primaria)"/>
    <s v="Medicamento"/>
    <n v="1"/>
    <s v="19933145-03"/>
    <s v="DIPIRONA SODICA 1G/2ML INYECTABLE"/>
    <s v="09/02/2022"/>
    <n v="9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Pensionado"/>
    <s v="AC"/>
    <m/>
    <s v="CC"/>
    <n v="27358744"/>
    <s v="CC27358744"/>
    <s v="LILI"/>
    <s v="RAQUEL"/>
    <s v="MURIEL"/>
    <s v="SILVA"/>
    <d v="1940-01-31T00:00:00"/>
    <n v="82"/>
    <n v="6"/>
    <s v="Persona mayor"/>
    <s v="Adulto Mayor"/>
    <s v="Ninguno"/>
    <s v="Ninguno"/>
    <m/>
    <s v="Beneficiario"/>
    <m/>
    <s v="SIN DATO"/>
    <s v="Ninguna"/>
    <s v="Mocoa"/>
    <m/>
    <n v="3124813593"/>
    <s v="Urbana"/>
    <m/>
    <x v="0"/>
    <x v="2"/>
    <s v="PUTUMAYO"/>
    <x v="2"/>
    <x v="2"/>
    <x v="2"/>
    <s v="I10X"/>
    <m/>
    <m/>
    <m/>
    <s v="Hipertension esencial (primaria)"/>
    <s v="Medicamento"/>
    <n v="1"/>
    <s v="20013809-08"/>
    <s v="CLONIDINA 0.15 MG TABLETA"/>
    <s v="09/02/2022"/>
    <n v="6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41100604"/>
    <s v="CC41100604"/>
    <s v="ANA"/>
    <s v="FELIX"/>
    <s v="PALACIO"/>
    <s v="COPETE"/>
    <d v="1952-05-15T00:00:00"/>
    <n v="69"/>
    <n v="6"/>
    <s v="Persona mayor"/>
    <s v="Otro Grupo Poblacional"/>
    <s v="Desplazamiento"/>
    <s v="Desplazamiento forzado"/>
    <m/>
    <s v="Beneficiario"/>
    <m/>
    <s v="SIN DATO"/>
    <s v="Negro, afrocolombiano"/>
    <s v="Villagarzón"/>
    <m/>
    <n v="3204714844"/>
    <s v="Urbana"/>
    <m/>
    <x v="0"/>
    <x v="3"/>
    <s v="PUTUMAYO"/>
    <x v="3"/>
    <x v="3"/>
    <x v="3"/>
    <s v="I10X"/>
    <m/>
    <m/>
    <m/>
    <s v="Hipertension esencial (primaria)"/>
    <s v="Procedimiento"/>
    <n v="1"/>
    <s v="01890206"/>
    <s v="CONSULTA DE PRIMERA VEZ POR NUTRICION Y DIETETICA"/>
    <s v="06/02/2022"/>
    <n v="18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8207"/>
    <s v="CC18108207"/>
    <s v="RENE"/>
    <s v="NONE"/>
    <s v="NUSTES"/>
    <s v="CABEZAS"/>
    <d v="1958-05-04T00:00:00"/>
    <n v="63"/>
    <n v="6"/>
    <s v="Persona mayor"/>
    <s v="Otro Grupo Poblacional"/>
    <s v="Ninguno"/>
    <s v="Ninguno"/>
    <m/>
    <s v="Beneficiario"/>
    <m/>
    <s v="SIN DATO"/>
    <s v="Ninguna"/>
    <s v="Villagarzón"/>
    <m/>
    <n v="314437889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22/02/2022"/>
    <n v="12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97480325"/>
    <s v="CC97480325"/>
    <s v="MILLER"/>
    <s v="EDUARDO"/>
    <s v="JIMENEZ"/>
    <s v="BONILLA"/>
    <d v="1968-12-30T00:00:00"/>
    <n v="53"/>
    <n v="5"/>
    <s v="Adultez"/>
    <s v="Otro Grupo Poblacional"/>
    <s v="Ninguno"/>
    <s v="Ninguno"/>
    <m/>
    <s v="Beneficiario"/>
    <m/>
    <s v="SIN DATO"/>
    <s v="Ninguna"/>
    <s v="Mocoa"/>
    <m/>
    <n v="3214533836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19867-18"/>
    <s v="LIPITORÂ® 40 MG. TABLETAS"/>
    <s v="22/02/2022"/>
    <n v="9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07553"/>
    <s v="CC41107553"/>
    <s v="ALEXANDRA"/>
    <s v="NONE"/>
    <s v="VALENCIA"/>
    <s v="LASSO"/>
    <d v="1972-12-21T00:00:00"/>
    <n v="49"/>
    <n v="5"/>
    <s v="Adultez"/>
    <s v="Otro Grupo Poblacional"/>
    <s v="Ninguno"/>
    <s v="Ninguno"/>
    <m/>
    <s v="Beneficiario"/>
    <m/>
    <s v="SIN DATO"/>
    <s v="Ninguna"/>
    <s v="Mocoa"/>
    <m/>
    <n v="3104863331"/>
    <s v="Urbana"/>
    <m/>
    <x v="0"/>
    <x v="2"/>
    <s v="PUTUMAYO"/>
    <x v="2"/>
    <x v="2"/>
    <x v="2"/>
    <s v="I10X"/>
    <m/>
    <m/>
    <m/>
    <s v="Hipertension esencial (primaria)"/>
    <s v="Medicamento"/>
    <n v="1"/>
    <s v="25040-25"/>
    <s v="ACETAMINOFEN 500 MG"/>
    <s v="22/02/2022"/>
    <n v="6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19097"/>
    <s v="CC18119097"/>
    <s v="ANGEL"/>
    <s v="ARVEY"/>
    <s v="QUIÑONEZ"/>
    <s v="BRAVO"/>
    <d v="1968-06-29T00:00:00"/>
    <n v="53"/>
    <n v="5"/>
    <s v="Adultez"/>
    <s v="Otro Grupo Poblacional"/>
    <s v="Desplazamiento"/>
    <s v="Homicidio"/>
    <m/>
    <s v="Beneficiario"/>
    <m/>
    <s v="SIN DATO"/>
    <s v="Ninguna"/>
    <s v="Mocoa"/>
    <m/>
    <n v="3183440943"/>
    <s v="Urbana"/>
    <m/>
    <x v="0"/>
    <x v="2"/>
    <s v="PUTUMAYO"/>
    <x v="2"/>
    <x v="2"/>
    <x v="2"/>
    <s v="I10X"/>
    <m/>
    <m/>
    <m/>
    <s v="Hipertension esencial (primaria)"/>
    <s v="Medicamento"/>
    <n v="1"/>
    <s v="19977479-01"/>
    <s v="CLOTRIMAZOL 1 % CREMA VAGINAL"/>
    <s v="22/02/2022"/>
    <n v="801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26226"/>
    <s v="CC18126226"/>
    <s v="LEANDRO"/>
    <s v="LEÓN"/>
    <s v="GÓMEZ"/>
    <s v="GÓMEZ"/>
    <d v="1973-07-14T00:00:00"/>
    <n v="48"/>
    <n v="5"/>
    <s v="Adultez"/>
    <s v="Otro Grupo Poblacional"/>
    <s v="Ninguno"/>
    <s v="Ninguno"/>
    <m/>
    <s v="Beneficiario"/>
    <m/>
    <s v="SIN DATO"/>
    <s v="Ninguna"/>
    <s v="Villagarzón"/>
    <m/>
    <n v="3214627976"/>
    <s v="Urbana"/>
    <m/>
    <x v="0"/>
    <x v="2"/>
    <s v="PUTUMAYO"/>
    <x v="2"/>
    <x v="2"/>
    <x v="2"/>
    <s v="I10X"/>
    <m/>
    <m/>
    <m/>
    <s v="Hipertension esencial (primaria)"/>
    <s v="Medicamento"/>
    <n v="1"/>
    <s v="19960390-01"/>
    <s v="ESOMEPRAZOL 40 MG TABLETAS ENTERICAS"/>
    <s v="22/02/2022"/>
    <n v="3030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124865655"/>
    <s v="CC1124865655"/>
    <s v="MARTHA"/>
    <s v="LILIANA"/>
    <s v="GARRETA"/>
    <s v="CHINDOY"/>
    <d v="1998-03-14T00:00:00"/>
    <n v="23"/>
    <n v="4"/>
    <s v="Juventud"/>
    <s v="Otro Grupo Poblacional"/>
    <s v="Ninguno"/>
    <s v="Ninguno"/>
    <m/>
    <s v="Beneficiario"/>
    <m/>
    <s v="SIN DATO"/>
    <s v="Ninguna"/>
    <s v="Mocoa"/>
    <m/>
    <n v="3235178913"/>
    <s v="Rural"/>
    <m/>
    <x v="0"/>
    <x v="2"/>
    <s v="PUTUMAYO"/>
    <x v="2"/>
    <x v="2"/>
    <x v="2"/>
    <s v="I10X"/>
    <m/>
    <m/>
    <m/>
    <s v="Hipertension esencial (primaria)"/>
    <s v="Medicamento"/>
    <n v="1"/>
    <s v="34162-11"/>
    <s v="HIDROCLOROTIAZIDA 25 MG"/>
    <s v="22/02/2022"/>
    <n v="1039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35899"/>
    <s v="CC30735899"/>
    <s v="DORIS"/>
    <s v="AMALIA"/>
    <s v="TELLO"/>
    <s v="ERIRA"/>
    <d v="1965-12-21T00:00:00"/>
    <n v="56"/>
    <n v="5"/>
    <s v="Adultez"/>
    <s v="Otro Grupo Poblacional"/>
    <s v="Ninguno"/>
    <s v="Ninguno"/>
    <m/>
    <s v="Beneficiario"/>
    <m/>
    <s v="SIN DATO"/>
    <s v="Ninguna"/>
    <s v="Mocoa"/>
    <m/>
    <n v="3155593448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38771-05"/>
    <s v="SUSPENSION DE HIDROXIDO DE ALUMINIO + MAGNESIO + SIMETICONA"/>
    <s v="22/02/2022"/>
    <n v="2536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39840634"/>
    <s v="CC39840634"/>
    <s v="DORIS"/>
    <s v="ESPERANZA"/>
    <s v="BURBANO"/>
    <s v="GÓMEZ"/>
    <d v="1963-04-22T00:00:00"/>
    <n v="58"/>
    <n v="5"/>
    <s v="Adultez"/>
    <s v="Otro Grupo Poblacional"/>
    <s v="Desplazamiento"/>
    <s v="Desplazamiento forzado"/>
    <m/>
    <s v="Beneficiario"/>
    <m/>
    <s v="SIN DATO"/>
    <s v="Ninguna"/>
    <s v="Mocoa"/>
    <m/>
    <n v="3105570601"/>
    <s v="Urbana"/>
    <m/>
    <x v="0"/>
    <x v="2"/>
    <s v="PUTUMAYO"/>
    <x v="2"/>
    <x v="2"/>
    <x v="2"/>
    <s v="I10X"/>
    <m/>
    <m/>
    <m/>
    <s v="Hipertension esencial (primaria)"/>
    <s v="Medicamento"/>
    <n v="1"/>
    <s v="55895-06"/>
    <s v="AMLODIPINO TABLETAS 5 MG"/>
    <s v="22/02/2022"/>
    <n v="1538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6166"/>
    <s v="CC27356166"/>
    <s v="DORIS"/>
    <s v="INES"/>
    <s v="OTAYA"/>
    <s v="ACUÑA"/>
    <d v="1967-01-15T00:00:00"/>
    <n v="55"/>
    <n v="5"/>
    <s v="Adultez"/>
    <s v="Otro Grupo Poblacional"/>
    <s v="Ninguno"/>
    <s v="Ninguno"/>
    <m/>
    <s v="Beneficiario"/>
    <m/>
    <s v="SIN DATO"/>
    <s v="Ninguna"/>
    <s v="Mocoa"/>
    <m/>
    <n v="310557060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5/02/2022"/>
    <n v="2140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Pensionado"/>
    <s v="AC"/>
    <m/>
    <s v="CC"/>
    <n v="27364399"/>
    <s v="CC27364399"/>
    <s v="MARIA"/>
    <s v="MARGARITA"/>
    <s v="CAMACHO"/>
    <s v="DE SOLARTE"/>
    <d v="1956-02-22T00:00:00"/>
    <n v="66"/>
    <n v="6"/>
    <s v="Persona mayor"/>
    <s v="Otro Grupo Poblacional"/>
    <s v="Ninguno"/>
    <s v="Ninguno"/>
    <m/>
    <s v="Beneficiario"/>
    <m/>
    <s v="SIN DATO"/>
    <s v="Ninguna"/>
    <s v="Villagarzón"/>
    <m/>
    <n v="320389851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5/02/2022"/>
    <n v="2074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7355720"/>
    <s v="CC27355720"/>
    <s v="ELISA"/>
    <s v="VIRGINIA"/>
    <s v="REVELO"/>
    <s v="JURADO"/>
    <d v="1965-06-05T00:00:00"/>
    <n v="56"/>
    <n v="5"/>
    <s v="Adultez"/>
    <s v="Otro Grupo Poblacional"/>
    <s v="Ninguno"/>
    <s v="Ninguno"/>
    <m/>
    <s v="Beneficiario"/>
    <m/>
    <s v="SIN DATO"/>
    <s v="Ninguna"/>
    <s v="Mocoa"/>
    <m/>
    <n v="313374609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4746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474022"/>
    <s v="CC27474022"/>
    <s v="ILDA"/>
    <s v="MARIELA"/>
    <s v="SUAREZ"/>
    <s v="VALLEJO"/>
    <d v="1944-04-24T00:00:00"/>
    <n v="77"/>
    <n v="6"/>
    <s v="Persona mayor"/>
    <s v="Otro Grupo Poblacional"/>
    <s v="Ninguno"/>
    <s v="Ninguno"/>
    <m/>
    <s v="Beneficiario"/>
    <m/>
    <s v="SIN DATO"/>
    <s v="Ninguna"/>
    <s v="Mocoa"/>
    <m/>
    <n v="3138630247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9/02/2022"/>
    <n v="3402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30726423"/>
    <s v="CC30726423"/>
    <s v="MERY"/>
    <s v="JUDITH"/>
    <s v="INSUASTY"/>
    <s v="MADROÑERO"/>
    <d v="1964-06-13T00:00:00"/>
    <n v="57"/>
    <n v="5"/>
    <s v="Adultez"/>
    <s v="Otro Grupo Poblacional"/>
    <s v="Ninguno"/>
    <s v="Ninguno"/>
    <m/>
    <s v="Beneficiario"/>
    <m/>
    <s v="SIN DATO"/>
    <s v="Ninguna"/>
    <s v="Villagarzón"/>
    <m/>
    <n v="3218886912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25/02/2022"/>
    <n v="3228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0554632"/>
    <s v="CC10554632"/>
    <s v="TORRES"/>
    <s v="TORRES"/>
    <s v="JAIRO"/>
    <s v="NOAP"/>
    <d v="1960-09-10T00:00:00"/>
    <n v="61"/>
    <n v="6"/>
    <s v="Persona mayor"/>
    <s v="Otro Grupo Poblacional"/>
    <s v="Ninguno"/>
    <s v="Ninguno"/>
    <m/>
    <s v="Beneficiario"/>
    <m/>
    <s v="SIN DATO"/>
    <s v="Ninguna"/>
    <s v="Mocoa"/>
    <m/>
    <n v="3233665937"/>
    <s v="Urbana"/>
    <m/>
    <x v="0"/>
    <x v="2"/>
    <s v="PUTUMAYO"/>
    <x v="2"/>
    <x v="2"/>
    <x v="2"/>
    <s v="I10X"/>
    <m/>
    <m/>
    <m/>
    <s v="Hipertension esencial (primaria)"/>
    <s v="Medicamento"/>
    <n v="1"/>
    <s v="19943745-02"/>
    <s v="BISACODILO 5 MG TABLETA RECUBIERTA DE LIBERACION RETARDADA"/>
    <s v="25/02/2022"/>
    <n v="1695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9"/>
    <s v="CC69015089"/>
    <s v="ARAUJO"/>
    <s v="ZUÑIGA"/>
    <s v="PATRICIA"/>
    <s v="JANETH"/>
    <d v="1969-06-15T00:00:00"/>
    <n v="52"/>
    <n v="5"/>
    <s v="Adultez"/>
    <s v="Otro Grupo Poblacional"/>
    <s v="Desplazamiento"/>
    <s v="Homicidio"/>
    <m/>
    <s v="Beneficiario"/>
    <m/>
    <s v="SIN DATO"/>
    <s v="Negro, afrocolombiano"/>
    <s v="Mocoa"/>
    <m/>
    <n v="3227273978"/>
    <s v="Urbana"/>
    <m/>
    <x v="0"/>
    <x v="2"/>
    <s v="PUTUMAYO"/>
    <x v="2"/>
    <x v="2"/>
    <x v="2"/>
    <s v="I10X"/>
    <m/>
    <m/>
    <m/>
    <s v="Hipertension esencial (primaria)"/>
    <s v="Medicamento"/>
    <n v="1"/>
    <s v="19919867-18"/>
    <s v="LIPITORÂ® 40 MG. TABLETAS"/>
    <s v="25/02/2022"/>
    <n v="1551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2984995"/>
    <s v="CC12984995"/>
    <s v="GABRIEL"/>
    <s v="NONE"/>
    <s v="SANCHEZ"/>
    <s v="SARASTY"/>
    <d v="1965-06-30T00:00:00"/>
    <n v="56"/>
    <n v="5"/>
    <s v="Adultez"/>
    <s v="Otro Grupo Poblacional"/>
    <s v="Ninguno"/>
    <s v="Ninguno"/>
    <m/>
    <s v="Beneficiario"/>
    <m/>
    <s v="SIN DATO"/>
    <s v="Ninguna"/>
    <s v="Mocoa"/>
    <m/>
    <n v="3103430021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43609-03"/>
    <s v="FUSIMED- H.C. CREMA"/>
    <s v="25/02/2022"/>
    <n v="1431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100647"/>
    <s v="CC18100647"/>
    <s v="CORREA"/>
    <s v="POSADA"/>
    <s v="BERNARDO"/>
    <s v="AURELIO"/>
    <d v="1956-02-19T00:00:00"/>
    <n v="66"/>
    <n v="6"/>
    <s v="Persona mayor"/>
    <s v="Otro Grupo Poblacional"/>
    <s v="Ninguno"/>
    <s v="Ninguno"/>
    <m/>
    <s v="Beneficiario"/>
    <m/>
    <s v="SIN DATO"/>
    <s v="Ninguna"/>
    <s v="Mocoa"/>
    <m/>
    <n v="3107610409"/>
    <s v="Urbana"/>
    <m/>
    <x v="0"/>
    <x v="2"/>
    <s v="PUTUMAYO"/>
    <x v="2"/>
    <x v="2"/>
    <x v="2"/>
    <s v="I10X"/>
    <m/>
    <m/>
    <m/>
    <s v="Hipertension esencial (primaria)"/>
    <s v="Medicamento"/>
    <n v="1"/>
    <s v="20005938-02"/>
    <s v="GEMFIBROZILO TABLETAS RECUBIERTAS 600 MG."/>
    <s v="25/02/2022"/>
    <n v="4465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92"/>
    <s v="CC27353892"/>
    <s v="PASTORA"/>
    <s v="EDILMA"/>
    <s v="MORA"/>
    <s v="VALLEJO"/>
    <d v="1957-12-10T00:00:00"/>
    <n v="64"/>
    <n v="6"/>
    <s v="Persona mayor"/>
    <s v="Otro Grupo Poblacional"/>
    <s v="Ninguno"/>
    <s v="Ninguno"/>
    <m/>
    <s v="Beneficiario"/>
    <m/>
    <s v="SIN DATO"/>
    <s v="Ninguna"/>
    <s v="Mocoa"/>
    <m/>
    <n v="312448213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7106"/>
    <s v="UROANALISIS"/>
    <s v="01/02/2022"/>
    <n v="1508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15087"/>
    <s v="CC69015087"/>
    <s v="MYRIAM"/>
    <s v="STELLA"/>
    <s v="BENITEZ"/>
    <s v="GÓMEZ"/>
    <d v="1969-11-20T00:00:00"/>
    <n v="52"/>
    <n v="5"/>
    <s v="Adultez"/>
    <s v="Otro Grupo Poblacional"/>
    <s v="Ninguno"/>
    <s v="Ninguno"/>
    <m/>
    <s v="Beneficiario"/>
    <m/>
    <s v="SIN DATO"/>
    <s v="Ninguna"/>
    <s v="Mocoa"/>
    <m/>
    <n v="313329220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41"/>
    <s v="GLUCOSA EN SUERO U OTRO FLUIDO DIFERENTE A ORINA"/>
    <s v="01/02/2022"/>
    <n v="1913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7526"/>
    <s v="CC26637526"/>
    <s v="CLAUDIA"/>
    <s v="NONE"/>
    <s v="RUÍZ"/>
    <s v="CARDONA"/>
    <d v="1971-09-13T00:00:00"/>
    <n v="50"/>
    <n v="5"/>
    <s v="Adultez"/>
    <s v="Otro Grupo Poblacional"/>
    <s v="Ninguno"/>
    <s v="Ninguno"/>
    <m/>
    <s v="Beneficiario"/>
    <m/>
    <s v="SIN DATO"/>
    <s v="Ninguna"/>
    <s v="Mocoa"/>
    <m/>
    <n v="3214625850"/>
    <s v="Urbana"/>
    <m/>
    <x v="0"/>
    <x v="2"/>
    <s v="PUTUMAYO"/>
    <x v="2"/>
    <x v="2"/>
    <x v="2"/>
    <s v="I10X"/>
    <m/>
    <m/>
    <m/>
    <s v="Hipertension esencial (primaria)"/>
    <s v="Procedimiento"/>
    <n v="1"/>
    <s v="01902208"/>
    <s v="HEMOGRAMA II ( HEMOGLOBINA HEMATOCRITO RECUENTO DE ERITROCITOS INDICES ERITROCITARIOS LEUCOGRAMA RECUENTO DE PLAQUETAS E INDICES PLAQUETARIOS ) SEMIAUTOMATIZADO"/>
    <s v="01/02/2022"/>
    <n v="4467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5683"/>
    <s v="CC18125683"/>
    <s v="JOSÉ"/>
    <s v="ELÍAS"/>
    <s v="RAMOS"/>
    <s v="ARÉVALO"/>
    <d v="1971-02-09T00:00:00"/>
    <n v="51"/>
    <n v="5"/>
    <s v="Adultez"/>
    <s v="Otro Grupo Poblacional"/>
    <s v="Ninguno"/>
    <s v="Ninguno"/>
    <m/>
    <s v="Beneficiario"/>
    <m/>
    <s v="SIN DATO"/>
    <s v="Ninguna"/>
    <s v="Mocoa"/>
    <m/>
    <n v="3138908214"/>
    <s v="Urbana"/>
    <m/>
    <x v="0"/>
    <x v="2"/>
    <s v="PUTUMAYO"/>
    <x v="2"/>
    <x v="2"/>
    <x v="2"/>
    <s v="I10X"/>
    <m/>
    <m/>
    <m/>
    <s v="Hipertension esencial (primaria)"/>
    <s v="Procedimiento"/>
    <n v="1"/>
    <s v="01903895"/>
    <s v="CREATININA EN SUERO U OTROS FLUIDOS"/>
    <s v="01/02/2022"/>
    <n v="4118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69005510"/>
    <s v="CC69005510"/>
    <s v="CLARA"/>
    <s v="ELISA"/>
    <s v="ANACONA"/>
    <s v="BERMEO"/>
    <d v="1971-08-10T00:00:00"/>
    <n v="50"/>
    <n v="5"/>
    <s v="Adultez"/>
    <s v="Otro Grupo Poblacional"/>
    <s v="Ninguno"/>
    <s v="Ninguno"/>
    <m/>
    <s v="Beneficiario"/>
    <m/>
    <s v="SIN DATO"/>
    <s v="Ninguna"/>
    <s v="Mocoa"/>
    <m/>
    <n v="312571835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2980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274"/>
    <s v="CC27355274"/>
    <s v="SARAY"/>
    <s v="EUFEMIA"/>
    <s v="RUIZ"/>
    <s v="PAZMIÑO"/>
    <d v="1961-12-23T00:00:00"/>
    <n v="60"/>
    <n v="6"/>
    <s v="Persona mayor"/>
    <s v="Otro Grupo Poblacional"/>
    <s v="Ninguno"/>
    <s v="Ninguno"/>
    <m/>
    <s v="Beneficiario"/>
    <m/>
    <s v="SIN DATO"/>
    <s v="Ninguna"/>
    <s v="Mocoa"/>
    <m/>
    <n v="311232926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22/02/2022"/>
    <n v="1049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82361974"/>
    <s v="CC82361974"/>
    <s v="GABRIEL"/>
    <s v="ALEXANDER"/>
    <s v="MOSQUERA"/>
    <s v="GÓMEZ"/>
    <d v="1974-03-01T00:00:00"/>
    <n v="47"/>
    <n v="5"/>
    <s v="Adultez"/>
    <s v="Otro Grupo Poblacional"/>
    <s v="Desplazamiento"/>
    <s v="Desplazamiento forzado"/>
    <m/>
    <s v="Beneficiario"/>
    <m/>
    <s v="SIN DATO"/>
    <s v="Ninguna"/>
    <s v="Mocoa"/>
    <m/>
    <n v="3219789908"/>
    <s v="Urbana"/>
    <m/>
    <x v="0"/>
    <x v="2"/>
    <s v="PUTUMAYO"/>
    <x v="2"/>
    <x v="2"/>
    <x v="2"/>
    <s v="I10X"/>
    <m/>
    <m/>
    <m/>
    <s v="Hipertension esencial (primaria)"/>
    <s v="Medicamento"/>
    <n v="1"/>
    <s v="20073098-45"/>
    <s v="NAPROZOLÂ®"/>
    <s v="22/02/2022"/>
    <n v="1416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5349939"/>
    <s v="CC5349939"/>
    <s v="JESÚS"/>
    <s v="ANTONIO"/>
    <s v="SOLARTE"/>
    <s v="HERRERA"/>
    <d v="1946-04-16T00:00:00"/>
    <n v="75"/>
    <n v="6"/>
    <s v="Persona mayor"/>
    <s v="Otro Grupo Poblacional"/>
    <s v="Ninguno"/>
    <s v="Ninguno"/>
    <m/>
    <s v="Beneficiario"/>
    <m/>
    <s v="SIN DATO"/>
    <s v="Ninguna"/>
    <s v="Mocoa"/>
    <m/>
    <n v="3122862757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93255-14"/>
    <s v="GLIBENCLAMIDA 5 MG."/>
    <s v="22/02/2022"/>
    <n v="1546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40626082"/>
    <s v="CC40626082"/>
    <s v="ANA"/>
    <s v="DELIA"/>
    <s v="VANEGAS"/>
    <s v="MORENO"/>
    <d v="1971-10-26T00:00:00"/>
    <n v="50"/>
    <n v="5"/>
    <s v="Adultez"/>
    <s v="Otro Grupo Poblacional"/>
    <s v="Desplazamiento"/>
    <s v="Amenaza"/>
    <m/>
    <s v="Beneficiario"/>
    <m/>
    <s v="SIN DATO"/>
    <s v="Ninguna"/>
    <s v="Mocoa"/>
    <m/>
    <n v="3212629966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0032631-40"/>
    <s v="LOSARTAN 100 MG"/>
    <s v="22/02/2022"/>
    <n v="3564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5587787"/>
    <s v="CC35587787"/>
    <s v="MARÍA"/>
    <s v="YIRLEY"/>
    <s v="MORENO"/>
    <s v="MOSQUERA"/>
    <d v="1980-08-25T00:00:00"/>
    <n v="41"/>
    <n v="5"/>
    <s v="Adultez"/>
    <s v="Otro Grupo Poblacional"/>
    <s v="Ninguno"/>
    <s v="Ninguno"/>
    <m/>
    <s v="Beneficiario"/>
    <m/>
    <s v="SIN DATO"/>
    <s v="Negro, afrocolombiano"/>
    <s v="Mocoa"/>
    <m/>
    <n v="3157771315"/>
    <s v="Urbana"/>
    <m/>
    <x v="0"/>
    <x v="2"/>
    <s v="PUTUMAYO"/>
    <x v="2"/>
    <x v="2"/>
    <x v="2"/>
    <s v="I10X"/>
    <m/>
    <m/>
    <m/>
    <s v="Hipertension esencial (primaria)"/>
    <s v="Medicamento"/>
    <n v="1"/>
    <s v="19992946-03"/>
    <s v="METOPROLOL TABLETAS RECUBIERTAS 50 MG"/>
    <s v="22/02/2022"/>
    <n v="4422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5296872"/>
    <s v="CC5296872"/>
    <s v="ELÍAS"/>
    <s v="NONE"/>
    <s v="NAVARRO"/>
    <s v="PORTILLA"/>
    <d v="1942-02-07T00:00:00"/>
    <n v="80"/>
    <n v="6"/>
    <s v="Persona mayor"/>
    <s v="Otro Grupo Poblacional"/>
    <s v="Ninguno"/>
    <s v="Ninguno"/>
    <m/>
    <s v="Beneficiario"/>
    <m/>
    <s v="SIN DATO"/>
    <s v="Negro, afrocolombiano"/>
    <s v="Mocoa"/>
    <m/>
    <n v="3227569046"/>
    <s v="Urbana"/>
    <m/>
    <x v="0"/>
    <x v="2"/>
    <s v="PUTUMAYO"/>
    <x v="2"/>
    <x v="2"/>
    <x v="2"/>
    <s v="I10X"/>
    <m/>
    <m/>
    <m/>
    <s v="Hipertension esencial (primaria)"/>
    <s v="Medicamento"/>
    <n v="1"/>
    <s v="19998394-06"/>
    <s v="GALVUSÂ® MET COMPRIMIDOS RECUBIERTOS CON PELICULA 50 MG /1000 MG"/>
    <s v="22/02/2022"/>
    <n v="3514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787"/>
    <s v="CC27353787"/>
    <s v="MARÍA"/>
    <s v="DEL CARMEN"/>
    <s v="LUCERO"/>
    <s v="DE MUTUMBAJOY"/>
    <d v="1953-02-10T00:00:00"/>
    <n v="69"/>
    <n v="6"/>
    <s v="Persona mayor"/>
    <s v="Otro Grupo Poblacional"/>
    <s v="Ninguno"/>
    <s v="Ninguno"/>
    <m/>
    <s v="Beneficiario"/>
    <m/>
    <s v="SIN DATO"/>
    <s v="Indígena"/>
    <s v="Mocoa"/>
    <m/>
    <n v="310782672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8/02/2022"/>
    <n v="1881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5178"/>
    <s v="CC27355178"/>
    <s v="ELFRIDA"/>
    <s v="OMAIRA"/>
    <s v="ROSERO"/>
    <s v="CHICAIZA"/>
    <d v="1962-03-06T00:00:00"/>
    <n v="59"/>
    <n v="5"/>
    <s v="Adultez"/>
    <s v="Otro Grupo Poblacional"/>
    <s v="Ninguno"/>
    <s v="Ninguno"/>
    <m/>
    <s v="Beneficiario"/>
    <m/>
    <s v="SIN DATO"/>
    <s v="Ninguna"/>
    <s v="Mocoa"/>
    <m/>
    <n v="3102888162"/>
    <s v="Urbana"/>
    <m/>
    <x v="0"/>
    <x v="2"/>
    <s v="PUTUMAYO"/>
    <x v="2"/>
    <x v="2"/>
    <x v="2"/>
    <s v="I10X"/>
    <m/>
    <m/>
    <m/>
    <s v="Hipertension esencial (primaria)"/>
    <s v="Procedimiento"/>
    <n v="1"/>
    <s v="00T0001038"/>
    <s v="TRANSPORTE COMERCIAL TERRESTRE - SIMPLE PUERTO ASIS ( PUTUMAYO ) A MOCOA ( PUTUMAYO )"/>
    <s v="27/02/2022"/>
    <n v="2780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8530"/>
    <s v="CC69008530"/>
    <s v="MARÍA"/>
    <s v="NANCY"/>
    <s v="MORA"/>
    <s v="HERNÁNDEZ"/>
    <d v="1979-12-18T00:00:00"/>
    <n v="42"/>
    <n v="5"/>
    <s v="Adultez"/>
    <s v="Otro Grupo Poblacional"/>
    <s v="Ninguno"/>
    <s v="Ninguno"/>
    <m/>
    <s v="Beneficiario"/>
    <m/>
    <s v="SIN DATO"/>
    <s v="Ninguna"/>
    <s v="Mocoa"/>
    <m/>
    <n v="312551972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0T0000315"/>
    <s v="TRANSPORTE COMERCIAL TERRESTRE - SIMPLE MOCOA ( PUTUMAYO ) A PUERTO ASIS ( PUTUMAYO )"/>
    <s v="27/02/2022"/>
    <n v="1641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56"/>
    <s v="CC27352856"/>
    <s v="ROSARIO"/>
    <s v="AURA"/>
    <s v="MAYA"/>
    <s v="DE CARVAJAL"/>
    <d v="1943-09-15T00:00:00"/>
    <n v="78"/>
    <n v="6"/>
    <s v="Persona mayor"/>
    <s v="Otro Grupo Poblacional"/>
    <s v="Ninguno"/>
    <s v="Ninguno"/>
    <m/>
    <s v="Beneficiario"/>
    <m/>
    <s v="SIN DATO"/>
    <s v="Ninguna"/>
    <s v="Mocoa"/>
    <m/>
    <n v="3227557091"/>
    <s v="Urbana"/>
    <m/>
    <x v="0"/>
    <x v="0"/>
    <s v="PUTUMAYO"/>
    <x v="0"/>
    <x v="0"/>
    <x v="0"/>
    <s v="I10X"/>
    <m/>
    <m/>
    <m/>
    <s v="Hipertension esencial (primaria)"/>
    <s v="Procedimiento"/>
    <n v="1"/>
    <s v="01903818"/>
    <s v="COLESTEROL TOTAL"/>
    <s v="01/02/2022"/>
    <n v="1004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885"/>
    <s v="86885 - Villagarzón"/>
    <s v="0,911149514667827"/>
    <s v="-76,7449544729909"/>
    <s v="Cotizante docente"/>
    <s v="AC"/>
    <m/>
    <s v="CC"/>
    <n v="18103167"/>
    <s v="CC18103167"/>
    <s v="WILLEM"/>
    <s v="HEVERTH"/>
    <s v="RUALES"/>
    <s v="LÓPEZ"/>
    <d v="1974-11-04T00:00:00"/>
    <n v="47"/>
    <n v="5"/>
    <s v="Adultez"/>
    <s v="Otro Grupo Poblacional"/>
    <s v="Ninguno"/>
    <s v="Ninguno"/>
    <m/>
    <s v="Beneficiario"/>
    <m/>
    <s v="SIN DATO"/>
    <s v="Ninguna"/>
    <s v="Villagarzón"/>
    <m/>
    <n v="3229432370"/>
    <s v="Urbana"/>
    <m/>
    <x v="0"/>
    <x v="0"/>
    <s v="PUTUMAYO"/>
    <x v="0"/>
    <x v="0"/>
    <x v="0"/>
    <s v="I10X"/>
    <m/>
    <m/>
    <m/>
    <s v="Hipertension esencial (primaria)"/>
    <s v="Procedimiento"/>
    <n v="1"/>
    <s v="01902210"/>
    <s v="HEMOGRAMA IV ( HEMOGLOBINA HEMATOCRITO RECUENTO DE ERITROCITOS INDICES ERITROCITARIOS LEUCOGRAMA RECUENTO DE PLAQUETAS INDICES PLAQUETARIOS Y MORFOLOGIA ELECTRONICA E HISTOGRAMA ) AUTOMATIZADO"/>
    <s v="01/02/2022"/>
    <n v="909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053826125"/>
    <s v="CC1053826125"/>
    <s v="MARIA"/>
    <s v="CONCHITA"/>
    <s v="GAVIRIA"/>
    <s v="APRÁEZ"/>
    <d v="1993-04-08T00:00:00"/>
    <n v="28"/>
    <n v="4"/>
    <s v="Juventud"/>
    <s v="Otro Grupo Poblacional"/>
    <s v="Ninguno"/>
    <s v="Ninguno"/>
    <m/>
    <s v="Beneficiario"/>
    <m/>
    <s v="SIN DATO"/>
    <s v="Ninguna"/>
    <s v="Mocoa"/>
    <m/>
    <n v="3146389526"/>
    <s v="Urbana"/>
    <m/>
    <x v="0"/>
    <x v="6"/>
    <s v="PUTUMAYO"/>
    <x v="6"/>
    <x v="6"/>
    <x v="6"/>
    <s v="I10X"/>
    <m/>
    <m/>
    <m/>
    <s v="Hipertension esencial (primaria)"/>
    <s v="Procedimiento"/>
    <n v="1"/>
    <s v="01903026"/>
    <s v="MICROALBUMINURIA AUTOMATIZADA EN ORINA PARCIAL"/>
    <s v="18/02/2022"/>
    <n v="1328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8123335"/>
    <s v="CC18123335"/>
    <s v="OMAR"/>
    <s v="ANTONIO"/>
    <s v="MARTINEZ"/>
    <s v="BURBANO"/>
    <d v="1961-04-25T00:00:00"/>
    <n v="60"/>
    <n v="6"/>
    <s v="Persona mayor"/>
    <s v="Otro Grupo Poblacional"/>
    <s v="Ninguno"/>
    <s v="Ninguno"/>
    <m/>
    <s v="Beneficiario"/>
    <m/>
    <s v="SIN DATO"/>
    <s v="Ninguna"/>
    <s v="Mocoa"/>
    <m/>
    <n v="3132634452"/>
    <s v="Urbana"/>
    <m/>
    <x v="0"/>
    <x v="6"/>
    <s v="PUTUMAYO"/>
    <x v="6"/>
    <x v="6"/>
    <x v="6"/>
    <s v="I10X"/>
    <m/>
    <m/>
    <m/>
    <s v="Hipertension esencial (primaria)"/>
    <s v="Procedimiento"/>
    <n v="1"/>
    <s v="01903895"/>
    <s v="CREATININA EN SUERO U OTROS FLUIDOS"/>
    <s v="18/02/2022"/>
    <n v="2471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16"/>
    <s v="CC5349416"/>
    <s v="LUIS"/>
    <s v="ANGEL"/>
    <s v="REVELO"/>
    <s v="RODRIGUEZ"/>
    <d v="1956-06-28T00:00:00"/>
    <n v="65"/>
    <n v="6"/>
    <s v="Persona mayor"/>
    <s v="Otro Grupo Poblacional"/>
    <s v="Ninguno"/>
    <s v="Ninguno"/>
    <m/>
    <s v="Beneficiario"/>
    <m/>
    <s v="SIN DATO"/>
    <s v="Ninguna"/>
    <s v="Mocoa"/>
    <m/>
    <n v="3203967910"/>
    <s v="Urbana"/>
    <m/>
    <x v="0"/>
    <x v="6"/>
    <s v="PUTUMAYO"/>
    <x v="6"/>
    <x v="6"/>
    <x v="6"/>
    <s v="I10X"/>
    <s v="E119"/>
    <m/>
    <m/>
    <s v="Hipertension esencial (primaria)"/>
    <s v="Procedimiento"/>
    <n v="1"/>
    <s v="01890201"/>
    <s v="CONSULTA DE PRIMERA VEZ POR MEDICINA GENERAL"/>
    <s v="03/02/2022"/>
    <n v="2542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30708197"/>
    <s v="CC30708197"/>
    <s v="ALBA"/>
    <s v="CECILIA"/>
    <s v="BUCHELLI"/>
    <s v="LEMUS"/>
    <d v="1957-07-07T00:00:00"/>
    <n v="64"/>
    <n v="6"/>
    <s v="Persona mayor"/>
    <s v="Otro Grupo Poblacional"/>
    <s v="Ninguno"/>
    <s v="Ninguno"/>
    <m/>
    <s v="Beneficiario"/>
    <m/>
    <s v="SIN DATO"/>
    <s v="Ninguna"/>
    <s v="Mocoa"/>
    <m/>
    <n v="318343553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5/02/2022"/>
    <n v="1666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1201"/>
    <s v="CC18101201"/>
    <s v="JOSE"/>
    <s v="EDILBERTO"/>
    <s v="CHAMORRO"/>
    <s v="CUELLAR"/>
    <d v="1963-03-19T00:00:00"/>
    <n v="58"/>
    <n v="5"/>
    <s v="Adultez"/>
    <s v="Otro Grupo Poblacional"/>
    <s v="Ninguno"/>
    <s v="Ninguno"/>
    <m/>
    <s v="Beneficiario"/>
    <m/>
    <s v="SIN DATO"/>
    <s v="Ninguna"/>
    <s v="Mocoa"/>
    <m/>
    <n v="320396791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0/02/2022"/>
    <n v="2896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9196"/>
    <s v="CC27359196"/>
    <s v="LUZ"/>
    <s v="ANGELICA"/>
    <s v="CASTILLO"/>
    <s v="ANGULO"/>
    <d v="1972-03-06T00:00:00"/>
    <n v="49"/>
    <n v="5"/>
    <s v="Adultez"/>
    <s v="Otro Grupo Poblacional"/>
    <s v="Desplazamiento"/>
    <s v="Desplazamiento forzado"/>
    <m/>
    <s v="Beneficiario"/>
    <m/>
    <s v="SIN DATO"/>
    <s v="Ninguna"/>
    <s v="Mocoa"/>
    <m/>
    <n v="321209440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2113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5349492"/>
    <s v="CC5349492"/>
    <s v="OSCAR"/>
    <s v="JAIDE"/>
    <s v="ESCOBAR"/>
    <s v="CASTILLO"/>
    <d v="1958-04-23T00:00:00"/>
    <n v="63"/>
    <n v="6"/>
    <s v="Persona mayor"/>
    <s v="Otro Grupo Poblacional"/>
    <s v="Ninguno"/>
    <s v="Ninguno"/>
    <m/>
    <s v="Beneficiario"/>
    <m/>
    <s v="SIN DATO"/>
    <s v="Ninguna"/>
    <s v="Mocoa"/>
    <m/>
    <n v="322248962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5/02/2022"/>
    <n v="1894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800"/>
    <s v="CC27353800"/>
    <s v="LUZ"/>
    <s v="MARINA"/>
    <s v="ISAZA"/>
    <s v="NOAP"/>
    <d v="1954-10-08T00:00:00"/>
    <n v="67"/>
    <n v="6"/>
    <s v="Persona mayor"/>
    <s v="Otro Grupo Poblacional"/>
    <s v="Ninguno"/>
    <s v="Ninguno"/>
    <m/>
    <s v="Beneficiario"/>
    <m/>
    <s v="SIN DATO"/>
    <s v="Ninguna"/>
    <s v="Mocoa"/>
    <m/>
    <n v="3123579093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0/02/2022"/>
    <n v="1532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1180519"/>
    <s v="CC41180519"/>
    <s v="MARIA"/>
    <s v="SENEIDA"/>
    <s v="CORTÉS"/>
    <s v="ALBÁN"/>
    <d v="1960-07-17T00:00:00"/>
    <n v="61"/>
    <n v="6"/>
    <s v="Persona mayor"/>
    <s v="Otro Grupo Poblacional"/>
    <s v="Ninguno"/>
    <s v="Ninguno"/>
    <m/>
    <s v="Beneficiario"/>
    <m/>
    <s v="SIN DATO"/>
    <s v="Ninguna"/>
    <s v="Mocoa"/>
    <m/>
    <n v="3105583303"/>
    <s v="Urbana"/>
    <m/>
    <x v="0"/>
    <x v="2"/>
    <s v="PUTUMAYO"/>
    <x v="2"/>
    <x v="2"/>
    <x v="2"/>
    <s v="I10X"/>
    <m/>
    <m/>
    <m/>
    <s v="Hipertension esencial (primaria)"/>
    <s v="Procedimiento"/>
    <n v="1"/>
    <s v="01907106"/>
    <s v="UROANALISIS"/>
    <s v="09/02/2022"/>
    <n v="1904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26638175"/>
    <s v="CC26638175"/>
    <s v="MARILYN"/>
    <s v="NONE"/>
    <s v="MANRIQUE"/>
    <s v="OROZCO"/>
    <d v="1979-05-04T00:00:00"/>
    <n v="42"/>
    <n v="5"/>
    <s v="Adultez"/>
    <s v="Otro Grupo Poblacional"/>
    <s v="Desplazamiento"/>
    <s v="Desplazamiento forzado"/>
    <m/>
    <s v="Beneficiario"/>
    <m/>
    <s v="SIN DATO"/>
    <s v="Ninguna"/>
    <s v="Mocoa"/>
    <m/>
    <n v="3123093575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4/02/2022"/>
    <n v="1512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93415958"/>
    <s v="CC93415958"/>
    <s v="JOSE"/>
    <s v="IGNACIO"/>
    <s v="CALDERON"/>
    <s v="LEÓN"/>
    <d v="1966-08-01T00:00:00"/>
    <n v="55"/>
    <n v="5"/>
    <s v="Adultez"/>
    <s v="Otro Grupo Poblacional"/>
    <s v="Ninguno"/>
    <s v="Ninguno"/>
    <m/>
    <s v="Beneficiario"/>
    <m/>
    <s v="SIN DATO"/>
    <s v="Ninguna"/>
    <s v="Mocoa"/>
    <m/>
    <n v="3183816693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04/02/2022"/>
    <n v="1756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83468"/>
    <s v="CC12983468"/>
    <s v="CLAUDIO"/>
    <s v="QUINTILIANO"/>
    <s v="SALAZAR"/>
    <s v="BENAVIDES"/>
    <d v="1964-12-07T00:00:00"/>
    <n v="57"/>
    <n v="5"/>
    <s v="Adultez"/>
    <s v="Otro Grupo Poblacional"/>
    <s v="Ninguno"/>
    <s v="Ninguno"/>
    <m/>
    <s v="Beneficiario"/>
    <m/>
    <s v="SIN DATO"/>
    <s v="Ninguna"/>
    <s v="Mocoa"/>
    <m/>
    <n v="3108553274"/>
    <s v="Urbana"/>
    <m/>
    <x v="0"/>
    <x v="3"/>
    <s v="PUTUMAYO"/>
    <x v="3"/>
    <x v="3"/>
    <x v="3"/>
    <s v="I10X"/>
    <m/>
    <m/>
    <m/>
    <s v="Hipertension esencial (primaria)"/>
    <s v="Procedimiento"/>
    <n v="1"/>
    <s v="01906610"/>
    <s v="ANTIGENO ESPECIFICO DE PROSTATA SEMIAUTOMATIZADO O AUTOMATIZADO"/>
    <s v="23/02/2022"/>
    <n v="1240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12992133"/>
    <s v="CC12992133"/>
    <s v="MARCIAL"/>
    <s v="ADRIANO"/>
    <s v="MUÑOZ"/>
    <s v="MADROÑERO"/>
    <d v="1968-03-07T00:00:00"/>
    <n v="53"/>
    <n v="5"/>
    <s v="Adultez"/>
    <s v="Otro Grupo Poblacional"/>
    <s v="Ninguno"/>
    <s v="Ninguno"/>
    <m/>
    <s v="Beneficiario"/>
    <m/>
    <s v="SIN DATO"/>
    <s v="Ninguna"/>
    <s v="Mocoa"/>
    <m/>
    <n v="3132006114"/>
    <s v="Urbana"/>
    <m/>
    <x v="0"/>
    <x v="3"/>
    <s v="PUTUMAYO"/>
    <x v="3"/>
    <x v="3"/>
    <x v="3"/>
    <s v="I10X"/>
    <m/>
    <m/>
    <m/>
    <s v="Hipertension esencial (primaria)"/>
    <s v="Procedimiento"/>
    <n v="1"/>
    <s v="01881332"/>
    <s v="ECOGRAFIA DE VIAS URINARIAS ( RIÃƒÂ‘ONES - VEJIGA Y PROSTATA TRANSABDOMINAL )"/>
    <s v="23/02/2022"/>
    <n v="4458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907943"/>
    <s v="CC1907943"/>
    <s v="ARCADIO"/>
    <s v="NONE"/>
    <s v="MUTUMBAJOY"/>
    <s v="MUCHAVISOY"/>
    <d v="1955-01-19T00:00:00"/>
    <n v="67"/>
    <n v="6"/>
    <s v="Persona mayor"/>
    <s v="Otro Grupo Poblacional"/>
    <s v="Ninguno"/>
    <s v="Ninguno"/>
    <m/>
    <s v="Beneficiario"/>
    <m/>
    <s v="SIN DATO"/>
    <s v="Indígena"/>
    <s v="Mocoa"/>
    <m/>
    <n v="3204221179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4/02/2022"/>
    <n v="5376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4633120"/>
    <s v="CC4633120"/>
    <s v="HILARION"/>
    <s v="NONE"/>
    <s v="PEREZ"/>
    <s v="IMBACHI"/>
    <d v="1949-10-21T00:00:00"/>
    <n v="72"/>
    <n v="6"/>
    <s v="Persona mayor"/>
    <s v="Otro Grupo Poblacional"/>
    <s v="Ninguno"/>
    <s v="Ninguno"/>
    <m/>
    <s v="Beneficiario"/>
    <m/>
    <s v="SIN DATO"/>
    <s v="Ninguna"/>
    <s v="Mocoa"/>
    <m/>
    <n v="3203023576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17"/>
    <s v="TRANSPORTE COMERCIAL TERRESTRE - SIMPLE MOCOA ( PUTUMAYO ) A SAN MIGUEL ( PUTUMAYO )"/>
    <s v="09/02/2022"/>
    <n v="4010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69005836"/>
    <s v="CC69005836"/>
    <s v="CARMEN"/>
    <s v="ODILIA"/>
    <s v="GÓMEZ"/>
    <s v="MORA"/>
    <d v="1968-12-24T00:00:00"/>
    <n v="53"/>
    <n v="5"/>
    <s v="Adultez"/>
    <s v="Otro Grupo Poblacional"/>
    <s v="Desplazamiento"/>
    <s v="Homicidio"/>
    <m/>
    <s v="Beneficiario"/>
    <m/>
    <s v="SIN DATO"/>
    <s v="Ninguna"/>
    <s v="Mocoa"/>
    <m/>
    <n v="3133961540"/>
    <s v="Urbana"/>
    <m/>
    <x v="0"/>
    <x v="0"/>
    <s v="PUTUMAYO"/>
    <x v="0"/>
    <x v="0"/>
    <x v="0"/>
    <s v="I10X"/>
    <m/>
    <m/>
    <m/>
    <s v="Hipertension esencial (primaria)"/>
    <s v="Procedimiento"/>
    <n v="1"/>
    <s v="00T0000346"/>
    <s v="TRANSPORTE COMERCIAL TERRESTRE - SIMPLE SAN MIGUEL ( PUTUMAYO ) A MOCOA ( PUTUMAYO )"/>
    <s v="08/02/2022"/>
    <n v="5603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2896"/>
    <s v="CC27352896"/>
    <s v="MARIA"/>
    <s v="DEL CARMEN"/>
    <s v="TIMANA"/>
    <s v="BERMEO"/>
    <d v="1941-11-26T00:00:00"/>
    <n v="80"/>
    <n v="6"/>
    <s v="Persona mayor"/>
    <s v="Otro Grupo Poblacional"/>
    <s v="Ninguno"/>
    <s v="Ninguno"/>
    <m/>
    <s v="Beneficiario"/>
    <m/>
    <s v="SIN DATO"/>
    <s v="Ninguna"/>
    <s v="Mocoa"/>
    <m/>
    <n v="3136907264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2/02/2022"/>
    <n v="1983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23100"/>
    <s v="CC18123100"/>
    <s v="WBAGNER"/>
    <s v="LEON"/>
    <s v="MORILLO"/>
    <s v="VALLEJO"/>
    <d v="1959-04-05T00:00:00"/>
    <n v="62"/>
    <n v="6"/>
    <s v="Persona mayor"/>
    <s v="Otro Grupo Poblacional"/>
    <s v="Ninguno"/>
    <s v="Ninguno"/>
    <m/>
    <s v="Beneficiario"/>
    <m/>
    <s v="SIN DATO"/>
    <s v="Ninguna"/>
    <s v="Mocoa"/>
    <m/>
    <n v="3114784119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25/02/2022"/>
    <n v="3930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Beneficiario"/>
    <s v="AC"/>
    <m/>
    <s v="CC"/>
    <n v="18109423"/>
    <s v="CC18109423"/>
    <s v="INOCENCIO"/>
    <s v="NONE"/>
    <s v="VERA"/>
    <s v="CORTEZ"/>
    <d v="1961-12-04T00:00:00"/>
    <n v="60"/>
    <n v="6"/>
    <s v="Persona mayor"/>
    <s v="Otro Grupo Poblacional"/>
    <s v="Desplazamiento"/>
    <s v="Desplazamiento forzado"/>
    <m/>
    <s v="Beneficiario"/>
    <m/>
    <s v="SIN DATO"/>
    <s v="Negro, afrocolombiano"/>
    <s v="Mocoa"/>
    <m/>
    <n v="3123873351"/>
    <s v="Urbana"/>
    <m/>
    <x v="0"/>
    <x v="3"/>
    <s v="PUTUMAYO"/>
    <x v="3"/>
    <x v="3"/>
    <x v="3"/>
    <s v="I10X"/>
    <m/>
    <m/>
    <m/>
    <s v="Hipertension esencial (primaria)"/>
    <s v="Procedimiento"/>
    <n v="1"/>
    <s v="01890328"/>
    <s v="CONSULTA DE CONTROL O DE SEGUIMIENTO POR ESPECIALISTA EN CARDIOLOGIA"/>
    <s v="25/02/2022"/>
    <n v="3930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Sustituto Pensional"/>
    <s v="AC"/>
    <m/>
    <s v="CC"/>
    <n v="18935755"/>
    <s v="CC18935755"/>
    <s v="JOSÉ"/>
    <s v="ADÁN"/>
    <s v="ZAMBRANO"/>
    <s v="ARRIETA"/>
    <d v="1956-01-18T00:00:00"/>
    <n v="66"/>
    <n v="6"/>
    <s v="Persona mayor"/>
    <s v="Otro Grupo Poblacional"/>
    <s v="Ninguno"/>
    <s v="Ninguno"/>
    <m/>
    <s v="Beneficiario"/>
    <m/>
    <s v="SIN DATO"/>
    <s v="Negro, afrocolombiano"/>
    <s v="Mocoa"/>
    <m/>
    <n v="3205850356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14"/>
    <s v="TRANSPORTE COMERCIAL TERRESTRE - SIMPLE MOCOA ( PUTUMAYO ) A ORITO ( PUTUMAYO )"/>
    <s v="25/02/2022"/>
    <n v="4240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001"/>
    <s v="86001 - Mocoa"/>
    <s v="1,2285749946554"/>
    <s v="-76,6843621832875"/>
    <s v="Cotizante docente"/>
    <s v="AC"/>
    <m/>
    <s v="CC"/>
    <n v="27353946"/>
    <s v="CC27353946"/>
    <s v="MARIA "/>
    <s v="DOLORES"/>
    <s v="RIASCOS"/>
    <s v="DELGADO"/>
    <d v="1955-01-16T00:00:00"/>
    <n v="67"/>
    <n v="6"/>
    <s v="Persona mayor"/>
    <s v="Otro Grupo Poblacional"/>
    <s v="Desplazamiento"/>
    <s v="Homicidio"/>
    <m/>
    <s v="Beneficiario"/>
    <m/>
    <s v="SIN DATO"/>
    <s v="Negro, afrocolombiano"/>
    <s v="Mocoa"/>
    <m/>
    <n v="314445905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22/02/2022"/>
    <n v="2464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51584312"/>
    <s v="CC51584312"/>
    <s v="DIGNA"/>
    <s v="NIDIA"/>
    <s v="RUEDA"/>
    <s v="CASANOVA"/>
    <d v="1954-05-15T00:00:00"/>
    <n v="65"/>
    <n v="6"/>
    <s v="Persona mayor"/>
    <s v="Otro Grupo Poblacional"/>
    <s v="Ninguno"/>
    <s v="Ninguno"/>
    <m/>
    <s v="Beneficiario"/>
    <m/>
    <s v="SIN DATO"/>
    <s v="Ninguna"/>
    <s v="Orito"/>
    <m/>
    <n v="3146543329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8/02/2022"/>
    <n v="1970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3061990"/>
    <s v="CC13061990"/>
    <s v="FRANCISCO"/>
    <s v="ANTONIO"/>
    <s v="ROSERO"/>
    <s v="AREVALO"/>
    <d v="1961-12-10T00:00:00"/>
    <n v="60"/>
    <n v="6"/>
    <s v="Persona mayor"/>
    <s v="Otro Grupo Poblacional"/>
    <s v="Ninguno"/>
    <s v="Ninguno"/>
    <m/>
    <s v="Beneficiario"/>
    <m/>
    <s v="SIN DATO"/>
    <s v="Ninguna"/>
    <s v="Orito"/>
    <m/>
    <n v="3113543275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3/02/2022"/>
    <n v="2401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Sustituto Pensional"/>
    <s v="AC"/>
    <m/>
    <s v="CC"/>
    <n v="4110060"/>
    <s v="CC4110060"/>
    <s v="MARIA"/>
    <s v="TRANSITO"/>
    <s v="CASTILLO"/>
    <s v="NOAP"/>
    <d v="1949-10-19T00:00:00"/>
    <n v="72"/>
    <n v="6"/>
    <s v="Persona mayor"/>
    <s v="Otro Grupo Poblacional"/>
    <s v="Ninguno"/>
    <s v="Ninguno"/>
    <m/>
    <s v="Beneficiario"/>
    <m/>
    <s v="SIN DATO"/>
    <s v="Ninguna"/>
    <s v="Orito"/>
    <m/>
    <n v="3143534527"/>
    <s v="Urbana"/>
    <m/>
    <x v="0"/>
    <x v="2"/>
    <s v="PUTUMAYO"/>
    <x v="2"/>
    <x v="2"/>
    <x v="2"/>
    <s v="I10X"/>
    <m/>
    <m/>
    <m/>
    <s v="Hipertension esencial (primaria)"/>
    <s v="Medicamento"/>
    <n v="1"/>
    <s v="20123645-04"/>
    <s v="LOSARTAN POTASICO 50 MG TABLETAS"/>
    <s v="02/02/2022"/>
    <n v="2136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Pensionado"/>
    <s v="AC"/>
    <m/>
    <s v="CC"/>
    <n v="10190651"/>
    <s v="CC10190651"/>
    <s v="HECTOR"/>
    <m/>
    <s v="OSPINA "/>
    <s v="OSORIO"/>
    <d v="1948-11-25T00:00:00"/>
    <n v="73"/>
    <n v="6"/>
    <s v="Persona mayor"/>
    <s v="Otro Grupo Poblacional"/>
    <s v="Ninguno"/>
    <s v="Ninguno"/>
    <m/>
    <s v="Beneficiario"/>
    <m/>
    <s v="SIN DATO"/>
    <s v="Ninguna"/>
    <s v="Orito"/>
    <m/>
    <n v="3106700666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25"/>
    <s v="TRANSPORTE COMERCIAL TERRESTRE - SIMPLE ORITO ( PUTUMAYO ) A MOCOA ( PUTUMAYO )"/>
    <s v="14/02/2022"/>
    <n v="2361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66840931"/>
    <s v="CC66840931"/>
    <s v="OMAIRA"/>
    <m/>
    <s v="ERAZO"/>
    <s v="MUÑOZ"/>
    <d v="1969-10-21T00:00:00"/>
    <n v="52"/>
    <n v="5"/>
    <s v="Adultez"/>
    <s v="Otro Grupo Poblacional"/>
    <s v="Ninguno"/>
    <s v="Ninguno"/>
    <m/>
    <s v="Beneficiario"/>
    <m/>
    <s v="SIN DATO"/>
    <s v="Ninguna"/>
    <s v="Orito"/>
    <m/>
    <n v="3213867524"/>
    <s v="Urbana"/>
    <m/>
    <x v="0"/>
    <x v="3"/>
    <s v="PUTUMAYO"/>
    <x v="3"/>
    <x v="3"/>
    <x v="3"/>
    <s v="I10X"/>
    <m/>
    <m/>
    <m/>
    <s v="Hipertension esencial (primaria)"/>
    <s v="Procedimiento"/>
    <n v="1"/>
    <s v="00T0000314"/>
    <s v="TRANSPORTE COMERCIAL TERRESTRE - SIMPLE MOCOA ( PUTUMAYO ) A ORITO ( PUTUMAYO )"/>
    <s v="14/02/2022"/>
    <n v="1746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4880181"/>
    <s v="CC14880181"/>
    <s v="MARCO"/>
    <s v="ROGELIO"/>
    <s v="RIOS"/>
    <s v="BONILLA"/>
    <d v="1959-03-15T00:00:00"/>
    <n v="62"/>
    <n v="6"/>
    <s v="Persona mayor"/>
    <s v="Otro Grupo Poblacional"/>
    <s v="Ninguno"/>
    <s v="Ninguno"/>
    <m/>
    <s v="Beneficiario"/>
    <m/>
    <s v="SIN DATO"/>
    <s v="Ninguna"/>
    <s v="Orito"/>
    <m/>
    <n v="3183817078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427"/>
    <s v="HEMOGLOBINA GLICOSILADA MANUAL O SEMIAUTOMATIZADA"/>
    <s v="08/02/2022"/>
    <n v="1733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245305"/>
    <s v="CC5245305"/>
    <s v="AMANCIO"/>
    <m/>
    <s v="AGREDA "/>
    <s v="MADROÑERO"/>
    <d v="1962-05-27T00:00:00"/>
    <n v="59"/>
    <n v="5"/>
    <s v="Adultez"/>
    <s v="Otro Grupo Poblacional"/>
    <s v="Desplazamiento"/>
    <s v="Desplazamiento forzado"/>
    <m/>
    <s v="Beneficiario"/>
    <m/>
    <s v="SIN DATO"/>
    <s v="Ninguna"/>
    <s v="Orito"/>
    <m/>
    <n v="3143721500"/>
    <s v="Urbana"/>
    <m/>
    <x v="0"/>
    <x v="3"/>
    <s v="PUTUMAYO"/>
    <x v="3"/>
    <x v="3"/>
    <x v="3"/>
    <s v="I10X"/>
    <m/>
    <m/>
    <m/>
    <s v="Hipertension esencial (primaria)"/>
    <s v="Procedimiento"/>
    <n v="1"/>
    <s v="01903856"/>
    <s v="NITROGENO UREICO"/>
    <s v="08/02/2022"/>
    <n v="3866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814"/>
    <s v="CC18142814"/>
    <s v="FELIX"/>
    <s v="ANIBAL"/>
    <s v="BACA"/>
    <s v="ERAZO"/>
    <d v="1961-06-23T00:00:00"/>
    <n v="60"/>
    <n v="6"/>
    <s v="Persona mayor"/>
    <s v="Otro Grupo Poblacional"/>
    <s v="Ninguno"/>
    <s v="Ninguno"/>
    <m/>
    <s v="Beneficiario"/>
    <m/>
    <s v="SIN DATO"/>
    <s v="Ninguna"/>
    <s v="Orito"/>
    <m/>
    <n v="313289231"/>
    <s v="Urbana"/>
    <m/>
    <x v="0"/>
    <x v="2"/>
    <s v="PUTUMAYO"/>
    <x v="2"/>
    <x v="2"/>
    <x v="2"/>
    <s v="I10X"/>
    <m/>
    <m/>
    <m/>
    <s v="Hipertension esencial (primaria)"/>
    <s v="Procedimiento"/>
    <n v="1"/>
    <s v="01895100"/>
    <s v="ELECTROCARDIOGRAMA DE RITMO O DE SUPERFICIE SOD"/>
    <s v="08/02/2022"/>
    <n v="6738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72208852"/>
    <s v="CC72208852"/>
    <s v="EFRAIN"/>
    <m/>
    <s v="REYES"/>
    <s v="RANGEL"/>
    <d v="1975-03-01T00:00:00"/>
    <n v="46"/>
    <n v="5"/>
    <s v="Adultez"/>
    <s v="Otro Grupo Poblacional"/>
    <s v="Ninguno"/>
    <s v="Ninguno"/>
    <m/>
    <s v="Beneficiario"/>
    <m/>
    <s v="SIN DATO"/>
    <s v="Ninguna"/>
    <s v="Orito"/>
    <m/>
    <n v="312205323"/>
    <s v="Urbana"/>
    <m/>
    <x v="0"/>
    <x v="2"/>
    <s v="PUTUMAYO"/>
    <x v="2"/>
    <x v="2"/>
    <x v="2"/>
    <s v="I10X"/>
    <m/>
    <m/>
    <m/>
    <s v="Hipertension esencial (primaria)"/>
    <s v="Procedimiento"/>
    <n v="1"/>
    <s v="01890701"/>
    <s v="CONSULTA DE URGENCIAS POR MEDICINA GENERAL"/>
    <s v="08/02/2022"/>
    <n v="7809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59793014"/>
    <s v="CC59793014"/>
    <s v="FANY"/>
    <s v="RUBIELA"/>
    <s v="PORTILLA"/>
    <s v="VALENCIA"/>
    <d v="1963-06-16T00:00:00"/>
    <n v="58"/>
    <n v="5"/>
    <s v="Adultez"/>
    <s v="Otro Grupo Poblacional"/>
    <s v="Ninguno"/>
    <s v="Ninguno"/>
    <m/>
    <s v="Beneficiario"/>
    <m/>
    <s v="SIN DATO"/>
    <s v="Ninguna"/>
    <s v="Orito"/>
    <m/>
    <n v="3118531604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8/02/2022"/>
    <n v="8101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87453148"/>
    <s v="CC87453148"/>
    <s v="SILVIO"/>
    <s v="OSWALDO"/>
    <s v="PORTILLO"/>
    <s v="VALENCIA"/>
    <d v="1971-10-15T00:00:00"/>
    <n v="50"/>
    <n v="5"/>
    <s v="Adultez"/>
    <s v="Otro Grupo Poblacional"/>
    <s v="Desplazamiento"/>
    <s v="Desplazamiento forzado"/>
    <m/>
    <s v="Beneficiario"/>
    <m/>
    <s v="SIN DATO"/>
    <s v="Ninguna"/>
    <s v="Orito"/>
    <m/>
    <n v="0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08/02/2022"/>
    <n v="1565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1802852"/>
    <s v="CC11802852"/>
    <s v="LUIS "/>
    <s v="FELIPE"/>
    <s v="PALOMEQUE"/>
    <s v="BEJARANO"/>
    <d v="1975-05-18T00:00:00"/>
    <n v="46"/>
    <n v="5"/>
    <s v="Adultez"/>
    <s v="Otro Grupo Poblacional"/>
    <s v="Ninguno"/>
    <s v="Ninguno"/>
    <m/>
    <s v="Beneficiario"/>
    <m/>
    <s v="SIN DATO"/>
    <s v="Ninguna"/>
    <s v="Orito"/>
    <m/>
    <n v="3144859833"/>
    <s v="Urbana"/>
    <m/>
    <x v="0"/>
    <x v="2"/>
    <s v="PUTUMAYO"/>
    <x v="2"/>
    <x v="2"/>
    <x v="2"/>
    <s v="I10X"/>
    <s v="E119"/>
    <s v="N18X"/>
    <m/>
    <s v="Hipertension esencial (primaria)"/>
    <s v="Insumo"/>
    <n v="1"/>
    <s v="00E0000004"/>
    <s v="DURAPREP SOLUCION PARA LAVADO PREQUIRURGICO"/>
    <s v="08/02/2022"/>
    <n v="2639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27480925"/>
    <s v="CC27480925"/>
    <s v="OLIVA "/>
    <s v="DEL CARMEN"/>
    <s v="MUÑOZ"/>
    <s v="MUÑOZ"/>
    <d v="1966-02-27T00:00:00"/>
    <n v="55"/>
    <n v="5"/>
    <s v="Adultez"/>
    <s v="Otro Grupo Poblacional"/>
    <s v="Ninguno"/>
    <s v="Ninguno"/>
    <m/>
    <s v="Beneficiario"/>
    <m/>
    <s v="SIN DATO"/>
    <s v="Ninguna"/>
    <s v="Orito"/>
    <m/>
    <n v="3209704617"/>
    <s v="Urbana"/>
    <m/>
    <x v="0"/>
    <x v="2"/>
    <s v="PUTUMAYO"/>
    <x v="2"/>
    <x v="2"/>
    <x v="2"/>
    <s v="I10X"/>
    <m/>
    <m/>
    <m/>
    <s v="Hipertension esencial (primaria)"/>
    <s v="Medicamento"/>
    <n v="1"/>
    <s v="19933145-03"/>
    <s v="DIPIRONA SODICA 1G/2ML INYECTABLE"/>
    <s v="08/02/2022"/>
    <n v="2304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7490121"/>
    <s v="CC97490121"/>
    <s v="MILTON "/>
    <s v="HENRY"/>
    <s v="SALCEDO"/>
    <s v="MEDINA"/>
    <d v="1973-09-28T00:00:00"/>
    <n v="48"/>
    <n v="5"/>
    <s v="Adultez"/>
    <s v="Otro Grupo Poblacional"/>
    <s v="Desplazamiento"/>
    <s v="Desplazamiento forzado"/>
    <m/>
    <s v="Beneficiario"/>
    <m/>
    <s v="SIN DATO"/>
    <s v="Ninguna"/>
    <s v="Orito"/>
    <m/>
    <n v="3202873749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19947431-06"/>
    <s v="CAPTOPRIL 50 MG"/>
    <s v="08/02/2022"/>
    <n v="1659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69050058"/>
    <s v="CC69050058"/>
    <s v="ROSALBA"/>
    <m/>
    <s v="GARCIA "/>
    <s v="ROZO"/>
    <d v="1958-08-06T00:00:00"/>
    <n v="63"/>
    <n v="6"/>
    <s v="Persona mayor"/>
    <s v="Otro Grupo Poblacional"/>
    <s v="Ninguno"/>
    <s v="Ninguno"/>
    <m/>
    <s v="Beneficiario"/>
    <m/>
    <s v="SIN DATO"/>
    <s v="Ninguna"/>
    <s v="Orito"/>
    <m/>
    <n v="3102288498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20097309-04"/>
    <s v="CLORURO DE SODIO 0.9%"/>
    <s v="08/02/2022"/>
    <n v="2134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9841128"/>
    <s v="CC39841128"/>
    <s v="RUTH "/>
    <m/>
    <s v="DELFINA"/>
    <s v="TREJOS"/>
    <d v="1975-02-16T00:00:00"/>
    <n v="47"/>
    <n v="5"/>
    <s v="Adultez"/>
    <s v="Otro Grupo Poblacional"/>
    <s v="Desplazamiento"/>
    <s v="Amenaza"/>
    <m/>
    <s v="Beneficiario"/>
    <m/>
    <s v="SIN DATO"/>
    <s v="Ninguna"/>
    <s v="Orito"/>
    <m/>
    <n v="3132453245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1890105"/>
    <s v="ATENCION ( VISITA ) DOMICILIARIA - POR ENFERMERIA. -- INCY : PROCEDIMIENTOS REALIZADOS POR ENFERMERA PROFESIONAL O AUXILIAR DE ENFERMERIA BAJO SU ESTRICTA SUPERVISION"/>
    <s v="03/02/2022"/>
    <n v="2020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30704316"/>
    <s v="CC30704316"/>
    <s v="ROSARIO"/>
    <s v="OLGA"/>
    <s v="ROSERO"/>
    <s v="CISNEROS"/>
    <d v="1953-01-01T00:00:00"/>
    <n v="69"/>
    <n v="6"/>
    <s v="Persona mayor"/>
    <s v="Otro Grupo Poblacional"/>
    <s v="Ninguno"/>
    <s v="Ninguno"/>
    <m/>
    <s v="Beneficiario"/>
    <m/>
    <s v="SIN DATO"/>
    <s v="Ninguna"/>
    <s v="Orito"/>
    <m/>
    <n v="3112321946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5/02/2022"/>
    <n v="1941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2976500"/>
    <s v="CC12976500"/>
    <s v="MARIO"/>
    <s v="FERNANDO"/>
    <s v="VELASQUEZ"/>
    <s v="NOAP"/>
    <d v="1962-06-15T00:00:00"/>
    <n v="59"/>
    <n v="5"/>
    <s v="Adultez"/>
    <s v="Otro Grupo Poblacional"/>
    <s v="Ninguno"/>
    <s v="Ninguno"/>
    <m/>
    <s v="Beneficiario"/>
    <m/>
    <s v="SIN DATO"/>
    <s v="Ninguna"/>
    <s v="Orito"/>
    <m/>
    <n v="312359194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7/02/2022"/>
    <n v="1229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Beneficiario"/>
    <s v="AC"/>
    <m/>
    <s v="CC"/>
    <n v="18123667"/>
    <s v="CC18123667"/>
    <s v="HENRY"/>
    <s v="JHONY"/>
    <s v="PORTILLA"/>
    <s v="GOMEZ"/>
    <d v="1963-02-19T00:00:00"/>
    <n v="59"/>
    <n v="5"/>
    <s v="Adultez"/>
    <s v="Otro Grupo Poblacional"/>
    <s v="Ninguno"/>
    <s v="Ninguno"/>
    <m/>
    <s v="Beneficiario"/>
    <m/>
    <s v="SIN DATO"/>
    <s v="Ninguna"/>
    <s v="Orito"/>
    <m/>
    <n v="311278761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4/02/2022"/>
    <n v="26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98337482"/>
    <s v="CC98337482"/>
    <s v="JUAN"/>
    <s v="CARLOS"/>
    <s v="BENAVIDES"/>
    <s v="BRAVO"/>
    <d v="1968-05-30T00:00:00"/>
    <n v="53"/>
    <n v="5"/>
    <s v="Adultez"/>
    <s v="Otro Grupo Poblacional"/>
    <s v="Desplazamiento"/>
    <s v="Desplazamiento forzado"/>
    <m/>
    <s v="Beneficiario"/>
    <m/>
    <s v="SIN DATO"/>
    <s v="Ninguna"/>
    <s v="Orito"/>
    <m/>
    <n v="3222166528"/>
    <s v="Urbana"/>
    <m/>
    <x v="0"/>
    <x v="3"/>
    <s v="PUTUMAYO"/>
    <x v="3"/>
    <x v="3"/>
    <x v="3"/>
    <s v="I10X"/>
    <m/>
    <m/>
    <m/>
    <s v="Hipertension esencial (primaria)"/>
    <s v="Procedimiento"/>
    <n v="1"/>
    <s v="01903895"/>
    <s v="CREATININA EN SUERO U OTROS FLUIDOS"/>
    <s v="14/02/2022"/>
    <n v="69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320"/>
    <s v="86320 - Orito"/>
    <s v="0,673756322543825"/>
    <s v="-76,9431392287817"/>
    <s v="Cotizante docente"/>
    <s v="AC"/>
    <m/>
    <s v="CC"/>
    <n v="18142284"/>
    <s v="CC18142284"/>
    <s v="JULIAN"/>
    <m/>
    <s v="MEZA"/>
    <s v="ANGULO"/>
    <d v="1957-01-07T00:00:00"/>
    <n v="65"/>
    <n v="6"/>
    <s v="Persona mayor"/>
    <s v="Otro Grupo Poblacional"/>
    <s v="Ninguno"/>
    <s v="Ninguno"/>
    <m/>
    <s v="Beneficiario"/>
    <m/>
    <s v="SIN DATO"/>
    <s v="Ninguna"/>
    <s v="Orito"/>
    <m/>
    <n v="3143410190"/>
    <s v="Urbana"/>
    <m/>
    <x v="0"/>
    <x v="3"/>
    <s v="PUTUMAYO"/>
    <x v="3"/>
    <x v="3"/>
    <x v="3"/>
    <s v="I10X"/>
    <m/>
    <m/>
    <m/>
    <s v="Hipertension esencial (primaria)"/>
    <s v="Procedimiento"/>
    <n v="1"/>
    <s v="01907106"/>
    <s v="UROANALISIS"/>
    <s v="14/02/2022"/>
    <n v="8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75176"/>
    <s v="CC3175176"/>
    <s v="AMADEO"/>
    <m/>
    <s v="GURANIZO"/>
    <s v="ANDRADE"/>
    <d v="1975-06-13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3062456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11/02/2022"/>
    <n v="28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2486"/>
    <s v="CC41102486"/>
    <s v="CARMELA"/>
    <s v="FANNY"/>
    <s v="JIMENEZ"/>
    <s v="BENAVIDES"/>
    <d v="1960-07-18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33745204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11/02/2022"/>
    <n v="40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570336"/>
    <s v="CC87570336"/>
    <s v="JORGE"/>
    <s v="ARMANDO"/>
    <s v="CHAMORRO"/>
    <s v="ARCOS"/>
    <d v="1960-04-21T00:00:00"/>
    <n v="58"/>
    <n v="5"/>
    <s v="Adultez"/>
    <s v="Otro Grupo Poblacional"/>
    <s v="Ninguno"/>
    <s v="Ninguno"/>
    <m/>
    <s v="Beneficiario"/>
    <m/>
    <s v="SIN DATO"/>
    <s v="Ninguna"/>
    <s v="Puerto Asís"/>
    <m/>
    <n v="3143153620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2/02/2022"/>
    <n v="35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5006"/>
    <s v="CC18105006"/>
    <s v="LEONARDO"/>
    <m/>
    <s v="VALENCIA"/>
    <s v="RODRIGUEZ"/>
    <d v="1941-02-16T00:00:00"/>
    <n v="77"/>
    <n v="6"/>
    <s v="Persona mayor"/>
    <s v="Otro Grupo Poblacional"/>
    <s v="Ninguno"/>
    <s v="Ninguno"/>
    <m/>
    <s v="Beneficiario"/>
    <m/>
    <s v="SIN DATO"/>
    <s v="Ninguna"/>
    <s v="Puerto Asís"/>
    <m/>
    <n v="311385084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1/02/2022"/>
    <n v="280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13251"/>
    <s v="CC30713251"/>
    <s v="MARIA"/>
    <s v="ALEJANDRINA"/>
    <s v="JURADO"/>
    <s v="SANJUAN"/>
    <d v="1955-11-0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15928997"/>
    <s v="Urbana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17/02/2022"/>
    <n v="23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4729"/>
    <s v="CC41104729"/>
    <s v="JANETH"/>
    <s v="LILIANA"/>
    <s v="LOPEZ "/>
    <s v="MORA"/>
    <d v="1970-08-05T00:00:00"/>
    <n v="48"/>
    <n v="5"/>
    <s v="Adultez"/>
    <s v="Otro Grupo Poblacional"/>
    <s v="Ninguno"/>
    <s v="Ninguno"/>
    <m/>
    <s v="Beneficiario"/>
    <m/>
    <s v="SIN DATO"/>
    <s v="Ninguna"/>
    <s v="Puerto Asís"/>
    <m/>
    <n v="3124326967"/>
    <s v="Urbana"/>
    <m/>
    <x v="0"/>
    <x v="2"/>
    <s v="PUTUMAYO"/>
    <x v="2"/>
    <x v="2"/>
    <x v="2"/>
    <s v="I10X"/>
    <m/>
    <m/>
    <m/>
    <s v="Hipertension esencial (primaria)"/>
    <s v="Procedimiento"/>
    <n v="1"/>
    <s v="01601T01"/>
    <s v="TRASLADO ASISTENCIAL BASICO TERRESTRE PRIMARIO"/>
    <s v="17/02/2022"/>
    <n v="60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556"/>
    <s v="CC18107556"/>
    <s v="RICARDO"/>
    <s v="LEON"/>
    <s v="BENAVIDES"/>
    <s v="GOMEZ"/>
    <d v="1956-12-19T00:00:00"/>
    <n v="61"/>
    <n v="6"/>
    <s v="Persona mayor"/>
    <s v="Otro Grupo Poblacional"/>
    <s v="Ninguno"/>
    <s v="Ninguno"/>
    <m/>
    <s v="Beneficiario"/>
    <m/>
    <s v="SIN DATO"/>
    <s v="Ninguna"/>
    <s v="Puerto Asís"/>
    <m/>
    <n v="3108667658"/>
    <s v="Urbana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17/02/2022"/>
    <n v="24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692"/>
    <s v="CC41101692"/>
    <s v="VALERIA MARIA"/>
    <s v="ESPERANZA "/>
    <s v="BRAVO"/>
    <s v="GALARZA"/>
    <d v="1955-12-09T00:00:00"/>
    <n v="65"/>
    <n v="6"/>
    <s v="Persona mayor"/>
    <s v="Otro Grupo Poblacional"/>
    <s v="Desplazamiento"/>
    <s v="Amenaza"/>
    <m/>
    <s v="Beneficiario"/>
    <m/>
    <s v="SIN DATO"/>
    <s v="Ninguna"/>
    <s v="Puerto Asís"/>
    <m/>
    <n v="3203424765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7/02/2022"/>
    <n v="140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26616207"/>
    <s v="CC26616207"/>
    <s v="RUBIELA"/>
    <m/>
    <s v="SCARPETTA "/>
    <s v="CAMACHO"/>
    <d v="1949-11-14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7/02/2022"/>
    <n v="92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834"/>
    <s v="CC69015834"/>
    <s v="CAICEDO"/>
    <m/>
    <s v="JAQUELINE"/>
    <s v="NOAP"/>
    <d v="1972-05-21T00:00:00"/>
    <n v="47"/>
    <n v="5"/>
    <s v="Adultez"/>
    <s v="Afrocolombiano"/>
    <s v="Desplazamiento"/>
    <s v="Homicidio"/>
    <m/>
    <s v="Beneficiario"/>
    <m/>
    <s v="SIN DATO"/>
    <s v="Negro, afrocolombiano"/>
    <s v="Puerto Asís"/>
    <m/>
    <n v="3114642763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7/02/2022"/>
    <n v="38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45482"/>
    <s v="CC30745482"/>
    <s v="MONTENEGRO"/>
    <s v="GARCIA"/>
    <s v="MIRYAM"/>
    <s v="DEL ROCIO"/>
    <d v="1969-11-05T00:00:00"/>
    <n v="51"/>
    <n v="5"/>
    <s v="Adultez"/>
    <s v="Otro Grupo Poblacional"/>
    <s v="Ninguno"/>
    <s v="Ninguno"/>
    <m/>
    <s v="Beneficiario"/>
    <m/>
    <s v="SIN DATO"/>
    <s v="Ninguna"/>
    <s v="Puerto Asís"/>
    <m/>
    <n v="3202517529"/>
    <s v="Urbana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17/02/2022"/>
    <n v="47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148"/>
    <s v="CC41101148"/>
    <s v="GLORIA"/>
    <s v="SONIA"/>
    <s v="LOPEZ "/>
    <s v="BENAVIDES"/>
    <d v="1956-08-1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18008817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7/02/2022"/>
    <n v="25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389395"/>
    <s v="CC18389395"/>
    <s v="JORGE"/>
    <s v="IVAN"/>
    <s v="OSPINA"/>
    <s v="NOAP"/>
    <d v="1965-07-17T00:00:00"/>
    <n v="55"/>
    <n v="5"/>
    <s v="Adultez"/>
    <s v="Otro Grupo Poblacional"/>
    <s v="Ninguno"/>
    <s v="Ninguno"/>
    <m/>
    <s v="Beneficiario"/>
    <m/>
    <s v="SIN DATO"/>
    <s v="Ninguna"/>
    <s v="Puerto Asís"/>
    <m/>
    <n v="3112311435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7/02/2022"/>
    <n v="13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2962092"/>
    <s v="CC12962092"/>
    <s v="HUGO"/>
    <s v="HERNANDO"/>
    <s v="TABLA "/>
    <s v="RAMIREZ"/>
    <d v="1954-11-08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0278338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10M003"/>
    <s v="INTERNACION COMPLEJIDAD MEDIANA HABITACION TRES CAMAS"/>
    <s v="17/02/2022"/>
    <n v="9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78587332"/>
    <s v="CC78587332"/>
    <s v="HEMEL"/>
    <s v="ANTONIO"/>
    <s v="SOTO"/>
    <s v="NOAP"/>
    <d v="1970-06-19T00:00:00"/>
    <n v="48"/>
    <n v="5"/>
    <s v="Adultez"/>
    <s v="Otro Grupo Poblacional"/>
    <s v="Ninguno"/>
    <s v="Ninguno"/>
    <m/>
    <s v="Beneficiario"/>
    <m/>
    <s v="SIN DATO"/>
    <s v="Ninguna"/>
    <s v="Puerto Asís"/>
    <m/>
    <n v="3105882542"/>
    <s v="Rural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17/02/2022"/>
    <n v="34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4089"/>
    <s v="CC27354089"/>
    <s v="ELSA"/>
    <s v="DEL CARMEN"/>
    <s v="PEÑA"/>
    <s v="HERNANDEZ"/>
    <d v="1953-07-05T00:00:00"/>
    <n v="68"/>
    <n v="6"/>
    <s v="Persona mayor"/>
    <s v="Otro Grupo Poblacional"/>
    <s v="Ninguno"/>
    <s v="Ninguno"/>
    <m/>
    <s v="Beneficiario"/>
    <m/>
    <s v="SIN DATO"/>
    <s v="Ninguna"/>
    <s v="Puerto Asís"/>
    <m/>
    <n v="3114406935"/>
    <s v="Urbana"/>
    <m/>
    <x v="0"/>
    <x v="2"/>
    <s v="PUTUMAYO"/>
    <x v="2"/>
    <x v="2"/>
    <x v="2"/>
    <s v="I10X"/>
    <m/>
    <m/>
    <m/>
    <s v="Hipertension esencial (primaria)"/>
    <s v="Procedimiento"/>
    <n v="1"/>
    <s v="01879111"/>
    <s v="TOMOGRAFIA COMPUTADA DE CRANEO SIMPLE"/>
    <s v="17/02/2022"/>
    <n v="51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5298581"/>
    <s v="CC5298581"/>
    <s v="ROBERTO"/>
    <m/>
    <s v="ACOSTA"/>
    <s v="QUINTERO"/>
    <d v="1955-01-16T00:00:00"/>
    <n v="66"/>
    <n v="6"/>
    <s v="Persona mayor"/>
    <s v="Otro Grupo Poblacional"/>
    <s v="Ninguno"/>
    <s v="Ninguno"/>
    <m/>
    <s v="Beneficiario"/>
    <m/>
    <s v="SIN DATO"/>
    <s v="Ninguna"/>
    <s v="Puerto Asís"/>
    <m/>
    <n v="311596034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81118"/>
    <s v="ECOGRAFIA CEREBRAL TRANSFONTANELAR CON ANALISIS DOPPLER"/>
    <s v="17/02/2022"/>
    <n v="9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69027273"/>
    <s v="CC69027273"/>
    <s v="MARIA"/>
    <s v="JABLEIDY"/>
    <s v="SANCHEZ"/>
    <s v="RAYO"/>
    <d v="1977-07-24T00:00:00"/>
    <n v="42"/>
    <n v="5"/>
    <s v="Adultez"/>
    <s v="Otro Grupo Poblacional"/>
    <s v="Ninguno"/>
    <s v="Ninguno"/>
    <m/>
    <s v="Beneficiario"/>
    <m/>
    <s v="SIN DATO"/>
    <s v="Ninguna"/>
    <s v="Puerto Asís"/>
    <m/>
    <n v="3106253529"/>
    <s v="Urbana"/>
    <m/>
    <x v="0"/>
    <x v="2"/>
    <s v="PUTUMAYO"/>
    <x v="2"/>
    <x v="2"/>
    <x v="2"/>
    <s v="I10X"/>
    <s v="E119"/>
    <m/>
    <m/>
    <s v="Hipertension esencial (primaria)"/>
    <s v="Medicamento"/>
    <n v="1"/>
    <s v="38408-01"/>
    <s v="ORAZOLEÂ® 40"/>
    <s v="17/02/2022"/>
    <n v="9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709377"/>
    <s v="CC4709377"/>
    <s v="MIGUEL"/>
    <s v="ANGEL"/>
    <s v="MONTILLA"/>
    <s v="ORTIZ"/>
    <d v="1968-07-22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34677453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1/02/2022"/>
    <n v="37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1538806"/>
    <s v="CC31538806"/>
    <s v="SANDRA"/>
    <s v="MILENA"/>
    <s v="MINA"/>
    <s v="CHARA"/>
    <d v="1978-04-13T00:00:00"/>
    <n v="40"/>
    <n v="5"/>
    <s v="Adultez"/>
    <s v="Afrocolombiano"/>
    <s v="Ninguno"/>
    <s v="Ninguno"/>
    <m/>
    <s v="Beneficiario"/>
    <m/>
    <s v="SIN DATO"/>
    <s v="Negro, afrocolombiano"/>
    <s v="Puerto Asís"/>
    <m/>
    <n v="314314637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1/02/2022"/>
    <n v="8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4736"/>
    <s v="CC18184736"/>
    <s v="ROBINSON"/>
    <s v="NONE"/>
    <s v="JIMENEZ"/>
    <s v="ZOLANO"/>
    <d v="1972-11-04T00:00:00"/>
    <n v="46"/>
    <n v="5"/>
    <s v="Adultez"/>
    <s v="Otro Grupo Poblacional"/>
    <s v="Ninguno"/>
    <s v="Ninguno"/>
    <m/>
    <s v="Beneficiario"/>
    <m/>
    <s v="SIN DATO"/>
    <s v="Negro, afrocolombiano"/>
    <s v="Puerto Asís"/>
    <m/>
    <n v="3215643255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3/02/2022"/>
    <n v="15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07693"/>
    <s v="CC18107693"/>
    <s v="IGNACIO"/>
    <m/>
    <s v="VARGAS"/>
    <s v="NOAP"/>
    <d v="1957-06-22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123682989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0T0001038"/>
    <s v="TRANSPORTE COMERCIAL TERRESTRE - SIMPLE PUERTO ASIS ( PUTUMAYO ) A MOCOA ( PUTUMAYO )"/>
    <s v="11/02/2022"/>
    <n v="9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3142"/>
    <s v="CC69023142"/>
    <s v="MARIBEL"/>
    <s v="DALILA"/>
    <s v="VELASQUEZ"/>
    <s v="DIAZ"/>
    <d v="1982-09-21T00:00:00"/>
    <n v="37"/>
    <n v="5"/>
    <s v="Adultez"/>
    <s v="Otro Grupo Poblacional"/>
    <s v="Desplazamiento"/>
    <s v="Homicidio"/>
    <m/>
    <s v="Beneficiario"/>
    <m/>
    <s v="SIN DATO"/>
    <s v="Ninguna"/>
    <s v="Puerto Asís"/>
    <m/>
    <n v="3224191494"/>
    <s v="Rural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5/02/2022"/>
    <n v="5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2982395"/>
    <s v="CC12982395"/>
    <s v="DIEGO"/>
    <s v="MARIA"/>
    <s v="CORDOBA"/>
    <s v="MELO"/>
    <d v="1963-08-30T00:00:00"/>
    <n v="55"/>
    <n v="5"/>
    <s v="Adultez"/>
    <s v="Otro Grupo Poblacional"/>
    <s v="Ninguno"/>
    <s v="Ninguno"/>
    <m/>
    <s v="Beneficiario"/>
    <m/>
    <s v="SIN DATO"/>
    <s v="Ninguna"/>
    <s v="Puerto Asís"/>
    <m/>
    <n v="3138304237"/>
    <s v="Urbana"/>
    <m/>
    <x v="0"/>
    <x v="2"/>
    <s v="PUTUMAYO"/>
    <x v="2"/>
    <x v="2"/>
    <x v="2"/>
    <s v="I10X"/>
    <s v="N18X"/>
    <m/>
    <m/>
    <s v="Hipertension esencial (primaria)"/>
    <s v="Procedimiento"/>
    <n v="1"/>
    <s v="00T0000315"/>
    <s v="TRANSPORTE COMERCIAL TERRESTRE - SIMPLE MOCOA ( PUTUMAYO ) A PUERTO ASIS ( PUTUMAYO )"/>
    <s v="11/02/2022"/>
    <n v="13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12"/>
    <s v="CC41102012"/>
    <s v="ROSA"/>
    <s v="ABDIAS"/>
    <s v="ANGULO"/>
    <s v="RIVADENEIRA"/>
    <d v="1957-11-19T00:00:00"/>
    <n v="61"/>
    <n v="6"/>
    <s v="Persona mayor"/>
    <s v="Afrocolombiano"/>
    <s v="Ninguno"/>
    <s v="Ninguno"/>
    <m/>
    <s v="Beneficiario"/>
    <m/>
    <s v="SIN DATO"/>
    <s v="Negro, afrocolombiano"/>
    <s v="Puerto Asís"/>
    <m/>
    <n v="3118474077"/>
    <s v="Urbana"/>
    <m/>
    <x v="0"/>
    <x v="3"/>
    <s v="PUTUMAYO"/>
    <x v="3"/>
    <x v="3"/>
    <x v="3"/>
    <s v="I10X"/>
    <m/>
    <m/>
    <m/>
    <s v="Hipertension esencial (primaria)"/>
    <s v="Procedimiento"/>
    <n v="1"/>
    <s v="01890101"/>
    <s v="ATENCION ( VISITA ) DOMICILIARIA - POR MEDICINA GENERAL"/>
    <s v="03/02/2022"/>
    <n v="30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48"/>
    <s v="CC18109948"/>
    <s v="HENRY"/>
    <s v="WILLIAM"/>
    <s v="VELASCO"/>
    <s v="LEGARDA"/>
    <d v="1963-02-12T00:00:00"/>
    <n v="56"/>
    <n v="5"/>
    <s v="Adultez"/>
    <s v="Otro Grupo Poblacional"/>
    <s v="Ninguno"/>
    <s v="Ninguno"/>
    <m/>
    <s v="Beneficiario"/>
    <m/>
    <s v="SIN DATO"/>
    <s v="Ninguna"/>
    <s v="Puerto Asís"/>
    <m/>
    <n v="310589205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8/02/2022"/>
    <n v="22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348542"/>
    <s v="CC5348542"/>
    <s v="FRANCO"/>
    <s v="HERNANDO"/>
    <s v="BASTIDAS"/>
    <s v="GUERRERO"/>
    <d v="1956-02-29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208378775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18/02/2022"/>
    <n v="22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10912"/>
    <s v="CC18110912"/>
    <s v="WILLIAM"/>
    <s v="HERNAN"/>
    <s v="PENAGOS"/>
    <s v="CHAVEZ"/>
    <d v="1967-03-03T00:00:00"/>
    <n v="54"/>
    <n v="5"/>
    <s v="Adultez"/>
    <s v="Otro Grupo Poblacional"/>
    <s v="Ninguno"/>
    <s v="Ninguno"/>
    <m/>
    <s v="Beneficiario"/>
    <m/>
    <s v="SIN DATO"/>
    <s v="Ninguna"/>
    <s v="Puerto Asís"/>
    <m/>
    <n v="3142966914"/>
    <s v="Urbana"/>
    <m/>
    <x v="0"/>
    <x v="3"/>
    <s v="PUTUMAYO"/>
    <x v="3"/>
    <x v="3"/>
    <x v="3"/>
    <s v="I10X"/>
    <m/>
    <m/>
    <m/>
    <s v="Hipertension esencial (primaria)"/>
    <s v="Procedimiento"/>
    <n v="1"/>
    <s v="01903026"/>
    <s v="MICROALBUMINURIA AUTOMATIZADA EN ORINA PARCIAL"/>
    <s v="14/02/2022"/>
    <n v="22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881"/>
    <s v="CC41103881"/>
    <s v="NIDIA "/>
    <s v="DEL SOCORRO"/>
    <s v="RODRIGUEZ"/>
    <s v="YELA"/>
    <d v="1964-02-10T00:00:00"/>
    <n v="57"/>
    <n v="5"/>
    <s v="Adultez"/>
    <s v="Afrocolombiano"/>
    <s v="Ninguno"/>
    <s v="Ninguno"/>
    <m/>
    <s v="Beneficiario"/>
    <m/>
    <s v="SIN DATO"/>
    <s v="Negro, afrocolombiano"/>
    <s v="Puerto Asís"/>
    <m/>
    <n v="3125956596"/>
    <s v="Urbana"/>
    <m/>
    <x v="0"/>
    <x v="3"/>
    <s v="PUTUMAYO"/>
    <x v="3"/>
    <x v="3"/>
    <x v="3"/>
    <s v="I10X"/>
    <m/>
    <m/>
    <m/>
    <s v="Hipertension esencial (primaria)"/>
    <s v="Procedimiento"/>
    <n v="1"/>
    <s v="01904921"/>
    <s v="TIROXINA LIBRE"/>
    <s v="14/02/2022"/>
    <n v="74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7901"/>
    <s v="CC18107901"/>
    <s v="HERNAN"/>
    <s v="GONZALO"/>
    <s v="CORAL"/>
    <s v="LUNA"/>
    <d v="1956-07-10T00:00:00"/>
    <n v="62"/>
    <n v="6"/>
    <s v="Persona mayor"/>
    <s v="Otro Grupo Poblacional"/>
    <s v="Ninguno"/>
    <s v="Ninguno"/>
    <m/>
    <s v="Beneficiario"/>
    <m/>
    <s v="SIN DATO"/>
    <s v="Ninguna"/>
    <s v="Puerto Asís"/>
    <m/>
    <s v="3158569359 3115146052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4902"/>
    <s v="HORMONA ESTIMULANTE DEL TIROIDES"/>
    <s v="14/02/2022"/>
    <n v="25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94"/>
    <s v="CC41101094"/>
    <s v="AMPARO"/>
    <m/>
    <s v="OSORIO"/>
    <s v="RESTREPO"/>
    <d v="1954-01-20T00:00:00"/>
    <n v="67"/>
    <n v="6"/>
    <s v="Persona mayor"/>
    <s v="Otro Grupo Poblacional"/>
    <s v="Ninguno"/>
    <s v="Ninguno"/>
    <m/>
    <s v="Beneficiario"/>
    <m/>
    <s v="SIN DATO"/>
    <s v="Ninguna"/>
    <s v="Puerto Asís"/>
    <m/>
    <s v="3213220332 3123536104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5"/>
    <s v="COLESTEROL DE ALTA DENSIDAD"/>
    <s v="10/02/2022"/>
    <n v="14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1069"/>
    <s v="CC35891069"/>
    <s v="JACKSY"/>
    <s v="GEOVVANY"/>
    <s v="PALACIOS"/>
    <s v="ALVAREZ"/>
    <d v="1975-06-12T00:00:00"/>
    <n v="46"/>
    <n v="5"/>
    <s v="Adultez"/>
    <s v="Otro Grupo Poblacional"/>
    <s v="Ninguno"/>
    <s v="Ninguno"/>
    <m/>
    <s v="Beneficiario"/>
    <m/>
    <s v="SIN DATO"/>
    <s v="Ninguna"/>
    <s v="Puerto Asís"/>
    <m/>
    <n v="317382556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68"/>
    <s v="TRIGLICERIDOS"/>
    <s v="10/02/2022"/>
    <n v="14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590"/>
    <s v="CC69026590"/>
    <s v="YORCELY"/>
    <m/>
    <s v="MELECIO"/>
    <s v="CAICEDO"/>
    <d v="1975-06-16T00:00:00"/>
    <n v="46"/>
    <n v="5"/>
    <s v="Adultez"/>
    <s v="Afrocolombiano"/>
    <s v="Ninguno"/>
    <s v="Ninguno"/>
    <m/>
    <s v="Beneficiario"/>
    <m/>
    <s v="SIN DATO"/>
    <s v="Negro, afrocolombiano"/>
    <s v="Puerto Asís"/>
    <m/>
    <n v="3213765300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8"/>
    <s v="COLESTEROL TOTAL"/>
    <s v="10/02/2022"/>
    <n v="13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39273345"/>
    <s v="CC39273345"/>
    <s v="LUZ "/>
    <s v="AMPARO"/>
    <s v="ARROYO"/>
    <s v="MARTINEZ"/>
    <d v="1967-07-20T00:00:00"/>
    <n v="54"/>
    <n v="5"/>
    <s v="Adultez"/>
    <s v="Otro Grupo Poblacional"/>
    <s v="Ninguno"/>
    <s v="Ninguno"/>
    <m/>
    <s v="Beneficiario"/>
    <m/>
    <s v="SIN DATO"/>
    <s v="Ninguna"/>
    <s v="Puerto Asís"/>
    <m/>
    <s v="3125544142 - 312305779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04/02/2022"/>
    <n v="46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7480538"/>
    <s v="CC97480538"/>
    <s v="JULIO"/>
    <s v="ARCESIO"/>
    <s v="MORA "/>
    <s v="PANTOJA"/>
    <d v="1974-04-03T00:00:00"/>
    <n v="48"/>
    <n v="5"/>
    <s v="Adultez"/>
    <s v="Otro Grupo Poblacional"/>
    <s v="Ninguno"/>
    <s v="Ninguno"/>
    <m/>
    <s v="Beneficiario"/>
    <m/>
    <s v="SIN DATO"/>
    <s v="Ninguna"/>
    <s v="Puerto Asís"/>
    <m/>
    <n v="3173772770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2/02/2022"/>
    <n v="60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009"/>
    <s v="CC41102009"/>
    <s v="NOHORA"/>
    <s v="VIRGINIA"/>
    <s v="CUELLAR"/>
    <s v="NOAP"/>
    <d v="1959-01-26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2554838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3/02/2022"/>
    <n v="27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041"/>
    <s v="CC41101041"/>
    <s v="ANA "/>
    <s v="MERY"/>
    <s v="BURGOS"/>
    <s v="ARCINIEGAS"/>
    <d v="1956-09-17T00:00:00"/>
    <n v="65"/>
    <n v="6"/>
    <s v="Persona mayor"/>
    <s v="Otro Grupo Poblacional"/>
    <s v="Ninguno"/>
    <s v="Ninguno"/>
    <m/>
    <s v="Beneficiario"/>
    <m/>
    <s v="SIN DATO"/>
    <s v="Ninguna"/>
    <s v="Puerto Asís"/>
    <m/>
    <s v="3143104682 3102630576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21/02/2022"/>
    <n v="23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5894405"/>
    <s v="CC35894405"/>
    <s v="KEISSY "/>
    <s v="LUCIOLA"/>
    <s v="CONRADO"/>
    <s v="MENA"/>
    <d v="1980-12-21T00:00:00"/>
    <n v="41"/>
    <n v="5"/>
    <s v="Adultez"/>
    <s v="Afrocolombiano"/>
    <s v="Ninguno"/>
    <s v="Ninguno"/>
    <m/>
    <s v="Beneficiario"/>
    <m/>
    <s v="SIN DATO"/>
    <s v="Ninguna"/>
    <s v="Puerto Asís"/>
    <m/>
    <n v="3174916579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895001"/>
    <s v="MONITOREO ELECTROCARDIOGRAFICO CONTINUO ( HOLTER )"/>
    <s v="11/02/2022"/>
    <n v="10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9111957"/>
    <s v="CC29111957"/>
    <s v="DALIA"/>
    <s v="MILENA"/>
    <s v="CORTES"/>
    <s v="RIVADENEIRA"/>
    <d v="1978-10-31T00:00:00"/>
    <n v="43"/>
    <n v="5"/>
    <s v="Adultez"/>
    <s v="Otro Grupo Poblacional"/>
    <s v="Ninguno"/>
    <s v="Ninguno"/>
    <m/>
    <s v="Beneficiario"/>
    <m/>
    <s v="SIN DATO"/>
    <s v="Ninguna"/>
    <s v="Puerto Asís"/>
    <m/>
    <n v="3143812297"/>
    <s v="Urbana"/>
    <m/>
    <x v="0"/>
    <x v="5"/>
    <s v="PUTUMAYO"/>
    <x v="5"/>
    <x v="5"/>
    <x v="5"/>
    <s v="I10X"/>
    <m/>
    <m/>
    <m/>
    <s v="Hipertension esencial (primaria)"/>
    <s v="Procedimiento"/>
    <n v="1"/>
    <s v="00T0000352"/>
    <s v="TRANSPORTE COMERCIAL TERRESTRE - SIMPLE VALLE DEL GUAMUEZ ( PUTUMAYO ) A MOCOA ( PUTUMAYO )"/>
    <s v="12/02/2022"/>
    <n v="41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266"/>
    <s v="CC18109266"/>
    <s v="ANTONIO"/>
    <s v="ROMILIO"/>
    <s v="CORREA"/>
    <s v="CORTEZ"/>
    <d v="1968-01-28T00:00:00"/>
    <n v="54"/>
    <n v="5"/>
    <s v="Adultez"/>
    <s v="Otro Grupo Poblacional"/>
    <s v="Ninguno"/>
    <s v="Ninguno"/>
    <m/>
    <s v="Beneficiario"/>
    <m/>
    <s v="SIN DATO"/>
    <s v="Ninguna"/>
    <s v="Puerto Asís"/>
    <m/>
    <n v="3209138549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11/02/2022"/>
    <n v="13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6780207"/>
    <s v="CC36780207"/>
    <s v="MARIELA"/>
    <m/>
    <s v="TORRES"/>
    <s v="JAIMES"/>
    <d v="1957-03-05T00:00:00"/>
    <n v="64"/>
    <n v="6"/>
    <s v="Persona mayor"/>
    <s v="Otro Grupo Poblacional"/>
    <s v="Ninguno"/>
    <s v="Ninguno"/>
    <m/>
    <s v="Beneficiario"/>
    <m/>
    <s v="SIN DATO"/>
    <s v="Ninguna"/>
    <s v="Puerto Asís"/>
    <m/>
    <n v="3208479385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03/02/2022"/>
    <n v="38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10"/>
    <s v="CC18109910"/>
    <s v="LUIS "/>
    <s v="EDUARDO"/>
    <s v="TONGUINO"/>
    <s v="FAJARDO"/>
    <d v="1964-02-16T00:00:00"/>
    <n v="58"/>
    <n v="5"/>
    <s v="Adultez"/>
    <s v="Otro Grupo Poblacional"/>
    <s v="Ninguno"/>
    <s v="Ninguno"/>
    <m/>
    <s v="Beneficiario"/>
    <m/>
    <s v="SIN DATO"/>
    <s v="Ninguna"/>
    <s v="Puerto Asís"/>
    <m/>
    <n v="3143205392"/>
    <s v="Urbana"/>
    <m/>
    <x v="0"/>
    <x v="2"/>
    <s v="PUTUMAYO"/>
    <x v="2"/>
    <x v="2"/>
    <x v="2"/>
    <s v="I10X"/>
    <m/>
    <m/>
    <m/>
    <s v="Hipertension esencial (primaria)"/>
    <s v="Medicamento"/>
    <n v="1"/>
    <s v="19932984-14"/>
    <s v="LOSARTAN 50 MG"/>
    <s v="10/02/2022"/>
    <n v="280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0779769"/>
    <s v="CC40779769"/>
    <s v="SANDRA"/>
    <s v="LILIANA"/>
    <s v="JIMENEZ"/>
    <s v="SCARPETA"/>
    <d v="1974-02-27T00:00:00"/>
    <n v="47"/>
    <n v="5"/>
    <s v="Adultez"/>
    <s v="Otro Grupo Poblacional"/>
    <s v="Ninguno"/>
    <s v="Ninguno"/>
    <m/>
    <s v="Beneficiario"/>
    <m/>
    <s v="SIN DATO"/>
    <s v="Ninguna"/>
    <s v="Puerto Asís"/>
    <m/>
    <n v="3102631440"/>
    <s v="Urbana"/>
    <m/>
    <x v="0"/>
    <x v="2"/>
    <s v="PUTUMAYO"/>
    <x v="2"/>
    <x v="2"/>
    <x v="2"/>
    <s v="I10X"/>
    <m/>
    <m/>
    <m/>
    <s v="Hipertension esencial (primaria)"/>
    <s v="Medicamento"/>
    <n v="1"/>
    <s v="20097309-04"/>
    <s v="CLORURO DE SODIO 0.9%"/>
    <s v="10/02/2022"/>
    <n v="93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83237"/>
    <s v="CC18183237"/>
    <s v="EIBAR"/>
    <s v="HERMONGENES"/>
    <s v="ANZASOY"/>
    <s v="ERAZO"/>
    <d v="1969-07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32305919"/>
    <s v="Urbana"/>
    <m/>
    <x v="0"/>
    <x v="2"/>
    <s v="PUTUMAYO"/>
    <x v="2"/>
    <x v="2"/>
    <x v="2"/>
    <s v="I10X"/>
    <m/>
    <m/>
    <m/>
    <s v="Hipertension esencial (primaria)"/>
    <s v="Medicamento"/>
    <n v="1"/>
    <s v="19943745-02"/>
    <s v="BISACODILO 5 MG TABLETA RECUBIERTA DE LIBERACION RETARDADA"/>
    <s v="10/02/2022"/>
    <n v="35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33458"/>
    <s v="CC30733458"/>
    <s v="PATRICIA"/>
    <s v="DEL SOCORRO"/>
    <s v="REALPE"/>
    <s v="TORRES"/>
    <d v="1966-04-08T00:00:00"/>
    <n v="55"/>
    <n v="5"/>
    <s v="Adultez"/>
    <s v="Otro Grupo Poblacional"/>
    <s v="Desplazamiento"/>
    <s v="Perdida de Bienes Muebles o Inmuebles"/>
    <m/>
    <s v="Beneficiario"/>
    <m/>
    <s v="SIN DATO"/>
    <s v="Ninguna"/>
    <s v="Puerto Asís"/>
    <m/>
    <n v="3207872908"/>
    <s v="Urbana"/>
    <m/>
    <x v="0"/>
    <x v="2"/>
    <s v="PUTUMAYO"/>
    <x v="2"/>
    <x v="2"/>
    <x v="2"/>
    <s v="I10X"/>
    <m/>
    <m/>
    <m/>
    <s v="Hipertension esencial (primaria)"/>
    <s v="Medicamento"/>
    <n v="1"/>
    <s v="19969624-02"/>
    <s v="METOCLOPRAMIDA 10MG/2ML SOLUCION INYECTABLE"/>
    <s v="10/02/2022"/>
    <n v="21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1599"/>
    <s v="CC41101599"/>
    <s v="IRMA"/>
    <s v="ALICIA"/>
    <s v="CHAPAÑ"/>
    <s v="PETEVI"/>
    <d v="1956-09-24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08953089"/>
    <s v="Urbana"/>
    <m/>
    <x v="0"/>
    <x v="2"/>
    <s v="PUTUMAYO"/>
    <x v="2"/>
    <x v="2"/>
    <x v="2"/>
    <s v="I10X"/>
    <s v="E119"/>
    <s v="N18X"/>
    <m/>
    <s v="Hipertension esencial (primaria)"/>
    <s v="Medicamento"/>
    <n v="1"/>
    <s v="38408-01"/>
    <s v="ORAZOLEÂ® 40"/>
    <s v="10/02/2022"/>
    <n v="70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3737"/>
    <s v="CC41103737"/>
    <s v="TERESA"/>
    <s v="DE JESUS"/>
    <s v="NOGUERA"/>
    <s v="FUENMAYOR"/>
    <d v="1965-01-08T00:00:00"/>
    <n v="57"/>
    <n v="5"/>
    <s v="Adultez"/>
    <s v="Otro Grupo Poblacional"/>
    <s v="Ninguno"/>
    <s v="Ninguno"/>
    <m/>
    <s v="Beneficiario"/>
    <m/>
    <s v="SIN DATO"/>
    <s v="Ninguna"/>
    <s v="Puerto Asís"/>
    <m/>
    <s v="3108558517 3176165631 3112639649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0/02/2022"/>
    <n v="48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5372"/>
    <s v="CC18125372"/>
    <s v="ARIEL"/>
    <s v="OSWALDO"/>
    <s v="MONCAYO"/>
    <s v="GOMEZ"/>
    <d v="1970-06-30T00:00:00"/>
    <n v="51"/>
    <n v="5"/>
    <s v="Adultez"/>
    <s v="Otro Grupo Poblacional"/>
    <s v="Desplazamiento"/>
    <s v="Desplazamiento forzado"/>
    <m/>
    <s v="Beneficiario"/>
    <m/>
    <s v="SIN DATO"/>
    <s v="Ninguna"/>
    <s v="Puerto Asís"/>
    <m/>
    <n v="3124022128"/>
    <s v="Urbana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10/02/2022"/>
    <n v="34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9565585"/>
    <s v="CC39565585"/>
    <s v="FANNY"/>
    <m/>
    <s v="FILO"/>
    <s v="SILVA"/>
    <d v="1969-11-09T00:00:00"/>
    <n v="52"/>
    <n v="5"/>
    <s v="Adultez"/>
    <s v="Afrocolombiano"/>
    <s v="Ninguno"/>
    <s v="Ninguno"/>
    <m/>
    <s v="Beneficiario"/>
    <m/>
    <s v="SIN DATO"/>
    <s v="Negro, afrocolombiano"/>
    <s v="Puerto Asís"/>
    <m/>
    <n v="3155863429"/>
    <s v="Urbana"/>
    <m/>
    <x v="0"/>
    <x v="2"/>
    <s v="PUTUMAYO"/>
    <x v="2"/>
    <x v="2"/>
    <x v="2"/>
    <s v="I10X"/>
    <s v="E119"/>
    <m/>
    <m/>
    <s v="Hipertension esencial (primaria)"/>
    <s v="Insumo"/>
    <n v="1"/>
    <s v="00E0000004"/>
    <s v="DURAPREP SOLUCION PARA LAVADO PREQUIRURGICO"/>
    <s v="10/02/2022"/>
    <n v="1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3140"/>
    <s v="CC41103140"/>
    <s v="LUZ"/>
    <s v="STELLA"/>
    <s v="GIRON"/>
    <s v="REYES"/>
    <d v="1958-06-19T00:00:00"/>
    <n v="63"/>
    <n v="6"/>
    <s v="Persona mayor"/>
    <s v="Otro Grupo Poblacional"/>
    <s v="Desplazamiento"/>
    <s v="Homicidio"/>
    <m/>
    <s v="Beneficiario"/>
    <m/>
    <s v="SIN DATO"/>
    <s v="Ninguna"/>
    <s v="Puerto Asís"/>
    <m/>
    <n v="3143055282"/>
    <s v="Urbana"/>
    <m/>
    <x v="0"/>
    <x v="2"/>
    <s v="PUTUMAYO"/>
    <x v="2"/>
    <x v="2"/>
    <x v="2"/>
    <s v="I10X"/>
    <m/>
    <m/>
    <m/>
    <s v="Hipertension esencial (primaria)"/>
    <s v="Procedimiento"/>
    <n v="1"/>
    <s v="0110M003"/>
    <s v="INTERNACION COMPLEJIDAD MEDIANA HABITACION TRES CAMAS"/>
    <s v="10/02/2022"/>
    <n v="35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8124048"/>
    <s v="CC18124048"/>
    <s v="JOSE"/>
    <s v="ELIAS"/>
    <s v="BURBANO"/>
    <s v="IJAJI"/>
    <d v="1964-10-12T00:00:00"/>
    <n v="57"/>
    <n v="5"/>
    <s v="Adultez"/>
    <s v="Indigente"/>
    <s v="Desplazamiento"/>
    <s v="Homicidio"/>
    <m/>
    <s v="Beneficiario"/>
    <m/>
    <s v="SIN DATO"/>
    <s v="Ninguna"/>
    <s v="Puerto Asís"/>
    <m/>
    <n v="312356208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6/02/2022"/>
    <n v="38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98381024"/>
    <s v="CC98381024"/>
    <s v="HEBERTH"/>
    <m/>
    <s v="MORA "/>
    <s v="MUÑOZ"/>
    <d v="1969-11-02T00:00:00"/>
    <n v="52"/>
    <n v="5"/>
    <s v="Adultez"/>
    <s v="Otro Grupo Poblacional"/>
    <s v="Ninguno"/>
    <s v="Ninguno"/>
    <m/>
    <s v="Beneficiario"/>
    <m/>
    <s v="SIN DATO"/>
    <s v="Ninguna"/>
    <s v="Puerto Asís"/>
    <m/>
    <n v="310775290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15/02/2022"/>
    <n v="41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076381464"/>
    <s v="CC1076381464"/>
    <s v="DAMARYS"/>
    <m/>
    <s v="MURILLO"/>
    <s v="ANDRADE"/>
    <d v="1985-02-04T00:00:00"/>
    <n v="37"/>
    <n v="5"/>
    <s v="Adultez"/>
    <s v="Afrocolombiano"/>
    <s v="Ninguno"/>
    <s v="Ninguno"/>
    <m/>
    <s v="Beneficiario"/>
    <m/>
    <s v="SIN DATO"/>
    <s v="Negro, afrocolombiano"/>
    <s v="Puerto Asís"/>
    <m/>
    <n v="3162252642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20099616-11"/>
    <s v="CARVEDILOL 12.5 MG"/>
    <s v="26/02/2022"/>
    <n v="61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0704655"/>
    <s v="CC30704655"/>
    <s v="LUZ"/>
    <s v="MARIA"/>
    <s v="MERA"/>
    <s v="HERNANDEZ"/>
    <d v="1952-06-22T00:00:00"/>
    <n v="69"/>
    <n v="6"/>
    <s v="Persona mayor"/>
    <s v="Otro Grupo Poblacional"/>
    <s v="Ninguno"/>
    <s v="Ninguno"/>
    <m/>
    <s v="Beneficiario"/>
    <m/>
    <s v="SIN DATO"/>
    <s v="Ninguna"/>
    <s v="Puerto Asís"/>
    <m/>
    <n v="3112229849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212854-02"/>
    <s v="FLUOXETINA CAPSULAS 20 MG"/>
    <s v="26/02/2022"/>
    <n v="39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3885454"/>
    <s v="CC3885454"/>
    <s v="JUAN"/>
    <s v="ALCIDES"/>
    <s v="VALDEZ"/>
    <s v="REYES"/>
    <d v="1973-05-06T00:00:00"/>
    <n v="48"/>
    <n v="5"/>
    <s v="Adultez"/>
    <s v="Afrocolombiano"/>
    <s v="Desplazamiento"/>
    <s v="Homicidio"/>
    <m/>
    <s v="Beneficiario"/>
    <m/>
    <s v="SIN DATO"/>
    <s v="Negro, afrocolombiano"/>
    <s v="Puerto Asís"/>
    <m/>
    <n v="3216570105"/>
    <s v="Urbana"/>
    <m/>
    <x v="0"/>
    <x v="0"/>
    <s v="PUTUMAYO"/>
    <x v="0"/>
    <x v="0"/>
    <x v="0"/>
    <s v="I10X"/>
    <m/>
    <m/>
    <m/>
    <s v="Hipertension esencial (primaria)"/>
    <s v="Medicamento"/>
    <n v="1"/>
    <s v="20096037-03"/>
    <s v="WARFARINA 5 MG TABLETAS"/>
    <s v="26/02/2022"/>
    <n v="57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7572650"/>
    <s v="CC7572650"/>
    <s v="HUMBERTO"/>
    <m/>
    <s v="TRILLOS "/>
    <s v="BUSTAMANTE"/>
    <d v="1983-04-10T00:00:00"/>
    <n v="38"/>
    <n v="5"/>
    <s v="Adultez"/>
    <s v="Otro Grupo Poblacional"/>
    <s v="Ninguno"/>
    <s v="Ninguno"/>
    <m/>
    <s v="Beneficiario"/>
    <m/>
    <s v="SIN DATO"/>
    <s v="Ninguna"/>
    <s v="Puerto Asís"/>
    <m/>
    <n v="3176829910"/>
    <s v="Urbana"/>
    <m/>
    <x v="0"/>
    <x v="0"/>
    <s v="PUTUMAYO"/>
    <x v="0"/>
    <x v="0"/>
    <x v="0"/>
    <s v="I10X"/>
    <m/>
    <m/>
    <m/>
    <s v="Hipertension esencial (primaria)"/>
    <s v="Medicamento"/>
    <n v="1"/>
    <s v="20096034-03"/>
    <s v="DIFENHIDRAMINA CLORHIDRATO 50 MG CAPSULAS."/>
    <s v="26/02/2022"/>
    <n v="44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13854"/>
    <s v="CC27313854"/>
    <s v="BLANCA"/>
    <s v="LIBIA"/>
    <s v="CARREARA"/>
    <s v="DE BOLAÑOS"/>
    <d v="1950-06-05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66976969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1"/>
    <s v="CONSULTA DE PRIMERA VEZ POR MEDICINA GENERAL"/>
    <s v="03/02/2022"/>
    <n v="69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1787249"/>
    <s v="CC51787249"/>
    <s v="MARIA "/>
    <s v="EUGENIA"/>
    <s v="MONTENEGRO"/>
    <s v="GARCIA"/>
    <d v="1969-05-27T00:00:00"/>
    <n v="52"/>
    <n v="5"/>
    <s v="Adultez"/>
    <s v="Otro Grupo Poblacional"/>
    <s v="Ninguno"/>
    <s v="Ninguno"/>
    <m/>
    <s v="Beneficiario"/>
    <m/>
    <s v="SIN DATO"/>
    <s v="Ninguna"/>
    <s v="Puerto Asís"/>
    <m/>
    <n v="3214124003"/>
    <s v="Urbana"/>
    <m/>
    <x v="0"/>
    <x v="0"/>
    <s v="PUTUMAYO"/>
    <x v="0"/>
    <x v="0"/>
    <x v="0"/>
    <s v="I10X"/>
    <m/>
    <m/>
    <m/>
    <s v="Hipertension esencial (primaria)"/>
    <s v="Medicamento"/>
    <n v="1"/>
    <s v="23947-09"/>
    <s v="FUROSEMIDA 40 MG"/>
    <s v="18/02/2022"/>
    <n v="42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26276"/>
    <s v="CC69026276"/>
    <s v="MIRIAM "/>
    <s v="AMPARO"/>
    <s v="MATACEA"/>
    <s v="MEZA"/>
    <d v="1971-06-02T00:00:00"/>
    <n v="50"/>
    <n v="5"/>
    <s v="Adultez"/>
    <s v="Otro Grupo Poblacional"/>
    <s v="Ninguno"/>
    <s v="Ninguno"/>
    <m/>
    <s v="Beneficiario"/>
    <m/>
    <s v="SIN DATO"/>
    <s v="Ninguna"/>
    <s v="Puerto Asís"/>
    <m/>
    <n v="3125734850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9/02/2022"/>
    <n v="51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97450019"/>
    <s v="CC97450019"/>
    <s v="HENRY"/>
    <s v="DE JESUS"/>
    <s v="LOPEZ "/>
    <s v="CASTAÑEDA"/>
    <d v="1960-08-23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212961942"/>
    <s v="Urbana"/>
    <m/>
    <x v="0"/>
    <x v="5"/>
    <s v="PUTUMAYO"/>
    <x v="5"/>
    <x v="5"/>
    <x v="5"/>
    <s v="I10X"/>
    <m/>
    <m/>
    <m/>
    <s v="Hipertension esencial (primaria)"/>
    <s v="Medicamento"/>
    <n v="1"/>
    <s v="19934690-01"/>
    <s v="CALCITRIOL 0.25 MCG CAPSULA BLANDA"/>
    <s v="05/02/2022"/>
    <n v="44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8109926"/>
    <s v="CC18109926"/>
    <s v="WILSON"/>
    <s v="HERNEY"/>
    <s v="RECALDE"/>
    <s v="VIVEROS"/>
    <d v="1963-08-18T00:00:00"/>
    <n v="58"/>
    <n v="5"/>
    <s v="Adultez"/>
    <s v="Otro Grupo Poblacional"/>
    <s v="Ninguno"/>
    <s v="Ninguno"/>
    <m/>
    <s v="Beneficiario"/>
    <m/>
    <s v="SIN DATO"/>
    <s v="Ninguna"/>
    <s v="Puerto Asís"/>
    <m/>
    <n v="3224720433"/>
    <s v="Urbana"/>
    <m/>
    <x v="0"/>
    <x v="2"/>
    <s v="PUTUMAYO"/>
    <x v="2"/>
    <x v="2"/>
    <x v="2"/>
    <s v="I10X"/>
    <m/>
    <m/>
    <m/>
    <s v="Hipertension esencial (primaria)"/>
    <s v="Procedimiento"/>
    <n v="1"/>
    <s v="00T0001038"/>
    <s v="TRANSPORTE COMERCIAL TERRESTRE - SIMPLE PUERTO ASIS ( PUTUMAYO ) A MOCOA ( PUTUMAYO )"/>
    <s v="08/02/2022"/>
    <n v="43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87247483"/>
    <s v="CC87247483"/>
    <s v="FREDY"/>
    <s v="HERNAN"/>
    <s v="SIMALES"/>
    <s v="NOAP"/>
    <d v="1975-09-16T00:00:00"/>
    <n v="46"/>
    <n v="5"/>
    <s v="Adultez"/>
    <s v="Otro Grupo Poblacional"/>
    <s v="Ninguno"/>
    <s v="Ninguno"/>
    <m/>
    <s v="Beneficiario"/>
    <m/>
    <s v="SIN DATO"/>
    <s v="Ninguna"/>
    <s v="Puerto Asís"/>
    <m/>
    <n v="3204531877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315"/>
    <s v="TRANSPORTE COMERCIAL TERRESTRE - SIMPLE MOCOA ( PUTUMAYO ) A PUERTO ASIS ( PUTUMAYO )"/>
    <s v="08/02/2022"/>
    <n v="34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44968"/>
    <s v="CC5244968"/>
    <s v="OSWALDO"/>
    <s v="OVIDIO"/>
    <s v="ACOSTA"/>
    <s v="CANAMEJOY"/>
    <d v="1968-06-26T00:00:00"/>
    <n v="53"/>
    <n v="5"/>
    <s v="Adultez"/>
    <s v="Otro Grupo Poblacional"/>
    <s v="Ninguno"/>
    <s v="Ninguno"/>
    <m/>
    <s v="Beneficiario"/>
    <m/>
    <s v="SIN DATO"/>
    <s v="Ninguna"/>
    <s v="Puerto Asís"/>
    <m/>
    <n v="3202246448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1"/>
    <s v="CONSULTA DE PRIMERA VEZ POR MEDICINA GENERAL"/>
    <s v="22/02/2022"/>
    <n v="42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15784"/>
    <s v="CC69015784"/>
    <s v="EDI"/>
    <s v="FRANCIA"/>
    <s v="CAICEDO"/>
    <s v="BERMUDES"/>
    <d v="1971-07-22T00:00:00"/>
    <n v="50"/>
    <n v="5"/>
    <s v="Adultez"/>
    <s v="Afrocolombiano"/>
    <s v="Ninguno"/>
    <s v="Ninguno"/>
    <m/>
    <s v="Beneficiario"/>
    <m/>
    <s v="SIN DATO"/>
    <s v="Negro, afrocolombiano"/>
    <s v="Puerto Asís"/>
    <m/>
    <n v="310564885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9/02/2022"/>
    <n v="28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Sustituto Pensional"/>
    <s v="AC"/>
    <m/>
    <s v="CC"/>
    <n v="27474526"/>
    <s v="CC27474526"/>
    <s v="JULIA "/>
    <s v="OLIVA"/>
    <s v="BASTIDAS"/>
    <s v="GUERRERO"/>
    <d v="1958-10-30T00:00:00"/>
    <n v="63"/>
    <n v="6"/>
    <s v="Persona mayor"/>
    <s v="Otro Grupo Poblacional"/>
    <s v="Ninguno"/>
    <s v="Ninguno"/>
    <m/>
    <s v="Beneficiario"/>
    <m/>
    <s v="SIN DATO"/>
    <s v="Ninguna"/>
    <s v="Puerto Asís"/>
    <m/>
    <n v="3108860239"/>
    <s v="Urbana"/>
    <m/>
    <x v="0"/>
    <x v="2"/>
    <s v="PUTUMAYO"/>
    <x v="2"/>
    <x v="2"/>
    <x v="2"/>
    <s v="I10X"/>
    <m/>
    <m/>
    <m/>
    <s v="Hipertension esencial (primaria)"/>
    <s v="Procedimiento"/>
    <n v="1"/>
    <s v="00T0000168"/>
    <s v="TRANSPORTE COMERCIAL TERRESTRE - SIMPLE PASTO ( NARIÃƒÂ‘O ) A PUERTO ASIS ( PUTUMAYO )"/>
    <s v="14/02/2022"/>
    <n v="28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55583"/>
    <s v="CC69055583"/>
    <s v="DORA "/>
    <s v="MARCELA"/>
    <s v="BRAVO "/>
    <s v="GOMEZ"/>
    <d v="1983-05-01T00:00:00"/>
    <n v="38"/>
    <n v="5"/>
    <s v="Adultez"/>
    <s v="Otro Grupo Poblacional"/>
    <s v="Desplazamiento"/>
    <s v="Amenaza"/>
    <m/>
    <s v="Beneficiario"/>
    <m/>
    <s v="SIN DATO"/>
    <s v="Ninguna"/>
    <s v="Puerto Asís"/>
    <m/>
    <n v="310569040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9/02/2022"/>
    <n v="39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16274280"/>
    <s v="CC16274280"/>
    <s v="HECTOR"/>
    <s v="HUGO"/>
    <s v="FIGUEROA"/>
    <s v="NOAP"/>
    <d v="1965-01-04T00:00:00"/>
    <n v="57"/>
    <n v="5"/>
    <s v="Adultez"/>
    <s v="Otro Grupo Poblacional"/>
    <s v="Ninguno"/>
    <s v="Ninguno"/>
    <m/>
    <s v="Beneficiario"/>
    <m/>
    <s v="SIN DATO"/>
    <s v="Ninguna"/>
    <s v="Puerto Asís"/>
    <m/>
    <n v="3123698352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5"/>
    <s v="COLESTEROL DE ALTA DENSIDAD"/>
    <s v="08/02/2022"/>
    <n v="84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7357264"/>
    <s v="CC27357264"/>
    <s v="BLANCA"/>
    <s v="OLIVA"/>
    <s v="CABRERA"/>
    <s v="DE BURGOS"/>
    <d v="1945-08-05T00:00:00"/>
    <n v="76"/>
    <n v="6"/>
    <s v="Persona mayor"/>
    <s v="Otro Grupo Poblacional"/>
    <s v="Ninguno"/>
    <s v="Ninguno"/>
    <m/>
    <s v="Beneficiario"/>
    <m/>
    <s v="SIN DATO"/>
    <s v="Ninguna"/>
    <s v="Puerto Asís"/>
    <m/>
    <n v="3124302449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6"/>
    <s v="COLESTEROL DE BAJA DENSIDAD SEMIAUTOMATIZADO"/>
    <s v="08/02/2022"/>
    <n v="25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41101648"/>
    <s v="CC41101648"/>
    <s v="FLORALBA"/>
    <m/>
    <s v="GUERRERO"/>
    <s v="FALVIS"/>
    <d v="1960-05-12T00:00:00"/>
    <n v="61"/>
    <n v="6"/>
    <s v="Persona mayor"/>
    <s v="Otro Grupo Poblacional"/>
    <s v="Desplazamiento"/>
    <s v="Homicidio"/>
    <m/>
    <s v="Beneficiario"/>
    <m/>
    <s v="SIN DATO"/>
    <s v="Ninguna"/>
    <s v="Puerto Asís"/>
    <m/>
    <n v="3134370392"/>
    <s v="Urbana"/>
    <m/>
    <x v="0"/>
    <x v="3"/>
    <s v="PUTUMAYO"/>
    <x v="3"/>
    <x v="3"/>
    <x v="3"/>
    <s v="I10X"/>
    <m/>
    <m/>
    <m/>
    <s v="Hipertension esencial (primaria)"/>
    <s v="Procedimiento"/>
    <n v="1"/>
    <s v="01903868"/>
    <s v="TRIGLICERIDOS"/>
    <s v="08/02/2022"/>
    <n v="6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8551024"/>
    <s v="CC28551024"/>
    <s v="MILENA"/>
    <s v="PATRICIA"/>
    <s v="PARRA"/>
    <s v="VERGARA"/>
    <d v="1981-10-31T00:00:00"/>
    <n v="40"/>
    <n v="5"/>
    <s v="Adultez"/>
    <s v="Otro Grupo Poblacional"/>
    <s v="Ninguno"/>
    <s v="Ninguno"/>
    <m/>
    <s v="Beneficiario"/>
    <m/>
    <s v="SIN DATO"/>
    <s v="Ninguna"/>
    <s v="Puerto Asís"/>
    <m/>
    <n v="311290806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18"/>
    <s v="COLESTEROL TOTAL"/>
    <s v="08/02/2022"/>
    <n v="6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69006737"/>
    <s v="CC69006737"/>
    <s v="MIREYA"/>
    <m/>
    <s v="HERNANDEZ"/>
    <s v="LOPEZ"/>
    <d v="1975-10-18T00:00:00"/>
    <n v="46"/>
    <n v="5"/>
    <s v="Adultez"/>
    <s v="Otro Grupo Poblacional"/>
    <s v="Ninguno"/>
    <s v="Ninguno"/>
    <m/>
    <s v="Beneficiario"/>
    <m/>
    <s v="SIN DATO"/>
    <s v="Indígena"/>
    <s v="Puerto Asís"/>
    <m/>
    <n v="3134843476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03/02/2022"/>
    <n v="6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Beneficiario"/>
    <s v="AC"/>
    <m/>
    <s v="CC"/>
    <n v="11436169"/>
    <s v="CC11436169"/>
    <s v="OBED"/>
    <m/>
    <s v="GONZALES"/>
    <s v="CASTAÑEDA"/>
    <d v="1969-12-14T00:00:00"/>
    <n v="52"/>
    <n v="5"/>
    <s v="Adultez"/>
    <s v="Otro Grupo Poblacional"/>
    <s v="Desplazamiento"/>
    <s v="Homicidio"/>
    <m/>
    <s v="Beneficiario"/>
    <m/>
    <s v="SIN DATO"/>
    <s v="Ninguna"/>
    <s v="Puerto Asís"/>
    <m/>
    <s v="3123178322 - 310784653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6/02/2022"/>
    <n v="6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25592507"/>
    <s v="CC25592507"/>
    <s v="GIOVANNI"/>
    <m/>
    <s v="LEDESMA"/>
    <s v="FIGUEROA"/>
    <d v="1957-02-11T00:00:00"/>
    <n v="65"/>
    <n v="6"/>
    <s v="Persona mayor"/>
    <s v="Otro Grupo Poblacional"/>
    <s v="Ninguno"/>
    <s v="Ninguno"/>
    <m/>
    <s v="Beneficiario"/>
    <m/>
    <s v="SIN DATO"/>
    <s v="Ninguna"/>
    <s v="Puerto Asís"/>
    <m/>
    <n v="3123015525"/>
    <s v="Urbana"/>
    <m/>
    <x v="0"/>
    <x v="2"/>
    <s v="PUTUMAYO"/>
    <x v="2"/>
    <x v="2"/>
    <x v="2"/>
    <s v="I10X"/>
    <m/>
    <m/>
    <m/>
    <s v="Hipertension esencial (primaria)"/>
    <s v="Procedimiento"/>
    <n v="1"/>
    <s v="01890101"/>
    <s v="ATENCION ( VISITA ) DOMICILIARIA - POR MEDICINA GENERAL"/>
    <s v="24/02/2022"/>
    <n v="6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41102302"/>
    <s v="CC41102302"/>
    <s v="GLORIA"/>
    <s v="MILENA"/>
    <s v="ENRIQUEZ"/>
    <s v="URREA"/>
    <d v="1962-02-06T00:00:00"/>
    <n v="60"/>
    <n v="6"/>
    <s v="Persona mayor"/>
    <s v="Otro Grupo Poblacional"/>
    <s v="Ninguno"/>
    <s v="Ninguno"/>
    <m/>
    <s v="Beneficiario"/>
    <m/>
    <s v="SIN DATO"/>
    <s v="Ninguna"/>
    <s v="Puerto Asís"/>
    <m/>
    <n v="3124328749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6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568"/>
    <s v="86568 - Puerto Asís"/>
    <s v="0,478611463601813"/>
    <s v="-76,3282001495621"/>
    <s v="Cotizante docente"/>
    <s v="AC"/>
    <m/>
    <s v="CC"/>
    <n v="5297658"/>
    <s v="CC5297658"/>
    <s v="MAURO"/>
    <s v="ANTONIO"/>
    <s v="MONTILLA"/>
    <s v="NUPAN"/>
    <d v="1950-11-14T00:00:00"/>
    <n v="71"/>
    <n v="6"/>
    <s v="Persona mayor"/>
    <s v="Otro Grupo Poblacional"/>
    <s v="Ninguno"/>
    <s v="Ninguno"/>
    <m/>
    <s v="Beneficiario"/>
    <m/>
    <s v="SIN DATO"/>
    <s v="Ninguna"/>
    <s v="Puerto Asís"/>
    <m/>
    <n v="3112300490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2/02/2022"/>
    <n v="63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03"/>
    <s v="CC27474403"/>
    <s v="IRENE"/>
    <s v="ANACLOVIA"/>
    <s v="ROSALES"/>
    <s v="DE PERAFAN"/>
    <d v="1953-04-07T00:00:00"/>
    <n v="68"/>
    <n v="6"/>
    <s v="Persona mayor"/>
    <s v="Adulto Mayor"/>
    <s v="Ninguno"/>
    <s v="Ninguno"/>
    <m/>
    <s v="Beneficiario"/>
    <m/>
    <s v="SIN DATO"/>
    <s v="Ninguna"/>
    <s v="San Francisco"/>
    <m/>
    <n v="3112728561"/>
    <s v="Urbana"/>
    <m/>
    <x v="0"/>
    <x v="4"/>
    <s v="PUTUMAYO"/>
    <x v="4"/>
    <x v="4"/>
    <x v="4"/>
    <s v="I10X"/>
    <s v="E119"/>
    <m/>
    <m/>
    <s v="Hipertension esencial (primaria)"/>
    <s v="Procedimiento"/>
    <n v="1"/>
    <s v="01890366"/>
    <s v="CONSULTA DE CONTROL O DE SEGUIMIENTO POR ESPECIALISTA EN MEDICINA INTERNA"/>
    <s v="01/02/2022"/>
    <n v="35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0524"/>
    <s v="CC18100524"/>
    <s v="GAMALIEL"/>
    <s v="MARIO"/>
    <s v="CUELLAR"/>
    <s v="NOAP"/>
    <d v="1952-04-13T00:00:00"/>
    <n v="69"/>
    <n v="6"/>
    <s v="Persona mayor"/>
    <s v="Adulto Mayor"/>
    <s v="Ninguno"/>
    <s v="Ninguno"/>
    <m/>
    <s v="Beneficiario"/>
    <m/>
    <s v="SIN DATO"/>
    <s v="Ninguna"/>
    <s v="Sibundoy"/>
    <m/>
    <n v="311706110"/>
    <s v="Urbana"/>
    <m/>
    <x v="0"/>
    <x v="0"/>
    <s v="PUTUMAYO"/>
    <x v="0"/>
    <x v="0"/>
    <x v="0"/>
    <s v="I10X"/>
    <m/>
    <m/>
    <m/>
    <s v="Hipertension esencial (primaria)"/>
    <s v="Medicamento"/>
    <n v="1"/>
    <s v="19985898-01"/>
    <s v="ACIDO ALENDRONICO 70MG TABLETAS"/>
    <s v="16/02/2022"/>
    <n v="40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41180121"/>
    <s v="CC41180121"/>
    <s v="ROSA"/>
    <s v="MARIA"/>
    <s v="CALVACHE"/>
    <s v="DE ARCOS"/>
    <d v="1948-09-15T00:00:00"/>
    <n v="73"/>
    <n v="6"/>
    <s v="Persona mayor"/>
    <s v="Adulto Mayor"/>
    <s v="Ninguno"/>
    <s v="Ninguno"/>
    <m/>
    <s v="Beneficiario"/>
    <m/>
    <s v="SIN DATO"/>
    <s v="Ninguna"/>
    <s v="Sibundoy"/>
    <m/>
    <n v="3105444180"/>
    <s v="Urbana"/>
    <m/>
    <x v="0"/>
    <x v="0"/>
    <s v="PUTUMAYO"/>
    <x v="0"/>
    <x v="0"/>
    <x v="0"/>
    <s v="I10X"/>
    <s v="E119"/>
    <m/>
    <m/>
    <s v="Hipertension esencial (primaria)"/>
    <s v="Medicamento"/>
    <n v="1"/>
    <s v="41661-02"/>
    <s v="CALCIO + VITAMINA D TABLETAS"/>
    <s v="16/02/2022"/>
    <n v="40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27472384"/>
    <s v="CC27472384"/>
    <s v="CLEMENCIA "/>
    <s v="INES"/>
    <s v="MURIEL"/>
    <s v="TREJO"/>
    <d v="1946-12-13T00:00:00"/>
    <n v="75"/>
    <n v="6"/>
    <s v="Persona mayor"/>
    <s v="Adulto Mayor"/>
    <s v="Ninguno"/>
    <s v="Ninguno"/>
    <m/>
    <s v="Beneficiario"/>
    <m/>
    <s v="SIN DATO"/>
    <s v="Ninguna"/>
    <s v="Sibundoy"/>
    <m/>
    <n v="3217814188"/>
    <s v="Urbana"/>
    <m/>
    <x v="0"/>
    <x v="0"/>
    <s v="PUTUMAYO"/>
    <x v="0"/>
    <x v="0"/>
    <x v="0"/>
    <s v="I10X"/>
    <m/>
    <m/>
    <m/>
    <s v="Hipertension esencial (primaria)"/>
    <s v="Medicamento"/>
    <n v="1"/>
    <s v="19932363-03"/>
    <s v="CALCITRIOL 0.5 MCG"/>
    <s v="16/02/2022"/>
    <n v="161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F"/>
    <m/>
    <s v="CC"/>
    <n v="5350030"/>
    <s v="CC5350030"/>
    <s v="LUIS "/>
    <s v="FERNANDO"/>
    <s v="RODRIGUEZ"/>
    <s v="ESCOBAR"/>
    <d v="1949-02-23T00:00:00"/>
    <n v="73"/>
    <n v="6"/>
    <s v="Persona mayor"/>
    <s v="Adulto Mayor"/>
    <s v="Ninguno"/>
    <s v="Ninguno"/>
    <m/>
    <s v="Beneficiario"/>
    <m/>
    <s v="SIN DATO"/>
    <s v="Ninguna"/>
    <s v="Sibundoy"/>
    <m/>
    <n v="3115920751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41661-02"/>
    <s v="CALCIO + VITAMINA D TABLETAS"/>
    <s v="18/02/2022"/>
    <n v="10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1226"/>
    <s v="CC30711226"/>
    <s v="OLGA"/>
    <s v="DEL SOCORRO"/>
    <s v="ISACAS"/>
    <s v="DE PORTILLA"/>
    <d v="1955-07-25T00:00:00"/>
    <n v="66"/>
    <n v="6"/>
    <s v="Persona mayor"/>
    <s v="Adulto Mayor"/>
    <s v="Ninguno"/>
    <s v="Ninguno"/>
    <m/>
    <s v="Beneficiario"/>
    <m/>
    <s v="SIN DATO"/>
    <s v="Ninguna"/>
    <s v="Sibundoy"/>
    <m/>
    <n v="313793059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3/02/2022"/>
    <n v="20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292"/>
    <s v="CC27476292"/>
    <s v="IRENE"/>
    <s v="NONE"/>
    <s v="ERAZO"/>
    <s v="DE SALAZAR"/>
    <d v="1946-01-07T00:00:00"/>
    <n v="76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03/02/2022"/>
    <n v="19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7016834"/>
    <s v="CC17016834"/>
    <s v="RAUL"/>
    <s v="NONE"/>
    <s v="SALAZAR"/>
    <s v="MARTINEZ"/>
    <d v="1938-10-01T00:00:00"/>
    <n v="83"/>
    <n v="6"/>
    <s v="Persona mayor"/>
    <s v="Adulto Mayor"/>
    <s v="Ninguno"/>
    <s v="Ninguno"/>
    <m/>
    <s v="Beneficiario"/>
    <m/>
    <s v="SIN DATO"/>
    <s v="Ninguna"/>
    <s v="Sibundoy"/>
    <m/>
    <n v="3117121844"/>
    <s v="Urbana"/>
    <m/>
    <x v="0"/>
    <x v="1"/>
    <s v="PUTUMAYO"/>
    <x v="1"/>
    <x v="1"/>
    <x v="1"/>
    <s v="I10X"/>
    <s v="E119"/>
    <m/>
    <m/>
    <s v="Hipertension esencial (primaria)"/>
    <s v="Medicamento"/>
    <n v="1"/>
    <s v="32623-08"/>
    <s v="ACIDO FOLICO TABLETAS 5MG"/>
    <s v="12/02/2022"/>
    <n v="23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538"/>
    <s v="CC41180538"/>
    <s v="DORIS "/>
    <s v="MARIA"/>
    <s v="GOMEZ"/>
    <s v="GUERRERO"/>
    <d v="1963-07-28T00:00:00"/>
    <n v="58"/>
    <n v="5"/>
    <s v="Adultez"/>
    <s v="Adulto Mayor"/>
    <s v="Ninguno"/>
    <s v="Ninguno"/>
    <m/>
    <s v="Beneficiario"/>
    <m/>
    <s v="SIN DATO"/>
    <s v="Ninguna"/>
    <s v="Sibundoy"/>
    <m/>
    <n v="311807906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0T0000330"/>
    <s v="TRANSPORTE COMERCIAL TERRESTRE - SIMPLE PUERTO ASIS ( PUTUMAYO ) A PASTO ( NARIÃƒÂ‘O )"/>
    <s v="09/02/2022"/>
    <n v="106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31216777"/>
    <s v="CC31216777"/>
    <s v="CARMEN"/>
    <s v="NONE"/>
    <s v="CHAMORRO "/>
    <s v="DE ORTIZ"/>
    <d v="1950-05-01T00:00:00"/>
    <n v="71"/>
    <n v="6"/>
    <s v="Persona mayor"/>
    <s v="Adulto Mayor"/>
    <s v="Desplazamiento"/>
    <s v="Desplazamiento forzado"/>
    <m/>
    <s v="Beneficiario"/>
    <m/>
    <s v="SIN DATO"/>
    <s v="Ninguna"/>
    <s v="San Francisco"/>
    <m/>
    <n v="3132921286"/>
    <s v="Urbana"/>
    <m/>
    <x v="0"/>
    <x v="5"/>
    <s v="PUTUMAYO"/>
    <x v="5"/>
    <x v="5"/>
    <x v="5"/>
    <s v="I10X"/>
    <m/>
    <m/>
    <m/>
    <s v="Hipertension esencial (primaria)"/>
    <s v="Procedimiento"/>
    <n v="1"/>
    <s v="00P0000746"/>
    <s v="CONSULTA DE PRIMERA VEZ - MEDICINA ESPECIALIZADA POR TELEMEDICINA - MEDICINA INTERNA"/>
    <s v="07/02/2022"/>
    <n v="85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2597"/>
    <s v="CC27472597"/>
    <s v="JANETH"/>
    <s v="PATRICIA"/>
    <s v="GONZALEZ"/>
    <s v="MONTERO"/>
    <d v="1962-11-17T00:00:00"/>
    <n v="59"/>
    <n v="5"/>
    <s v="Adultez"/>
    <s v="Adulto Mayor"/>
    <s v="Ninguno"/>
    <s v="Ninguno"/>
    <m/>
    <s v="Beneficiario"/>
    <m/>
    <s v="SIN DATO"/>
    <s v="Ninguna"/>
    <s v="Sibundoy"/>
    <m/>
    <n v="3132949278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81202"/>
    <s v="ECOCARDIOGRAMA TRANSTORACICO"/>
    <s v="03/02/2022"/>
    <n v="85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037"/>
    <s v="CC5349037"/>
    <s v="EDUARDO"/>
    <s v="ANTONIO"/>
    <s v="ORTIZ"/>
    <s v="BRAVO"/>
    <d v="1940-11-15T00:00:00"/>
    <n v="81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s v="28/02/2022"/>
    <n v="93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173"/>
    <s v="CC1909173"/>
    <s v="LUIS"/>
    <s v="ENRIQUE"/>
    <s v="BRAVO"/>
    <s v="DELGADO"/>
    <d v="1932-08-03T00:00:00"/>
    <n v="8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9/02/2022"/>
    <n v="70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1909432"/>
    <s v="CC1909432"/>
    <s v="SERVIO"/>
    <s v="TULIO"/>
    <s v="MORA"/>
    <s v="MORA"/>
    <d v="1937-07-20T00:00:00"/>
    <n v="84"/>
    <n v="6"/>
    <s v="Persona mayor"/>
    <s v="Adulto Mayor"/>
    <s v="Desplazamiento"/>
    <s v="Desaparición forzada"/>
    <m/>
    <s v="Beneficiario"/>
    <m/>
    <s v="SIN DATO"/>
    <s v="Ninguna"/>
    <s v="San Francisco"/>
    <m/>
    <n v="3208660921"/>
    <s v="Urbana"/>
    <m/>
    <x v="0"/>
    <x v="0"/>
    <s v="PUTUMAYO"/>
    <x v="0"/>
    <x v="0"/>
    <x v="0"/>
    <s v="I10X"/>
    <m/>
    <m/>
    <m/>
    <s v="Hipertension esencial (primaria)"/>
    <s v="Procedimiento"/>
    <n v="1"/>
    <s v="01895100"/>
    <s v="ELECTROCARDIOGRAMA DE RITMO O DE SUPERFICIE SOD"/>
    <s v="21/02/2022"/>
    <n v="85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F"/>
    <m/>
    <s v="CC"/>
    <n v="27473633"/>
    <s v="CC27473633"/>
    <s v="M. ISABEL"/>
    <s v="ERNESTINA"/>
    <s v="ORTIZ"/>
    <s v="DE BRAVO"/>
    <d v="1935-05-25T00:00:00"/>
    <n v="86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0"/>
    <s v="PUTUMAYO"/>
    <x v="0"/>
    <x v="0"/>
    <x v="0"/>
    <s v="I10X"/>
    <s v="E119"/>
    <m/>
    <m/>
    <s v="Hipertension esencial (primaria)"/>
    <s v="Procedimiento"/>
    <n v="1"/>
    <s v="01890266"/>
    <s v="CONSULTA DE PRIMERA VEZ POR ESPECIALISTA EN MEDICINA INTERNA"/>
    <s v="19/02/2022"/>
    <n v="34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922"/>
    <s v="CC27475922"/>
    <s v="MATILDE"/>
    <s v="NONE"/>
    <s v="SALAZAR"/>
    <s v="DE MEZA"/>
    <d v="1940-07-04T00:00:00"/>
    <n v="81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3"/>
    <s v="PUTUMAYO"/>
    <x v="3"/>
    <x v="3"/>
    <x v="3"/>
    <s v="I10X"/>
    <m/>
    <m/>
    <m/>
    <s v="Hipertension esencial (primaria)"/>
    <s v="Medicamento"/>
    <n v="1"/>
    <s v="19961372-07"/>
    <s v="PRATENÂ® 1 MG TABLETA"/>
    <s v="10/02/2022"/>
    <n v="40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850337"/>
    <s v="CC2850337"/>
    <s v="JORGE"/>
    <s v="ARMANDO"/>
    <s v="MEZA"/>
    <s v="BENAVIDES"/>
    <d v="1936-10-16T00:00:00"/>
    <n v="85"/>
    <n v="6"/>
    <s v="Persona mayor"/>
    <s v="Adulto Mayor"/>
    <s v="Ninguno"/>
    <s v="Ninguno"/>
    <m/>
    <s v="Beneficiario"/>
    <m/>
    <s v="SIN DATO"/>
    <s v="Ninguna"/>
    <s v="Sibundoy"/>
    <m/>
    <n v="3202950899"/>
    <s v="Urbana"/>
    <m/>
    <x v="0"/>
    <x v="5"/>
    <s v="PUTUMAYO"/>
    <x v="5"/>
    <x v="5"/>
    <x v="5"/>
    <s v="I10X"/>
    <s v="E119"/>
    <m/>
    <m/>
    <s v="Hipertension esencial (primaria)"/>
    <s v="Procedimiento"/>
    <n v="1"/>
    <s v="01881202"/>
    <s v="ECOCARDIOGRAMA TRANSTORACICO"/>
    <s v="28/02/2022"/>
    <n v="72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F"/>
    <m/>
    <s v="CC"/>
    <n v="13058321"/>
    <s v="CC13058321"/>
    <s v="HONORIO"/>
    <s v="EFREN"/>
    <s v="ROSAS"/>
    <s v="RIVERA"/>
    <d v="1947-06-30T00:00:00"/>
    <n v="74"/>
    <n v="6"/>
    <s v="Persona mayor"/>
    <s v="Adulto Mayor"/>
    <s v="Ninguno"/>
    <s v="Ninguno"/>
    <m/>
    <s v="Beneficiario"/>
    <m/>
    <s v="SIN DATO"/>
    <s v="Ninguna"/>
    <s v="Santiago"/>
    <m/>
    <n v="311523318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4921"/>
    <s v="TIROXINA LIBRE"/>
    <s v="28/02/2022"/>
    <n v="58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Pensionado"/>
    <s v="AC"/>
    <m/>
    <s v="CC"/>
    <n v="27076659"/>
    <s v="CC27076659"/>
    <s v="MARIA"/>
    <s v="DEL SOCORRO"/>
    <s v="CHAVEZ"/>
    <s v="DE CABRERA"/>
    <d v="1941-02-19T00:00:00"/>
    <n v="81"/>
    <n v="6"/>
    <s v="Persona mayor"/>
    <s v="Adulto Mayor"/>
    <s v="Ninguno"/>
    <s v="Ninguno"/>
    <m/>
    <s v="Beneficiario"/>
    <m/>
    <s v="SIN DATO"/>
    <s v="Ninguna"/>
    <s v="Santiago"/>
    <m/>
    <n v="3117615072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4902"/>
    <s v="HORMONA ESTIMULANTE DEL TIROIDES"/>
    <s v="28/02/2022"/>
    <n v="119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23495"/>
    <s v="CC27423495"/>
    <s v="TERESITA"/>
    <s v="DE JESUS"/>
    <s v="RUIZ"/>
    <s v="PAZOS"/>
    <d v="1956-10-04T00:00:00"/>
    <n v="65"/>
    <n v="6"/>
    <s v="Persona mayor"/>
    <s v="Adulto Mayor"/>
    <s v="Ninguno"/>
    <s v="Ninguno"/>
    <m/>
    <s v="Beneficiario"/>
    <m/>
    <s v="SIN DATO"/>
    <s v="Ninguna"/>
    <s v="Sibundoy"/>
    <m/>
    <n v="3218527652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266"/>
    <s v="CONSULTA DE PRIMERA VEZ POR ESPECIALISTA EN MEDICINA INTERNA"/>
    <s v="05/02/2022"/>
    <n v="64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02283"/>
    <s v="CC41102283"/>
    <s v="GRACIELA"/>
    <s v="ALEXANDRA"/>
    <s v="OVIEDO"/>
    <s v="ORTIZ"/>
    <d v="1962-08-15T00:00:00"/>
    <n v="59"/>
    <n v="5"/>
    <s v="Adultez"/>
    <s v="Adulto Mayor"/>
    <s v="Desplazamiento"/>
    <s v="Desplazamiento forzado"/>
    <m/>
    <s v="Beneficiario"/>
    <m/>
    <s v="SIN DATO"/>
    <s v="Ninguna"/>
    <s v="Sibundoy"/>
    <m/>
    <n v="3135134538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427"/>
    <s v="HEMOGLOBINA GLICOSILADA MANUAL O SEMIAUTOMATIZADA"/>
    <s v="07/02/2022"/>
    <n v="43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2977273"/>
    <s v="CC12977273"/>
    <s v="LUIS"/>
    <s v="FERNANDO"/>
    <s v="LAGOS"/>
    <s v="TORO"/>
    <d v="1962-12-10T00:00:00"/>
    <n v="59"/>
    <n v="5"/>
    <s v="Adultez"/>
    <s v="Adulto Mayor"/>
    <s v="Ninguno"/>
    <s v="Ninguno"/>
    <m/>
    <s v="Beneficiario"/>
    <m/>
    <s v="SIN DATO"/>
    <s v="Ninguna"/>
    <s v="Sibundoy"/>
    <m/>
    <n v="3107578650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4/02/2022"/>
    <n v="6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12985929"/>
    <s v="CC12985929"/>
    <s v="ALVARO"/>
    <s v="EDUART"/>
    <s v="TORO"/>
    <s v="MURIEL"/>
    <d v="1965-03-17T00:00:00"/>
    <n v="56"/>
    <n v="5"/>
    <s v="Adultez"/>
    <s v="Adulto Mayor"/>
    <s v="Ninguno"/>
    <s v="Ninguno"/>
    <m/>
    <s v="Beneficiario"/>
    <m/>
    <s v="SIN DATO"/>
    <s v="Ninguna"/>
    <s v="Colón (P)"/>
    <m/>
    <n v="3217218373"/>
    <s v="Urbana"/>
    <m/>
    <x v="0"/>
    <x v="2"/>
    <s v="PUTUMAYO"/>
    <x v="2"/>
    <x v="2"/>
    <x v="2"/>
    <s v="I10X"/>
    <m/>
    <m/>
    <m/>
    <s v="Hipertension esencial (primaria)"/>
    <s v="Insumo"/>
    <n v="1"/>
    <s v="00E0000004"/>
    <s v="DURAPREP SOLUCION PARA LAVADO PREQUIRURGICO"/>
    <s v="10/02/2022"/>
    <n v="19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80178"/>
    <s v="CC97480178"/>
    <s v="LUCINDO"/>
    <s v="MARIA"/>
    <s v="CALDERON"/>
    <s v="CALDERON"/>
    <d v="1964-01-22T00:00:00"/>
    <n v="58"/>
    <n v="5"/>
    <s v="Adultez"/>
    <s v="Adulto Mayor"/>
    <s v="Desplazamiento"/>
    <s v="Amenaza"/>
    <m/>
    <s v="Beneficiario"/>
    <m/>
    <s v="SIN DATO"/>
    <s v="Ninguna"/>
    <s v="Sibundoy"/>
    <m/>
    <n v="3122445768"/>
    <s v="Urbana"/>
    <m/>
    <x v="0"/>
    <x v="2"/>
    <s v="PUTUMAYO"/>
    <x v="2"/>
    <x v="2"/>
    <x v="2"/>
    <s v="I10X"/>
    <m/>
    <m/>
    <m/>
    <s v="Hipertension esencial (primaria)"/>
    <s v="Procedimiento"/>
    <n v="1"/>
    <s v="01903805"/>
    <s v="AMILASA EN SUERO U OTROS FLUIDOS"/>
    <s v="09/02/2022"/>
    <n v="6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68972"/>
    <s v="CC1868972"/>
    <s v="RAUL"/>
    <s v="NONE"/>
    <s v="RODRIGUEZ"/>
    <s v="ALVAREZ"/>
    <d v="1932-01-09T00:00:00"/>
    <n v="90"/>
    <n v="6"/>
    <s v="Persona mayor"/>
    <s v="Adulto Mayor"/>
    <s v="Ninguno"/>
    <s v="Ninguno"/>
    <m/>
    <s v="Beneficiario"/>
    <m/>
    <s v="SIN DATO"/>
    <s v="Ninguna"/>
    <s v="Sibundoy"/>
    <m/>
    <n v="3208785452"/>
    <s v="Urbana"/>
    <m/>
    <x v="0"/>
    <x v="2"/>
    <s v="PUTUMAYO"/>
    <x v="2"/>
    <x v="2"/>
    <x v="2"/>
    <s v="I10X"/>
    <m/>
    <m/>
    <m/>
    <s v="Hipertension esencial (primaria)"/>
    <s v="Procedimiento"/>
    <n v="1"/>
    <s v="01903866"/>
    <s v="TRANSAMINASA GLUTAMICO - PIRUVICA [ALANINO AMINO TRANSFERASA]"/>
    <s v="09/02/2022"/>
    <n v="93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43125"/>
    <s v="CC18143125"/>
    <s v="LEONCIO"/>
    <s v="LIZARDO"/>
    <s v="MOLINA"/>
    <s v="PRIETO"/>
    <d v="1965-03-31T00:00:00"/>
    <n v="56"/>
    <n v="5"/>
    <s v="Adultez"/>
    <s v="Adulto Mayor"/>
    <s v="Ninguno"/>
    <s v="Ninguno"/>
    <m/>
    <s v="Beneficiario"/>
    <m/>
    <s v="SIN DATO"/>
    <s v="Ninguna"/>
    <s v="Sibundoy"/>
    <m/>
    <n v="3115537575"/>
    <s v="Urbana"/>
    <m/>
    <x v="0"/>
    <x v="2"/>
    <s v="PUTUMAYO"/>
    <x v="2"/>
    <x v="2"/>
    <x v="2"/>
    <s v="I10X"/>
    <m/>
    <m/>
    <m/>
    <s v="Hipertension esencial (primaria)"/>
    <s v="Procedimiento"/>
    <n v="1"/>
    <s v="01881302"/>
    <s v="ECOGRAFIA DE ABDOMEN TOTAL ( HIGADO - PANCREAS - VESICULA - VIAS BILIARES - RIÃƒÂ‘ONES - BAZO - GRANDES VASOS - PELVIS Y FLANCOS )"/>
    <s v="09/02/2022"/>
    <n v="28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568"/>
    <s v="CC27474568"/>
    <s v="LUCELY "/>
    <s v="NONE"/>
    <s v="VARGAS"/>
    <s v="MOSQUERA"/>
    <d v="1965-06-15T00:00:00"/>
    <n v="56"/>
    <n v="5"/>
    <s v="Adultez"/>
    <s v="Adulto Mayor"/>
    <s v="Ninguno"/>
    <s v="Ninguno"/>
    <m/>
    <s v="Beneficiario"/>
    <m/>
    <s v="SIN DATO"/>
    <s v="Ninguna"/>
    <s v="San Francisco"/>
    <m/>
    <n v="322909481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28"/>
    <s v="DESHIDROGENASA LACTICA"/>
    <s v="09/02/2022"/>
    <n v="6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067"/>
    <s v="CC27474067"/>
    <s v="OLGA "/>
    <s v="MARGARITA"/>
    <s v="CHAMORRO"/>
    <s v="ALVAREZ"/>
    <d v="1943-10-16T00:00:00"/>
    <n v="78"/>
    <n v="6"/>
    <s v="Persona mayor"/>
    <s v="Adulto Mayor"/>
    <s v="Ninguno"/>
    <s v="Ninguno"/>
    <m/>
    <s v="Beneficiario"/>
    <m/>
    <s v="SIN DATO"/>
    <s v="Ninguna"/>
    <s v="San Francisco"/>
    <m/>
    <n v="3125301624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33"/>
    <s v="FOSFATASA ALCALINA"/>
    <s v="09/02/2022"/>
    <n v="6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297545"/>
    <s v="CC5297545"/>
    <s v="LUCIO"/>
    <s v="BENIGNO"/>
    <s v="REINA"/>
    <s v="CAGIGAS"/>
    <d v="1945-08-12T00:00:00"/>
    <n v="76"/>
    <n v="6"/>
    <s v="Persona mayor"/>
    <s v="Adulto Mayor"/>
    <s v="Ninguno"/>
    <s v="Ninguno"/>
    <m/>
    <s v="Beneficiario"/>
    <m/>
    <s v="SIN DATO"/>
    <s v="Ninguna"/>
    <s v="Sibundoy"/>
    <m/>
    <n v="3148224511"/>
    <s v="Urbana"/>
    <m/>
    <x v="0"/>
    <x v="2"/>
    <s v="PUTUMAYO"/>
    <x v="2"/>
    <x v="2"/>
    <x v="2"/>
    <s v="I10X"/>
    <m/>
    <m/>
    <m/>
    <s v="Hipertension esencial (primaria)"/>
    <s v="Procedimiento"/>
    <n v="1"/>
    <s v="01903809"/>
    <s v="BILIRRUBINAS TOTAL Y DIRECTA"/>
    <s v="09/02/2022"/>
    <n v="67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24980"/>
    <s v="CC30724980"/>
    <s v="NANCY"/>
    <s v="ROVIRA"/>
    <s v="CABRERA"/>
    <s v="MEZA"/>
    <d v="1963-05-10T00:00:00"/>
    <n v="58"/>
    <n v="5"/>
    <s v="Adultez"/>
    <s v="Adulto Mayor"/>
    <s v="Ninguno"/>
    <s v="Ninguno"/>
    <m/>
    <s v="Beneficiario"/>
    <m/>
    <s v="SIN DATO"/>
    <s v="Ninguna"/>
    <s v="Sibundoy"/>
    <m/>
    <n v="3157765279"/>
    <s v="Urbana"/>
    <m/>
    <x v="0"/>
    <x v="2"/>
    <s v="PUTUMAYO"/>
    <x v="2"/>
    <x v="2"/>
    <x v="2"/>
    <s v="I10X"/>
    <m/>
    <m/>
    <m/>
    <s v="Hipertension esencial (primaria)"/>
    <s v="Procedimiento"/>
    <n v="1"/>
    <s v="01903809"/>
    <s v="BILIRRUBINAS TOTAL Y DIRECTA"/>
    <s v="09/02/2022"/>
    <n v="482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72351"/>
    <s v="CC27472351"/>
    <s v="CARMEN"/>
    <m/>
    <s v="LUCENA"/>
    <s v="VILLARREAL"/>
    <d v="1945-09-29T00:00:00"/>
    <n v="76"/>
    <n v="6"/>
    <s v="Persona mayor"/>
    <s v="Adulto Mayor"/>
    <s v="Ninguno"/>
    <s v="Ninguno"/>
    <m/>
    <s v="Beneficiario"/>
    <m/>
    <s v="SIN DATO"/>
    <s v="Ninguna"/>
    <s v="Sibundoy"/>
    <m/>
    <n v="3143324512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903867"/>
    <s v="TRANSAMINASA GLUTAMICO OXALACETICA [ASPARTATO AMINO TRANSFERASA]"/>
    <s v="09/02/2022"/>
    <n v="8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F"/>
    <m/>
    <s v="CC"/>
    <n v="17184962"/>
    <s v="CC17184962"/>
    <s v="JAIME"/>
    <s v="ORLANDO"/>
    <s v="DELGADO"/>
    <s v="BRAVO"/>
    <d v="1947-07-22T00:00:00"/>
    <n v="74"/>
    <n v="6"/>
    <s v="Persona mayor"/>
    <s v="Adulto Mayor"/>
    <s v="Ninguno"/>
    <s v="Ninguno"/>
    <m/>
    <s v="Beneficiario"/>
    <m/>
    <s v="SIN DATO"/>
    <s v="Ninguna"/>
    <s v="San Francisco"/>
    <m/>
    <n v="3106894015"/>
    <s v="Urbana"/>
    <m/>
    <x v="0"/>
    <x v="0"/>
    <s v="PUTUMAYO"/>
    <x v="0"/>
    <x v="0"/>
    <x v="0"/>
    <s v="I10X"/>
    <m/>
    <m/>
    <m/>
    <s v="Hipertension esencial (primaria)"/>
    <s v="Procedimiento"/>
    <n v="1"/>
    <s v="01903842"/>
    <s v="GLUCOSA PRE Y POST CARGA DE GLUCOSA. -- INCY : CARGA DE GLUCOSA"/>
    <s v="02/02/2022"/>
    <n v="35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5296"/>
    <s v="CC27475296"/>
    <s v="ESPERANZA"/>
    <s v="ABIGAIL"/>
    <s v="TUMAL"/>
    <s v="BURBANO"/>
    <d v="1931-03-21T00:00:00"/>
    <n v="90"/>
    <n v="6"/>
    <s v="Persona mayor"/>
    <s v="Adulto Mayor"/>
    <s v="Ninguno"/>
    <s v="Ninguno"/>
    <m/>
    <s v="Beneficiario"/>
    <m/>
    <s v="SIN DATO"/>
    <s v="Ninguna"/>
    <s v="Sibundoy"/>
    <m/>
    <n v="3206225047"/>
    <s v="Urbana"/>
    <m/>
    <x v="0"/>
    <x v="3"/>
    <s v="PUTUMAYO"/>
    <x v="3"/>
    <x v="3"/>
    <x v="3"/>
    <s v="I10X"/>
    <m/>
    <m/>
    <m/>
    <s v="Hipertension esencial (primaria)"/>
    <s v="Procedimiento"/>
    <n v="1"/>
    <s v="01890366"/>
    <s v="CONSULTA DE CONTROL O DE SEGUIMIENTO POR ESPECIALISTA EN MEDICINA INTERNA"/>
    <s v="06/02/2022"/>
    <n v="30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41180037"/>
    <s v="CC41180037"/>
    <s v="ROSA "/>
    <s v="CANDIDA"/>
    <s v="HERRERA"/>
    <s v="GUERRERO"/>
    <d v="1954-02-28T00:00:00"/>
    <n v="67"/>
    <n v="6"/>
    <s v="Persona mayor"/>
    <s v="Adulto Mayor"/>
    <s v="Ninguno"/>
    <s v="Ninguno"/>
    <m/>
    <s v="Beneficiario"/>
    <m/>
    <s v="SIN DATO"/>
    <s v="Ninguna"/>
    <s v="Sibundoy"/>
    <m/>
    <n v="3124803921"/>
    <s v="Urbana"/>
    <m/>
    <x v="0"/>
    <x v="2"/>
    <s v="PUTUMAYO"/>
    <x v="2"/>
    <x v="2"/>
    <x v="2"/>
    <s v="I10X"/>
    <m/>
    <m/>
    <m/>
    <s v="Hipertension esencial (primaria)"/>
    <s v="Procedimiento"/>
    <n v="1"/>
    <s v="01890202"/>
    <s v="CONSULTA DE PRIMERA VEZ POR OTRAS ESPECIALIDADES MEDICAS. -- INCY : AQUELLA REALIZADA PARA LA PROTECCION DE LA SALUD DE LOS TRABAJADORES EN EL INGRESO - RETIRO - REUBICACION - REINTEGRO DEL TRABAJADOR ASI COMO PARA DEFINIR EL ORIGEN DEL EVENTO EN SALUD -"/>
    <s v="01/02/2022"/>
    <n v="32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50347"/>
    <s v="CC5350347"/>
    <s v="HERIBERTO"/>
    <m/>
    <s v="CHINDOY"/>
    <s v="JAMIOY"/>
    <d v="1955-09-10T00:00:00"/>
    <n v="66"/>
    <n v="6"/>
    <s v="Persona mayor"/>
    <s v="Indigente"/>
    <s v="Ninguno"/>
    <s v="Ninguno"/>
    <m/>
    <s v="Beneficiario"/>
    <m/>
    <s v="SIN DATO"/>
    <s v="Indígena"/>
    <s v="San Francisco"/>
    <m/>
    <n v="3134071631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21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830"/>
    <s v="CC27469830"/>
    <s v="NOHORA "/>
    <s v="DEL CARMEN"/>
    <s v="PUERCHAMBUD"/>
    <s v="MORAN"/>
    <d v="1964-02-13T00:00:00"/>
    <n v="58"/>
    <n v="5"/>
    <s v="Adultez"/>
    <s v="Adulto Mayor"/>
    <s v="Ninguno"/>
    <s v="Ninguno"/>
    <m/>
    <s v="Beneficiario"/>
    <m/>
    <s v="SIN DATO"/>
    <s v="Ninguna"/>
    <s v="Santiago"/>
    <m/>
    <n v="3102618397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8/02/2022"/>
    <n v="38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69055059"/>
    <s v="CC69055059"/>
    <s v="NEYDA "/>
    <s v="RUBIELA"/>
    <s v="JIMENEZ"/>
    <s v="PANTOJA"/>
    <d v="1963-11-08T00:00:00"/>
    <n v="58"/>
    <n v="5"/>
    <s v="Adultez"/>
    <s v="Adulto Mayor"/>
    <s v="Ninguno"/>
    <s v="Ninguno"/>
    <m/>
    <s v="Beneficiario"/>
    <m/>
    <s v="SIN DATO"/>
    <s v="Ninguna"/>
    <s v="San Francisco"/>
    <m/>
    <n v="3146339831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301"/>
    <s v="CONSULTA DE CONTROL O DE SEGUIMIENTO POR MEDICINA GENERAL"/>
    <s v="17/02/2022"/>
    <n v="30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56"/>
    <s v="CC27474256"/>
    <s v="MERY "/>
    <s v="ELUVINA"/>
    <s v="PERENGUEZ"/>
    <s v="VIVAS"/>
    <d v="1952-04-19T00:00:00"/>
    <n v="69"/>
    <n v="6"/>
    <s v="Persona mayor"/>
    <s v="Adulto Mayor"/>
    <s v="Ninguno"/>
    <s v="Ninguno"/>
    <m/>
    <s v="Beneficiario"/>
    <m/>
    <s v="SIN DATO"/>
    <s v="Ninguna"/>
    <s v="San Francisco"/>
    <m/>
    <n v="3127883597"/>
    <s v="Urbana"/>
    <m/>
    <x v="0"/>
    <x v="3"/>
    <s v="PUTUMAYO"/>
    <x v="3"/>
    <x v="3"/>
    <x v="3"/>
    <s v="I10X"/>
    <m/>
    <m/>
    <m/>
    <s v="Hipertension esencial (primaria)"/>
    <s v="Procedimiento"/>
    <n v="1"/>
    <s v="01890266"/>
    <s v="CONSULTA DE PRIMERA VEZ POR ESPECIALISTA EN MEDICINA INTERNA"/>
    <s v="23/02/2022"/>
    <n v="69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3060435"/>
    <s v="CC13060435"/>
    <s v="JOSE"/>
    <s v="RAFAEL"/>
    <s v="BRAVO"/>
    <s v="CHAMORRO"/>
    <d v="1953-05-05T00:00:00"/>
    <n v="68"/>
    <n v="6"/>
    <s v="Persona mayor"/>
    <s v="Adulto Mayor"/>
    <s v="Ninguno"/>
    <s v="Ninguno"/>
    <m/>
    <s v="Beneficiario"/>
    <m/>
    <s v="SIN DATO"/>
    <s v="Ninguna"/>
    <s v="Sibundoy"/>
    <m/>
    <n v="3117909843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02/02/2022"/>
    <n v="5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69991"/>
    <s v="CC27469991"/>
    <s v="MERCEDES"/>
    <m/>
    <s v="MEJIA"/>
    <s v="PINCHAO"/>
    <d v="1968-06-03T00:00:00"/>
    <n v="53"/>
    <n v="5"/>
    <s v="Adultez"/>
    <s v="Adulto Mayor"/>
    <s v="Ninguno"/>
    <s v="Ninguno"/>
    <m/>
    <s v="Beneficiario"/>
    <m/>
    <s v="SIN DATO"/>
    <s v="Ninguna"/>
    <s v="San Francisco"/>
    <m/>
    <n v="314440014"/>
    <s v="Urbana"/>
    <m/>
    <x v="0"/>
    <x v="0"/>
    <s v="PUTUMAYO"/>
    <x v="0"/>
    <x v="0"/>
    <x v="0"/>
    <s v="I10X"/>
    <m/>
    <m/>
    <m/>
    <s v="Hipertension esencial (primaria)"/>
    <s v="Medicamento"/>
    <n v="1"/>
    <s v="23947-09"/>
    <s v="FUROSEMIDA 40 MG"/>
    <s v="14/02/2022"/>
    <n v="7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27469268"/>
    <s v="CC27469268"/>
    <s v="LUZ"/>
    <s v="CLEMECIA"/>
    <s v="MORAN"/>
    <s v="DE GUAQUEZ"/>
    <d v="1944-04-26T00:00:00"/>
    <n v="77"/>
    <n v="6"/>
    <s v="Persona mayor"/>
    <s v="Adulto Mayor"/>
    <s v="Ninguno"/>
    <s v="Ninguno"/>
    <m/>
    <s v="Beneficiario"/>
    <m/>
    <s v="SIN DATO"/>
    <s v="Ninguna"/>
    <s v="Santiago"/>
    <m/>
    <n v="3122962936"/>
    <s v="Urbana"/>
    <m/>
    <x v="0"/>
    <x v="0"/>
    <s v="PUTUMAYO"/>
    <x v="0"/>
    <x v="0"/>
    <x v="0"/>
    <s v="I10X"/>
    <m/>
    <m/>
    <m/>
    <s v="Hipertension esencial (primaria)"/>
    <s v="Medicamento"/>
    <n v="1"/>
    <s v="19935477-03"/>
    <s v="ATOVASTATINA 40 MG"/>
    <s v="14/02/2022"/>
    <n v="33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97470177"/>
    <s v="CC97470177"/>
    <s v="MIGUEL"/>
    <s v="ANTONIO"/>
    <s v="MUTUMBAJOY"/>
    <s v="MUCHACHASOY"/>
    <d v="1959-08-13T00:00:00"/>
    <n v="62"/>
    <n v="6"/>
    <s v="Persona mayor"/>
    <s v="Adulto Mayor"/>
    <s v="Ninguno"/>
    <s v="Ninguno"/>
    <m/>
    <s v="Beneficiario"/>
    <m/>
    <s v="SIN DATO"/>
    <s v="Indígena"/>
    <s v="Sibundoy"/>
    <m/>
    <n v="3118092218"/>
    <s v="Rural"/>
    <m/>
    <x v="0"/>
    <x v="0"/>
    <s v="PUTUMAYO"/>
    <x v="0"/>
    <x v="0"/>
    <x v="0"/>
    <s v="I10X"/>
    <s v="E119"/>
    <m/>
    <m/>
    <s v="Hipertension esencial (primaria)"/>
    <s v="Medicamento"/>
    <n v="1"/>
    <s v="218019-02"/>
    <s v="DILATREND TABLETAS 6,25MG"/>
    <s v="14/02/2022"/>
    <n v="29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379"/>
    <s v="CC5349379"/>
    <s v="HEBERT"/>
    <s v="ORLANDO"/>
    <s v="JIMENEZ"/>
    <s v="CHINGAL"/>
    <d v="1957-05-14T00:00:00"/>
    <n v="64"/>
    <n v="6"/>
    <s v="Persona mayor"/>
    <s v="Adulto Mayor"/>
    <s v="Ninguno"/>
    <s v="Ninguno"/>
    <m/>
    <s v="Beneficiario"/>
    <m/>
    <s v="SIN DATO"/>
    <s v="Ninguna"/>
    <s v="San Francisco"/>
    <m/>
    <n v="3218877278"/>
    <s v="Urbana"/>
    <m/>
    <x v="0"/>
    <x v="0"/>
    <s v="PUTUMAYO"/>
    <x v="0"/>
    <x v="0"/>
    <x v="0"/>
    <s v="I10X"/>
    <s v="N18X"/>
    <m/>
    <m/>
    <s v="Hipertension esencial (primaria)"/>
    <s v="Medicamento"/>
    <n v="1"/>
    <s v="20032631-11"/>
    <s v="LOSARTAN 100 MG"/>
    <s v="14/02/2022"/>
    <n v="25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284"/>
    <s v="CC27474284"/>
    <s v="MIRIAM"/>
    <s v="NELLY"/>
    <s v="JIMENEZ"/>
    <s v="CHINGAL"/>
    <d v="1955-05-04T00:00:00"/>
    <n v="66"/>
    <n v="6"/>
    <s v="Persona mayor"/>
    <s v="Adulto Mayor"/>
    <s v="Ninguno"/>
    <s v="Ninguno"/>
    <m/>
    <s v="Beneficiario"/>
    <m/>
    <s v="SIN DATO"/>
    <s v="Ninguna"/>
    <s v="San Francisco"/>
    <m/>
    <n v="3115897800"/>
    <s v="Urbana"/>
    <m/>
    <x v="0"/>
    <x v="1"/>
    <s v="PUTUMAYO"/>
    <x v="1"/>
    <x v="1"/>
    <x v="1"/>
    <s v="I10X"/>
    <s v="E119"/>
    <m/>
    <m/>
    <s v="Hipertension esencial (primaria)"/>
    <s v="Procedimiento"/>
    <n v="1"/>
    <s v="01890201"/>
    <s v="CONSULTA DE PRIMERA VEZ POR MEDICINA GENERAL"/>
    <s v="07/02/2022"/>
    <n v="11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60"/>
    <s v="86760 - Santiago"/>
    <s v="1,08581285661056"/>
    <s v="-77,0056290076099"/>
    <s v="Cotizante docente"/>
    <s v="AC"/>
    <m/>
    <s v="CC"/>
    <n v="18112016"/>
    <s v="CC18112016"/>
    <s v="MIGUEL"/>
    <s v="ACEVES"/>
    <s v="MEJIA"/>
    <s v="PINCHAO"/>
    <d v="1964-07-16T00:00:00"/>
    <n v="57"/>
    <n v="5"/>
    <s v="Adultez"/>
    <s v="Adulto Mayor"/>
    <s v="Desplazamiento"/>
    <s v="Desplazamiento forzado"/>
    <m/>
    <s v="Beneficiario"/>
    <m/>
    <s v="SIN DATO"/>
    <s v="Ninguna"/>
    <s v="Santiago"/>
    <m/>
    <n v="310789407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5/02/2022"/>
    <n v="80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27431754"/>
    <s v="CC27431754"/>
    <s v="CARMELA "/>
    <s v="DEL SOCORRO"/>
    <s v="ESPAÑA"/>
    <s v="CORDOBA"/>
    <d v="1953-07-08T00:00:00"/>
    <n v="68"/>
    <n v="6"/>
    <s v="Persona mayor"/>
    <s v="Adulto Mayor"/>
    <s v="Ninguno"/>
    <s v="Ninguno"/>
    <m/>
    <s v="Beneficiario"/>
    <m/>
    <s v="SIN DATO"/>
    <s v="Ninguna"/>
    <s v="Sibundoy"/>
    <m/>
    <n v="3142967868"/>
    <s v="Urbana"/>
    <m/>
    <x v="0"/>
    <x v="0"/>
    <s v="PUTUMAYO"/>
    <x v="0"/>
    <x v="0"/>
    <x v="0"/>
    <s v="I10X"/>
    <m/>
    <m/>
    <m/>
    <s v="Hipertension esencial (primaria)"/>
    <s v="Medicamento"/>
    <n v="1"/>
    <s v="41661-02"/>
    <s v="CALCIO + VITAMINA D TABLETAS"/>
    <s v="22/02/2022"/>
    <n v="18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97470140"/>
    <s v="CC97470140"/>
    <s v="CASTULO"/>
    <s v="LUDGERIO"/>
    <s v="CHINDOY"/>
    <s v="JACANAMEJOY"/>
    <d v="1961-03-27T00:00:00"/>
    <n v="60"/>
    <n v="6"/>
    <s v="Persona mayor"/>
    <s v="Indigente"/>
    <s v="Ninguno"/>
    <s v="Ninguno"/>
    <m/>
    <s v="Beneficiario"/>
    <m/>
    <s v="SIN DATO"/>
    <s v="Indígena"/>
    <s v="Sibundoy"/>
    <m/>
    <n v="3233253255"/>
    <s v="Urbana"/>
    <m/>
    <x v="0"/>
    <x v="3"/>
    <s v="PUTUMAYO"/>
    <x v="3"/>
    <x v="3"/>
    <x v="3"/>
    <s v="I10X"/>
    <s v="E119"/>
    <m/>
    <m/>
    <s v="Hipertension esencial (primaria)"/>
    <s v="Medicamento"/>
    <n v="1"/>
    <s v="40113-27"/>
    <s v="ENALAPRIL 5MG"/>
    <s v="14/02/2022"/>
    <n v="41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016"/>
    <s v="CC41180016"/>
    <s v="MARIA "/>
    <s v="FRANCISCA"/>
    <s v="JIMENEZ"/>
    <s v="DE BENAVIDES"/>
    <d v="1956-03-13T00:00:00"/>
    <n v="65"/>
    <n v="6"/>
    <s v="Persona mayor"/>
    <s v="Adulto Mayor"/>
    <s v="Ninguno"/>
    <s v="Ninguno"/>
    <m/>
    <s v="Beneficiario"/>
    <m/>
    <s v="SIN DATO"/>
    <s v="Ninguna"/>
    <s v="Sibundoy"/>
    <m/>
    <n v="3127656151"/>
    <s v="Urbana"/>
    <m/>
    <x v="0"/>
    <x v="3"/>
    <s v="PUTUMAYO"/>
    <x v="3"/>
    <x v="3"/>
    <x v="3"/>
    <s v="I10X"/>
    <m/>
    <m/>
    <m/>
    <s v="Hipertension esencial (primaria)"/>
    <s v="Medicamento"/>
    <n v="1"/>
    <s v="19995299-07"/>
    <s v="CLONIDINA TABLETAS POR 0.150 MG."/>
    <s v="14/02/2022"/>
    <n v="19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193"/>
    <s v="CC41180193"/>
    <s v="MARIA "/>
    <s v="JAEL"/>
    <s v="JARAMILLO"/>
    <s v="BENAVIDES"/>
    <d v="1958-12-31T00:00:00"/>
    <n v="63"/>
    <n v="6"/>
    <s v="Persona mayor"/>
    <s v="Adulto Mayor"/>
    <s v="Ninguno"/>
    <s v="Ninguno"/>
    <m/>
    <s v="Beneficiario"/>
    <m/>
    <s v="SIN DATO"/>
    <s v="Ninguna"/>
    <s v="Sibundoy"/>
    <m/>
    <n v="3226317022"/>
    <s v="Urbana"/>
    <m/>
    <x v="0"/>
    <x v="3"/>
    <s v="PUTUMAYO"/>
    <x v="3"/>
    <x v="3"/>
    <x v="3"/>
    <s v="I10X"/>
    <m/>
    <m/>
    <m/>
    <s v="Hipertension esencial (primaria)"/>
    <s v="Medicamento"/>
    <n v="1"/>
    <s v="42216-13"/>
    <s v="FUROSEMIDA TABLETAS 40MG"/>
    <s v="14/02/2022"/>
    <n v="16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27474453"/>
    <s v="CC27474453"/>
    <s v="MARIA"/>
    <s v="ESPERANZA"/>
    <s v="GOMEZ"/>
    <s v="DE ENRIQUEZ"/>
    <d v="1959-02-06T00:00:00"/>
    <n v="63"/>
    <n v="6"/>
    <s v="Persona mayor"/>
    <s v="Adulto Mayor"/>
    <s v="Ninguno"/>
    <s v="Ninguno"/>
    <m/>
    <s v="Beneficiario"/>
    <m/>
    <s v="SIN DATO"/>
    <s v="Ninguna"/>
    <s v="San Francisco"/>
    <m/>
    <n v="3146651478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266"/>
    <s v="CONSULTA DE PRIMERA VEZ POR ESPECIALISTA EN MEDICINA INTERNA"/>
    <s v="14/02/2022"/>
    <n v="517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27474127"/>
    <s v="CC27474127"/>
    <s v="MARIA "/>
    <s v="ERMITA"/>
    <s v="BENAVIDES"/>
    <s v="RAMOS"/>
    <d v="1948-01-16T00:00:00"/>
    <n v="74"/>
    <n v="6"/>
    <s v="Persona mayor"/>
    <s v="Adulto Mayor"/>
    <s v="Desplazamiento"/>
    <s v="Amenaza"/>
    <m/>
    <s v="Beneficiario"/>
    <m/>
    <s v="SIN DATO"/>
    <s v="Ninguna"/>
    <s v="San Francisco"/>
    <m/>
    <n v="3208495342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25/02/2022"/>
    <n v="18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27476196"/>
    <s v="CC27476196"/>
    <s v="PASTORA"/>
    <s v="MARIA"/>
    <s v="GONZALEZ"/>
    <s v="ROJAS"/>
    <d v="1949-10-24T00:00:00"/>
    <n v="72"/>
    <n v="6"/>
    <s v="Persona mayor"/>
    <s v="Adulto Mayor"/>
    <s v="Ninguno"/>
    <s v="Ninguno"/>
    <m/>
    <s v="Beneficiario"/>
    <m/>
    <s v="SIN DATO"/>
    <s v="Ninguna"/>
    <s v="Sibundoy"/>
    <m/>
    <n v="3115550558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66"/>
    <s v="CONSULTA DE CONTROL O DE SEGUIMIENTO POR ESPECIALISTA EN MEDICINA INTERNA"/>
    <s v="27/02/2022"/>
    <n v="20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18106869"/>
    <s v="CC18106869"/>
    <s v="JESUS "/>
    <s v="ALIRIO"/>
    <s v="PABON"/>
    <s v="BURBANO"/>
    <d v="1950-12-21T00:00:00"/>
    <n v="71"/>
    <n v="6"/>
    <s v="Persona mayor"/>
    <s v="Adulto Mayor"/>
    <s v="Ninguno"/>
    <s v="Ninguno"/>
    <m/>
    <s v="Beneficiario"/>
    <m/>
    <s v="SIN DATO"/>
    <s v="Ninguna"/>
    <s v="Sibundoy"/>
    <m/>
    <n v="3115792210"/>
    <s v="Urbana"/>
    <m/>
    <x v="0"/>
    <x v="3"/>
    <s v="PUTUMAYO"/>
    <x v="3"/>
    <x v="3"/>
    <x v="3"/>
    <s v="I10X"/>
    <m/>
    <m/>
    <m/>
    <s v="Hipertension esencial (primaria)"/>
    <s v="Procedimiento"/>
    <n v="1"/>
    <s v="01890301"/>
    <s v="CONSULTA DE CONTROL O DE SEGUIMIENTO POR MEDICINA GENERAL"/>
    <s v="23/02/2022"/>
    <n v="152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429"/>
    <s v="CC41180429"/>
    <s v="NANCY"/>
    <s v="DELCARMEN"/>
    <s v="GONZALEZ"/>
    <s v="ORTEGA"/>
    <d v="1962-09-17T00:00:00"/>
    <n v="59"/>
    <n v="5"/>
    <s v="Adultez"/>
    <s v="Adulto Mayor"/>
    <s v="Ninguno"/>
    <s v="Ninguno"/>
    <m/>
    <s v="Beneficiario"/>
    <m/>
    <s v="SIN DATO"/>
    <s v="Ninguna"/>
    <s v="Sibundoy"/>
    <m/>
    <n v="3146625374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10/02/2022"/>
    <n v="21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36718"/>
    <s v="CC5336718"/>
    <s v="LUIS "/>
    <s v="ALBERTO"/>
    <s v="ORTIZ"/>
    <s v="GOMEZ"/>
    <d v="1953-06-18T00:00:00"/>
    <n v="68"/>
    <n v="6"/>
    <s v="Persona mayor"/>
    <s v="Adulto Mayor"/>
    <s v="Ninguno"/>
    <s v="Ninguno"/>
    <m/>
    <s v="Beneficiario"/>
    <m/>
    <s v="SIN DATO"/>
    <s v="Ninguna"/>
    <s v="San Francisco"/>
    <m/>
    <n v="3206652262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1/02/2022"/>
    <n v="27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0717013"/>
    <s v="CC30717013"/>
    <s v="AURA"/>
    <s v="SOCORRO"/>
    <s v="ESCOBAR"/>
    <s v="ORTEGA"/>
    <d v="1957-02-28T00:00:00"/>
    <n v="64"/>
    <n v="6"/>
    <s v="Persona mayor"/>
    <s v="Adulto Mayor"/>
    <s v="Ninguno"/>
    <s v="Ninguno"/>
    <m/>
    <s v="Beneficiario"/>
    <m/>
    <s v="SIN DATO"/>
    <s v="Ninguna"/>
    <s v="Sibundoy"/>
    <m/>
    <n v="3136415728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04/02/2022"/>
    <n v="51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0880"/>
    <s v="CC41180880"/>
    <s v="IMELDA"/>
    <s v="PURIFICACION"/>
    <s v="DELGADO"/>
    <s v="VILLAREAL"/>
    <d v="1967-01-15T00:00:00"/>
    <n v="55"/>
    <n v="5"/>
    <s v="Adultez"/>
    <s v="Adulto Mayor"/>
    <s v="Desplazamiento"/>
    <s v="Homicidio"/>
    <m/>
    <s v="Beneficiario"/>
    <m/>
    <s v="SIN DATO"/>
    <s v="Ninguna"/>
    <s v="Sibundoy"/>
    <m/>
    <n v="3134535403"/>
    <s v="Urbana"/>
    <m/>
    <x v="0"/>
    <x v="2"/>
    <s v="PUTUMAYO"/>
    <x v="2"/>
    <x v="2"/>
    <x v="2"/>
    <s v="I10X"/>
    <m/>
    <m/>
    <m/>
    <s v="Hipertension esencial (primaria)"/>
    <s v="Procedimiento"/>
    <n v="1"/>
    <s v="00T0001038"/>
    <s v="TRANSPORTE COMERCIAL TERRESTRE - SIMPLE PUERTO ASIS ( PUTUMAYO ) A MOCOA ( PUTUMAYO )"/>
    <s v="08/02/2022"/>
    <n v="200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38984923"/>
    <s v="CC38984923"/>
    <s v="MARIA "/>
    <s v="ANGELITA"/>
    <s v="BURBANO"/>
    <s v="DE LEON"/>
    <d v="1945-11-18T00:00:00"/>
    <n v="76"/>
    <n v="6"/>
    <s v="Persona mayor"/>
    <s v="Adulto Mayor"/>
    <s v="Ninguno"/>
    <s v="Ninguno"/>
    <m/>
    <s v="Beneficiario"/>
    <m/>
    <s v="SIN DATO"/>
    <s v="Ninguna"/>
    <s v="Sibundoy"/>
    <m/>
    <n v="3118984923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0T0000315"/>
    <s v="TRANSPORTE COMERCIAL TERRESTRE - SIMPLE MOCOA ( PUTUMAYO ) A PUERTO ASIS ( PUTUMAYO )"/>
    <s v="08/02/2022"/>
    <n v="51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41181658"/>
    <s v="CC41181658"/>
    <s v="EDITH"/>
    <s v="DIRLEY"/>
    <s v="MONCAYO"/>
    <s v="TOBAR"/>
    <d v="1970-08-14T00:00:00"/>
    <n v="51"/>
    <n v="5"/>
    <s v="Adultez"/>
    <s v="Adulto Mayor"/>
    <s v="Ninguno"/>
    <s v="Ninguno"/>
    <m/>
    <s v="Beneficiario"/>
    <m/>
    <s v="SIN DATO"/>
    <s v="Ninguna"/>
    <s v="Sibundoy"/>
    <m/>
    <n v="3132439470"/>
    <s v="Urbana"/>
    <m/>
    <x v="0"/>
    <x v="0"/>
    <s v="PUTUMAYO"/>
    <x v="0"/>
    <x v="0"/>
    <x v="0"/>
    <s v="I10X"/>
    <m/>
    <m/>
    <m/>
    <s v="Hipertension esencial (primaria)"/>
    <s v="Procedimiento"/>
    <n v="1"/>
    <s v="01895100"/>
    <s v="ELECTROCARDIOGRAMA DE RITMO O DE SUPERFICIE SOD"/>
    <s v="11/02/2022"/>
    <n v="35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Beneficiario"/>
    <s v="AC"/>
    <m/>
    <s v="CC"/>
    <n v="5349194"/>
    <s v="CC5349194"/>
    <s v="CARLOS"/>
    <s v="ALBERTO"/>
    <s v="BRAVO"/>
    <s v="ENRIQUEZ"/>
    <d v="1945-11-04T00:00:00"/>
    <n v="76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25/02/2022"/>
    <n v="36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14872038"/>
    <s v="CC14872038"/>
    <s v="HIPOLITO"/>
    <s v="NONE"/>
    <s v="CHINDOY"/>
    <s v="JAMIOY"/>
    <d v="1950-07-25T00:00:00"/>
    <n v="71"/>
    <n v="6"/>
    <s v="Persona mayor"/>
    <s v="Adulto Mayor"/>
    <s v="Ninguno"/>
    <s v="Ninguno"/>
    <m/>
    <s v="Beneficiario"/>
    <m/>
    <s v="SIN DATO"/>
    <s v="Ninguna"/>
    <s v="Sibundoy"/>
    <m/>
    <n v="311595961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4/02/2022"/>
    <n v="368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Cotizante docente"/>
    <s v="AC"/>
    <m/>
    <s v="CC"/>
    <n v="5350349"/>
    <s v="CC5350349"/>
    <s v="FREDY"/>
    <s v="EDMUNDO"/>
    <s v="NARVAEZ"/>
    <s v="BURBANO"/>
    <d v="1954-12-18T00:00:00"/>
    <n v="67"/>
    <n v="6"/>
    <s v="Persona mayor"/>
    <s v="Adulto Mayor"/>
    <s v="Ninguno"/>
    <s v="Ninguno"/>
    <m/>
    <s v="Beneficiario"/>
    <m/>
    <s v="SIN DATO"/>
    <s v="Ninguna"/>
    <s v="Sibundoy"/>
    <m/>
    <n v="3118535183"/>
    <s v="Urbana"/>
    <m/>
    <x v="0"/>
    <x v="3"/>
    <s v="PUTUMAYO"/>
    <x v="3"/>
    <x v="3"/>
    <x v="3"/>
    <s v="I10X"/>
    <m/>
    <m/>
    <m/>
    <s v="Hipertension esencial (primaria)"/>
    <s v="Procedimiento"/>
    <n v="1"/>
    <s v="01895004"/>
    <s v="MONITOREO AMBULATORIO DE PRESION ARTERIAL SISTEMICA"/>
    <s v="03/02/2022"/>
    <n v="366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Pensionado"/>
    <s v="AC"/>
    <m/>
    <s v="CC"/>
    <n v="27474119"/>
    <s v="CC27474119"/>
    <s v="ROSALBA"/>
    <s v="NONE"/>
    <s v="MORENO"/>
    <s v="DE LA CRUZ"/>
    <d v="1947-02-21T00:00:00"/>
    <n v="75"/>
    <n v="6"/>
    <s v="Persona mayor"/>
    <s v="Adulto Mayor"/>
    <s v="Desplazamiento"/>
    <s v="Amenaza"/>
    <m/>
    <s v="Beneficiario"/>
    <m/>
    <s v="SIN DATO"/>
    <s v="Ninguna"/>
    <s v="San Francisco"/>
    <m/>
    <n v="3216432677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301"/>
    <s v="CONSULTA DE CONTROL O DE SEGUIMIENTO POR MEDICINA GENERAL"/>
    <s v="16/02/2022"/>
    <n v="793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30722527"/>
    <s v="CC30722527"/>
    <s v="ALBA "/>
    <s v="MARINA"/>
    <s v="GUERRERO"/>
    <s v="BELTRAN"/>
    <d v="1960-09-20T00:00:00"/>
    <n v="61"/>
    <n v="6"/>
    <s v="Persona mayor"/>
    <s v="Adulto Mayor"/>
    <s v="Ninguno"/>
    <s v="Ninguno"/>
    <m/>
    <s v="Beneficiario"/>
    <m/>
    <s v="SIN DATO"/>
    <s v="Ninguna"/>
    <s v="Colón (P)"/>
    <m/>
    <n v="3122584875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903841"/>
    <s v="GLUCOSA EN SUERO U OTRO FLUIDO DIFERENTE A ORINA"/>
    <s v="24/02/2022"/>
    <n v="934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55"/>
    <s v="86755 - San Francisco"/>
    <s v="1,13607109604649"/>
    <s v="-76,8472666057953"/>
    <s v="Cotizante docente"/>
    <s v="AC"/>
    <m/>
    <s v="CC"/>
    <n v="5349407"/>
    <s v="CC5349407"/>
    <s v="HECTOR "/>
    <s v="OSCAR"/>
    <s v="BENAVIDES"/>
    <s v="RAMOS"/>
    <d v="1952-06-01T00:00:00"/>
    <n v="69"/>
    <n v="6"/>
    <s v="Persona mayor"/>
    <s v="Adulto Mayor"/>
    <s v="Ninguno"/>
    <s v="Ninguno"/>
    <m/>
    <s v="Beneficiario"/>
    <m/>
    <s v="SIN DATO"/>
    <s v="Ninguna"/>
    <s v="San Francisco"/>
    <m/>
    <n v="3114082354"/>
    <s v="Urbana"/>
    <m/>
    <x v="0"/>
    <x v="3"/>
    <s v="PUTUMAYO"/>
    <x v="3"/>
    <x v="3"/>
    <x v="3"/>
    <s v="I10X"/>
    <s v="E119"/>
    <m/>
    <m/>
    <s v="Hipertension esencial (primaria)"/>
    <s v="Procedimiento"/>
    <n v="1"/>
    <s v="01890266"/>
    <s v="CONSULTA DE PRIMERA VEZ POR ESPECIALISTA EN MEDICINA INTERNA"/>
    <s v="23/02/2022"/>
    <n v="359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219"/>
    <s v="86219 - Colón (P)"/>
    <s v="1,22321781828882"/>
    <s v="-76,9667296215994"/>
    <s v="Cotizante docente"/>
    <s v="AC"/>
    <m/>
    <s v="CC"/>
    <n v="27472349"/>
    <s v="CC27472349"/>
    <s v="ROSA "/>
    <s v="JULIA"/>
    <s v="GONZALEZ"/>
    <s v="DE ORTEGA"/>
    <d v="1941-07-29T00:00:00"/>
    <n v="80"/>
    <n v="6"/>
    <s v="Persona mayor"/>
    <s v="Adulto Mayor"/>
    <s v="Ninguno"/>
    <s v="Ninguno"/>
    <m/>
    <s v="Beneficiario"/>
    <m/>
    <s v="SIN DATO"/>
    <s v="Ninguna"/>
    <s v="Colón (P)"/>
    <m/>
    <n v="3133392505"/>
    <s v="Urbana"/>
    <m/>
    <x v="0"/>
    <x v="2"/>
    <s v="PUTUMAYO"/>
    <x v="2"/>
    <x v="2"/>
    <x v="2"/>
    <s v="I10X"/>
    <s v="E119"/>
    <m/>
    <m/>
    <s v="Hipertension esencial (primaria)"/>
    <s v="Procedimiento"/>
    <n v="1"/>
    <s v="01890101"/>
    <s v="ATENCION ( VISITA ) DOMICILIARIA - POR MEDICINA GENERAL"/>
    <s v="24/02/2022"/>
    <n v="23500"/>
    <s v="Hospitalización"/>
    <m/>
  </r>
  <r>
    <n v="2022"/>
    <d v="2021-12-31T00:00:00"/>
    <s v="Población con riesgo o alteraciones cardio – cerebro – vascular – metabólicas manifiestas"/>
    <s v="Crónicos"/>
    <s v="HTA"/>
    <s v="PUTUMAYO"/>
    <n v="86"/>
    <s v="86 - PUTUMAYO"/>
    <s v="86749"/>
    <s v="86749 - Sibundoy"/>
    <s v="1,22874692244751"/>
    <s v="-76,9130758535474"/>
    <s v="Beneficiario"/>
    <s v="AC"/>
    <m/>
    <s v="CC"/>
    <n v="5223798"/>
    <s v="CC5223798"/>
    <s v="BOLIVAR "/>
    <s v="NONE"/>
    <s v="GARCIA"/>
    <s v="NOAP"/>
    <d v="1960-02-11T00:00:00"/>
    <n v="62"/>
    <n v="6"/>
    <s v="Persona mayor"/>
    <s v="Adulto Mayor"/>
    <s v="Ninguno"/>
    <s v="Ninguno"/>
    <m/>
    <s v="Beneficiario"/>
    <m/>
    <s v="SIN DATO"/>
    <s v="Ninguna"/>
    <s v="Sibundoy"/>
    <m/>
    <n v="3138665723"/>
    <s v="Urbana"/>
    <m/>
    <x v="0"/>
    <x v="2"/>
    <s v="PUTUMAYO"/>
    <x v="2"/>
    <x v="2"/>
    <x v="2"/>
    <s v="I10X"/>
    <m/>
    <m/>
    <m/>
    <s v="Hipertension esencial (primaria)"/>
    <s v="Procedimiento"/>
    <n v="1"/>
    <s v="01890301"/>
    <s v="CONSULTA DE CONTROL O DE SEGUIMIENTO POR MEDICINA GENERAL"/>
    <s v="23/02/2022"/>
    <n v="6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5365"/>
    <s v="CC27065365"/>
    <s v="LIDIA"/>
    <s v="SOCORRO"/>
    <s v="REVELO"/>
    <s v="MAFLA"/>
    <d v="1941-06-06T00:00:00"/>
    <n v="80"/>
    <n v="6"/>
    <s v="Persona mayor"/>
    <m/>
    <s v="Ninguno"/>
    <s v="Ninguno"/>
    <m/>
    <s v="Cotizante docente"/>
    <m/>
    <s v="Sin discapacidad"/>
    <s v="Indígena"/>
    <s v="PASTO"/>
    <s v="MZ A CASA 12 B/CIUDAD JARDIN B/"/>
    <n v="3166227686"/>
    <s v="Urbana"/>
    <m/>
    <x v="0"/>
    <x v="7"/>
    <s v="NARIÑO"/>
    <x v="7"/>
    <x v="7"/>
    <x v="7"/>
    <s v="I10X"/>
    <s v="E119"/>
    <m/>
    <m/>
    <s v="Hipertension esencial (primaria)"/>
    <s v="Medicamento"/>
    <n v="1"/>
    <s v="19996546-04"/>
    <s v="ATORFIT TABLETA X 10 MG"/>
    <d v="2022-02-23T00:00:00"/>
    <n v="2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9690"/>
    <s v="CC27079690"/>
    <s v="MARIA"/>
    <s v="MELIDA ISABEL"/>
    <s v="GOMEZ"/>
    <s v="BASTIDAS"/>
    <d v="1950-12-29T00:00:00"/>
    <n v="71"/>
    <n v="6"/>
    <s v="Persona mayor"/>
    <m/>
    <s v="Ninguno"/>
    <s v="Ninguno"/>
    <m/>
    <s v="Cotizante docente"/>
    <m/>
    <s v="Sin discapacidad"/>
    <s v="Indígena"/>
    <s v="PASTO"/>
    <s v="MZ 13 CASA 2 LOS ELISEOS B/ Los Eliseos"/>
    <n v="3006549493"/>
    <s v="Urbana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7332"/>
    <s v="CC27067332"/>
    <s v="OLGA"/>
    <m/>
    <s v="MUNOZ"/>
    <s v="RIASCOS"/>
    <d v="1940-02-22T00:00:00"/>
    <n v="81"/>
    <n v="6"/>
    <s v="Persona mayor"/>
    <m/>
    <s v="Ninguno"/>
    <s v="Ninguno"/>
    <m/>
    <s v="Cotizante docente"/>
    <m/>
    <s v="Sin discapacidad"/>
    <s v="Indígena"/>
    <s v="PASTO"/>
    <s v="CRA 29 N 16B-63 SAN ANDRES"/>
    <n v="7221751"/>
    <s v="Urbana"/>
    <m/>
    <x v="0"/>
    <x v="8"/>
    <s v="NARIÑO"/>
    <x v="8"/>
    <x v="8"/>
    <x v="8"/>
    <s v="I10X"/>
    <s v="E119"/>
    <m/>
    <m/>
    <s v="Hipertension esencial (primaria)"/>
    <s v="Medicamento"/>
    <n v="1"/>
    <s v="32623-08"/>
    <s v="ACIDO FOLICO TABLETAS 5MG"/>
    <d v="2022-02-18T00:00:00"/>
    <n v="8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22034"/>
    <s v="CC30722034"/>
    <s v="CECILIA"/>
    <s v="ELIZABETH"/>
    <s v="RAMIREZ"/>
    <m/>
    <d v="1961-03-18T00:00:00"/>
    <n v="60"/>
    <n v="6"/>
    <s v="Persona mayor"/>
    <m/>
    <s v="Ninguno"/>
    <s v="Ninguno"/>
    <m/>
    <s v="Beneficiario"/>
    <m/>
    <s v="Con discapacidad"/>
    <s v="Indígena"/>
    <s v="PASTO"/>
    <s v="MZ A CASA 4 B/ VILLA FLOR 2"/>
    <n v="3234713232"/>
    <s v="Urbana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01T00:00:00"/>
    <n v="8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6077"/>
    <s v="CC12956077"/>
    <s v="MARCO"/>
    <s v="ANTONIO"/>
    <s v="PORTILLA"/>
    <s v="PORTILLO"/>
    <d v="1951-08-01T00:00:00"/>
    <n v="70"/>
    <n v="6"/>
    <s v="Persona mayor"/>
    <m/>
    <s v="Ninguno"/>
    <s v="Ninguno"/>
    <m/>
    <s v="Cotizante docente"/>
    <m/>
    <s v="Sin discapacidad"/>
    <s v="Indígena"/>
    <s v="PASTO"/>
    <s v="CRA. 23 No 25-89 B/ BELALCAZAR PASTO"/>
    <n v="7379394"/>
    <s v="Urbana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9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5810983"/>
    <s v="CC15810983"/>
    <s v="MAURO"/>
    <m/>
    <s v="BURBANO"/>
    <s v="FUENTES"/>
    <d v="1954-06-28T00:00:00"/>
    <n v="67"/>
    <n v="6"/>
    <s v="Persona mayor"/>
    <m/>
    <s v="Ninguno"/>
    <s v="Ninguno"/>
    <m/>
    <s v="Beneficiario"/>
    <m/>
    <s v="Sin discapacidad"/>
    <s v="Indígena"/>
    <s v="PASTO"/>
    <s v="AQUINE ALTO 1 MZ D CASA10"/>
    <n v="3128725885"/>
    <s v="Urbana"/>
    <m/>
    <x v="0"/>
    <x v="9"/>
    <s v="NARIÑO"/>
    <x v="9"/>
    <x v="9"/>
    <x v="9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1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3668"/>
    <s v="CC5193668"/>
    <s v="JESUS"/>
    <s v="SEGUNDO ELIECER"/>
    <s v="CABRERA"/>
    <s v="RIVERA"/>
    <d v="1937-11-08T00:00:00"/>
    <n v="84"/>
    <n v="6"/>
    <s v="Persona mayor"/>
    <m/>
    <s v="Desplazamiento"/>
    <s v="Ninguno"/>
    <m/>
    <s v="Cotizante docente"/>
    <m/>
    <s v="Sin discapacidad"/>
    <s v="Indígena"/>
    <s v="PASTO"/>
    <s v="CARRERA 21B #1 - 38 B/ BACHU?"/>
    <n v="7417747"/>
    <s v="Urbana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2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36"/>
    <s v="52036 - Ancuyá"/>
    <s v="1,24525407650625"/>
    <s v="-77,5311577704318"/>
    <s v="Beneficiario"/>
    <s v="AC"/>
    <m/>
    <s v="CC"/>
    <n v="5213022"/>
    <s v="CC5213022"/>
    <s v="GERARDO"/>
    <s v="ALFONSO"/>
    <s v="LUNA"/>
    <s v="PORTILLA"/>
    <d v="1941-03-17T00:00:00"/>
    <n v="80"/>
    <n v="6"/>
    <s v="Persona mayor"/>
    <m/>
    <s v="Desplazamiento"/>
    <s v="Ninguno"/>
    <m/>
    <s v="Beneficiario"/>
    <m/>
    <s v="Sin discapacidad"/>
    <s v="Indígena"/>
    <s v="ANCUYA"/>
    <s v="CL4 N.2-56 CAMILO TORRES"/>
    <n v="3176416734"/>
    <s v="Urbana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3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8107525"/>
    <s v="CC18107525"/>
    <s v="JAIME"/>
    <s v="ENRIQUE"/>
    <s v="GUERRERO"/>
    <s v="BUCHELI"/>
    <d v="1952-09-13T00:00:00"/>
    <n v="69"/>
    <n v="6"/>
    <s v="Persona mayor"/>
    <s v="Población en Condición de Desplazamiento"/>
    <s v="Desplazamiento"/>
    <s v="Perdida de Bienes Muebles o Inmuebles"/>
    <m/>
    <s v="Beneficiario"/>
    <m/>
    <s v="Sin discapacidad"/>
    <s v="Indígena"/>
    <s v="PASTO"/>
    <s v="MZ 1 CASA 8 CONDOMINIO PINAR DEL RIO"/>
    <n v="3217905927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6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0417"/>
    <s v="CC27060417"/>
    <s v="ROSALBA"/>
    <m/>
    <s v="GONZALEZ"/>
    <s v="LEON"/>
    <d v="1940-04-24T00:00:00"/>
    <n v="81"/>
    <n v="6"/>
    <s v="Persona mayor"/>
    <m/>
    <s v="Desplazamiento"/>
    <s v="Ninguno"/>
    <m/>
    <s v="Cotizante docente"/>
    <m/>
    <s v="Sin discapacidad"/>
    <s v="Indígena"/>
    <s v="PASTO"/>
    <s v="CL 10 N 29-04 BARRIO LA AURORA"/>
    <n v="3155066620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6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5914"/>
    <s v="CC27075914"/>
    <s v="GLORIA"/>
    <s v="DE JESUS"/>
    <s v="INSUASTY"/>
    <s v="TORRES"/>
    <d v="1948-12-24T00:00:00"/>
    <n v="73"/>
    <n v="6"/>
    <s v="Persona mayor"/>
    <m/>
    <s v="Desplazamiento"/>
    <s v="Ninguno"/>
    <m/>
    <s v="Cotizante docente"/>
    <m/>
    <s v="Sin discapacidad"/>
    <s v="Indígena"/>
    <s v="PASTO"/>
    <s v="CARRERA 34A # 16B-31 B/PARANA"/>
    <n v="3007736023"/>
    <s v="Rural"/>
    <m/>
    <x v="0"/>
    <x v="12"/>
    <s v="NARIÑO"/>
    <x v="12"/>
    <x v="12"/>
    <x v="12"/>
    <s v="I10X"/>
    <s v="E119"/>
    <m/>
    <m/>
    <s v="Hipertension esencial (primaria)"/>
    <s v="Medicamento"/>
    <n v="1"/>
    <s v="20044615-04"/>
    <s v="OROCALÂ® D TABLETAS"/>
    <d v="2022-02-22T00:00:00"/>
    <n v="20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6176"/>
    <s v="CC12976176"/>
    <s v="ERNESTO"/>
    <s v="MANUEL"/>
    <s v="ZAMBRANO"/>
    <s v="MENDEZ"/>
    <d v="1962-08-26T00:00:00"/>
    <n v="59"/>
    <n v="5"/>
    <s v="Adultez"/>
    <m/>
    <s v="Desplazamiento"/>
    <s v="Ninguno"/>
    <m/>
    <s v="Cotizante docente"/>
    <m/>
    <s v="Sin discapacidad"/>
    <s v="Indígena"/>
    <s v="PASTO"/>
    <s v="CL 15 A N 41-33 SAN JUAN DE DIOS B/"/>
    <n v="3008239544"/>
    <s v="Rural"/>
    <m/>
    <x v="0"/>
    <x v="13"/>
    <s v="NARIÑO"/>
    <x v="13"/>
    <x v="13"/>
    <x v="13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6927"/>
    <s v="CC30706927"/>
    <s v="OMARY"/>
    <s v="MAGDALENA"/>
    <s v="BADOS"/>
    <s v="ERASO"/>
    <d v="1952-09-20T00:00:00"/>
    <n v="69"/>
    <n v="6"/>
    <s v="Persona mayor"/>
    <m/>
    <s v="Desplazamiento"/>
    <s v="Ninguno"/>
    <m/>
    <s v="Cotizante docente"/>
    <m/>
    <s v="Sin discapacidad"/>
    <s v="Indígena"/>
    <s v="PASTO"/>
    <s v="CRA 43 No 20 - 21 APTO 103 STA MONICA B/ Morasurco"/>
    <n v="3006080807"/>
    <s v="Rural"/>
    <m/>
    <x v="0"/>
    <x v="8"/>
    <s v="NARIÑO"/>
    <x v="8"/>
    <x v="8"/>
    <x v="8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20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5562"/>
    <s v="CC27065562"/>
    <s v="VILMA"/>
    <s v="ESPERANZA"/>
    <s v="ENRIQUEZ"/>
    <s v="RIASCOS"/>
    <d v="1944-07-05T00:00:00"/>
    <n v="77"/>
    <n v="6"/>
    <s v="Persona mayor"/>
    <m/>
    <s v="Desplazamiento"/>
    <s v="Ninguno"/>
    <m/>
    <s v="Cotizante docente"/>
    <m/>
    <s v="Sin discapacidad"/>
    <s v="Indígena"/>
    <s v="PASTO"/>
    <s v="CASTILLOS NORTE MZ C CASA 14"/>
    <n v="3206345784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08T00:00:00"/>
    <n v="1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381"/>
    <s v="52381 - La Florida"/>
    <s v="1,33392588915146"/>
    <s v="-77,388228436395"/>
    <s v="Cotizante docente"/>
    <s v="AC"/>
    <m/>
    <s v="CC"/>
    <n v="27394401"/>
    <s v="CC27394401"/>
    <s v="DILIA"/>
    <s v="SEBASTIANA"/>
    <s v="MUNOZ"/>
    <m/>
    <d v="1956-12-28T00:00:00"/>
    <n v="65"/>
    <n v="6"/>
    <s v="Persona mayor"/>
    <m/>
    <s v="Desplazamiento"/>
    <s v="Ninguno"/>
    <m/>
    <s v="Cotizante docente"/>
    <m/>
    <s v="Sin discapacidad"/>
    <s v="Indígena"/>
    <s v="LA FLORIDA"/>
    <s v="MZ D CASA 7 AQUINE ALTO 1 B/"/>
    <n v="3104512086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0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85328"/>
    <s v="CC12985328"/>
    <s v="GERMAN"/>
    <s v="EFRAIN"/>
    <s v="CARDENAS"/>
    <s v="JARAMILLO"/>
    <d v="1965-08-19T00:00:00"/>
    <n v="56"/>
    <n v="5"/>
    <s v="Adultez"/>
    <m/>
    <s v="Desplazamiento"/>
    <s v="Ninguno"/>
    <m/>
    <s v="Cotizante docente"/>
    <m/>
    <s v="Sin discapacidad"/>
    <s v="Indígena"/>
    <s v="PASTO"/>
    <s v="CLL 22 No 6 - 17 B/SANTO SEPULCRO"/>
    <n v="3128407192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93257"/>
    <s v="CC27193257"/>
    <s v="MARIA"/>
    <s v="ELIA DEL SOCORRO"/>
    <s v="MUNOZ"/>
    <s v="DELGADO"/>
    <d v="1956-12-26T00:00:00"/>
    <n v="65"/>
    <n v="6"/>
    <s v="Persona mayor"/>
    <m/>
    <s v="Desplazamiento"/>
    <s v="Ninguno"/>
    <m/>
    <s v="Cotizante docente"/>
    <m/>
    <s v="Sin discapacidad"/>
    <s v="Indígena"/>
    <s v="PASTO"/>
    <s v="MZ G CS 4 VIOLETAS II"/>
    <n v="3147882425"/>
    <s v="Rural"/>
    <m/>
    <x v="0"/>
    <x v="14"/>
    <s v="NARIÑO"/>
    <x v="14"/>
    <x v="14"/>
    <x v="14"/>
    <s v="I10X"/>
    <m/>
    <m/>
    <m/>
    <s v="Hipertension esencial (primaria)"/>
    <s v="Medicamento"/>
    <n v="1"/>
    <s v="19942545-01"/>
    <s v="CALCITRIOL 0.5 MCG"/>
    <d v="2022-02-16T00:00:00"/>
    <n v="56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7430"/>
    <s v="CC27077430"/>
    <s v="BETULIA"/>
    <s v="MARGARITA"/>
    <s v="QUINTERO"/>
    <s v="NARVAEZ"/>
    <d v="1949-10-10T00:00:00"/>
    <n v="72"/>
    <n v="6"/>
    <s v="Persona mayor"/>
    <m/>
    <s v="Desplazamiento"/>
    <s v="Ninguno"/>
    <m/>
    <s v="Cotizante docente"/>
    <m/>
    <s v="Sin discapacidad"/>
    <s v="Indígena"/>
    <s v="PASTO"/>
    <s v="CALLE 12A N 32-96 TORRE3 EDF AUSTRAL APTO 401 B/"/>
    <n v="7214639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2137"/>
    <s v="CC5202137"/>
    <s v="HORACIO"/>
    <s v="RAMIRO"/>
    <s v="MORA"/>
    <s v="ORDONEZ"/>
    <d v="1945-11-17T00:00:00"/>
    <n v="76"/>
    <n v="6"/>
    <s v="Persona mayor"/>
    <m/>
    <s v="Desplazamiento"/>
    <s v="Ninguno"/>
    <m/>
    <s v="Cotizante docente"/>
    <m/>
    <s v="Sin discapacidad"/>
    <s v="Indígena"/>
    <s v="PASTO"/>
    <s v="CR.45 # 16-23 B/CALATRAVA B/"/>
    <n v="3183181567"/>
    <s v="Rural"/>
    <m/>
    <x v="0"/>
    <x v="8"/>
    <s v="NARIÑO"/>
    <x v="8"/>
    <x v="8"/>
    <x v="8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42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19"/>
    <s v="52019 - Albán"/>
    <s v="1,46985408446458"/>
    <s v="-77,0688094718068"/>
    <s v="Cotizante docente"/>
    <s v="AC"/>
    <m/>
    <s v="CC"/>
    <n v="5209465"/>
    <s v="CC5209465"/>
    <s v="JOSE"/>
    <s v="VICENTE"/>
    <s v="PAZ"/>
    <s v="ROSALES"/>
    <d v="1955-03-19T00:00:00"/>
    <n v="66"/>
    <n v="6"/>
    <s v="Persona mayor"/>
    <m/>
    <s v="Desplazamiento"/>
    <s v="Ninguno"/>
    <m/>
    <s v="Cotizante docente"/>
    <m/>
    <s v="Sin discapacidad"/>
    <s v="Indígena"/>
    <s v="ALBAN"/>
    <s v="SAN JOSE DE ALBAN"/>
    <n v="3204596460"/>
    <s v="Rural"/>
    <m/>
    <x v="0"/>
    <x v="9"/>
    <s v="NARIÑO"/>
    <x v="9"/>
    <x v="9"/>
    <x v="9"/>
    <s v="I10X"/>
    <s v="E119"/>
    <m/>
    <m/>
    <s v="Hipertension esencial (primaria)"/>
    <s v="Medicamento"/>
    <n v="1"/>
    <s v="19961372-07"/>
    <s v="PRATENÂ® 1 MG TABLETA"/>
    <d v="2022-02-16T00:00:00"/>
    <n v="10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4053"/>
    <s v="CC27074053"/>
    <s v="MARTHA"/>
    <s v="GRACIELA"/>
    <s v="RAMOS"/>
    <s v="DE OLIVA"/>
    <d v="1947-04-22T00:00:00"/>
    <n v="74"/>
    <n v="6"/>
    <s v="Persona mayor"/>
    <s v="Población en Condición de Desplazamiento"/>
    <s v="Desplazamiento"/>
    <s v="Perdida de Bienes Muebles o Inmuebles"/>
    <m/>
    <s v="Cotizante docente"/>
    <m/>
    <s v="Sin discapacidad"/>
    <s v="Indígena"/>
    <s v="PASTO"/>
    <s v="CRA 22A N 3SUR-22 B/ Bachue"/>
    <n v="7337188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6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93142"/>
    <s v="CC27393142"/>
    <s v="ROSA"/>
    <s v="MARIA"/>
    <s v="CORAL"/>
    <s v="ORTIZ"/>
    <d v="1941-01-24T00:00:00"/>
    <n v="80"/>
    <n v="6"/>
    <s v="Persona mayor"/>
    <m/>
    <s v="Desplazamiento"/>
    <s v="Ninguno"/>
    <m/>
    <s v="Cotizante docente"/>
    <m/>
    <s v="Sin discapacidad"/>
    <s v="Indígena"/>
    <s v="PASTO"/>
    <s v="MZ C CS 33A SANTA MONICA"/>
    <n v="3105971840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7T00:00:00"/>
    <n v="10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75476"/>
    <s v="CC12975476"/>
    <s v="LUIS"/>
    <s v="HERNANDO"/>
    <s v="MONTENEGRO"/>
    <s v="SOLARTE"/>
    <d v="1961-05-28T00:00:00"/>
    <n v="60"/>
    <n v="6"/>
    <s v="Persona mayor"/>
    <m/>
    <s v="Desplazamiento"/>
    <s v="Ninguno"/>
    <m/>
    <s v="Beneficiario"/>
    <m/>
    <s v="Sin discapacidad"/>
    <s v="Indígena"/>
    <s v="PASTO"/>
    <s v="BLQ 5 APTO 501 LA GRAN COLOMBIA"/>
    <n v="3042594682"/>
    <s v="Rural"/>
    <m/>
    <x v="0"/>
    <x v="13"/>
    <s v="NARIÑO"/>
    <x v="13"/>
    <x v="13"/>
    <x v="13"/>
    <s v="I10X"/>
    <m/>
    <m/>
    <m/>
    <s v="Hipertension esencial (primaria)"/>
    <s v="Medicamento"/>
    <n v="1"/>
    <s v="19936296-08"/>
    <s v="ACIDO ACETILSALICILICO 100 MG"/>
    <d v="2022-02-17T00:00:00"/>
    <n v="43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83308"/>
    <s v="CC12983308"/>
    <s v="LUIS"/>
    <s v="OMAR"/>
    <s v="GUERRERO"/>
    <s v="ORBES"/>
    <d v="1964-04-30T00:00:00"/>
    <n v="57"/>
    <n v="5"/>
    <s v="Adultez"/>
    <m/>
    <s v="Desplazamiento"/>
    <s v="Ninguno"/>
    <m/>
    <s v="Beneficiario"/>
    <m/>
    <s v="Sin discapacidad"/>
    <s v="Indígena"/>
    <s v="PASTO"/>
    <s v="CALL 12 N 30A 14 ED SONELY APA 202 SAN INASIO"/>
    <n v="3137997608"/>
    <s v="Rural"/>
    <m/>
    <x v="0"/>
    <x v="13"/>
    <s v="NARIÑO"/>
    <x v="13"/>
    <x v="13"/>
    <x v="13"/>
    <s v="I10X"/>
    <s v="E119"/>
    <m/>
    <m/>
    <s v="Hipertension esencial (primaria)"/>
    <s v="Medicamento"/>
    <n v="1"/>
    <s v="19963352-15"/>
    <s v="ATORVASTATINA 20 MG TABLETAS RECUBIERTAS"/>
    <d v="2022-02-17T00:00:00"/>
    <n v="5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1937"/>
    <s v="CC5201937"/>
    <s v="FRANCO"/>
    <s v="HUGO"/>
    <s v="TIMARAN"/>
    <s v="ORTEGA"/>
    <d v="1944-01-01T00:00:00"/>
    <n v="77"/>
    <n v="6"/>
    <s v="Persona mayor"/>
    <m/>
    <s v="Desplazamiento"/>
    <s v="Ninguno"/>
    <m/>
    <s v="Cotizante docente"/>
    <m/>
    <s v="Sin discapacidad"/>
    <s v="Indígena"/>
    <s v="PASTO"/>
    <s v="MZ B CS 39 VILLA CAMPESTRE B/ CONDOMINIO VILLA CAM"/>
    <n v="3113364062"/>
    <s v="Rural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885"/>
    <s v="52885 - Yacuanquer"/>
    <s v="1,12554791555147"/>
    <s v="-77,4246756875739"/>
    <s v="Beneficiario"/>
    <s v="AC"/>
    <m/>
    <s v="CC"/>
    <n v="1193266260"/>
    <s v="CC1193266260"/>
    <s v="ALVARO"/>
    <s v="ANDRES"/>
    <s v="NASPIRAN"/>
    <s v="MUÑOZ"/>
    <d v="2001-06-26T00:00:00"/>
    <n v="20"/>
    <n v="4"/>
    <s v="Juventud"/>
    <m/>
    <s v="Desplazamiento"/>
    <s v="Ninguno"/>
    <m/>
    <s v="Beneficiario"/>
    <m/>
    <s v="Sin discapacidad"/>
    <s v="Indígena"/>
    <s v="YACUANQUER"/>
    <s v="MZ E CASA 5"/>
    <n v="3155827202"/>
    <s v="Rural"/>
    <m/>
    <x v="0"/>
    <x v="15"/>
    <s v="NARIÑO"/>
    <x v="15"/>
    <x v="15"/>
    <x v="15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16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6476"/>
    <s v="CC27076476"/>
    <s v="CECILIA"/>
    <s v="DEL SOCORRO"/>
    <s v="MORA"/>
    <s v="PANTOJA"/>
    <d v="1948-05-28T00:00:00"/>
    <n v="73"/>
    <n v="6"/>
    <s v="Persona mayor"/>
    <m/>
    <s v="Desplazamiento"/>
    <s v="Ninguno"/>
    <m/>
    <s v="Cotizante docente"/>
    <m/>
    <s v="Sin discapacidad"/>
    <s v="Indígena"/>
    <s v="PASTO"/>
    <s v="CALLE 26A N 23-49"/>
    <n v="3126791740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08T00:00:00"/>
    <n v="21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6326"/>
    <s v="CC27076326"/>
    <s v="CLELIA"/>
    <s v="LUZ ANGELICA"/>
    <s v="USAMA"/>
    <s v="ROSALES"/>
    <d v="1946-09-08T00:00:00"/>
    <n v="75"/>
    <n v="6"/>
    <s v="Persona mayor"/>
    <m/>
    <s v="Desplazamiento"/>
    <s v="Ninguno"/>
    <m/>
    <s v="Cotizante docente"/>
    <m/>
    <s v="Sin discapacidad"/>
    <s v="Indígena"/>
    <s v="PASTO"/>
    <s v="MZ 12 CASA 13 TAMASAGRA 1 B/"/>
    <n v="3174323872"/>
    <s v="Rural"/>
    <m/>
    <x v="0"/>
    <x v="8"/>
    <s v="NARIÑO"/>
    <x v="8"/>
    <x v="8"/>
    <x v="8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1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862193"/>
    <s v="CC1862193"/>
    <s v="SEGUNDO"/>
    <s v="ISRAEL"/>
    <s v="AGUIRRE"/>
    <s v="ROMO"/>
    <d v="1938-12-17T00:00:00"/>
    <n v="83"/>
    <n v="6"/>
    <s v="Persona mayor"/>
    <m/>
    <s v="Desplazamiento"/>
    <s v="Ninguno"/>
    <m/>
    <s v="Beneficiario"/>
    <m/>
    <s v="Sin discapacidad"/>
    <s v="Indígena"/>
    <s v="PASTO"/>
    <s v="CALLE 21 G N 3A - 52 B/ Casaloma"/>
    <n v="3162859516"/>
    <s v="Rural"/>
    <m/>
    <x v="0"/>
    <x v="8"/>
    <s v="NARIÑO"/>
    <x v="8"/>
    <x v="8"/>
    <x v="8"/>
    <s v="I10X"/>
    <m/>
    <m/>
    <m/>
    <s v="Hipertension esencial (primaria)"/>
    <s v="Procedimiento"/>
    <n v="1"/>
    <n v="1904902"/>
    <s v="HORMONA ESTIMULANTE DEL TIROIDES"/>
    <d v="2022-02-01T00:00:00"/>
    <n v="39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5814084"/>
    <s v="CC15814084"/>
    <s v="JORGE"/>
    <s v="OLMEDO"/>
    <s v="MORENO"/>
    <s v="CASTILLO"/>
    <d v="1973-05-15T00:00:00"/>
    <n v="48"/>
    <n v="5"/>
    <s v="Adultez"/>
    <s v="Población en Condición de Desplazamiento"/>
    <s v="Desplazamiento"/>
    <s v="Desplazamiento forzado"/>
    <m/>
    <s v="Cotizante docente"/>
    <m/>
    <s v="Sin discapacidad"/>
    <s v="Indígena"/>
    <s v="PASTO"/>
    <s v="BLOQUE 4 APTO 403 II ETAPA CONDOMINIO AGUALONGO"/>
    <n v="3234876379"/>
    <s v="Rural"/>
    <m/>
    <x v="0"/>
    <x v="8"/>
    <s v="NARIÑO"/>
    <x v="8"/>
    <x v="8"/>
    <x v="8"/>
    <s v="I10X"/>
    <s v="E119"/>
    <m/>
    <m/>
    <s v="Hipertension esencial (primaria)"/>
    <s v="Procedimiento"/>
    <n v="1"/>
    <n v="1903426"/>
    <s v="HEMOGLOBINA GLICOSILADA AUTOMATIZADA"/>
    <d v="2022-02-01T00:00:00"/>
    <n v="50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450849"/>
    <s v="CC87450849"/>
    <s v="RAIMUNDO"/>
    <s v="ESAU"/>
    <s v="ALVAREZ"/>
    <s v="IBARRA"/>
    <d v="1962-03-25T00:00:00"/>
    <n v="59"/>
    <n v="5"/>
    <s v="Adultez"/>
    <m/>
    <s v="Desplazamiento"/>
    <s v="Ninguno"/>
    <m/>
    <s v="Cotizante docente"/>
    <m/>
    <s v="Sin discapacidad"/>
    <s v="Indígena"/>
    <s v="PASTO"/>
    <s v="AQUINE 3 SEC 2 CASA 4"/>
    <n v="3195332576"/>
    <s v="Rural"/>
    <m/>
    <x v="0"/>
    <x v="8"/>
    <s v="NARIÑO"/>
    <x v="8"/>
    <x v="8"/>
    <x v="8"/>
    <s v="I10X"/>
    <m/>
    <m/>
    <m/>
    <s v="Hipertension esencial (primaria)"/>
    <s v="Procedimiento"/>
    <n v="1"/>
    <n v="1903856"/>
    <s v="NITROGENO UREICO"/>
    <d v="2022-02-01T00:00:00"/>
    <n v="9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207"/>
    <s v="52207 - Consaca"/>
    <s v="1,20906673228604"/>
    <s v="-77,4406392074712"/>
    <s v="Cotizante docente"/>
    <s v="AC"/>
    <m/>
    <s v="CC"/>
    <n v="5201934"/>
    <s v="CC5201934"/>
    <s v="HECTOR"/>
    <s v="HUGO"/>
    <s v="CASTILLO"/>
    <s v="RIVERA"/>
    <d v="1944-11-09T00:00:00"/>
    <n v="77"/>
    <n v="6"/>
    <s v="Persona mayor"/>
    <m/>
    <s v="Desplazamiento"/>
    <s v="Ninguno"/>
    <m/>
    <s v="Cotizante docente"/>
    <m/>
    <s v="Sin discapacidad"/>
    <s v="Indígena"/>
    <s v="CONSACA"/>
    <s v="CALL 2 SUR N 26-49 PORTAL AP 307"/>
    <n v="3014558633"/>
    <s v="Rural"/>
    <m/>
    <x v="0"/>
    <x v="16"/>
    <s v="NARIÑO"/>
    <x v="16"/>
    <x v="16"/>
    <x v="16"/>
    <s v="I10X"/>
    <s v="E119"/>
    <m/>
    <m/>
    <s v="Hipertension esencial (primaria)"/>
    <s v="Procedimiento"/>
    <n v="1"/>
    <n v="1890366"/>
    <s v="CONSULTA DE CONTROL O DE SEGUIMIENTO POR ESPECIALISTA EN MEDICINA INTERNA"/>
    <d v="2022-02-11T00:00:00"/>
    <n v="12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73816"/>
    <s v="CC27173816"/>
    <s v="ROSA"/>
    <s v="ISABEL"/>
    <s v="PATINO"/>
    <s v="LOPEZ"/>
    <d v="1962-03-13T00:00:00"/>
    <n v="59"/>
    <n v="5"/>
    <s v="Adultez"/>
    <m/>
    <s v="Desplazamiento"/>
    <s v="Ninguno"/>
    <m/>
    <s v="Cotizante docente"/>
    <m/>
    <s v="Sin discapacidad"/>
    <s v="Indígena"/>
    <s v="PASTO"/>
    <s v="MANZANA E CASA 10 B/ VILLAS DEL SOL"/>
    <n v="7322411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1223"/>
    <s v="PAQUETE DETECCION TEMPRANA DE CANCER DE MAMA"/>
    <d v="2022-02-11T00:00:00"/>
    <n v="30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32339"/>
    <s v="CC5232339"/>
    <s v="CARLOS"/>
    <s v="HAROLD"/>
    <s v="DELGADO"/>
    <s v="DELGADO"/>
    <d v="1944-03-10T00:00:00"/>
    <n v="77"/>
    <n v="6"/>
    <s v="Persona mayor"/>
    <m/>
    <s v="Desplazamiento"/>
    <s v="Ninguno"/>
    <m/>
    <s v="Cotizante docente"/>
    <m/>
    <s v="Sin discapacidad"/>
    <s v="Indígena"/>
    <s v="PASTO"/>
    <s v="MZ 5 CASA 5 B/ AGUALONGO"/>
    <n v="3176405116"/>
    <s v="Rural"/>
    <m/>
    <x v="0"/>
    <x v="8"/>
    <s v="NARIÑO"/>
    <x v="8"/>
    <x v="8"/>
    <x v="8"/>
    <s v="I10X"/>
    <s v="E119"/>
    <m/>
    <m/>
    <s v="Hipertension esencial (primaria)"/>
    <s v="Procedimiento"/>
    <n v="1"/>
    <n v="1904921"/>
    <s v="TIROXINA LIBRE"/>
    <d v="2022-02-01T00:00:00"/>
    <n v="17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2639"/>
    <s v="CC27072639"/>
    <s v="MARIA"/>
    <s v="ISABEL"/>
    <s v="CHAMORRO"/>
    <s v="ALMEIDA"/>
    <d v="1946-08-06T00:00:00"/>
    <n v="75"/>
    <n v="6"/>
    <s v="Persona mayor"/>
    <m/>
    <s v="Desplazamiento"/>
    <s v="Ninguno"/>
    <m/>
    <s v="Cotizante docente"/>
    <m/>
    <s v="Con discapacidad"/>
    <s v="Indígena"/>
    <s v="PASTO"/>
    <s v="CRA 33 N 1A-82 VILLA CAMPANELA"/>
    <n v="3128409136"/>
    <s v="Rural"/>
    <m/>
    <x v="0"/>
    <x v="8"/>
    <s v="NARIÑO"/>
    <x v="8"/>
    <x v="8"/>
    <x v="8"/>
    <s v="I10X"/>
    <m/>
    <m/>
    <m/>
    <s v="Hipertension esencial (primaria)"/>
    <s v="Procedimiento"/>
    <n v="1"/>
    <n v="1903895"/>
    <s v="CREATININA EN SUERO U OTROS FLUIDOS"/>
    <d v="2022-02-01T00:00:00"/>
    <n v="12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240"/>
    <s v="52240 - Chachagüí"/>
    <s v="1,38649784442399"/>
    <s v="-77,2696902201436"/>
    <s v="Beneficiario"/>
    <s v="AC"/>
    <m/>
    <s v="CC"/>
    <n v="18183428"/>
    <s v="CC18183428"/>
    <s v="HERMES"/>
    <s v="ANTONIO"/>
    <s v="ÑAÑEZ"/>
    <s v="MUÑOZ"/>
    <d v="1970-06-25T00:00:00"/>
    <n v="51"/>
    <n v="5"/>
    <s v="Adultez"/>
    <m/>
    <s v="Desplazamiento"/>
    <s v="Ninguno"/>
    <m/>
    <s v="Beneficiario"/>
    <m/>
    <s v="Con discapacidad"/>
    <s v="Indígena"/>
    <s v="CHACHAGUI"/>
    <s v="CALLE 4 No 7-49 B CENTRAL CHACHAGUI"/>
    <n v="3136139551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94178"/>
    <s v="CC27294178"/>
    <s v="BERTHA"/>
    <s v="INES"/>
    <s v="MARTINEZ"/>
    <s v="LASSO"/>
    <d v="1950-10-07T00:00:00"/>
    <n v="71"/>
    <n v="6"/>
    <s v="Persona mayor"/>
    <m/>
    <s v="Desplazamiento"/>
    <s v="Ninguno"/>
    <m/>
    <s v="Cotizante docente"/>
    <m/>
    <s v="Con discapacidad"/>
    <s v="Indígena"/>
    <s v="PASTO"/>
    <s v="CL 20 C N 10-10 B/ El Recuerdo"/>
    <n v="3117759622"/>
    <s v="Rural"/>
    <m/>
    <x v="0"/>
    <x v="8"/>
    <s v="NARIÑO"/>
    <x v="8"/>
    <x v="8"/>
    <x v="8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9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6634"/>
    <s v="CC27076634"/>
    <s v="DORIS"/>
    <s v="MARIA"/>
    <s v="BENAVIDES"/>
    <s v="DE AREVALO"/>
    <d v="1948-06-24T00:00:00"/>
    <n v="73"/>
    <n v="6"/>
    <s v="Persona mayor"/>
    <m/>
    <s v="Desplazamiento"/>
    <s v="Ninguno"/>
    <m/>
    <s v="Cotizante docente"/>
    <m/>
    <s v="Con discapacidad"/>
    <s v="Indígena"/>
    <s v="PASTO"/>
    <s v="AQUINE 3 SECTOR 3 CS D7"/>
    <n v="7245022"/>
    <s v="Rural"/>
    <m/>
    <x v="0"/>
    <x v="10"/>
    <s v="NARIÑO"/>
    <x v="10"/>
    <x v="10"/>
    <x v="10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0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0736"/>
    <s v="CC27430736"/>
    <s v="GLORIA"/>
    <s v="MARIA"/>
    <s v="MEZA"/>
    <s v="DE ORTEGA"/>
    <d v="1945-01-24T00:00:00"/>
    <n v="76"/>
    <n v="6"/>
    <s v="Persona mayor"/>
    <m/>
    <s v="Desplazamiento"/>
    <s v="Ninguno"/>
    <m/>
    <s v="Cotizante docente"/>
    <m/>
    <s v="Con discapacidad"/>
    <s v="Indígena"/>
    <s v="PASTO"/>
    <s v="CRA 16A # 12-13 TORRES DEL COLISEO APTO 606"/>
    <n v="3172541015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19"/>
    <s v="52019 - Albán"/>
    <s v="1,46985408446458"/>
    <s v="-77,0688094718068"/>
    <s v="Cotizante docente"/>
    <s v="AC"/>
    <m/>
    <s v="CC"/>
    <n v="27096594"/>
    <s v="CC27096594"/>
    <s v="CARMENZA"/>
    <m/>
    <s v="IBARRA"/>
    <s v="NARVAEZ"/>
    <d v="1959-04-02T00:00:00"/>
    <n v="62"/>
    <n v="6"/>
    <s v="Persona mayor"/>
    <m/>
    <s v="Desplazamiento"/>
    <s v="Ninguno"/>
    <m/>
    <s v="Cotizante docente"/>
    <m/>
    <s v="Con discapacidad"/>
    <s v="Indígena"/>
    <s v="ALBAN"/>
    <s v="B/HORIZONTE SAN JOSE DE ALBAN"/>
    <n v="3146402752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7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2739"/>
    <s v="CC30712739"/>
    <s v="ANA"/>
    <s v="JULIA"/>
    <s v="VITERI"/>
    <s v="GUERRERO"/>
    <d v="1957-10-10T00:00:00"/>
    <n v="64"/>
    <n v="6"/>
    <s v="Persona mayor"/>
    <m/>
    <s v="Desplazamiento"/>
    <s v="Ninguno"/>
    <m/>
    <s v="Cotizante docente"/>
    <m/>
    <s v="Con discapacidad"/>
    <s v="Indígena"/>
    <s v="PASTO"/>
    <s v="CRA.22A N 14-28"/>
    <n v="3003093401"/>
    <s v="Rural"/>
    <m/>
    <x v="0"/>
    <x v="8"/>
    <s v="NARIÑO"/>
    <x v="8"/>
    <x v="8"/>
    <x v="8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66647"/>
    <s v="CC27166647"/>
    <s v="MYRIAN"/>
    <s v="DEL SOCORRO"/>
    <s v="MEDICIS"/>
    <s v="BENAVIDES"/>
    <d v="1951-09-27T00:00:00"/>
    <n v="70"/>
    <n v="6"/>
    <s v="Persona mayor"/>
    <m/>
    <s v="Desplazamiento"/>
    <s v="Ninguno"/>
    <m/>
    <s v="Cotizante docente"/>
    <m/>
    <s v="Con discapacidad"/>
    <s v="Indígena"/>
    <s v="PASTO"/>
    <s v="CRA 19 N 19-79"/>
    <n v="3174489015"/>
    <s v="Rural"/>
    <m/>
    <x v="0"/>
    <x v="8"/>
    <s v="NARIÑO"/>
    <x v="8"/>
    <x v="8"/>
    <x v="8"/>
    <s v="I10X"/>
    <m/>
    <m/>
    <m/>
    <s v="Hipertension esencial (primaria)"/>
    <s v="Medicamento"/>
    <n v="1"/>
    <s v="20085383-15"/>
    <s v="ATORVASTATINATABLETASRECUBIERTASPOR 40 MG"/>
    <d v="2022-02-18T00:00:00"/>
    <n v="21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96133"/>
    <s v="CC12996133"/>
    <s v="ROBERTO"/>
    <s v="HERNAN"/>
    <s v="MONCAYO"/>
    <s v="REALPE"/>
    <d v="1969-08-02T00:00:00"/>
    <n v="52"/>
    <n v="5"/>
    <s v="Adultez"/>
    <m/>
    <s v="Desplazamiento"/>
    <s v="Ninguno"/>
    <m/>
    <s v="Beneficiario"/>
    <m/>
    <s v="Con discapacidad"/>
    <s v="Indígena"/>
    <s v="PASTO"/>
    <s v="CALLE 11 No 39B-16 B/MARILUZ II APTO 102"/>
    <n v="3133951340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9T00:00:00"/>
    <n v="10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4389"/>
    <s v="CC27064389"/>
    <s v="ALBA"/>
    <s v="STELLA DEL CARMEN"/>
    <s v="HERNANDEZ"/>
    <s v="BURGOS"/>
    <d v="1940-07-16T00:00:00"/>
    <n v="81"/>
    <n v="6"/>
    <s v="Persona mayor"/>
    <m/>
    <s v="Desplazamiento"/>
    <s v="Ninguno"/>
    <m/>
    <s v="Cotizante docente"/>
    <m/>
    <s v="Con discapacidad"/>
    <s v="Indígena"/>
    <s v="PASTO"/>
    <s v="CRA 2E N 20-38 STA BARBARA"/>
    <n v="7304745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74867"/>
    <s v="CC12974867"/>
    <s v="HERNANDO"/>
    <m/>
    <s v="ORTEGA"/>
    <s v="VALDES"/>
    <d v="1961-01-17T00:00:00"/>
    <n v="60"/>
    <n v="6"/>
    <s v="Persona mayor"/>
    <m/>
    <s v="Desplazamiento"/>
    <s v="Ninguno"/>
    <m/>
    <s v="Beneficiario"/>
    <m/>
    <s v="Con discapacidad"/>
    <s v="Indígena"/>
    <s v="PASTO"/>
    <s v="EL TABLON PANAMERICANO"/>
    <n v="3128314561"/>
    <s v="Rural"/>
    <m/>
    <x v="0"/>
    <x v="7"/>
    <s v="NARIÑO"/>
    <x v="7"/>
    <x v="7"/>
    <x v="7"/>
    <s v="I10X"/>
    <s v="E119"/>
    <s v="N18X"/>
    <m/>
    <s v="Hipertension esencial (primaria)"/>
    <s v="Insumo"/>
    <n v="1"/>
    <n v="0"/>
    <s v="DURAPREP SOLUCION PARA LAVADO PREQUIRURGICO"/>
    <d v="2022-02-28T00:00:00"/>
    <n v="13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9897"/>
    <s v="CC30709897"/>
    <s v="RUTH"/>
    <s v="NELLY"/>
    <s v="BURBANO"/>
    <s v="DE JURADO"/>
    <d v="1954-06-12T00:00:00"/>
    <n v="67"/>
    <n v="6"/>
    <s v="Persona mayor"/>
    <m/>
    <s v="Desplazamiento"/>
    <s v="Ninguno"/>
    <m/>
    <s v="Cotizante docente"/>
    <m/>
    <s v="Con discapacidad"/>
    <s v="Indígena"/>
    <s v="PASTO"/>
    <s v="MZ 7A CS 2 VILLA VERGEL"/>
    <n v="3006122377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16913"/>
    <s v="CC27216913"/>
    <s v="MARIA"/>
    <s v="LUISA"/>
    <s v="BARCENAS"/>
    <s v="CORDOBA"/>
    <d v="1936-07-28T00:00:00"/>
    <n v="85"/>
    <n v="6"/>
    <s v="Persona mayor"/>
    <m/>
    <s v="Desplazamiento"/>
    <s v="Ninguno"/>
    <m/>
    <s v="Beneficiario"/>
    <m/>
    <s v="Con discapacidad"/>
    <s v="Indígena"/>
    <s v="PASTO"/>
    <s v="CALLE 14 NO. 6-40 B/SANTA CLARA"/>
    <n v="3173770826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6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075287"/>
    <s v="CC27075287"/>
    <s v="ANITA"/>
    <s v="EMPERATRIZ DEL C."/>
    <s v="ORTEGA"/>
    <s v="MENA"/>
    <d v="1947-08-22T00:00:00"/>
    <n v="74"/>
    <n v="6"/>
    <s v="Persona mayor"/>
    <m/>
    <s v="Desplazamiento"/>
    <s v="Ninguno"/>
    <m/>
    <s v="Cotizante Pensionado"/>
    <m/>
    <s v="Con discapacidad"/>
    <s v="Indígena"/>
    <s v="PASTO"/>
    <s v="MZ 2 CASA 9 VILLA VERGEL"/>
    <n v="3158868739"/>
    <s v="Rural"/>
    <m/>
    <x v="0"/>
    <x v="7"/>
    <s v="NARIÑO"/>
    <x v="7"/>
    <x v="7"/>
    <x v="7"/>
    <s v="I10X"/>
    <m/>
    <m/>
    <m/>
    <s v="Hipertension esencial (primaria)"/>
    <s v="Medicamento"/>
    <n v="1"/>
    <s v="19942545-01"/>
    <s v="CALCITRIOL 0.5 MCG"/>
    <d v="2022-02-18T00:00:00"/>
    <n v="1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854308"/>
    <s v="CC1854308"/>
    <s v="HUGO"/>
    <s v="ORLANDO"/>
    <s v="RAMOS"/>
    <s v="VALENCIA"/>
    <d v="1944-01-08T00:00:00"/>
    <n v="77"/>
    <n v="6"/>
    <s v="Persona mayor"/>
    <m/>
    <s v="Desplazamiento"/>
    <s v="Ninguno"/>
    <m/>
    <s v="Beneficiario"/>
    <m/>
    <s v="Con discapacidad"/>
    <s v="Indígena"/>
    <s v="PASTO"/>
    <s v="CALLE 16A # 40-35 B/SANTANA"/>
    <n v="3136042701"/>
    <s v="Rural"/>
    <m/>
    <x v="0"/>
    <x v="7"/>
    <s v="NARIÑO"/>
    <x v="7"/>
    <x v="7"/>
    <x v="7"/>
    <s v="I10X"/>
    <s v="E119"/>
    <m/>
    <m/>
    <s v="Hipertension esencial (primaria)"/>
    <s v="Medicamento"/>
    <n v="1"/>
    <s v="30969-02"/>
    <s v="OSTEOCALÂ® 600 MG TABLETAS RECUBIERTAS"/>
    <d v="2022-02-18T00:00:00"/>
    <n v="39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8473"/>
    <s v="CC5198473"/>
    <s v="NEL"/>
    <s v="ANTONIO"/>
    <s v="ROSERO"/>
    <s v="ROSERO"/>
    <d v="1941-09-23T00:00:00"/>
    <n v="80"/>
    <n v="6"/>
    <s v="Persona mayor"/>
    <m/>
    <s v="Desplazamiento"/>
    <s v="Ninguno"/>
    <m/>
    <s v="Cotizante docente"/>
    <m/>
    <s v="Con discapacidad"/>
    <s v="Indígena"/>
    <s v="PASTO"/>
    <s v="CLL 18 #41A-19 ED. PIAMONTE B/DORADO APTO 403"/>
    <n v="3012117986"/>
    <s v="Rural"/>
    <m/>
    <x v="0"/>
    <x v="11"/>
    <s v="NARIÑO"/>
    <x v="11"/>
    <x v="11"/>
    <x v="11"/>
    <s v="I10X"/>
    <s v="E119"/>
    <m/>
    <m/>
    <s v="Hipertension esencial (primaria)"/>
    <s v="Procedimiento"/>
    <n v="1"/>
    <n v="1890366"/>
    <s v="CONSULTA DE CONTROL O DE SEGUIMIENTO POR ESPECIALISTA EN MEDICINA INTERNA"/>
    <d v="2022-02-03T00:00:00"/>
    <n v="16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09660"/>
    <s v="CC5309660"/>
    <s v="SERGIO"/>
    <s v="BAYARDO"/>
    <s v="CALDERON"/>
    <s v="FIGUEROA"/>
    <d v="1958-07-11T00:00:00"/>
    <n v="63"/>
    <n v="6"/>
    <s v="Persona mayor"/>
    <s v="Población en Condición de Desplazamiento"/>
    <s v="Desplazamiento"/>
    <s v="Perdida de Bienes Muebles o Inmuebles"/>
    <m/>
    <s v="Cotizante docente"/>
    <m/>
    <s v="Con discapacidad"/>
    <s v="Indígena"/>
    <s v="PASTO"/>
    <s v="CL 24 N 16-66 RINCON DEL PARAISO"/>
    <n v="3154968065"/>
    <s v="Rural"/>
    <m/>
    <x v="0"/>
    <x v="11"/>
    <s v="NARIÑO"/>
    <x v="11"/>
    <x v="11"/>
    <x v="11"/>
    <s v="I10X"/>
    <m/>
    <m/>
    <m/>
    <s v="Hipertension esencial (primaria)"/>
    <s v="Medicamento"/>
    <n v="1"/>
    <s v="34162-07"/>
    <s v="HIDROCLOROTIAZIDA 25 MG"/>
    <d v="2022-02-03T00:00:00"/>
    <n v="123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5199186"/>
    <s v="CC5199186"/>
    <s v="LAURO"/>
    <s v="FRANCISCO"/>
    <s v="ORTEGA"/>
    <s v="LOPEZ"/>
    <d v="1943-09-08T00:00:00"/>
    <n v="78"/>
    <n v="6"/>
    <s v="Persona mayor"/>
    <m/>
    <s v="Desplazamiento"/>
    <s v="Ninguno"/>
    <m/>
    <s v="Cotizante Pensionado"/>
    <m/>
    <s v="Con discapacidad"/>
    <s v="Indígena"/>
    <s v="PASTO"/>
    <s v="CRA 6#35-45 B/SAN VICENTE"/>
    <n v="3107214618"/>
    <s v="Rural"/>
    <m/>
    <x v="0"/>
    <x v="11"/>
    <s v="NARIÑO"/>
    <x v="11"/>
    <x v="11"/>
    <x v="11"/>
    <s v="I10X"/>
    <m/>
    <m/>
    <m/>
    <s v="Hipertension esencial (primaria)"/>
    <s v="Medicamento"/>
    <n v="1"/>
    <s v="19936296-08"/>
    <s v="ACIDO ACETILSALICILICO 100 MG"/>
    <d v="2022-02-03T00:00:00"/>
    <n v="32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5721"/>
    <s v="CC30715721"/>
    <s v="SONIA"/>
    <s v="ALEJANDRA"/>
    <s v="SANTANDER"/>
    <s v="ENRIQUEZ"/>
    <d v="1960-06-16T00:00:00"/>
    <n v="61"/>
    <n v="6"/>
    <s v="Persona mayor"/>
    <m/>
    <s v="Desplazamiento"/>
    <s v="Ninguno"/>
    <m/>
    <s v="Cotizante docente"/>
    <m/>
    <s v="Con discapacidad"/>
    <s v="Indígena"/>
    <s v="PASTO"/>
    <s v="CRA 42 N 17A-79 APTO 402 EL DORADO B/"/>
    <n v="3014318463"/>
    <s v="Rural"/>
    <m/>
    <x v="0"/>
    <x v="11"/>
    <s v="NARIÑO"/>
    <x v="11"/>
    <x v="11"/>
    <x v="11"/>
    <s v="I10X"/>
    <s v="E119"/>
    <m/>
    <m/>
    <s v="Hipertension esencial (primaria)"/>
    <s v="Medicamento"/>
    <n v="1"/>
    <s v="55895-06"/>
    <s v="AMLODIPINO TABLETAS 5 MG"/>
    <d v="2022-02-03T00:00:00"/>
    <n v="22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33589"/>
    <s v="CC27233589"/>
    <s v="AIDA"/>
    <s v="PRAXEDES"/>
    <s v="RINCON"/>
    <s v="DE AGUSTIN"/>
    <d v="1931-12-31T00:00:00"/>
    <n v="90"/>
    <n v="6"/>
    <s v="Persona mayor"/>
    <m/>
    <s v="Desplazamiento"/>
    <s v="Ninguno"/>
    <m/>
    <s v="Beneficiario"/>
    <m/>
    <s v="Con discapacidad"/>
    <s v="Indígena"/>
    <s v="PASTO"/>
    <s v="CASA 8 MZ 21 B/ LOS LAURELES"/>
    <n v="3004815964"/>
    <s v="Rural"/>
    <m/>
    <x v="0"/>
    <x v="11"/>
    <s v="NARIÑO"/>
    <x v="11"/>
    <x v="11"/>
    <x v="11"/>
    <s v="I10X"/>
    <s v="E119"/>
    <m/>
    <m/>
    <s v="Hipertension esencial (primaria)"/>
    <s v="Medicamento"/>
    <n v="1"/>
    <s v="20085383-15"/>
    <s v="ATORVASTATINATABLETASRECUBIERTASPOR 40 MG"/>
    <d v="2022-02-03T00:00:00"/>
    <n v="89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570092"/>
    <s v="CC87570092"/>
    <s v="SEGUNDO"/>
    <s v="JAIME"/>
    <s v="RAMOS"/>
    <s v="CABRERA"/>
    <d v="1955-02-23T00:00:00"/>
    <n v="66"/>
    <n v="6"/>
    <s v="Persona mayor"/>
    <m/>
    <s v="Desplazamiento"/>
    <s v="Ninguno"/>
    <m/>
    <s v="Cotizante docente"/>
    <m/>
    <s v="Con discapacidad"/>
    <s v="Indígena"/>
    <s v="PASTO"/>
    <s v="B/ las mercedes Cll 21 A #2-67 Pasto"/>
    <n v="3188613503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167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1376"/>
    <s v="CC5201376"/>
    <s v="EDGAR"/>
    <s v="FANOR"/>
    <s v="QUINTERO"/>
    <s v="BURBANO"/>
    <d v="1945-08-24T00:00:00"/>
    <n v="76"/>
    <n v="6"/>
    <s v="Persona mayor"/>
    <m/>
    <s v="Desplazamiento"/>
    <s v="Ninguno"/>
    <m/>
    <s v="Cotizante docente"/>
    <m/>
    <s v="Con discapacidad"/>
    <s v="Indígena"/>
    <s v="PASTO"/>
    <s v="PUCAPLA II BLOQ 8 APTO 202 B/"/>
    <n v="7361271"/>
    <s v="Rural"/>
    <m/>
    <x v="0"/>
    <x v="15"/>
    <s v="NARIÑO"/>
    <x v="15"/>
    <x v="15"/>
    <x v="15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3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9097"/>
    <s v="CC12969097"/>
    <s v="SEGUNDO"/>
    <s v="RODRIGO"/>
    <s v="CHAMORRO"/>
    <s v="MENDOZA"/>
    <d v="1959-03-24T00:00:00"/>
    <n v="62"/>
    <n v="6"/>
    <s v="Persona mayor"/>
    <m/>
    <s v="Desplazamiento"/>
    <s v="Ninguno"/>
    <m/>
    <s v="Cotizante docente"/>
    <m/>
    <s v="Sin discapacidad"/>
    <s v="Indígena"/>
    <s v="PASTO"/>
    <s v="MANZANA 19 CASA 5 B B/ SUMATAMBO"/>
    <n v="3128286982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8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20170"/>
    <s v="CC5220170"/>
    <s v="LUIS"/>
    <s v="EMIRO"/>
    <s v="VELASCO"/>
    <s v="FAJARDO"/>
    <d v="1963-03-08T00:00:00"/>
    <n v="58"/>
    <n v="5"/>
    <s v="Adultez"/>
    <m/>
    <s v="Desplazamiento"/>
    <s v="Ninguno"/>
    <m/>
    <s v="Beneficiario"/>
    <m/>
    <s v="Sin discapacidad"/>
    <s v="Indígena"/>
    <s v="PASTO"/>
    <s v="BARRIO ALEGRIA 2 - ALTAQUER"/>
    <n v="3214780639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4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9005"/>
    <s v="CC30719005"/>
    <s v="RUTH"/>
    <s v="ISABEL"/>
    <s v="ACOSTA"/>
    <s v="DE GUERRERO"/>
    <d v="1954-09-05T00:00:00"/>
    <n v="67"/>
    <n v="6"/>
    <s v="Persona mayor"/>
    <m/>
    <s v="Desplazamiento"/>
    <s v="Ninguno"/>
    <m/>
    <s v="Cotizante docente"/>
    <m/>
    <s v="Sin discapacidad"/>
    <s v="Indígena"/>
    <s v="PASTO"/>
    <s v="MZ 8 CS 20 VILLA VERGEL"/>
    <n v="3012409065"/>
    <s v="Rural"/>
    <m/>
    <x v="0"/>
    <x v="12"/>
    <s v="NARIÑO"/>
    <x v="12"/>
    <x v="12"/>
    <x v="12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0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231495"/>
    <s v="CC27231495"/>
    <s v="PASTORA"/>
    <s v="HERMINDA"/>
    <s v="VALLEJO"/>
    <s v="CHAMPUTIS"/>
    <d v="1957-05-08T00:00:00"/>
    <n v="64"/>
    <n v="6"/>
    <s v="Persona mayor"/>
    <m/>
    <s v="Desplazamiento"/>
    <s v="Ninguno"/>
    <m/>
    <s v="Cotizante Pensionado"/>
    <m/>
    <s v="Sin discapacidad"/>
    <s v="Indígena"/>
    <s v="PASTO"/>
    <s v="Calle 14 # 23-80 B/ El Colorado"/>
    <n v="3175097148"/>
    <s v="Rural"/>
    <m/>
    <x v="0"/>
    <x v="9"/>
    <s v="NARIÑO"/>
    <x v="9"/>
    <x v="9"/>
    <x v="9"/>
    <s v="I10X"/>
    <s v="E119"/>
    <m/>
    <m/>
    <s v="Hipertension esencial (primaria)"/>
    <s v="Procedimiento"/>
    <n v="1"/>
    <n v="1890301"/>
    <s v="CONSULTA DE CONTROL O DE SEGUIMIENTO POR MEDICINA GENERAL"/>
    <d v="2022-02-08T00:00:00"/>
    <n v="34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68619"/>
    <s v="CC12968619"/>
    <s v="JESUS"/>
    <s v="ALFREDO"/>
    <s v="GUERRA"/>
    <s v="RODRIGUEZ"/>
    <d v="1958-07-13T00:00:00"/>
    <n v="63"/>
    <n v="6"/>
    <s v="Persona mayor"/>
    <m/>
    <s v="Desplazamiento"/>
    <s v="Ninguno"/>
    <m/>
    <s v="Beneficiario"/>
    <m/>
    <s v="Sin discapacidad"/>
    <s v="Indígena"/>
    <s v="PASTO"/>
    <s v="CRA 21 N13-15 LAS AMERICAS"/>
    <n v="3147223534"/>
    <s v="Rural"/>
    <m/>
    <x v="0"/>
    <x v="9"/>
    <s v="NARIÑO"/>
    <x v="9"/>
    <x v="9"/>
    <x v="9"/>
    <s v="I10X"/>
    <m/>
    <m/>
    <m/>
    <s v="Hipertension esencial (primaria)"/>
    <s v="Medicamento"/>
    <n v="1"/>
    <s v="50707-01"/>
    <s v="BETOPROLOL 50 MG TABLETAS"/>
    <d v="2022-02-08T00:00:00"/>
    <n v="9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01223"/>
    <s v="CC27301223"/>
    <s v="ELVIA"/>
    <s v="MARIANA"/>
    <s v="MELO"/>
    <s v="DE MORA"/>
    <d v="1942-11-17T00:00:00"/>
    <n v="79"/>
    <n v="6"/>
    <s v="Persona mayor"/>
    <m/>
    <s v="Desplazamiento"/>
    <s v="Ninguno"/>
    <m/>
    <s v="Cotizante docente"/>
    <m/>
    <s v="Sin discapacidad"/>
    <s v="Indígena"/>
    <s v="PASTO"/>
    <s v="CR1A N 21B-24 STA BARBARA B/"/>
    <n v="7368867"/>
    <s v="Rural"/>
    <m/>
    <x v="0"/>
    <x v="9"/>
    <s v="NARIÑO"/>
    <x v="9"/>
    <x v="9"/>
    <x v="9"/>
    <s v="I10X"/>
    <s v="E119"/>
    <m/>
    <m/>
    <s v="Hipertension esencial (primaria)"/>
    <s v="Medicamento"/>
    <n v="1"/>
    <s v="20072968-06"/>
    <s v="HIDROCLOROTIAZIDA TABLETAS 25 MG"/>
    <d v="2022-02-08T00:00:00"/>
    <n v="30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47005"/>
    <s v="CC27247005"/>
    <s v="ISMERIA"/>
    <s v="DEL CARMEN"/>
    <s v="VALLEJO"/>
    <s v="DAVILA"/>
    <d v="1947-07-02T00:00:00"/>
    <n v="74"/>
    <n v="6"/>
    <s v="Persona mayor"/>
    <m/>
    <s v="Desplazamiento"/>
    <s v="Ninguno"/>
    <m/>
    <s v="Cotizante docente"/>
    <m/>
    <s v="Sin discapacidad"/>
    <s v="Indígena"/>
    <s v="PASTO"/>
    <s v="CARRERA 41 N 15B-63 SAN JUAN DE DIOS"/>
    <n v="3016528787"/>
    <s v="Rural"/>
    <m/>
    <x v="0"/>
    <x v="9"/>
    <s v="NARIÑO"/>
    <x v="9"/>
    <x v="9"/>
    <x v="9"/>
    <s v="I10X"/>
    <m/>
    <m/>
    <m/>
    <s v="Hipertension esencial (primaria)"/>
    <s v="Medicamento"/>
    <n v="1"/>
    <s v="19908969-06"/>
    <s v="ACETAMINOFEN 500 MG"/>
    <d v="2022-02-08T00:00:00"/>
    <n v="41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99833"/>
    <s v="CC27399833"/>
    <s v="MARTHA"/>
    <s v="IRENE"/>
    <s v="ORTIZ"/>
    <s v="CHICAIZA"/>
    <d v="1958-10-20T00:00:00"/>
    <n v="63"/>
    <n v="6"/>
    <s v="Persona mayor"/>
    <m/>
    <s v="Desplazamiento"/>
    <s v="Ninguno"/>
    <m/>
    <s v="Cotizante docente"/>
    <m/>
    <s v="Sin discapacidad"/>
    <s v="Indígena"/>
    <s v="PASTO"/>
    <s v="CRA 6B N 9-10 BARRIO MARIA ISABEL B/ Mar?Isabel"/>
    <n v="7373633"/>
    <s v="Rural"/>
    <m/>
    <x v="0"/>
    <x v="9"/>
    <s v="NARIÑO"/>
    <x v="9"/>
    <x v="9"/>
    <x v="9"/>
    <s v="I10X"/>
    <m/>
    <m/>
    <m/>
    <s v="Hipertension esencial (primaria)"/>
    <s v="Medicamento"/>
    <n v="1"/>
    <s v="19960407-01"/>
    <s v="ESOMEPRAZOLTABLETA ENTERICA20MG"/>
    <d v="2022-02-08T00:00:00"/>
    <n v="32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2890"/>
    <s v="CC12952890"/>
    <s v="GUILLERMO"/>
    <s v="ENRIQUE"/>
    <s v="MORILLO"/>
    <s v="REALPE"/>
    <d v="1948-12-15T00:00:00"/>
    <n v="73"/>
    <n v="6"/>
    <s v="Persona mayor"/>
    <m/>
    <s v="Desplazamiento"/>
    <s v="Ninguno"/>
    <m/>
    <s v="Cotizante docente"/>
    <m/>
    <s v="Sin discapacidad"/>
    <s v="Indígena"/>
    <s v="PASTO"/>
    <s v="CRA 34 No 15 - 66 APTO 502 B/SAN IGNACIO B/"/>
    <n v="3165266210"/>
    <s v="Rural"/>
    <m/>
    <x v="0"/>
    <x v="9"/>
    <s v="NARIÑO"/>
    <x v="9"/>
    <x v="9"/>
    <x v="9"/>
    <s v="I10X"/>
    <m/>
    <m/>
    <m/>
    <s v="Hipertension esencial (primaria)"/>
    <s v="Medicamento"/>
    <n v="1"/>
    <s v="19980450-01"/>
    <s v="BECLOMARÂ® INHALADOR 50 MCG"/>
    <d v="2022-02-08T00:00:00"/>
    <n v="42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17966"/>
    <s v="CC27217966"/>
    <s v="MELBA"/>
    <s v="ESTELA"/>
    <s v="BASTIDAS"/>
    <s v="DE GUERRERO"/>
    <d v="1941-11-11T00:00:00"/>
    <n v="80"/>
    <n v="6"/>
    <s v="Persona mayor"/>
    <m/>
    <s v="Desplazamiento"/>
    <s v="Ninguno"/>
    <m/>
    <s v="Cotizante docente"/>
    <m/>
    <s v="Sin discapacidad"/>
    <s v="Indígena"/>
    <s v="PASTO"/>
    <s v="CL 13 N. 28-26 B/ San Ignacio"/>
    <n v="7372441"/>
    <s v="Rural"/>
    <m/>
    <x v="0"/>
    <x v="9"/>
    <s v="NARIÑO"/>
    <x v="9"/>
    <x v="9"/>
    <x v="9"/>
    <s v="I10X"/>
    <m/>
    <m/>
    <m/>
    <s v="Hipertension esencial (primaria)"/>
    <s v="Medicamento"/>
    <n v="1"/>
    <s v="20013129-01"/>
    <s v="BROMURO DE IPRATROPIO 20 MCG/DOSIS AEROSOL HFA"/>
    <d v="2022-02-08T00:00:00"/>
    <n v="2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43995"/>
    <s v="CC30743995"/>
    <s v="DIANA"/>
    <s v="ALEJANDRA"/>
    <s v="ARCOS"/>
    <s v="MORA"/>
    <d v="1969-11-09T00:00:00"/>
    <n v="52"/>
    <n v="5"/>
    <s v="Adultez"/>
    <m/>
    <s v="Desplazamiento"/>
    <s v="Ninguno"/>
    <m/>
    <s v="Beneficiario"/>
    <m/>
    <s v="Sin discapacidad"/>
    <s v="Indígena"/>
    <s v="PASTO"/>
    <s v="CRA 2 N 21C-21 BARRIO MERCEDARIO"/>
    <n v="3113490238"/>
    <s v="Rural"/>
    <m/>
    <x v="0"/>
    <x v="9"/>
    <s v="NARIÑO"/>
    <x v="9"/>
    <x v="9"/>
    <x v="9"/>
    <s v="I10X"/>
    <m/>
    <m/>
    <m/>
    <s v="Hipertension esencial (primaria)"/>
    <s v="Medicamento"/>
    <n v="1"/>
    <s v="19932984-12"/>
    <s v="LOSARTAN 50 MG"/>
    <d v="2022-02-08T00:00:00"/>
    <n v="6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530237"/>
    <s v="CC27530237"/>
    <s v="TERESA"/>
    <s v="ISABEL"/>
    <s v="BASTIDAS"/>
    <s v="VELASQUEZ"/>
    <d v="1946-11-19T00:00:00"/>
    <n v="75"/>
    <n v="6"/>
    <s v="Persona mayor"/>
    <m/>
    <s v="Desplazamiento"/>
    <s v="Ninguno"/>
    <m/>
    <s v="Beneficiario"/>
    <m/>
    <s v="Sin discapacidad"/>
    <s v="Indígena"/>
    <s v="PASTO"/>
    <s v="MZ 7 CS 4 B/ESMERALDA B/"/>
    <n v="7302922"/>
    <s v="Rural"/>
    <m/>
    <x v="0"/>
    <x v="9"/>
    <s v="NARIÑO"/>
    <x v="9"/>
    <x v="9"/>
    <x v="9"/>
    <s v="I10X"/>
    <m/>
    <m/>
    <m/>
    <s v="Hipertension esencial (primaria)"/>
    <s v="Medicamento"/>
    <n v="1"/>
    <s v="20011983-01"/>
    <s v="SALBUTAMOL 100MCG/DOSIS"/>
    <d v="2022-02-08T00:00:00"/>
    <n v="47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3056048"/>
    <s v="CC13056048"/>
    <s v="EULIQUIO"/>
    <m/>
    <s v="VASQUEZ"/>
    <s v="ARTEAGA"/>
    <d v="1974-06-10T00:00:00"/>
    <n v="47"/>
    <n v="5"/>
    <s v="Adultez"/>
    <m/>
    <s v="Desplazamiento"/>
    <s v="Ninguno"/>
    <m/>
    <s v="Cotizante docente"/>
    <m/>
    <s v="Sin discapacidad"/>
    <s v="Indígena"/>
    <s v="PASTO"/>
    <s v="MZ 28 CASA 2 B QUINTAS DE SAN PEDRO B/"/>
    <n v="3223375547"/>
    <s v="Rural"/>
    <m/>
    <x v="0"/>
    <x v="9"/>
    <s v="NARIÑO"/>
    <x v="9"/>
    <x v="9"/>
    <x v="9"/>
    <s v="I10X"/>
    <m/>
    <m/>
    <m/>
    <s v="Hipertension esencial (primaria)"/>
    <s v="Medicamento"/>
    <n v="1"/>
    <s v="20011084-05"/>
    <s v="PREDNISOLONA TABLETAS X 5 MG"/>
    <d v="2022-02-08T00:00:00"/>
    <n v="1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94206"/>
    <s v="CC27294206"/>
    <s v="NUBIA"/>
    <s v="MARGOTH"/>
    <s v="ERAZO"/>
    <s v="DE ORDONEZ"/>
    <d v="1950-11-24T00:00:00"/>
    <n v="71"/>
    <n v="6"/>
    <s v="Persona mayor"/>
    <m/>
    <s v="Desplazamiento"/>
    <s v="Ninguno"/>
    <m/>
    <s v="Cotizante docente"/>
    <m/>
    <s v="Sin discapacidad"/>
    <s v="Indígena"/>
    <s v="PASTO"/>
    <s v="MZ E CASA # 10"/>
    <n v="3176029608"/>
    <s v="Rural"/>
    <m/>
    <x v="0"/>
    <x v="8"/>
    <s v="NARIÑO"/>
    <x v="8"/>
    <x v="8"/>
    <x v="8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2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307672"/>
    <s v="CC27307672"/>
    <s v="AIDA"/>
    <s v="TERESA DE JESUS"/>
    <s v="YELA"/>
    <m/>
    <d v="1954-12-09T00:00:00"/>
    <n v="67"/>
    <n v="6"/>
    <s v="Persona mayor"/>
    <m/>
    <s v="Desplazamiento"/>
    <s v="Ninguno"/>
    <m/>
    <s v="Cotizante Pensionado"/>
    <m/>
    <s v="Sin discapacidad"/>
    <s v="Indígena"/>
    <s v="PASTO"/>
    <s v="CALLE 13 # 32-55 B/SAN IGNACIO"/>
    <n v="3116150776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6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534336"/>
    <s v="CC27534336"/>
    <s v="ALBA"/>
    <s v="ISABEL"/>
    <s v="LEITON"/>
    <s v="BELALCAZAR"/>
    <d v="1966-04-18T00:00:00"/>
    <n v="55"/>
    <n v="5"/>
    <s v="Adultez"/>
    <m/>
    <s v="Desplazamiento"/>
    <s v="Ninguno"/>
    <m/>
    <s v="Cotizante docente"/>
    <m/>
    <s v="Sin discapacidad"/>
    <s v="Indígena"/>
    <s v="PASTO"/>
    <s v="PULCALPA IUI BLOQUE 3 APTO 301"/>
    <n v="3166024812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0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37357"/>
    <s v="CC5237357"/>
    <s v="SEGUNDO"/>
    <s v="MESIAS"/>
    <s v="TOVAR"/>
    <s v="VILLARREAL"/>
    <d v="1963-07-08T00:00:00"/>
    <n v="58"/>
    <n v="5"/>
    <s v="Adultez"/>
    <m/>
    <s v="Desplazamiento"/>
    <s v="Ninguno"/>
    <m/>
    <s v="Beneficiario"/>
    <m/>
    <s v="Sin discapacidad"/>
    <s v="Indígena"/>
    <s v="PASTO"/>
    <s v="CRA 22E 3 9-67"/>
    <n v="3166230385"/>
    <s v="Rural"/>
    <m/>
    <x v="0"/>
    <x v="15"/>
    <s v="NARIÑO"/>
    <x v="15"/>
    <x v="15"/>
    <x v="15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20024"/>
    <s v="CC30720024"/>
    <s v="CARMENZA"/>
    <m/>
    <s v="ORDOÑEZ"/>
    <s v="PORTILLA"/>
    <d v="1959-10-30T00:00:00"/>
    <n v="62"/>
    <n v="6"/>
    <s v="Persona mayor"/>
    <m/>
    <s v="Desplazamiento"/>
    <s v="Ninguno"/>
    <m/>
    <s v="Beneficiario"/>
    <m/>
    <s v="Sin discapacidad"/>
    <s v="Indígena"/>
    <s v="PASTO"/>
    <s v="CRA 39B N 10-13 BALCONEZ DE MARILUZ B/"/>
    <n v="7210672"/>
    <s v="Rural"/>
    <m/>
    <x v="0"/>
    <x v="15"/>
    <s v="NARIÑO"/>
    <x v="15"/>
    <x v="15"/>
    <x v="15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0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2875"/>
    <s v="CC5202875"/>
    <s v="ELIAS"/>
    <s v="JESUS"/>
    <s v="ESTRADA"/>
    <s v="GARZON"/>
    <d v="1946-11-28T00:00:00"/>
    <n v="75"/>
    <n v="6"/>
    <s v="Persona mayor"/>
    <m/>
    <s v="Desplazamiento"/>
    <s v="Ninguno"/>
    <m/>
    <s v="Cotizante docente"/>
    <m/>
    <s v="Sin discapacidad"/>
    <s v="Indígena"/>
    <s v="PASTO"/>
    <s v="CRA 17 N 21-10 NAVARRETE Apto. 201 B/"/>
    <n v="3012843322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93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797870"/>
    <s v="CC1797870"/>
    <s v="ANGEL"/>
    <s v="FELIPE"/>
    <s v="MUESES"/>
    <s v="QUISTANCHALA"/>
    <d v="1937-05-26T00:00:00"/>
    <n v="84"/>
    <n v="6"/>
    <s v="Persona mayor"/>
    <m/>
    <s v="Desplazamiento"/>
    <s v="Ninguno"/>
    <m/>
    <s v="Beneficiario"/>
    <m/>
    <s v="Sin discapacidad"/>
    <s v="Indígena"/>
    <s v="PASTO"/>
    <s v="CL 12 C N 7-74 BARRIO EL PILAR"/>
    <n v="3122528093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6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9302"/>
    <s v="CC27079302"/>
    <s v="MARIA"/>
    <s v="INES"/>
    <s v="ERAZO"/>
    <s v="ROJAS"/>
    <d v="1950-10-24T00:00:00"/>
    <n v="71"/>
    <n v="6"/>
    <s v="Persona mayor"/>
    <m/>
    <s v="Desplazamiento"/>
    <s v="Ninguno"/>
    <m/>
    <s v="Cotizante docente"/>
    <m/>
    <s v="Sin discapacidad"/>
    <s v="Indígena"/>
    <s v="PASTO"/>
    <s v="CRA 39 No. 12-42 LA CASTELLANA"/>
    <n v="7362842"/>
    <s v="Rural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6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2952015"/>
    <s v="CC12952015"/>
    <s v="CARLOS"/>
    <s v="SEGUNDO"/>
    <s v="ESTACIO"/>
    <s v="VILLAMARIN"/>
    <d v="1947-07-26T00:00:00"/>
    <n v="74"/>
    <n v="6"/>
    <s v="Persona mayor"/>
    <m/>
    <s v="Desplazamiento"/>
    <s v="Ninguno"/>
    <m/>
    <s v="Cotizante Pensionado"/>
    <m/>
    <s v="Sin discapacidad"/>
    <s v="Indígena"/>
    <s v="PASTO"/>
    <s v="CONDOMINIO LOS ANDES MZA CASA 4"/>
    <n v="3152836761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6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384660"/>
    <s v="CC27384660"/>
    <s v="BEATRIZ"/>
    <m/>
    <s v="CAMPAÑA"/>
    <s v="DE DIAZ"/>
    <d v="1923-08-24T00:00:00"/>
    <n v="98"/>
    <n v="6"/>
    <s v="Persona mayor"/>
    <m/>
    <s v="Desplazamiento"/>
    <s v="Ninguno"/>
    <m/>
    <s v="Beneficiario"/>
    <m/>
    <s v="Sin discapacidad"/>
    <s v="Indígena"/>
    <s v="PASTO"/>
    <s v="CLL 15 34-26 AP 501 BLQ 4 B/ SAN IGNACIO"/>
    <n v="3117712552"/>
    <s v="Rural"/>
    <m/>
    <x v="0"/>
    <x v="8"/>
    <s v="NARIÑO"/>
    <x v="8"/>
    <x v="8"/>
    <x v="8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280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6732"/>
    <s v="CC27076732"/>
    <s v="LAUDICE"/>
    <s v="DEL SOCORRO"/>
    <s v="ERASO"/>
    <s v="DE RODRIGUEZ"/>
    <d v="1949-04-25T00:00:00"/>
    <n v="72"/>
    <n v="6"/>
    <s v="Persona mayor"/>
    <m/>
    <s v="Desplazamiento"/>
    <s v="Ninguno"/>
    <m/>
    <s v="Cotizante docente"/>
    <m/>
    <s v="Sin discapacidad"/>
    <s v="Indígena"/>
    <s v="PASTO"/>
    <s v="AQUINE 4 CS 32 CLL 24 N 21-31 B/"/>
    <n v="3212923556"/>
    <s v="Rural"/>
    <m/>
    <x v="0"/>
    <x v="12"/>
    <s v="NARIÑO"/>
    <x v="12"/>
    <x v="12"/>
    <x v="12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86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83"/>
    <s v="52083 - Belén"/>
    <s v="1,59076428187342"/>
    <s v="-77,0428952552461"/>
    <s v="Cotizante docente"/>
    <s v="AC"/>
    <m/>
    <s v="CC"/>
    <n v="27276259"/>
    <s v="CC27276259"/>
    <s v="ALBA"/>
    <s v="LUZ"/>
    <s v="ARGOTE"/>
    <s v="DELGADO"/>
    <d v="1968-02-06T00:00:00"/>
    <n v="53"/>
    <n v="5"/>
    <s v="Adultez"/>
    <m/>
    <s v="Desplazamiento"/>
    <s v="Ninguno"/>
    <m/>
    <s v="Cotizante docente"/>
    <m/>
    <s v="Sin discapacidad"/>
    <s v="Indígena"/>
    <s v="BELEN"/>
    <s v="CL 3 N 3-34 BARRIO SAN JOSE OBRERO B/ SAN JOS?OBRE"/>
    <n v="3128663316"/>
    <s v="Rural"/>
    <m/>
    <x v="0"/>
    <x v="7"/>
    <s v="NARIÑO"/>
    <x v="7"/>
    <x v="7"/>
    <x v="7"/>
    <s v="I10X"/>
    <s v="E119"/>
    <m/>
    <m/>
    <s v="Hipertension esencial (primaria)"/>
    <s v="Medicamento"/>
    <n v="1"/>
    <s v="34162-07"/>
    <s v="HIDROCLOROTIAZIDA 25 MG"/>
    <d v="2022-02-23T00:00:00"/>
    <n v="280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110"/>
    <s v="52110 - Buesaco"/>
    <s v="1,31521563577139"/>
    <s v="-77,1163663953569"/>
    <s v="Beneficiario"/>
    <s v="AC"/>
    <m/>
    <s v="CC"/>
    <n v="27139989"/>
    <s v="CC27139989"/>
    <s v="PIEDAD"/>
    <m/>
    <s v="RENGIFO"/>
    <s v="DE MONCAYO"/>
    <d v="1936-08-12T00:00:00"/>
    <n v="85"/>
    <n v="6"/>
    <s v="Persona mayor"/>
    <m/>
    <s v="Desplazamiento"/>
    <s v="Ninguno"/>
    <m/>
    <s v="Beneficiario"/>
    <m/>
    <s v="Sin discapacidad"/>
    <s v="Indígena"/>
    <s v="BUESACO"/>
    <s v="B/ SAN ANTONIO. N. 17-35 B/"/>
    <n v="3258729"/>
    <s v="Rural"/>
    <m/>
    <x v="0"/>
    <x v="7"/>
    <s v="NARIÑO"/>
    <x v="7"/>
    <x v="7"/>
    <x v="7"/>
    <s v="I10X"/>
    <s v="E119"/>
    <m/>
    <m/>
    <s v="Hipertension esencial (primaria)"/>
    <s v="Medicamento"/>
    <n v="1"/>
    <s v="55895-06"/>
    <s v="AMLODIPINO TABLETAS 5 MG"/>
    <d v="2022-02-23T00:00:00"/>
    <n v="8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43129"/>
    <s v="CC98343129"/>
    <s v="CARLOS"/>
    <s v="EDMUNDO"/>
    <s v="GUERRERO"/>
    <s v="GUEVARA"/>
    <d v="1965-02-24T00:00:00"/>
    <n v="56"/>
    <n v="5"/>
    <s v="Adultez"/>
    <m/>
    <s v="Desplazamiento"/>
    <s v="Ninguno"/>
    <m/>
    <s v="Cotizante docente"/>
    <m/>
    <s v="Con discapacidad"/>
    <s v="Indígena"/>
    <s v="PASTO"/>
    <s v="MANZANA C CASA 5 AQUINE 3 B/"/>
    <n v="3173800846"/>
    <s v="Rural"/>
    <m/>
    <x v="0"/>
    <x v="7"/>
    <s v="NARIÑO"/>
    <x v="7"/>
    <x v="7"/>
    <x v="7"/>
    <s v="I10X"/>
    <s v="E119"/>
    <m/>
    <m/>
    <s v="Hipertension esencial (primaria)"/>
    <s v="Medicamento"/>
    <n v="1"/>
    <s v="20123645-04"/>
    <s v="LOSARTAN POTASICO 50 MG TABLETAS"/>
    <d v="2022-02-23T00:00:00"/>
    <n v="39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34183"/>
    <s v="CC27234183"/>
    <s v="ROSA"/>
    <s v="LIGIA"/>
    <s v="PATIÑO"/>
    <s v="BASANTE"/>
    <d v="1943-09-26T00:00:00"/>
    <n v="78"/>
    <n v="6"/>
    <s v="Persona mayor"/>
    <m/>
    <s v="Desplazamiento"/>
    <s v="Ninguno"/>
    <m/>
    <s v="Beneficiario"/>
    <m/>
    <s v="Con discapacidad"/>
    <s v="Indígena"/>
    <s v="PASTO"/>
    <s v="MZ J CASA 5 B/VIOLETAS II"/>
    <n v="3177626606"/>
    <s v="Rural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6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353564"/>
    <s v="CC5353564"/>
    <s v="CIRO"/>
    <s v="LAUREANO"/>
    <s v="OBANDO"/>
    <s v="INSUASTY"/>
    <d v="1957-06-05T00:00:00"/>
    <n v="64"/>
    <n v="6"/>
    <s v="Persona mayor"/>
    <m/>
    <s v="Desplazamiento"/>
    <s v="Ninguno"/>
    <m/>
    <s v="Beneficiario"/>
    <m/>
    <s v="Con discapacidad"/>
    <s v="Indígena"/>
    <s v="PASTO"/>
    <s v="DIG 16D No-45 MIRAGLORES I ETAPA"/>
    <n v="3163698843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3T00:00:00"/>
    <n v="30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5248936"/>
    <s v="CC5248936"/>
    <s v="PEDRO"/>
    <s v="RODRIGO"/>
    <s v="MELO"/>
    <s v="CORDOBA"/>
    <d v="1949-06-23T00:00:00"/>
    <n v="72"/>
    <n v="6"/>
    <s v="Persona mayor"/>
    <m/>
    <s v="Desplazamiento"/>
    <s v="Ninguno"/>
    <m/>
    <s v="Cotizante Pensionado"/>
    <m/>
    <s v="Con discapacidad"/>
    <s v="Indígena"/>
    <s v="PASTO"/>
    <s v="DIAG 16#44-26 BL B APTO 202 B/EL MIRADOR DE LA COL"/>
    <n v="3104636618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2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3673"/>
    <s v="CC27073673"/>
    <s v="ALICIA"/>
    <s v="DEL CARMEN"/>
    <s v="CADENA"/>
    <s v="DE ROSERO"/>
    <d v="1947-01-14T00:00:00"/>
    <n v="74"/>
    <n v="6"/>
    <s v="Persona mayor"/>
    <m/>
    <s v="Desplazamiento"/>
    <s v="Ninguno"/>
    <m/>
    <s v="Cotizante docente"/>
    <m/>
    <s v="Con discapacidad"/>
    <s v="Indígena"/>
    <s v="PASTO"/>
    <s v="MZ 21 CS 20 TAMASAGRA I"/>
    <n v="3113398811"/>
    <s v="Rural"/>
    <m/>
    <x v="0"/>
    <x v="7"/>
    <s v="NARIÑO"/>
    <x v="7"/>
    <x v="7"/>
    <x v="7"/>
    <s v="I10X"/>
    <s v="E119"/>
    <m/>
    <m/>
    <s v="Hipertension esencial (primaria)"/>
    <s v="Medicamento"/>
    <n v="1"/>
    <s v="19942545-01"/>
    <s v="CALCITRIOL 0.5 MCG"/>
    <d v="2022-02-23T00:00:00"/>
    <n v="28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57878"/>
    <s v="CC5257878"/>
    <s v="FABIO"/>
    <s v="NICOLAS"/>
    <s v="RODRIGUEZ"/>
    <s v="CERON"/>
    <d v="1955-05-08T00:00:00"/>
    <n v="66"/>
    <n v="6"/>
    <s v="Persona mayor"/>
    <m/>
    <s v="Desplazamiento"/>
    <s v="Ninguno"/>
    <m/>
    <s v="Cotizante docente"/>
    <m/>
    <s v="Con discapacidad"/>
    <s v="Indígena"/>
    <s v="PASTO"/>
    <s v="CLL 2 No 1 - 30 LOS PINOS B/ Conjunto residencial"/>
    <n v="3165348752"/>
    <s v="Rural"/>
    <m/>
    <x v="0"/>
    <x v="7"/>
    <s v="NARIÑO"/>
    <x v="7"/>
    <x v="7"/>
    <x v="7"/>
    <s v="I10X"/>
    <s v="E119"/>
    <m/>
    <m/>
    <s v="Hipertension esencial (primaria)"/>
    <s v="Procedimiento"/>
    <n v="1"/>
    <n v="1890111"/>
    <s v="ATENCION ( VISITA ) DOMICILIARIA - POR FISIOTERAPIA"/>
    <d v="2022-02-09T00:00:00"/>
    <n v="28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36991323"/>
    <s v="CC36991323"/>
    <s v="SIDNEY"/>
    <s v="JANNINE"/>
    <s v="PENA"/>
    <s v="BASTIDAS"/>
    <d v="1951-06-27T00:00:00"/>
    <n v="70"/>
    <n v="6"/>
    <s v="Persona mayor"/>
    <m/>
    <s v="Desplazamiento"/>
    <s v="Ninguno"/>
    <m/>
    <s v="Cotizante Pensionado"/>
    <m/>
    <s v="Con discapacidad"/>
    <s v="Indígena"/>
    <s v="PASTO"/>
    <s v="CRA 29 No 11- 12 B/SAN IGNACIO"/>
    <n v="3217170130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7T00:00:00"/>
    <n v="42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9865"/>
    <s v="CC5199865"/>
    <s v="GERARDO"/>
    <s v="IGNACIO"/>
    <s v="OLIVA"/>
    <s v="VILLOTA"/>
    <d v="1944-04-14T00:00:00"/>
    <n v="77"/>
    <n v="6"/>
    <s v="Persona mayor"/>
    <m/>
    <s v="Desplazamiento"/>
    <s v="Ninguno"/>
    <m/>
    <s v="Cotizante docente"/>
    <m/>
    <s v="Con discapacidad"/>
    <s v="Indígena"/>
    <s v="PASTO"/>
    <s v="KRA 22A-3 SUR 2 BACHUE B/ Bachue"/>
    <n v="3108462110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5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59125010"/>
    <s v="CC59125010"/>
    <s v="LUZMILA"/>
    <m/>
    <s v="BURBANO"/>
    <s v="DIAZ"/>
    <d v="1956-10-20T00:00:00"/>
    <n v="65"/>
    <n v="6"/>
    <s v="Persona mayor"/>
    <m/>
    <s v="Desplazamiento"/>
    <s v="Ninguno"/>
    <m/>
    <s v="Sustituto Pensional"/>
    <m/>
    <s v="Con discapacidad"/>
    <s v="Indígena"/>
    <s v="PASTO"/>
    <s v="MZ 14 CS 22 BARRIO ARNULFO GUERRERO"/>
    <n v="3187935848"/>
    <s v="Rural"/>
    <m/>
    <x v="0"/>
    <x v="12"/>
    <s v="NARIÑO"/>
    <x v="12"/>
    <x v="12"/>
    <x v="12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05T00:00:00"/>
    <n v="2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5327251"/>
    <s v="CC5327251"/>
    <s v="NORBERTO"/>
    <s v="DULEY"/>
    <s v="MONTENEGRO"/>
    <s v="CHAMORRO"/>
    <d v="1943-02-02T00:00:00"/>
    <n v="78"/>
    <n v="6"/>
    <s v="Persona mayor"/>
    <m/>
    <s v="Desplazamiento"/>
    <s v="Ninguno"/>
    <m/>
    <s v="Cotizante Pensionado"/>
    <m/>
    <s v="Con discapacidad"/>
    <s v="Indígena"/>
    <s v="PASTO"/>
    <s v="SAN JUAN DE DIOS"/>
    <n v="3126368116"/>
    <s v="Rural"/>
    <m/>
    <x v="0"/>
    <x v="7"/>
    <s v="NARIÑO"/>
    <x v="7"/>
    <x v="7"/>
    <x v="7"/>
    <s v="I10X"/>
    <m/>
    <m/>
    <m/>
    <s v="Hipertension esencial (primaria)"/>
    <s v="Procedimiento"/>
    <n v="1"/>
    <n v="1890111"/>
    <s v="ATENCION ( VISITA ) DOMICILIARIA - POR FISIOTERAPIA"/>
    <d v="2022-02-07T00:00:00"/>
    <n v="40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09927"/>
    <s v="CC30709927"/>
    <s v="MERY"/>
    <m/>
    <s v="BURBANO"/>
    <s v="NUPAN"/>
    <d v="1957-07-07T00:00:00"/>
    <n v="64"/>
    <n v="6"/>
    <s v="Persona mayor"/>
    <m/>
    <s v="Desplazamiento"/>
    <s v="Ninguno"/>
    <m/>
    <s v="Beneficiario"/>
    <m/>
    <s v="Con discapacidad"/>
    <s v="Indígena"/>
    <s v="PASTO"/>
    <s v="CRA 24#22-138 TORRES DEL NOGAL APTO 602"/>
    <n v="7362501"/>
    <s v="Rural"/>
    <m/>
    <x v="0"/>
    <x v="7"/>
    <s v="NARIÑO"/>
    <x v="7"/>
    <x v="7"/>
    <x v="7"/>
    <s v="I10X"/>
    <m/>
    <m/>
    <m/>
    <s v="Hipertension esencial (primaria)"/>
    <s v="Procedimiento"/>
    <n v="1"/>
    <n v="1890111"/>
    <s v="ATENCION ( VISITA ) DOMICILIARIA - POR FISIOTERAPIA"/>
    <d v="2022-02-02T00:00:00"/>
    <n v="44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4659"/>
    <s v="CC12964659"/>
    <s v="GUIDO"/>
    <s v="EDUARDO"/>
    <s v="BENAVIDES"/>
    <s v="LOPEZ"/>
    <d v="1955-05-03T00:00:00"/>
    <n v="66"/>
    <n v="6"/>
    <s v="Persona mayor"/>
    <m/>
    <s v="Desplazamiento"/>
    <s v="Ninguno"/>
    <m/>
    <s v="Cotizante docente"/>
    <m/>
    <s v="Con discapacidad"/>
    <s v="Indígena"/>
    <s v="PASTO"/>
    <s v="MZA 20 C 23 TAMASAGRA B/"/>
    <n v="7340751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4T00:00:00"/>
    <n v="2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23506"/>
    <s v="CC27423506"/>
    <s v="GLORIA"/>
    <s v="AMPARO"/>
    <s v="FUERTES"/>
    <s v="ANDRADE"/>
    <d v="1952-12-27T00:00:00"/>
    <n v="69"/>
    <n v="6"/>
    <s v="Persona mayor"/>
    <m/>
    <s v="Desplazamiento"/>
    <s v="Ninguno"/>
    <m/>
    <s v="Beneficiario"/>
    <m/>
    <s v="Con discapacidad"/>
    <s v="Indígena"/>
    <s v="PASTO"/>
    <s v="CRA 20A 8 39 V/LUCIA"/>
    <n v="3127664080"/>
    <s v="Rural"/>
    <m/>
    <x v="0"/>
    <x v="13"/>
    <s v="NARIÑO"/>
    <x v="13"/>
    <x v="13"/>
    <x v="13"/>
    <s v="I10X"/>
    <m/>
    <m/>
    <m/>
    <s v="Hipertension esencial (primaria)"/>
    <s v="Medicamento"/>
    <n v="1"/>
    <s v="35662-18"/>
    <s v="ACIDO FOLICO TABLETAS 1 MG."/>
    <d v="2022-02-02T00:00:00"/>
    <n v="23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2874"/>
    <s v="CC27122874"/>
    <s v="MARIA"/>
    <s v="ESPERANZA"/>
    <s v="FERRIN"/>
    <s v="CORTES"/>
    <d v="1953-09-23T00:00:00"/>
    <n v="68"/>
    <n v="6"/>
    <s v="Persona mayor"/>
    <m/>
    <s v="Desplazamiento"/>
    <s v="Ninguno"/>
    <m/>
    <s v="Cotizante docente"/>
    <m/>
    <s v="Con discapacidad"/>
    <s v="Indígena"/>
    <s v="BARBACOAS"/>
    <s v="BARRIO GUAYABAL"/>
    <n v="3216344995"/>
    <s v="Rural"/>
    <m/>
    <x v="0"/>
    <x v="13"/>
    <s v="NARIÑO"/>
    <x v="13"/>
    <x v="13"/>
    <x v="13"/>
    <s v="I10X"/>
    <m/>
    <m/>
    <m/>
    <s v="Hipertension esencial (primaria)"/>
    <s v="Medicamento"/>
    <n v="1"/>
    <s v="19942545-01"/>
    <s v="CALCITRIOL 0.5 MCG"/>
    <d v="2022-02-02T00:00:00"/>
    <n v="112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0542"/>
    <s v="CC30710542"/>
    <s v="ROSARIO"/>
    <s v="DEL SOCORRO"/>
    <s v="GONZALEZ"/>
    <s v="ERASO"/>
    <d v="1957-04-07T00:00:00"/>
    <n v="64"/>
    <n v="6"/>
    <s v="Persona mayor"/>
    <m/>
    <s v="Desplazamiento"/>
    <s v="Ninguno"/>
    <m/>
    <s v="Cotizante docente"/>
    <m/>
    <s v="Con discapacidad"/>
    <s v="Indígena"/>
    <s v="PASTO"/>
    <s v="AQUINE III MZ D CASA 7"/>
    <n v="3013569703"/>
    <s v="Rural"/>
    <m/>
    <x v="0"/>
    <x v="7"/>
    <s v="NARIÑO"/>
    <x v="7"/>
    <x v="7"/>
    <x v="7"/>
    <s v="I10X"/>
    <m/>
    <m/>
    <m/>
    <s v="Hipertension esencial (primaria)"/>
    <s v="Medicamento"/>
    <n v="1"/>
    <s v="35662-18"/>
    <s v="ACIDO FOLICO TABLETAS 1 MG."/>
    <d v="2022-02-16T00:00:00"/>
    <n v="24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3002961"/>
    <s v="CC13002961"/>
    <s v="GUILLERMO"/>
    <s v="REMBERTO"/>
    <s v="ANDRADE"/>
    <s v="RUANO"/>
    <d v="1948-08-26T00:00:00"/>
    <n v="73"/>
    <n v="6"/>
    <s v="Persona mayor"/>
    <m/>
    <s v="Desplazamiento"/>
    <s v="Ninguno"/>
    <m/>
    <s v="Cotizante Pensionado"/>
    <m/>
    <s v="Con discapacidad"/>
    <s v="Indígena"/>
    <s v="PASTO"/>
    <s v="CARRERA 34 # 19-58 APTO 301 ED.URKUNINA B/ VERSALL"/>
    <n v="3217647042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08T00:00:00"/>
    <n v="14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5509"/>
    <s v="CC12955509"/>
    <s v="JORGE"/>
    <s v="HUMBERTO"/>
    <s v="ERAZO"/>
    <s v="ROSERO"/>
    <d v="1950-07-01T00:00:00"/>
    <n v="71"/>
    <n v="6"/>
    <s v="Persona mayor"/>
    <m/>
    <s v="Desplazamiento"/>
    <s v="Ninguno"/>
    <m/>
    <s v="Cotizante docente"/>
    <m/>
    <s v="Con discapacidad"/>
    <s v="Indígena"/>
    <s v="PASTO"/>
    <s v="MZ C CASA 5 LOS ELISEOS"/>
    <n v="3128889539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9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306269"/>
    <s v="CC27306269"/>
    <s v="ALBA"/>
    <s v="MARINA"/>
    <s v="CASTRO"/>
    <s v="DE ORTEGA"/>
    <d v="1936-11-09T00:00:00"/>
    <n v="85"/>
    <n v="6"/>
    <s v="Persona mayor"/>
    <m/>
    <s v="Desplazamiento"/>
    <s v="Ninguno"/>
    <m/>
    <s v="Beneficiario"/>
    <m/>
    <s v="Con discapacidad"/>
    <s v="Indígena"/>
    <s v="PASTO"/>
    <s v="CARRERA 23A 4 SUR 68 MIJITAYO B/"/>
    <n v="3104408312"/>
    <s v="Rural"/>
    <m/>
    <x v="0"/>
    <x v="9"/>
    <s v="NARIÑO"/>
    <x v="9"/>
    <x v="9"/>
    <x v="9"/>
    <s v="I10X"/>
    <m/>
    <m/>
    <m/>
    <s v="Hipertension esencial (primaria)"/>
    <s v="Procedimiento"/>
    <n v="1"/>
    <n v="1890101"/>
    <s v="ATENCION ( VISITA ) DOMICILIARIA - POR MEDICINA GENERAL"/>
    <d v="2022-02-02T00:00:00"/>
    <n v="13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199324"/>
    <s v="CC5199324"/>
    <s v="EVELIO"/>
    <s v="FENELON"/>
    <s v="ASCUNTAR"/>
    <s v="JURADO"/>
    <d v="1943-08-14T00:00:00"/>
    <n v="78"/>
    <n v="6"/>
    <s v="Persona mayor"/>
    <m/>
    <s v="Desplazamiento"/>
    <s v="Ninguno"/>
    <m/>
    <s v="Beneficiario"/>
    <m/>
    <s v="Con discapacidad"/>
    <s v="Indígena"/>
    <s v="PASTO"/>
    <s v="MZ K CASA 7 CIUDAD REAL"/>
    <n v="3156747546"/>
    <s v="Rural"/>
    <m/>
    <x v="0"/>
    <x v="9"/>
    <s v="NARIÑO"/>
    <x v="9"/>
    <x v="9"/>
    <x v="9"/>
    <s v="I10X"/>
    <s v="E119"/>
    <m/>
    <m/>
    <s v="Hipertension esencial (primaria)"/>
    <s v="Medicamento"/>
    <n v="1"/>
    <s v="57642-01"/>
    <s v="ASAWIN 100 MG TABLETAS"/>
    <d v="2022-02-02T00:00:00"/>
    <n v="14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352"/>
    <s v="52352 - Iles"/>
    <s v="0,980534036891598"/>
    <s v="-77,5186572946645"/>
    <s v="Cotizante docente"/>
    <s v="AC"/>
    <m/>
    <s v="CC"/>
    <n v="27231306"/>
    <s v="CC27231306"/>
    <s v="ALBA"/>
    <s v="LIGIA"/>
    <s v="BENAVIDES"/>
    <s v="SOLARTE"/>
    <d v="1953-12-28T00:00:00"/>
    <n v="68"/>
    <n v="6"/>
    <s v="Persona mayor"/>
    <m/>
    <s v="Desplazamiento"/>
    <s v="Ninguno"/>
    <m/>
    <s v="Cotizante docente"/>
    <m/>
    <s v="Con discapacidad"/>
    <s v="Indígena"/>
    <s v="ILES"/>
    <s v="CRA 18 No 20 - 48 B/EL PRADO"/>
    <n v="3136843560"/>
    <s v="Rural"/>
    <m/>
    <x v="0"/>
    <x v="9"/>
    <s v="NARIÑO"/>
    <x v="9"/>
    <x v="9"/>
    <x v="9"/>
    <s v="I10X"/>
    <m/>
    <m/>
    <m/>
    <s v="Hipertension esencial (primaria)"/>
    <s v="Medicamento"/>
    <n v="1"/>
    <s v="20001191-02"/>
    <s v="ACETAMINOFEN 500 MG TABLETAS"/>
    <d v="2022-02-02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1714"/>
    <s v="CC30711714"/>
    <s v="MIRTA"/>
    <s v="CONCEPCIÃ“N"/>
    <s v="MORENO"/>
    <s v="ORDONEZ"/>
    <d v="1955-12-08T00:00:00"/>
    <n v="66"/>
    <n v="6"/>
    <s v="Persona mayor"/>
    <m/>
    <s v="Desplazamiento"/>
    <s v="Ninguno"/>
    <m/>
    <s v="Cotizante docente"/>
    <m/>
    <s v="Con discapacidad"/>
    <s v="Indígena"/>
    <s v="PASTO"/>
    <s v="CRA 22 N 10B-16 CONDOMINIO BELLAVISTA"/>
    <n v="3007877293"/>
    <s v="Rural"/>
    <m/>
    <x v="0"/>
    <x v="9"/>
    <s v="NARIÑO"/>
    <x v="9"/>
    <x v="9"/>
    <x v="9"/>
    <s v="I10X"/>
    <m/>
    <m/>
    <m/>
    <s v="Hipertension esencial (primaria)"/>
    <s v="Medicamento"/>
    <n v="1"/>
    <s v="34162-07"/>
    <s v="HIDROCLOROTIAZIDA 25 MG"/>
    <d v="2022-02-02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27180066"/>
    <s v="CC27180066"/>
    <s v="SOL"/>
    <s v="MARIA"/>
    <s v="SOLARTE"/>
    <m/>
    <d v="1954-12-06T00:00:00"/>
    <n v="67"/>
    <n v="6"/>
    <s v="Persona mayor"/>
    <m/>
    <s v="Desplazamiento"/>
    <s v="Ninguno"/>
    <m/>
    <s v="Sustituto Pensional"/>
    <m/>
    <s v="Con discapacidad"/>
    <s v="Indígena"/>
    <s v="PASTO"/>
    <s v="CRA 36 # 17-53 ED PALERMO APTO 701 B/ Maridiaz"/>
    <n v="3012574050"/>
    <s v="Rural"/>
    <m/>
    <x v="0"/>
    <x v="9"/>
    <s v="NARIÑO"/>
    <x v="9"/>
    <x v="9"/>
    <x v="9"/>
    <s v="I10X"/>
    <m/>
    <m/>
    <m/>
    <s v="Hipertension esencial (primaria)"/>
    <s v="Medicamento"/>
    <n v="1"/>
    <s v="38408-11"/>
    <s v="ORAZOLEÂ® 40"/>
    <d v="2022-02-02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31310"/>
    <s v="CC27231310"/>
    <s v="MARIA"/>
    <s v="ESTRELLA"/>
    <s v="PANTOJA"/>
    <s v="DE MAYA"/>
    <d v="1939-06-05T00:00:00"/>
    <n v="82"/>
    <n v="6"/>
    <s v="Persona mayor"/>
    <m/>
    <s v="Desplazamiento"/>
    <s v="Ninguno"/>
    <m/>
    <s v="Beneficiario"/>
    <m/>
    <s v="Sin discapacidad"/>
    <s v="Indígena"/>
    <s v="PASTO"/>
    <s v="CRA 33A # 1A-43 VILLA CAMPANELA"/>
    <n v="3154089476"/>
    <s v="Rural"/>
    <m/>
    <x v="0"/>
    <x v="9"/>
    <s v="NARIÑO"/>
    <x v="9"/>
    <x v="9"/>
    <x v="9"/>
    <s v="I10X"/>
    <m/>
    <m/>
    <m/>
    <s v="Hipertension esencial (primaria)"/>
    <s v="Medicamento"/>
    <n v="1"/>
    <s v="19965332-07"/>
    <s v="LOSARTAN"/>
    <d v="2022-02-02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529219"/>
    <s v="CC27529219"/>
    <s v="FLORALBA"/>
    <s v="DE JESUS"/>
    <s v="BACCA"/>
    <s v="ARTEAGA"/>
    <d v="1944-06-29T00:00:00"/>
    <n v="77"/>
    <n v="6"/>
    <s v="Persona mayor"/>
    <m/>
    <s v="Desplazamiento"/>
    <s v="Ninguno"/>
    <m/>
    <s v="Cotizante docente"/>
    <m/>
    <s v="Sin discapacidad"/>
    <s v="Indígena"/>
    <s v="PASTO"/>
    <s v="CLL 16 No 33 - 59 APTO 202 B/SAN IGNACIO"/>
    <n v="3154552855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0358"/>
    <s v="CC27070358"/>
    <s v="ROSA"/>
    <s v="ELVIA"/>
    <s v="ORTIZ"/>
    <s v="BRAVO"/>
    <d v="1942-11-23T00:00:00"/>
    <n v="79"/>
    <n v="6"/>
    <s v="Persona mayor"/>
    <m/>
    <s v="Desplazamiento"/>
    <s v="Ninguno"/>
    <m/>
    <s v="Cotizante docente"/>
    <m/>
    <s v="Sin discapacidad"/>
    <s v="Indígena"/>
    <s v="PASTO"/>
    <s v="CALLE 18 # 32A-36 MARIDIAZ"/>
    <n v="7311597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02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74444"/>
    <s v="CC5274444"/>
    <s v="GERARDO"/>
    <m/>
    <s v="ORTIZ"/>
    <s v="BRAVO"/>
    <d v="1941-06-03T00:00:00"/>
    <n v="80"/>
    <n v="6"/>
    <s v="Persona mayor"/>
    <m/>
    <s v="Desplazamiento"/>
    <s v="Ninguno"/>
    <m/>
    <s v="Beneficiario"/>
    <m/>
    <s v="Sin discapacidad"/>
    <s v="Indígena"/>
    <s v="PASTO"/>
    <s v="CRA 41 N 20A-15 apto 401 B/"/>
    <n v="7372196"/>
    <s v="Rural"/>
    <m/>
    <x v="0"/>
    <x v="15"/>
    <s v="NARIÑO"/>
    <x v="15"/>
    <x v="15"/>
    <x v="15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5986"/>
    <s v="CC27075986"/>
    <s v="BENILDA"/>
    <s v="AMELIA"/>
    <s v="BOLAÑOS"/>
    <s v="DE ERASO"/>
    <d v="1943-03-03T00:00:00"/>
    <n v="78"/>
    <n v="6"/>
    <s v="Persona mayor"/>
    <m/>
    <s v="Desplazamiento"/>
    <s v="Ninguno"/>
    <m/>
    <s v="Beneficiario"/>
    <m/>
    <s v="Sin discapacidad"/>
    <s v="Indígena"/>
    <s v="PASTO"/>
    <s v="CL 9 No 39-22 MARILUZ"/>
    <n v="0"/>
    <s v="Rural"/>
    <m/>
    <x v="0"/>
    <x v="7"/>
    <s v="NARIÑO"/>
    <x v="7"/>
    <x v="7"/>
    <x v="7"/>
    <s v="I10X"/>
    <m/>
    <m/>
    <m/>
    <s v="Hipertension esencial (primaria)"/>
    <s v="Procedimiento"/>
    <n v="1"/>
    <n v="1890366"/>
    <s v="CONSULTA DE CONTROL O DE SEGUIMIENTO POR ESPECIALISTA EN MEDICINA INTERNA"/>
    <d v="2022-02-25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02509"/>
    <s v="CC30702509"/>
    <s v="ALBA"/>
    <s v="LUZ"/>
    <s v="RIVADENEIRA"/>
    <s v="BENAVIDES"/>
    <d v="1950-06-03T00:00:00"/>
    <n v="71"/>
    <n v="6"/>
    <s v="Persona mayor"/>
    <m/>
    <s v="Desplazamiento"/>
    <s v="Ninguno"/>
    <m/>
    <s v="Beneficiario"/>
    <m/>
    <s v="Sin discapacidad"/>
    <s v="Indígena"/>
    <s v="PASTO"/>
    <s v="CALLE 12A # 5-51 B/ Chapal"/>
    <n v="3117537454"/>
    <s v="Rural"/>
    <m/>
    <x v="0"/>
    <x v="7"/>
    <s v="NARIÑO"/>
    <x v="7"/>
    <x v="7"/>
    <x v="7"/>
    <s v="I10X"/>
    <m/>
    <m/>
    <m/>
    <s v="Hipertension esencial (primaria)"/>
    <s v="Procedimiento"/>
    <n v="1"/>
    <n v="1903426"/>
    <s v="HEMOGLOBINA GLICOSILADA AUTOMATIZADA"/>
    <d v="2022-02-19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500002"/>
    <s v="CC27500002"/>
    <s v="FLORA"/>
    <s v="LORENZA"/>
    <s v="GODOY"/>
    <s v="DE RIASCOS"/>
    <d v="1948-04-29T00:00:00"/>
    <n v="73"/>
    <n v="6"/>
    <s v="Persona mayor"/>
    <m/>
    <s v="Desplazamiento"/>
    <s v="Ninguno"/>
    <m/>
    <s v="Beneficiario"/>
    <m/>
    <s v="Sin discapacidad"/>
    <s v="Indígena"/>
    <s v="PASTO"/>
    <s v="MZ 2 C 13/VILLA DOCENTE"/>
    <n v="3206385122"/>
    <s v="Rural"/>
    <m/>
    <x v="0"/>
    <x v="7"/>
    <s v="NARIÑO"/>
    <x v="7"/>
    <x v="7"/>
    <x v="7"/>
    <s v="I10X"/>
    <m/>
    <m/>
    <m/>
    <s v="Hipertension esencial (primaria)"/>
    <s v="Procedimiento"/>
    <n v="1"/>
    <n v="1903841"/>
    <s v="GLUCOSA EN SUERO U OTRO FLUIDO DIFERENTE A ORINA"/>
    <d v="2022-02-19T00:00:00"/>
    <n v="4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0020"/>
    <s v="CC30730020"/>
    <s v="ELCY"/>
    <s v="DEL CARMEN"/>
    <s v="ARAUJO"/>
    <s v="OJEDA"/>
    <d v="1964-10-02T00:00:00"/>
    <n v="57"/>
    <n v="5"/>
    <s v="Adultez"/>
    <m/>
    <s v="Desplazamiento"/>
    <s v="Ninguno"/>
    <m/>
    <s v="Cotizante docente"/>
    <m/>
    <s v="Sin discapacidad"/>
    <s v="Indígena"/>
    <s v="PASTO"/>
    <s v="TORRES DEL CIELO II TORRE III APTO 12-02"/>
    <n v="3146943374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11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Beneficiario"/>
    <s v="AC"/>
    <m/>
    <s v="CC"/>
    <n v="67000171"/>
    <s v="CC67000171"/>
    <s v="MARIA"/>
    <s v="BETTY"/>
    <s v="MAYORGA"/>
    <s v="ARAUJO"/>
    <d v="1971-12-09T00:00:00"/>
    <n v="50"/>
    <n v="5"/>
    <s v="Adultez"/>
    <s v="Población en Condición de Desplazamiento"/>
    <s v="Desplazamiento"/>
    <s v="Desplazamiento forzado"/>
    <m/>
    <s v="Beneficiario"/>
    <m/>
    <s v="Sin discapacidad"/>
    <s v="Indígena"/>
    <s v="EL CHARCO"/>
    <s v="B- LA LOMA"/>
    <n v="3135293720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8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5042"/>
    <s v="CC27075042"/>
    <s v="BERTHA"/>
    <s v="ALICIA"/>
    <s v="VILLOTA"/>
    <s v="DE ROMO"/>
    <d v="1947-07-30T00:00:00"/>
    <n v="74"/>
    <n v="6"/>
    <s v="Persona mayor"/>
    <m/>
    <s v="Desplazamiento"/>
    <s v="Ninguno"/>
    <m/>
    <s v="Cotizante docente"/>
    <m/>
    <s v="Con discapacidad"/>
    <s v="Indígena"/>
    <s v="PASTO"/>
    <s v="CR 33 N 4 OESTE-05 B/ EL BOSQUE"/>
    <n v="3002467389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8264"/>
    <s v="CC5198264"/>
    <s v="GUILLERMO"/>
    <s v="LEON"/>
    <s v="GUERRERO"/>
    <s v="DIAZ"/>
    <d v="1941-07-01T00:00:00"/>
    <n v="80"/>
    <n v="6"/>
    <s v="Persona mayor"/>
    <m/>
    <s v="Desplazamiento"/>
    <s v="Ninguno"/>
    <m/>
    <s v="Cotizante docente"/>
    <m/>
    <s v="Con discapacidad"/>
    <s v="Indígena"/>
    <s v="PASTO"/>
    <s v="CRA. 39 C 10-23 B/ Mariluz 2"/>
    <n v="3103703254"/>
    <s v="Rural"/>
    <m/>
    <x v="0"/>
    <x v="7"/>
    <s v="NARIÑO"/>
    <x v="7"/>
    <x v="7"/>
    <x v="7"/>
    <s v="I10X"/>
    <m/>
    <m/>
    <m/>
    <s v="Hipertension esencial (primaria)"/>
    <s v="Medicamento"/>
    <n v="1"/>
    <s v="20075793-05"/>
    <s v="DISMIGRASÂ® TABLETAS RECUBIERTAS"/>
    <d v="2022-02-03T00:00:00"/>
    <n v="67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86437"/>
    <s v="CC27386437"/>
    <s v="MARIA"/>
    <s v="JESUS"/>
    <s v="HERNANDEZ"/>
    <s v="CAMPANA"/>
    <d v="1946-05-07T00:00:00"/>
    <n v="75"/>
    <n v="6"/>
    <s v="Persona mayor"/>
    <m/>
    <s v="Desplazamiento"/>
    <s v="Ninguno"/>
    <m/>
    <s v="Cotizante docente"/>
    <m/>
    <s v="Con discapacidad"/>
    <s v="Indígena"/>
    <s v="PASTO"/>
    <s v="MZ B CS 1 CASTILLOS DEL NORTE"/>
    <n v="3166253580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8T00:00:00"/>
    <n v="8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49212"/>
    <s v="CC5249212"/>
    <s v="JOSE"/>
    <s v="ELIAS"/>
    <s v="CISNEROS"/>
    <s v="GARCES"/>
    <d v="1954-02-08T00:00:00"/>
    <n v="67"/>
    <n v="6"/>
    <s v="Persona mayor"/>
    <m/>
    <s v="Desplazamiento"/>
    <s v="Ninguno"/>
    <m/>
    <s v="Beneficiario"/>
    <m/>
    <s v="Con discapacidad"/>
    <s v="Indígena"/>
    <s v="PASTO"/>
    <s v="MZ 8 CS 23 SANTA MARIA"/>
    <n v="3128417909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4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1344"/>
    <s v="CC27431344"/>
    <s v="ROSARIO"/>
    <s v="DEL SOCORRO"/>
    <s v="CASTILLO"/>
    <s v="AGREDA"/>
    <d v="1950-03-03T00:00:00"/>
    <n v="71"/>
    <n v="6"/>
    <s v="Persona mayor"/>
    <m/>
    <s v="Desplazamiento"/>
    <s v="Ninguno"/>
    <m/>
    <s v="Cotizante docente"/>
    <m/>
    <s v="Con discapacidad"/>
    <s v="Indígena"/>
    <s v="PASTO"/>
    <s v="CRA 33 A 19-64 APTO 503 B/VERSALLES"/>
    <n v="3006096929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4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2123"/>
    <s v="CC30722123"/>
    <s v="CECILIA"/>
    <s v="BERNARDITA"/>
    <s v="DIAZ"/>
    <s v="ERAZO"/>
    <d v="1962-09-02T00:00:00"/>
    <n v="59"/>
    <n v="5"/>
    <s v="Adultez"/>
    <m/>
    <s v="Desplazamiento"/>
    <s v="Ninguno"/>
    <m/>
    <s v="Cotizante docente"/>
    <m/>
    <s v="Con discapacidad"/>
    <s v="Indígena"/>
    <s v="PASTO"/>
    <s v="Cll 1 # 22 A 14 B/ BACHUE"/>
    <n v="3005113998"/>
    <s v="Rural"/>
    <m/>
    <x v="0"/>
    <x v="8"/>
    <s v="NARIÑO"/>
    <x v="8"/>
    <x v="8"/>
    <x v="8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3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99172"/>
    <s v="CC12999172"/>
    <s v="GUSTAVO"/>
    <s v="JAVIER"/>
    <s v="JARAMILLO"/>
    <s v="VALLEJO"/>
    <d v="1970-03-11T00:00:00"/>
    <n v="51"/>
    <n v="5"/>
    <s v="Adultez"/>
    <m/>
    <s v="Desplazamiento"/>
    <s v="Ninguno"/>
    <m/>
    <s v="Cotizante docente"/>
    <m/>
    <s v="Con discapacidad"/>
    <s v="Indígena"/>
    <s v="PASTO"/>
    <s v="CL. 13 N. 18-54 B/ Las Am?cas"/>
    <n v="3168614216"/>
    <s v="Rural"/>
    <m/>
    <x v="0"/>
    <x v="11"/>
    <s v="NARIÑO"/>
    <x v="11"/>
    <x v="11"/>
    <x v="11"/>
    <s v="I10X"/>
    <s v="E119"/>
    <m/>
    <m/>
    <s v="Hipertension esencial (primaria)"/>
    <s v="Procedimiento"/>
    <n v="1"/>
    <n v="1881302"/>
    <s v="ECOGRAFIA DE ABDOMEN TOTAL ( HIGADO - PANCREAS - VESICULA - VIAS BILIARES - RIÃƒÂ‘ONES - BAZO - GRANDES VASOS - PELVIS Y FLANCOS )"/>
    <d v="2022-02-23T00:00:00"/>
    <n v="31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8088"/>
    <s v="CC12978088"/>
    <s v="PABLO"/>
    <s v="EMILIO"/>
    <s v="DIAZ"/>
    <s v="TRUJILLO"/>
    <d v="1959-07-24T00:00:00"/>
    <n v="62"/>
    <n v="6"/>
    <s v="Persona mayor"/>
    <m/>
    <s v="Desplazamiento"/>
    <s v="Ninguno"/>
    <m/>
    <s v="Cotizante docente"/>
    <m/>
    <s v="Con discapacidad"/>
    <s v="Indígena"/>
    <s v="PASTO"/>
    <s v="CL 12A N 41-30 VILLAS DE SAN RAFAEL B/ Villas San"/>
    <n v="7369447"/>
    <s v="Rural"/>
    <m/>
    <x v="0"/>
    <x v="8"/>
    <s v="NARIÑO"/>
    <x v="8"/>
    <x v="8"/>
    <x v="8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7757"/>
    <s v="CC12967757"/>
    <s v="MARTIN"/>
    <s v="ORLANDO"/>
    <s v="CARICEDO"/>
    <s v="SOLARTE"/>
    <d v="1954-04-10T00:00:00"/>
    <n v="67"/>
    <n v="6"/>
    <s v="Persona mayor"/>
    <m/>
    <s v="Desplazamiento"/>
    <s v="Ninguno"/>
    <m/>
    <s v="Cotizante docente"/>
    <m/>
    <s v="Con discapacidad"/>
    <s v="Indígena"/>
    <s v="PASTO"/>
    <s v="CLL 6A N 22A-27 BARRIO LOS ALAMOS"/>
    <n v="3206885980"/>
    <s v="Rural"/>
    <m/>
    <x v="0"/>
    <x v="14"/>
    <s v="NARIÑO"/>
    <x v="14"/>
    <x v="14"/>
    <x v="14"/>
    <s v="I10X"/>
    <s v="E119"/>
    <m/>
    <m/>
    <s v="Hipertension esencial (primaria)"/>
    <s v="Medicamento"/>
    <n v="1"/>
    <s v="32623-08"/>
    <s v="ACIDO FOLICO TABLETAS 5MG"/>
    <d v="2022-02-22T00:00:00"/>
    <n v="12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2701"/>
    <s v="CC12972701"/>
    <s v="JAIME"/>
    <s v="ALFREDO"/>
    <s v="SANTANDER"/>
    <s v="BENAVIDES"/>
    <d v="1961-02-19T00:00:00"/>
    <n v="60"/>
    <n v="6"/>
    <s v="Persona mayor"/>
    <m/>
    <s v="Desplazamiento"/>
    <s v="Ninguno"/>
    <m/>
    <s v="Cotizante docente"/>
    <m/>
    <s v="Con discapacidad"/>
    <s v="Indígena"/>
    <s v="PASTO"/>
    <s v="CL18A N 58-60 VILLA CAMPESTRE B/ Condominio villac"/>
    <n v="3163608411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1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4727"/>
    <s v="CC12974727"/>
    <s v="HUGO"/>
    <s v="GENTIL"/>
    <s v="ENRIQUEZ"/>
    <s v="BELALCAZAR"/>
    <d v="1961-11-28T00:00:00"/>
    <n v="60"/>
    <n v="6"/>
    <s v="Persona mayor"/>
    <m/>
    <s v="Desplazamiento"/>
    <s v="Ninguno"/>
    <m/>
    <s v="Cotizante docente"/>
    <m/>
    <s v="Con discapacidad"/>
    <s v="Indígena"/>
    <s v="PASTO"/>
    <s v="CRA 15A N 1-97 CAICEDO ALTO"/>
    <n v="3206072368"/>
    <s v="Rural"/>
    <m/>
    <x v="0"/>
    <x v="9"/>
    <s v="NARIÑO"/>
    <x v="9"/>
    <x v="9"/>
    <x v="9"/>
    <s v="I10X"/>
    <s v="E119"/>
    <s v="N18X"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6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03123"/>
    <s v="CC5203123"/>
    <s v="JAIRO"/>
    <s v="EDGAR"/>
    <s v="MARTINEZ"/>
    <s v="ZARAMA"/>
    <d v="1946-09-06T00:00:00"/>
    <n v="75"/>
    <n v="6"/>
    <s v="Persona mayor"/>
    <m/>
    <s v="Desplazamiento"/>
    <s v="Ninguno"/>
    <m/>
    <s v="Beneficiario"/>
    <m/>
    <s v="Con discapacidad"/>
    <s v="Indígena"/>
    <s v="PASTO"/>
    <s v="CLL.14 No 32-27"/>
    <n v="3184932015"/>
    <s v="Rural"/>
    <m/>
    <x v="0"/>
    <x v="7"/>
    <s v="NARIÑO"/>
    <x v="7"/>
    <x v="7"/>
    <x v="7"/>
    <s v="I10X"/>
    <s v="E119"/>
    <m/>
    <m/>
    <s v="Hipertension esencial (primaria)"/>
    <s v="Medicamento"/>
    <n v="1"/>
    <s v="35662-18"/>
    <s v="ACIDO FOLICO TABLETAS 1 MG."/>
    <d v="2022-02-08T00:00:00"/>
    <n v="373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2614"/>
    <s v="CC30702614"/>
    <s v="GLORIA"/>
    <s v="DEL CARMEN"/>
    <s v="BANEVIDEZ"/>
    <s v="JIMENEZ"/>
    <d v="1952-05-06T00:00:00"/>
    <n v="69"/>
    <n v="6"/>
    <s v="Persona mayor"/>
    <m/>
    <s v="Desplazamiento"/>
    <s v="Ninguno"/>
    <m/>
    <s v="Cotizante docente"/>
    <m/>
    <s v="Con discapacidad"/>
    <s v="Indígena"/>
    <s v="PASTO"/>
    <s v="MZ.12 CS.13 TAMSAGRA 2 ETAPA"/>
    <n v="3173005392"/>
    <s v="Rural"/>
    <m/>
    <x v="0"/>
    <x v="7"/>
    <s v="NARIÑO"/>
    <x v="7"/>
    <x v="7"/>
    <x v="7"/>
    <s v="I10X"/>
    <m/>
    <m/>
    <m/>
    <s v="Hipertension esencial (primaria)"/>
    <s v="Medicamento"/>
    <n v="1"/>
    <s v="19942545-01"/>
    <s v="CALCITRIOL 0.5 MCG"/>
    <d v="2022-02-08T00:00:00"/>
    <n v="466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6610"/>
    <s v="CC27076610"/>
    <s v="RUTH"/>
    <s v="LEONOR"/>
    <s v="ORTEGA"/>
    <s v="MUNOZ"/>
    <d v="1945-04-06T00:00:00"/>
    <n v="76"/>
    <n v="6"/>
    <s v="Persona mayor"/>
    <m/>
    <s v="Desplazamiento"/>
    <s v="Ninguno"/>
    <m/>
    <s v="Cotizante docente"/>
    <m/>
    <s v="Con discapacidad"/>
    <s v="Indígena"/>
    <s v="PASTO"/>
    <s v="CRA 33 N 4-29 CONDOMINIO ACHALAY"/>
    <n v="7293419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4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5810387"/>
    <s v="CC15810387"/>
    <s v="JAIRO"/>
    <s v="YECID"/>
    <s v="MUNOZ"/>
    <s v="GOMEZ"/>
    <d v="1954-10-23T00:00:00"/>
    <n v="67"/>
    <n v="6"/>
    <s v="Persona mayor"/>
    <m/>
    <s v="Desplazamiento"/>
    <s v="Ninguno"/>
    <m/>
    <s v="Cotizante docente"/>
    <m/>
    <s v="Con discapacidad"/>
    <s v="Indígena"/>
    <s v="PASTO"/>
    <s v="CALLE 23 No 1E 21 LA CAROLINA B/ La carolina"/>
    <n v="7366670"/>
    <s v="Rural"/>
    <m/>
    <x v="0"/>
    <x v="10"/>
    <s v="NARIÑO"/>
    <x v="10"/>
    <x v="10"/>
    <x v="10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0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81075"/>
    <s v="CC12981075"/>
    <s v="HUGO"/>
    <s v="ARMANDO"/>
    <s v="TAPIA"/>
    <s v="CHAMORRO"/>
    <d v="1964-01-09T00:00:00"/>
    <n v="57"/>
    <n v="5"/>
    <s v="Adultez"/>
    <m/>
    <s v="Desplazamiento"/>
    <s v="Ninguno"/>
    <m/>
    <s v="Cotizante docente"/>
    <m/>
    <s v="Con discapacidad"/>
    <s v="Indígena"/>
    <s v="PASTO"/>
    <s v="BLOQUE 3 APTO 102 SUMATAMBO"/>
    <n v="3157796106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11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63590"/>
    <s v="CC12963590"/>
    <s v="JAIME"/>
    <s v="EDGARDO"/>
    <s v="CORAL"/>
    <s v="DELGADO"/>
    <d v="1956-03-14T00:00:00"/>
    <n v="65"/>
    <n v="6"/>
    <s v="Persona mayor"/>
    <m/>
    <s v="Desplazamiento"/>
    <s v="Ninguno"/>
    <m/>
    <s v="Beneficiario"/>
    <m/>
    <s v="Con discapacidad"/>
    <s v="Indígena"/>
    <s v="PASTO"/>
    <s v="CRA 34 N 11-22 B/"/>
    <n v="3155357142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1847"/>
    <s v="CC12961847"/>
    <s v="ALVARO"/>
    <s v="HERNANDO"/>
    <s v="RODRIGUEZ"/>
    <s v="PELAEZ"/>
    <d v="1954-09-29T00:00:00"/>
    <n v="67"/>
    <n v="6"/>
    <s v="Persona mayor"/>
    <m/>
    <s v="Desplazamiento"/>
    <s v="Ninguno"/>
    <m/>
    <s v="Cotizante docente"/>
    <m/>
    <s v="Con discapacidad"/>
    <s v="Indígena"/>
    <s v="PASTO"/>
    <s v="Cra. 22 F No. 8 - 44 Apto. 301 Edificio Unibe II B"/>
    <n v="7362911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81584"/>
    <s v="CC27081584"/>
    <s v="ALEXANDRA"/>
    <s v="PATRICIA"/>
    <s v="GUERRERO"/>
    <s v="NARVAEZ"/>
    <d v="1977-10-29T00:00:00"/>
    <n v="44"/>
    <n v="5"/>
    <s v="Adultez"/>
    <m/>
    <s v="Desplazamiento"/>
    <s v="Ninguno"/>
    <m/>
    <s v="Cotizante docente"/>
    <m/>
    <s v="Con discapacidad"/>
    <s v="Indígena"/>
    <s v="PASTO"/>
    <s v="MZ R CASA 3 VILLA DE LOS RIOS B/"/>
    <n v="7295200"/>
    <s v="Rural"/>
    <m/>
    <x v="0"/>
    <x v="7"/>
    <s v="NARIÑO"/>
    <x v="7"/>
    <x v="7"/>
    <x v="7"/>
    <s v="I10X"/>
    <m/>
    <m/>
    <m/>
    <s v="Hipertension esencial (primaria)"/>
    <s v="Medicamento"/>
    <n v="1"/>
    <s v="32623-08"/>
    <s v="ACIDO FOLICO TABLETAS 5MG"/>
    <d v="2022-02-08T00:00:00"/>
    <n v="10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44973"/>
    <s v="CC27244973"/>
    <s v="GLADYS"/>
    <m/>
    <s v="ZAMORA"/>
    <s v="GOMEZ"/>
    <d v="1943-05-25T00:00:00"/>
    <n v="78"/>
    <n v="6"/>
    <s v="Persona mayor"/>
    <m/>
    <s v="Desplazamiento"/>
    <s v="Ninguno"/>
    <m/>
    <s v="Beneficiario"/>
    <m/>
    <s v="Con discapacidad"/>
    <s v="Indígena"/>
    <s v="PASTO"/>
    <s v="CLL 23 #4E 10-42 MZ C CASA 5 CONJUNTO CAMPO VERDE"/>
    <n v="7358925"/>
    <s v="Rural"/>
    <m/>
    <x v="0"/>
    <x v="7"/>
    <s v="NARIÑO"/>
    <x v="7"/>
    <x v="7"/>
    <x v="7"/>
    <s v="I10X"/>
    <s v="E119"/>
    <m/>
    <m/>
    <s v="Hipertension esencial (primaria)"/>
    <s v="Medicamento"/>
    <n v="1"/>
    <s v="35662-18"/>
    <s v="ACIDO FOLICO TABLETAS 1 MG."/>
    <d v="2022-02-16T00:00:00"/>
    <n v="2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192392"/>
    <s v="CC5192392"/>
    <s v="LUIS"/>
    <s v="GERARDO"/>
    <s v="TIMANA"/>
    <s v="JOJOA"/>
    <d v="1936-08-09T00:00:00"/>
    <n v="85"/>
    <n v="6"/>
    <s v="Persona mayor"/>
    <m/>
    <s v="Desplazamiento"/>
    <s v="Ninguno"/>
    <m/>
    <s v="Beneficiario"/>
    <m/>
    <s v="Con discapacidad"/>
    <s v="Indígena"/>
    <s v="PASTO"/>
    <s v="CRA 3 N 12A-21 BARRIO EL PILAR"/>
    <n v="3167314698"/>
    <s v="Rural"/>
    <m/>
    <x v="0"/>
    <x v="7"/>
    <s v="NARIÑO"/>
    <x v="7"/>
    <x v="7"/>
    <x v="7"/>
    <s v="I10X"/>
    <m/>
    <m/>
    <m/>
    <s v="Hipertension esencial (primaria)"/>
    <s v="Medicamento"/>
    <n v="1"/>
    <s v="19942545-01"/>
    <s v="CALCITRIOL 0.5 MCG"/>
    <d v="2022-02-16T00:00:00"/>
    <n v="1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44141"/>
    <s v="CC27244141"/>
    <s v="JOSEFINA"/>
    <m/>
    <s v="RAMIREZ"/>
    <s v="DE FIGUEROA"/>
    <d v="1928-08-27T00:00:00"/>
    <n v="93"/>
    <n v="6"/>
    <s v="Persona mayor"/>
    <m/>
    <s v="Desplazamiento"/>
    <s v="Ninguno"/>
    <m/>
    <s v="Beneficiario"/>
    <m/>
    <s v="Con discapacidad"/>
    <s v="Indígena"/>
    <s v="PASTO"/>
    <s v="MZ 1 CS 5 REMANSOS DEL NORTE"/>
    <n v="3168748259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7T00:00:00"/>
    <n v="33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258"/>
    <s v="52258 - El Tablón De Gómez"/>
    <s v="1,40943020743521"/>
    <s v="-76,985269587874"/>
    <s v="Beneficiario"/>
    <s v="AC"/>
    <m/>
    <s v="CC"/>
    <n v="27192265"/>
    <s v="CC27192265"/>
    <s v="JOHANNA"/>
    <m/>
    <s v="URBANO"/>
    <s v="URBANO"/>
    <d v="1985-05-15T00:00:00"/>
    <n v="36"/>
    <n v="5"/>
    <s v="Adultez"/>
    <m/>
    <s v="Desplazamiento"/>
    <s v="Ninguno"/>
    <m/>
    <s v="Beneficiario"/>
    <m/>
    <s v="Sin discapacidad"/>
    <s v="Indígena"/>
    <s v="EL TABLON"/>
    <s v="B/EL JARDIN . TABLON DE GOMEZ"/>
    <n v="3206662753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3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085248246"/>
    <s v="CC1085248246"/>
    <s v="MARTHA"/>
    <s v="ELIZABETH"/>
    <s v="CIFUENTES"/>
    <m/>
    <d v="1986-03-27T00:00:00"/>
    <n v="35"/>
    <n v="5"/>
    <s v="Adultez"/>
    <m/>
    <s v="Desplazamiento"/>
    <s v="Ninguno"/>
    <m/>
    <s v="Cotizante docente"/>
    <m/>
    <s v="Sin discapacidad"/>
    <s v="Indígena"/>
    <s v="PASTO"/>
    <s v="Kra 22 30-63 torre 5 apto 802 Torres de Iguaz? B/"/>
    <n v="3148797921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1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4083"/>
    <s v="CC30724083"/>
    <s v="CRUZ"/>
    <s v="ELENA"/>
    <s v="CORDOBA"/>
    <s v="ORBES"/>
    <d v="1960-12-11T00:00:00"/>
    <n v="61"/>
    <n v="6"/>
    <s v="Persona mayor"/>
    <m/>
    <s v="Desplazamiento"/>
    <s v="Ninguno"/>
    <m/>
    <s v="Cotizante docente"/>
    <m/>
    <s v="Sin discapacidad"/>
    <s v="Indígena"/>
    <s v="PASTO"/>
    <s v="CRA 40 No 16B - 58 B/EL DORADO B/ Las cuadras"/>
    <n v="7297630"/>
    <s v="Rural"/>
    <m/>
    <x v="0"/>
    <x v="8"/>
    <s v="NARIÑO"/>
    <x v="8"/>
    <x v="8"/>
    <x v="8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1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48806"/>
    <s v="CC27148806"/>
    <s v="ALEYDA"/>
    <m/>
    <s v="MUNOZ"/>
    <s v="DE ORTIZ"/>
    <d v="1950-10-19T00:00:00"/>
    <n v="71"/>
    <n v="6"/>
    <s v="Persona mayor"/>
    <m/>
    <s v="Desplazamiento"/>
    <s v="Ninguno"/>
    <m/>
    <s v="Cotizante docente"/>
    <m/>
    <s v="Sin discapacidad"/>
    <s v="Indígena"/>
    <s v="PASTO"/>
    <s v="MZ C CASA 2 NIZA 1"/>
    <n v="3136560000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09T00:00:00"/>
    <n v="11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720"/>
    <s v="52720 - Sapuyes"/>
    <s v="1,03618904012107"/>
    <s v="-77,6804498952921"/>
    <s v="Cotizante docente"/>
    <s v="AC"/>
    <m/>
    <s v="CC"/>
    <n v="36931415"/>
    <s v="CC36931415"/>
    <s v="YOLANDA"/>
    <s v="AIDE"/>
    <s v="TREJO"/>
    <s v="BENAVIDES"/>
    <d v="1967-03-25T00:00:00"/>
    <n v="54"/>
    <n v="5"/>
    <s v="Adultez"/>
    <s v="Población en Condición de Desplazamiento"/>
    <s v="Desplazamiento"/>
    <s v="Homicidio"/>
    <m/>
    <s v="Cotizante docente"/>
    <m/>
    <s v="Sin discapacidad"/>
    <s v="Indígena"/>
    <s v="SAPUYES"/>
    <s v="CL 3 N 0-191 B/ BARRIO SANTA TERESITA"/>
    <n v="3127658705"/>
    <s v="Rural"/>
    <m/>
    <x v="0"/>
    <x v="7"/>
    <s v="NARIÑO"/>
    <x v="7"/>
    <x v="7"/>
    <x v="7"/>
    <s v="I10X"/>
    <m/>
    <m/>
    <m/>
    <s v="Hipertension esencial (primaria)"/>
    <s v="Medicamento"/>
    <n v="1"/>
    <s v="19936296-08"/>
    <s v="ACIDO ACETILSALICILICO 100 MG"/>
    <d v="2022-02-02T00:00:00"/>
    <n v="8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2276"/>
    <s v="CC27422276"/>
    <s v="DORI"/>
    <s v="ALICIA"/>
    <s v="MONTENEGRO"/>
    <s v="DE ERASO"/>
    <d v="1945-08-30T00:00:00"/>
    <n v="76"/>
    <n v="6"/>
    <s v="Persona mayor"/>
    <m/>
    <s v="Desplazamiento"/>
    <s v="Ninguno"/>
    <m/>
    <s v="Cotizante docente"/>
    <m/>
    <s v="Sin discapacidad"/>
    <s v="Indígena"/>
    <s v="PASTO"/>
    <s v="CRA 34 No 17-08"/>
    <n v="7232526"/>
    <s v="Rural"/>
    <m/>
    <x v="0"/>
    <x v="7"/>
    <s v="NARIÑO"/>
    <x v="7"/>
    <x v="7"/>
    <x v="7"/>
    <s v="I10X"/>
    <s v="E119"/>
    <m/>
    <m/>
    <s v="Hipertension esencial (primaria)"/>
    <s v="Medicamento"/>
    <n v="1"/>
    <s v="19963352-15"/>
    <s v="ATORVASTATINA 20 MG TABLETAS RECUBIERTAS"/>
    <d v="2022-02-02T00:00:00"/>
    <n v="8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83406"/>
    <s v="CC27183406"/>
    <s v="MARIA"/>
    <s v="ISMERIA"/>
    <s v="BURBANO"/>
    <s v="LASSO"/>
    <d v="1944-10-03T00:00:00"/>
    <n v="77"/>
    <n v="6"/>
    <s v="Persona mayor"/>
    <m/>
    <s v="Desplazamiento"/>
    <s v="Ninguno"/>
    <m/>
    <s v="Beneficiario"/>
    <m/>
    <s v="Sin discapacidad"/>
    <s v="Indígena"/>
    <s v="PASTO"/>
    <s v="MANZANA 5 CASA 1 BARRIO LA ESMERALDA"/>
    <n v="3108216690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2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4820"/>
    <s v="CC27074820"/>
    <s v="EMMA"/>
    <s v="FANNY"/>
    <s v="TORRES"/>
    <m/>
    <d v="1946-10-31T00:00:00"/>
    <n v="75"/>
    <n v="6"/>
    <s v="Persona mayor"/>
    <m/>
    <s v="Desplazamiento"/>
    <s v="Ninguno"/>
    <m/>
    <s v="Cotizante docente"/>
    <m/>
    <s v="Sin discapacidad"/>
    <s v="Indígena"/>
    <s v="PASTO"/>
    <s v="MZ A CASA 13 B/CIUDAD REAL"/>
    <n v="7371700"/>
    <s v="Rural"/>
    <m/>
    <x v="0"/>
    <x v="13"/>
    <s v="NARIÑO"/>
    <x v="13"/>
    <x v="13"/>
    <x v="13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227"/>
    <s v="52227 - Cumbal"/>
    <s v="0,944223274467454"/>
    <s v="-77,9595844554936"/>
    <s v="Cotizante docente"/>
    <s v="AC"/>
    <m/>
    <s v="CC"/>
    <n v="27173174"/>
    <s v="CC27173174"/>
    <s v="CARMEN"/>
    <s v="FABIOLA"/>
    <s v="RIVERA"/>
    <s v="DE MORILLO"/>
    <d v="1957-07-07T00:00:00"/>
    <n v="64"/>
    <n v="6"/>
    <s v="Persona mayor"/>
    <m/>
    <s v="Desplazamiento"/>
    <s v="Ninguno"/>
    <m/>
    <s v="Cotizante docente"/>
    <m/>
    <s v="Sin discapacidad"/>
    <s v="Indígena"/>
    <s v="CUMBAL"/>
    <s v="CRA 8 N 17-01 B/"/>
    <n v="3113683634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8T00:00:00"/>
    <n v="1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7999"/>
    <s v="CC27077999"/>
    <s v="AIDA"/>
    <s v="MERCEDES"/>
    <s v="SUAREZ"/>
    <s v="DE TORRES"/>
    <d v="1950-07-01T00:00:00"/>
    <n v="71"/>
    <n v="6"/>
    <s v="Persona mayor"/>
    <m/>
    <s v="Desplazamiento"/>
    <s v="Ninguno"/>
    <m/>
    <s v="Cotizante docente"/>
    <m/>
    <s v="Sin discapacidad"/>
    <s v="Indígena"/>
    <s v="PASTO"/>
    <s v="CRA 19 No 29-239 BARRIO EL CALVARIO"/>
    <n v="3225321751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41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3010"/>
    <s v="CC12953010"/>
    <s v="ROLANDO"/>
    <s v="EDMUNDO"/>
    <s v="ZARAMA"/>
    <s v="BENAVIDES"/>
    <d v="1948-03-08T00:00:00"/>
    <n v="73"/>
    <n v="6"/>
    <s v="Persona mayor"/>
    <m/>
    <s v="Desplazamiento"/>
    <s v="Ninguno"/>
    <m/>
    <s v="Cotizante docente"/>
    <m/>
    <s v="Sin discapacidad"/>
    <s v="Indígena"/>
    <s v="PASTO"/>
    <s v="CALLE 2 # 33 - 118 ED. MANAURE. APTO 701 B/ AV. PA"/>
    <n v="7334997"/>
    <s v="Rural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0T00:00:00"/>
    <n v="16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97098"/>
    <s v="CC27197098"/>
    <s v="ALBA"/>
    <s v="CECILIA"/>
    <s v="ROSERO"/>
    <s v="CAICEDO"/>
    <d v="1953-07-15T00:00:00"/>
    <n v="68"/>
    <n v="6"/>
    <s v="Persona mayor"/>
    <m/>
    <s v="Desplazamiento"/>
    <s v="Ninguno"/>
    <m/>
    <s v="Cotizante docente"/>
    <m/>
    <s v="Sin discapacidad"/>
    <s v="Indígena"/>
    <s v="PASTO"/>
    <s v="MZ 5 CASA 2 B/ VILLA DOCENTE"/>
    <n v="3148957190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5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5011"/>
    <s v="CC12955011"/>
    <s v="MARCO"/>
    <s v="FIDEL"/>
    <s v="MONTENEGRO"/>
    <s v="URBANO"/>
    <d v="1950-10-28T00:00:00"/>
    <n v="71"/>
    <n v="6"/>
    <s v="Persona mayor"/>
    <m/>
    <s v="Desplazamiento"/>
    <s v="Ninguno"/>
    <m/>
    <s v="Cotizante docente"/>
    <m/>
    <s v="Sin discapacidad"/>
    <s v="Indígena"/>
    <s v="PASTO"/>
    <s v="BARRIO MIRAVALLE PASTO DIRECCIÓN MZB C 1"/>
    <n v="3023550390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0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18753"/>
    <s v="CC27218753"/>
    <s v="MARIANA"/>
    <s v="LILETH"/>
    <s v="CABRERA"/>
    <s v="DE ORTIZ"/>
    <d v="1953-03-10T00:00:00"/>
    <n v="68"/>
    <n v="6"/>
    <s v="Persona mayor"/>
    <m/>
    <s v="Desplazamiento"/>
    <s v="Ninguno"/>
    <m/>
    <s v="Cotizante docente"/>
    <m/>
    <s v="Sin discapacidad"/>
    <s v="Indígena"/>
    <s v="PASTO"/>
    <s v="CALLE 14 # 37 - 20 B/PRADOS DEL NORTE"/>
    <n v="7228509"/>
    <s v="Rural"/>
    <m/>
    <x v="0"/>
    <x v="8"/>
    <s v="NARIÑO"/>
    <x v="8"/>
    <x v="8"/>
    <x v="8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76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2060"/>
    <s v="CC12962060"/>
    <s v="GUIDO"/>
    <s v="JESUS"/>
    <s v="BENAVIDES"/>
    <s v="PAZ"/>
    <d v="1957-03-02T00:00:00"/>
    <n v="64"/>
    <n v="6"/>
    <s v="Persona mayor"/>
    <m/>
    <s v="Desplazamiento"/>
    <s v="Ninguno"/>
    <m/>
    <s v="Cotizante docente"/>
    <m/>
    <s v="Sin discapacidad"/>
    <s v="Indígena"/>
    <s v="PASTO"/>
    <s v="CALLE 18B # 42-45 PANDIACO B/ Pandiaco"/>
    <n v="3147350077"/>
    <s v="Rural"/>
    <m/>
    <x v="0"/>
    <x v="7"/>
    <s v="NARIÑO"/>
    <x v="7"/>
    <x v="7"/>
    <x v="7"/>
    <s v="I10X"/>
    <m/>
    <m/>
    <m/>
    <s v="Hipertension esencial (primaria)"/>
    <s v="Medicamento"/>
    <n v="1"/>
    <s v="32623-08"/>
    <s v="ACIDO FOLICO TABLETAS 5MG"/>
    <d v="2022-02-23T00:00:00"/>
    <n v="35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490"/>
    <s v="52490 - Olaya Herrera"/>
    <s v="2,28989293390596"/>
    <s v="-78,2947162276316"/>
    <s v="Cotizante docente"/>
    <s v="AC"/>
    <m/>
    <s v="CC"/>
    <n v="36810443"/>
    <s v="CC36810443"/>
    <s v="CELINA"/>
    <m/>
    <s v="GRANJA"/>
    <s v="HURTADO"/>
    <d v="1969-05-25T00:00:00"/>
    <n v="52"/>
    <n v="5"/>
    <s v="Adultez"/>
    <s v="Población en Condición de Desplazamiento"/>
    <s v="Desplazamiento"/>
    <s v="Homicidio"/>
    <m/>
    <s v="Cotizante docente"/>
    <m/>
    <s v="Sin discapacidad"/>
    <s v="Indígena"/>
    <s v="OLAYA HERRERA"/>
    <s v="CALLE DEL COMERCIO BOCA DE SATINAS"/>
    <n v="3167397697"/>
    <s v="Rural"/>
    <m/>
    <x v="0"/>
    <x v="7"/>
    <s v="NARIÑO"/>
    <x v="7"/>
    <x v="7"/>
    <x v="7"/>
    <s v="I10X"/>
    <m/>
    <m/>
    <m/>
    <s v="Hipertension esencial (primaria)"/>
    <s v="Medicamento"/>
    <n v="1"/>
    <s v="19936296-08"/>
    <s v="ACIDO ACETILSALICILICO 100 MG"/>
    <d v="2022-02-23T00:00:00"/>
    <n v="64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2425"/>
    <s v="CC27072425"/>
    <s v="BERTHA"/>
    <s v="LIDIA"/>
    <s v="LUCERO"/>
    <m/>
    <d v="1946-08-23T00:00:00"/>
    <n v="75"/>
    <n v="6"/>
    <s v="Persona mayor"/>
    <m/>
    <s v="Desplazamiento"/>
    <s v="Ninguno"/>
    <m/>
    <s v="Cotizante docente"/>
    <m/>
    <s v="Sin discapacidad"/>
    <s v="Indígena"/>
    <s v="PASTO"/>
    <s v="CRA 24 N 25-70"/>
    <n v="7216066"/>
    <s v="Rural"/>
    <m/>
    <x v="0"/>
    <x v="7"/>
    <s v="NARIÑO"/>
    <x v="7"/>
    <x v="7"/>
    <x v="7"/>
    <s v="I10X"/>
    <m/>
    <m/>
    <m/>
    <s v="Hipertension esencial (primaria)"/>
    <s v="Medicamento"/>
    <n v="1"/>
    <s v="19942545-01"/>
    <s v="CALCITRIOL 0.5 MCG"/>
    <d v="2022-02-23T00:00:00"/>
    <n v="40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67372"/>
    <s v="CC12967372"/>
    <s v="JORGE"/>
    <s v="ALFONSO"/>
    <s v="GAMEZ"/>
    <s v="TORRES"/>
    <d v="1959-04-12T00:00:00"/>
    <n v="62"/>
    <n v="6"/>
    <s v="Persona mayor"/>
    <m/>
    <s v="Desplazamiento"/>
    <s v="Ninguno"/>
    <m/>
    <s v="Beneficiario"/>
    <m/>
    <s v="Sin discapacidad"/>
    <s v="Indígena"/>
    <s v="PASTO"/>
    <s v="CL 4 OESTE No 32A - 13 B/EL BOSQUE"/>
    <n v="3004118726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67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108233"/>
    <s v="CC27108233"/>
    <s v="LIGIA"/>
    <s v="VISITACION"/>
    <s v="CAICEDO"/>
    <s v="ACOSTA"/>
    <d v="1963-12-01T00:00:00"/>
    <n v="58"/>
    <n v="5"/>
    <s v="Adultez"/>
    <s v="Población en Condición de Desplazamiento"/>
    <s v="Desplazamiento"/>
    <s v="Perdida de Bienes Muebles o Inmuebles"/>
    <m/>
    <s v="Cotizante Pensionado"/>
    <m/>
    <s v="Sin discapacidad"/>
    <s v="Indígena"/>
    <s v="PASTO"/>
    <s v="BALCONES DE LA PRADERA TORR 10 APT 202"/>
    <n v="3174160574"/>
    <s v="Rural"/>
    <m/>
    <x v="0"/>
    <x v="11"/>
    <s v="NARIÑO"/>
    <x v="11"/>
    <x v="11"/>
    <x v="11"/>
    <s v="I10X"/>
    <s v="E119"/>
    <m/>
    <m/>
    <s v="Hipertension esencial (primaria)"/>
    <s v="Medicamento"/>
    <n v="1"/>
    <s v="19942545-01"/>
    <s v="CALCITRIOL 0.5 MCG"/>
    <d v="2022-02-23T00:00:00"/>
    <n v="8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98343196"/>
    <s v="CC98343196"/>
    <s v="LUIS"/>
    <s v="ALBERTO"/>
    <s v="CHAVES"/>
    <s v="MORAN"/>
    <d v="1963-07-12T00:00:00"/>
    <n v="58"/>
    <n v="5"/>
    <s v="Adultez"/>
    <m/>
    <s v="Desplazamiento"/>
    <s v="Ninguno"/>
    <m/>
    <s v="Beneficiario"/>
    <m/>
    <s v="Sin discapacidad"/>
    <s v="Indígena"/>
    <s v="PASTO"/>
    <s v="MZ 41 CASA 27 VILLA FLOR2"/>
    <n v="3172866975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2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00049"/>
    <s v="CC27100049"/>
    <s v="TERESITA"/>
    <s v="DE JESUS"/>
    <s v="ORDOÑEZ"/>
    <s v="DE UNIGARRO"/>
    <d v="1933-12-31T00:00:00"/>
    <n v="88"/>
    <n v="6"/>
    <s v="Persona mayor"/>
    <m/>
    <s v="Desplazamiento"/>
    <s v="Ninguno"/>
    <m/>
    <s v="Beneficiario"/>
    <m/>
    <s v="Sin discapacidad"/>
    <s v="Indígena"/>
    <s v="PASTO"/>
    <s v="CARRERA 29 N°19 - 61 LAS CUADRAS"/>
    <n v="3165371159"/>
    <s v="Rural"/>
    <m/>
    <x v="0"/>
    <x v="12"/>
    <s v="NARIÑO"/>
    <x v="12"/>
    <x v="12"/>
    <x v="12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7T00:00:00"/>
    <n v="30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4988427"/>
    <s v="CC14988427"/>
    <s v="HOOVER"/>
    <s v="EDUARDO"/>
    <s v="PANTOJA"/>
    <s v="BRAVO"/>
    <d v="1952-09-12T00:00:00"/>
    <n v="69"/>
    <n v="6"/>
    <s v="Persona mayor"/>
    <m/>
    <s v="Desplazamiento"/>
    <s v="Ninguno"/>
    <m/>
    <s v="Cotizante docente"/>
    <m/>
    <s v="Sin discapacidad"/>
    <s v="Indígena"/>
    <s v="PASTO"/>
    <s v="Cra 43 No 20 21 Apto 104 Ed Santa Mónica Morasurc"/>
    <n v="3006153257"/>
    <s v="Rural"/>
    <m/>
    <x v="0"/>
    <x v="7"/>
    <s v="NARIÑO"/>
    <x v="7"/>
    <x v="7"/>
    <x v="7"/>
    <s v="I10X"/>
    <m/>
    <m/>
    <m/>
    <s v="Hipertension esencial (primaria)"/>
    <s v="Medicamento"/>
    <n v="1"/>
    <s v="34162-07"/>
    <s v="HIDROCLOROTIAZIDA 25 MG"/>
    <d v="2022-02-23T00:00:00"/>
    <n v="21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91989"/>
    <s v="CC5291989"/>
    <s v="OLMEDO"/>
    <s v="GERARDO"/>
    <s v="BENAVIDES"/>
    <s v="BENAVIDES"/>
    <d v="1964-10-29T00:00:00"/>
    <n v="57"/>
    <n v="5"/>
    <s v="Adultez"/>
    <m/>
    <s v="Desplazamiento"/>
    <s v="Ninguno"/>
    <m/>
    <s v="Beneficiario"/>
    <m/>
    <s v="Sin discapacidad"/>
    <s v="Indígena"/>
    <s v="PASTO"/>
    <s v="MZ D CASA 32 PIEDECUESTA"/>
    <n v="3103783653"/>
    <s v="Rural"/>
    <m/>
    <x v="0"/>
    <x v="7"/>
    <s v="NARIÑO"/>
    <x v="7"/>
    <x v="7"/>
    <x v="7"/>
    <s v="I10X"/>
    <m/>
    <m/>
    <m/>
    <s v="Hipertension esencial (primaria)"/>
    <s v="Medicamento"/>
    <n v="1"/>
    <s v="19963352-15"/>
    <s v="ATORVASTATINA 20 MG TABLETAS RECUBIERTAS"/>
    <d v="2022-02-23T00:00:00"/>
    <n v="5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796389"/>
    <s v="CC12796389"/>
    <s v="ANDRES"/>
    <m/>
    <s v="GARCES"/>
    <s v="CIFUENTES"/>
    <d v="1967-07-13T00:00:00"/>
    <n v="54"/>
    <n v="5"/>
    <s v="Adultez"/>
    <s v="Población en Condición de Desplazamiento"/>
    <s v="Desplazamiento"/>
    <s v="Desplazamiento forzado"/>
    <m/>
    <s v="Cotizante docente"/>
    <m/>
    <s v="Sin discapacidad"/>
    <s v="Indígena"/>
    <s v="PASTO"/>
    <s v="MZ 2 CASA 8 B/LA ESPERANZA"/>
    <n v="3177985146"/>
    <s v="Rural"/>
    <m/>
    <x v="0"/>
    <x v="7"/>
    <s v="NARIÑO"/>
    <x v="7"/>
    <x v="7"/>
    <x v="7"/>
    <s v="I10X"/>
    <m/>
    <m/>
    <m/>
    <s v="Hipertension esencial (primaria)"/>
    <s v="Procedimiento"/>
    <n v="1"/>
    <n v="1903895"/>
    <s v="CREATININA EN SUERO U OTROS FLUIDOS"/>
    <d v="2022-02-07T00:00:00"/>
    <n v="7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66614"/>
    <s v="CC12966614"/>
    <s v="CARLOS"/>
    <s v="EDMUNDO"/>
    <s v="BELALCAZAR"/>
    <s v="DELGADO"/>
    <d v="1957-12-14T00:00:00"/>
    <n v="64"/>
    <n v="6"/>
    <s v="Persona mayor"/>
    <m/>
    <s v="Desplazamiento"/>
    <s v="Ninguno"/>
    <m/>
    <s v="Beneficiario"/>
    <m/>
    <s v="Sin discapacidad"/>
    <s v="Indígena"/>
    <s v="PASTO"/>
    <s v="CL.1A N 33A-23 VILLA CAMPANELA."/>
    <n v="3146275162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0T00:00:00"/>
    <n v="11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5161"/>
    <s v="CC30715161"/>
    <s v="NIDIA"/>
    <s v="DEL SOCORRO"/>
    <s v="ENRIQUEZ"/>
    <s v="MONCAYO"/>
    <d v="1957-05-01T00:00:00"/>
    <n v="64"/>
    <n v="6"/>
    <s v="Persona mayor"/>
    <m/>
    <s v="Desplazamiento"/>
    <s v="Ninguno"/>
    <m/>
    <s v="Cotizante docente"/>
    <m/>
    <s v="Con discapacidad"/>
    <s v="Indígena"/>
    <s v="PASTO"/>
    <s v="MZ 30 CASA 19 VILLAFLOR II"/>
    <n v="3167996005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41141"/>
    <s v="CC30741141"/>
    <s v="ADRIANA"/>
    <s v="DEL ROSARIO"/>
    <s v="PAZ"/>
    <s v="CABRERA"/>
    <d v="1968-07-06T00:00:00"/>
    <n v="53"/>
    <n v="5"/>
    <s v="Adultez"/>
    <m/>
    <s v="Desplazamiento"/>
    <s v="Ninguno"/>
    <m/>
    <s v="Cotizante docente"/>
    <m/>
    <s v="Con discapacidad"/>
    <s v="Indígena"/>
    <s v="PASTO"/>
    <s v="CRA 34A N 17-47"/>
    <n v="7317722"/>
    <s v="Rural"/>
    <m/>
    <x v="0"/>
    <x v="7"/>
    <s v="NARIÑO"/>
    <x v="7"/>
    <x v="7"/>
    <x v="7"/>
    <s v="I10X"/>
    <m/>
    <m/>
    <m/>
    <s v="Hipertension esencial (primaria)"/>
    <s v="Procedimiento"/>
    <n v="1"/>
    <n v="1903426"/>
    <s v="HEMOGLOBINA GLICOSILADA AUTOMATIZADA"/>
    <d v="2022-02-07T00:00:00"/>
    <n v="18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6825073"/>
    <s v="CC36825073"/>
    <s v="AURA"/>
    <s v="LIGIA"/>
    <s v="RODRIGUEZ"/>
    <s v="PALACIOS"/>
    <d v="1949-03-16T00:00:00"/>
    <n v="72"/>
    <n v="6"/>
    <s v="Persona mayor"/>
    <m/>
    <s v="Desplazamiento"/>
    <s v="Ninguno"/>
    <m/>
    <s v="Beneficiario"/>
    <m/>
    <s v="Con discapacidad"/>
    <s v="Indígena"/>
    <s v="PASTO"/>
    <s v="CL 21 No10- 01"/>
    <n v="3122874063"/>
    <s v="Rural"/>
    <m/>
    <x v="0"/>
    <x v="7"/>
    <s v="NARIÑO"/>
    <x v="7"/>
    <x v="7"/>
    <x v="7"/>
    <s v="I10X"/>
    <m/>
    <m/>
    <m/>
    <s v="Hipertension esencial (primaria)"/>
    <s v="Procedimiento"/>
    <n v="1"/>
    <n v="1902210"/>
    <s v="HEMOGRAMA IV ( HEMOGLOBINA HEMATOCRITO RECUENTO DE ERITROCITOS INDICES ERITROCITARIOS LEUCOGRAMA RECUENTO DE PLAQUETAS INDICES PLAQUETARIOS Y MORFOLOGIA ELECTRONICA E HISTOGRAMA ) AUTOMATIZADO"/>
    <d v="2022-02-07T00:00:00"/>
    <n v="2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57760"/>
    <s v="CC27057760"/>
    <s v="HILDA"/>
    <s v="ROSA"/>
    <s v="DELGADO"/>
    <s v="DE MORA"/>
    <d v="1940-01-18T00:00:00"/>
    <n v="81"/>
    <n v="6"/>
    <s v="Persona mayor"/>
    <m/>
    <s v="Desplazamiento"/>
    <s v="Ninguno"/>
    <m/>
    <s v="Beneficiario"/>
    <m/>
    <s v="Con discapacidad"/>
    <s v="Indígena"/>
    <s v="PASTO"/>
    <s v="MZ A CS 9 CONDOMINIO CIUDAD REAL"/>
    <n v="3128506225"/>
    <s v="Rural"/>
    <m/>
    <x v="0"/>
    <x v="7"/>
    <s v="NARIÑO"/>
    <x v="7"/>
    <x v="7"/>
    <x v="7"/>
    <s v="I10X"/>
    <m/>
    <m/>
    <m/>
    <s v="Hipertension esencial (primaria)"/>
    <s v="Procedimiento"/>
    <n v="1"/>
    <n v="1904921"/>
    <s v="TIROXINA LIBRE"/>
    <d v="2022-02-07T00:00:00"/>
    <n v="17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74548"/>
    <s v="CC27274548"/>
    <s v="AURA"/>
    <s v="CECILIA"/>
    <s v="ALVEAR"/>
    <s v="REALPE"/>
    <d v="1951-08-24T00:00:00"/>
    <n v="70"/>
    <n v="6"/>
    <s v="Persona mayor"/>
    <m/>
    <s v="Desplazamiento"/>
    <s v="Ninguno"/>
    <m/>
    <s v="Cotizante docente"/>
    <m/>
    <s v="Con discapacidad"/>
    <s v="Indígena"/>
    <s v="PASTO"/>
    <s v="CRA 36 N 14-31 APTO 203B CONJUNTO EL PORTAL"/>
    <n v="3117698441"/>
    <s v="Rural"/>
    <m/>
    <x v="0"/>
    <x v="7"/>
    <s v="NARIÑO"/>
    <x v="7"/>
    <x v="7"/>
    <x v="7"/>
    <s v="I10X"/>
    <m/>
    <m/>
    <m/>
    <s v="Hipertension esencial (primaria)"/>
    <s v="Procedimiento"/>
    <n v="1"/>
    <n v="1903818"/>
    <s v="COLESTEROL TOTAL"/>
    <d v="2022-02-07T00:00:00"/>
    <n v="7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085259423"/>
    <s v="CC1085259423"/>
    <s v="CESAR"/>
    <s v="ELIECER"/>
    <s v="VILLOTA"/>
    <s v="ERASO"/>
    <d v="1987-03-17T00:00:00"/>
    <n v="34"/>
    <n v="5"/>
    <s v="Adultez"/>
    <m/>
    <s v="Desplazamiento"/>
    <s v="Ninguno"/>
    <m/>
    <s v="Cotizante docente"/>
    <m/>
    <s v="Con discapacidad"/>
    <s v="Indígena"/>
    <s v="PASTO"/>
    <s v="CLL 10B No 22 - 36 B/BOYACA"/>
    <n v="3165651708"/>
    <s v="Rural"/>
    <m/>
    <x v="0"/>
    <x v="7"/>
    <s v="NARIÑO"/>
    <x v="7"/>
    <x v="7"/>
    <x v="7"/>
    <s v="I10X"/>
    <m/>
    <m/>
    <m/>
    <s v="Hipertension esencial (primaria)"/>
    <s v="Procedimiento"/>
    <n v="1"/>
    <n v="1903868"/>
    <s v="TRIGLICERIDOS"/>
    <d v="2022-02-07T00:00:00"/>
    <n v="1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6887"/>
    <s v="CC12956887"/>
    <s v="LIBARDO"/>
    <s v="ALFREDO"/>
    <s v="TORRES"/>
    <s v="LASSO"/>
    <d v="1951-04-27T00:00:00"/>
    <n v="70"/>
    <n v="6"/>
    <s v="Persona mayor"/>
    <m/>
    <s v="Desplazamiento"/>
    <s v="Ninguno"/>
    <m/>
    <s v="Cotizante docente"/>
    <m/>
    <s v="Con discapacidad"/>
    <s v="Indígena"/>
    <s v="PASTO"/>
    <s v="MZ 7B CS 6 VILLA VERGEL"/>
    <n v="3137930043"/>
    <s v="Rural"/>
    <m/>
    <x v="0"/>
    <x v="7"/>
    <s v="NARIÑO"/>
    <x v="7"/>
    <x v="7"/>
    <x v="7"/>
    <s v="I10X"/>
    <m/>
    <m/>
    <m/>
    <s v="Hipertension esencial (primaria)"/>
    <s v="Procedimiento"/>
    <n v="1"/>
    <n v="1903841"/>
    <s v="GLUCOSA EN SUERO U OTRO FLUIDO DIFERENTE A ORINA"/>
    <d v="2022-02-07T00:00:00"/>
    <n v="39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385"/>
    <s v="52385 - La Llanada"/>
    <s v="1,55400610838846"/>
    <s v="-77,7031676234987"/>
    <s v="Cotizante docente"/>
    <s v="AC"/>
    <m/>
    <s v="CC"/>
    <n v="27308562"/>
    <s v="CC27308562"/>
    <s v="YOLANDA"/>
    <s v="ELIZABET"/>
    <s v="ALVAREZ"/>
    <s v="PAZOS"/>
    <d v="1971-01-03T00:00:00"/>
    <n v="50"/>
    <n v="5"/>
    <s v="Adultez"/>
    <s v="Población en Condición de Desplazamiento"/>
    <s v="Desplazamiento"/>
    <s v="Desplazamiento forzado"/>
    <m/>
    <s v="Cotizante docente"/>
    <m/>
    <s v="Con discapacidad"/>
    <s v="Indígena"/>
    <s v="LA LLANADA"/>
    <s v="CORREGIMIENTO EL VERGEL"/>
    <n v="3185768056"/>
    <s v="Rural"/>
    <m/>
    <x v="0"/>
    <x v="7"/>
    <s v="NARIÑO"/>
    <x v="7"/>
    <x v="7"/>
    <x v="7"/>
    <s v="I10X"/>
    <m/>
    <m/>
    <m/>
    <s v="Hipertension esencial (primaria)"/>
    <s v="Procedimiento"/>
    <n v="1"/>
    <n v="1904902"/>
    <s v="HORMONA ESTIMULANTE DEL TIROIDES"/>
    <d v="2022-02-07T00:00:00"/>
    <n v="29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18938"/>
    <s v="CC27218938"/>
    <s v="ALBA"/>
    <s v="AUDILA"/>
    <s v="BASTIDAS"/>
    <s v="ANDRADE"/>
    <d v="1957-09-18T00:00:00"/>
    <n v="64"/>
    <n v="6"/>
    <s v="Persona mayor"/>
    <m/>
    <s v="Desplazamiento"/>
    <s v="Ninguno"/>
    <m/>
    <s v="Cotizante docente"/>
    <m/>
    <s v="Con discapacidad"/>
    <s v="Indígena"/>
    <s v="PASTO"/>
    <s v="MZ B C 12 CASTILLOS NORTE"/>
    <n v="3008649412"/>
    <s v="Rural"/>
    <m/>
    <x v="0"/>
    <x v="7"/>
    <s v="NARIÑO"/>
    <x v="7"/>
    <x v="7"/>
    <x v="7"/>
    <s v="I10X"/>
    <m/>
    <m/>
    <m/>
    <s v="Hipertension esencial (primaria)"/>
    <s v="Procedimiento"/>
    <n v="1"/>
    <n v="1903856"/>
    <s v="NITROGENO UREICO"/>
    <d v="2022-02-07T00:00:00"/>
    <n v="23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8288185"/>
    <s v="CC8288185"/>
    <s v="FRANCISCO"/>
    <s v="JAVIER"/>
    <s v="VALENCIA"/>
    <s v="HERRERA"/>
    <d v="1947-07-17T00:00:00"/>
    <n v="74"/>
    <n v="6"/>
    <s v="Persona mayor"/>
    <m/>
    <s v="Desplazamiento"/>
    <s v="Ninguno"/>
    <m/>
    <s v="Beneficiario"/>
    <m/>
    <s v="Con discapacidad"/>
    <s v="Indígena"/>
    <s v="PASTO"/>
    <s v="MZ C CASA 14 B/NIZA 1"/>
    <n v="3172267806"/>
    <s v="Rural"/>
    <m/>
    <x v="0"/>
    <x v="7"/>
    <s v="NARIÑO"/>
    <x v="7"/>
    <x v="7"/>
    <x v="7"/>
    <s v="I10X"/>
    <m/>
    <m/>
    <m/>
    <s v="Hipertension esencial (primaria)"/>
    <s v="Procedimiento"/>
    <n v="1"/>
    <n v="1903859"/>
    <s v="POTASIO EN SUERO U OTROS FLUIDOS"/>
    <d v="2022-02-07T00:00:00"/>
    <n v="5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27430648"/>
    <s v="CC27430648"/>
    <s v="ELSY"/>
    <s v="MAGOLA"/>
    <s v="RODRIGUEZ"/>
    <s v="GUERRERO"/>
    <d v="1944-08-29T00:00:00"/>
    <n v="77"/>
    <n v="6"/>
    <s v="Persona mayor"/>
    <m/>
    <s v="Desplazamiento"/>
    <s v="Ninguno"/>
    <m/>
    <s v="Sustituto Pensional"/>
    <m/>
    <s v="Con discapacidad"/>
    <s v="Indígena"/>
    <s v="PASTO"/>
    <s v="MZA 16 C 3 B/ESMERALDA B/"/>
    <n v="3146579849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18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529663"/>
    <s v="CC27529663"/>
    <s v="LEONILA"/>
    <s v="VICTORIA"/>
    <s v="MORENO"/>
    <s v="DE FLOREZ"/>
    <d v="1941-08-16T00:00:00"/>
    <n v="80"/>
    <n v="6"/>
    <s v="Persona mayor"/>
    <m/>
    <s v="Desplazamiento"/>
    <s v="Ninguno"/>
    <m/>
    <s v="Cotizante Pensionado"/>
    <m/>
    <s v="Con discapacidad"/>
    <s v="Indígena"/>
    <s v="PASTO"/>
    <s v="CRA 45 MZA A CSA 17 B CALATRAVA"/>
    <n v="3184592130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5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405"/>
    <s v="52405 - Leiva"/>
    <s v="1,93897699146787"/>
    <s v="-77,3119443226021"/>
    <s v="Cotizante docente"/>
    <s v="AC"/>
    <m/>
    <s v="CC"/>
    <n v="13078096"/>
    <s v="CC13078096"/>
    <s v="TEODOLFO"/>
    <m/>
    <s v="LOPEZ"/>
    <s v="DIAZ"/>
    <d v="1957-01-01T00:00:00"/>
    <n v="64"/>
    <n v="6"/>
    <s v="Persona mayor"/>
    <s v="Población en Condición de Desplazamiento"/>
    <s v="Desplazamiento"/>
    <s v="Perdida de Bienes Muebles o Inmuebles"/>
    <m/>
    <s v="Cotizante docente"/>
    <m/>
    <s v="Con discapacidad"/>
    <s v="Indígena"/>
    <s v="LEIVA"/>
    <s v="BARRIO EL PROGRESO B/ el progreso"/>
    <n v="3226898292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0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9055"/>
    <s v="CC27079055"/>
    <s v="DIVA"/>
    <s v="GRACIELA"/>
    <s v="BURBANO"/>
    <s v="PAZ"/>
    <d v="1950-10-13T00:00:00"/>
    <n v="71"/>
    <n v="6"/>
    <s v="Persona mayor"/>
    <m/>
    <s v="Desplazamiento"/>
    <s v="Ninguno"/>
    <m/>
    <s v="Beneficiario"/>
    <m/>
    <s v="Con discapacidad"/>
    <s v="Indígena"/>
    <s v="PASTO"/>
    <s v="TAMASAGRA"/>
    <n v="3007790498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6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4378641"/>
    <s v="CC94378641"/>
    <s v="CARLOS"/>
    <s v="DARIO"/>
    <s v="PASAJE"/>
    <s v="SALCEDO"/>
    <d v="1972-11-16T00:00:00"/>
    <n v="49"/>
    <n v="5"/>
    <s v="Adultez"/>
    <m/>
    <s v="Desplazamiento"/>
    <s v="Ninguno"/>
    <m/>
    <s v="Cotizante docente"/>
    <m/>
    <s v="Con discapacidad"/>
    <s v="Indígena"/>
    <s v="PASTO"/>
    <s v="AQUINE 3 SECTOR 1 MNZ 1 CASA 4"/>
    <n v="3137911627"/>
    <s v="Rural"/>
    <m/>
    <x v="0"/>
    <x v="11"/>
    <s v="NARIÑO"/>
    <x v="11"/>
    <x v="11"/>
    <x v="11"/>
    <s v="I10X"/>
    <s v="E119"/>
    <m/>
    <m/>
    <s v="Hipertension esencial (primaria)"/>
    <s v="Procedimiento"/>
    <n v="1"/>
    <n v="1890266"/>
    <s v="CONSULTA DE PRIMERA VEZ POR ESPECIALISTA EN MEDICINA INTERNA"/>
    <d v="2022-02-17T00:00:00"/>
    <n v="11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885"/>
    <s v="52885 - Yacuanquer"/>
    <s v="1,12554791555147"/>
    <s v="-77,4246756875739"/>
    <s v="Beneficiario"/>
    <s v="AC"/>
    <m/>
    <s v="CC"/>
    <n v="27548525"/>
    <s v="CC27548525"/>
    <s v="MARIA"/>
    <s v="PATRICIA"/>
    <s v="ANDRADE"/>
    <s v="INSUASTY"/>
    <d v="1968-12-01T00:00:00"/>
    <n v="53"/>
    <n v="5"/>
    <s v="Adultez"/>
    <m/>
    <s v="Desplazamiento"/>
    <s v="Ninguno"/>
    <m/>
    <s v="Beneficiario"/>
    <m/>
    <s v="Con discapacidad"/>
    <s v="Indígena"/>
    <s v="YACUANQUER"/>
    <s v="URB. JOSE IGNACIO YACUANQUER B/"/>
    <n v="3164874611"/>
    <s v="Rural"/>
    <m/>
    <x v="0"/>
    <x v="8"/>
    <s v="NARIÑO"/>
    <x v="8"/>
    <x v="8"/>
    <x v="8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68360"/>
    <s v="CC12968360"/>
    <s v="JULIO"/>
    <s v="RENE"/>
    <s v="FLOREZ"/>
    <s v="CASANOVA"/>
    <d v="1958-10-24T00:00:00"/>
    <n v="63"/>
    <n v="6"/>
    <s v="Persona mayor"/>
    <m/>
    <s v="Desplazamiento"/>
    <s v="Ninguno"/>
    <m/>
    <s v="Cotizante docente"/>
    <m/>
    <s v="Con discapacidad"/>
    <s v="Indígena"/>
    <s v="TUMACO"/>
    <s v="MZ 28 N.8E-94 VILLAFLOR 2"/>
    <n v="3122808132"/>
    <s v="Rural"/>
    <m/>
    <x v="0"/>
    <x v="10"/>
    <s v="NARIÑO"/>
    <x v="10"/>
    <x v="10"/>
    <x v="10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86855"/>
    <s v="CC12986855"/>
    <s v="JORGE"/>
    <s v="HUMBERTO"/>
    <s v="RODRIGUEZ"/>
    <s v="VELANDIA"/>
    <d v="1966-04-15T00:00:00"/>
    <n v="55"/>
    <n v="5"/>
    <s v="Adultez"/>
    <m/>
    <s v="Desplazamiento"/>
    <s v="Ninguno"/>
    <m/>
    <s v="Cotizante docente"/>
    <m/>
    <s v="Con discapacidad"/>
    <s v="Indígena"/>
    <s v="PASTO"/>
    <s v="CALLE 4 SUR N 22E-110"/>
    <n v="3152866535"/>
    <s v="Rural"/>
    <m/>
    <x v="0"/>
    <x v="15"/>
    <s v="NARIÑO"/>
    <x v="15"/>
    <x v="15"/>
    <x v="15"/>
    <s v="I10X"/>
    <m/>
    <m/>
    <m/>
    <s v="Hipertension esencial (primaria)"/>
    <s v="Medicamento"/>
    <n v="1"/>
    <s v="32623-08"/>
    <s v="ACIDO FOLICO TABLETAS 5MG"/>
    <d v="2022-02-09T00:00:00"/>
    <n v="17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2577"/>
    <s v="CC12962577"/>
    <s v="JESUS"/>
    <s v="HERNANDO"/>
    <s v="VASQUEZ"/>
    <s v="CHAVES"/>
    <d v="1955-03-11T00:00:00"/>
    <n v="66"/>
    <n v="6"/>
    <s v="Persona mayor"/>
    <m/>
    <s v="Desplazamiento"/>
    <s v="Ninguno"/>
    <m/>
    <s v="Cotizante docente"/>
    <m/>
    <s v="Con discapacidad"/>
    <s v="Indígena"/>
    <s v="PASTO"/>
    <s v="MZ 23 CS 18 VILLAFLOR II B/ VILLA FLOR 2"/>
    <n v="3002880846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7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20454"/>
    <s v="CC30720454"/>
    <s v="ROSALBA"/>
    <m/>
    <s v="MELO"/>
    <s v="MARTINEZ"/>
    <d v="1955-03-24T00:00:00"/>
    <n v="66"/>
    <n v="6"/>
    <s v="Persona mayor"/>
    <m/>
    <s v="Desplazamiento"/>
    <s v="Ninguno"/>
    <m/>
    <s v="Beneficiario"/>
    <m/>
    <s v="Con discapacidad"/>
    <s v="Indígena"/>
    <s v="PASTO"/>
    <s v="MZ J CS 23 PANORAMICO I"/>
    <n v="3015267624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1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793993"/>
    <s v="CC59793993"/>
    <s v="SONIA"/>
    <s v="MARGARITA"/>
    <s v="VILLOTA"/>
    <s v="LOPEZ"/>
    <d v="1965-07-25T00:00:00"/>
    <n v="56"/>
    <n v="5"/>
    <s v="Adultez"/>
    <m/>
    <s v="Desplazamiento"/>
    <s v="Ninguno"/>
    <m/>
    <s v="Cotizante docente"/>
    <m/>
    <s v="Con discapacidad"/>
    <s v="Indígena"/>
    <s v="PASTO"/>
    <s v="BLOQUE C2 APTO 509 VILLA VERGEL B/"/>
    <n v="3013864551"/>
    <s v="Rural"/>
    <m/>
    <x v="0"/>
    <x v="12"/>
    <s v="NARIÑO"/>
    <x v="12"/>
    <x v="12"/>
    <x v="12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7T00:00:00"/>
    <n v="5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6754417"/>
    <s v="CC36754417"/>
    <s v="MARIA"/>
    <s v="CRISTINA"/>
    <s v="SOTO"/>
    <s v="FRAGA"/>
    <d v="1979-05-19T00:00:00"/>
    <n v="42"/>
    <n v="5"/>
    <s v="Adultez"/>
    <m/>
    <s v="Desplazamiento"/>
    <s v="Ninguno"/>
    <m/>
    <s v="Cotizante docente"/>
    <m/>
    <s v="Con discapacidad"/>
    <s v="Indígena"/>
    <s v="PASTO"/>
    <s v="CALLE 18 N 10-62"/>
    <n v="3183817548"/>
    <s v="Rural"/>
    <m/>
    <x v="0"/>
    <x v="8"/>
    <s v="NARIÑO"/>
    <x v="8"/>
    <x v="8"/>
    <x v="8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9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4495406"/>
    <s v="CC34495406"/>
    <s v="MARIA"/>
    <s v="FANNY"/>
    <s v="BOLAÑOS"/>
    <s v="DE LOPEZ"/>
    <d v="1959-09-21T00:00:00"/>
    <n v="62"/>
    <n v="6"/>
    <s v="Persona mayor"/>
    <m/>
    <s v="Desplazamiento"/>
    <s v="Ninguno"/>
    <m/>
    <s v="Beneficiario"/>
    <m/>
    <s v="Sin discapacidad"/>
    <s v="Indígena"/>
    <s v="PASTO"/>
    <s v="CALLE 16B N 34A -16 APT 301 B/ PARANA"/>
    <n v="3122029085"/>
    <s v="Rural"/>
    <m/>
    <x v="0"/>
    <x v="11"/>
    <s v="NARIÑO"/>
    <x v="11"/>
    <x v="11"/>
    <x v="11"/>
    <s v="I10X"/>
    <s v="E119"/>
    <m/>
    <m/>
    <s v="Hipertension esencial (primaria)"/>
    <s v="Medicamento"/>
    <n v="1"/>
    <s v="19936296-08"/>
    <s v="ACIDO ACETILSALICILICO 100 MG"/>
    <d v="2022-02-17T00:00:00"/>
    <n v="48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07475"/>
    <s v="CC30707475"/>
    <s v="MARIA"/>
    <s v="DEL SOCORRO"/>
    <s v="MUÑOZ"/>
    <s v="DE ERASO"/>
    <d v="1942-02-20T00:00:00"/>
    <n v="79"/>
    <n v="6"/>
    <s v="Persona mayor"/>
    <m/>
    <s v="Desplazamiento"/>
    <s v="Ninguno"/>
    <m/>
    <s v="Beneficiario"/>
    <m/>
    <s v="Sin discapacidad"/>
    <s v="Indígena"/>
    <s v="PASTO"/>
    <s v="CRA 23A N 5-31 BARRIO OBRERO"/>
    <n v="3206601787"/>
    <s v="Rural"/>
    <m/>
    <x v="0"/>
    <x v="11"/>
    <s v="NARIÑO"/>
    <x v="11"/>
    <x v="11"/>
    <x v="11"/>
    <s v="I10X"/>
    <m/>
    <m/>
    <m/>
    <s v="Hipertension esencial (primaria)"/>
    <s v="Medicamento"/>
    <n v="1"/>
    <s v="34162-07"/>
    <s v="HIDROCLOROTIAZIDA 25 MG"/>
    <d v="2022-02-17T00:00:00"/>
    <n v="47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683"/>
    <s v="52683 - Sandoná"/>
    <s v="1,28810540885164"/>
    <s v="-77,4567006833746"/>
    <s v="Cotizante docente"/>
    <s v="AC"/>
    <m/>
    <s v="CC"/>
    <n v="27432647"/>
    <s v="CC27432647"/>
    <s v="MARIA"/>
    <s v="DORIS DEL SOCORRO"/>
    <s v="VALLEJOS"/>
    <s v="DE HIDALGO"/>
    <d v="1959-11-25T00:00:00"/>
    <n v="62"/>
    <n v="6"/>
    <s v="Persona mayor"/>
    <m/>
    <s v="Desplazamiento"/>
    <s v="Ninguno"/>
    <m/>
    <s v="Cotizante docente"/>
    <m/>
    <s v="Sin discapacidad"/>
    <s v="Indígena"/>
    <s v="SANDONA"/>
    <s v="CRA 6 No 06 - 48 B/EL COMERCIO"/>
    <n v="3167910071"/>
    <s v="Rural"/>
    <m/>
    <x v="0"/>
    <x v="11"/>
    <s v="NARIÑO"/>
    <x v="11"/>
    <x v="11"/>
    <x v="11"/>
    <s v="I10X"/>
    <m/>
    <m/>
    <m/>
    <s v="Hipertension esencial (primaria)"/>
    <s v="Medicamento"/>
    <n v="1"/>
    <s v="20086955-04"/>
    <s v="CARVEDILOL 6.25 MG TABLETAS RECUBIERTAS."/>
    <d v="2022-02-17T00:00:00"/>
    <n v="59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41321"/>
    <s v="CC27141321"/>
    <s v="GEMA"/>
    <s v="ESPERANZA"/>
    <s v="OCANA"/>
    <s v="MONCAYO"/>
    <d v="1956-08-09T00:00:00"/>
    <n v="65"/>
    <n v="6"/>
    <s v="Persona mayor"/>
    <m/>
    <s v="Desplazamiento"/>
    <s v="Ninguno"/>
    <m/>
    <s v="Cotizante docente"/>
    <m/>
    <s v="Sin discapacidad"/>
    <s v="Indígena"/>
    <s v="PASTO"/>
    <s v="BARRIO SAN ANTONIO CRA 4A No 17-33"/>
    <n v="3168281047"/>
    <s v="Rural"/>
    <m/>
    <x v="0"/>
    <x v="11"/>
    <s v="NARIÑO"/>
    <x v="11"/>
    <x v="11"/>
    <x v="11"/>
    <s v="I10X"/>
    <m/>
    <m/>
    <m/>
    <s v="Hipertension esencial (primaria)"/>
    <s v="Medicamento"/>
    <n v="1"/>
    <s v="55895-06"/>
    <s v="AMLODIPINO TABLETAS 5 MG"/>
    <d v="2022-02-17T00:00:00"/>
    <n v="59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8490"/>
    <s v="CC12958490"/>
    <s v="ALVARO"/>
    <m/>
    <s v="CUJAR"/>
    <s v="CHAMORRO"/>
    <d v="1948-08-19T00:00:00"/>
    <n v="73"/>
    <n v="6"/>
    <s v="Persona mayor"/>
    <m/>
    <s v="Desplazamiento"/>
    <s v="Ninguno"/>
    <m/>
    <s v="Cotizante docente"/>
    <m/>
    <s v="Sin discapacidad"/>
    <s v="Indígena"/>
    <s v="PASTO"/>
    <s v="CRA 34 A No16B-67 URB PARANA"/>
    <n v="3013975151"/>
    <s v="Rural"/>
    <m/>
    <x v="0"/>
    <x v="11"/>
    <s v="NARIÑO"/>
    <x v="11"/>
    <x v="11"/>
    <x v="11"/>
    <s v="I10X"/>
    <m/>
    <m/>
    <m/>
    <s v="Hipertension esencial (primaria)"/>
    <s v="Procedimiento"/>
    <n v="1"/>
    <n v="1903426"/>
    <s v="HEMOGLOBINA GLICOSILADA AUTOMATIZADA"/>
    <d v="2022-02-10T00:00:00"/>
    <n v="59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0526530"/>
    <s v="CC10526530"/>
    <s v="GUILLERMO"/>
    <s v="ANDRES FEDERICO"/>
    <s v="GUERRON"/>
    <s v="CABRERA"/>
    <d v="1960-07-03T00:00:00"/>
    <n v="61"/>
    <n v="6"/>
    <s v="Persona mayor"/>
    <m/>
    <s v="Desplazamiento"/>
    <s v="Ninguno"/>
    <m/>
    <s v="Cotizante docente"/>
    <m/>
    <s v="Sin discapacidad"/>
    <s v="Indígena"/>
    <s v="PASTO"/>
    <s v="CRA 32 N 14-62 BARRIO SAN IGNACIO B/"/>
    <n v="7229112"/>
    <s v="Rural"/>
    <m/>
    <x v="0"/>
    <x v="11"/>
    <s v="NARIÑO"/>
    <x v="11"/>
    <x v="11"/>
    <x v="11"/>
    <s v="I10X"/>
    <m/>
    <m/>
    <m/>
    <s v="Hipertension esencial (primaria)"/>
    <s v="Procedimiento"/>
    <n v="1"/>
    <n v="1903859"/>
    <s v="POTASIO EN SUERO U OTROS FLUIDOS"/>
    <d v="2022-02-10T00:00:00"/>
    <n v="93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74885"/>
    <s v="CC27274885"/>
    <s v="LUZ"/>
    <s v="ARGENIS"/>
    <s v="LASSO"/>
    <s v="DE MUNOZ"/>
    <d v="1956-09-06T00:00:00"/>
    <n v="65"/>
    <n v="6"/>
    <s v="Persona mayor"/>
    <s v="Población en Condición de Desplazamiento"/>
    <s v="Desplazamiento"/>
    <s v="Perdida de Bienes Muebles o Inmuebles"/>
    <m/>
    <s v="Cotizante docente"/>
    <m/>
    <s v="Sin discapacidad"/>
    <s v="Indígena"/>
    <s v="PASTO"/>
    <s v="MZ A CASA 24 CIUDAD REAL B/"/>
    <n v="3207005641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P0001554"/>
    <s v="COCIENTE DE ALBUMINURIA CREATINURIA"/>
    <d v="2022-02-10T00:00:00"/>
    <n v="105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8118"/>
    <s v="CC27068118"/>
    <s v="BLANCA"/>
    <s v="LUCY"/>
    <s v="MORALES"/>
    <s v="CARDONA"/>
    <d v="1939-11-13T00:00:00"/>
    <n v="82"/>
    <n v="6"/>
    <s v="Persona mayor"/>
    <m/>
    <s v="Desplazamiento"/>
    <s v="Ninguno"/>
    <m/>
    <s v="Cotizante docente"/>
    <m/>
    <s v="Sin discapacidad"/>
    <s v="Indígena"/>
    <s v="PASTO"/>
    <s v="CALLE 18 N 32A-01 MARIDIAZ"/>
    <n v="3106340537"/>
    <s v="Rural"/>
    <m/>
    <x v="0"/>
    <x v="8"/>
    <s v="NARIÑO"/>
    <x v="8"/>
    <x v="8"/>
    <x v="8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59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085251611"/>
    <s v="CC1085251611"/>
    <s v="ANA"/>
    <s v="ELIZABETH"/>
    <s v="CAICEDO"/>
    <s v="RIVERA"/>
    <d v="1990-06-21T00:00:00"/>
    <n v="31"/>
    <n v="5"/>
    <s v="Adultez"/>
    <m/>
    <s v="Desplazamiento"/>
    <s v="Ninguno"/>
    <m/>
    <s v="Cotizante docente"/>
    <m/>
    <s v="Sin discapacidad"/>
    <s v="Indígena"/>
    <s v="PASTO"/>
    <s v="DIG. 16A N1-56 MIRAFLORES"/>
    <n v="3103567030"/>
    <s v="Rural"/>
    <m/>
    <x v="0"/>
    <x v="8"/>
    <s v="NARIÑO"/>
    <x v="8"/>
    <x v="8"/>
    <x v="8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59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07530"/>
    <s v="CC5307530"/>
    <s v="LUIS"/>
    <s v="ALBERTO"/>
    <s v="ORTEGA"/>
    <s v="REVELO"/>
    <d v="1954-06-07T00:00:00"/>
    <n v="67"/>
    <n v="6"/>
    <s v="Persona mayor"/>
    <m/>
    <s v="Desplazamiento"/>
    <s v="Ninguno"/>
    <m/>
    <s v="Cotizante docente"/>
    <m/>
    <s v="Sin discapacidad"/>
    <s v="Indígena"/>
    <s v="PASTO"/>
    <s v="MZ 30 CS 41 VILLA FLOR 2"/>
    <n v="3207257487"/>
    <s v="Rural"/>
    <m/>
    <x v="0"/>
    <x v="15"/>
    <s v="NARIÑO"/>
    <x v="15"/>
    <x v="15"/>
    <x v="15"/>
    <s v="I10X"/>
    <m/>
    <m/>
    <m/>
    <s v="Hipertension esencial (primaria)"/>
    <s v="Medicamento"/>
    <n v="1"/>
    <s v="34162-07"/>
    <s v="HIDROCLOROTIAZIDA 25 MG"/>
    <d v="2022-02-07T00:00:00"/>
    <n v="59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4564"/>
    <s v="CC30704564"/>
    <s v="ANITA"/>
    <s v="DEL SOCORRO"/>
    <s v="PAZMINO"/>
    <s v="TIMARAN"/>
    <d v="1952-12-13T00:00:00"/>
    <n v="69"/>
    <n v="6"/>
    <s v="Persona mayor"/>
    <m/>
    <s v="Desplazamiento"/>
    <s v="Ninguno"/>
    <m/>
    <s v="Cotizante docente"/>
    <m/>
    <s v="Sin discapacidad"/>
    <s v="Indígena"/>
    <s v="PASTO"/>
    <s v="CRA 1A 21D-06 MERCEDARIO"/>
    <n v="3136918650"/>
    <s v="Rural"/>
    <m/>
    <x v="0"/>
    <x v="15"/>
    <s v="NARIÑO"/>
    <x v="15"/>
    <x v="15"/>
    <x v="15"/>
    <s v="I10X"/>
    <m/>
    <m/>
    <m/>
    <s v="Hipertension esencial (primaria)"/>
    <s v="Medicamento"/>
    <n v="1"/>
    <s v="44569-25"/>
    <s v="ENALAPRIL 20 MG TABLETAS"/>
    <d v="2022-02-07T00:00:00"/>
    <n v="48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293987"/>
    <s v="CC27293987"/>
    <s v="HILDA"/>
    <s v="ROVIRA"/>
    <s v="LASSO"/>
    <s v="DE ERASO"/>
    <d v="1949-03-17T00:00:00"/>
    <n v="72"/>
    <n v="6"/>
    <s v="Persona mayor"/>
    <m/>
    <s v="Desplazamiento"/>
    <s v="Ninguno"/>
    <m/>
    <s v="Cotizante Pensionado"/>
    <m/>
    <s v="Sin discapacidad"/>
    <s v="Indígena"/>
    <s v="PASTO"/>
    <s v="MANZANA G CASA 3 B/SAUCES LA COROLINA B/"/>
    <n v="7370161"/>
    <s v="Rural"/>
    <m/>
    <x v="0"/>
    <x v="15"/>
    <s v="NARIÑO"/>
    <x v="15"/>
    <x v="15"/>
    <x v="15"/>
    <s v="I10X"/>
    <m/>
    <m/>
    <m/>
    <s v="Hipertension esencial (primaria)"/>
    <s v="Medicamento"/>
    <n v="1"/>
    <s v="19978181-38"/>
    <s v="PROPRANOLOL 40 MG TABLETAS"/>
    <d v="2022-02-07T00:00:00"/>
    <n v="48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755058"/>
    <s v="CC12755058"/>
    <s v="EMILIO"/>
    <m/>
    <s v="ESPAÑA"/>
    <s v="CRUCERIRA"/>
    <d v="1935-11-28T00:00:00"/>
    <n v="86"/>
    <n v="6"/>
    <s v="Persona mayor"/>
    <m/>
    <s v="Desplazamiento"/>
    <s v="Ninguno"/>
    <m/>
    <s v="Beneficiario"/>
    <m/>
    <s v="Sin discapacidad"/>
    <s v="Indígena"/>
    <s v="PASTO"/>
    <s v="CRA 6 # 8-10"/>
    <n v="3135109136"/>
    <s v="Rural"/>
    <m/>
    <x v="0"/>
    <x v="15"/>
    <s v="NARIÑO"/>
    <x v="15"/>
    <x v="15"/>
    <x v="15"/>
    <s v="I10X"/>
    <m/>
    <m/>
    <m/>
    <s v="Hipertension esencial (primaria)"/>
    <s v="Medicamento"/>
    <n v="1"/>
    <s v="19973061-05"/>
    <s v="ESPIRONOLACTONA 25MG TABLETAS"/>
    <d v="2022-02-07T00:00:00"/>
    <n v="67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3680"/>
    <s v="CC5193680"/>
    <s v="CARLOS"/>
    <s v="JAVIER"/>
    <s v="MUNOZ"/>
    <s v="CHAVES"/>
    <d v="1940-03-14T00:00:00"/>
    <n v="81"/>
    <n v="6"/>
    <s v="Persona mayor"/>
    <m/>
    <s v="Desplazamiento"/>
    <s v="Ninguno"/>
    <m/>
    <s v="Cotizante docente"/>
    <m/>
    <s v="Sin discapacidad"/>
    <s v="Indígena"/>
    <s v="PASTO"/>
    <s v="CALLE 11A NO.30A- 41 barrio san ignacio"/>
    <n v="3137075801"/>
    <s v="Rural"/>
    <m/>
    <x v="0"/>
    <x v="7"/>
    <s v="NARIÑO"/>
    <x v="7"/>
    <x v="7"/>
    <x v="7"/>
    <s v="I10X"/>
    <m/>
    <m/>
    <m/>
    <s v="Hipertension esencial (primaria)"/>
    <s v="Medicamento"/>
    <n v="1"/>
    <s v="32623-08"/>
    <s v="ACIDO FOLICO TABLETAS 5MG"/>
    <d v="2022-02-15T00:00:00"/>
    <n v="52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7898"/>
    <s v="CC30707898"/>
    <s v="NOHORA"/>
    <s v="AMANDA"/>
    <s v="DE LA ROSA"/>
    <s v="DE INSUASTY"/>
    <d v="1956-07-10T00:00:00"/>
    <n v="65"/>
    <n v="6"/>
    <s v="Persona mayor"/>
    <m/>
    <s v="Desplazamiento"/>
    <s v="Ninguno"/>
    <m/>
    <s v="Cotizante docente"/>
    <m/>
    <s v="Sin discapacidad"/>
    <s v="Indígena"/>
    <s v="PASTO"/>
    <s v="CRA 34A N 14-53 SAN IGNACIO"/>
    <n v="3002802634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2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41352664"/>
    <s v="CC41352664"/>
    <s v="FANNY"/>
    <s v="MARIA DEL SOCORRO"/>
    <s v="BASTIDAS"/>
    <s v="BURBANO"/>
    <d v="1946-07-08T00:00:00"/>
    <n v="75"/>
    <n v="6"/>
    <s v="Persona mayor"/>
    <m/>
    <s v="Desplazamiento"/>
    <s v="Ninguno"/>
    <m/>
    <s v="Cotizante docente"/>
    <m/>
    <s v="Sin discapacidad"/>
    <s v="Indígena"/>
    <s v="PASTO"/>
    <s v="SAN JOSE - CATAMBUCO"/>
    <n v="3162801716"/>
    <s v="Rural"/>
    <m/>
    <x v="0"/>
    <x v="12"/>
    <s v="NARIÑO"/>
    <x v="12"/>
    <x v="12"/>
    <x v="12"/>
    <s v="I10X"/>
    <m/>
    <m/>
    <m/>
    <s v="Hipertension esencial (primaria)"/>
    <s v="Insumo"/>
    <n v="1"/>
    <n v="0"/>
    <s v="DURAPREP SOLUCION PARA LAVADO PREQUIRURGICO"/>
    <d v="2022-02-28T00:00:00"/>
    <n v="52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26720"/>
    <s v="CC30726720"/>
    <s v="ANA"/>
    <s v="CRISTINA"/>
    <s v="ENRIQUEZ"/>
    <s v="PALACIOS"/>
    <d v="1964-03-08T00:00:00"/>
    <n v="57"/>
    <n v="5"/>
    <s v="Adultez"/>
    <m/>
    <s v="Desplazamiento"/>
    <s v="Ninguno"/>
    <m/>
    <s v="Beneficiario"/>
    <m/>
    <s v="Con discapacidad"/>
    <s v="Indígena"/>
    <s v="PASTO"/>
    <s v="AQUINE II CASA 20"/>
    <n v="3167092445"/>
    <s v="Rural"/>
    <m/>
    <x v="0"/>
    <x v="12"/>
    <s v="NARIÑO"/>
    <x v="12"/>
    <x v="12"/>
    <x v="12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0T00:00:00"/>
    <n v="37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432094"/>
    <s v="CC27432094"/>
    <s v="LEONOR"/>
    <s v="ROSA ANGELICA"/>
    <s v="MARTINEZ"/>
    <s v="MONTEZUMA"/>
    <d v="1955-01-21T00:00:00"/>
    <n v="66"/>
    <n v="6"/>
    <s v="Persona mayor"/>
    <m/>
    <s v="Desplazamiento"/>
    <s v="Ninguno"/>
    <m/>
    <s v="Cotizante Pensionado"/>
    <m/>
    <s v="Con discapacidad"/>
    <s v="Indígena"/>
    <s v="PASTO"/>
    <s v="CRA 40 N 16D-121 EL DORADO"/>
    <n v="3154676632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7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06038"/>
    <s v="CC30706038"/>
    <s v="BLANCA"/>
    <s v="OLIVA"/>
    <s v="MORA"/>
    <s v="PANTOJA"/>
    <d v="1953-07-07T00:00:00"/>
    <n v="68"/>
    <n v="6"/>
    <s v="Persona mayor"/>
    <m/>
    <s v="Desplazamiento"/>
    <s v="Ninguno"/>
    <m/>
    <s v="Beneficiario"/>
    <m/>
    <s v="Con discapacidad"/>
    <s v="Indígena"/>
    <s v="PASTO"/>
    <s v="MZ 1 CS 12 TAMASAGRA"/>
    <n v="3113642709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10T00:00:00"/>
    <n v="2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1718"/>
    <s v="CC30721718"/>
    <s v="ANA"/>
    <s v="CRISTINA"/>
    <s v="TORO"/>
    <s v="MUNOZ"/>
    <d v="1958-10-21T00:00:00"/>
    <n v="63"/>
    <n v="6"/>
    <s v="Persona mayor"/>
    <m/>
    <s v="Desplazamiento"/>
    <s v="Ninguno"/>
    <m/>
    <s v="Cotizante docente"/>
    <m/>
    <s v="Con discapacidad"/>
    <s v="Indígena"/>
    <s v="PASTO"/>
    <s v="MZ 38 CASA 2 VILLAFLOR II"/>
    <n v="3154115756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87510311"/>
    <s v="CC87510311"/>
    <s v="SERVIO"/>
    <s v="TULIO"/>
    <s v="ALPALA"/>
    <s v="AZA"/>
    <d v="1962-01-15T00:00:00"/>
    <n v="59"/>
    <n v="5"/>
    <s v="Adultez"/>
    <s v="Población en Condición de Desplazamiento"/>
    <s v="Desplazamiento"/>
    <s v="Tortura"/>
    <m/>
    <s v="Cotizante Pensionado"/>
    <m/>
    <s v="Con discapacidad"/>
    <s v="Indígena"/>
    <s v="PASTO"/>
    <s v="CL. 19 # 6E-05 STA FE"/>
    <n v="3113090015"/>
    <s v="Rural"/>
    <m/>
    <x v="0"/>
    <x v="12"/>
    <s v="NARIÑO"/>
    <x v="12"/>
    <x v="12"/>
    <x v="12"/>
    <s v="I10X"/>
    <m/>
    <m/>
    <m/>
    <s v="Hipertension esencial (primaria)"/>
    <s v="Medicamento"/>
    <n v="1"/>
    <s v="20085383-15"/>
    <s v="ATORVASTATINATABLETASRECUBIERTASPOR 40 MG"/>
    <d v="2022-02-17T00:00:00"/>
    <n v="23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22657"/>
    <s v="CC30722657"/>
    <s v="HILDA"/>
    <s v="MARIA"/>
    <s v="ORDOÑEZ"/>
    <s v="DE ORDOÑEZ"/>
    <d v="1962-10-22T00:00:00"/>
    <n v="59"/>
    <n v="5"/>
    <s v="Adultez"/>
    <m/>
    <s v="Desplazamiento"/>
    <s v="Ninguno"/>
    <m/>
    <s v="Beneficiario"/>
    <m/>
    <s v="Con discapacidad"/>
    <s v="Indígena"/>
    <s v="PASTO"/>
    <s v="CL 20 No 27-31"/>
    <n v="3106013597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43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1511"/>
    <s v="CC12961511"/>
    <s v="ALVARO"/>
    <s v="HUGO"/>
    <s v="GOMEZ"/>
    <s v="MUNOZ"/>
    <d v="1950-09-16T00:00:00"/>
    <n v="71"/>
    <n v="6"/>
    <s v="Persona mayor"/>
    <m/>
    <s v="Desplazamiento"/>
    <s v="Ninguno"/>
    <m/>
    <s v="Cotizante docente"/>
    <m/>
    <s v="Con discapacidad"/>
    <s v="Indígena"/>
    <s v="PASTO"/>
    <s v="CL 11 No 40-54 MARILUZ II"/>
    <n v="3154527224"/>
    <s v="Rural"/>
    <m/>
    <x v="0"/>
    <x v="10"/>
    <s v="NARIÑO"/>
    <x v="10"/>
    <x v="10"/>
    <x v="10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65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415007"/>
    <s v="CC87415007"/>
    <s v="ALVARO"/>
    <m/>
    <s v="ESTUPINAN"/>
    <s v="PAZ"/>
    <d v="1954-08-10T00:00:00"/>
    <n v="67"/>
    <n v="6"/>
    <s v="Persona mayor"/>
    <m/>
    <s v="Desplazamiento"/>
    <s v="Ninguno"/>
    <m/>
    <s v="Cotizante docente"/>
    <m/>
    <s v="Con discapacidad"/>
    <s v="Indígena"/>
    <s v="PASTO"/>
    <s v="MZ 5 CS 11 TAMASAGRA"/>
    <n v="3127024134"/>
    <s v="Rural"/>
    <m/>
    <x v="0"/>
    <x v="7"/>
    <s v="NARIÑO"/>
    <x v="7"/>
    <x v="7"/>
    <x v="7"/>
    <s v="I10X"/>
    <s v="E119"/>
    <m/>
    <m/>
    <s v="Hipertension esencial (primaria)"/>
    <s v="Procedimiento"/>
    <n v="1"/>
    <n v="1895001"/>
    <s v="MONITOREO ELECTROCARDIOGRAFICO CONTINUO ( HOLTER )"/>
    <d v="2022-02-24T00:00:00"/>
    <n v="159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25245"/>
    <s v="CC98325245"/>
    <s v="SALOMON"/>
    <s v="ALDEMAR"/>
    <s v="ORDONEZ"/>
    <s v="CORDOBA"/>
    <d v="1966-02-09T00:00:00"/>
    <n v="55"/>
    <n v="5"/>
    <s v="Adultez"/>
    <m/>
    <s v="Desplazamiento"/>
    <s v="Ninguno"/>
    <m/>
    <s v="Cotizante docente"/>
    <m/>
    <s v="Con discapacidad"/>
    <s v="Indígena"/>
    <s v="PASTO"/>
    <s v="MANZANA C CASA 17 B/SAUCES LA CAROLINA"/>
    <n v="3183292113"/>
    <s v="Rural"/>
    <m/>
    <x v="0"/>
    <x v="16"/>
    <s v="NARIÑO"/>
    <x v="16"/>
    <x v="16"/>
    <x v="16"/>
    <s v="I10X"/>
    <s v="E119"/>
    <m/>
    <m/>
    <s v="Hipertension esencial (primaria)"/>
    <s v="Medicamento"/>
    <n v="1"/>
    <s v="35662-18"/>
    <s v="ACIDO FOLICO TABLETAS 1 MG."/>
    <d v="2022-02-05T00:00:00"/>
    <n v="21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43583"/>
    <s v="CC30743583"/>
    <s v="ILVA"/>
    <s v="ADRIANA"/>
    <s v="BURBANO"/>
    <s v="CAICEDO"/>
    <d v="1969-03-18T00:00:00"/>
    <n v="52"/>
    <n v="5"/>
    <s v="Adultez"/>
    <m/>
    <s v="Desplazamiento"/>
    <s v="Ninguno"/>
    <m/>
    <s v="Cotizante docente"/>
    <m/>
    <s v="Con discapacidad"/>
    <s v="Indígena"/>
    <s v="PASTO"/>
    <s v="MZ B CASA 26 B/STA MONICA B/"/>
    <n v="3183383726"/>
    <s v="Rural"/>
    <m/>
    <x v="0"/>
    <x v="9"/>
    <s v="NARIÑO"/>
    <x v="9"/>
    <x v="9"/>
    <x v="9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17T00:00:00"/>
    <n v="46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80517"/>
    <s v="CC5280517"/>
    <s v="SEGUNDO"/>
    <s v="RAFAEL"/>
    <s v="MONTERO"/>
    <s v="MORENO"/>
    <d v="1943-03-18T00:00:00"/>
    <n v="78"/>
    <n v="6"/>
    <s v="Persona mayor"/>
    <m/>
    <s v="Desplazamiento"/>
    <s v="Ninguno"/>
    <m/>
    <s v="Cotizante docente"/>
    <m/>
    <s v="Con discapacidad"/>
    <s v="Indígena"/>
    <s v="PASTO"/>
    <s v="MZ 9 CS 4 QUINTAS PEDRO B/"/>
    <n v="3127985196"/>
    <s v="Rural"/>
    <m/>
    <x v="0"/>
    <x v="9"/>
    <s v="NARIÑO"/>
    <x v="9"/>
    <x v="9"/>
    <x v="9"/>
    <s v="I10X"/>
    <s v="E119"/>
    <m/>
    <m/>
    <s v="Hipertension esencial (primaria)"/>
    <s v="Procedimiento"/>
    <n v="1"/>
    <n v="1890301"/>
    <s v="CONSULTA DE CONTROL O DE SEGUIMIENTO POR MEDICINA GENERAL"/>
    <d v="2022-02-23T00:00:00"/>
    <n v="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0254"/>
    <s v="CC27070254"/>
    <s v="RENE"/>
    <s v="DE JESUS"/>
    <s v="SANTANDER"/>
    <s v="DE IBARRA"/>
    <d v="1942-11-11T00:00:00"/>
    <n v="79"/>
    <n v="6"/>
    <s v="Persona mayor"/>
    <m/>
    <s v="Desplazamiento"/>
    <s v="Ninguno"/>
    <m/>
    <s v="Cotizante docente"/>
    <m/>
    <s v="Con discapacidad"/>
    <s v="Indígena"/>
    <s v="PASTO"/>
    <s v="MZ 20 CASA20 BARRIO ESMERALDA"/>
    <n v="3163102576"/>
    <s v="Rural"/>
    <m/>
    <x v="0"/>
    <x v="9"/>
    <s v="NARIÑO"/>
    <x v="9"/>
    <x v="9"/>
    <x v="9"/>
    <s v="I10X"/>
    <m/>
    <m/>
    <m/>
    <s v="Hipertension esencial (primaria)"/>
    <s v="Medicamento"/>
    <n v="1"/>
    <s v="19932984-12"/>
    <s v="LOSARTAN 50 MG"/>
    <d v="2022-02-23T00:00:00"/>
    <n v="4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529989"/>
    <s v="CC27529989"/>
    <s v="LIDIA"/>
    <s v="DEL SOCORRO"/>
    <s v="NOGUERA"/>
    <s v="HERNANDEZ"/>
    <d v="1948-05-02T00:00:00"/>
    <n v="73"/>
    <n v="6"/>
    <s v="Persona mayor"/>
    <s v="Población en Condición de Desplazamiento"/>
    <s v="Desplazamiento"/>
    <s v="Perdida de Bienes Muebles o Inmuebles"/>
    <m/>
    <s v="Cotizante docente"/>
    <m/>
    <s v="Con discapacidad"/>
    <s v="Indígena"/>
    <s v="PASTO"/>
    <s v="CL 13 N 23-35 B/ Santiago"/>
    <n v="7415328"/>
    <s v="Rural"/>
    <m/>
    <x v="0"/>
    <x v="9"/>
    <s v="NARIÑO"/>
    <x v="9"/>
    <x v="9"/>
    <x v="9"/>
    <s v="I10X"/>
    <s v="E119"/>
    <m/>
    <m/>
    <s v="Hipertension esencial (primaria)"/>
    <s v="Medicamento"/>
    <n v="1"/>
    <s v="20072968-06"/>
    <s v="HIDROCLOROTIAZIDA TABLETAS 25 MG"/>
    <d v="2022-02-23T00:00:00"/>
    <n v="41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15175"/>
    <s v="CC27115175"/>
    <s v="MARY"/>
    <s v="AMANDA LORENA"/>
    <s v="MARTINEZ"/>
    <s v="CORDOBA"/>
    <d v="1966-09-23T00:00:00"/>
    <n v="55"/>
    <n v="5"/>
    <s v="Adultez"/>
    <m/>
    <s v="Desplazamiento"/>
    <s v="Ninguno"/>
    <m/>
    <s v="Cotizante docente"/>
    <m/>
    <s v="Con discapacidad"/>
    <s v="Indígena"/>
    <s v="PASTO"/>
    <s v="AQUINE III SECTOR 2 MZ C CASA 5 B/"/>
    <n v="3105925362"/>
    <s v="Rural"/>
    <m/>
    <x v="0"/>
    <x v="9"/>
    <s v="NARIÑO"/>
    <x v="9"/>
    <x v="9"/>
    <x v="9"/>
    <s v="I10X"/>
    <m/>
    <m/>
    <m/>
    <s v="Hipertension esencial (primaria)"/>
    <s v="Medicamento"/>
    <n v="1"/>
    <s v="40432-11"/>
    <s v="OMEPRAZOL 20 MG"/>
    <d v="2022-02-23T00:00:00"/>
    <n v="162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1526"/>
    <s v="CC30701526"/>
    <s v="SOFIA"/>
    <s v="ADELAIDA"/>
    <s v="BENAVIDES"/>
    <s v="REVELO"/>
    <d v="1950-11-30T00:00:00"/>
    <n v="71"/>
    <n v="6"/>
    <s v="Persona mayor"/>
    <m/>
    <s v="Desplazamiento"/>
    <s v="Ninguno"/>
    <m/>
    <s v="Cotizante docente"/>
    <m/>
    <s v="Con discapacidad"/>
    <s v="Indígena"/>
    <s v="PASTO"/>
    <s v="CRA 40 A No 19A-24EDF APA 703 ARAGON"/>
    <n v="3017747459"/>
    <s v="Rural"/>
    <m/>
    <x v="0"/>
    <x v="9"/>
    <s v="NARIÑO"/>
    <x v="9"/>
    <x v="9"/>
    <x v="9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8T00:00:00"/>
    <n v="47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6423"/>
    <s v="CC12956423"/>
    <s v="LISANDRO"/>
    <m/>
    <s v="SINSAJOA"/>
    <s v="TIMANA"/>
    <d v="1951-09-24T00:00:00"/>
    <n v="70"/>
    <n v="6"/>
    <s v="Persona mayor"/>
    <m/>
    <s v="Desplazamiento"/>
    <s v="Ninguno"/>
    <m/>
    <s v="Cotizante docente"/>
    <m/>
    <s v="Con discapacidad"/>
    <s v="Indígena"/>
    <s v="PASTO"/>
    <s v="CLL 17 No 2 - 17 B/LOREZO"/>
    <n v="3182486308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61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4379"/>
    <s v="CC27064379"/>
    <s v="MARLENE"/>
    <m/>
    <s v="PRADA"/>
    <s v="DURAN"/>
    <d v="1941-04-07T00:00:00"/>
    <n v="80"/>
    <n v="6"/>
    <s v="Persona mayor"/>
    <m/>
    <s v="Desplazamiento"/>
    <s v="Ninguno"/>
    <m/>
    <s v="Cotizante docente"/>
    <m/>
    <s v="Con discapacidad"/>
    <s v="Indígena"/>
    <s v="PASTO"/>
    <s v="CL 18 N 32A-01"/>
    <n v="3106340537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21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13535"/>
    <s v="CC5213535"/>
    <s v="MIGUEL"/>
    <s v="ANGEL"/>
    <s v="LAGOS"/>
    <s v="ALAVA"/>
    <d v="1958-01-11T00:00:00"/>
    <n v="63"/>
    <n v="6"/>
    <s v="Persona mayor"/>
    <m/>
    <s v="Desplazamiento"/>
    <s v="Ninguno"/>
    <m/>
    <s v="Cotizante docente"/>
    <m/>
    <s v="Con discapacidad"/>
    <s v="Indígena"/>
    <s v="PASTO"/>
    <s v="MZ 4 CASA 8 VILLA VERGEL B/"/>
    <n v="3165292392"/>
    <s v="Rural"/>
    <m/>
    <x v="0"/>
    <x v="16"/>
    <s v="NARIÑO"/>
    <x v="16"/>
    <x v="16"/>
    <x v="16"/>
    <s v="I10X"/>
    <m/>
    <m/>
    <m/>
    <s v="Hipertension esencial (primaria)"/>
    <s v="Procedimiento"/>
    <n v="1"/>
    <n v="1890701"/>
    <s v="CONSULTA DE URGENCIAS POR MEDICINA GENERAL"/>
    <d v="2022-02-09T00:00:00"/>
    <n v="26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8537"/>
    <s v="CC12978537"/>
    <s v="JUAN"/>
    <s v="CARLOS"/>
    <s v="GUERRERO"/>
    <s v="FARINANGO"/>
    <d v="1963-07-02T00:00:00"/>
    <n v="58"/>
    <n v="5"/>
    <s v="Adultez"/>
    <m/>
    <s v="Desplazamiento"/>
    <s v="Ninguno"/>
    <m/>
    <s v="Cotizante docente"/>
    <m/>
    <s v="Con discapacidad"/>
    <s v="Indígena"/>
    <s v="PASTO"/>
    <s v="DIAGONAL 16 # 43-47 LA COLINA"/>
    <n v="3125149783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9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3950"/>
    <s v="CC12963950"/>
    <s v="LUIS"/>
    <s v="HERNAN"/>
    <s v="HEREDIA"/>
    <s v="CHAVES"/>
    <d v="1958-04-28T00:00:00"/>
    <n v="63"/>
    <n v="6"/>
    <s v="Persona mayor"/>
    <m/>
    <s v="Desplazamiento"/>
    <s v="Ninguno"/>
    <m/>
    <s v="Cotizante docente"/>
    <m/>
    <s v="Con discapacidad"/>
    <s v="Indígena"/>
    <s v="PASTO"/>
    <s v="B/ LA AURORA-CRA 33 #7-56"/>
    <n v="3166238916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4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1063"/>
    <s v="CC12961063"/>
    <s v="JULIO"/>
    <s v="HECTOR"/>
    <s v="RISUENO"/>
    <s v="ERAZO"/>
    <d v="1954-02-12T00:00:00"/>
    <n v="67"/>
    <n v="6"/>
    <s v="Persona mayor"/>
    <m/>
    <s v="Desplazamiento"/>
    <s v="Ninguno"/>
    <m/>
    <s v="Cotizante docente"/>
    <m/>
    <s v="Con discapacidad"/>
    <s v="Indígena"/>
    <s v="PASTO"/>
    <s v="VILLAFLOR 2 MZ 36 CS 3 B/ Villa flor 2"/>
    <n v="7362173"/>
    <s v="Rural"/>
    <m/>
    <x v="0"/>
    <x v="10"/>
    <s v="NARIÑO"/>
    <x v="10"/>
    <x v="10"/>
    <x v="10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110"/>
    <s v="52110 - Buesaco"/>
    <s v="1,31521563577139"/>
    <s v="-77,1163663953569"/>
    <s v="Cotizante docente"/>
    <s v="AC"/>
    <m/>
    <s v="CC"/>
    <n v="27140963"/>
    <s v="CC27140963"/>
    <s v="MARIA"/>
    <s v="OTILIA"/>
    <s v="MONCAYO"/>
    <s v="MONCAYO"/>
    <d v="1952-01-01T00:00:00"/>
    <n v="69"/>
    <n v="6"/>
    <s v="Persona mayor"/>
    <m/>
    <s v="Desplazamiento"/>
    <s v="Ninguno"/>
    <m/>
    <s v="Cotizante docente"/>
    <m/>
    <s v="Con discapacidad"/>
    <s v="Indígena"/>
    <s v="BUESACO"/>
    <s v="CORREGIMIENTO SANTA MARIA"/>
    <n v="3188062533"/>
    <s v="Rural"/>
    <m/>
    <x v="0"/>
    <x v="16"/>
    <s v="NARIÑO"/>
    <x v="16"/>
    <x v="16"/>
    <x v="16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1378"/>
    <s v="CC12951378"/>
    <s v="MARINO"/>
    <s v="JESUS"/>
    <s v="SOLARTE"/>
    <m/>
    <d v="1944-12-18T00:00:00"/>
    <n v="77"/>
    <n v="6"/>
    <s v="Persona mayor"/>
    <m/>
    <s v="Desplazamiento"/>
    <s v="Ninguno"/>
    <m/>
    <s v="Cotizante docente"/>
    <m/>
    <s v="Sin discapacidad"/>
    <s v="Indígena"/>
    <s v="PASTO"/>
    <s v="CRA 33 N 2-48 MZ F CS 1"/>
    <n v="3003793213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1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29701"/>
    <s v="CC27229701"/>
    <s v="ROSA"/>
    <s v="ELVIA"/>
    <s v="PARRA"/>
    <s v="LAGOS"/>
    <d v="1935-05-29T00:00:00"/>
    <n v="86"/>
    <n v="6"/>
    <s v="Persona mayor"/>
    <m/>
    <s v="Desplazamiento"/>
    <s v="Ninguno"/>
    <m/>
    <s v="Beneficiario"/>
    <m/>
    <s v="Sin discapacidad"/>
    <s v="Indígena"/>
    <s v="PASTO"/>
    <s v="CALLE 18A N 8A ESTE 33 B/ LA PAZ B/"/>
    <n v="3185190025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683"/>
    <s v="52683 - Sandoná"/>
    <s v="1,28810540885164"/>
    <s v="-77,4567006833746"/>
    <s v="Cotizante Pensionado"/>
    <s v="AC"/>
    <m/>
    <s v="CC"/>
    <n v="27431036"/>
    <s v="CC27431036"/>
    <s v="HILDA"/>
    <s v="IRENE"/>
    <s v="MONTEZUMA"/>
    <s v="LOPEZ"/>
    <d v="1947-10-14T00:00:00"/>
    <n v="74"/>
    <n v="6"/>
    <s v="Persona mayor"/>
    <m/>
    <s v="Desplazamiento"/>
    <s v="Ninguno"/>
    <m/>
    <s v="Cotizante Pensionado"/>
    <m/>
    <s v="Sin discapacidad"/>
    <s v="Indígena"/>
    <s v="SANDONA"/>
    <s v="CRA 3A N 10-17 BARRIO HERNANDO GOMEZ"/>
    <n v="3164524056"/>
    <s v="Rural"/>
    <m/>
    <x v="0"/>
    <x v="13"/>
    <s v="NARIÑO"/>
    <x v="13"/>
    <x v="13"/>
    <x v="13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3103441"/>
    <s v="CC13103441"/>
    <s v="ALBERTO"/>
    <s v="ANTONIO"/>
    <s v="SOLIS"/>
    <s v="CUELLAR"/>
    <d v="1952-10-22T00:00:00"/>
    <n v="69"/>
    <n v="6"/>
    <s v="Persona mayor"/>
    <m/>
    <s v="Desplazamiento"/>
    <s v="Ninguno"/>
    <m/>
    <s v="Cotizante docente"/>
    <m/>
    <s v="Sin discapacidad"/>
    <s v="Indígena"/>
    <s v="EL CHARCO"/>
    <s v="B/ SAGRADO C. DE JESUS"/>
    <n v="3186941069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96306"/>
    <s v="CC27196306"/>
    <s v="CARMEN"/>
    <s v="IMELDA"/>
    <s v="INSUASTI"/>
    <s v="INSUASTI"/>
    <d v="1943-06-07T00:00:00"/>
    <n v="78"/>
    <n v="6"/>
    <s v="Persona mayor"/>
    <m/>
    <s v="Desplazamiento"/>
    <s v="Ninguno"/>
    <m/>
    <s v="Cotizante docente"/>
    <m/>
    <s v="Sin discapacidad"/>
    <s v="Indígena"/>
    <s v="PASTO"/>
    <s v="CRA 14 N 18-15 BARRIO FATIMA"/>
    <n v="7210115"/>
    <s v="Rural"/>
    <m/>
    <x v="0"/>
    <x v="7"/>
    <s v="NARIÑO"/>
    <x v="7"/>
    <x v="7"/>
    <x v="7"/>
    <s v="I10X"/>
    <m/>
    <m/>
    <m/>
    <s v="Hipertension esencial (primaria)"/>
    <s v="Medicamento"/>
    <n v="1"/>
    <s v="30969-02"/>
    <s v="OSTEOCALÂ® 600 MG TABLETAS RECUBIERTAS"/>
    <d v="2022-02-23T00:00:00"/>
    <n v="65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8681"/>
    <s v="CC27078681"/>
    <s v="MIRIAN"/>
    <s v="MARGOTH"/>
    <s v="ROSERO"/>
    <s v="DE ARELLANO"/>
    <d v="1950-04-23T00:00:00"/>
    <n v="71"/>
    <n v="6"/>
    <s v="Persona mayor"/>
    <m/>
    <s v="Desplazamiento"/>
    <s v="Ninguno"/>
    <m/>
    <s v="Cotizante docente"/>
    <m/>
    <s v="Sin discapacidad"/>
    <s v="Indígena"/>
    <s v="PASTO"/>
    <s v="CRA 33 No 6OESTE-29 B/EL BOSQUE"/>
    <n v="3117013675"/>
    <s v="Rural"/>
    <m/>
    <x v="0"/>
    <x v="14"/>
    <s v="NARIÑO"/>
    <x v="14"/>
    <x v="14"/>
    <x v="14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2T00:00:00"/>
    <n v="13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2609"/>
    <s v="CC30712609"/>
    <s v="AURA"/>
    <s v="MARINA"/>
    <s v="BASTIDAS"/>
    <s v="DE CERVELION"/>
    <d v="1957-02-02T00:00:00"/>
    <n v="64"/>
    <n v="6"/>
    <s v="Persona mayor"/>
    <m/>
    <s v="Desplazamiento"/>
    <s v="Ninguno"/>
    <m/>
    <s v="Cotizante docente"/>
    <m/>
    <s v="Sin discapacidad"/>
    <s v="Indígena"/>
    <s v="PASTO"/>
    <s v="CLL 15A N 37-34"/>
    <n v="3167766125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29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3615"/>
    <s v="CC27423615"/>
    <s v="DAIRA"/>
    <s v="CECILIA"/>
    <s v="HIDALGO"/>
    <s v="QUINTERO"/>
    <d v="1958-10-04T00:00:00"/>
    <n v="63"/>
    <n v="6"/>
    <s v="Persona mayor"/>
    <m/>
    <s v="Desplazamiento"/>
    <s v="Ninguno"/>
    <m/>
    <s v="Cotizante docente"/>
    <m/>
    <s v="Sin discapacidad"/>
    <s v="Indígena"/>
    <s v="PASTO"/>
    <s v="MZ 11 CS 13 VILLA VERGEL B/ Villa Vergel"/>
    <n v="7367667"/>
    <s v="Rural"/>
    <m/>
    <x v="0"/>
    <x v="12"/>
    <s v="NARIÑO"/>
    <x v="12"/>
    <x v="12"/>
    <x v="12"/>
    <s v="I10X"/>
    <s v="E119"/>
    <m/>
    <m/>
    <s v="Hipertension esencial (primaria)"/>
    <s v="Medicamento"/>
    <n v="1"/>
    <s v="34162-07"/>
    <s v="HIDROCLOROTIAZIDA 25 MG"/>
    <d v="2022-02-22T00:00:00"/>
    <n v="15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81170"/>
    <s v="CC12981170"/>
    <s v="LUIS"/>
    <s v="ALBERTO"/>
    <s v="PANTOJA"/>
    <s v="LOPEZ"/>
    <d v="1964-02-15T00:00:00"/>
    <n v="57"/>
    <n v="5"/>
    <s v="Adultez"/>
    <m/>
    <s v="Desplazamiento"/>
    <s v="Ninguno"/>
    <m/>
    <s v="Cotizante docente"/>
    <m/>
    <s v="Sin discapacidad"/>
    <s v="Indígena"/>
    <s v="PASTO"/>
    <s v="CLL 5A No 14 - 175 B/CAICEDO"/>
    <n v="3176461943"/>
    <s v="Rural"/>
    <m/>
    <x v="0"/>
    <x v="12"/>
    <s v="NARIÑO"/>
    <x v="12"/>
    <x v="12"/>
    <x v="12"/>
    <s v="I10X"/>
    <m/>
    <m/>
    <m/>
    <s v="Hipertension esencial (primaria)"/>
    <s v="Medicamento"/>
    <n v="1"/>
    <s v="20123645-04"/>
    <s v="LOSARTAN POTASICO 50 MG TABLETAS"/>
    <d v="2022-02-22T00:00:00"/>
    <n v="23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79385792"/>
    <s v="CC79385792"/>
    <s v="OLGUER"/>
    <s v="LUIS"/>
    <s v="BASANTE"/>
    <s v="PIANDA"/>
    <d v="1965-09-12T00:00:00"/>
    <n v="56"/>
    <n v="5"/>
    <s v="Adultez"/>
    <m/>
    <s v="Desplazamiento"/>
    <s v="Ninguno"/>
    <m/>
    <s v="Cotizante docente"/>
    <m/>
    <s v="Sin discapacidad"/>
    <s v="Indígena"/>
    <s v="PASTO"/>
    <s v="MZ 0 CS 7 B/ Ciudad real"/>
    <n v="3003944824"/>
    <s v="Rural"/>
    <m/>
    <x v="0"/>
    <x v="12"/>
    <s v="NARIÑO"/>
    <x v="12"/>
    <x v="12"/>
    <x v="12"/>
    <s v="I10X"/>
    <m/>
    <m/>
    <m/>
    <s v="Hipertension esencial (primaria)"/>
    <s v="Procedimiento"/>
    <n v="1"/>
    <n v="1890366"/>
    <s v="CONSULTA DE CONTROL O DE SEGUIMIENTO POR ESPECIALISTA EN MEDICINA INTERNA"/>
    <d v="2022-02-16T00:00:00"/>
    <n v="2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754882"/>
    <s v="CC12754882"/>
    <s v="GERMAN"/>
    <s v="ANDRES"/>
    <s v="DIAZ"/>
    <s v="BELTRAN"/>
    <d v="1983-02-19T00:00:00"/>
    <n v="38"/>
    <n v="5"/>
    <s v="Adultez"/>
    <m/>
    <s v="Desplazamiento"/>
    <s v="Ninguno"/>
    <m/>
    <s v="Cotizante docente"/>
    <m/>
    <s v="Sin discapacidad"/>
    <s v="Indígena"/>
    <s v="PASTO"/>
    <s v="Manzana H casa 2 B/ Los El?os"/>
    <n v="3185333414"/>
    <s v="Rural"/>
    <m/>
    <x v="0"/>
    <x v="12"/>
    <s v="NARIÑO"/>
    <x v="12"/>
    <x v="12"/>
    <x v="12"/>
    <s v="I10X"/>
    <s v="E119"/>
    <m/>
    <m/>
    <s v="Hipertension esencial (primaria)"/>
    <s v="Procedimiento"/>
    <n v="1"/>
    <n v="1903818"/>
    <s v="COLESTEROL TOTAL"/>
    <d v="2022-02-08T00:00:00"/>
    <n v="34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1134022"/>
    <s v="CC31134022"/>
    <s v="MARIA"/>
    <m/>
    <s v="ORTEGA"/>
    <m/>
    <d v="1945-01-17T00:00:00"/>
    <n v="76"/>
    <n v="6"/>
    <s v="Persona mayor"/>
    <m/>
    <s v="Desplazamiento"/>
    <s v="Ninguno"/>
    <m/>
    <s v="Cotizante docente"/>
    <m/>
    <s v="Sin discapacidad"/>
    <s v="Indígena"/>
    <s v="PASTO"/>
    <s v="CRA 4B N 12B 04 BARRIO EL PILAR"/>
    <n v="3174015579"/>
    <s v="Rural"/>
    <m/>
    <x v="0"/>
    <x v="12"/>
    <s v="NARIÑO"/>
    <x v="12"/>
    <x v="12"/>
    <x v="12"/>
    <s v="I10X"/>
    <s v="E119"/>
    <m/>
    <m/>
    <s v="Hipertension esencial (primaria)"/>
    <s v="Procedimiento"/>
    <n v="1"/>
    <n v="1903868"/>
    <s v="TRIGLICERIDOS"/>
    <d v="2022-02-08T00:00:00"/>
    <n v="40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6751458"/>
    <s v="CC36751458"/>
    <s v="MARIBEL"/>
    <m/>
    <s v="CUASQUER"/>
    <s v="VIVEROS"/>
    <d v="1978-11-25T00:00:00"/>
    <n v="43"/>
    <n v="5"/>
    <s v="Adultez"/>
    <m/>
    <s v="Desplazamiento"/>
    <s v="Ninguno"/>
    <m/>
    <s v="Cotizante docente"/>
    <m/>
    <s v="Sin discapacidad"/>
    <s v="Indígena"/>
    <s v="PASTO"/>
    <s v="CRA 22 B No 5 SUR 21 306 D BALCONES DE SAN JUAN"/>
    <n v="3234691204"/>
    <s v="Rural"/>
    <m/>
    <x v="0"/>
    <x v="12"/>
    <s v="NARIÑO"/>
    <x v="12"/>
    <x v="12"/>
    <x v="12"/>
    <s v="I10X"/>
    <s v="E119"/>
    <m/>
    <m/>
    <s v="Hipertension esencial (primaria)"/>
    <s v="Medicamento"/>
    <n v="1"/>
    <s v="20044615-04"/>
    <s v="OROCALÂ® D TABLETAS"/>
    <d v="2022-02-22T00:00:00"/>
    <n v="35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8169"/>
    <s v="CC5198169"/>
    <s v="IGNACIO"/>
    <s v="JAVIER"/>
    <s v="RODRIGUEZ"/>
    <s v="PONCE"/>
    <d v="1942-08-09T00:00:00"/>
    <n v="79"/>
    <n v="6"/>
    <s v="Persona mayor"/>
    <m/>
    <s v="Desplazamiento"/>
    <s v="Ninguno"/>
    <m/>
    <s v="Cotizante docente"/>
    <m/>
    <s v="Sin discapacidad"/>
    <s v="Indígena"/>
    <s v="PASTO"/>
    <s v="CRA 23 # 2A-69 CAPUSIGRA"/>
    <n v="3174416497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0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46800"/>
    <s v="CC27246800"/>
    <s v="ALBA"/>
    <s v="MYRIAM"/>
    <s v="RUIZ"/>
    <s v="DE VILLACRES"/>
    <d v="1947-11-03T00:00:00"/>
    <n v="74"/>
    <n v="6"/>
    <s v="Persona mayor"/>
    <m/>
    <s v="Desplazamiento"/>
    <s v="Ninguno"/>
    <m/>
    <s v="Cotizante docente"/>
    <m/>
    <s v="Sin discapacidad"/>
    <s v="Indígena"/>
    <s v="PASTO"/>
    <s v="CRA 34 N 16-33 BARRIO TEQUENDAMA"/>
    <n v="3004400456"/>
    <s v="Rural"/>
    <m/>
    <x v="0"/>
    <x v="12"/>
    <s v="NARIÑO"/>
    <x v="12"/>
    <x v="12"/>
    <x v="12"/>
    <s v="I10X"/>
    <s v="E119"/>
    <m/>
    <m/>
    <s v="Hipertension esencial (primaria)"/>
    <s v="Procedimiento"/>
    <n v="1"/>
    <n v="1903817"/>
    <s v="COLESTEROL DE BAJA DENSIDAD [LDL] AUTOMATIZADO"/>
    <d v="2022-02-08T00:00:00"/>
    <n v="64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5452922"/>
    <s v="CC25452922"/>
    <s v="NOHELIA"/>
    <m/>
    <s v="CUELLAR"/>
    <m/>
    <d v="1955-06-23T00:00:00"/>
    <n v="66"/>
    <n v="6"/>
    <s v="Persona mayor"/>
    <s v="Población en Condición de Desplazamiento"/>
    <s v="Desplazamiento"/>
    <s v="Perdida de Bienes Muebles o Inmuebles"/>
    <m/>
    <s v="Cotizante docente"/>
    <m/>
    <s v="Sin discapacidad"/>
    <s v="Indígena"/>
    <s v="PASTO"/>
    <s v="AQUINE I CASA 59 B/ San Jose"/>
    <n v="3137970596"/>
    <s v="Rural"/>
    <m/>
    <x v="0"/>
    <x v="12"/>
    <s v="NARIÑO"/>
    <x v="12"/>
    <x v="12"/>
    <x v="12"/>
    <s v="I10X"/>
    <m/>
    <m/>
    <m/>
    <s v="Hipertension esencial (primaria)"/>
    <s v="Procedimiento"/>
    <n v="1"/>
    <n v="1903841"/>
    <s v="GLUCOSA EN SUERO U OTRO FLUIDO DIFERENTE A ORINA"/>
    <d v="2022-02-08T00:00:00"/>
    <n v="64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198489"/>
    <s v="CC5198489"/>
    <s v="ARNULFO"/>
    <m/>
    <s v="JIMENEZ"/>
    <s v="ERASO"/>
    <d v="1942-03-24T00:00:00"/>
    <n v="79"/>
    <n v="6"/>
    <s v="Persona mayor"/>
    <m/>
    <s v="Desplazamiento"/>
    <s v="Ninguno"/>
    <m/>
    <s v="Beneficiario"/>
    <m/>
    <s v="Sin discapacidad"/>
    <s v="Indígena"/>
    <s v="PASTO"/>
    <s v="MZ 15 CS 9 SUMATAMBO"/>
    <n v="3053305622"/>
    <s v="Rural"/>
    <m/>
    <x v="0"/>
    <x v="12"/>
    <s v="NARIÑO"/>
    <x v="12"/>
    <x v="12"/>
    <x v="12"/>
    <s v="I10X"/>
    <s v="E119"/>
    <m/>
    <m/>
    <s v="Hipertension esencial (primaria)"/>
    <s v="Procedimiento"/>
    <n v="1"/>
    <n v="1903895"/>
    <s v="CREATININA EN SUERO U OTROS FLUIDOS"/>
    <d v="2022-02-08T00:00:00"/>
    <n v="9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4964"/>
    <s v="CC30714964"/>
    <s v="LIDIA"/>
    <s v="DEL CARMEN"/>
    <s v="GUERRERO"/>
    <s v="MUNOZ"/>
    <d v="1955-02-12T00:00:00"/>
    <n v="66"/>
    <n v="6"/>
    <s v="Persona mayor"/>
    <m/>
    <s v="Desplazamiento"/>
    <s v="Ninguno"/>
    <m/>
    <s v="Cotizante docente"/>
    <m/>
    <s v="Sin discapacidad"/>
    <s v="Indígena"/>
    <s v="PASTO"/>
    <s v="Carrera 2 #16-48 B/ Lorenzo de Aldana"/>
    <n v="7303242"/>
    <s v="Rural"/>
    <m/>
    <x v="0"/>
    <x v="12"/>
    <s v="NARIÑO"/>
    <x v="12"/>
    <x v="12"/>
    <x v="12"/>
    <s v="I10X"/>
    <m/>
    <m/>
    <m/>
    <s v="Hipertension esencial (primaria)"/>
    <s v="Procedimiento"/>
    <n v="1"/>
    <n v="1907106"/>
    <s v="UROANALISIS"/>
    <d v="2022-02-08T00:00:00"/>
    <n v="20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2259"/>
    <s v="CC27072259"/>
    <s v="GLORIA"/>
    <s v="DEL CARMEN"/>
    <s v="ERASO"/>
    <s v="DE ORTEGA"/>
    <d v="1946-04-28T00:00:00"/>
    <n v="75"/>
    <n v="6"/>
    <s v="Persona mayor"/>
    <m/>
    <s v="Desplazamiento"/>
    <s v="Ninguno"/>
    <m/>
    <s v="Cotizante docente"/>
    <m/>
    <s v="Sin discapacidad"/>
    <s v="Indígena"/>
    <s v="PASTO"/>
    <s v="CRA 33 N 3-95 MZ D CASA 10 CONDOMINIO SAN DIEGO"/>
    <n v="7361529"/>
    <s v="Rural"/>
    <m/>
    <x v="0"/>
    <x v="12"/>
    <s v="NARIÑO"/>
    <x v="12"/>
    <x v="12"/>
    <x v="12"/>
    <s v="I10X"/>
    <m/>
    <m/>
    <m/>
    <s v="Hipertension esencial (primaria)"/>
    <s v="Procedimiento"/>
    <n v="1"/>
    <n v="1903028"/>
    <s v="MICROALBUMINURIA SEMIAUTOMATIZADA"/>
    <d v="2022-02-08T00:00:00"/>
    <n v="33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1286"/>
    <s v="CC27431286"/>
    <s v="MARIA"/>
    <s v="DEL CARMEN"/>
    <s v="FAJARDO"/>
    <s v="BARCO"/>
    <d v="1948-10-11T00:00:00"/>
    <n v="73"/>
    <n v="6"/>
    <s v="Persona mayor"/>
    <m/>
    <s v="Desplazamiento"/>
    <s v="Ninguno"/>
    <m/>
    <s v="Cotizante docente"/>
    <m/>
    <s v="Sin discapacidad"/>
    <s v="Indígena"/>
    <s v="PASTO"/>
    <s v="AQUINE I CASA 49"/>
    <n v="7369553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79405"/>
    <s v="CC12979405"/>
    <s v="JESUS"/>
    <s v="OMAR"/>
    <s v="RIVERA"/>
    <s v="LEYTON"/>
    <d v="1962-11-08T00:00:00"/>
    <n v="59"/>
    <n v="5"/>
    <s v="Adultez"/>
    <m/>
    <s v="Desplazamiento"/>
    <s v="Ninguno"/>
    <m/>
    <s v="Beneficiario"/>
    <m/>
    <s v="Sin discapacidad"/>
    <s v="Indígena"/>
    <s v="PASTO"/>
    <s v="CRA 2B N 23C-20 VILLA RECREO"/>
    <n v="3216935320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1544"/>
    <s v="CC30721544"/>
    <s v="ANA"/>
    <s v="LUCIA"/>
    <s v="MARTINEZ"/>
    <s v="RIASCOS"/>
    <d v="1960-06-25T00:00:00"/>
    <n v="61"/>
    <n v="6"/>
    <s v="Persona mayor"/>
    <m/>
    <s v="Desplazamiento"/>
    <s v="Ninguno"/>
    <m/>
    <s v="Cotizante docente"/>
    <m/>
    <s v="Con discapacidad"/>
    <s v="Indígena"/>
    <s v="PASTO"/>
    <s v="MZ 23 CASA 18 B/VILLAFLOR II B/ VILLA FLOR 2"/>
    <n v="3045772699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13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2205"/>
    <s v="CC12962205"/>
    <s v="HECTOR"/>
    <s v="JAVIER"/>
    <s v="RIVERA"/>
    <s v="CAJIGAS"/>
    <d v="1955-09-05T00:00:00"/>
    <n v="66"/>
    <n v="6"/>
    <s v="Persona mayor"/>
    <m/>
    <s v="Desplazamiento"/>
    <s v="Ninguno"/>
    <m/>
    <s v="Cotizante docente"/>
    <m/>
    <s v="Con discapacidad"/>
    <s v="Indígena"/>
    <s v="PASTO"/>
    <s v="CL 14 No 21-35 B/ San Andresito"/>
    <n v="7213587"/>
    <s v="Rural"/>
    <m/>
    <x v="0"/>
    <x v="15"/>
    <s v="NARIÑO"/>
    <x v="15"/>
    <x v="15"/>
    <x v="15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16T00:00:00"/>
    <n v="93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6957"/>
    <s v="CC27076957"/>
    <s v="MELBA"/>
    <s v="MARIELA"/>
    <s v="SOTELO"/>
    <s v="DE BENAVIDES"/>
    <d v="1948-04-23T00:00:00"/>
    <n v="73"/>
    <n v="6"/>
    <s v="Persona mayor"/>
    <m/>
    <s v="Desplazamiento"/>
    <s v="Ninguno"/>
    <m/>
    <s v="Cotizante docente"/>
    <m/>
    <s v="Con discapacidad"/>
    <s v="Indígena"/>
    <s v="PASTO"/>
    <s v="CL 16C No 6ESTE CASA 21 B/ Villa Docente"/>
    <n v="3183773821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6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7315"/>
    <s v="CC12967315"/>
    <s v="JULIO"/>
    <s v="HUMBERTO"/>
    <s v="ROSAS"/>
    <s v="LEITON"/>
    <d v="1957-07-10T00:00:00"/>
    <n v="64"/>
    <n v="6"/>
    <s v="Persona mayor"/>
    <m/>
    <s v="Desplazamiento"/>
    <s v="Ninguno"/>
    <m/>
    <s v="Cotizante docente"/>
    <m/>
    <s v="Con discapacidad"/>
    <s v="Indígena"/>
    <s v="PASTO"/>
    <s v="CL 5 N 22 B-15 BARRIO OBRERO"/>
    <n v="3116033762"/>
    <s v="Rural"/>
    <m/>
    <x v="0"/>
    <x v="15"/>
    <s v="NARIÑO"/>
    <x v="15"/>
    <x v="15"/>
    <x v="15"/>
    <s v="I10X"/>
    <m/>
    <m/>
    <m/>
    <s v="Hipertension esencial (primaria)"/>
    <s v="Procedimiento"/>
    <n v="1"/>
    <s v="00Q0001281"/>
    <s v="PAQUETE HIPERTENSION ARTERIAL SIN O CON ENFERMEDAD RENAL CRONICA ESTADIOS 1 - 2 - IPS PRIMARIA"/>
    <d v="2022-02-25T00:00:00"/>
    <n v="23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40277"/>
    <s v="CC30740277"/>
    <s v="DILMA"/>
    <s v="YANETH"/>
    <s v="CHAMORRO"/>
    <s v="PALACIOS"/>
    <d v="1968-05-18T00:00:00"/>
    <n v="53"/>
    <n v="5"/>
    <s v="Adultez"/>
    <m/>
    <s v="Desplazamiento"/>
    <s v="Ninguno"/>
    <m/>
    <s v="Cotizante docente"/>
    <m/>
    <s v="Con discapacidad"/>
    <s v="Indígena"/>
    <s v="PASTO"/>
    <s v="CLL 7 No 38A - 13 B/MARILUZ III"/>
    <n v="3137936560"/>
    <s v="Rural"/>
    <m/>
    <x v="0"/>
    <x v="12"/>
    <s v="NARIÑO"/>
    <x v="12"/>
    <x v="12"/>
    <x v="12"/>
    <s v="I10X"/>
    <s v="E119"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45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7072"/>
    <s v="CC12957072"/>
    <s v="JAIRO"/>
    <s v="JESUS"/>
    <s v="ZAMBRANO"/>
    <s v="CORTES"/>
    <d v="1952-01-13T00:00:00"/>
    <n v="69"/>
    <n v="6"/>
    <s v="Persona mayor"/>
    <m/>
    <s v="Desplazamiento"/>
    <s v="Ninguno"/>
    <m/>
    <s v="Cotizante docente"/>
    <m/>
    <s v="Con discapacidad"/>
    <s v="Indígena"/>
    <s v="PASTO"/>
    <s v="Cra 14 #23-57 colorado B/"/>
    <n v="3017560243"/>
    <s v="Rural"/>
    <m/>
    <x v="0"/>
    <x v="8"/>
    <s v="NARIÑO"/>
    <x v="8"/>
    <x v="8"/>
    <x v="8"/>
    <s v="I10X"/>
    <s v="E119"/>
    <m/>
    <m/>
    <s v="Hipertension esencial (primaria)"/>
    <s v="Medicamento"/>
    <n v="1"/>
    <s v="19942545-01"/>
    <s v="CALCITRIOL 0.5 MCG"/>
    <d v="2022-02-16T00:00:00"/>
    <n v="70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02786"/>
    <s v="CC30702786"/>
    <s v="ALICIA"/>
    <s v="DEL CARMEN"/>
    <s v="RIASCOS"/>
    <s v="DE ORTEGA"/>
    <d v="1951-11-27T00:00:00"/>
    <n v="70"/>
    <n v="6"/>
    <s v="Persona mayor"/>
    <m/>
    <s v="Desplazamiento"/>
    <s v="Ninguno"/>
    <m/>
    <s v="Beneficiario"/>
    <m/>
    <s v="Con discapacidad"/>
    <s v="Indígena"/>
    <s v="PASTO"/>
    <s v="CALLE 21 E NO 11ESTE 51 CAICEDONIA"/>
    <n v="3162501114"/>
    <s v="Rural"/>
    <m/>
    <x v="0"/>
    <x v="15"/>
    <s v="NARIÑO"/>
    <x v="15"/>
    <x v="15"/>
    <x v="15"/>
    <s v="I10X"/>
    <s v="E119"/>
    <m/>
    <m/>
    <s v="Hipertension esencial (primaria)"/>
    <s v="Procedimiento"/>
    <n v="1"/>
    <n v="1903876"/>
    <s v="CREATININA EN ORINA PARCIAL"/>
    <d v="2022-02-12T00:00:00"/>
    <n v="70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Cotizante docente"/>
    <s v="AC"/>
    <m/>
    <s v="CC"/>
    <n v="348283"/>
    <s v="CC348283"/>
    <s v="JOSE"/>
    <s v="ANTONIO"/>
    <s v="GUERRERO"/>
    <s v="GARCIA"/>
    <d v="1962-12-01T00:00:00"/>
    <n v="59"/>
    <n v="5"/>
    <s v="Adultez"/>
    <s v="Población en Condición de Desplazamiento"/>
    <s v="Desplazamiento"/>
    <s v="Desplazamiento forzado"/>
    <m/>
    <s v="Cotizante docente"/>
    <m/>
    <s v="Con discapacidad"/>
    <s v="Indígena"/>
    <s v="MALLAMA"/>
    <s v="VEREDA SAN JORGE - MALLAMA B/"/>
    <n v="3116296131"/>
    <s v="Rural"/>
    <m/>
    <x v="0"/>
    <x v="15"/>
    <s v="NARIÑO"/>
    <x v="15"/>
    <x v="15"/>
    <x v="15"/>
    <s v="I10X"/>
    <m/>
    <m/>
    <m/>
    <s v="Hipertension esencial (primaria)"/>
    <s v="Procedimiento"/>
    <n v="1"/>
    <n v="1907106"/>
    <s v="UROANALISIS"/>
    <d v="2022-02-12T00:00:00"/>
    <n v="70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8920"/>
    <s v="CC27078920"/>
    <s v="GLADYS"/>
    <s v="JOSEFINA"/>
    <s v="ORTEGA"/>
    <s v="ROSERO"/>
    <d v="1951-01-28T00:00:00"/>
    <n v="70"/>
    <n v="6"/>
    <s v="Persona mayor"/>
    <m/>
    <s v="Desplazamiento"/>
    <s v="Ninguno"/>
    <m/>
    <s v="Cotizante docente"/>
    <m/>
    <s v="Con discapacidad"/>
    <s v="Indígena"/>
    <s v="PASTO"/>
    <s v="CL 17 No34A-20"/>
    <n v="3006568323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04T00:00:00"/>
    <n v="84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530232"/>
    <s v="CC27530232"/>
    <s v="ROSALBA"/>
    <m/>
    <s v="MORILLO"/>
    <s v="MARTINEZ"/>
    <d v="1947-11-06T00:00:00"/>
    <n v="74"/>
    <n v="6"/>
    <s v="Persona mayor"/>
    <s v="Población en Condición de Desplazamiento"/>
    <s v="Desplazamiento"/>
    <s v="Perdida de Bienes Muebles o Inmuebles"/>
    <m/>
    <s v="Cotizante docente"/>
    <m/>
    <s v="Con discapacidad"/>
    <s v="Indígena"/>
    <s v="PASTO"/>
    <s v="PUERTAS DEL SOL MZ H CS 1 B/ Puertas del Sol"/>
    <n v="7321114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07344"/>
    <s v="CC27307344"/>
    <s v="CARMEN"/>
    <s v="ROSARIO"/>
    <s v="BENAVIDES"/>
    <s v="APRAEZ"/>
    <d v="1950-04-16T00:00:00"/>
    <n v="71"/>
    <n v="6"/>
    <s v="Persona mayor"/>
    <m/>
    <s v="Desplazamiento"/>
    <s v="Ninguno"/>
    <m/>
    <s v="Cotizante docente"/>
    <m/>
    <s v="Con discapacidad"/>
    <s v="Indígena"/>
    <s v="PASTO"/>
    <s v="MZ D CS 10 PINOS DEL NORTE"/>
    <n v="3164407690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4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86759"/>
    <s v="CC27386759"/>
    <s v="ELSA"/>
    <s v="MARY"/>
    <s v="HERRERA"/>
    <s v="HUERTAS"/>
    <d v="1957-11-12T00:00:00"/>
    <n v="64"/>
    <n v="6"/>
    <s v="Persona mayor"/>
    <m/>
    <s v="Desplazamiento"/>
    <s v="Ninguno"/>
    <m/>
    <s v="Cotizante docente"/>
    <m/>
    <s v="Con discapacidad"/>
    <s v="Indígena"/>
    <s v="PASTO"/>
    <s v="MZ 10 CASA 1 LA MINGA"/>
    <n v="3127187220"/>
    <s v="Rural"/>
    <m/>
    <x v="0"/>
    <x v="16"/>
    <s v="NARIÑO"/>
    <x v="16"/>
    <x v="16"/>
    <x v="16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2T00:00:00"/>
    <n v="21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0837"/>
    <s v="CC27070837"/>
    <s v="ALBA"/>
    <s v="LUZ"/>
    <s v="GORDILLO"/>
    <s v="NARVAEZ"/>
    <d v="1938-07-04T00:00:00"/>
    <n v="83"/>
    <n v="6"/>
    <s v="Persona mayor"/>
    <m/>
    <s v="Desplazamiento"/>
    <s v="Ninguno"/>
    <m/>
    <s v="Beneficiario"/>
    <m/>
    <s v="Con discapacidad"/>
    <s v="Indígena"/>
    <s v="PASTO"/>
    <s v="MZ C No 53A B/ SANTA MONICA"/>
    <n v="3172773291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17T00:00:00"/>
    <n v="4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540"/>
    <s v="52540 - Policarpa"/>
    <s v="1,73535420156207"/>
    <s v="-77,4813435901034"/>
    <s v="Cotizante docente"/>
    <s v="AC"/>
    <m/>
    <s v="CC"/>
    <n v="51780771"/>
    <s v="CC51780771"/>
    <s v="BENICIA"/>
    <s v="LEODEGARIA"/>
    <s v="LOPEZ"/>
    <s v="MELO"/>
    <d v="1964-10-02T00:00:00"/>
    <n v="57"/>
    <n v="5"/>
    <s v="Adultez"/>
    <m/>
    <s v="Desplazamiento"/>
    <s v="Ninguno"/>
    <m/>
    <s v="Cotizante docente"/>
    <m/>
    <s v="Con discapacidad"/>
    <s v="Indígena"/>
    <s v="POLICARPA"/>
    <s v="LA ESTACION CORREGIMIENTO MADRIGAL"/>
    <n v="3132895802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17T00:00:00"/>
    <n v="2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79550"/>
    <s v="CC27379550"/>
    <s v="CARMEN"/>
    <s v="ROSA"/>
    <s v="DELGADO"/>
    <s v="BENAVIDES"/>
    <d v="1936-04-16T00:00:00"/>
    <n v="85"/>
    <n v="6"/>
    <s v="Persona mayor"/>
    <m/>
    <s v="Desplazamiento"/>
    <s v="Ninguno"/>
    <m/>
    <s v="Cotizante docente"/>
    <m/>
    <s v="Con discapacidad"/>
    <s v="Indígena"/>
    <s v="PASTO"/>
    <s v="CLL 18 No 32A - 01 B/MARIDIAZ"/>
    <n v="3106340537"/>
    <s v="Rural"/>
    <m/>
    <x v="0"/>
    <x v="7"/>
    <s v="NARIÑO"/>
    <x v="7"/>
    <x v="7"/>
    <x v="7"/>
    <s v="I10X"/>
    <m/>
    <m/>
    <m/>
    <s v="Hipertension esencial (primaria)"/>
    <s v="Procedimiento"/>
    <n v="1"/>
    <n v="1881332"/>
    <s v="ECOGRAFIA DE VIAS URINARIAS ( RIÃƒÂ‘ONES - VEJIGA Y PROSTATA TRANSABDOMINAL )"/>
    <d v="2022-02-16T00:00:00"/>
    <n v="16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3003279"/>
    <s v="CC13003279"/>
    <s v="LUIS"/>
    <s v="HUMBERTO"/>
    <s v="MALLAMA"/>
    <s v="MUNOZ"/>
    <d v="1949-02-27T00:00:00"/>
    <n v="72"/>
    <n v="6"/>
    <s v="Persona mayor"/>
    <m/>
    <s v="Desplazamiento"/>
    <s v="Ninguno"/>
    <m/>
    <s v="Cotizante Pensionado"/>
    <m/>
    <s v="Con discapacidad"/>
    <s v="Indígena"/>
    <s v="PASTO"/>
    <s v="MZ C CASA 43B URBANIZACION SANTA MONICA"/>
    <n v="3155386358"/>
    <s v="Rural"/>
    <m/>
    <x v="0"/>
    <x v="12"/>
    <s v="NARIÑO"/>
    <x v="12"/>
    <x v="12"/>
    <x v="12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5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2251"/>
    <s v="CC12962251"/>
    <s v="CARLOS"/>
    <s v="GILBERTO"/>
    <s v="HIDALGO"/>
    <s v="PAREDES"/>
    <d v="1954-04-28T00:00:00"/>
    <n v="67"/>
    <n v="6"/>
    <s v="Persona mayor"/>
    <m/>
    <s v="Desplazamiento"/>
    <s v="Ninguno"/>
    <m/>
    <s v="Cotizante docente"/>
    <m/>
    <s v="Con discapacidad"/>
    <s v="Indígena"/>
    <s v="PASTO"/>
    <s v="MZ A CS 10 VILLA ALEJANDRIA B/"/>
    <n v="3154043809"/>
    <s v="Rural"/>
    <m/>
    <x v="0"/>
    <x v="7"/>
    <s v="NARIÑO"/>
    <x v="7"/>
    <x v="7"/>
    <x v="7"/>
    <s v="I10X"/>
    <s v="E119"/>
    <m/>
    <m/>
    <s v="Hipertension esencial (primaria)"/>
    <s v="Medicamento"/>
    <n v="1"/>
    <s v="34162-07"/>
    <s v="HIDROCLOROTIAZIDA 25 MG"/>
    <d v="2022-02-07T00:00:00"/>
    <n v="36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4777"/>
    <s v="CC12964777"/>
    <s v="FABIAN"/>
    <s v="JESUS"/>
    <s v="GAMBOA"/>
    <s v="BRAVO"/>
    <d v="1956-04-14T00:00:00"/>
    <n v="65"/>
    <n v="6"/>
    <s v="Persona mayor"/>
    <m/>
    <s v="Desplazamiento"/>
    <s v="Ninguno"/>
    <m/>
    <s v="Cotizante docente"/>
    <m/>
    <s v="Con discapacidad"/>
    <s v="Indígena"/>
    <s v="PASTO"/>
    <s v="MZ 2 CS 1 SUMATAMBO IV B/"/>
    <n v="3015030541"/>
    <s v="Rural"/>
    <m/>
    <x v="0"/>
    <x v="7"/>
    <s v="NARIÑO"/>
    <x v="7"/>
    <x v="7"/>
    <x v="7"/>
    <s v="I10X"/>
    <s v="E119"/>
    <m/>
    <m/>
    <s v="Hipertension esencial (primaria)"/>
    <s v="Medicamento"/>
    <n v="1"/>
    <s v="55895-06"/>
    <s v="AMLODIPINO TABLETAS 5 MG"/>
    <d v="2022-02-07T00:00:00"/>
    <n v="32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191900"/>
    <s v="CC5191900"/>
    <s v="LUIS"/>
    <s v="ALFONSO"/>
    <s v="FAJARDO"/>
    <s v="DAVID"/>
    <d v="1932-03-25T00:00:00"/>
    <n v="89"/>
    <n v="6"/>
    <s v="Persona mayor"/>
    <m/>
    <s v="Desplazamiento"/>
    <s v="Ninguno"/>
    <m/>
    <s v="Beneficiario"/>
    <m/>
    <s v="Con discapacidad"/>
    <s v="Indígena"/>
    <s v="PASTO"/>
    <s v="CLL 21 No 26 - 88 PASTO B/ Las cuadras"/>
    <n v="7235369"/>
    <s v="Rural"/>
    <m/>
    <x v="0"/>
    <x v="7"/>
    <s v="NARIÑO"/>
    <x v="7"/>
    <x v="7"/>
    <x v="7"/>
    <s v="I10X"/>
    <s v="E119"/>
    <m/>
    <m/>
    <s v="Hipertension esencial (primaria)"/>
    <s v="Medicamento"/>
    <n v="1"/>
    <s v="20123645-04"/>
    <s v="LOSARTAN POTASICO 50 MG TABLETAS"/>
    <d v="2022-02-07T00:00:00"/>
    <n v="32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8715"/>
    <s v="CC27078715"/>
    <s v="CARMEN"/>
    <s v="ALICIA"/>
    <s v="DULCE"/>
    <s v="FIGUEROA"/>
    <d v="1949-07-13T00:00:00"/>
    <n v="72"/>
    <n v="6"/>
    <s v="Persona mayor"/>
    <m/>
    <s v="Desplazamiento"/>
    <s v="Ninguno"/>
    <m/>
    <s v="Beneficiario"/>
    <m/>
    <s v="Con discapacidad"/>
    <s v="Indígena"/>
    <s v="PASTO"/>
    <s v="CRA 33 2-48 castillode norte mz b sa 13"/>
    <n v="3217532644"/>
    <s v="Rural"/>
    <m/>
    <x v="0"/>
    <x v="7"/>
    <s v="NARIÑO"/>
    <x v="7"/>
    <x v="7"/>
    <x v="7"/>
    <s v="I10X"/>
    <s v="E119"/>
    <m/>
    <m/>
    <s v="Hipertension esencial (primaria)"/>
    <s v="Procedimiento"/>
    <n v="1"/>
    <n v="1890366"/>
    <s v="CONSULTA DE CONTROL O DE SEGUIMIENTO POR ESPECIALISTA EN MEDICINA INTERNA"/>
    <d v="2022-02-07T00:00:00"/>
    <n v="35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2999"/>
    <s v="CC27122999"/>
    <s v="NIMIA"/>
    <s v="HELENA"/>
    <s v="RAMIREZ"/>
    <s v="CONSTAIN"/>
    <d v="1956-04-15T00:00:00"/>
    <n v="65"/>
    <n v="6"/>
    <s v="Persona mayor"/>
    <m/>
    <s v="Desplazamiento"/>
    <s v="Ninguno"/>
    <m/>
    <s v="Cotizante docente"/>
    <m/>
    <s v="Con discapacidad"/>
    <s v="Indígena"/>
    <s v="BARBACOAS"/>
    <s v="BARRIO LA LOMA"/>
    <n v="3167456858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13523"/>
    <s v="CC5213523"/>
    <s v="JULIO"/>
    <s v="CESAR"/>
    <s v="PORTILLA"/>
    <s v="CAICEDO"/>
    <d v="1951-09-01T00:00:00"/>
    <n v="70"/>
    <n v="6"/>
    <s v="Persona mayor"/>
    <m/>
    <s v="Desplazamiento"/>
    <s v="Ninguno"/>
    <m/>
    <s v="Beneficiario"/>
    <m/>
    <s v="Con discapacidad"/>
    <s v="Indígena"/>
    <s v="PASTO"/>
    <s v="MZ C CASA 3 CIUDAD JARDIN"/>
    <n v="3164075106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35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1327"/>
    <s v="CC12961327"/>
    <s v="JULIO"/>
    <s v="GUILLERMO"/>
    <s v="CASTRO"/>
    <s v="ORTEGA"/>
    <d v="1953-11-22T00:00:00"/>
    <n v="68"/>
    <n v="6"/>
    <s v="Persona mayor"/>
    <m/>
    <s v="Desplazamiento"/>
    <s v="Ninguno"/>
    <m/>
    <s v="Cotizante docente"/>
    <m/>
    <s v="Sin discapacidad"/>
    <s v="Indígena"/>
    <s v="PASTO"/>
    <s v="MZ 22 CS 12 VILLAFLOR II"/>
    <n v="3173428834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3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07936"/>
    <s v="CC27107936"/>
    <s v="LUZ"/>
    <s v="ALBILIA"/>
    <s v="ZAMBRANO"/>
    <s v="CAICEDO"/>
    <d v="1956-08-28T00:00:00"/>
    <n v="65"/>
    <n v="6"/>
    <s v="Persona mayor"/>
    <m/>
    <s v="Desplazamiento"/>
    <s v="Ninguno"/>
    <m/>
    <s v="Cotizante docente"/>
    <m/>
    <s v="Sin discapacidad"/>
    <s v="Indígena"/>
    <s v="PASTO"/>
    <s v="MZ C CASA 3 CIUDAD JARDIN"/>
    <n v="7203654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4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87511"/>
    <s v="CC27087511"/>
    <s v="LUCERO"/>
    <s v="DEYANIRA"/>
    <s v="MONCAYO"/>
    <s v="RENGIFO"/>
    <d v="1973-05-18T00:00:00"/>
    <n v="48"/>
    <n v="5"/>
    <s v="Adultez"/>
    <m/>
    <s v="Desplazamiento"/>
    <s v="Ninguno"/>
    <m/>
    <s v="Cotizante docente"/>
    <m/>
    <s v="Sin discapacidad"/>
    <s v="Indígena"/>
    <s v="Pasto"/>
    <s v="TORRE BOLIVAR B/ El recuerdo"/>
    <n v="3168259515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3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9563"/>
    <s v="CC12959563"/>
    <s v="HECTOR"/>
    <s v="AURELIO"/>
    <s v="BRAVO"/>
    <s v="VILLOTA"/>
    <d v="1952-10-30T00:00:00"/>
    <n v="69"/>
    <n v="6"/>
    <s v="Persona mayor"/>
    <m/>
    <s v="Desplazamiento"/>
    <s v="Ninguno"/>
    <m/>
    <s v="Cotizante docente"/>
    <m/>
    <s v="Sin discapacidad"/>
    <s v="Indígena"/>
    <s v="PASTO"/>
    <s v="MZ 59 CS 7 BARRIO CHAMBU II B/ Chambu 2"/>
    <n v="3113896955"/>
    <s v="Rural"/>
    <m/>
    <x v="0"/>
    <x v="13"/>
    <s v="NARIÑO"/>
    <x v="13"/>
    <x v="13"/>
    <x v="13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44316"/>
    <s v="CC30744316"/>
    <s v="ROSA"/>
    <s v="MARIA"/>
    <s v="PAZ"/>
    <s v="GAMBOA"/>
    <d v="1969-11-08T00:00:00"/>
    <n v="52"/>
    <n v="5"/>
    <s v="Adultez"/>
    <m/>
    <s v="Desplazamiento"/>
    <s v="Ninguno"/>
    <m/>
    <s v="Cotizante docente"/>
    <m/>
    <s v="Sin discapacidad"/>
    <s v="Indígena"/>
    <s v="PASTO"/>
    <s v="CRA 2A Nº 21C 09 B/ MERCEDARIO"/>
    <n v="3004903106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57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2386"/>
    <s v="CC12952386"/>
    <s v="EVELIO"/>
    <m/>
    <s v="LOPEZ"/>
    <s v="IMBACHI"/>
    <d v="1948-12-11T00:00:00"/>
    <n v="73"/>
    <n v="6"/>
    <s v="Persona mayor"/>
    <m/>
    <s v="Desplazamiento"/>
    <s v="Ninguno"/>
    <m/>
    <s v="Cotizante docente"/>
    <m/>
    <s v="Sin discapacidad"/>
    <s v="Indígena"/>
    <s v="PASTO"/>
    <s v="CALLE 16 B # 34 A -16 APARTO 301 EDIFI PRIMAVERA"/>
    <n v="3216442739"/>
    <s v="Rural"/>
    <m/>
    <x v="0"/>
    <x v="14"/>
    <s v="NARIÑO"/>
    <x v="14"/>
    <x v="14"/>
    <x v="14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1T00:00:00"/>
    <n v="12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9048"/>
    <s v="CC30719048"/>
    <s v="MARIELA"/>
    <s v="MERCEDES"/>
    <s v="FLOREZ"/>
    <s v="BENAVIDES"/>
    <d v="1960-09-10T00:00:00"/>
    <n v="61"/>
    <n v="6"/>
    <s v="Persona mayor"/>
    <m/>
    <s v="Desplazamiento"/>
    <s v="Ninguno"/>
    <m/>
    <s v="Cotizante docente"/>
    <m/>
    <s v="Sin discapacidad"/>
    <s v="Indígena"/>
    <s v="PASTO"/>
    <s v="CL 22B N 2-11"/>
    <n v="3157585521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78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3291"/>
    <s v="CC30733291"/>
    <s v="BENILDA"/>
    <s v="RUBIELA"/>
    <s v="INSUASTY"/>
    <s v="INSUASTY"/>
    <d v="1965-11-21T00:00:00"/>
    <n v="56"/>
    <n v="5"/>
    <s v="Adultez"/>
    <m/>
    <s v="Desplazamiento"/>
    <s v="Ninguno"/>
    <m/>
    <s v="Cotizante docente"/>
    <m/>
    <s v="Sin discapacidad"/>
    <s v="Indígena"/>
    <s v="PASTO"/>
    <s v="BLOQ 15 APTO 302"/>
    <n v="3165177539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6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53995"/>
    <s v="CC5353995"/>
    <s v="JORGE"/>
    <s v="HERALDO"/>
    <s v="ORDONEZ"/>
    <s v="CORDOBA"/>
    <d v="1963-04-23T00:00:00"/>
    <n v="58"/>
    <n v="5"/>
    <s v="Adultez"/>
    <m/>
    <s v="Desplazamiento"/>
    <s v="Ninguno"/>
    <m/>
    <s v="Cotizante docente"/>
    <m/>
    <s v="Sin discapacidad"/>
    <s v="Indígena"/>
    <s v="PASTO"/>
    <s v="MZ C CASA 17 SAUCES LA CAROLINA"/>
    <n v="3127950621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7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5152"/>
    <s v="CC12965152"/>
    <s v="ROMULO"/>
    <s v="DAVID"/>
    <s v="MORAN"/>
    <s v="LOPEZ"/>
    <d v="1953-01-01T00:00:00"/>
    <n v="68"/>
    <n v="6"/>
    <s v="Persona mayor"/>
    <m/>
    <s v="Desplazamiento"/>
    <s v="Ninguno"/>
    <m/>
    <s v="Cotizante docente"/>
    <m/>
    <s v="Sin discapacidad"/>
    <s v="Indígena"/>
    <s v="PASTO"/>
    <s v="Calle 13 #32-55 APTO 1002 ED AURORA RESERVADO B/ A"/>
    <n v="7362761"/>
    <s v="Rural"/>
    <m/>
    <x v="0"/>
    <x v="10"/>
    <s v="NARIÑO"/>
    <x v="10"/>
    <x v="10"/>
    <x v="10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1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8229"/>
    <s v="CC27078229"/>
    <s v="LUZ"/>
    <s v="MARIA"/>
    <s v="ESTRADA"/>
    <s v="DE GOMEZ"/>
    <d v="1943-01-23T00:00:00"/>
    <n v="78"/>
    <n v="6"/>
    <s v="Persona mayor"/>
    <m/>
    <s v="Desplazamiento"/>
    <s v="Ninguno"/>
    <m/>
    <s v="Beneficiario"/>
    <m/>
    <s v="Sin discapacidad"/>
    <s v="Indígena"/>
    <s v="PASTO"/>
    <s v="MZ 8 CASA 8 CORAZON DE JESUS B/ Coraz?e Jes?"/>
    <n v="3116020131"/>
    <s v="Rural"/>
    <m/>
    <x v="0"/>
    <x v="16"/>
    <s v="NARIÑO"/>
    <x v="16"/>
    <x v="16"/>
    <x v="16"/>
    <s v="I10X"/>
    <m/>
    <m/>
    <m/>
    <s v="Hipertension esencial (primaria)"/>
    <s v="Procedimiento"/>
    <n v="1"/>
    <n v="1890701"/>
    <s v="CONSULTA DE URGENCIAS POR MEDICINA GENERAL"/>
    <d v="2022-02-25T00:00:00"/>
    <n v="41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6935"/>
    <s v="CC30726935"/>
    <s v="MIREYA"/>
    <s v="DEL SOCORRO"/>
    <s v="ROSERO"/>
    <s v="CHAVES"/>
    <d v="1963-10-08T00:00:00"/>
    <n v="58"/>
    <n v="5"/>
    <s v="Adultez"/>
    <m/>
    <s v="Desplazamiento"/>
    <s v="Ninguno"/>
    <m/>
    <s v="Cotizante docente"/>
    <m/>
    <s v="Sin discapacidad"/>
    <s v="Indígena"/>
    <s v="PASTO"/>
    <s v="CRA 25 N 4SUR-66 MIJITAYO B/ Mijitayo"/>
    <n v="7290179"/>
    <s v="Rural"/>
    <m/>
    <x v="0"/>
    <x v="7"/>
    <s v="NARIÑO"/>
    <x v="7"/>
    <x v="7"/>
    <x v="7"/>
    <s v="I10X"/>
    <s v="E119"/>
    <m/>
    <m/>
    <s v="Hipertension esencial (primaria)"/>
    <s v="Medicamento"/>
    <n v="1"/>
    <s v="32623-08"/>
    <s v="ACIDO FOLICO TABLETAS 5MG"/>
    <d v="2022-02-07T00:00:00"/>
    <n v="47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1838"/>
    <s v="CC30701838"/>
    <s v="ELENA"/>
    <s v="DEL CARMEN"/>
    <s v="PAREDES"/>
    <s v="PAZ"/>
    <d v="1951-07-15T00:00:00"/>
    <n v="70"/>
    <n v="6"/>
    <s v="Persona mayor"/>
    <m/>
    <s v="Desplazamiento"/>
    <s v="Ninguno"/>
    <m/>
    <s v="Cotizante docente"/>
    <m/>
    <s v="Sin discapacidad"/>
    <s v="Indígena"/>
    <s v="PASTO"/>
    <s v="MZ 11 CASA 9 B/ LA FLORIDA B/"/>
    <n v="3108397904"/>
    <s v="Rural"/>
    <m/>
    <x v="0"/>
    <x v="7"/>
    <s v="NARIÑO"/>
    <x v="7"/>
    <x v="7"/>
    <x v="7"/>
    <s v="I10X"/>
    <s v="E119"/>
    <m/>
    <m/>
    <s v="Hipertension esencial (primaria)"/>
    <s v="Medicamento"/>
    <n v="1"/>
    <s v="32623-08"/>
    <s v="ACIDO FOLICO TABLETAS 5MG"/>
    <d v="2022-02-11T00:00:00"/>
    <n v="26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23810"/>
    <s v="CC27223810"/>
    <s v="MARIA"/>
    <s v="RESFA"/>
    <s v="CORAL"/>
    <s v="CHAVES"/>
    <d v="1950-01-27T00:00:00"/>
    <n v="71"/>
    <n v="6"/>
    <s v="Persona mayor"/>
    <m/>
    <s v="Desplazamiento"/>
    <s v="Ninguno"/>
    <m/>
    <s v="Cotizante docente"/>
    <m/>
    <s v="Sin discapacidad"/>
    <s v="Indígena"/>
    <s v="PASTO"/>
    <s v="CRA 42 A N 15-48 SAN JUAN DE DIOS"/>
    <n v="3006578086"/>
    <s v="Rural"/>
    <m/>
    <x v="0"/>
    <x v="7"/>
    <s v="NARIÑO"/>
    <x v="7"/>
    <x v="7"/>
    <x v="7"/>
    <s v="I10X"/>
    <m/>
    <m/>
    <m/>
    <s v="Hipertension esencial (primaria)"/>
    <s v="Medicamento"/>
    <n v="1"/>
    <s v="19934690-01"/>
    <s v="CALCITRIOL 0.25 MCG CAPSULA BLANDA"/>
    <d v="2022-02-11T00:00:00"/>
    <n v="17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6987"/>
    <s v="CC27076987"/>
    <s v="PIEDAD"/>
    <s v="DEL SOCORRO"/>
    <s v="ACOSTA"/>
    <s v="ACOSTA"/>
    <d v="1949-12-11T00:00:00"/>
    <n v="72"/>
    <n v="6"/>
    <s v="Persona mayor"/>
    <m/>
    <s v="Desplazamiento"/>
    <s v="Ninguno"/>
    <m/>
    <s v="Cotizante docente"/>
    <m/>
    <s v="Sin discapacidad"/>
    <s v="Indígena"/>
    <s v="PASTO"/>
    <s v="MZ B4 CS 15 BARRIO NUEVA ARANDA"/>
    <n v="3166217707"/>
    <s v="Rural"/>
    <m/>
    <x v="0"/>
    <x v="10"/>
    <s v="NARIÑO"/>
    <x v="10"/>
    <x v="10"/>
    <x v="10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1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93395"/>
    <s v="CC27393395"/>
    <s v="ALBA"/>
    <s v="STELLA"/>
    <s v="CORAL"/>
    <s v="DE GUERRERO"/>
    <d v="1940-04-05T00:00:00"/>
    <n v="81"/>
    <n v="6"/>
    <s v="Persona mayor"/>
    <m/>
    <s v="Desplazamiento"/>
    <s v="Ninguno"/>
    <m/>
    <s v="Cotizante docente"/>
    <m/>
    <s v="Sin discapacidad"/>
    <s v="Indígena"/>
    <s v="PASTO"/>
    <s v="CL 20 No 6A-09 BARRIO BOLIVAR B/"/>
    <n v="3117477144"/>
    <s v="Rural"/>
    <m/>
    <x v="0"/>
    <x v="15"/>
    <s v="NARIÑO"/>
    <x v="15"/>
    <x v="15"/>
    <x v="15"/>
    <s v="I10X"/>
    <m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8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790217"/>
    <s v="CC1790217"/>
    <s v="EDUARDO"/>
    <s v="APOLINAR"/>
    <s v="ORDOÑEZ"/>
    <s v="SANTACRUZ"/>
    <d v="1932-03-13T00:00:00"/>
    <n v="89"/>
    <n v="6"/>
    <s v="Persona mayor"/>
    <m/>
    <s v="Desplazamiento"/>
    <s v="Ninguno"/>
    <m/>
    <s v="Beneficiario"/>
    <m/>
    <s v="Sin discapacidad"/>
    <s v="Indígena"/>
    <s v="PASTO"/>
    <s v="CRA 32 N 16A-77 B/"/>
    <n v="3113398932"/>
    <s v="Rural"/>
    <m/>
    <x v="0"/>
    <x v="15"/>
    <s v="NARIÑO"/>
    <x v="15"/>
    <x v="15"/>
    <x v="15"/>
    <s v="I10X"/>
    <s v="E119"/>
    <m/>
    <m/>
    <s v="Hipertension esencial (primaria)"/>
    <s v="Procedimiento"/>
    <n v="1"/>
    <n v="1890308"/>
    <s v="CONSULTA DE CONTROL O DE SEGUIMIENTO POR PSICOLOGIA"/>
    <d v="2022-02-12T00:00:00"/>
    <n v="33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3002220"/>
    <s v="CC13002220"/>
    <s v="MIGUEL"/>
    <s v="ANGEL"/>
    <s v="PAZ"/>
    <s v="ROSERO"/>
    <d v="1944-12-30T00:00:00"/>
    <n v="77"/>
    <n v="6"/>
    <s v="Persona mayor"/>
    <m/>
    <s v="Desplazamiento"/>
    <s v="Ninguno"/>
    <m/>
    <s v="Cotizante docente"/>
    <m/>
    <s v="Sin discapacidad"/>
    <s v="Indígena"/>
    <s v="PASTO"/>
    <s v="CONDOMINIO REMANZO CS 20"/>
    <n v="3155372365"/>
    <s v="Rural"/>
    <m/>
    <x v="0"/>
    <x v="7"/>
    <s v="NARIÑO"/>
    <x v="7"/>
    <x v="7"/>
    <x v="7"/>
    <s v="I10X"/>
    <s v="E119"/>
    <m/>
    <m/>
    <s v="Hipertension esencial (primaria)"/>
    <s v="Medicamento"/>
    <n v="1"/>
    <s v="19934690-01"/>
    <s v="CALCITRIOL 0.25 MCG CAPSULA BLANDA"/>
    <d v="2022-02-04T00:00:00"/>
    <n v="2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71979"/>
    <s v="CC5371979"/>
    <s v="JORGE"/>
    <s v="AURELIO"/>
    <s v="MENESES"/>
    <s v="MARROQUIN"/>
    <d v="1945-11-15T00:00:00"/>
    <n v="76"/>
    <n v="6"/>
    <s v="Persona mayor"/>
    <m/>
    <s v="Desplazamiento"/>
    <s v="Ninguno"/>
    <m/>
    <s v="Cotizante docente"/>
    <m/>
    <s v="Con discapacidad"/>
    <s v="Indígena"/>
    <s v="PASTO"/>
    <s v="CRA.40B 7-10 B/ Mariluz 3"/>
    <n v="3155215327"/>
    <s v="Rural"/>
    <m/>
    <x v="0"/>
    <x v="8"/>
    <s v="NARIÑO"/>
    <x v="8"/>
    <x v="8"/>
    <x v="8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16T00:00:00"/>
    <n v="45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68874"/>
    <s v="CC12968874"/>
    <s v="JAIME"/>
    <s v="HERNANDO"/>
    <s v="ALBORNOZ"/>
    <s v="ALBAN"/>
    <d v="1959-09-24T00:00:00"/>
    <n v="62"/>
    <n v="6"/>
    <s v="Persona mayor"/>
    <m/>
    <s v="Desplazamiento"/>
    <s v="Ninguno"/>
    <m/>
    <s v="Beneficiario"/>
    <m/>
    <s v="Con discapacidad"/>
    <s v="Indígena"/>
    <s v="PASTO"/>
    <s v="CALLE 19 # 19-35 BARRIO 20 DE JULIO CENTRO"/>
    <n v="3175112913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74215"/>
    <s v="CC27274215"/>
    <s v="ESTER"/>
    <s v="DEL SOCORRO"/>
    <s v="MUNOZ"/>
    <s v="PALACIOS"/>
    <d v="1946-05-26T00:00:00"/>
    <n v="75"/>
    <n v="6"/>
    <s v="Persona mayor"/>
    <m/>
    <s v="Desplazamiento"/>
    <s v="Ninguno"/>
    <m/>
    <s v="Cotizante docente"/>
    <m/>
    <s v="Con discapacidad"/>
    <s v="Indígena"/>
    <s v="PASTO"/>
    <s v="CRA 43 No 19C - 25 B/EL REFUJIO VALLE DE ATRIZ"/>
    <n v="3006538766"/>
    <s v="Rural"/>
    <m/>
    <x v="0"/>
    <x v="7"/>
    <s v="NARIÑO"/>
    <x v="7"/>
    <x v="7"/>
    <x v="7"/>
    <s v="I10X"/>
    <m/>
    <m/>
    <m/>
    <s v="Hipertension esencial (primaria)"/>
    <s v="Medicamento"/>
    <n v="1"/>
    <s v="19936296-08"/>
    <s v="ACIDO ACETILSALICILICO 100 MG"/>
    <d v="2022-02-08T00:00:00"/>
    <n v="17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1190"/>
    <s v="CC27071190"/>
    <s v="AURA"/>
    <s v="CECILIA"/>
    <s v="MEJIA"/>
    <s v="DE NEGRET"/>
    <d v="1944-03-06T00:00:00"/>
    <n v="77"/>
    <n v="6"/>
    <s v="Persona mayor"/>
    <m/>
    <s v="Desplazamiento"/>
    <s v="Ninguno"/>
    <m/>
    <s v="Cotizante docente"/>
    <m/>
    <s v="Con discapacidad"/>
    <s v="Indígena"/>
    <s v="PASTO"/>
    <s v="MZ G CASA 4 CASTILLOS NORTE"/>
    <n v="7297314"/>
    <s v="Rural"/>
    <m/>
    <x v="0"/>
    <x v="14"/>
    <s v="NARIÑO"/>
    <x v="14"/>
    <x v="14"/>
    <x v="14"/>
    <s v="I10X"/>
    <s v="E119"/>
    <m/>
    <m/>
    <s v="Hipertension esencial (primaria)"/>
    <s v="Medicamento"/>
    <n v="1"/>
    <s v="19965499-03"/>
    <s v="LOSARTAN 50MG TABLETAS RECUBIERTAS"/>
    <d v="2022-02-07T00:00:00"/>
    <n v="17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98382491"/>
    <s v="CC98382491"/>
    <s v="JAIME"/>
    <s v="ORLANDO"/>
    <s v="BENAVIDES"/>
    <s v="MAYA"/>
    <d v="1972-09-15T00:00:00"/>
    <n v="49"/>
    <n v="5"/>
    <s v="Adultez"/>
    <m/>
    <s v="Desplazamiento"/>
    <s v="Ninguno"/>
    <m/>
    <s v="Beneficiario"/>
    <m/>
    <s v="Con discapacidad"/>
    <s v="Indígena"/>
    <s v="PASTO"/>
    <s v="VILLA VERGEL BLOQUE C1 APTO 422 B/ VILLA VERGEL"/>
    <n v="3137800115"/>
    <s v="Rural"/>
    <m/>
    <x v="0"/>
    <x v="14"/>
    <s v="NARIÑO"/>
    <x v="14"/>
    <x v="14"/>
    <x v="14"/>
    <s v="I10X"/>
    <s v="E119"/>
    <m/>
    <m/>
    <s v="Hipertension esencial (primaria)"/>
    <s v="Medicamento"/>
    <n v="1"/>
    <s v="19985517-02"/>
    <s v="CEFTRIAXONA"/>
    <d v="2022-02-07T00:00:00"/>
    <n v="46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8963"/>
    <s v="CC5198963"/>
    <s v="GILBERTO"/>
    <m/>
    <s v="MORA"/>
    <s v="PATINO"/>
    <d v="1943-03-28T00:00:00"/>
    <n v="78"/>
    <n v="6"/>
    <s v="Persona mayor"/>
    <m/>
    <s v="Desplazamiento"/>
    <s v="Ninguno"/>
    <m/>
    <s v="Cotizante docente"/>
    <m/>
    <s v="Con discapacidad"/>
    <s v="Indígena"/>
    <s v="PASTO"/>
    <s v="MZ A CS 9 CONDOMINIO CIUDAD REAL"/>
    <n v="3128506225"/>
    <s v="Rural"/>
    <m/>
    <x v="0"/>
    <x v="14"/>
    <s v="NARIÑO"/>
    <x v="14"/>
    <x v="14"/>
    <x v="14"/>
    <s v="I10X"/>
    <s v="N18X"/>
    <m/>
    <m/>
    <s v="Hipertension esencial (primaria)"/>
    <s v="Medicamento"/>
    <n v="1"/>
    <s v="206776-03"/>
    <s v="EUTIROX Â® 75 MCG"/>
    <d v="2022-02-07T00:00:00"/>
    <n v="14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833590"/>
    <s v="CC1833590"/>
    <s v="JOSE"/>
    <s v="PARMENIDES"/>
    <s v="RODRIGUEZ"/>
    <s v="DELGADO"/>
    <d v="1946-02-23T00:00:00"/>
    <n v="75"/>
    <n v="6"/>
    <s v="Persona mayor"/>
    <m/>
    <s v="Desplazamiento"/>
    <s v="Ninguno"/>
    <m/>
    <s v="Beneficiario"/>
    <m/>
    <s v="Con discapacidad"/>
    <s v="Indígena"/>
    <s v="PASTO"/>
    <m/>
    <n v="3215841555"/>
    <s v="Rural"/>
    <m/>
    <x v="0"/>
    <x v="14"/>
    <s v="NARIÑO"/>
    <x v="14"/>
    <x v="14"/>
    <x v="14"/>
    <s v="I10X"/>
    <m/>
    <m/>
    <m/>
    <s v="Hipertension esencial (primaria)"/>
    <s v="Medicamento"/>
    <n v="1"/>
    <s v="19922566-01"/>
    <s v="OMEPRAZOL 40 MG"/>
    <d v="2022-02-07T00:00:00"/>
    <n v="5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59941"/>
    <s v="CC27059941"/>
    <s v="HILDA"/>
    <s v="ISMAELINA"/>
    <s v="BURBANO"/>
    <s v="ENRIQUEZ"/>
    <d v="1939-12-04T00:00:00"/>
    <n v="82"/>
    <n v="6"/>
    <s v="Persona mayor"/>
    <m/>
    <s v="Desplazamiento"/>
    <s v="Ninguno"/>
    <m/>
    <s v="Cotizante docente"/>
    <m/>
    <s v="Con discapacidad"/>
    <s v="Indígena"/>
    <s v="PASTO"/>
    <s v="CLL 18 N 32A-36 MARIDIAZ"/>
    <n v="3204823610"/>
    <s v="Rural"/>
    <m/>
    <x v="0"/>
    <x v="14"/>
    <s v="NARIÑO"/>
    <x v="14"/>
    <x v="14"/>
    <x v="14"/>
    <s v="I10X"/>
    <s v="E119"/>
    <m/>
    <m/>
    <s v="Hipertension esencial (primaria)"/>
    <s v="Medicamento"/>
    <n v="1"/>
    <s v="20014602-01"/>
    <s v="ENOXATAL 60 MG/0.6 ML"/>
    <d v="2022-02-07T00:00:00"/>
    <n v="42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85278"/>
    <s v="CC98385278"/>
    <s v="ANIBAL"/>
    <s v="SADY"/>
    <s v="RAMOS"/>
    <s v="BASTIDAS"/>
    <d v="1973-07-20T00:00:00"/>
    <n v="48"/>
    <n v="5"/>
    <s v="Adultez"/>
    <m/>
    <s v="Desplazamiento"/>
    <s v="Ninguno"/>
    <m/>
    <s v="Cotizante docente"/>
    <m/>
    <s v="Con discapacidad"/>
    <s v="Indígena"/>
    <s v="PASTO"/>
    <s v="CALLE 11 No 39 A 03 BARRIO MARIDIAZ"/>
    <n v="3128498088"/>
    <s v="Rural"/>
    <m/>
    <x v="0"/>
    <x v="14"/>
    <s v="NARIÑO"/>
    <x v="14"/>
    <x v="14"/>
    <x v="14"/>
    <s v="I10X"/>
    <s v="E119"/>
    <m/>
    <m/>
    <s v="Hipertension esencial (primaria)"/>
    <s v="Medicamento"/>
    <n v="1"/>
    <s v="17135-01"/>
    <s v="TRAZODONA 50 MG TABLETAS"/>
    <d v="2022-02-07T00:00:00"/>
    <n v="45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0126"/>
    <s v="CC30710126"/>
    <s v="CONCEPCION"/>
    <s v="BERENICE"/>
    <s v="MARTINEZ"/>
    <s v="GUERRA"/>
    <d v="1953-06-06T00:00:00"/>
    <n v="68"/>
    <n v="6"/>
    <s v="Persona mayor"/>
    <m/>
    <s v="Desplazamiento"/>
    <s v="Ninguno"/>
    <m/>
    <s v="Cotizante docente"/>
    <m/>
    <s v="Con discapacidad"/>
    <s v="Indígena"/>
    <s v="PASTO"/>
    <s v="CRA 42 No 15 - 59 B/ SAN JUAN DE DIOS B/"/>
    <n v="3002789272"/>
    <s v="Rural"/>
    <m/>
    <x v="0"/>
    <x v="14"/>
    <s v="NARIÑO"/>
    <x v="14"/>
    <x v="14"/>
    <x v="14"/>
    <s v="I10X"/>
    <s v="E119"/>
    <m/>
    <m/>
    <s v="Hipertension esencial (primaria)"/>
    <s v="Medicamento"/>
    <n v="1"/>
    <s v="29523-05"/>
    <s v="CLORURO DE SODIO AL 0.9%"/>
    <d v="2022-02-07T00:00:00"/>
    <n v="56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0192"/>
    <s v="CC5200192"/>
    <s v="AUGUSTO"/>
    <s v="JOSE"/>
    <s v="GUANCHA"/>
    <s v="PORTILLA"/>
    <d v="1943-09-25T00:00:00"/>
    <n v="78"/>
    <n v="6"/>
    <s v="Persona mayor"/>
    <m/>
    <s v="Desplazamiento"/>
    <s v="Ninguno"/>
    <m/>
    <s v="Cotizante docente"/>
    <m/>
    <s v="Con discapacidad"/>
    <s v="Indígena"/>
    <s v="PASTO"/>
    <s v="CRA 4 # 12A-42 B/EL PILAR"/>
    <n v="3173593975"/>
    <s v="Rural"/>
    <m/>
    <x v="0"/>
    <x v="14"/>
    <s v="NARIÑO"/>
    <x v="14"/>
    <x v="14"/>
    <x v="14"/>
    <s v="I10X"/>
    <s v="E119"/>
    <m/>
    <m/>
    <s v="Hipertension esencial (primaria)"/>
    <s v="Medicamento"/>
    <n v="1"/>
    <s v="19922566-01"/>
    <s v="OMEPRAZOL 40 MG"/>
    <d v="2022-02-07T00:00:00"/>
    <n v="109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12295"/>
    <s v="CC30712295"/>
    <s v="VICTORIA"/>
    <s v="ISABEL"/>
    <s v="BENAVIDES"/>
    <s v="MARTINEZ"/>
    <d v="1955-10-23T00:00:00"/>
    <n v="66"/>
    <n v="6"/>
    <s v="Persona mayor"/>
    <m/>
    <s v="Desplazamiento"/>
    <s v="Ninguno"/>
    <m/>
    <s v="Beneficiario"/>
    <m/>
    <s v="Con discapacidad"/>
    <s v="Indígena"/>
    <s v="PASTO"/>
    <s v="CRA 8E No 18A 14 B/ LA PAZ"/>
    <n v="3155635193"/>
    <s v="Rural"/>
    <m/>
    <x v="0"/>
    <x v="7"/>
    <s v="NARIÑO"/>
    <x v="7"/>
    <x v="7"/>
    <x v="7"/>
    <s v="I10X"/>
    <m/>
    <m/>
    <m/>
    <s v="Hipertension esencial (primaria)"/>
    <s v="Medicamento"/>
    <n v="1"/>
    <s v="40927-14"/>
    <s v="NIDIPÂ® 30 MG"/>
    <d v="2022-02-16T00:00:00"/>
    <n v="19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5596330"/>
    <s v="CC25596330"/>
    <s v="EDILSA"/>
    <m/>
    <s v="CHANTRE"/>
    <s v="RIVERA"/>
    <d v="1962-10-27T00:00:00"/>
    <n v="59"/>
    <n v="5"/>
    <s v="Adultez"/>
    <m/>
    <s v="Desplazamiento"/>
    <s v="Ninguno"/>
    <m/>
    <s v="Cotizante docente"/>
    <m/>
    <s v="Con discapacidad"/>
    <s v="Indígena"/>
    <s v="PASTO"/>
    <s v="CRA 4 N 07-18 BARRIO OBRERO"/>
    <n v="3147694201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7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19292"/>
    <s v="CC30719292"/>
    <s v="REBECA"/>
    <s v="MAGDALENA"/>
    <s v="ARTEAGA"/>
    <s v="DE PINEDA"/>
    <d v="1958-07-21T00:00:00"/>
    <n v="63"/>
    <n v="6"/>
    <s v="Persona mayor"/>
    <m/>
    <s v="Desplazamiento"/>
    <s v="Ninguno"/>
    <m/>
    <s v="Beneficiario"/>
    <m/>
    <s v="Con discapacidad"/>
    <s v="Indígena"/>
    <s v="PASTO"/>
    <s v="CALLE 13 N 38-37 BARRIO LA CASTELLANA"/>
    <n v="3113083275"/>
    <s v="Rural"/>
    <m/>
    <x v="0"/>
    <x v="7"/>
    <s v="NARIÑO"/>
    <x v="7"/>
    <x v="7"/>
    <x v="7"/>
    <s v="I10X"/>
    <m/>
    <m/>
    <m/>
    <s v="Hipertension esencial (primaria)"/>
    <s v="Medicamento"/>
    <n v="1"/>
    <s v="40927-14"/>
    <s v="NIDIPÂ® 30 MG"/>
    <d v="2022-02-08T00:00:00"/>
    <n v="33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8238"/>
    <s v="CC27068238"/>
    <s v="ALICIA"/>
    <s v="BEATRIZ"/>
    <s v="ERASO"/>
    <s v="DE DIAZ"/>
    <d v="1942-09-06T00:00:00"/>
    <n v="79"/>
    <n v="6"/>
    <s v="Persona mayor"/>
    <m/>
    <s v="Desplazamiento"/>
    <s v="Ninguno"/>
    <m/>
    <s v="Cotizante docente"/>
    <m/>
    <s v="Con discapacidad"/>
    <s v="Indígena"/>
    <s v="PASTO"/>
    <s v="CRA 30 N 18-49 B/ Las cuadras"/>
    <n v="3015556900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7442"/>
    <s v="CC27077442"/>
    <s v="ALBA"/>
    <s v="ALICIA DEL SOCORRO"/>
    <s v="SOTELO"/>
    <s v="DE DELGADO"/>
    <d v="1945-12-06T00:00:00"/>
    <n v="76"/>
    <n v="6"/>
    <s v="Persona mayor"/>
    <m/>
    <s v="Desplazamiento"/>
    <s v="Ninguno"/>
    <m/>
    <s v="Cotizante docente"/>
    <m/>
    <s v="Con discapacidad"/>
    <s v="Indígena"/>
    <s v="PASTO"/>
    <s v="Carrera 22d #6 36 B/ Obrero"/>
    <n v="3175002159"/>
    <s v="Rural"/>
    <m/>
    <x v="0"/>
    <x v="10"/>
    <s v="NARIÑO"/>
    <x v="10"/>
    <x v="10"/>
    <x v="10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0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86534"/>
    <s v="CC27386534"/>
    <s v="AIDA"/>
    <s v="MERY"/>
    <s v="OBANDO"/>
    <s v="UNIGARRO"/>
    <d v="1950-04-23T00:00:00"/>
    <n v="71"/>
    <n v="6"/>
    <s v="Persona mayor"/>
    <m/>
    <s v="Desplazamiento"/>
    <s v="Ninguno"/>
    <m/>
    <s v="Cotizante docente"/>
    <m/>
    <s v="Con discapacidad"/>
    <s v="Indígena"/>
    <s v="PASTO"/>
    <s v="URBANIZACION NORMANDIA MZ D CASA 2"/>
    <n v="3113397996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03007"/>
    <s v="CC27203007"/>
    <s v="ROSA"/>
    <s v="AURA DELFINA"/>
    <s v="BENAVIDES"/>
    <s v="ZAMBRANO"/>
    <d v="1949-06-28T00:00:00"/>
    <n v="72"/>
    <n v="6"/>
    <s v="Persona mayor"/>
    <m/>
    <s v="Desplazamiento"/>
    <s v="Ninguno"/>
    <m/>
    <s v="Beneficiario"/>
    <m/>
    <s v="Con discapacidad"/>
    <s v="Indígena"/>
    <s v="PASTO"/>
    <s v="MZ 39 CASA 27 TAMASAGRA 1 B/"/>
    <n v="7357095"/>
    <s v="Rural"/>
    <m/>
    <x v="0"/>
    <x v="8"/>
    <s v="NARIÑO"/>
    <x v="8"/>
    <x v="8"/>
    <x v="8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9403"/>
    <s v="CC30709403"/>
    <s v="FANNY"/>
    <s v="CECILIA"/>
    <s v="ESTRADA"/>
    <s v="HIPOLITO"/>
    <d v="1957-02-26T00:00:00"/>
    <n v="64"/>
    <n v="6"/>
    <s v="Persona mayor"/>
    <m/>
    <s v="Desplazamiento"/>
    <s v="Ninguno"/>
    <m/>
    <s v="Cotizante docente"/>
    <m/>
    <s v="Con discapacidad"/>
    <s v="Indígena"/>
    <s v="PASTO"/>
    <s v="MZ F casa 16 Condominio Los Sauces La Carolina B/"/>
    <n v="7361900"/>
    <s v="Rural"/>
    <m/>
    <x v="0"/>
    <x v="14"/>
    <s v="NARIÑO"/>
    <x v="14"/>
    <x v="14"/>
    <x v="14"/>
    <s v="I10X"/>
    <s v="N18X"/>
    <m/>
    <m/>
    <s v="Hipertension esencial (primaria)"/>
    <s v="Medicamento"/>
    <n v="1"/>
    <s v="19942545-01"/>
    <s v="CALCITRIOL 0.5 MCG"/>
    <d v="2022-02-16T00:00:00"/>
    <n v="10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95428"/>
    <s v="CC98395428"/>
    <s v="JAIRO"/>
    <s v="ROBERTO"/>
    <s v="PATIÑO"/>
    <s v="JIMENEZ"/>
    <d v="1976-11-07T00:00:00"/>
    <n v="45"/>
    <n v="5"/>
    <s v="Adultez"/>
    <m/>
    <s v="Desplazamiento"/>
    <s v="Ninguno"/>
    <m/>
    <s v="Cotizante docente"/>
    <m/>
    <s v="Con discapacidad"/>
    <s v="Indígena"/>
    <s v="PASTO"/>
    <s v="CRA 24 # 22-115 MIRADOR DE AQUINE"/>
    <n v="3007808649"/>
    <s v="Rural"/>
    <m/>
    <x v="0"/>
    <x v="9"/>
    <s v="NARIÑO"/>
    <x v="9"/>
    <x v="9"/>
    <x v="9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18T00:00:00"/>
    <n v="30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0397"/>
    <s v="CC27070397"/>
    <s v="OLGA"/>
    <s v="ISABEL"/>
    <s v="BENAVIDES"/>
    <s v="DE LOMBANA"/>
    <d v="1944-02-05T00:00:00"/>
    <n v="77"/>
    <n v="6"/>
    <s v="Persona mayor"/>
    <m/>
    <s v="Desplazamiento"/>
    <s v="Ninguno"/>
    <m/>
    <s v="Cotizante docente"/>
    <m/>
    <s v="Con discapacidad"/>
    <s v="Indígena"/>
    <s v="PASTO"/>
    <s v="CALLE 16D N 40-35 BARRIO COLONIAL B/ Colonial"/>
    <n v="7360635"/>
    <s v="Rural"/>
    <m/>
    <x v="0"/>
    <x v="7"/>
    <s v="NARIÑO"/>
    <x v="7"/>
    <x v="7"/>
    <x v="7"/>
    <s v="I10X"/>
    <s v="E119"/>
    <m/>
    <m/>
    <s v="Hipertension esencial (primaria)"/>
    <s v="Medicamento"/>
    <n v="1"/>
    <s v="19942545-01"/>
    <s v="CALCITRIOL 0.5 MCG"/>
    <d v="2022-02-16T00:00:00"/>
    <n v="45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0878"/>
    <s v="CC27430878"/>
    <s v="DORIS"/>
    <s v="ALICIA"/>
    <s v="MERA"/>
    <s v="DE FAJARDO"/>
    <d v="1946-03-30T00:00:00"/>
    <n v="75"/>
    <n v="6"/>
    <s v="Persona mayor"/>
    <m/>
    <s v="Desplazamiento"/>
    <s v="Ninguno"/>
    <m/>
    <s v="Cotizante docente"/>
    <m/>
    <s v="Con discapacidad"/>
    <s v="Indígena"/>
    <s v="PASTO"/>
    <s v="CRA 38 N 18-124 BARRIO PALERMO B/"/>
    <n v="3122394204"/>
    <s v="Rural"/>
    <m/>
    <x v="0"/>
    <x v="7"/>
    <s v="NARIÑO"/>
    <x v="7"/>
    <x v="7"/>
    <x v="7"/>
    <s v="I10X"/>
    <m/>
    <m/>
    <m/>
    <s v="Hipertension esencial (primaria)"/>
    <s v="Procedimiento"/>
    <n v="1"/>
    <n v="1903868"/>
    <s v="TRIGLICERIDOS"/>
    <d v="2022-02-17T00:00:00"/>
    <n v="32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33364"/>
    <s v="CC98333364"/>
    <s v="JOSE"/>
    <s v="GILBERTO"/>
    <s v="DIAZ"/>
    <s v="BURBANO"/>
    <d v="1966-03-12T00:00:00"/>
    <n v="55"/>
    <n v="5"/>
    <s v="Adultez"/>
    <m/>
    <s v="Desplazamiento"/>
    <s v="Ninguno"/>
    <m/>
    <s v="Cotizante docente"/>
    <m/>
    <s v="Sin discapacidad"/>
    <s v="Indígena"/>
    <s v="PASTO"/>
    <s v="EL TAMBO B/"/>
    <n v="3134545449"/>
    <s v="Rural"/>
    <m/>
    <x v="0"/>
    <x v="7"/>
    <s v="NARIÑO"/>
    <x v="7"/>
    <x v="7"/>
    <x v="7"/>
    <s v="I10X"/>
    <m/>
    <m/>
    <m/>
    <s v="Hipertension esencial (primaria)"/>
    <s v="Procedimiento"/>
    <n v="1"/>
    <n v="1903818"/>
    <s v="COLESTEROL TOTAL"/>
    <d v="2022-02-17T00:00:00"/>
    <n v="2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307295"/>
    <s v="CC27307295"/>
    <s v="LIGIA"/>
    <s v="ESTELA"/>
    <s v="GUERRERO"/>
    <s v="DE LEDESMA"/>
    <d v="1936-07-20T00:00:00"/>
    <n v="85"/>
    <n v="6"/>
    <s v="Persona mayor"/>
    <m/>
    <s v="Desplazamiento"/>
    <s v="Ninguno"/>
    <m/>
    <s v="Beneficiario"/>
    <m/>
    <s v="Sin discapacidad"/>
    <s v="Indígena"/>
    <s v="PASTO"/>
    <s v="CALLE 18A N 27-03 CENTRO B/"/>
    <n v="3223093972"/>
    <s v="Rural"/>
    <m/>
    <x v="0"/>
    <x v="7"/>
    <s v="NARIÑO"/>
    <x v="7"/>
    <x v="7"/>
    <x v="7"/>
    <s v="I10X"/>
    <m/>
    <m/>
    <m/>
    <s v="Hipertension esencial (primaria)"/>
    <s v="Procedimiento"/>
    <n v="1"/>
    <n v="1903841"/>
    <s v="GLUCOSA EN SUERO U OTRO FLUIDO DIFERENTE A ORINA"/>
    <d v="2022-02-17T00:00:00"/>
    <n v="33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30707251"/>
    <s v="CC30707251"/>
    <s v="MIRIAM"/>
    <s v="CENAYDA"/>
    <s v="CASTILLO"/>
    <s v="OJEDA"/>
    <d v="1954-08-10T00:00:00"/>
    <n v="67"/>
    <n v="6"/>
    <s v="Persona mayor"/>
    <m/>
    <s v="Desplazamiento"/>
    <s v="Ninguno"/>
    <m/>
    <s v="Cotizante Pensionado"/>
    <m/>
    <s v="Sin discapacidad"/>
    <s v="Indígena"/>
    <s v="PASTO"/>
    <s v="MZ C CASA 14 B/ CIUDAD REAL"/>
    <n v="3117836915"/>
    <s v="Rural"/>
    <m/>
    <x v="0"/>
    <x v="7"/>
    <s v="NARIÑO"/>
    <x v="7"/>
    <x v="7"/>
    <x v="7"/>
    <s v="I10X"/>
    <s v="E119"/>
    <s v="N18X"/>
    <m/>
    <s v="Hipertension esencial (primaria)"/>
    <s v="Procedimiento"/>
    <n v="1"/>
    <n v="1902210"/>
    <s v="HEMOGRAMA IV ( HEMOGLOBINA HEMATOCRITO RECUENTO DE ERITROCITOS INDICES ERITROCITARIOS LEUCOGRAMA RECUENTO DE PLAQUETAS INDICES PLAQUETARIOS Y MORFOLOGIA ELECTRONICA E HISTOGRAMA ) AUTOMATIZADO"/>
    <d v="2022-02-17T00:00:00"/>
    <n v="11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80858"/>
    <s v="CC5280858"/>
    <s v="GUILLERMO"/>
    <m/>
    <s v="CERON"/>
    <s v="ROSERO"/>
    <d v="1945-02-11T00:00:00"/>
    <n v="76"/>
    <n v="6"/>
    <s v="Persona mayor"/>
    <m/>
    <s v="Desplazamiento"/>
    <s v="Ninguno"/>
    <m/>
    <s v="Cotizante docente"/>
    <m/>
    <s v="Sin discapacidad"/>
    <s v="Indígena"/>
    <s v="PASTO"/>
    <s v="Cra 32A A 3 sur 109 Barrio Primavera"/>
    <n v="3147500988"/>
    <s v="Rural"/>
    <m/>
    <x v="0"/>
    <x v="7"/>
    <s v="NARIÑO"/>
    <x v="7"/>
    <x v="7"/>
    <x v="7"/>
    <s v="I10X"/>
    <m/>
    <m/>
    <m/>
    <s v="Hipertension esencial (primaria)"/>
    <s v="Procedimiento"/>
    <n v="1"/>
    <n v="1903816"/>
    <s v="COLESTEROL DE BAJA DENSIDAD SEMIAUTOMATIZADO"/>
    <d v="2022-02-17T00:00:00"/>
    <n v="6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3417"/>
    <s v="CC30713417"/>
    <s v="MARIA"/>
    <s v="EUGENIA"/>
    <s v="BOTINA"/>
    <m/>
    <d v="1954-12-16T00:00:00"/>
    <n v="67"/>
    <n v="6"/>
    <s v="Persona mayor"/>
    <m/>
    <s v="Desplazamiento"/>
    <s v="Ninguno"/>
    <m/>
    <s v="Cotizante docente"/>
    <m/>
    <s v="Sin discapacidad"/>
    <s v="Indígena"/>
    <s v="PASTO"/>
    <s v="CRA 13 N 20-65"/>
    <n v="3178543713"/>
    <s v="Rural"/>
    <m/>
    <x v="0"/>
    <x v="7"/>
    <s v="NARIÑO"/>
    <x v="7"/>
    <x v="7"/>
    <x v="7"/>
    <s v="I10X"/>
    <m/>
    <m/>
    <m/>
    <s v="Hipertension esencial (primaria)"/>
    <s v="Procedimiento"/>
    <n v="1"/>
    <n v="1903856"/>
    <s v="NITROGENO UREICO"/>
    <d v="2022-02-17T00:00:00"/>
    <n v="21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794258"/>
    <s v="CC1794258"/>
    <s v="JOSE"/>
    <s v="IGNACIO"/>
    <s v="RODRIGUEZ"/>
    <s v="DELGADO"/>
    <d v="1926-03-29T00:00:00"/>
    <n v="95"/>
    <n v="6"/>
    <s v="Persona mayor"/>
    <m/>
    <s v="Desplazamiento"/>
    <s v="Ninguno"/>
    <m/>
    <s v="Beneficiario"/>
    <m/>
    <s v="Sin discapacidad"/>
    <s v="Indígena"/>
    <s v="PASTO"/>
    <s v="CARRERA 35 # 14-45 ARANJUEZ APTO 601 B/"/>
    <n v="3173216311"/>
    <s v="Rural"/>
    <m/>
    <x v="0"/>
    <x v="7"/>
    <s v="NARIÑO"/>
    <x v="7"/>
    <x v="7"/>
    <x v="7"/>
    <s v="I10X"/>
    <m/>
    <m/>
    <m/>
    <s v="Hipertension esencial (primaria)"/>
    <s v="Procedimiento"/>
    <n v="1"/>
    <n v="1903859"/>
    <s v="POTASIO EN SUERO U OTROS FLUIDOS"/>
    <d v="2022-02-17T00:00:00"/>
    <n v="23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9885"/>
    <s v="CC12979885"/>
    <s v="CARLOS"/>
    <s v="ORLANDO"/>
    <s v="GOYES"/>
    <s v="LUNA"/>
    <d v="1963-01-28T00:00:00"/>
    <n v="58"/>
    <n v="5"/>
    <s v="Adultez"/>
    <m/>
    <s v="Desplazamiento"/>
    <s v="Ninguno"/>
    <m/>
    <s v="Cotizante docente"/>
    <m/>
    <s v="Sin discapacidad"/>
    <s v="Indígena"/>
    <s v="PASTO"/>
    <s v="Condominio los Andes Manzana N casa 16 B/ Los Ande"/>
    <n v="3188029299"/>
    <s v="Rural"/>
    <m/>
    <x v="0"/>
    <x v="7"/>
    <s v="NARIÑO"/>
    <x v="7"/>
    <x v="7"/>
    <x v="7"/>
    <s v="I10X"/>
    <m/>
    <m/>
    <m/>
    <s v="Hipertension esencial (primaria)"/>
    <s v="Procedimiento"/>
    <n v="1"/>
    <n v="1903815"/>
    <s v="COLESTEROL DE ALTA DENSIDAD"/>
    <d v="2022-02-17T00:00:00"/>
    <n v="23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1223"/>
    <s v="CC30731223"/>
    <s v="CARMEN"/>
    <s v="ALICIA"/>
    <s v="TELLO"/>
    <s v="MONTENEGRO"/>
    <d v="1965-08-05T00:00:00"/>
    <n v="56"/>
    <n v="5"/>
    <s v="Adultez"/>
    <m/>
    <s v="Desplazamiento"/>
    <s v="Ninguno"/>
    <m/>
    <s v="Cotizante docente"/>
    <m/>
    <s v="Sin discapacidad"/>
    <s v="Indígena"/>
    <s v="PASTO"/>
    <s v="CALLE 17 No 5 E 24 B/ LORENZO B/"/>
    <n v="7302686"/>
    <s v="Rural"/>
    <m/>
    <x v="0"/>
    <x v="13"/>
    <s v="NARIÑO"/>
    <x v="13"/>
    <x v="13"/>
    <x v="13"/>
    <s v="I10X"/>
    <m/>
    <m/>
    <m/>
    <s v="Hipertension esencial (primaria)"/>
    <s v="Procedimiento"/>
    <n v="1"/>
    <n v="1890201"/>
    <s v="CONSULTA DE PRIMERA VEZ POR MEDICINA GENERAL"/>
    <d v="2022-02-11T00:00:00"/>
    <n v="5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4360580"/>
    <s v="CC4360580"/>
    <s v="FELIPE"/>
    <m/>
    <s v="ESPINOSA"/>
    <s v="VIVEROS"/>
    <d v="1929-10-29T00:00:00"/>
    <n v="92"/>
    <n v="6"/>
    <s v="Persona mayor"/>
    <m/>
    <s v="Desplazamiento"/>
    <s v="Ninguno"/>
    <m/>
    <s v="Beneficiario"/>
    <m/>
    <s v="Sin discapacidad"/>
    <s v="Indígena"/>
    <s v="PASTO"/>
    <s v="CRA 2 CALLE 19 CASA 114 EL TEJAR"/>
    <n v="3168723465"/>
    <s v="Rural"/>
    <m/>
    <x v="0"/>
    <x v="13"/>
    <s v="NARIÑO"/>
    <x v="13"/>
    <x v="13"/>
    <x v="13"/>
    <s v="I10X"/>
    <m/>
    <m/>
    <m/>
    <s v="Hipertension esencial (primaria)"/>
    <s v="Medicamento"/>
    <n v="1"/>
    <s v="20066117-11"/>
    <s v="ESOMEPRAZOL 20 MG"/>
    <d v="2022-02-11T00:00:00"/>
    <n v="64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2954262"/>
    <s v="CC12954262"/>
    <s v="LUIS"/>
    <s v="EDUARDO"/>
    <s v="ASTAIZA"/>
    <s v="RODRIGUEZ"/>
    <d v="1949-09-30T00:00:00"/>
    <n v="72"/>
    <n v="6"/>
    <s v="Persona mayor"/>
    <m/>
    <s v="Desplazamiento"/>
    <s v="Ninguno"/>
    <m/>
    <s v="Cotizante Pensionado"/>
    <m/>
    <s v="Sin discapacidad"/>
    <s v="Indígena"/>
    <s v="PASTO"/>
    <s v="CALLE14#27-30 APTO 503 BOMBONA"/>
    <n v="3174249335"/>
    <s v="Rural"/>
    <m/>
    <x v="0"/>
    <x v="13"/>
    <s v="NARIÑO"/>
    <x v="13"/>
    <x v="13"/>
    <x v="13"/>
    <s v="I10X"/>
    <m/>
    <m/>
    <m/>
    <s v="Hipertension esencial (primaria)"/>
    <s v="Medicamento"/>
    <n v="1"/>
    <s v="19936296-08"/>
    <s v="ACIDO ACETILSALICILICO 100 MG"/>
    <d v="2022-02-11T00:00:00"/>
    <n v="8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78861"/>
    <s v="CC27478861"/>
    <s v="CIELO"/>
    <s v="YOLANDA"/>
    <s v="RODRIGUEZ"/>
    <s v="MARTINEZ"/>
    <d v="1955-01-21T00:00:00"/>
    <n v="66"/>
    <n v="6"/>
    <s v="Persona mayor"/>
    <m/>
    <s v="Desplazamiento"/>
    <s v="Ninguno"/>
    <m/>
    <s v="Cotizante docente"/>
    <m/>
    <s v="Sin discapacidad"/>
    <s v="Indígena"/>
    <s v="PASTO"/>
    <s v="MZ B CASA 97 SANTA MONICA"/>
    <n v="3128411445"/>
    <s v="Rural"/>
    <m/>
    <x v="0"/>
    <x v="13"/>
    <s v="NARIÑO"/>
    <x v="13"/>
    <x v="13"/>
    <x v="13"/>
    <s v="I10X"/>
    <m/>
    <m/>
    <m/>
    <s v="Hipertension esencial (primaria)"/>
    <s v="Medicamento"/>
    <n v="1"/>
    <s v="34162-09"/>
    <s v="HIDROCLOROTIAZIDA 25 MG"/>
    <d v="2022-02-11T00:00:00"/>
    <n v="11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45782"/>
    <s v="CC27245782"/>
    <s v="MARIA"/>
    <s v="PASTORA"/>
    <s v="MONTENEGRO"/>
    <s v="DE CHAVES"/>
    <d v="1943-06-24T00:00:00"/>
    <n v="78"/>
    <n v="6"/>
    <s v="Persona mayor"/>
    <m/>
    <s v="Desplazamiento"/>
    <s v="Ninguno"/>
    <m/>
    <s v="Beneficiario"/>
    <m/>
    <s v="Sin discapacidad"/>
    <s v="Indígena"/>
    <s v="PASTO"/>
    <s v="MZ B CS 5 NORMANDIA"/>
    <n v="7329340"/>
    <s v="Rural"/>
    <m/>
    <x v="0"/>
    <x v="13"/>
    <s v="NARIÑO"/>
    <x v="13"/>
    <x v="13"/>
    <x v="13"/>
    <s v="I10X"/>
    <m/>
    <m/>
    <m/>
    <s v="Hipertension esencial (primaria)"/>
    <s v="Medicamento"/>
    <n v="1"/>
    <s v="20062603-22"/>
    <s v="TENSOFARÂ® 50 MG TABLETAS"/>
    <d v="2022-02-11T00:00:00"/>
    <n v="26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86751"/>
    <s v="CC27486751"/>
    <s v="FLOR"/>
    <s v="ALBA"/>
    <s v="QUELAL"/>
    <s v="TREJO"/>
    <d v="1960-02-06T00:00:00"/>
    <n v="61"/>
    <n v="6"/>
    <s v="Persona mayor"/>
    <m/>
    <s v="Desplazamiento"/>
    <s v="Ninguno"/>
    <m/>
    <s v="Cotizante docente"/>
    <m/>
    <s v="Sin discapacidad"/>
    <s v="Indígena"/>
    <s v="PASTO"/>
    <s v="CRA 24 No 13 - 46 CASA 5 CONDOMINIO MONTECARLO"/>
    <n v="3218510926"/>
    <s v="Rural"/>
    <m/>
    <x v="0"/>
    <x v="13"/>
    <s v="NARIÑO"/>
    <x v="13"/>
    <x v="13"/>
    <x v="13"/>
    <s v="I10X"/>
    <m/>
    <m/>
    <m/>
    <s v="Hipertension esencial (primaria)"/>
    <s v="Medicamento"/>
    <n v="1"/>
    <s v="20085383-15"/>
    <s v="ATORVASTATINATABLETASRECUBIERTASPOR 40 MG"/>
    <d v="2022-02-11T00:00:00"/>
    <n v="2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32433"/>
    <s v="CC27332433"/>
    <s v="YOLANDA"/>
    <s v="MAGDALENA"/>
    <s v="REVELO"/>
    <s v="VILLOTA"/>
    <d v="1956-08-26T00:00:00"/>
    <n v="65"/>
    <n v="6"/>
    <s v="Persona mayor"/>
    <m/>
    <s v="Desplazamiento"/>
    <s v="Ninguno"/>
    <m/>
    <s v="Cotizante docente"/>
    <m/>
    <s v="Con discapacidad"/>
    <s v="Indígena"/>
    <s v="PASTO"/>
    <s v="MZ 18 CS 4 TAMASAGRA 1 ETAPA B/ TAMASAGRA 1 ETAPA"/>
    <n v="3014216423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5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93508"/>
    <s v="CC27293508"/>
    <s v="FANNY"/>
    <s v="AMIRA"/>
    <s v="BENAVIDES"/>
    <s v="MARTINEZ"/>
    <d v="1944-11-28T00:00:00"/>
    <n v="77"/>
    <n v="6"/>
    <s v="Persona mayor"/>
    <m/>
    <s v="Desplazamiento"/>
    <s v="Ninguno"/>
    <m/>
    <s v="Cotizante docente"/>
    <m/>
    <s v="Con discapacidad"/>
    <s v="Indígena"/>
    <s v="PASTO"/>
    <s v="CALLE 16 B N 43-09 LA COLINA"/>
    <n v="3014164926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9817697"/>
    <s v="CC59817697"/>
    <s v="MARIANITA"/>
    <s v="DE JESUS"/>
    <s v="CERON"/>
    <s v="ROSERO"/>
    <d v="1970-06-02T00:00:00"/>
    <n v="51"/>
    <n v="5"/>
    <s v="Adultez"/>
    <m/>
    <s v="Desplazamiento"/>
    <s v="Ninguno"/>
    <m/>
    <s v="Beneficiario"/>
    <m/>
    <s v="Con discapacidad"/>
    <s v="Indígena"/>
    <s v="PASTO"/>
    <s v="MZ 8 C 21 STA MARIA"/>
    <n v="3127052807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3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8064"/>
    <s v="CC30728064"/>
    <s v="CARMEN"/>
    <s v="DEL SOCORRO"/>
    <s v="ENRIQUEZ"/>
    <m/>
    <d v="1961-06-26T00:00:00"/>
    <n v="60"/>
    <n v="6"/>
    <s v="Persona mayor"/>
    <m/>
    <s v="Desplazamiento"/>
    <s v="Ninguno"/>
    <m/>
    <s v="Cotizante docente"/>
    <m/>
    <s v="Con discapacidad"/>
    <s v="Indígena"/>
    <s v="PASTO"/>
    <s v="CRA 24 - 4 SUR 15 BARRIO MIJITAYO apto 806 torre 1"/>
    <n v="3012946777"/>
    <s v="Rural"/>
    <m/>
    <x v="0"/>
    <x v="13"/>
    <s v="NARIÑO"/>
    <x v="13"/>
    <x v="13"/>
    <x v="13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13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02845"/>
    <s v="CC30702845"/>
    <s v="JAVIERA"/>
    <s v="LUCRECIA"/>
    <s v="BENAVIDES"/>
    <s v="DE LOPEZ"/>
    <d v="1950-11-11T00:00:00"/>
    <n v="71"/>
    <n v="6"/>
    <s v="Persona mayor"/>
    <m/>
    <s v="Desplazamiento"/>
    <s v="Ninguno"/>
    <m/>
    <s v="Beneficiario"/>
    <m/>
    <s v="Con discapacidad"/>
    <s v="Indígena"/>
    <s v="PASTO"/>
    <s v="CRA 24 No 2A - 72 BARRIO CAPUSIGRA"/>
    <n v="3187824536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3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71471"/>
    <s v="CC27171471"/>
    <s v="DOLORES"/>
    <s v="PAULINA"/>
    <s v="PERUGACHE"/>
    <s v="DE HERRERA"/>
    <d v="1940-08-15T00:00:00"/>
    <n v="81"/>
    <n v="6"/>
    <s v="Persona mayor"/>
    <m/>
    <s v="Desplazamiento"/>
    <s v="Ninguno"/>
    <m/>
    <s v="Cotizante docente"/>
    <m/>
    <s v="Con discapacidad"/>
    <s v="Indígena"/>
    <s v="PASTO"/>
    <s v="CL12 BIS 29-46 SAN IGNACIO"/>
    <n v="3014166173"/>
    <s v="Rural"/>
    <m/>
    <x v="0"/>
    <x v="9"/>
    <s v="NARIÑO"/>
    <x v="9"/>
    <x v="9"/>
    <x v="9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4T00:00:00"/>
    <n v="16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2732"/>
    <s v="CC30712732"/>
    <s v="GLORIA"/>
    <s v="DEL CARMEN"/>
    <s v="MEDICIS"/>
    <s v="BENAVIDES"/>
    <d v="1956-11-02T00:00:00"/>
    <n v="65"/>
    <n v="6"/>
    <s v="Persona mayor"/>
    <m/>
    <s v="Desplazamiento"/>
    <s v="Ninguno"/>
    <m/>
    <s v="Cotizante docente"/>
    <m/>
    <s v="Con discapacidad"/>
    <s v="Indígena"/>
    <s v="PASTO"/>
    <s v="call 13 n 39-30 castellana balc torr 1 apa 1004"/>
    <n v="3005697813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21T00:00:00"/>
    <n v="19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25717"/>
    <s v="CC27225717"/>
    <s v="CELIDA"/>
    <s v="LEONOR"/>
    <s v="PALACIOS"/>
    <s v="DE VILLAREAL"/>
    <d v="1930-12-31T00:00:00"/>
    <n v="91"/>
    <n v="6"/>
    <s v="Persona mayor"/>
    <m/>
    <s v="Desplazamiento"/>
    <s v="Ninguno"/>
    <m/>
    <s v="Beneficiario"/>
    <m/>
    <s v="Con discapacidad"/>
    <s v="Indígena"/>
    <s v="PASTO"/>
    <s v="PASTO"/>
    <n v="3117132057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2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0634"/>
    <s v="CC12960634"/>
    <s v="JAIME"/>
    <s v="GUILLERMO"/>
    <s v="MORENO"/>
    <s v="BUSTOS"/>
    <d v="1953-12-31T00:00:00"/>
    <n v="68"/>
    <n v="6"/>
    <s v="Persona mayor"/>
    <m/>
    <s v="Desplazamiento"/>
    <s v="Ninguno"/>
    <m/>
    <s v="Cotizante docente"/>
    <m/>
    <s v="Con discapacidad"/>
    <s v="Indígena"/>
    <s v="PASTO"/>
    <s v="CL 18B No 8E-25 URBANIZACION LA PAZ B/ Urbanizaci?"/>
    <n v="7304571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4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93860"/>
    <s v="CC27293860"/>
    <s v="MARIA"/>
    <s v="LUCIDALIA"/>
    <s v="DELGADO"/>
    <s v="ASTAIZA"/>
    <d v="1949-01-08T00:00:00"/>
    <n v="72"/>
    <n v="6"/>
    <s v="Persona mayor"/>
    <m/>
    <s v="Desplazamiento"/>
    <s v="Ninguno"/>
    <m/>
    <s v="Beneficiario"/>
    <m/>
    <s v="Con discapacidad"/>
    <s v="Indígena"/>
    <s v="PASTO"/>
    <s v="CL 26E N 22-11 LA LOMITA"/>
    <n v="3175314732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6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798884"/>
    <s v="CC1798884"/>
    <s v="CASTULO"/>
    <s v="FELIX"/>
    <s v="ENRIQUEZ"/>
    <s v="MIDEROS"/>
    <d v="1937-10-13T00:00:00"/>
    <n v="84"/>
    <n v="6"/>
    <s v="Persona mayor"/>
    <m/>
    <s v="Desplazamiento"/>
    <s v="Ninguno"/>
    <m/>
    <s v="Beneficiario"/>
    <m/>
    <s v="Con discapacidad"/>
    <s v="Indígena"/>
    <s v="PASTO"/>
    <s v="CLL 20 No 20A - 44 PANADERIA B/"/>
    <n v="7219042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0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833183"/>
    <s v="CC59833183"/>
    <s v="MARTHA"/>
    <s v="LILIANA"/>
    <s v="ROMO"/>
    <s v="ROSERO"/>
    <d v="1975-01-15T00:00:00"/>
    <n v="46"/>
    <n v="5"/>
    <s v="Adultez"/>
    <m/>
    <s v="Desplazamiento"/>
    <s v="Ninguno"/>
    <m/>
    <s v="Cotizante docente"/>
    <m/>
    <s v="Con discapacidad"/>
    <s v="Indígena"/>
    <s v="PASTO"/>
    <s v="CALLE 21 B No 15-94 BARRIO JAVERIANO"/>
    <n v="3128441706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12T00:00:00"/>
    <n v="44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2740"/>
    <s v="CC27422740"/>
    <s v="IRMA"/>
    <s v="FIDELIS"/>
    <s v="MONTENEGRO"/>
    <s v="DE RUALES"/>
    <d v="1950-05-29T00:00:00"/>
    <n v="71"/>
    <n v="6"/>
    <s v="Persona mayor"/>
    <m/>
    <s v="Desplazamiento"/>
    <s v="Ninguno"/>
    <m/>
    <s v="Cotizante docente"/>
    <m/>
    <s v="Con discapacidad"/>
    <s v="Indígena"/>
    <s v="PASTO"/>
    <s v="MANZANA A CASA 2 B/ AQUINE RESERVADO"/>
    <n v="3046785500"/>
    <s v="Rural"/>
    <m/>
    <x v="0"/>
    <x v="13"/>
    <s v="NARIÑO"/>
    <x v="13"/>
    <x v="13"/>
    <x v="13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6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6986"/>
    <s v="CC30706986"/>
    <s v="MARTHA"/>
    <s v="CECILIA"/>
    <s v="GUERRERO"/>
    <s v="ANDRADE"/>
    <d v="1953-11-11T00:00:00"/>
    <n v="68"/>
    <n v="6"/>
    <s v="Persona mayor"/>
    <m/>
    <s v="Desplazamiento"/>
    <s v="Ninguno"/>
    <m/>
    <s v="Cotizante docente"/>
    <m/>
    <s v="Con discapacidad"/>
    <s v="Indígena"/>
    <s v="PASTO"/>
    <s v="MZ 9 CASA 4 URBANIZACION LA FLORIDA B/"/>
    <n v="3206853033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09T00:00:00"/>
    <n v="30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82225"/>
    <s v="CC12982225"/>
    <s v="GABRIEL"/>
    <s v="ARTURO"/>
    <s v="CHAVES"/>
    <s v="VALLEJO"/>
    <d v="1964-08-26T00:00:00"/>
    <n v="57"/>
    <n v="5"/>
    <s v="Adultez"/>
    <m/>
    <s v="Desplazamiento"/>
    <s v="Ninguno"/>
    <m/>
    <s v="Cotizante docente"/>
    <m/>
    <s v="Con discapacidad"/>
    <s v="Indígena"/>
    <s v="PASTO"/>
    <s v="BLOQUE 6 APTO 301 SUMATAMBO"/>
    <n v="3172499318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4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5481554"/>
    <s v="CC25481554"/>
    <s v="INES"/>
    <s v="LASTENIA"/>
    <s v="ENRIQUEZ"/>
    <s v="DE ERAZO"/>
    <d v="1947-01-21T00:00:00"/>
    <n v="74"/>
    <n v="6"/>
    <s v="Persona mayor"/>
    <m/>
    <s v="Desplazamiento"/>
    <s v="Ninguno"/>
    <m/>
    <s v="Beneficiario"/>
    <m/>
    <s v="Con discapacidad"/>
    <s v="Indígena"/>
    <s v="PASTO"/>
    <s v="Carrera 30a #13-86 apto 202 B/ San ignacio"/>
    <n v="3145796871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02T00:00:00"/>
    <n v="2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39067"/>
    <s v="CC27239067"/>
    <s v="JOSEFINA"/>
    <m/>
    <s v="TAPIA"/>
    <s v="GOYES"/>
    <d v="1936-09-04T00:00:00"/>
    <n v="85"/>
    <n v="6"/>
    <s v="Persona mayor"/>
    <m/>
    <s v="Desplazamiento"/>
    <s v="Ninguno"/>
    <m/>
    <s v="Beneficiario"/>
    <m/>
    <s v="Con discapacidad"/>
    <s v="Indígena"/>
    <s v="PASTO"/>
    <s v="SAN FRANCISCO DE JONGOVITO"/>
    <n v="3165055348"/>
    <s v="Rural"/>
    <m/>
    <x v="0"/>
    <x v="16"/>
    <s v="NARIÑO"/>
    <x v="16"/>
    <x v="16"/>
    <x v="16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8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825538"/>
    <s v="CC59825538"/>
    <s v="GLADYS"/>
    <s v="DEL CARMEN"/>
    <s v="BACCA"/>
    <s v="SANTACRUZ"/>
    <d v="1974-04-22T00:00:00"/>
    <n v="47"/>
    <n v="5"/>
    <s v="Adultez"/>
    <m/>
    <s v="Desplazamiento"/>
    <s v="Ninguno"/>
    <m/>
    <s v="Cotizante docente"/>
    <m/>
    <s v="Con discapacidad"/>
    <s v="Indígena"/>
    <s v="PASTO"/>
    <s v="CLL 23C No 1 - 48 B/LA CAROLINA"/>
    <n v="3164240517"/>
    <s v="Rural"/>
    <m/>
    <x v="0"/>
    <x v="7"/>
    <s v="NARIÑO"/>
    <x v="7"/>
    <x v="7"/>
    <x v="7"/>
    <s v="I10X"/>
    <m/>
    <m/>
    <m/>
    <s v="Hipertension esencial (primaria)"/>
    <s v="Medicamento"/>
    <n v="1"/>
    <s v="19936296-08"/>
    <s v="ACIDO ACETILSALICILICO 100 MG"/>
    <d v="2022-02-08T00:00:00"/>
    <n v="7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01884"/>
    <s v="CC27301884"/>
    <s v="LUZ"/>
    <s v="EMILIA CONCEPCIÃ“N"/>
    <s v="NARVAEZ"/>
    <s v="FIGUEROA"/>
    <d v="1954-02-05T00:00:00"/>
    <n v="67"/>
    <n v="6"/>
    <s v="Persona mayor"/>
    <m/>
    <s v="Desplazamiento"/>
    <s v="Ninguno"/>
    <m/>
    <s v="Cotizante docente"/>
    <m/>
    <s v="Con discapacidad"/>
    <s v="Indígena"/>
    <s v="PASTO"/>
    <s v="CRA 39 No 7 - 09 B/MARILUZ 3"/>
    <n v="3148816641"/>
    <s v="Rural"/>
    <m/>
    <x v="0"/>
    <x v="7"/>
    <s v="NARIÑO"/>
    <x v="7"/>
    <x v="7"/>
    <x v="7"/>
    <s v="I10X"/>
    <m/>
    <m/>
    <m/>
    <s v="Hipertension esencial (primaria)"/>
    <s v="Medicamento"/>
    <n v="1"/>
    <s v="20085383-15"/>
    <s v="ATORVASTATINATABLETASRECUBIERTASPOR 40 MG"/>
    <d v="2022-02-08T00:00:00"/>
    <n v="35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0963"/>
    <s v="CC27070963"/>
    <s v="FANNY"/>
    <m/>
    <s v="ROSERO"/>
    <m/>
    <d v="1944-08-15T00:00:00"/>
    <n v="77"/>
    <n v="6"/>
    <s v="Persona mayor"/>
    <m/>
    <s v="Desplazamiento"/>
    <s v="Ninguno"/>
    <m/>
    <s v="Beneficiario"/>
    <m/>
    <s v="Con discapacidad"/>
    <s v="Indígena"/>
    <s v="PASTO"/>
    <s v="CRA 6E N 21A-39"/>
    <n v="3217712140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6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39573"/>
    <s v="CC98339573"/>
    <s v="JAIME"/>
    <s v="ALFONSO"/>
    <s v="BOLANOS"/>
    <s v="CAICEDO"/>
    <d v="1964-11-07T00:00:00"/>
    <n v="57"/>
    <n v="5"/>
    <s v="Adultez"/>
    <m/>
    <s v="Desplazamiento"/>
    <s v="Ninguno"/>
    <m/>
    <s v="Cotizante docente"/>
    <m/>
    <s v="Con discapacidad"/>
    <s v="Indígena"/>
    <s v="PASTO"/>
    <s v="CL 16A N 15-54 APTO 306 EDIF JUANCOP AIRE LIBRE"/>
    <n v="3117966169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5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199944"/>
    <s v="CC5199944"/>
    <s v="SEGUNDO"/>
    <s v="MOISES"/>
    <s v="CABRERA"/>
    <s v="AREVALO"/>
    <d v="1943-08-03T00:00:00"/>
    <n v="78"/>
    <n v="6"/>
    <s v="Persona mayor"/>
    <m/>
    <s v="Desplazamiento"/>
    <s v="Ninguno"/>
    <m/>
    <s v="Beneficiario"/>
    <m/>
    <s v="Con discapacidad"/>
    <s v="Indígena"/>
    <s v="PASTO"/>
    <s v="BLOQ C 1 APA121 VILLA VERGEL"/>
    <n v="3167086226"/>
    <s v="Rural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61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0489"/>
    <s v="CC27070489"/>
    <s v="ROSA"/>
    <s v="MARIA"/>
    <s v="ORTIZ"/>
    <s v="HERRERA"/>
    <d v="1942-02-02T00:00:00"/>
    <n v="79"/>
    <n v="6"/>
    <s v="Persona mayor"/>
    <m/>
    <s v="Desplazamiento"/>
    <s v="Ninguno"/>
    <m/>
    <s v="Cotizante docente"/>
    <m/>
    <s v="Sin discapacidad"/>
    <s v="Indígena"/>
    <s v="PASTO"/>
    <s v="CLL 10 No 26 - 201 B/LA AURORA B/ La Aurora"/>
    <n v="7213089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5T00:00:00"/>
    <n v="6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865049"/>
    <s v="CC1865049"/>
    <s v="LUIS"/>
    <s v="ANTONIO"/>
    <s v="ROSERO"/>
    <s v="MOREANO"/>
    <d v="1954-11-27T00:00:00"/>
    <n v="67"/>
    <n v="6"/>
    <s v="Persona mayor"/>
    <m/>
    <s v="Desplazamiento"/>
    <s v="Ninguno"/>
    <m/>
    <s v="Cotizante docente"/>
    <m/>
    <s v="Sin discapacidad"/>
    <s v="Indígena"/>
    <s v="PASTO"/>
    <s v="CLL 21F No 10 ESTE B - 05 B/CAICEDONIA"/>
    <n v="3154677189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4T00:00:00"/>
    <n v="23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52706"/>
    <s v="CC12952706"/>
    <s v="SOSIMO"/>
    <s v="RAUL"/>
    <s v="MANCHABAJOY"/>
    <s v="BRAVO"/>
    <d v="1948-02-28T00:00:00"/>
    <n v="73"/>
    <n v="6"/>
    <s v="Persona mayor"/>
    <m/>
    <s v="Desplazamiento"/>
    <s v="Ninguno"/>
    <m/>
    <s v="Beneficiario"/>
    <m/>
    <s v="Sin discapacidad"/>
    <s v="Indígena"/>
    <s v="PASTO"/>
    <s v="MZ 11 CASA 7 B/AGUALONGO"/>
    <n v="3208753451"/>
    <s v="Rural"/>
    <m/>
    <x v="0"/>
    <x v="11"/>
    <s v="NARIÑO"/>
    <x v="11"/>
    <x v="11"/>
    <x v="11"/>
    <s v="I10X"/>
    <m/>
    <m/>
    <m/>
    <s v="Hipertension esencial (primaria)"/>
    <s v="Medicamento"/>
    <n v="1"/>
    <s v="20080792-20"/>
    <s v="SULFATO FERROSO 300 MG TABLETAS RECUBIERTAS"/>
    <d v="2022-02-17T00:00:00"/>
    <n v="8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215"/>
    <s v="52215 - Córdoba"/>
    <s v="0,770801800163839"/>
    <s v="-77,3603297712646"/>
    <s v="Beneficiario"/>
    <s v="AC"/>
    <m/>
    <s v="CC"/>
    <n v="27166369"/>
    <s v="CC27166369"/>
    <s v="GLADYS"/>
    <s v="MARGOTH"/>
    <s v="MENDOZA"/>
    <s v="CHAVES"/>
    <d v="1947-09-04T00:00:00"/>
    <n v="74"/>
    <n v="6"/>
    <s v="Persona mayor"/>
    <m/>
    <s v="Desplazamiento"/>
    <s v="Ninguno"/>
    <m/>
    <s v="Beneficiario"/>
    <m/>
    <s v="Sin discapacidad"/>
    <s v="Indígena"/>
    <s v="CORDOBA"/>
    <s v="CL.4 N.21-19 LOS BALCONES"/>
    <n v="3184176244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0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4518"/>
    <s v="CC27074518"/>
    <s v="OLGA"/>
    <s v="INFABELIA"/>
    <s v="ESPAÑA"/>
    <s v="DE CAICEDO"/>
    <d v="1943-08-04T00:00:00"/>
    <n v="78"/>
    <n v="6"/>
    <s v="Persona mayor"/>
    <m/>
    <s v="Desplazamiento"/>
    <s v="Ninguno"/>
    <m/>
    <s v="Beneficiario"/>
    <m/>
    <s v="Sin discapacidad"/>
    <s v="Indígena"/>
    <s v="PASTO"/>
    <s v="CARRERA 34 A No. 17-72 B/MARIDIAZ B/"/>
    <n v="7311422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3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2483"/>
    <s v="CC27072483"/>
    <s v="LIDIA"/>
    <s v="ISABEL"/>
    <s v="VILLOTA"/>
    <s v="DE VILLOTA"/>
    <d v="1944-12-31T00:00:00"/>
    <n v="77"/>
    <n v="6"/>
    <s v="Persona mayor"/>
    <m/>
    <s v="Desplazamiento"/>
    <s v="Ninguno"/>
    <m/>
    <s v="Beneficiario"/>
    <m/>
    <s v="Sin discapacidad"/>
    <s v="Indígena"/>
    <s v="PASTO"/>
    <s v="CRA 38 N 12-07 B/ La Castellana"/>
    <n v="3182182579"/>
    <s v="Rural"/>
    <m/>
    <x v="0"/>
    <x v="10"/>
    <s v="NARIÑO"/>
    <x v="10"/>
    <x v="10"/>
    <x v="10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683"/>
    <s v="52683 - Sandoná"/>
    <s v="1,28810540885164"/>
    <s v="-77,4567006833746"/>
    <s v="Cotizante docente"/>
    <s v="AC"/>
    <m/>
    <s v="CC"/>
    <n v="5332173"/>
    <s v="CC5332173"/>
    <s v="NELSON"/>
    <s v="RAFAEL"/>
    <s v="CABRERA"/>
    <s v="CABRERA"/>
    <d v="1950-08-01T00:00:00"/>
    <n v="71"/>
    <n v="6"/>
    <s v="Persona mayor"/>
    <m/>
    <s v="Desplazamiento"/>
    <s v="Ninguno"/>
    <m/>
    <s v="Cotizante docente"/>
    <m/>
    <s v="Sin discapacidad"/>
    <s v="Indígena"/>
    <s v="SANDONA"/>
    <s v="MANZANA 3 CASA 3 B/ LOS LAURELES"/>
    <n v="3117697655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885"/>
    <s v="52885 - Yacuanquer"/>
    <s v="1,12554791555147"/>
    <s v="-77,4246756875739"/>
    <s v="Beneficiario"/>
    <s v="AC"/>
    <m/>
    <s v="CC"/>
    <n v="5379080"/>
    <s v="CC5379080"/>
    <s v="JOSE"/>
    <s v="MARIA"/>
    <s v="MEDINA"/>
    <m/>
    <d v="1939-04-06T00:00:00"/>
    <n v="82"/>
    <n v="6"/>
    <s v="Persona mayor"/>
    <m/>
    <s v="Desplazamiento"/>
    <s v="Ninguno"/>
    <m/>
    <s v="Beneficiario"/>
    <m/>
    <s v="Sin discapacidad"/>
    <s v="Indígena"/>
    <s v="YACUANQUER"/>
    <s v="CRA 3A N 11-13 SANTA CLARA B/"/>
    <n v="3136841731"/>
    <s v="Rural"/>
    <m/>
    <x v="0"/>
    <x v="7"/>
    <s v="NARIÑO"/>
    <x v="7"/>
    <x v="7"/>
    <x v="7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05T00:00:00"/>
    <n v="20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2372"/>
    <s v="CC5202372"/>
    <s v="LUIS"/>
    <s v="ALEJANDRO"/>
    <s v="MORENO"/>
    <s v="ROSERO"/>
    <d v="1945-12-31T00:00:00"/>
    <n v="76"/>
    <n v="6"/>
    <s v="Persona mayor"/>
    <m/>
    <s v="Desplazamiento"/>
    <s v="Ninguno"/>
    <m/>
    <s v="Cotizante docente"/>
    <m/>
    <s v="Sin discapacidad"/>
    <s v="Indígena"/>
    <s v="PASTO"/>
    <s v="CRA 34 No 8-114 ACACIAS B/ LAS ACACIAS"/>
    <n v="7237690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66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19109"/>
    <s v="CC27219109"/>
    <s v="MARIA"/>
    <s v="ILBA SENETH"/>
    <s v="BASANTE"/>
    <s v="CASTRO"/>
    <d v="1959-07-20T00:00:00"/>
    <n v="62"/>
    <n v="6"/>
    <s v="Persona mayor"/>
    <m/>
    <s v="Desplazamiento"/>
    <s v="Ninguno"/>
    <s v="Estudios Universitarios"/>
    <s v="Cotizante docente"/>
    <m/>
    <s v="Sin discapacidad"/>
    <s v="Indígena"/>
    <s v="PASTO"/>
    <s v="MZ D CASA 10 B/CIUDAD JARDIN B/ Ciudad jardin"/>
    <n v="3233035420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8T00:00:00"/>
    <n v="22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27217965"/>
    <s v="CC27217965"/>
    <s v="AYDA"/>
    <s v="MARINA"/>
    <s v="BASTIDAS"/>
    <s v="DE JIMENEZ"/>
    <d v="1943-09-02T00:00:00"/>
    <n v="78"/>
    <n v="6"/>
    <s v="Persona mayor"/>
    <m/>
    <s v="Desplazamiento"/>
    <s v="Ninguno"/>
    <s v="Estudios Universitarios"/>
    <s v="Sustituto Pensional"/>
    <m/>
    <s v="Sin discapacidad"/>
    <s v="Indígena"/>
    <s v="PASTO"/>
    <s v="CL 21E No 11E-34"/>
    <n v="3188811890"/>
    <s v="Rural"/>
    <m/>
    <x v="0"/>
    <x v="8"/>
    <s v="NARIÑO"/>
    <x v="8"/>
    <x v="8"/>
    <x v="8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1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9026"/>
    <s v="CC30709026"/>
    <s v="AURA"/>
    <s v="RUTH"/>
    <s v="ROMO"/>
    <s v="RODRIGUEZ"/>
    <d v="1957-04-11T00:00:00"/>
    <n v="64"/>
    <n v="6"/>
    <s v="Persona mayor"/>
    <s v="Población en Condición de Desplazamiento"/>
    <s v="Desplazamiento"/>
    <s v="Perdida de Bienes Muebles o Inmuebles"/>
    <s v="Estudios Universitarios"/>
    <s v="Cotizante docente"/>
    <m/>
    <s v="Con discapacidad"/>
    <s v="Indígena"/>
    <s v="PASTO"/>
    <s v="MZ B CASA 3 CONDOMINIO ACHALAY"/>
    <n v="3156073328"/>
    <s v="Rural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5T00:00:00"/>
    <n v="5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0637"/>
    <s v="CC27430637"/>
    <s v="ELSY"/>
    <s v="IMELDA DEL CARMEN"/>
    <s v="RODRIGUEZ"/>
    <s v="DE ERASO"/>
    <d v="1943-08-06T00:00:00"/>
    <n v="78"/>
    <n v="6"/>
    <s v="Persona mayor"/>
    <m/>
    <s v="Desplazamiento"/>
    <s v="Ninguno"/>
    <s v="Estudios Universitarios"/>
    <s v="Cotizante docente"/>
    <m/>
    <s v="Con discapacidad"/>
    <s v="Indígena"/>
    <s v="PASTO"/>
    <s v="CRA 32 N 11A-18"/>
    <n v="3017357041"/>
    <s v="Rural"/>
    <m/>
    <x v="0"/>
    <x v="9"/>
    <s v="NARIÑO"/>
    <x v="9"/>
    <x v="9"/>
    <x v="9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4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5090"/>
    <s v="CC27075090"/>
    <s v="BERTHA"/>
    <s v="NIDIA"/>
    <s v="CORDOBA"/>
    <s v="DE MUNOZ"/>
    <d v="1946-07-12T00:00:00"/>
    <n v="75"/>
    <n v="6"/>
    <s v="Persona mayor"/>
    <m/>
    <s v="Desplazamiento"/>
    <s v="Ninguno"/>
    <s v="Estudios Universitarios"/>
    <s v="Cotizante docente"/>
    <m/>
    <s v="Con discapacidad"/>
    <s v="Indígena"/>
    <s v="PASTO"/>
    <s v="CALLE 20 N. 32A-04 B/ Morazurco"/>
    <n v="7223750"/>
    <s v="Rural"/>
    <m/>
    <x v="0"/>
    <x v="9"/>
    <s v="NARIÑO"/>
    <x v="9"/>
    <x v="9"/>
    <x v="9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03T00:00:00"/>
    <n v="46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418"/>
    <s v="52418 - Los Andes"/>
    <s v="1,67260126942862"/>
    <s v="-77,7105444874457"/>
    <s v="Cotizante docente"/>
    <s v="AC"/>
    <m/>
    <s v="CC"/>
    <n v="27306904"/>
    <s v="CC27306904"/>
    <s v="ODILA"/>
    <s v="CECILIA"/>
    <s v="CAICEDO"/>
    <s v="DE APRAEZ"/>
    <d v="1941-08-15T00:00:00"/>
    <n v="80"/>
    <n v="6"/>
    <s v="Persona mayor"/>
    <m/>
    <s v="Desplazamiento"/>
    <s v="Ninguno"/>
    <s v="Estudios Universitarios"/>
    <s v="Cotizante docente"/>
    <m/>
    <s v="Con discapacidad"/>
    <s v="Indígena"/>
    <s v="Los Andes"/>
    <s v="Manzana E casa 9. Barrio Niza. 1. B/"/>
    <n v="3113366166"/>
    <s v="Rural"/>
    <m/>
    <x v="0"/>
    <x v="8"/>
    <s v="NARIÑO"/>
    <x v="8"/>
    <x v="8"/>
    <x v="8"/>
    <s v="I10X"/>
    <s v="E119"/>
    <m/>
    <m/>
    <s v="Hipertension esencial (primaria)"/>
    <s v="Medicamento"/>
    <n v="1"/>
    <s v="19936296-08"/>
    <s v="ACIDO ACETILSALICILICO 100 MG"/>
    <d v="2022-02-05T00:00:00"/>
    <n v="15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19394"/>
    <s v="CC5219394"/>
    <s v="MANUEL"/>
    <s v="ENRIQUE"/>
    <s v="CABEZAS"/>
    <s v="BENAVIDES"/>
    <d v="1949-09-29T00:00:00"/>
    <n v="72"/>
    <n v="6"/>
    <s v="Persona mayor"/>
    <m/>
    <s v="Desplazamiento"/>
    <s v="Ninguno"/>
    <s v="Estudios Universitarios"/>
    <s v="Beneficiario"/>
    <m/>
    <s v="Con discapacidad"/>
    <s v="Indígena"/>
    <s v="PASTO"/>
    <s v="CRA 21 Nº 8-15 VILLA LUCIA"/>
    <n v="3174330397"/>
    <s v="Rural"/>
    <m/>
    <x v="0"/>
    <x v="8"/>
    <s v="NARIÑO"/>
    <x v="8"/>
    <x v="8"/>
    <x v="8"/>
    <s v="I10X"/>
    <m/>
    <m/>
    <m/>
    <s v="Hipertension esencial (primaria)"/>
    <s v="Medicamento"/>
    <n v="1"/>
    <s v="20086955-04"/>
    <s v="CARVEDILOL 6.25 MG TABLETAS RECUBIERTAS."/>
    <d v="2022-02-05T00:00:00"/>
    <n v="13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8977"/>
    <s v="CC30708977"/>
    <s v="MARTHA"/>
    <s v="FABIOLA"/>
    <s v="PAZ"/>
    <s v="DORADO"/>
    <d v="1955-07-24T00:00:00"/>
    <n v="66"/>
    <n v="6"/>
    <s v="Persona mayor"/>
    <m/>
    <s v="Desplazamiento"/>
    <s v="Ninguno"/>
    <s v="Estudios Universitarios"/>
    <s v="Cotizante docente"/>
    <m/>
    <s v="Con discapacidad"/>
    <s v="Indígena"/>
    <s v="PASTO"/>
    <s v="CRA 36 N 14-31 CONDOMINIO EL PORTA AV PANAMERICANA"/>
    <n v="3014168831"/>
    <s v="Rural"/>
    <m/>
    <x v="0"/>
    <x v="8"/>
    <s v="NARIÑO"/>
    <x v="8"/>
    <x v="8"/>
    <x v="8"/>
    <s v="I10X"/>
    <m/>
    <m/>
    <m/>
    <s v="Hipertension esencial (primaria)"/>
    <s v="Medicamento"/>
    <n v="1"/>
    <s v="20085383-15"/>
    <s v="ATORVASTATINATABLETASRECUBIERTASPOR 40 MG"/>
    <d v="2022-02-05T00:00:00"/>
    <n v="50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3979"/>
    <s v="CC30703979"/>
    <s v="LOURDES"/>
    <s v="AMPARO"/>
    <s v="GOMEZ"/>
    <s v="BETANCOURT"/>
    <d v="1952-12-24T00:00:00"/>
    <n v="69"/>
    <n v="6"/>
    <s v="Persona mayor"/>
    <m/>
    <s v="Desplazamiento"/>
    <s v="Ninguno"/>
    <s v="Estudios Universitarios"/>
    <s v="Cotizante docente"/>
    <m/>
    <s v="Con discapacidad"/>
    <s v="Indígena"/>
    <s v="PASTO"/>
    <s v="Calle 12A # 32-58 edif Austral VI apto7 B/ San ig"/>
    <n v="3103820169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2T00:00:00"/>
    <n v="8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6997121"/>
    <s v="CC36997121"/>
    <s v="ZOILA"/>
    <s v="EUNICE"/>
    <s v="CHAMORRO"/>
    <s v="RAMIREZ"/>
    <d v="1962-09-14T00:00:00"/>
    <n v="59"/>
    <n v="5"/>
    <s v="Adultez"/>
    <m/>
    <s v="Desplazamiento"/>
    <s v="Ninguno"/>
    <s v="Estudios Universitarios"/>
    <s v="Cotizante docente"/>
    <m/>
    <s v="Con discapacidad"/>
    <s v="Indígena"/>
    <s v="PASTO"/>
    <s v="Carrera 39 No. 21-13 Edificio Vitra 39 Apartamento"/>
    <n v="3012792396"/>
    <s v="Rural"/>
    <m/>
    <x v="0"/>
    <x v="7"/>
    <s v="NARIÑO"/>
    <x v="7"/>
    <x v="7"/>
    <x v="7"/>
    <s v="I10X"/>
    <s v="E119"/>
    <m/>
    <m/>
    <s v="Hipertension esencial (primaria)"/>
    <s v="Procedimiento"/>
    <n v="1"/>
    <n v="1895004"/>
    <s v="MONITOREO AMBULATORIO DE PRESION ARTERIAL SISTEMICA"/>
    <d v="2022-02-16T00:00:00"/>
    <n v="4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4056"/>
    <s v="CC30704056"/>
    <s v="MERCEDES"/>
    <m/>
    <s v="ROSERO"/>
    <s v="BASTIDAS"/>
    <d v="1949-03-30T00:00:00"/>
    <n v="72"/>
    <n v="6"/>
    <s v="Persona mayor"/>
    <m/>
    <s v="Desplazamiento"/>
    <s v="Ninguno"/>
    <s v="Estudios Primarios"/>
    <s v="Cotizante docente"/>
    <m/>
    <s v="Con discapacidad"/>
    <s v="Indígena"/>
    <s v="PASTO"/>
    <s v="CALLE 12A 32 15 Edificio Loyola 32 Apto 504 B/ S"/>
    <n v="7374840"/>
    <s v="Rural"/>
    <m/>
    <x v="0"/>
    <x v="16"/>
    <s v="NARIÑO"/>
    <x v="16"/>
    <x v="16"/>
    <x v="16"/>
    <s v="I10X"/>
    <m/>
    <m/>
    <m/>
    <s v="Hipertension esencial (primaria)"/>
    <s v="Procedimiento"/>
    <n v="1"/>
    <n v="1903818"/>
    <s v="COLESTEROL TOTAL"/>
    <d v="2022-02-09T00:00:00"/>
    <n v="4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08101"/>
    <s v="CC27108101"/>
    <s v="ESMERALDA"/>
    <m/>
    <s v="LUCERO"/>
    <s v="ZAMBRANO"/>
    <d v="1962-03-14T00:00:00"/>
    <n v="59"/>
    <n v="5"/>
    <s v="Adultez"/>
    <s v="Población en Condición de Desplazamiento"/>
    <s v="Desplazamiento"/>
    <s v="Perdida de Bienes Muebles o Inmuebles"/>
    <s v="Estudios Universitarios"/>
    <s v="Cotizante docente"/>
    <m/>
    <s v="Con discapacidad"/>
    <s v="Indígena"/>
    <s v="PASTO"/>
    <s v="MANZANA 10 CASA 6 VILLA VERGEL"/>
    <n v="3176475351"/>
    <s v="Rural"/>
    <m/>
    <x v="0"/>
    <x v="16"/>
    <s v="NARIÑO"/>
    <x v="16"/>
    <x v="16"/>
    <x v="16"/>
    <s v="I10X"/>
    <m/>
    <m/>
    <m/>
    <s v="Hipertension esencial (primaria)"/>
    <s v="Procedimiento"/>
    <n v="1"/>
    <n v="1903895"/>
    <s v="CREATININA EN SUERO U OTROS FLUIDOS"/>
    <d v="2022-02-09T00:00:00"/>
    <n v="48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16525"/>
    <s v="CC30716525"/>
    <s v="MIRTHA"/>
    <s v="ROSA"/>
    <s v="DIAZ"/>
    <s v="MARTINEZ"/>
    <d v="1956-01-12T00:00:00"/>
    <n v="65"/>
    <n v="6"/>
    <s v="Persona mayor"/>
    <m/>
    <s v="Desplazamiento"/>
    <s v="Ninguno"/>
    <s v="Estudios Universitarios"/>
    <s v="Beneficiario"/>
    <m/>
    <s v="Con discapacidad"/>
    <s v="Indígena"/>
    <s v="PASTO"/>
    <s v="CALLE 22 No21-58 CASA 9 B/EL PORTALITO"/>
    <n v="7230879"/>
    <s v="Rural"/>
    <m/>
    <x v="0"/>
    <x v="16"/>
    <s v="NARIÑO"/>
    <x v="16"/>
    <x v="16"/>
    <x v="16"/>
    <s v="I10X"/>
    <s v="E119"/>
    <m/>
    <m/>
    <s v="Hipertension esencial (primaria)"/>
    <s v="Procedimiento"/>
    <n v="1"/>
    <n v="1903868"/>
    <s v="TRIGLICERIDOS"/>
    <d v="2022-02-09T00:00:00"/>
    <n v="1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4964"/>
    <s v="CC12964964"/>
    <s v="JORGE"/>
    <s v="OLMEDO"/>
    <s v="PARRA"/>
    <m/>
    <d v="1955-08-15T00:00:00"/>
    <n v="66"/>
    <n v="6"/>
    <s v="Persona mayor"/>
    <m/>
    <s v="Desplazamiento"/>
    <s v="Ninguno"/>
    <s v="Estudios Primarios"/>
    <s v="Cotizante docente"/>
    <m/>
    <s v="Con discapacidad"/>
    <s v="Indígena"/>
    <s v="PASTO"/>
    <s v="DIAG 16D No 1 - 82 B/MIRAFLORES B/"/>
    <n v="327413158"/>
    <s v="Rural"/>
    <m/>
    <x v="0"/>
    <x v="16"/>
    <s v="NARIÑO"/>
    <x v="16"/>
    <x v="16"/>
    <x v="16"/>
    <s v="I10X"/>
    <m/>
    <m/>
    <m/>
    <s v="Hipertension esencial (primaria)"/>
    <s v="Procedimiento"/>
    <n v="1"/>
    <n v="1904902"/>
    <s v="HORMONA ESTIMULANTE DEL TIROIDES"/>
    <d v="2022-02-09T00:00:00"/>
    <n v="22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9831953"/>
    <s v="CC59831953"/>
    <s v="CONSTANZA"/>
    <s v="JANNETH"/>
    <s v="NARVAEZ"/>
    <s v="PANTOJA"/>
    <d v="1975-09-16T00:00:00"/>
    <n v="46"/>
    <n v="5"/>
    <s v="Adultez"/>
    <m/>
    <s v="Desplazamiento"/>
    <s v="Ninguno"/>
    <s v="Estudios Universitarios"/>
    <s v="Beneficiario"/>
    <m/>
    <s v="Con discapacidad"/>
    <s v="Indígena"/>
    <s v="PASTO"/>
    <s v="BLOQUE 4 APTO 504 SUMATAMBO"/>
    <n v="3012479519"/>
    <s v="Rural"/>
    <m/>
    <x v="0"/>
    <x v="16"/>
    <s v="NARIÑO"/>
    <x v="16"/>
    <x v="16"/>
    <x v="16"/>
    <s v="I10X"/>
    <m/>
    <m/>
    <m/>
    <s v="Hipertension esencial (primaria)"/>
    <s v="Procedimiento"/>
    <n v="1"/>
    <n v="1903817"/>
    <s v="COLESTEROL DE BAJA DENSIDAD [LDL] AUTOMATIZADO"/>
    <d v="2022-02-09T00:00:00"/>
    <n v="4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6769342"/>
    <s v="CC6769342"/>
    <s v="FRANKLIN"/>
    <s v="EDISON"/>
    <s v="CHAVES"/>
    <s v="MARTINEZ"/>
    <d v="1963-05-20T00:00:00"/>
    <n v="58"/>
    <n v="5"/>
    <s v="Adultez"/>
    <m/>
    <s v="Desplazamiento"/>
    <s v="Ninguno"/>
    <s v="Estudios Universitarios"/>
    <s v="Cotizante docente"/>
    <m/>
    <s v="Con discapacidad"/>
    <s v="Indígena"/>
    <s v="PASTO"/>
    <s v="MZ 2 CASAS 16 APTO 2 CORAZON DE JESUS"/>
    <n v="3186434689"/>
    <s v="Rural"/>
    <m/>
    <x v="0"/>
    <x v="16"/>
    <s v="NARIÑO"/>
    <x v="16"/>
    <x v="16"/>
    <x v="16"/>
    <s v="I10X"/>
    <m/>
    <m/>
    <m/>
    <s v="Hipertension esencial (primaria)"/>
    <s v="Procedimiento"/>
    <n v="1"/>
    <n v="1903815"/>
    <s v="COLESTEROL DE ALTA DENSIDAD"/>
    <d v="2022-02-09T00:00:00"/>
    <n v="3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95616"/>
    <s v="CC12995616"/>
    <s v="PLACIDO"/>
    <s v="HERNAN"/>
    <s v="CHAVES"/>
    <s v="ARCINIEGAS"/>
    <d v="1969-02-20T00:00:00"/>
    <n v="52"/>
    <n v="5"/>
    <s v="Adultez"/>
    <m/>
    <s v="Desplazamiento"/>
    <s v="Ninguno"/>
    <s v="Estudios Universitarios"/>
    <s v="Cotizante docente"/>
    <m/>
    <s v="Con discapacidad"/>
    <s v="Indígena"/>
    <s v="PASTO"/>
    <s v="CALLE 16 No 5 A -33 EMILIO BOTERO"/>
    <n v="3156597796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5686"/>
    <s v="CC12975686"/>
    <s v="MARIO"/>
    <s v="RAMIRO"/>
    <s v="PACHAJOA"/>
    <s v="PONCE"/>
    <d v="1961-11-22T00:00:00"/>
    <n v="60"/>
    <n v="6"/>
    <s v="Persona mayor"/>
    <m/>
    <s v="Desplazamiento"/>
    <s v="Ninguno"/>
    <s v="Estudios Universitarios"/>
    <s v="Cotizante docente"/>
    <m/>
    <s v="Con discapacidad"/>
    <s v="Indígena"/>
    <s v="PASTO"/>
    <s v="CRA 26 N 12-49 SAN FELIPE"/>
    <n v="7292594"/>
    <s v="Rural"/>
    <m/>
    <x v="0"/>
    <x v="16"/>
    <s v="NARIÑO"/>
    <x v="16"/>
    <x v="16"/>
    <x v="16"/>
    <s v="I10X"/>
    <m/>
    <m/>
    <m/>
    <s v="Hipertension esencial (primaria)"/>
    <s v="Procedimiento"/>
    <n v="1"/>
    <n v="1902210"/>
    <s v="HEMOGRAMA IV ( HEMOGLOBINA HEMATOCRITO RECUENTO DE ERITROCITOS INDICES ERITROCITARIOS LEUCOGRAMA RECUENTO DE PLAQUETAS INDICES PLAQUETARIOS Y MORFOLOGIA ELECTRONICA E HISTOGRAMA ) AUTOMATIZADO"/>
    <d v="2022-02-09T00:00:00"/>
    <n v="13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30655"/>
    <s v="CC27230655"/>
    <s v="ZOILA"/>
    <s v="ROSA"/>
    <s v="MALLAMA"/>
    <m/>
    <d v="1937-10-20T00:00:00"/>
    <n v="84"/>
    <n v="6"/>
    <s v="Persona mayor"/>
    <m/>
    <s v="Desplazamiento"/>
    <s v="Ninguno"/>
    <s v="Estudios Universitarios"/>
    <s v="Beneficiario"/>
    <m/>
    <s v="Con discapacidad"/>
    <s v="Indígena"/>
    <s v="PASTO"/>
    <s v="SAN DIEGO NORTE M:A C:10"/>
    <n v="3168790308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2084"/>
    <s v="CC30702084"/>
    <s v="MARIA"/>
    <s v="DEL SOCORRO"/>
    <s v="MARTINEZ"/>
    <s v="DE ERASO"/>
    <d v="1951-07-15T00:00:00"/>
    <n v="70"/>
    <n v="6"/>
    <s v="Persona mayor"/>
    <m/>
    <s v="Desplazamiento"/>
    <s v="Ninguno"/>
    <s v="Estudios Universitarios"/>
    <s v="Cotizante docente"/>
    <m/>
    <s v="Con discapacidad"/>
    <s v="Indígena"/>
    <s v="PASTO"/>
    <s v="CALLE 16B N 33-61 APTO 901 B/"/>
    <n v="3006204661"/>
    <s v="Rural"/>
    <m/>
    <x v="0"/>
    <x v="14"/>
    <s v="NARIÑO"/>
    <x v="14"/>
    <x v="14"/>
    <x v="14"/>
    <s v="I10X"/>
    <s v="E119"/>
    <m/>
    <m/>
    <s v="Hipertension esencial (primaria)"/>
    <s v="Medicamento"/>
    <n v="1"/>
    <s v="32623-08"/>
    <s v="ACIDO FOLICO TABLETAS 5MG"/>
    <d v="2022-02-08T00:00:00"/>
    <n v="18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48313"/>
    <s v="CC27248313"/>
    <s v="NOHEMI"/>
    <s v="DEL ROSARIO"/>
    <s v="FIGUEROA"/>
    <s v="RAMIREZ"/>
    <d v="1950-03-27T00:00:00"/>
    <n v="71"/>
    <n v="6"/>
    <s v="Persona mayor"/>
    <m/>
    <s v="Desplazamiento"/>
    <s v="Ninguno"/>
    <s v="Estudios Universitarios"/>
    <s v="Cotizante docente"/>
    <m/>
    <s v="Con discapacidad"/>
    <s v="Indígena"/>
    <s v="PASTO"/>
    <s v="MZ 1 CS 5 REMANSOS DEL NORTE"/>
    <n v="3016645440"/>
    <s v="Rural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7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57171"/>
    <s v="CC27157171"/>
    <s v="MAURA"/>
    <s v="ILIA"/>
    <s v="CASTILLO"/>
    <s v="VELASQUEZ"/>
    <d v="1950-11-25T00:00:00"/>
    <n v="71"/>
    <n v="6"/>
    <s v="Persona mayor"/>
    <m/>
    <s v="Desplazamiento"/>
    <s v="Ninguno"/>
    <s v="Estudios Universitarios"/>
    <s v="Cotizante docente"/>
    <m/>
    <s v="Con discapacidad"/>
    <s v="Indígena"/>
    <s v="PASTO"/>
    <s v="CL 8 N 20A-61 B/VILLA LUCIA"/>
    <n v="3007769326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11T00:00:00"/>
    <n v="47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34164"/>
    <s v="CC27434164"/>
    <s v="ROSA"/>
    <s v="DE MARIA"/>
    <s v="ROSERO"/>
    <s v="BRAVO"/>
    <d v="1964-09-22T00:00:00"/>
    <n v="57"/>
    <n v="5"/>
    <s v="Adultez"/>
    <m/>
    <s v="Desplazamiento"/>
    <s v="Ninguno"/>
    <s v="Estudios Primarios"/>
    <s v="Beneficiario"/>
    <m/>
    <s v="Con discapacidad"/>
    <s v="Indígena"/>
    <s v="PASTO"/>
    <s v="CL 17 N 10-80 BARRIO FATIMA"/>
    <n v="3154436439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62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207"/>
    <s v="52207 - Consaca"/>
    <s v="1,20906673228604"/>
    <s v="-77,4406392074712"/>
    <s v="Beneficiario"/>
    <s v="AC"/>
    <m/>
    <s v="CC"/>
    <n v="27294764"/>
    <s v="CC27294764"/>
    <s v="MARIA"/>
    <s v="CELINA"/>
    <s v="MOLINA"/>
    <s v="DE CASTILLO"/>
    <d v="1950-07-04T00:00:00"/>
    <n v="71"/>
    <n v="6"/>
    <s v="Persona mayor"/>
    <m/>
    <s v="Desplazamiento"/>
    <s v="Ninguno"/>
    <s v="Estudios Universitarios"/>
    <s v="Beneficiario"/>
    <m/>
    <s v="Con discapacidad"/>
    <s v="Indígena"/>
    <s v="CONSACA"/>
    <s v="CONSACA VEREDA CARIACO BAJO B/"/>
    <n v="3103595939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231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4137"/>
    <s v="CC30714137"/>
    <s v="DORA"/>
    <s v="CRISTINA"/>
    <s v="GARCIA"/>
    <s v="GARCIA"/>
    <d v="1955-07-18T00:00:00"/>
    <n v="66"/>
    <n v="6"/>
    <s v="Persona mayor"/>
    <s v="Población en Condición de Desplazamiento"/>
    <s v="Desplazamiento"/>
    <s v="Homicidio"/>
    <m/>
    <s v="Cotizante docente"/>
    <m/>
    <s v="Sin discapacidad"/>
    <s v="Indígena"/>
    <s v="PASTO"/>
    <s v="Calle 16 No 37_07 apto 405 B/ Ed. San Gerardo"/>
    <n v="3155320296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54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1674"/>
    <s v="CC30711674"/>
    <s v="MARIA"/>
    <s v="TERESA"/>
    <s v="ROSERO"/>
    <s v="GARCIA"/>
    <d v="1957-07-31T00:00:00"/>
    <n v="64"/>
    <n v="6"/>
    <s v="Persona mayor"/>
    <m/>
    <s v="Desplazamiento"/>
    <s v="Ninguno"/>
    <m/>
    <s v="Cotizante docente"/>
    <m/>
    <s v="Sin discapacidad"/>
    <s v="Indígena"/>
    <s v="PASTO"/>
    <s v="Cra 40 No 19-102 Apto 801 Edificio Alto bello"/>
    <n v="3188817623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0882"/>
    <s v="CC12970882"/>
    <s v="PEDRO"/>
    <s v="JAVIER"/>
    <s v="CASABON"/>
    <s v="ORDONEZ"/>
    <d v="1959-03-03T00:00:00"/>
    <n v="62"/>
    <n v="6"/>
    <s v="Persona mayor"/>
    <m/>
    <s v="Desplazamiento"/>
    <s v="Ninguno"/>
    <m/>
    <s v="Cotizante docente"/>
    <m/>
    <s v="Sin discapacidad"/>
    <s v="Indígena"/>
    <s v="PASTO"/>
    <s v="MZ A CASA 16 B/LOS ANDES"/>
    <n v="3146809031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2T00:00:00"/>
    <n v="33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683"/>
    <s v="52683 - Sandoná"/>
    <s v="1,28810540885164"/>
    <s v="-77,4567006833746"/>
    <s v="Cotizante docente"/>
    <s v="AC"/>
    <m/>
    <s v="CC"/>
    <n v="27431200"/>
    <s v="CC27431200"/>
    <s v="LAURA"/>
    <s v="DEL SOCORRO"/>
    <s v="GARCIA"/>
    <s v="GOMEZ"/>
    <d v="1949-02-15T00:00:00"/>
    <n v="72"/>
    <n v="6"/>
    <s v="Persona mayor"/>
    <m/>
    <s v="Desplazamiento"/>
    <s v="Ninguno"/>
    <m/>
    <s v="Cotizante docente"/>
    <m/>
    <s v="Sin discapacidad"/>
    <s v="Indígena"/>
    <s v="SANDONA"/>
    <s v="AQUINE 3 SECTOR 2 MZ E CS 9"/>
    <n v="3175757862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39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2518846"/>
    <s v="CC32518846"/>
    <s v="SILVIA"/>
    <s v="DEL SOCORRO"/>
    <s v="RAIGOSA"/>
    <s v="AGUDELO"/>
    <d v="1951-06-03T00:00:00"/>
    <n v="70"/>
    <n v="6"/>
    <s v="Persona mayor"/>
    <m/>
    <s v="Desplazamiento"/>
    <s v="Ninguno"/>
    <m/>
    <s v="Beneficiario"/>
    <m/>
    <s v="Sin discapacidad"/>
    <s v="Indígena"/>
    <s v="PASTO"/>
    <s v="ALTOS LA COLINA MZ 40 CS 13"/>
    <n v="3008215606"/>
    <s v="Rural"/>
    <m/>
    <x v="0"/>
    <x v="13"/>
    <s v="NARIÑO"/>
    <x v="13"/>
    <x v="13"/>
    <x v="13"/>
    <s v="I10X"/>
    <s v="E119"/>
    <m/>
    <m/>
    <s v="Hipertension esencial (primaria)"/>
    <s v="Procedimiento"/>
    <n v="1"/>
    <s v="00T0001488"/>
    <s v="TRANSPORTE COMERCIAL TERRESTRE - SIMPLE BARBACOAS ( NARIÃƒÂ‘O ) A MAGUI ( NARIÃƒÂ‘O )"/>
    <d v="2022-02-03T00:00:00"/>
    <n v="16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1733"/>
    <s v="CC27071733"/>
    <s v="MARIA"/>
    <s v="DE JESUS"/>
    <s v="ESPARZA"/>
    <s v="DE VILLOTA"/>
    <d v="1945-06-08T00:00:00"/>
    <n v="76"/>
    <n v="6"/>
    <s v="Persona mayor"/>
    <m/>
    <s v="Desplazamiento"/>
    <s v="Ninguno"/>
    <m/>
    <s v="Cotizante docente"/>
    <m/>
    <s v="Sin discapacidad"/>
    <s v="Indígena"/>
    <s v="PASTO"/>
    <s v="Carrera 17 No 12 A 74 B/ Julian Bucheli B/"/>
    <n v="3105081717"/>
    <s v="Rural"/>
    <m/>
    <x v="0"/>
    <x v="13"/>
    <s v="NARIÑO"/>
    <x v="13"/>
    <x v="13"/>
    <x v="13"/>
    <s v="I10X"/>
    <m/>
    <m/>
    <m/>
    <s v="Hipertension esencial (primaria)"/>
    <s v="Procedimiento"/>
    <n v="1"/>
    <s v="00T0000235"/>
    <s v="TRANSPORTE COMERCIAL TERRESTRE - SIMPLE MAGUI ( PAYAN ) ( NARIÃƒÂ‘O ) A BARBACOAS ( NARIÃƒÂ‘O )"/>
    <d v="2022-02-03T00:00:00"/>
    <n v="82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31822"/>
    <s v="CC5331822"/>
    <s v="RAFAEL"/>
    <s v="HERIBERTO"/>
    <s v="MONTILLA"/>
    <s v="CAICEDO"/>
    <d v="1947-05-02T00:00:00"/>
    <n v="74"/>
    <n v="6"/>
    <s v="Persona mayor"/>
    <m/>
    <s v="Desplazamiento"/>
    <s v="Ninguno"/>
    <m/>
    <s v="Cotizante docente"/>
    <m/>
    <s v="Sin discapacidad"/>
    <s v="Indígena"/>
    <s v="PASTO"/>
    <s v="CRA 33 4 OESTE 20"/>
    <n v="3006198545"/>
    <s v="Rural"/>
    <m/>
    <x v="0"/>
    <x v="13"/>
    <s v="NARIÑO"/>
    <x v="13"/>
    <x v="13"/>
    <x v="13"/>
    <s v="I10X"/>
    <m/>
    <m/>
    <m/>
    <s v="Hipertension esencial (primaria)"/>
    <s v="Procedimiento"/>
    <n v="1"/>
    <s v="00T0000115"/>
    <s v="TRANSPORTE COMERCIAL TERRESTRE - SIMPLE PASTO ( NARIÃƒÂ‘O ) A BARBACOAS ( NARIÃƒÂ‘O )"/>
    <d v="2022-02-02T00:00:00"/>
    <n v="18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8173"/>
    <s v="CC27068173"/>
    <s v="MARIANA"/>
    <s v="ELISA"/>
    <s v="RODRIGUEZ"/>
    <s v="DE VALLEJO"/>
    <d v="1942-02-18T00:00:00"/>
    <n v="79"/>
    <n v="6"/>
    <s v="Persona mayor"/>
    <m/>
    <s v="Desplazamiento"/>
    <s v="Ninguno"/>
    <m/>
    <s v="Cotizante docente"/>
    <m/>
    <s v="Con discapacidad"/>
    <s v="Indígena"/>
    <s v="PASTO"/>
    <s v="carrera 46 # 16-70 B/ CALATRAVA B/"/>
    <n v="7328153"/>
    <s v="Rural"/>
    <m/>
    <x v="0"/>
    <x v="13"/>
    <s v="NARIÑO"/>
    <x v="13"/>
    <x v="13"/>
    <x v="13"/>
    <s v="I10X"/>
    <s v="E119"/>
    <m/>
    <m/>
    <s v="Hipertension esencial (primaria)"/>
    <s v="Procedimiento"/>
    <n v="1"/>
    <n v="1890366"/>
    <s v="CONSULTA DE CONTROL O DE SEGUIMIENTO POR ESPECIALISTA EN MEDICINA INTERNA"/>
    <d v="2022-02-01T00:00:00"/>
    <n v="13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8421"/>
    <s v="CC12958421"/>
    <s v="HUGO"/>
    <s v="HERNANDO"/>
    <s v="LOPEZ"/>
    <s v="TOBAR"/>
    <d v="1952-03-01T00:00:00"/>
    <n v="69"/>
    <n v="6"/>
    <s v="Persona mayor"/>
    <m/>
    <s v="Desplazamiento"/>
    <s v="Ninguno"/>
    <m/>
    <s v="Cotizante docente"/>
    <m/>
    <s v="Con discapacidad"/>
    <s v="Indígena"/>
    <s v="PASTO"/>
    <s v="AQUINE 3 SECTOR 2 CASA D7"/>
    <n v="3156777105"/>
    <s v="Urbana"/>
    <m/>
    <x v="0"/>
    <x v="13"/>
    <s v="NARIÑO"/>
    <x v="13"/>
    <x v="13"/>
    <x v="13"/>
    <s v="I10X"/>
    <m/>
    <m/>
    <m/>
    <s v="Hipertension esencial (primaria)"/>
    <s v="Medicamento"/>
    <n v="1"/>
    <s v="34162-07"/>
    <s v="HIDROCLOROTIAZIDA 25 MG"/>
    <d v="2022-02-01T00:00:00"/>
    <n v="11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3274446"/>
    <s v="CC23274446"/>
    <s v="GLORIA"/>
    <s v="ISABEL"/>
    <s v="CONTRERAS"/>
    <s v="PEZZOTH"/>
    <d v="1953-04-04T00:00:00"/>
    <n v="68"/>
    <n v="6"/>
    <s v="Persona mayor"/>
    <m/>
    <s v="Desplazamiento"/>
    <s v="Ninguno"/>
    <m/>
    <s v="Cotizante docente"/>
    <m/>
    <s v="Con discapacidad"/>
    <s v="Indígena"/>
    <s v="PASTO"/>
    <s v="CALLE 12 N° 32-56 Austral V APTO 2044 B/ LA AURORA"/>
    <n v="7335003"/>
    <s v="Urbana"/>
    <m/>
    <x v="0"/>
    <x v="13"/>
    <s v="NARIÑO"/>
    <x v="13"/>
    <x v="13"/>
    <x v="13"/>
    <s v="I10X"/>
    <m/>
    <m/>
    <m/>
    <s v="Hipertension esencial (primaria)"/>
    <s v="Medicamento"/>
    <n v="1"/>
    <s v="55894-14"/>
    <s v="AMLODIPINO TABLETAS POR 10 MG"/>
    <d v="2022-02-01T00:00:00"/>
    <n v="46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55280"/>
    <s v="CC27155280"/>
    <s v="MARIA"/>
    <s v="ANGELITA"/>
    <s v="BENAVIDES"/>
    <s v="SOLANO"/>
    <d v="1947-09-27T00:00:00"/>
    <n v="74"/>
    <n v="6"/>
    <s v="Persona mayor"/>
    <m/>
    <s v="Desplazamiento"/>
    <s v="Ninguno"/>
    <m/>
    <s v="Beneficiario"/>
    <m/>
    <s v="Con discapacidad"/>
    <s v="Indígena"/>
    <s v="PASTO"/>
    <s v="CALLE 3 # 13-12 B/CAICEDO BAJO"/>
    <n v="3105247825"/>
    <s v="Urbana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9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529063"/>
    <s v="CC27529063"/>
    <s v="LIDIA"/>
    <s v="MARINA"/>
    <s v="BRAVO"/>
    <s v="RODRIGUEZ"/>
    <d v="1940-08-01T00:00:00"/>
    <n v="81"/>
    <n v="6"/>
    <s v="Persona mayor"/>
    <m/>
    <s v="Desplazamiento"/>
    <s v="Ninguno"/>
    <m/>
    <s v="Cotizante docente"/>
    <m/>
    <s v="Con discapacidad"/>
    <s v="Indígena"/>
    <s v="PASTO"/>
    <s v="CL 16 No 40-56 SANTANA"/>
    <n v="7363177"/>
    <s v="Urbana"/>
    <m/>
    <x v="0"/>
    <x v="12"/>
    <s v="NARIÑO"/>
    <x v="12"/>
    <x v="12"/>
    <x v="12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14T00:00:00"/>
    <n v="560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92383"/>
    <s v="CC12992383"/>
    <s v="ENRIQUE"/>
    <s v="HERNANDO"/>
    <s v="GUERRERO"/>
    <s v="DE LA CRUZ"/>
    <d v="1968-06-27T00:00:00"/>
    <n v="53"/>
    <n v="5"/>
    <s v="Adultez"/>
    <m/>
    <s v="Desplazamiento"/>
    <s v="Ninguno"/>
    <m/>
    <s v="Cotizante docente"/>
    <m/>
    <s v="Con discapacidad"/>
    <s v="Indígena"/>
    <s v="PASTO"/>
    <s v="CRA 36 N 12-45 LA CASTELLANA B/"/>
    <n v="3224963938"/>
    <s v="Urbana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7T00:00:00"/>
    <n v="48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9703"/>
    <s v="CC27079703"/>
    <s v="GLORIA"/>
    <s v="ISABEL"/>
    <s v="CAICEDO"/>
    <m/>
    <d v="1951-06-21T00:00:00"/>
    <n v="70"/>
    <n v="6"/>
    <s v="Persona mayor"/>
    <m/>
    <s v="Desplazamiento"/>
    <s v="Ninguno"/>
    <m/>
    <s v="Beneficiario"/>
    <m/>
    <s v="Con discapacidad"/>
    <s v="Indígena"/>
    <s v="PASTO"/>
    <s v="MZ 22 CS 7 TAMASAGRA"/>
    <n v="3135660564"/>
    <s v="Urbana"/>
    <m/>
    <x v="0"/>
    <x v="11"/>
    <s v="NARIÑO"/>
    <x v="11"/>
    <x v="11"/>
    <x v="11"/>
    <s v="I10X"/>
    <m/>
    <m/>
    <m/>
    <s v="Hipertension esencial (primaria)"/>
    <s v="Procedimiento"/>
    <n v="1"/>
    <n v="1871121"/>
    <s v="RADIOGRAFIA DE TORAX ( P. A. O A. P. Y LATERAL - DECUBITO LATERAL - OBLICUAS O LATERAL )"/>
    <d v="2022-02-23T00:00:00"/>
    <n v="47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411"/>
    <s v="52411 - Linares"/>
    <s v="1,39517308374481"/>
    <s v="-77,5209377376133"/>
    <s v="Cotizante docente"/>
    <s v="AC"/>
    <m/>
    <s v="CC"/>
    <n v="27302793"/>
    <s v="CC27302793"/>
    <s v="GUADALUPE"/>
    <s v="MARIA LEONOR"/>
    <s v="RODRIGUEZ"/>
    <s v="BASTIDAS"/>
    <d v="1973-01-11T00:00:00"/>
    <n v="48"/>
    <n v="5"/>
    <s v="Adultez"/>
    <m/>
    <s v="Desplazamiento"/>
    <s v="Ninguno"/>
    <m/>
    <s v="Cotizante docente"/>
    <m/>
    <s v="Con discapacidad"/>
    <s v="Indígena"/>
    <s v="LINARES"/>
    <s v="CORREGIMIENTO DE SAN FRANCISCO"/>
    <n v="3162547137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3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422704"/>
    <s v="CC27422704"/>
    <s v="MARIA"/>
    <s v="ELVIA"/>
    <s v="ROSERO"/>
    <s v="DE PABON"/>
    <d v="1948-08-09T00:00:00"/>
    <n v="73"/>
    <n v="6"/>
    <s v="Persona mayor"/>
    <m/>
    <s v="Desplazamiento"/>
    <s v="Ninguno"/>
    <m/>
    <s v="Cotizante Pensionado"/>
    <m/>
    <s v="Con discapacidad"/>
    <s v="Indígena"/>
    <s v="PASTO"/>
    <s v="CL 18 C No 8B ESTE 56 BARRIO LA PAZ"/>
    <n v="3114012277"/>
    <s v="Urbana"/>
    <m/>
    <x v="0"/>
    <x v="7"/>
    <s v="NARIÑO"/>
    <x v="7"/>
    <x v="7"/>
    <x v="7"/>
    <s v="I10X"/>
    <s v="E119"/>
    <m/>
    <m/>
    <s v="Hipertension esencial (primaria)"/>
    <s v="Medicamento"/>
    <n v="1"/>
    <s v="19961372-07"/>
    <s v="PRATENÂ® 1 MG TABLETA"/>
    <d v="2022-02-17T00:00:00"/>
    <n v="118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2450"/>
    <s v="CC27072450"/>
    <s v="OLGA"/>
    <m/>
    <s v="LEON"/>
    <s v="ENRIQUE"/>
    <d v="1944-09-24T00:00:00"/>
    <n v="77"/>
    <n v="6"/>
    <s v="Persona mayor"/>
    <m/>
    <s v="Desplazamiento"/>
    <s v="Ninguno"/>
    <m/>
    <s v="Beneficiario"/>
    <m/>
    <s v="Con discapacidad"/>
    <s v="Indígena"/>
    <s v="PASTO"/>
    <m/>
    <n v="3164170909"/>
    <s v="Urbana"/>
    <m/>
    <x v="0"/>
    <x v="7"/>
    <s v="NARIÑO"/>
    <x v="7"/>
    <x v="7"/>
    <x v="7"/>
    <s v="I10X"/>
    <m/>
    <m/>
    <m/>
    <s v="Hipertension esencial (primaria)"/>
    <s v="Medicamento"/>
    <n v="1"/>
    <s v="42216-13"/>
    <s v="FUROSEMIDA TABLETAS 40MG"/>
    <d v="2022-02-16T00:00:00"/>
    <n v="40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218980"/>
    <s v="CC27218980"/>
    <s v="RUTH"/>
    <s v="MARIA DEL CARMEN"/>
    <s v="BASANTE"/>
    <s v="ORDONEZ"/>
    <d v="1955-06-27T00:00:00"/>
    <n v="66"/>
    <n v="6"/>
    <s v="Persona mayor"/>
    <m/>
    <s v="Desplazamiento"/>
    <s v="Ninguno"/>
    <m/>
    <s v="Cotizante Pensionado"/>
    <m/>
    <s v="Con discapacidad"/>
    <s v="Indígena"/>
    <s v="PASTO"/>
    <s v="MZ B CASA 5 CONJUNTO CERRADO CAMPO VERDE"/>
    <n v="3178125178"/>
    <s v="Urbana"/>
    <m/>
    <x v="0"/>
    <x v="7"/>
    <s v="NARIÑO"/>
    <x v="7"/>
    <x v="7"/>
    <x v="7"/>
    <s v="I10X"/>
    <m/>
    <m/>
    <m/>
    <s v="Hipertension esencial (primaria)"/>
    <s v="Medicamento"/>
    <n v="1"/>
    <s v="19973061-05"/>
    <s v="ESPIRONOLACTONA 25MG TABLETAS"/>
    <d v="2022-02-16T00:00:00"/>
    <n v="43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072718"/>
    <s v="CC27072718"/>
    <s v="MERCEDES"/>
    <s v="CLEMENCIA"/>
    <s v="ESCOBAR"/>
    <s v="DE ZUNIGA"/>
    <d v="1945-01-01T00:00:00"/>
    <n v="76"/>
    <n v="6"/>
    <s v="Persona mayor"/>
    <m/>
    <s v="Desplazamiento"/>
    <s v="Ninguno"/>
    <m/>
    <s v="Cotizante Pensionado"/>
    <m/>
    <s v="Con discapacidad"/>
    <s v="Indígena"/>
    <s v="PASTO"/>
    <s v="CALLE 15 N 34-26 SAN IGNACIO"/>
    <n v="3135998045"/>
    <s v="Urbana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16T00:00:00"/>
    <n v="93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8763"/>
    <s v="CC30728763"/>
    <s v="AMPARO"/>
    <s v="CECILIA"/>
    <s v="NARVAEZ"/>
    <s v="URBANO"/>
    <d v="1962-11-05T00:00:00"/>
    <n v="59"/>
    <n v="5"/>
    <s v="Adultez"/>
    <m/>
    <s v="Desplazamiento"/>
    <s v="Ninguno"/>
    <m/>
    <s v="Cotizante docente"/>
    <m/>
    <s v="Con discapacidad"/>
    <s v="Indígena"/>
    <s v="PASTO"/>
    <s v="CL 18D No 8AESTE - 15"/>
    <n v="7370016"/>
    <s v="Urbana"/>
    <m/>
    <x v="0"/>
    <x v="14"/>
    <s v="NARIÑO"/>
    <x v="14"/>
    <x v="14"/>
    <x v="14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00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827829"/>
    <s v="CC59827829"/>
    <s v="SANDRA"/>
    <s v="FABIOLA"/>
    <s v="INSUASTY"/>
    <s v="DELGADO"/>
    <d v="1975-02-10T00:00:00"/>
    <n v="46"/>
    <n v="5"/>
    <s v="Adultez"/>
    <m/>
    <s v="Desplazamiento"/>
    <s v="Ninguno"/>
    <m/>
    <s v="Cotizante docente"/>
    <m/>
    <s v="Con discapacidad"/>
    <s v="Indígena"/>
    <s v="PASTO"/>
    <s v="SANDRA FABIOLA INSUASTY DELGADO"/>
    <n v="3154731548"/>
    <s v="Urbana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3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7852"/>
    <s v="CC12957852"/>
    <s v="JOSE"/>
    <s v="IDIO GILBERTO"/>
    <s v="DE"/>
    <s v="LA CRUZ LEGARDA"/>
    <d v="1952-07-26T00:00:00"/>
    <n v="69"/>
    <n v="6"/>
    <s v="Persona mayor"/>
    <s v="Población en Condición de Desplazamiento"/>
    <s v="Desplazamiento"/>
    <s v="Desplazamiento forzado"/>
    <m/>
    <s v="Cotizante docente"/>
    <m/>
    <s v="Con discapacidad"/>
    <s v="Indígena"/>
    <s v="PASTO"/>
    <s v="MZ 16# CSA 23 V.FLOR2"/>
    <n v="3103925914"/>
    <s v="Urbana"/>
    <m/>
    <x v="0"/>
    <x v="10"/>
    <s v="NARIÑO"/>
    <x v="10"/>
    <x v="10"/>
    <x v="10"/>
    <s v="I10X"/>
    <s v="E119"/>
    <s v="N18X"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26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1141"/>
    <s v="CC12951141"/>
    <s v="FERNANDO"/>
    <m/>
    <s v="MARTINEZ"/>
    <s v="CASTRO"/>
    <d v="1947-09-05T00:00:00"/>
    <n v="74"/>
    <n v="6"/>
    <s v="Persona mayor"/>
    <m/>
    <s v="Desplazamiento"/>
    <s v="Ninguno"/>
    <m/>
    <s v="Cotizante docente"/>
    <m/>
    <s v="Con discapacidad"/>
    <s v="Indígena"/>
    <s v="PASTO"/>
    <s v="CL 22 N 2-13 BARRIO El EJIDO B/"/>
    <n v="7300446"/>
    <s v="Urbana"/>
    <m/>
    <x v="0"/>
    <x v="7"/>
    <s v="NARIÑO"/>
    <x v="7"/>
    <x v="7"/>
    <x v="7"/>
    <s v="I10X"/>
    <s v="E119"/>
    <m/>
    <m/>
    <s v="Hipertension esencial (primaria)"/>
    <s v="Medicamento"/>
    <n v="1"/>
    <s v="19942545-01"/>
    <s v="CALCITRIOL 0.5 MCG"/>
    <d v="2022-02-17T00:00:00"/>
    <n v="331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85885"/>
    <s v="CC27385885"/>
    <s v="ROSALBA"/>
    <m/>
    <s v="GUEVARA"/>
    <s v="DE CHAMORRO"/>
    <d v="1940-07-18T00:00:00"/>
    <n v="81"/>
    <n v="6"/>
    <s v="Persona mayor"/>
    <m/>
    <s v="Desplazamiento"/>
    <s v="Ninguno"/>
    <m/>
    <s v="Cotizante docente"/>
    <m/>
    <s v="Con discapacidad"/>
    <s v="Indígena"/>
    <s v="PASTO"/>
    <s v="MZ C CASA 8 PINOS DEL NORTE B/"/>
    <n v="7213273"/>
    <s v="Urbana"/>
    <m/>
    <x v="0"/>
    <x v="10"/>
    <s v="NARIÑO"/>
    <x v="10"/>
    <x v="10"/>
    <x v="10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4523"/>
    <s v="CC27074523"/>
    <s v="DOLORES"/>
    <s v="CENAYDA"/>
    <s v="ALVARADO"/>
    <s v="CABRERA"/>
    <d v="1946-05-01T00:00:00"/>
    <n v="75"/>
    <n v="6"/>
    <s v="Persona mayor"/>
    <m/>
    <s v="Desplazamiento"/>
    <s v="Ninguno"/>
    <m/>
    <s v="Cotizante docente"/>
    <m/>
    <s v="Con discapacidad"/>
    <s v="Indígena"/>
    <s v="PASTO"/>
    <s v="CALLE 11 N 29-67 B/"/>
    <n v="3134090747"/>
    <s v="Urbana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98346"/>
    <s v="CC98398346"/>
    <s v="JORGE"/>
    <s v="MAURICIO"/>
    <s v="ORTIZ"/>
    <s v="GUERRERO"/>
    <d v="1977-10-08T00:00:00"/>
    <n v="44"/>
    <n v="5"/>
    <s v="Adultez"/>
    <m/>
    <s v="Desplazamiento"/>
    <s v="Ninguno"/>
    <m/>
    <s v="Cotizante docente"/>
    <m/>
    <s v="Con discapacidad"/>
    <s v="Indígena"/>
    <s v="PASTO"/>
    <s v="CLL 12 No 40 - 08 B/MARILUZ I"/>
    <n v="3184783946"/>
    <s v="Urbana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21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4397"/>
    <s v="CC27074397"/>
    <s v="JOSEFINA"/>
    <s v="DEL CARMEN"/>
    <s v="BOLANOS"/>
    <s v="DE REALPE"/>
    <d v="1947-10-23T00:00:00"/>
    <n v="74"/>
    <n v="6"/>
    <s v="Persona mayor"/>
    <m/>
    <s v="Desplazamiento"/>
    <s v="Ninguno"/>
    <m/>
    <s v="Cotizante docente"/>
    <m/>
    <s v="Con discapacidad"/>
    <s v="Indígena"/>
    <s v="PASTO"/>
    <s v="CRA 33 N 4 OESTE 12 B EL BOSQUE B/ Barrio El Bosqu"/>
    <n v="7360769"/>
    <s v="Urbana"/>
    <m/>
    <x v="0"/>
    <x v="9"/>
    <s v="NARIÑO"/>
    <x v="9"/>
    <x v="9"/>
    <x v="9"/>
    <s v="I10X"/>
    <m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23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1166"/>
    <s v="CC30711166"/>
    <s v="MARIA"/>
    <s v="ESPERANZA"/>
    <s v="CAICEDO"/>
    <s v="ANDRADE"/>
    <d v="1957-01-01T00:00:00"/>
    <n v="64"/>
    <n v="6"/>
    <s v="Persona mayor"/>
    <m/>
    <s v="Desplazamiento"/>
    <s v="Ninguno"/>
    <m/>
    <s v="Cotizante docente"/>
    <m/>
    <s v="Con discapacidad"/>
    <s v="Indígena"/>
    <s v="PASTO"/>
    <s v="CRA 15A N 10-99 B/ SAN MIGUEL"/>
    <n v="7205902"/>
    <s v="Urbana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7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88091"/>
    <s v="CC12988091"/>
    <s v="CARLOS"/>
    <s v="EMILIO"/>
    <s v="SALAS"/>
    <s v="GAMEZ"/>
    <d v="1966-06-01T00:00:00"/>
    <n v="55"/>
    <n v="5"/>
    <s v="Adultez"/>
    <m/>
    <s v="Desplazamiento"/>
    <s v="Ninguno"/>
    <m/>
    <s v="Cotizante docente"/>
    <m/>
    <s v="Con discapacidad"/>
    <s v="Indígena"/>
    <s v="PASTO"/>
    <s v="MZ F CS 5 BARRIO GUAMUEZ"/>
    <n v="3152653101"/>
    <s v="Urbana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0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36"/>
    <s v="52036 - Ancuyá"/>
    <s v="1,24525407650625"/>
    <s v="-77,5311577704318"/>
    <s v="Cotizante docente"/>
    <s v="AC"/>
    <m/>
    <s v="CC"/>
    <n v="12951154"/>
    <s v="CC12951154"/>
    <s v="SERVIO"/>
    <s v="TULIO"/>
    <s v="AREVALO"/>
    <s v="ONATE"/>
    <d v="1949-04-16T00:00:00"/>
    <n v="72"/>
    <n v="6"/>
    <s v="Persona mayor"/>
    <m/>
    <s v="Desplazamiento"/>
    <s v="Ninguno"/>
    <m/>
    <s v="Cotizante docente"/>
    <m/>
    <s v="Con discapacidad"/>
    <s v="Indígena"/>
    <s v="ANCUYA"/>
    <s v="MZ P CASA 14 GUALCALOMA 2"/>
    <n v="3128508818"/>
    <s v="Urbana"/>
    <m/>
    <x v="0"/>
    <x v="14"/>
    <s v="NARIÑO"/>
    <x v="14"/>
    <x v="14"/>
    <x v="1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50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17960"/>
    <s v="CC27217960"/>
    <s v="LUCIA"/>
    <s v="MARLENE"/>
    <s v="CERON"/>
    <s v="BASTIDAS"/>
    <d v="1943-09-18T00:00:00"/>
    <n v="78"/>
    <n v="6"/>
    <s v="Persona mayor"/>
    <m/>
    <s v="Desplazamiento"/>
    <s v="Ninguno"/>
    <m/>
    <s v="Beneficiario"/>
    <m/>
    <s v="Con discapacidad"/>
    <s v="Indígena"/>
    <s v="PASTO"/>
    <s v="MZ 8 CS 12 URBANIZACION AL FLORIDA"/>
    <n v="3165286347"/>
    <s v="Urbana"/>
    <m/>
    <x v="0"/>
    <x v="11"/>
    <s v="NARIÑO"/>
    <x v="11"/>
    <x v="11"/>
    <x v="11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4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0028"/>
    <s v="CC12970028"/>
    <s v="JESUS"/>
    <s v="ALFREDO"/>
    <s v="ERAZO"/>
    <s v="ARCINIEGAS"/>
    <d v="1959-03-11T00:00:00"/>
    <n v="62"/>
    <n v="6"/>
    <s v="Persona mayor"/>
    <m/>
    <s v="Desplazamiento"/>
    <s v="Ninguno"/>
    <m/>
    <s v="Cotizante docente"/>
    <m/>
    <s v="Con discapacidad"/>
    <s v="Afrodescendiente"/>
    <s v="PASTO"/>
    <s v="CLL 13 No 24 - 62 B/SANTIAGO"/>
    <n v="3154293389"/>
    <s v="Urbana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144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53337"/>
    <s v="CC5353337"/>
    <s v="LUIS"/>
    <s v="IGNACIO"/>
    <s v="VILLOTA"/>
    <s v="GAMBOA"/>
    <d v="1952-11-18T00:00:00"/>
    <n v="69"/>
    <n v="6"/>
    <s v="Persona mayor"/>
    <m/>
    <s v="Desplazamiento"/>
    <s v="Ninguno"/>
    <m/>
    <s v="Cotizante docente"/>
    <m/>
    <s v="Con discapacidad"/>
    <s v="Afrodescendiente"/>
    <s v="PASTO"/>
    <s v="CRA 6B No 19B - 35 B/ Sendoya"/>
    <n v="7203603"/>
    <s v="Urbana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14T00:00:00"/>
    <n v="495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3060448"/>
    <s v="CC13060448"/>
    <s v="RAUL"/>
    <s v="BAYARDO"/>
    <s v="ERAZO"/>
    <s v="BOLANOS"/>
    <d v="1957-04-15T00:00:00"/>
    <n v="64"/>
    <n v="6"/>
    <s v="Persona mayor"/>
    <m/>
    <s v="Desplazamiento"/>
    <s v="Ninguno"/>
    <m/>
    <s v="Cotizante docente"/>
    <m/>
    <s v="Con discapacidad"/>
    <s v="Afrodescendiente"/>
    <s v="PASTO"/>
    <s v="MZ B CASA 3 NORMANDIA"/>
    <n v="3166948192"/>
    <s v="Urbana"/>
    <m/>
    <x v="0"/>
    <x v="13"/>
    <s v="NARIÑO"/>
    <x v="13"/>
    <x v="13"/>
    <x v="13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62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0503"/>
    <s v="CC27070503"/>
    <s v="RITA"/>
    <s v="BERTA"/>
    <s v="MONTEZUMA"/>
    <s v="ROJAS"/>
    <d v="1942-04-10T00:00:00"/>
    <n v="79"/>
    <n v="6"/>
    <s v="Persona mayor"/>
    <m/>
    <s v="Desplazamiento"/>
    <s v="Ninguno"/>
    <m/>
    <s v="Cotizante docente"/>
    <m/>
    <s v="Con discapacidad"/>
    <s v="Afrodescendiente"/>
    <s v="PASTO"/>
    <s v="DIAG 16 N 38-139 BARRIO LA COLINA"/>
    <n v="3108360304"/>
    <s v="Urbana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6191"/>
    <s v="CC5196191"/>
    <s v="WILFREDO"/>
    <s v="LEANDRO"/>
    <s v="VILLOTA"/>
    <s v="VILLAREAL"/>
    <d v="1941-07-18T00:00:00"/>
    <n v="80"/>
    <n v="6"/>
    <s v="Persona mayor"/>
    <m/>
    <s v="Desplazamiento"/>
    <s v="Ninguno"/>
    <m/>
    <s v="Cotizante docente"/>
    <m/>
    <s v="Con discapacidad"/>
    <s v="Afrodescendiente"/>
    <s v="PASTO"/>
    <s v="CALLE 16 # 37-51 edificio Torre Santa Laura apto 9"/>
    <n v="3168286409"/>
    <s v="Urbana"/>
    <m/>
    <x v="0"/>
    <x v="14"/>
    <s v="NARIÑO"/>
    <x v="14"/>
    <x v="14"/>
    <x v="1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09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4063"/>
    <s v="CC12964063"/>
    <s v="JESUS"/>
    <s v="ALIRIO"/>
    <s v="PINZA"/>
    <s v="CEBALLOS"/>
    <d v="1955-10-07T00:00:00"/>
    <n v="66"/>
    <n v="6"/>
    <s v="Persona mayor"/>
    <m/>
    <s v="Desplazamiento"/>
    <s v="Ninguno"/>
    <m/>
    <s v="Cotizante docente"/>
    <m/>
    <s v="Con discapacidad"/>
    <s v="Afrodescendiente"/>
    <s v="PASTO"/>
    <s v="MZ H CASA 3 B/VIOLETAS II B/"/>
    <n v="3164431005"/>
    <s v="Urbana"/>
    <m/>
    <x v="0"/>
    <x v="11"/>
    <s v="NARIÑO"/>
    <x v="11"/>
    <x v="11"/>
    <x v="11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19T00:00:00"/>
    <n v="383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9813584"/>
    <s v="CC59813584"/>
    <s v="ROCIO"/>
    <s v="DEL SOCORRO"/>
    <s v="SUAREZ"/>
    <s v="LOPEZ"/>
    <d v="1968-04-13T00:00:00"/>
    <n v="53"/>
    <n v="5"/>
    <s v="Adultez"/>
    <m/>
    <s v="Desplazamiento"/>
    <s v="Ninguno"/>
    <m/>
    <s v="Beneficiario"/>
    <m/>
    <s v="Con discapacidad"/>
    <s v="Afrodescendiente"/>
    <s v="PASTO"/>
    <m/>
    <n v="3154469437"/>
    <s v="Urbana"/>
    <m/>
    <x v="0"/>
    <x v="7"/>
    <s v="NARIÑO"/>
    <x v="7"/>
    <x v="7"/>
    <x v="7"/>
    <s v="I10X"/>
    <m/>
    <m/>
    <m/>
    <s v="Hipertension esencial (primaria)"/>
    <s v="Procedimiento"/>
    <n v="1"/>
    <n v="1890301"/>
    <s v="CONSULTA DE CONTROL O DE SEGUIMIENTO POR MEDICINA GENERAL"/>
    <d v="2022-02-05T00:00:00"/>
    <n v="14700"/>
    <s v="Hospitalización"/>
    <m/>
  </r>
  <r>
    <n v="2022"/>
    <d v="2021-07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2919"/>
    <s v="CC27422919"/>
    <s v="HERMENCIA"/>
    <s v="EMERITA"/>
    <s v="CERON"/>
    <s v="DE BURBANO"/>
    <d v="1948-09-11T00:00:00"/>
    <n v="73"/>
    <n v="6"/>
    <s v="Persona mayor"/>
    <m/>
    <s v="Desplazamiento"/>
    <s v="Ninguno"/>
    <m/>
    <s v="Cotizante docente"/>
    <m/>
    <s v="Con discapacidad"/>
    <s v="Afrodescendiente"/>
    <s v="PASTO"/>
    <s v="CR 38 N. 12-41 BARRIO CASTELLANA B/"/>
    <n v="3155800102"/>
    <s v="Urbana"/>
    <m/>
    <x v="0"/>
    <x v="7"/>
    <s v="NARIÑO"/>
    <x v="7"/>
    <x v="7"/>
    <x v="7"/>
    <s v="I10X"/>
    <m/>
    <m/>
    <m/>
    <s v="Hipertension esencial (primaria)"/>
    <s v="Medicamento"/>
    <n v="1"/>
    <s v="41072-05"/>
    <s v="OMEPRAZOL 20 MG CAPSULAS"/>
    <d v="2022-02-05T00:00:00"/>
    <n v="419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Beneficiario"/>
    <s v="AC"/>
    <m/>
    <s v="CC"/>
    <n v="2515075"/>
    <s v="CC2515075"/>
    <s v="DANIEL"/>
    <s v="GUILLERMO"/>
    <s v="CAICEDO"/>
    <s v="NOAP"/>
    <d v="1952-07-16T00:00:00"/>
    <n v="69"/>
    <n v="6"/>
    <s v="Persona mayor"/>
    <m/>
    <s v="Desplazamiento"/>
    <s v="Ninguno"/>
    <s v="Estudios Secundarios"/>
    <s v="Beneficiario"/>
    <m/>
    <s v="Con discapacidad"/>
    <s v="Afrodescendiente"/>
    <s v="EL TAMBO"/>
    <s v="B CARRERA 12"/>
    <n v="0"/>
    <s v="Urbana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25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5213399"/>
    <s v="CC5213399"/>
    <s v="JESUS"/>
    <s v="MACARIO"/>
    <s v="ACOSTA"/>
    <s v="VERA"/>
    <d v="1951-06-23T00:00:00"/>
    <n v="70"/>
    <n v="6"/>
    <s v="Persona mayor"/>
    <m/>
    <s v="Desplazamiento"/>
    <s v="Ninguno"/>
    <s v="Estudios Universitarios"/>
    <s v="Cotizante docente"/>
    <m/>
    <s v="Con discapacidad"/>
    <s v="Afrodescendiente"/>
    <s v="EL TAMBO"/>
    <s v="B LOURDES"/>
    <n v="0"/>
    <s v="Urbana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08T00:00:00"/>
    <n v="325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5248967"/>
    <s v="CC5248967"/>
    <s v="EDGAR"/>
    <s v="DIOGENES"/>
    <s v="CORDOBA"/>
    <s v="DAVILA"/>
    <d v="1951-06-18T00:00:00"/>
    <n v="70"/>
    <n v="6"/>
    <s v="Persona mayor"/>
    <m/>
    <s v="Desplazamiento"/>
    <s v="Ninguno"/>
    <s v="Estudios Universitarios"/>
    <s v="Cotizante docente"/>
    <m/>
    <s v="Con discapacidad"/>
    <s v="Afrodescendiente"/>
    <s v="EL TAMBO"/>
    <s v="B SAUCES"/>
    <n v="0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1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Beneficiario"/>
    <s v="AC"/>
    <m/>
    <s v="CC"/>
    <n v="5249082"/>
    <s v="CC5249082"/>
    <s v="NELSON"/>
    <s v="NONE"/>
    <s v="BURBANO"/>
    <s v="CABRERA"/>
    <d v="1950-02-13T00:00:00"/>
    <n v="71"/>
    <n v="6"/>
    <s v="Persona mayor"/>
    <m/>
    <s v="Desplazamiento"/>
    <s v="Ninguno"/>
    <s v="Estudios Universitarios"/>
    <s v="Beneficiario"/>
    <m/>
    <s v="Con discapacidad"/>
    <s v="Afrodescendiente"/>
    <s v="EL TAMBO"/>
    <s v="B CARRERA 12"/>
    <n v="0"/>
    <s v="Urbana"/>
    <m/>
    <x v="0"/>
    <x v="7"/>
    <s v="NARIÑO"/>
    <x v="7"/>
    <x v="7"/>
    <x v="7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169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5249959"/>
    <s v="CC5249959"/>
    <s v="EDIBERTO "/>
    <s v="RODEIRO"/>
    <s v="JIMENEZ"/>
    <s v="DIAZ"/>
    <d v="1958-04-14T00:00:00"/>
    <n v="63"/>
    <n v="6"/>
    <s v="Persona mayor"/>
    <m/>
    <s v="Desplazamiento"/>
    <s v="Ninguno"/>
    <s v="Estudios Universitarios"/>
    <s v="Cotizante docente"/>
    <m/>
    <s v="Con discapacidad"/>
    <s v="Afrodescendiente"/>
    <s v="EL TAMBO"/>
    <s v="B LOURDES"/>
    <n v="0"/>
    <s v="Urbana"/>
    <m/>
    <x v="0"/>
    <x v="7"/>
    <s v="NARIÑO"/>
    <x v="7"/>
    <x v="7"/>
    <x v="7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02T00:00:00"/>
    <n v="113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Beneficiario"/>
    <s v="AC"/>
    <m/>
    <s v="CC"/>
    <n v="27195985"/>
    <s v="CC27195985"/>
    <s v="TERESA"/>
    <s v="DE JESUS"/>
    <s v="DIAZ"/>
    <s v="DE BURBANO"/>
    <d v="1939-12-13T00:00:00"/>
    <n v="82"/>
    <n v="6"/>
    <s v="Persona mayor"/>
    <m/>
    <s v="Desplazamiento"/>
    <s v="Ninguno"/>
    <s v="Estudios Universitarios"/>
    <s v="Beneficiario"/>
    <m/>
    <s v="Con discapacidad"/>
    <s v="Afrodescendiente"/>
    <s v="EL TAMBO"/>
    <m/>
    <n v="0"/>
    <s v="Urbana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95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Pensionado"/>
    <s v="AC"/>
    <m/>
    <s v="CC"/>
    <n v="27196212"/>
    <s v="CC27196212"/>
    <s v="AURA"/>
    <s v="MARLENE"/>
    <s v="SOLARTE"/>
    <s v="DE BASTIDAS"/>
    <d v="1942-02-07T00:00:00"/>
    <n v="79"/>
    <n v="6"/>
    <s v="Persona mayor"/>
    <m/>
    <s v="Desplazamiento"/>
    <s v="Ninguno"/>
    <s v="Estudios Universitarios"/>
    <s v="Cotizante Pensionado"/>
    <m/>
    <s v="Con discapacidad"/>
    <s v="Afrodescendiente"/>
    <s v="EL TAMBO"/>
    <s v="B CARRERA 12"/>
    <n v="0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424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Pensionado"/>
    <s v="AC"/>
    <m/>
    <s v="CC"/>
    <n v="27196741"/>
    <s v="CC27196741"/>
    <s v="PRECIDES"/>
    <s v="ROSA"/>
    <s v="CANCIMANCE"/>
    <s v="DE BOTINA"/>
    <d v="1949-05-19T00:00:00"/>
    <n v="72"/>
    <n v="6"/>
    <s v="Persona mayor"/>
    <m/>
    <s v="Desplazamiento"/>
    <s v="Ninguno"/>
    <s v="Estudios Universitarios"/>
    <s v="Cotizante Pensionado"/>
    <m/>
    <s v="Con discapacidad"/>
    <s v="Afrodescendiente"/>
    <s v="EL TAMBO"/>
    <s v="B ROSARIO"/>
    <n v="0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429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Beneficiario"/>
    <s v="AC"/>
    <m/>
    <s v="CC"/>
    <n v="27196851"/>
    <s v="CC27196851"/>
    <s v="ALBA"/>
    <s v="LUCY"/>
    <s v="RUALES"/>
    <s v="BURBANO"/>
    <d v="1951-11-16T00:00:00"/>
    <n v="70"/>
    <n v="6"/>
    <s v="Persona mayor"/>
    <m/>
    <s v="Desplazamiento"/>
    <s v="Ninguno"/>
    <s v="Estudios Universitarios"/>
    <s v="Beneficiario"/>
    <m/>
    <s v="Con discapacidad"/>
    <s v="Afrodescendiente"/>
    <s v="EL TAMBO"/>
    <s v="B RECUERDO"/>
    <n v="0"/>
    <s v="Urbana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73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27196906"/>
    <s v="CC27196906"/>
    <s v="ARIELA"/>
    <s v="DE  JESUS"/>
    <s v="GUERRA"/>
    <s v="DE LOPEZ"/>
    <d v="1949-09-30T00:00:00"/>
    <n v="72"/>
    <n v="6"/>
    <s v="Persona mayor"/>
    <m/>
    <s v="Desplazamiento"/>
    <s v="Ninguno"/>
    <s v="Estudios Universitarios"/>
    <s v="Cotizante docente"/>
    <m/>
    <s v="Con discapacidad"/>
    <s v="Afrodescendiente"/>
    <s v="EL TAMBO"/>
    <s v="B ROSARIO"/>
    <n v="0"/>
    <s v="Urbana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02T00:00:00"/>
    <n v="88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27197178"/>
    <s v="CC27197178"/>
    <s v="ALBA "/>
    <s v="LUCIA"/>
    <s v="MARTINEZ"/>
    <s v="DIAZ"/>
    <d v="1954-04-24T00:00:00"/>
    <n v="67"/>
    <n v="6"/>
    <s v="Persona mayor"/>
    <m/>
    <s v="Desplazamiento"/>
    <s v="Ninguno"/>
    <s v="Estudios Universitarios"/>
    <s v="Cotizante docente"/>
    <m/>
    <s v="Con discapacidad"/>
    <s v="Afrodescendiente"/>
    <s v="EL TAMBO"/>
    <s v="B RECUERDO"/>
    <n v="0"/>
    <s v="Urbana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63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27197252"/>
    <s v="CC27197252"/>
    <s v="ALICIA"/>
    <s v="DEL SOCOORRO"/>
    <s v="BURBANO"/>
    <s v="ROSERO"/>
    <d v="1955-08-26T00:00:00"/>
    <n v="66"/>
    <n v="6"/>
    <s v="Persona mayor"/>
    <m/>
    <s v="Desplazamiento"/>
    <s v="Ninguno"/>
    <s v="Estudios Universitarios"/>
    <s v="Cotizante docente"/>
    <m/>
    <s v="Con discapacidad"/>
    <s v="Afrodescendiente"/>
    <s v="EL TAMBO"/>
    <s v="B CARRERA 12"/>
    <n v="0"/>
    <s v="Urbana"/>
    <m/>
    <x v="0"/>
    <x v="7"/>
    <s v="NARIÑO"/>
    <x v="7"/>
    <x v="7"/>
    <x v="7"/>
    <s v="I10X"/>
    <m/>
    <m/>
    <m/>
    <s v="Hipertension esencial (primaria)"/>
    <s v="Medicamento"/>
    <n v="1"/>
    <s v="40260-09"/>
    <s v="VITAMINA B12 SOLUCION INYECTABLE"/>
    <d v="2022-02-07T00:00:00"/>
    <n v="172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27197291"/>
    <s v="CC27197291"/>
    <s v="LEONOR"/>
    <s v="ANITA"/>
    <s v="MORA"/>
    <s v="NARVAEZ"/>
    <d v="1953-11-12T00:00:00"/>
    <n v="68"/>
    <n v="6"/>
    <s v="Persona mayor"/>
    <m/>
    <s v="Desplazamiento"/>
    <s v="Ninguno"/>
    <s v="Estudios Universitarios"/>
    <s v="Cotizante docente"/>
    <m/>
    <s v="Con discapacidad"/>
    <s v="Afrodescendiente"/>
    <s v="EL TAMBO"/>
    <s v="B RICAURTE"/>
    <n v="0"/>
    <s v="Urbana"/>
    <m/>
    <x v="0"/>
    <x v="7"/>
    <s v="NARIÑO"/>
    <x v="7"/>
    <x v="7"/>
    <x v="7"/>
    <s v="I10X"/>
    <m/>
    <m/>
    <m/>
    <s v="Hipertension esencial (primaria)"/>
    <s v="Medicamento"/>
    <n v="1"/>
    <s v="40260-09"/>
    <s v="VITAMINA B12 SOLUCION INYECTABLE"/>
    <d v="2022-02-03T00:00:00"/>
    <n v="343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27197374"/>
    <s v="CC27197374"/>
    <s v="GLORIA MARINA"/>
    <s v="STELLA "/>
    <s v="ERAZO"/>
    <s v="DE ZAMBRANO"/>
    <d v="1955-02-10T00:00:00"/>
    <n v="66"/>
    <n v="6"/>
    <s v="Persona mayor"/>
    <m/>
    <s v="Desplazamiento"/>
    <s v="Ninguno"/>
    <s v="Estudios Universitarios"/>
    <s v="Cotizante docente"/>
    <m/>
    <s v="Con discapacidad"/>
    <s v="Afrodescendiente"/>
    <s v="EL TAMBO"/>
    <s v="B ROSARIO"/>
    <n v="0"/>
    <s v="Urbana"/>
    <m/>
    <x v="0"/>
    <x v="7"/>
    <s v="NARIÑO"/>
    <x v="7"/>
    <x v="7"/>
    <x v="7"/>
    <s v="I10X"/>
    <m/>
    <m/>
    <m/>
    <s v="Hipertension esencial (primaria)"/>
    <s v="Medicamento"/>
    <n v="1"/>
    <s v="35662-18"/>
    <s v="ACIDO FOLICO TABLETAS 1 MG."/>
    <d v="2022-02-11T00:00:00"/>
    <n v="262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27197707"/>
    <s v="CC27197707"/>
    <s v="RUBIELA"/>
    <s v="NATIVIDAD"/>
    <s v="BURBANO"/>
    <s v="DIAZ"/>
    <d v="1960-12-25T00:00:00"/>
    <n v="61"/>
    <n v="6"/>
    <s v="Persona mayor"/>
    <m/>
    <s v="Desplazamiento"/>
    <s v="Ninguno"/>
    <s v="Estudios Universitarios"/>
    <s v="Cotizante docente"/>
    <m/>
    <s v="Con discapacidad"/>
    <s v="Afrodescendiente"/>
    <s v="EL TAMBO"/>
    <s v="B RECUERDO"/>
    <n v="0"/>
    <s v="Urbana"/>
    <m/>
    <x v="0"/>
    <x v="8"/>
    <s v="NARIÑO"/>
    <x v="8"/>
    <x v="8"/>
    <x v="8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1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27197757"/>
    <s v="CC27197757"/>
    <s v="ANA"/>
    <s v="ROSA"/>
    <s v="SALAS"/>
    <s v="SALAZAR"/>
    <d v="1958-09-16T00:00:00"/>
    <n v="63"/>
    <n v="6"/>
    <s v="Persona mayor"/>
    <m/>
    <s v="Desplazamiento"/>
    <s v="Ninguno"/>
    <s v="Estudios Universitarios"/>
    <s v="Cotizante docente"/>
    <m/>
    <s v="Con discapacidad"/>
    <s v="Afrodescendiente"/>
    <s v="EL TAMBO"/>
    <s v="B RECUERDO"/>
    <n v="0"/>
    <s v="Urbana"/>
    <m/>
    <x v="0"/>
    <x v="12"/>
    <s v="NARIÑO"/>
    <x v="12"/>
    <x v="12"/>
    <x v="12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72900"/>
    <s v="Hospitalización"/>
    <m/>
  </r>
  <r>
    <n v="2022"/>
    <d v="2021-07-31T00:00:00"/>
    <s v="Población con riesgo o alteraciones cardio – cerebro – vascular – metabólicas manifiestas"/>
    <s v="Crónicos"/>
    <s v="HTA"/>
    <s v="EL TAMBO"/>
    <n v="52"/>
    <s v="52 - NARIÑO"/>
    <s v="52260"/>
    <s v="52260 - El Tambo"/>
    <s v="1,4302637597315"/>
    <s v="-77,3831159734383"/>
    <s v="Cotizante docente"/>
    <s v="AC"/>
    <m/>
    <s v="CC"/>
    <n v="27197792"/>
    <s v="CC27197792"/>
    <s v="CELINA"/>
    <s v="MARIA"/>
    <s v="ANDRADE"/>
    <s v="BURGOS"/>
    <d v="1979-06-01T00:00:00"/>
    <n v="42"/>
    <n v="5"/>
    <s v="Adultez"/>
    <m/>
    <s v="Desplazamiento"/>
    <s v="Ninguno"/>
    <s v="Estudios Universitarios"/>
    <s v="Cotizante docente"/>
    <m/>
    <s v="Con discapacidad"/>
    <s v="Afrodescendiente"/>
    <s v="EL TAMBO"/>
    <s v="B CARRERA 12"/>
    <n v="0"/>
    <s v="Urbana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9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6265"/>
    <s v="CC27076265"/>
    <s v="CLARA"/>
    <s v="OFELIA"/>
    <s v="BENAVIDES"/>
    <s v="DE MEJIA"/>
    <d v="1946-10-19T00:00:00"/>
    <n v="75"/>
    <n v="6"/>
    <s v="Persona mayor"/>
    <s v="Ninguno"/>
    <s v="Desplazamiento"/>
    <s v="Ninguno"/>
    <s v="Estudios Universitarios"/>
    <s v="Beneficiario"/>
    <m/>
    <s v="Con discapacidad"/>
    <s v="Ninguna"/>
    <s v="PASTO"/>
    <s v="CLL 11 No 33 - 18 Edifico AMBAR B/LA AURORA B/"/>
    <n v="7367042"/>
    <s v="Urbana"/>
    <m/>
    <x v="0"/>
    <x v="14"/>
    <s v="NARIÑO"/>
    <x v="14"/>
    <x v="14"/>
    <x v="14"/>
    <s v="I10X"/>
    <m/>
    <m/>
    <m/>
    <s v="Hipertension esencial (primaria)"/>
    <s v="Procedimiento"/>
    <n v="1"/>
    <n v="1890301"/>
    <s v="CONSULTA DE CONTROL O DE SEGUIMIENTO POR MEDICINA GENERAL"/>
    <d v="2022-02-02T00:00:00"/>
    <n v="35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534212"/>
    <s v="CC27534212"/>
    <s v="MARTHA"/>
    <s v="LUCIA"/>
    <s v="MARTINEZ"/>
    <s v="PALACIOS"/>
    <d v="1962-08-03T00:00:00"/>
    <n v="59"/>
    <n v="5"/>
    <s v="Adultez"/>
    <s v="Ninguno"/>
    <s v="Desplazamiento"/>
    <s v="Ninguno"/>
    <s v="Estudios Universitarios"/>
    <s v="Beneficiario"/>
    <m/>
    <s v="Con discapacidad"/>
    <s v="Ninguna"/>
    <s v="PASTO"/>
    <s v="CRA 30A N 12A-33 BARRIO SAN IGNACIO"/>
    <n v="3182882524"/>
    <s v="Urbana"/>
    <m/>
    <x v="0"/>
    <x v="14"/>
    <s v="NARIÑO"/>
    <x v="14"/>
    <x v="14"/>
    <x v="14"/>
    <s v="I10X"/>
    <m/>
    <m/>
    <m/>
    <s v="Hipertension esencial (primaria)"/>
    <s v="Medicamento"/>
    <n v="1"/>
    <s v="19955429-05"/>
    <s v="ENALAPRIL TABLETAS 20 MG"/>
    <d v="2022-02-02T00:00:00"/>
    <n v="58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3914"/>
    <s v="CC30703914"/>
    <s v="AMPARO"/>
    <s v="CECILIA"/>
    <s v="ZAMBRANO"/>
    <s v="DE BOLAÑOS"/>
    <d v="1949-05-14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RA. 11 N. 16-19 B/FATIMA B/ fatima"/>
    <n v="3182495321"/>
    <s v="Urbana"/>
    <m/>
    <x v="0"/>
    <x v="14"/>
    <s v="NARIÑO"/>
    <x v="14"/>
    <x v="14"/>
    <x v="14"/>
    <s v="I10X"/>
    <m/>
    <m/>
    <m/>
    <s v="Hipertension esencial (primaria)"/>
    <s v="Medicamento"/>
    <n v="1"/>
    <s v="19928485-09"/>
    <s v="AMITRIPTILINA CLORHIDRATO 25 MG TABLETAS RECUBIERTAS"/>
    <d v="2022-02-02T00:00:00"/>
    <n v="7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3003416"/>
    <s v="CC13003416"/>
    <s v="LANDULFO"/>
    <s v="ANTONIO"/>
    <s v="ARANGO"/>
    <s v="CAMPAÑA"/>
    <d v="1947-10-25T00:00:00"/>
    <n v="74"/>
    <n v="6"/>
    <s v="Persona mayor"/>
    <s v="Ninguno"/>
    <s v="Desplazamiento"/>
    <s v="Ninguno"/>
    <s v="Estudios Universitarios"/>
    <s v="Beneficiario"/>
    <m/>
    <s v="Con discapacidad"/>
    <s v="Ninguna"/>
    <s v="PASTO"/>
    <s v="CALLE 19 B # 44-48 BARRIO PANDIACO"/>
    <n v="3117188685"/>
    <s v="Urbana"/>
    <m/>
    <x v="0"/>
    <x v="9"/>
    <s v="NARIÑO"/>
    <x v="9"/>
    <x v="9"/>
    <x v="9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17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530504"/>
    <s v="CC87530504"/>
    <s v="JESUS"/>
    <s v="RICARDO"/>
    <s v="BENAVIDES"/>
    <s v="CORDOBA"/>
    <d v="1963-01-01T00:00:00"/>
    <n v="58"/>
    <n v="5"/>
    <s v="Adultez"/>
    <s v="Ninguno"/>
    <s v="Desplazamiento"/>
    <s v="Ninguno"/>
    <s v="Estudios Universitarios"/>
    <s v="Cotizante docente"/>
    <m/>
    <s v="Con discapacidad"/>
    <s v="Ninguna"/>
    <s v="PASTO"/>
    <s v="PARQUE PRINCIPAL - GUAITARILLA"/>
    <n v="3184903518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4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78662"/>
    <s v="CC5278662"/>
    <s v="GUILLERMO"/>
    <s v="ALFREDO"/>
    <s v="CEBALLOS"/>
    <s v="HERRERA"/>
    <d v="1936-07-27T00:00:00"/>
    <n v="85"/>
    <n v="6"/>
    <s v="Persona mayor"/>
    <s v="Ninguno"/>
    <s v="Desplazamiento"/>
    <s v="Ninguno"/>
    <s v="Estudios Universitarios"/>
    <s v="Beneficiario"/>
    <m/>
    <s v="Con discapacidad"/>
    <s v="Ninguna"/>
    <s v="PASTO"/>
    <s v="CRA 22D 4 SUR-06 MIJITAYO"/>
    <n v="3136944592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21T00:00:00"/>
    <n v="49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20443"/>
    <s v="CC27220443"/>
    <s v="JULIA"/>
    <s v="ELIZABETH"/>
    <s v="PORTILLA"/>
    <s v="PATIÑO"/>
    <d v="1972-07-27T00:00:00"/>
    <n v="49"/>
    <n v="5"/>
    <s v="Adultez"/>
    <s v="Ninguno"/>
    <s v="Desplazamiento"/>
    <s v="Ninguno"/>
    <s v="Estudios Universitarios"/>
    <s v="Beneficiario"/>
    <m/>
    <s v="Con discapacidad"/>
    <s v="Ninguna"/>
    <s v="PASTO"/>
    <s v="MZ 4 CS 1 B VILLA ANGELA"/>
    <n v="3184765514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18T00:00:00"/>
    <n v="120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80082"/>
    <s v="CC27480082"/>
    <s v="AIDA"/>
    <s v="LUCIA"/>
    <s v="ORTEGA"/>
    <s v="MUNOZ"/>
    <d v="1967-02-05T00:00:00"/>
    <n v="54"/>
    <n v="5"/>
    <s v="Adultez"/>
    <s v="Ninguno"/>
    <s v="Desplazamiento"/>
    <s v="Ninguno"/>
    <s v="Estudios Universitarios"/>
    <s v="Cotizante docente"/>
    <m/>
    <s v="Con discapacidad"/>
    <s v="Ninguna"/>
    <s v="PASTO"/>
    <s v="B/KENNEDY-TAMINANGO"/>
    <n v="3128338698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0"/>
    <s v="ATENCION ( VISITA ) DOMICILIARIA - POR FONIATRIA Y FONOAUDIOLOGIA"/>
    <d v="2022-02-18T00:00:00"/>
    <n v="7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5142"/>
    <s v="CC12965142"/>
    <s v="EDGAR"/>
    <s v="EMIRO"/>
    <s v="DELGADO"/>
    <s v="SALAS"/>
    <d v="1956-01-29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CL 13#25-34 APTO 302 B/"/>
    <n v="3147917269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18T00:00:00"/>
    <n v="98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0805"/>
    <s v="CC12970805"/>
    <s v="ELIECER"/>
    <s v="NONE "/>
    <s v="RUIZ"/>
    <s v="RUIZ"/>
    <d v="1960-01-16T00:00:00"/>
    <n v="61"/>
    <n v="6"/>
    <s v="Persona mayor"/>
    <s v="Ninguno"/>
    <s v="Desplazamiento"/>
    <s v="Ninguno"/>
    <s v="Estudios Universitarios"/>
    <s v="Cotizante docente"/>
    <m/>
    <s v="Con discapacidad"/>
    <s v="Ninguna"/>
    <s v="PASTO"/>
    <s v="CRA 35 N 7-27 SAN VICENTE B/"/>
    <n v="3126481581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17T00:00:00"/>
    <n v="128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8092"/>
    <s v="CC12958092"/>
    <s v="HERNANDO"/>
    <s v="LIDORO"/>
    <s v="RIASCOS"/>
    <s v="PORTILLA"/>
    <d v="1952-05-27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CRA 11 No 17 - 30 B/FATIMA"/>
    <n v="3234007897"/>
    <s v="Rural"/>
    <m/>
    <x v="0"/>
    <x v="13"/>
    <s v="NARIÑO"/>
    <x v="13"/>
    <x v="13"/>
    <x v="13"/>
    <s v="I10X"/>
    <s v="N18X"/>
    <m/>
    <m/>
    <s v="Hipertension esencial (primaria)"/>
    <s v="Procedimiento"/>
    <n v="1"/>
    <n v="1890112"/>
    <s v="ATENCION ( VISITA ) DOMICILIARIA - POR TERAPIA RESPIRATORIA"/>
    <d v="2022-02-17T00:00:00"/>
    <n v="246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2956097"/>
    <s v="CC12956097"/>
    <s v="CARLOS"/>
    <s v="AVELINO"/>
    <s v="HURTADO"/>
    <s v="MORA"/>
    <d v="1950-10-26T00:00:00"/>
    <n v="71"/>
    <n v="6"/>
    <s v="Persona mayor"/>
    <s v="Ninguno"/>
    <s v="Desplazamiento"/>
    <s v="Ninguno"/>
    <s v="Estudios Universitarios"/>
    <s v="Cotizante Pensionado"/>
    <m/>
    <s v="Con discapacidad"/>
    <s v="Ninguna"/>
    <s v="PASTO"/>
    <s v="CALLE 16 # 16A-51 B/AIRE LIBRE"/>
    <n v="3232894024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16T00:00:00"/>
    <n v="163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55487"/>
    <s v="CC27055487"/>
    <s v="ANA"/>
    <s v="MARIA"/>
    <s v="QUINTANA"/>
    <s v="BURBANO"/>
    <d v="1932-07-30T00:00:00"/>
    <n v="89"/>
    <n v="6"/>
    <s v="Persona mayor"/>
    <s v="Ninguno"/>
    <s v="Desplazamiento"/>
    <s v="Ninguno"/>
    <s v="Estudios Universitarios"/>
    <s v="Beneficiario"/>
    <m/>
    <s v="Con discapacidad"/>
    <s v="Ninguna"/>
    <s v="PASTO"/>
    <s v="CL 20 N 3-105 BARRIO EL TEJAR"/>
    <n v="7227375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0"/>
    <s v="ATENCION ( VISITA ) DOMICILIARIA - POR FONIATRIA Y FONOAUDIOLOGIA"/>
    <d v="2022-02-16T00:00:00"/>
    <n v="67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17818"/>
    <s v="CC30717818"/>
    <s v="CARMEN"/>
    <s v="ALICIA"/>
    <s v="SANTACRUZ"/>
    <s v="DELGADO"/>
    <d v="1955-07-08T00:00:00"/>
    <n v="66"/>
    <n v="6"/>
    <s v="Persona mayor"/>
    <s v="Ninguno"/>
    <s v="Desplazamiento"/>
    <s v="Ninguno"/>
    <s v="Estudios Universitarios"/>
    <s v="Beneficiario"/>
    <m/>
    <s v="Con discapacidad"/>
    <s v="Ninguna"/>
    <s v="PASTO"/>
    <s v="CRA 13 No 22 -48 LOS OLIVOS"/>
    <n v="3002069486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16T00:00:00"/>
    <n v="8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0101"/>
    <s v="CC5200101"/>
    <s v="SADY"/>
    <s v="ADALBERTO"/>
    <s v="HIDALGO"/>
    <s v="CAICEDO"/>
    <d v="1944-05-12T00:00:00"/>
    <n v="77"/>
    <n v="6"/>
    <s v="Persona mayor"/>
    <s v="Ninguno"/>
    <s v="Desplazamiento"/>
    <s v="Perdida de Bienes Muebles o Inmuebles"/>
    <s v="Estudios Universitarios"/>
    <s v="Cotizante docente"/>
    <m/>
    <s v="Con discapacidad"/>
    <s v="Ninguna"/>
    <s v="PASTO"/>
    <s v="CARRERA 38 NO.12-91 B/ La Castellana"/>
    <n v="3167338674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01"/>
    <s v="ATENCION ( VISITA ) DOMICILIARIA - POR MEDICINA GENERAL"/>
    <d v="2022-02-16T00:00:00"/>
    <n v="119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3285"/>
    <s v="CC30713285"/>
    <s v="ELVIA"/>
    <s v="MARINA"/>
    <s v="RODRIGUEZ"/>
    <s v="ORTEGA"/>
    <d v="1956-07-02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CRA 42 No 17A - 79 B/EL DORADO"/>
    <n v="3217983656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15T00:00:00"/>
    <n v="15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0287"/>
    <s v="CC30720287"/>
    <s v="ELVIA"/>
    <s v="CARLINA"/>
    <s v="ZAMBRANO"/>
    <s v="ROSERO"/>
    <d v="1961-02-23T00:00:00"/>
    <n v="60"/>
    <n v="6"/>
    <s v="Persona mayor"/>
    <s v="Ninguno"/>
    <s v="Desplazamiento"/>
    <s v="Ninguno"/>
    <s v="Estudios Universitarios"/>
    <s v="Cotizante docente"/>
    <m/>
    <s v="Con discapacidad"/>
    <s v="Ninguna"/>
    <s v="PASTO"/>
    <s v="MZ B CS 16 VILLA CAMPESTRE B/ Villa Campestre"/>
    <n v="7312745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15T00:00:00"/>
    <n v="106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5241931"/>
    <s v="CC5241931"/>
    <s v="JOSE"/>
    <s v="DEMETRIO"/>
    <s v="GOMEZ"/>
    <s v="DAZA"/>
    <d v="1959-04-30T00:00:00"/>
    <n v="62"/>
    <n v="6"/>
    <s v="Persona mayor"/>
    <s v="Ninguno"/>
    <s v="Desplazamiento"/>
    <s v="Ninguno"/>
    <s v="Estudios Universitarios"/>
    <s v="Sustituto Pensional"/>
    <m/>
    <s v="Con discapacidad"/>
    <s v="Ninguna"/>
    <s v="PASTO"/>
    <s v="MZ G CS 9 B LOS ELISEOS"/>
    <n v="3154311171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14T00:00:00"/>
    <n v="18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5193677"/>
    <s v="CC5193677"/>
    <s v="CARLOS"/>
    <s v="PARMENIDES"/>
    <s v="SALAZAR"/>
    <s v="ESTRELLA"/>
    <d v="1938-08-04T00:00:00"/>
    <n v="83"/>
    <n v="6"/>
    <s v="Persona mayor"/>
    <s v="Ninguno"/>
    <s v="Desplazamiento"/>
    <s v="Ninguno"/>
    <s v="Estudios Universitarios"/>
    <s v="Cotizante Pensionado"/>
    <m/>
    <s v="Con discapacidad"/>
    <s v="Ninguna"/>
    <s v="PASTO"/>
    <s v="CRA 32 BIS N.6A-07 B/VILLA AURORA B/"/>
    <n v="3163342984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0"/>
    <s v="ATENCION ( VISITA ) DOMICILIARIA - POR FONIATRIA Y FONOAUDIOLOGIA"/>
    <d v="2022-02-14T00:00:00"/>
    <n v="23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5073"/>
    <s v="CC27075073"/>
    <s v="BLANCA"/>
    <s v="MARIA DE LOS ANGELES"/>
    <s v="MORENO"/>
    <s v="VELASQUEZ"/>
    <d v="1948-07-13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CL 13 N 8A-20 LAS LUNAS"/>
    <n v="3128022316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14T00:00:00"/>
    <n v="300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59522"/>
    <s v="CC27159522"/>
    <s v="MARIA"/>
    <s v="ELVIA"/>
    <s v="FIGUEROA"/>
    <s v="DE ENRIQUEZ"/>
    <d v="1941-02-06T00:00:00"/>
    <n v="80"/>
    <n v="6"/>
    <s v="Persona mayor"/>
    <s v="Ninguno"/>
    <s v="Desplazamiento"/>
    <s v="Ninguno"/>
    <s v="Estudios Universitarios"/>
    <s v="Beneficiario"/>
    <m/>
    <s v="Con discapacidad"/>
    <s v="Ninguna"/>
    <s v="PASTO"/>
    <s v="VEREDA BOTANILLA CATAMBUCO"/>
    <n v="3113826852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0"/>
    <s v="ATENCION ( VISITA ) DOMICILIARIA - POR FONIATRIA Y FONOAUDIOLOGIA"/>
    <d v="2022-02-11T00:00:00"/>
    <n v="84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5506"/>
    <s v="CC30715506"/>
    <s v="ESPERANZA"/>
    <s v="DEL SOCORRO"/>
    <s v="CORDOBA"/>
    <s v="LOPEZ"/>
    <d v="1957-06-07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CL 19B N 42-60 CONDOMINIO PINOS DEL NORTE"/>
    <n v="3154041413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11T00:00:00"/>
    <n v="1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9350081"/>
    <s v="CC59350081"/>
    <s v="CARMEN"/>
    <s v="ANGELICA"/>
    <s v="MUÑOZ"/>
    <s v="PASUY"/>
    <d v="1956-07-04T00:00:00"/>
    <n v="65"/>
    <n v="6"/>
    <s v="Persona mayor"/>
    <s v="Ninguno"/>
    <s v="Desplazamiento"/>
    <s v="Ninguno"/>
    <s v="Estudios Universitarios"/>
    <s v="Beneficiario"/>
    <m/>
    <s v="Con discapacidad"/>
    <s v="Ninguna"/>
    <s v="PASTO"/>
    <s v="PEDREGAL - IMUES B/ La lima"/>
    <n v="3116468759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11T00:00:00"/>
    <n v="1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2923"/>
    <s v="CC12962923"/>
    <s v="EDGAR"/>
    <s v="OSWALDO"/>
    <s v="PUPIALES"/>
    <s v="RUEDA"/>
    <d v="1955-08-15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CL15 N 29-38 APT 201 LOS REMANSOS B/ San Andres"/>
    <n v="7233008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10T00:00:00"/>
    <n v="19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1594780"/>
    <s v="CC51594780"/>
    <s v="SARITA"/>
    <s v="NONE "/>
    <s v="CASTAÑO"/>
    <s v="GONZALEZ"/>
    <d v="1959-06-21T00:00:00"/>
    <n v="62"/>
    <n v="6"/>
    <s v="Persona mayor"/>
    <s v="Ninguno"/>
    <s v="Desplazamiento"/>
    <s v="Ninguno"/>
    <s v="Estudios Universitarios"/>
    <s v="Beneficiario"/>
    <m/>
    <s v="Con discapacidad"/>
    <s v="Ninguna"/>
    <s v="PASTO"/>
    <s v="MZ B CS 115 SANTA MONICA 4 B/ Santa M?a"/>
    <n v="3008924261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10T00:00:00"/>
    <n v="25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9607"/>
    <s v="CC27079607"/>
    <s v="GABBY"/>
    <s v="ARGELIA"/>
    <s v="JIMENEZ"/>
    <s v="CHAMORRO"/>
    <d v="1949-11-05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MZ 3 CASA 15 VILLA DOCENTE"/>
    <n v="3016089165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0"/>
    <s v="ATENCION ( VISITA ) DOMICILIARIA - POR FONIATRIA Y FONOAUDIOLOGIA"/>
    <d v="2022-02-09T00:00:00"/>
    <n v="34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12342"/>
    <s v="CC30712342"/>
    <s v="MARIA"/>
    <s v="ELENA"/>
    <s v="ROSERO"/>
    <s v="DE RIVAS"/>
    <d v="1953-01-07T00:00:00"/>
    <n v="68"/>
    <n v="6"/>
    <s v="Persona mayor"/>
    <s v="Ninguno"/>
    <s v="Desplazamiento"/>
    <s v="Ninguno"/>
    <s v="Estudios Universitarios"/>
    <s v="Beneficiario"/>
    <m/>
    <s v="Con discapacidad"/>
    <s v="Ninguna"/>
    <s v="PASTO"/>
    <s v="CRA 17B No 21A-51 BARRIO EL PRADO"/>
    <n v="3178224290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09T00:00:00"/>
    <n v="3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96515"/>
    <s v="CC98396515"/>
    <s v="JOSE"/>
    <s v="RICARDO"/>
    <s v="GUERRA"/>
    <s v="CABRERA"/>
    <d v="1977-01-19T00:00:00"/>
    <n v="44"/>
    <n v="5"/>
    <s v="Adultez"/>
    <s v="Ninguno"/>
    <s v="Desplazamiento"/>
    <s v="Ninguno"/>
    <s v="Estudios Universitarios"/>
    <s v="Cotizante docente"/>
    <m/>
    <s v="Con discapacidad"/>
    <s v="Ninguna"/>
    <s v="PASTO"/>
    <s v="Calle 16#16-46 Aire Libre B/"/>
    <n v="7373696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09T00:00:00"/>
    <n v="119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24366"/>
    <s v="CC27424366"/>
    <s v="LUZ"/>
    <s v="AMPARO"/>
    <s v="BASTIDAS"/>
    <s v="HERNANDEZ"/>
    <d v="1964-04-06T00:00:00"/>
    <n v="57"/>
    <n v="5"/>
    <s v="Adultez"/>
    <s v="Ninguno"/>
    <s v="Desplazamiento"/>
    <s v="Ninguno"/>
    <s v="Estudios Universitarios"/>
    <s v="Beneficiario"/>
    <m/>
    <s v="Con discapacidad"/>
    <s v="Ninguna"/>
    <s v="PASTO"/>
    <s v="CL.2A N.1-29 B/GIRARDOT B/"/>
    <n v="3103637104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08T00:00:00"/>
    <n v="233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7023134"/>
    <s v="CC17023134"/>
    <s v="RICARDO"/>
    <s v="RICAURTE"/>
    <s v="MADROÑERO"/>
    <s v="CALVACHI"/>
    <d v="1940-07-17T00:00:00"/>
    <n v="81"/>
    <n v="6"/>
    <s v="Persona mayor"/>
    <s v="Ninguno"/>
    <s v="Desplazamiento"/>
    <s v="Ninguno"/>
    <s v="Estudios Universitarios"/>
    <s v="Beneficiario"/>
    <m/>
    <s v="Con discapacidad"/>
    <s v="Ninguna"/>
    <s v="PASTO"/>
    <s v="CRA 21A No. 8-10 V.LUCIA B/"/>
    <n v="7369568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08T00:00:00"/>
    <n v="35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32691"/>
    <s v="CC5232691"/>
    <s v="JORGE"/>
    <s v="ELIECER"/>
    <s v="JIMENEZ"/>
    <s v="ROSERO"/>
    <d v="1952-12-02T00:00:00"/>
    <n v="68"/>
    <n v="6"/>
    <s v="Persona mayor"/>
    <s v="Ninguno"/>
    <s v="Desplazamiento"/>
    <s v="Desaparición forzada"/>
    <s v="Estudios Universitarios"/>
    <s v="Beneficiario"/>
    <m/>
    <s v="Con discapacidad"/>
    <s v="Ninguna"/>
    <s v="PASTO"/>
    <s v="CLL 13 No. 23 - 46 B/ SANTIAGO"/>
    <n v="3136525323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0"/>
    <s v="ATENCION ( VISITA ) DOMICILIARIA - POR FONIATRIA Y FONOAUDIOLOGIA"/>
    <d v="2022-02-07T00:00:00"/>
    <n v="158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82151"/>
    <s v="CC27482151"/>
    <s v="NANCY"/>
    <s v="RUTH"/>
    <s v="GALINDEZ"/>
    <s v="DE GALINDEZ"/>
    <d v="1954-04-07T00:00:00"/>
    <n v="67"/>
    <n v="6"/>
    <s v="Persona mayor"/>
    <s v="Ninguno"/>
    <s v="Desplazamiento"/>
    <s v="Ninguno"/>
    <s v="Estudios Universitarios"/>
    <s v="Cotizante Pensionado"/>
    <m/>
    <s v="Con discapacidad"/>
    <s v="Ninguna"/>
    <s v="PASTO"/>
    <s v="MZ I CASA 9 BARRIO SAN DIEGO NORTE"/>
    <n v="3165475822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07T00:00:00"/>
    <n v="79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5457"/>
    <s v="CC12965457"/>
    <s v="LAURO"/>
    <s v="ARTURO"/>
    <s v="JIMENEZ"/>
    <s v="ORDONEZ"/>
    <d v="1956-01-20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CARERA 33 N 7-56 EBIFICIO TURIN AP 703"/>
    <n v="3164800560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07T00:00:00"/>
    <n v="91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7233"/>
    <s v="CC30707233"/>
    <s v="GLORIA"/>
    <s v="YOLANDA"/>
    <s v="CHAMORRO"/>
    <s v="MORAN"/>
    <d v="1954-03-06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RA 34 N 13-28"/>
    <n v="3188536927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0"/>
    <s v="ATENCION ( VISITA ) DOMICILIARIA - POR FONIATRIA Y FONOAUDIOLOGIA"/>
    <d v="2022-02-04T00:00:00"/>
    <n v="2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19377"/>
    <s v="CC27419377"/>
    <s v="ROSARIO"/>
    <s v="NONE "/>
    <s v="MORAN"/>
    <s v="BOLAÑOS"/>
    <d v="1926-10-02T00:00:00"/>
    <n v="95"/>
    <n v="6"/>
    <s v="Persona mayor"/>
    <s v="Ninguno"/>
    <s v="Desplazamiento"/>
    <s v="Ninguno"/>
    <s v="Estudios Universitarios"/>
    <s v="Beneficiario"/>
    <m/>
    <s v="Con discapacidad"/>
    <s v="Ninguna"/>
    <s v="PASTO"/>
    <s v="CLL 8 8-30 SAMANIEGO"/>
    <n v="3207270012"/>
    <s v="Rural"/>
    <m/>
    <x v="0"/>
    <x v="13"/>
    <s v="NARIÑO"/>
    <x v="13"/>
    <x v="13"/>
    <x v="13"/>
    <s v="I10X"/>
    <s v="N18X"/>
    <m/>
    <m/>
    <s v="Hipertension esencial (primaria)"/>
    <s v="Procedimiento"/>
    <n v="1"/>
    <n v="1890111"/>
    <s v="ATENCION ( VISITA ) DOMICILIARIA - POR FISIOTERAPIA"/>
    <d v="2022-02-04T00:00:00"/>
    <n v="36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7131"/>
    <s v="CC27077131"/>
    <s v="FANNY"/>
    <s v="MARIA"/>
    <s v="AYALA"/>
    <s v="DE FAJARDO"/>
    <d v="1946-12-21T00:00:00"/>
    <n v="74"/>
    <n v="6"/>
    <s v="Persona mayor"/>
    <s v="Ninguno"/>
    <s v="Desplazamiento"/>
    <s v="Ninguno"/>
    <s v="Estudios Universitarios"/>
    <s v="Beneficiario"/>
    <m/>
    <s v="Con discapacidad"/>
    <s v="Ninguna"/>
    <s v="PASTO"/>
    <s v="PASTO B/"/>
    <n v="3127255597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04T00:00:00"/>
    <n v="3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2611"/>
    <s v="CC27422611"/>
    <s v="TERESA"/>
    <s v="DE JESUS"/>
    <s v="MELO"/>
    <s v="DE CORAL"/>
    <d v="1947-12-25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9C No. 44-45 Apto 504 JARDIN DEL RIO B/ PA"/>
    <n v="3012863016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03T00:00:00"/>
    <n v="4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0523"/>
    <s v="CC30720523"/>
    <s v="RUBIELA"/>
    <s v="DEL CARMEN"/>
    <s v="CASTILLO"/>
    <s v="ERASO"/>
    <d v="1959-01-29T00:00:00"/>
    <n v="62"/>
    <n v="6"/>
    <s v="Persona mayor"/>
    <s v="Ninguno"/>
    <s v="Desplazamiento"/>
    <s v="Ninguno"/>
    <s v="Estudios Universitarios"/>
    <s v="Cotizante docente"/>
    <m/>
    <s v="Con discapacidad"/>
    <s v="Ninguna"/>
    <s v="PASTO"/>
    <s v="MZ 10 CS 1 B/ VILLA VERGEL"/>
    <n v="3002048937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03T00:00:00"/>
    <n v="30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246454"/>
    <s v="CC27246454"/>
    <s v="ELVIA"/>
    <s v="ALICIA"/>
    <s v="JIMENEZ"/>
    <s v="ROMERO"/>
    <d v="1946-11-18T00:00:00"/>
    <n v="74"/>
    <n v="6"/>
    <s v="Persona mayor"/>
    <s v="Ninguno"/>
    <s v="Desplazamiento"/>
    <s v="Ninguno"/>
    <s v="Estudios Universitarios"/>
    <s v="Cotizante Pensionado"/>
    <m/>
    <s v="Con discapacidad"/>
    <s v="Ninguna"/>
    <s v="PASTO"/>
    <s v="MZ 7 CS 14 SANTA MARIA"/>
    <n v="3154842578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0"/>
    <s v="ATENCION ( VISITA ) DOMICILIARIA - POR FONIATRIA Y FONOAUDIOLOGIA"/>
    <d v="2022-02-02T00:00:00"/>
    <n v="1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9090"/>
    <s v="CC30709090"/>
    <s v="CECILIA"/>
    <s v="DEL SOCORRO"/>
    <s v="ARTEAGA"/>
    <s v="OBANDO"/>
    <d v="1957-03-28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MZ 1 CASA 23 SUMATAMBO"/>
    <n v="3168035781"/>
    <s v="Rural"/>
    <m/>
    <x v="0"/>
    <x v="13"/>
    <s v="NARIÑO"/>
    <x v="13"/>
    <x v="13"/>
    <x v="13"/>
    <s v="I10X"/>
    <s v="N18X"/>
    <m/>
    <m/>
    <s v="Hipertension esencial (primaria)"/>
    <s v="Procedimiento"/>
    <n v="1"/>
    <n v="1890110"/>
    <s v="ATENCION ( VISITA ) DOMICILIARIA - POR FONIATRIA Y FONOAUDIOLOGIA"/>
    <d v="2022-02-02T00:00:00"/>
    <n v="52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2237"/>
    <s v="CC27072237"/>
    <s v="CLEMENCIA"/>
    <s v="ENRIQUETA"/>
    <s v="IBARRA"/>
    <s v="ORTIZ"/>
    <d v="1944-09-18T00:00:00"/>
    <n v="77"/>
    <n v="6"/>
    <s v="Persona mayor"/>
    <s v="Ninguno"/>
    <s v="Desplazamiento"/>
    <s v="Ninguno"/>
    <s v="Estudios Universitarios"/>
    <s v="Cotizante Pensionado"/>
    <m/>
    <s v="Con discapacidad"/>
    <s v="Ninguna"/>
    <s v="PASTO"/>
    <s v="EL PORTAL ELEGIDO TORRE 2 APTO 104 B/ El Egido"/>
    <n v="3164544305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02T00:00:00"/>
    <n v="1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9195"/>
    <s v="CC5199195"/>
    <s v="JORGE"/>
    <s v="ROBERTO"/>
    <s v="PENAFIEL"/>
    <s v="MESIAS"/>
    <d v="1943-09-15T00:00:00"/>
    <n v="78"/>
    <n v="6"/>
    <s v="Persona mayor"/>
    <s v="Ninguno"/>
    <s v="Desplazamiento"/>
    <s v="Ninguno"/>
    <s v="Estudios Universitarios"/>
    <s v="Cotizante docente"/>
    <m/>
    <s v="Con discapacidad"/>
    <s v="Ninguna"/>
    <s v="PASTO"/>
    <s v="CARA 41 N12 A 25 VILLA"/>
    <n v="7371771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02T00:00:00"/>
    <n v="41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27276099"/>
    <s v="CC27276099"/>
    <s v="NELLY"/>
    <s v="NONE "/>
    <s v="DIAZ"/>
    <s v="CHAVEZ"/>
    <d v="1965-08-23T00:00:00"/>
    <n v="56"/>
    <n v="5"/>
    <s v="Adultez"/>
    <s v="Ninguno"/>
    <s v="Desplazamiento"/>
    <s v="Ninguno"/>
    <s v="Estudios Universitarios"/>
    <s v="Sustituto Pensional"/>
    <m/>
    <s v="Con discapacidad"/>
    <s v="Ninguna"/>
    <s v="PASTO"/>
    <s v="MZ J CASA 8 REMANZO DEL NORTE B/ Remansos del nort"/>
    <n v="3122833451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01T00:00:00"/>
    <n v="58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18640"/>
    <s v="CC30718640"/>
    <s v="RUTH"/>
    <s v="ARACELI"/>
    <s v="DELGADO"/>
    <s v="DE PABON"/>
    <d v="1960-03-21T00:00:00"/>
    <n v="61"/>
    <n v="6"/>
    <s v="Persona mayor"/>
    <s v="Ninguno"/>
    <s v="Desplazamiento"/>
    <s v="Ninguno"/>
    <s v="Estudios Universitarios"/>
    <s v="Beneficiario"/>
    <m/>
    <s v="Con discapacidad"/>
    <s v="Ninguna"/>
    <s v="PASTO"/>
    <s v="B/CORAZON DE JESUS MZ 3 CS 12"/>
    <n v="3128671658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1"/>
    <s v="ATENCION ( VISITA ) DOMICILIARIA - POR FISIOTERAPIA"/>
    <d v="2022-02-01T00:00:00"/>
    <n v="126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8003"/>
    <s v="CC5198003"/>
    <s v="LUIS"/>
    <s v="FERNANDO"/>
    <s v="RIASCOS"/>
    <s v="BELALCAZAR"/>
    <d v="1942-06-21T00:00:00"/>
    <n v="79"/>
    <n v="6"/>
    <s v="Persona mayor"/>
    <s v="Ninguno"/>
    <s v="Desplazamiento"/>
    <s v="Ninguno"/>
    <s v="Estudios Universitarios"/>
    <s v="Cotizante docente"/>
    <m/>
    <s v="Con discapacidad"/>
    <s v="Ninguna"/>
    <s v="PASTO"/>
    <s v="CR.38 N.19A-29 PALERMO B/"/>
    <n v="3014302604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01T00:00:00"/>
    <n v="8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41108"/>
    <s v="CC30741108"/>
    <s v="MARIA"/>
    <s v="DIGNA"/>
    <s v="CHAVES"/>
    <s v="INSUASTY"/>
    <d v="1968-08-13T00:00:00"/>
    <n v="53"/>
    <n v="5"/>
    <s v="Adultez"/>
    <s v="Ninguno"/>
    <s v="Desplazamiento"/>
    <s v="Ninguno"/>
    <s v="Estudios Universitarios"/>
    <s v="Beneficiario"/>
    <m/>
    <s v="Con discapacidad"/>
    <s v="Ninguna"/>
    <s v="PASTO"/>
    <s v="MZ B CASA 14 URB/ EL RECUERDO"/>
    <n v="3217219270"/>
    <s v="Rural"/>
    <m/>
    <x v="0"/>
    <x v="13"/>
    <s v="NARIÑO"/>
    <x v="13"/>
    <x v="13"/>
    <x v="13"/>
    <s v="I10X"/>
    <m/>
    <m/>
    <m/>
    <s v="Hipertension esencial (primaria)"/>
    <s v="Procedimiento"/>
    <n v="1"/>
    <n v="1890112"/>
    <s v="ATENCION ( VISITA ) DOMICILIARIA - POR TERAPIA RESPIRATORIA"/>
    <d v="2022-02-01T00:00:00"/>
    <n v="143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378917"/>
    <s v="CC5378917"/>
    <s v="JESUS"/>
    <s v="EDILMO"/>
    <s v="CABRERA"/>
    <s v="NOAP"/>
    <d v="1944-08-08T00:00:00"/>
    <n v="77"/>
    <n v="6"/>
    <s v="Persona mayor"/>
    <s v="Ninguno"/>
    <s v="Desplazamiento"/>
    <s v="Ninguno"/>
    <s v="Estudios Universitarios"/>
    <s v="Beneficiario"/>
    <m/>
    <s v="Con discapacidad"/>
    <s v="Ninguna"/>
    <s v="PASTO"/>
    <s v="CL 1A No 18 - 40 B/"/>
    <n v="3168615039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6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79363072"/>
    <s v="CC79363072"/>
    <s v="JUAN"/>
    <s v="ALBERTO"/>
    <s v="ROJAS"/>
    <s v="CARDENAS"/>
    <d v="1963-08-25T00:00:00"/>
    <n v="58"/>
    <n v="5"/>
    <s v="Adultez"/>
    <s v="Ninguno"/>
    <s v="Desplazamiento"/>
    <s v="Amenaza"/>
    <s v="Estudios Universitarios"/>
    <s v="Beneficiario"/>
    <m/>
    <s v="Con discapacidad"/>
    <s v="Ninguna"/>
    <s v="PASTO"/>
    <s v="CARRERA 4 A #21G 36 TORRE 2 APARTAMENTO 402 CONJUN"/>
    <n v="3156197178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6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6825318"/>
    <s v="CC36825318"/>
    <s v="ROSA"/>
    <s v="ELVIRA"/>
    <s v="VIVEROS"/>
    <s v="ESTRELLA"/>
    <d v="1967-04-18T00:00:00"/>
    <n v="54"/>
    <n v="5"/>
    <s v="Adultez"/>
    <s v="Ninguno"/>
    <s v="Desplazamiento"/>
    <s v="Ninguno"/>
    <s v="Estudios Universitarios"/>
    <s v="Cotizante docente"/>
    <m/>
    <s v="Con discapacidad"/>
    <s v="Ninguna"/>
    <s v="PASTO"/>
    <s v="SANTA MARIA BUESACO"/>
    <n v="3145598989"/>
    <s v="Rural"/>
    <m/>
    <x v="0"/>
    <x v="8"/>
    <s v="NARIÑO"/>
    <x v="8"/>
    <x v="8"/>
    <x v="8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0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9526"/>
    <s v="CC30709526"/>
    <s v="LILIAM"/>
    <s v="DEL SOCORRO"/>
    <s v="GUERRERO"/>
    <s v="DE GOMEZ"/>
    <d v="1954-04-17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MZ 4 CASA 1 BARRIO SUMATAMBO"/>
    <n v="3183765776"/>
    <s v="Rural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7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8715"/>
    <s v="CC12978715"/>
    <s v="CARLOS"/>
    <s v="HUGO"/>
    <s v="BENAVIDES"/>
    <s v="RODRIGUEZ"/>
    <d v="1963-07-13T00:00:00"/>
    <n v="58"/>
    <n v="5"/>
    <s v="Adultez"/>
    <s v="Ninguno"/>
    <s v="Desplazamiento"/>
    <s v="Ninguno"/>
    <s v="Estudios Universitarios"/>
    <s v="Cotizante docente"/>
    <m/>
    <s v="Con discapacidad"/>
    <s v="Ninguna"/>
    <s v="PASTO"/>
    <s v="MZ 28 CASA 20 NUEVO SOL"/>
    <n v="3017777695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6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46117"/>
    <s v="CC5246117"/>
    <s v="LUIS"/>
    <s v="ALONSO"/>
    <s v="RENGIFO"/>
    <s v="ORDOÑEZ"/>
    <d v="1960-05-29T00:00:00"/>
    <n v="61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ra No 21A 05 Apto 101. B BACHUE B/"/>
    <n v="3127935679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52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9793927"/>
    <s v="CC59793927"/>
    <s v="AYDA"/>
    <s v="OMAIRA"/>
    <s v="ERASO"/>
    <s v="NOAP"/>
    <d v="1960-07-30T00:00:00"/>
    <n v="61"/>
    <n v="6"/>
    <s v="Persona mayor"/>
    <s v="Ninguno"/>
    <s v="Desplazamiento"/>
    <s v="Acto terrorista / Atentados / Combates / Enfrentamientos / Hostigamientos"/>
    <s v="Estudios Universitarios"/>
    <s v="Beneficiario"/>
    <m/>
    <s v="Con discapacidad"/>
    <s v="Ninguna"/>
    <s v="PASTO"/>
    <s v="URBANIZACION SAN JUAN DE DIOS SAMANIEGO"/>
    <n v="3206244492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2881"/>
    <s v="CC27072881"/>
    <s v="ROSAURA"/>
    <s v="NONE "/>
    <s v="JURADO"/>
    <s v="DE BARRERA"/>
    <d v="1946-08-16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CRA 24 N 2A-24 B/ Capusigra"/>
    <n v="3008781509"/>
    <s v="Rural"/>
    <m/>
    <x v="0"/>
    <x v="9"/>
    <s v="NARIÑO"/>
    <x v="9"/>
    <x v="9"/>
    <x v="9"/>
    <s v="I10X"/>
    <m/>
    <m/>
    <m/>
    <s v="Hipertension esencial (primaria)"/>
    <s v="Procedimiento"/>
    <n v="1"/>
    <n v="1890101"/>
    <s v="ATENCION ( VISITA ) DOMICILIARIA - POR MEDICINA GENERAL"/>
    <d v="2022-02-03T00:00:00"/>
    <n v="157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450728"/>
    <s v="CC87450728"/>
    <s v="HECTOR"/>
    <s v="ANIBAL"/>
    <s v="ANDRADE"/>
    <s v="ALVAREZ"/>
    <d v="1961-08-18T00:00:00"/>
    <n v="60"/>
    <n v="6"/>
    <s v="Persona mayor"/>
    <s v="Ninguno"/>
    <s v="Desplazamiento"/>
    <s v="Ninguno"/>
    <s v="Estudios Universitarios"/>
    <s v="Cotizante docente"/>
    <m/>
    <s v="Con discapacidad"/>
    <s v="Ninguna"/>
    <s v="PASTO"/>
    <s v="SAMANIEGO"/>
    <n v="3145869477"/>
    <s v="Rural"/>
    <m/>
    <x v="0"/>
    <x v="9"/>
    <s v="NARIÑO"/>
    <x v="9"/>
    <x v="9"/>
    <x v="9"/>
    <s v="I10X"/>
    <m/>
    <m/>
    <m/>
    <s v="Hipertension esencial (primaria)"/>
    <s v="Medicamento"/>
    <n v="1"/>
    <s v="19965332-07"/>
    <s v="LOSARTAN"/>
    <d v="2022-02-03T00:00:00"/>
    <n v="152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452434"/>
    <s v="CC87452434"/>
    <s v="JAIRO"/>
    <s v="ALEJANDRO"/>
    <s v="MONTENEGRO"/>
    <s v="DIAZ"/>
    <d v="1969-05-06T00:00:00"/>
    <n v="52"/>
    <n v="5"/>
    <s v="Adultez"/>
    <s v="Ninguno"/>
    <s v="Desplazamiento"/>
    <s v="Ninguno"/>
    <s v="Estudios Universitarios"/>
    <s v="Cotizante docente"/>
    <m/>
    <s v="Con discapacidad"/>
    <s v="Ninguna"/>
    <s v="PASTO"/>
    <s v="CALLE 6 No 4-50 B/INDUSTRIAL B/ INDUSTRIAL"/>
    <n v="3136838356"/>
    <s v="Rural"/>
    <m/>
    <x v="0"/>
    <x v="9"/>
    <s v="NARIÑO"/>
    <x v="9"/>
    <x v="9"/>
    <x v="9"/>
    <s v="I10X"/>
    <m/>
    <m/>
    <m/>
    <s v="Hipertension esencial (primaria)"/>
    <s v="Medicamento"/>
    <n v="1"/>
    <s v="57642-01"/>
    <s v="ASAWIN 100 MG TABLETAS"/>
    <d v="2022-02-03T00:00:00"/>
    <n v="199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27077180"/>
    <s v="CC27077180"/>
    <s v="ANA"/>
    <s v="RUTH"/>
    <s v="MONTENEGRO"/>
    <s v="DE FIGUEROA"/>
    <d v="1940-09-30T00:00:00"/>
    <n v="81"/>
    <n v="6"/>
    <s v="Persona mayor"/>
    <s v="Ninguno"/>
    <s v="Desplazamiento"/>
    <s v="Ninguno"/>
    <s v="Estudios Universitarios"/>
    <s v="Beneficiario"/>
    <m/>
    <s v="Con discapacidad"/>
    <s v="Ninguna"/>
    <s v="PASTO"/>
    <s v="MZ 3 CASA 11 BARRIO AGUALONGO"/>
    <n v="7368749"/>
    <s v="Rural"/>
    <m/>
    <x v="0"/>
    <x v="9"/>
    <s v="NARIÑO"/>
    <x v="9"/>
    <x v="9"/>
    <x v="9"/>
    <s v="I10X"/>
    <m/>
    <m/>
    <m/>
    <s v="Hipertension esencial (primaria)"/>
    <s v="Medicamento"/>
    <n v="1"/>
    <s v="34162-07"/>
    <s v="HIDROCLOROTIAZIDA 25 MG"/>
    <d v="2022-02-03T00:00:00"/>
    <n v="162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6745220"/>
    <s v="CC6745220"/>
    <s v="TADEO"/>
    <s v="MARTIN"/>
    <s v="SANTACRUZ"/>
    <s v="SANCHEZ"/>
    <d v="1944-09-05T00:00:00"/>
    <n v="77"/>
    <n v="6"/>
    <s v="Persona mayor"/>
    <s v="Ninguno"/>
    <s v="Desplazamiento"/>
    <s v="Ninguno"/>
    <s v="Estudios Universitarios"/>
    <s v="Cotizante docente"/>
    <m/>
    <s v="Con discapacidad"/>
    <s v="Ninguna"/>
    <s v="PASTO"/>
    <s v="CLL 10 No 29 - 34 B/LA AURORA B/"/>
    <n v="3164423727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5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422123"/>
    <s v="CC27422123"/>
    <s v="SOCORRO"/>
    <s v="NONE "/>
    <s v="SOLARTE"/>
    <s v="DE MORALES"/>
    <d v="1949-02-14T00:00:00"/>
    <n v="72"/>
    <n v="6"/>
    <s v="Persona mayor"/>
    <s v="Ninguno"/>
    <s v="Desplazamiento"/>
    <s v="Tortura"/>
    <s v="Estudios Universitarios"/>
    <s v="Cotizante Pensionado"/>
    <m/>
    <s v="Con discapacidad"/>
    <s v="Ninguna"/>
    <s v="PASTO"/>
    <s v="CRA 2 No 4-60 BARRIO ORIENTAL"/>
    <n v="3226753821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7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2449"/>
    <s v="CC27422449"/>
    <s v="ROSA"/>
    <s v="MARIA"/>
    <s v="ROSERO"/>
    <s v="PEREZ"/>
    <d v="1947-05-29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CR 31N. 19-05 APTO 202 B/ Las cuadras"/>
    <n v="3218003535"/>
    <s v="Rural"/>
    <m/>
    <x v="0"/>
    <x v="8"/>
    <s v="NARIÑO"/>
    <x v="8"/>
    <x v="8"/>
    <x v="8"/>
    <s v="I10X"/>
    <m/>
    <m/>
    <m/>
    <s v="Hipertension esencial (primaria)"/>
    <s v="Insumo"/>
    <n v="1"/>
    <n v="0"/>
    <s v="DURAPREP SOLUCION PARA LAVADO PREQUIRURGICO"/>
    <d v="2022-02-28T00:00:00"/>
    <n v="117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3848"/>
    <s v="CC27073848"/>
    <s v="GLORIA"/>
    <s v="IRMA DEL CARMEN"/>
    <s v="TORRE"/>
    <s v="DE LUNA"/>
    <d v="1946-05-02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CRA 33 N 2-48 MZ F CS 2"/>
    <n v="7211720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1T00:00:00"/>
    <n v="104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672752"/>
    <s v="CC59672752"/>
    <s v="ANA"/>
    <s v="RITA"/>
    <s v="PORTOCARRERO"/>
    <s v="VALENCIA"/>
    <d v="1973-09-17T00:00:00"/>
    <n v="48"/>
    <n v="5"/>
    <s v="Adultez"/>
    <s v="Ninguno"/>
    <s v="Desplazamiento"/>
    <s v="Amenaza"/>
    <s v="Estudios Universitarios"/>
    <s v="Cotizante docente"/>
    <m/>
    <s v="Con discapacidad"/>
    <s v="Ninguna"/>
    <s v="PASTO"/>
    <s v="BLOQUE ROJO APTO 502 B/SUMATAMBO"/>
    <n v="3186965113"/>
    <s v="Rural"/>
    <m/>
    <x v="0"/>
    <x v="8"/>
    <s v="NARIÑO"/>
    <x v="8"/>
    <x v="8"/>
    <x v="8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03T00:00:00"/>
    <n v="49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1635"/>
    <s v="CC27421635"/>
    <s v="TULIA"/>
    <s v="NONE "/>
    <s v="MAYA"/>
    <s v="DE CASTRO"/>
    <d v="1941-10-09T00:00:00"/>
    <n v="80"/>
    <n v="6"/>
    <s v="Persona mayor"/>
    <s v="Ninguno"/>
    <s v="Desplazamiento"/>
    <s v="Ninguno"/>
    <s v="Estudios Universitarios"/>
    <s v="Cotizante docente"/>
    <m/>
    <s v="Con discapacidad"/>
    <s v="Ninguna"/>
    <s v="PASTO"/>
    <s v="CR 5 No 4-16 B/ El progreso"/>
    <n v="3017874599"/>
    <s v="Rural"/>
    <m/>
    <x v="0"/>
    <x v="12"/>
    <s v="NARIÑO"/>
    <x v="12"/>
    <x v="12"/>
    <x v="12"/>
    <s v="I10X"/>
    <s v="N18X"/>
    <m/>
    <m/>
    <s v="Hipertension esencial (primaria)"/>
    <s v="Medicamento"/>
    <n v="1"/>
    <s v="35662-18"/>
    <s v="ACIDO FOLICO TABLETAS 1 MG."/>
    <d v="2022-02-11T00:00:00"/>
    <n v="41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27108246"/>
    <s v="CC27108246"/>
    <s v="ALICIA"/>
    <s v="DEL SOCORRO"/>
    <s v="MESSA"/>
    <s v="REVELO"/>
    <d v="1964-05-11T00:00:00"/>
    <n v="57"/>
    <n v="5"/>
    <s v="Adultez"/>
    <s v="Ninguno"/>
    <s v="Desplazamiento"/>
    <s v="Ninguno"/>
    <s v="Estudios Universitarios"/>
    <s v="Sustituto Pensional"/>
    <m/>
    <s v="Con discapacidad"/>
    <s v="Ninguna"/>
    <s v="PASTO"/>
    <s v="MZ N CS 1 CIUDAD REAL"/>
    <n v="3122535876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0543463"/>
    <s v="CC10543463"/>
    <s v="TOMAS"/>
    <s v="MESIAS"/>
    <s v="LEYTON"/>
    <s v="NOAP"/>
    <d v="1963-04-12T00:00:00"/>
    <n v="58"/>
    <n v="5"/>
    <s v="Adultez"/>
    <s v="Ninguno"/>
    <s v="Desplazamiento"/>
    <s v="Ninguno"/>
    <s v="Estudios Universitarios"/>
    <s v="Beneficiario"/>
    <m/>
    <s v="Con discapacidad"/>
    <s v="Ninguna"/>
    <s v="PASTO"/>
    <s v="CL 18 A No 3-20 LORENZO"/>
    <n v="3152890743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4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30297"/>
    <s v="CC30730297"/>
    <s v="AMPARO"/>
    <s v="NONE "/>
    <s v="ROSERO"/>
    <s v="MIDEROS"/>
    <d v="1962-08-10T00:00:00"/>
    <n v="59"/>
    <n v="5"/>
    <s v="Adultez"/>
    <s v="Ninguno"/>
    <s v="Desplazamiento"/>
    <s v="Ninguno"/>
    <s v="Estudios Universitarios"/>
    <s v="Beneficiario"/>
    <m/>
    <s v="Con discapacidad"/>
    <s v="Ninguna"/>
    <s v="PASTO"/>
    <s v="Carrera 36#19-81 B/ Palermo"/>
    <n v="3186188423"/>
    <s v="Rural"/>
    <m/>
    <x v="0"/>
    <x v="9"/>
    <s v="NARIÑO"/>
    <x v="9"/>
    <x v="9"/>
    <x v="9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0T00:00:00"/>
    <n v="56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27057817"/>
    <s v="CC27057817"/>
    <s v="MARIA"/>
    <s v="DEL CARMEN"/>
    <s v="SALAS"/>
    <s v="DE BASTIDAS"/>
    <d v="1934-05-13T00:00:00"/>
    <n v="87"/>
    <n v="6"/>
    <s v="Persona mayor"/>
    <s v="Ninguno"/>
    <s v="Desplazamiento"/>
    <s v="Ninguno"/>
    <s v="Estudios Universitarios"/>
    <s v="Sustituto Pensional"/>
    <m/>
    <s v="Con discapacidad"/>
    <s v="Ninguna"/>
    <s v="PASTO"/>
    <s v="B PEDREGAL ALTO CSA 33 CHACHAGUI"/>
    <n v="3183171021"/>
    <s v="Rural"/>
    <m/>
    <x v="0"/>
    <x v="7"/>
    <s v="NARIÑO"/>
    <x v="7"/>
    <x v="7"/>
    <x v="7"/>
    <s v="I10X"/>
    <m/>
    <m/>
    <m/>
    <s v="Hipertension esencial (primaria)"/>
    <s v="Medicamento"/>
    <n v="1"/>
    <s v="19934690-01"/>
    <s v="CALCITRIOL 0.25 MCG CAPSULA BLANDA"/>
    <d v="2022-02-12T00:00:00"/>
    <n v="4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92872"/>
    <s v="CC27092872"/>
    <s v="SARA"/>
    <s v="NONE "/>
    <s v="GUSTIN"/>
    <s v="SANTACRUZ"/>
    <d v="1943-02-09T00:00:00"/>
    <n v="78"/>
    <n v="6"/>
    <s v="Persona mayor"/>
    <s v="Ninguno"/>
    <s v="Desplazamiento"/>
    <s v="Ninguno"/>
    <s v="Estudios Universitarios"/>
    <s v="Beneficiario"/>
    <m/>
    <s v="Con discapacidad"/>
    <s v="Ninguna"/>
    <s v="PASTO"/>
    <s v="MZ Q CASA 6 B/GUALCALOMA"/>
    <n v="3187863959"/>
    <s v="Rural"/>
    <m/>
    <x v="0"/>
    <x v="7"/>
    <s v="NARIÑO"/>
    <x v="7"/>
    <x v="7"/>
    <x v="7"/>
    <s v="I10X"/>
    <m/>
    <m/>
    <m/>
    <s v="Hipertension esencial (primaria)"/>
    <s v="Medicamento"/>
    <n v="1"/>
    <s v="32623-08"/>
    <s v="ACIDO FOLICO TABLETAS 5MG"/>
    <d v="2022-02-12T00:00:00"/>
    <n v="75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19025"/>
    <s v="CC27219025"/>
    <s v="GLORIA"/>
    <s v="DEL CARMEN"/>
    <s v="PANTOJA"/>
    <s v="BASTIDAS"/>
    <d v="1958-05-24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CRA 21B N 3-50 CASA BELLA 2"/>
    <n v="3015378454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5T00:00:00"/>
    <n v="20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0433"/>
    <s v="CC27070433"/>
    <s v="MARIA"/>
    <s v="GLORIA OFELIA"/>
    <s v="MEZA"/>
    <s v="DE ZAMBRANO"/>
    <d v="1944-03-03T00:00:00"/>
    <n v="77"/>
    <n v="6"/>
    <s v="Persona mayor"/>
    <s v="Ninguno"/>
    <s v="Desplazamiento"/>
    <s v="Ninguno"/>
    <s v="Estudios Universitarios"/>
    <s v="Cotizante docente"/>
    <m/>
    <s v="Con discapacidad"/>
    <s v="Ninguna"/>
    <s v="PASTO"/>
    <s v="CONJUNTO TEQUENDAMA MZ B CASA 1"/>
    <n v="0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83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42032"/>
    <s v="CC30742032"/>
    <s v="BETTY"/>
    <s v="DEL CARMEN"/>
    <s v="BURBANO"/>
    <s v="ROSERO"/>
    <d v="1968-04-12T00:00:00"/>
    <n v="53"/>
    <n v="5"/>
    <s v="Adultez"/>
    <s v="Ninguno"/>
    <s v="Desplazamiento"/>
    <s v="Ninguno"/>
    <s v="Estudios Universitarios"/>
    <s v="Beneficiario"/>
    <m/>
    <s v="Con discapacidad"/>
    <s v="Ninguna"/>
    <s v="PASTO"/>
    <s v="carrera 12a No. 13c - 41 ap. 301 violetas 3 B/"/>
    <n v="3176220254"/>
    <s v="Rural"/>
    <m/>
    <x v="0"/>
    <x v="10"/>
    <s v="NARIÑO"/>
    <x v="10"/>
    <x v="10"/>
    <x v="10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8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20496"/>
    <s v="CC27220496"/>
    <s v="DORIS"/>
    <s v="AMPARO"/>
    <s v="SOLARTE"/>
    <s v="LOPEZ"/>
    <d v="1971-10-25T00:00:00"/>
    <n v="50"/>
    <n v="5"/>
    <s v="Adultez"/>
    <s v="Ninguno"/>
    <s v="Desplazamiento"/>
    <s v="Ninguno"/>
    <s v="Estudios Universitarios"/>
    <s v="Cotizante docente"/>
    <m/>
    <s v="Con discapacidad"/>
    <s v="Ninguna"/>
    <s v="PASTO"/>
    <s v="Carrera 33 bis #1A 35 bloque A1 Apartamento 330 co"/>
    <n v="3113761676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9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3637"/>
    <s v="CC30703637"/>
    <s v="EUGENIA"/>
    <s v="NONE "/>
    <s v="LOPEZ"/>
    <s v="DE GUZMAN"/>
    <d v="1951-02-02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RA 36 N 8-128 BARRIO LAS ACACIAS B/"/>
    <n v="7366264"/>
    <s v="Rural"/>
    <m/>
    <x v="0"/>
    <x v="7"/>
    <s v="NARIÑO"/>
    <x v="7"/>
    <x v="7"/>
    <x v="7"/>
    <s v="I10X"/>
    <s v="E119"/>
    <m/>
    <m/>
    <s v="Hipertension esencial (primaria)"/>
    <s v="Procedimiento"/>
    <n v="1"/>
    <n v="1890366"/>
    <s v="CONSULTA DE CONTROL O DE SEGUIMIENTO POR ESPECIALISTA EN MEDICINA INTERNA"/>
    <d v="2022-02-02T00:00:00"/>
    <n v="26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27146256"/>
    <s v="CC27146256"/>
    <s v="MARIA"/>
    <s v="LUISA"/>
    <s v="CASTRO"/>
    <s v="ARMERO"/>
    <d v="1952-06-14T00:00:00"/>
    <n v="69"/>
    <n v="6"/>
    <s v="Persona mayor"/>
    <s v="Ninguno"/>
    <s v="Desplazamiento"/>
    <s v="Ninguno"/>
    <s v="Estudios Universitarios"/>
    <s v="Sustituto Pensional"/>
    <m/>
    <s v="Con discapacidad"/>
    <s v="Ninguna"/>
    <s v="PASTO"/>
    <s v="VILLAMORENO"/>
    <n v="3136522309"/>
    <s v="Rural"/>
    <m/>
    <x v="0"/>
    <x v="9"/>
    <s v="NARIÑO"/>
    <x v="9"/>
    <x v="9"/>
    <x v="9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1963"/>
    <s v="CC12961963"/>
    <s v="ARTURO"/>
    <s v="BAYARDO"/>
    <s v="RODRIGUEZ"/>
    <s v="ASMAZA"/>
    <d v="1953-09-10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L 15 5-75"/>
    <n v="3155458944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7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339843"/>
    <s v="CC5339843"/>
    <s v="CAYO"/>
    <s v="VICENTE"/>
    <s v="MUÑOZ"/>
    <s v="BOLAÑOS"/>
    <d v="1957-09-13T00:00:00"/>
    <n v="64"/>
    <n v="6"/>
    <s v="Persona mayor"/>
    <s v="Ninguno"/>
    <s v="Desplazamiento"/>
    <s v="Ninguno"/>
    <s v="Estudios Universitarios"/>
    <s v="Beneficiario"/>
    <m/>
    <s v="Con discapacidad"/>
    <s v="Ninguna"/>
    <s v="PASTO"/>
    <s v="Cra 42 No 18A -79"/>
    <n v="3128316264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0T00:00:00"/>
    <n v="41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99384"/>
    <s v="CC27399384"/>
    <s v="JULIA"/>
    <s v="YOLANDA"/>
    <s v="SILVA"/>
    <s v="PADILLA"/>
    <d v="1940-05-19T00:00:00"/>
    <n v="81"/>
    <n v="6"/>
    <s v="Persona mayor"/>
    <s v="Ninguno"/>
    <s v="Desplazamiento"/>
    <s v="Ninguno"/>
    <s v="Estudios Universitarios"/>
    <s v="Cotizante docente"/>
    <m/>
    <s v="Con discapacidad"/>
    <s v="Ninguna"/>
    <s v="PASTO"/>
    <s v="CLL 18#30-44 APTO 301 TRR CENTRAL P. INFANTIL"/>
    <n v="3104942971"/>
    <s v="Rural"/>
    <m/>
    <x v="0"/>
    <x v="12"/>
    <s v="NARIÑO"/>
    <x v="12"/>
    <x v="12"/>
    <x v="12"/>
    <s v="I10X"/>
    <s v="E119"/>
    <s v="N18X"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33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8238"/>
    <s v="CC30708238"/>
    <s v="MYRIAM"/>
    <s v="CARMENZA"/>
    <s v="BURBANO"/>
    <s v="PEREZ"/>
    <d v="1956-02-17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CL 14 N 35-19 pato 801"/>
    <n v="3168020593"/>
    <s v="Rural"/>
    <m/>
    <x v="0"/>
    <x v="12"/>
    <s v="NARIÑO"/>
    <x v="12"/>
    <x v="12"/>
    <x v="12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61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91837"/>
    <s v="CC27191837"/>
    <s v="MARIA"/>
    <s v="MICAELA"/>
    <s v="MEJIA"/>
    <s v="ARMERO"/>
    <d v="1938-01-23T00:00:00"/>
    <n v="83"/>
    <n v="6"/>
    <s v="Persona mayor"/>
    <s v="Ninguno"/>
    <s v="Desplazamiento"/>
    <s v="Ninguno"/>
    <s v="Estudios Universitarios"/>
    <s v="Beneficiario"/>
    <m/>
    <s v="Con discapacidad"/>
    <s v="Ninguna"/>
    <s v="PASTO"/>
    <s v="CRA 2B No 23C - 31 B/VILLA RECREO B/"/>
    <n v="3114813770"/>
    <s v="Rural"/>
    <m/>
    <x v="0"/>
    <x v="9"/>
    <s v="NARIÑO"/>
    <x v="9"/>
    <x v="9"/>
    <x v="9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2T00:00:00"/>
    <n v="141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9797"/>
    <s v="CC27079797"/>
    <s v="MARIA"/>
    <s v="CONCEPCION"/>
    <s v="SOSA"/>
    <s v="TORRES"/>
    <d v="1950-03-13T00:00:00"/>
    <n v="71"/>
    <n v="6"/>
    <s v="Persona mayor"/>
    <s v="Ninguno"/>
    <s v="Desplazamiento"/>
    <s v="Ninguno"/>
    <s v="Estudios Universitarios"/>
    <s v="Beneficiario"/>
    <m/>
    <s v="Con discapacidad"/>
    <s v="Ninguna"/>
    <s v="PASTO"/>
    <s v="CL 3 N 15-185 B/ BARRIO CAICEDO"/>
    <n v="3154326986"/>
    <s v="Rural"/>
    <m/>
    <x v="0"/>
    <x v="11"/>
    <s v="NARIÑO"/>
    <x v="11"/>
    <x v="11"/>
    <x v="11"/>
    <s v="I10X"/>
    <s v="N18X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1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9700"/>
    <s v="CC27079700"/>
    <s v="MARIA"/>
    <s v="DEL CARMEN"/>
    <s v="SALAS"/>
    <s v="GOMEZ"/>
    <d v="1951-07-16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ALLE 3 No 22E-15 APTO 101"/>
    <n v="3186218696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8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99772"/>
    <s v="CC27399772"/>
    <s v="ELSA"/>
    <s v="GENITH"/>
    <s v="PADILLA"/>
    <s v="GUERRERO"/>
    <d v="1956-05-27T00:00:00"/>
    <n v="65"/>
    <n v="6"/>
    <s v="Persona mayor"/>
    <s v="Ninguno"/>
    <s v="Desplazamiento"/>
    <s v="Desplazamiento forzado"/>
    <s v="Estudios Universitarios"/>
    <s v="Cotizante docente"/>
    <m/>
    <s v="Con discapacidad"/>
    <s v="Ninguna"/>
    <s v="PASTO"/>
    <s v="CL 3 A SUR No 22 B 09"/>
    <n v="3128285697"/>
    <s v="Rural"/>
    <m/>
    <x v="0"/>
    <x v="9"/>
    <s v="NARIÑO"/>
    <x v="9"/>
    <x v="9"/>
    <x v="9"/>
    <s v="I10X"/>
    <m/>
    <m/>
    <m/>
    <s v="Hipertension esencial (primaria)"/>
    <s v="Procedimiento"/>
    <n v="1"/>
    <n v="1890208"/>
    <s v="CONSULTA DE PRIMERA VEZ POR PSICOLOGIA"/>
    <d v="2022-02-04T00:00:00"/>
    <n v="95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31421"/>
    <s v="CC30731421"/>
    <s v="EMMA"/>
    <s v="LUCIA"/>
    <s v="DIAZ"/>
    <s v="BENAVIDES"/>
    <d v="1965-05-02T00:00:00"/>
    <n v="56"/>
    <n v="5"/>
    <s v="Adultez"/>
    <s v="Ninguno"/>
    <s v="Desplazamiento"/>
    <s v="Ninguno"/>
    <s v="Estudios Universitarios"/>
    <s v="Beneficiario"/>
    <m/>
    <s v="Con discapacidad"/>
    <s v="Ninguna"/>
    <s v="PASTO"/>
    <s v="CALLE ARBOLEDA GUAITARILLA"/>
    <n v="3167410286"/>
    <s v="Rural"/>
    <m/>
    <x v="0"/>
    <x v="9"/>
    <s v="NARIÑO"/>
    <x v="9"/>
    <x v="9"/>
    <x v="9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26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57301"/>
    <s v="CC27057301"/>
    <s v="SIXTA"/>
    <s v="TULIA"/>
    <s v="GETIAL"/>
    <s v="NOAP"/>
    <d v="1930-12-10T00:00:00"/>
    <n v="90"/>
    <n v="6"/>
    <s v="Persona mayor"/>
    <s v="Ninguno"/>
    <s v="Desplazamiento"/>
    <s v="Ninguno"/>
    <s v="Estudios Universitarios"/>
    <s v="Beneficiario"/>
    <m/>
    <s v="Con discapacidad"/>
    <s v="Ninguna"/>
    <s v="PASTO"/>
    <s v="VEREDA CHANGUAN B/"/>
    <n v="3176968457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4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3714"/>
    <s v="CC27423714"/>
    <s v="MARIA"/>
    <s v="TERESA"/>
    <s v="MELO"/>
    <s v="DE ROSERO"/>
    <d v="1953-06-23T00:00:00"/>
    <n v="68"/>
    <n v="6"/>
    <s v="Persona mayor"/>
    <s v="Ninguno"/>
    <s v="Desplazamiento"/>
    <s v="Homicidio"/>
    <s v="Estudios Universitarios"/>
    <s v="Cotizante docente"/>
    <m/>
    <s v="Con discapacidad"/>
    <s v="Ninguna"/>
    <s v="PASTO"/>
    <s v="CL 8A CS 29 BARRIO SILOE"/>
    <n v="3122021249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8T00:00:00"/>
    <n v="6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2475"/>
    <s v="CC27072475"/>
    <s v="GENNY"/>
    <s v="MERCEDES"/>
    <s v="SANTACRUZ"/>
    <s v="SOLIS"/>
    <d v="1938-09-22T00:00:00"/>
    <n v="83"/>
    <n v="6"/>
    <s v="Persona mayor"/>
    <s v="Ninguno"/>
    <s v="Desplazamiento"/>
    <s v="Ninguno"/>
    <s v="Estudios Universitarios"/>
    <s v="Beneficiario"/>
    <m/>
    <s v="Con discapacidad"/>
    <s v="Ninguna"/>
    <s v="PASTO"/>
    <s v="CRA 22E 3 SUR 5H MIJITAYO"/>
    <n v="3176580693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8906"/>
    <s v="CC30708906"/>
    <s v="LIGIA"/>
    <s v="ESTHER"/>
    <s v="PRADO"/>
    <s v="JOAJINOY"/>
    <d v="1953-08-02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ASA 93 2da ETAPA BARRIO EL TEJAR"/>
    <n v="3136393917"/>
    <s v="Rural"/>
    <m/>
    <x v="0"/>
    <x v="14"/>
    <s v="NARIÑO"/>
    <x v="14"/>
    <x v="14"/>
    <x v="14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28952"/>
    <s v="CC5328952"/>
    <s v="JOSE"/>
    <s v="EMIRO"/>
    <s v="MELO"/>
    <s v="CORAL"/>
    <d v="1955-06-29T00:00:00"/>
    <n v="66"/>
    <n v="6"/>
    <s v="Persona mayor"/>
    <s v="Ninguno"/>
    <s v="Desplazamiento"/>
    <s v="Acto terrorista / Atentados / Combates / Enfrentamientos / Hostigamientos"/>
    <s v="Estudios Universitarios"/>
    <s v="Cotizante docente"/>
    <m/>
    <s v="Con discapacidad"/>
    <s v="Ninguna"/>
    <s v="PASTO"/>
    <s v="URBANIZACION SAN JUAN DE DIOS SAMANIEGO"/>
    <n v="3117408907"/>
    <s v="Rural"/>
    <m/>
    <x v="0"/>
    <x v="14"/>
    <s v="NARIÑO"/>
    <x v="14"/>
    <x v="14"/>
    <x v="14"/>
    <s v="I10X"/>
    <m/>
    <m/>
    <m/>
    <s v="Hipertension esencial (primaria)"/>
    <s v="Procedimiento"/>
    <n v="1"/>
    <n v="1871121"/>
    <s v="RADIOGRAFIA DE TORAX ( P. A. O A. P. Y LATERAL - DECUBITO LATERAL - OBLICUAS O LATERAL )"/>
    <d v="2022-02-19T00:00:00"/>
    <n v="11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06365"/>
    <s v="CC30706365"/>
    <s v="DORA"/>
    <s v="DELFILIA"/>
    <s v="BACCA"/>
    <s v="DE SANCHEZ"/>
    <d v="1951-07-15T00:00:00"/>
    <n v="70"/>
    <n v="6"/>
    <s v="Persona mayor"/>
    <s v="Ninguno"/>
    <s v="Desplazamiento"/>
    <s v="Ninguno"/>
    <s v="Estudios Universitarios"/>
    <s v="Beneficiario"/>
    <m/>
    <s v="Con discapacidad"/>
    <s v="Ninguna"/>
    <s v="PASTO"/>
    <s v="CARRERA 19 NO, 27-175 B/ ALAMEDA"/>
    <n v="3126831202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3T00:00:00"/>
    <n v="6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7433"/>
    <s v="CC12957433"/>
    <s v="BUENAVENTURA"/>
    <s v="GIL"/>
    <s v="CASTILLO"/>
    <s v="VELASQUEZ"/>
    <d v="1952-04-01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1 28-17 B/ AURORA"/>
    <n v="3155837884"/>
    <s v="Rural"/>
    <m/>
    <x v="0"/>
    <x v="11"/>
    <s v="NARIÑO"/>
    <x v="11"/>
    <x v="11"/>
    <x v="11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9T00:00:00"/>
    <n v="6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9311961"/>
    <s v="CC19311961"/>
    <s v="JAIME"/>
    <s v="ALFONSO"/>
    <s v="PAZOS"/>
    <s v="ORTEGA"/>
    <d v="1954-09-30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L17B N 8E-08 ALTOS DEL CAMPO"/>
    <n v="3165308901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9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28706"/>
    <s v="CC5328706"/>
    <s v="GUSTAVO"/>
    <s v="JAVIER"/>
    <s v="OBANDO"/>
    <s v="PANTOJA"/>
    <d v="1952-08-28T00:00:00"/>
    <n v="69"/>
    <n v="6"/>
    <s v="Persona mayor"/>
    <s v="Ninguno"/>
    <s v="Desplazamiento"/>
    <s v="Ninguno"/>
    <s v="Estudios Universitarios"/>
    <s v="Cotizante Pensionado"/>
    <m/>
    <s v="Con discapacidad"/>
    <s v="Ninguna"/>
    <s v="PASTO"/>
    <s v="CRA 2D N 23C-25 VILLA RECREO"/>
    <n v="0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9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5169"/>
    <s v="CC27075169"/>
    <s v="ROSA"/>
    <s v="ELVIRA"/>
    <s v="SUAREZ"/>
    <s v="DE FIGUEROA"/>
    <d v="1947-10-25T00:00:00"/>
    <n v="74"/>
    <n v="6"/>
    <s v="Persona mayor"/>
    <s v="Ninguno"/>
    <s v="Desplazamiento"/>
    <s v="Ninguno"/>
    <s v="Estudios Universitarios"/>
    <s v="Beneficiario"/>
    <m/>
    <s v="Con discapacidad"/>
    <s v="Ninguna"/>
    <s v="PASTO"/>
    <s v="CALLE 22 NO. 1A-83 BAVARIA"/>
    <n v="3177891066"/>
    <s v="Rural"/>
    <m/>
    <x v="0"/>
    <x v="7"/>
    <s v="NARIÑO"/>
    <x v="7"/>
    <x v="7"/>
    <x v="7"/>
    <s v="I10X"/>
    <s v="E119"/>
    <s v="N18X"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7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53968"/>
    <s v="CC5253968"/>
    <s v="CARLOS"/>
    <s v="LEONARDO"/>
    <s v="VALENCIA"/>
    <s v="MUÑOZ"/>
    <d v="1959-02-23T00:00:00"/>
    <n v="62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6 N 30-84 B SAN ANDRES"/>
    <n v="3128894508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246345"/>
    <s v="CC87246345"/>
    <s v="HECTOR"/>
    <s v="ENRIQUE"/>
    <s v="BOLANOS"/>
    <s v="GARCES"/>
    <d v="1968-03-10T00:00:00"/>
    <n v="53"/>
    <n v="5"/>
    <s v="Adultez"/>
    <s v="Ninguno"/>
    <s v="Desplazamiento"/>
    <s v="Ninguno"/>
    <s v="Estudios Universitarios"/>
    <s v="Cotizante docente"/>
    <m/>
    <s v="Con discapacidad"/>
    <s v="Ninguna"/>
    <s v="PASTO"/>
    <s v="MZ 18 CASA 1 VILLAFLOR II B/"/>
    <n v="3116490220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0153"/>
    <s v="CC12950153"/>
    <s v="BOLIVAR"/>
    <s v="EDMUNDO"/>
    <s v="JURADO"/>
    <s v="MUNOZ"/>
    <d v="1947-05-03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CLL 10 No 38-47 B/PANAMERICANO"/>
    <n v="3113597849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02T00:00:00"/>
    <n v="51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4308"/>
    <s v="CC27064308"/>
    <s v="MARTHA"/>
    <s v="DEL SOCORRO"/>
    <s v="ENRIQUEZ"/>
    <s v="DE IBARRA"/>
    <d v="1940-12-31T00:00:00"/>
    <n v="80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0B N 11-57 B RECUERDO."/>
    <n v="3154052159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7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4405"/>
    <s v="CC27074405"/>
    <s v="NIDIA"/>
    <s v="STELLA"/>
    <s v="MONCAYO"/>
    <s v="ORTIZ"/>
    <d v="1947-08-06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MZ 2 CASA 5 B/VILLA VERGEL B/"/>
    <n v="3113419555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8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27064482"/>
    <s v="CC27064482"/>
    <s v="CARMEN"/>
    <s v="NONE "/>
    <s v="SANCHEZ"/>
    <s v="MONTEALEGRE"/>
    <d v="1927-06-13T00:00:00"/>
    <n v="94"/>
    <n v="6"/>
    <s v="Persona mayor"/>
    <s v="Ninguno"/>
    <s v="Desplazamiento"/>
    <s v="Ninguno"/>
    <s v="Estudios Universitarios"/>
    <s v="Beneficiario"/>
    <m/>
    <s v="Con discapacidad"/>
    <s v="Ninguna"/>
    <s v="PASTO"/>
    <s v="CRA 18 No 10a-47 B/ Atahualpa"/>
    <n v="3152715599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04494"/>
    <s v="CC27404494"/>
    <s v="ANA"/>
    <s v="IRIS"/>
    <s v="CASTILLO"/>
    <s v="ESTACIO"/>
    <d v="1961-09-21T00:00:00"/>
    <n v="60"/>
    <n v="6"/>
    <s v="Persona mayor"/>
    <s v="Ninguno"/>
    <s v="Desplazamiento"/>
    <s v="Desplazamiento forzado"/>
    <s v="Estudios Universitarios"/>
    <s v="Cotizante docente"/>
    <m/>
    <s v="Con discapacidad"/>
    <s v="Ninguna"/>
    <s v="PASTO"/>
    <s v="ROBERTO PAYAN"/>
    <n v="3127841776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890266"/>
    <s v="CONSULTA DE PRIMERA VEZ POR ESPECIALISTA EN MEDICINA INTERNA"/>
    <d v="2022-02-19T00:00:00"/>
    <n v="103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47362"/>
    <s v="CC5247362"/>
    <s v="SILVIO"/>
    <s v="NONE "/>
    <s v="ORDOÑEZ"/>
    <s v="ORDOÑEZ"/>
    <d v="1966-08-11T00:00:00"/>
    <n v="55"/>
    <n v="5"/>
    <s v="Adultez"/>
    <s v="Ninguno"/>
    <s v="Desplazamiento"/>
    <s v="Secuestro"/>
    <s v="Estudios Universitarios"/>
    <s v="Beneficiario"/>
    <m/>
    <s v="Con discapacidad"/>
    <s v="Ninguna"/>
    <s v="PASTO"/>
    <s v="AVENIDA LOS ESTUDIANTES"/>
    <n v="3234873135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2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0542"/>
    <s v="CC12950542"/>
    <s v="EDGAR"/>
    <s v="OSWALDO"/>
    <s v="FLOREZ"/>
    <s v="NARVAEZ"/>
    <d v="1947-11-19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KRA 40 No.15A-35 B/MARILUZ I"/>
    <n v="3012907692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4936479"/>
    <s v="CC14936479"/>
    <s v="VIRGILIO"/>
    <s v="ANTONIO"/>
    <s v="PABON"/>
    <s v="MUNOZ"/>
    <d v="1946-11-10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CRA 3 B 21B-37 SANTA BARBARA"/>
    <n v="3015230988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1958"/>
    <s v="CC30731958"/>
    <s v="RITA"/>
    <s v="NONE "/>
    <s v="MARTINEZ"/>
    <s v="RONDON"/>
    <d v="1962-06-15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MZ 1 CS 16 BARRIO ALTOS DE CHAPALITO B/"/>
    <n v="3002698364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1927224"/>
    <s v="CC31927224"/>
    <s v="CONSUELO"/>
    <s v="NONE "/>
    <s v="BETANCOURTH"/>
    <s v="PORTILLO"/>
    <d v="1963-02-06T00:00:00"/>
    <n v="58"/>
    <n v="5"/>
    <s v="Adultez"/>
    <s v="Ninguno"/>
    <s v="Desplazamiento"/>
    <s v="Ninguno"/>
    <s v="Estudios Universitarios"/>
    <s v="Beneficiario"/>
    <m/>
    <s v="Con discapacidad"/>
    <s v="Ninguna"/>
    <s v="PASTO"/>
    <s v="KM 7 VIA SUR CATAMBUCO PASTO B/ Catambuco"/>
    <n v="3184484048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3001298"/>
    <s v="CC13001298"/>
    <s v="RAUL"/>
    <s v="ALBERTO"/>
    <s v="BUSTOS"/>
    <s v="VILLOTA"/>
    <d v="1945-09-12T00:00:00"/>
    <n v="76"/>
    <n v="6"/>
    <s v="Persona mayor"/>
    <s v="Ninguno"/>
    <s v="Desplazamiento"/>
    <s v="Ninguno"/>
    <s v="Estudios Universitarios"/>
    <s v="Beneficiario"/>
    <m/>
    <s v="Con discapacidad"/>
    <s v="Ninguna"/>
    <s v="PASTO"/>
    <s v="CRA13 No 13B-40 VIOLETAS 3"/>
    <n v="3004352288"/>
    <s v="Rural"/>
    <m/>
    <x v="0"/>
    <x v="16"/>
    <s v="NARIÑO"/>
    <x v="16"/>
    <x v="16"/>
    <x v="16"/>
    <s v="I10X"/>
    <m/>
    <m/>
    <m/>
    <s v="Hipertension esencial (primaria)"/>
    <s v="Medicamento"/>
    <n v="1"/>
    <s v="34162-07"/>
    <s v="HIDROCLOROTIAZIDA 25 MG"/>
    <d v="2022-02-14T00:00:00"/>
    <n v="6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5135"/>
    <s v="CC27075135"/>
    <s v="BETSABE"/>
    <s v="NONE "/>
    <s v="OJEDA"/>
    <s v="DE MERA"/>
    <d v="1947-12-31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CRA 22B N 14-40 CENTRO"/>
    <n v="3174242204"/>
    <s v="Rural"/>
    <m/>
    <x v="0"/>
    <x v="16"/>
    <s v="NARIÑO"/>
    <x v="16"/>
    <x v="16"/>
    <x v="16"/>
    <s v="I10X"/>
    <m/>
    <m/>
    <m/>
    <s v="Hipertension esencial (primaria)"/>
    <s v="Medicamento"/>
    <n v="1"/>
    <s v="20086955-04"/>
    <s v="CARVEDILOL 6.25 MG TABLETAS RECUBIERTAS."/>
    <d v="2022-02-14T00:00:00"/>
    <n v="6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47417"/>
    <s v="CC5247417"/>
    <s v="PEDRO"/>
    <s v="MARIA"/>
    <s v="ERAZO"/>
    <s v="OBANDO"/>
    <d v="1968-05-28T00:00:00"/>
    <n v="53"/>
    <n v="5"/>
    <s v="Adultez"/>
    <s v="Ninguno"/>
    <s v="Desplazamiento"/>
    <s v="Ninguno"/>
    <s v="Estudios Universitarios"/>
    <s v="Beneficiario"/>
    <m/>
    <s v="Con discapacidad"/>
    <s v="Ninguna"/>
    <s v="PASTO"/>
    <s v="LAS MESAS"/>
    <n v="3136180061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79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14472"/>
    <s v="CC5314472"/>
    <s v="JAIRO"/>
    <s v="VICENTE"/>
    <s v="QUINTERO"/>
    <s v="BASTIDAS"/>
    <d v="1958-11-13T00:00:00"/>
    <n v="62"/>
    <n v="6"/>
    <s v="Persona mayor"/>
    <s v="Ninguno"/>
    <s v="Desplazamiento"/>
    <s v="Perdida de Bienes Muebles o Inmuebles"/>
    <s v="Estudios Universitarios"/>
    <s v="Cotizante docente"/>
    <m/>
    <s v="Con discapacidad"/>
    <s v="Ninguna"/>
    <s v="PASTO"/>
    <s v="Calle 24 No. 15-02 Interior 5 B/ Rinc?el Paraiso"/>
    <s v="(032) 7368"/>
    <s v="Rural"/>
    <m/>
    <x v="0"/>
    <x v="12"/>
    <s v="NARIÑO"/>
    <x v="12"/>
    <x v="12"/>
    <x v="12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6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41673"/>
    <s v="CC30741673"/>
    <s v="LUCIA"/>
    <s v="PATRICIA"/>
    <s v="TRUJILLO"/>
    <s v="MUÑOZ"/>
    <d v="1968-09-18T00:00:00"/>
    <n v="53"/>
    <n v="5"/>
    <s v="Adultez"/>
    <s v="Ninguno"/>
    <s v="Desplazamiento"/>
    <s v="Ninguno"/>
    <s v="Estudios Universitarios"/>
    <s v="Cotizante docente"/>
    <m/>
    <s v="Con discapacidad"/>
    <s v="Ninguna"/>
    <s v="PASTO"/>
    <s v="CALLE 16B # 34A- BIS 35 APTO 401 B/PARANA"/>
    <n v="3106588250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73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05785"/>
    <s v="CC5305785"/>
    <s v="FRANCISCO"/>
    <s v="JAVIER"/>
    <s v="BRAVO"/>
    <s v="NOAP"/>
    <d v="1953-02-14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MZ 33 C 11 CHAMBU 1"/>
    <n v="3166856789"/>
    <s v="Rural"/>
    <m/>
    <x v="0"/>
    <x v="7"/>
    <s v="NARIÑO"/>
    <x v="7"/>
    <x v="7"/>
    <x v="7"/>
    <s v="I10X"/>
    <m/>
    <m/>
    <m/>
    <s v="Hipertension esencial (primaria)"/>
    <s v="Procedimiento"/>
    <n v="1"/>
    <n v="1882222"/>
    <s v="ECOGRAFIA DOPPLER DE ARTERIAS RENALES"/>
    <d v="2022-02-28T00:00:00"/>
    <n v="54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529479"/>
    <s v="CC27529479"/>
    <s v="OFELIA"/>
    <s v="MAGDALENA"/>
    <s v="NOGUERA"/>
    <s v="DE GARZON"/>
    <d v="1945-08-08T00:00:00"/>
    <n v="76"/>
    <n v="6"/>
    <s v="Persona mayor"/>
    <s v="Ninguno"/>
    <s v="Desplazamiento"/>
    <s v="Ninguno"/>
    <s v="Estudios Universitarios"/>
    <s v="Cotizante docente"/>
    <m/>
    <s v="Con discapacidad"/>
    <s v="Ninguna"/>
    <s v="PASTO"/>
    <s v="CLL 13 No. 44-85 condominio altos de la Colina cas"/>
    <n v="7238782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4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793753"/>
    <s v="CC59793753"/>
    <s v="AMANDA"/>
    <s v="JUANITA"/>
    <s v="DIAZ"/>
    <s v="MELO"/>
    <d v="1966-03-08T00:00:00"/>
    <n v="55"/>
    <n v="5"/>
    <s v="Adultez"/>
    <s v="Ninguno"/>
    <s v="Desplazamiento"/>
    <s v="Homicidio"/>
    <s v="Estudios Universitarios"/>
    <s v="Cotizante docente"/>
    <m/>
    <s v="Con discapacidad"/>
    <s v="Ninguna"/>
    <s v="PASTO"/>
    <s v="AVENIDA SCHUMACHER"/>
    <n v="3193734012"/>
    <s v="Rural"/>
    <m/>
    <x v="0"/>
    <x v="10"/>
    <s v="NARIÑO"/>
    <x v="10"/>
    <x v="10"/>
    <x v="10"/>
    <s v="I10X"/>
    <s v="N18X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08T00:00:00"/>
    <n v="9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01452"/>
    <s v="CC5201452"/>
    <s v="LUIS"/>
    <s v="ALFONSO"/>
    <s v="BURGOS"/>
    <s v="RIASCOS"/>
    <d v="1945-04-15T00:00:00"/>
    <n v="76"/>
    <n v="6"/>
    <s v="Persona mayor"/>
    <s v="Ninguno"/>
    <s v="Desplazamiento"/>
    <s v="Ninguno"/>
    <s v="Estudios Universitarios"/>
    <s v="Beneficiario"/>
    <m/>
    <s v="Con discapacidad"/>
    <s v="Ninguna"/>
    <s v="PASTO"/>
    <s v="CLL 21A#1-15 B/ B/BACHUE"/>
    <n v="7369473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801129"/>
    <s v="CC1801129"/>
    <s v="GILBERTO"/>
    <s v="BAYARDO"/>
    <s v="CASTRO"/>
    <s v="BASTIDAS"/>
    <d v="1938-04-25T00:00:00"/>
    <n v="83"/>
    <n v="6"/>
    <s v="Persona mayor"/>
    <s v="Ninguno"/>
    <s v="Desplazamiento"/>
    <s v="Perdida de Bienes Muebles o Inmuebles"/>
    <s v="Estudios Universitarios"/>
    <s v="Beneficiario"/>
    <m/>
    <s v="Con discapacidad"/>
    <s v="Ninguna"/>
    <s v="PASTO"/>
    <s v="CRA 5 N 4-16 B/ industrial"/>
    <n v="3017874599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3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2963965"/>
    <s v="CC12963965"/>
    <s v="HECTOR"/>
    <s v="LEONARDO"/>
    <s v="RODRIGUEZ"/>
    <s v="NOAP"/>
    <d v="1952-01-28T00:00:00"/>
    <n v="69"/>
    <n v="6"/>
    <s v="Persona mayor"/>
    <s v="Ninguno"/>
    <s v="Desplazamiento"/>
    <s v="Ninguno"/>
    <s v="Estudios Universitarios"/>
    <s v="Cotizante Pensionado"/>
    <m/>
    <s v="Con discapacidad"/>
    <s v="Ninguna"/>
    <s v="PASTO"/>
    <s v="CRA 39 NO. 7-22 MARILUZ III B/"/>
    <n v="3015267062"/>
    <s v="Rural"/>
    <m/>
    <x v="0"/>
    <x v="7"/>
    <s v="NARIÑO"/>
    <x v="7"/>
    <x v="7"/>
    <x v="7"/>
    <s v="I10X"/>
    <m/>
    <m/>
    <m/>
    <s v="Hipertension esencial (primaria)"/>
    <s v="Medicamento"/>
    <n v="1"/>
    <s v="35662-18"/>
    <s v="ACIDO FOLICO TABLETAS 1 MG."/>
    <d v="2022-02-14T00:00:00"/>
    <n v="213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93847"/>
    <s v="CC27293847"/>
    <s v="HORTENSIA"/>
    <s v="DEL ROSARIO"/>
    <s v="MARTINEZ"/>
    <s v="LASSO"/>
    <d v="1946-06-27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MZ C CASA 4 AQUINE II"/>
    <n v="3226867144"/>
    <s v="Rural"/>
    <m/>
    <x v="0"/>
    <x v="7"/>
    <s v="NARIÑO"/>
    <x v="7"/>
    <x v="7"/>
    <x v="7"/>
    <s v="I10X"/>
    <m/>
    <m/>
    <m/>
    <s v="Hipertension esencial (primaria)"/>
    <s v="Medicamento"/>
    <n v="1"/>
    <s v="20080792-20"/>
    <s v="SULFATO FERROSO 300 MG TABLETAS RECUBIERTAS"/>
    <d v="2022-02-14T00:00:00"/>
    <n v="36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5810321"/>
    <s v="CC15810321"/>
    <s v="HERNAN"/>
    <s v="EDILBERTO"/>
    <s v="GOMEZ"/>
    <s v="SOLARTE"/>
    <d v="1953-04-13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MZ 1 CS 5 B/ S.EZEQUIEL"/>
    <n v="3203281784"/>
    <s v="Rural"/>
    <m/>
    <x v="0"/>
    <x v="14"/>
    <s v="NARIÑO"/>
    <x v="14"/>
    <x v="14"/>
    <x v="14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84705"/>
    <s v="CC12984705"/>
    <s v="OSCAR"/>
    <s v="GUIDO"/>
    <s v="RIVERA"/>
    <s v="OBANDO"/>
    <d v="1964-08-24T00:00:00"/>
    <n v="57"/>
    <n v="5"/>
    <s v="Adultez"/>
    <s v="Ninguno"/>
    <s v="Desplazamiento"/>
    <s v="Ninguno"/>
    <s v="Estudios Universitarios"/>
    <s v="Cotizante docente"/>
    <m/>
    <s v="Con discapacidad"/>
    <s v="Ninguna"/>
    <s v="PASTO"/>
    <s v="CL 6 N 23-11 BARRIO OBRERO"/>
    <n v="3217819658"/>
    <s v="Rural"/>
    <m/>
    <x v="0"/>
    <x v="13"/>
    <s v="NARIÑO"/>
    <x v="13"/>
    <x v="13"/>
    <x v="13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86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7145080"/>
    <s v="CC17145080"/>
    <s v="EMIGDIO"/>
    <s v="ALIRIO"/>
    <s v="ARTEAGA"/>
    <s v="ARTEAGA"/>
    <d v="1945-08-21T00:00:00"/>
    <n v="76"/>
    <n v="6"/>
    <s v="Persona mayor"/>
    <s v="Ninguno"/>
    <s v="Desplazamiento"/>
    <s v="Ninguno"/>
    <s v="Estudios Universitarios"/>
    <s v="Cotizante docente"/>
    <m/>
    <s v="Con discapacidad"/>
    <s v="Ninguna"/>
    <s v="PASTO"/>
    <s v="MZ 13 CS 18 B/VILLA DOCENTE B/ VILLA DOCENTE"/>
    <n v="3217198215"/>
    <s v="Rural"/>
    <m/>
    <x v="0"/>
    <x v="8"/>
    <s v="NARIÑO"/>
    <x v="8"/>
    <x v="8"/>
    <x v="8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44053"/>
    <s v="CC30744053"/>
    <s v="MILDEY"/>
    <s v="NONE "/>
    <s v="CERON"/>
    <s v="ARAUJO"/>
    <d v="1968-10-05T00:00:00"/>
    <n v="53"/>
    <n v="5"/>
    <s v="Adultez"/>
    <s v="Ninguno"/>
    <s v="Desplazamiento"/>
    <s v="Ninguno"/>
    <s v="Estudios Universitarios"/>
    <s v="Cotizante docente"/>
    <m/>
    <s v="Con discapacidad"/>
    <s v="Ninguna"/>
    <s v="PASTO"/>
    <s v="CRA 32A 3 SUR -109 PRIMAVERA B/ Primavera"/>
    <n v="3173946053"/>
    <s v="Rural"/>
    <m/>
    <x v="0"/>
    <x v="10"/>
    <s v="NARIÑO"/>
    <x v="10"/>
    <x v="10"/>
    <x v="10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5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1245"/>
    <s v="CC12951245"/>
    <s v="DEMETRIO"/>
    <s v="EDMUNDO"/>
    <s v="DIAZ"/>
    <s v="ERAZO"/>
    <d v="1948-01-01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CL 4 N 8 - 23 B/ ? Recuerdo"/>
    <n v="3136051036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5960"/>
    <s v="CC30725960"/>
    <s v="MARGARITA"/>
    <s v="ROSA"/>
    <s v="ORTEGA"/>
    <s v="MONCAYO"/>
    <d v="1964-01-06T00:00:00"/>
    <n v="57"/>
    <n v="5"/>
    <s v="Adultez"/>
    <s v="Ninguno"/>
    <s v="Desplazamiento"/>
    <s v="Ninguno"/>
    <s v="Estudios Universitarios"/>
    <s v="Cotizante docente"/>
    <m/>
    <s v="Con discapacidad"/>
    <s v="Ninguna"/>
    <s v="PASTO"/>
    <s v="BLOQUE 11B APTO 102 PUCALPA III"/>
    <n v="3216265432"/>
    <s v="Rural"/>
    <m/>
    <x v="0"/>
    <x v="14"/>
    <s v="NARIÑO"/>
    <x v="14"/>
    <x v="14"/>
    <x v="14"/>
    <s v="I10X"/>
    <m/>
    <m/>
    <m/>
    <s v="Hipertension esencial (primaria)"/>
    <s v="Medicamento"/>
    <n v="1"/>
    <s v="20086955-04"/>
    <s v="CARVEDILOL 6.25 MG TABLETAS RECUBIERTAS."/>
    <d v="2022-02-14T00:00:00"/>
    <n v="25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4904"/>
    <s v="CC27434904"/>
    <s v="MARIA"/>
    <s v="DEL SOCORRO"/>
    <s v="GOMEZ"/>
    <s v="RODRIGUEZ"/>
    <d v="1958-06-14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MZ N CASA 8 CIUDAD REAL"/>
    <n v="3188513117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9T00:00:00"/>
    <n v="92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1475"/>
    <s v="CC12961475"/>
    <s v="EDGAR"/>
    <s v="EDMUNDO"/>
    <s v="DELGADO"/>
    <s v="CASTRO"/>
    <d v="1954-08-20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L 21 G BIS N 3A-51 CASALOMA B/ Casaloma"/>
    <n v="7358582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25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8089"/>
    <s v="CC30718089"/>
    <s v="MARIA"/>
    <s v="DE LOS ANGELES"/>
    <s v="MORA"/>
    <s v="PORTILLA"/>
    <d v="1954-09-30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RA 22 A N 3 SUR-13 BARRIO BACHUE"/>
    <n v="3216400420"/>
    <s v="Rural"/>
    <m/>
    <x v="0"/>
    <x v="9"/>
    <s v="NARIÑO"/>
    <x v="9"/>
    <x v="9"/>
    <x v="9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04T00:00:00"/>
    <n v="92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1716"/>
    <s v="CC30701716"/>
    <s v="MYRIAM"/>
    <s v="DEL TRANSITO"/>
    <s v="ENRIQUEZ"/>
    <s v="DE HOYOS"/>
    <d v="1951-08-15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MZ 18 CASA 21 VILLAFLOR 2"/>
    <n v="3113576792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26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87044"/>
    <s v="CC27487044"/>
    <s v="MARIA"/>
    <s v="ELENA"/>
    <s v="IBARRA"/>
    <s v="JOJOA"/>
    <d v="1965-01-08T00:00:00"/>
    <n v="56"/>
    <n v="5"/>
    <s v="Adultez"/>
    <s v="Ninguno"/>
    <s v="Desplazamiento"/>
    <s v="Ninguno"/>
    <s v="Estudios Universitarios"/>
    <s v="Cotizante docente"/>
    <m/>
    <s v="Con discapacidad"/>
    <s v="Ninguna"/>
    <s v="PASTO"/>
    <s v="MZ D CASA 6 CIUDAD JARDIN B/"/>
    <n v="3163711768"/>
    <s v="Rural"/>
    <m/>
    <x v="0"/>
    <x v="12"/>
    <s v="NARIÑO"/>
    <x v="12"/>
    <x v="12"/>
    <x v="12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9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61808"/>
    <s v="CC27061808"/>
    <s v="CECILIA"/>
    <s v="NONE "/>
    <s v="SANTACRUZ"/>
    <s v="DE VELASCO"/>
    <d v="1939-08-12T00:00:00"/>
    <n v="82"/>
    <n v="6"/>
    <s v="Persona mayor"/>
    <s v="Ninguno"/>
    <s v="Desplazamiento"/>
    <s v="Ninguno"/>
    <s v="Estudios Universitarios"/>
    <s v="Beneficiario"/>
    <m/>
    <s v="Con discapacidad"/>
    <s v="Ninguna"/>
    <s v="PASTO"/>
    <s v="CRA 1E N 16-65 B/ LORENZO. B/"/>
    <n v="3173807848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5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9829"/>
    <s v="CC30709829"/>
    <s v="ANA"/>
    <s v="DEL CARMEN"/>
    <s v="GONZALEZ"/>
    <s v="DE CHAVEZ"/>
    <d v="1955-02-19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CL 16 N 29-51"/>
    <n v="3016478549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9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528969"/>
    <s v="CC27528969"/>
    <s v="NHELI"/>
    <s v="DEL SOCORRO"/>
    <s v="MOSCOSO"/>
    <s v="DE ERASO"/>
    <d v="1943-12-24T00:00:00"/>
    <n v="77"/>
    <n v="6"/>
    <s v="Persona mayor"/>
    <s v="Ninguno"/>
    <s v="Desplazamiento"/>
    <s v="Ninguno"/>
    <s v="Estudios Universitarios"/>
    <s v="Cotizante docente"/>
    <m/>
    <s v="Con discapacidad"/>
    <s v="Ninguna"/>
    <s v="PASTO"/>
    <s v="CARRERA 28A 10-09 B/ La Aurora"/>
    <n v="7241108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8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531554"/>
    <s v="CC27531554"/>
    <s v="LUZ"/>
    <s v="MARIA"/>
    <s v="ALOMIA"/>
    <s v="BENAVIDES"/>
    <d v="1957-02-08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TERRAZAS DE BRICE?O CASA 47-2 B/"/>
    <n v="3004811916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4061"/>
    <s v="CC12954061"/>
    <s v="JOSE"/>
    <s v="LANDULFO"/>
    <s v="GUEVARA"/>
    <s v="REVELO"/>
    <d v="1950-02-27T00:00:00"/>
    <n v="71"/>
    <n v="6"/>
    <s v="Persona mayor"/>
    <s v="Ninguno"/>
    <s v="Desplazamiento"/>
    <s v="Ninguno"/>
    <s v="Estudios Universitarios"/>
    <s v="Cotizante docente"/>
    <m/>
    <s v="Con discapacidad"/>
    <s v="Ninguna"/>
    <s v="PASTO"/>
    <s v="MZ M CASA 13 B/VILLA DE LOS RIOS"/>
    <n v="3206180888"/>
    <s v="Rural"/>
    <m/>
    <x v="0"/>
    <x v="11"/>
    <s v="NARIÑO"/>
    <x v="11"/>
    <x v="11"/>
    <x v="11"/>
    <s v="I10X"/>
    <s v="N18X"/>
    <m/>
    <m/>
    <s v="Hipertension esencial (primaria)"/>
    <s v="Medicamento"/>
    <n v="1"/>
    <s v="19961372-07"/>
    <s v="PRATENÂ® 1 MG TABLETA"/>
    <d v="2022-02-11T00:00:00"/>
    <n v="33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6436"/>
    <s v="CC30706436"/>
    <s v="LIBIA"/>
    <s v="DOLORES"/>
    <s v="CEBALLOS"/>
    <s v="SOLARTE"/>
    <d v="1953-04-20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MZ C CS 64A BARRIO SANTA MONICA"/>
    <n v="3003081634"/>
    <s v="Rural"/>
    <m/>
    <x v="0"/>
    <x v="13"/>
    <s v="NARIÑO"/>
    <x v="13"/>
    <x v="13"/>
    <x v="13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14T00:00:00"/>
    <n v="273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46376"/>
    <s v="CC27246376"/>
    <s v="OLAVE"/>
    <s v="DEL SOCORRO"/>
    <s v="PATINO"/>
    <s v="DE PAZ"/>
    <d v="1945-01-01T00:00:00"/>
    <n v="76"/>
    <n v="6"/>
    <s v="Persona mayor"/>
    <s v="Ninguno"/>
    <s v="Desplazamiento"/>
    <s v="Ninguno"/>
    <s v="Estudios Universitarios"/>
    <s v="Cotizante docente"/>
    <m/>
    <s v="Con discapacidad"/>
    <s v="Ninguna"/>
    <s v="PASTO"/>
    <s v="CR 4 N. 5-45"/>
    <n v="0"/>
    <s v="Rural"/>
    <m/>
    <x v="0"/>
    <x v="7"/>
    <s v="NARIÑO"/>
    <x v="7"/>
    <x v="7"/>
    <x v="7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14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8842"/>
    <s v="CC12958842"/>
    <s v="FRANCO"/>
    <s v="ALBERTO"/>
    <s v="AGUIRRE"/>
    <s v="REALPE"/>
    <d v="1952-06-29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CL 3 No 23 - 32 BARRIO CAPUSIGRA B/"/>
    <n v="3006022145"/>
    <s v="Rural"/>
    <m/>
    <x v="0"/>
    <x v="7"/>
    <s v="NARIÑO"/>
    <x v="7"/>
    <x v="7"/>
    <x v="7"/>
    <s v="I10X"/>
    <s v="N18X"/>
    <m/>
    <m/>
    <s v="Hipertension esencial (primaria)"/>
    <s v="Medicamento"/>
    <n v="1"/>
    <s v="19942545-01"/>
    <s v="CALCITRIOL 0.5 MCG"/>
    <d v="2022-02-23T00:00:00"/>
    <n v="16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096308"/>
    <s v="CC27096308"/>
    <s v="AMPARO"/>
    <s v="DEL CARMEN"/>
    <s v="IBARRA"/>
    <s v="ORTIZ"/>
    <d v="1949-11-14T00:00:00"/>
    <n v="71"/>
    <n v="6"/>
    <s v="Persona mayor"/>
    <s v="Ninguno"/>
    <s v="Desplazamiento"/>
    <s v="Ninguno"/>
    <s v="Estudios Universitarios"/>
    <s v="Cotizante Pensionado"/>
    <m/>
    <s v="Con discapacidad"/>
    <s v="Ninguna"/>
    <s v="PASTO"/>
    <s v="SAN JOSE DE ALBAN B/"/>
    <n v="3117416453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48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8216"/>
    <s v="CC30708216"/>
    <s v="CARMEN"/>
    <s v="ELISA DEL SOCORRO"/>
    <s v="GUERRERO"/>
    <s v="CHAVES"/>
    <d v="1958-01-06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CRA 24A N 4 SUR 14"/>
    <n v="3174300134"/>
    <s v="Rural"/>
    <m/>
    <x v="0"/>
    <x v="13"/>
    <s v="NARIÑO"/>
    <x v="13"/>
    <x v="13"/>
    <x v="13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14T00:00:00"/>
    <n v="27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837543"/>
    <s v="CC59837543"/>
    <s v="BERTHA"/>
    <s v="LIGIA"/>
    <s v="HIDALGO"/>
    <s v="IGUA"/>
    <d v="1977-05-23T00:00:00"/>
    <n v="44"/>
    <n v="5"/>
    <s v="Adultez"/>
    <s v="Ninguno"/>
    <s v="Desplazamiento"/>
    <s v="Ninguno"/>
    <s v="Estudios Universitarios"/>
    <s v="Cotizante docente"/>
    <m/>
    <s v="Con discapacidad"/>
    <s v="Ninguna"/>
    <s v="PASTO"/>
    <s v="TORRES DE IGUAZU APTO 1002 TORRE 1"/>
    <n v="3113275884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35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53904"/>
    <s v="CC5353904"/>
    <s v="EDGAR"/>
    <s v="EMILIANO"/>
    <s v="YANDAR"/>
    <s v="NAVARRO"/>
    <d v="1959-12-05T00:00:00"/>
    <n v="61"/>
    <n v="6"/>
    <s v="Persona mayor"/>
    <s v="Ninguno"/>
    <s v="Desplazamiento"/>
    <s v="Ninguno"/>
    <s v="Estudios Universitarios"/>
    <s v="Cotizante docente"/>
    <m/>
    <s v="Con discapacidad"/>
    <s v="Ninguna"/>
    <s v="PASTO"/>
    <s v="CALLE 9 N 5A-34 BARRIO PRADOS DEL SUR"/>
    <n v="3207574613"/>
    <s v="Rural"/>
    <m/>
    <x v="0"/>
    <x v="10"/>
    <s v="NARIÑO"/>
    <x v="10"/>
    <x v="10"/>
    <x v="10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35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2143"/>
    <s v="CC30712143"/>
    <s v="ROSA"/>
    <s v="AYDEE"/>
    <s v="BASTIDAS"/>
    <s v="DE BENAVIDES"/>
    <d v="1958-02-20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VILLA VERGEL APTO 314 BLOQUE E1"/>
    <n v="3206985320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890301"/>
    <s v="CONSULTA DE CONTROL O DE SEGUIMIENTO POR MEDICINA GENERAL"/>
    <d v="2022-02-02T00:00:00"/>
    <n v="16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1475"/>
    <s v="CC30711475"/>
    <s v="MARIA"/>
    <s v="TERESA"/>
    <s v="DIAGO"/>
    <s v="BURBANO"/>
    <d v="1955-06-15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CL 16A N 39-61"/>
    <n v="3177080980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4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385858"/>
    <s v="CC27385858"/>
    <s v="SOFIA"/>
    <s v="MIREYA"/>
    <s v="OBANDO"/>
    <s v="DE CABRERA"/>
    <d v="1940-04-03T00:00:00"/>
    <n v="81"/>
    <n v="6"/>
    <s v="Persona mayor"/>
    <s v="Ninguno"/>
    <s v="Desplazamiento"/>
    <s v="Ninguno"/>
    <s v="Estudios Universitarios"/>
    <s v="Beneficiario"/>
    <m/>
    <s v="Con discapacidad"/>
    <s v="Ninguna"/>
    <s v="PASTO"/>
    <s v="AQUINE III SECTOR 3 mz c casa 4"/>
    <n v="7211602"/>
    <s v="Rural"/>
    <m/>
    <x v="0"/>
    <x v="8"/>
    <s v="NARIÑO"/>
    <x v="8"/>
    <x v="8"/>
    <x v="8"/>
    <s v="I10X"/>
    <m/>
    <m/>
    <m/>
    <s v="Hipertension esencial (primaria)"/>
    <s v="Medicamento"/>
    <n v="1"/>
    <s v="19942545-01"/>
    <s v="CALCITRIOL 0.5 MCG"/>
    <d v="2022-02-11T00:00:00"/>
    <n v="28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6999428"/>
    <s v="CC36999428"/>
    <s v="ROSA"/>
    <s v="CECILIA"/>
    <s v="BUSTOS"/>
    <s v="ERAZO"/>
    <d v="1965-10-24T00:00:00"/>
    <n v="56"/>
    <n v="5"/>
    <s v="Adultez"/>
    <s v="Ninguno"/>
    <s v="Desplazamiento"/>
    <s v="Ninguno"/>
    <s v="Estudios Universitarios"/>
    <s v="Cotizante docente"/>
    <m/>
    <s v="Con discapacidad"/>
    <s v="Ninguna"/>
    <s v="PASTO"/>
    <s v="CRA 23 No 2-39 B/ CAPUSIGRA"/>
    <n v="3175112863"/>
    <s v="Rural"/>
    <m/>
    <x v="0"/>
    <x v="12"/>
    <s v="NARIÑO"/>
    <x v="12"/>
    <x v="12"/>
    <x v="12"/>
    <s v="I10X"/>
    <m/>
    <m/>
    <m/>
    <s v="Hipertension esencial (primaria)"/>
    <s v="Medicamento"/>
    <n v="1"/>
    <s v="19961372-07"/>
    <s v="PRATENÂ® 1 MG TABLETA"/>
    <d v="2022-02-11T00:00:00"/>
    <n v="305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247058"/>
    <s v="CC27247058"/>
    <s v="BERTHA"/>
    <s v="ISAURA"/>
    <s v="MORAN"/>
    <s v="DE POSSO"/>
    <d v="1948-12-24T00:00:00"/>
    <n v="72"/>
    <n v="6"/>
    <s v="Persona mayor"/>
    <s v="Ninguno"/>
    <s v="Desplazamiento"/>
    <s v="Ninguno"/>
    <s v="Estudios Universitarios"/>
    <s v="Cotizante Pensionado"/>
    <m/>
    <s v="Con discapacidad"/>
    <s v="Ninguna"/>
    <s v="PASTO"/>
    <s v="PILCUAN PORVENIR"/>
    <n v="3175248330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73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0191"/>
    <s v="CC12960191"/>
    <s v="EDGAR"/>
    <s v="JULIAN"/>
    <s v="BUCHELI"/>
    <s v="SOTO"/>
    <d v="1953-11-21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5 No 23 - 65 B/BELALCAZAR"/>
    <n v="3154669089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72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3000556"/>
    <s v="CC13000556"/>
    <s v="GUIDO"/>
    <s v="NORBERTO"/>
    <s v="ORTIZ"/>
    <s v="NARVAEZ"/>
    <d v="1944-02-08T00:00:00"/>
    <n v="77"/>
    <n v="6"/>
    <s v="Persona mayor"/>
    <s v="Ninguno"/>
    <s v="Desplazamiento"/>
    <s v="Ninguno"/>
    <s v="Estudios Universitarios"/>
    <s v="Cotizante docente"/>
    <m/>
    <s v="Con discapacidad"/>
    <s v="Ninguna"/>
    <s v="PASTO"/>
    <s v="CLL 23 #4E-42 MZ C CASA 5 CONJUNTO CAMPO VERDE B/"/>
    <n v="3006179544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2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33092"/>
    <s v="CC27433092"/>
    <s v="MARIA"/>
    <s v="ISABEL"/>
    <s v="ARCOS"/>
    <s v="CABRERA"/>
    <d v="1961-10-13T00:00:00"/>
    <n v="60"/>
    <n v="6"/>
    <s v="Persona mayor"/>
    <s v="Ninguno"/>
    <s v="Desplazamiento"/>
    <s v="Ninguno"/>
    <s v="Estudios Universitarios"/>
    <s v="Beneficiario"/>
    <m/>
    <s v="Con discapacidad"/>
    <s v="Ninguna"/>
    <s v="PASTO"/>
    <s v="CLL 23 No 1 - 08 B/LA CAROLINA"/>
    <n v="3105918865"/>
    <s v="Rural"/>
    <m/>
    <x v="0"/>
    <x v="7"/>
    <s v="NARIÑO"/>
    <x v="7"/>
    <x v="7"/>
    <x v="7"/>
    <s v="I10X"/>
    <s v="N18X"/>
    <m/>
    <m/>
    <s v="Hipertension esencial (primaria)"/>
    <s v="Medicamento"/>
    <n v="1"/>
    <s v="30969-02"/>
    <s v="OSTEOCALÂ® 600 MG TABLETAS RECUBIERTAS"/>
    <d v="2022-02-22T00:00:00"/>
    <n v="6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5327766"/>
    <s v="CC5327766"/>
    <s v="ALVARO"/>
    <s v="ANIBAL"/>
    <s v="LANDAZURI"/>
    <s v="BASTIDAS"/>
    <d v="1948-04-23T00:00:00"/>
    <n v="73"/>
    <n v="6"/>
    <s v="Persona mayor"/>
    <s v="Ninguno"/>
    <s v="Desplazamiento"/>
    <s v="Ninguno"/>
    <s v="Estudios Universitarios"/>
    <s v="Cotizante Pensionado"/>
    <m/>
    <s v="Con discapacidad"/>
    <s v="Ninguna"/>
    <s v="PASTO"/>
    <s v="Carrera 8 # 6 - 14 B/SCHUMACHER B/"/>
    <n v="3156871657"/>
    <s v="Rural"/>
    <m/>
    <x v="0"/>
    <x v="14"/>
    <s v="NARIÑO"/>
    <x v="14"/>
    <x v="14"/>
    <x v="14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7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48262"/>
    <s v="CC27248262"/>
    <s v="DEIFAN"/>
    <s v="MARY"/>
    <s v="REVELO"/>
    <s v="DE VILLOTA"/>
    <d v="1949-04-28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6 #37-51 Torre Santa Laura Apto 903 B/"/>
    <n v="3136846546"/>
    <s v="Rural"/>
    <m/>
    <x v="0"/>
    <x v="11"/>
    <s v="NARIÑO"/>
    <x v="11"/>
    <x v="11"/>
    <x v="11"/>
    <s v="I10X"/>
    <s v="N18X"/>
    <m/>
    <m/>
    <s v="Hipertension esencial (primaria)"/>
    <s v="Procedimiento"/>
    <n v="1"/>
    <n v="1890228"/>
    <s v="CONSULTA DE PRIMERA VEZ POR ESPECIALISTA EN CARDIOLOGIA"/>
    <d v="2022-02-24T00:00:00"/>
    <n v="246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4624"/>
    <s v="CC12954624"/>
    <s v="CARLOS"/>
    <s v="HUMBERTO"/>
    <s v="PAZ"/>
    <s v="ACOSTA"/>
    <d v="1950-06-10T00:00:00"/>
    <n v="71"/>
    <n v="6"/>
    <s v="Persona mayor"/>
    <s v="Ninguno"/>
    <s v="Desplazamiento"/>
    <s v="Ninguno"/>
    <s v="Estudios Universitarios"/>
    <s v="Cotizante docente"/>
    <m/>
    <s v="Con discapacidad"/>
    <s v="Ninguna"/>
    <s v="PASTO"/>
    <s v="MZ 23 CASA 20 LA ESMERALDA"/>
    <n v="3128468544"/>
    <s v="Rural"/>
    <m/>
    <x v="0"/>
    <x v="11"/>
    <s v="NARIÑO"/>
    <x v="11"/>
    <x v="11"/>
    <x v="11"/>
    <s v="I10X"/>
    <s v="N18X"/>
    <m/>
    <m/>
    <s v="Hipertension esencial (primaria)"/>
    <s v="Medicamento"/>
    <n v="1"/>
    <s v="20086955-04"/>
    <s v="CARVEDILOL 6.25 MG TABLETAS RECUBIERTAS."/>
    <d v="2022-02-14T00:00:00"/>
    <n v="29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65001"/>
    <s v="CC12965001"/>
    <s v="FRANCISCO"/>
    <s v="BERNARDO"/>
    <s v="ERASO"/>
    <s v="TERAN"/>
    <d v="1957-04-03T00:00:00"/>
    <n v="64"/>
    <n v="6"/>
    <s v="Persona mayor"/>
    <s v="Ninguno"/>
    <s v="Desplazamiento"/>
    <s v="Ninguno"/>
    <s v="Estudios Universitarios"/>
    <s v="Beneficiario"/>
    <m/>
    <s v="Con discapacidad"/>
    <s v="Ninguna"/>
    <s v="PASTO"/>
    <s v="CALLE 12 C No 3 -19 B EL PILAR"/>
    <n v="3108978698"/>
    <s v="Rural"/>
    <m/>
    <x v="0"/>
    <x v="11"/>
    <s v="NARIÑO"/>
    <x v="11"/>
    <x v="11"/>
    <x v="11"/>
    <s v="I10X"/>
    <m/>
    <m/>
    <m/>
    <s v="Hipertension esencial (primaria)"/>
    <s v="Medicamento"/>
    <n v="1"/>
    <s v="42216-13"/>
    <s v="FUROSEMIDA TABLETAS 40MG"/>
    <d v="2022-02-14T00:00:00"/>
    <n v="84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6625629"/>
    <s v="CC16625629"/>
    <s v="OSWALDO"/>
    <s v="NONE "/>
    <s v="BRAVO"/>
    <s v="LARRANIAGA"/>
    <d v="1959-02-17T00:00:00"/>
    <n v="62"/>
    <n v="6"/>
    <s v="Persona mayor"/>
    <s v="Ninguno"/>
    <s v="Desplazamiento"/>
    <s v="Ninguno"/>
    <s v="Estudios Universitarios"/>
    <s v="Cotizante docente"/>
    <m/>
    <s v="Con discapacidad"/>
    <s v="Ninguna"/>
    <s v="PASTO"/>
    <s v="Crra19A #27A-10 Cond torres de Aquine. T2 Apto 502"/>
    <n v="3005551830"/>
    <s v="Rural"/>
    <m/>
    <x v="0"/>
    <x v="11"/>
    <s v="NARIÑO"/>
    <x v="11"/>
    <x v="11"/>
    <x v="11"/>
    <s v="I10X"/>
    <s v="E119"/>
    <s v="N18X"/>
    <m/>
    <s v="Hipertension esencial (primaria)"/>
    <s v="Medicamento"/>
    <n v="1"/>
    <s v="19973061-05"/>
    <s v="ESPIRONOLACTONA 25MG TABLETAS"/>
    <d v="2022-02-14T00:00:00"/>
    <n v="277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5196797"/>
    <s v="CC5196797"/>
    <s v="ALFONSO"/>
    <s v="LAUREANO"/>
    <s v="ORTIZ"/>
    <s v="CERON"/>
    <d v="1941-01-15T00:00:00"/>
    <n v="80"/>
    <n v="6"/>
    <s v="Persona mayor"/>
    <s v="Ninguno"/>
    <s v="Desplazamiento"/>
    <s v="Ninguno"/>
    <s v="Estudios Universitarios"/>
    <s v="Cotizante Pensionado"/>
    <m/>
    <s v="Con discapacidad"/>
    <s v="Ninguna"/>
    <s v="PASTO"/>
    <s v="CARRERA 26 #3SUR-17 RINCON DEL BOSQUE"/>
    <n v="3006583538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30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074100"/>
    <s v="CC27074100"/>
    <s v="MARIA"/>
    <s v="ALCIRA"/>
    <s v="REVELO"/>
    <s v="DE ORTIZ"/>
    <d v="1944-11-04T00:00:00"/>
    <n v="77"/>
    <n v="6"/>
    <s v="Persona mayor"/>
    <s v="Ninguno"/>
    <s v="Desplazamiento"/>
    <s v="Ninguno"/>
    <s v="Estudios Universitarios"/>
    <s v="Cotizante Pensionado"/>
    <m/>
    <s v="Con discapacidad"/>
    <s v="Ninguna"/>
    <s v="PASTO"/>
    <s v="CARRERA 26 #3SUR-17 RINCON DEL BOSQUE"/>
    <n v="3006583538"/>
    <s v="Rural"/>
    <m/>
    <x v="0"/>
    <x v="9"/>
    <s v="NARIÑO"/>
    <x v="9"/>
    <x v="9"/>
    <x v="9"/>
    <s v="I10X"/>
    <s v="E119"/>
    <s v="N18X"/>
    <m/>
    <s v="Hipertension esencial (primaria)"/>
    <s v="Procedimiento"/>
    <n v="1"/>
    <n v="1890301"/>
    <s v="CONSULTA DE CONTROL O DE SEGUIMIENTO POR MEDICINA GENERAL"/>
    <d v="2022-02-11T00:00:00"/>
    <n v="34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7471"/>
    <s v="CC30707471"/>
    <s v="FREDI"/>
    <s v="NANCY"/>
    <s v="SANTANDER"/>
    <s v="ALVEAR"/>
    <d v="1953-09-01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L16 BIS N 34-09 TEQUENDAMA B/"/>
    <n v="7370352"/>
    <s v="Rural"/>
    <m/>
    <x v="0"/>
    <x v="9"/>
    <s v="NARIÑO"/>
    <x v="9"/>
    <x v="9"/>
    <x v="9"/>
    <s v="I10X"/>
    <m/>
    <m/>
    <m/>
    <s v="Hipertension esencial (primaria)"/>
    <s v="Medicamento"/>
    <n v="1"/>
    <s v="36123-04"/>
    <s v="ENALAPRIL 20 MG"/>
    <d v="2022-02-11T00:00:00"/>
    <n v="34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82762"/>
    <s v="CC5282762"/>
    <s v="JOSE"/>
    <s v="VICENTE"/>
    <s v="NARVAEZ"/>
    <s v="MELO"/>
    <d v="1943-11-10T00:00:00"/>
    <n v="78"/>
    <n v="6"/>
    <s v="Persona mayor"/>
    <s v="Ninguno"/>
    <s v="Desplazamiento"/>
    <s v="Ninguno"/>
    <s v="Estudios Universitarios"/>
    <s v="Beneficiario"/>
    <m/>
    <s v="Con discapacidad"/>
    <s v="Ninguna"/>
    <s v="PASTO"/>
    <s v="PEDREGAL"/>
    <n v="3122284885"/>
    <s v="Rural"/>
    <m/>
    <x v="0"/>
    <x v="9"/>
    <s v="NARIÑO"/>
    <x v="9"/>
    <x v="9"/>
    <x v="9"/>
    <s v="I10X"/>
    <s v="N18X"/>
    <m/>
    <m/>
    <s v="Hipertension esencial (primaria)"/>
    <s v="Medicamento"/>
    <n v="1"/>
    <s v="39916-01"/>
    <s v="CIPROFLOXACINO 500 MG"/>
    <d v="2022-02-11T00:00:00"/>
    <n v="30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02417"/>
    <s v="CC27302417"/>
    <s v="JOLLY"/>
    <s v="NONE "/>
    <s v="AGUIRRE"/>
    <s v="ROMO"/>
    <d v="1966-09-19T00:00:00"/>
    <n v="55"/>
    <n v="5"/>
    <s v="Adultez"/>
    <s v="Ninguno"/>
    <s v="Desplazamiento"/>
    <s v="Ninguno"/>
    <s v="Estudios Universitarios"/>
    <s v="Cotizante docente"/>
    <m/>
    <s v="Con discapacidad"/>
    <s v="Ninguna"/>
    <s v="PASTO"/>
    <s v="CALLE 21G N 3A-52 BARRIO CASALOMA B/ Casaloma"/>
    <n v="3137016999"/>
    <s v="Rural"/>
    <m/>
    <x v="0"/>
    <x v="9"/>
    <s v="NARIÑO"/>
    <x v="9"/>
    <x v="9"/>
    <x v="9"/>
    <s v="I10X"/>
    <m/>
    <m/>
    <m/>
    <s v="Hipertension esencial (primaria)"/>
    <s v="Medicamento"/>
    <n v="1"/>
    <s v="20083084-01"/>
    <s v="ATORVASTATINA 40 MG"/>
    <d v="2022-02-11T00:00:00"/>
    <n v="30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4703"/>
    <s v="CC30714703"/>
    <s v="LUISA"/>
    <s v="FANNY ARCELIA"/>
    <s v="GUZMAN"/>
    <s v="REVELO"/>
    <d v="1954-06-21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MZ 1 CS 3 VILLA DOCENTE"/>
    <n v="3016554417"/>
    <s v="Rural"/>
    <m/>
    <x v="0"/>
    <x v="9"/>
    <s v="NARIÑO"/>
    <x v="9"/>
    <x v="9"/>
    <x v="9"/>
    <s v="I10X"/>
    <s v="N18X"/>
    <m/>
    <m/>
    <s v="Hipertension esencial (primaria)"/>
    <s v="Procedimiento"/>
    <n v="1"/>
    <n v="1895100"/>
    <s v="ELECTROCARDIOGRAMA DE RITMO O DE SUPERFICIE SOD"/>
    <d v="2022-02-09T00:00:00"/>
    <n v="236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07435"/>
    <s v="CC27107435"/>
    <s v="ROSA"/>
    <s v="ETELVINA"/>
    <s v="SALAZAR"/>
    <s v="DE ROSERO"/>
    <d v="1942-06-11T00:00:00"/>
    <n v="79"/>
    <n v="6"/>
    <s v="Persona mayor"/>
    <s v="Ninguno"/>
    <s v="Desplazamiento"/>
    <s v="Ninguno"/>
    <s v="Estudios Universitarios"/>
    <s v="Beneficiario"/>
    <m/>
    <s v="Con discapacidad"/>
    <s v="Ninguna"/>
    <s v="PASTO"/>
    <s v="BARRIO TEJA ETAPA 2 CASA 128"/>
    <n v="7301976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904902"/>
    <s v="HORMONA ESTIMULANTE DEL TIROIDES"/>
    <d v="2022-02-17T00:00:00"/>
    <n v="258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531981"/>
    <s v="CC531981"/>
    <s v="MIRIAM"/>
    <s v="MERCEDES"/>
    <s v="ALMANZA"/>
    <s v="VEGA"/>
    <d v="1945-02-19T00:00:00"/>
    <n v="76"/>
    <n v="6"/>
    <s v="Persona mayor"/>
    <s v="Ninguno"/>
    <s v="Desplazamiento"/>
    <s v="Ninguno"/>
    <s v="Estudios Universitarios"/>
    <s v="Beneficiario"/>
    <m/>
    <s v="Con discapacidad"/>
    <s v="Ninguna"/>
    <s v="PASTO"/>
    <s v="CRA 22B 5 SUR 21 BALCONES SAN JUAN"/>
    <n v="3015714378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895100"/>
    <s v="ELECTROCARDIOGRAMA DE RITMO O DE SUPERFICIE SOD"/>
    <d v="2022-02-14T00:00:00"/>
    <n v="61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41180628"/>
    <s v="CC41180628"/>
    <s v="LIGIA"/>
    <s v="DEL CARMEN"/>
    <s v="VILLOTA"/>
    <s v="CASTRO"/>
    <d v="1962-07-14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CRA 3A N 20-22 BARRIO LAS MERCEDES B/"/>
    <n v="3113074760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871121"/>
    <s v="RADIOGRAFIA DE TORAX ( P. A. O A. P. Y LATERAL - DECUBITO LATERAL - OBLICUAS O LATERAL )"/>
    <d v="2022-02-02T00:00:00"/>
    <n v="258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41777"/>
    <s v="CC5341777"/>
    <s v="EVELIO"/>
    <s v="ARNOLDO"/>
    <s v="CHAZATAR"/>
    <s v="BASTIDAS"/>
    <d v="1959-02-08T00:00:00"/>
    <n v="62"/>
    <n v="6"/>
    <s v="Persona mayor"/>
    <s v="Ninguno"/>
    <s v="Desplazamiento"/>
    <s v="Desplazamiento forzado"/>
    <s v="Estudios Universitarios"/>
    <s v="Cotizante docente"/>
    <m/>
    <s v="Con discapacidad"/>
    <s v="Ninguna"/>
    <s v="PASTO"/>
    <s v="APA 406 TORRE 3 SANTA MARIA DE FATIMA"/>
    <n v="3207914849"/>
    <s v="Rural"/>
    <m/>
    <x v="0"/>
    <x v="8"/>
    <s v="NARIÑO"/>
    <x v="8"/>
    <x v="8"/>
    <x v="8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0508"/>
    <s v="CC12960508"/>
    <s v="VICENTE"/>
    <s v="HERMINSUL"/>
    <s v="ROMO"/>
    <s v="ARCINIEGAS"/>
    <d v="1953-04-05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2 No 15 -108, Bloque 4, Apartamento 201, Co"/>
    <n v="3184533041"/>
    <s v="Rural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7T00:00:00"/>
    <n v="288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07450"/>
    <s v="CC27107450"/>
    <s v="ROSA"/>
    <s v="MELIDA"/>
    <s v="CAICEDO"/>
    <s v="ORTIZ"/>
    <d v="1949-04-28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L1B N.33B-13 VILLA CAMPANELA B/ villa campanela"/>
    <n v="3155779598"/>
    <s v="Rural"/>
    <m/>
    <x v="0"/>
    <x v="11"/>
    <s v="NARIÑO"/>
    <x v="11"/>
    <x v="11"/>
    <x v="11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326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96933"/>
    <s v="CC27096933"/>
    <s v="CECILIA"/>
    <s v="NONE "/>
    <s v="MUNOZ"/>
    <s v="SALCEDO"/>
    <d v="1965-11-12T00:00:00"/>
    <n v="55"/>
    <n v="5"/>
    <s v="Adultez"/>
    <s v="Ninguno"/>
    <s v="Desplazamiento"/>
    <s v="Ninguno"/>
    <s v="Estudios Universitarios"/>
    <s v="Cotizante docente"/>
    <m/>
    <s v="Con discapacidad"/>
    <s v="Ninguna"/>
    <s v="PASTO"/>
    <s v="AQUINE ALTO 1 MZ D CASA 8"/>
    <n v="3122956855"/>
    <s v="Rural"/>
    <m/>
    <x v="0"/>
    <x v="11"/>
    <s v="NARIÑO"/>
    <x v="11"/>
    <x v="11"/>
    <x v="11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9T00:00:00"/>
    <n v="258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14952"/>
    <s v="CC30714952"/>
    <s v="LUZ"/>
    <s v="MARINA"/>
    <s v="RIVERA"/>
    <s v="DE MORA"/>
    <d v="1959-08-25T00:00:00"/>
    <n v="62"/>
    <n v="6"/>
    <s v="Persona mayor"/>
    <s v="Ninguno"/>
    <s v="Desplazamiento"/>
    <s v="Ninguno"/>
    <s v="Estudios Universitarios"/>
    <s v="Beneficiario"/>
    <m/>
    <s v="Con discapacidad"/>
    <s v="Ninguna"/>
    <s v="PASTO"/>
    <s v="Calle 21 # 2A_24 Barrio Las Mercedes. Edificio San"/>
    <n v="3155081255"/>
    <s v="Rural"/>
    <m/>
    <x v="0"/>
    <x v="8"/>
    <s v="NARIÑO"/>
    <x v="8"/>
    <x v="8"/>
    <x v="8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4T00:00:00"/>
    <n v="379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43595"/>
    <s v="CC27243595"/>
    <s v="CARMEN"/>
    <s v="AMELIA"/>
    <s v="DAVILA"/>
    <s v="DE DIAZ"/>
    <d v="1940-12-28T00:00:00"/>
    <n v="80"/>
    <n v="6"/>
    <s v="Persona mayor"/>
    <s v="Ninguno"/>
    <s v="Desplazamiento"/>
    <s v="Ninguno"/>
    <s v="Estudios Universitarios"/>
    <s v="Cotizante docente"/>
    <m/>
    <s v="Con discapacidad"/>
    <s v="Ninguna"/>
    <s v="PASTO"/>
    <s v="AQUINE 2 CASA 26 B/ AQUINE 2"/>
    <n v="3012653587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36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0380"/>
    <s v="CC30720380"/>
    <s v="CARMEN"/>
    <s v="ALICIA"/>
    <s v="ENRIQUEZ"/>
    <s v="JIMENEZ"/>
    <d v="1959-07-15T00:00:00"/>
    <n v="62"/>
    <n v="6"/>
    <s v="Persona mayor"/>
    <s v="Ninguno"/>
    <s v="Desplazamiento"/>
    <s v="Ninguno"/>
    <s v="Estudios Universitarios"/>
    <s v="Cotizante docente"/>
    <m/>
    <s v="Con discapacidad"/>
    <s v="Ninguna"/>
    <s v="PASTO"/>
    <s v="CL 22 N 16-47 AVENIDA COLOMBIA"/>
    <n v="3165582242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010057250"/>
    <s v="CC1010057250"/>
    <s v="NEMILEN"/>
    <s v="ZULMARIN"/>
    <s v="TORO"/>
    <s v="SOLARTE"/>
    <d v="2001-12-12T00:00:00"/>
    <n v="19"/>
    <n v="4"/>
    <s v="Juventud"/>
    <s v="Ninguno"/>
    <s v="Desplazamiento"/>
    <s v="Ninguno"/>
    <s v="Estudios Universitarios"/>
    <s v="Beneficiario"/>
    <m/>
    <s v="Con discapacidad"/>
    <s v="Ninguna"/>
    <s v="PASTO"/>
    <s v="CRA 2 # 17-35"/>
    <n v="3113206714"/>
    <s v="Rural"/>
    <m/>
    <x v="0"/>
    <x v="14"/>
    <s v="NARIÑO"/>
    <x v="14"/>
    <x v="14"/>
    <x v="14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10T00:00:00"/>
    <n v="30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27229"/>
    <s v="CC30727229"/>
    <s v="ANA"/>
    <s v="JULIA"/>
    <s v="JURADO"/>
    <s v="DE ROMO"/>
    <d v="1958-11-01T00:00:00"/>
    <n v="63"/>
    <n v="6"/>
    <s v="Persona mayor"/>
    <s v="Ninguno"/>
    <s v="Desplazamiento"/>
    <s v="Ninguno"/>
    <s v="Estudios Universitarios"/>
    <s v="Beneficiario"/>
    <m/>
    <s v="Con discapacidad"/>
    <s v="Ninguna"/>
    <s v="PASTO"/>
    <s v="MZ 13 CS 7 VILLA DOCENTE"/>
    <n v="7415244"/>
    <s v="Rural"/>
    <m/>
    <x v="0"/>
    <x v="12"/>
    <s v="NARIÑO"/>
    <x v="12"/>
    <x v="12"/>
    <x v="12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1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27939"/>
    <s v="CC5327939"/>
    <s v="GERARDO"/>
    <s v="NONE "/>
    <s v="MORA"/>
    <s v="ANDRADE"/>
    <d v="1946-03-10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CRA 31 B No. 19-25 Las Cuadras B/"/>
    <n v="3166244624"/>
    <s v="Rural"/>
    <m/>
    <x v="0"/>
    <x v="8"/>
    <s v="NARIÑO"/>
    <x v="8"/>
    <x v="8"/>
    <x v="8"/>
    <s v="I10X"/>
    <m/>
    <m/>
    <m/>
    <s v="Hipertension esencial (primaria)"/>
    <s v="Medicamento"/>
    <n v="1"/>
    <s v="20075793-05"/>
    <s v="DISMIGRASÂ® TABLETAS RECUBIERTAS"/>
    <d v="2022-02-16T00:00:00"/>
    <n v="91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5608"/>
    <s v="CC27075608"/>
    <s v="GRACIELA"/>
    <s v="DEL CARMEN"/>
    <s v="JURADO"/>
    <s v="OLIVA"/>
    <d v="1946-01-03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CARRERA 33 N 2-48 B/ Castillos del Norte"/>
    <n v="3006879296"/>
    <s v="Rural"/>
    <m/>
    <x v="0"/>
    <x v="8"/>
    <s v="NARIÑO"/>
    <x v="8"/>
    <x v="8"/>
    <x v="8"/>
    <s v="I10X"/>
    <m/>
    <m/>
    <m/>
    <s v="Hipertension esencial (primaria)"/>
    <s v="Procedimiento"/>
    <n v="1"/>
    <n v="1890366"/>
    <s v="CONSULTA DE CONTROL O DE SEGUIMIENTO POR ESPECIALISTA EN MEDICINA INTERNA"/>
    <d v="2022-02-14T00:00:00"/>
    <n v="25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6616333"/>
    <s v="CC26616333"/>
    <s v="SYLVIA"/>
    <s v="ROSA"/>
    <s v="DIAZ"/>
    <s v="MUNOZ"/>
    <d v="1945-07-10T00:00:00"/>
    <n v="76"/>
    <n v="6"/>
    <s v="Persona mayor"/>
    <s v="Ninguno"/>
    <s v="Desplazamiento"/>
    <s v="Ninguno"/>
    <s v="Estudios Universitarios"/>
    <s v="Cotizante docente"/>
    <m/>
    <s v="Con discapacidad"/>
    <s v="Ninguna"/>
    <s v="PASTO"/>
    <s v="CLL 14 No 35 - 19 EDIF LOS EXAGONOS APTO 805"/>
    <n v="3152045676"/>
    <s v="Rural"/>
    <m/>
    <x v="0"/>
    <x v="8"/>
    <s v="NARIÑO"/>
    <x v="8"/>
    <x v="8"/>
    <x v="8"/>
    <s v="I10X"/>
    <m/>
    <m/>
    <m/>
    <s v="Hipertension esencial (primaria)"/>
    <s v="Procedimiento"/>
    <n v="1"/>
    <n v="1903895"/>
    <s v="CREATININA EN SUERO U OTROS FLUIDOS"/>
    <d v="2022-02-03T00:00:00"/>
    <n v="402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9365"/>
    <s v="CC30709365"/>
    <s v="NIDIA"/>
    <s v="LUCIA"/>
    <s v="BUCHELI"/>
    <s v="NOAP"/>
    <d v="1954-04-11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MZ C CASA 13 BARRIO ROSALES I"/>
    <n v="3156438208"/>
    <s v="Rural"/>
    <m/>
    <x v="0"/>
    <x v="8"/>
    <s v="NARIÑO"/>
    <x v="8"/>
    <x v="8"/>
    <x v="8"/>
    <s v="I10X"/>
    <m/>
    <m/>
    <m/>
    <s v="Hipertension esencial (primaria)"/>
    <s v="Procedimiento"/>
    <n v="1"/>
    <n v="1903868"/>
    <s v="TRIGLICERIDOS"/>
    <d v="2022-02-03T00:00:00"/>
    <n v="30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30097"/>
    <s v="CC5230097"/>
    <s v="JESUS"/>
    <s v="MACLOVIO"/>
    <s v="CASTILLO"/>
    <s v="GUERRERO"/>
    <d v="1952-06-14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CRA 4 N 3-4 NARIÑO"/>
    <n v="3176672116"/>
    <s v="Rural"/>
    <m/>
    <x v="0"/>
    <x v="8"/>
    <s v="NARIÑO"/>
    <x v="8"/>
    <x v="8"/>
    <x v="8"/>
    <s v="I10X"/>
    <m/>
    <m/>
    <m/>
    <s v="Hipertension esencial (primaria)"/>
    <s v="Procedimiento"/>
    <n v="1"/>
    <n v="1903815"/>
    <s v="COLESTEROL DE ALTA DENSIDAD"/>
    <d v="2022-02-03T00:00:00"/>
    <n v="76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3061925"/>
    <s v="CC13061925"/>
    <s v="ALVARO"/>
    <s v="ANTONIO"/>
    <s v="ERASO"/>
    <s v="ARCINIEGAS"/>
    <d v="1962-09-04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CRA 22 N 6-04 B/ALAMOS B/ ALAMOS"/>
    <n v="3104412880"/>
    <s v="Rural"/>
    <m/>
    <x v="0"/>
    <x v="8"/>
    <s v="NARIÑO"/>
    <x v="8"/>
    <x v="8"/>
    <x v="8"/>
    <s v="I10X"/>
    <m/>
    <m/>
    <m/>
    <s v="Hipertension esencial (primaria)"/>
    <s v="Procedimiento"/>
    <n v="1"/>
    <n v="1903856"/>
    <s v="NITROGENO UREICO"/>
    <d v="2022-02-03T00:00:00"/>
    <n v="98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7453"/>
    <s v="CC30717453"/>
    <s v="MARIA"/>
    <s v="WALDINA"/>
    <s v="CARDENAS"/>
    <s v="LASSO"/>
    <d v="1958-11-24T00:00:00"/>
    <n v="62"/>
    <n v="6"/>
    <s v="Persona mayor"/>
    <s v="Ninguno"/>
    <s v="Desplazamiento"/>
    <s v="Desplazamiento forzado"/>
    <s v="Estudios Universitarios"/>
    <s v="Cotizante docente"/>
    <m/>
    <s v="Con discapacidad"/>
    <s v="Ninguna"/>
    <s v="PASTO"/>
    <s v="MZ G2 CASA 2 B/NUEVA ARANDA"/>
    <n v="3146044387"/>
    <s v="Rural"/>
    <m/>
    <x v="0"/>
    <x v="8"/>
    <s v="NARIÑO"/>
    <x v="8"/>
    <x v="8"/>
    <x v="8"/>
    <s v="I10X"/>
    <s v="N18X"/>
    <m/>
    <m/>
    <s v="Hipertension esencial (primaria)"/>
    <s v="Procedimiento"/>
    <n v="1"/>
    <n v="1903818"/>
    <s v="COLESTEROL TOTAL"/>
    <d v="2022-02-03T00:00:00"/>
    <n v="252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2760"/>
    <s v="CC5202760"/>
    <s v="FLAVIO"/>
    <s v="HERNAN"/>
    <s v="VILLOTA"/>
    <s v="BENAVIDES"/>
    <d v="1945-05-24T00:00:00"/>
    <n v="76"/>
    <n v="6"/>
    <s v="Persona mayor"/>
    <s v="Ninguno"/>
    <s v="Desplazamiento"/>
    <s v="Ninguno"/>
    <s v="Estudios Universitarios"/>
    <s v="Cotizante docente"/>
    <m/>
    <s v="Con discapacidad"/>
    <s v="Ninguna"/>
    <s v="PASTO"/>
    <s v="CRA 19 #19-59 2piso CENTRO"/>
    <n v="3148945408"/>
    <s v="Rural"/>
    <m/>
    <x v="0"/>
    <x v="8"/>
    <s v="NARIÑO"/>
    <x v="8"/>
    <x v="8"/>
    <x v="8"/>
    <s v="I10X"/>
    <m/>
    <m/>
    <m/>
    <s v="Hipertension esencial (primaria)"/>
    <s v="Procedimiento"/>
    <n v="1"/>
    <n v="1903841"/>
    <s v="GLUCOSA EN SUERO U OTRO FLUIDO DIFERENTE A ORINA"/>
    <d v="2022-02-03T00:00:00"/>
    <n v="590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308150"/>
    <s v="CC27308150"/>
    <s v="NIDIA"/>
    <s v="GRACIELA"/>
    <s v="MORA"/>
    <s v="ANDRADE"/>
    <d v="1964-12-17T00:00:00"/>
    <n v="56"/>
    <n v="5"/>
    <s v="Adultez"/>
    <s v="Ninguno"/>
    <s v="Desplazamiento"/>
    <s v="Amenaza"/>
    <s v="Estudios Universitarios"/>
    <s v="Beneficiario"/>
    <m/>
    <s v="Con discapacidad"/>
    <s v="Ninguna"/>
    <s v="PASTO"/>
    <s v="CL SAN PEDRO"/>
    <n v="3122319765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99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455102"/>
    <s v="CC27455102"/>
    <s v="FANNY"/>
    <s v="DEL SOCORRO"/>
    <s v="CALDERON"/>
    <s v="CHAZATAN"/>
    <d v="1948-06-23T00:00:00"/>
    <n v="73"/>
    <n v="6"/>
    <s v="Persona mayor"/>
    <s v="Ninguno"/>
    <s v="Desplazamiento"/>
    <s v="Ninguno"/>
    <s v="Estudios Universitarios"/>
    <s v="Cotizante Pensionado"/>
    <m/>
    <s v="Con discapacidad"/>
    <s v="Ninguna"/>
    <s v="PASTO"/>
    <s v="CHACHAGUI - NARIÑO"/>
    <n v="3136309910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78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861030"/>
    <s v="CC1861030"/>
    <s v="PAULINO"/>
    <s v="EZEQUIAS"/>
    <s v="APRAEZ"/>
    <s v="YELA"/>
    <d v="1939-01-04T00:00:00"/>
    <n v="82"/>
    <n v="6"/>
    <s v="Persona mayor"/>
    <s v="Ninguno"/>
    <s v="Desplazamiento"/>
    <s v="Ninguno"/>
    <s v="Estudios Universitarios"/>
    <s v="Beneficiario"/>
    <m/>
    <s v="Con discapacidad"/>
    <s v="Ninguna"/>
    <s v="PASTO"/>
    <s v="CARRERA 20 A # 22A-11 B/SAN JOSE B/"/>
    <n v="3186679702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5T00:00:00"/>
    <n v="638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02480"/>
    <s v="CC30702480"/>
    <s v="ALBA"/>
    <s v="CLEMENCIA"/>
    <s v="ORTEGA"/>
    <s v="NOAP"/>
    <d v="1950-02-03T00:00:00"/>
    <n v="71"/>
    <n v="6"/>
    <s v="Persona mayor"/>
    <s v="Ninguno"/>
    <s v="Desplazamiento"/>
    <s v="Ninguno"/>
    <s v="Estudios Universitarios"/>
    <s v="Beneficiario"/>
    <m/>
    <s v="Con discapacidad"/>
    <s v="Ninguna"/>
    <s v="PASTO"/>
    <s v="CARRERA 33 # 2-48 BARRIO CASTILLOS DE NORTE"/>
    <n v="3007769080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17T00:00:00"/>
    <n v="63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882735"/>
    <s v="CC1882735"/>
    <s v="NEREO"/>
    <s v="NONE "/>
    <s v="CASTILLO"/>
    <s v="ORDONEZ"/>
    <d v="1948-02-18T00:00:00"/>
    <n v="73"/>
    <n v="6"/>
    <s v="Persona mayor"/>
    <s v="Ninguno"/>
    <s v="Desplazamiento"/>
    <s v="Ninguno"/>
    <s v="Estudios Universitarios"/>
    <s v="Cotizante Pensionado"/>
    <m/>
    <s v="Con discapacidad"/>
    <s v="Ninguna"/>
    <s v="PASTO"/>
    <s v="CRA 22 F2 - 48 B/CAPUSIGRA B/"/>
    <n v="3117079050"/>
    <s v="Rural"/>
    <m/>
    <x v="0"/>
    <x v="11"/>
    <s v="NARIÑO"/>
    <x v="11"/>
    <x v="11"/>
    <x v="11"/>
    <s v="I10X"/>
    <s v="N18X"/>
    <m/>
    <m/>
    <s v="Hipertension esencial (primaria)"/>
    <s v="Procedimiento"/>
    <n v="1"/>
    <n v="1890466"/>
    <s v="INTERCONSULTA POR ESPECIALISTA EN MEDICINA INTERNA"/>
    <d v="2022-02-03T00:00:00"/>
    <n v="85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53779"/>
    <s v="CC27353779"/>
    <s v="YANUBA"/>
    <s v="DEL SOCORRO"/>
    <s v="PANTOJA"/>
    <s v="QUIÑONES"/>
    <d v="1953-11-16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MZ 7 CASA 9 VILLA RECREO V ETAPA"/>
    <n v="3235407298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2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30773"/>
    <s v="CC27230773"/>
    <s v="GEMA"/>
    <s v="NIVIA"/>
    <s v="PANTOJA"/>
    <s v="JURADO"/>
    <d v="1942-08-04T00:00:00"/>
    <n v="79"/>
    <n v="6"/>
    <s v="Persona mayor"/>
    <s v="Ninguno"/>
    <s v="Desplazamiento"/>
    <s v="Ninguno"/>
    <s v="Estudios Universitarios"/>
    <s v="Cotizante docente"/>
    <m/>
    <s v="Con discapacidad"/>
    <s v="Ninguna"/>
    <s v="PASTO"/>
    <s v="CRA 45 No 16 - 55 B/CALATRABA B/"/>
    <n v="3207160844"/>
    <s v="Rural"/>
    <m/>
    <x v="0"/>
    <x v="7"/>
    <s v="NARIÑO"/>
    <x v="7"/>
    <x v="7"/>
    <x v="7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78825"/>
    <s v="CC27278825"/>
    <s v="NERCY"/>
    <s v="FANNY"/>
    <s v="ORDONEZ"/>
    <s v="CERON"/>
    <d v="1962-09-26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MZ 39 CS 13 ALTOS DE LA COLINA"/>
    <n v="3146905509"/>
    <s v="Rural"/>
    <m/>
    <x v="0"/>
    <x v="7"/>
    <s v="NARIÑO"/>
    <x v="7"/>
    <x v="7"/>
    <x v="7"/>
    <s v="I10X"/>
    <m/>
    <m/>
    <m/>
    <s v="Hipertension esencial (primaria)"/>
    <s v="Medicamento"/>
    <n v="1"/>
    <s v="20086955-04"/>
    <s v="CARVEDILOL 6.25 MG TABLETAS RECUBIERTAS."/>
    <d v="2022-02-08T00:00:00"/>
    <n v="9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6418"/>
    <s v="CC12956418"/>
    <s v="OSCAR"/>
    <s v="MAXIMILIANO"/>
    <s v="GUERRERO"/>
    <s v="ZAMBONI"/>
    <d v="1951-09-17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4 41-98 Barrio san juan de Dios B/"/>
    <n v="7360662"/>
    <s v="Rural"/>
    <m/>
    <x v="0"/>
    <x v="13"/>
    <s v="NARIÑO"/>
    <x v="13"/>
    <x v="13"/>
    <x v="13"/>
    <s v="I10X"/>
    <m/>
    <m/>
    <m/>
    <s v="Hipertension esencial (primaria)"/>
    <s v="Medicamento"/>
    <n v="1"/>
    <s v="19942545-01"/>
    <s v="CALCITRIOL 0.5 MCG"/>
    <d v="2022-02-01T00:00:00"/>
    <n v="172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470662"/>
    <s v="CC87470662"/>
    <s v="GILBERTO"/>
    <s v="EDUARDO"/>
    <s v="ORTIZ"/>
    <s v="MUNOZ"/>
    <d v="1965-03-02T00:00:00"/>
    <n v="56"/>
    <n v="5"/>
    <s v="Adultez"/>
    <s v="Ninguno"/>
    <s v="Desplazamiento"/>
    <s v="Ninguno"/>
    <s v="Estudios Universitarios"/>
    <s v="Cotizante docente"/>
    <m/>
    <s v="Con discapacidad"/>
    <s v="Ninguna"/>
    <s v="PASTO"/>
    <s v="BARRIO LAS PALMAS"/>
    <n v="3213599303"/>
    <s v="Rural"/>
    <m/>
    <x v="0"/>
    <x v="7"/>
    <s v="NARIÑO"/>
    <x v="7"/>
    <x v="7"/>
    <x v="7"/>
    <s v="I10X"/>
    <s v="N18X"/>
    <m/>
    <m/>
    <s v="Hipertension esencial (primaria)"/>
    <s v="Medicamento"/>
    <n v="1"/>
    <s v="19936296-08"/>
    <s v="ACIDO ACETILSALICILICO 100 MG"/>
    <d v="2022-02-08T00:00:00"/>
    <n v="159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54436"/>
    <s v="CC27354436"/>
    <s v="BETTY"/>
    <s v="MERCEDES"/>
    <s v="PORTILLA"/>
    <s v="CAICEDO"/>
    <d v="1956-09-24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Aquine 4 casa 8 B/"/>
    <n v="3106676305"/>
    <s v="Rural"/>
    <m/>
    <x v="0"/>
    <x v="10"/>
    <s v="NARIÑO"/>
    <x v="10"/>
    <x v="10"/>
    <x v="10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5T00:00:00"/>
    <n v="11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830643"/>
    <s v="CC59830643"/>
    <s v="BERTHA"/>
    <s v="CECILIA"/>
    <s v="AGREDA"/>
    <s v="PENA"/>
    <d v="1975-03-07T00:00:00"/>
    <n v="46"/>
    <n v="5"/>
    <s v="Adultez"/>
    <s v="Ninguno"/>
    <s v="Desplazamiento"/>
    <s v="Ninguno"/>
    <s v="Estudios Universitarios"/>
    <s v="Cotizante docente"/>
    <m/>
    <s v="Con discapacidad"/>
    <s v="Ninguna"/>
    <s v="PASTO"/>
    <s v="CRA 9E N 16D-77 VILLA OLIMPICA"/>
    <n v="3215761398"/>
    <s v="Rural"/>
    <m/>
    <x v="0"/>
    <x v="15"/>
    <s v="NARIÑO"/>
    <x v="15"/>
    <x v="15"/>
    <x v="15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0T00:00:00"/>
    <n v="192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40115"/>
    <s v="CC30740115"/>
    <s v="MYRIAN"/>
    <s v="LUCIA"/>
    <s v="ENRIQUEZ"/>
    <s v="TRUJILLO"/>
    <d v="1967-03-11T00:00:00"/>
    <n v="54"/>
    <n v="5"/>
    <s v="Adultez"/>
    <s v="Ninguno"/>
    <s v="Desplazamiento"/>
    <s v="Ninguno"/>
    <s v="Estudios Universitarios"/>
    <s v="Beneficiario"/>
    <m/>
    <s v="Con discapacidad"/>
    <s v="Ninguna"/>
    <s v="PASTO"/>
    <s v="MZ A CS 10 CIUDAD REAL"/>
    <n v="3195827208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7T00:00:00"/>
    <n v="147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74194"/>
    <s v="CC12974194"/>
    <s v="JAIME"/>
    <s v="OSWALDO"/>
    <s v="CORDOBA"/>
    <s v="DELGADO"/>
    <d v="1960-03-07T00:00:00"/>
    <n v="61"/>
    <n v="6"/>
    <s v="Persona mayor"/>
    <s v="Ninguno"/>
    <s v="Desplazamiento"/>
    <s v="Ninguno"/>
    <s v="Estudios Universitarios"/>
    <s v="Beneficiario"/>
    <m/>
    <s v="Con discapacidad"/>
    <s v="Ninguna"/>
    <s v="PASTO"/>
    <s v="CALLE 14 # 22-43"/>
    <n v="3218503208"/>
    <s v="Rural"/>
    <m/>
    <x v="0"/>
    <x v="8"/>
    <s v="NARIÑO"/>
    <x v="8"/>
    <x v="8"/>
    <x v="8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6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3011419"/>
    <s v="CC13011419"/>
    <s v="JAVIER"/>
    <s v="ALEJANDRO"/>
    <s v="MARTINEZ"/>
    <s v="MORIANO"/>
    <d v="1963-01-17T00:00:00"/>
    <n v="58"/>
    <n v="5"/>
    <s v="Adultez"/>
    <s v="Ninguno"/>
    <s v="Desplazamiento"/>
    <s v="Desplazamiento forzado"/>
    <s v="Estudios Universitarios"/>
    <s v="Cotizante docente"/>
    <m/>
    <s v="Con discapacidad"/>
    <s v="Ninguna"/>
    <s v="PASTO"/>
    <s v="CRA 13 E N 16D-02 EL ROSARIO B/ El Rosario"/>
    <n v="3163031267"/>
    <s v="Rural"/>
    <m/>
    <x v="0"/>
    <x v="7"/>
    <s v="NARIÑO"/>
    <x v="7"/>
    <x v="7"/>
    <x v="7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5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13400"/>
    <s v="CC30713400"/>
    <s v="LUCY"/>
    <s v="DEYANIRA"/>
    <s v="CORAL"/>
    <s v="GUERRON"/>
    <d v="1956-12-22T00:00:00"/>
    <n v="64"/>
    <n v="6"/>
    <s v="Persona mayor"/>
    <s v="Ninguno"/>
    <s v="Desplazamiento"/>
    <s v="Ninguno"/>
    <s v="Estudios Universitarios"/>
    <s v="Beneficiario"/>
    <m/>
    <s v="Con discapacidad"/>
    <s v="Ninguna"/>
    <s v="PASTO"/>
    <s v="AVENIDA JULIAN BUCHELI 15-09"/>
    <n v="3182542605"/>
    <s v="Rural"/>
    <m/>
    <x v="0"/>
    <x v="11"/>
    <s v="NARIÑO"/>
    <x v="11"/>
    <x v="11"/>
    <x v="11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137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23655"/>
    <s v="CC27123655"/>
    <s v="BARINNIA"/>
    <s v="DE JESUS"/>
    <s v="QUINONES"/>
    <s v="ARAUJO"/>
    <d v="1964-12-24T00:00:00"/>
    <n v="56"/>
    <n v="5"/>
    <s v="Adultez"/>
    <s v="Ninguno"/>
    <s v="Desplazamiento"/>
    <s v="Ninguno"/>
    <s v="Estudios Universitarios"/>
    <s v="Cotizante docente"/>
    <m/>
    <s v="Con discapacidad"/>
    <s v="Ninguna"/>
    <s v="PASTO"/>
    <s v="BARRIO NATAL"/>
    <n v="3208778223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23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3013135"/>
    <s v="CC13013135"/>
    <s v="HILARIO"/>
    <s v="JESUS"/>
    <s v="CADENA"/>
    <s v="NOAP"/>
    <d v="1964-12-29T00:00:00"/>
    <n v="56"/>
    <n v="5"/>
    <s v="Adultez"/>
    <s v="Ninguno"/>
    <s v="Desplazamiento"/>
    <s v="Ninguno"/>
    <s v="Estudios Universitarios"/>
    <s v="Beneficiario"/>
    <m/>
    <s v="Con discapacidad"/>
    <s v="Ninguna"/>
    <s v="PASTO"/>
    <s v="CL 16 N 4A-30 BARRIO SANTA CLARA"/>
    <n v="3162452002"/>
    <s v="Rural"/>
    <m/>
    <x v="0"/>
    <x v="16"/>
    <s v="NARIÑO"/>
    <x v="16"/>
    <x v="16"/>
    <x v="16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372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49729"/>
    <s v="CC5249729"/>
    <s v="ALVARO"/>
    <s v="NONE "/>
    <s v="ORDONEZ"/>
    <s v="NOAP"/>
    <d v="1958-02-01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MZ 5 CASA 18 PARQUE RESIDENCIAL SANTA MARIA B/"/>
    <n v="3177616115"/>
    <s v="Rural"/>
    <m/>
    <x v="0"/>
    <x v="12"/>
    <s v="NARIÑO"/>
    <x v="12"/>
    <x v="12"/>
    <x v="12"/>
    <s v="I10X"/>
    <m/>
    <m/>
    <m/>
    <s v="Hipertension esencial (primaria)"/>
    <s v="Procedimiento"/>
    <n v="1"/>
    <n v="1890301"/>
    <s v="CONSULTA DE CONTROL O DE SEGUIMIENTO POR MEDICINA GENERAL"/>
    <d v="2022-02-08T00:00:00"/>
    <n v="372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7499"/>
    <s v="CC5197499"/>
    <s v="JOSE"/>
    <s v="RAFAEL"/>
    <s v="ENRIQUEZ"/>
    <s v="MUNOZ"/>
    <d v="1940-02-17T00:00:00"/>
    <n v="81"/>
    <n v="6"/>
    <s v="Persona mayor"/>
    <s v="Ninguno"/>
    <s v="Desplazamiento"/>
    <s v="Ninguno"/>
    <s v="Estudios Universitarios"/>
    <s v="Cotizante docente"/>
    <m/>
    <s v="Con discapacidad"/>
    <s v="Ninguna"/>
    <s v="PASTO"/>
    <s v="CRA 34 # 20-67 B/ La Rivera"/>
    <n v="3006764298"/>
    <s v="Rural"/>
    <m/>
    <x v="0"/>
    <x v="13"/>
    <s v="NARIÑO"/>
    <x v="13"/>
    <x v="13"/>
    <x v="13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22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02242"/>
    <s v="CC12902242"/>
    <s v="NOE"/>
    <s v="NONE "/>
    <s v="LEDESMA"/>
    <s v="BARGUERA"/>
    <d v="1947-09-15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MZ 10 CS 17 TAMASAGRA"/>
    <n v="3168648257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2T00:00:00"/>
    <n v="241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85691"/>
    <s v="CC98385691"/>
    <s v="CARLOS"/>
    <s v="ANDRES"/>
    <s v="TIMANA"/>
    <s v="DELGADO"/>
    <d v="1972-02-26T00:00:00"/>
    <n v="49"/>
    <n v="5"/>
    <s v="Adultez"/>
    <s v="Ninguno"/>
    <s v="Desplazamiento"/>
    <s v="Ninguno"/>
    <s v="Estudios Universitarios"/>
    <s v="Cotizante docente"/>
    <m/>
    <s v="Con discapacidad"/>
    <s v="Ninguna"/>
    <s v="PASTO"/>
    <s v="CL. 7 N. 33 A 10 SAN VICENTE"/>
    <n v="3128186190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2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2526"/>
    <s v="CC30712526"/>
    <s v="BARBARA"/>
    <s v="GENOVEVA"/>
    <s v="GUSTIN"/>
    <s v="DE VILLOTA"/>
    <d v="1953-07-18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RA 32A N 15-44"/>
    <n v="3005116080"/>
    <s v="Rural"/>
    <m/>
    <x v="0"/>
    <x v="7"/>
    <s v="NARIÑO"/>
    <x v="7"/>
    <x v="7"/>
    <x v="7"/>
    <s v="I10X"/>
    <m/>
    <m/>
    <m/>
    <s v="Hipertension esencial (primaria)"/>
    <s v="Insumo"/>
    <n v="1"/>
    <n v="0"/>
    <s v="DURAPREP SOLUCION PARA LAVADO PREQUIRURGICO"/>
    <d v="2022-02-28T00:00:00"/>
    <n v="324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86820"/>
    <s v="CC27486820"/>
    <s v="MARIA"/>
    <s v="JESUS"/>
    <s v="YANDAR"/>
    <s v="CARLOZAMA"/>
    <d v="1960-10-28T00:00:00"/>
    <n v="61"/>
    <n v="6"/>
    <s v="Persona mayor"/>
    <s v="Ninguno"/>
    <s v="Desplazamiento"/>
    <s v="Ninguno"/>
    <s v="Estudios Universitarios"/>
    <s v="Cotizante docente"/>
    <m/>
    <s v="Con discapacidad"/>
    <s v="Ninguna"/>
    <s v="PASTO"/>
    <s v="CRA 22D#4SUR 25 MIJITAYO B/ mijitayo 2"/>
    <n v="3154613690"/>
    <s v="Rural"/>
    <m/>
    <x v="0"/>
    <x v="7"/>
    <s v="NARIÑO"/>
    <x v="7"/>
    <x v="7"/>
    <x v="7"/>
    <s v="I10X"/>
    <m/>
    <m/>
    <m/>
    <s v="Hipertension esencial (primaria)"/>
    <s v="Medicamento"/>
    <n v="1"/>
    <s v="20017789-01"/>
    <s v="ETOXIVEN Â® 1%"/>
    <d v="2022-02-28T00:00:00"/>
    <n v="130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398605"/>
    <s v="CC27398605"/>
    <s v="CLEMENCIA"/>
    <s v="NONE "/>
    <s v="GUERRERO"/>
    <s v="DE PADILLA"/>
    <d v="1934-12-31T00:00:00"/>
    <n v="86"/>
    <n v="6"/>
    <s v="Persona mayor"/>
    <s v="Ninguno"/>
    <s v="Desplazamiento"/>
    <s v="Ninguno"/>
    <s v="Estudios Universitarios"/>
    <s v="Beneficiario"/>
    <m/>
    <s v="Con discapacidad"/>
    <s v="Ninguna"/>
    <s v="PASTO"/>
    <s v="CALLE 19A # 1A-48 B/EL TEJAR"/>
    <n v="3127412580"/>
    <s v="Rural"/>
    <m/>
    <x v="0"/>
    <x v="7"/>
    <s v="NARIÑO"/>
    <x v="7"/>
    <x v="7"/>
    <x v="7"/>
    <s v="I10X"/>
    <s v="E119"/>
    <s v="N18X"/>
    <m/>
    <s v="Hipertension esencial (primaria)"/>
    <s v="Medicamento"/>
    <n v="1"/>
    <s v="20041806-02"/>
    <s v="AGUA ESTERIL PARA INYECCION."/>
    <d v="2022-02-28T00:00:00"/>
    <n v="372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6953637"/>
    <s v="CC36953637"/>
    <s v="EBLIN"/>
    <s v="JOHANNA"/>
    <s v="CERON"/>
    <s v="ORTEGA"/>
    <d v="1982-08-05T00:00:00"/>
    <n v="39"/>
    <n v="5"/>
    <s v="Adultez"/>
    <s v="Ninguno"/>
    <s v="Desplazamiento"/>
    <s v="Ninguno"/>
    <s v="Estudios Universitarios"/>
    <s v="Beneficiario"/>
    <m/>
    <s v="Con discapacidad"/>
    <s v="Ninguna"/>
    <s v="PASTO"/>
    <s v="CRA 19 # 10 A-03 B/ATAHUALPA apt. 201 B/ Atahualpa"/>
    <n v="3176967720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399200"/>
    <s v="INYECCION DE AGENTE ESCLEROSANTE EN VENA ( ESCLEROTERAPIA ) SOD"/>
    <d v="2022-02-24T00:00:00"/>
    <n v="234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4418800"/>
    <s v="CC94418800"/>
    <s v="WILLIAM"/>
    <s v="NONE "/>
    <s v="CASTANO"/>
    <s v="VILLADA"/>
    <d v="1975-02-11T00:00:00"/>
    <n v="46"/>
    <n v="5"/>
    <s v="Adultez"/>
    <s v="Ninguno"/>
    <s v="Desplazamiento"/>
    <s v="Ninguno"/>
    <s v="Estudios Universitarios"/>
    <s v="Cotizante docente"/>
    <m/>
    <s v="Con discapacidad"/>
    <s v="Ninguna"/>
    <s v="PASTO"/>
    <s v="CALLE 1 N 22-88 B BACHUE"/>
    <n v="3136081299"/>
    <s v="Rural"/>
    <m/>
    <x v="0"/>
    <x v="15"/>
    <s v="NARIÑO"/>
    <x v="15"/>
    <x v="15"/>
    <x v="15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143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3193"/>
    <s v="CC30723193"/>
    <s v="NOHEMY"/>
    <s v="JULIA"/>
    <s v="ZAMBRANO"/>
    <s v="CALVACHE"/>
    <d v="1962-02-17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PASTO"/>
    <n v="3147618149"/>
    <s v="Rural"/>
    <m/>
    <x v="0"/>
    <x v="16"/>
    <s v="NARIÑO"/>
    <x v="16"/>
    <x v="16"/>
    <x v="16"/>
    <s v="I10X"/>
    <m/>
    <m/>
    <m/>
    <s v="Hipertension esencial (primaria)"/>
    <s v="Medicamento"/>
    <n v="1"/>
    <s v="35662-18"/>
    <s v="ACIDO FOLICO TABLETAS 1 MG."/>
    <d v="2022-02-10T00:00:00"/>
    <n v="160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41110"/>
    <s v="CC27141110"/>
    <s v="MARIA"/>
    <s v="EUGENIA"/>
    <s v="PAZ"/>
    <s v="BURBANO"/>
    <d v="1953-06-10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2 #15-108 apto 201 torre 1 conjunto la gran"/>
    <n v="3113413931"/>
    <s v="Rural"/>
    <m/>
    <x v="0"/>
    <x v="9"/>
    <s v="NARIÑO"/>
    <x v="9"/>
    <x v="9"/>
    <x v="9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02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1891"/>
    <s v="CC27071891"/>
    <s v="FANNY"/>
    <s v="GRACIELA"/>
    <s v="MERA"/>
    <s v="MARTINEZ"/>
    <d v="1946-03-26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CRA 42 N 15A- 60 APTO 405 B/"/>
    <n v="3233719169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1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31700"/>
    <s v="CC27231700"/>
    <s v="CRISTINA"/>
    <s v="DURLEY"/>
    <s v="HERNANDEZ"/>
    <s v="NOAP"/>
    <d v="1963-05-30T00:00:00"/>
    <n v="58"/>
    <n v="5"/>
    <s v="Adultez"/>
    <s v="Ninguno"/>
    <s v="Desplazamiento"/>
    <s v="Ninguno"/>
    <s v="Estudios Universitarios"/>
    <s v="Cotizante docente"/>
    <m/>
    <s v="Con discapacidad"/>
    <s v="Ninguna"/>
    <s v="PASTO"/>
    <s v="MZ 19 CASA 4 B/VILLA DOCENTE"/>
    <n v="3163614126"/>
    <s v="Rural"/>
    <m/>
    <x v="0"/>
    <x v="9"/>
    <s v="NARIÑO"/>
    <x v="9"/>
    <x v="9"/>
    <x v="9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22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9511"/>
    <s v="CC27079511"/>
    <s v="LIBIA"/>
    <s v="ESPERANZA"/>
    <s v="CHAMORRO"/>
    <s v="JIMENEZ"/>
    <d v="1950-12-17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RA 4 NO 21B-78 STA BARBARA"/>
    <n v="3117344781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49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3062880"/>
    <s v="CC13062880"/>
    <s v="HENRY"/>
    <s v="JAVIER"/>
    <s v="CAICEDO"/>
    <s v="LOPEZ"/>
    <d v="1965-07-28T00:00:00"/>
    <n v="56"/>
    <n v="5"/>
    <s v="Adultez"/>
    <s v="Ninguno"/>
    <s v="Desplazamiento"/>
    <s v="Ninguno"/>
    <s v="Estudios Universitarios"/>
    <s v="Cotizante docente"/>
    <m/>
    <s v="Con discapacidad"/>
    <s v="Ninguna"/>
    <s v="PASTO"/>
    <s v="B/ELCARMELO B/"/>
    <n v="3176201153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7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1244"/>
    <s v="CC27431244"/>
    <s v="ISABEL"/>
    <s v="NONE "/>
    <s v="BENAVIDES"/>
    <s v="ASCUNTAR"/>
    <d v="1949-02-01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0.ª #11-103 B/ El recuerdo"/>
    <n v="3153906127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5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3462"/>
    <s v="CC27073462"/>
    <s v="ROSA"/>
    <s v="ALICIA"/>
    <s v="ARTURO"/>
    <s v="LORA"/>
    <d v="1946-09-21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CALLE 8 N 23-05"/>
    <n v="7414711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25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799898"/>
    <s v="CC1799898"/>
    <s v="MARCO"/>
    <s v="AURELIO"/>
    <s v="SANCHEZ"/>
    <s v="RIVAS"/>
    <d v="1934-09-09T00:00:00"/>
    <n v="87"/>
    <n v="6"/>
    <s v="Persona mayor"/>
    <s v="Ninguno"/>
    <s v="Desplazamiento"/>
    <s v="Ninguno"/>
    <s v="Estudios Universitarios"/>
    <s v="Beneficiario"/>
    <m/>
    <s v="Con discapacidad"/>
    <s v="Ninguna"/>
    <s v="PASTO"/>
    <s v="MZNA 33 CASA 18 B/ Tamasagra"/>
    <s v="729 45 41"/>
    <s v="Rural"/>
    <m/>
    <x v="0"/>
    <x v="7"/>
    <s v="NARIÑO"/>
    <x v="7"/>
    <x v="7"/>
    <x v="7"/>
    <s v="I10X"/>
    <m/>
    <m/>
    <m/>
    <s v="Hipertension esencial (primaria)"/>
    <s v="Medicamento"/>
    <n v="1"/>
    <s v="34162-07"/>
    <s v="HIDROCLOROTIAZIDA 25 MG"/>
    <d v="2022-02-04T00:00:00"/>
    <n v="308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32612"/>
    <s v="CC27432612"/>
    <s v="ELISA"/>
    <s v="ROSARIO"/>
    <s v="QUETAMA"/>
    <s v="CABRERA"/>
    <d v="1960-10-09T00:00:00"/>
    <n v="61"/>
    <n v="6"/>
    <s v="Persona mayor"/>
    <s v="Ninguno"/>
    <s v="Desplazamiento"/>
    <s v="Ninguno"/>
    <s v="Estudios Universitarios"/>
    <s v="Beneficiario"/>
    <m/>
    <s v="Con discapacidad"/>
    <s v="Ninguna"/>
    <s v="PASTO"/>
    <s v="MZ G CSA 6 LOS ELISEOS"/>
    <n v="3185202952"/>
    <s v="Rural"/>
    <m/>
    <x v="0"/>
    <x v="7"/>
    <s v="NARIÑO"/>
    <x v="7"/>
    <x v="7"/>
    <x v="7"/>
    <s v="I10X"/>
    <s v="N18X"/>
    <m/>
    <m/>
    <s v="Hipertension esencial (primaria)"/>
    <s v="Medicamento"/>
    <n v="1"/>
    <s v="44569-25"/>
    <s v="ENALAPRIL 20 MG TABLETAS"/>
    <d v="2022-02-04T00:00:00"/>
    <n v="443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9828585"/>
    <s v="CC59828585"/>
    <s v="NORA"/>
    <s v="MAGALY"/>
    <s v="CHALACA"/>
    <s v="ENRIQUEZ"/>
    <d v="1975-06-12T00:00:00"/>
    <n v="46"/>
    <n v="5"/>
    <s v="Adultez"/>
    <s v="Ninguno"/>
    <s v="Desplazamiento"/>
    <s v="Ninguno"/>
    <s v="Estudios Universitarios"/>
    <s v="Beneficiario"/>
    <m/>
    <s v="Con discapacidad"/>
    <s v="Ninguna"/>
    <s v="PASTO"/>
    <s v="MZC CASA 7 CASA LOMA 2"/>
    <n v="3135837434"/>
    <s v="Rural"/>
    <m/>
    <x v="0"/>
    <x v="7"/>
    <s v="NARIÑO"/>
    <x v="7"/>
    <x v="7"/>
    <x v="7"/>
    <s v="I10X"/>
    <m/>
    <m/>
    <m/>
    <s v="Hipertension esencial (primaria)"/>
    <s v="Medicamento"/>
    <n v="1"/>
    <s v="20078974-42"/>
    <s v="ROSUVASTATINA TABLETAS RECUBIERTAS 20 MG"/>
    <d v="2022-02-04T00:00:00"/>
    <n v="831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49399"/>
    <s v="CC5249399"/>
    <s v="LUIS"/>
    <s v="ALFONSO"/>
    <s v="DIAZ"/>
    <s v="ROJAS"/>
    <d v="1956-01-26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5 No 31 35 Apto 606 torres San Gabriel B/ S"/>
    <n v="7238907"/>
    <s v="Rural"/>
    <m/>
    <x v="0"/>
    <x v="7"/>
    <s v="NARIÑO"/>
    <x v="7"/>
    <x v="7"/>
    <x v="7"/>
    <s v="I10X"/>
    <s v="E119"/>
    <s v="N18X"/>
    <m/>
    <s v="Hipertension esencial (primaria)"/>
    <s v="Medicamento"/>
    <n v="1"/>
    <s v="19963352-15"/>
    <s v="ATORVASTATINA 20 MG TABLETAS RECUBIERTAS"/>
    <d v="2022-02-23T00:00:00"/>
    <n v="114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73111"/>
    <s v="CC12973111"/>
    <s v="HERNAN"/>
    <s v="IGNACIO"/>
    <s v="DELGADO"/>
    <s v="MUNOZ"/>
    <d v="1961-05-15T00:00:00"/>
    <n v="60"/>
    <n v="6"/>
    <s v="Persona mayor"/>
    <s v="Ninguno"/>
    <s v="Desplazamiento"/>
    <s v="Ninguno"/>
    <s v="Estudios Universitarios"/>
    <s v="Cotizante docente"/>
    <m/>
    <s v="Con discapacidad"/>
    <s v="Ninguna"/>
    <s v="PASTO"/>
    <s v="MZ 21 CS 15 TAMASAGRA I ETAPA"/>
    <n v="3166945543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85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6992518"/>
    <s v="CC36992518"/>
    <s v="CRUZ"/>
    <s v="MARIA"/>
    <s v="BENITEZ"/>
    <s v="GUERRERO"/>
    <d v="1955-04-23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CRA 34 No 19 - 58 B/VERSALLES EDF URC APTO 302"/>
    <n v="3163570168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09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7475"/>
    <s v="CC12957475"/>
    <s v="JULIO"/>
    <s v="EDUARDO"/>
    <s v="FLOREZ"/>
    <s v="VALLEJOS"/>
    <d v="1952-05-14T00:00:00"/>
    <n v="69"/>
    <n v="6"/>
    <s v="Persona mayor"/>
    <s v="Ninguno"/>
    <s v="Desplazamiento"/>
    <s v="Perdida de Bienes Muebles o Inmuebles"/>
    <s v="Estudios Universitarios"/>
    <s v="Cotizante docente"/>
    <m/>
    <s v="Con discapacidad"/>
    <s v="Ninguna"/>
    <s v="PASTO"/>
    <s v="CL.11 21-27 VILLA LUCIA"/>
    <n v="3006479360"/>
    <s v="Rural"/>
    <m/>
    <x v="0"/>
    <x v="7"/>
    <s v="NARIÑO"/>
    <x v="7"/>
    <x v="7"/>
    <x v="7"/>
    <s v="I10X"/>
    <s v="N18X"/>
    <m/>
    <m/>
    <s v="Hipertension esencial (primaria)"/>
    <s v="Medicamento"/>
    <n v="1"/>
    <s v="19936296-08"/>
    <s v="ACIDO ACETILSALICILICO 100 MG"/>
    <d v="2022-02-14T00:00:00"/>
    <n v="17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571028"/>
    <s v="CC87571028"/>
    <s v="HECTOR"/>
    <s v="NONE "/>
    <s v="OJEDA"/>
    <s v="ROSERO"/>
    <d v="1965-08-05T00:00:00"/>
    <n v="56"/>
    <n v="5"/>
    <s v="Adultez"/>
    <s v="Ninguno"/>
    <s v="Desplazamiento"/>
    <s v="Ninguno"/>
    <s v="Estudios Universitarios"/>
    <s v="Cotizante docente"/>
    <m/>
    <s v="Con discapacidad"/>
    <s v="Ninguna"/>
    <s v="PASTO"/>
    <s v="CR 3 03 02"/>
    <n v="3164270255"/>
    <s v="Rural"/>
    <m/>
    <x v="0"/>
    <x v="7"/>
    <s v="NARIÑO"/>
    <x v="7"/>
    <x v="7"/>
    <x v="7"/>
    <s v="I10X"/>
    <s v="N18X"/>
    <m/>
    <m/>
    <s v="Hipertension esencial (primaria)"/>
    <s v="Medicamento"/>
    <n v="1"/>
    <s v="19934690-01"/>
    <s v="CALCITRIOL 0.25 MCG CAPSULA BLANDA"/>
    <d v="2022-02-23T00:00:00"/>
    <n v="20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2769"/>
    <s v="CC12962769"/>
    <s v="OSCAR"/>
    <s v="LIZARDO"/>
    <s v="PALACIOS"/>
    <s v="ORTEGA"/>
    <d v="1957-08-21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MZ 23 CS 17 VILLA FLOR II B/ VILLAFLORII"/>
    <n v="7379675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92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14933"/>
    <s v="CC30714933"/>
    <s v="DORA"/>
    <s v="ELENA"/>
    <s v="CAICEDO"/>
    <s v="DE PORTILLA"/>
    <d v="1958-06-11T00:00:00"/>
    <n v="63"/>
    <n v="6"/>
    <s v="Persona mayor"/>
    <s v="Ninguno"/>
    <s v="Desplazamiento"/>
    <s v="Ninguno"/>
    <s v="Estudios Universitarios"/>
    <s v="Beneficiario"/>
    <m/>
    <s v="Con discapacidad"/>
    <s v="Ninguna"/>
    <s v="PASTO"/>
    <s v="CLL 3ra 15-03 B/ Caicedo Alto"/>
    <n v="3157019057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68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4620"/>
    <s v="CC12954620"/>
    <s v="LUIS"/>
    <s v="ANTONIO"/>
    <s v="ERASO"/>
    <s v="CHAVES"/>
    <d v="1950-06-25T00:00:00"/>
    <n v="71"/>
    <n v="6"/>
    <s v="Persona mayor"/>
    <s v="Ninguno"/>
    <s v="Desplazamiento"/>
    <s v="Ninguno"/>
    <s v="Estudios Universitarios"/>
    <s v="Cotizante docente"/>
    <m/>
    <s v="Con discapacidad"/>
    <s v="Ninguna"/>
    <s v="PASTO"/>
    <s v="CRA.24A N 9-06"/>
    <n v="3013702629"/>
    <s v="Rural"/>
    <m/>
    <x v="0"/>
    <x v="13"/>
    <s v="NARIÑO"/>
    <x v="13"/>
    <x v="13"/>
    <x v="13"/>
    <s v="I10X"/>
    <s v="N18X"/>
    <m/>
    <m/>
    <s v="Hipertension esencial (primaria)"/>
    <s v="Medicamento"/>
    <n v="1"/>
    <s v="19942545-01"/>
    <s v="CALCITRIOL 0.5 MCG"/>
    <d v="2022-02-14T00:00:00"/>
    <n v="318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0278078"/>
    <s v="CC20278078"/>
    <s v="TERESA"/>
    <s v="DE JESUS"/>
    <s v="SANCHEZ"/>
    <s v="DE MUNOZ"/>
    <d v="1940-12-27T00:00:00"/>
    <n v="80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1A N 30A - 41"/>
    <n v="3137075801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7379"/>
    <s v="CC27077379"/>
    <s v="ANA"/>
    <s v="RITA"/>
    <s v="APRAEZ"/>
    <s v="DE NARVAEZ"/>
    <d v="1949-07-18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RA 41 No 16 B-51"/>
    <n v="3005219934"/>
    <s v="Rural"/>
    <m/>
    <x v="0"/>
    <x v="8"/>
    <s v="NARIÑO"/>
    <x v="8"/>
    <x v="8"/>
    <x v="8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22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6950195"/>
    <s v="CC36950195"/>
    <s v="DEIFILIA"/>
    <s v="ELSA"/>
    <s v="GONZALEZ"/>
    <s v="NOAP"/>
    <d v="1977-11-09T00:00:00"/>
    <n v="44"/>
    <n v="5"/>
    <s v="Adultez"/>
    <s v="Ninguno"/>
    <s v="Desplazamiento"/>
    <s v="Ninguno"/>
    <s v="Estudios Universitarios"/>
    <s v="Cotizante docente"/>
    <m/>
    <s v="Con discapacidad"/>
    <s v="Ninguna"/>
    <s v="PASTO"/>
    <s v="CRA 16 a No 14-19 B/ Aire Libre"/>
    <n v="3146120206"/>
    <s v="Rural"/>
    <m/>
    <x v="0"/>
    <x v="14"/>
    <s v="NARIÑO"/>
    <x v="14"/>
    <x v="14"/>
    <x v="14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27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7447"/>
    <s v="CC30707447"/>
    <s v="LUZ"/>
    <s v="MARINA"/>
    <s v="ERASO"/>
    <s v="MORA"/>
    <d v="1954-10-01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LL 13 N 25-34 EDIFICIO ESQUINA REAL"/>
    <n v="3014118548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5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825374"/>
    <s v="CC59825374"/>
    <s v="SANDRA"/>
    <s v="EDITH"/>
    <s v="CALDERON"/>
    <s v="RODRIGUEZ"/>
    <d v="1971-09-09T00:00:00"/>
    <n v="50"/>
    <n v="5"/>
    <s v="Adultez"/>
    <s v="Ninguno"/>
    <s v="Desplazamiento"/>
    <s v="Ninguno"/>
    <s v="Estudios Universitarios"/>
    <s v="Cotizante docente"/>
    <m/>
    <s v="Con discapacidad"/>
    <s v="Ninguna"/>
    <s v="PASTO"/>
    <s v="CRA 45 No 20B-31 B MORASURCO B/"/>
    <n v="3146579849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16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2511"/>
    <s v="CC30702511"/>
    <s v="ZOILA"/>
    <s v="RAQUEL"/>
    <s v="REVELO"/>
    <s v="DE ERASO"/>
    <d v="1951-09-30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RA 33B N 16B-48 B/ Maridiaz"/>
    <n v="3006205673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7T00:00:00"/>
    <n v="15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09577"/>
    <s v="CC5309577"/>
    <s v="EDGAR"/>
    <s v="LIBARDO"/>
    <s v="PEREZ"/>
    <s v="CHAVES"/>
    <d v="1958-06-28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MZ 6 CASA 23 B/AGUALONGO B/"/>
    <n v="3162409995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0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98378922"/>
    <s v="CC98378922"/>
    <s v="JULIO"/>
    <s v="ERVIN"/>
    <s v="RAMOS"/>
    <s v="ORDOÑEZ"/>
    <d v="1971-04-10T00:00:00"/>
    <n v="50"/>
    <n v="5"/>
    <s v="Adultez"/>
    <s v="Ninguno"/>
    <s v="Desplazamiento"/>
    <s v="Ninguno"/>
    <s v="Estudios Universitarios"/>
    <s v="Beneficiario"/>
    <m/>
    <s v="Con discapacidad"/>
    <s v="Ninguna"/>
    <s v="PASTO"/>
    <s v="B VELEN TABLON DE GOMEZ CRA 4 N 550 B/ Barrio Bel?"/>
    <n v="3103744760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91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8378"/>
    <s v="CC27078378"/>
    <s v="AMPARO"/>
    <s v="DEL CARMEN"/>
    <s v="AGUIRRE"/>
    <s v="DE CARDENAS"/>
    <d v="1948-03-23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CRA 27 No 1-26 RINCON PANAMERICANO"/>
    <n v="3173788402"/>
    <s v="Rural"/>
    <m/>
    <x v="0"/>
    <x v="12"/>
    <s v="NARIÑO"/>
    <x v="12"/>
    <x v="12"/>
    <x v="12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9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55831"/>
    <s v="CC27455831"/>
    <s v="SIXTA"/>
    <s v="AMPARO"/>
    <s v="BACCA"/>
    <s v="ARCINIEGAS"/>
    <d v="1968-02-01T00:00:00"/>
    <n v="53"/>
    <n v="5"/>
    <s v="Adultez"/>
    <s v="Ninguno"/>
    <s v="Desplazamiento"/>
    <s v="Amenaza"/>
    <s v="Estudios Universitarios"/>
    <s v="Cotizante docente"/>
    <m/>
    <s v="Con discapacidad"/>
    <s v="Ninguna"/>
    <s v="PASTO"/>
    <s v="MZ D CASA 10 BARRIO LIRIOS DEL NORTE"/>
    <n v="3104430845"/>
    <s v="Rural"/>
    <m/>
    <x v="0"/>
    <x v="11"/>
    <s v="NARIÑO"/>
    <x v="11"/>
    <x v="11"/>
    <x v="11"/>
    <s v="I10X"/>
    <m/>
    <m/>
    <m/>
    <s v="Hipertension esencial (primaria)"/>
    <s v="Medicamento"/>
    <n v="1"/>
    <s v="35662-18"/>
    <s v="ACIDO FOLICO TABLETAS 1 MG."/>
    <d v="2022-02-03T00:00:00"/>
    <n v="98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3007074"/>
    <s v="CC13007074"/>
    <s v="JOSE"/>
    <s v="ARTURO"/>
    <s v="JIMENEZ"/>
    <s v="IMBACUAN"/>
    <d v="1957-01-05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CLL 13 No 26 - 28 APTO 501 B/SAN FELIPE"/>
    <n v="3132444024"/>
    <s v="Rural"/>
    <m/>
    <x v="0"/>
    <x v="8"/>
    <s v="NARIÑO"/>
    <x v="8"/>
    <x v="8"/>
    <x v="8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2T00:00:00"/>
    <n v="171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29962"/>
    <s v="CC30729962"/>
    <s v="MARGARITA"/>
    <s v="ISABEL"/>
    <s v="ECHEVERRY"/>
    <s v="URBINA"/>
    <d v="1965-03-11T00:00:00"/>
    <n v="56"/>
    <n v="5"/>
    <s v="Adultez"/>
    <s v="Ninguno"/>
    <s v="Desplazamiento"/>
    <s v="Ninguno"/>
    <s v="Estudios Universitarios"/>
    <s v="Beneficiario"/>
    <m/>
    <s v="Con discapacidad"/>
    <s v="Ninguna"/>
    <s v="PASTO"/>
    <s v="MZ 7 CASA 22 B/VILLA FLOR II"/>
    <n v="3157300920"/>
    <s v="Rural"/>
    <m/>
    <x v="0"/>
    <x v="16"/>
    <s v="NARIÑO"/>
    <x v="16"/>
    <x v="16"/>
    <x v="16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13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570630"/>
    <s v="CC87570630"/>
    <s v="JUAN"/>
    <s v="CARLOS"/>
    <s v="CERON"/>
    <s v="GOMEZ"/>
    <d v="1963-05-02T00:00:00"/>
    <n v="58"/>
    <n v="5"/>
    <s v="Adultez"/>
    <s v="Ninguno"/>
    <s v="Desplazamiento"/>
    <s v="Ninguno"/>
    <s v="Estudios Universitarios"/>
    <s v="Cotizante docente"/>
    <m/>
    <s v="Con discapacidad"/>
    <s v="Ninguna"/>
    <s v="PASTO"/>
    <s v="MZ C CASA 4 BARRIO MUNDO NUEVO"/>
    <n v="3207297195"/>
    <s v="Rural"/>
    <m/>
    <x v="0"/>
    <x v="8"/>
    <s v="NARIÑO"/>
    <x v="8"/>
    <x v="8"/>
    <x v="8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8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4755"/>
    <s v="CC30724755"/>
    <s v="NORA"/>
    <s v="MARIA"/>
    <s v="PANTOJA"/>
    <s v="ROSERO"/>
    <d v="1962-10-07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CAR 15 4 -11 CAISEDO ALTO"/>
    <n v="3137458339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66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5958"/>
    <s v="CC30715958"/>
    <s v="GLORIA"/>
    <s v="ALICIA"/>
    <s v="ROMAN"/>
    <s v="BENAVIDES"/>
    <d v="1957-12-21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CRA 27 N 12-11 SAN FELIPE"/>
    <n v="3176986243"/>
    <s v="Rural"/>
    <m/>
    <x v="0"/>
    <x v="11"/>
    <s v="NARIÑO"/>
    <x v="11"/>
    <x v="11"/>
    <x v="11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9360"/>
    <s v="CC27079360"/>
    <s v="MARIA"/>
    <s v="MARTHA"/>
    <s v="ANDRADE"/>
    <s v="OBANDO"/>
    <d v="1949-10-06T00:00:00"/>
    <n v="72"/>
    <n v="6"/>
    <s v="Persona mayor"/>
    <s v="Ninguno"/>
    <s v="Desplazamiento"/>
    <s v="Ninguno"/>
    <s v="Estudios Universitarios"/>
    <s v="Beneficiario"/>
    <m/>
    <s v="Con discapacidad"/>
    <s v="Ninguna"/>
    <s v="PASTO"/>
    <s v="MZ A CS 2 SANTA CATALINA"/>
    <n v="3185262151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50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2862"/>
    <s v="CC30712862"/>
    <s v="NUBIA"/>
    <s v="EUGENIA"/>
    <s v="PABON"/>
    <s v="ESPAÑA"/>
    <d v="1958-08-12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Cra 24 No 22 -115 apto 103 torre 2"/>
    <n v="7376407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903841"/>
    <s v="GLUCOSA EN SUERO U OTRO FLUIDO DIFERENTE A ORINA"/>
    <d v="2022-02-10T00:00:00"/>
    <n v="58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08305"/>
    <s v="CC30708305"/>
    <s v="AYDA"/>
    <s v="FANNY"/>
    <s v="CIFUENTES"/>
    <s v="DE RODRIGUEZ"/>
    <d v="1954-11-01T00:00:00"/>
    <n v="67"/>
    <n v="6"/>
    <s v="Persona mayor"/>
    <s v="Ninguno"/>
    <s v="Desplazamiento"/>
    <s v="Ninguno"/>
    <s v="Estudios Universitarios"/>
    <s v="Beneficiario"/>
    <m/>
    <s v="Con discapacidad"/>
    <s v="Ninguna"/>
    <s v="PASTO"/>
    <s v="MZ 4 CASA 15 TAMASAGRA 1"/>
    <n v="3017604935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904921"/>
    <s v="TIROXINA LIBRE"/>
    <d v="2022-02-23T00:00:00"/>
    <n v="17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1539"/>
    <s v="CC5191539"/>
    <s v="VICENTE"/>
    <s v="RAUL"/>
    <s v="BASTIDAS"/>
    <s v="CORDOBA"/>
    <d v="1938-12-09T00:00:00"/>
    <n v="82"/>
    <n v="6"/>
    <s v="Persona mayor"/>
    <s v="Ninguno"/>
    <s v="Desplazamiento"/>
    <s v="Ninguno"/>
    <s v="Estudios Universitarios"/>
    <s v="Cotizante docente"/>
    <m/>
    <s v="Con discapacidad"/>
    <s v="Ninguna"/>
    <s v="PASTO"/>
    <s v="CLL 16B No 33 - 21 B/MARIDIAZ"/>
    <n v="3014216506"/>
    <s v="Rural"/>
    <m/>
    <x v="0"/>
    <x v="7"/>
    <s v="NARIÑO"/>
    <x v="7"/>
    <x v="7"/>
    <x v="7"/>
    <s v="I10X"/>
    <m/>
    <m/>
    <m/>
    <s v="Hipertension esencial (primaria)"/>
    <s v="Procedimiento"/>
    <n v="1"/>
    <n v="1904921"/>
    <s v="TIROXINA LIBRE"/>
    <d v="2022-02-10T00:00:00"/>
    <n v="1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096057"/>
    <s v="CC27096057"/>
    <s v="BERTHA"/>
    <s v="BEATRIZ"/>
    <s v="SALCEDO"/>
    <s v="ACOSTA"/>
    <d v="1942-11-12T00:00:00"/>
    <n v="78"/>
    <n v="6"/>
    <s v="Persona mayor"/>
    <s v="Ninguno"/>
    <s v="Desplazamiento"/>
    <s v="Ninguno"/>
    <s v="Estudios Universitarios"/>
    <s v="Cotizante Pensionado"/>
    <m/>
    <s v="Con discapacidad"/>
    <s v="Ninguna"/>
    <s v="PASTO"/>
    <s v="MNZ D CASA 8 AQUINE ALTO I"/>
    <n v="3122956855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903868"/>
    <s v="TRIGLICERIDOS"/>
    <d v="2022-02-10T00:00:00"/>
    <n v="25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59039"/>
    <s v="CC5259039"/>
    <s v="HECTOR"/>
    <s v="EDMUNDO"/>
    <s v="ORTEGA"/>
    <s v="CHAMORRO"/>
    <d v="1958-04-10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CLL 1A ESTE N10-54 BOTANILLA"/>
    <n v="3014377289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904902"/>
    <s v="HORMONA ESTIMULANTE DEL TIROIDES"/>
    <d v="2022-02-10T00:00:00"/>
    <n v="3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4145"/>
    <s v="CC27074145"/>
    <s v="CECILIA"/>
    <s v="NONE "/>
    <s v="NARVAEZ"/>
    <s v="SOLARTE"/>
    <d v="1947-04-18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MZ A CS 1 CONDOMINIO SAN DIEGO"/>
    <n v="3164295991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902210"/>
    <s v="HEMOGRAMA IV ( HEMOGLOBINA HEMATOCRITO RECUENTO DE ERITROCITOS INDICES ERITROCITARIOS LEUCOGRAMA RECUENTO DE PLAQUETAS INDICES PLAQUETARIOS Y MORFOLOGIA ELECTRONICA E HISTOGRAMA ) AUTOMATIZADO"/>
    <d v="2022-02-10T00:00:00"/>
    <n v="28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9573"/>
    <s v="CC27079573"/>
    <s v="AURA"/>
    <s v="LIGIA"/>
    <s v="GOMEZ"/>
    <s v="ORDONEZ"/>
    <d v="1949-03-04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ARRRERA 2 NUEMRO 5-11"/>
    <n v="3215592464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904807"/>
    <s v="CORTISOL LIBRE EN ORINA DE 24 HORAS"/>
    <d v="2022-02-10T00:00:00"/>
    <n v="29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4503"/>
    <s v="CC12954503"/>
    <s v="EDGAR"/>
    <s v="JESUS"/>
    <s v="CALDERON"/>
    <s v="BENAVIDES"/>
    <d v="1948-06-04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CRA 40 16D-59 AVDA PANAMERICANA B/"/>
    <n v="7214072"/>
    <s v="Rural"/>
    <m/>
    <x v="0"/>
    <x v="7"/>
    <s v="NARIÑO"/>
    <x v="7"/>
    <x v="7"/>
    <x v="7"/>
    <s v="I10X"/>
    <m/>
    <m/>
    <m/>
    <s v="Hipertension esencial (primaria)"/>
    <s v="Procedimiento"/>
    <n v="1"/>
    <n v="1903818"/>
    <s v="COLESTEROL TOTAL"/>
    <d v="2022-02-10T00:00:00"/>
    <n v="161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6384738"/>
    <s v="CC6384738"/>
    <s v="ARTURO"/>
    <s v="JAVIER"/>
    <s v="BOTINA"/>
    <s v="CHINCHA"/>
    <d v="1947-08-13T00:00:00"/>
    <n v="74"/>
    <n v="6"/>
    <s v="Persona mayor"/>
    <s v="Ninguno"/>
    <s v="Desplazamiento"/>
    <s v="Ninguno"/>
    <s v="Estudios Universitarios"/>
    <s v="Beneficiario"/>
    <m/>
    <s v="Con discapacidad"/>
    <s v="Ninguna"/>
    <s v="PASTO"/>
    <s v="TUNJA GRANDE-LA FLORIDA"/>
    <n v="3104024249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903895"/>
    <s v="CREATININA EN SUERO U OTROS FLUIDOS"/>
    <d v="2022-02-10T00:00:00"/>
    <n v="14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1368"/>
    <s v="CC12961368"/>
    <s v="HERNANDO"/>
    <s v="DELFIN"/>
    <s v="GARCES"/>
    <s v="BENAVIDES"/>
    <d v="1954-08-01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RA 36 No 8-108 LAS ACACIAS"/>
    <n v="3004400897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904902"/>
    <s v="HORMONA ESTIMULANTE DEL TIROIDES"/>
    <d v="2022-02-23T00:00:00"/>
    <n v="14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7000123"/>
    <s v="CC37000123"/>
    <s v="ROSA"/>
    <s v="YOMAIRA"/>
    <s v="HERRERA"/>
    <s v="VERDUGO"/>
    <d v="1961-10-10T00:00:00"/>
    <n v="60"/>
    <n v="6"/>
    <s v="Persona mayor"/>
    <s v="Ninguno"/>
    <s v="Desplazamiento"/>
    <s v="Ninguno"/>
    <s v="Estudios Universitarios"/>
    <s v="Cotizante docente"/>
    <m/>
    <s v="Con discapacidad"/>
    <s v="Ninguna"/>
    <s v="PASTO"/>
    <s v="MZ 19 CASA 14 B/ B/CORAZON JESUS"/>
    <n v="3155931814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T0000003"/>
    <s v="TRANSPORTE COMERCIAL ACUATICO - SIMPLE FRANCISCO PIZARRO ( SALAHONDA ) ( NARIÃƒÂ‘O ) A TUMACO ( NARIÃƒÂ‘O )"/>
    <d v="2022-02-10T00:00:00"/>
    <n v="29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7604"/>
    <s v="CC27077604"/>
    <s v="ESTHER"/>
    <s v="NONE "/>
    <s v="BOLANOS"/>
    <s v="ORDONEZ"/>
    <d v="1950-07-31T00:00:00"/>
    <n v="71"/>
    <n v="6"/>
    <s v="Persona mayor"/>
    <s v="Ninguno"/>
    <s v="Desplazamiento"/>
    <s v="Ninguno"/>
    <s v="Estudios Universitarios"/>
    <s v="Cotizante docente"/>
    <m/>
    <s v="Con discapacidad"/>
    <s v="Ninguna"/>
    <s v="PASTO"/>
    <s v="CRA 1 CASA 76 BELEN"/>
    <n v="3146441156"/>
    <s v="Rural"/>
    <m/>
    <x v="0"/>
    <x v="7"/>
    <s v="NARIÑO"/>
    <x v="7"/>
    <x v="7"/>
    <x v="7"/>
    <s v="I10X"/>
    <m/>
    <m/>
    <m/>
    <s v="Hipertension esencial (primaria)"/>
    <s v="Procedimiento"/>
    <n v="1"/>
    <s v="00T0000007"/>
    <s v="TRANSPORTE COMERCIAL ACUATICO - SIMPLE TUMACO ( NARIÃƒÂ‘O ) A FRANCISCO PIZARRO ( SALAHONDA ) ( NARIÃƒÂ‘O )"/>
    <d v="2022-02-10T00:00:00"/>
    <n v="39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89290"/>
    <s v="CC98389290"/>
    <s v="JUAN"/>
    <s v="CARLOS"/>
    <s v="ARTURO"/>
    <s v="BURBANO"/>
    <d v="1973-12-06T00:00:00"/>
    <n v="47"/>
    <n v="5"/>
    <s v="Adultez"/>
    <s v="Ninguno"/>
    <s v="Desplazamiento"/>
    <s v="Ninguno"/>
    <s v="Estudios Universitarios"/>
    <s v="Cotizante docente"/>
    <m/>
    <s v="Con discapacidad"/>
    <s v="Ninguna"/>
    <s v="PASTO"/>
    <s v="CLL 12 No 39 - 31 B/MARILUZ"/>
    <n v="3163859104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80353418"/>
    <s v="CC80353418"/>
    <s v="JAIME"/>
    <s v="ARMANDO"/>
    <s v="MENA"/>
    <s v="LOPEZ"/>
    <d v="1963-11-25T00:00:00"/>
    <n v="57"/>
    <n v="5"/>
    <s v="Adultez"/>
    <s v="Ninguno"/>
    <s v="Desplazamiento"/>
    <s v="Ninguno"/>
    <s v="Estudios Universitarios"/>
    <s v="Beneficiario"/>
    <m/>
    <s v="Con discapacidad"/>
    <s v="Ninguna"/>
    <s v="PASTO"/>
    <s v="CALLE 3 # 24-21 B/ MIJITAYO"/>
    <n v="3128080224"/>
    <s v="Rural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3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71072"/>
    <s v="CC5371072"/>
    <s v="ANTONIO"/>
    <s v="LIBARDO"/>
    <s v="HERNANDEZ"/>
    <s v="BOLANOS"/>
    <d v="1941-01-14T00:00:00"/>
    <n v="80"/>
    <n v="6"/>
    <s v="Persona mayor"/>
    <s v="Ninguno"/>
    <s v="Desplazamiento"/>
    <s v="Ninguno"/>
    <s v="Estudios Universitarios"/>
    <s v="Cotizante docente"/>
    <m/>
    <s v="Con discapacidad"/>
    <s v="Ninguna"/>
    <s v="PASTO"/>
    <s v="CRA 4 NO. 11-08"/>
    <n v="3154026062"/>
    <s v="Rural"/>
    <m/>
    <x v="0"/>
    <x v="12"/>
    <s v="NARIÑO"/>
    <x v="12"/>
    <x v="12"/>
    <x v="12"/>
    <s v="I10X"/>
    <s v="N18X"/>
    <m/>
    <m/>
    <s v="Hipertension esencial (primaria)"/>
    <s v="Medicamento"/>
    <n v="1"/>
    <s v="40927-14"/>
    <s v="NIDIPÂ® 30 MG"/>
    <d v="2022-02-09T00:00:00"/>
    <n v="570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817491"/>
    <s v="CC59817491"/>
    <s v="EDY"/>
    <s v="DEL ROSARIO"/>
    <s v="CASTRO"/>
    <s v="VILLARREAL"/>
    <d v="1971-09-29T00:00:00"/>
    <n v="50"/>
    <n v="5"/>
    <s v="Adultez"/>
    <s v="Ninguno"/>
    <s v="Desplazamiento"/>
    <s v="Ninguno"/>
    <s v="Estudios Universitarios"/>
    <s v="Cotizante docente"/>
    <m/>
    <s v="Con discapacidad"/>
    <s v="Ninguna"/>
    <s v="PASTO"/>
    <s v="CRA 34 N.6-32 B/S.VICENTE B/"/>
    <n v="3162553891"/>
    <s v="Rural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751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546873"/>
    <s v="CC27546873"/>
    <s v="LUZ"/>
    <s v="ANGELICA"/>
    <s v="NOGUERA"/>
    <s v="PEÑA"/>
    <d v="1935-03-14T00:00:00"/>
    <n v="86"/>
    <n v="6"/>
    <s v="Persona mayor"/>
    <s v="Ninguno"/>
    <s v="Desplazamiento"/>
    <s v="Ninguno"/>
    <s v="Estudios Universitarios"/>
    <s v="Beneficiario"/>
    <m/>
    <s v="Con discapacidad"/>
    <s v="Ninguna"/>
    <s v="PASTO"/>
    <s v="BARRIO LAS MERCEDES B/ LAS MERCEDES"/>
    <n v="3167359000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0138"/>
    <s v="CC12950138"/>
    <s v="VICENTE"/>
    <s v="EMILIO"/>
    <s v="ARTURO"/>
    <s v="MARTINEZ"/>
    <d v="1947-08-09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6B # 33-61 TORRE LOS ANGELES"/>
    <n v="3146305976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881202"/>
    <s v="ECOCARDIOGRAMA TRANSTORACICO"/>
    <d v="2022-02-08T00:00:00"/>
    <n v="3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855064"/>
    <s v="CC12855064"/>
    <s v="JOSE"/>
    <s v="LUIS"/>
    <s v="VALLEJO"/>
    <s v="ESPAÑA"/>
    <d v="1945-10-25T00:00:00"/>
    <n v="76"/>
    <n v="6"/>
    <s v="Persona mayor"/>
    <s v="Ninguno"/>
    <s v="Desplazamiento"/>
    <s v="Ninguno"/>
    <s v="Estudios Universitarios"/>
    <s v="Beneficiario"/>
    <m/>
    <s v="Con discapacidad"/>
    <s v="Ninguna"/>
    <s v="PASTO"/>
    <s v="MZ 20 CASA 6B SUMATAMBO"/>
    <n v="3157798537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32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78911"/>
    <s v="CC27278911"/>
    <s v="FANNY"/>
    <s v="NONE "/>
    <s v="ORDOÑEZ"/>
    <s v="GOMEZ"/>
    <d v="1964-09-28T00:00:00"/>
    <n v="57"/>
    <n v="5"/>
    <s v="Adultez"/>
    <s v="Ninguno"/>
    <s v="Desplazamiento"/>
    <s v="Ninguno"/>
    <s v="Estudios Universitarios"/>
    <s v="Beneficiario"/>
    <m/>
    <s v="Con discapacidad"/>
    <s v="Ninguna"/>
    <s v="PASTO"/>
    <s v="CALLE 13# 22-10 B/ SANTIAGO"/>
    <n v="3122808932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890701"/>
    <s v="CONSULTA DE URGENCIAS POR MEDICINA GENERAL"/>
    <d v="2022-02-01T00:00:00"/>
    <n v="6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84550"/>
    <s v="CC12984550"/>
    <s v="CARLOS"/>
    <s v="EDUARDO"/>
    <s v="LOPEZ"/>
    <s v="PALACIOS"/>
    <d v="1965-06-11T00:00:00"/>
    <n v="56"/>
    <n v="5"/>
    <s v="Adultez"/>
    <s v="Ninguno"/>
    <s v="Desplazamiento"/>
    <s v="Ninguno"/>
    <s v="Estudios Universitarios"/>
    <s v="Cotizante docente"/>
    <m/>
    <s v="Con discapacidad"/>
    <s v="Ninguna"/>
    <s v="PASTO"/>
    <s v="CL 5 N 22F-49 BARRIO OBRERO"/>
    <n v="3207637309"/>
    <s v="Rural"/>
    <m/>
    <x v="0"/>
    <x v="14"/>
    <s v="NARIÑO"/>
    <x v="14"/>
    <x v="14"/>
    <x v="14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5T00:00:00"/>
    <n v="107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4539392"/>
    <s v="CC34539392"/>
    <s v="ROSANA"/>
    <s v="NONE "/>
    <s v="PENA"/>
    <s v="PENA"/>
    <d v="1961-04-02T00:00:00"/>
    <n v="60"/>
    <n v="6"/>
    <s v="Persona mayor"/>
    <s v="Ninguno"/>
    <s v="Desplazamiento"/>
    <s v="Ninguno"/>
    <s v="Estudios Universitarios"/>
    <s v="Cotizante docente"/>
    <m/>
    <s v="Con discapacidad"/>
    <s v="Ninguna"/>
    <s v="PASTO"/>
    <s v="MZ 6 CASA 11 B/LA FLORIDA"/>
    <n v="3147004217"/>
    <s v="Rural"/>
    <m/>
    <x v="0"/>
    <x v="7"/>
    <s v="NARIÑO"/>
    <x v="7"/>
    <x v="7"/>
    <x v="7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0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7000645"/>
    <s v="CC37000645"/>
    <s v="BLANCA"/>
    <s v="NELLY"/>
    <s v="SARCHI"/>
    <s v="NOAP"/>
    <d v="1966-07-15T00:00:00"/>
    <n v="55"/>
    <n v="5"/>
    <s v="Adultez"/>
    <s v="Ninguno"/>
    <s v="Desplazamiento"/>
    <s v="Ninguno"/>
    <s v="Estudios Universitarios"/>
    <s v="Beneficiario"/>
    <m/>
    <s v="Con discapacidad"/>
    <s v="Ninguna"/>
    <s v="PASTO"/>
    <s v="CARRERA 19 # 23A-27 CALVARIO"/>
    <n v="3163759764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07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67218"/>
    <s v="CC27167218"/>
    <s v="OMAYRA"/>
    <s v="PATRICIA"/>
    <s v="PENA"/>
    <s v="COLLAZOS"/>
    <d v="1963-02-25T00:00:00"/>
    <n v="58"/>
    <n v="5"/>
    <s v="Adultez"/>
    <s v="Ninguno"/>
    <s v="Desplazamiento"/>
    <s v="Desplazamiento forzado"/>
    <s v="Estudios Universitarios"/>
    <s v="Cotizante docente"/>
    <m/>
    <s v="Con discapacidad"/>
    <s v="Ninguna"/>
    <s v="PASTO"/>
    <s v="CRA 42A No15-13 SAN JUAN DE DIOS B/"/>
    <n v="3108221924"/>
    <s v="Rural"/>
    <m/>
    <x v="0"/>
    <x v="11"/>
    <s v="NARIÑO"/>
    <x v="11"/>
    <x v="11"/>
    <x v="11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6T00:00:00"/>
    <n v="23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3808"/>
    <s v="CC30713808"/>
    <s v="YOLANDA"/>
    <s v="DEL SOCORRO"/>
    <s v="BASTIDAS"/>
    <s v="ORDONEZ"/>
    <d v="1957-09-07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CRA 21 N 3-56 B/"/>
    <n v="7294138"/>
    <s v="Rural"/>
    <m/>
    <x v="0"/>
    <x v="11"/>
    <s v="NARIÑO"/>
    <x v="11"/>
    <x v="11"/>
    <x v="11"/>
    <s v="I10X"/>
    <s v="N18X"/>
    <m/>
    <m/>
    <s v="Hipertension esencial (primaria)"/>
    <s v="Procedimiento"/>
    <n v="1"/>
    <n v="1890366"/>
    <s v="CONSULTA DE CONTROL O DE SEGUIMIENTO POR ESPECIALISTA EN MEDICINA INTERNA"/>
    <d v="2022-02-07T00:00:00"/>
    <n v="12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8820"/>
    <s v="CC12968820"/>
    <s v="LUIS"/>
    <s v="JAVIER"/>
    <s v="RAMOS"/>
    <s v="RODRIGUEZ"/>
    <d v="1959-07-31T00:00:00"/>
    <n v="62"/>
    <n v="6"/>
    <s v="Persona mayor"/>
    <s v="Ninguno"/>
    <s v="Desplazamiento"/>
    <s v="Ninguno"/>
    <s v="Estudios Universitarios"/>
    <s v="Cotizante docente"/>
    <m/>
    <s v="Con discapacidad"/>
    <s v="Ninguna"/>
    <s v="PASTO"/>
    <s v="MZA B CASA 2 B/CIUDAD JARDIN"/>
    <n v="3137652943"/>
    <s v="Rural"/>
    <m/>
    <x v="0"/>
    <x v="13"/>
    <s v="NARIÑO"/>
    <x v="13"/>
    <x v="13"/>
    <x v="13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8T00:00:00"/>
    <n v="32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450340"/>
    <s v="CC87450340"/>
    <s v="GERMAN"/>
    <s v="GUERING"/>
    <s v="PANTOJA"/>
    <s v="CABRERA"/>
    <d v="1955-09-01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CRA 21 N 3-56 LOS BALCONES B/"/>
    <n v="3163439700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9052"/>
    <s v="CC12959052"/>
    <s v="LUIS"/>
    <s v="CARLOS"/>
    <s v="GUERRERO"/>
    <s v="NIETO"/>
    <d v="1951-05-11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MZ 14 CS 11 BARRIO SUMATAMBO"/>
    <n v="3137085964"/>
    <s v="Rural"/>
    <m/>
    <x v="0"/>
    <x v="13"/>
    <s v="NARIÑO"/>
    <x v="13"/>
    <x v="13"/>
    <x v="13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6220"/>
    <s v="CC12956220"/>
    <s v="JORGE"/>
    <s v="RAUL"/>
    <s v="MORAN"/>
    <s v="MORA"/>
    <d v="1951-08-02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RA 9E N 15-68 EL TRIUNFO"/>
    <n v="3158939467"/>
    <s v="Rural"/>
    <m/>
    <x v="0"/>
    <x v="7"/>
    <s v="NARIÑO"/>
    <x v="7"/>
    <x v="7"/>
    <x v="7"/>
    <s v="I10X"/>
    <s v="E119"/>
    <s v="N18X"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7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5510"/>
    <s v="CC12965510"/>
    <s v="NELSON"/>
    <s v="OVIDIO"/>
    <s v="OBANDO"/>
    <s v="ACOSTA"/>
    <d v="1958-03-01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CARRERA 39 # 7-15 B/MARILUZ 3 B/"/>
    <n v="7359340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T0000003"/>
    <s v="TRANSPORTE COMERCIAL ACUATICO - SIMPLE FRANCISCO PIZARRO ( SALAHONDA ) ( NARIÃƒÂ‘O ) A TUMACO ( NARIÃƒÂ‘O )"/>
    <d v="2022-02-18T00:00:00"/>
    <n v="107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79936"/>
    <s v="CC5379936"/>
    <s v="ALVARO"/>
    <s v="ORLANDO"/>
    <s v="NASPIRAN"/>
    <s v="CALVACHE"/>
    <d v="1963-11-02T00:00:00"/>
    <n v="58"/>
    <n v="5"/>
    <s v="Adultez"/>
    <s v="Ninguno"/>
    <s v="Desplazamiento"/>
    <s v="Ninguno"/>
    <s v="Estudios Universitarios"/>
    <s v="Cotizante docente"/>
    <m/>
    <s v="Con discapacidad"/>
    <s v="Ninguna"/>
    <s v="PASTO"/>
    <s v="MZ E CASA 5 URBANIZACION EL TRIGAL"/>
    <n v="3154509704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T0000007"/>
    <s v="TRANSPORTE COMERCIAL ACUATICO - SIMPLE TUMACO ( NARIÃƒÂ‘O ) A FRANCISCO PIZARRO ( SALAHONDA ) ( NARIÃƒÂ‘O )"/>
    <d v="2022-02-18T00:00:00"/>
    <n v="63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6785112"/>
    <s v="CC36785112"/>
    <s v="PERPETUA"/>
    <s v="NORALBA"/>
    <s v="GONZALEZ"/>
    <s v="DE MORA"/>
    <d v="1953-10-05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ORREGIMIENTO SAN FRANCISCO"/>
    <n v="3187933346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890206"/>
    <s v="CONSULTA DE PRIMERA VEZ POR NUTRICION Y DIETETICA"/>
    <d v="2022-02-17T00:00:00"/>
    <n v="6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2654"/>
    <s v="CC30732654"/>
    <s v="OLGA "/>
    <s v="MERCEDES "/>
    <s v="HERRERA "/>
    <s v="TORRES"/>
    <d v="1964-03-09T00:00:00"/>
    <n v="57"/>
    <n v="5"/>
    <s v="Adultez"/>
    <s v="Ninguno"/>
    <s v="Desplazamiento"/>
    <s v="Ninguno"/>
    <s v="Estudios Universitarios"/>
    <s v="Cotizante docente"/>
    <m/>
    <s v="Con discapacidad"/>
    <s v="Ninguna"/>
    <s v="PASTO"/>
    <s v="CALLE 15 A No 4-49 B CANTARANA"/>
    <n v="3218314170"/>
    <s v="Rural"/>
    <m/>
    <x v="0"/>
    <x v="8"/>
    <s v="NARIÑO"/>
    <x v="8"/>
    <x v="8"/>
    <x v="8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4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5187"/>
    <s v="CC27075187"/>
    <s v="SONIA"/>
    <s v="ELDA"/>
    <s v="SANCHEZ"/>
    <s v="ORTIZ"/>
    <d v="1948-04-23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2 N 6-12"/>
    <n v="3206139959"/>
    <s v="Rural"/>
    <m/>
    <x v="0"/>
    <x v="10"/>
    <s v="NARIÑO"/>
    <x v="10"/>
    <x v="10"/>
    <x v="10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4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40059"/>
    <s v="CC27140059"/>
    <s v="MARIA"/>
    <s v="DEL CARMEN"/>
    <s v="ROSALES"/>
    <s v="DE HERNANDEZ"/>
    <d v="1938-09-13T00:00:00"/>
    <n v="83"/>
    <n v="6"/>
    <s v="Persona mayor"/>
    <s v="Ninguno"/>
    <s v="Desplazamiento"/>
    <s v="Ninguno"/>
    <s v="Estudios Universitarios"/>
    <s v="Beneficiario"/>
    <m/>
    <s v="Con discapacidad"/>
    <s v="Ninguna"/>
    <s v="PASTO"/>
    <s v="CRA 3 No 5 - 06 B/SUR B/ La inmaculada"/>
    <n v="3173078252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09T00:00:00"/>
    <n v="34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07979"/>
    <s v="CC27107979"/>
    <s v="CONSUELO"/>
    <s v="VISITACION"/>
    <s v="PORTILLA"/>
    <s v="EGAS"/>
    <d v="1959-04-11T00:00:00"/>
    <n v="62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2 # 1-13 Edificio Villa Lucciana B/ Pucalpa"/>
    <n v="3117086549"/>
    <s v="Rural"/>
    <m/>
    <x v="0"/>
    <x v="11"/>
    <s v="NARIÑO"/>
    <x v="11"/>
    <x v="11"/>
    <x v="11"/>
    <s v="I10X"/>
    <s v="N18X"/>
    <m/>
    <m/>
    <s v="Hipertension esencial (primaria)"/>
    <s v="Procedimiento"/>
    <n v="1"/>
    <s v="00Q0001281"/>
    <s v="PAQUETE HIPERTENSION ARTERIAL SIN O CON ENFERMEDAD RENAL CRONICA ESTADIOS 1 - 2 - IPS PRIMARIA"/>
    <d v="2022-02-28T00:00:00"/>
    <n v="81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1396"/>
    <s v="CC27071396"/>
    <s v="AURA"/>
    <s v="MARINA"/>
    <s v="ESTUPINAN"/>
    <s v="DE PABON"/>
    <d v="1944-12-05T00:00:00"/>
    <n v="76"/>
    <n v="6"/>
    <s v="Persona mayor"/>
    <s v="Ninguno"/>
    <s v="Desplazamiento"/>
    <s v="Ninguno"/>
    <s v="Estudios Universitarios"/>
    <s v="Cotizante docente"/>
    <m/>
    <s v="Con discapacidad"/>
    <s v="Ninguna"/>
    <s v="PASTO"/>
    <s v="MZ 5 CS 1 VILLA DOCENTE B/ villa docente"/>
    <n v="7368555"/>
    <s v="Rural"/>
    <m/>
    <x v="0"/>
    <x v="15"/>
    <s v="NARIÑO"/>
    <x v="15"/>
    <x v="15"/>
    <x v="15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4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1006"/>
    <s v="CC27071006"/>
    <s v="EMILDA"/>
    <s v="ESPERANZA"/>
    <s v="NAVARRO"/>
    <s v="DE GELPUD"/>
    <d v="1943-06-04T00:00:00"/>
    <n v="78"/>
    <n v="6"/>
    <s v="Persona mayor"/>
    <s v="Ninguno"/>
    <s v="Desplazamiento"/>
    <s v="Ninguno"/>
    <s v="Estudios Universitarios"/>
    <s v="Beneficiario"/>
    <m/>
    <s v="Con discapacidad"/>
    <s v="Ninguna"/>
    <s v="PASTO"/>
    <s v="DIAGONAL 12 D No 3A - 08 B/LA ROSA"/>
    <n v="3155812799"/>
    <s v="Rural"/>
    <m/>
    <x v="0"/>
    <x v="16"/>
    <s v="NARIÑO"/>
    <x v="16"/>
    <x v="16"/>
    <x v="16"/>
    <s v="I10X"/>
    <m/>
    <m/>
    <m/>
    <s v="Hipertension esencial (primaria)"/>
    <s v="Procedimiento"/>
    <n v="1"/>
    <n v="1871121"/>
    <s v="RADIOGRAFIA DE TORAX ( P. A. O A. P. Y LATERAL - DECUBITO LATERAL - OBLICUAS O LATERAL )"/>
    <d v="2022-02-02T00:00:00"/>
    <n v="50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8006"/>
    <s v="CC12968006"/>
    <s v="PABLO"/>
    <s v="HORACIO"/>
    <s v="RAMOS"/>
    <s v="VALENCIA"/>
    <d v="1958-07-15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CRA 47#11-70 Apartamento 1001 Torre 1 B/ Bosque de"/>
    <n v="3187345683"/>
    <s v="Rural"/>
    <m/>
    <x v="0"/>
    <x v="16"/>
    <s v="NARIÑO"/>
    <x v="16"/>
    <x v="16"/>
    <x v="16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60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20700"/>
    <s v="CC30720700"/>
    <s v="REINA"/>
    <s v="AMPARO"/>
    <s v="ANDRADE"/>
    <s v="ARAUJO"/>
    <d v="1956-07-12T00:00:00"/>
    <n v="65"/>
    <n v="6"/>
    <s v="Persona mayor"/>
    <s v="Ninguno"/>
    <s v="Desplazamiento"/>
    <s v="Ninguno"/>
    <s v="Estudios Universitarios"/>
    <s v="Beneficiario"/>
    <m/>
    <s v="Con discapacidad"/>
    <s v="Ninguna"/>
    <s v="PASTO"/>
    <s v="CLL18D No 8A ESTE 42 B/LA PAZ"/>
    <n v="3186458915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0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2899"/>
    <s v="CC12952899"/>
    <s v="SERVIO"/>
    <s v="TULIO"/>
    <s v="ISACAZ"/>
    <s v="COLIMBA"/>
    <d v="1949-07-23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MZ 27 CS 5 TAMASAGRA I"/>
    <n v="3113395333"/>
    <s v="Rural"/>
    <m/>
    <x v="0"/>
    <x v="8"/>
    <s v="NARIÑO"/>
    <x v="8"/>
    <x v="8"/>
    <x v="8"/>
    <s v="I10X"/>
    <m/>
    <m/>
    <m/>
    <s v="Hipertension esencial (primaria)"/>
    <s v="Medicamento"/>
    <n v="1"/>
    <s v="35662-18"/>
    <s v="ACIDO FOLICO TABLETAS 1 MG."/>
    <d v="2022-02-14T00:00:00"/>
    <n v="149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03194"/>
    <s v="CC27103194"/>
    <s v="MARIA"/>
    <s v="DEOGARIA"/>
    <s v="URBANO"/>
    <s v="ORDOÑEZ"/>
    <d v="1962-01-09T00:00:00"/>
    <n v="59"/>
    <n v="5"/>
    <s v="Adultez"/>
    <s v="Ninguno"/>
    <s v="Desplazamiento"/>
    <s v="Homicidio"/>
    <s v="Estudios Universitarios"/>
    <s v="Cotizante docente"/>
    <m/>
    <s v="Con discapacidad"/>
    <s v="Ninguna"/>
    <s v="PASTO"/>
    <s v="ALAMEDA DEL RIO TORRE 1 APTO 304"/>
    <n v="3113795720"/>
    <s v="Rural"/>
    <m/>
    <x v="0"/>
    <x v="16"/>
    <s v="NARIÑO"/>
    <x v="16"/>
    <x v="16"/>
    <x v="16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49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64128"/>
    <s v="CC27064128"/>
    <s v="GENOVEVA"/>
    <s v="NONE "/>
    <s v="CORDOBA"/>
    <s v="SOLARTE"/>
    <d v="1926-06-07T00:00:00"/>
    <n v="95"/>
    <n v="6"/>
    <s v="Persona mayor"/>
    <s v="Ninguno"/>
    <s v="Desplazamiento"/>
    <s v="Ninguno"/>
    <s v="Estudios Universitarios"/>
    <s v="Beneficiario"/>
    <m/>
    <s v="Con discapacidad"/>
    <s v="Ninguna"/>
    <s v="PASTO"/>
    <s v="CRA 19 No 29 - 17 B/CALVARIO"/>
    <n v="3225325117"/>
    <s v="Rural"/>
    <m/>
    <x v="0"/>
    <x v="16"/>
    <s v="NARIÑO"/>
    <x v="16"/>
    <x v="16"/>
    <x v="16"/>
    <s v="I10X"/>
    <s v="E119"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179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9822166"/>
    <s v="CC59822166"/>
    <s v="ALEXANDRA"/>
    <s v="NONE "/>
    <s v="PUCHANA"/>
    <s v="ORDOÑEZ"/>
    <d v="1972-05-27T00:00:00"/>
    <n v="49"/>
    <n v="5"/>
    <s v="Adultez"/>
    <s v="Ninguno"/>
    <s v="Desplazamiento"/>
    <s v="Ninguno"/>
    <s v="Estudios Universitarios"/>
    <s v="Beneficiario"/>
    <m/>
    <s v="Con discapacidad"/>
    <s v="Ninguna"/>
    <s v="PASTO"/>
    <s v="Manzana I casa 12 B/ Villa de los R?"/>
    <n v="3218217075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890101"/>
    <s v="ATENCION ( VISITA ) DOMICILIARIA - POR MEDICINA GENERAL"/>
    <d v="2022-02-25T00:00:00"/>
    <n v="1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99424"/>
    <s v="CC5299424"/>
    <s v="RODOLFO"/>
    <s v="NONE "/>
    <s v="PAREDES"/>
    <s v="ROJAS"/>
    <d v="1973-02-11T00:00:00"/>
    <n v="48"/>
    <n v="5"/>
    <s v="Adultez"/>
    <s v="Ninguno"/>
    <s v="Desplazamiento"/>
    <s v="Desplazamiento forzado"/>
    <s v="Estudios Universitarios"/>
    <s v="Beneficiario"/>
    <m/>
    <s v="Con discapacidad"/>
    <s v="Ninguna"/>
    <s v="PASTO"/>
    <s v="CRA 22B N 11SUR-67 VIA PATINODROMO."/>
    <n v="3154028665"/>
    <s v="Rural"/>
    <m/>
    <x v="0"/>
    <x v="16"/>
    <s v="NARIÑO"/>
    <x v="16"/>
    <x v="16"/>
    <x v="16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15T00:00:00"/>
    <n v="32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799558"/>
    <s v="CC1799558"/>
    <s v="RUBEN"/>
    <s v="NONE "/>
    <s v="RODRIGUEZ"/>
    <s v="PAREDES"/>
    <d v="1937-05-08T00:00:00"/>
    <n v="84"/>
    <n v="6"/>
    <s v="Persona mayor"/>
    <s v="Ninguno"/>
    <s v="Desplazamiento"/>
    <s v="Ninguno"/>
    <s v="Estudios Universitarios"/>
    <s v="Cotizante Pensionado"/>
    <m/>
    <s v="Con discapacidad"/>
    <s v="Ninguna"/>
    <s v="PASTO"/>
    <s v="CHACHAGUI B/PEDEGRAL ALTO"/>
    <n v="3163319340"/>
    <s v="Urbana"/>
    <m/>
    <x v="0"/>
    <x v="9"/>
    <s v="NARIÑO"/>
    <x v="9"/>
    <x v="9"/>
    <x v="9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925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1870264"/>
    <s v="CC21870264"/>
    <s v="MARTA"/>
    <s v="NELLY"/>
    <s v="ZAPATA"/>
    <s v="DE JURADO"/>
    <d v="1947-11-12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CL 3 OESTE 30-16 B/"/>
    <n v="3188951548"/>
    <s v="Urbana"/>
    <m/>
    <x v="0"/>
    <x v="12"/>
    <s v="NARIÑO"/>
    <x v="12"/>
    <x v="12"/>
    <x v="12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09622"/>
    <s v="CC30709622"/>
    <s v="AURA"/>
    <s v="NELLY"/>
    <s v="VILLOTA"/>
    <s v="DE DIAZ"/>
    <d v="1956-08-15T00:00:00"/>
    <n v="65"/>
    <n v="6"/>
    <s v="Persona mayor"/>
    <s v="Ninguno"/>
    <s v="Desplazamiento"/>
    <s v="Ninguno"/>
    <s v="Estudios Universitarios"/>
    <s v="Beneficiario"/>
    <m/>
    <s v="Con discapacidad"/>
    <s v="Ninguna"/>
    <s v="PASTO"/>
    <s v="calle 16 B No. 35-20 B/ parana"/>
    <n v="7237356"/>
    <s v="Urbana"/>
    <m/>
    <x v="0"/>
    <x v="11"/>
    <s v="NARIÑO"/>
    <x v="11"/>
    <x v="11"/>
    <x v="11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214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8107932"/>
    <s v="CC18107932"/>
    <s v="JOSE"/>
    <s v="RAMIRO"/>
    <s v="PACICHANA"/>
    <s v="SOLARTE"/>
    <d v="1956-11-18T00:00:00"/>
    <n v="64"/>
    <n v="6"/>
    <s v="Persona mayor"/>
    <s v="Ninguno"/>
    <s v="Desplazamiento"/>
    <s v="Lesiones Personales Fisicas"/>
    <s v="Estudios Universitarios"/>
    <s v="Cotizante Pensionado"/>
    <m/>
    <s v="Con discapacidad"/>
    <s v="Ninguna"/>
    <s v="PASTO"/>
    <s v="MZ C CASA 5 VILLA CAMPESTRE"/>
    <n v="3207621661"/>
    <s v="Urbana"/>
    <m/>
    <x v="0"/>
    <x v="9"/>
    <s v="NARIÑO"/>
    <x v="9"/>
    <x v="9"/>
    <x v="9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6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9489"/>
    <s v="CC30739489"/>
    <s v="ADIELA"/>
    <s v="NONE "/>
    <s v="GALINDEZ"/>
    <s v="OJEDA"/>
    <d v="1968-01-11T00:00:00"/>
    <n v="53"/>
    <n v="5"/>
    <s v="Adultez"/>
    <s v="Ninguno"/>
    <s v="Desplazamiento"/>
    <s v="Ninguno"/>
    <s v="Estudios Universitarios"/>
    <s v="Cotizante docente"/>
    <m/>
    <s v="Con discapacidad"/>
    <s v="Ninguna"/>
    <s v="PASTO"/>
    <s v="CRA 19A # 27A-10 CONDOMINIO TORRES DE AQUINE"/>
    <n v="3137780678"/>
    <s v="Urbana"/>
    <m/>
    <x v="0"/>
    <x v="11"/>
    <s v="NARIÑO"/>
    <x v="11"/>
    <x v="11"/>
    <x v="11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1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02497"/>
    <s v="CC27302497"/>
    <s v="LUCY"/>
    <s v="MARIELA"/>
    <s v="BRAVO"/>
    <s v="NARVAEZ"/>
    <d v="1966-07-02T00:00:00"/>
    <n v="55"/>
    <n v="5"/>
    <s v="Adultez"/>
    <s v="Ninguno"/>
    <s v="Desplazamiento"/>
    <s v="Ninguno"/>
    <s v="Estudios Universitarios"/>
    <s v="Cotizante docente"/>
    <m/>
    <s v="Con discapacidad"/>
    <s v="Ninguna"/>
    <s v="PASTO"/>
    <s v="Casa 23 Barrio El Paraíso. Linares"/>
    <n v="3104595108"/>
    <s v="Rural"/>
    <m/>
    <x v="0"/>
    <x v="7"/>
    <s v="NARIÑO"/>
    <x v="7"/>
    <x v="7"/>
    <x v="7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22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8854127"/>
    <s v="CC38854127"/>
    <s v="MARIA"/>
    <s v="DEL CARMEN"/>
    <s v="TASCON"/>
    <s v="DE URRESTA"/>
    <d v="1957-07-17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Kra 40 # 1021 Mariluz 2 apto 102A Buenavista"/>
    <n v="3004471915"/>
    <s v="Urbana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39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2720"/>
    <s v="CC30702720"/>
    <s v="AURA"/>
    <s v="ERNESTINA"/>
    <s v="ERASSO"/>
    <s v="MORA"/>
    <d v="1949-11-03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ra 7 # 11-32 Barrio Chapal B/ Chapal"/>
    <n v="3168647362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64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7120679"/>
    <s v="CC37120679"/>
    <s v="PASTORA"/>
    <s v="MAYERLY"/>
    <s v="DIAZ"/>
    <s v="ORTEGA"/>
    <d v="1979-02-01T00:00:00"/>
    <n v="42"/>
    <n v="5"/>
    <s v="Adultez"/>
    <s v="Ninguno"/>
    <s v="Desplazamiento"/>
    <s v="Ninguno"/>
    <s v="Estudios Universitarios"/>
    <s v="Cotizante docente"/>
    <m/>
    <s v="Con discapacidad"/>
    <s v="Ninguna"/>
    <s v="PASTO"/>
    <s v="BLOQUE 1B APTO 201 B/PUCALPA III B/"/>
    <n v="3176950073"/>
    <s v="Urbana"/>
    <m/>
    <x v="0"/>
    <x v="7"/>
    <s v="NARIÑO"/>
    <x v="7"/>
    <x v="7"/>
    <x v="7"/>
    <s v="I10X"/>
    <s v="E119"/>
    <s v="N18X"/>
    <m/>
    <s v="Hipertension esencial (primaria)"/>
    <s v="Medicamento"/>
    <n v="1"/>
    <s v="32623-08"/>
    <s v="ACIDO FOLICO TABLETAS 5MG"/>
    <d v="2022-02-16T00:00:00"/>
    <n v="341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7479"/>
    <s v="CC30707479"/>
    <s v="BLANCA"/>
    <s v="STELLA"/>
    <s v="SALCEDO"/>
    <s v="ZAMBRANO"/>
    <d v="1954-09-09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BLQ 4 APTO 203 SUMATAMBO B/ SUMATAMBO BLOQUES VERD"/>
    <n v="3014086120"/>
    <s v="Urbana"/>
    <m/>
    <x v="0"/>
    <x v="7"/>
    <s v="NARIÑO"/>
    <x v="7"/>
    <x v="7"/>
    <x v="7"/>
    <s v="I10X"/>
    <s v="N18X"/>
    <m/>
    <m/>
    <s v="Hipertension esencial (primaria)"/>
    <s v="Medicamento"/>
    <n v="1"/>
    <s v="19973061-05"/>
    <s v="ESPIRONOLACTONA 25MG TABLETAS"/>
    <d v="2022-02-10T00:00:00"/>
    <n v="352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3217"/>
    <s v="CC30723217"/>
    <s v="ROCIO"/>
    <s v="DEL CARMEN"/>
    <s v="RIVAS"/>
    <s v="BASTIDAS"/>
    <d v="1962-01-18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CL 11 N 22-21 BARRIO BOYACA B/"/>
    <n v="3127117304"/>
    <s v="Urbana"/>
    <m/>
    <x v="0"/>
    <x v="13"/>
    <s v="NARIÑO"/>
    <x v="13"/>
    <x v="13"/>
    <x v="13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45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36924"/>
    <s v="CC5236924"/>
    <s v="ARNULFO"/>
    <s v="DE JESUS"/>
    <s v="GOMEZ"/>
    <s v="GUERRERO"/>
    <d v="1957-06-06T00:00:00"/>
    <n v="64"/>
    <n v="6"/>
    <s v="Persona mayor"/>
    <s v="Ninguno"/>
    <s v="Desplazamiento"/>
    <s v="Ninguno"/>
    <s v="Estudios Universitarios"/>
    <s v="Beneficiario"/>
    <m/>
    <s v="Con discapacidad"/>
    <s v="Ninguna"/>
    <s v="PASTO"/>
    <s v="CL 11 N 22-21 BARRIO BOYACA B/"/>
    <n v="3103740496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1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21543"/>
    <s v="CC27421543"/>
    <s v="MARIA"/>
    <s v="LAURA"/>
    <s v="RODRIGUEZ"/>
    <s v="NOAP"/>
    <d v="1934-11-12T00:00:00"/>
    <n v="86"/>
    <n v="6"/>
    <s v="Persona mayor"/>
    <s v="Ninguno"/>
    <s v="Desplazamiento"/>
    <s v="Ninguno"/>
    <s v="Estudios Universitarios"/>
    <s v="Beneficiario"/>
    <m/>
    <s v="Con discapacidad"/>
    <s v="Ninguna"/>
    <s v="PASTO"/>
    <s v="MZ R CASA 9 CIUDAD RELA"/>
    <n v="3218897851"/>
    <s v="Urbana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341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902583"/>
    <s v="CC2902583"/>
    <s v="HORACIO"/>
    <s v="LEONARDO"/>
    <s v="ARROYO"/>
    <s v="BURGOS"/>
    <d v="1939-04-18T00:00:00"/>
    <n v="82"/>
    <n v="6"/>
    <s v="Persona mayor"/>
    <s v="Ninguno"/>
    <s v="Desplazamiento"/>
    <s v="Ninguno"/>
    <s v="Estudios Universitarios"/>
    <s v="Beneficiario"/>
    <m/>
    <s v="Con discapacidad"/>
    <s v="Ninguna"/>
    <s v="PASTO"/>
    <s v="CALLE 2DA No 22 B 123 B/ LA CAROLINA APTO 202 T 3"/>
    <n v="3113585791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398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0794"/>
    <s v="CC12960794"/>
    <s v="RIGO"/>
    <s v="GILBER"/>
    <s v="ARMERO"/>
    <s v="CABRERA"/>
    <d v="1952-11-05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CLE 17 No 6E-A129 VILLA DOCENTE B/ Villa Docente"/>
    <n v="3176476114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7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5111"/>
    <s v="CC30705111"/>
    <s v="BLANCA"/>
    <s v="ELOISA"/>
    <s v="GOMEZ"/>
    <s v="NOAP"/>
    <d v="1953-05-30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MZ 2 CASA 2 BARRIO TAMASAGRA B/"/>
    <n v="3146185010"/>
    <s v="Urbana"/>
    <m/>
    <x v="0"/>
    <x v="13"/>
    <s v="NARIÑO"/>
    <x v="13"/>
    <x v="13"/>
    <x v="13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73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31096"/>
    <s v="CC27231096"/>
    <s v="MARY"/>
    <s v="ADELA"/>
    <s v="PANTOJA"/>
    <s v="JURADO"/>
    <d v="1947-06-24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Cra. 45 No. 16-79 B/ Calatrava la Colina"/>
    <n v="3207160844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70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6985"/>
    <s v="CC27076985"/>
    <s v="ROSARIO"/>
    <s v="DEL CARMEN"/>
    <s v="MUNOZ"/>
    <s v="DE ARCINIEGAS"/>
    <d v="1949-10-07T00:00:00"/>
    <n v="72"/>
    <n v="6"/>
    <s v="Persona mayor"/>
    <s v="Ninguno"/>
    <s v="Desplazamiento"/>
    <s v="Perdida de Bienes Muebles o Inmuebles"/>
    <s v="Estudios Universitarios"/>
    <s v="Cotizante docente"/>
    <m/>
    <s v="Con discapacidad"/>
    <s v="Ninguna"/>
    <s v="PASTO"/>
    <s v="call 20 n 38- 42 apa 701 edi gran avenida"/>
    <n v="3006170274"/>
    <s v="Urbana"/>
    <m/>
    <x v="0"/>
    <x v="7"/>
    <s v="NARIÑO"/>
    <x v="7"/>
    <x v="7"/>
    <x v="7"/>
    <s v="I10X"/>
    <s v="N18X"/>
    <m/>
    <m/>
    <s v="Hipertension esencial (primaria)"/>
    <s v="Medicamento"/>
    <n v="1"/>
    <s v="44569-25"/>
    <s v="ENALAPRIL 20 MG TABLETAS"/>
    <d v="2022-02-22T00:00:00"/>
    <n v="834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99436"/>
    <s v="CC27399436"/>
    <s v="NOHORA"/>
    <s v="MAGALI"/>
    <s v="GARCIA"/>
    <s v="GARCIA"/>
    <d v="1946-06-09T00:00:00"/>
    <n v="75"/>
    <n v="6"/>
    <s v="Persona mayor"/>
    <s v="Ninguno"/>
    <s v="Desplazamiento"/>
    <s v="Homicidio"/>
    <s v="Estudios Universitarios"/>
    <s v="Cotizante docente"/>
    <m/>
    <s v="Con discapacidad"/>
    <s v="Ninguna"/>
    <s v="PASTO"/>
    <s v="CL 16 C N 6ESTE A-21 VILLA DOCENTE B/"/>
    <n v="3014267059"/>
    <s v="Urbana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8T00:00:00"/>
    <n v="361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6361"/>
    <s v="CC12956361"/>
    <s v="JOSE"/>
    <s v="JOAQUIN"/>
    <s v="SUAREZ"/>
    <s v="GUERRERO"/>
    <d v="1951-05-25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2A N 25 - 30 B/"/>
    <n v="3128338397"/>
    <s v="Urbana"/>
    <m/>
    <x v="0"/>
    <x v="7"/>
    <s v="NARIÑO"/>
    <x v="7"/>
    <x v="7"/>
    <x v="7"/>
    <s v="I10X"/>
    <s v="N18X"/>
    <m/>
    <m/>
    <s v="Hipertension esencial (primaria)"/>
    <s v="Procedimiento"/>
    <n v="1"/>
    <n v="1890266"/>
    <s v="CONSULTA DE PRIMERA VEZ POR ESPECIALISTA EN MEDICINA INTERNA"/>
    <d v="2022-02-02T00:00:00"/>
    <n v="330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5244"/>
    <s v="CC30705244"/>
    <s v="OLGA"/>
    <s v="MARLENE"/>
    <s v="PATINO"/>
    <s v="JACOME"/>
    <d v="1951-12-16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8 No 32 A 01"/>
    <n v="3014431264"/>
    <s v="Urbana"/>
    <m/>
    <x v="0"/>
    <x v="10"/>
    <s v="NARIÑO"/>
    <x v="10"/>
    <x v="10"/>
    <x v="10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36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08755"/>
    <s v="CC27108755"/>
    <s v="ROSA"/>
    <s v="ENCARNACION"/>
    <s v="PEREZ"/>
    <s v="BASANTE"/>
    <d v="1969-08-24T00:00:00"/>
    <n v="52"/>
    <n v="5"/>
    <s v="Adultez"/>
    <s v="Ninguno"/>
    <s v="Desplazamiento"/>
    <s v="Ninguno"/>
    <s v="Estudios Universitarios"/>
    <s v="Beneficiario"/>
    <m/>
    <s v="Con discapacidad"/>
    <s v="Ninguna"/>
    <s v="PASTO"/>
    <s v="VEREDA YANANCHA"/>
    <n v="3173797700"/>
    <s v="Rural"/>
    <m/>
    <x v="0"/>
    <x v="10"/>
    <s v="NARIÑO"/>
    <x v="10"/>
    <x v="10"/>
    <x v="10"/>
    <s v="I10X"/>
    <s v="N18X"/>
    <m/>
    <m/>
    <s v="Hipertension esencial (primaria)"/>
    <s v="Procedimiento"/>
    <n v="1"/>
    <n v="1890301"/>
    <s v="CONSULTA DE CONTROL O DE SEGUIMIENTO POR MEDICINA GENERAL"/>
    <d v="2022-02-03T00:00:00"/>
    <n v="336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7177710"/>
    <s v="CC17177710"/>
    <s v="JUAN"/>
    <s v="HUMBERTO"/>
    <s v="ERAZO"/>
    <s v="RUALES"/>
    <d v="1947-04-10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MZ 4 CS 7 VILLA AURORA B/ La Aurora"/>
    <n v="7231419"/>
    <s v="Urbana"/>
    <m/>
    <x v="0"/>
    <x v="10"/>
    <s v="NARIÑO"/>
    <x v="10"/>
    <x v="10"/>
    <x v="10"/>
    <s v="I10X"/>
    <s v="N18X"/>
    <m/>
    <m/>
    <s v="Hipertension esencial (primaria)"/>
    <s v="Medicamento"/>
    <n v="1"/>
    <s v="20102676-03"/>
    <s v="LOSARTAN POTASICO 50 MG TABLETAS"/>
    <d v="2022-02-03T00:00:00"/>
    <n v="336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53475"/>
    <s v="CC5353475"/>
    <s v="CARLOS"/>
    <s v="EDGARDO"/>
    <s v="ERASO"/>
    <s v="ORDONEZ"/>
    <d v="1954-08-07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MZ I CASA 9 VIOLETAS II"/>
    <n v="3187384292"/>
    <s v="Urbana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267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4985"/>
    <s v="CC30724985"/>
    <s v="DORIS"/>
    <s v="ESPERANZA"/>
    <s v="ROSAS"/>
    <s v="REALPE"/>
    <d v="1962-11-09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CRA 24 N 2A-30 CAPUSIGRA"/>
    <n v="3222114659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1T00:00:00"/>
    <n v="915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54674"/>
    <s v="CC27154674"/>
    <s v="MARTA"/>
    <s v="BEATRIZ"/>
    <s v="ESTRADA"/>
    <s v="DE PANTOJA"/>
    <d v="1934-10-30T00:00:00"/>
    <n v="87"/>
    <n v="6"/>
    <s v="Persona mayor"/>
    <s v="Ninguno"/>
    <s v="Desplazamiento"/>
    <s v="Ninguno"/>
    <s v="Estudios Universitarios"/>
    <s v="Beneficiario"/>
    <m/>
    <s v="Con discapacidad"/>
    <s v="Ninguna"/>
    <s v="PASTO"/>
    <s v="URBANIZACION LOS HEROES"/>
    <n v="3206744805"/>
    <s v="Urbana"/>
    <m/>
    <x v="0"/>
    <x v="12"/>
    <s v="NARIÑO"/>
    <x v="12"/>
    <x v="12"/>
    <x v="12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62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1211"/>
    <s v="CC27071211"/>
    <s v="MARIA"/>
    <s v="NELLY"/>
    <s v="TIMANA"/>
    <s v="DE VALLEJO"/>
    <d v="1943-10-20T00:00:00"/>
    <n v="78"/>
    <n v="6"/>
    <s v="Persona mayor"/>
    <s v="Ninguno"/>
    <s v="Desplazamiento"/>
    <s v="Ninguno"/>
    <s v="Estudios Universitarios"/>
    <s v="Cotizante docente"/>
    <m/>
    <s v="Con discapacidad"/>
    <s v="Ninguna"/>
    <s v="PASTO"/>
    <s v="MZ 3 CS 8 BARRIO VILLA DOCENTE"/>
    <n v="3172729358"/>
    <s v="Urbana"/>
    <m/>
    <x v="0"/>
    <x v="11"/>
    <s v="NARIÑO"/>
    <x v="11"/>
    <x v="11"/>
    <x v="11"/>
    <s v="I10X"/>
    <s v="N18X"/>
    <m/>
    <m/>
    <s v="Hipertension esencial (primaria)"/>
    <s v="Medicamento"/>
    <n v="1"/>
    <s v="20085383-15"/>
    <s v="ATORVASTATINATABLETASRECUBIERTASPOR 40 MG"/>
    <d v="2022-02-03T00:00:00"/>
    <n v="84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1831010"/>
    <s v="CC31831010"/>
    <s v="GLORIA"/>
    <s v="MARIA"/>
    <s v="BASANTE"/>
    <s v="URRESTI"/>
    <d v="1957-07-06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2D # 3A-42 B/ El pilar"/>
    <n v="3128887016"/>
    <s v="Urbana"/>
    <m/>
    <x v="0"/>
    <x v="7"/>
    <s v="NARIÑO"/>
    <x v="7"/>
    <x v="7"/>
    <x v="7"/>
    <s v="I10X"/>
    <s v="N18X"/>
    <m/>
    <m/>
    <s v="Hipertension esencial (primaria)"/>
    <s v="Medicamento"/>
    <n v="1"/>
    <s v="42216-13"/>
    <s v="FUROSEMIDA TABLETAS 40MG"/>
    <d v="2022-02-23T00:00:00"/>
    <n v="616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2228"/>
    <s v="CC30702228"/>
    <s v="CECILIA"/>
    <s v="NONE "/>
    <s v="VITERI"/>
    <s v="DE VALENCIA"/>
    <d v="1951-02-18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1 N 31C-67 BARRIO LAS CUADRAS B/"/>
    <n v="7363103"/>
    <s v="Urbana"/>
    <m/>
    <x v="0"/>
    <x v="7"/>
    <s v="NARIÑO"/>
    <x v="7"/>
    <x v="7"/>
    <x v="7"/>
    <s v="I10X"/>
    <s v="N18X"/>
    <m/>
    <m/>
    <s v="Hipertension esencial (primaria)"/>
    <s v="Medicamento"/>
    <n v="1"/>
    <s v="20123645-04"/>
    <s v="LOSARTAN POTASICO 50 MG TABLETAS"/>
    <d v="2022-02-23T00:00:00"/>
    <n v="1546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570289"/>
    <s v="CC87570289"/>
    <s v="EDGAR"/>
    <s v="ANTONIO"/>
    <s v="ZAMBRANO"/>
    <s v="ARCOS"/>
    <d v="1959-09-15T00:00:00"/>
    <n v="62"/>
    <n v="6"/>
    <s v="Persona mayor"/>
    <s v="Ninguno"/>
    <s v="Desplazamiento"/>
    <s v="Ninguno"/>
    <s v="Estudios Universitarios"/>
    <s v="Cotizante docente"/>
    <m/>
    <s v="Con discapacidad"/>
    <s v="Ninguna"/>
    <s v="PASTO"/>
    <s v="ED.TORRE MARFIL APTO 202 REMANSO DEL NORTE"/>
    <n v="7220853"/>
    <s v="Urbana"/>
    <m/>
    <x v="0"/>
    <x v="7"/>
    <s v="NARIÑO"/>
    <x v="7"/>
    <x v="7"/>
    <x v="7"/>
    <s v="I10X"/>
    <s v="N18X"/>
    <m/>
    <m/>
    <s v="Hipertension esencial (primaria)"/>
    <s v="Medicamento"/>
    <n v="1"/>
    <s v="19995299-07"/>
    <s v="CLONIDINA TABLETAS POR 0.150 MG."/>
    <d v="2022-02-23T00:00:00"/>
    <n v="959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5033"/>
    <s v="CC27425033"/>
    <s v="AURA"/>
    <s v="ELISA"/>
    <s v="ALVAREZ"/>
    <s v="MORALES"/>
    <d v="1959-03-30T00:00:00"/>
    <n v="62"/>
    <n v="6"/>
    <s v="Persona mayor"/>
    <s v="Ninguno"/>
    <s v="Desplazamiento"/>
    <s v="Ninguno"/>
    <s v="Estudios Universitarios"/>
    <s v="Cotizante docente"/>
    <m/>
    <s v="Con discapacidad"/>
    <s v="Ninguna"/>
    <s v="PASTO"/>
    <s v="VEREDA BAJO CANADA"/>
    <n v="3147449188"/>
    <s v="Rural"/>
    <m/>
    <x v="0"/>
    <x v="7"/>
    <s v="NARIÑO"/>
    <x v="7"/>
    <x v="7"/>
    <x v="7"/>
    <s v="I10X"/>
    <s v="N18X"/>
    <m/>
    <m/>
    <s v="Hipertension esencial (primaria)"/>
    <s v="Medicamento"/>
    <n v="1"/>
    <s v="40260-09"/>
    <s v="VITAMINA B12 SOLUCION INYECTABLE"/>
    <d v="2022-02-18T00:00:00"/>
    <n v="763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85547"/>
    <s v="CC27285547"/>
    <s v="ROSA"/>
    <s v="ANA"/>
    <s v="SALAS"/>
    <s v="RAMOS"/>
    <d v="1972-09-21T00:00:00"/>
    <n v="49"/>
    <n v="5"/>
    <s v="Adultez"/>
    <s v="Ninguno"/>
    <s v="Desplazamiento"/>
    <s v="Ninguno"/>
    <s v="Estudios Universitarios"/>
    <s v="Beneficiario"/>
    <m/>
    <s v="Con discapacidad"/>
    <s v="Ninguna"/>
    <s v="PASTO"/>
    <s v="BARRIO PRIMAVERA"/>
    <n v="3105056857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4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1531"/>
    <s v="CC12951531"/>
    <s v="ALBERTO"/>
    <s v="RAFAEL"/>
    <s v="BENAVIDES"/>
    <s v="BETANCOURT"/>
    <d v="1947-10-09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MZ 23 CASA 31 TAMASAGRA ETAPA I"/>
    <n v="3188275459"/>
    <s v="Urbana"/>
    <m/>
    <x v="0"/>
    <x v="7"/>
    <s v="NARIÑO"/>
    <x v="7"/>
    <x v="7"/>
    <x v="7"/>
    <s v="I10X"/>
    <s v="N18X"/>
    <m/>
    <m/>
    <s v="Hipertension esencial (primaria)"/>
    <s v="Medicamento"/>
    <n v="1"/>
    <s v="42216-13"/>
    <s v="FUROSEMIDA TABLETAS 40MG"/>
    <d v="2022-02-16T00:00:00"/>
    <n v="616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8887"/>
    <s v="CC30718887"/>
    <s v="MADY"/>
    <s v="MARCELA"/>
    <s v="MUNOZ"/>
    <s v="MADY"/>
    <d v="1957-02-18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MZ A CS 13 LOS ELISEOS"/>
    <n v="3185917479"/>
    <s v="Urbana"/>
    <m/>
    <x v="0"/>
    <x v="7"/>
    <s v="NARIÑO"/>
    <x v="7"/>
    <x v="7"/>
    <x v="7"/>
    <s v="I10X"/>
    <m/>
    <m/>
    <m/>
    <s v="Hipertension esencial (primaria)"/>
    <s v="Medicamento"/>
    <n v="1"/>
    <s v="20123645-04"/>
    <s v="LOSARTAN POTASICO 50 MG TABLETAS"/>
    <d v="2022-02-16T00:00:00"/>
    <n v="84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155329"/>
    <s v="CC27155329"/>
    <s v="MARIA"/>
    <s v="ISABEL"/>
    <s v="ARCOS"/>
    <s v="CHICAIZA"/>
    <d v="1945-07-27T00:00:00"/>
    <n v="76"/>
    <n v="6"/>
    <s v="Persona mayor"/>
    <s v="Ninguno"/>
    <s v="Desplazamiento"/>
    <s v="Ninguno"/>
    <s v="Estudios Universitarios"/>
    <s v="Cotizante Pensionado"/>
    <m/>
    <s v="Con discapacidad"/>
    <s v="Ninguna"/>
    <s v="PASTO"/>
    <s v="CRA 6 N 4-17 APT 101 B/INDUSTRIAL"/>
    <n v="3012410276"/>
    <s v="Urbana"/>
    <m/>
    <x v="0"/>
    <x v="7"/>
    <s v="NARIÑO"/>
    <x v="7"/>
    <x v="7"/>
    <x v="7"/>
    <s v="I10X"/>
    <m/>
    <m/>
    <m/>
    <s v="Hipertension esencial (primaria)"/>
    <s v="Medicamento"/>
    <n v="1"/>
    <s v="19995299-07"/>
    <s v="CLONIDINA TABLETAS POR 0.150 MG."/>
    <d v="2022-02-16T00:00:00"/>
    <n v="925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3960"/>
    <s v="CC27073960"/>
    <s v="BLANCA"/>
    <s v="GRATULINA"/>
    <s v="ERAZO"/>
    <s v="CORAL"/>
    <d v="1947-04-16T00:00:00"/>
    <n v="74"/>
    <n v="6"/>
    <s v="Persona mayor"/>
    <s v="Ninguno"/>
    <s v="Desplazamiento"/>
    <s v="Ninguno"/>
    <s v="Estudios Universitarios"/>
    <s v="Beneficiario"/>
    <m/>
    <s v="Con discapacidad"/>
    <s v="Ninguna"/>
    <s v="PASTO"/>
    <s v="CRA 4A # 12 F 22 B/ El pilar"/>
    <n v="3153652845"/>
    <s v="Urbana"/>
    <m/>
    <x v="0"/>
    <x v="7"/>
    <s v="NARIÑO"/>
    <x v="7"/>
    <x v="7"/>
    <x v="7"/>
    <s v="I10X"/>
    <m/>
    <m/>
    <m/>
    <s v="Hipertension esencial (primaria)"/>
    <s v="Procedimiento"/>
    <n v="1"/>
    <n v="1890366"/>
    <s v="CONSULTA DE CONTROL O DE SEGUIMIENTO POR ESPECIALISTA EN MEDICINA INTERNA"/>
    <d v="2022-02-24T00:00:00"/>
    <n v="20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3059460"/>
    <s v="CC13059460"/>
    <s v="JOSE"/>
    <s v="GUILLERMO"/>
    <s v="ARTEAGA"/>
    <s v="BRAVO"/>
    <d v="1951-09-04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L 3 SUR N 25-17 BARRIO MIJITAYO"/>
    <n v="3154501253"/>
    <s v="Urbana"/>
    <m/>
    <x v="0"/>
    <x v="7"/>
    <s v="NARIÑO"/>
    <x v="7"/>
    <x v="7"/>
    <x v="7"/>
    <s v="I10X"/>
    <m/>
    <m/>
    <m/>
    <s v="Hipertension esencial (primaria)"/>
    <s v="Procedimiento"/>
    <n v="1"/>
    <n v="1904902"/>
    <s v="HORMONA ESTIMULANTE DEL TIROIDES"/>
    <d v="2022-02-17T00:00:00"/>
    <n v="264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21253"/>
    <s v="CC27421253"/>
    <s v="LAURA"/>
    <s v="ELISA"/>
    <s v="OBANDO"/>
    <s v="BETANCOURT"/>
    <d v="1939-11-13T00:00:00"/>
    <n v="81"/>
    <n v="6"/>
    <s v="Persona mayor"/>
    <s v="Ninguno"/>
    <s v="Desplazamiento"/>
    <s v="Perdida de Bienes Muebles o Inmuebles"/>
    <s v="Estudios Universitarios"/>
    <s v="Beneficiario"/>
    <m/>
    <s v="Con discapacidad"/>
    <s v="Ninguna"/>
    <s v="PASTO"/>
    <s v="BARRIO EL ROSARIO SAMANIEGO"/>
    <n v="3206936029"/>
    <s v="Urbana"/>
    <m/>
    <x v="0"/>
    <x v="7"/>
    <s v="NARIÑO"/>
    <x v="7"/>
    <x v="7"/>
    <x v="7"/>
    <s v="I10X"/>
    <m/>
    <m/>
    <m/>
    <s v="Hipertension esencial (primaria)"/>
    <s v="Procedimiento"/>
    <n v="1"/>
    <n v="1904921"/>
    <s v="TIROXINA LIBRE"/>
    <d v="2022-02-17T00:00:00"/>
    <n v="915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0026"/>
    <s v="CC27060026"/>
    <s v="EMMA"/>
    <s v="NONE "/>
    <s v="GONZALEZ"/>
    <s v="DE BELALCAZAR"/>
    <d v="1940-09-09T00:00:00"/>
    <n v="81"/>
    <n v="6"/>
    <s v="Persona mayor"/>
    <s v="Ninguno"/>
    <s v="Desplazamiento"/>
    <s v="Ninguno"/>
    <s v="Estudios Universitarios"/>
    <s v="Cotizante docente"/>
    <m/>
    <s v="Con discapacidad"/>
    <s v="Ninguna"/>
    <s v="PASTO"/>
    <s v="CLL 13A N 21-21 AVENIDA LAS AMERICAS"/>
    <n v="3206745134"/>
    <s v="Urbana"/>
    <m/>
    <x v="0"/>
    <x v="7"/>
    <s v="NARIÑO"/>
    <x v="7"/>
    <x v="7"/>
    <x v="7"/>
    <s v="I10X"/>
    <m/>
    <m/>
    <m/>
    <s v="Hipertension esencial (primaria)"/>
    <s v="Procedimiento"/>
    <n v="1"/>
    <n v="1903867"/>
    <s v="TRANSAMINASA GLUTAMICO OXALACETICA [ASPARTATO AMINO TRANSFERASA]"/>
    <d v="2022-02-17T00:00:00"/>
    <n v="84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3860"/>
    <s v="CC27423860"/>
    <s v="MARIA"/>
    <s v="DEL SOCORRO"/>
    <s v="MORA"/>
    <s v="NOAP"/>
    <d v="1956-07-03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BARRIO VILLA ESPERANZA"/>
    <n v="3235801510"/>
    <s v="Urbana"/>
    <m/>
    <x v="0"/>
    <x v="12"/>
    <s v="NARIÑO"/>
    <x v="12"/>
    <x v="12"/>
    <x v="12"/>
    <s v="I10X"/>
    <m/>
    <m/>
    <m/>
    <s v="Hipertension esencial (primaria)"/>
    <s v="Procedimiento"/>
    <n v="1"/>
    <n v="1890301"/>
    <s v="CONSULTA DE CONTROL O DE SEGUIMIENTO POR MEDICINA GENERAL"/>
    <d v="2022-02-07T00:00:00"/>
    <n v="69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304056"/>
    <s v="CC27304056"/>
    <s v="ROSA"/>
    <s v="LILIA"/>
    <s v="LOPEZ"/>
    <s v="PORTILLA"/>
    <d v="1944-10-19T00:00:00"/>
    <n v="77"/>
    <n v="6"/>
    <s v="Persona mayor"/>
    <s v="Ninguno"/>
    <s v="Desplazamiento"/>
    <s v="Desplazamiento forzado"/>
    <s v="Estudios Universitarios"/>
    <s v="Beneficiario"/>
    <m/>
    <s v="Con discapacidad"/>
    <s v="Ninguna"/>
    <s v="PASTO"/>
    <s v="PASTO"/>
    <n v="3146319034"/>
    <s v="Urbana"/>
    <m/>
    <x v="0"/>
    <x v="11"/>
    <s v="NARIÑO"/>
    <x v="11"/>
    <x v="11"/>
    <x v="11"/>
    <s v="I10X"/>
    <s v="N18X"/>
    <m/>
    <m/>
    <s v="Hipertension esencial (primaria)"/>
    <s v="Medicamento"/>
    <n v="1"/>
    <s v="35662-18"/>
    <s v="ACIDO FOLICO TABLETAS 1 MG."/>
    <d v="2022-02-16T00:00:00"/>
    <n v="262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0538"/>
    <s v="CC30720538"/>
    <s v="MARIANA"/>
    <s v="DE JESUS"/>
    <s v="ROSERO"/>
    <s v="MARTINEZ"/>
    <d v="1961-01-09T00:00:00"/>
    <n v="60"/>
    <n v="6"/>
    <s v="Persona mayor"/>
    <s v="Ninguno"/>
    <s v="Desplazamiento"/>
    <s v="Ninguno"/>
    <s v="Estudios Universitarios"/>
    <s v="Cotizante docente"/>
    <m/>
    <s v="Con discapacidad"/>
    <s v="Ninguna"/>
    <s v="PASTO"/>
    <s v="MZ L CASA 12 B/GUALCALOMA"/>
    <n v="3155384897"/>
    <s v="Urbana"/>
    <m/>
    <x v="0"/>
    <x v="11"/>
    <s v="NARIÑO"/>
    <x v="11"/>
    <x v="11"/>
    <x v="11"/>
    <s v="I10X"/>
    <s v="E119"/>
    <s v="N18X"/>
    <m/>
    <s v="Hipertension esencial (primaria)"/>
    <s v="Medicamento"/>
    <n v="1"/>
    <s v="20080792-20"/>
    <s v="SULFATO FERROSO 300 MG TABLETAS RECUBIERTAS"/>
    <d v="2022-02-16T00:00:00"/>
    <n v="141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4041"/>
    <s v="CC27424041"/>
    <s v="BLANCA"/>
    <s v="JULIA"/>
    <s v="LOPEZ"/>
    <s v="NOAP"/>
    <d v="1958-06-05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Barrio. Oriental Samaniego. Nariño"/>
    <n v="3117953775"/>
    <s v="Urbana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25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4405"/>
    <s v="CC27424405"/>
    <s v="FLOR"/>
    <s v="DE COLOMBIA"/>
    <s v="DIAZ"/>
    <s v="MELO"/>
    <d v="1954-01-19T00:00:00"/>
    <n v="67"/>
    <n v="6"/>
    <s v="Persona mayor"/>
    <s v="Ninguno"/>
    <s v="Desplazamiento"/>
    <s v="Homicidio"/>
    <s v="Estudios Universitarios"/>
    <s v="Cotizante docente"/>
    <m/>
    <s v="Con discapacidad"/>
    <s v="Ninguna"/>
    <s v="PASTO"/>
    <s v="AVENIDA SHUMACHER"/>
    <n v="3127021246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40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48063"/>
    <s v="CC27248063"/>
    <s v="ALICIA"/>
    <s v="GUADALUPE"/>
    <s v="CORDERO"/>
    <s v="DE ORBES"/>
    <d v="1950-05-31T00:00:00"/>
    <n v="71"/>
    <n v="6"/>
    <s v="Persona mayor"/>
    <s v="Ninguno"/>
    <s v="Desplazamiento"/>
    <s v="Ninguno"/>
    <s v="Estudios Universitarios"/>
    <s v="Cotizante docente"/>
    <m/>
    <s v="Con discapacidad"/>
    <s v="Ninguna"/>
    <s v="PASTO"/>
    <s v="MZ 22 No 6 ESMERALDA"/>
    <n v="3008875161"/>
    <s v="Urbana"/>
    <m/>
    <x v="0"/>
    <x v="16"/>
    <s v="NARIÑO"/>
    <x v="16"/>
    <x v="16"/>
    <x v="16"/>
    <s v="I10X"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76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64524"/>
    <s v="CC27064524"/>
    <s v="GLADYS"/>
    <s v="DEL SOCORRO"/>
    <s v="SARASTI"/>
    <s v="DE LOPEZ"/>
    <d v="1941-06-26T00:00:00"/>
    <n v="80"/>
    <n v="6"/>
    <s v="Persona mayor"/>
    <s v="Ninguno"/>
    <s v="Desplazamiento"/>
    <s v="Ninguno"/>
    <s v="Estudios Universitarios"/>
    <s v="Beneficiario"/>
    <m/>
    <s v="Con discapacidad"/>
    <s v="Ninguna"/>
    <s v="PASTO"/>
    <s v="CRA 6 No 16C-72B/EMILO BOTERO B/"/>
    <n v="3128440661"/>
    <s v="Urbana"/>
    <m/>
    <x v="0"/>
    <x v="16"/>
    <s v="NARIÑO"/>
    <x v="16"/>
    <x v="16"/>
    <x v="16"/>
    <s v="I10X"/>
    <s v="E119"/>
    <s v="N18X"/>
    <m/>
    <s v="Hipertension esencial (primaria)"/>
    <s v="Procedimiento"/>
    <n v="1"/>
    <s v="00Q0000395"/>
    <s v="PAQUETE HIPERTENSION ARTERIAL Y/O  DIABETES MELLITUS CON ENFERMEDAD RENAL CRONICA ESTADIOS 3A - 3B - 4 Y 5 SIN DIALISIS"/>
    <d v="2022-02-02T00:00:00"/>
    <n v="228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326826"/>
    <s v="CC5326826"/>
    <s v="JORGE"/>
    <s v="EFRAIN"/>
    <s v="CHAMORRO"/>
    <s v="NOAP"/>
    <d v="1940-04-16T00:00:00"/>
    <n v="81"/>
    <n v="6"/>
    <s v="Persona mayor"/>
    <s v="Ninguno"/>
    <s v="Desplazamiento"/>
    <s v="Ninguno"/>
    <s v="Estudios Universitarios"/>
    <s v="Beneficiario"/>
    <m/>
    <s v="Con discapacidad"/>
    <s v="Ninguna"/>
    <s v="PASTO"/>
    <s v="CL.6 No4-37 SAMANIEGO"/>
    <n v="3177490519"/>
    <s v="Rural"/>
    <m/>
    <x v="0"/>
    <x v="10"/>
    <s v="NARIÑO"/>
    <x v="10"/>
    <x v="10"/>
    <x v="10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46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2952994"/>
    <s v="CC12952994"/>
    <s v="FLAVIO"/>
    <s v="EDUARDO"/>
    <s v="GUERRON"/>
    <s v="PATINO"/>
    <d v="1949-01-05T00:00:00"/>
    <n v="72"/>
    <n v="6"/>
    <s v="Persona mayor"/>
    <s v="Ninguno"/>
    <s v="Desplazamiento"/>
    <s v="Perdida de Bienes Muebles o Inmuebles"/>
    <s v="Estudios Universitarios"/>
    <s v="Cotizante Pensionado"/>
    <m/>
    <s v="Con discapacidad"/>
    <s v="Ninguna"/>
    <s v="PASTO"/>
    <s v="CS 10 B/ VILLA DEL ROSARIO"/>
    <n v="3155690919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131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4977"/>
    <s v="CC27074977"/>
    <s v="NOHEMI"/>
    <s v="ESPERANZA"/>
    <s v="ROMO"/>
    <s v="LUCERO"/>
    <d v="1948-01-13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CALLE 6 N 21A-22 B/"/>
    <n v="3012525279"/>
    <s v="Urbana"/>
    <m/>
    <x v="0"/>
    <x v="11"/>
    <s v="NARIÑO"/>
    <x v="11"/>
    <x v="11"/>
    <x v="11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78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452208"/>
    <s v="CC87452208"/>
    <s v="PEDRO"/>
    <s v="ANTONIO"/>
    <s v="MONTENEGRO"/>
    <s v="DIAZ"/>
    <d v="1966-09-21T00:00:00"/>
    <n v="55"/>
    <n v="5"/>
    <s v="Adultez"/>
    <s v="Ninguno"/>
    <s v="Desplazamiento"/>
    <s v="Ninguno"/>
    <s v="Estudios Universitarios"/>
    <s v="Cotizante docente"/>
    <m/>
    <s v="Con discapacidad"/>
    <s v="Ninguna"/>
    <s v="PASTO"/>
    <s v="manzana a casa 12 br. nuevo samaniego B/ Nuevo Sam"/>
    <n v="3136461932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8T00:00:00"/>
    <n v="22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5346"/>
    <s v="CC12965346"/>
    <s v="JOSE"/>
    <s v="IGNACIO"/>
    <s v="KAHUASANGO"/>
    <s v="REALPE"/>
    <d v="1955-09-25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CRA 2 N 24 A - 07 B/"/>
    <n v="3182775480"/>
    <s v="Urbana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3T00:00:00"/>
    <n v="4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795001"/>
    <s v="CC59795001"/>
    <s v="CARMEN"/>
    <s v="YADIRA"/>
    <s v="ESPINOZA"/>
    <s v="BOLANOS"/>
    <d v="1969-11-09T00:00:00"/>
    <n v="52"/>
    <n v="5"/>
    <s v="Adultez"/>
    <s v="Ninguno"/>
    <s v="Desplazamiento"/>
    <s v="Ninguno"/>
    <s v="Estudios Universitarios"/>
    <s v="Cotizante docente"/>
    <m/>
    <s v="Con discapacidad"/>
    <s v="Ninguna"/>
    <s v="PASTO"/>
    <s v="CL 8 BARRIO ALCAZAR"/>
    <n v="3116292124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48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1967"/>
    <s v="CC27431967"/>
    <s v="FLOR"/>
    <s v="DEL CARMEN"/>
    <s v="BENAVIDES"/>
    <s v="GARZON"/>
    <d v="1957-05-11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MZ 29 CS 25 VILLAFLOR II"/>
    <n v="3153658355"/>
    <s v="Urbana"/>
    <m/>
    <x v="0"/>
    <x v="11"/>
    <s v="NARIÑO"/>
    <x v="11"/>
    <x v="11"/>
    <x v="11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5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72128"/>
    <s v="CC27172128"/>
    <s v="BEATRIZ"/>
    <s v="ISABEL"/>
    <s v="CHAVES"/>
    <s v="DE DELGADO"/>
    <d v="1943-12-17T00:00:00"/>
    <n v="77"/>
    <n v="6"/>
    <s v="Persona mayor"/>
    <s v="Ninguno"/>
    <s v="Desplazamiento"/>
    <s v="Ninguno"/>
    <s v="Estudios Universitarios"/>
    <s v="Cotizante docente"/>
    <m/>
    <s v="Con discapacidad"/>
    <s v="Ninguna"/>
    <s v="PASTO"/>
    <s v="AQUINE 3 SECTOR 2 MZ E CASA 15 B/ AQUINE 3 SECTOR"/>
    <n v="3014282059"/>
    <s v="Urbana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30728227"/>
    <s v="CC30728227"/>
    <s v="LAURA"/>
    <s v="ELENA"/>
    <s v="BOLANOS"/>
    <s v="DELGADO"/>
    <d v="1952-04-17T00:00:00"/>
    <n v="69"/>
    <n v="6"/>
    <s v="Persona mayor"/>
    <s v="Ninguno"/>
    <s v="Desplazamiento"/>
    <s v="Ninguno"/>
    <s v="Estudios Universitarios"/>
    <s v="Sustituto Pensional"/>
    <m/>
    <s v="Con discapacidad"/>
    <s v="Ninguna"/>
    <s v="PASTO"/>
    <s v="CALLE 22 25-37 BARRIO FATIMA"/>
    <n v="3117767752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8840"/>
    <s v="CC30708840"/>
    <s v="ILIA"/>
    <s v="MAGOLA"/>
    <s v="GUERRERO"/>
    <s v="IBARRA"/>
    <d v="1956-06-04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6B N 32A-21"/>
    <n v="3147904598"/>
    <s v="Urbana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61709"/>
    <s v="CC12961709"/>
    <s v="JAIME"/>
    <s v="ENRIQUE"/>
    <s v="MORAN"/>
    <s v="UNIGARRO"/>
    <d v="1954-07-11T00:00:00"/>
    <n v="67"/>
    <n v="6"/>
    <s v="Persona mayor"/>
    <s v="Ninguno"/>
    <s v="Desplazamiento"/>
    <s v="Ninguno"/>
    <s v="Estudios Universitarios"/>
    <s v="Beneficiario"/>
    <m/>
    <s v="Con discapacidad"/>
    <s v="Ninguna"/>
    <s v="PASTO"/>
    <s v="Cra 42 #17-06 B/ El Dorado Edificio Belmonte apto."/>
    <n v="3166930266"/>
    <s v="Urbana"/>
    <m/>
    <x v="0"/>
    <x v="9"/>
    <s v="NARIÑO"/>
    <x v="9"/>
    <x v="9"/>
    <x v="9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79203"/>
    <s v="CC27479203"/>
    <s v="ALBA"/>
    <s v="DANEY"/>
    <s v="CASTILLO"/>
    <s v="MUNOZ"/>
    <d v="1955-12-30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MZ 20 CASA 12B B/SUMATAMBO"/>
    <n v="3016602798"/>
    <s v="Urbana"/>
    <m/>
    <x v="0"/>
    <x v="13"/>
    <s v="NARIÑO"/>
    <x v="13"/>
    <x v="13"/>
    <x v="13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2363"/>
    <s v="CC30722363"/>
    <s v="LUCIA"/>
    <s v="NONE "/>
    <s v="LOPEZ"/>
    <s v="ZAMBRANO"/>
    <d v="1962-01-10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CRA 14 No 4-70 B/ NUEVA COLOMBIA"/>
    <n v="3007616472"/>
    <s v="Urbana"/>
    <m/>
    <x v="0"/>
    <x v="9"/>
    <s v="NARIÑO"/>
    <x v="9"/>
    <x v="9"/>
    <x v="9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64794"/>
    <s v="CC12964794"/>
    <s v="LUIS"/>
    <s v="MIGUEL"/>
    <s v="ROSERO"/>
    <s v="THUMBER"/>
    <d v="1955-07-19T00:00:00"/>
    <n v="66"/>
    <n v="6"/>
    <s v="Persona mayor"/>
    <s v="Ninguno"/>
    <s v="Desplazamiento"/>
    <s v="Ninguno"/>
    <s v="Estudios Universitarios"/>
    <s v="Beneficiario"/>
    <m/>
    <s v="Con discapacidad"/>
    <s v="Ninguna"/>
    <s v="PASTO"/>
    <s v="CRA 22A N 9-20"/>
    <n v="3177816641"/>
    <s v="Urbana"/>
    <m/>
    <x v="0"/>
    <x v="7"/>
    <s v="NARIÑO"/>
    <x v="7"/>
    <x v="7"/>
    <x v="7"/>
    <s v="I10X"/>
    <m/>
    <m/>
    <m/>
    <s v="Hipertension esencial (primaria)"/>
    <s v="Procedimiento"/>
    <n v="1"/>
    <s v="00Q0000773"/>
    <s v="PAQUETE HIPERTENSION ARTERIAL SIN O CON ENFERMEDAD RENAL CRONICA ESTADIOS 1 - 2 - IPS ESPECIALIZADA"/>
    <d v="2022-02-03T00:00:00"/>
    <n v="6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9819581"/>
    <s v="CC59819581"/>
    <s v="CLAUDIA"/>
    <s v="LORENA"/>
    <s v="VELA"/>
    <s v="ZAMBRANO"/>
    <d v="1970-03-16T00:00:00"/>
    <n v="51"/>
    <n v="5"/>
    <s v="Adultez"/>
    <s v="Ninguno"/>
    <s v="Desplazamiento"/>
    <s v="Ninguno"/>
    <s v="Estudios Universitarios"/>
    <s v="Cotizante docente"/>
    <m/>
    <s v="Con discapacidad"/>
    <s v="Ninguna"/>
    <s v="PASTO"/>
    <s v="CRA 32A#1-28 PRIMAVERA B/"/>
    <n v="3136411262"/>
    <s v="Urbana"/>
    <m/>
    <x v="0"/>
    <x v="14"/>
    <s v="NARIÑO"/>
    <x v="14"/>
    <x v="14"/>
    <x v="14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9962"/>
    <s v="CC30719962"/>
    <s v="LUCIA"/>
    <s v="GUIHOMAR"/>
    <s v="MARTINEZ"/>
    <s v="DE PINTA"/>
    <d v="1961-06-12T00:00:00"/>
    <n v="60"/>
    <n v="6"/>
    <s v="Persona mayor"/>
    <s v="Ninguno"/>
    <s v="Desplazamiento"/>
    <s v="Ninguno"/>
    <s v="Estudios Universitarios"/>
    <s v="Cotizante docente"/>
    <m/>
    <s v="Con discapacidad"/>
    <s v="Ninguna"/>
    <s v="PASTO"/>
    <s v="CRA 18 d n 8 a s 15 b la paz"/>
    <n v="3205795905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2956163"/>
    <s v="CC12956163"/>
    <s v="ALVARO"/>
    <s v="EFRAIN"/>
    <s v="CORAL"/>
    <s v="ERAZO"/>
    <d v="1951-09-11T00:00:00"/>
    <n v="70"/>
    <n v="6"/>
    <s v="Persona mayor"/>
    <s v="Ninguno"/>
    <s v="Desplazamiento"/>
    <s v="Amenaza"/>
    <s v="Estudios Universitarios"/>
    <s v="Cotizante Pensionado"/>
    <m/>
    <s v="Con discapacidad"/>
    <s v="Ninguna"/>
    <s v="PASTO"/>
    <s v="BALCONES DE SAN JUAN TORRE F APTO 302"/>
    <n v="3177092367"/>
    <s v="Urbana"/>
    <m/>
    <x v="0"/>
    <x v="11"/>
    <s v="NARIÑO"/>
    <x v="11"/>
    <x v="11"/>
    <x v="11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44191"/>
    <s v="CC30744191"/>
    <s v="AURA"/>
    <s v="NELLY"/>
    <s v="BASTIDAS"/>
    <s v="MORA"/>
    <d v="1969-08-18T00:00:00"/>
    <n v="52"/>
    <n v="5"/>
    <s v="Adultez"/>
    <s v="Ninguno"/>
    <s v="Desplazamiento"/>
    <s v="Ninguno"/>
    <s v="Estudios Universitarios"/>
    <s v="Cotizante docente"/>
    <m/>
    <s v="Con discapacidad"/>
    <s v="Ninguna"/>
    <s v="PASTO"/>
    <s v="MZ 3 CASA 4 TAMASAGRA ETAPA I"/>
    <n v="3183206735"/>
    <s v="Urbana"/>
    <m/>
    <x v="0"/>
    <x v="11"/>
    <s v="NARIÑO"/>
    <x v="11"/>
    <x v="11"/>
    <x v="11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9T00:00:00"/>
    <n v="84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8724"/>
    <s v="CC5198724"/>
    <s v="GUILLERMO"/>
    <s v="EDMUNDO"/>
    <s v="DELGADO"/>
    <s v="SALAZAR"/>
    <d v="1942-12-30T00:00:00"/>
    <n v="78"/>
    <n v="6"/>
    <s v="Persona mayor"/>
    <s v="Ninguno"/>
    <s v="Desplazamiento"/>
    <s v="Ninguno"/>
    <s v="Estudios Universitarios"/>
    <s v="Cotizante docente"/>
    <m/>
    <s v="Con discapacidad"/>
    <s v="Ninguna"/>
    <s v="PASTO"/>
    <s v="CRA 32 # 7-12 VILLA AURORA B/"/>
    <n v="3006956343"/>
    <s v="Urbana"/>
    <m/>
    <x v="0"/>
    <x v="14"/>
    <s v="NARIÑO"/>
    <x v="14"/>
    <x v="14"/>
    <x v="14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1T00:00:00"/>
    <n v="840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56472"/>
    <s v="CC27156472"/>
    <s v="AURA"/>
    <s v="RITA"/>
    <s v="DELGADO"/>
    <s v="CALVACHE"/>
    <d v="1970-07-15T00:00:00"/>
    <n v="51"/>
    <n v="5"/>
    <s v="Adultez"/>
    <s v="Ninguno"/>
    <s v="Desplazamiento"/>
    <s v="Ninguno"/>
    <s v="Estudios Universitarios"/>
    <s v="Beneficiario"/>
    <m/>
    <s v="Con discapacidad"/>
    <s v="Ninguna"/>
    <s v="PASTO"/>
    <s v="CL 15 5-75 SANTA CLARA"/>
    <n v="3155461681"/>
    <s v="Urbana"/>
    <m/>
    <x v="0"/>
    <x v="12"/>
    <s v="NARIÑO"/>
    <x v="12"/>
    <x v="12"/>
    <x v="12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88284"/>
    <s v="CC12988284"/>
    <s v="JOSE"/>
    <s v="ANTONIO"/>
    <s v="RODRIGUEZ"/>
    <s v="ARAUJO"/>
    <d v="1966-04-21T00:00:00"/>
    <n v="55"/>
    <n v="5"/>
    <s v="Adultez"/>
    <s v="Ninguno"/>
    <s v="Desplazamiento"/>
    <s v="Ninguno"/>
    <s v="Estudios Universitarios"/>
    <s v="Cotizante docente"/>
    <m/>
    <s v="Con discapacidad"/>
    <s v="Ninguna"/>
    <s v="PASTO"/>
    <s v="CLL 20 No 11 - 67 B/FATIMA"/>
    <n v="3142051107"/>
    <s v="Urbana"/>
    <m/>
    <x v="0"/>
    <x v="8"/>
    <s v="NARIÑO"/>
    <x v="8"/>
    <x v="8"/>
    <x v="8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17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12035"/>
    <s v="CC5312035"/>
    <s v="DIEGO"/>
    <s v="MARINO"/>
    <s v="BASTIDAS"/>
    <s v="UNIGARRO"/>
    <d v="1956-11-04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CALLE 7 # 7-33 B/"/>
    <n v="3228832310"/>
    <s v="Urbana"/>
    <m/>
    <x v="0"/>
    <x v="8"/>
    <s v="NARIÑO"/>
    <x v="8"/>
    <x v="8"/>
    <x v="8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22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9292"/>
    <s v="CC12959292"/>
    <s v="ENRIQUE"/>
    <s v="NONE "/>
    <s v="ORTIZ"/>
    <s v="OSEJO"/>
    <d v="1952-10-22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CRA 2 No 19A-61 BARRIO TEJAR ETAPA IV"/>
    <n v="3178219801"/>
    <s v="Urbana"/>
    <m/>
    <x v="0"/>
    <x v="10"/>
    <s v="NARIÑO"/>
    <x v="10"/>
    <x v="10"/>
    <x v="10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4035"/>
    <s v="CC27074035"/>
    <s v="LUZ"/>
    <s v="FABIOLA"/>
    <s v="GOMEZ"/>
    <s v="DE URBANO"/>
    <d v="1947-06-23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9A N 5A-21 BERNAL"/>
    <n v="3156330606"/>
    <s v="Urbana"/>
    <m/>
    <x v="0"/>
    <x v="9"/>
    <s v="NARIÑO"/>
    <x v="9"/>
    <x v="9"/>
    <x v="9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62107"/>
    <s v="CC12962107"/>
    <s v="FRANCISCO"/>
    <s v="RENE"/>
    <s v="INSUASTY"/>
    <s v="SANSON"/>
    <d v="1955-05-19T00:00:00"/>
    <n v="66"/>
    <n v="6"/>
    <s v="Persona mayor"/>
    <s v="Ninguno"/>
    <s v="Desplazamiento"/>
    <s v="Ninguno"/>
    <s v="Estudios Universitarios"/>
    <s v="Beneficiario"/>
    <m/>
    <s v="Con discapacidad"/>
    <s v="Ninguna"/>
    <s v="PASTO"/>
    <s v="CRA 34A N 14-53 SAN IGNACIO"/>
    <n v="3002802634"/>
    <s v="Urbana"/>
    <m/>
    <x v="0"/>
    <x v="7"/>
    <s v="NARIÑO"/>
    <x v="7"/>
    <x v="7"/>
    <x v="7"/>
    <s v="I10X"/>
    <s v="N18X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0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3848"/>
    <s v="CC12953848"/>
    <s v="LUIS"/>
    <s v="GERARDO RAFAEL"/>
    <s v="ROSERO"/>
    <s v="LOPEZ"/>
    <d v="1946-10-16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VEREDA HORTEGA LAS COHAS MUP BUESACO"/>
    <n v="3113099329"/>
    <s v="Urbana"/>
    <m/>
    <x v="0"/>
    <x v="9"/>
    <s v="NARIÑO"/>
    <x v="9"/>
    <x v="9"/>
    <x v="9"/>
    <s v="I10X"/>
    <s v="N18X"/>
    <m/>
    <m/>
    <s v="Hipertension esencial (primaria)"/>
    <s v="Medicamento"/>
    <n v="1"/>
    <s v="34162-07"/>
    <s v="HIDROCLOROTIAZIDA 25 MG"/>
    <d v="2022-02-21T00:00:00"/>
    <n v="1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754618"/>
    <s v="CC12754618"/>
    <s v="JORGE"/>
    <s v="JAVIER"/>
    <s v="LOPEZ"/>
    <s v="MORA"/>
    <d v="1983-02-25T00:00:00"/>
    <n v="38"/>
    <n v="5"/>
    <s v="Adultez"/>
    <s v="Ninguno"/>
    <s v="Desplazamiento"/>
    <s v="Ninguno"/>
    <s v="Estudios Universitarios"/>
    <s v="Cotizante docente"/>
    <m/>
    <s v="Con discapacidad"/>
    <s v="Ninguna"/>
    <s v="PASTO"/>
    <s v="CALLE 16 N 31-57 SAN ANDRES"/>
    <n v="3166783650"/>
    <s v="Urbana"/>
    <m/>
    <x v="0"/>
    <x v="9"/>
    <s v="NARIÑO"/>
    <x v="9"/>
    <x v="9"/>
    <x v="9"/>
    <s v="I10X"/>
    <m/>
    <m/>
    <m/>
    <s v="Hipertension esencial (primaria)"/>
    <s v="Medicamento"/>
    <n v="1"/>
    <s v="34162-07"/>
    <s v="HIDROCLOROTIAZIDA 25 MG"/>
    <d v="2022-02-21T00:00:00"/>
    <n v="12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94154"/>
    <s v="CC27294154"/>
    <s v="MARIA"/>
    <s v="STELLA"/>
    <s v="ARTURO"/>
    <s v="RIVAS"/>
    <d v="1950-11-28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RA 15 N 10-36 SAN MIGUEL B/"/>
    <n v="3127578995"/>
    <s v="Urbana"/>
    <m/>
    <x v="0"/>
    <x v="9"/>
    <s v="NARIÑO"/>
    <x v="9"/>
    <x v="9"/>
    <x v="9"/>
    <s v="I10X"/>
    <s v="N18X"/>
    <m/>
    <m/>
    <s v="Hipertension esencial (primaria)"/>
    <s v="Medicamento"/>
    <n v="1"/>
    <s v="20025310-08"/>
    <s v="NIFEDIPINO 30 MG CAPSULAS DE LIBERACION CONTROLADA"/>
    <d v="2022-02-21T00:00:00"/>
    <n v="222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3078089"/>
    <s v="CC13078089"/>
    <s v="SILVIO"/>
    <s v="HENRY"/>
    <s v="SANCHEZ"/>
    <s v="DIAZ"/>
    <d v="1954-12-12T00:00:00"/>
    <n v="66"/>
    <n v="6"/>
    <s v="Persona mayor"/>
    <s v="Ninguno"/>
    <s v="Desplazamiento"/>
    <s v="Perdida de Bienes Muebles o Inmuebles"/>
    <s v="Estudios Universitarios"/>
    <s v="Cotizante docente"/>
    <m/>
    <s v="Con discapacidad"/>
    <s v="Ninguna"/>
    <s v="PASTO"/>
    <s v="PRADOS DEL NORTE B/"/>
    <n v="3188053667"/>
    <s v="Rural"/>
    <m/>
    <x v="0"/>
    <x v="9"/>
    <s v="NARIÑO"/>
    <x v="9"/>
    <x v="9"/>
    <x v="9"/>
    <s v="I10X"/>
    <s v="N18X"/>
    <m/>
    <m/>
    <s v="Hipertension esencial (primaria)"/>
    <s v="Medicamento"/>
    <n v="1"/>
    <s v="19963352-15"/>
    <s v="ATORVASTATINA 20 MG TABLETAS RECUBIERTAS"/>
    <d v="2022-02-21T00:00:00"/>
    <n v="4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6992296"/>
    <s v="CC36992296"/>
    <s v="SONIA"/>
    <s v="LUCY"/>
    <s v="ARGOTY"/>
    <s v="MEJIA"/>
    <d v="1957-03-15T00:00:00"/>
    <n v="64"/>
    <n v="6"/>
    <s v="Persona mayor"/>
    <s v="Ninguno"/>
    <s v="Desplazamiento"/>
    <s v="Ninguno"/>
    <s v="Estudios Universitarios"/>
    <s v="Cotizante Pensionado"/>
    <m/>
    <s v="Con discapacidad"/>
    <s v="Ninguna"/>
    <s v="PASTO"/>
    <s v="Carrera 34 No 12-20 B/ La Aurora"/>
    <n v="3206752450"/>
    <s v="Urbana"/>
    <m/>
    <x v="0"/>
    <x v="15"/>
    <s v="NARIÑO"/>
    <x v="15"/>
    <x v="15"/>
    <x v="15"/>
    <s v="I10X"/>
    <s v="N18X"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2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5869"/>
    <s v="CC12965869"/>
    <s v="LUIS"/>
    <s v="FELIPE"/>
    <s v="OCANA"/>
    <s v="YARPAZ"/>
    <d v="1958-08-27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CRA 20 No 13-07"/>
    <n v="3186385424"/>
    <s v="Urbana"/>
    <m/>
    <x v="0"/>
    <x v="9"/>
    <s v="NARIÑO"/>
    <x v="9"/>
    <x v="9"/>
    <x v="9"/>
    <s v="I10X"/>
    <s v="N18X"/>
    <m/>
    <m/>
    <s v="Hipertension esencial (primaria)"/>
    <s v="Procedimiento"/>
    <n v="1"/>
    <n v="1881305"/>
    <s v="ECOGRAFIA DE ABDOMEN SUPERIOR ( HIGADO - PANCREAS - VIAS BILIARES - RIÃƒÂ‘ONES - BAZO Y GRANDES VASOS )"/>
    <d v="2022-02-03T00:00:00"/>
    <n v="21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22728"/>
    <s v="CC27422728"/>
    <s v="ALBA"/>
    <s v="NELLY"/>
    <s v="RUALES"/>
    <s v="DE CABRERA"/>
    <d v="1948-09-12T00:00:00"/>
    <n v="73"/>
    <n v="6"/>
    <s v="Persona mayor"/>
    <s v="Ninguno"/>
    <s v="Desplazamiento"/>
    <s v="Desplazamiento forzado"/>
    <s v="Estudios Universitarios"/>
    <s v="Beneficiario"/>
    <m/>
    <s v="Con discapacidad"/>
    <s v="Ninguna"/>
    <s v="PASTO"/>
    <s v="VEREDA OBANDO"/>
    <n v="3206855700"/>
    <s v="Urbana"/>
    <m/>
    <x v="0"/>
    <x v="13"/>
    <s v="NARIÑO"/>
    <x v="13"/>
    <x v="13"/>
    <x v="13"/>
    <s v="I10X"/>
    <s v="N18X"/>
    <m/>
    <m/>
    <s v="Hipertension esencial (primaria)"/>
    <s v="Procedimiento"/>
    <n v="1"/>
    <n v="1890205"/>
    <s v="CONSULTA DE PRIMERA VEZ POR ENFERMERIA"/>
    <d v="2022-02-22T00:00:00"/>
    <n v="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57582"/>
    <s v="CC5257582"/>
    <s v="EDILBERTO"/>
    <s v="ALFONSO"/>
    <s v="ERAZO"/>
    <s v="MORA"/>
    <d v="1952-03-07T00:00:00"/>
    <n v="69"/>
    <n v="6"/>
    <s v="Persona mayor"/>
    <s v="Ninguno"/>
    <s v="Desplazamiento"/>
    <s v="Ninguno"/>
    <s v="Estudios Universitarios"/>
    <s v="Beneficiario"/>
    <m/>
    <s v="Con discapacidad"/>
    <s v="Ninguna"/>
    <s v="PASTO"/>
    <s v="CL. 24 # 15-02 INT 28 RINCON DEL PARAISO"/>
    <n v="3155623902"/>
    <s v="Urbana"/>
    <m/>
    <x v="0"/>
    <x v="13"/>
    <s v="NARIÑO"/>
    <x v="13"/>
    <x v="13"/>
    <x v="13"/>
    <s v="I10X"/>
    <m/>
    <m/>
    <m/>
    <s v="Hipertension esencial (primaria)"/>
    <s v="Medicamento"/>
    <n v="1"/>
    <s v="34162-09"/>
    <s v="HIDROCLOROTIAZIDA 25 MG"/>
    <d v="2022-02-22T00:00:00"/>
    <n v="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297202"/>
    <s v="CC5297202"/>
    <s v="SEGUNDO"/>
    <s v="JORGE"/>
    <s v="URBANO"/>
    <s v="MUÑOZ"/>
    <d v="1946-01-16T00:00:00"/>
    <n v="75"/>
    <n v="6"/>
    <s v="Persona mayor"/>
    <s v="Ninguno"/>
    <s v="Desplazamiento"/>
    <s v="Ninguno"/>
    <s v="Estudios Universitarios"/>
    <s v="Beneficiario"/>
    <m/>
    <s v="Con discapacidad"/>
    <s v="Ninguna"/>
    <s v="PASTO"/>
    <s v="CALLE 19A N.5A-21 BERNAL"/>
    <n v="3156330606"/>
    <s v="Urbana"/>
    <m/>
    <x v="0"/>
    <x v="13"/>
    <s v="NARIÑO"/>
    <x v="13"/>
    <x v="13"/>
    <x v="13"/>
    <s v="I10X"/>
    <s v="N18X"/>
    <m/>
    <m/>
    <s v="Hipertension esencial (primaria)"/>
    <s v="Medicamento"/>
    <n v="1"/>
    <s v="20035947-13"/>
    <s v="PRAZED Â® 20MG CAPSULAS"/>
    <d v="2022-02-22T00:00:00"/>
    <n v="1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9200980"/>
    <s v="CC19200980"/>
    <s v="LUIS"/>
    <s v="GERARDO"/>
    <s v="PEREZ"/>
    <s v="NOAP"/>
    <d v="1953-02-26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RA 40 A N 19 A 10 EDIFICIO LA ARBOLEDA MORASURCO"/>
    <n v="3133499414"/>
    <s v="Urbana"/>
    <m/>
    <x v="0"/>
    <x v="13"/>
    <s v="NARIÑO"/>
    <x v="13"/>
    <x v="13"/>
    <x v="13"/>
    <s v="I10X"/>
    <m/>
    <m/>
    <m/>
    <s v="Hipertension esencial (primaria)"/>
    <s v="Medicamento"/>
    <n v="1"/>
    <s v="20062603-22"/>
    <s v="TENSOFARÂ® 50 MG TABLETAS"/>
    <d v="2022-02-22T00:00:00"/>
    <n v="1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191646"/>
    <s v="CC5191646"/>
    <s v="CARLOS"/>
    <s v="ALBERTO"/>
    <s v="ENRIQUEZ"/>
    <s v="NOAP"/>
    <d v="1926-08-04T00:00:00"/>
    <n v="95"/>
    <n v="6"/>
    <s v="Persona mayor"/>
    <s v="Ninguno"/>
    <s v="Desplazamiento"/>
    <s v="Ninguno"/>
    <s v="Estudios Universitarios"/>
    <s v="Beneficiario"/>
    <m/>
    <s v="Con discapacidad"/>
    <s v="Ninguna"/>
    <s v="PASTO"/>
    <s v="CALLE 9 N. 23-37 OBRERO"/>
    <n v="7232308"/>
    <s v="Urbana"/>
    <m/>
    <x v="0"/>
    <x v="11"/>
    <s v="NARIÑO"/>
    <x v="11"/>
    <x v="11"/>
    <x v="11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7T00:00:00"/>
    <n v="22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8155"/>
    <s v="CC27068155"/>
    <s v="MARIA"/>
    <s v="ELENA"/>
    <s v="CALVACHE"/>
    <s v="CASTRO"/>
    <d v="1942-06-07T00:00:00"/>
    <n v="79"/>
    <n v="6"/>
    <s v="Persona mayor"/>
    <s v="Ninguno"/>
    <s v="Desplazamiento"/>
    <s v="Ninguno"/>
    <s v="Estudios Universitarios"/>
    <s v="Cotizante docente"/>
    <m/>
    <s v="Con discapacidad"/>
    <s v="Ninguna"/>
    <s v="PASTO"/>
    <s v="AQUINE III SECTOR 2 OFICINA 12"/>
    <n v="3188313982"/>
    <s v="Urbana"/>
    <m/>
    <x v="0"/>
    <x v="12"/>
    <s v="NARIÑO"/>
    <x v="12"/>
    <x v="12"/>
    <x v="12"/>
    <s v="I10X"/>
    <s v="E119"/>
    <s v="N18X"/>
    <m/>
    <s v="Hipertension esencial (primaria)"/>
    <s v="Procedimiento"/>
    <n v="1"/>
    <s v="00Q0000774"/>
    <s v="PAQUETE DIABETES MELLITUS SIN O CON ENFERMEDAD RENAL CRONICA ESTADIOS 1 - 2 - IPS ESPECIALIZADA"/>
    <d v="2022-02-28T00:00:00"/>
    <n v="62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2957673"/>
    <s v="CC12957673"/>
    <s v="EDGAR"/>
    <s v="HENRY"/>
    <s v="TORRES"/>
    <s v="PALMA"/>
    <d v="1951-10-08T00:00:00"/>
    <n v="70"/>
    <n v="6"/>
    <s v="Persona mayor"/>
    <s v="Ninguno"/>
    <s v="Desplazamiento"/>
    <s v="Ninguno"/>
    <s v="Estudios Universitarios"/>
    <s v="Cotizante Pensionado"/>
    <m/>
    <s v="Con discapacidad"/>
    <s v="Ninguna"/>
    <s v="PASTO"/>
    <s v="CLL 10 N 26-251LA AURORA"/>
    <n v="3155403199"/>
    <s v="Urbana"/>
    <m/>
    <x v="0"/>
    <x v="11"/>
    <s v="NARIÑO"/>
    <x v="11"/>
    <x v="11"/>
    <x v="11"/>
    <s v="I10X"/>
    <m/>
    <m/>
    <m/>
    <s v="Hipertension esencial (primaria)"/>
    <s v="Medicamento"/>
    <n v="1"/>
    <s v="35662-18"/>
    <s v="ACIDO FOLICO TABLETAS 1 MG."/>
    <d v="2022-02-16T00:00:00"/>
    <n v="3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25639"/>
    <s v="CC30725639"/>
    <s v="MARIA"/>
    <s v="DEL SOCORRO"/>
    <s v="DELGADO"/>
    <s v="PATIÑO"/>
    <d v="1962-10-04T00:00:00"/>
    <n v="59"/>
    <n v="5"/>
    <s v="Adultez"/>
    <s v="Ninguno"/>
    <s v="Desplazamiento"/>
    <s v="Ninguno"/>
    <s v="Estudios Universitarios"/>
    <s v="Beneficiario"/>
    <m/>
    <s v="Con discapacidad"/>
    <s v="Ninguna"/>
    <s v="PASTO"/>
    <s v="Cra 19A# 27A-10 B/ Condominio Torres de Aquine"/>
    <n v="7371367"/>
    <s v="Urbana"/>
    <m/>
    <x v="0"/>
    <x v="11"/>
    <s v="NARIÑO"/>
    <x v="11"/>
    <x v="11"/>
    <x v="11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3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5629"/>
    <s v="CC5195629"/>
    <s v="JOSE"/>
    <s v="AUGUSTO"/>
    <s v="CALVACHE"/>
    <s v="GUERRERO"/>
    <d v="1938-02-08T00:00:00"/>
    <n v="83"/>
    <n v="6"/>
    <s v="Persona mayor"/>
    <s v="Ninguno"/>
    <s v="Desplazamiento"/>
    <s v="Ninguno"/>
    <s v="Estudios Universitarios"/>
    <s v="Cotizante Pensionado"/>
    <m/>
    <s v="Con discapacidad"/>
    <s v="Ninguna"/>
    <s v="PASTO"/>
    <s v="CRA 35 # 17-67 APTO 402 ED SHARA"/>
    <n v="3007569615"/>
    <s v="Urbana"/>
    <m/>
    <x v="0"/>
    <x v="11"/>
    <s v="NARIÑO"/>
    <x v="11"/>
    <x v="11"/>
    <x v="11"/>
    <s v="I10X"/>
    <s v="N18X"/>
    <m/>
    <m/>
    <s v="Hipertension esencial (primaria)"/>
    <s v="Medicamento"/>
    <n v="1"/>
    <s v="20080792-20"/>
    <s v="SULFATO FERROSO 300 MG TABLETAS RECUBIERTAS"/>
    <d v="2022-02-16T00:00:00"/>
    <n v="3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3812"/>
    <s v="CC30733812"/>
    <s v="MELBA"/>
    <s v="CLARA"/>
    <s v="ADARME"/>
    <s v="ORDOÑEZ"/>
    <d v="1966-03-30T00:00:00"/>
    <n v="55"/>
    <n v="5"/>
    <s v="Adultez"/>
    <s v="Ninguno"/>
    <s v="Desplazamiento"/>
    <s v="Ninguno"/>
    <s v="Estudios Universitarios"/>
    <s v="Cotizante docente"/>
    <m/>
    <s v="Con discapacidad"/>
    <s v="Ninguna"/>
    <s v="PASTO"/>
    <s v="MZ 25 CASA No 7 QUINTAS DE SAN PEDRO"/>
    <n v="3117346836"/>
    <s v="Urbana"/>
    <m/>
    <x v="0"/>
    <x v="14"/>
    <s v="NARIÑO"/>
    <x v="14"/>
    <x v="14"/>
    <x v="14"/>
    <s v="I10X"/>
    <s v="N18X"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44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90985"/>
    <s v="CC98390985"/>
    <s v="EVAR"/>
    <s v="HERNANDO"/>
    <s v="MELO"/>
    <s v="BAEZ"/>
    <d v="1975-07-03T00:00:00"/>
    <n v="46"/>
    <n v="5"/>
    <s v="Adultez"/>
    <s v="Ninguno"/>
    <s v="Desplazamiento"/>
    <s v="Ninguno"/>
    <s v="Estudios Universitarios"/>
    <s v="Cotizante docente"/>
    <m/>
    <s v="Con discapacidad"/>
    <s v="Ninguna"/>
    <s v="PASTO"/>
    <s v="CALLE ANZUATEGUI"/>
    <n v="3164033744"/>
    <s v="Urbana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4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41381631"/>
    <s v="CC41381631"/>
    <s v="JULIA"/>
    <s v="JOSEFINA"/>
    <s v="PATINO"/>
    <s v="VILLOTA"/>
    <d v="1947-06-19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0 # 40-69 Edifici San Fernando B/ Avenida"/>
    <n v="3002001843"/>
    <s v="Urbana"/>
    <m/>
    <x v="0"/>
    <x v="7"/>
    <s v="NARIÑO"/>
    <x v="7"/>
    <x v="7"/>
    <x v="7"/>
    <s v="I10X"/>
    <m/>
    <m/>
    <m/>
    <s v="Hipertension esencial (primaria)"/>
    <s v="Medicamento"/>
    <n v="1"/>
    <s v="19942545-01"/>
    <s v="CALCITRIOL 0.5 MCG"/>
    <d v="2022-02-07T00:00:00"/>
    <n v="3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1639"/>
    <s v="CC5201639"/>
    <s v="EDGAR"/>
    <s v="ANTONIO"/>
    <s v="ORTIZ"/>
    <s v="FLOREZ"/>
    <d v="1944-09-19T00:00:00"/>
    <n v="77"/>
    <n v="6"/>
    <s v="Persona mayor"/>
    <s v="Ninguno"/>
    <s v="Desplazamiento"/>
    <s v="Ninguno"/>
    <s v="Estudios Universitarios"/>
    <s v="Cotizante docente"/>
    <m/>
    <s v="Con discapacidad"/>
    <s v="Ninguna"/>
    <s v="PASTO"/>
    <s v="CRA. 33 2-48 PASTO castillo de norte mz b sa 13"/>
    <n v="3217532644"/>
    <s v="Urbana"/>
    <m/>
    <x v="0"/>
    <x v="7"/>
    <s v="NARIÑO"/>
    <x v="7"/>
    <x v="7"/>
    <x v="7"/>
    <s v="I10X"/>
    <m/>
    <m/>
    <m/>
    <s v="Hipertension esencial (primaria)"/>
    <s v="Procedimiento"/>
    <n v="1"/>
    <n v="1903895"/>
    <s v="CREATININA EN SUERO U OTROS FLUIDOS"/>
    <d v="2022-02-01T00:00:00"/>
    <n v="167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9580045"/>
    <s v="CC29580045"/>
    <s v="LISBETH"/>
    <s v="NONE "/>
    <s v="RIVERA"/>
    <s v="GIRALDO"/>
    <d v="1938-01-04T00:00:00"/>
    <n v="83"/>
    <n v="6"/>
    <s v="Persona mayor"/>
    <s v="Ninguno"/>
    <s v="Desplazamiento"/>
    <s v="Ninguno"/>
    <s v="Estudios Universitarios"/>
    <s v="Cotizante Pensionado"/>
    <m/>
    <s v="Con discapacidad"/>
    <s v="Ninguna"/>
    <s v="PASTO"/>
    <s v="VEREDA POTOCI"/>
    <n v="3104560633"/>
    <s v="Rural"/>
    <m/>
    <x v="0"/>
    <x v="7"/>
    <s v="NARIÑO"/>
    <x v="7"/>
    <x v="7"/>
    <x v="7"/>
    <s v="I10X"/>
    <s v="N18X"/>
    <m/>
    <m/>
    <s v="Hipertension esencial (primaria)"/>
    <s v="Procedimiento"/>
    <n v="1"/>
    <n v="1903815"/>
    <s v="COLESTEROL DE ALTA DENSIDAD"/>
    <d v="2022-02-01T00:00:00"/>
    <n v="1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73428"/>
    <s v="CC12973428"/>
    <s v="EDUARDO"/>
    <s v="MANUEL"/>
    <s v="ARGOTI"/>
    <s v="VALLEJO"/>
    <d v="1960-04-15T00:00:00"/>
    <n v="61"/>
    <n v="6"/>
    <s v="Persona mayor"/>
    <s v="Ninguno"/>
    <s v="Desplazamiento"/>
    <s v="Ninguno"/>
    <s v="Estudios Universitarios"/>
    <s v="Beneficiario"/>
    <m/>
    <s v="Con discapacidad"/>
    <s v="Ninguna"/>
    <s v="PASTO"/>
    <s v="VEREDA SANTA ROSA"/>
    <n v="3154677352"/>
    <s v="Urbana"/>
    <m/>
    <x v="0"/>
    <x v="7"/>
    <s v="NARIÑO"/>
    <x v="7"/>
    <x v="7"/>
    <x v="7"/>
    <s v="I10X"/>
    <m/>
    <m/>
    <m/>
    <s v="Hipertension esencial (primaria)"/>
    <s v="Procedimiento"/>
    <n v="1"/>
    <n v="1903816"/>
    <s v="COLESTEROL DE BAJA DENSIDAD SEMIAUTOMATIZADO"/>
    <d v="2022-02-01T00:00:00"/>
    <n v="1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526641"/>
    <s v="CC27526641"/>
    <s v="MARIA"/>
    <s v="LIGIA"/>
    <s v="CALVACHE"/>
    <s v="DE ZAMBRANO"/>
    <d v="1935-04-13T00:00:00"/>
    <n v="86"/>
    <n v="6"/>
    <s v="Persona mayor"/>
    <s v="Ninguno"/>
    <s v="Desplazamiento"/>
    <s v="Ninguno"/>
    <s v="Estudios Universitarios"/>
    <s v="Beneficiario"/>
    <m/>
    <s v="Con discapacidad"/>
    <s v="Ninguna"/>
    <s v="PASTO"/>
    <s v="CLL 14 No 16 - 30 B/JULIAN BUCHELI"/>
    <n v="3177299736"/>
    <s v="Urbana"/>
    <m/>
    <x v="0"/>
    <x v="7"/>
    <s v="NARIÑO"/>
    <x v="7"/>
    <x v="7"/>
    <x v="7"/>
    <s v="I10X"/>
    <m/>
    <m/>
    <m/>
    <s v="Hipertension esencial (primaria)"/>
    <s v="Procedimiento"/>
    <n v="1"/>
    <n v="1907106"/>
    <s v="UROANALISIS"/>
    <d v="2022-02-01T00:00:00"/>
    <n v="35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7903"/>
    <s v="CC30707903"/>
    <s v="ZENEYDA"/>
    <s v="DEL SOCORRO"/>
    <s v="DIAZ"/>
    <s v="ERAZO"/>
    <d v="1956-04-18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CALLE 6 # 4-36 B/INDUSTRIAL-SAMANIEGO"/>
    <n v="3128081334"/>
    <s v="Urbana"/>
    <m/>
    <x v="0"/>
    <x v="7"/>
    <s v="NARIÑO"/>
    <x v="7"/>
    <x v="7"/>
    <x v="7"/>
    <s v="I10X"/>
    <m/>
    <m/>
    <m/>
    <s v="Hipertension esencial (primaria)"/>
    <s v="Procedimiento"/>
    <n v="1"/>
    <n v="1903868"/>
    <s v="TRIGLICERIDOS"/>
    <d v="2022-02-01T00:00:00"/>
    <n v="6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09504"/>
    <s v="CC5309504"/>
    <s v="FABIO"/>
    <s v="EDUARDO"/>
    <s v="GUERRERO"/>
    <s v="GUEVARA"/>
    <d v="1955-07-10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SUMATAMBO 2000 BLOQUE 2 APTO 202"/>
    <n v="3105036058"/>
    <s v="Urbana"/>
    <m/>
    <x v="0"/>
    <x v="7"/>
    <s v="NARIÑO"/>
    <x v="7"/>
    <x v="7"/>
    <x v="7"/>
    <s v="I10X"/>
    <s v="N18X"/>
    <m/>
    <m/>
    <s v="Hipertension esencial (primaria)"/>
    <s v="Procedimiento"/>
    <n v="1"/>
    <n v="1903818"/>
    <s v="COLESTEROL TOTAL"/>
    <d v="2022-02-01T00:00:00"/>
    <n v="168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6993892"/>
    <s v="CC36993892"/>
    <s v="ELDA"/>
    <s v="ANITA DEL SOCORRO"/>
    <s v="ARTEAGA"/>
    <s v="NARVAEZ"/>
    <d v="1955-07-08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CL 21 No 10 - 05 PARQUE BOLIVAR"/>
    <n v="7218648"/>
    <s v="Urbana"/>
    <m/>
    <x v="0"/>
    <x v="7"/>
    <s v="NARIÑO"/>
    <x v="7"/>
    <x v="7"/>
    <x v="7"/>
    <s v="I10X"/>
    <s v="N18X"/>
    <m/>
    <m/>
    <s v="Hipertension esencial (primaria)"/>
    <s v="Procedimiento"/>
    <n v="1"/>
    <n v="1903841"/>
    <s v="GLUCOSA EN SUERO U OTRO FLUIDO DIFERENTE A ORINA"/>
    <d v="2022-02-01T00:00:00"/>
    <n v="2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75166"/>
    <s v="CC27275166"/>
    <s v="LIDIA"/>
    <s v="DEL SOCORRO"/>
    <s v="ORTEGA"/>
    <s v="MELENDEZ"/>
    <d v="1958-12-02T00:00:00"/>
    <n v="62"/>
    <n v="6"/>
    <s v="Persona mayor"/>
    <s v="Ninguno"/>
    <s v="Desplazamiento"/>
    <s v="Ninguno"/>
    <s v="Estudios Universitarios"/>
    <s v="Cotizante docente"/>
    <m/>
    <s v="Con discapacidad"/>
    <s v="Ninguna"/>
    <s v="PASTO"/>
    <s v="CRA 19A No 27A-10 Condominio TORRE DE AQUINE"/>
    <n v="3117931520"/>
    <s v="Urbana"/>
    <m/>
    <x v="0"/>
    <x v="7"/>
    <s v="NARIÑO"/>
    <x v="7"/>
    <x v="7"/>
    <x v="7"/>
    <s v="I10X"/>
    <m/>
    <m/>
    <m/>
    <s v="Hipertension esencial (primaria)"/>
    <s v="Procedimiento"/>
    <n v="1"/>
    <n v="1904902"/>
    <s v="HORMONA ESTIMULANTE DEL TIROIDES"/>
    <d v="2022-02-01T00:00:00"/>
    <n v="92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90751"/>
    <s v="CC27190751"/>
    <s v="FLOR"/>
    <s v="ALBA"/>
    <s v="MARTINEZ"/>
    <s v="RODRIGUEZ"/>
    <d v="1979-08-27T00:00:00"/>
    <n v="42"/>
    <n v="5"/>
    <s v="Adultez"/>
    <s v="Ninguno"/>
    <s v="Desplazamiento"/>
    <s v="Ninguno"/>
    <s v="Estudios Universitarios"/>
    <s v="Beneficiario"/>
    <m/>
    <s v="Con discapacidad"/>
    <s v="Ninguna"/>
    <s v="PASTO"/>
    <s v="CRA 34 No 7-47 SAN VICENTE"/>
    <n v="3207792445"/>
    <s v="Urbana"/>
    <m/>
    <x v="0"/>
    <x v="7"/>
    <s v="NARIÑO"/>
    <x v="7"/>
    <x v="7"/>
    <x v="7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2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1189"/>
    <s v="CC12961189"/>
    <s v="BERNARDO"/>
    <s v="NONE "/>
    <s v="RIVAS"/>
    <s v="MARTINEZ"/>
    <d v="1954-05-20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RA 17B No 21A-51 BARRIO EL PRADO"/>
    <n v="3155621951"/>
    <s v="Urbana"/>
    <m/>
    <x v="0"/>
    <x v="7"/>
    <s v="NARIÑO"/>
    <x v="7"/>
    <x v="7"/>
    <x v="7"/>
    <s v="I10X"/>
    <s v="E119"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1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6299"/>
    <s v="CC12966299"/>
    <s v="JESUS"/>
    <s v="ANTONIO"/>
    <s v="IBARRA"/>
    <s v="MARTINEZ"/>
    <d v="1958-12-12T00:00:00"/>
    <n v="62"/>
    <n v="6"/>
    <s v="Persona mayor"/>
    <s v="Ninguno"/>
    <s v="Desplazamiento"/>
    <s v="Ninguno"/>
    <s v="Estudios Universitarios"/>
    <s v="Cotizante docente"/>
    <m/>
    <s v="Con discapacidad"/>
    <s v="Ninguna"/>
    <s v="PASTO"/>
    <s v="Condominio villa vergel bloque D1 apto 516 B/ Cond"/>
    <n v="3008578168"/>
    <s v="Urbana"/>
    <m/>
    <x v="0"/>
    <x v="16"/>
    <s v="NARIÑO"/>
    <x v="16"/>
    <x v="16"/>
    <x v="16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19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1904"/>
    <s v="CC30721904"/>
    <s v="AURA"/>
    <s v="LUPE"/>
    <s v="TORRES"/>
    <s v="GUERRERO"/>
    <d v="1956-02-18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Carr23 - N 11_03 B/ Santiago"/>
    <n v="3166425251"/>
    <s v="Urbana"/>
    <m/>
    <x v="0"/>
    <x v="8"/>
    <s v="NARIÑO"/>
    <x v="8"/>
    <x v="8"/>
    <x v="8"/>
    <s v="I10X"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85455"/>
    <s v="CC27485455"/>
    <s v="CARMEN"/>
    <s v="NONE "/>
    <s v="ARGOTY"/>
    <s v="NOAP"/>
    <d v="1941-07-01T00:00:00"/>
    <n v="80"/>
    <n v="6"/>
    <s v="Persona mayor"/>
    <s v="Ninguno"/>
    <s v="Desplazamiento"/>
    <s v="Ninguno"/>
    <s v="Estudios Universitarios"/>
    <s v="Beneficiario"/>
    <m/>
    <s v="Con discapacidad"/>
    <s v="Ninguna"/>
    <s v="PASTO"/>
    <s v="CRA 21A No. 8-10 V.LUCIA B/"/>
    <n v="3175200786"/>
    <s v="Urbana"/>
    <m/>
    <x v="0"/>
    <x v="16"/>
    <s v="NARIÑO"/>
    <x v="16"/>
    <x v="16"/>
    <x v="16"/>
    <s v="I10X"/>
    <s v="E119"/>
    <s v="N18X"/>
    <m/>
    <s v="Hipertension esencial (primaria)"/>
    <s v="Procedimiento"/>
    <n v="1"/>
    <s v="00Q0000773"/>
    <s v="PAQUETE HIPERTENSION ARTERIAL SIN O CON ENFERMEDAD RENAL CRONICA ESTADIOS 1 - 2 - IPS ESPECIALIZADA"/>
    <d v="2022-02-01T00:00:00"/>
    <n v="82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07328"/>
    <s v="CC5307328"/>
    <s v="JOSE"/>
    <s v="JULIAN"/>
    <s v="ORTEGA"/>
    <s v="MUNOZ"/>
    <d v="1948-04-06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CLL 16No 32 - 63 B/SAN ANDRES"/>
    <n v="3106228753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3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66859521"/>
    <s v="CC66859521"/>
    <s v="KAREND"/>
    <s v="NAYIVHE"/>
    <s v="LOPEZ Y LOPEZ"/>
    <s v="GUERRERO"/>
    <d v="1973-06-24T00:00:00"/>
    <n v="48"/>
    <n v="5"/>
    <s v="Adultez"/>
    <s v="Ninguno"/>
    <s v="Desplazamiento"/>
    <s v="Ninguno"/>
    <s v="Estudios Universitarios"/>
    <s v="Cotizante docente"/>
    <m/>
    <s v="Con discapacidad"/>
    <s v="Ninguna"/>
    <s v="PASTO"/>
    <s v="CRRA 16 # 15-38 B/AIRE LIBRE ED. NORUEGA APTO 201"/>
    <n v="3128439443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9T00:00:00"/>
    <n v="3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57888"/>
    <s v="CC5257888"/>
    <s v="ANTONIO"/>
    <s v="HERMINSUL"/>
    <s v="BASTIDAS"/>
    <s v="ANDRADE"/>
    <d v="1955-06-13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MZ 12 CS 3 VILLA DOCENTE"/>
    <n v="3233275483"/>
    <s v="Urbana"/>
    <m/>
    <x v="0"/>
    <x v="8"/>
    <s v="NARIÑO"/>
    <x v="8"/>
    <x v="8"/>
    <x v="8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2850"/>
    <s v="CC30702850"/>
    <s v="BETTY"/>
    <s v="CECILIA"/>
    <s v="DELGADO"/>
    <s v="MUNOZ"/>
    <d v="1951-12-10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CRA 17 N 11-02 BARRIO ATAHUALPA"/>
    <n v="3162987748"/>
    <s v="Urbana"/>
    <m/>
    <x v="0"/>
    <x v="7"/>
    <s v="NARIÑO"/>
    <x v="7"/>
    <x v="7"/>
    <x v="7"/>
    <m/>
    <m/>
    <m/>
    <m/>
    <s v="Hipertension esencial (primaria)"/>
    <s v="Procedimiento"/>
    <n v="1"/>
    <n v="1903706"/>
    <s v="VITAMINA D 25 HIDROXI TOTAL [D2 - D3] [CALCIFEROL]"/>
    <d v="2022-02-01T00:00:00"/>
    <n v="38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3549"/>
    <s v="CC30723549"/>
    <s v="CIELO"/>
    <s v="DEL ROSARIO"/>
    <s v="VILLOTA"/>
    <s v="YELA"/>
    <d v="1962-02-28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CRA 24A # 8-44 B/OBRERO"/>
    <n v="3192945515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98390292"/>
    <s v="CC98390292"/>
    <s v="CARLOS"/>
    <s v="GERMAN"/>
    <s v="NARVAEZ"/>
    <s v="ARTEAGA"/>
    <d v="1975-05-03T00:00:00"/>
    <n v="46"/>
    <n v="5"/>
    <s v="Adultez"/>
    <s v="Ninguno"/>
    <s v="Desplazamiento"/>
    <s v="Ninguno"/>
    <s v="Estudios Universitarios"/>
    <s v="Cotizante docente"/>
    <m/>
    <s v="Con discapacidad"/>
    <s v="Ninguna"/>
    <s v="PASTO"/>
    <s v="Manzana 28 casa 22 Barrio Coraz?e Jes? B/"/>
    <n v="310429192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2039"/>
    <s v="CC27072039"/>
    <s v="ANA"/>
    <s v="LUPE"/>
    <s v="DAVID"/>
    <s v="HINESTROSA"/>
    <d v="1945-10-02T00:00:00"/>
    <n v="76"/>
    <n v="6"/>
    <s v="Persona mayor"/>
    <s v="Ninguno"/>
    <s v="Desplazamiento"/>
    <s v="Ninguno"/>
    <s v="Estudios Universitarios"/>
    <s v="Cotizante docente"/>
    <m/>
    <s v="Con discapacidad"/>
    <s v="Ninguna"/>
    <s v="PASTO"/>
    <s v="CRA 32A 5OESTE 12 BARRIO BOSQUE"/>
    <n v="3155940193"/>
    <s v="Urbana"/>
    <m/>
    <x v="0"/>
    <x v="12"/>
    <s v="NARIÑO"/>
    <x v="12"/>
    <x v="12"/>
    <x v="12"/>
    <m/>
    <m/>
    <m/>
    <m/>
    <s v="Hipertension esencial (primaria)"/>
    <s v="Procedimiento"/>
    <n v="1"/>
    <n v="1890366"/>
    <s v="CONSULTA DE CONTROL O DE SEGUIMIENTO POR ESPECIALISTA EN MEDICINA INTERNA"/>
    <d v="2022-02-03T00:00:00"/>
    <n v="3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87470822"/>
    <s v="CC87470822"/>
    <s v="JAIRO"/>
    <s v="ALEXANDER"/>
    <s v="MONCAYO"/>
    <s v="RENGIFO"/>
    <d v="1965-07-28T00:00:00"/>
    <n v="56"/>
    <n v="5"/>
    <s v="Adultez"/>
    <s v="Ninguno"/>
    <s v="Desplazamiento"/>
    <s v="Ninguno"/>
    <s v="Estudios Universitarios"/>
    <s v="Cotizante Pensionado"/>
    <m/>
    <s v="Con discapacidad"/>
    <s v="Ninguna"/>
    <s v="PASTO"/>
    <s v="CONDOMINIO AGUALONGO II B/ Condominio Agualongo II"/>
    <n v="3146886505"/>
    <s v="Urbana"/>
    <m/>
    <x v="0"/>
    <x v="9"/>
    <s v="NARIÑO"/>
    <x v="9"/>
    <x v="9"/>
    <x v="9"/>
    <m/>
    <m/>
    <m/>
    <m/>
    <s v="Hipertension esencial (primaria)"/>
    <s v="Procedimiento"/>
    <n v="1"/>
    <n v="1881202"/>
    <s v="ECOCARDIOGRAMA TRANSTORACICO"/>
    <d v="2022-02-17T00:00:00"/>
    <n v="3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807917"/>
    <s v="CC1807917"/>
    <s v="EUDORO"/>
    <s v="NONE "/>
    <s v="SALCEDO"/>
    <s v="ACOSTA"/>
    <d v="1939-08-30T00:00:00"/>
    <n v="82"/>
    <n v="6"/>
    <s v="Persona mayor"/>
    <s v="Ninguno"/>
    <s v="Desplazamiento"/>
    <s v="Homicidio"/>
    <s v="Estudios Universitarios"/>
    <s v="Cotizante Pensionado"/>
    <m/>
    <s v="Con discapacidad"/>
    <s v="Ninguna"/>
    <s v="PASTO"/>
    <s v="B/BELLO HORIZONTE SAN JOSE DE ALBAN B/"/>
    <n v="3136462952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23664"/>
    <s v="CC27123664"/>
    <s v="LUISA"/>
    <s v="FRANCELINA"/>
    <s v="QUIÑONES"/>
    <s v="CABEZAS"/>
    <d v="1965-08-25T00:00:00"/>
    <n v="56"/>
    <n v="5"/>
    <s v="Adultez"/>
    <s v="Ninguno"/>
    <s v="Desplazamiento"/>
    <s v="Desplazamiento forzado"/>
    <s v="Estudios Universitarios"/>
    <s v="Cotizante docente"/>
    <m/>
    <s v="Con discapacidad"/>
    <s v="Ninguna"/>
    <s v="PASTO"/>
    <s v="CALLE 16 NO 24-80 CENTRO B/"/>
    <n v="3175174343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35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1975"/>
    <s v="CC27431975"/>
    <s v="ISABEL"/>
    <s v="NONE "/>
    <s v="ENRIQUEZ"/>
    <s v="HIDALGO"/>
    <d v="1954-02-16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RA 29 N 10-40"/>
    <n v="3172869965"/>
    <s v="Urbana"/>
    <m/>
    <x v="0"/>
    <x v="11"/>
    <s v="NARIÑO"/>
    <x v="11"/>
    <x v="11"/>
    <x v="11"/>
    <m/>
    <m/>
    <m/>
    <m/>
    <s v="Hipertension esencial (primaria)"/>
    <s v="Medicamento"/>
    <n v="1"/>
    <s v="20123645-04"/>
    <s v="LOSARTAN POTASICO 50 MG TABLETAS"/>
    <d v="2022-02-09T00:00:00"/>
    <n v="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8106718"/>
    <s v="CC18106718"/>
    <s v="LUIS"/>
    <s v="EVELIO"/>
    <s v="ROSERO"/>
    <s v="ALVAREZ"/>
    <d v="1950-04-03T00:00:00"/>
    <n v="71"/>
    <n v="6"/>
    <s v="Persona mayor"/>
    <s v="Ninguno"/>
    <s v="Desplazamiento"/>
    <s v="Ninguno"/>
    <s v="Estudios Universitarios"/>
    <s v="Beneficiario"/>
    <m/>
    <s v="Con discapacidad"/>
    <s v="Ninguna"/>
    <s v="PASTO"/>
    <s v="CRA 5A N 18BIS-04 B/ MADRIGAL"/>
    <n v="3115384452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7424"/>
    <s v="CC30707424"/>
    <s v="LILIA"/>
    <s v="BEATRIZ"/>
    <s v="REVELO"/>
    <s v="DE CHALAPUD"/>
    <d v="1953-12-18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MZ 16 CS 5 BARRIO ESMERALDA B/ Esmeralda"/>
    <n v="7357822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75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13540"/>
    <s v="CC30713540"/>
    <s v="MARIA"/>
    <s v="ISABEL"/>
    <s v="BASTIDAS"/>
    <s v="NOAP"/>
    <d v="1949-10-10T00:00:00"/>
    <n v="72"/>
    <n v="6"/>
    <s v="Persona mayor"/>
    <s v="Ninguno"/>
    <s v="Desplazamiento"/>
    <s v="Perdida de Bienes Muebles o Inmuebles"/>
    <s v="Estudios Universitarios"/>
    <s v="Beneficiario"/>
    <m/>
    <s v="Con discapacidad"/>
    <s v="Ninguna"/>
    <s v="PASTO"/>
    <s v="MZA 16 D CASA 5 B/ CORAZON DE JES?"/>
    <n v="3154579375"/>
    <s v="Urbana"/>
    <m/>
    <x v="0"/>
    <x v="10"/>
    <s v="NARIÑO"/>
    <x v="10"/>
    <x v="10"/>
    <x v="10"/>
    <m/>
    <m/>
    <m/>
    <m/>
    <s v="Hipertension esencial (primaria)"/>
    <s v="Procedimiento"/>
    <n v="1"/>
    <n v="1890701"/>
    <s v="CONSULTA DE URGENCIAS POR MEDICINA GENERAL"/>
    <d v="2022-02-19T00:00:00"/>
    <n v="75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2467081"/>
    <s v="CC32467081"/>
    <s v="GENI"/>
    <s v="MARINA"/>
    <s v="MELO"/>
    <s v="BASTIDAS"/>
    <d v="1951-06-24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R 26 N 11- 48 SAN FELIPE"/>
    <n v="3012006404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8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42396"/>
    <s v="CC30742396"/>
    <s v="ADRIANA"/>
    <s v="ISABEL"/>
    <s v="GUEVARA"/>
    <s v="ARCOS"/>
    <d v="1969-05-07T00:00:00"/>
    <n v="52"/>
    <n v="5"/>
    <s v="Adultez"/>
    <s v="Ninguno"/>
    <s v="Desplazamiento"/>
    <s v="Ninguno"/>
    <s v="Estudios Universitarios"/>
    <s v="Cotizante docente"/>
    <m/>
    <s v="Con discapacidad"/>
    <s v="Ninguna"/>
    <s v="PASTO"/>
    <s v="MZ F CASA 4 VILLA DE LOS RIOS"/>
    <n v="3182340722"/>
    <s v="Urbana"/>
    <m/>
    <x v="0"/>
    <x v="14"/>
    <s v="NARIÑO"/>
    <x v="14"/>
    <x v="14"/>
    <x v="14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11T00:00:00"/>
    <n v="57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55724"/>
    <s v="CC12955724"/>
    <s v="MIGUEL"/>
    <s v="ANGEL"/>
    <s v="TERAN"/>
    <s v="NOAP"/>
    <d v="1951-06-21T00:00:00"/>
    <n v="70"/>
    <n v="6"/>
    <s v="Persona mayor"/>
    <s v="Ninguno"/>
    <s v="Desplazamiento"/>
    <s v="Ninguno"/>
    <s v="Estudios Universitarios"/>
    <s v="Beneficiario"/>
    <m/>
    <s v="Con discapacidad"/>
    <s v="Ninguna"/>
    <s v="PASTO"/>
    <s v="MZ 36 CS 16 TAMASAGRA I"/>
    <n v="3155113146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7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1444"/>
    <s v="CC30701444"/>
    <s v="RUBY"/>
    <s v="DEL CARMEN"/>
    <s v="PADILLA"/>
    <s v="JURADO"/>
    <d v="1951-01-24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R 42A N 18-34 B/ Pandiaco"/>
    <n v="3045640522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9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9799"/>
    <s v="CC30719799"/>
    <s v="STELLA"/>
    <s v="DEL CARMEN"/>
    <s v="PALACIOS"/>
    <s v="DE RECALDE"/>
    <d v="1961-04-10T00:00:00"/>
    <n v="60"/>
    <n v="6"/>
    <s v="Persona mayor"/>
    <s v="Ninguno"/>
    <s v="Desplazamiento"/>
    <s v="Ninguno"/>
    <s v="Estudios Universitarios"/>
    <s v="Cotizante docente"/>
    <m/>
    <s v="Con discapacidad"/>
    <s v="Ninguna"/>
    <s v="PASTO"/>
    <s v="CL 19A N 7A-12 BARRIO CHILE"/>
    <n v="3105953676"/>
    <s v="Urbana"/>
    <m/>
    <x v="0"/>
    <x v="13"/>
    <s v="NARIÑO"/>
    <x v="13"/>
    <x v="13"/>
    <x v="13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9T00:00:00"/>
    <n v="29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9429"/>
    <s v="CC27079429"/>
    <s v="MARIA"/>
    <s v="EUGENIA"/>
    <s v="MONCAYO"/>
    <s v="ARDILA"/>
    <d v="1950-03-15T00:00:00"/>
    <n v="71"/>
    <n v="6"/>
    <s v="Persona mayor"/>
    <s v="Ninguno"/>
    <s v="Desplazamiento"/>
    <s v="Ninguno"/>
    <s v="Estudios Universitarios"/>
    <s v="Cotizante docente"/>
    <m/>
    <s v="Con discapacidad"/>
    <s v="Ninguna"/>
    <s v="PASTO"/>
    <s v="CL13A No 21-24 LAS AMERICAS"/>
    <n v="3184727155"/>
    <s v="Urbana"/>
    <m/>
    <x v="0"/>
    <x v="8"/>
    <s v="NARIÑO"/>
    <x v="8"/>
    <x v="8"/>
    <x v="8"/>
    <m/>
    <m/>
    <m/>
    <m/>
    <s v="Hipertension esencial (primaria)"/>
    <s v="Medicamento"/>
    <n v="1"/>
    <s v="20123645-04"/>
    <s v="LOSARTAN POTASICO 50 MG TABLETAS"/>
    <d v="2022-02-02T00:00:00"/>
    <n v="4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3609"/>
    <s v="CC30733609"/>
    <s v="MARIA"/>
    <s v="BIBIANA"/>
    <s v="ROSAS"/>
    <s v="PANTOJA"/>
    <d v="1966-08-03T00:00:00"/>
    <n v="55"/>
    <n v="5"/>
    <s v="Adultez"/>
    <s v="Ninguno"/>
    <s v="Desplazamiento"/>
    <s v="Ninguno"/>
    <s v="Estudios Universitarios"/>
    <s v="Cotizante docente"/>
    <m/>
    <s v="Con discapacidad"/>
    <s v="Ninguna"/>
    <s v="PASTO"/>
    <s v="CALLE 22A N 41A-07 MORASURCO"/>
    <n v="3162889199"/>
    <s v="Urbana"/>
    <m/>
    <x v="0"/>
    <x v="14"/>
    <s v="NARIÑO"/>
    <x v="14"/>
    <x v="14"/>
    <x v="14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60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2821"/>
    <s v="CC27432821"/>
    <s v="ANA"/>
    <s v="CARMENZA"/>
    <s v="RIVERA"/>
    <s v="GUZMAN"/>
    <d v="1963-08-26T00:00:00"/>
    <n v="58"/>
    <n v="5"/>
    <s v="Adultez"/>
    <s v="Ninguno"/>
    <s v="Desplazamiento"/>
    <s v="Ninguno"/>
    <s v="Estudios Universitarios"/>
    <s v="Cotizante docente"/>
    <m/>
    <s v="Con discapacidad"/>
    <s v="Ninguna"/>
    <s v="PASTO"/>
    <s v="MZ 15 CASA 15 B/SUMATAMBO B/ Sumatambo"/>
    <n v="3173808066"/>
    <s v="Urbana"/>
    <m/>
    <x v="0"/>
    <x v="10"/>
    <s v="NARIÑO"/>
    <x v="10"/>
    <x v="10"/>
    <x v="10"/>
    <m/>
    <m/>
    <m/>
    <m/>
    <s v="Hipertension esencial (primaria)"/>
    <s v="Medicamento"/>
    <n v="1"/>
    <s v="32623-08"/>
    <s v="ACIDO FOLICO TABLETAS 5MG"/>
    <d v="2022-02-09T00:00:00"/>
    <n v="40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48123"/>
    <s v="CC27248123"/>
    <s v="EMMA"/>
    <s v="CECILIA"/>
    <s v="PANTOJA"/>
    <s v="CUASTUMAL"/>
    <d v="1950-02-28T00:00:00"/>
    <n v="71"/>
    <n v="6"/>
    <s v="Persona mayor"/>
    <s v="Ninguno"/>
    <s v="Desplazamiento"/>
    <s v="Ninguno"/>
    <s v="Estudios Universitarios"/>
    <s v="Cotizante docente"/>
    <m/>
    <s v="Con discapacidad"/>
    <s v="Ninguna"/>
    <s v="PASTO"/>
    <s v="Vereda Aldea de Mar? B/"/>
    <n v="3016432145"/>
    <s v="Rural"/>
    <m/>
    <x v="0"/>
    <x v="15"/>
    <s v="NARIÑO"/>
    <x v="15"/>
    <x v="15"/>
    <x v="15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105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23761"/>
    <s v="CC27423761"/>
    <s v="MIRYAM"/>
    <s v="EUNICE"/>
    <s v="MORALES"/>
    <s v="DE COLLAZOS"/>
    <d v="1954-09-02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L 12-24 32 CONDOMINIO SANTIAGO"/>
    <n v="3128978997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13520"/>
    <s v="CC5213520"/>
    <s v="PEDRO"/>
    <s v="GILDARDO"/>
    <s v="LEYTON"/>
    <s v="PORTILLA"/>
    <d v="1957-05-27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CL 18 N 40-108 APTO 206"/>
    <n v="3165295546"/>
    <s v="Urbana"/>
    <m/>
    <x v="0"/>
    <x v="10"/>
    <s v="NARIÑO"/>
    <x v="10"/>
    <x v="10"/>
    <x v="10"/>
    <m/>
    <m/>
    <m/>
    <m/>
    <s v="Hipertension esencial (primaria)"/>
    <s v="Medicamento"/>
    <n v="1"/>
    <s v="19934690-01"/>
    <s v="CALCITRIOL 0.25 MCG CAPSULA BLANDA"/>
    <d v="2022-02-04T00:00:00"/>
    <n v="3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5072"/>
    <s v="CC12955072"/>
    <s v="HUGO"/>
    <s v="ALBERTO"/>
    <s v="CASTILLO"/>
    <s v="SALAZAR"/>
    <d v="1950-11-14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MZNA C CASA 11 A B/VILLAVICTORIA"/>
    <n v="7370873"/>
    <s v="Urbana"/>
    <m/>
    <x v="0"/>
    <x v="8"/>
    <s v="NARIÑO"/>
    <x v="8"/>
    <x v="8"/>
    <x v="8"/>
    <m/>
    <m/>
    <m/>
    <m/>
    <s v="Hipertension esencial (primaria)"/>
    <s v="Medicamento"/>
    <n v="1"/>
    <s v="20086955-04"/>
    <s v="CARVEDILOL 6.25 MG TABLETAS RECUBIERTAS."/>
    <d v="2022-02-07T00:00:00"/>
    <n v="443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4798"/>
    <s v="CC27074798"/>
    <s v="ROSALBA"/>
    <s v="CECILIA"/>
    <s v="NARVAEZ"/>
    <s v="DE CABRERA"/>
    <d v="1943-02-12T00:00:00"/>
    <n v="78"/>
    <n v="6"/>
    <s v="Persona mayor"/>
    <s v="Ninguno"/>
    <s v="Desplazamiento"/>
    <s v="Ninguno"/>
    <s v="Estudios Universitarios"/>
    <s v="Beneficiario"/>
    <m/>
    <s v="Con discapacidad"/>
    <s v="Ninguna"/>
    <s v="PASTO"/>
    <s v="BOLQ 01 AP 121 VILLA VERGEL"/>
    <n v="3167086226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43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2989"/>
    <s v="CC5202989"/>
    <s v="RAUL"/>
    <s v="NONE "/>
    <s v="ALVEAR"/>
    <s v="REALPE"/>
    <d v="1946-09-13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CRA 39C N.10-18 MARILUZ 3"/>
    <n v="3207065618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48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076270"/>
    <s v="CC27076270"/>
    <s v="VICENTA"/>
    <s v="CECILIA"/>
    <s v="GUEVARA"/>
    <s v="ALOMIA"/>
    <d v="1950-01-22T00:00:00"/>
    <n v="71"/>
    <n v="6"/>
    <s v="Persona mayor"/>
    <s v="Ninguno"/>
    <s v="Desplazamiento"/>
    <s v="Ninguno"/>
    <s v="Estudios Universitarios"/>
    <s v="Cotizante Pensionado"/>
    <m/>
    <s v="Con discapacidad"/>
    <s v="Ninguna"/>
    <s v="PASTO"/>
    <s v="CRA 30 N 3 OESTE 10 B/EL BOSQUE"/>
    <n v="7334891"/>
    <s v="Urbana"/>
    <m/>
    <x v="0"/>
    <x v="8"/>
    <s v="NARIÑO"/>
    <x v="8"/>
    <x v="8"/>
    <x v="8"/>
    <m/>
    <m/>
    <m/>
    <m/>
    <s v="Hipertension esencial (primaria)"/>
    <s v="Medicamento"/>
    <n v="1"/>
    <s v="19973061-05"/>
    <s v="ESPIRONOLACTONA 25MG TABLETAS"/>
    <d v="2022-02-07T00:00:00"/>
    <n v="319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0085"/>
    <s v="CC27070085"/>
    <s v="ZENAIDA"/>
    <s v="NONE "/>
    <s v="GOMEZ"/>
    <s v="DE NARVAEZ"/>
    <d v="1943-09-14T00:00:00"/>
    <n v="78"/>
    <n v="6"/>
    <s v="Persona mayor"/>
    <s v="Ninguno"/>
    <s v="Desplazamiento"/>
    <s v="Ninguno"/>
    <s v="Estudios Universitarios"/>
    <s v="Cotizante docente"/>
    <m/>
    <s v="Con discapacidad"/>
    <s v="Ninguna"/>
    <s v="PASTO"/>
    <s v="CARRERA 32A # 1-69 B/LA PRIMAVERA"/>
    <n v="312296945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4871068"/>
    <s v="CC14871068"/>
    <s v="JOSE"/>
    <s v="HERNANDO"/>
    <s v="CUARAN"/>
    <s v="ESTRADA"/>
    <d v="1948-08-13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VEREDA TEQUIS B/"/>
    <n v="3136903958"/>
    <s v="Urbana"/>
    <m/>
    <x v="0"/>
    <x v="7"/>
    <s v="NARIÑO"/>
    <x v="7"/>
    <x v="7"/>
    <x v="7"/>
    <m/>
    <m/>
    <m/>
    <m/>
    <s v="Hipertension esencial (primaria)"/>
    <s v="Medicamento"/>
    <n v="1"/>
    <s v="20005109-07"/>
    <s v="CARVEDILOL 12.5 MG TABLETAS"/>
    <d v="2022-02-17T00:00:00"/>
    <n v="29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349135"/>
    <s v="CC5349135"/>
    <s v="SEGUNDO"/>
    <s v="BELISARIO"/>
    <s v="ROSERO"/>
    <s v="MONTERO"/>
    <d v="1942-01-14T00:00:00"/>
    <n v="79"/>
    <n v="6"/>
    <s v="Persona mayor"/>
    <s v="Ninguno"/>
    <s v="Desplazamiento"/>
    <s v="Ninguno"/>
    <s v="Estudios Universitarios"/>
    <s v="Beneficiario"/>
    <m/>
    <s v="Con discapacidad"/>
    <s v="Ninguna"/>
    <s v="PASTO"/>
    <s v="CALLE 3A NO. 12A-57"/>
    <n v="3206474008"/>
    <s v="Urbana"/>
    <m/>
    <x v="0"/>
    <x v="7"/>
    <s v="NARIÑO"/>
    <x v="7"/>
    <x v="7"/>
    <x v="7"/>
    <m/>
    <m/>
    <m/>
    <m/>
    <s v="Hipertension esencial (primaria)"/>
    <s v="Medicamento"/>
    <n v="1"/>
    <s v="20005109-07"/>
    <s v="CARVEDILOL 12.5 MG TABLETAS"/>
    <d v="2022-02-23T00:00:00"/>
    <n v="4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164410"/>
    <s v="CC27164410"/>
    <s v="IRMA"/>
    <s v="ALICIA"/>
    <s v="GUERRERO"/>
    <s v="DE ABASOLO"/>
    <d v="1927-12-07T00:00:00"/>
    <n v="93"/>
    <n v="6"/>
    <s v="Persona mayor"/>
    <s v="Ninguno"/>
    <s v="Desplazamiento"/>
    <s v="Ninguno"/>
    <s v="Estudios Universitarios"/>
    <s v="Beneficiario"/>
    <m/>
    <s v="Con discapacidad"/>
    <s v="Ninguna"/>
    <s v="PASTO"/>
    <s v="CALLE DEL COMERCIO"/>
    <n v="3137440253"/>
    <s v="Urbana"/>
    <m/>
    <x v="0"/>
    <x v="7"/>
    <s v="NARIÑO"/>
    <x v="7"/>
    <x v="7"/>
    <x v="7"/>
    <m/>
    <m/>
    <m/>
    <m/>
    <s v="Hipertension esencial (primaria)"/>
    <s v="Medicamento"/>
    <n v="1"/>
    <s v="40113-27"/>
    <s v="ENALAPRIL 5MG"/>
    <d v="2022-02-01T00:00:00"/>
    <n v="35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41885"/>
    <s v="CC27441885"/>
    <s v="MIRTHA"/>
    <s v="ROSA"/>
    <s v="ORTIZ"/>
    <s v="DE REALPE"/>
    <d v="1949-10-23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RA 39 N19 29 BRR PALERMO"/>
    <n v="3132106883"/>
    <s v="Urbana"/>
    <m/>
    <x v="0"/>
    <x v="7"/>
    <s v="NARIÑO"/>
    <x v="7"/>
    <x v="7"/>
    <x v="7"/>
    <m/>
    <m/>
    <m/>
    <m/>
    <s v="Hipertension esencial (primaria)"/>
    <s v="Medicamento"/>
    <n v="1"/>
    <s v="20005109-07"/>
    <s v="CARVEDILOL 12.5 MG TABLETAS"/>
    <d v="2022-02-01T00:00:00"/>
    <n v="35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9713"/>
    <s v="CC12959713"/>
    <s v="EDGAR"/>
    <s v="LAUREANO"/>
    <s v="CERON"/>
    <s v="CALDERON"/>
    <d v="1953-03-12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MZ E CASA 5 B/ B/LOS ELISEOS"/>
    <n v="7417525"/>
    <s v="Urbana"/>
    <m/>
    <x v="0"/>
    <x v="7"/>
    <s v="NARIÑO"/>
    <x v="7"/>
    <x v="7"/>
    <x v="7"/>
    <m/>
    <m/>
    <m/>
    <m/>
    <s v="Hipertension esencial (primaria)"/>
    <s v="Medicamento"/>
    <n v="1"/>
    <s v="20005109-07"/>
    <s v="CARVEDILOL 12.5 MG TABLETAS"/>
    <d v="2022-02-09T00:00:00"/>
    <n v="35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27422955"/>
    <s v="CC27422955"/>
    <s v="PIEDAD "/>
    <s v="PASTORA "/>
    <s v="ACOSTA "/>
    <s v="DE OBANDO"/>
    <d v="1951-10-03T00:00:00"/>
    <n v="70"/>
    <n v="6"/>
    <s v="Persona mayor"/>
    <s v="Ninguno"/>
    <s v="Desplazamiento"/>
    <s v="Ninguno"/>
    <s v="Estudios Universitarios"/>
    <s v="Beneficiario"/>
    <m/>
    <s v="Con discapacidad"/>
    <s v="Ninguna"/>
    <s v="PASTO"/>
    <s v="CALLE 6 No 22 E 18 B OBRERO"/>
    <n v="3104265455"/>
    <s v="Urbana"/>
    <m/>
    <x v="0"/>
    <x v="7"/>
    <s v="NARIÑO"/>
    <x v="7"/>
    <x v="7"/>
    <x v="7"/>
    <m/>
    <m/>
    <m/>
    <m/>
    <s v="Hipertension esencial (primaria)"/>
    <s v="Medicamento"/>
    <n v="1"/>
    <s v="42216-13"/>
    <s v="FUROSEMIDA TABLETAS 40MG"/>
    <d v="2022-02-03T00:00:00"/>
    <n v="95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86321"/>
    <s v="CC27386321"/>
    <s v="ANA"/>
    <s v="MARIA"/>
    <s v="ACOSTA"/>
    <s v="HUERTAS"/>
    <d v="1947-06-08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2 #1A - 69 Ed. Torres del Este - apto 201 -"/>
    <n v="7371944"/>
    <s v="Urbana"/>
    <m/>
    <x v="0"/>
    <x v="7"/>
    <s v="NARIÑO"/>
    <x v="7"/>
    <x v="7"/>
    <x v="7"/>
    <m/>
    <m/>
    <m/>
    <m/>
    <s v="Hipertension esencial (primaria)"/>
    <s v="Medicamento"/>
    <n v="1"/>
    <s v="20014730-06"/>
    <s v="WARFAR 5 MG. TABLETAS"/>
    <d v="2022-02-03T00:00:00"/>
    <n v="55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9294625"/>
    <s v="CC19294625"/>
    <s v="WALTER"/>
    <s v="NONE "/>
    <s v="PLAZA"/>
    <s v="BELALCAZAR"/>
    <d v="1955-08-09T00:00:00"/>
    <n v="66"/>
    <n v="6"/>
    <s v="Persona mayor"/>
    <s v="Ninguno"/>
    <s v="Desplazamiento"/>
    <s v="Ninguno"/>
    <s v="Estudios Universitarios"/>
    <s v="Beneficiario"/>
    <m/>
    <s v="Con discapacidad"/>
    <s v="Ninguna"/>
    <s v="PASTO"/>
    <s v="MZ A CASA8 AQUINE ALTO 2"/>
    <n v="3167644375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9849"/>
    <s v="CC12959849"/>
    <s v="LUIS"/>
    <s v="EFREN"/>
    <s v="MEJIA"/>
    <s v="ESPINOSA"/>
    <d v="1952-02-22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MZ I CASA 1 LOS ELISEOS"/>
    <n v="3166297189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4T00:00:00"/>
    <n v="7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82589"/>
    <s v="CC12982589"/>
    <s v="HENRY"/>
    <s v="BERNARDO"/>
    <s v="INCA"/>
    <s v="PENA"/>
    <d v="1964-02-15T00:00:00"/>
    <n v="57"/>
    <n v="5"/>
    <s v="Adultez"/>
    <s v="Ninguno"/>
    <s v="Desplazamiento"/>
    <s v="Ninguno"/>
    <s v="Estudios Universitarios"/>
    <s v="Cotizante docente"/>
    <m/>
    <s v="Con discapacidad"/>
    <s v="Ninguna"/>
    <s v="PASTO"/>
    <s v="CRA 7 B/CENTRAL"/>
    <n v="3207380267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2011"/>
    <s v="CC12962011"/>
    <s v="MANUEL"/>
    <s v="ALCIBIADES"/>
    <s v="ERAZO"/>
    <s v="ESPANA"/>
    <d v="1954-12-08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CL 5 SUR 24A-15 BARRIO SANTA ISABEL"/>
    <n v="3104482553"/>
    <s v="Urbana"/>
    <m/>
    <x v="0"/>
    <x v="7"/>
    <s v="NARIÑO"/>
    <x v="7"/>
    <x v="7"/>
    <x v="7"/>
    <m/>
    <m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12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0070306"/>
    <s v="CC10070306"/>
    <s v="BERNARDO"/>
    <s v="ANTONIO"/>
    <s v="MUNOZ"/>
    <s v="REBOLLEDO"/>
    <d v="1949-10-15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RA 38 N 18-116 B/PALERMO B/"/>
    <n v="301755889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2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87209"/>
    <s v="CC27287209"/>
    <s v="MARIA"/>
    <s v="ELVIA"/>
    <s v="PASICHANA"/>
    <s v="PASICHANA"/>
    <d v="1948-12-31T00:00:00"/>
    <n v="72"/>
    <n v="6"/>
    <s v="Persona mayor"/>
    <s v="Ninguno"/>
    <s v="Desplazamiento"/>
    <s v="Ninguno"/>
    <s v="Estudios Universitarios"/>
    <s v="Beneficiario"/>
    <m/>
    <s v="Con discapacidad"/>
    <s v="Ninguna"/>
    <s v="PASTO"/>
    <s v="CORREGIMIENTO TUNJA GRANDE B/"/>
    <n v="3126984334"/>
    <s v="Urbana"/>
    <m/>
    <x v="0"/>
    <x v="7"/>
    <s v="NARIÑO"/>
    <x v="7"/>
    <x v="7"/>
    <x v="7"/>
    <m/>
    <m/>
    <m/>
    <m/>
    <s v="Hipertension esencial (primaria)"/>
    <s v="Medicamento"/>
    <n v="1"/>
    <s v="19934690-01"/>
    <s v="CALCITRIOL 0.25 MCG CAPSULA BLANDA"/>
    <d v="2022-02-07T00:00:00"/>
    <n v="12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8900"/>
    <s v="CC30708900"/>
    <s v="MARIA"/>
    <s v="JOSEFINA"/>
    <s v="PAZ"/>
    <s v="LOPEZ"/>
    <d v="1956-12-07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1 N 39-04 B/ Mariluz II"/>
    <n v="3155885732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3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548889"/>
    <s v="CC27548889"/>
    <s v="MERCEDES"/>
    <s v="CONSTANZA"/>
    <s v="IMBAQUIN"/>
    <s v="VILLOTA"/>
    <d v="1972-09-09T00:00:00"/>
    <n v="49"/>
    <n v="5"/>
    <s v="Adultez"/>
    <s v="Ninguno"/>
    <s v="Desplazamiento"/>
    <s v="Ninguno"/>
    <s v="Estudios Universitarios"/>
    <s v="Beneficiario"/>
    <m/>
    <s v="Con discapacidad"/>
    <s v="Ninguna"/>
    <s v="PASTO"/>
    <s v="YACUANQUER"/>
    <n v="3165403329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2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0749"/>
    <s v="CC30710749"/>
    <s v="MARIA"/>
    <s v="CECILIA"/>
    <s v="BENAVIDES"/>
    <s v="SANTACRUZ"/>
    <d v="1953-11-19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alle 17a No 43 - 19 B/ La colina"/>
    <n v="3173829509"/>
    <s v="Urbana"/>
    <m/>
    <x v="0"/>
    <x v="7"/>
    <s v="NARIÑO"/>
    <x v="7"/>
    <x v="7"/>
    <x v="7"/>
    <m/>
    <m/>
    <m/>
    <m/>
    <s v="Hipertension esencial (primaria)"/>
    <s v="Medicamento"/>
    <n v="1"/>
    <s v="19934690-01"/>
    <s v="CALCITRIOL 0.25 MCG CAPSULA BLANDA"/>
    <d v="2022-02-01T00:00:00"/>
    <n v="12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68039"/>
    <s v="CC27068039"/>
    <s v="AURA"/>
    <s v="MERCEDES"/>
    <s v="ERASO"/>
    <s v="ENRIQUEZ"/>
    <d v="1942-05-30T00:00:00"/>
    <n v="79"/>
    <n v="6"/>
    <s v="Persona mayor"/>
    <s v="Ninguno"/>
    <s v="Desplazamiento"/>
    <s v="Ninguno"/>
    <s v="Estudios Universitarios"/>
    <s v="Cotizante docente"/>
    <m/>
    <s v="Con discapacidad"/>
    <s v="Ninguna"/>
    <s v="PASTO"/>
    <s v="CRA 24 No 22A - 61"/>
    <n v="3147185228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2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6378"/>
    <s v="CC30706378"/>
    <s v="AMELIA"/>
    <s v="DEL CARMEN"/>
    <s v="LOPEZ"/>
    <s v="DELGADO"/>
    <d v="1953-09-19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MANZANA I CASA 14 BARRIO LOS ELISEOS B/"/>
    <n v="3154133848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8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8097"/>
    <s v="CC27078097"/>
    <s v="LUZ"/>
    <s v="MYRIAM"/>
    <s v="SALAMANCA"/>
    <s v="DE TREJO"/>
    <d v="1949-07-08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RA 7E 21-35 VILLA FLOR II"/>
    <n v="3218523927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4T00:00:00"/>
    <n v="149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96831"/>
    <s v="CC12996831"/>
    <s v="ODILO"/>
    <s v="JAVIAN"/>
    <s v="OBANDO"/>
    <s v="DIAZ"/>
    <d v="1969-10-27T00:00:00"/>
    <n v="52"/>
    <n v="5"/>
    <s v="Adultez"/>
    <s v="Ninguno"/>
    <s v="Desplazamiento"/>
    <s v="Ninguno"/>
    <s v="Estudios Universitarios"/>
    <s v="Cotizante docente"/>
    <m/>
    <s v="Con discapacidad"/>
    <s v="Ninguna"/>
    <s v="PASTO"/>
    <s v="CALLE 29 # 19-14 B/ SECTOR MARIA PAZ B/"/>
    <n v="3104045681"/>
    <s v="Rural"/>
    <m/>
    <x v="0"/>
    <x v="7"/>
    <s v="NARIÑO"/>
    <x v="7"/>
    <x v="7"/>
    <x v="7"/>
    <m/>
    <m/>
    <m/>
    <m/>
    <s v="Hipertension esencial (primaria)"/>
    <s v="Procedimiento"/>
    <n v="1"/>
    <n v="1890266"/>
    <s v="CONSULTA DE PRIMERA VEZ POR ESPECIALISTA EN MEDICINA INTERNA"/>
    <d v="2022-02-01T00:00:00"/>
    <n v="3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2392"/>
    <s v="CC12952392"/>
    <s v="MODESTO"/>
    <s v="NONE "/>
    <s v="MARTOS"/>
    <s v="NOAP"/>
    <d v="1948-11-11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LL 19D No 43 - 82 B/EL PORTAL DEL VALLEDE ATRIZ"/>
    <n v="3147015841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4235"/>
    <s v="CC30704235"/>
    <s v="PAULINA"/>
    <s v="MERCEDES"/>
    <s v="ARCOS"/>
    <s v="GOMEZ"/>
    <d v="1952-07-10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MZ 2 CASA 6 BARRIO AGUALANGO"/>
    <n v="3207341608"/>
    <s v="Urbana"/>
    <m/>
    <x v="0"/>
    <x v="11"/>
    <s v="NARIÑO"/>
    <x v="11"/>
    <x v="11"/>
    <x v="11"/>
    <m/>
    <m/>
    <m/>
    <m/>
    <s v="Hipertension esencial (primaria)"/>
    <s v="Insumo"/>
    <n v="1"/>
    <n v="0"/>
    <s v="DURAPREP SOLUCION PARA LAVADO PREQUIRURGICO"/>
    <d v="2022-02-10T00:00:00"/>
    <n v="3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808135"/>
    <s v="CC1808135"/>
    <s v="ISRAEL"/>
    <s v="NONE "/>
    <s v="CERON"/>
    <s v="NOAP"/>
    <d v="1942-08-16T00:00:00"/>
    <n v="79"/>
    <n v="6"/>
    <s v="Persona mayor"/>
    <s v="Ninguno"/>
    <s v="Desplazamiento"/>
    <s v="Ninguno"/>
    <s v="Estudios Universitarios"/>
    <s v="Cotizante docente"/>
    <m/>
    <s v="Con discapacidad"/>
    <s v="Ninguna"/>
    <s v="PASTO"/>
    <s v="CONDOMINIO CIUDAD REAL ALTO MZ O CASA No 8 B/"/>
    <n v="3206033124"/>
    <s v="Urbana"/>
    <m/>
    <x v="0"/>
    <x v="11"/>
    <s v="NARIÑO"/>
    <x v="11"/>
    <x v="11"/>
    <x v="11"/>
    <m/>
    <m/>
    <m/>
    <m/>
    <s v="Hipertension esencial (primaria)"/>
    <s v="Insumo"/>
    <n v="1"/>
    <n v="0"/>
    <s v="DURAPREP SOLUCION PARA LAVADO PREQUIRURGICO"/>
    <d v="2022-02-10T00:00:00"/>
    <n v="3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4809"/>
    <s v="CC12964809"/>
    <s v="JAIME"/>
    <s v="ROVIRO"/>
    <s v="PORTILLA"/>
    <s v="PORTILLA"/>
    <d v="1957-07-28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CRA 3 # 15-03 B/ CAICEDO ALTO"/>
    <n v="3167520342"/>
    <s v="Urbana"/>
    <m/>
    <x v="0"/>
    <x v="11"/>
    <s v="NARIÑO"/>
    <x v="11"/>
    <x v="11"/>
    <x v="11"/>
    <m/>
    <m/>
    <m/>
    <m/>
    <s v="Hipertension esencial (primaria)"/>
    <s v="Insumo"/>
    <n v="1"/>
    <n v="0"/>
    <s v="DURAPREP SOLUCION PARA LAVADO PREQUIRURGICO"/>
    <d v="2022-02-10T00:00:00"/>
    <n v="165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26470"/>
    <s v="CC27126470"/>
    <s v="JACKELINE"/>
    <s v="NONE "/>
    <s v="HERRERA"/>
    <s v="NOAP"/>
    <d v="1978-03-24T00:00:00"/>
    <n v="43"/>
    <n v="5"/>
    <s v="Adultez"/>
    <s v="Ninguno"/>
    <s v="Desplazamiento"/>
    <s v="Desplazamiento forzado"/>
    <s v="Estudios Universitarios"/>
    <s v="Cotizante docente"/>
    <m/>
    <s v="Con discapacidad"/>
    <s v="Ninguna"/>
    <s v="PASTO"/>
    <s v="BARBACOAS"/>
    <n v="3152918241"/>
    <s v="Urbana"/>
    <m/>
    <x v="0"/>
    <x v="11"/>
    <s v="NARIÑO"/>
    <x v="11"/>
    <x v="11"/>
    <x v="11"/>
    <m/>
    <m/>
    <m/>
    <m/>
    <s v="Hipertension esencial (primaria)"/>
    <s v="Medicamento"/>
    <n v="1"/>
    <s v="20142571-02"/>
    <s v="CLORURO DE SODIO 0.9% SOLUCION INYECTABLE"/>
    <d v="2022-02-10T00:00:00"/>
    <n v="21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0454"/>
    <s v="CC30710454"/>
    <s v="MYRIAM"/>
    <s v="CONSUELO"/>
    <s v="GUERRERO"/>
    <s v="GUEVARA"/>
    <d v="1957-06-25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MZ G CASA 5 CIUDAD REAL"/>
    <n v="3104415807"/>
    <s v="Urbana"/>
    <m/>
    <x v="0"/>
    <x v="11"/>
    <s v="NARIÑO"/>
    <x v="11"/>
    <x v="11"/>
    <x v="11"/>
    <m/>
    <m/>
    <m/>
    <m/>
    <s v="Hipertension esencial (primaria)"/>
    <s v="Medicamento"/>
    <n v="1"/>
    <s v="19971851-02"/>
    <s v="DIPIRONA X 1 G / 2ML SOLUCION INYECTABLE"/>
    <d v="2022-02-10T00:00:00"/>
    <n v="21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287019"/>
    <s v="CC27287019"/>
    <s v="MARIA"/>
    <s v="RUPERTA"/>
    <s v="CHINCHA"/>
    <s v="NOAP"/>
    <d v="1935-12-26T00:00:00"/>
    <n v="85"/>
    <n v="6"/>
    <s v="Persona mayor"/>
    <s v="Ninguno"/>
    <s v="Desplazamiento"/>
    <s v="Ninguno"/>
    <s v="Estudios Universitarios"/>
    <s v="Beneficiario"/>
    <m/>
    <s v="Con discapacidad"/>
    <s v="Ninguna"/>
    <s v="PASTO"/>
    <s v="CORREG DE MATITUY B/"/>
    <n v="3165301355"/>
    <s v="Rural"/>
    <m/>
    <x v="0"/>
    <x v="11"/>
    <s v="NARIÑO"/>
    <x v="11"/>
    <x v="11"/>
    <x v="11"/>
    <m/>
    <m/>
    <m/>
    <m/>
    <s v="Hipertension esencial (primaria)"/>
    <s v="Medicamento"/>
    <n v="1"/>
    <s v="19935303-04"/>
    <s v="ACETAMINOFEN 500 MG"/>
    <d v="2022-02-10T00:00:00"/>
    <n v="664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94072791"/>
    <s v="CC94072791"/>
    <s v="JORGE"/>
    <s v="ARMANDO"/>
    <s v="ROSERO"/>
    <s v="SAENZ"/>
    <d v="1983-03-15T00:00:00"/>
    <n v="38"/>
    <n v="5"/>
    <s v="Adultez"/>
    <s v="Ninguno"/>
    <s v="Desplazamiento"/>
    <s v="Ninguno"/>
    <s v="Estudios Universitarios"/>
    <s v="Beneficiario"/>
    <m/>
    <s v="Con discapacidad"/>
    <s v="Ninguna"/>
    <s v="PASTO"/>
    <s v="CRA 5 N 16-96"/>
    <n v="3235444539"/>
    <s v="Urbana"/>
    <m/>
    <x v="0"/>
    <x v="11"/>
    <s v="NARIÑO"/>
    <x v="11"/>
    <x v="11"/>
    <x v="11"/>
    <m/>
    <m/>
    <m/>
    <m/>
    <s v="Hipertension esencial (primaria)"/>
    <s v="Medicamento"/>
    <n v="1"/>
    <s v="54973-01"/>
    <s v="CAPTOPRIL TABLETAS 50 MG"/>
    <d v="2022-02-10T00:00:00"/>
    <n v="21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7038760"/>
    <s v="CC17038760"/>
    <s v="JAIME"/>
    <s v="EDMUNDO"/>
    <s v="JURADO"/>
    <s v="ORDONEZ"/>
    <d v="1940-12-20T00:00:00"/>
    <n v="80"/>
    <n v="6"/>
    <s v="Persona mayor"/>
    <s v="Ninguno"/>
    <s v="Desplazamiento"/>
    <s v="Ninguno"/>
    <s v="Estudios Universitarios"/>
    <s v="Cotizante docente"/>
    <m/>
    <s v="Con discapacidad"/>
    <s v="Ninguna"/>
    <s v="PASTO"/>
    <s v="CARRERA 43 No 16B - 75 B/LA COLINA"/>
    <n v="3042635066"/>
    <s v="Urbana"/>
    <m/>
    <x v="0"/>
    <x v="11"/>
    <s v="NARIÑO"/>
    <x v="11"/>
    <x v="11"/>
    <x v="11"/>
    <m/>
    <m/>
    <m/>
    <m/>
    <s v="Hipertension esencial (primaria)"/>
    <s v="Medicamento"/>
    <n v="1"/>
    <s v="19912966-07"/>
    <s v="FENCAFENÂ® TABLETAS"/>
    <d v="2022-02-10T00:00:00"/>
    <n v="244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6211"/>
    <s v="CC5196211"/>
    <s v="JULIO"/>
    <s v="JAVIER"/>
    <s v="ANDRADE"/>
    <s v="NARVAEZ"/>
    <d v="1941-03-04T00:00:00"/>
    <n v="80"/>
    <n v="6"/>
    <s v="Persona mayor"/>
    <s v="Ninguno"/>
    <s v="Desplazamiento"/>
    <s v="Ninguno"/>
    <s v="Estudios Universitarios"/>
    <s v="Cotizante docente"/>
    <m/>
    <s v="Con discapacidad"/>
    <s v="Ninguna"/>
    <s v="PASTO"/>
    <s v="CRA 7 No 19A - 46"/>
    <n v="3112000309"/>
    <s v="Urbana"/>
    <m/>
    <x v="0"/>
    <x v="15"/>
    <s v="NARIÑO"/>
    <x v="15"/>
    <x v="15"/>
    <x v="15"/>
    <m/>
    <m/>
    <m/>
    <m/>
    <s v="Hipertension esencial (primaria)"/>
    <s v="Procedimiento"/>
    <n v="1"/>
    <n v="1903817"/>
    <s v="COLESTEROL DE BAJA DENSIDAD [LDL] AUTOMATIZADO"/>
    <d v="2022-02-04T00:00:00"/>
    <n v="3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84697"/>
    <s v="CC27284697"/>
    <s v="BELLANIRE"/>
    <s v="DEL SOCORRO"/>
    <s v="LOPEZ"/>
    <s v="CABRERA"/>
    <d v="1956-01-01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LA FLORIDA"/>
    <n v="3205640136"/>
    <s v="Urbana"/>
    <m/>
    <x v="0"/>
    <x v="15"/>
    <s v="NARIÑO"/>
    <x v="15"/>
    <x v="15"/>
    <x v="15"/>
    <m/>
    <m/>
    <m/>
    <m/>
    <s v="Hipertension esencial (primaria)"/>
    <s v="Procedimiento"/>
    <n v="1"/>
    <n v="1903818"/>
    <s v="COLESTEROL TOTAL"/>
    <d v="2022-02-04T00:00:00"/>
    <n v="25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218121"/>
    <s v="CC27218121"/>
    <s v="JOSEFINA"/>
    <s v="HILDA"/>
    <s v="AGUIRRE"/>
    <s v="DE PAREDES"/>
    <d v="1946-04-21T00:00:00"/>
    <n v="75"/>
    <n v="6"/>
    <s v="Persona mayor"/>
    <s v="Ninguno"/>
    <s v="Desplazamiento"/>
    <s v="Ninguno"/>
    <s v="Estudios Universitarios"/>
    <s v="Cotizante Pensionado"/>
    <m/>
    <s v="Con discapacidad"/>
    <s v="Ninguna"/>
    <s v="PASTO"/>
    <s v="Cra. 33 no 19-14 apto 901 B/ Versalles"/>
    <n v="3204756912"/>
    <s v="Urbana"/>
    <m/>
    <x v="0"/>
    <x v="15"/>
    <s v="NARIÑO"/>
    <x v="15"/>
    <x v="15"/>
    <x v="15"/>
    <m/>
    <m/>
    <m/>
    <m/>
    <s v="Hipertension esencial (primaria)"/>
    <s v="Procedimiento"/>
    <n v="1"/>
    <s v="00P0001554"/>
    <s v="COCIENTE DE ALBUMINURIA CREATINURIA"/>
    <d v="2022-02-04T00:00:00"/>
    <n v="4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5180"/>
    <s v="CC30735180"/>
    <s v="MARIA"/>
    <s v="CRISTINA"/>
    <s v="VALLEJO"/>
    <s v="LOPEZ"/>
    <d v="1966-11-23T00:00:00"/>
    <n v="54"/>
    <n v="5"/>
    <s v="Adultez"/>
    <s v="Ninguno"/>
    <s v="Desplazamiento"/>
    <s v="Ninguno"/>
    <s v="Estudios Universitarios"/>
    <s v="Cotizante docente"/>
    <m/>
    <s v="Con discapacidad"/>
    <s v="Ninguna"/>
    <s v="PASTO"/>
    <s v="CRA 1 E N 17-41 BARRIO LORENZO B/ Lorenzo de Aldan"/>
    <n v="3128992017"/>
    <s v="Urbana"/>
    <m/>
    <x v="0"/>
    <x v="15"/>
    <s v="NARIÑO"/>
    <x v="15"/>
    <x v="15"/>
    <x v="15"/>
    <m/>
    <m/>
    <m/>
    <m/>
    <s v="Hipertension esencial (primaria)"/>
    <s v="Procedimiento"/>
    <n v="1"/>
    <n v="1903895"/>
    <s v="CREATININA EN SUERO U OTROS FLUIDOS"/>
    <d v="2022-02-04T00:00:00"/>
    <n v="32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86295"/>
    <s v="CC27386295"/>
    <s v="CECILIA"/>
    <s v="NONE "/>
    <s v="CANCHALA"/>
    <s v="ESCOBAR"/>
    <d v="1946-06-11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CL.12 G N.7-31 SAN MARTIN"/>
    <n v="3135105131"/>
    <s v="Urbana"/>
    <m/>
    <x v="0"/>
    <x v="15"/>
    <s v="NARIÑO"/>
    <x v="15"/>
    <x v="15"/>
    <x v="15"/>
    <m/>
    <m/>
    <m/>
    <m/>
    <s v="Hipertension esencial (primaria)"/>
    <s v="Procedimiento"/>
    <n v="1"/>
    <n v="1903868"/>
    <s v="TRIGLICERIDOS"/>
    <d v="2022-02-04T00:00:00"/>
    <n v="49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77943"/>
    <s v="CC5277943"/>
    <s v="PEDRO"/>
    <s v="ORLANDO"/>
    <s v="MESIAS"/>
    <s v="VILLARREAL"/>
    <d v="1960-05-27T00:00:00"/>
    <n v="61"/>
    <n v="6"/>
    <s v="Persona mayor"/>
    <s v="Ninguno"/>
    <s v="Desplazamiento"/>
    <s v="Ninguno"/>
    <s v="Estudios Universitarios"/>
    <s v="Cotizante docente"/>
    <m/>
    <s v="Con discapacidad"/>
    <s v="Ninguna"/>
    <s v="PASTO"/>
    <s v="LA FLORIDA"/>
    <n v="3216885343"/>
    <s v="Urbana"/>
    <m/>
    <x v="0"/>
    <x v="15"/>
    <s v="NARIÑO"/>
    <x v="15"/>
    <x v="15"/>
    <x v="15"/>
    <m/>
    <m/>
    <m/>
    <m/>
    <s v="Hipertension esencial (primaria)"/>
    <s v="Procedimiento"/>
    <n v="1"/>
    <n v="1903841"/>
    <s v="GLUCOSA EN SUERO U OTRO FLUIDO DIFERENTE A ORINA"/>
    <d v="2022-02-04T00:00:00"/>
    <n v="87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0209"/>
    <s v="CC30720209"/>
    <s v="CRUZ"/>
    <s v="ELENA"/>
    <s v="BENAVIDES"/>
    <s v="NARVAEZ"/>
    <d v="1960-05-03T00:00:00"/>
    <n v="61"/>
    <n v="6"/>
    <s v="Persona mayor"/>
    <s v="Ninguno"/>
    <s v="Desplazamiento"/>
    <s v="Ninguno"/>
    <s v="Estudios Universitarios"/>
    <s v="Cotizante docente"/>
    <m/>
    <s v="Con discapacidad"/>
    <s v="Ninguna"/>
    <s v="PASTO"/>
    <s v="CRA 28 No 3 - OESTE 41 B/EL EDEN B/"/>
    <n v="3004903412"/>
    <s v="Urbana"/>
    <m/>
    <x v="0"/>
    <x v="15"/>
    <s v="NARIÑO"/>
    <x v="15"/>
    <x v="15"/>
    <x v="15"/>
    <m/>
    <m/>
    <m/>
    <m/>
    <s v="Hipertension esencial (primaria)"/>
    <s v="Procedimiento"/>
    <n v="1"/>
    <n v="1903859"/>
    <s v="POTASIO EN SUERO U OTROS FLUIDOS"/>
    <d v="2022-02-04T00:00:00"/>
    <n v="43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141829"/>
    <s v="CC27141829"/>
    <s v="AURA"/>
    <s v="PIEDAD"/>
    <s v="MONCAYO"/>
    <s v="RENGIFO"/>
    <d v="1962-08-09T00:00:00"/>
    <n v="59"/>
    <n v="5"/>
    <s v="Adultez"/>
    <s v="Ninguno"/>
    <s v="Desplazamiento"/>
    <s v="Ninguno"/>
    <s v="Estudios Universitarios"/>
    <s v="Cotizante docente"/>
    <m/>
    <s v="Con discapacidad"/>
    <s v="Ninguna"/>
    <s v="PASTO"/>
    <s v="calle16 # 37 07 B/ Colpatria"/>
    <n v="3233254729"/>
    <s v="Urbana"/>
    <m/>
    <x v="0"/>
    <x v="15"/>
    <s v="NARIÑO"/>
    <x v="15"/>
    <x v="15"/>
    <x v="15"/>
    <m/>
    <m/>
    <m/>
    <m/>
    <s v="Hipertension esencial (primaria)"/>
    <s v="Procedimiento"/>
    <n v="1"/>
    <n v="1902210"/>
    <s v="HEMOGRAMA IV ( HEMOGLOBINA HEMATOCRITO RECUENTO DE ERITROCITOS INDICES ERITROCITARIOS LEUCOGRAMA RECUENTO DE PLAQUETAS INDICES PLAQUETARIOS Y MORFOLOGIA ELECTRONICA E HISTOGRAMA ) AUTOMATIZADO"/>
    <d v="2022-02-04T00:00:00"/>
    <n v="52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91667"/>
    <s v="CC5291667"/>
    <s v="WILSON"/>
    <s v="HERNAN"/>
    <s v="VILLOTA"/>
    <s v="NOAP"/>
    <d v="1952-09-12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CRA 16 A N 6-42 APTO 301 NIZA II B/ Niza II"/>
    <n v="3182824547"/>
    <s v="Urbana"/>
    <m/>
    <x v="0"/>
    <x v="15"/>
    <s v="NARIÑO"/>
    <x v="15"/>
    <x v="15"/>
    <x v="15"/>
    <m/>
    <m/>
    <m/>
    <m/>
    <s v="Hipertension esencial (primaria)"/>
    <s v="Procedimiento"/>
    <n v="1"/>
    <n v="1907106"/>
    <s v="UROANALISIS"/>
    <d v="2022-02-04T00:00:00"/>
    <n v="4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1032"/>
    <s v="CC5201032"/>
    <s v="JOSE"/>
    <s v="ALIRIO"/>
    <s v="GONZALEZ"/>
    <s v="NOAP"/>
    <d v="1944-06-03T00:00:00"/>
    <n v="77"/>
    <n v="6"/>
    <s v="Persona mayor"/>
    <s v="Ninguno"/>
    <s v="Desplazamiento"/>
    <s v="Ninguno"/>
    <s v="Estudios Universitarios"/>
    <s v="Cotizante docente"/>
    <m/>
    <s v="Con discapacidad"/>
    <s v="Ninguna"/>
    <s v="PASTO"/>
    <s v="MZ E CS3 LOS ELISEOS"/>
    <n v="3175013854"/>
    <s v="Urbana"/>
    <m/>
    <x v="0"/>
    <x v="15"/>
    <s v="NARIÑO"/>
    <x v="15"/>
    <x v="15"/>
    <x v="15"/>
    <m/>
    <m/>
    <m/>
    <m/>
    <s v="Hipertension esencial (primaria)"/>
    <s v="Procedimiento"/>
    <n v="1"/>
    <n v="1904902"/>
    <s v="HORMONA ESTIMULANTE DEL TIROIDES"/>
    <d v="2022-02-04T00:00:00"/>
    <n v="53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890478"/>
    <s v="CC1890478"/>
    <s v="EDMUNDO"/>
    <s v="ELIECER"/>
    <s v="INSUASTY"/>
    <s v="OBANDO"/>
    <d v="1936-01-09T00:00:00"/>
    <n v="85"/>
    <n v="6"/>
    <s v="Persona mayor"/>
    <s v="Ninguno"/>
    <s v="Desplazamiento"/>
    <s v="Ninguno"/>
    <s v="Estudios Universitarios"/>
    <s v="Beneficiario"/>
    <m/>
    <s v="Con discapacidad"/>
    <s v="Ninguna"/>
    <s v="PASTO"/>
    <s v="CRA 32 N.8-25 LA AURORA"/>
    <n v="7294935"/>
    <s v="Urbana"/>
    <m/>
    <x v="0"/>
    <x v="15"/>
    <s v="NARIÑO"/>
    <x v="15"/>
    <x v="15"/>
    <x v="15"/>
    <m/>
    <m/>
    <m/>
    <m/>
    <s v="Hipertension esencial (primaria)"/>
    <s v="Procedimiento"/>
    <n v="1"/>
    <n v="1906610"/>
    <s v="ANTIGENO ESPECIFICO DE PROSTATA SEMIAUTOMATIZADO O AUTOMATIZADO"/>
    <d v="2022-02-04T00:00:00"/>
    <n v="68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3369"/>
    <s v="CC30713369"/>
    <s v="AIDA"/>
    <s v="MARIA"/>
    <s v="PEREZ"/>
    <s v="DE CORAL"/>
    <d v="1953-10-27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RA 34 N 11-22 LA AURORA B/"/>
    <n v="3013341881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8T00:00:00"/>
    <n v="89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5065"/>
    <s v="CC27075065"/>
    <s v="DOLORES"/>
    <s v="AMANDA"/>
    <s v="MARTINEZ"/>
    <s v="DE ENRIQUEZ"/>
    <d v="1948-07-13T00:00:00"/>
    <n v="73"/>
    <n v="6"/>
    <s v="Persona mayor"/>
    <s v="Ninguno"/>
    <s v="Desplazamiento"/>
    <s v="Ninguno"/>
    <s v="Estudios Universitarios"/>
    <s v="Cotizante docente"/>
    <m/>
    <s v="Con discapacidad"/>
    <s v="Ninguna"/>
    <s v="PASTO"/>
    <s v="MZ 1 CS 27 CONDOMINIO ALTOS DE LA COLINA"/>
    <n v="7375959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8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73761"/>
    <s v="CC27373761"/>
    <s v="NELLY"/>
    <s v="CECILIA"/>
    <s v="ERAZO"/>
    <s v="BENAVIDES"/>
    <d v="1964-01-30T00:00:00"/>
    <n v="57"/>
    <n v="5"/>
    <s v="Adultez"/>
    <s v="Ninguno"/>
    <s v="Desplazamiento"/>
    <s v="Ninguno"/>
    <s v="Estudios Universitarios"/>
    <s v="Cotizante Pensionado"/>
    <m/>
    <s v="Con discapacidad"/>
    <s v="Ninguna"/>
    <s v="PASTO"/>
    <s v="CRA 147 # 18A-40 EDIF. SANTA MARIA DE FATIMA"/>
    <n v="3158375553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2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3507"/>
    <s v="CC12953507"/>
    <s v="ARTURO"/>
    <s v="ELIECER"/>
    <s v="VELASQUEZ"/>
    <s v="ZAMBRANO"/>
    <d v="1949-08-19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MZ 24 CS 22 BARRIO TAMASAGRA"/>
    <n v="3155547451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6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2950547"/>
    <s v="CC12950547"/>
    <s v="PLACIDO"/>
    <s v="NONE "/>
    <s v="BOTINA"/>
    <s v="DELGADO"/>
    <d v="1947-10-05T00:00:00"/>
    <n v="74"/>
    <n v="6"/>
    <s v="Persona mayor"/>
    <s v="Ninguno"/>
    <s v="Desplazamiento"/>
    <s v="Ninguno"/>
    <s v="Estudios Universitarios"/>
    <s v="Cotizante Pensionado"/>
    <m/>
    <s v="Con discapacidad"/>
    <s v="Ninguna"/>
    <s v="PASTO"/>
    <s v="BARRIO LOS ESTUDIANTES"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1764220"/>
    <s v="CC21764220"/>
    <s v="PIEDAD"/>
    <s v="DEL SOCORRO"/>
    <s v="ARBOLEDA"/>
    <s v="GAVIRIA"/>
    <d v="1949-09-23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MZ 14 CASA 11 B VILLA DOCENTE"/>
    <n v="3113141103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476431"/>
    <s v="CC27476431"/>
    <s v="ISABEL"/>
    <s v="LIDIA"/>
    <s v="CAICEDO"/>
    <s v="DE BURBANO"/>
    <d v="1944-11-09T00:00:00"/>
    <n v="77"/>
    <n v="6"/>
    <s v="Persona mayor"/>
    <s v="Ninguno"/>
    <s v="Desplazamiento"/>
    <s v="Ninguno"/>
    <s v="Estudios Universitarios"/>
    <s v="Beneficiario"/>
    <m/>
    <s v="Con discapacidad"/>
    <s v="Ninguna"/>
    <s v="PASTO"/>
    <s v="MZ A CASA 9 B/GUAMUEZ"/>
    <n v="3163601738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128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5344"/>
    <s v="CC30725344"/>
    <s v="MARIA"/>
    <s v="EDITH ROSARIO"/>
    <s v="BETANCOURTH"/>
    <s v="CERON"/>
    <d v="1963-07-27T00:00:00"/>
    <n v="58"/>
    <n v="5"/>
    <s v="Adultez"/>
    <s v="Ninguno"/>
    <s v="Desplazamiento"/>
    <s v="Ninguno"/>
    <s v="Estudios Universitarios"/>
    <s v="Cotizante docente"/>
    <m/>
    <s v="Con discapacidad"/>
    <s v="Ninguna"/>
    <s v="PASTO"/>
    <s v="MZ 9 CS 19 URBANIZACION FLORIDA B/ La florida"/>
    <n v="3167409224"/>
    <s v="Urbana"/>
    <m/>
    <x v="0"/>
    <x v="7"/>
    <s v="NARIÑO"/>
    <x v="7"/>
    <x v="7"/>
    <x v="7"/>
    <m/>
    <m/>
    <m/>
    <m/>
    <s v="Hipertension esencial (primaria)"/>
    <s v="Medicamento"/>
    <n v="1"/>
    <s v="19936296-08"/>
    <s v="ACIDO ACETILSALICILICO 100 MG"/>
    <d v="2022-02-14T00:00:00"/>
    <n v="7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84899"/>
    <s v="CC27284899"/>
    <s v="MARIA"/>
    <s v="MIRTHA"/>
    <s v="GOMEZ"/>
    <s v="GUERRERO"/>
    <d v="1958-01-25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CRA 16 CASA 14 B/TAMASAGRA II"/>
    <n v="3176364482"/>
    <s v="Urbana"/>
    <m/>
    <x v="0"/>
    <x v="12"/>
    <s v="NARIÑO"/>
    <x v="12"/>
    <x v="12"/>
    <x v="12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89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062832"/>
    <s v="CC87062832"/>
    <s v="PAULO"/>
    <s v="EMILIO"/>
    <s v="ORTEGA"/>
    <s v="LANDAZURI"/>
    <d v="1983-11-07T00:00:00"/>
    <n v="38"/>
    <n v="5"/>
    <s v="Adultez"/>
    <s v="Ninguno"/>
    <s v="Desplazamiento"/>
    <s v="Ninguno"/>
    <s v="Estudios Universitarios"/>
    <s v="Cotizante docente"/>
    <m/>
    <s v="Con discapacidad"/>
    <s v="Ninguna"/>
    <s v="PASTO"/>
    <s v="Carrera 6 No. 18a 130 B/ Bernal"/>
    <n v="3145409067"/>
    <s v="Urbana"/>
    <m/>
    <x v="0"/>
    <x v="7"/>
    <s v="NARIÑO"/>
    <x v="7"/>
    <x v="7"/>
    <x v="7"/>
    <m/>
    <m/>
    <m/>
    <m/>
    <s v="Hipertension esencial (primaria)"/>
    <s v="Procedimiento"/>
    <n v="1"/>
    <n v="1881202"/>
    <s v="ECOCARDIOGRAMA TRANSTORACICO"/>
    <d v="2022-02-08T00:00:00"/>
    <n v="66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2129"/>
    <s v="CC30702129"/>
    <s v="ROSA"/>
    <s v="CLEMENCIA"/>
    <s v="GUERRERO"/>
    <s v="LARRANIAGA"/>
    <d v="1951-02-12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CRA 1 N 22-64 B/ Ejido"/>
    <n v="3012638922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22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527551"/>
    <s v="CC27527551"/>
    <s v="BLANCA"/>
    <s v="CELINA"/>
    <s v="ESCOBAR"/>
    <s v="NOGUERA"/>
    <d v="1932-03-04T00:00:00"/>
    <n v="89"/>
    <n v="6"/>
    <s v="Persona mayor"/>
    <s v="Ninguno"/>
    <s v="Desplazamiento"/>
    <s v="Ninguno"/>
    <s v="Estudios Universitarios"/>
    <s v="Beneficiario"/>
    <m/>
    <s v="Con discapacidad"/>
    <s v="Ninguna"/>
    <s v="PASTO"/>
    <s v="CALLE 12BIS 29-44 B/ SAN IGNACIO B/ San Ignacio"/>
    <n v="3196247534"/>
    <s v="Urbana"/>
    <m/>
    <x v="0"/>
    <x v="7"/>
    <s v="NARIÑO"/>
    <x v="7"/>
    <x v="7"/>
    <x v="7"/>
    <m/>
    <m/>
    <m/>
    <m/>
    <s v="Hipertension esencial (primaria)"/>
    <s v="Procedimiento"/>
    <n v="1"/>
    <n v="1881202"/>
    <s v="ECOCARDIOGRAMA TRANSTORACICO"/>
    <d v="2022-02-02T00:00:00"/>
    <n v="45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12957198"/>
    <s v="CC12957198"/>
    <s v="OMAR"/>
    <s v="ROBERTO"/>
    <s v="SANUDO"/>
    <s v="MELO"/>
    <d v="1950-01-23T00:00:00"/>
    <n v="71"/>
    <n v="6"/>
    <s v="Persona mayor"/>
    <s v="Ninguno"/>
    <s v="Desplazamiento"/>
    <s v="Ninguno"/>
    <s v="Estudios Universitarios"/>
    <s v="Cotizante Pensionado"/>
    <m/>
    <s v="Con discapacidad"/>
    <s v="Ninguna"/>
    <s v="PASTO"/>
    <s v="CALLE 22 N 21-58 CASA 9 BARRIO EL PORTALITO B/ El"/>
    <n v="7230879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66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5567"/>
    <s v="CC30705567"/>
    <s v="ALBA"/>
    <s v="LUCIA"/>
    <s v="ROSERO"/>
    <s v="DE LIMA"/>
    <d v="1953-09-14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RA 41 N 13-49 MARGARITAS 4 ETAPA"/>
    <n v="3002515495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27075751"/>
    <s v="CC27075751"/>
    <s v="ROSA"/>
    <s v="FLORINDA"/>
    <s v="LOPEZ"/>
    <s v="BENAVIDES"/>
    <d v="1948-03-31T00:00:00"/>
    <n v="73"/>
    <n v="6"/>
    <s v="Persona mayor"/>
    <s v="Ninguno"/>
    <s v="Desplazamiento"/>
    <s v="Ninguno"/>
    <s v="Estudios Universitarios"/>
    <s v="Beneficiario"/>
    <m/>
    <s v="Con discapacidad"/>
    <s v="Ninguna"/>
    <s v="PASTO"/>
    <s v="EL ENCANO CRA 2 No 1-38"/>
    <n v="3207788684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90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5832"/>
    <s v="CC27075832"/>
    <s v="ESPERANZA"/>
    <s v="DEL SOCORRO"/>
    <s v="GUERRON"/>
    <s v="NOAP"/>
    <d v="1946-10-10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MZ 20 CASA 6B SUMATAMBO"/>
    <n v="3185035987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02385"/>
    <s v="CC5202385"/>
    <s v="LIBIO"/>
    <s v="LEON"/>
    <s v="ERAZO"/>
    <s v="BRAVO"/>
    <d v="1946-02-09T00:00:00"/>
    <n v="75"/>
    <n v="6"/>
    <s v="Persona mayor"/>
    <s v="Ninguno"/>
    <s v="Desplazamiento"/>
    <s v="Ninguno"/>
    <s v="Estudios Universitarios"/>
    <s v="Cotizante docente"/>
    <m/>
    <s v="Con discapacidad"/>
    <s v="Ninguna"/>
    <s v="PASTO"/>
    <s v="NIZA 1 MZ D C13"/>
    <n v="3108458483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5516"/>
    <s v="CC12965516"/>
    <s v="GERARDO"/>
    <s v="PRIMITIVO"/>
    <s v="PATINO"/>
    <s v="RIVAS"/>
    <d v="1952-03-04T00:00:00"/>
    <n v="69"/>
    <n v="6"/>
    <s v="Persona mayor"/>
    <s v="Ninguno"/>
    <s v="Desplazamiento"/>
    <s v="Ninguno"/>
    <s v="Estudios Universitarios"/>
    <s v="Cotizante docente"/>
    <m/>
    <s v="Con discapacidad"/>
    <s v="Ninguna"/>
    <s v="PASTO"/>
    <s v="CRA 1 N.22-165 B/C.LLERAS"/>
    <n v="3206866875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9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791046"/>
    <s v="CC1791046"/>
    <s v="SEGUNDO"/>
    <s v="FIDEL"/>
    <s v="DELGADO"/>
    <s v="GUERRERO"/>
    <d v="1926-06-26T00:00:00"/>
    <n v="95"/>
    <n v="6"/>
    <s v="Persona mayor"/>
    <s v="Ninguno"/>
    <s v="Desplazamiento"/>
    <s v="Ninguno"/>
    <s v="Estudios Universitarios"/>
    <s v="Cotizante docente"/>
    <m/>
    <s v="Con discapacidad"/>
    <s v="Ninguna"/>
    <s v="PASTO"/>
    <s v="CRA 2 No 19B - 23 B/EL TEJAR"/>
    <n v="3192626011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5193066"/>
    <s v="CC5193066"/>
    <s v="JOSE"/>
    <s v="JOAQUIN"/>
    <s v="BOLANOS"/>
    <s v="ORTIZ"/>
    <d v="1929-04-14T00:00:00"/>
    <n v="92"/>
    <n v="6"/>
    <s v="Persona mayor"/>
    <s v="Ninguno"/>
    <s v="Desplazamiento"/>
    <s v="Ninguno"/>
    <s v="Estudios Universitarios"/>
    <s v="Beneficiario"/>
    <m/>
    <s v="Con discapacidad"/>
    <s v="Ninguna"/>
    <s v="PASTO"/>
    <s v="CAR 18 N 21-28 B EL PRADO"/>
    <n v="7207343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38821"/>
    <s v="CC30738821"/>
    <s v="GLADIS"/>
    <s v="NONE "/>
    <s v="CABRERA"/>
    <s v="CORDOBA"/>
    <d v="1967-12-27T00:00:00"/>
    <n v="53"/>
    <n v="5"/>
    <s v="Adultez"/>
    <s v="Ninguno"/>
    <s v="Desplazamiento"/>
    <s v="Ninguno"/>
    <s v="Estudios Universitarios"/>
    <s v="Beneficiario"/>
    <m/>
    <s v="Con discapacidad"/>
    <s v="Ninguna"/>
    <s v="PASTO"/>
    <s v="CRA 7E No 17A-39 BARRIO PRAGA"/>
    <n v="3217821083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13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5265433"/>
    <s v="CC25265433"/>
    <s v="GLORIA"/>
    <s v="MARGOTH"/>
    <s v="VELASCO"/>
    <s v="MENESES"/>
    <d v="1944-06-07T00:00:00"/>
    <n v="77"/>
    <n v="6"/>
    <s v="Persona mayor"/>
    <s v="Ninguno"/>
    <s v="Desplazamiento"/>
    <s v="Ninguno"/>
    <s v="Estudios Universitarios"/>
    <s v="Cotizante docente"/>
    <m/>
    <s v="Con discapacidad"/>
    <s v="Ninguna"/>
    <s v="PASTO"/>
    <s v="CALLE 20 N 3E-17"/>
    <n v="3015978410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5T00:00:00"/>
    <n v="209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0723827"/>
    <s v="CC30723827"/>
    <s v="LILIANA "/>
    <s v="DEL SOCORRO "/>
    <s v="MEZA "/>
    <s v="BENAVIDES"/>
    <d v="1961-07-04T00:00:00"/>
    <n v="60"/>
    <n v="6"/>
    <s v="Persona mayor"/>
    <s v="Ninguno"/>
    <s v="Desplazamiento"/>
    <s v="Ninguno"/>
    <s v="Estudios Universitarios"/>
    <s v="Beneficiario"/>
    <m/>
    <s v="Con discapacidad"/>
    <s v="Ninguna"/>
    <s v="PASTO"/>
    <s v="CRA 2° # 16 -36 BARRIO LORENZO"/>
    <n v="3177879467"/>
    <s v="Urbana"/>
    <m/>
    <x v="0"/>
    <x v="9"/>
    <s v="NARIÑO"/>
    <x v="9"/>
    <x v="9"/>
    <x v="9"/>
    <m/>
    <m/>
    <m/>
    <m/>
    <s v="Hipertension esencial (primaria)"/>
    <s v="Medicamento"/>
    <n v="1"/>
    <s v="20080792-20"/>
    <s v="SULFATO FERROSO 300 MG TABLETAS RECUBIERTAS"/>
    <d v="2022-02-02T00:00:00"/>
    <n v="9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Sustituto Pensional"/>
    <s v="AC"/>
    <m/>
    <s v="CC"/>
    <n v="12983068"/>
    <s v="CC12983068"/>
    <s v="JESUS"/>
    <s v="HERNAN"/>
    <s v="DELGADO"/>
    <s v="BETANCOURT"/>
    <d v="1965-01-03T00:00:00"/>
    <n v="56"/>
    <n v="5"/>
    <s v="Adultez"/>
    <s v="Ninguno"/>
    <s v="Desplazamiento"/>
    <s v="Ninguno"/>
    <s v="Estudios Universitarios"/>
    <s v="Beneficiario"/>
    <m/>
    <s v="Con discapacidad"/>
    <s v="Ninguna"/>
    <s v="PASTO"/>
    <s v="CRA 2 B NO 23 C 32 B/ VILLARECREO"/>
    <n v="3162508358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8T00:00:00"/>
    <n v="9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9060"/>
    <s v="CC30739060"/>
    <s v="LUZ"/>
    <s v="DARY"/>
    <s v="LASSO"/>
    <s v="ORDOÑEZ"/>
    <d v="1967-08-08T00:00:00"/>
    <n v="54"/>
    <n v="5"/>
    <s v="Adultez"/>
    <s v="Ninguno"/>
    <s v="Desplazamiento"/>
    <s v="Ninguno"/>
    <s v="Estudios Universitarios"/>
    <s v="Cotizante docente"/>
    <m/>
    <s v="Con discapacidad"/>
    <s v="Ninguna"/>
    <s v="PASTO"/>
    <s v="CRA 5E No 17 - 30 B/LORENZO APTO 101 B/ LORENZO"/>
    <n v="3163696601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16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82191"/>
    <s v="CC27482191"/>
    <s v="MARY"/>
    <s v="PIEDAD"/>
    <s v="GALINDEZ"/>
    <s v="OJEDA"/>
    <d v="1955-08-25T00:00:00"/>
    <n v="66"/>
    <n v="6"/>
    <s v="Persona mayor"/>
    <s v="Ninguno"/>
    <s v="Desplazamiento"/>
    <s v="Ninguno"/>
    <s v="Estudios Universitarios"/>
    <s v="Cotizante docente"/>
    <m/>
    <s v="Con discapacidad"/>
    <s v="Ninguna"/>
    <s v="PASTO"/>
    <s v="CALLE26B No 22-22 CONDOMI MIRADOR AQUNE"/>
    <n v="3147780082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195924"/>
    <s v="CC5195924"/>
    <s v="JORGE"/>
    <s v="ENRIQUE"/>
    <s v="OBANDO"/>
    <s v="NOAP"/>
    <d v="1941-05-19T00:00:00"/>
    <n v="80"/>
    <n v="6"/>
    <s v="Persona mayor"/>
    <s v="Ninguno"/>
    <s v="Desplazamiento"/>
    <s v="Ninguno"/>
    <s v="Estudios Universitarios"/>
    <s v="Cotizante docente"/>
    <m/>
    <s v="Con discapacidad"/>
    <s v="Ninguna"/>
    <s v="PASTO"/>
    <s v="MZ. 24 C. 7 B/ TAMASAGRA 1 ETAPA"/>
    <n v="7225353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12974202"/>
    <s v="CC12974202"/>
    <s v="FRANCISCO"/>
    <s v="JAVIER"/>
    <s v="NARVAEZ"/>
    <s v="INSUASTY"/>
    <d v="1958-06-26T00:00:00"/>
    <n v="63"/>
    <n v="6"/>
    <s v="Persona mayor"/>
    <s v="Ninguno"/>
    <s v="Desplazamiento"/>
    <s v="Ninguno"/>
    <s v="Estudios Universitarios"/>
    <s v="Beneficiario"/>
    <m/>
    <s v="Con discapacidad"/>
    <s v="Ninguna"/>
    <s v="PASTO"/>
    <s v="CLL.16 No 16-38 B/AIRE LIBRE"/>
    <n v="3162982398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2335"/>
    <s v="CC30722335"/>
    <s v="ANA"/>
    <s v="MARGARITA"/>
    <s v="ROSERO"/>
    <s v="FEULLET"/>
    <d v="1959-06-01T00:00:00"/>
    <n v="62"/>
    <n v="6"/>
    <s v="Persona mayor"/>
    <s v="Ninguno"/>
    <s v="Desplazamiento"/>
    <s v="Amenaza"/>
    <s v="Estudios Universitarios"/>
    <s v="Cotizante docente"/>
    <m/>
    <s v="Con discapacidad"/>
    <s v="Ninguna"/>
    <s v="PASTO"/>
    <s v="CORREGIMIENTO MADRIGAL"/>
    <n v="3136350707"/>
    <s v="Rural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1T00:00:00"/>
    <n v="9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36815"/>
    <s v="CC30736815"/>
    <s v="ANA"/>
    <s v="LUCIA"/>
    <s v="LASSO"/>
    <s v="HERNANDEZ"/>
    <d v="1967-06-10T00:00:00"/>
    <n v="54"/>
    <n v="5"/>
    <s v="Adultez"/>
    <s v="Ninguno"/>
    <s v="Desplazamiento"/>
    <s v="Ninguno"/>
    <s v="Estudios Universitarios"/>
    <s v="Cotizante docente"/>
    <m/>
    <s v="Con discapacidad"/>
    <s v="Ninguna"/>
    <s v="PASTO"/>
    <s v="MZNA 43 CASA 5 TAMASAGRA 1"/>
    <n v="3153283147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9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3746"/>
    <s v="CC27073746"/>
    <s v="ANA"/>
    <s v="MAGDALIA DE LA DOLOR"/>
    <s v="ORTIZ"/>
    <s v="VILLOTA"/>
    <d v="1947-07-24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CRA 42D N 15-22 SAN JUAN DE DIOS"/>
    <n v="3043969500"/>
    <s v="Urbana"/>
    <m/>
    <x v="0"/>
    <x v="7"/>
    <s v="NARIÑO"/>
    <x v="7"/>
    <x v="7"/>
    <x v="7"/>
    <m/>
    <m/>
    <m/>
    <m/>
    <s v="Hipertension esencial (primaria)"/>
    <s v="Medicamento"/>
    <n v="1"/>
    <s v="19963352-15"/>
    <s v="ATORVASTATINA 20 MG TABLETAS RECUBIERTAS"/>
    <d v="2022-02-22T00:00:00"/>
    <n v="8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Pensionado"/>
    <s v="AC"/>
    <m/>
    <s v="CC"/>
    <n v="27069184"/>
    <s v="CC27069184"/>
    <s v="IRMA"/>
    <s v="ESPERANZA"/>
    <s v="ORTIZ"/>
    <s v="DE BURGOS"/>
    <d v="1942-06-30T00:00:00"/>
    <n v="79"/>
    <n v="6"/>
    <s v="Persona mayor"/>
    <s v="Ninguno"/>
    <s v="Desplazamiento"/>
    <s v="Ninguno"/>
    <s v="Estudios Universitarios"/>
    <s v="Cotizante Pensionado"/>
    <m/>
    <s v="Con discapacidad"/>
    <s v="Ninguna"/>
    <s v="PASTO"/>
    <s v="CLL 21A N 1-15 B/ BACHUE"/>
    <n v="7369473"/>
    <s v="Urbana"/>
    <m/>
    <x v="0"/>
    <x v="7"/>
    <s v="NARIÑO"/>
    <x v="7"/>
    <x v="7"/>
    <x v="7"/>
    <m/>
    <m/>
    <m/>
    <m/>
    <s v="Hipertension esencial (primaria)"/>
    <s v="Medicamento"/>
    <n v="1"/>
    <s v="54972-07"/>
    <s v="CAPTOPRIL 25 MG TABLETAS"/>
    <d v="2022-02-22T00:00:00"/>
    <n v="8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2952"/>
    <s v="CC12952952"/>
    <s v="EDGAR"/>
    <s v="RENE"/>
    <s v="OJEDA"/>
    <s v="MARTINEZ"/>
    <d v="1949-04-23T00:00:00"/>
    <n v="72"/>
    <n v="6"/>
    <s v="Persona mayor"/>
    <s v="Ninguno"/>
    <s v="Desplazamiento"/>
    <s v="Perdida de Bienes Muebles o Inmuebles"/>
    <s v="Estudios Universitarios"/>
    <s v="Cotizante docente"/>
    <m/>
    <s v="Con discapacidad"/>
    <s v="Ninguna"/>
    <s v="PASTO"/>
    <s v="CL 22 N 15-108 CASA1 B/GRAN COLOMBIA"/>
    <n v="3216405324"/>
    <s v="Urbana"/>
    <m/>
    <x v="0"/>
    <x v="7"/>
    <s v="NARIÑO"/>
    <x v="7"/>
    <x v="7"/>
    <x v="7"/>
    <m/>
    <m/>
    <m/>
    <m/>
    <s v="Hipertension esencial (primaria)"/>
    <s v="Procedimiento"/>
    <n v="1"/>
    <n v="1890366"/>
    <s v="CONSULTA DE CONTROL O DE SEGUIMIENTO POR ESPECIALISTA EN MEDICINA INTERNA"/>
    <d v="2022-02-17T00:00:00"/>
    <n v="110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04649"/>
    <s v="CC27404649"/>
    <s v="INES"/>
    <s v="BEYANIRES"/>
    <s v="ORTIZ"/>
    <s v="CABEZAS"/>
    <d v="1969-01-25T00:00:00"/>
    <n v="52"/>
    <n v="5"/>
    <s v="Adultez"/>
    <s v="Ninguno"/>
    <s v="Desplazamiento"/>
    <s v="Perdida de Bienes Muebles o Inmuebles"/>
    <s v="Estudios Universitarios"/>
    <s v="Cotizante docente"/>
    <m/>
    <s v="Con discapacidad"/>
    <s v="Ninguna"/>
    <s v="PASTO"/>
    <s v="EL PARAISO"/>
    <n v="3226079833"/>
    <s v="Urbana"/>
    <m/>
    <x v="0"/>
    <x v="7"/>
    <s v="NARIÑO"/>
    <x v="7"/>
    <x v="7"/>
    <x v="7"/>
    <m/>
    <m/>
    <m/>
    <m/>
    <s v="Hipertension esencial (primaria)"/>
    <s v="Procedimiento"/>
    <n v="1"/>
    <n v="1903841"/>
    <s v="GLUCOSA EN SUERO U OTRO FLUIDO DIFERENTE A ORINA"/>
    <d v="2022-02-15T00:00:00"/>
    <n v="110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4314"/>
    <s v="CC12954314"/>
    <s v="JORGE"/>
    <s v="ERNESTO"/>
    <s v="PATINO"/>
    <s v="ALBORNOZ"/>
    <d v="1950-04-21T00:00:00"/>
    <n v="71"/>
    <n v="6"/>
    <s v="Persona mayor"/>
    <s v="Ninguno"/>
    <s v="Desplazamiento"/>
    <s v="Ninguno"/>
    <s v="Estudios Universitarios"/>
    <s v="Cotizante docente"/>
    <m/>
    <s v="Con discapacidad"/>
    <s v="Ninguna"/>
    <s v="PASTO"/>
    <s v="CRA 33BIS N 1-16 VILLA VERGEL B/"/>
    <n v="3127767011"/>
    <s v="Urbana"/>
    <m/>
    <x v="0"/>
    <x v="7"/>
    <s v="NARIÑO"/>
    <x v="7"/>
    <x v="7"/>
    <x v="7"/>
    <m/>
    <m/>
    <m/>
    <m/>
    <s v="Hipertension esencial (primaria)"/>
    <s v="Procedimiento"/>
    <n v="1"/>
    <n v="1904902"/>
    <s v="HORMONA ESTIMULANTE DEL TIROIDES"/>
    <d v="2022-02-15T00:00:00"/>
    <n v="8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0836"/>
    <s v="CC27070836"/>
    <s v="RUTH"/>
    <s v="LIGIA"/>
    <s v="NARVAEZ"/>
    <s v="GUERRERO"/>
    <d v="1945-04-13T00:00:00"/>
    <n v="76"/>
    <n v="6"/>
    <s v="Persona mayor"/>
    <s v="Ninguno"/>
    <s v="Desplazamiento"/>
    <s v="Ninguno"/>
    <s v="Estudios Universitarios"/>
    <s v="Cotizante docente"/>
    <m/>
    <s v="Con discapacidad"/>
    <s v="Ninguna"/>
    <s v="PASTO"/>
    <s v="CRA 23 N 25-108 BARRIO BELALCAZAR"/>
    <n v="3174273549"/>
    <s v="Urbana"/>
    <m/>
    <x v="0"/>
    <x v="12"/>
    <s v="NARIÑO"/>
    <x v="12"/>
    <x v="12"/>
    <x v="12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2T00:00:00"/>
    <n v="8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08319"/>
    <s v="CC30708319"/>
    <s v="ONEIDA"/>
    <s v="STELLA"/>
    <s v="CIFUENTES"/>
    <s v="DE DELGADO"/>
    <d v="1956-02-22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CARRERA 1A # 21B-31 BARRIO SANTA BARBARA B/"/>
    <n v="3103753994"/>
    <s v="Urbana"/>
    <m/>
    <x v="0"/>
    <x v="7"/>
    <s v="NARIÑO"/>
    <x v="7"/>
    <x v="7"/>
    <x v="7"/>
    <m/>
    <m/>
    <m/>
    <m/>
    <s v="Hipertension esencial (primaria)"/>
    <s v="Procedimiento"/>
    <n v="1"/>
    <n v="1904921"/>
    <s v="TIROXINA LIBRE"/>
    <d v="2022-02-15T00:00:00"/>
    <n v="9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13410"/>
    <s v="CC30713410"/>
    <s v="MARIA"/>
    <s v="MARLENE"/>
    <s v="FIERRO"/>
    <s v="DE BURBANO"/>
    <d v="1957-05-21T00:00:00"/>
    <n v="64"/>
    <n v="6"/>
    <s v="Persona mayor"/>
    <s v="Ninguno"/>
    <s v="Desplazamiento"/>
    <s v="Ninguno"/>
    <s v="Estudios Universitarios"/>
    <s v="Cotizante docente"/>
    <m/>
    <s v="Con discapacidad"/>
    <s v="Ninguna"/>
    <s v="PASTO"/>
    <s v="BARRIO LIBARDO BENAVIDES"/>
    <n v="3116915123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548176"/>
    <s v="CC27548176"/>
    <s v="NUVIA"/>
    <s v="DOLY"/>
    <s v="ORTIZ"/>
    <s v="HERNANDEZ"/>
    <d v="1963-11-02T00:00:00"/>
    <n v="58"/>
    <n v="5"/>
    <s v="Adultez"/>
    <s v="Ninguno"/>
    <s v="Desplazamiento"/>
    <s v="Ninguno"/>
    <s v="Estudios Universitarios"/>
    <s v="Cotizante docente"/>
    <m/>
    <s v="Con discapacidad"/>
    <s v="Ninguna"/>
    <s v="PASTO"/>
    <s v="Calle 19a # 44b 23 apto 502 B/ Pandiaco"/>
    <n v="3123066964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1T00:00:00"/>
    <n v="16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65228"/>
    <s v="CC12965228"/>
    <s v="LUIS"/>
    <s v="FERNANDO"/>
    <s v="GAIDOS"/>
    <s v="MORA"/>
    <d v="1954-06-05T00:00:00"/>
    <n v="67"/>
    <n v="6"/>
    <s v="Persona mayor"/>
    <s v="Ninguno"/>
    <s v="Desplazamiento"/>
    <s v="Ninguno"/>
    <s v="Estudios Universitarios"/>
    <s v="Cotizante docente"/>
    <m/>
    <s v="Con discapacidad"/>
    <s v="Ninguna"/>
    <s v="PASTO"/>
    <s v="CRA 8E A N 8EC-17 URBANIZACION LA PAZ"/>
    <n v="7367706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10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Beneficiario"/>
    <s v="AC"/>
    <m/>
    <s v="CC"/>
    <n v="36996450"/>
    <s v="CC36996450"/>
    <s v="GLORIA"/>
    <s v="AMPARO"/>
    <s v="MORAN"/>
    <s v="MORAN"/>
    <d v="1958-10-09T00:00:00"/>
    <n v="63"/>
    <n v="6"/>
    <s v="Persona mayor"/>
    <s v="Ninguno"/>
    <s v="Desplazamiento"/>
    <s v="Ninguno"/>
    <s v="Estudios Universitarios"/>
    <s v="Beneficiario"/>
    <m/>
    <s v="Con discapacidad"/>
    <s v="Ninguna"/>
    <s v="PASTO"/>
    <s v="MZ A CASA 20 QUITO LOPEZ 3"/>
    <n v="313535796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801268"/>
    <s v="CC1801268"/>
    <s v="BOLIVAR"/>
    <s v="SEGUNDO"/>
    <s v="CHAVES"/>
    <s v="CHAVES"/>
    <d v="1938-02-22T00:00:00"/>
    <n v="83"/>
    <n v="6"/>
    <s v="Persona mayor"/>
    <s v="Ninguno"/>
    <s v="Desplazamiento"/>
    <s v="Ninguno"/>
    <s v="Estudios Universitarios"/>
    <s v="Cotizante docente"/>
    <m/>
    <s v="Con discapacidad"/>
    <s v="Ninguna"/>
    <s v="PASTO"/>
    <s v="Manzana 40 casa 2 B/ Villaflor2"/>
    <n v="3182778351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75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14360"/>
    <s v="CC27314360"/>
    <s v="ANA"/>
    <s v="EDIPSA"/>
    <s v="MELO"/>
    <s v="ACOSTA"/>
    <d v="1966-07-22T00:00:00"/>
    <n v="55"/>
    <n v="5"/>
    <s v="Adultez"/>
    <s v="Ninguno"/>
    <s v="Desplazamiento"/>
    <s v="Ninguno"/>
    <s v="Estudios Universitarios"/>
    <s v="Cotizante docente"/>
    <m/>
    <s v="Con discapacidad"/>
    <s v="Ninguna"/>
    <s v="PASTO"/>
    <s v="Clle 10 No 6-16 BARRIO MARIA ISABEL B/"/>
    <n v="3206135508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3T00:00:00"/>
    <n v="569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431392"/>
    <s v="CC27431392"/>
    <s v="RITA"/>
    <s v="DOLORES"/>
    <s v="MONTILLA"/>
    <s v="CAICEDO"/>
    <d v="1949-04-03T00:00:00"/>
    <n v="72"/>
    <n v="6"/>
    <s v="Persona mayor"/>
    <s v="Ninguno"/>
    <s v="Desplazamiento"/>
    <s v="Ninguno"/>
    <s v="Estudios Universitarios"/>
    <s v="Cotizante docente"/>
    <m/>
    <s v="Con discapacidad"/>
    <s v="Ninguna"/>
    <s v="PASTO"/>
    <s v="CRA 42A N 17-142"/>
    <n v="3007193144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2T00:00:00"/>
    <n v="1139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215029"/>
    <s v="CC27215029"/>
    <s v="EMMA"/>
    <s v="DE JESUS"/>
    <s v="GONZALEZ"/>
    <s v="DE VELA"/>
    <d v="1943-12-24T00:00:00"/>
    <n v="77"/>
    <n v="6"/>
    <s v="Persona mayor"/>
    <s v="Ninguno"/>
    <s v="Desplazamiento"/>
    <s v="Ninguno"/>
    <s v="Estudios Universitarios"/>
    <s v="Cotizante docente"/>
    <m/>
    <s v="Con discapacidad"/>
    <s v="Ninguna"/>
    <s v="PASTO"/>
    <s v="BARRIO CIUDAD JARDIN"/>
    <n v="3154527095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2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23773"/>
    <s v="CC30723773"/>
    <s v="NANCY"/>
    <s v="ALICIA"/>
    <s v="BORRAS"/>
    <s v="GOMEZ"/>
    <d v="1957-11-17T00:00:00"/>
    <n v="63"/>
    <n v="6"/>
    <s v="Persona mayor"/>
    <s v="Ninguno"/>
    <s v="Desplazamiento"/>
    <s v="Ninguno"/>
    <s v="Estudios Universitarios"/>
    <s v="Cotizante docente"/>
    <m/>
    <s v="Con discapacidad"/>
    <s v="Ninguna"/>
    <s v="PASTO"/>
    <s v="MZ J CASA 2 CIUDAD REAL B/"/>
    <n v="3002199797"/>
    <s v="Urbana"/>
    <m/>
    <x v="0"/>
    <x v="7"/>
    <s v="NARIÑO"/>
    <x v="7"/>
    <x v="7"/>
    <x v="7"/>
    <m/>
    <m/>
    <m/>
    <m/>
    <s v="Hipertension esencial (primaria)"/>
    <s v="Procedimiento"/>
    <n v="1"/>
    <n v="1903818"/>
    <s v="COLESTEROL TOTAL"/>
    <d v="2022-02-15T00:00:00"/>
    <n v="1329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12958815"/>
    <s v="CC12958815"/>
    <s v="ALVARO"/>
    <s v="FIDEL"/>
    <s v="HERRERA"/>
    <s v="ENRIQUEZ"/>
    <d v="1952-12-01T00:00:00"/>
    <n v="68"/>
    <n v="6"/>
    <s v="Persona mayor"/>
    <s v="Ninguno"/>
    <s v="Desplazamiento"/>
    <s v="Ninguno"/>
    <s v="Estudios Universitarios"/>
    <s v="Cotizante docente"/>
    <m/>
    <s v="Con discapacidad"/>
    <s v="Ninguna"/>
    <s v="PASTO"/>
    <s v="CRA 22E No 8-19"/>
    <n v="3146061707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7T00:00:00"/>
    <n v="1234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30742011"/>
    <s v="CC30742011"/>
    <s v="TRANSITO"/>
    <s v="BERONICA"/>
    <s v="ESPANA"/>
    <s v="MUESES"/>
    <d v="1969-01-29T00:00:00"/>
    <n v="52"/>
    <n v="5"/>
    <s v="Adultez"/>
    <s v="Ninguno"/>
    <s v="Desplazamiento"/>
    <s v="Ninguno"/>
    <s v="Estudios Universitarios"/>
    <s v="Cotizante docente"/>
    <m/>
    <s v="Con discapacidad"/>
    <s v="Ninguna"/>
    <s v="PASTO"/>
    <s v="CRA 2E No 20 - 56 B/SANTA BARBARA"/>
    <n v="3128367239"/>
    <s v="Urbana"/>
    <m/>
    <x v="0"/>
    <x v="7"/>
    <s v="NARIÑO"/>
    <x v="7"/>
    <x v="7"/>
    <x v="7"/>
    <m/>
    <m/>
    <m/>
    <m/>
    <s v="Hipertension esencial (primaria)"/>
    <s v="Procedimiento"/>
    <n v="1"/>
    <n v="1903815"/>
    <s v="COLESTEROL DE ALTA DENSIDAD"/>
    <d v="2022-02-01T00:00:00"/>
    <n v="1139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075865"/>
    <s v="CC27075865"/>
    <s v="MARIA"/>
    <s v="DEL PILAR"/>
    <s v="MOSQUERA"/>
    <s v="ROBBIN"/>
    <d v="1951-05-30T00:00:00"/>
    <n v="70"/>
    <n v="6"/>
    <s v="Persona mayor"/>
    <s v="Ninguno"/>
    <s v="Desplazamiento"/>
    <s v="Ninguno"/>
    <s v="Estudios Universitarios"/>
    <s v="Cotizante docente"/>
    <m/>
    <s v="Con discapacidad"/>
    <s v="Ninguna"/>
    <s v="PASTO"/>
    <s v="mz 8 CASA 16 TIMBRER 3 QUINTAS DE SAN PEDRO"/>
    <n v="3015017559"/>
    <s v="Urbana"/>
    <m/>
    <x v="0"/>
    <x v="7"/>
    <s v="NARIÑO"/>
    <x v="7"/>
    <x v="7"/>
    <x v="7"/>
    <m/>
    <m/>
    <m/>
    <m/>
    <s v="Hipertension esencial (primaria)"/>
    <s v="Procedimiento"/>
    <n v="1"/>
    <n v="1903866"/>
    <s v="TRANSAMINASA GLUTAMICO - PIRUVICA [ALANINO AMINO TRANSFERASA]"/>
    <d v="2022-02-01T00:00:00"/>
    <n v="539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27393663"/>
    <s v="CC27393663"/>
    <s v="FABIOLA"/>
    <s v="VICTORIA"/>
    <s v="RIVERA"/>
    <s v="GUZMAN"/>
    <d v="1947-06-19T00:00:00"/>
    <n v="74"/>
    <n v="6"/>
    <s v="Persona mayor"/>
    <s v="Ninguno"/>
    <s v="Desplazamiento"/>
    <s v="Ninguno"/>
    <s v="Estudios Universitarios"/>
    <s v="Cotizante docente"/>
    <m/>
    <s v="Con discapacidad"/>
    <s v="Ninguna"/>
    <s v="PASTO"/>
    <s v="Carrera 24a #25-85 B/ Condominio Ciudad Real - Mnz"/>
    <n v="3155336579"/>
    <s v="Urbana"/>
    <m/>
    <x v="0"/>
    <x v="7"/>
    <s v="NARIÑO"/>
    <x v="7"/>
    <x v="7"/>
    <x v="7"/>
    <m/>
    <m/>
    <m/>
    <m/>
    <s v="Hipertension esencial (primaria)"/>
    <s v="Procedimiento"/>
    <n v="1"/>
    <n v="1903859"/>
    <s v="POTASIO EN SUERO U OTROS FLUIDOS"/>
    <d v="2022-02-01T00:00:00"/>
    <n v="228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234221"/>
    <s v="CC5234221"/>
    <s v="EDUARDO"/>
    <s v="MESIAS"/>
    <s v="CHAMORRO"/>
    <s v="GONZALEZ"/>
    <d v="1956-06-28T00:00:00"/>
    <n v="65"/>
    <n v="6"/>
    <s v="Persona mayor"/>
    <s v="Ninguno"/>
    <s v="Desplazamiento"/>
    <s v="Ninguno"/>
    <s v="Estudios Universitarios"/>
    <s v="Cotizante docente"/>
    <m/>
    <s v="Con discapacidad"/>
    <s v="Ninguna"/>
    <s v="PASTO"/>
    <s v="AQUINE 4 CS 35"/>
    <n v="3002003681"/>
    <s v="Urbana"/>
    <m/>
    <x v="0"/>
    <x v="12"/>
    <s v="NARIÑO"/>
    <x v="12"/>
    <x v="12"/>
    <x v="12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28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5219948"/>
    <s v="CC5219948"/>
    <s v="MANUEL DE LOS "/>
    <s v="SANTO "/>
    <s v="QUIÑONES "/>
    <s v="PEREZ"/>
    <d v="1957-12-07T00:00:00"/>
    <n v="64"/>
    <n v="6"/>
    <s v="Persona mayor"/>
    <s v="Ninguno"/>
    <s v="Desplazamiento"/>
    <s v="Amenaza"/>
    <s v="Estudios Universitarios"/>
    <s v="Cotizante docente"/>
    <m/>
    <s v="Con discapacidad"/>
    <s v="Afrodescendiente"/>
    <s v="BARBACOAS "/>
    <s v="UNION CAPRICHO "/>
    <n v="3136728710"/>
    <s v="Urbana"/>
    <m/>
    <x v="0"/>
    <x v="7"/>
    <s v="NARIÑO"/>
    <x v="7"/>
    <x v="7"/>
    <x v="7"/>
    <m/>
    <m/>
    <m/>
    <m/>
    <s v="Hipertension esencial (primaria)"/>
    <s v="Procedimiento"/>
    <n v="1"/>
    <n v="1903856"/>
    <s v="NITROGENO UREICO"/>
    <d v="2022-02-01T00:00:00"/>
    <n v="20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1439"/>
    <s v="CC87431439"/>
    <s v="GERMAN "/>
    <s v="GERALDO"/>
    <s v="GONZALES "/>
    <s v="MONTENEGRO"/>
    <d v="1966-06-15T00:00:00"/>
    <n v="55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CALLE CIERRA"/>
    <n v="3178360332"/>
    <s v="Urbana"/>
    <m/>
    <x v="0"/>
    <x v="7"/>
    <s v="NARIÑO"/>
    <x v="7"/>
    <x v="7"/>
    <x v="7"/>
    <m/>
    <m/>
    <m/>
    <m/>
    <s v="Hipertension esencial (primaria)"/>
    <s v="Procedimiento"/>
    <n v="1"/>
    <n v="1902210"/>
    <s v="HEMOGRAMA IV ( HEMOGLOBINA HEMATOCRITO RECUENTO DE ERITROCITOS INDICES ERITROCITARIOS LEUCOGRAMA RECUENTO DE PLAQUETAS INDICES PLAQUETARIOS Y MORFOLOGIA ELECTRONICA E HISTOGRAMA ) AUTOMATIZADO"/>
    <d v="2022-02-01T00:00:00"/>
    <n v="228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158"/>
    <s v="CC27123158"/>
    <s v="GLORIA "/>
    <s v="NONE "/>
    <s v="DIAZ"/>
    <s v="QUIÑONES"/>
    <d v="1957-12-01T00:00:00"/>
    <n v="64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CALLE NUEVA "/>
    <n v="320722481"/>
    <s v="Urbana"/>
    <m/>
    <x v="0"/>
    <x v="7"/>
    <s v="NARIÑO"/>
    <x v="7"/>
    <x v="7"/>
    <x v="7"/>
    <m/>
    <m/>
    <m/>
    <m/>
    <s v="Hipertension esencial (primaria)"/>
    <s v="Procedimiento"/>
    <n v="1"/>
    <n v="1903867"/>
    <s v="TRANSAMINASA GLUTAMICO OXALACETICA [ASPARTATO AMINO TRANSFERASA]"/>
    <d v="2022-02-01T00:00:00"/>
    <n v="228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2749"/>
    <s v="CC27122749"/>
    <s v="ATOCHA"/>
    <s v="DEL SOCORRO"/>
    <s v="ERRERA"/>
    <s v="NOAP"/>
    <d v="1952-08-15T00:00:00"/>
    <n v="69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BARBACOAS"/>
    <n v="3162567739"/>
    <s v="Urbana"/>
    <m/>
    <x v="0"/>
    <x v="7"/>
    <s v="NARIÑO"/>
    <x v="7"/>
    <x v="7"/>
    <x v="7"/>
    <m/>
    <m/>
    <m/>
    <m/>
    <s v="Hipertension esencial (primaria)"/>
    <s v="Procedimiento"/>
    <n v="1"/>
    <n v="1903818"/>
    <s v="COLESTEROL TOTAL"/>
    <d v="2022-02-01T00:00:00"/>
    <n v="20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004"/>
    <s v="CC27123004"/>
    <s v="NUBIA"/>
    <s v="ISABEL"/>
    <s v="ORTIZ"/>
    <s v="FERRIN "/>
    <d v="1956-11-17T00:00:00"/>
    <n v="65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LOMA "/>
    <n v="3162085472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26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2656"/>
    <s v="CC27122656"/>
    <s v="ALIS"/>
    <s v="VISTORIA "/>
    <s v="FERRIN "/>
    <s v="CORTES"/>
    <d v="1951-04-08T00:00:00"/>
    <n v="70"/>
    <n v="6"/>
    <s v="Persona mayor"/>
    <s v="Ninguno"/>
    <s v="Desplazamiento"/>
    <s v="Homicidio"/>
    <s v="Estudios Universitarios"/>
    <s v="Cotizante docente"/>
    <m/>
    <s v="Con discapacidad"/>
    <s v="Afrodescendiente"/>
    <s v="BARBACOAS "/>
    <s v="CALLE BARRANGAN "/>
    <n v="3178393586"/>
    <s v="Urbana"/>
    <m/>
    <x v="0"/>
    <x v="7"/>
    <s v="NARIÑO"/>
    <x v="7"/>
    <x v="7"/>
    <x v="7"/>
    <m/>
    <m/>
    <m/>
    <m/>
    <s v="Hipertension esencial (primaria)"/>
    <s v="Procedimiento"/>
    <n v="1"/>
    <n v="1903868"/>
    <s v="TRIGLICERIDOS"/>
    <d v="2022-02-01T00:00:00"/>
    <n v="326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405474"/>
    <s v="CC27405474"/>
    <s v="ZULMAN "/>
    <s v="ANANIS"/>
    <s v="SEGURA"/>
    <s v="CAICEDO"/>
    <d v="1982-01-17T00:00:00"/>
    <n v="39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BELLO HORIZONTE "/>
    <n v="3105062411"/>
    <s v="Urbana"/>
    <m/>
    <x v="0"/>
    <x v="7"/>
    <s v="NARIÑO"/>
    <x v="7"/>
    <x v="7"/>
    <x v="7"/>
    <m/>
    <m/>
    <m/>
    <m/>
    <s v="Hipertension esencial (primaria)"/>
    <s v="Procedimiento"/>
    <n v="1"/>
    <n v="1903841"/>
    <s v="GLUCOSA EN SUERO U OTRO FLUIDO DIFERENTE A ORINA"/>
    <d v="2022-02-01T00:00:00"/>
    <n v="261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Beneficiario"/>
    <s v="AC"/>
    <m/>
    <s v="CC"/>
    <n v="87433839"/>
    <s v="CC87433839"/>
    <s v="NILSON "/>
    <s v="GUILLEMO "/>
    <s v="CHICAIZA "/>
    <s v="PONCE"/>
    <d v="1980-07-10T00:00:00"/>
    <n v="41"/>
    <n v="5"/>
    <s v="Adultez"/>
    <s v="Ninguno"/>
    <s v="Desplazamiento"/>
    <s v="Ninguno"/>
    <s v="Estudios Universitarios"/>
    <s v="Beneficiario"/>
    <m/>
    <s v="Con discapacidad"/>
    <s v="Afrodescendiente"/>
    <s v="BARBACOAS "/>
    <s v="BARBACOS"/>
    <n v="3146201588"/>
    <s v="Urbana"/>
    <m/>
    <x v="0"/>
    <x v="7"/>
    <s v="NARIÑO"/>
    <x v="7"/>
    <x v="7"/>
    <x v="7"/>
    <m/>
    <m/>
    <m/>
    <m/>
    <s v="Hipertension esencial (primaria)"/>
    <s v="Procedimiento"/>
    <n v="1"/>
    <n v="1903895"/>
    <s v="CREATININA EN SUERO U OTROS FLUIDOS"/>
    <d v="2022-02-01T00:00:00"/>
    <n v="48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3766"/>
    <s v="CC87433766"/>
    <s v="EDIS"/>
    <s v="ARMANDO"/>
    <s v="CASTILLO"/>
    <s v="QUIÑONES"/>
    <d v="1977-05-18T00:00:00"/>
    <n v="44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VILLA- PRECIADO "/>
    <n v="3163048064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2T00:00:00"/>
    <n v="20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Sustituto Pensional"/>
    <s v="AC"/>
    <m/>
    <s v="CC"/>
    <n v="5219197"/>
    <s v="CC5219197"/>
    <s v="JOSE "/>
    <s v="DEL CAMEM "/>
    <s v="CASTILLO"/>
    <s v="NOAP"/>
    <d v="1942-04-22T00:00:00"/>
    <n v="79"/>
    <n v="6"/>
    <s v="Persona mayor"/>
    <s v="Ninguno"/>
    <s v="Desplazamiento"/>
    <s v="Desplazamiento forzado"/>
    <s v="Estudios Universitarios"/>
    <s v="Sustituto Pensional"/>
    <m/>
    <s v="Con discapacidad"/>
    <s v="Afrodescendiente"/>
    <s v="BARBACOAS "/>
    <s v="GUAYABAL "/>
    <n v="3145112040"/>
    <s v="Urbana"/>
    <m/>
    <x v="0"/>
    <x v="12"/>
    <s v="NARIÑO"/>
    <x v="12"/>
    <x v="12"/>
    <x v="12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8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98350532"/>
    <s v="CC98350532"/>
    <s v="CRISTIAN"/>
    <s v="ENRRIQUE"/>
    <s v="QUIÑONES "/>
    <s v="QUIÑONES"/>
    <d v="1967-01-02T00:00:00"/>
    <n v="54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BELLO HORIZONTE "/>
    <n v="3128102809"/>
    <s v="Urbana"/>
    <m/>
    <x v="0"/>
    <x v="9"/>
    <s v="NARIÑO"/>
    <x v="9"/>
    <x v="9"/>
    <x v="9"/>
    <m/>
    <m/>
    <m/>
    <m/>
    <s v="Hipertension esencial (primaria)"/>
    <s v="Procedimiento"/>
    <n v="1"/>
    <n v="1890308"/>
    <s v="CONSULTA DE CONTROL O DE SEGUIMIENTO POR PSICOLOGIA"/>
    <d v="2022-02-26T00:00:00"/>
    <n v="816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187"/>
    <s v="CC27123187"/>
    <s v="MARIA "/>
    <s v="STELLA"/>
    <s v="NARVAEZ"/>
    <s v="BETANCURT"/>
    <d v="1959-08-31T00:00:00"/>
    <n v="62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CALLE - CAUCA"/>
    <n v="3103672257"/>
    <s v="Urbana"/>
    <m/>
    <x v="0"/>
    <x v="9"/>
    <s v="NARIÑO"/>
    <x v="9"/>
    <x v="9"/>
    <x v="9"/>
    <m/>
    <m/>
    <m/>
    <m/>
    <s v="Hipertension esencial (primaria)"/>
    <s v="Procedimiento"/>
    <n v="1"/>
    <n v="1890301"/>
    <s v="CONSULTA DE CONTROL O DE SEGUIMIENTO POR MEDICINA GENERAL"/>
    <d v="2022-02-04T00:00:00"/>
    <n v="46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4367"/>
    <s v="CC27124367"/>
    <s v="MARTHA "/>
    <s v="LUCIA "/>
    <s v="DELGADO"/>
    <s v="ENRRIQUE"/>
    <d v="1971-10-13T00:00:00"/>
    <n v="50"/>
    <n v="5"/>
    <s v="Adultez"/>
    <s v="Ninguno"/>
    <s v="Desplazamiento"/>
    <s v="Desplazamiento forzado"/>
    <s v="Estudios Universitarios"/>
    <s v="Cotizante docente"/>
    <m/>
    <s v="Con discapacidad"/>
    <s v="Afrodescendiente"/>
    <s v="BARBACOAS "/>
    <s v="CALLE - NUEVA"/>
    <n v="3135713285"/>
    <s v="Urbana"/>
    <m/>
    <x v="0"/>
    <x v="9"/>
    <s v="NARIÑO"/>
    <x v="9"/>
    <x v="9"/>
    <x v="9"/>
    <m/>
    <m/>
    <m/>
    <m/>
    <s v="Hipertension esencial (primaria)"/>
    <s v="Medicamento"/>
    <n v="1"/>
    <s v="19960407-01"/>
    <s v="ESOMEPRAZOLTABLETA ENTERICA20MG"/>
    <d v="2022-02-04T00:00:00"/>
    <n v="98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8370"/>
    <s v="CC27128370"/>
    <s v="DALIA"/>
    <s v="PASTORA"/>
    <s v="GOYES"/>
    <s v="CORTES"/>
    <d v="1963-04-09T00:00:00"/>
    <n v="58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BARBACOAS"/>
    <n v="3229051397"/>
    <s v="Urbana"/>
    <m/>
    <x v="0"/>
    <x v="9"/>
    <s v="NARIÑO"/>
    <x v="9"/>
    <x v="9"/>
    <x v="9"/>
    <m/>
    <m/>
    <m/>
    <m/>
    <s v="Hipertension esencial (primaria)"/>
    <s v="Medicamento"/>
    <n v="1"/>
    <s v="20072968-06"/>
    <s v="HIDROCLOROTIAZIDA TABLETAS 25 MG"/>
    <d v="2022-02-04T00:00:00"/>
    <n v="227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2721"/>
    <s v="CC87432721"/>
    <s v="DANIS"/>
    <s v="ALDEMAR"/>
    <s v="LEITON"/>
    <s v="NOAP"/>
    <d v="1974-01-20T00:00:00"/>
    <n v="47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LOMA "/>
    <n v="3218943685"/>
    <s v="Urbana"/>
    <m/>
    <x v="0"/>
    <x v="9"/>
    <s v="NARIÑO"/>
    <x v="9"/>
    <x v="9"/>
    <x v="9"/>
    <m/>
    <m/>
    <m/>
    <m/>
    <s v="Hipertension esencial (primaria)"/>
    <s v="Medicamento"/>
    <n v="1"/>
    <s v="19936296-08"/>
    <s v="ACIDO ACETILSALICILICO 100 MG"/>
    <d v="2022-02-04T00:00:00"/>
    <n v="20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4832844"/>
    <s v="CC4832844"/>
    <s v="RODRIGO"/>
    <s v="NONE "/>
    <s v="CASTILLO"/>
    <s v="PRECIADO"/>
    <d v="1960-12-19T00:00:00"/>
    <n v="60"/>
    <n v="6"/>
    <s v="Persona mayor"/>
    <s v="Ninguno"/>
    <s v="Desplazamiento"/>
    <s v="Desplazamiento forzado"/>
    <s v="Estudios Universitarios"/>
    <s v="Cotizante docente"/>
    <m/>
    <s v="Con discapacidad"/>
    <s v="Afrodescendiente"/>
    <s v="BARBACOAS "/>
    <s v="BELLO HORIZONTE "/>
    <n v="3122684682"/>
    <s v="Urbana"/>
    <m/>
    <x v="0"/>
    <x v="9"/>
    <s v="NARIÑO"/>
    <x v="9"/>
    <x v="9"/>
    <x v="9"/>
    <m/>
    <m/>
    <m/>
    <m/>
    <s v="Hipertension esencial (primaria)"/>
    <s v="Medicamento"/>
    <n v="1"/>
    <s v="19932984-12"/>
    <s v="LOSARTAN 50 MG"/>
    <d v="2022-02-04T00:00:00"/>
    <n v="1027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4230"/>
    <s v="CC27124230"/>
    <s v="FLOR"/>
    <s v="ELIZA"/>
    <s v="RINCON"/>
    <s v="GARCIAS"/>
    <d v="1968-02-15T00:00:00"/>
    <n v="53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GALIPCIA "/>
    <n v="3177486552"/>
    <s v="Urbana"/>
    <m/>
    <x v="0"/>
    <x v="15"/>
    <s v="NARIÑO"/>
    <x v="15"/>
    <x v="15"/>
    <x v="15"/>
    <m/>
    <m/>
    <m/>
    <m/>
    <s v="Hipertension esencial (primaria)"/>
    <s v="Procedimiento"/>
    <n v="1"/>
    <s v="00Q0001281"/>
    <s v="PAQUETE HIPERTENSION ARTERIAL SIN O CON ENFERMEDAD RENAL CRONICA ESTADIOS 1 - 2 - IPS PRIMARIA"/>
    <d v="2022-02-25T00:00:00"/>
    <n v="1281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2836"/>
    <s v="CC27122836"/>
    <s v="MARY "/>
    <s v="DEL CONSUELO"/>
    <s v="CASTILLO"/>
    <s v="PRECIADO"/>
    <d v="1959-03-02T00:00:00"/>
    <n v="62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CALLE NUEVA "/>
    <n v="3217945684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9T00:00:00"/>
    <n v="1547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Sustituto Pensional"/>
    <s v="AC"/>
    <m/>
    <s v="CC"/>
    <n v="27126933"/>
    <s v="CC27126933"/>
    <s v="TANIA"/>
    <s v="YESEBI"/>
    <s v="PEREZ"/>
    <s v="CABEZAS"/>
    <d v="1977-11-28T00:00:00"/>
    <n v="44"/>
    <n v="5"/>
    <s v="Adultez"/>
    <s v="Ninguno"/>
    <s v="Desplazamiento"/>
    <s v="Ninguno"/>
    <s v="Estudios Universitarios"/>
    <s v="Beneficiario"/>
    <m/>
    <s v="Con discapacidad"/>
    <s v="Afrodescendiente"/>
    <s v="BARBACOAS "/>
    <s v="NUEVO HORIZONTE "/>
    <n v="323403999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783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Beneficiario"/>
    <s v="AC"/>
    <m/>
    <s v="CC"/>
    <n v="27123731"/>
    <s v="CC27123731"/>
    <s v="MARIA "/>
    <s v="GLADIS"/>
    <s v="ANGULO"/>
    <s v="ORTIZ"/>
    <d v="1963-10-22T00:00:00"/>
    <n v="58"/>
    <n v="5"/>
    <s v="Adultez"/>
    <s v="Ninguno"/>
    <s v="Desplazamiento"/>
    <s v="Ninguno"/>
    <s v="Estudios Universitarios"/>
    <s v="Beneficiario"/>
    <m/>
    <s v="Con discapacidad"/>
    <s v="Afrodescendiente"/>
    <s v="BARBACOAS "/>
    <s v="LOMA "/>
    <n v="3137511047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5T00:00:00"/>
    <n v="602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0577"/>
    <s v="CC87430577"/>
    <s v="WILLIN "/>
    <s v="MANUEL"/>
    <s v="QUIÑONES "/>
    <s v="ORTIZ"/>
    <d v="1960-03-09T00:00:00"/>
    <n v="61"/>
    <n v="6"/>
    <s v="Persona mayor"/>
    <s v="Ninguno"/>
    <s v="Desplazamiento"/>
    <s v="Amenaza"/>
    <s v="Estudios Universitarios"/>
    <s v="Cotizante docente"/>
    <m/>
    <s v="Con discapacidad"/>
    <s v="Afrodescendiente"/>
    <s v="BARBACOAS "/>
    <s v="LOMA "/>
    <n v="3152164020"/>
    <s v="Urbana"/>
    <m/>
    <x v="0"/>
    <x v="16"/>
    <s v="NARIÑO"/>
    <x v="16"/>
    <x v="16"/>
    <x v="16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49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Beneficiario"/>
    <s v="AC"/>
    <m/>
    <s v="CC"/>
    <n v="59681050"/>
    <s v="CC59681050"/>
    <s v="YUDI"/>
    <s v="PATRICIA"/>
    <s v="CORTES"/>
    <s v="CAICEDO"/>
    <d v="1982-03-18T00:00:00"/>
    <n v="39"/>
    <n v="5"/>
    <s v="Adultez"/>
    <s v="Ninguno"/>
    <s v="Desplazamiento"/>
    <s v="Ninguno"/>
    <s v="Estudios Universitarios"/>
    <s v="Beneficiario"/>
    <m/>
    <s v="Con discapacidad"/>
    <s v="Afrodescendiente"/>
    <s v="BARBACOAS "/>
    <s v="BELLO HORIZONTE "/>
    <n v="3137974331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981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4255"/>
    <s v="CC27124255"/>
    <s v="DORKIN"/>
    <s v="DEL CARMEN"/>
    <s v="TORRES"/>
    <s v="TENORIO"/>
    <d v="1969-09-15T00:00:00"/>
    <n v="52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29 DE AGOSTO "/>
    <n v="3117568593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777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0309"/>
    <s v="CC87430309"/>
    <s v="ALBERTO"/>
    <s v="NONE "/>
    <s v="ORTIZ"/>
    <s v="ORTIZ"/>
    <d v="1959-08-07T00:00:00"/>
    <n v="62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LOMA "/>
    <n v="311976757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46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402893"/>
    <s v="CC27402893"/>
    <s v="AIDA"/>
    <s v="LUCIA"/>
    <s v="GARCIAS"/>
    <s v="ANGULO"/>
    <d v="1982-12-14T00:00:00"/>
    <n v="38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BELLO HORIZONTE "/>
    <n v="3117678625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256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2986"/>
    <s v="CC27122986"/>
    <s v="CRUZ"/>
    <s v="DEL CARMEN"/>
    <s v="ANGULO"/>
    <s v="ANGULO"/>
    <d v="1957-06-15T00:00:00"/>
    <n v="64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GALLERA"/>
    <n v="3114184751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4T00:00:00"/>
    <n v="1449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Beneficiario"/>
    <s v="AC"/>
    <m/>
    <s v="CC"/>
    <n v="5219890"/>
    <s v="CC5219890"/>
    <s v="HERMES"/>
    <s v="JOSE"/>
    <s v="ESTRADA"/>
    <s v="ORTIZ"/>
    <d v="1957-12-07T00:00:00"/>
    <n v="64"/>
    <n v="6"/>
    <s v="Persona mayor"/>
    <s v="Ninguno"/>
    <s v="Desplazamiento"/>
    <s v="Ninguno"/>
    <s v="Bachillerato Incompleto"/>
    <s v="Beneficiario"/>
    <m/>
    <s v="Con discapacidad"/>
    <s v="Afrodescendiente"/>
    <s v="BARBACOAS "/>
    <s v="CALLE NUEVA "/>
    <n v="3177984093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93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218"/>
    <s v="CC27123218"/>
    <s v="MATILDE "/>
    <s v="DE LA CRUZ"/>
    <s v="CASTILLO"/>
    <s v="NOAP"/>
    <d v="1958-03-14T00:00:00"/>
    <n v="63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LOMA "/>
    <n v="3136751247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3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5219599"/>
    <s v="CC5219599"/>
    <s v="AMONIO"/>
    <s v="POLICARPO"/>
    <s v="DAJOMES"/>
    <s v="MARINES"/>
    <d v="1952-02-23T00:00:00"/>
    <n v="69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ROBERTO -PAYAN "/>
    <n v="3105359325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36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905"/>
    <s v="CC27123905"/>
    <s v="ALICIA"/>
    <s v="DEL CARMEN"/>
    <s v="QUIÑONES "/>
    <s v="ANGULO"/>
    <d v="1965-10-21T00:00:00"/>
    <n v="56"/>
    <n v="5"/>
    <s v="Adultez"/>
    <s v="Ninguno"/>
    <s v="Desplazamiento"/>
    <s v="Ninguno"/>
    <s v="Estudios Universitarios"/>
    <s v="Cotizante Pensionado"/>
    <m/>
    <s v="Con discapacidad"/>
    <s v="Afrodescendiente"/>
    <s v="BARBACOAS "/>
    <s v="29 DE AGOSTO"/>
    <n v="3164145934"/>
    <s v="Urbana"/>
    <m/>
    <x v="0"/>
    <x v="15"/>
    <s v="NARIÑO"/>
    <x v="15"/>
    <x v="15"/>
    <x v="15"/>
    <m/>
    <m/>
    <m/>
    <m/>
    <s v="Hipertension esencial (primaria)"/>
    <s v="Medicamento"/>
    <n v="1"/>
    <s v="40927-14"/>
    <s v="NIDIPÂ® 30 MG"/>
    <d v="2022-02-04T00:00:00"/>
    <n v="980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4292"/>
    <s v="CC27124292"/>
    <s v="NELVIA"/>
    <s v="LIOMAR"/>
    <s v="CASTILLO "/>
    <s v="QUIÑONES"/>
    <d v="1966-01-27T00:00:00"/>
    <n v="55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NUEVO HORIZONTE "/>
    <n v="3125216879"/>
    <s v="Urbana"/>
    <m/>
    <x v="0"/>
    <x v="7"/>
    <s v="NARIÑO"/>
    <x v="7"/>
    <x v="7"/>
    <x v="7"/>
    <m/>
    <m/>
    <m/>
    <m/>
    <s v="Hipertension esencial (primaria)"/>
    <s v="Medicamento"/>
    <n v="1"/>
    <s v="44569-25"/>
    <s v="ENALAPRIL 20 MG TABLETAS"/>
    <d v="2022-02-23T00:00:00"/>
    <n v="127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5219576"/>
    <s v="CC5219576"/>
    <s v="ROBERTO"/>
    <s v="NONE "/>
    <s v="CATILLO"/>
    <s v="NOAP"/>
    <d v="1951-09-12T00:00:00"/>
    <n v="70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LOMA "/>
    <n v="3154604058"/>
    <s v="Urbana"/>
    <m/>
    <x v="0"/>
    <x v="7"/>
    <s v="NARIÑO"/>
    <x v="7"/>
    <x v="7"/>
    <x v="7"/>
    <m/>
    <m/>
    <m/>
    <m/>
    <s v="Hipertension esencial (primaria)"/>
    <s v="Medicamento"/>
    <n v="1"/>
    <s v="55895-06"/>
    <s v="AMLODIPINO TABLETAS 5 MG"/>
    <d v="2022-02-23T00:00:00"/>
    <n v="147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37085909"/>
    <s v="CC37085909"/>
    <s v="DAYANA"/>
    <s v="KATIA AMERICA"/>
    <s v="CORTES"/>
    <s v="ORTIZ"/>
    <d v="1984-10-12T00:00:00"/>
    <n v="37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UNION CAPRICHO "/>
    <n v="3104511014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93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748"/>
    <s v="CC27123748"/>
    <s v="MARIA "/>
    <s v="DEL CARMEN"/>
    <s v="LEYTON "/>
    <s v="ORTIZ"/>
    <d v="1965-08-15T00:00:00"/>
    <n v="56"/>
    <n v="5"/>
    <s v="Adultez"/>
    <s v="Ninguno"/>
    <s v="Desplazamiento"/>
    <s v="Desplazamiento forzado"/>
    <s v="Estudios Universitarios"/>
    <s v="Cotizante docente"/>
    <m/>
    <s v="Con discapacidad"/>
    <s v="Afrodescendiente"/>
    <s v="BARBACOAS "/>
    <s v="LOMA -CARRETERA"/>
    <n v="31781855758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80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Beneficiario"/>
    <s v="AC"/>
    <m/>
    <s v="CC"/>
    <n v="12955853"/>
    <s v="CC12955853"/>
    <s v="DAVID"/>
    <s v="ORTIZ"/>
    <s v="RODRIGUEZ"/>
    <s v="NOAP"/>
    <d v="1951-01-12T00:00:00"/>
    <n v="70"/>
    <n v="6"/>
    <s v="Persona mayor"/>
    <s v="Ninguno"/>
    <s v="Desplazamiento"/>
    <s v="Ninguno"/>
    <s v="Estudios Universitarios"/>
    <s v="Beneficiario"/>
    <m/>
    <s v="Con discapacidad"/>
    <s v="Afrodescendiente"/>
    <s v="BARBACOAS "/>
    <s v="SAN ANTONIO"/>
    <n v="3137500789"/>
    <s v="Urbana"/>
    <m/>
    <x v="0"/>
    <x v="7"/>
    <s v="NARIÑO"/>
    <x v="7"/>
    <x v="7"/>
    <x v="7"/>
    <m/>
    <m/>
    <m/>
    <m/>
    <s v="Hipertension esencial (primaria)"/>
    <s v="Medicamento"/>
    <n v="1"/>
    <s v="40260-09"/>
    <s v="VITAMINA B12 SOLUCION INYECTABLE"/>
    <d v="2022-02-02T00:00:00"/>
    <n v="147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Beneficiario"/>
    <s v="AC"/>
    <m/>
    <s v="CC"/>
    <n v="87430131"/>
    <s v="CC87430131"/>
    <s v="SEGUNDO"/>
    <s v="JULIO"/>
    <s v="MAIRONJO"/>
    <s v="QUIÑONES"/>
    <d v="1956-10-26T00:00:00"/>
    <n v="65"/>
    <n v="6"/>
    <s v="Persona mayor"/>
    <s v="Ninguno"/>
    <s v="Desplazamiento"/>
    <s v="Ninguno"/>
    <s v="Estudios Universitarios"/>
    <s v="Beneficiario"/>
    <m/>
    <s v="Con discapacidad"/>
    <s v="Afrodescendiente"/>
    <s v="BARBACOAS "/>
    <s v="LOMA"/>
    <n v="3147987936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4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Beneficiario"/>
    <s v="AC"/>
    <m/>
    <s v="CC"/>
    <n v="5289754"/>
    <s v="CC5289754"/>
    <s v="EUSTAQUIO"/>
    <s v="FLORESMIO"/>
    <s v="QUIÑONES "/>
    <s v="QUIÑONES"/>
    <d v="1957-02-20T00:00:00"/>
    <n v="64"/>
    <n v="6"/>
    <s v="Persona mayor"/>
    <s v="Ninguno"/>
    <s v="Desplazamiento"/>
    <s v="Acto terrorista / Atentados / Combates / Enfrentamientos / Hostigamientos"/>
    <s v="Estudios Universitarios"/>
    <s v="Beneficiario"/>
    <m/>
    <s v="Con discapacidad"/>
    <s v="Afrodescendiente"/>
    <s v="BARBACOAS "/>
    <s v="LOMA- JARDIN "/>
    <n v="3113244234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8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385"/>
    <s v="CC27123385"/>
    <s v="FANNY"/>
    <s v="LUCIA"/>
    <s v="RODRIGUEZ"/>
    <s v="ESTACIO"/>
    <d v="1961-11-19T00:00:00"/>
    <n v="60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LOMA -JARDIN "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15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942"/>
    <s v="CC27123942"/>
    <s v="LUZ"/>
    <s v="SAIDI"/>
    <s v="CASTILLO"/>
    <s v="QUIÑONES"/>
    <d v="1965-09-17T00:00:00"/>
    <n v="56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29 DE AGOSTO"/>
    <n v="3162764136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21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5028"/>
    <s v="CC27125028"/>
    <s v="LEIDIS"/>
    <s v="URANIA"/>
    <s v="CASTILLO"/>
    <s v="KLINGER"/>
    <d v="1974-02-16T00:00:00"/>
    <n v="47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GUAYABAL "/>
    <n v="3113663339"/>
    <s v="Urbana"/>
    <m/>
    <x v="0"/>
    <x v="8"/>
    <s v="NARIÑO"/>
    <x v="8"/>
    <x v="8"/>
    <x v="8"/>
    <m/>
    <m/>
    <m/>
    <m/>
    <s v="Hipertension esencial (primaria)"/>
    <s v="Medicamento"/>
    <n v="1"/>
    <s v="44569-25"/>
    <s v="ENALAPRIL 20 MG TABLETAS"/>
    <d v="2022-02-23T00:00:00"/>
    <n v="219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79300344"/>
    <s v="CC79300344"/>
    <s v="GILBERTO "/>
    <s v="HERNANDO"/>
    <s v="CABEZAS"/>
    <s v="RINCON "/>
    <d v="1961-03-21T00:00:00"/>
    <n v="60"/>
    <n v="6"/>
    <s v="Persona mayor"/>
    <s v="Ninguno"/>
    <s v="Desplazamiento"/>
    <s v="Perdida de Bienes Muebles o Inmuebles"/>
    <s v="Estudios Universitarios"/>
    <s v="Cotizante docente"/>
    <m/>
    <s v="Con discapacidad"/>
    <s v="Afrodescendiente"/>
    <s v="BARBACOAS "/>
    <s v="GUAYABAL "/>
    <n v="3136412467"/>
    <s v="Urbana"/>
    <m/>
    <x v="0"/>
    <x v="9"/>
    <s v="NARIÑO"/>
    <x v="9"/>
    <x v="9"/>
    <x v="9"/>
    <m/>
    <m/>
    <m/>
    <m/>
    <s v="Hipertension esencial (primaria)"/>
    <s v="Medicamento"/>
    <n v="1"/>
    <s v="20089355-25"/>
    <s v="ROSUVASTATINA TABLETAS RECUBIERTAS POR 40 MG"/>
    <d v="2022-02-21T00:00:00"/>
    <n v="6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Pensionado"/>
    <s v="AC"/>
    <m/>
    <s v="CC"/>
    <n v="27122644"/>
    <s v="CC27122644"/>
    <s v="MARIA "/>
    <s v="ALICIA"/>
    <s v="QUIÑONES "/>
    <s v="CABEZAS"/>
    <d v="1945-12-14T00:00:00"/>
    <n v="75"/>
    <n v="6"/>
    <s v="Persona mayor"/>
    <s v="Ninguno"/>
    <s v="Desplazamiento"/>
    <s v="Ninguno"/>
    <s v="Estudios Universitarios"/>
    <s v="Cotizante Pensionado"/>
    <m/>
    <s v="Con discapacidad"/>
    <s v="Afrodescendiente"/>
    <s v="BARBACOAS "/>
    <s v="GUAYABAL "/>
    <n v="3113815336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2509"/>
    <s v="CC87432509"/>
    <s v="JOSE "/>
    <s v="ANIVAL"/>
    <s v="CASTILLO"/>
    <s v="CAICEDO"/>
    <d v="1973-09-22T00:00:00"/>
    <n v="48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CALLE POLO"/>
    <n v="7468927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1074"/>
    <s v="CC87431074"/>
    <s v="JESUS"/>
    <s v="LILOY"/>
    <s v="ORTIZ"/>
    <s v="ESTACIO"/>
    <d v="1964-12-15T00:00:00"/>
    <n v="56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PLAZA LAS MERCEDES "/>
    <n v="3136441531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7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2513"/>
    <s v="CC27122513"/>
    <s v="LAURA"/>
    <s v="AUSTRABERTA"/>
    <s v="QUILONES"/>
    <s v="DE MILLER"/>
    <d v="1948-02-10T00:00:00"/>
    <n v="73"/>
    <n v="6"/>
    <s v="Persona mayor"/>
    <s v="Ninguno"/>
    <s v="Desplazamiento"/>
    <s v="Homicidio"/>
    <s v="Estudios Universitarios"/>
    <s v="Cotizante Pensionado"/>
    <m/>
    <s v="Con discapacidad"/>
    <s v="Afrodescendiente"/>
    <s v="BARBACOAS "/>
    <s v="CALLE COMERCIO"/>
    <n v="3206912876"/>
    <s v="Urbana"/>
    <m/>
    <x v="0"/>
    <x v="7"/>
    <s v="NARIÑO"/>
    <x v="7"/>
    <x v="7"/>
    <x v="7"/>
    <m/>
    <m/>
    <m/>
    <m/>
    <s v="Hipertension esencial (primaria)"/>
    <s v="Medicamento"/>
    <n v="1"/>
    <s v="40927-14"/>
    <s v="NIDIPÂ® 30 MG"/>
    <d v="2022-02-09T00:00:00"/>
    <n v="12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1082689541"/>
    <s v="CC1082689541"/>
    <s v="ANGELA "/>
    <s v="PATRICIA"/>
    <s v="ROSERO"/>
    <s v="TOVAR"/>
    <d v="1989-12-07T00:00:00"/>
    <n v="32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29 DE AGOSTO"/>
    <n v="3147812989"/>
    <s v="Urbana"/>
    <m/>
    <x v="0"/>
    <x v="7"/>
    <s v="NARIÑO"/>
    <x v="7"/>
    <x v="7"/>
    <x v="7"/>
    <m/>
    <m/>
    <m/>
    <m/>
    <s v="Hipertension esencial (primaria)"/>
    <s v="Medicamento"/>
    <n v="1"/>
    <s v="19961372-07"/>
    <s v="PRATENÂ® 1 MG TABLETA"/>
    <d v="2022-02-04T00:00:00"/>
    <n v="3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Beneficiario"/>
    <s v="AC"/>
    <m/>
    <s v="CC"/>
    <n v="27136113"/>
    <s v="CC27136113"/>
    <s v="MARIA "/>
    <s v="MERCEDES"/>
    <s v="RODRIGUEZ"/>
    <s v="CASTILLO"/>
    <d v="1932-02-19T00:00:00"/>
    <n v="89"/>
    <n v="6"/>
    <s v="Persona mayor"/>
    <s v="Ninguno"/>
    <s v="Desplazamiento"/>
    <s v="Ninguno"/>
    <s v="Estudios Universitarios"/>
    <s v="Beneficiario"/>
    <m/>
    <s v="Con discapacidad"/>
    <s v="Afrodescendiente"/>
    <s v="BARBACOAS "/>
    <s v="PARAISO"/>
    <n v="3147124661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2T00:00:00"/>
    <n v="15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1089"/>
    <s v="CC87431089"/>
    <s v="LIDER"/>
    <s v="OLMEDO"/>
    <s v="SUAREZ"/>
    <s v="BETANCUTH"/>
    <d v="1964-07-04T00:00:00"/>
    <n v="57"/>
    <n v="5"/>
    <s v="Adultez"/>
    <s v="Ninguno"/>
    <s v="Desplazamiento"/>
    <s v="Amenaza"/>
    <s v="Estudios Universitarios"/>
    <s v="Cotizante docente"/>
    <m/>
    <s v="Con discapacidad"/>
    <s v="Afrodescendiente"/>
    <s v="BARBACOAS "/>
    <s v="GUAYABAL "/>
    <n v="7468619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Beneficiario"/>
    <s v="AC"/>
    <m/>
    <s v="CC"/>
    <n v="87431088"/>
    <s v="CC87431088"/>
    <s v="MANUEL "/>
    <s v="OLIMPO"/>
    <s v="QUIÑONES "/>
    <s v="MEZA"/>
    <d v="1964-11-29T00:00:00"/>
    <n v="57"/>
    <n v="5"/>
    <s v="Adultez"/>
    <s v="Ninguno"/>
    <s v="Desplazamiento"/>
    <s v="Ninguno"/>
    <s v="Estudios Universitarios"/>
    <s v="Beneficiario"/>
    <m/>
    <s v="Con discapacidad"/>
    <s v="Afrodescendiente"/>
    <s v="BARBACOAS "/>
    <s v="LOMA"/>
    <n v="7468309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4165"/>
    <s v="CC27124165"/>
    <s v="AIDA"/>
    <s v="ALICIA"/>
    <s v="NUÑEZ"/>
    <s v="VARGAS"/>
    <d v="1967-03-06T00:00:00"/>
    <n v="54"/>
    <n v="5"/>
    <s v="Adultez"/>
    <s v="Ninguno"/>
    <s v="Desplazamiento"/>
    <s v="Ninguno"/>
    <s v="Estudios Universitarios"/>
    <s v="Cotizante docente"/>
    <m/>
    <s v="Con discapacidad"/>
    <s v="Afrodescendiente"/>
    <s v="BERBACOAS"/>
    <s v="CALLE NUEVA "/>
    <n v="3107359833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35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Beneficiario"/>
    <s v="AC"/>
    <m/>
    <s v="CC"/>
    <n v="27123412"/>
    <s v="CC27123412"/>
    <s v="MARIA "/>
    <s v="HIPATRIA"/>
    <s v="CABEZAS"/>
    <s v="PONCE"/>
    <d v="1960-07-28T00:00:00"/>
    <n v="61"/>
    <n v="6"/>
    <s v="Persona mayor"/>
    <s v="Ninguno"/>
    <s v="Desplazamiento"/>
    <s v="Ninguno"/>
    <s v="Estudios Universitarios"/>
    <s v="Beneficiario"/>
    <m/>
    <s v="Con discapacidad"/>
    <s v="Afrodescendiente"/>
    <s v="BARBACOAS "/>
    <s v="LOMA"/>
    <n v="3163790364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308"/>
    <s v="CC27123308"/>
    <s v="MARIA "/>
    <s v="VILMA "/>
    <s v="PEREZ"/>
    <s v="QUIÑONES"/>
    <d v="1960-05-10T00:00:00"/>
    <n v="61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LOMA"/>
    <n v="310682760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43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807"/>
    <s v="CC27123807"/>
    <s v="RUTH"/>
    <s v="CABEZAS"/>
    <s v="CASTILLO"/>
    <s v="PRADO"/>
    <d v="1965-08-15T00:00:00"/>
    <n v="56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GUAYABAL "/>
    <n v="3147867404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1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0005"/>
    <s v="CC87430005"/>
    <s v="LIBARDO"/>
    <s v="NONE "/>
    <s v="CASTILLO"/>
    <s v="LEONCIO"/>
    <d v="1956-01-13T00:00:00"/>
    <n v="65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LOMA "/>
    <n v="3127916907"/>
    <s v="Urbana"/>
    <m/>
    <x v="0"/>
    <x v="11"/>
    <s v="NARIÑO"/>
    <x v="11"/>
    <x v="11"/>
    <x v="11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1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4350"/>
    <s v="CC87434350"/>
    <s v="CARLOS"/>
    <s v="MANUEL "/>
    <s v="CORTES"/>
    <s v="CASTILLO"/>
    <d v="1982-01-29T00:00:00"/>
    <n v="39"/>
    <n v="5"/>
    <s v="Adultez"/>
    <s v="Ninguno"/>
    <s v="Desplazamiento"/>
    <s v="Ninguno"/>
    <s v="Estudios Universitarios"/>
    <s v="Cotizante docente"/>
    <m/>
    <s v="Con discapacidad"/>
    <s v="Afrodescendiente"/>
    <s v="BARBACOAS "/>
    <s v="LOMA"/>
    <n v="3135717229"/>
    <s v="Urbana"/>
    <m/>
    <x v="0"/>
    <x v="9"/>
    <s v="NARIÑO"/>
    <x v="9"/>
    <x v="9"/>
    <x v="9"/>
    <m/>
    <m/>
    <m/>
    <m/>
    <s v="Hipertension esencial (primaria)"/>
    <s v="Procedimiento"/>
    <n v="1"/>
    <n v="1890266"/>
    <s v="CONSULTA DE PRIMERA VEZ POR ESPECIALISTA EN MEDICINA INTERNA"/>
    <d v="2022-02-18T00:00:00"/>
    <n v="25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431576"/>
    <s v="CC87431576"/>
    <s v="CARLOS"/>
    <s v="ALVERTO "/>
    <s v="ROSERO"/>
    <s v="RODRIGUEZ"/>
    <d v="1968-03-29T00:00:00"/>
    <n v="27"/>
    <n v="4"/>
    <s v="Juventud"/>
    <s v="Ninguno"/>
    <s v="Desplazamiento"/>
    <s v="Ninguno"/>
    <s v="Estudios Universitarios"/>
    <s v="Cotizante docente"/>
    <m/>
    <s v="Con discapacidad"/>
    <s v="Afrodescendiente"/>
    <s v="BARBACOAS "/>
    <s v="PARAISO"/>
    <n v="3147114771"/>
    <s v="Urbana"/>
    <m/>
    <x v="0"/>
    <x v="9"/>
    <s v="NARIÑO"/>
    <x v="9"/>
    <x v="9"/>
    <x v="9"/>
    <m/>
    <m/>
    <m/>
    <m/>
    <s v="Hipertension esencial (primaria)"/>
    <s v="Procedimiento"/>
    <n v="1"/>
    <n v="1907106"/>
    <s v="UROANALISIS"/>
    <d v="2022-02-03T00:00:00"/>
    <n v="25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123611"/>
    <s v="CC27123611"/>
    <s v="RUBY"/>
    <s v="LUIZ"/>
    <s v="CABEZAS"/>
    <s v="NOAP"/>
    <d v="1961-03-08T00:00:00"/>
    <n v="60"/>
    <n v="6"/>
    <s v="Persona mayor"/>
    <s v="Ninguno"/>
    <s v="Desplazamiento"/>
    <s v="Ninguno"/>
    <s v="Estudios Universitarios"/>
    <s v="Cotizante docente"/>
    <m/>
    <s v="Con discapacidad"/>
    <s v="Afrodescendiente"/>
    <s v="BARBACOAS "/>
    <s v="29 DE AGOSTO"/>
    <n v="3146927985"/>
    <s v="Urbana"/>
    <m/>
    <x v="0"/>
    <x v="9"/>
    <s v="NARIÑO"/>
    <x v="9"/>
    <x v="9"/>
    <x v="9"/>
    <m/>
    <m/>
    <m/>
    <m/>
    <s v="Hipertension esencial (primaria)"/>
    <s v="Procedimiento"/>
    <n v="1"/>
    <n v="1901235"/>
    <s v="UROCULTIVO ( ANTIBIOGRAMA DE DISCO ). -- INCY : RECUENTO DE COLONIAS - IDENTIFICACION DE GENERO O ESPECIE"/>
    <d v="2022-02-03T00:00:00"/>
    <n v="1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409621"/>
    <s v="CC27409621"/>
    <s v="AIDE"/>
    <s v="YOLANDA"/>
    <s v="CORTES"/>
    <s v="CORTES"/>
    <d v="1950-07-17T00:00:00"/>
    <n v="71"/>
    <n v="6"/>
    <s v="Persona mayor"/>
    <s v="Ninguno"/>
    <s v="Desplazamiento"/>
    <s v="Desplazamiento forzado"/>
    <s v="Estudios Universitarios"/>
    <s v="Cotizante docente"/>
    <m/>
    <s v="Con discapacidad"/>
    <s v="Afrodescendiente"/>
    <s v="BARBACOAS "/>
    <s v="LA PLANTA "/>
    <n v="3225255657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3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5289553"/>
    <s v="CC5289553"/>
    <s v="REEMBERTO "/>
    <s v="PRIMITIVO"/>
    <s v="ANGULO"/>
    <s v="QUIÑONES"/>
    <d v="1946-06-11T00:00:00"/>
    <n v="75"/>
    <n v="6"/>
    <s v="Persona mayor"/>
    <s v="Ninguno"/>
    <s v="Desplazamiento"/>
    <s v="Confinamiento"/>
    <s v="Estudios Universitarios"/>
    <s v="Cotizante docente"/>
    <m/>
    <s v="Con discapacidad"/>
    <s v="Afrodescendiente"/>
    <s v="BARBACOAS "/>
    <s v="BELLO HORIZONTE "/>
    <n v="3122673774"/>
    <s v="Urbana"/>
    <m/>
    <x v="0"/>
    <x v="8"/>
    <s v="NARIÑO"/>
    <x v="8"/>
    <x v="8"/>
    <x v="8"/>
    <m/>
    <m/>
    <m/>
    <m/>
    <s v="Hipertension esencial (primaria)"/>
    <s v="Medicamento"/>
    <n v="1"/>
    <s v="19934690-01"/>
    <s v="CALCITRIOL 0.25 MCG CAPSULA BLANDA"/>
    <d v="2022-02-18T00:00:00"/>
    <n v="1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27"/>
    <s v="52227 - Cumbal"/>
    <s v="0,944223274467454"/>
    <s v="-77,9595844554936"/>
    <s v="Beneficiario"/>
    <s v="AC"/>
    <m/>
    <s v="CC"/>
    <n v="27173764"/>
    <s v="CC27173764"/>
    <s v="LIDIA"/>
    <s v="DEL SOCORRO"/>
    <s v="VALLEJOS"/>
    <s v="NOAP"/>
    <d v="1962-02-11T00:00:00"/>
    <n v="59"/>
    <n v="5"/>
    <s v="Adultez"/>
    <s v="Ninguno"/>
    <s v="Desplazamiento"/>
    <s v="Ninguno"/>
    <s v="Primaria Incompleta"/>
    <s v="Beneficiario"/>
    <m/>
    <s v="Con discapacidad"/>
    <s v="Indígena"/>
    <s v="CUMBAL"/>
    <s v="CL. 15 CR. 10 LOS PINOS B/ LOS PINOS"/>
    <n v="3174242597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14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27"/>
    <s v="52227 - Cumbal"/>
    <s v="0,944223274467454"/>
    <s v="-77,9595844554936"/>
    <s v="Cotizante docente"/>
    <s v="AC"/>
    <m/>
    <s v="CC"/>
    <n v="87511277"/>
    <s v="CC87511277"/>
    <s v="NELSON "/>
    <s v="EFRAIN"/>
    <s v="ERAZO"/>
    <s v="JATIVA"/>
    <d v="1969-08-08T00:00:00"/>
    <n v="52"/>
    <n v="5"/>
    <s v="Adultez"/>
    <s v="Ninguno"/>
    <s v="Desplazamiento"/>
    <s v="Ninguno"/>
    <s v="Estudios Universitarios"/>
    <s v="Cotizante docente"/>
    <m/>
    <s v="Con discapacidad"/>
    <s v="Indígena"/>
    <s v="CUMBAL"/>
    <s v="CL 20 N 7-33 BARRIO LLORENTE"/>
    <n v="3152672496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27"/>
    <s v="52227 - Cumbal"/>
    <s v="0,944223274467454"/>
    <s v="-77,9595844554936"/>
    <s v="Cotizante docente"/>
    <s v="AC"/>
    <m/>
    <s v="CC"/>
    <n v="27173782"/>
    <s v="CC27173782"/>
    <s v="ELSY"/>
    <s v="MATILDE"/>
    <s v="BUCHELY"/>
    <s v="ARCOS"/>
    <d v="1962-01-24T00:00:00"/>
    <n v="59"/>
    <n v="5"/>
    <s v="Adultez"/>
    <s v="Ninguno"/>
    <s v="Desplazamiento"/>
    <s v="Ninguno"/>
    <s v="Estudios Universitarios"/>
    <s v="Cotizante docente"/>
    <m/>
    <s v="Con discapacidad"/>
    <s v="Ninguna"/>
    <s v="CUMBAL"/>
    <s v="CL 17 N 9-62 B/ BARRIO LOS PINOS"/>
    <n v="320691010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11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7742"/>
    <s v="CC27257742"/>
    <s v="VIRGINIA"/>
    <s v="NONE "/>
    <s v="CAICEDO"/>
    <s v="DE ARROYO"/>
    <d v="1952-11-02T00:00:00"/>
    <n v="69"/>
    <n v="6"/>
    <s v="Persona mayor"/>
    <s v="Otros"/>
    <s v="Desplazamiento"/>
    <s v="Ninguno"/>
    <s v="Estudios Universitarios"/>
    <s v="Cotizante docente"/>
    <m/>
    <s v="Con discapacidad"/>
    <s v="Afrodescendiente"/>
    <s v="EL CHARCO"/>
    <s v="BARRIO BUSTAMANTE"/>
    <n v="3137839702"/>
    <s v="Urbana"/>
    <m/>
    <x v="0"/>
    <x v="11"/>
    <s v="NARIÑO"/>
    <x v="11"/>
    <x v="11"/>
    <x v="11"/>
    <m/>
    <m/>
    <m/>
    <m/>
    <s v="Hipertension esencial (primaria)"/>
    <s v="Medicamento"/>
    <n v="1"/>
    <s v="55894-14"/>
    <s v="AMLODIPINO TABLETAS POR 10 MG"/>
    <d v="2022-02-22T00:00:00"/>
    <n v="37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87190002"/>
    <s v="CC87190002"/>
    <s v="CARLOS"/>
    <s v="NONE "/>
    <s v="CARABALI "/>
    <s v="FLORES"/>
    <d v="1954-03-18T00:00:00"/>
    <n v="67"/>
    <n v="6"/>
    <s v="Persona mayor"/>
    <s v="Otros"/>
    <s v="Desplazamiento"/>
    <s v="Desplazamiento forzado"/>
    <s v="Estudios Universitarios"/>
    <s v="Cotizante docente"/>
    <m/>
    <s v="Con discapacidad"/>
    <s v="Afrodescendiente"/>
    <s v="EL CHARCO"/>
    <s v="BARRIO EL COMERCIO"/>
    <n v="3108327515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7T00:00:00"/>
    <n v="21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59788206"/>
    <s v="CC59788206"/>
    <s v="LUZ"/>
    <s v="MARIA"/>
    <s v="JARAMILLO"/>
    <s v="OCORO"/>
    <d v="1962-08-22T00:00:00"/>
    <n v="59"/>
    <n v="5"/>
    <s v="Adultez"/>
    <s v="Otros"/>
    <s v="Desplazamiento"/>
    <s v="Confinamiento"/>
    <s v="Estudios Universitarios"/>
    <s v="Cotizante docente"/>
    <m/>
    <s v="Con discapacidad"/>
    <s v="Afrodescendiente"/>
    <s v="EL CHARCO "/>
    <s v="VEREDA/ISLA MORRITO"/>
    <n v="3145800230"/>
    <s v="Rural"/>
    <m/>
    <x v="0"/>
    <x v="7"/>
    <s v="NARIÑO"/>
    <x v="7"/>
    <x v="7"/>
    <x v="7"/>
    <m/>
    <m/>
    <m/>
    <m/>
    <s v="Hipertension esencial (primaria)"/>
    <s v="Medicamento"/>
    <n v="1"/>
    <s v="42216-13"/>
    <s v="FUROSEMIDA TABLETAS 40MG"/>
    <d v="2022-02-17T00:00:00"/>
    <n v="80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5436252"/>
    <s v="CC25436252"/>
    <s v="ROSA "/>
    <s v=" ELSY"/>
    <s v="GRUESO "/>
    <s v="QUIÑONES"/>
    <d v="1978-03-11T00:00:00"/>
    <n v="43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BARRIO BUSTAMANTE"/>
    <n v="3137662119"/>
    <s v="Urbana"/>
    <m/>
    <x v="0"/>
    <x v="7"/>
    <s v="NARIÑO"/>
    <x v="7"/>
    <x v="7"/>
    <x v="7"/>
    <m/>
    <m/>
    <m/>
    <m/>
    <s v="Hipertension esencial (primaria)"/>
    <s v="Medicamento"/>
    <n v="1"/>
    <s v="20080792-20"/>
    <s v="SULFATO FERROSO 300 MG TABLETAS RECUBIERTAS"/>
    <d v="2022-02-17T00:00:00"/>
    <n v="3030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Beneficiario"/>
    <s v="AC"/>
    <m/>
    <s v="CC"/>
    <n v="27256986"/>
    <s v="CC27256986"/>
    <s v="FLOR "/>
    <s v=" ROSARIO"/>
    <s v="MENA "/>
    <s v=" GONZALEZ"/>
    <d v="1947-03-31T00:00:00"/>
    <n v="74"/>
    <n v="6"/>
    <s v="Persona mayor"/>
    <s v="Otros"/>
    <s v="Desplazamiento"/>
    <s v="Desplazamiento forzado"/>
    <s v="Estudios Universitarios"/>
    <s v="Beneficiario"/>
    <m/>
    <s v="Con discapacidad"/>
    <s v="Afrodescendiente"/>
    <s v="EL CHARCO"/>
    <s v="BARRIO SAGRADO CORAZON DE JESUS"/>
    <n v="3137506689"/>
    <s v="Urbana"/>
    <m/>
    <x v="0"/>
    <x v="7"/>
    <s v="NARIÑO"/>
    <x v="7"/>
    <x v="7"/>
    <x v="7"/>
    <m/>
    <m/>
    <m/>
    <m/>
    <s v="Hipertension esencial (primaria)"/>
    <s v="Medicamento"/>
    <n v="1"/>
    <s v="20025310-08"/>
    <s v="NIFEDIPINO 30 MG CAPSULAS DE LIBERACION CONTROLADA"/>
    <d v="2022-02-17T00:00:00"/>
    <n v="4422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59668297"/>
    <s v="CC59668297"/>
    <s v="ANGELA"/>
    <s v="NONE "/>
    <s v="CASTRO "/>
    <s v=" SINISTERRA"/>
    <d v="1967-03-01T00:00:00"/>
    <n v="54"/>
    <n v="5"/>
    <s v="Adultez"/>
    <s v="Otros"/>
    <s v="Desplazamiento"/>
    <s v="Desplazamiento forzado"/>
    <s v="Estudios Universitarios"/>
    <s v="Cotizante docente"/>
    <m/>
    <s v="Con discapacidad"/>
    <s v="Afrodescendiente"/>
    <s v="EL CHARCO "/>
    <s v="BARRIO LAS PALMAS"/>
    <n v="3104169504"/>
    <s v="Urbana"/>
    <m/>
    <x v="0"/>
    <x v="7"/>
    <s v="NARIÑO"/>
    <x v="7"/>
    <x v="7"/>
    <x v="7"/>
    <m/>
    <m/>
    <m/>
    <m/>
    <s v="Hipertension esencial (primaria)"/>
    <s v="Medicamento"/>
    <n v="1"/>
    <s v="20025310-08"/>
    <s v="NIFEDIPINO 30 MG CAPSULAS DE LIBERACION CONTROLADA"/>
    <d v="2022-02-17T00:00:00"/>
    <n v="13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Pensionado"/>
    <s v="AC"/>
    <m/>
    <s v="CC"/>
    <n v="5270964"/>
    <s v="CC5270964"/>
    <s v="VIRGILIO"/>
    <s v="NONE "/>
    <s v="ESCOBAR "/>
    <s v=" SANTANA"/>
    <d v="1949-12-24T00:00:00"/>
    <n v="71"/>
    <n v="6"/>
    <s v="Persona mayor"/>
    <s v="Otros"/>
    <s v="Desplazamiento"/>
    <s v="Ninguno"/>
    <s v="Estudios Universitarios"/>
    <s v="Cotizante Pensionado"/>
    <m/>
    <s v="Con discapacidad"/>
    <s v="Afrodescendiente"/>
    <s v="EL CHARCO"/>
    <s v="BARRIO SAN JOSE"/>
    <n v="3113963191"/>
    <s v="Urbana"/>
    <m/>
    <x v="0"/>
    <x v="7"/>
    <s v="NARIÑO"/>
    <x v="7"/>
    <x v="7"/>
    <x v="7"/>
    <m/>
    <m/>
    <m/>
    <m/>
    <s v="Hipertension esencial (primaria)"/>
    <s v="Medicamento"/>
    <n v="1"/>
    <s v="20086955-04"/>
    <s v="CARVEDILOL 6.25 MG TABLETAS RECUBIERTAS."/>
    <d v="2022-02-01T00:00:00"/>
    <n v="4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654"/>
    <s v="CC27258654"/>
    <s v="MIRIAN"/>
    <s v="NONE "/>
    <s v="CARVAJAL "/>
    <s v="PANCHANO"/>
    <d v="1968-12-15T00:00:00"/>
    <n v="52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VEREDA EL HORMIGUERO"/>
    <n v="3145617216"/>
    <s v="Rural"/>
    <m/>
    <x v="0"/>
    <x v="7"/>
    <s v="NARIÑO"/>
    <x v="7"/>
    <x v="7"/>
    <x v="7"/>
    <m/>
    <m/>
    <m/>
    <m/>
    <s v="Hipertension esencial (primaria)"/>
    <s v="Medicamento"/>
    <n v="1"/>
    <s v="19963352-15"/>
    <s v="ATORVASTATINA 20 MG TABLETAS RECUBIERTAS"/>
    <d v="2022-02-01T00:00:00"/>
    <n v="4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59175012"/>
    <s v="CC59175012"/>
    <s v="ESTELVINA"/>
    <s v="NONE "/>
    <s v="MONTAÑO"/>
    <s v="OCORO"/>
    <d v="1964-04-05T00:00:00"/>
    <n v="57"/>
    <n v="5"/>
    <s v="Adultez"/>
    <s v="Otros"/>
    <s v="Desplazamiento"/>
    <s v="Desplazamiento forzado"/>
    <s v="Estudios Universitarios"/>
    <s v="Cotizante docente"/>
    <m/>
    <s v="Con discapacidad"/>
    <s v="Afrodescendiente"/>
    <s v="EL CHARCO "/>
    <s v="VEREDA EL HORMIGUERO"/>
    <n v="3127533474"/>
    <s v="Rural"/>
    <m/>
    <x v="0"/>
    <x v="7"/>
    <s v="NARIÑO"/>
    <x v="7"/>
    <x v="7"/>
    <x v="7"/>
    <m/>
    <m/>
    <m/>
    <m/>
    <s v="Hipertension esencial (primaria)"/>
    <s v="Medicamento"/>
    <n v="1"/>
    <s v="19973061-05"/>
    <s v="ESPIRONOLACTONA 25MG TABLETAS"/>
    <d v="2022-02-23T00:00:00"/>
    <n v="1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31379232"/>
    <s v="CC31379232"/>
    <s v="HERMELINA"/>
    <s v="NONE "/>
    <s v="QUINTERO "/>
    <s v=" GONGORA"/>
    <d v="1959-05-18T00:00:00"/>
    <n v="62"/>
    <n v="6"/>
    <s v="Persona mayor"/>
    <s v="Otros"/>
    <s v="Desplazamiento"/>
    <s v="Acto terrorista / Atentados / Combates / Enfrentamientos / Hostigamientos"/>
    <s v="Estudios Universitarios"/>
    <s v="Cotizante docente"/>
    <m/>
    <s v="Con discapacidad"/>
    <s v="Afrodescendiente"/>
    <s v="EL CHARCO"/>
    <s v="BARRIO LAS MERCEDES"/>
    <n v="3127602025"/>
    <s v="Urbana"/>
    <m/>
    <x v="0"/>
    <x v="7"/>
    <s v="NARIÑO"/>
    <x v="7"/>
    <x v="7"/>
    <x v="7"/>
    <m/>
    <m/>
    <m/>
    <m/>
    <s v="Hipertension esencial (primaria)"/>
    <s v="Medicamento"/>
    <n v="1"/>
    <s v="55895-06"/>
    <s v="AMLODIPINO TABLETAS 5 MG"/>
    <d v="2022-02-23T00:00:00"/>
    <n v="7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3107252"/>
    <s v="CC13107252"/>
    <s v="JESUS"/>
    <s v="NONE "/>
    <s v="RODRIGUEZ "/>
    <s v="BELALCAZAR"/>
    <d v="1980-02-25T00:00:00"/>
    <n v="41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BARRIO EL CARMEN 2"/>
    <n v="3187302103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23T00:00:00"/>
    <n v="24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Beneficiario"/>
    <s v="AC"/>
    <m/>
    <s v="CC"/>
    <n v="13103240"/>
    <s v="CC13103240"/>
    <s v="LUIS "/>
    <s v="ALBERTO"/>
    <s v="RIASCOS "/>
    <s v="CAMBINDO"/>
    <d v="1952-12-12T00:00:00"/>
    <n v="68"/>
    <n v="6"/>
    <s v="Persona mayor"/>
    <s v="Otros"/>
    <s v="Desplazamiento"/>
    <s v="Desplazamiento forzado"/>
    <s v="Estudios Universitarios"/>
    <s v="Beneficiario"/>
    <m/>
    <s v="Con discapacidad"/>
    <s v="Afrodescendiente"/>
    <s v="EL CHARCO "/>
    <s v="BOCA DE PULBUZA"/>
    <n v="0"/>
    <s v="Rural"/>
    <m/>
    <x v="0"/>
    <x v="10"/>
    <s v="NARIÑO"/>
    <x v="10"/>
    <x v="10"/>
    <x v="10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1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Pensionado"/>
    <s v="AC"/>
    <m/>
    <s v="CC"/>
    <n v="27257955"/>
    <s v="CC27257955"/>
    <s v="ENNY  "/>
    <s v="MERCEDES "/>
    <s v="ZUÑIGA "/>
    <s v=" CASTRO"/>
    <d v="1960-02-04T00:00:00"/>
    <n v="61"/>
    <n v="6"/>
    <s v="Persona mayor"/>
    <s v="Otros"/>
    <s v="Desplazamiento"/>
    <s v="Ninguno"/>
    <s v="Estudios Universitarios"/>
    <s v="Cotizante Pensionado"/>
    <m/>
    <s v="Con discapacidad"/>
    <s v="Afrodescendiente"/>
    <s v="EL CHARCO"/>
    <s v="EL CARMEN"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77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7701"/>
    <s v="CC27257701"/>
    <s v="DELFIDA"/>
    <s v="NONE "/>
    <s v="BRAVO"/>
    <s v=" CAICEDO"/>
    <d v="1957-09-04T00:00:00"/>
    <n v="64"/>
    <n v="6"/>
    <s v="Persona mayor"/>
    <s v="Otros"/>
    <s v="Desplazamiento"/>
    <s v="Desplazamiento forzado"/>
    <s v="Estudios Universitarios"/>
    <s v="Cotizante docente"/>
    <m/>
    <s v="Con discapacidad"/>
    <s v="Afrodescendiente"/>
    <s v="EL CHARCO"/>
    <s v="BOCA DE PULBUZA"/>
    <n v="3128258192"/>
    <s v="Rural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8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9147"/>
    <s v="CC27259147"/>
    <s v="SOCORRO"/>
    <s v="NONE "/>
    <s v="CARVAJAL "/>
    <s v=" PANCHANO"/>
    <d v="1977-06-27T00:00:00"/>
    <n v="44"/>
    <n v="5"/>
    <s v="Adultez"/>
    <s v="Otros"/>
    <s v="Desplazamiento"/>
    <s v="Desplazamiento forzado"/>
    <s v="Estudios Universitarios"/>
    <s v="Cotizante docente"/>
    <m/>
    <s v="Con discapacidad"/>
    <s v="Afrodescendiente"/>
    <s v="EL CHARCO "/>
    <s v="BOCA DE PULBUZA"/>
    <n v="0"/>
    <s v="Rural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98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7711"/>
    <s v="CC27257711"/>
    <s v="YOLIMA"/>
    <s v="NONE "/>
    <s v="NARANJO "/>
    <s v="CANDELO"/>
    <d v="1955-12-07T00:00:00"/>
    <n v="66"/>
    <n v="6"/>
    <s v="Persona mayor"/>
    <s v="Otros"/>
    <s v="Desplazamiento"/>
    <s v="Desplazamiento forzado"/>
    <s v="Estudios Universitarios"/>
    <s v="Cotizante docente"/>
    <m/>
    <s v="Con discapacidad"/>
    <s v="Afrodescendiente"/>
    <s v="EL CHARCO"/>
    <s v="VETREDA BANGUERA"/>
    <n v="3148870893"/>
    <s v="Rural"/>
    <m/>
    <x v="0"/>
    <x v="7"/>
    <s v="NARIÑO"/>
    <x v="7"/>
    <x v="7"/>
    <x v="7"/>
    <m/>
    <m/>
    <m/>
    <m/>
    <s v="Hipertension esencial (primaria)"/>
    <s v="Medicamento"/>
    <n v="1"/>
    <s v="40260-09"/>
    <s v="VITAMINA B12 SOLUCION INYECTABLE"/>
    <d v="2022-02-02T00:00:00"/>
    <n v="16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7886"/>
    <s v="CC27257886"/>
    <s v="PIEDAD"/>
    <s v="NONE "/>
    <s v="QUIÑONES "/>
    <s v=" OBANDO"/>
    <d v="1959-06-07T00:00:00"/>
    <n v="62"/>
    <n v="6"/>
    <s v="Persona mayor"/>
    <s v="Otros"/>
    <s v="Desplazamiento"/>
    <s v="Confinamiento"/>
    <s v="Estudios Universitarios"/>
    <s v="Cotizante docente"/>
    <m/>
    <s v="Con discapacidad"/>
    <s v="Afrodescendiente"/>
    <s v="EL CHARCO"/>
    <s v="VEREDA SAN JOSE"/>
    <n v="3148024066"/>
    <s v="Rural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0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7672"/>
    <s v="CC27257672"/>
    <s v="CARMEN "/>
    <s v=" FABIOLA"/>
    <s v="CUELLAR "/>
    <s v=" SOLIS"/>
    <d v="1956-05-29T00:00:00"/>
    <n v="65"/>
    <n v="6"/>
    <s v="Persona mayor"/>
    <s v="Otros"/>
    <s v="Desplazamiento"/>
    <s v="Perdida de Bienes Muebles o Inmuebles"/>
    <s v="Estudios Universitarios"/>
    <s v="Cotizante docente"/>
    <m/>
    <s v="Con discapacidad"/>
    <s v="Afrodescendiente"/>
    <s v="EL CHARCO "/>
    <s v="BARRIO SAN JOSE"/>
    <n v="3106462957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22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7643"/>
    <s v="CC27257643"/>
    <s v="MARTHA  "/>
    <s v=" PAULINA"/>
    <s v="ESTUPIÑAN"/>
    <s v="NOAP"/>
    <d v="1955-04-15T00:00:00"/>
    <n v="66"/>
    <n v="6"/>
    <s v="Persona mayor"/>
    <s v="Otros"/>
    <s v="Desplazamiento"/>
    <s v="Ninguno"/>
    <s v="Estudios Universitarios"/>
    <s v="Cotizante docente"/>
    <m/>
    <s v="Con discapacidad"/>
    <s v="Afrodescendiente"/>
    <s v="EL CHARCO"/>
    <s v="BARRIO SAGRADO CORAZON DE JESUS"/>
    <n v="3105248318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8T00:00:00"/>
    <n v="4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5436177"/>
    <s v="CC25436177"/>
    <s v="ENNA"/>
    <s v="NONE "/>
    <s v="ESPINOSA "/>
    <s v=" RODRIGUEZ"/>
    <d v="1968-06-19T00:00:00"/>
    <n v="53"/>
    <n v="5"/>
    <s v="Adultez"/>
    <s v="Otros"/>
    <s v="Desplazamiento"/>
    <s v="Ninguno"/>
    <s v="Estudios Universitarios"/>
    <s v="Cotizante docente"/>
    <m/>
    <s v="Con discapacidad"/>
    <s v="Afrodescendiente"/>
    <s v="EL CHARCO"/>
    <s v="BARRIO SANTA CRUZ"/>
    <n v="3137888487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5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3104019"/>
    <s v="CC13104019"/>
    <s v="DANIEL"/>
    <s v="NONE "/>
    <s v="TOLOZA "/>
    <s v=" CASTRO"/>
    <d v="1961-09-18T00:00:00"/>
    <n v="60"/>
    <n v="6"/>
    <s v="Persona mayor"/>
    <s v="Otros"/>
    <s v="Desplazamiento"/>
    <s v="Ninguno"/>
    <s v="Estudios Universitarios"/>
    <s v="Cotizante docente"/>
    <m/>
    <s v="Con discapacidad"/>
    <s v="Afrodescendiente"/>
    <s v="EL CHARCO "/>
    <s v="BARRIO BUSTAMANTE"/>
    <n v="3234678919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9T00:00:00"/>
    <n v="59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3104770"/>
    <s v="CC13104770"/>
    <s v="CAMILO"/>
    <s v="NONE "/>
    <s v="CUNDUMI "/>
    <s v=" TOLOZA"/>
    <d v="1966-10-26T00:00:00"/>
    <n v="55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BARRIO EL CANAL"/>
    <n v="3127806321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9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87430890"/>
    <s v="CC87430890"/>
    <s v="JULIO  "/>
    <s v=" GASPAR "/>
    <s v="ANGULO  "/>
    <s v=" MOLINA "/>
    <d v="1960-07-04T00:00:00"/>
    <n v="61"/>
    <n v="6"/>
    <s v="Persona mayor"/>
    <s v="Otros"/>
    <s v="Desplazamiento"/>
    <s v="Ninguno"/>
    <s v="Estudios Universitarios"/>
    <s v="Cotizante docente"/>
    <m/>
    <s v="Con discapacidad"/>
    <s v="Afrodescendiente"/>
    <s v="EL CHARCO"/>
    <s v="BARRIO SAGRADO CORAZON DE JESUS"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Pensionado"/>
    <s v="AC"/>
    <m/>
    <s v="CC"/>
    <n v="27257768"/>
    <s v="CC27257768"/>
    <s v="EMERITA "/>
    <s v="NONE "/>
    <s v="CASTRO "/>
    <s v="NOAP"/>
    <d v="1959-01-31T00:00:00"/>
    <n v="62"/>
    <n v="6"/>
    <s v="Persona mayor"/>
    <s v="Otros"/>
    <s v="Desplazamiento"/>
    <s v="Ninguno"/>
    <s v="Estudios Universitarios"/>
    <s v="Cotizante Pensionado"/>
    <m/>
    <s v="Con discapacidad"/>
    <s v="Afrodescendiente"/>
    <s v="EL CHARCO "/>
    <s v="BOCA DE ANGOSTURA"/>
    <n v="3122181423"/>
    <s v="Rural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9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Beneficiario"/>
    <s v="AC"/>
    <m/>
    <s v="CC"/>
    <n v="13103772"/>
    <s v="CC13103772"/>
    <s v="PABLO"/>
    <s v="NONE "/>
    <s v="HUILA "/>
    <s v=" ANCHICO"/>
    <d v="1956-03-02T00:00:00"/>
    <n v="65"/>
    <n v="6"/>
    <s v="Persona mayor"/>
    <s v="Otros"/>
    <s v="Desplazamiento"/>
    <s v="Desplazamiento forzado"/>
    <s v="Estudios Universitarios"/>
    <s v="Beneficiario"/>
    <m/>
    <s v="Con discapacidad"/>
    <s v="Afrodescendiente"/>
    <s v="EL CHARCO"/>
    <s v="BARRIO EL CANAL"/>
    <n v="3174141395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7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31286069"/>
    <s v="CC31286069"/>
    <s v="MARIA  "/>
    <s v="ANTONIA"/>
    <s v="YESQUEN"/>
    <s v="NOAP"/>
    <d v="1958-01-25T00:00:00"/>
    <n v="63"/>
    <n v="6"/>
    <s v="Persona mayor"/>
    <s v="Otros"/>
    <s v="Desplazamiento"/>
    <s v="Desplazamiento forzado"/>
    <s v="Estudios Universitarios"/>
    <s v="Cotizante docente"/>
    <m/>
    <s v="Con discapacidad"/>
    <s v="Afrodescendiente"/>
    <s v="EL CHARCO"/>
    <s v="BARRIO SAGRADO CORAZON DE JESUS"/>
    <n v="311607334"/>
    <s v="Urbana"/>
    <m/>
    <x v="0"/>
    <x v="7"/>
    <s v="NARIÑO"/>
    <x v="7"/>
    <x v="7"/>
    <x v="7"/>
    <m/>
    <m/>
    <m/>
    <m/>
    <s v="Hipertension esencial (primaria)"/>
    <s v="Procedimiento"/>
    <n v="1"/>
    <n v="1890266"/>
    <s v="CONSULTA DE PRIMERA VEZ POR ESPECIALISTA EN MEDICINA INTERNA"/>
    <d v="2022-02-18T00:00:00"/>
    <n v="46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592878"/>
    <s v="CC1592878"/>
    <s v="DIDIER "/>
    <s v=" ORLANDO"/>
    <s v="GAMBOA "/>
    <s v=" ASPRILLA"/>
    <d v="1964-10-04T00:00:00"/>
    <n v="57"/>
    <n v="5"/>
    <s v="Adultez"/>
    <s v="Otros"/>
    <s v="Desplazamiento"/>
    <s v="Ninguno"/>
    <s v="Estudios Universitarios"/>
    <s v="Cotizante docente"/>
    <m/>
    <s v="Con discapacidad"/>
    <s v="Afrodescendiente"/>
    <s v="EL CHARCO "/>
    <s v="BARRIO EL CANAL"/>
    <n v="3127285087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5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31831656"/>
    <s v="CC31831656"/>
    <s v="BETSAHIDA"/>
    <s v="NONE "/>
    <s v="DIUZA"/>
    <s v="GONZALES"/>
    <d v="1958-06-19T00:00:00"/>
    <n v="63"/>
    <n v="6"/>
    <s v="Persona mayor"/>
    <s v="Otros"/>
    <s v="Desplazamiento"/>
    <s v="Ninguno"/>
    <s v="Estudios Universitarios"/>
    <s v="Cotizante docente"/>
    <m/>
    <s v="Con discapacidad"/>
    <s v="Afrodescendiente"/>
    <s v="EL CHARCO"/>
    <s v="BARRIO SAGRADO CORAZON DE JESUS"/>
    <n v="3136949401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7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Pensionado"/>
    <s v="AC"/>
    <m/>
    <s v="CC"/>
    <n v="27258975"/>
    <s v="CC27258975"/>
    <s v="ELSY"/>
    <s v="NONE "/>
    <s v="CARVAJAL "/>
    <s v="PANCHANO"/>
    <d v="1970-11-06T00:00:00"/>
    <n v="51"/>
    <n v="5"/>
    <s v="Adultez"/>
    <s v="Otros"/>
    <s v="Desplazamiento"/>
    <s v="Desplazamiento forzado"/>
    <s v="Estudios Universitarios"/>
    <s v="Cotizante Pensionado"/>
    <m/>
    <s v="Con discapacidad"/>
    <s v="Afrodescendiente"/>
    <s v="EL CHARCO"/>
    <s v="VEREDA EL HORMIGUERO"/>
    <n v="3235288618"/>
    <s v="Rural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160"/>
    <s v="CC27258160"/>
    <s v="PURIFICACION "/>
    <s v="NONE "/>
    <s v="GRUESO"/>
    <s v="QUIÑONES"/>
    <d v="1963-01-07T00:00:00"/>
    <n v="58"/>
    <n v="5"/>
    <s v="Adultez"/>
    <s v="Otros"/>
    <s v="Desplazamiento"/>
    <s v="Desplazamiento forzado"/>
    <s v="Estudios Universitarios"/>
    <s v="Cotizante docente"/>
    <m/>
    <s v="Con discapacidad"/>
    <s v="Afrodescendiente"/>
    <s v="EL CHARCO "/>
    <s v="BARRIO BUSTAMANTE"/>
    <n v="3137662119"/>
    <s v="Urbana"/>
    <m/>
    <x v="0"/>
    <x v="9"/>
    <s v="NARIÑO"/>
    <x v="9"/>
    <x v="9"/>
    <x v="9"/>
    <m/>
    <m/>
    <m/>
    <m/>
    <s v="Hipertension esencial (primaria)"/>
    <s v="Medicamento"/>
    <n v="1"/>
    <s v="40927-14"/>
    <s v="NIDIPÂ® 30 MG"/>
    <d v="2022-02-18T00:00:00"/>
    <n v="16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66973542"/>
    <s v="CC66973542"/>
    <s v="LUZ  "/>
    <s v=" BERSY "/>
    <s v="OLAYA "/>
    <s v=" HURTADO "/>
    <d v="1973-01-24T00:00:00"/>
    <n v="48"/>
    <n v="5"/>
    <s v="Adultez"/>
    <s v="Otros"/>
    <s v="Desplazamiento"/>
    <s v="Ninguno"/>
    <s v="Estudios Universitarios"/>
    <s v="Cotizante docente"/>
    <m/>
    <s v="Con discapacidad"/>
    <s v="Afrodescendiente"/>
    <s v="EL CHARCO"/>
    <s v="BARRIO SAGRADO CORAZON DE JESUS"/>
    <n v="314723208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4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Pensionado"/>
    <s v="AC"/>
    <m/>
    <s v="CC"/>
    <n v="27258082"/>
    <s v="CC27258082"/>
    <s v="LUZ "/>
    <s v=" DARI"/>
    <s v="LONGA "/>
    <s v=" PEÑA"/>
    <d v="1962-05-27T00:00:00"/>
    <n v="59"/>
    <n v="5"/>
    <s v="Adultez"/>
    <s v="Otros"/>
    <s v="Desplazamiento"/>
    <s v="Desplazamiento forzado"/>
    <s v="Estudios Universitarios"/>
    <s v="Cotizante Pensionado"/>
    <m/>
    <s v="Con discapacidad"/>
    <s v="Afrodescendiente"/>
    <s v="EL CHARCO"/>
    <s v="BARRIO BUSTAMANTE"/>
    <n v="3128619506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16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62774"/>
    <s v="CC27262774"/>
    <s v="TARCILA"/>
    <s v="NONE "/>
    <s v="OSPINA "/>
    <s v=" PAZ"/>
    <d v="1964-09-08T00:00:00"/>
    <n v="57"/>
    <n v="5"/>
    <s v="Adultez"/>
    <s v="Otros"/>
    <s v="Desplazamiento"/>
    <s v="Desplazamiento forzado"/>
    <s v="Estudios Universitarios"/>
    <s v="Cotizante docente"/>
    <m/>
    <s v="Con discapacidad"/>
    <s v="Afrodescendiente"/>
    <s v="EL CHARCO "/>
    <s v="VEREDA ALTERON"/>
    <n v="3147021306"/>
    <s v="Rural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Beneficiario"/>
    <s v="AC"/>
    <m/>
    <s v="CC"/>
    <n v="27256852"/>
    <s v="CC27256852"/>
    <s v="BIENVENIDA"/>
    <s v="NONE "/>
    <s v="HINESTROZA"/>
    <s v=" DE YESQUEN "/>
    <d v="1936-03-13T00:00:00"/>
    <n v="85"/>
    <n v="6"/>
    <s v="Persona mayor"/>
    <s v="Otros"/>
    <s v="Desplazamiento"/>
    <s v="Desplazamiento forzado"/>
    <s v="Estudios Universitarios"/>
    <s v="Beneficiario"/>
    <m/>
    <s v="Con discapacidad"/>
    <s v="Afrodescendiente"/>
    <s v="EL CHARCO"/>
    <s v="EL CHARCO"/>
    <n v="3116089727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2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051"/>
    <s v="CC27258051"/>
    <s v="LUCIA"/>
    <s v="NONE "/>
    <s v=" ESTUPIÑAN"/>
    <s v=" MAFLA "/>
    <d v="1962-10-10T00:00:00"/>
    <n v="59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VEREDA TAIJA"/>
    <n v="3235930038"/>
    <s v="Rural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5T00:00:00"/>
    <n v="12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31372341"/>
    <s v="CC31372341"/>
    <s v="LIDIA"/>
    <s v="MARIA"/>
    <s v="ENRRIQUEZ"/>
    <s v="NOAP"/>
    <d v="1952-12-17T00:00:00"/>
    <n v="68"/>
    <n v="6"/>
    <s v="Persona mayor"/>
    <s v="Otros"/>
    <s v="Desplazamiento"/>
    <s v="Desplazamiento forzado"/>
    <s v="Estudios Universitarios"/>
    <s v="Cotizante docente"/>
    <m/>
    <s v="Con discapacidad"/>
    <s v="Afrodescendiente"/>
    <s v="EL CHARCO "/>
    <s v="EL CHARCO"/>
    <n v="0"/>
    <s v="Urbana"/>
    <m/>
    <x v="0"/>
    <x v="7"/>
    <s v="NARIÑO"/>
    <x v="7"/>
    <x v="7"/>
    <x v="7"/>
    <m/>
    <m/>
    <m/>
    <m/>
    <s v="Hipertension esencial (primaria)"/>
    <s v="Medicamento"/>
    <n v="1"/>
    <s v="19963352-15"/>
    <s v="ATORVASTATINA 20 MG TABLETAS RECUBIERTAS"/>
    <d v="2022-02-16T00:00:00"/>
    <n v="1601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59672095"/>
    <s v="CC59672095"/>
    <s v="ANA "/>
    <s v="LIDIA"/>
    <s v="ULLOA "/>
    <s v=" ESTUPIÑAN "/>
    <d v="1969-07-23T00:00:00"/>
    <n v="52"/>
    <n v="5"/>
    <s v="Adultez"/>
    <s v="Otros"/>
    <s v="Desplazamiento"/>
    <s v="Ninguno"/>
    <s v="Estudios Universitarios"/>
    <s v="Cotizante docente"/>
    <m/>
    <s v="Con discapacidad"/>
    <s v="Afrodescendiente"/>
    <s v="EL CHARCO"/>
    <s v="BARRIO EL CANAL"/>
    <n v="3105337034"/>
    <s v="Urbana"/>
    <m/>
    <x v="0"/>
    <x v="7"/>
    <s v="NARIÑO"/>
    <x v="7"/>
    <x v="7"/>
    <x v="7"/>
    <m/>
    <m/>
    <m/>
    <m/>
    <s v="Hipertension esencial (primaria)"/>
    <s v="Medicamento"/>
    <n v="1"/>
    <s v="20014730-06"/>
    <s v="WARFAR 5 MG. TABLETAS"/>
    <d v="2022-02-16T00:00:00"/>
    <n v="160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3104286"/>
    <s v="CC13104286"/>
    <s v="MISAEL"/>
    <s v="NONE "/>
    <s v="RIASCOS "/>
    <s v="NOAP"/>
    <d v="1964-02-12T00:00:00"/>
    <n v="57"/>
    <n v="5"/>
    <s v="Adultez"/>
    <s v="Otros"/>
    <s v="Desplazamiento"/>
    <s v="Perdida de Bienes Muebles o Inmuebles"/>
    <s v="Estudios Universitarios"/>
    <s v="Cotizante docente"/>
    <m/>
    <s v="Con discapacidad"/>
    <s v="Afrodescendiente"/>
    <s v="EL CHARCO"/>
    <s v="MUNICIPIO LA TOLA"/>
    <n v="3108295534"/>
    <s v="Rural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2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3104975"/>
    <s v="CC13104975"/>
    <s v="JORGE "/>
    <s v=" ELIECER"/>
    <s v="CUNDUMI  "/>
    <s v=" CUERO "/>
    <d v="1966-03-07T00:00:00"/>
    <n v="55"/>
    <n v="5"/>
    <s v="Adultez"/>
    <s v="Otros"/>
    <s v="Desplazamiento"/>
    <s v="Ninguno"/>
    <s v="Estudios Universitarios"/>
    <s v="Cotizante docente"/>
    <m/>
    <s v="Con discapacidad"/>
    <s v="Afrodescendiente"/>
    <s v="EL CHARCO "/>
    <s v="EL CHARCO"/>
    <n v="3186423764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6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790"/>
    <s v="CC27258790"/>
    <s v="LUZ "/>
    <s v="MARINA"/>
    <s v="CARABALI "/>
    <s v=" CORTEZ"/>
    <d v="1970-10-02T00:00:00"/>
    <n v="51"/>
    <n v="5"/>
    <s v="Adultez"/>
    <s v="Otros"/>
    <s v="Desplazamiento"/>
    <s v="Amenaza"/>
    <s v="Estudios Universitarios"/>
    <s v="Cotizante docente"/>
    <m/>
    <s v="Con discapacidad"/>
    <s v="Afrodescendiente"/>
    <s v="EL CHARCO"/>
    <s v="BARRIO BUSTAMANTE"/>
    <n v="3148678613"/>
    <s v="Urbana"/>
    <m/>
    <x v="0"/>
    <x v="7"/>
    <s v="NARIÑO"/>
    <x v="7"/>
    <x v="7"/>
    <x v="7"/>
    <m/>
    <m/>
    <m/>
    <m/>
    <s v="Hipertension esencial (primaria)"/>
    <s v="Medicamento"/>
    <n v="1"/>
    <s v="34162-07"/>
    <s v="HIDROCLOROTIAZIDA 25 MG"/>
    <d v="2022-02-17T00:00:00"/>
    <n v="16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59165104"/>
    <s v="CC59165104"/>
    <s v="ELVIRA"/>
    <s v="NONE "/>
    <s v="OBANDO "/>
    <s v=" MICOLTA"/>
    <d v="1976-03-17T00:00:00"/>
    <n v="45"/>
    <n v="5"/>
    <s v="Adultez"/>
    <s v="Otros"/>
    <s v="Desplazamiento"/>
    <s v="Homicidio"/>
    <s v="Estudios Universitarios"/>
    <s v="Cotizante docente"/>
    <m/>
    <s v="Con discapacidad"/>
    <s v="Afrodescendiente"/>
    <s v="EL CHARCO"/>
    <s v="EL CHARCO"/>
    <n v="3106334828"/>
    <s v="Urbana"/>
    <m/>
    <x v="0"/>
    <x v="7"/>
    <s v="NARIÑO"/>
    <x v="7"/>
    <x v="7"/>
    <x v="7"/>
    <m/>
    <m/>
    <m/>
    <m/>
    <s v="Hipertension esencial (primaria)"/>
    <s v="Medicamento"/>
    <n v="1"/>
    <s v="19934690-01"/>
    <s v="CALCITRIOL 0.25 MCG CAPSULA BLANDA"/>
    <d v="2022-02-17T00:00:00"/>
    <n v="12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59165385"/>
    <s v="CC59165385"/>
    <s v="FLOR"/>
    <s v="NONE "/>
    <s v="OBANDO "/>
    <s v=" VELASCO"/>
    <d v="1975-08-05T00:00:00"/>
    <n v="46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EL CHARCO"/>
    <n v="3127710375"/>
    <s v="Urbana"/>
    <m/>
    <x v="0"/>
    <x v="7"/>
    <s v="NARIÑO"/>
    <x v="7"/>
    <x v="7"/>
    <x v="7"/>
    <m/>
    <m/>
    <m/>
    <m/>
    <s v="Hipertension esencial (primaria)"/>
    <s v="Medicamento"/>
    <n v="1"/>
    <s v="44569-25"/>
    <s v="ENALAPRIL 20 MG TABLETAS"/>
    <d v="2022-02-17T00:00:00"/>
    <n v="19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125017"/>
    <s v="CC27125017"/>
    <s v="LUZ "/>
    <s v="DEL CARMEN "/>
    <s v="ANGULO  "/>
    <s v=" MOLINA "/>
    <d v="1971-09-21T00:00:00"/>
    <n v="50"/>
    <n v="5"/>
    <s v="Adultez"/>
    <s v="Otros"/>
    <s v="Desplazamiento"/>
    <s v="Ninguno"/>
    <s v="Estudios Universitarios"/>
    <s v="Cotizante docente"/>
    <m/>
    <s v="Con discapacidad"/>
    <s v="Afrodescendiente"/>
    <s v="EL CHARCO"/>
    <s v="EL CHARCO"/>
    <n v="3126679173"/>
    <s v="Urbana"/>
    <m/>
    <x v="0"/>
    <x v="7"/>
    <s v="NARIÑO"/>
    <x v="7"/>
    <x v="7"/>
    <x v="7"/>
    <m/>
    <m/>
    <m/>
    <m/>
    <s v="Hipertension esencial (primaria)"/>
    <s v="Procedimiento"/>
    <n v="1"/>
    <n v="1890366"/>
    <s v="CONSULTA DE CONTROL O DE SEGUIMIENTO POR ESPECIALISTA EN MEDICINA INTERNA"/>
    <d v="2022-02-17T00:00:00"/>
    <n v="19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34677927"/>
    <s v="CC34677927"/>
    <s v="AURA "/>
    <s v="NONE "/>
    <s v="PERLAZA  "/>
    <s v=" CASTRO "/>
    <d v="1968-04-10T00:00:00"/>
    <n v="53"/>
    <n v="5"/>
    <s v="Adultez"/>
    <s v="Otros"/>
    <s v="Desplazamiento"/>
    <s v="Ninguno"/>
    <s v="Estudios Universitarios"/>
    <s v="Cotizante docente"/>
    <m/>
    <s v="Con discapacidad"/>
    <s v="Afrodescendiente"/>
    <s v="EL CHARCO "/>
    <s v="BARRIO EL CANAL"/>
    <n v="3137738601"/>
    <s v="Urbana"/>
    <m/>
    <x v="0"/>
    <x v="7"/>
    <s v="NARIÑO"/>
    <x v="7"/>
    <x v="7"/>
    <x v="7"/>
    <m/>
    <m/>
    <m/>
    <m/>
    <s v="Hipertension esencial (primaria)"/>
    <s v="Procedimiento"/>
    <n v="1"/>
    <n v="1903841"/>
    <s v="GLUCOSA EN SUERO U OTRO FLUIDO DIFERENTE A ORINA"/>
    <d v="2022-02-07T00:00:00"/>
    <n v="12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9285"/>
    <s v="CC27259285"/>
    <s v="CLARA "/>
    <s v=" ESMILDA"/>
    <s v="CALZADA "/>
    <s v="SINISTERRA"/>
    <d v="1970-10-15T00:00:00"/>
    <n v="51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EL CHARCO"/>
    <n v="3146395442"/>
    <s v="Urbana"/>
    <m/>
    <x v="0"/>
    <x v="7"/>
    <s v="NARIÑO"/>
    <x v="7"/>
    <x v="7"/>
    <x v="7"/>
    <m/>
    <m/>
    <m/>
    <m/>
    <s v="Hipertension esencial (primaria)"/>
    <s v="Procedimiento"/>
    <n v="1"/>
    <n v="1903868"/>
    <s v="TRIGLICERIDOS"/>
    <d v="2022-02-07T00:00:00"/>
    <n v="15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800"/>
    <s v="CC27258800"/>
    <s v="MARIA "/>
    <s v="OFELIA "/>
    <s v="GRUESO "/>
    <s v=" CASTRO"/>
    <d v="1971-07-02T00:00:00"/>
    <n v="50"/>
    <n v="5"/>
    <s v="Adultez"/>
    <s v="Otros"/>
    <s v="Desplazamiento"/>
    <s v="Ninguno"/>
    <s v="Estudios Universitarios"/>
    <s v="Cotizante docente"/>
    <m/>
    <s v="Con discapacidad"/>
    <s v="Afrodescendiente"/>
    <s v="EL CHARCO"/>
    <s v="BARRIO COREA"/>
    <n v="3105416066"/>
    <s v="Urbana"/>
    <m/>
    <x v="0"/>
    <x v="7"/>
    <s v="NARIÑO"/>
    <x v="7"/>
    <x v="7"/>
    <x v="7"/>
    <m/>
    <m/>
    <m/>
    <m/>
    <s v="Hipertension esencial (primaria)"/>
    <s v="Procedimiento"/>
    <n v="1"/>
    <n v="1903895"/>
    <s v="CREATININA EN SUERO U OTROS FLUIDOS"/>
    <d v="2022-02-07T00:00:00"/>
    <n v="35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7480"/>
    <s v="CC27257480"/>
    <s v="LUZ "/>
    <s v=" MERCEDE"/>
    <s v="CUERO "/>
    <s v=" CASTRO"/>
    <d v="1952-10-01T00:00:00"/>
    <n v="69"/>
    <n v="6"/>
    <s v="Persona mayor"/>
    <s v="Otros"/>
    <s v="Desplazamiento"/>
    <s v="Ninguno"/>
    <s v="Estudios Universitarios"/>
    <s v="Cotizante docente"/>
    <m/>
    <s v="Con discapacidad"/>
    <s v="Afrodescendiente"/>
    <s v="EL CHARCO "/>
    <s v="EL CHARCO"/>
    <n v="3104649674"/>
    <s v="Urbana"/>
    <m/>
    <x v="0"/>
    <x v="7"/>
    <s v="NARIÑO"/>
    <x v="7"/>
    <x v="7"/>
    <x v="7"/>
    <m/>
    <m/>
    <m/>
    <m/>
    <s v="Hipertension esencial (primaria)"/>
    <s v="Procedimiento"/>
    <n v="1"/>
    <n v="1903426"/>
    <s v="HEMOGLOBINA GLICOSILADA AUTOMATIZADA"/>
    <d v="2022-02-07T00:00:00"/>
    <n v="5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440"/>
    <s v="CC27258440"/>
    <s v="BEATRIZ"/>
    <s v="NONE "/>
    <s v="HERNANDEZ "/>
    <s v=" GRUESO"/>
    <d v="1966-11-13T00:00:00"/>
    <n v="55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BARRIO BUSTAMANTE"/>
    <n v="3123418948"/>
    <s v="Urbana"/>
    <m/>
    <x v="0"/>
    <x v="7"/>
    <s v="NARIÑO"/>
    <x v="7"/>
    <x v="7"/>
    <x v="7"/>
    <m/>
    <m/>
    <m/>
    <m/>
    <s v="Hipertension esencial (primaria)"/>
    <s v="Procedimiento"/>
    <n v="1"/>
    <n v="1903818"/>
    <s v="COLESTEROL TOTAL"/>
    <d v="2022-02-07T00:00:00"/>
    <n v="69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59166050"/>
    <s v="CC59166050"/>
    <s v="DIRLEY"/>
    <s v="NONE "/>
    <s v="ARROYO "/>
    <s v=" VELASCO"/>
    <d v="1978-03-18T00:00:00"/>
    <n v="43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BARRIO EL CANAL"/>
    <n v="3146425681"/>
    <s v="Rural"/>
    <m/>
    <x v="0"/>
    <x v="7"/>
    <s v="NARIÑO"/>
    <x v="7"/>
    <x v="7"/>
    <x v="7"/>
    <m/>
    <m/>
    <m/>
    <m/>
    <s v="Hipertension esencial (primaria)"/>
    <s v="Procedimiento"/>
    <n v="1"/>
    <n v="1902210"/>
    <s v="HEMOGRAMA IV ( HEMOGLOBINA HEMATOCRITO RECUENTO DE ERITROCITOS INDICES ERITROCITARIOS LEUCOGRAMA RECUENTO DE PLAQUETAS INDICES PLAQUETARIOS Y MORFOLOGIA ELECTRONICA E HISTOGRAMA ) AUTOMATIZADO"/>
    <d v="2022-02-07T00:00:00"/>
    <n v="105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532"/>
    <s v="CC27258532"/>
    <s v="LUZ "/>
    <s v="AMPARO "/>
    <s v="HURTADO "/>
    <s v=" MADRID"/>
    <d v="1966-10-25T00:00:00"/>
    <n v="55"/>
    <n v="5"/>
    <s v="Adultez"/>
    <s v="Otros"/>
    <s v="Desplazamiento"/>
    <s v="Ninguno"/>
    <s v="Estudios Universitarios"/>
    <s v="Cotizante docente"/>
    <m/>
    <s v="Con discapacidad"/>
    <s v="Afrodescendiente"/>
    <s v="EL CHARCO "/>
    <s v="BARRIO EL CANAL"/>
    <n v="7470098"/>
    <s v="Urbana"/>
    <m/>
    <x v="0"/>
    <x v="7"/>
    <s v="NARIÑO"/>
    <x v="7"/>
    <x v="7"/>
    <x v="7"/>
    <m/>
    <m/>
    <m/>
    <m/>
    <s v="Hipertension esencial (primaria)"/>
    <s v="Procedimiento"/>
    <n v="1"/>
    <s v="00P0001554"/>
    <s v="COCIENTE DE ALBUMINURIA CREATINURIA"/>
    <d v="2022-02-07T00:00:00"/>
    <n v="67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3104153"/>
    <s v="CC13104153"/>
    <s v="MESIAS "/>
    <s v="NONE "/>
    <s v="MANCILLA "/>
    <s v=" GARCES "/>
    <d v="1963-03-13T00:00:00"/>
    <n v="58"/>
    <n v="5"/>
    <s v="Adultez"/>
    <s v="Otros"/>
    <s v="Desplazamiento"/>
    <s v="Ninguno"/>
    <s v="Estudios Universitarios"/>
    <s v="Cotizante docente"/>
    <m/>
    <s v="Con discapacidad"/>
    <s v="Afrodescendiente"/>
    <s v="EL CHARCO"/>
    <s v="BARRIO EL CANAL"/>
    <n v="7470098"/>
    <s v="Urbana"/>
    <m/>
    <x v="0"/>
    <x v="7"/>
    <s v="NARIÑO"/>
    <x v="7"/>
    <x v="7"/>
    <x v="7"/>
    <m/>
    <m/>
    <m/>
    <m/>
    <s v="Hipertension esencial (primaria)"/>
    <s v="Procedimiento"/>
    <n v="1"/>
    <n v="1907106"/>
    <s v="UROANALISIS"/>
    <d v="2022-02-07T00:00:00"/>
    <n v="7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9067"/>
    <s v="CC27259067"/>
    <s v="MARICELA "/>
    <s v="NONE "/>
    <s v="HURTADO"/>
    <s v=" CUERO"/>
    <d v="1969-12-11T00:00:00"/>
    <n v="51"/>
    <n v="5"/>
    <s v="Adultez"/>
    <s v="Otros"/>
    <s v="Desplazamiento"/>
    <s v="Ninguno"/>
    <s v="Estudios Universitarios"/>
    <s v="Cotizante docente"/>
    <m/>
    <s v="Con discapacidad"/>
    <s v="Afrodescendiente"/>
    <s v="EL CHARCO"/>
    <s v="EL CHARCO"/>
    <n v="3226185535"/>
    <s v="Urbana"/>
    <m/>
    <x v="0"/>
    <x v="7"/>
    <s v="NARIÑO"/>
    <x v="7"/>
    <x v="7"/>
    <x v="7"/>
    <m/>
    <m/>
    <m/>
    <m/>
    <s v="Hipertension esencial (primaria)"/>
    <s v="Procedimiento"/>
    <n v="1"/>
    <n v="1903862"/>
    <s v="PROTEINAS EN ORINA DE 24 HORAS"/>
    <d v="2022-02-07T00:00:00"/>
    <n v="106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3106607"/>
    <s v="CC13106607"/>
    <s v="WILBERTO "/>
    <s v="NONE "/>
    <s v="OBREGON "/>
    <s v="CHALAR"/>
    <d v="1977-09-22T00:00:00"/>
    <n v="44"/>
    <n v="5"/>
    <s v="Adultez"/>
    <s v="Otros"/>
    <s v="Desplazamiento"/>
    <s v="Ninguno"/>
    <s v="Estudios Universitarios"/>
    <s v="Cotizante docente"/>
    <m/>
    <s v="Con discapacidad"/>
    <s v="Afrodescendiente"/>
    <s v="EL CHARCO "/>
    <s v="BARRIO EL CANAL"/>
    <n v="3146425681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0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3105121"/>
    <s v="CC13105121"/>
    <s v="JOSE"/>
    <s v="ALEJANDRO"/>
    <s v="YESQUEN "/>
    <s v=" HINESTROZA"/>
    <d v="1969-05-28T00:00:00"/>
    <n v="52"/>
    <n v="5"/>
    <s v="Adultez"/>
    <s v="Otros"/>
    <s v="Desplazamiento"/>
    <s v="Ninguno"/>
    <s v="Estudios Universitarios"/>
    <s v="Cotizante docente"/>
    <m/>
    <s v="Con discapacidad"/>
    <s v="Afrodescendiente"/>
    <s v="EL CHARCO"/>
    <s v="BARRIO BUSTAMANTE"/>
    <n v="3215821893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9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726"/>
    <s v="CC27258726"/>
    <s v="ALBA "/>
    <s v="NONE "/>
    <s v="TORRES "/>
    <s v=" AGUIRRE"/>
    <d v="1970-09-13T00:00:00"/>
    <n v="51"/>
    <n v="5"/>
    <s v="Adultez"/>
    <s v="Otros"/>
    <s v="Desplazamiento"/>
    <s v="Ninguno"/>
    <s v="Estudios Universitarios"/>
    <s v="Cotizante docente"/>
    <m/>
    <s v="Con discapacidad"/>
    <s v="Afrodescendiente"/>
    <s v="EL CHARCO "/>
    <s v="BARRIO BUSTAMANTE"/>
    <n v="3225801039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6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Beneficiario"/>
    <s v="AC"/>
    <m/>
    <s v="CC"/>
    <n v="59166761"/>
    <s v="CC59166761"/>
    <s v="ROSA "/>
    <s v=" YENNY"/>
    <s v="OROBIO "/>
    <s v="TENORIO "/>
    <d v="1972-04-05T00:00:00"/>
    <n v="49"/>
    <n v="5"/>
    <s v="Adultez"/>
    <s v="Otros"/>
    <s v="Desplazamiento"/>
    <s v="Desplazamiento forzado"/>
    <s v="Estudios Universitarios"/>
    <s v="Beneficiario"/>
    <m/>
    <s v="Con discapacidad"/>
    <s v="Afrodescendiente"/>
    <s v="EL CHARCO"/>
    <s v="BARRIO BUSTAMANTE"/>
    <n v="3166474804"/>
    <s v="Urbana"/>
    <m/>
    <x v="0"/>
    <x v="12"/>
    <s v="NARIÑO"/>
    <x v="12"/>
    <x v="12"/>
    <x v="12"/>
    <m/>
    <m/>
    <m/>
    <m/>
    <s v="Hipertension esencial (primaria)"/>
    <s v="Medicamento"/>
    <n v="1"/>
    <s v="19934690-01"/>
    <s v="CALCITRIOL 0.25 MCG CAPSULA BLANDA"/>
    <d v="2022-02-23T00:00:00"/>
    <n v="83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7625"/>
    <s v="CC27257625"/>
    <s v="DOLORES "/>
    <s v="NONE "/>
    <s v="ORDOÑEZ"/>
    <s v=" DE CALDAS "/>
    <d v="1953-11-10T00:00:00"/>
    <n v="68"/>
    <n v="6"/>
    <s v="Persona mayor"/>
    <s v="Otros"/>
    <s v="Desplazamiento"/>
    <s v="Desplazamiento forzado"/>
    <s v="Estudios Universitarios"/>
    <s v="Cotizante docente"/>
    <m/>
    <s v="Con discapacidad"/>
    <s v="Afrodescendiente"/>
    <s v="EL CHARCO"/>
    <s v="BARRIO SAN JOSE"/>
    <n v="0"/>
    <s v="Urbana"/>
    <m/>
    <x v="0"/>
    <x v="7"/>
    <s v="NARIÑO"/>
    <x v="7"/>
    <x v="7"/>
    <x v="7"/>
    <m/>
    <m/>
    <m/>
    <m/>
    <s v="Hipertension esencial (primaria)"/>
    <s v="Insumo"/>
    <n v="1"/>
    <n v="0"/>
    <s v="DURAPREP SOLUCION PARA LAVADO PREQUIRURGICO"/>
    <d v="2022-02-28T00:00:00"/>
    <n v="4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55056534"/>
    <s v="CC55056534"/>
    <s v="DORIS "/>
    <s v="ELENA"/>
    <s v="IZQUIERDO "/>
    <s v=" DE SINISTERRA"/>
    <d v="1955-05-16T00:00:00"/>
    <n v="66"/>
    <n v="6"/>
    <s v="Persona mayor"/>
    <s v="Otros"/>
    <s v="Desplazamiento"/>
    <s v="Desplazamiento forzado"/>
    <s v="Estudios Universitarios"/>
    <s v="Cotizante docente"/>
    <m/>
    <s v="Con discapacidad"/>
    <s v="Afrodescendiente"/>
    <s v="EL CHARCO "/>
    <s v="EL CHARCO"/>
    <n v="3103977302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13104563"/>
    <s v="CC13104563"/>
    <s v="JUAN"/>
    <s v="NONE "/>
    <s v="ZUÑIGA "/>
    <s v=" CASTRO"/>
    <d v="1963-09-09T00:00:00"/>
    <n v="58"/>
    <n v="5"/>
    <s v="Adultez"/>
    <s v="Otros"/>
    <s v="Desplazamiento"/>
    <s v="Ninguno"/>
    <s v="Estudios Universitarios"/>
    <s v="Cotizante docente"/>
    <m/>
    <s v="Con discapacidad"/>
    <s v="Afrodescendiente"/>
    <s v="EL CHARCO"/>
    <s v="BARRIO EL CARMEN 2"/>
    <n v="3134378873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5T00:00:00"/>
    <n v="94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59165134"/>
    <s v="CC59165134"/>
    <s v="LUZ "/>
    <s v="ENNA"/>
    <s v="ESTUPIÑAN "/>
    <s v="EAGUIRRE"/>
    <d v="1977-02-15T00:00:00"/>
    <n v="44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EL CHARCO"/>
    <n v="3136460033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59166150"/>
    <s v="CC59166150"/>
    <s v="LUZ "/>
    <s v="DAIRA"/>
    <s v="OLAYA "/>
    <s v="BANGUERA "/>
    <d v="1979-10-28T00:00:00"/>
    <n v="42"/>
    <n v="5"/>
    <s v="Adultez"/>
    <s v="Otros"/>
    <s v="Desplazamiento"/>
    <s v="Desplazamiento forzado"/>
    <s v="Estudios Universitarios"/>
    <s v="Cotizante docente"/>
    <m/>
    <s v="Con discapacidad"/>
    <s v="Afrodescendiente"/>
    <s v="EL CHARCO "/>
    <s v="EL CHARCO"/>
    <n v="3147883571"/>
    <s v="Urbana"/>
    <m/>
    <x v="0"/>
    <x v="7"/>
    <s v="NARIÑO"/>
    <x v="7"/>
    <x v="7"/>
    <x v="7"/>
    <m/>
    <m/>
    <m/>
    <m/>
    <s v="Hipertension esencial (primaria)"/>
    <s v="Medicamento"/>
    <n v="1"/>
    <s v="35662-18"/>
    <s v="ACIDO FOLICO TABLETAS 1 MG."/>
    <d v="2022-02-22T00:00:00"/>
    <n v="3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064"/>
    <s v="CC27258064"/>
    <s v="PURIFICACION "/>
    <s v="NONE "/>
    <s v="VALENCIA "/>
    <s v=" COIME "/>
    <d v="1962-02-02T00:00:00"/>
    <n v="59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BARRIO SAGRADO CORAZON DE JESUS"/>
    <n v="3137761237"/>
    <s v="Urbana"/>
    <m/>
    <x v="0"/>
    <x v="7"/>
    <s v="NARIÑO"/>
    <x v="7"/>
    <x v="7"/>
    <x v="7"/>
    <m/>
    <m/>
    <m/>
    <m/>
    <s v="Hipertension esencial (primaria)"/>
    <s v="Medicamento"/>
    <n v="1"/>
    <s v="20005109-07"/>
    <s v="CARVEDILOL 12.5 MG TABLETAS"/>
    <d v="2022-02-08T00:00:00"/>
    <n v="46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9335"/>
    <s v="CC27259335"/>
    <s v="NANCY "/>
    <s v="NONE "/>
    <s v="PAREDES"/>
    <s v="VALLEJO"/>
    <d v="1971-04-16T00:00:00"/>
    <n v="50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PLAYA BAZAN"/>
    <n v="0"/>
    <s v="Rural"/>
    <m/>
    <x v="0"/>
    <x v="11"/>
    <s v="NARIÑO"/>
    <x v="11"/>
    <x v="11"/>
    <x v="11"/>
    <m/>
    <m/>
    <m/>
    <m/>
    <s v="Hipertension esencial (primaria)"/>
    <s v="Procedimiento"/>
    <n v="1"/>
    <n v="1890366"/>
    <s v="CONSULTA DE CONTROL O DE SEGUIMIENTO POR ESPECIALISTA EN MEDICINA INTERNA"/>
    <d v="2022-02-24T00:00:00"/>
    <n v="4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907"/>
    <s v="CC27258907"/>
    <s v="ERMITA"/>
    <s v="NONE "/>
    <s v="PORTOCARRERO"/>
    <s v="BUSTO"/>
    <d v="1970-09-19T00:00:00"/>
    <n v="51"/>
    <n v="5"/>
    <s v="Adultez"/>
    <s v="Otros"/>
    <s v="Desplazamiento"/>
    <s v="Desplazamiento forzado"/>
    <s v="Estudios Universitarios"/>
    <s v="Cotizante docente"/>
    <m/>
    <s v="Con discapacidad"/>
    <s v="Afrodescendiente"/>
    <s v="EL CHARCO"/>
    <s v="SAGRADO CORAZON DE JESUS"/>
    <n v="0"/>
    <s v="Urbana"/>
    <m/>
    <x v="0"/>
    <x v="11"/>
    <s v="NARIÑO"/>
    <x v="11"/>
    <x v="11"/>
    <x v="11"/>
    <m/>
    <m/>
    <m/>
    <m/>
    <s v="Hipertension esencial (primaria)"/>
    <s v="Procedimiento"/>
    <n v="1"/>
    <n v="1903868"/>
    <s v="TRIGLICERIDOS"/>
    <d v="2022-02-18T00:00:00"/>
    <n v="94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8259"/>
    <s v="CC27258259"/>
    <s v="ROSA "/>
    <s v="ESNEDA"/>
    <s v="MICOLTA"/>
    <s v="PINILLO"/>
    <d v="1965-08-14T00:00:00"/>
    <n v="56"/>
    <n v="5"/>
    <s v="Adultez"/>
    <s v="Otros"/>
    <s v="Desplazamiento"/>
    <s v="Confinamiento"/>
    <s v="Estudios Universitarios"/>
    <s v="Cotizante docente"/>
    <m/>
    <s v="Con discapacidad"/>
    <s v="Afrodescendiente"/>
    <s v="EL CHARCO"/>
    <s v="VEREDAD SAN JOSE DEL TAPAJE"/>
    <n v="3218772736"/>
    <s v="Urbana"/>
    <m/>
    <x v="0"/>
    <x v="11"/>
    <s v="NARIÑO"/>
    <x v="11"/>
    <x v="11"/>
    <x v="11"/>
    <m/>
    <m/>
    <m/>
    <m/>
    <s v="Hipertension esencial (primaria)"/>
    <s v="Procedimiento"/>
    <n v="1"/>
    <n v="1907106"/>
    <s v="UROANALISIS"/>
    <d v="2022-02-18T00:00:00"/>
    <n v="117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50"/>
    <s v="52250 - El Charco"/>
    <s v="2,47844966818456"/>
    <s v="-78,1117316364611"/>
    <s v="Cotizante docente"/>
    <s v="AC"/>
    <m/>
    <s v="CC"/>
    <n v="27259049"/>
    <s v="CC27259049"/>
    <s v="MARIA"/>
    <s v="GAVINA"/>
    <s v="QUINTERO "/>
    <s v="PORTOCARRERO"/>
    <d v="1972-09-08T00:00:00"/>
    <n v="49"/>
    <n v="5"/>
    <s v="Adultez"/>
    <s v="Otros"/>
    <s v="Desplazamiento"/>
    <s v="Ninguno"/>
    <s v="Estudios Universitarios"/>
    <s v="Cotizante docente"/>
    <m/>
    <s v="Con discapacidad"/>
    <s v="Afrodescendiente"/>
    <s v="EL CHARCO"/>
    <s v="EL COMERCIO"/>
    <n v="0"/>
    <s v="Urbana"/>
    <m/>
    <x v="0"/>
    <x v="11"/>
    <s v="NARIÑO"/>
    <x v="11"/>
    <x v="11"/>
    <x v="11"/>
    <m/>
    <m/>
    <m/>
    <m/>
    <s v="Hipertension esencial (primaria)"/>
    <s v="Procedimiento"/>
    <n v="1"/>
    <n v="1903895"/>
    <s v="CREATININA EN SUERO U OTROS FLUIDOS"/>
    <d v="2022-02-18T00:00:00"/>
    <n v="12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27198457"/>
    <s v="CC27198457"/>
    <s v="MARIA"/>
    <s v="LUCIA "/>
    <s v="JIMENEZ"/>
    <s v="FAJARDO"/>
    <d v="1966-02-06T00:00:00"/>
    <n v="55"/>
    <n v="5"/>
    <s v="Adultez"/>
    <s v="Ninguno"/>
    <s v="Desplazamiento"/>
    <s v="Ninguno"/>
    <s v="Estudios Universitarios"/>
    <s v="Cotizante docente"/>
    <m/>
    <s v="Con discapacidad"/>
    <s v="Ninguna"/>
    <s v="EL TAMBO"/>
    <s v="B RICAURTE"/>
    <n v="3108488410"/>
    <s v="Urbana"/>
    <m/>
    <x v="0"/>
    <x v="11"/>
    <s v="NARIÑO"/>
    <x v="11"/>
    <x v="11"/>
    <x v="11"/>
    <m/>
    <m/>
    <m/>
    <m/>
    <s v="Hipertension esencial (primaria)"/>
    <s v="Procedimiento"/>
    <n v="1"/>
    <n v="1903856"/>
    <s v="NITROGENO UREICO"/>
    <d v="2022-02-18T00:00:00"/>
    <n v="32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27198790"/>
    <s v="CC27198790"/>
    <s v="YOMAIRA"/>
    <s v="YANETH"/>
    <s v="DIAZ"/>
    <s v="DE NOGUERA"/>
    <d v="1977-12-23T00:00:00"/>
    <n v="43"/>
    <n v="5"/>
    <s v="Adultez"/>
    <s v="Ninguno"/>
    <s v="Desplazamiento"/>
    <s v="Ninguno"/>
    <s v="Estudios Universitarios"/>
    <s v="Cotizante Pensionado"/>
    <m/>
    <s v="Con discapacidad"/>
    <s v="Ninguna"/>
    <s v="EL TAMBO"/>
    <s v="B COLON"/>
    <n v="3217709797"/>
    <s v="Urbana"/>
    <m/>
    <x v="0"/>
    <x v="11"/>
    <s v="NARIÑO"/>
    <x v="11"/>
    <x v="11"/>
    <x v="11"/>
    <m/>
    <m/>
    <m/>
    <m/>
    <s v="Hipertension esencial (primaria)"/>
    <s v="Procedimiento"/>
    <n v="1"/>
    <n v="1903841"/>
    <s v="GLUCOSA EN SUERO U OTRO FLUIDO DIFERENTE A ORINA"/>
    <d v="2022-02-18T00:00:00"/>
    <n v="21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Beneficiario"/>
    <s v="AC"/>
    <m/>
    <s v="CC"/>
    <n v="27198751"/>
    <s v="CC27198751"/>
    <s v="SILVIA"/>
    <s v="LORENA"/>
    <s v="ZAMORA"/>
    <s v="MENA"/>
    <d v="1967-02-03T00:00:00"/>
    <n v="54"/>
    <n v="5"/>
    <s v="Adultez"/>
    <s v="Ninguno"/>
    <s v="Desplazamiento"/>
    <s v="Ninguno"/>
    <s v="Estudios Universitarios"/>
    <s v="Beneficiario"/>
    <m/>
    <s v="Con discapacidad"/>
    <s v="Ninguna"/>
    <s v="EL TAMBO"/>
    <s v="B COLON"/>
    <n v="3148035494"/>
    <s v="Urbana"/>
    <m/>
    <x v="0"/>
    <x v="11"/>
    <s v="NARIÑO"/>
    <x v="11"/>
    <x v="11"/>
    <x v="11"/>
    <m/>
    <m/>
    <m/>
    <m/>
    <s v="Hipertension esencial (primaria)"/>
    <s v="Procedimiento"/>
    <n v="1"/>
    <n v="1903028"/>
    <s v="MICROALBUMINURIA SEMIAUTOMATIZADA"/>
    <d v="2022-02-18T00:00:00"/>
    <n v="21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27198817"/>
    <s v="CC27198817"/>
    <s v="GLADIS"/>
    <s v="ALICIA "/>
    <s v="BOTINA"/>
    <s v="ACOSTA"/>
    <d v="1969-06-01T00:00:00"/>
    <n v="52"/>
    <n v="5"/>
    <s v="Adultez"/>
    <s v="Ninguno"/>
    <s v="Desplazamiento"/>
    <s v="Ninguno"/>
    <s v="Estudios Universitarios"/>
    <s v="Cotizante docente"/>
    <m/>
    <s v="Con discapacidad"/>
    <s v="Ninguna"/>
    <s v="EL TAMBO"/>
    <s v="B ROSARIO"/>
    <n v="3147296116"/>
    <s v="Urbana"/>
    <m/>
    <x v="0"/>
    <x v="11"/>
    <s v="NARIÑO"/>
    <x v="11"/>
    <x v="11"/>
    <x v="11"/>
    <m/>
    <m/>
    <m/>
    <m/>
    <s v="Hipertension esencial (primaria)"/>
    <s v="Procedimiento"/>
    <n v="1"/>
    <n v="1903815"/>
    <s v="COLESTEROL DE ALTA DENSIDAD"/>
    <d v="2022-02-18T00:00:00"/>
    <n v="23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27198924"/>
    <s v="CC27198924"/>
    <s v="ADRIANA"/>
    <s v="ROCIO"/>
    <s v="DIAZ"/>
    <s v="PABON"/>
    <d v="1966-10-06T00:00:00"/>
    <n v="55"/>
    <n v="5"/>
    <s v="Adultez"/>
    <s v="Ninguno"/>
    <s v="Desplazamiento"/>
    <s v="Ninguno"/>
    <s v="Estudios Universitarios"/>
    <s v="Cotizante docente"/>
    <m/>
    <s v="Con discapacidad"/>
    <s v="Ninguna"/>
    <s v="EL TAMBO"/>
    <s v="B JESUS NAZARENO"/>
    <n v="3157590904"/>
    <s v="Urbana"/>
    <m/>
    <x v="0"/>
    <x v="11"/>
    <s v="NARIÑO"/>
    <x v="11"/>
    <x v="11"/>
    <x v="11"/>
    <m/>
    <m/>
    <m/>
    <m/>
    <s v="Hipertension esencial (primaria)"/>
    <s v="Procedimiento"/>
    <n v="1"/>
    <n v="1903818"/>
    <s v="COLESTEROL TOTAL"/>
    <d v="2022-02-18T00:00:00"/>
    <n v="7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27199081"/>
    <s v="CC27199081"/>
    <s v="DELIA"/>
    <s v="DEL ROSARIO"/>
    <s v="GARCIA"/>
    <s v="RIASCOS"/>
    <d v="1971-01-29T00:00:00"/>
    <n v="50"/>
    <n v="5"/>
    <s v="Adultez"/>
    <s v="Ninguno"/>
    <s v="Desplazamiento"/>
    <s v="Ninguno"/>
    <s v="Estudios Universitarios"/>
    <s v="Cotizante docente"/>
    <m/>
    <s v="Con discapacidad"/>
    <s v="Ninguna"/>
    <s v="EL TAMBO"/>
    <s v="EL PEÑOL"/>
    <n v="3206506510"/>
    <s v="Urbana"/>
    <m/>
    <x v="0"/>
    <x v="11"/>
    <s v="NARIÑO"/>
    <x v="11"/>
    <x v="11"/>
    <x v="11"/>
    <m/>
    <m/>
    <m/>
    <m/>
    <s v="Hipertension esencial (primaria)"/>
    <s v="Procedimiento"/>
    <n v="1"/>
    <n v="1902210"/>
    <s v="HEMOGRAMA IV ( HEMOGLOBINA HEMATOCRITO RECUENTO DE ERITROCITOS INDICES ERITROCITARIOS LEUCOGRAMA RECUENTO DE PLAQUETAS INDICES PLAQUETARIOS Y MORFOLOGIA ELECTRONICA E HISTOGRAMA ) AUTOMATIZADO"/>
    <d v="2022-02-18T00:00:00"/>
    <n v="4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27199271"/>
    <s v="CC27199271"/>
    <s v="OMAIRA"/>
    <s v="JACKELINE"/>
    <s v="ROSERO"/>
    <s v="MENESES"/>
    <d v="1972-07-27T00:00:00"/>
    <n v="49"/>
    <n v="5"/>
    <s v="Adultez"/>
    <s v="Ninguno"/>
    <s v="Desplazamiento"/>
    <s v="Ninguno"/>
    <s v="Estudios Universitarios"/>
    <s v="Cotizante docente"/>
    <m/>
    <s v="Con discapacidad"/>
    <s v="Ninguna"/>
    <s v="EL TAMBO"/>
    <s v="EL PEÑOL"/>
    <n v="3122185143"/>
    <s v="Urbana"/>
    <m/>
    <x v="0"/>
    <x v="11"/>
    <s v="NARIÑO"/>
    <x v="11"/>
    <x v="11"/>
    <x v="11"/>
    <m/>
    <m/>
    <m/>
    <m/>
    <s v="Hipertension esencial (primaria)"/>
    <s v="Procedimiento"/>
    <n v="1"/>
    <n v="1904902"/>
    <s v="HORMONA ESTIMULANTE DEL TIROIDES"/>
    <d v="2022-02-18T00:00:00"/>
    <n v="7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Pensionado"/>
    <s v="AC"/>
    <m/>
    <s v="CC"/>
    <n v="27200908"/>
    <s v="CC27200908"/>
    <s v="FRANCA"/>
    <s v="URBINA"/>
    <s v="APRAEZ"/>
    <s v="DE ESPAÑA"/>
    <d v="1946-03-25T00:00:00"/>
    <n v="75"/>
    <n v="6"/>
    <s v="Persona mayor"/>
    <s v="Ninguno"/>
    <s v="Desplazamiento"/>
    <s v="Ninguno"/>
    <s v="Estudios Universitarios"/>
    <s v="Cotizante Pensionado"/>
    <m/>
    <s v="Con discapacidad"/>
    <s v="Ninguna"/>
    <s v="EL TAMBO"/>
    <s v="EL PEÑOL"/>
    <n v="3137394668"/>
    <s v="Urbana"/>
    <m/>
    <x v="0"/>
    <x v="11"/>
    <s v="NARIÑO"/>
    <x v="11"/>
    <x v="11"/>
    <x v="11"/>
    <m/>
    <m/>
    <m/>
    <m/>
    <s v="Hipertension esencial (primaria)"/>
    <s v="Procedimiento"/>
    <n v="1"/>
    <n v="1890306"/>
    <s v="CONSULTA DE CONTROL O DE SEGUIMIENTO POR NUTRICION Y DIETETICA"/>
    <d v="2022-02-10T00:00:00"/>
    <n v="9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30705429"/>
    <s v="CC30705429"/>
    <s v="OLGA"/>
    <s v="CECILIA"/>
    <s v="ORDOÑEZ"/>
    <s v="ORTIZ"/>
    <d v="1953-02-12T00:00:00"/>
    <n v="68"/>
    <n v="6"/>
    <s v="Persona mayor"/>
    <s v="Ninguno"/>
    <s v="Desplazamiento"/>
    <s v="Ninguno"/>
    <s v="Estudios Universitarios"/>
    <s v="Cotizante docente"/>
    <m/>
    <s v="Con discapacidad"/>
    <s v="Ninguna"/>
    <s v="EL TAMBO"/>
    <s v="B COLON"/>
    <n v="3136509299"/>
    <s v="Urbana"/>
    <m/>
    <x v="0"/>
    <x v="11"/>
    <s v="NARIÑO"/>
    <x v="11"/>
    <x v="11"/>
    <x v="11"/>
    <m/>
    <m/>
    <m/>
    <m/>
    <s v="Hipertension esencial (primaria)"/>
    <s v="Procedimiento"/>
    <n v="1"/>
    <n v="1903426"/>
    <s v="HEMOGLOBINA GLICOSILADA AUTOMATIZADA"/>
    <d v="2022-02-09T00:00:00"/>
    <n v="9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30717853"/>
    <s v="CC30717853"/>
    <s v="SARA"/>
    <s v="LEONOR"/>
    <s v="MARTINEZ"/>
    <s v="DIAZ"/>
    <d v="1959-02-09T00:00:00"/>
    <n v="62"/>
    <n v="6"/>
    <s v="Persona mayor"/>
    <s v="Ninguno"/>
    <s v="Desplazamiento"/>
    <s v="Ninguno"/>
    <s v="Estudios Universitarios"/>
    <s v="Cotizante docente"/>
    <m/>
    <s v="Con discapacidad"/>
    <s v="Ninguna"/>
    <s v="EL TAMBO"/>
    <s v="B ROSARIO"/>
    <n v="3104178249"/>
    <s v="Urbana"/>
    <m/>
    <x v="0"/>
    <x v="11"/>
    <s v="NARIÑO"/>
    <x v="11"/>
    <x v="11"/>
    <x v="11"/>
    <m/>
    <m/>
    <m/>
    <m/>
    <s v="Hipertension esencial (primaria)"/>
    <s v="Procedimiento"/>
    <n v="1"/>
    <n v="1903841"/>
    <s v="GLUCOSA EN SUERO U OTRO FLUIDO DIFERENTE A ORINA"/>
    <d v="2022-02-09T00:00:00"/>
    <n v="9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30718243"/>
    <s v="CC30718243"/>
    <s v="LUCIA"/>
    <s v="OFIR"/>
    <s v="SALAS"/>
    <s v="PORTILLA"/>
    <d v="1956-06-25T00:00:00"/>
    <n v="65"/>
    <n v="6"/>
    <s v="Persona mayor"/>
    <s v="Ninguno"/>
    <s v="Desplazamiento"/>
    <s v="Ninguno"/>
    <s v="Estudios Universitarios"/>
    <s v="Cotizante docente"/>
    <m/>
    <s v="Con discapacidad"/>
    <s v="Ninguna"/>
    <s v="EL TAMBO"/>
    <s v="B COMERCIO"/>
    <n v="3108488410"/>
    <s v="Urbana"/>
    <m/>
    <x v="0"/>
    <x v="7"/>
    <s v="NARIÑO"/>
    <x v="7"/>
    <x v="7"/>
    <x v="7"/>
    <m/>
    <m/>
    <m/>
    <m/>
    <s v="Hipertension esencial (primaria)"/>
    <s v="Medicamento"/>
    <n v="1"/>
    <s v="19977699-03"/>
    <s v="HIDROXDO DE ALUMINIO 4% + HIDROXDO DE MAGNESIO 4% + SIMETICONA 0.4% SUSPENSION"/>
    <d v="2022-02-04T00:00:00"/>
    <n v="1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30723007"/>
    <s v="CC30723007"/>
    <s v="GLORIA"/>
    <s v="MARIA"/>
    <s v="HIDALGO"/>
    <s v="ARTEAGA"/>
    <d v="1962-08-10T00:00:00"/>
    <n v="59"/>
    <n v="5"/>
    <s v="Adultez"/>
    <s v="Ninguno"/>
    <s v="Desplazamiento"/>
    <s v="Ninguno"/>
    <s v="Estudios Universitarios"/>
    <s v="Cotizante docente"/>
    <m/>
    <s v="Con discapacidad"/>
    <s v="Ninguna"/>
    <s v="EL TAMBO"/>
    <s v="B ROSARIO"/>
    <n v="3153770213"/>
    <s v="Urbana"/>
    <m/>
    <x v="0"/>
    <x v="7"/>
    <s v="NARIÑO"/>
    <x v="7"/>
    <x v="7"/>
    <x v="7"/>
    <m/>
    <m/>
    <m/>
    <m/>
    <s v="Hipertension esencial (primaria)"/>
    <s v="Procedimiento"/>
    <n v="1"/>
    <n v="1890301"/>
    <s v="CONSULTA DE CONTROL O DE SEGUIMIENTO POR MEDICINA GENERAL"/>
    <d v="2022-02-04T00:00:00"/>
    <n v="13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30734308"/>
    <s v="CC30734308"/>
    <s v="ROSA"/>
    <s v="MARIA"/>
    <s v="GOMEZ"/>
    <s v="PINZA"/>
    <d v="1965-05-28T00:00:00"/>
    <n v="56"/>
    <n v="5"/>
    <s v="Adultez"/>
    <s v="Ninguno"/>
    <s v="Desplazamiento"/>
    <s v="Ninguno"/>
    <s v="Estudios Universitarios"/>
    <s v="Cotizante docente"/>
    <m/>
    <s v="Con discapacidad"/>
    <s v="Ninguna"/>
    <s v="EL TAMBO"/>
    <s v="B MADRIGAL"/>
    <n v="3122501759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1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98332382"/>
    <s v="CC98332382"/>
    <s v="CIRO"/>
    <s v="ROBERTO"/>
    <s v="HERNADEZ"/>
    <s v="SOLARTE"/>
    <d v="1962-10-27T00:00:00"/>
    <n v="59"/>
    <n v="5"/>
    <s v="Adultez"/>
    <s v="Ninguno"/>
    <s v="Desplazamiento"/>
    <s v="Ninguno"/>
    <s v="Estudios Universitarios"/>
    <s v="Cotizante docente"/>
    <m/>
    <s v="Con discapacidad"/>
    <s v="Ninguna"/>
    <s v="EL TAMBO"/>
    <s v="B SUACES"/>
    <n v="3136872339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98333322"/>
    <s v="CC98333322"/>
    <s v="JOSE"/>
    <s v="ROBERTO"/>
    <s v="FIGUEROA"/>
    <s v="BURBANOI"/>
    <d v="1967-02-13T00:00:00"/>
    <n v="54"/>
    <n v="5"/>
    <s v="Adultez"/>
    <s v="Ninguno"/>
    <s v="Desplazamiento"/>
    <s v="Ninguno"/>
    <s v="Estudios Universitarios"/>
    <s v="Cotizante docente"/>
    <m/>
    <s v="Con discapacidad"/>
    <s v="Ninguna"/>
    <s v="EL TAMBO"/>
    <s v="V ROSAL"/>
    <n v="3217758468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4T00:00:00"/>
    <n v="11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Beneficiario"/>
    <s v="AC"/>
    <m/>
    <s v="CC"/>
    <n v="98333852"/>
    <s v="CC98333852"/>
    <s v="RAUL"/>
    <s v="ENRIQUE"/>
    <s v="BURBANO"/>
    <s v="FAJARDO"/>
    <d v="1970-12-13T00:00:00"/>
    <n v="50"/>
    <n v="5"/>
    <s v="Adultez"/>
    <s v="Ninguno"/>
    <s v="Desplazamiento"/>
    <s v="Ninguno"/>
    <s v="Bachillerato Incompleto"/>
    <s v="Beneficiario"/>
    <m/>
    <s v="Con discapacidad"/>
    <s v="Ninguna"/>
    <s v="EL TAMBO"/>
    <s v="B RECUERDO"/>
    <n v="3104010407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Pensionado"/>
    <s v="AC"/>
    <m/>
    <s v="CC"/>
    <n v="27060235"/>
    <s v="CC27060235"/>
    <s v="ANA"/>
    <s v="LILIA"/>
    <s v="BEJARANO"/>
    <s v="NOAP"/>
    <d v="1938-07-23T00:00:00"/>
    <n v="83"/>
    <n v="6"/>
    <s v="Persona mayor"/>
    <s v="Ninguno"/>
    <s v="Desplazamiento"/>
    <s v="Ninguno"/>
    <s v="Estudios Universitarios"/>
    <s v="Cotizante Pensionado"/>
    <m/>
    <s v="Con discapacidad"/>
    <s v="Ninguna"/>
    <s v="EL TAMBO"/>
    <s v="B RICAURTE"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9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5249281"/>
    <s v="CC5249281"/>
    <s v="WERTO"/>
    <s v="NATIVEL"/>
    <s v="MELO"/>
    <s v="CORDOBA"/>
    <d v="1953-10-01T00:00:00"/>
    <n v="68"/>
    <n v="6"/>
    <s v="Persona mayor"/>
    <s v="Ninguno"/>
    <s v="Desplazamiento"/>
    <s v="Ninguno"/>
    <s v="Estudios Universitarios"/>
    <s v="Cotizante docente"/>
    <m/>
    <s v="Con discapacidad"/>
    <s v="Ninguna"/>
    <s v="EL TAMBO"/>
    <s v="B SAUCES"/>
    <n v="3108392346"/>
    <s v="Urbana"/>
    <m/>
    <x v="0"/>
    <x v="14"/>
    <s v="NARIÑO"/>
    <x v="14"/>
    <x v="14"/>
    <x v="14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5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Beneficiario"/>
    <s v="AC"/>
    <m/>
    <s v="CC"/>
    <n v="5249104"/>
    <s v="CC5249104"/>
    <s v="LUIS  "/>
    <s v="EDUARDO"/>
    <s v="FAJARDO"/>
    <s v="RIOS"/>
    <d v="1952-01-02T00:00:00"/>
    <n v="69"/>
    <n v="6"/>
    <s v="Persona mayor"/>
    <s v="Ninguno"/>
    <s v="Desplazamiento"/>
    <s v="Ninguno"/>
    <s v="Estudios Universitarios"/>
    <s v="Beneficiario"/>
    <m/>
    <s v="Con discapacidad"/>
    <s v="Ninguna"/>
    <s v="EL TAMBO"/>
    <s v="B CARRERA 12"/>
    <n v="3216412221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Beneficiario"/>
    <s v="AC"/>
    <m/>
    <s v="CC"/>
    <n v="27198052"/>
    <s v="CC27198052"/>
    <s v="DORA"/>
    <s v="EDILMA"/>
    <s v="ROSERO"/>
    <s v="SOLARTE"/>
    <d v="1960-05-08T00:00:00"/>
    <n v="61"/>
    <n v="6"/>
    <s v="Persona mayor"/>
    <s v="Ninguno"/>
    <s v="Desplazamiento"/>
    <s v="Ninguno"/>
    <s v="Bachillerato Incompleto"/>
    <s v="Beneficiario"/>
    <m/>
    <s v="Con discapacidad"/>
    <s v="Ninguna"/>
    <s v="EL TAMBO"/>
    <s v="B LUIS CARLOS GALAN"/>
    <n v="312844874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9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Beneficiario"/>
    <s v="AC"/>
    <m/>
    <s v="CC"/>
    <n v="5249760"/>
    <s v="CC5249760"/>
    <s v="LUIS  "/>
    <s v="ANTONIO"/>
    <s v="NARVAEZ"/>
    <s v="BURBANO"/>
    <d v="1959-12-01T00:00:00"/>
    <n v="62"/>
    <n v="6"/>
    <s v="Persona mayor"/>
    <s v="Ninguno"/>
    <s v="Desplazamiento"/>
    <s v="Ninguno"/>
    <s v="Estudios Secundarios"/>
    <s v="Beneficiario"/>
    <m/>
    <s v="Con discapacidad"/>
    <s v="Ninguna"/>
    <s v="EL TAMBO"/>
    <s v="B CARRERA 12"/>
    <n v="3217466316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27198255"/>
    <s v="CC27198255"/>
    <s v="NELLY"/>
    <s v="FATIMA"/>
    <s v="DIAZ"/>
    <s v="MUÑOZ"/>
    <d v="1963-01-22T00:00:00"/>
    <n v="58"/>
    <n v="5"/>
    <s v="Adultez"/>
    <s v="Ninguno"/>
    <s v="Desplazamiento"/>
    <s v="Ninguno"/>
    <s v="Estudios Universitarios"/>
    <s v="Cotizante docente"/>
    <m/>
    <s v="Con discapacidad"/>
    <s v="Ninguna"/>
    <s v="EL TAMBO"/>
    <s v="B VILLA MERCEDES"/>
    <n v="3113928250"/>
    <s v="Urbana"/>
    <m/>
    <x v="0"/>
    <x v="7"/>
    <s v="NARIÑO"/>
    <x v="7"/>
    <x v="7"/>
    <x v="7"/>
    <m/>
    <m/>
    <m/>
    <m/>
    <s v="Hipertension esencial (primaria)"/>
    <s v="Medicamento"/>
    <n v="1"/>
    <s v="19934690-01"/>
    <s v="CALCITRIOL 0.25 MCG CAPSULA BLANDA"/>
    <d v="2022-02-08T00:00:00"/>
    <n v="64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98333381"/>
    <s v="CC98333381"/>
    <s v="CARLOS  "/>
    <s v="ALONSO"/>
    <s v="CRIOLLO"/>
    <s v="GUERRERA"/>
    <d v="1965-10-30T00:00:00"/>
    <n v="56"/>
    <n v="5"/>
    <s v="Adultez"/>
    <s v="Ninguno"/>
    <s v="Desplazamiento"/>
    <s v="Ninguno"/>
    <s v="Estudios Universitarios"/>
    <s v="Cotizante docente"/>
    <m/>
    <s v="Con discapacidad"/>
    <s v="Ninguna"/>
    <s v="EL TAMBO"/>
    <s v="B RECUERDO"/>
    <n v="3125874581"/>
    <s v="Urbana"/>
    <m/>
    <x v="0"/>
    <x v="11"/>
    <s v="NARIÑO"/>
    <x v="11"/>
    <x v="11"/>
    <x v="11"/>
    <m/>
    <m/>
    <m/>
    <m/>
    <s v="Hipertension esencial (primaria)"/>
    <s v="Medicamento"/>
    <n v="1"/>
    <s v="35662-18"/>
    <s v="ACIDO FOLICO TABLETAS 1 MG."/>
    <d v="2022-02-02T00:00:00"/>
    <n v="3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12995876"/>
    <s v="CC12995876"/>
    <s v="ARMANDO"/>
    <s v="EFRAIN"/>
    <s v="BURBANO"/>
    <s v="CALVACHE"/>
    <d v="1963-08-13T00:00:00"/>
    <n v="58"/>
    <n v="5"/>
    <s v="Adultez"/>
    <s v="Ninguno"/>
    <s v="Desplazamiento"/>
    <s v="Ninguno"/>
    <s v="Estudios Universitarios"/>
    <s v="Cotizante docente"/>
    <m/>
    <s v="Con discapacidad"/>
    <s v="Ninguna"/>
    <s v="EL TAMBO"/>
    <s v="B LOURDES"/>
    <n v="3217599276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7T00:00:00"/>
    <n v="31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Beneficiario"/>
    <s v="AC"/>
    <m/>
    <s v="CC"/>
    <n v="5249497"/>
    <s v="CC5249497"/>
    <s v="CLAUDIO"/>
    <s v="HERNANDO"/>
    <s v="ROJAS"/>
    <s v="SOLARTE"/>
    <d v="1955-10-23T00:00:00"/>
    <n v="66"/>
    <n v="6"/>
    <s v="Persona mayor"/>
    <s v="Ninguno"/>
    <s v="Desplazamiento"/>
    <s v="Homicidio"/>
    <s v="Estudios Universitarios"/>
    <s v="Beneficiario"/>
    <m/>
    <s v="Con discapacidad"/>
    <s v="Ninguna"/>
    <s v="EL TAMBO"/>
    <s v="B RECUERDO"/>
    <n v="3136457920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40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27198294"/>
    <s v="CC27198294"/>
    <s v="MARIA"/>
    <s v="GLORIA"/>
    <s v="CRIOLLO"/>
    <s v="BURBANO"/>
    <d v="1963-06-09T00:00:00"/>
    <n v="58"/>
    <n v="5"/>
    <s v="Adultez"/>
    <s v="Ninguno"/>
    <s v="Desplazamiento"/>
    <s v="Ninguno"/>
    <s v="Estudios Universitarios"/>
    <s v="Cotizante docente"/>
    <m/>
    <s v="Con discapacidad"/>
    <s v="Ninguna"/>
    <s v="EL TAMBO"/>
    <s v="B COLON"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29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5249394"/>
    <s v="CC5249394"/>
    <s v="CARLOS "/>
    <s v="GERARDO"/>
    <s v="FIGUEROA"/>
    <s v="ARTEAGA"/>
    <d v="1952-01-01T00:00:00"/>
    <n v="69"/>
    <n v="6"/>
    <s v="Persona mayor"/>
    <s v="Ninguno"/>
    <s v="Desplazamiento"/>
    <s v="Ninguno"/>
    <s v="Estudios Universitarios"/>
    <s v="Cotizante docente"/>
    <m/>
    <s v="Con discapacidad"/>
    <s v="Ninguna"/>
    <s v="EL TAMBO"/>
    <s v="B COMERCIO"/>
    <n v="3146742649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Pensionado"/>
    <s v="AC"/>
    <m/>
    <s v="CC"/>
    <n v="27197256"/>
    <s v="CC27197256"/>
    <s v="FLOR"/>
    <s v="MARIA"/>
    <s v="GOMEZ"/>
    <s v="DE ROJAS"/>
    <d v="1965-08-02T00:00:00"/>
    <n v="56"/>
    <n v="5"/>
    <s v="Adultez"/>
    <s v="Ninguno"/>
    <s v="Desplazamiento"/>
    <s v="Homicidio"/>
    <s v="Estudios Secundarios"/>
    <s v="Cotizante Pensionado"/>
    <m/>
    <s v="Con discapacidad"/>
    <s v="Ninguna"/>
    <s v="EL TAMBO"/>
    <s v="B RECUERDO"/>
    <n v="3136457920"/>
    <s v="Urbana"/>
    <m/>
    <x v="0"/>
    <x v="15"/>
    <s v="NARIÑO"/>
    <x v="15"/>
    <x v="15"/>
    <x v="15"/>
    <m/>
    <m/>
    <m/>
    <m/>
    <s v="Hipertension esencial (primaria)"/>
    <s v="Procedimiento"/>
    <n v="1"/>
    <n v="1890301"/>
    <s v="CONSULTA DE CONTROL O DE SEGUIMIENTO POR MEDICINA GENERAL"/>
    <d v="2022-02-12T00:00:00"/>
    <n v="10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Beneficiario"/>
    <s v="AC"/>
    <m/>
    <s v="CC"/>
    <n v="5249197"/>
    <s v="CC5249197"/>
    <s v="LUCIO"/>
    <s v="JAVIER"/>
    <s v="BURBANO"/>
    <s v="IBARRA"/>
    <d v="1949-11-09T00:00:00"/>
    <n v="72"/>
    <n v="6"/>
    <s v="Persona mayor"/>
    <s v="Ninguno"/>
    <s v="Desplazamiento"/>
    <s v="Ninguno"/>
    <s v="Estudios Universitarios"/>
    <s v="Beneficiario"/>
    <m/>
    <s v="Con discapacidad"/>
    <s v="Ninguna"/>
    <s v="EL TAMBO"/>
    <s v="B SAUCES"/>
    <n v="3108236746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26563433"/>
    <s v="CC26563433"/>
    <s v="LADY"/>
    <s v="DEL CARMEN"/>
    <s v="JARAMILLO"/>
    <s v="DEL CAMINO"/>
    <d v="1963-02-15T00:00:00"/>
    <n v="58"/>
    <n v="5"/>
    <s v="Adultez"/>
    <s v="Ninguno"/>
    <s v="Desplazamiento"/>
    <s v="Ninguno"/>
    <s v="Estudios Universitarios"/>
    <s v="Cotizante docente"/>
    <m/>
    <s v="Con discapacidad"/>
    <s v="Ninguna"/>
    <s v="EL TAMBO"/>
    <s v="B RICAURTE"/>
    <n v="3207356660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1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Sustituto Pensional"/>
    <s v="AC"/>
    <m/>
    <s v="CC"/>
    <n v="41314607"/>
    <s v="CC41314607"/>
    <s v="MARIA"/>
    <s v="DEL CARMEN"/>
    <s v="OSORIO"/>
    <s v="OSPINA"/>
    <d v="1949-09-24T00:00:00"/>
    <n v="72"/>
    <n v="6"/>
    <s v="Persona mayor"/>
    <s v="Ninguno"/>
    <s v="Desplazamiento"/>
    <s v="Ninguno"/>
    <s v="Estudios Universitarios"/>
    <s v="Cotizante Pensionado"/>
    <m/>
    <s v="Con discapacidad"/>
    <s v="Ninguna"/>
    <s v="EL TAMBO"/>
    <s v="B RICAURTE"/>
    <n v="312309519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1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5248529"/>
    <s v="CC5248529"/>
    <s v="LUIS  "/>
    <s v="HERNADO"/>
    <s v="HERRERA"/>
    <s v="OBANDO"/>
    <d v="1978-07-26T00:00:00"/>
    <n v="43"/>
    <n v="5"/>
    <s v="Adultez"/>
    <s v="Ninguno"/>
    <s v="Desplazamiento"/>
    <s v="Ninguno"/>
    <s v="Estudios Universitarios"/>
    <s v="Cotizante Pensionado"/>
    <m/>
    <s v="Con discapacidad"/>
    <s v="Ninguna"/>
    <s v="EL TAMBO"/>
    <s v="B MADRIGAL"/>
    <n v="3137778974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1T00:00:00"/>
    <n v="46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Beneficiario"/>
    <s v="AC"/>
    <m/>
    <s v="CC"/>
    <n v="98333672"/>
    <s v="CC98333672"/>
    <s v="DARIO"/>
    <s v="FERNANDO"/>
    <s v="RIASCOS"/>
    <s v="CANCIMANCE"/>
    <d v="1970-08-02T00:00:00"/>
    <n v="51"/>
    <n v="5"/>
    <s v="Adultez"/>
    <s v="Ninguno"/>
    <s v="Desplazamiento"/>
    <s v="Ninguno"/>
    <s v="Estudios Secundarios"/>
    <s v="Beneficiario"/>
    <m/>
    <s v="Con discapacidad"/>
    <s v="Ninguna"/>
    <s v="EL TAMBO"/>
    <s v="B LA PLAYA"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8T00:00:00"/>
    <n v="618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260"/>
    <s v="52260 - El Tambo"/>
    <s v="1,4302637597315"/>
    <s v="-77,3831159734383"/>
    <s v="Cotizante docente"/>
    <s v="AC"/>
    <m/>
    <s v="CC"/>
    <n v="15810218"/>
    <s v="CC15810218"/>
    <s v="JAIME"/>
    <s v="HERNANDO"/>
    <s v="ERAZO"/>
    <s v="NOAP"/>
    <d v="1953-12-02T00:00:00"/>
    <n v="68"/>
    <n v="6"/>
    <s v="Persona mayor"/>
    <s v="Ninguno"/>
    <s v="Desplazamiento"/>
    <s v="Ninguno"/>
    <s v="Estudios Universitarios"/>
    <s v="Cotizante docente"/>
    <m/>
    <s v="Con discapacidad"/>
    <s v="Ninguna"/>
    <s v="EL TAMBO"/>
    <s v="B COMERCIO"/>
    <n v="3127904213"/>
    <s v="Urbana"/>
    <m/>
    <x v="0"/>
    <x v="11"/>
    <s v="NARIÑO"/>
    <x v="11"/>
    <x v="11"/>
    <x v="11"/>
    <m/>
    <m/>
    <m/>
    <m/>
    <s v="Hipertension esencial (primaria)"/>
    <s v="Procedimiento"/>
    <n v="1"/>
    <n v="1881202"/>
    <s v="ECOCARDIOGRAMA TRANSTORACICO"/>
    <d v="2022-02-25T00:00:00"/>
    <n v="79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Beneficiario"/>
    <s v="AC"/>
    <m/>
    <s v="CC"/>
    <n v="13006737"/>
    <s v="CC13006737"/>
    <s v="JOSE"/>
    <s v="FELIPE"/>
    <s v="CORAL"/>
    <s v="CORAL"/>
    <d v="1954-05-26T00:00:00"/>
    <n v="67"/>
    <n v="6"/>
    <s v="Persona mayor"/>
    <s v="Ninguno"/>
    <s v="Desplazamiento"/>
    <s v="Ninguno"/>
    <s v="Estudios Secundarios"/>
    <s v="Beneficiario"/>
    <m/>
    <s v="Con discapacidad"/>
    <s v="Ninguna"/>
    <s v="IPIALES"/>
    <s v="CL 24B No 6-43"/>
    <s v="3154432446 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1T00:00:00"/>
    <n v="5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27185849"/>
    <s v="CC27185849"/>
    <s v="DIOMAR"/>
    <s v="NONE "/>
    <s v="GOMEZ"/>
    <s v="ORTEGA"/>
    <d v="1967-11-30T00:00:00"/>
    <n v="54"/>
    <n v="5"/>
    <s v="Adultez"/>
    <s v="Ninguno"/>
    <s v="Desplazamiento"/>
    <s v="Ninguno"/>
    <s v="Estudios Universitarios"/>
    <s v="Cotizante docente"/>
    <m/>
    <s v="Con discapacidad"/>
    <s v="Ninguna"/>
    <s v="IPIALES"/>
    <s v="Mz F Casa 8"/>
    <s v="3206917920 "/>
    <s v="Urbana"/>
    <m/>
    <x v="0"/>
    <x v="10"/>
    <s v="NARIÑO"/>
    <x v="10"/>
    <x v="10"/>
    <x v="10"/>
    <m/>
    <m/>
    <m/>
    <m/>
    <s v="Hipertension esencial (primaria)"/>
    <s v="Procedimiento"/>
    <n v="1"/>
    <n v="1903818"/>
    <s v="COLESTEROL TOTAL"/>
    <d v="2022-02-18T00:00:00"/>
    <n v="79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27248138"/>
    <s v="CC27248138"/>
    <s v="BERTA MARIA"/>
    <s v="DE JESUS"/>
    <s v="LUNA"/>
    <s v="ERAZO"/>
    <d v="1949-09-24T00:00:00"/>
    <n v="72"/>
    <n v="6"/>
    <s v="Persona mayor"/>
    <s v="Ninguno"/>
    <s v="Desplazamiento"/>
    <s v="Ninguno"/>
    <s v="Estudios Universitarios"/>
    <s v="Cotizante docente"/>
    <m/>
    <s v="Con discapacidad"/>
    <s v="Ninguna"/>
    <s v="IPIALES"/>
    <s v="calle 24 b 1 n 3- 26"/>
    <s v="3008004392 "/>
    <s v="Urbana"/>
    <m/>
    <x v="0"/>
    <x v="10"/>
    <s v="NARIÑO"/>
    <x v="10"/>
    <x v="10"/>
    <x v="10"/>
    <m/>
    <m/>
    <m/>
    <m/>
    <s v="Hipertension esencial (primaria)"/>
    <s v="Procedimiento"/>
    <n v="1"/>
    <n v="1904902"/>
    <s v="HORMONA ESTIMULANTE DEL TIROIDES"/>
    <d v="2022-02-18T00:00:00"/>
    <n v="5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13013942"/>
    <s v="CC13013942"/>
    <s v="ALVARO"/>
    <s v="JOSE"/>
    <s v="GUERRERO"/>
    <s v="PEPINOSA"/>
    <d v="1965-08-29T00:00:00"/>
    <n v="56"/>
    <n v="5"/>
    <s v="Adultez"/>
    <s v="Ninguno"/>
    <s v="Desplazamiento"/>
    <s v="Ninguno"/>
    <s v="Estudios Universitarios"/>
    <s v="Cotizante docente"/>
    <m/>
    <s v="Con discapacidad"/>
    <s v="Ninguna"/>
    <s v="IPIALES"/>
    <s v="CARRERAA 4 # 3-53 "/>
    <s v="3165348527 "/>
    <s v="Urbana"/>
    <m/>
    <x v="0"/>
    <x v="10"/>
    <s v="NARIÑO"/>
    <x v="10"/>
    <x v="10"/>
    <x v="10"/>
    <m/>
    <m/>
    <m/>
    <m/>
    <s v="Hipertension esencial (primaria)"/>
    <s v="Procedimiento"/>
    <n v="1"/>
    <n v="1903864"/>
    <s v="SODIO EN SUERO U OTROS FLUIDOS"/>
    <d v="2022-02-18T00:00:00"/>
    <n v="79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13006428"/>
    <s v="CC13006428"/>
    <s v="OMAR"/>
    <s v="JUAN PIO"/>
    <s v="CABRERA"/>
    <s v="BASTIDAS"/>
    <d v="1957-02-24T00:00:00"/>
    <n v="64"/>
    <n v="6"/>
    <s v="Persona mayor"/>
    <s v="Ninguno"/>
    <s v="Desplazamiento"/>
    <s v="Ninguno"/>
    <s v="Estudios Universitarios"/>
    <s v="Cotizante docente"/>
    <m/>
    <s v="Con discapacidad"/>
    <s v="Ninguna"/>
    <s v="IPIALES"/>
    <s v="MZ B CS 12 BARRIO LIRIOS NORTE"/>
    <n v="3164045687"/>
    <s v="Urbana"/>
    <m/>
    <x v="0"/>
    <x v="10"/>
    <s v="NARIÑO"/>
    <x v="10"/>
    <x v="10"/>
    <x v="10"/>
    <m/>
    <m/>
    <m/>
    <m/>
    <s v="Hipertension esencial (primaria)"/>
    <s v="Procedimiento"/>
    <n v="1"/>
    <n v="1903895"/>
    <s v="CREATININA EN SUERO U OTROS FLUIDOS"/>
    <d v="2022-02-18T00:00:00"/>
    <n v="29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13010575"/>
    <s v="CC13010575"/>
    <s v="LUIS"/>
    <s v="ALBERTO"/>
    <s v="BENAVIDES"/>
    <s v="ROJAS"/>
    <d v="1960-09-30T00:00:00"/>
    <n v="61"/>
    <n v="6"/>
    <s v="Persona mayor"/>
    <s v="Ninguno"/>
    <s v="Desplazamiento"/>
    <s v="Ninguno"/>
    <s v="Estudios Universitarios"/>
    <s v="Cotizante docente"/>
    <m/>
    <s v="Con discapacidad"/>
    <s v="Ninguna"/>
    <s v="IPIALES"/>
    <s v="MANZANA E CASA 3 B/ LIRIOS NORTE"/>
    <n v="3165382557"/>
    <s v="Urbana"/>
    <m/>
    <x v="0"/>
    <x v="10"/>
    <s v="NARIÑO"/>
    <x v="10"/>
    <x v="10"/>
    <x v="10"/>
    <m/>
    <m/>
    <m/>
    <m/>
    <s v="Hipertension esencial (primaria)"/>
    <s v="Procedimiento"/>
    <n v="1"/>
    <n v="1903028"/>
    <s v="MICROALBUMINURIA SEMIAUTOMATIZADA"/>
    <d v="2022-02-18T00:00:00"/>
    <n v="870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Pensionado"/>
    <s v="AC"/>
    <m/>
    <s v="CC"/>
    <n v="27245424"/>
    <s v="CC27245424"/>
    <s v="CARMEN ALICIA"/>
    <s v=" DEL ROSARIO"/>
    <s v="CHAMORRO"/>
    <s v="MUÑOZ"/>
    <d v="1943-01-23T00:00:00"/>
    <n v="78"/>
    <n v="6"/>
    <s v="Persona mayor"/>
    <s v="Ninguno"/>
    <s v="Desplazamiento"/>
    <s v="Ninguno"/>
    <s v="Estudios Universitarios"/>
    <s v="Cotizante Pensionado"/>
    <m/>
    <s v="Con discapacidad"/>
    <s v="Ninguna"/>
    <s v="IPIALES"/>
    <s v="CL 7 No 2-13 "/>
    <s v="3183884524 "/>
    <s v="Urbana"/>
    <m/>
    <x v="0"/>
    <x v="10"/>
    <s v="NARIÑO"/>
    <x v="10"/>
    <x v="10"/>
    <x v="10"/>
    <m/>
    <m/>
    <m/>
    <m/>
    <s v="Hipertension esencial (primaria)"/>
    <s v="Procedimiento"/>
    <n v="1"/>
    <n v="1903859"/>
    <s v="POTASIO EN SUERO U OTROS FLUIDOS"/>
    <d v="2022-02-18T00:00:00"/>
    <n v="3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Beneficiario"/>
    <s v="AC"/>
    <m/>
    <s v="CC"/>
    <n v="36997089"/>
    <s v="CC36997089"/>
    <s v="YOLANDA"/>
    <s v="ESPERANZA"/>
    <s v="ROSERO"/>
    <s v="MORENO"/>
    <d v="1956-03-21T00:00:00"/>
    <n v="65"/>
    <n v="6"/>
    <s v="Persona mayor"/>
    <s v="Ninguno"/>
    <s v="Desplazamiento"/>
    <s v="Ninguno"/>
    <s v="Estudios Universitarios"/>
    <s v="Beneficiario"/>
    <m/>
    <s v="Con discapacidad"/>
    <s v="Ninguna"/>
    <s v="IPIALES"/>
    <s v="CALLE 9 # 4-25"/>
    <s v="3177888648 "/>
    <s v="Urbana"/>
    <m/>
    <x v="0"/>
    <x v="10"/>
    <s v="NARIÑO"/>
    <x v="10"/>
    <x v="10"/>
    <x v="10"/>
    <m/>
    <m/>
    <m/>
    <m/>
    <s v="Hipertension esencial (primaria)"/>
    <s v="Procedimiento"/>
    <n v="1"/>
    <n v="1903868"/>
    <s v="TRIGLICERIDOS"/>
    <d v="2022-02-18T00:00:00"/>
    <n v="361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36999069"/>
    <s v="CC36999069"/>
    <s v="ANA"/>
    <s v="PATRICIA"/>
    <s v="REVELO"/>
    <s v="MEJIA"/>
    <d v="1965-02-10T00:00:00"/>
    <n v="56"/>
    <n v="5"/>
    <s v="Adultez"/>
    <s v="Ninguno"/>
    <s v="Desplazamiento"/>
    <s v="Ninguno"/>
    <s v="Estudios Universitarios"/>
    <s v="Cotizante docente"/>
    <m/>
    <s v="Con discapacidad"/>
    <s v="Ninguna"/>
    <s v="IPIALES"/>
    <s v="CLL 9 No 9 - 13"/>
    <n v="3183979602"/>
    <s v="Urbana"/>
    <m/>
    <x v="0"/>
    <x v="10"/>
    <s v="NARIÑO"/>
    <x v="10"/>
    <x v="10"/>
    <x v="10"/>
    <m/>
    <m/>
    <m/>
    <m/>
    <s v="Hipertension esencial (primaria)"/>
    <s v="Procedimiento"/>
    <n v="1"/>
    <n v="1903815"/>
    <s v="COLESTEROL DE ALTA DENSIDAD"/>
    <d v="2022-02-18T00:00:00"/>
    <n v="29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Sustituto Pensional"/>
    <s v="AC"/>
    <m/>
    <s v="CC"/>
    <n v="13000899"/>
    <s v="CC13000899"/>
    <s v="HUGO"/>
    <s v="OLMEDO"/>
    <s v="CAMPAÑA"/>
    <s v="POSSO"/>
    <d v="1942-07-13T00:00:00"/>
    <n v="79"/>
    <n v="6"/>
    <s v="Persona mayor"/>
    <s v="Ninguno"/>
    <s v="Desplazamiento"/>
    <s v="Ninguno"/>
    <s v="Estudios Universitarios"/>
    <s v="Beneficiario"/>
    <m/>
    <s v="Con discapacidad"/>
    <s v="Ninguna"/>
    <s v="IPIALES"/>
    <s v="CRA 9 8 A11"/>
    <s v="3186825406 "/>
    <s v="Urbana"/>
    <m/>
    <x v="0"/>
    <x v="10"/>
    <s v="NARIÑO"/>
    <x v="10"/>
    <x v="10"/>
    <x v="10"/>
    <m/>
    <m/>
    <m/>
    <m/>
    <s v="Hipertension esencial (primaria)"/>
    <s v="Procedimiento"/>
    <n v="1"/>
    <n v="1903426"/>
    <s v="HEMOGLOBINA GLICOSILADA AUTOMATIZADA"/>
    <d v="2022-02-18T00:00:00"/>
    <n v="52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27394617"/>
    <s v="CC27394617"/>
    <s v="ALBA"/>
    <s v="CECILIA"/>
    <s v="CARDENAS"/>
    <s v="PADILLA"/>
    <d v="1958-06-04T00:00:00"/>
    <n v="63"/>
    <n v="6"/>
    <s v="Persona mayor"/>
    <s v="Ninguno"/>
    <s v="Desplazamiento"/>
    <s v="Ninguno"/>
    <s v="Estudios Universitarios"/>
    <s v="Cotizante docente"/>
    <m/>
    <s v="Con discapacidad"/>
    <s v="Ninguna"/>
    <s v="IPIALES"/>
    <s v="CALLE 6 N 2-24"/>
    <n v="0"/>
    <s v="Urbana"/>
    <m/>
    <x v="0"/>
    <x v="10"/>
    <s v="NARIÑO"/>
    <x v="10"/>
    <x v="10"/>
    <x v="10"/>
    <m/>
    <m/>
    <m/>
    <m/>
    <s v="Hipertension esencial (primaria)"/>
    <s v="Procedimiento"/>
    <n v="1"/>
    <n v="1903841"/>
    <s v="GLUCOSA EN SUERO U OTRO FLUIDO DIFERENTE A ORINA"/>
    <d v="2022-02-17T00:00:00"/>
    <n v="87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Beneficiario"/>
    <s v="AC"/>
    <m/>
    <s v="CC"/>
    <n v="1871731"/>
    <s v="CC1871731"/>
    <s v="JOSE  MARIA"/>
    <s v="CELIMO"/>
    <s v="HERNANDEZ"/>
    <s v="ACOSTA"/>
    <d v="1940-03-10T00:00:00"/>
    <n v="81"/>
    <n v="6"/>
    <s v="Persona mayor"/>
    <s v="Ninguno"/>
    <s v="Desplazamiento"/>
    <s v="Ninguno"/>
    <s v="Estudios Secundarios"/>
    <s v="Beneficiario"/>
    <m/>
    <s v="Con discapacidad"/>
    <s v="Ninguna"/>
    <s v="IPIALES"/>
    <s v="KRA 3 No 5-29 B/ El Centro"/>
    <s v="3178447913 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8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Beneficiario"/>
    <s v="AC"/>
    <m/>
    <s v="CC"/>
    <n v="27455024"/>
    <s v="CC27455024"/>
    <s v="MARIA"/>
    <s v="NONE "/>
    <s v="RUFINA"/>
    <s v="CHAVEZ"/>
    <d v="1947-10-04T00:00:00"/>
    <n v="74"/>
    <n v="6"/>
    <s v="Persona mayor"/>
    <s v="Ninguno"/>
    <s v="Desplazamiento"/>
    <s v="Ninguno"/>
    <s v="Estudios Secundarios"/>
    <s v="Beneficiario"/>
    <m/>
    <s v="Con discapacidad"/>
    <s v="Ninguna"/>
    <s v="IPIALES"/>
    <s v="MZ F CASA 8 B/ B/CAMINOS DE ARAGON"/>
    <s v="3166934305 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1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Beneficiario"/>
    <s v="AC"/>
    <m/>
    <s v="CC"/>
    <n v="19157442"/>
    <s v="CC19157442"/>
    <s v="OSCAR"/>
    <s v="JAVIER"/>
    <s v="ERAZO"/>
    <s v="PAZ"/>
    <d v="1952-02-15T00:00:00"/>
    <n v="69"/>
    <n v="6"/>
    <s v="Persona mayor"/>
    <s v="Ninguno"/>
    <s v="Desplazamiento"/>
    <s v="Ninguno"/>
    <s v="Bachillerato Incompleto"/>
    <s v="Beneficiario"/>
    <m/>
    <s v="Con discapacidad"/>
    <s v="Ninguna"/>
    <s v="IPIALES"/>
    <s v="CL 24 B Nro. 9A-09 BARRIO ASVIDE"/>
    <n v="3155716865"/>
    <s v="Urbana"/>
    <m/>
    <x v="0"/>
    <x v="7"/>
    <s v="NARIÑO"/>
    <x v="7"/>
    <x v="7"/>
    <x v="7"/>
    <m/>
    <m/>
    <m/>
    <m/>
    <s v="Hipertension esencial (primaria)"/>
    <s v="Medicamento"/>
    <n v="1"/>
    <s v="20085383-15"/>
    <s v="ATORVASTATINATABLETASRECUBIERTASPOR 40 MG"/>
    <d v="2022-02-23T00:00:00"/>
    <n v="16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30718746"/>
    <s v="CC30718746"/>
    <s v="EDY"/>
    <s v="JOSEFINA"/>
    <s v="REVELO"/>
    <s v="CORAL"/>
    <d v="1961-07-05T00:00:00"/>
    <n v="60"/>
    <n v="6"/>
    <s v="Persona mayor"/>
    <s v="Ninguno"/>
    <s v="Desplazamiento"/>
    <s v="Ninguno"/>
    <s v="Estudios Universitarios"/>
    <s v="Cotizante docente"/>
    <m/>
    <s v="Con discapacidad"/>
    <s v="Ninguna"/>
    <s v="IPIALES"/>
    <s v="URBANIZACION ALBORADA MZ A CS 13"/>
    <s v="3187230334 "/>
    <s v="Urbana"/>
    <m/>
    <x v="0"/>
    <x v="12"/>
    <s v="NARIÑO"/>
    <x v="12"/>
    <x v="12"/>
    <x v="12"/>
    <m/>
    <m/>
    <m/>
    <m/>
    <s v="Hipertension esencial (primaria)"/>
    <s v="Medicamento"/>
    <n v="1"/>
    <s v="19936296-08"/>
    <s v="ACIDO ACETILSALICILICO 100 MG"/>
    <d v="2022-02-18T00:00:00"/>
    <n v="69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36992303"/>
    <s v="CC36992303"/>
    <s v="FABIOLA"/>
    <s v="DEL CARMEN"/>
    <s v="MONTENEGRO"/>
    <s v="ARTURO"/>
    <d v="1957-03-11T00:00:00"/>
    <n v="64"/>
    <n v="6"/>
    <s v="Persona mayor"/>
    <s v="Ninguno"/>
    <s v="Desplazamiento"/>
    <s v="Ninguno"/>
    <s v="Estudios Universitarios"/>
    <s v="Cotizante docente"/>
    <m/>
    <s v="Con discapacidad"/>
    <s v="Ninguna"/>
    <s v="IPIALES"/>
    <s v="CL 10 No 4-23 APTO 202"/>
    <s v="3178633510 "/>
    <s v="Urbana"/>
    <m/>
    <x v="0"/>
    <x v="12"/>
    <s v="NARIÑO"/>
    <x v="12"/>
    <x v="12"/>
    <x v="12"/>
    <m/>
    <m/>
    <m/>
    <m/>
    <s v="Hipertension esencial (primaria)"/>
    <s v="Procedimiento"/>
    <n v="1"/>
    <n v="1890366"/>
    <s v="CONSULTA DE CONTROL O DE SEGUIMIENTO POR ESPECIALISTA EN MEDICINA INTERNA"/>
    <d v="2022-02-16T00:00:00"/>
    <n v="69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Beneficiario"/>
    <s v="AC"/>
    <m/>
    <s v="CC"/>
    <n v="41686614"/>
    <s v="CC41686614"/>
    <s v="CARMEN"/>
    <s v="GLADYS"/>
    <s v="LOPEZ"/>
    <s v="ROJAS"/>
    <d v="1957-12-17T00:00:00"/>
    <n v="63"/>
    <n v="6"/>
    <s v="Persona mayor"/>
    <s v="Ninguno"/>
    <s v="Desplazamiento"/>
    <s v="Ninguno"/>
    <s v="Estudios Secundarios"/>
    <s v="Beneficiario"/>
    <m/>
    <s v="Con discapacidad"/>
    <s v="Ninguna"/>
    <s v="IPIALES"/>
    <s v="CR.6 A N.24 B 139 LOS FUNDADORES"/>
    <s v="3126335522 "/>
    <s v="Urbana"/>
    <m/>
    <x v="0"/>
    <x v="12"/>
    <s v="NARIÑO"/>
    <x v="12"/>
    <x v="12"/>
    <x v="12"/>
    <m/>
    <m/>
    <m/>
    <m/>
    <s v="Hipertension esencial (primaria)"/>
    <s v="Procedimiento"/>
    <n v="1"/>
    <n v="1903895"/>
    <s v="CREATININA EN SUERO U OTROS FLUIDOS"/>
    <d v="2022-02-09T00:00:00"/>
    <n v="696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27238946"/>
    <s v="CC27238946"/>
    <s v="ROSARIO"/>
    <s v="NONE "/>
    <s v="MORENO"/>
    <s v="DE NARVAEZ"/>
    <d v="1928-11-23T00:00:00"/>
    <n v="93"/>
    <n v="6"/>
    <s v="Persona mayor"/>
    <s v="Ninguno"/>
    <s v="Ninguno"/>
    <s v="Ninguno"/>
    <s v="Estudios Universitarios"/>
    <s v="Cotizante docente"/>
    <m/>
    <s v="Con discapacidad"/>
    <s v="Ninguna"/>
    <s v="IPIALES"/>
    <s v="CRA 6 No 3 - 121 B/AV LAS LAJAS"/>
    <s v="3006193100 "/>
    <s v="Urbana"/>
    <m/>
    <x v="0"/>
    <x v="12"/>
    <s v="NARIÑO"/>
    <x v="12"/>
    <x v="12"/>
    <x v="12"/>
    <m/>
    <m/>
    <m/>
    <m/>
    <s v="Hipertension esencial (primaria)"/>
    <s v="Procedimiento"/>
    <n v="1"/>
    <n v="1903868"/>
    <s v="TRIGLICERIDOS"/>
    <d v="2022-02-09T00:00:00"/>
    <n v="39755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27104057"/>
    <s v="CC27104057"/>
    <s v="OLGA"/>
    <s v="ETELVINA"/>
    <s v="ROSERO"/>
    <s v="NOAP"/>
    <d v="1946-01-10T00:00:00"/>
    <n v="75"/>
    <n v="6"/>
    <s v="Persona mayor"/>
    <s v="Ninguno"/>
    <s v="Ninguno"/>
    <s v="Ninguno"/>
    <s v="Estudios Universitarios"/>
    <s v="Cotizante docente"/>
    <m/>
    <s v="Con discapacidad"/>
    <s v="Ninguna"/>
    <s v="IPIALES"/>
    <s v="CASA 57 MISTARES 1"/>
    <s v="3154053829 "/>
    <s v="Urbana"/>
    <m/>
    <x v="0"/>
    <x v="12"/>
    <s v="NARIÑO"/>
    <x v="12"/>
    <x v="12"/>
    <x v="12"/>
    <m/>
    <m/>
    <m/>
    <m/>
    <s v="Hipertension esencial (primaria)"/>
    <s v="Procedimiento"/>
    <n v="1"/>
    <n v="1903815"/>
    <s v="COLESTEROL DE ALTA DENSIDAD"/>
    <d v="2022-02-09T00:00:00"/>
    <n v="513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27433277"/>
    <s v="CC27433277"/>
    <s v="MARTHA"/>
    <s v="LUCIA"/>
    <s v="RODRIGUEZ"/>
    <s v="GUERRERO"/>
    <d v="1963-07-29T00:00:00"/>
    <n v="58"/>
    <n v="5"/>
    <s v="Adultez"/>
    <s v="Ninguno"/>
    <s v="Ninguno"/>
    <s v="Ninguno"/>
    <s v="Estudios Universitarios"/>
    <s v="Cotizante docente"/>
    <m/>
    <s v="Con discapacidad"/>
    <s v="Ninguna"/>
    <s v="IPIALES"/>
    <s v="calle 9 No. 9-80"/>
    <s v="3137907704 "/>
    <s v="Urbana"/>
    <m/>
    <x v="0"/>
    <x v="12"/>
    <s v="NARIÑO"/>
    <x v="12"/>
    <x v="12"/>
    <x v="12"/>
    <m/>
    <m/>
    <m/>
    <m/>
    <s v="Hipertension esencial (primaria)"/>
    <s v="Procedimiento"/>
    <n v="1"/>
    <n v="1903818"/>
    <s v="COLESTEROL TOTAL"/>
    <d v="2022-02-09T00:00:00"/>
    <n v="14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docente"/>
    <s v="AC"/>
    <m/>
    <s v="CC"/>
    <n v="13005511"/>
    <s v="CC13005511"/>
    <s v="NORBERTO"/>
    <s v="GUSTAVO"/>
    <s v="REVELO"/>
    <s v="CADENA"/>
    <d v="1949-03-19T00:00:00"/>
    <n v="72"/>
    <n v="6"/>
    <s v="Persona mayor"/>
    <s v="Ninguno"/>
    <s v="Ninguno"/>
    <s v="Ninguno"/>
    <s v="Estudios Universitarios"/>
    <s v="Cotizante docente"/>
    <m/>
    <s v="Con discapacidad"/>
    <s v="Ninguna"/>
    <s v="IPIALES"/>
    <s v="CRA.1 N.8-05 CHANPAGNAT "/>
    <n v="3188004245"/>
    <s v="Urbana"/>
    <m/>
    <x v="0"/>
    <x v="7"/>
    <s v="NARIÑO"/>
    <x v="7"/>
    <x v="7"/>
    <x v="7"/>
    <m/>
    <m/>
    <m/>
    <m/>
    <s v="Hipertension esencial (primaria)"/>
    <s v="Medicamento"/>
    <n v="1"/>
    <s v="20014730-06"/>
    <s v="WARFAR 5 MG. TABLETAS"/>
    <d v="2022-02-21T00:00:00"/>
    <n v="139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Beneficiario"/>
    <s v="AC"/>
    <m/>
    <s v="CC"/>
    <n v="1871666"/>
    <s v="CC1871666"/>
    <s v="TOMAS"/>
    <s v="HUMBERTO"/>
    <s v="CARDENAS"/>
    <s v="CABRERA"/>
    <d v="1938-06-07T00:00:00"/>
    <n v="83"/>
    <n v="6"/>
    <s v="Persona mayor"/>
    <s v="Ninguno"/>
    <s v="Ninguno"/>
    <s v="Ninguno"/>
    <s v="Estudios Secundarios"/>
    <s v="Beneficiario"/>
    <m/>
    <s v="Con discapacidad"/>
    <s v="Ninguna"/>
    <s v="IPIALES"/>
    <s v="CLL 3 N 3-45 B/ San Francisco"/>
    <s v="3162994513 "/>
    <s v="Urbana"/>
    <m/>
    <x v="0"/>
    <x v="9"/>
    <s v="NARIÑO"/>
    <x v="9"/>
    <x v="9"/>
    <x v="9"/>
    <m/>
    <m/>
    <m/>
    <m/>
    <s v="Hipertension esencial (primaria)"/>
    <s v="Medicamento"/>
    <n v="1"/>
    <s v="20123645-04"/>
    <s v="LOSARTAN POTASICO 50 MG TABLETAS"/>
    <d v="2022-02-16T00:00:00"/>
    <n v="103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Cotizante Pensionado"/>
    <s v="AC"/>
    <m/>
    <s v="CC"/>
    <n v="27103889"/>
    <s v="CC27103889"/>
    <s v="MARTHA"/>
    <s v="EVILA"/>
    <s v="UNIGARRO"/>
    <s v="REVELO"/>
    <d v="1940-01-08T00:00:00"/>
    <n v="81"/>
    <n v="6"/>
    <s v="Persona mayor"/>
    <s v="Ninguno"/>
    <s v="Ninguno"/>
    <s v="Ninguno"/>
    <s v="Estudios Universitarios"/>
    <s v="Cotizante Pensionado"/>
    <m/>
    <s v="Con discapacidad"/>
    <s v="Ninguna"/>
    <s v="IPIALES"/>
    <s v="CRA 6 # 6-76 ALDANA B/ El centro"/>
    <s v="3147880198 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4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56"/>
    <s v="52356 - Ipiales"/>
    <s v="0,558614219897132"/>
    <s v="-77,3703569234953"/>
    <s v="Beneficiario"/>
    <s v="AC"/>
    <m/>
    <s v="CC"/>
    <n v="27174633"/>
    <s v="CC27174633"/>
    <s v="AURA"/>
    <s v="ALICIA"/>
    <s v="BENAVIDES"/>
    <s v="BENAVIDES"/>
    <d v="1966-06-26T00:00:00"/>
    <n v="55"/>
    <n v="5"/>
    <s v="Adultez"/>
    <s v="Ninguno"/>
    <s v="Ninguno"/>
    <s v="Ninguno"/>
    <s v="Estudios Universitarios"/>
    <s v="Beneficiario"/>
    <m/>
    <s v="Con discapacidad"/>
    <s v="Ninguna"/>
    <s v="IPIALES"/>
    <s v="CRA 6 CS 84 B/ CONJUNTO NUEVO HORIZONTE"/>
    <s v="3167960644 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200"/>
    <s v="Hospitalización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5275053"/>
    <s v="CC5275053"/>
    <s v="IGNACIO"/>
    <s v="NONE"/>
    <s v="REALPE"/>
    <s v="NARVAEZ"/>
    <d v="1948-08-31T00:00:00"/>
    <n v="73"/>
    <n v="6"/>
    <s v="Persona mayor"/>
    <s v="Ninguno"/>
    <s v="Desplazamiento"/>
    <s v="Secuestro"/>
    <s v="Otro"/>
    <s v="Cotizante docente"/>
    <m/>
    <s v="Con discapacidad"/>
    <s v="Ninguna"/>
    <s v="LA CRUZ"/>
    <s v="CALLE 8 N° 9-27"/>
    <n v="3113243907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0T00:00:00"/>
    <n v="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4707670"/>
    <s v="CC4707670"/>
    <s v="DORIAN"/>
    <s v="ROLDAN"/>
    <s v="MORENO"/>
    <s v="NONE"/>
    <d v="1950-04-23T00:00:00"/>
    <n v="71"/>
    <n v="6"/>
    <s v="Persona mayor"/>
    <s v="Ninguno"/>
    <s v="Ninguno"/>
    <s v="Ninguno"/>
    <s v="Estudios Universitarios"/>
    <s v="Cotizante docente"/>
    <m/>
    <s v="Con discapacidad"/>
    <s v="Ninguna"/>
    <s v="LA CRUZ"/>
    <s v="CRA 9 N° 2-55"/>
    <n v="3136806381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5T00:00:00"/>
    <n v="1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5891571"/>
    <s v="CC5891571"/>
    <s v="RAFAEL"/>
    <s v="NONE"/>
    <s v="REBOLLEDO"/>
    <s v="MUÑOZ"/>
    <d v="1944-05-16T00:00:00"/>
    <n v="77"/>
    <n v="6"/>
    <s v="Persona mayor"/>
    <s v="Ninguno"/>
    <s v="Ninguno"/>
    <s v="Ninguno"/>
    <s v="Estudios Universitarios"/>
    <s v="Cotizante docente"/>
    <m/>
    <s v="Con discapacidad"/>
    <s v="Ninguna"/>
    <s v="LA CRUZ"/>
    <s v="CALLE 9 ° 11-34"/>
    <n v="3113092010"/>
    <s v="Urbana"/>
    <m/>
    <x v="0"/>
    <x v="8"/>
    <s v="NARIÑO"/>
    <x v="8"/>
    <x v="8"/>
    <x v="8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3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5275707"/>
    <s v="CC5275707"/>
    <s v="ARMANDO"/>
    <s v="NONE"/>
    <s v="MUÑOZ"/>
    <s v="ORDOÑEZ"/>
    <d v="1954-09-05T00:00:00"/>
    <n v="67"/>
    <n v="6"/>
    <s v="Persona mayor"/>
    <s v="Ninguno"/>
    <s v="Ninguno"/>
    <s v="Ninguno"/>
    <s v="Otro"/>
    <s v="Cotizante docente"/>
    <m/>
    <s v="Con discapacidad"/>
    <s v="Ninguna"/>
    <s v="LA CRUZ"/>
    <s v="CALLE 9 n° 12-25"/>
    <n v="3113411247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3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27275119"/>
    <s v="CC27275119"/>
    <s v="FLOR"/>
    <s v="ANGELA"/>
    <s v="BRAVO"/>
    <s v="ORDOÑEZ"/>
    <d v="1959-05-06T00:00:00"/>
    <n v="62"/>
    <n v="6"/>
    <s v="Persona mayor"/>
    <s v="Ninguno"/>
    <s v="Ninguno"/>
    <s v="Ninguno"/>
    <s v="Otro"/>
    <s v="Cotizante docente"/>
    <m/>
    <s v="Con discapacidad"/>
    <s v="Ninguna"/>
    <s v="LA CRUZ"/>
    <s v="CRA 11 N° 9-37"/>
    <n v="320613173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1088971804"/>
    <s v="CC1088971804"/>
    <s v="OSCAR"/>
    <s v="IVAN"/>
    <s v="ZAMBRANO"/>
    <s v="IMBACHI"/>
    <d v="1988-01-30T00:00:00"/>
    <n v="33"/>
    <n v="5"/>
    <s v="Adultez"/>
    <s v="Ninguno"/>
    <s v="Ninguno"/>
    <s v="Ninguno"/>
    <s v="Estudios Secundarios"/>
    <s v="Cotizante docente"/>
    <m/>
    <s v="Con discapacidad"/>
    <s v="Ninguna"/>
    <s v="LA CRUZ"/>
    <s v="LLANOGRANDE"/>
    <n v="3012847541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101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12959414"/>
    <s v="CC12959414"/>
    <s v="JESUS"/>
    <s v="HERNAN"/>
    <s v="DELGADO"/>
    <s v="MARQUEZ"/>
    <d v="1951-12-24T00:00:00"/>
    <n v="69"/>
    <n v="6"/>
    <s v="Persona mayor"/>
    <s v="Ninguno"/>
    <s v="Ninguno"/>
    <s v="Ninguno"/>
    <s v="Estudios Universitarios"/>
    <s v="Cotizante docente"/>
    <m/>
    <s v="Con discapacidad"/>
    <s v="Ninguna"/>
    <s v="LA CRUZ"/>
    <s v="CRA 11 N° 6-17"/>
    <n v="3122577419"/>
    <s v="Urbana"/>
    <m/>
    <x v="0"/>
    <x v="16"/>
    <s v="NARIÑO"/>
    <x v="16"/>
    <x v="16"/>
    <x v="16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82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5274744"/>
    <s v="CC5274744"/>
    <s v="JOSE"/>
    <s v="OLMEDO"/>
    <s v="MUÑOZ"/>
    <s v="LASSO"/>
    <d v="1944-01-16T00:00:00"/>
    <n v="77"/>
    <n v="6"/>
    <s v="Persona mayor"/>
    <s v="Ninguno"/>
    <s v="Desplazamiento"/>
    <s v="Perdida de Bienes Muebles o Inmuebles"/>
    <s v="Estudios Secundarios"/>
    <s v="Cotizante docente"/>
    <m/>
    <s v="Con discapacidad"/>
    <s v="Ninguna"/>
    <s v="LA CRUZ"/>
    <s v="CRA 10 N° 5-13"/>
    <n v="3127843551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75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27275400"/>
    <s v="CC27275400"/>
    <s v="GABBY"/>
    <s v="DEL CARMEN"/>
    <s v="ORTEGA"/>
    <s v="BURBANO"/>
    <d v="1961-10-12T00:00:00"/>
    <n v="60"/>
    <n v="6"/>
    <s v="Persona mayor"/>
    <s v="Ninguno"/>
    <s v="Ninguno"/>
    <s v="Ninguno"/>
    <s v="Otro"/>
    <s v="Cotizante docente"/>
    <m/>
    <s v="Con discapacidad"/>
    <s v="Ninguna"/>
    <s v="LA CRUZ"/>
    <s v="CALLE 8 N° 11-13"/>
    <n v="3113212266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5275783"/>
    <s v="CC5275783"/>
    <s v="BERNARDO"/>
    <s v="JACINTO"/>
    <s v="MUÑOZ"/>
    <s v="MARTINEZ"/>
    <d v="1955-05-13T00:00:00"/>
    <n v="66"/>
    <n v="6"/>
    <s v="Persona mayor"/>
    <s v="Ninguno"/>
    <s v="Ninguno"/>
    <s v="Ninguno"/>
    <s v="Otro"/>
    <s v="Cotizante docente"/>
    <m/>
    <s v="Con discapacidad"/>
    <s v="Ninguna"/>
    <s v="LA CRUZ"/>
    <s v="CRA 7 N° 3-72"/>
    <n v="3146454281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13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2939665"/>
    <s v="CC2939665"/>
    <s v="HERNANDO"/>
    <s v="ANTONIO"/>
    <s v="REBOLLEDO"/>
    <s v="BUENDIA"/>
    <d v="1938-05-10T00:00:00"/>
    <n v="83"/>
    <n v="6"/>
    <s v="Persona mayor"/>
    <s v="Ninguno"/>
    <s v="Desplazamiento"/>
    <s v="Perdida de Bienes Muebles o Inmuebles"/>
    <s v="Estudios Universitarios"/>
    <s v="Cotizante docente"/>
    <m/>
    <s v="Con discapacidad"/>
    <s v="Ninguna"/>
    <s v="LA CRUZ"/>
    <s v="CALLE 7 N° 9-66"/>
    <n v="3136428890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11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5275708"/>
    <s v="CC5275708"/>
    <s v="SEGUNDO"/>
    <s v="EZEQUIEL"/>
    <s v="GUERRERO"/>
    <s v="MARTINEZ"/>
    <d v="1953-11-05T00:00:00"/>
    <n v="68"/>
    <n v="6"/>
    <s v="Persona mayor"/>
    <s v="Ninguno"/>
    <s v="Ninguno"/>
    <s v="Ninguno"/>
    <s v="Otro"/>
    <s v="Cotizante docente"/>
    <m/>
    <s v="Con discapacidad"/>
    <s v="Ninguna"/>
    <s v="LA CRUZ"/>
    <s v="CALLE 3 N° 3-74"/>
    <n v="3126161621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27275304"/>
    <s v="CC27275304"/>
    <s v="ALBA"/>
    <s v="DORIS"/>
    <s v="MUÑOZ"/>
    <s v="PALACIOS"/>
    <d v="1960-04-17T00:00:00"/>
    <n v="61"/>
    <n v="6"/>
    <s v="Persona mayor"/>
    <s v="Ninguno"/>
    <s v="Ninguno"/>
    <s v="Ninguno"/>
    <s v="Otro"/>
    <s v="Cotizante docente"/>
    <m/>
    <s v="Con discapacidad"/>
    <s v="Ninguna"/>
    <s v="LA CRUZ"/>
    <s v="CALLE 7 N° 5-91"/>
    <n v="3136522351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3T00:00:00"/>
    <n v="21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Beneficiario"/>
    <s v="AC"/>
    <m/>
    <s v="CC"/>
    <n v="1852216"/>
    <s v="CC1852216"/>
    <s v="ELIAS"/>
    <s v="DE JESUS"/>
    <s v="ARCOS"/>
    <s v="MUÑOZ"/>
    <d v="1935-12-17T00:00:00"/>
    <n v="85"/>
    <n v="6"/>
    <s v="Persona mayor"/>
    <s v="Ninguno"/>
    <s v="Ninguno"/>
    <s v="Ninguno"/>
    <s v="Estudios Primarios"/>
    <s v="Beneficiario"/>
    <m/>
    <s v="Con discapacidad"/>
    <s v="Ninguna"/>
    <s v="LA CRUZ"/>
    <s v="CALLE 10 N° 8-74"/>
    <n v="3113292736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82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Beneficiario"/>
    <s v="AC"/>
    <m/>
    <s v="CC"/>
    <n v="27273224"/>
    <s v="CC27273224"/>
    <s v="LEONOR"/>
    <s v="NONE"/>
    <s v="DELGADO"/>
    <s v="DE ARCOS"/>
    <d v="1938-09-11T00:00:00"/>
    <n v="83"/>
    <n v="6"/>
    <s v="Persona mayor"/>
    <s v="Ninguno"/>
    <s v="Ninguno"/>
    <s v="Ninguno"/>
    <s v="Primaria Incompleta"/>
    <s v="Beneficiario"/>
    <m/>
    <s v="Con discapacidad"/>
    <s v="Ninguna"/>
    <s v="LA CRUZ"/>
    <s v="CALLE 10 N° 8-74"/>
    <n v="3113292736"/>
    <s v="Urbana"/>
    <m/>
    <x v="0"/>
    <x v="12"/>
    <s v="NARIÑO"/>
    <x v="12"/>
    <x v="12"/>
    <x v="12"/>
    <m/>
    <m/>
    <m/>
    <m/>
    <s v="Hipertension esencial (primaria)"/>
    <s v="Medicamento"/>
    <n v="1"/>
    <s v="19934690-01"/>
    <s v="CALCITRIOL 0.25 MCG CAPSULA BLANDA"/>
    <d v="2022-02-05T00:00:00"/>
    <n v="15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5275700"/>
    <s v="CC5275700"/>
    <s v="EMIRO"/>
    <s v="ATILIO"/>
    <s v="ALVEAR"/>
    <s v="PALACIOS"/>
    <d v="1954-07-31T00:00:00"/>
    <n v="67"/>
    <n v="6"/>
    <s v="Persona mayor"/>
    <s v="Ninguno"/>
    <s v="Ninguno"/>
    <s v="Ninguno"/>
    <s v="Estudios Universitarios"/>
    <s v="Cotizante docente"/>
    <m/>
    <s v="Con discapacidad"/>
    <s v="Ninguna"/>
    <s v="LA CRUZ"/>
    <s v="CARRERA 12 N° 9-75"/>
    <n v="3147727821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9T00:00:00"/>
    <n v="13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27275220"/>
    <s v="CC27275220"/>
    <s v="LUCY"/>
    <s v="NONE"/>
    <s v="BOLAÑOS"/>
    <s v="BOLAÑOS"/>
    <d v="1956-11-04T00:00:00"/>
    <n v="65"/>
    <n v="6"/>
    <s v="Persona mayor"/>
    <s v="Ninguno"/>
    <s v="Ninguno"/>
    <s v="Ninguno"/>
    <s v="Estudios Secundarios"/>
    <s v="Cotizante docente"/>
    <m/>
    <s v="Con discapacidad"/>
    <s v="Ninguna"/>
    <s v="LA CRUZ"/>
    <s v="CALLE 10 N° 9-40"/>
    <n v="310347999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7T00:00:00"/>
    <n v="15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Pensionado"/>
    <s v="AC"/>
    <m/>
    <s v="CC"/>
    <n v="12956462"/>
    <s v="CC12956462"/>
    <s v="FABIO"/>
    <s v="ORIOL"/>
    <s v="MUÑOZ"/>
    <s v="PALACIOS"/>
    <d v="1950-09-22T00:00:00"/>
    <n v="71"/>
    <n v="6"/>
    <s v="Persona mayor"/>
    <s v="Ninguno"/>
    <s v="Desplazamiento"/>
    <s v="Perdida de Bienes Muebles o Inmuebles"/>
    <s v="Otro"/>
    <s v="Cotizante Pensionado"/>
    <m/>
    <s v="Con discapacidad"/>
    <s v="Ninguna"/>
    <s v="LA CRUZ"/>
    <s v="CALLE 8 N° 7-42"/>
    <n v="3148760785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27275605"/>
    <s v="CC27275605"/>
    <s v="NILSA"/>
    <s v="EUFEMIA"/>
    <s v="OBANDO"/>
    <s v="PARDO"/>
    <d v="1963-09-08T00:00:00"/>
    <n v="58"/>
    <n v="5"/>
    <s v="Adultez"/>
    <s v="Ninguno"/>
    <s v="Ninguno"/>
    <s v="Ninguno"/>
    <s v="Otro"/>
    <s v="Cotizante docente"/>
    <m/>
    <s v="Con discapacidad"/>
    <s v="Ninguna"/>
    <s v="LA CRUZ"/>
    <s v="CALLE 5 N° 10-15"/>
    <n v="3137088139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1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27275104"/>
    <s v="CC27275104"/>
    <s v="OLGA"/>
    <s v="CECILIA"/>
    <s v="OBANDO"/>
    <s v="PARDO"/>
    <d v="1957-12-25T00:00:00"/>
    <n v="63"/>
    <n v="6"/>
    <s v="Persona mayor"/>
    <s v="Ninguno"/>
    <s v="Ninguno"/>
    <s v="Ninguno"/>
    <s v="Otro"/>
    <s v="Cotizante docente"/>
    <m/>
    <s v="Con discapacidad"/>
    <s v="Ninguna"/>
    <s v="LA CRUZ"/>
    <s v="CALLE 3 N° 10-38"/>
    <n v="3117897078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9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27275724"/>
    <s v="CC27275724"/>
    <s v="CELINA"/>
    <s v="NONE"/>
    <s v="REALPE"/>
    <s v="ALVEAR"/>
    <d v="1964-11-15T00:00:00"/>
    <n v="57"/>
    <n v="5"/>
    <s v="Adultez"/>
    <s v="Ninguno"/>
    <s v="Ninguno"/>
    <s v="Ninguno"/>
    <s v="Otro"/>
    <s v="Cotizante docente"/>
    <m/>
    <s v="Con discapacidad"/>
    <s v="Ninguna"/>
    <s v="LA CRUZ"/>
    <s v="CRA 5 N° 3-28"/>
    <n v="3128135306"/>
    <s v="Urbana"/>
    <m/>
    <x v="0"/>
    <x v="12"/>
    <s v="NARIÑO"/>
    <x v="12"/>
    <x v="12"/>
    <x v="12"/>
    <m/>
    <m/>
    <m/>
    <m/>
    <s v="Hipertension esencial (primaria)"/>
    <s v="Procedimiento"/>
    <n v="1"/>
    <n v="1890101"/>
    <s v="ATENCION ( VISITA ) DOMICILIARIA - POR MEDICINA GENERAL"/>
    <d v="2022-02-11T00:00:00"/>
    <n v="57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98383121"/>
    <s v="CC98383121"/>
    <s v="IVAN"/>
    <s v="ALEXANDER"/>
    <s v="MUÑOZ"/>
    <s v="PALACIOS"/>
    <d v="1972-08-16T00:00:00"/>
    <n v="49"/>
    <n v="5"/>
    <s v="Adultez"/>
    <s v="Ninguno"/>
    <s v="Ninguno"/>
    <s v="Ninguno"/>
    <s v="Otro"/>
    <s v="Cotizante docente"/>
    <m/>
    <s v="Con discapacidad"/>
    <s v="Ninguna"/>
    <s v="LA CRUZ"/>
    <s v="CALLE 7 N° 6-14"/>
    <n v="3146746575"/>
    <s v="Urbana"/>
    <m/>
    <x v="0"/>
    <x v="15"/>
    <s v="NARIÑO"/>
    <x v="15"/>
    <x v="15"/>
    <x v="15"/>
    <m/>
    <m/>
    <m/>
    <m/>
    <s v="Hipertension esencial (primaria)"/>
    <s v="Procedimiento"/>
    <n v="1"/>
    <n v="1871121"/>
    <s v="RADIOGRAFIA DE TORAX ( P. A. O A. P. Y LATERAL - DECUBITO LATERAL - OBLICUAS O LATERAL )"/>
    <d v="2022-02-17T00:00:00"/>
    <n v="21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Pensionado"/>
    <s v="AC"/>
    <m/>
    <s v="CC"/>
    <n v="27274346"/>
    <s v="CC27274346"/>
    <s v="EMMA"/>
    <s v="ELISA"/>
    <s v="LEYTON"/>
    <s v="MENESES"/>
    <d v="1949-02-28T00:00:00"/>
    <n v="72"/>
    <n v="6"/>
    <s v="Persona mayor"/>
    <s v="Ninguno"/>
    <s v="Ninguno"/>
    <s v="Ninguno"/>
    <s v="Estudios Secundarios"/>
    <s v="Cotizante Pensionado"/>
    <m/>
    <s v="Con discapacidad"/>
    <s v="Ninguna"/>
    <s v="LA CRUZ"/>
    <s v="CRA 10 N° 5-13"/>
    <n v="3117499258"/>
    <s v="Urbana"/>
    <m/>
    <x v="0"/>
    <x v="15"/>
    <s v="NARIÑO"/>
    <x v="15"/>
    <x v="15"/>
    <x v="15"/>
    <m/>
    <m/>
    <m/>
    <m/>
    <s v="Hipertension esencial (primaria)"/>
    <s v="Procedimiento"/>
    <n v="1"/>
    <n v="1881141"/>
    <s v="ECOGRAFIA DE TIROIDES CON TRANSDUCTOR DE 7 MHZ O MAS"/>
    <d v="2022-02-17T00:00:00"/>
    <n v="182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5275828"/>
    <s v="CC5275828"/>
    <s v="LUIS"/>
    <s v="EDUARDO"/>
    <s v="ORDOÑEZ"/>
    <s v="REALPE"/>
    <d v="1956-07-10T00:00:00"/>
    <n v="65"/>
    <n v="6"/>
    <s v="Persona mayor"/>
    <s v="Ninguno"/>
    <s v="Desplazamiento"/>
    <s v="Desplazamiento forzado"/>
    <s v="Estudios Universitarios"/>
    <s v="Cotizante docente"/>
    <m/>
    <s v="Con discapacidad"/>
    <s v="Ninguna"/>
    <s v="LA CRUZ"/>
    <s v="CRA 6 N° 5-82"/>
    <n v="3126668077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27274914"/>
    <s v="CC27274914"/>
    <s v="MARIA"/>
    <s v="EMPERATRIZ"/>
    <s v="ALVEAR"/>
    <s v="REALPE"/>
    <d v="1955-04-30T00:00:00"/>
    <n v="66"/>
    <n v="6"/>
    <s v="Persona mayor"/>
    <s v="Ninguno"/>
    <s v="Ninguno"/>
    <s v="Ninguno"/>
    <s v="Otro"/>
    <s v="Cotizante docente"/>
    <m/>
    <s v="Con discapacidad"/>
    <s v="Ninguna"/>
    <s v="LA CRUZ"/>
    <s v="CRA 12 N° 9-65"/>
    <n v="3113396931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13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5274903"/>
    <s v="CC5274903"/>
    <s v="ANTONIO"/>
    <s v="JOSE"/>
    <s v="REALPE"/>
    <s v="DELGADO"/>
    <d v="1944-07-17T00:00:00"/>
    <n v="77"/>
    <n v="6"/>
    <s v="Persona mayor"/>
    <s v="Ninguno"/>
    <s v="Ninguno"/>
    <s v="Ninguno"/>
    <s v="Estudios Universitarios"/>
    <s v="Cotizante Pensionado"/>
    <m/>
    <s v="Con discapacidad"/>
    <s v="Ninguna"/>
    <s v="LA CRUZ"/>
    <s v="CRA 5 N° 4-10"/>
    <n v="3206348835"/>
    <s v="Urbana"/>
    <m/>
    <x v="0"/>
    <x v="15"/>
    <s v="NARIÑO"/>
    <x v="15"/>
    <x v="15"/>
    <x v="15"/>
    <m/>
    <m/>
    <m/>
    <m/>
    <s v="Hipertension esencial (primaria)"/>
    <s v="Medicamento"/>
    <n v="1"/>
    <s v="20089355-25"/>
    <s v="ROSUVASTATINA TABLETAS RECUBIERTAS POR 40 MG"/>
    <d v="2022-02-11T00:00:00"/>
    <n v="7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87245213"/>
    <s v="CC87245213"/>
    <s v="CESAR"/>
    <s v="HUMBERTO"/>
    <s v="REBOLLEDO"/>
    <s v="BOLAÑOS"/>
    <d v="1960-06-11T00:00:00"/>
    <n v="61"/>
    <n v="6"/>
    <s v="Persona mayor"/>
    <s v="Ninguno"/>
    <s v="Ninguno"/>
    <s v="Ninguno"/>
    <s v="Otro"/>
    <s v="Cotizante docente"/>
    <m/>
    <s v="Con discapacidad"/>
    <s v="Ninguna"/>
    <s v="LA CRUZ"/>
    <s v="CALLE 8 N° 11-47"/>
    <n v="3218017471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Beneficiario"/>
    <s v="AC"/>
    <m/>
    <s v="CC"/>
    <n v="27275886"/>
    <s v="CC27275886"/>
    <s v="ALEYDA"/>
    <s v="TRINIDAD"/>
    <s v="ORDOÑEZ"/>
    <s v="REALPE"/>
    <d v="1963-04-09T00:00:00"/>
    <n v="58"/>
    <n v="5"/>
    <s v="Adultez"/>
    <s v="Ninguno"/>
    <s v="Ninguno"/>
    <s v="Ninguno"/>
    <s v="Estudios Secundarios"/>
    <s v="Beneficiario"/>
    <m/>
    <s v="Con discapacidad"/>
    <s v="Ninguna"/>
    <s v="LA CRUZ"/>
    <s v="MZ E CS 55 SULTANA DEL MAYO"/>
    <n v="3137213472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27274399"/>
    <s v="CC27274399"/>
    <s v="MARIA"/>
    <s v="LUISA"/>
    <s v="REALPE"/>
    <s v="DE ALVEAR"/>
    <d v="1949-12-14T00:00:00"/>
    <n v="71"/>
    <n v="6"/>
    <s v="Persona mayor"/>
    <s v="Ninguno"/>
    <s v="Ninguno"/>
    <s v="Ninguno"/>
    <s v="Estudios Universitarios"/>
    <s v="Cotizante docente"/>
    <m/>
    <s v="Con discapacidad"/>
    <s v="Ninguna"/>
    <s v="LA CRUZ"/>
    <s v="CRA 8 N° 7-25"/>
    <n v="3103912707"/>
    <s v="Urbana"/>
    <m/>
    <x v="0"/>
    <x v="7"/>
    <s v="NARIÑO"/>
    <x v="7"/>
    <x v="7"/>
    <x v="7"/>
    <m/>
    <m/>
    <m/>
    <m/>
    <s v="Hipertension esencial (primaria)"/>
    <s v="Medicamento"/>
    <n v="1"/>
    <s v="34162-07"/>
    <s v="HIDROCLOROTIAZIDA 25 MG"/>
    <d v="2022-02-23T00:00:00"/>
    <n v="11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Beneficiario"/>
    <s v="AC"/>
    <m/>
    <s v="CC"/>
    <n v="27273218"/>
    <s v="CC27273218"/>
    <s v="LUCIA"/>
    <s v="NONE"/>
    <s v="ORDOÑEZ"/>
    <s v="DE BOLAÑOS"/>
    <d v="1937-10-10T00:00:00"/>
    <n v="84"/>
    <n v="6"/>
    <s v="Persona mayor"/>
    <s v="Ninguno"/>
    <s v="Ninguno"/>
    <s v="Ninguno"/>
    <s v="Estudios Primarios"/>
    <s v="Beneficiario"/>
    <m/>
    <s v="Con discapacidad"/>
    <s v="Ninguna"/>
    <s v="LA CRUZ"/>
    <s v="CALLE 9 N° 11-46"/>
    <n v="3114550742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2T00:00:00"/>
    <n v="9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5275693"/>
    <s v="CC5275693"/>
    <s v="ALBERTO"/>
    <s v="LEON"/>
    <s v="ARCOS"/>
    <s v="ALVEAR"/>
    <d v="1954-07-31T00:00:00"/>
    <n v="67"/>
    <n v="6"/>
    <s v="Persona mayor"/>
    <s v="Ninguno"/>
    <s v="Ninguno"/>
    <s v="Ninguno"/>
    <s v="Estudios Universitarios"/>
    <s v="Cotizante docente"/>
    <m/>
    <s v="Con discapacidad"/>
    <s v="Ninguna"/>
    <s v="LA CRUZ"/>
    <s v="CALLE 7 N° 6-13"/>
    <n v="3128630375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21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Pensionado"/>
    <s v="AC"/>
    <m/>
    <s v="CC"/>
    <n v="4111655"/>
    <s v="CC4111655"/>
    <s v="OROMACIO"/>
    <s v="NONE"/>
    <s v="SANCHEZ"/>
    <s v="SANGUÑA"/>
    <d v="1949-04-08T00:00:00"/>
    <n v="72"/>
    <n v="6"/>
    <s v="Persona mayor"/>
    <s v="Ninguno"/>
    <s v="Ninguno"/>
    <s v="Ninguno"/>
    <s v="Estudios Universitarios"/>
    <s v="Cotizante Pensionado"/>
    <m/>
    <s v="Con discapacidad"/>
    <s v="Ninguna"/>
    <s v="LA CRUZ"/>
    <s v="CRA 12 N° 9-65"/>
    <n v="3136001642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82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78"/>
    <s v="52378 - La Cruz"/>
    <s v="1,58417599810572"/>
    <s v="-76,9233526214311"/>
    <s v="Cotizante docente"/>
    <s v="AC"/>
    <m/>
    <s v="CC"/>
    <n v="87245643"/>
    <s v="CC87245643"/>
    <s v="JOSE"/>
    <s v="JESUS"/>
    <s v="MUÑOZ"/>
    <s v="BOLAÑOS"/>
    <d v="1963-12-24T00:00:00"/>
    <n v="57"/>
    <n v="5"/>
    <s v="Adultez"/>
    <s v="Ninguno"/>
    <s v="Ninguno"/>
    <s v="Ninguno"/>
    <s v="Otro"/>
    <s v="Cotizante docente"/>
    <m/>
    <s v="Con discapacidad"/>
    <s v="Ninguna"/>
    <s v="LA CRUZ"/>
    <s v="CALLE 12 N° 13-49"/>
    <n v="3127105386"/>
    <s v="Urbana"/>
    <m/>
    <x v="0"/>
    <x v="7"/>
    <s v="NARIÑO"/>
    <x v="7"/>
    <x v="7"/>
    <x v="7"/>
    <m/>
    <m/>
    <m/>
    <m/>
    <s v="Hipertension esencial (primaria)"/>
    <s v="Medicamento"/>
    <n v="1"/>
    <s v="35662-18"/>
    <s v="ACIDO FOLICO TABLETAS 1 MG."/>
    <d v="2022-02-10T00:00:00"/>
    <n v="15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Pensionado"/>
    <s v="AC"/>
    <m/>
    <s v="CC"/>
    <n v="27295343"/>
    <s v="CC27295343"/>
    <s v="elsa"/>
    <s v="del socorro"/>
    <s v="acuria"/>
    <s v="muñoz"/>
    <d v="1955-03-07T00:00:00"/>
    <n v="66"/>
    <n v="6"/>
    <s v="Persona mayor"/>
    <s v="Ninguno"/>
    <s v="Desplazamiento"/>
    <s v="Perdida de Bienes Muebles o Inmuebles"/>
    <s v="Estudios Universitarios"/>
    <s v="Cotizante Pensionado"/>
    <m/>
    <s v="Con discapacidad"/>
    <s v="Mestizo"/>
    <s v="LA UNION"/>
    <s v="TRASVERSAL 2 N 19-17."/>
    <n v="3127653269"/>
    <s v="Urbana"/>
    <m/>
    <x v="0"/>
    <x v="7"/>
    <s v="NARIÑO"/>
    <x v="7"/>
    <x v="7"/>
    <x v="7"/>
    <m/>
    <m/>
    <m/>
    <m/>
    <s v="Hipertension esencial (primaria)"/>
    <s v="Medicamento"/>
    <n v="1"/>
    <s v="19942545-01"/>
    <s v="CALCITRIOL 0.5 MCG"/>
    <d v="2022-02-10T00:00:00"/>
    <n v="13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12965382"/>
    <s v="CC12965382"/>
    <s v="JESUS"/>
    <s v="ALBERTO"/>
    <s v="SANTACRUZ"/>
    <s v="CABRERA"/>
    <d v="1958-05-01T00:00:00"/>
    <n v="63"/>
    <n v="6"/>
    <s v="Persona mayor"/>
    <s v="Ninguno"/>
    <s v="Ninguno"/>
    <s v="Ninguno"/>
    <s v="Estudios Universitarios"/>
    <s v="Cotizante docente"/>
    <m/>
    <s v="Con discapacidad"/>
    <s v="Mestizo"/>
    <s v="LA UNION "/>
    <s v="Carrera 1 # 21- 86 Balcones de la Venta"/>
    <n v="3172698891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13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5642"/>
    <s v="CC27295642"/>
    <s v="HERMINIA"/>
    <s v="RUBI"/>
    <s v="BOTINA"/>
    <s v="MARTINEZ"/>
    <d v="1956-12-20T00:00:00"/>
    <n v="64"/>
    <n v="6"/>
    <s v="Persona mayor"/>
    <s v="Ninguno"/>
    <s v="Ninguno"/>
    <s v="Ninguno"/>
    <s v="Estudios Universitarios"/>
    <s v="Cotizante docente"/>
    <m/>
    <s v="Con discapacidad"/>
    <s v="Mestizo"/>
    <s v="LA UNION "/>
    <s v="BARRIO LA CAPILLA"/>
    <s v="3148874178 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2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83"/>
    <s v="52083 - Belén"/>
    <s v="1,59076428187342"/>
    <s v="-77,0428952552461"/>
    <s v="Cotizante docente"/>
    <s v="AC"/>
    <m/>
    <s v="CC"/>
    <n v="27276774"/>
    <s v="CC27276774"/>
    <s v="EDI"/>
    <s v="NONE "/>
    <s v="OBANDO"/>
    <s v="MUÑOZ"/>
    <d v="1972-01-01T00:00:00"/>
    <n v="49"/>
    <n v="5"/>
    <s v="Adultez"/>
    <s v="Ninguno"/>
    <s v="Ninguno"/>
    <s v="Ninguno"/>
    <s v="Estudios Universitarios"/>
    <s v="Cotizante docente"/>
    <m/>
    <s v="Con discapacidad"/>
    <s v="Mestizo"/>
    <s v="BELEN"/>
    <s v="CORREGUIMINETO SANTA ROSA"/>
    <n v="3233636611"/>
    <s v="Urbana"/>
    <m/>
    <x v="0"/>
    <x v="7"/>
    <s v="NARIÑO"/>
    <x v="7"/>
    <x v="7"/>
    <x v="7"/>
    <m/>
    <m/>
    <m/>
    <m/>
    <s v="Hipertension esencial (primaria)"/>
    <s v="Medicamento"/>
    <n v="1"/>
    <s v="19936296-08"/>
    <s v="ACIDO ACETILSALICILICO 100 MG"/>
    <d v="2022-02-14T00:00:00"/>
    <n v="82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87"/>
    <s v="52687 - San Lorenzo"/>
    <s v="1,54213958237922"/>
    <s v="-77,2187269253207"/>
    <s v="Cotizante docente"/>
    <s v="AC"/>
    <m/>
    <s v="CC"/>
    <n v="5337528"/>
    <s v="CC5337528"/>
    <s v="FRANCISCO"/>
    <s v="JAVIER"/>
    <s v="GOMEZ"/>
    <s v="DELGADO"/>
    <d v="1967-12-02T00:00:00"/>
    <n v="54"/>
    <n v="5"/>
    <s v="Adultez"/>
    <s v="Ninguno"/>
    <s v="Ninguno"/>
    <s v="Ninguno"/>
    <s v="Estudios Universitarios"/>
    <s v="Cotizante docente"/>
    <m/>
    <s v="Con discapacidad"/>
    <s v="Mestizo"/>
    <s v="SAN LORENZO"/>
    <s v="CORREGUIMIENTO EL CARMEN"/>
    <n v="3136713776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14T00:00:00"/>
    <n v="441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Beneficiario"/>
    <s v="AC"/>
    <m/>
    <s v="CC"/>
    <n v="79261617"/>
    <s v="CC79261617"/>
    <s v="JOSE"/>
    <s v="LUIS"/>
    <s v="MARTINEZ"/>
    <s v="DELGADO"/>
    <d v="1963-01-22T00:00:00"/>
    <n v="58"/>
    <n v="5"/>
    <s v="Adultez"/>
    <s v="Ninguno"/>
    <s v="Ninguno"/>
    <s v="Ninguno"/>
    <s v="Bachillerato Incompleto"/>
    <s v="Beneficiario"/>
    <m/>
    <s v="Con discapacidad"/>
    <s v="Mestizo"/>
    <s v="LA UNION"/>
    <s v="BARRIO VILLA CATALINA"/>
    <n v="3118521525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82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4662"/>
    <s v="CC27294662"/>
    <s v="RITA"/>
    <s v="NONE "/>
    <s v="GOMEZ"/>
    <s v="GOMEZ"/>
    <d v="1953-02-07T00:00:00"/>
    <n v="68"/>
    <n v="6"/>
    <s v="Persona mayor"/>
    <s v="Ninguno"/>
    <s v="Ninguno"/>
    <s v="Ninguno"/>
    <s v="Estudios Universitarios"/>
    <s v="Cotizante docente"/>
    <m/>
    <s v="Con discapacidad"/>
    <s v="Mestizo"/>
    <s v="LA UNION"/>
    <s v="BARRIO CHAPINERO"/>
    <n v="3148965767"/>
    <s v="Urbana"/>
    <m/>
    <x v="0"/>
    <x v="13"/>
    <s v="NARIÑO"/>
    <x v="13"/>
    <x v="13"/>
    <x v="13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5T00:00:00"/>
    <n v="10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30708062"/>
    <s v="CC30708062"/>
    <s v="SOCORRO"/>
    <s v="NONE "/>
    <s v="FOLLECO"/>
    <s v="DE GARCIA"/>
    <d v="1955-02-22T00:00:00"/>
    <n v="66"/>
    <n v="6"/>
    <s v="Persona mayor"/>
    <s v="Ninguno"/>
    <s v="Ninguno"/>
    <s v="Ninguno"/>
    <s v="Estudios Universitarios"/>
    <s v="Cotizante docente"/>
    <m/>
    <s v="Con discapacidad"/>
    <s v="Mestizo"/>
    <s v="LA UNION"/>
    <s v="BARRIO SAN ANTONIO"/>
    <n v="3148848613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167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8408"/>
    <s v="CC27298408"/>
    <s v="MARIA"/>
    <s v="DEL SOCORRO"/>
    <s v="MARTINEZ"/>
    <s v="DELGADO"/>
    <d v="1973-01-17T00:00:00"/>
    <n v="48"/>
    <n v="5"/>
    <s v="Adultez"/>
    <s v="Ninguno"/>
    <s v="Ninguno"/>
    <s v="Ninguno"/>
    <s v="Estudios Universitarios"/>
    <s v="Cotizante docente"/>
    <m/>
    <s v="Con discapacidad"/>
    <s v="Mestizo"/>
    <s v="LA UNION"/>
    <s v="BARRIO VILLA CATALINA"/>
    <n v="3113741678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0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Pensionado"/>
    <s v="AC"/>
    <m/>
    <s v="CC"/>
    <n v="5280975"/>
    <s v="CC5280975"/>
    <s v="ALVARO"/>
    <s v="NONE "/>
    <s v="SALCEDO"/>
    <s v="IBARRA"/>
    <d v="1947-08-20T00:00:00"/>
    <n v="74"/>
    <n v="6"/>
    <s v="Persona mayor"/>
    <s v="Ninguno"/>
    <s v="Ninguno"/>
    <s v="Ninguno"/>
    <s v="Estudios Universitarios"/>
    <s v="Cotizante Pensionado"/>
    <m/>
    <s v="Con discapacidad"/>
    <s v="Mestizo"/>
    <s v="LA UNION"/>
    <s v="BARRIO SAN FERNANDO"/>
    <n v="3113077204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44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Beneficiario"/>
    <s v="AC"/>
    <m/>
    <s v="CC"/>
    <n v="15811800"/>
    <s v="CC15811800"/>
    <s v="LUIS "/>
    <s v="CARLOS"/>
    <s v="BENAVIDES"/>
    <s v="MARTINEZ"/>
    <d v="1964-04-15T00:00:00"/>
    <n v="57"/>
    <n v="5"/>
    <s v="Adultez"/>
    <s v="Ninguno"/>
    <s v="Ninguno"/>
    <s v="Ninguno"/>
    <s v="Bachillerato Incompleto"/>
    <s v="Beneficiario"/>
    <m/>
    <s v="Con discapacidad"/>
    <s v="Mestizo"/>
    <s v="LA UNION"/>
    <s v="BARRIO SAN ANTONIO"/>
    <n v="3147572618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7T00:00:00"/>
    <n v="37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87"/>
    <s v="52687 - San Lorenzo"/>
    <s v="1,54213958237922"/>
    <s v="-77,2187269253207"/>
    <s v="Beneficiario"/>
    <s v="AC"/>
    <m/>
    <s v="CC"/>
    <n v="98195092"/>
    <s v="CC98195092"/>
    <s v="HENRY"/>
    <s v="ARCENIO"/>
    <s v="GOMEZ"/>
    <s v="DELGADO"/>
    <d v="1961-07-28T00:00:00"/>
    <n v="60"/>
    <n v="6"/>
    <s v="Persona mayor"/>
    <s v="Ninguno"/>
    <s v="Ninguno"/>
    <s v="Ninguno"/>
    <s v="Estudios Secundarios"/>
    <s v="Beneficiario"/>
    <m/>
    <s v="Con discapacidad"/>
    <s v="Mestizo"/>
    <s v="SAN LORENZO"/>
    <s v="CORREGUIMIENTO EL CARMEN"/>
    <n v="3113335678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87"/>
    <s v="52687 - San Lorenzo"/>
    <s v="1,54213958237922"/>
    <s v="-77,2187269253207"/>
    <s v="Cotizante docente"/>
    <s v="AC"/>
    <m/>
    <s v="CC"/>
    <n v="27296603"/>
    <s v="CC27296603"/>
    <s v="FLOR"/>
    <s v="ALBA"/>
    <s v="GAMBOA"/>
    <s v="CALVACHE"/>
    <d v="1964-10-19T00:00:00"/>
    <n v="57"/>
    <n v="5"/>
    <s v="Adultez"/>
    <s v="Ninguno"/>
    <s v="Ninguno"/>
    <s v="Ninguno"/>
    <s v="Estudios Universitarios"/>
    <s v="Cotizante docente"/>
    <m/>
    <s v="Con discapacidad"/>
    <s v="Mestizo"/>
    <s v="SAN LORENZO"/>
    <s v="CORREGIMIENTO DEL CARMEN"/>
    <s v="3113335678 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30722434"/>
    <s v="CC30722434"/>
    <s v="GLORIA"/>
    <s v="MELVA"/>
    <s v="PASAJE"/>
    <s v="CAICEDO"/>
    <d v="1961-03-02T00:00:00"/>
    <n v="60"/>
    <n v="6"/>
    <s v="Persona mayor"/>
    <s v="Ninguno"/>
    <s v="Desplazamiento"/>
    <s v="Secuestro"/>
    <s v="Estudios Universitarios"/>
    <s v="Cotizante docente"/>
    <m/>
    <s v="Con discapacidad"/>
    <s v="Mestizo"/>
    <s v="LA UNION"/>
    <s v="BARRIO SAN FRANCISCO"/>
    <n v="3113097949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8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Beneficiario"/>
    <s v="AC"/>
    <m/>
    <s v="CC"/>
    <n v="5280990"/>
    <s v="CC5280990"/>
    <s v="EDGAR"/>
    <s v="MARINO"/>
    <s v="BURBANO"/>
    <s v="MERA"/>
    <d v="1947-06-30T00:00:00"/>
    <n v="74"/>
    <n v="6"/>
    <s v="Persona mayor"/>
    <s v="Ninguno"/>
    <s v="Ninguno"/>
    <s v="Ninguno"/>
    <s v="Primaria Incompleta"/>
    <s v="Beneficiario"/>
    <m/>
    <s v="Con discapacidad"/>
    <s v="Mestizo"/>
    <s v="LA UNION"/>
    <s v="BARRIO LAS AMERICAS"/>
    <n v="311357439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59705414"/>
    <s v="CC59705414"/>
    <s v="MARIA"/>
    <s v="LOURDES"/>
    <s v="LUNA"/>
    <s v="MUÑOZ"/>
    <d v="1975-03-21T00:00:00"/>
    <n v="46"/>
    <n v="5"/>
    <s v="Adultez"/>
    <s v="Ninguno"/>
    <s v="Ninguno"/>
    <s v="Ninguno"/>
    <s v="Estudios Universitarios"/>
    <s v="Cotizante docente"/>
    <m/>
    <s v="Con discapacidad"/>
    <s v="Mestizo"/>
    <s v="LA UNION"/>
    <s v="VEREDA SAN CARLOS"/>
    <n v="3113077204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71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17086970"/>
    <s v="CC17086970"/>
    <s v="GUILLERMO"/>
    <s v="NONE "/>
    <s v="CHICAIZA"/>
    <s v="DIAZ"/>
    <d v="1943-09-11T00:00:00"/>
    <n v="78"/>
    <n v="6"/>
    <s v="Persona mayor"/>
    <s v="Ninguno"/>
    <s v="Ninguno"/>
    <s v="Ninguno"/>
    <s v="Estudios Universitarios"/>
    <s v="Cotizante docente"/>
    <m/>
    <s v="Con discapacidad"/>
    <s v="Mestizo"/>
    <s v="LA UNION"/>
    <s v="BARRIO LA CAPILLA"/>
    <s v="3113741678 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97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Beneficiario"/>
    <s v="AC"/>
    <m/>
    <s v="CC"/>
    <n v="27294888"/>
    <s v="CC27294888"/>
    <s v="GLADIS"/>
    <s v="NONE "/>
    <s v="CERON"/>
    <s v="DE BASTIDAS"/>
    <d v="1950-06-16T00:00:00"/>
    <n v="71"/>
    <n v="6"/>
    <s v="Persona mayor"/>
    <s v="Ninguno"/>
    <s v="Ninguno"/>
    <s v="Ninguno"/>
    <s v="Bachillerato Incompleto"/>
    <s v="Beneficiario"/>
    <m/>
    <s v="Con discapacidad"/>
    <s v="Mestizo"/>
    <s v="LA UNION"/>
    <s v="BARRIO VILLAMERCEDES"/>
    <n v="3207670430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2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Beneficiario"/>
    <s v="AC"/>
    <m/>
    <s v="CC"/>
    <n v="4708295"/>
    <s v="CC4708295"/>
    <s v="KELBER"/>
    <s v="NONE "/>
    <s v="CIFUENTES"/>
    <s v="FIGUEROA"/>
    <d v="1967-02-10T00:00:00"/>
    <n v="54"/>
    <n v="5"/>
    <s v="Adultez"/>
    <s v="Ninguno"/>
    <s v="Desplazamiento"/>
    <s v="Desplazamiento forzado"/>
    <s v="Bachillerato Incompleto"/>
    <s v="Beneficiario"/>
    <m/>
    <s v="Con discapacidad"/>
    <s v="Mestizo"/>
    <s v="LA UNION"/>
    <s v="BARRIO LAS AMERICAS"/>
    <n v="3122551972"/>
    <s v="Urbana"/>
    <m/>
    <x v="0"/>
    <x v="16"/>
    <s v="NARIÑO"/>
    <x v="16"/>
    <x v="16"/>
    <x v="16"/>
    <m/>
    <m/>
    <m/>
    <m/>
    <s v="Hipertension esencial (primaria)"/>
    <s v="Medicamento"/>
    <n v="1"/>
    <s v="19934690-01"/>
    <s v="CALCITRIOL 0.25 MCG CAPSULA BLANDA"/>
    <d v="2022-02-01T00:00:00"/>
    <n v="14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87"/>
    <s v="52687 - San Lorenzo"/>
    <s v="1,54213958237922"/>
    <s v="-77,2187269253207"/>
    <s v="Cotizante docente"/>
    <s v="AC"/>
    <m/>
    <s v="CC"/>
    <n v="27295568"/>
    <s v="CC27295568"/>
    <s v="FANNY"/>
    <s v="NONE "/>
    <s v="GAMBOA"/>
    <s v="CALVACHE"/>
    <d v="1957-10-11T00:00:00"/>
    <n v="64"/>
    <n v="6"/>
    <s v="Persona mayor"/>
    <s v="Ninguno"/>
    <s v="Ninguno"/>
    <s v="Ninguno"/>
    <s v="Estudios Universitarios"/>
    <s v="Cotizante docente"/>
    <m/>
    <s v="Con discapacidad"/>
    <s v="Mestizo"/>
    <s v="SAN LORENZO"/>
    <s v="CORREGUIMIENTO DEL CARMEN"/>
    <n v="3104329581"/>
    <s v="Rural"/>
    <m/>
    <x v="0"/>
    <x v="11"/>
    <s v="NARIÑO"/>
    <x v="11"/>
    <x v="11"/>
    <x v="11"/>
    <m/>
    <m/>
    <m/>
    <m/>
    <s v="Hipertension esencial (primaria)"/>
    <s v="Medicamento"/>
    <n v="1"/>
    <s v="35662-18"/>
    <s v="ACIDO FOLICO TABLETAS 1 MG."/>
    <d v="2022-02-23T00:00:00"/>
    <n v="17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05"/>
    <s v="52405 - Leiva"/>
    <s v="1,93897699146787"/>
    <s v="-77,3119443226021"/>
    <s v="Beneficiario"/>
    <s v="AC"/>
    <m/>
    <s v="CC"/>
    <n v="15813728"/>
    <s v="CC15813728"/>
    <s v="RAMIRO"/>
    <s v="NONE "/>
    <s v="DIAZ"/>
    <s v="ORDOÑEZ"/>
    <d v="1971-12-11T00:00:00"/>
    <n v="49"/>
    <n v="5"/>
    <s v="Adultez"/>
    <s v="Ninguno"/>
    <s v="Ninguno"/>
    <s v="Ninguno"/>
    <s v="Bachillerato Incompleto"/>
    <s v="Beneficiario"/>
    <m/>
    <s v="Con discapacidad"/>
    <s v="Mestizo"/>
    <s v="LEIVA"/>
    <s v="BARRIO CARLOS LLERAS"/>
    <n v="3105366337"/>
    <s v="Urbana"/>
    <m/>
    <x v="0"/>
    <x v="11"/>
    <s v="NARIÑO"/>
    <x v="11"/>
    <x v="11"/>
    <x v="11"/>
    <m/>
    <m/>
    <m/>
    <m/>
    <s v="Hipertension esencial (primaria)"/>
    <s v="Medicamento"/>
    <n v="1"/>
    <s v="20080792-20"/>
    <s v="SULFATO FERROSO 300 MG TABLETAS RECUBIERTAS"/>
    <d v="2022-02-23T00:00:00"/>
    <n v="21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87"/>
    <s v="52687 - San Lorenzo"/>
    <s v="1,54213958237922"/>
    <s v="-77,2187269253207"/>
    <s v="Beneficiario"/>
    <s v="AC"/>
    <m/>
    <s v="CC"/>
    <n v="15812132"/>
    <s v="CC15812132"/>
    <s v="JAIRO"/>
    <s v="RAMIRO"/>
    <s v="CASTILLO"/>
    <s v="CERON"/>
    <d v="1964-08-30T00:00:00"/>
    <n v="57"/>
    <n v="5"/>
    <s v="Adultez"/>
    <s v="Ninguno"/>
    <s v="Ninguno"/>
    <s v="Ninguno"/>
    <s v="Bachillerato Incompleto"/>
    <s v="Beneficiario"/>
    <m/>
    <s v="Con discapacidad"/>
    <s v="Mestizo"/>
    <s v="SAN LORENZO"/>
    <s v="BARRIO LA INMACULADA"/>
    <n v="3146873238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0T00:00:00"/>
    <n v="260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5880"/>
    <s v="CC27295880"/>
    <s v="TERESITA"/>
    <s v="FABIOLA"/>
    <s v="ESPAÑA "/>
    <s v="NOAP"/>
    <d v="1959-01-24T00:00:00"/>
    <n v="62"/>
    <n v="6"/>
    <s v="Persona mayor"/>
    <s v="Ninguno"/>
    <s v="Ninguno"/>
    <s v="Ninguno"/>
    <s v="Estudios Universitarios"/>
    <s v="Cotizante docente"/>
    <m/>
    <s v="Con discapacidad"/>
    <s v="Mestizo"/>
    <s v="LA UNION"/>
    <s v="BARRIO NIÑO DIOS "/>
    <n v="3103565479"/>
    <s v="Urbana"/>
    <m/>
    <x v="0"/>
    <x v="10"/>
    <s v="NARIÑO"/>
    <x v="10"/>
    <x v="10"/>
    <x v="10"/>
    <m/>
    <m/>
    <m/>
    <m/>
    <s v="Hipertension esencial (primaria)"/>
    <s v="Medicamento"/>
    <n v="1"/>
    <s v="19963352-15"/>
    <s v="ATORVASTATINA 20 MG TABLETAS RECUBIERTAS"/>
    <d v="2022-02-03T00:00:00"/>
    <n v="29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3778"/>
    <s v="CC27293778"/>
    <s v="MARIA "/>
    <s v="DEL SOCORRO"/>
    <s v="MARTINEZ"/>
    <s v="SOLARTE"/>
    <d v="1948-05-30T00:00:00"/>
    <n v="73"/>
    <n v="6"/>
    <s v="Persona mayor"/>
    <s v="Ninguno"/>
    <s v="Ninguno"/>
    <s v="Ninguno"/>
    <s v="Estudios Universitarios"/>
    <s v="Cotizante docente"/>
    <m/>
    <s v="Con discapacidad"/>
    <s v="Mestizo"/>
    <s v="LA UNION"/>
    <s v="BARRIO SAN FERNANDO "/>
    <n v="3218797698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2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12957258"/>
    <s v="CC12957258"/>
    <s v="ALBEIRO"/>
    <s v="NAPOLEON"/>
    <s v="MUÑOZ"/>
    <s v="SILVA"/>
    <d v="1951-05-03T00:00:00"/>
    <n v="70"/>
    <n v="6"/>
    <s v="Persona mayor"/>
    <s v="Ninguno"/>
    <s v="Ninguno"/>
    <s v="Ninguno"/>
    <s v="Estudios Universitarios"/>
    <s v="Cotizante docente"/>
    <m/>
    <s v="Con discapacidad"/>
    <s v="Mestizo"/>
    <s v="LA UNION"/>
    <s v="BARRIO VILLA MERCEDES"/>
    <n v="3113373605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5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Beneficiario"/>
    <s v="AC"/>
    <m/>
    <s v="CC"/>
    <n v="27298432"/>
    <s v="CC27298432"/>
    <s v="MARYORY"/>
    <s v="NONE "/>
    <s v="BASTIDAS"/>
    <s v="GAMBOA"/>
    <d v="1971-12-15T00:00:00"/>
    <n v="49"/>
    <n v="5"/>
    <s v="Adultez"/>
    <s v="Ninguno"/>
    <s v="Ninguno"/>
    <s v="Ninguno"/>
    <s v="Estudios Universitarios"/>
    <s v="Beneficiario"/>
    <m/>
    <s v="Con discapacidad"/>
    <s v="Mestizo"/>
    <s v="LA UNION"/>
    <s v="BARRIO LAS AMERICAS"/>
    <n v="3206151928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421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5680"/>
    <s v="CC27295680"/>
    <s v="MIRIAM"/>
    <s v="ESPERANZA"/>
    <s v="ROSERO"/>
    <s v="ARCOS"/>
    <d v="1958-12-26T00:00:00"/>
    <n v="62"/>
    <n v="6"/>
    <s v="Persona mayor"/>
    <s v="Ninguno"/>
    <s v="Ninguno"/>
    <s v="Ninguno"/>
    <s v="Estudios Universitarios"/>
    <s v="Cotizante docente"/>
    <m/>
    <s v="Con discapacidad"/>
    <s v="Mestizo"/>
    <s v="LA UNION"/>
    <s v="BARRIO CARLOS LLERAS"/>
    <n v="3117202565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1T00:00:00"/>
    <n v="548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6464"/>
    <s v="CC27296464"/>
    <s v="MIRTHA"/>
    <s v="OFIR"/>
    <s v="LOPEZ"/>
    <s v="RIVAS"/>
    <d v="1963-04-29T00:00:00"/>
    <n v="58"/>
    <n v="5"/>
    <s v="Adultez"/>
    <s v="Ninguno"/>
    <s v="Ninguno"/>
    <s v="Ninguno"/>
    <s v="Estudios Universitarios"/>
    <s v="Cotizante docente"/>
    <m/>
    <s v="Con discapacidad"/>
    <s v="Mestizo"/>
    <s v="LA UNION"/>
    <s v="BARRIO SAN ANTONIO"/>
    <n v="3206732288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4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5336677"/>
    <s v="CC5336677"/>
    <s v="HOLMAN"/>
    <s v="JESUS"/>
    <s v="MARTINEZ"/>
    <s v="SALCEDO"/>
    <d v="1953-08-05T00:00:00"/>
    <n v="68"/>
    <n v="6"/>
    <s v="Persona mayor"/>
    <s v="Ninguno"/>
    <s v="Ninguno"/>
    <s v="Ninguno"/>
    <s v="Estudios Universitarios"/>
    <s v="Cotizante docente"/>
    <m/>
    <s v="Con discapacidad"/>
    <s v="Mestizo"/>
    <s v="LA UNION"/>
    <s v="BARRO VILLA CATALINA"/>
    <n v="3216400392"/>
    <s v="Urbana"/>
    <m/>
    <x v="0"/>
    <x v="12"/>
    <s v="NARIÑO"/>
    <x v="12"/>
    <x v="12"/>
    <x v="12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00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59740006"/>
    <s v="CC59740006"/>
    <s v="ZOILA"/>
    <s v="INES"/>
    <s v="SOLARTE "/>
    <s v="ARAUJO"/>
    <d v="1961-09-12T00:00:00"/>
    <n v="60"/>
    <n v="6"/>
    <s v="Persona mayor"/>
    <s v="Ninguno"/>
    <s v="Ninguno"/>
    <s v="Ninguno"/>
    <s v="Estudios Universitarios"/>
    <s v="Cotizante docente"/>
    <m/>
    <s v="Con discapacidad"/>
    <s v="Mestizo"/>
    <s v="LA UNION"/>
    <s v="BARRIO CARLOS LLERAS"/>
    <n v="3122375754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4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4"/>
    <s v="52694 - San Pedro De Cartago"/>
    <s v="1,53682349401767"/>
    <s v="-77,1014032491306"/>
    <s v="Cotizante docente"/>
    <s v="AC"/>
    <m/>
    <s v="CC"/>
    <n v="27115210"/>
    <s v="CC27115210"/>
    <s v="ALICIA"/>
    <s v="AMILBIA"/>
    <s v="VIVEROS"/>
    <s v="DELGADO"/>
    <d v="1967-03-12T00:00:00"/>
    <n v="54"/>
    <n v="5"/>
    <s v="Adultez"/>
    <s v="Ninguno"/>
    <s v="Ninguno"/>
    <s v="Ninguno"/>
    <s v="Estudios Universitarios"/>
    <s v="Cotizante docente"/>
    <m/>
    <s v="Con discapacidad"/>
    <s v="Mestizo"/>
    <s v="CARTAGO"/>
    <s v="VEREDA YANANGONA"/>
    <n v="3174266599"/>
    <s v="Rural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7593"/>
    <s v="CC27297593"/>
    <s v="ADIELA"/>
    <s v="ELOISA"/>
    <s v="RIVAS"/>
    <s v="ERAZO"/>
    <d v="1969-01-25T00:00:00"/>
    <n v="52"/>
    <n v="5"/>
    <s v="Adultez"/>
    <s v="Ninguno"/>
    <s v="Ninguno"/>
    <s v="Ninguno"/>
    <s v="Estudios Universitarios"/>
    <s v="Cotizante docente"/>
    <m/>
    <s v="Con discapacidad"/>
    <s v="Mestizo"/>
    <s v="LA UNION"/>
    <s v="BARRIO VILLA CATALINA"/>
    <n v="3146657272"/>
    <s v="Urbana"/>
    <m/>
    <x v="0"/>
    <x v="7"/>
    <s v="NARIÑO"/>
    <x v="7"/>
    <x v="7"/>
    <x v="7"/>
    <m/>
    <m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5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87"/>
    <s v="52687 - San Lorenzo"/>
    <s v="1,54213958237922"/>
    <s v="-77,2187269253207"/>
    <s v="Beneficiario"/>
    <s v="AC"/>
    <m/>
    <s v="CC"/>
    <n v="15811137"/>
    <s v="CC15811137"/>
    <s v="JAMES"/>
    <s v="NONE "/>
    <s v="MARTINEZ"/>
    <s v="MUTIZ"/>
    <d v="1957-05-10T00:00:00"/>
    <n v="64"/>
    <n v="6"/>
    <s v="Persona mayor"/>
    <s v="Ninguno"/>
    <s v="Ninguno"/>
    <s v="Ninguno"/>
    <s v="Bachillerato Incompleto"/>
    <s v="Beneficiario"/>
    <m/>
    <s v="Con discapacidad"/>
    <s v="Mestizo"/>
    <s v="SAN LORENZO"/>
    <s v="CORREGUIMIENTO DEL CARMEN"/>
    <n v="3117585624"/>
    <s v="Rural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98195217"/>
    <s v="CC98195217"/>
    <s v="CARLOS"/>
    <s v="HENRRY"/>
    <s v="CARDENAS"/>
    <s v="ERAZO"/>
    <d v="1962-09-02T00:00:00"/>
    <n v="59"/>
    <n v="5"/>
    <s v="Adultez"/>
    <s v="Ninguno"/>
    <s v="Desplazamiento"/>
    <s v="Amenaza"/>
    <s v="Estudios Universitarios"/>
    <s v="Cotizante docente"/>
    <m/>
    <s v="Con discapacidad"/>
    <s v="Mestizo"/>
    <s v="LA UNION"/>
    <s v="BARRIO SAN FERNANDO"/>
    <n v="3218797698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75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Sustituto Pensional"/>
    <s v="AC"/>
    <m/>
    <s v="CC"/>
    <n v="27294311"/>
    <s v="CC27294311"/>
    <s v="MIXIDA"/>
    <s v="MARIA"/>
    <s v="MUÑOZ"/>
    <s v="DE CORDOBA"/>
    <d v="1951-10-12T00:00:00"/>
    <n v="70"/>
    <n v="6"/>
    <s v="Persona mayor"/>
    <s v="Ninguno"/>
    <s v="Ninguno"/>
    <s v="Ninguno"/>
    <s v="Bachillerato Incompleto"/>
    <s v="Sustituto Pensional"/>
    <m/>
    <s v="Con discapacidad"/>
    <s v="Mestizo"/>
    <s v="LA UNION"/>
    <s v="BARRIO SUCRE"/>
    <n v="3113356826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7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15811991"/>
    <s v="CC15811991"/>
    <s v="HEBBEL"/>
    <s v="NONE "/>
    <s v="DAZA"/>
    <s v="PARDO"/>
    <d v="1965-04-06T00:00:00"/>
    <n v="56"/>
    <n v="5"/>
    <s v="Adultez"/>
    <s v="Ninguno"/>
    <s v="Ninguno"/>
    <s v="Ninguno"/>
    <s v="Estudios Universitarios"/>
    <s v="Cotizante docente"/>
    <m/>
    <s v="Con discapacidad"/>
    <s v="Mestizo"/>
    <s v="LA UNION"/>
    <s v="BARRIO SAN ANTONIO"/>
    <n v="3147390049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2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13058641"/>
    <s v="CC13058641"/>
    <s v="JOSE"/>
    <s v="ABRAHAM"/>
    <s v="CHAUCANES"/>
    <s v="JACOME"/>
    <d v="1946-01-05T00:00:00"/>
    <n v="75"/>
    <n v="6"/>
    <s v="Persona mayor"/>
    <s v="Ninguno"/>
    <s v="Ninguno"/>
    <s v="Ninguno"/>
    <s v="Estudios Universitarios"/>
    <s v="Cotizante docente"/>
    <m/>
    <s v="Con discapacidad"/>
    <s v="Mestizo"/>
    <s v="LA UNION"/>
    <s v="BARRIO VILLAMERCEDES"/>
    <n v="3187351976"/>
    <s v="Urbana"/>
    <m/>
    <x v="0"/>
    <x v="10"/>
    <s v="NARIÑO"/>
    <x v="10"/>
    <x v="10"/>
    <x v="10"/>
    <m/>
    <m/>
    <m/>
    <m/>
    <s v="Hipertension esencial (primaria)"/>
    <s v="Medicamento"/>
    <n v="1"/>
    <s v="19978181-38"/>
    <s v="PROPRANOLOL 40 MG TABLETAS"/>
    <d v="2022-02-21T00:00:00"/>
    <n v="12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30708158"/>
    <s v="CC30708158"/>
    <s v="CECILIA"/>
    <s v="ISABEL"/>
    <s v="HIDALGO"/>
    <s v="ARTEAGA"/>
    <d v="1956-04-04T00:00:00"/>
    <n v="65"/>
    <n v="6"/>
    <s v="Persona mayor"/>
    <s v="Ninguno"/>
    <s v="Ninguno"/>
    <s v="Ninguno"/>
    <s v="Estudios Universitarios"/>
    <s v="Cotizante docente"/>
    <m/>
    <s v="Con discapacidad"/>
    <s v="Mestizo"/>
    <s v="LA UNION"/>
    <s v="BARRIO VILLAMERCEDES"/>
    <n v="3187351976"/>
    <s v="Urbana"/>
    <m/>
    <x v="0"/>
    <x v="15"/>
    <s v="NARIÑO"/>
    <x v="15"/>
    <x v="15"/>
    <x v="15"/>
    <m/>
    <m/>
    <m/>
    <m/>
    <s v="Hipertension esencial (primaria)"/>
    <s v="Procedimiento"/>
    <n v="1"/>
    <n v="1890108"/>
    <s v="ATENCION ( VISITA ) DOMICILIARIA - POR PSICOLOGIA"/>
    <d v="2022-02-10T00:00:00"/>
    <n v="149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5314348"/>
    <s v="CC5314348"/>
    <s v="NELSON"/>
    <s v="NORBERTO"/>
    <s v="ALVAREZ"/>
    <s v="NOAP"/>
    <d v="1957-10-06T00:00:00"/>
    <n v="64"/>
    <n v="6"/>
    <s v="Persona mayor"/>
    <s v="Ninguno"/>
    <s v="Ninguno"/>
    <s v="Ninguno"/>
    <s v="Estudios Universitarios"/>
    <s v="Cotizante docente"/>
    <m/>
    <s v="Con discapacidad"/>
    <s v="Mestizo"/>
    <s v="PASTO"/>
    <s v="BARRIO BACHEU"/>
    <n v="3217469706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7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12962130"/>
    <s v="CC12962130"/>
    <s v="LUIS "/>
    <s v="FERNANDO"/>
    <s v="ACOSTA"/>
    <s v="NARVAEZ"/>
    <d v="1957-07-04T00:00:00"/>
    <n v="64"/>
    <n v="6"/>
    <s v="Persona mayor"/>
    <s v="Ninguno"/>
    <s v="Ninguno"/>
    <s v="Ninguno"/>
    <s v="Estudios Universitarios"/>
    <s v="Cotizante docente"/>
    <m/>
    <s v="Con discapacidad"/>
    <s v="Mestizo"/>
    <s v="LA UNION"/>
    <s v="BARRIO CARLOS LLERAS"/>
    <n v="3113188176"/>
    <s v="Urbana"/>
    <m/>
    <x v="0"/>
    <x v="14"/>
    <s v="NARIÑO"/>
    <x v="14"/>
    <x v="14"/>
    <x v="14"/>
    <m/>
    <m/>
    <m/>
    <m/>
    <s v="Hipertension esencial (primaria)"/>
    <s v="Medicamento"/>
    <n v="1"/>
    <s v="34162-07"/>
    <s v="HIDROCLOROTIAZIDA 25 MG"/>
    <d v="2022-02-08T00:00:00"/>
    <n v="18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4391"/>
    <s v="CC27294391"/>
    <s v="ROSA"/>
    <s v="VICTORIA"/>
    <s v="GOMEZ"/>
    <s v="CASTILLO"/>
    <d v="1952-02-22T00:00:00"/>
    <n v="69"/>
    <n v="6"/>
    <s v="Persona mayor"/>
    <s v="Ninguno"/>
    <s v="Ninguno"/>
    <s v="Ninguno"/>
    <s v="Estudios Universitarios"/>
    <s v="Cotizante docente"/>
    <m/>
    <s v="Con discapacidad"/>
    <s v="Mestizo"/>
    <s v="LA UNION"/>
    <s v="BARRIO NIÑO DIOS "/>
    <n v="3122913930"/>
    <s v="Urbana"/>
    <m/>
    <x v="0"/>
    <x v="14"/>
    <s v="NARIÑO"/>
    <x v="14"/>
    <x v="14"/>
    <x v="14"/>
    <m/>
    <m/>
    <m/>
    <m/>
    <s v="Hipertension esencial (primaria)"/>
    <s v="Medicamento"/>
    <n v="1"/>
    <s v="55894-14"/>
    <s v="AMLODIPINO TABLETAS POR 10 MG"/>
    <d v="2022-02-08T00:00:00"/>
    <n v="210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12998368"/>
    <s v="CC12998368"/>
    <s v="GUSTAVO"/>
    <s v="ARMANDO"/>
    <s v="NOGUERA"/>
    <s v="ORTEGA"/>
    <d v="1970-05-05T00:00:00"/>
    <n v="51"/>
    <n v="5"/>
    <s v="Adultez"/>
    <s v="Ninguno"/>
    <s v="Ninguno"/>
    <s v="Ninguno"/>
    <s v="Estudios Universitarios"/>
    <s v="Cotizante docente"/>
    <m/>
    <s v="Con discapacidad"/>
    <s v="Mestizo"/>
    <s v="LA UNION"/>
    <s v=" BARRIO ALTOS DE SAN RAFAEL"/>
    <n v="3166222770"/>
    <s v="Urbana"/>
    <m/>
    <x v="0"/>
    <x v="7"/>
    <s v="NARIÑO"/>
    <x v="7"/>
    <x v="7"/>
    <x v="7"/>
    <m/>
    <m/>
    <m/>
    <m/>
    <s v="Hipertension esencial (primaria)"/>
    <s v="Procedimiento"/>
    <n v="1"/>
    <n v="1903856"/>
    <s v="NITROGENO UREICO"/>
    <d v="2022-02-07T00:00:00"/>
    <n v="246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15814863"/>
    <s v="CC15814863"/>
    <s v="JOSE"/>
    <s v="AZAEL"/>
    <s v="ALARCON "/>
    <s v="ERAZO"/>
    <d v="1976-08-05T00:00:00"/>
    <n v="45"/>
    <n v="5"/>
    <s v="Adultez"/>
    <s v="Ninguno"/>
    <s v="Desplazamiento"/>
    <s v="Desplazamiento forzado"/>
    <s v="Estudios Universitarios"/>
    <s v="Cotizante docente"/>
    <m/>
    <s v="Con discapacidad"/>
    <s v="Mestizo"/>
    <s v="LA UNION"/>
    <s v="VEREDA PALO VERDE "/>
    <n v="3116040014"/>
    <s v="Rural"/>
    <m/>
    <x v="0"/>
    <x v="7"/>
    <s v="NARIÑO"/>
    <x v="7"/>
    <x v="7"/>
    <x v="7"/>
    <m/>
    <m/>
    <m/>
    <m/>
    <s v="Hipertension esencial (primaria)"/>
    <s v="Procedimiento"/>
    <n v="1"/>
    <n v="1903823"/>
    <s v="CREATININA DEPURACION"/>
    <d v="2022-02-07T00:00:00"/>
    <n v="333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Beneficiario"/>
    <s v="AC"/>
    <m/>
    <s v="CC"/>
    <n v="27294407"/>
    <s v="CC27294407"/>
    <s v="ZORAIDA"/>
    <s v="NONE "/>
    <s v="ROSERO"/>
    <s v="NOAP"/>
    <d v="1951-05-18T00:00:00"/>
    <n v="70"/>
    <n v="6"/>
    <s v="Persona mayor"/>
    <s v="Ninguno"/>
    <s v="Ninguno"/>
    <s v="Ninguno"/>
    <s v="Estudios Primarios"/>
    <s v="Beneficiario"/>
    <m/>
    <s v="Con discapacidad"/>
    <s v="Mestizo"/>
    <s v="LA UNION"/>
    <s v="BARRIO CARLOS LLERAS"/>
    <n v="3154937326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0T00:00:00"/>
    <n v="444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6808"/>
    <s v="CC27296808"/>
    <s v="ROSALBA"/>
    <s v="NONE "/>
    <s v="TORREZ"/>
    <s v="CASTILLO"/>
    <d v="1965-12-25T00:00:00"/>
    <n v="55"/>
    <n v="5"/>
    <s v="Adultez"/>
    <s v="Ninguno"/>
    <s v="Ninguno"/>
    <s v="Ninguno"/>
    <s v="Estudios Universitarios"/>
    <s v="Cotizante docente"/>
    <m/>
    <s v="Con discapacidad"/>
    <s v="Mestizo"/>
    <s v="LA UNION"/>
    <s v="BARRIO INMACULADA"/>
    <n v="3137715027"/>
    <s v="Urbana"/>
    <m/>
    <x v="0"/>
    <x v="7"/>
    <s v="NARIÑO"/>
    <x v="7"/>
    <x v="7"/>
    <x v="7"/>
    <m/>
    <m/>
    <m/>
    <m/>
    <s v="Hipertension esencial (primaria)"/>
    <s v="Procedimiento"/>
    <n v="1"/>
    <n v="1903859"/>
    <s v="POTASIO EN SUERO U OTROS FLUIDOS"/>
    <d v="2022-02-07T00:00:00"/>
    <n v="628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4"/>
    <s v="52694 - San Pedro De Cartago"/>
    <s v="1,53682349401767"/>
    <s v="-77,1014032491306"/>
    <s v="Cotizante docente"/>
    <s v="AC"/>
    <m/>
    <s v="CC"/>
    <n v="15811865"/>
    <s v="CC15811865"/>
    <s v="GULLERMO"/>
    <s v="NONE "/>
    <s v="VELASCO"/>
    <s v="CERON"/>
    <d v="1962-02-02T00:00:00"/>
    <n v="59"/>
    <n v="5"/>
    <s v="Adultez"/>
    <s v="Ninguno"/>
    <s v="Ninguno"/>
    <s v="Ninguno"/>
    <s v="Estudios Universitarios"/>
    <s v="Cotizante docente"/>
    <m/>
    <s v="Con discapacidad"/>
    <s v="Mestizo"/>
    <s v="SAN PEDRO DE CARTAGO"/>
    <s v="BARRIO EL CARMELO"/>
    <n v="3164160147"/>
    <s v="Urbana"/>
    <m/>
    <x v="0"/>
    <x v="7"/>
    <s v="NARIÑO"/>
    <x v="7"/>
    <x v="7"/>
    <x v="7"/>
    <m/>
    <m/>
    <m/>
    <m/>
    <s v="Hipertension esencial (primaria)"/>
    <s v="Procedimiento"/>
    <n v="1"/>
    <n v="1904902"/>
    <s v="HORMONA ESTIMULANTE DEL TIROIDES"/>
    <d v="2022-02-07T00:00:00"/>
    <n v="82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15813526"/>
    <s v="CC15813526"/>
    <s v="ALVARO"/>
    <s v="NONE "/>
    <s v="BOLAÑOS"/>
    <s v="TAPIA"/>
    <d v="1969-09-01T00:00:00"/>
    <n v="52"/>
    <n v="5"/>
    <s v="Adultez"/>
    <s v="Ninguno"/>
    <s v="Ninguno"/>
    <s v="Ninguno"/>
    <s v="Estudios Universitarios"/>
    <s v="Cotizante docente"/>
    <m/>
    <s v="Con discapacidad"/>
    <s v="Mestizo"/>
    <s v="LA UNION"/>
    <s v="LA UNION"/>
    <n v="3102188427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83"/>
    <s v="52083 - Belén"/>
    <s v="1,59076428187342"/>
    <s v="-77,0428952552461"/>
    <s v="Cotizante docente"/>
    <s v="AC"/>
    <m/>
    <s v="CC"/>
    <n v="27278993"/>
    <s v="CC27278993"/>
    <s v="FANNY"/>
    <s v="DE JESUS"/>
    <s v="DAZA"/>
    <s v="BRAVO"/>
    <d v="1969-06-13T00:00:00"/>
    <n v="52"/>
    <n v="5"/>
    <s v="Adultez"/>
    <s v="Ninguno"/>
    <s v="Ninguno"/>
    <s v="Ninguno"/>
    <s v="Estudios Universitarios"/>
    <s v="Cotizante docente"/>
    <m/>
    <s v="Con discapacidad"/>
    <s v="Mestizo"/>
    <s v="BELEN"/>
    <s v="SANTA ROSA"/>
    <n v="3137680171"/>
    <s v="Rural"/>
    <m/>
    <x v="0"/>
    <x v="9"/>
    <s v="NARIÑO"/>
    <x v="9"/>
    <x v="9"/>
    <x v="9"/>
    <m/>
    <m/>
    <m/>
    <m/>
    <s v="Hipertension esencial (primaria)"/>
    <s v="Medicamento"/>
    <n v="1"/>
    <s v="35662-18"/>
    <s v="ACIDO FOLICO TABLETAS 1 MG."/>
    <d v="2022-02-11T00:00:00"/>
    <n v="3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59705907"/>
    <s v="CC59705907"/>
    <s v="MARIA"/>
    <s v="ARACELI"/>
    <s v="VIVEROS"/>
    <s v="CERON"/>
    <d v="1977-02-16T00:00:00"/>
    <n v="44"/>
    <n v="5"/>
    <s v="Adultez"/>
    <s v="Ninguno"/>
    <s v="Desplazamiento"/>
    <s v="Desplazamiento forzado"/>
    <s v="Estudios Universitarios"/>
    <s v="Cotizante docente"/>
    <m/>
    <s v="Con discapacidad"/>
    <s v="Mestizo"/>
    <s v="LA UNION"/>
    <s v="LA UNION"/>
    <n v="3232860150"/>
    <s v="Urbana"/>
    <m/>
    <x v="0"/>
    <x v="9"/>
    <s v="NARIÑO"/>
    <x v="9"/>
    <x v="9"/>
    <x v="9"/>
    <m/>
    <m/>
    <m/>
    <m/>
    <s v="Hipertension esencial (primaria)"/>
    <s v="Medicamento"/>
    <n v="1"/>
    <s v="19942545-01"/>
    <s v="CALCITRIOL 0.5 MCG"/>
    <d v="2022-02-11T00:00:00"/>
    <n v="45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6596"/>
    <s v="CC27296596"/>
    <s v="MARLY"/>
    <s v="NUBIA"/>
    <s v="DELGADO"/>
    <s v="MARTINEZ"/>
    <d v="1963-12-25T00:00:00"/>
    <n v="57"/>
    <n v="5"/>
    <s v="Adultez"/>
    <s v="Ninguno"/>
    <s v="Ninguno"/>
    <s v="Ninguno"/>
    <s v="Estudios Universitarios"/>
    <s v="Cotizante docente"/>
    <m/>
    <s v="Con discapacidad"/>
    <s v="Mestizo"/>
    <s v="LA UNION "/>
    <s v="BARRIO CARLOS LLERAS"/>
    <n v="3123082038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7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docente"/>
    <s v="AC"/>
    <m/>
    <s v="CC"/>
    <n v="27294684"/>
    <s v="CC27294684"/>
    <s v="ZITA"/>
    <s v="BLANCA"/>
    <s v="RODRIGUEZ"/>
    <s v="ORTIZ"/>
    <d v="1953-07-29T00:00:00"/>
    <n v="68"/>
    <n v="6"/>
    <s v="Persona mayor"/>
    <s v="Ninguno"/>
    <s v="Ninguno"/>
    <s v="Ninguno"/>
    <s v="Estudios Universitarios"/>
    <s v="Cotizante docente"/>
    <m/>
    <s v="Con discapacidad"/>
    <s v="Mestizo"/>
    <s v="LA UNION"/>
    <s v="BARRIO CARLOS LLERAS"/>
    <n v="3113758848"/>
    <s v="Urbana"/>
    <m/>
    <x v="0"/>
    <x v="8"/>
    <s v="NARIÑO"/>
    <x v="8"/>
    <x v="8"/>
    <x v="8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7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Cotizante Pensionado"/>
    <s v="AC"/>
    <m/>
    <s v="CC"/>
    <n v="27293871"/>
    <s v="CC27293871"/>
    <s v="HERMILDA"/>
    <s v="JANINA"/>
    <s v="MARTINEZ"/>
    <s v="TORO"/>
    <d v="1949-01-04T00:00:00"/>
    <n v="72"/>
    <n v="6"/>
    <s v="Persona mayor"/>
    <s v="Ninguno"/>
    <s v="Ninguno"/>
    <s v="Ninguno"/>
    <s v="Estudios Universitarios"/>
    <s v="Cotizante Pensionado"/>
    <m/>
    <s v="Con discapacidad"/>
    <s v="Mestizo"/>
    <s v="LA UNION"/>
    <s v="LA UNION"/>
    <n v="3117339016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8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Beneficiario"/>
    <s v="AC"/>
    <m/>
    <s v="CC"/>
    <n v="37040030"/>
    <s v="CC37040030"/>
    <s v="MARITZA"/>
    <s v="NONE "/>
    <s v="MONCAYO"/>
    <s v="LASSO"/>
    <d v="1958-12-12T00:00:00"/>
    <n v="62"/>
    <n v="6"/>
    <s v="Persona mayor"/>
    <s v="Ninguno"/>
    <s v="Ninguno"/>
    <s v="Ninguno"/>
    <s v="Estudios Secundarios"/>
    <s v="Beneficiario"/>
    <m/>
    <s v="Con discapacidad"/>
    <s v="Mestizo"/>
    <s v="LA UNION"/>
    <s v="CORREGIMIENTO LA CALDERA "/>
    <n v="3146025354"/>
    <s v="Rural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399"/>
    <s v="52399 - La Union"/>
    <s v="1,61969737594535"/>
    <s v="-77,14284621778"/>
    <s v="Beneficiario"/>
    <s v="AC"/>
    <m/>
    <s v="CC"/>
    <n v="27118709"/>
    <s v="CC27118709"/>
    <s v="MERCEDES"/>
    <s v="NONE "/>
    <s v="ESPAÑA "/>
    <s v="GRIJALBA"/>
    <d v="1931-12-31T00:00:00"/>
    <n v="89"/>
    <n v="6"/>
    <s v="Persona mayor"/>
    <s v="Ninguno"/>
    <s v="Ninguno"/>
    <s v="Ninguno"/>
    <s v="Estudios Primarios"/>
    <s v="Beneficiario"/>
    <m/>
    <s v="Con discapacidad"/>
    <s v="Mestizo"/>
    <s v="LA UNION"/>
    <s v="BARRIO LA CAPILLA"/>
    <n v="3117330824"/>
    <s v="Urbana"/>
    <m/>
    <x v="0"/>
    <x v="12"/>
    <s v="NARIÑO"/>
    <x v="12"/>
    <x v="12"/>
    <x v="12"/>
    <m/>
    <m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102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90"/>
    <s v="52490 - Olaya Herrera"/>
    <s v="2,28989293390596"/>
    <s v="-78,2947162276316"/>
    <s v="Cotizante docente"/>
    <s v="AC"/>
    <m/>
    <s v="CC"/>
    <n v="94442053"/>
    <s v="CC94442053"/>
    <s v="ELPIDIO "/>
    <s v="SOCRATES"/>
    <s v="MINOTA"/>
    <s v="CALZADA"/>
    <d v="1978-02-05T00:00:00"/>
    <n v="43"/>
    <n v="5"/>
    <s v="Adultez"/>
    <s v="Ninguno"/>
    <s v="Ninguno"/>
    <s v="Ninguno"/>
    <s v="Estudios Universitarios"/>
    <s v="Cotizante docente"/>
    <m/>
    <s v="Con discapacidad"/>
    <s v="Afrodescendiente"/>
    <s v="OLAYA HERERA "/>
    <s v="ESPERANZA 2"/>
    <n v="3167184042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114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90"/>
    <s v="52490 - Olaya Herrera"/>
    <s v="2,28989293390596"/>
    <s v="-78,2947162276316"/>
    <s v="Cotizante docente"/>
    <s v="AC"/>
    <m/>
    <s v="CC"/>
    <n v="12795378"/>
    <s v="CC12795378"/>
    <s v="MIGUEL"/>
    <s v="TIMOTEO "/>
    <s v="SALAZAR"/>
    <s v="CORTES "/>
    <d v="1957-05-08T00:00:00"/>
    <n v="64"/>
    <n v="6"/>
    <s v="Persona mayor"/>
    <s v="Ninguno"/>
    <s v="Desplazamiento"/>
    <s v="Desplazamiento forzado"/>
    <s v="Otro"/>
    <s v="Cotizante docente"/>
    <m/>
    <s v="Con discapacidad"/>
    <s v="Afrodescendiente"/>
    <s v="OLAYA HERERA "/>
    <s v="B/EL NATAL "/>
    <n v="3165521431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14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90"/>
    <s v="52490 - Olaya Herrera"/>
    <s v="2,28989293390596"/>
    <s v="-78,2947162276316"/>
    <s v="Cotizante docente"/>
    <s v="AC"/>
    <m/>
    <s v="CC"/>
    <n v="36810096"/>
    <s v="CC36810096"/>
    <s v="MARIA "/>
    <s v="NA"/>
    <s v="PERLAZA "/>
    <s v="OROBIO"/>
    <d v="1962-10-22T00:00:00"/>
    <n v="59"/>
    <n v="5"/>
    <s v="Adultez"/>
    <s v="Ninguno"/>
    <s v="Ninguno"/>
    <s v="Ninguno"/>
    <s v="Estudios Secundarios"/>
    <s v="Cotizante docente"/>
    <m/>
    <s v="Con discapacidad"/>
    <s v="Afrodescendiente"/>
    <s v="OLAYA HERERA "/>
    <s v="B/PROGRESO"/>
    <n v="3112036999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74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90"/>
    <s v="52490 - Olaya Herrera"/>
    <s v="2,28989293390596"/>
    <s v="-78,2947162276316"/>
    <s v="Cotizante docente"/>
    <s v="AC"/>
    <m/>
    <s v="CC"/>
    <n v="36810343"/>
    <s v="CC36810343"/>
    <s v="EMERITA "/>
    <s v="NA"/>
    <s v="VALLECILLA "/>
    <s v="SANCHEZ "/>
    <d v="1966-03-22T00:00:00"/>
    <n v="55"/>
    <n v="5"/>
    <s v="Adultez"/>
    <s v="Ninguno"/>
    <s v="Ninguno"/>
    <s v="Ninguno"/>
    <s v="Estudios Universitarios"/>
    <s v="Cotizante docente"/>
    <m/>
    <s v="Con discapacidad"/>
    <s v="Afrodescendiente"/>
    <s v="OLAYA HERERA "/>
    <s v="B/SAN MARTIN 1"/>
    <n v="3185351275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27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docente"/>
    <s v="AC"/>
    <m/>
    <s v="CC"/>
    <n v="87550223"/>
    <s v="CC87550223"/>
    <s v="GERMAN "/>
    <s v="ENRIQUE"/>
    <s v="BURBANO"/>
    <s v="ARAUJO"/>
    <d v="1964-01-07T00:00:00"/>
    <n v="57"/>
    <n v="5"/>
    <s v="Adultez"/>
    <s v="Ninguno"/>
    <s v="Ninguno"/>
    <s v="Ninguno"/>
    <s v="Estudios Universitarios"/>
    <s v="Cotizante docente"/>
    <m/>
    <s v="Con discapacidad"/>
    <s v="Mestizo"/>
    <s v="RICAURTE"/>
    <s v="BARRIO AV LOS ESTUDIANTES"/>
    <n v="3168017738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7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30706923"/>
    <s v="CC30706923"/>
    <s v="MARY"/>
    <s v="LUCY "/>
    <s v="ALVAREZ"/>
    <s v="NOAP"/>
    <d v="1953-12-02T00:00:00"/>
    <n v="68"/>
    <n v="6"/>
    <s v="Persona mayor"/>
    <s v="Ninguno"/>
    <s v="Desplazamiento"/>
    <s v="Desplazamiento forzado"/>
    <s v="Estudios Universitarios"/>
    <s v="Cotizante docente"/>
    <m/>
    <s v="Con discapacidad"/>
    <s v="Mestizo"/>
    <s v="BARBACOAS"/>
    <s v="CORREGIMIENTO DE ALTAQUER"/>
    <n v="3233656534"/>
    <s v="Rural"/>
    <m/>
    <x v="0"/>
    <x v="15"/>
    <s v="NARIÑO"/>
    <x v="15"/>
    <x v="15"/>
    <x v="15"/>
    <m/>
    <m/>
    <m/>
    <m/>
    <s v="Hipertension esencial (primaria)"/>
    <s v="Medicamento"/>
    <n v="1"/>
    <s v="19942545-01"/>
    <s v="CALCITRIOL 0.5 MCG"/>
    <d v="2022-02-11T00:00:00"/>
    <n v="3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87550456"/>
    <s v="CC87550456"/>
    <s v="JORGE "/>
    <s v="ALBERTO"/>
    <s v="VELASCO"/>
    <s v="FAJARDO"/>
    <d v="1967-01-22T00:00:00"/>
    <n v="54"/>
    <n v="5"/>
    <s v="Adultez"/>
    <s v="Ninguno"/>
    <s v="Desplazamiento"/>
    <s v="Lesiones Personales Psicologicas"/>
    <s v="Estudios Universitarios"/>
    <s v="Cotizante docente"/>
    <m/>
    <s v="Con discapacidad"/>
    <s v="Mestizo"/>
    <s v="BARBACOAS"/>
    <s v="VEREDA ALTAQUER"/>
    <n v="3122690491"/>
    <s v="Rural"/>
    <m/>
    <x v="0"/>
    <x v="9"/>
    <s v="NARIÑO"/>
    <x v="9"/>
    <x v="9"/>
    <x v="9"/>
    <m/>
    <m/>
    <m/>
    <m/>
    <s v="Hipertension esencial (primaria)"/>
    <s v="Procedimiento"/>
    <n v="1"/>
    <n v="1890301"/>
    <s v="CONSULTA DE CONTROL O DE SEGUIMIENTO POR MEDICINA GENERAL"/>
    <d v="2022-02-15T00:00:00"/>
    <n v="25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41182319"/>
    <s v="CC41182319"/>
    <s v="LORENY"/>
    <s v="DEL PILAR"/>
    <s v="CASTILLO"/>
    <s v="ORTIZ"/>
    <d v="1978-07-28T00:00:00"/>
    <n v="43"/>
    <n v="5"/>
    <s v="Adultez"/>
    <s v="Ninguno"/>
    <s v="Ninguno"/>
    <s v="Ninguno"/>
    <s v="Estudios Universitarios"/>
    <s v="Cotizante docente"/>
    <m/>
    <s v="Con discapacidad"/>
    <s v="Afrodescendiente"/>
    <s v="BARBACOAS"/>
    <s v="VEREDA EL PEJE"/>
    <n v="31282319000"/>
    <s v="Rural"/>
    <m/>
    <x v="0"/>
    <x v="9"/>
    <s v="NARIÑO"/>
    <x v="9"/>
    <x v="9"/>
    <x v="9"/>
    <m/>
    <m/>
    <m/>
    <m/>
    <s v="Hipertension esencial (primaria)"/>
    <s v="Medicamento"/>
    <n v="1"/>
    <s v="19932984-12"/>
    <s v="LOSARTAN 50 MG"/>
    <d v="2022-02-15T00:00:00"/>
    <n v="24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Cotizante Pensionado"/>
    <s v="AC"/>
    <m/>
    <s v="CC"/>
    <n v="5314321"/>
    <s v="CC5314321"/>
    <s v="HERNAN "/>
    <s v="ARTURO"/>
    <s v="CUACES"/>
    <s v="ORBES"/>
    <d v="1955-01-01T00:00:00"/>
    <n v="66"/>
    <n v="6"/>
    <s v="Persona mayor"/>
    <s v="Ninguno"/>
    <s v="Ninguno"/>
    <s v="Ninguno"/>
    <s v="Estudios Universitarios"/>
    <s v="Cotizante Pensionado"/>
    <m/>
    <s v="Con discapacidad"/>
    <s v="Indígena"/>
    <s v="MALLAMA"/>
    <s v="VEREDA CHUCUNES"/>
    <n v="3206863670"/>
    <s v="Rural"/>
    <m/>
    <x v="0"/>
    <x v="9"/>
    <s v="NARIÑO"/>
    <x v="9"/>
    <x v="9"/>
    <x v="9"/>
    <m/>
    <m/>
    <m/>
    <m/>
    <s v="Hipertension esencial (primaria)"/>
    <s v="Medicamento"/>
    <n v="1"/>
    <s v="46783-01"/>
    <s v="AMLODIPINO 5 MG."/>
    <d v="2022-02-15T00:00:00"/>
    <n v="3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Cotizante docente"/>
    <s v="AC"/>
    <m/>
    <s v="CC"/>
    <n v="1865068"/>
    <s v="CC1865068"/>
    <s v="CARLOS "/>
    <s v="ERNESTO"/>
    <s v="REALPE"/>
    <s v="CUASPUD"/>
    <d v="1961-11-08T00:00:00"/>
    <n v="60"/>
    <n v="6"/>
    <s v="Persona mayor"/>
    <s v="Ninguno"/>
    <s v="Desplazamiento"/>
    <s v="Perdida de Bienes Muebles o Inmuebles"/>
    <s v="Estudios Universitarios"/>
    <s v="Cotizante docente"/>
    <m/>
    <s v="Con discapacidad"/>
    <s v="Indígena"/>
    <s v="MALLAMA"/>
    <s v="VEREDA SAN MIGUEL"/>
    <n v="3136535236"/>
    <s v="Rural"/>
    <m/>
    <x v="0"/>
    <x v="9"/>
    <s v="NARIÑO"/>
    <x v="9"/>
    <x v="9"/>
    <x v="9"/>
    <m/>
    <m/>
    <m/>
    <m/>
    <s v="Hipertension esencial (primaria)"/>
    <s v="Medicamento"/>
    <n v="1"/>
    <s v="20072968-06"/>
    <s v="HIDROCLOROTIAZIDA TABLETAS 25 MG"/>
    <d v="2022-02-15T00:00:00"/>
    <n v="33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Pensionado"/>
    <s v="AC"/>
    <m/>
    <s v="CC"/>
    <n v="27399238"/>
    <s v="CC27399238"/>
    <s v="SARA "/>
    <s v="CONCEPCION"/>
    <s v="MORAN "/>
    <s v="GUERRERO"/>
    <d v="1942-01-28T00:00:00"/>
    <n v="79"/>
    <n v="6"/>
    <s v="Persona mayor"/>
    <s v="Ninguno"/>
    <s v="Ninguno"/>
    <s v="Ninguno"/>
    <s v="Estudios Universitarios"/>
    <s v="Cotizante Pensionado"/>
    <m/>
    <s v="Con discapacidad"/>
    <s v="Mestizo"/>
    <s v="RICAURTE"/>
    <s v="BARRIO LA POLA"/>
    <n v="3146749560"/>
    <s v="Urbana"/>
    <m/>
    <x v="0"/>
    <x v="9"/>
    <s v="NARIÑO"/>
    <x v="9"/>
    <x v="9"/>
    <x v="9"/>
    <m/>
    <m/>
    <m/>
    <m/>
    <s v="Hipertension esencial (primaria)"/>
    <s v="Medicamento"/>
    <n v="1"/>
    <s v="20085383-15"/>
    <s v="ATORVASTATINATABLETASRECUBIERTASPOR 40 MG"/>
    <d v="2022-02-09T00:00:00"/>
    <n v="2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Beneficiario"/>
    <s v="AC"/>
    <m/>
    <s v="CC"/>
    <n v="5314191"/>
    <s v="CC5314191"/>
    <s v="PABLO"/>
    <s v="SALVADOR"/>
    <s v="ROSERO"/>
    <s v="ALVAREZ"/>
    <d v="1954-01-07T00:00:00"/>
    <n v="67"/>
    <n v="6"/>
    <s v="Persona mayor"/>
    <s v="Ninguno"/>
    <s v="Desplazamiento"/>
    <s v="Perdida de Bienes Muebles o Inmuebles"/>
    <s v="Estudios Primarios"/>
    <s v="Beneficiario"/>
    <m/>
    <s v="Con discapacidad"/>
    <s v="Mestizo"/>
    <s v="RICAURTE"/>
    <s v="BARRIO SANTANDER"/>
    <n v="3167597292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8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docente"/>
    <s v="AC"/>
    <m/>
    <s v="CC"/>
    <n v="27400628"/>
    <s v="CC27400628"/>
    <s v="MERCY "/>
    <s v="GENITH"/>
    <s v="ARIAS"/>
    <s v="MARTINEZ"/>
    <d v="1975-01-26T00:00:00"/>
    <n v="46"/>
    <n v="5"/>
    <s v="Adultez"/>
    <s v="Ninguno"/>
    <s v="Ninguno"/>
    <s v="Ninguno"/>
    <s v="Estudios Universitarios"/>
    <s v="Cotizante docente"/>
    <m/>
    <s v="Con discapacidad"/>
    <s v="Indígena"/>
    <s v="RICAURTE"/>
    <s v="BARRIO LA POLA"/>
    <n v="3163809294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4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docente"/>
    <s v="AC"/>
    <m/>
    <s v="CC"/>
    <n v="30719018"/>
    <s v="CC30719018"/>
    <s v="LUZ "/>
    <s v="STELLA "/>
    <s v="BURGOS"/>
    <s v="CARVAJAL"/>
    <d v="1960-03-13T00:00:00"/>
    <n v="61"/>
    <n v="6"/>
    <s v="Persona mayor"/>
    <s v="Ninguno"/>
    <s v="Ninguno"/>
    <s v="Ninguno"/>
    <s v="Estudios Universitarios"/>
    <s v="Cotizante docente"/>
    <m/>
    <s v="Con discapacidad"/>
    <s v="Mestizo"/>
    <s v="RICAURTE"/>
    <s v="BARRIO LAS PALMAS"/>
    <n v="3116276602"/>
    <s v="Urbana"/>
    <m/>
    <x v="0"/>
    <x v="9"/>
    <s v="NARIÑO"/>
    <x v="9"/>
    <x v="9"/>
    <x v="9"/>
    <m/>
    <m/>
    <m/>
    <m/>
    <s v="Hipertension esencial (primaria)"/>
    <s v="Procedimiento"/>
    <n v="1"/>
    <n v="1904904"/>
    <s v="HORMONA ESTIMULANTE DEL TIROIDES ULTRASENSIBLE"/>
    <d v="2022-02-04T00:00:00"/>
    <n v="24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Cotizante docente"/>
    <s v="AC"/>
    <m/>
    <s v="CC"/>
    <n v="98073151"/>
    <s v="CC98073151"/>
    <s v="JOSE "/>
    <s v="VIRGILIO "/>
    <s v="HUERTAS "/>
    <s v="CHAVES"/>
    <d v="1971-06-27T00:00:00"/>
    <n v="50"/>
    <n v="5"/>
    <s v="Adultez"/>
    <s v="Ninguno"/>
    <s v="Ninguno"/>
    <s v="Ninguno"/>
    <s v="Estudios Universitarios"/>
    <s v="Cotizante docente"/>
    <m/>
    <s v="Con discapacidad"/>
    <s v="Indígena"/>
    <s v="MALLAMA"/>
    <s v="VEREDA SAN MIGUEL"/>
    <n v="3122573233"/>
    <s v="Rural"/>
    <m/>
    <x v="0"/>
    <x v="9"/>
    <s v="NARIÑO"/>
    <x v="9"/>
    <x v="9"/>
    <x v="9"/>
    <m/>
    <m/>
    <m/>
    <m/>
    <s v="Hipertension esencial (primaria)"/>
    <s v="Procedimiento"/>
    <n v="1"/>
    <n v="1890301"/>
    <s v="CONSULTA DE CONTROL O DE SEGUIMIENTO POR MEDICINA GENERAL"/>
    <d v="2022-02-03T00:00:00"/>
    <n v="24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docente"/>
    <s v="AC"/>
    <m/>
    <s v="CC"/>
    <n v="79376272"/>
    <s v="CC79376272"/>
    <s v="SIMON"/>
    <s v="ATILANO"/>
    <s v="URBANO"/>
    <s v="GUALPAS"/>
    <d v="1961-11-18T00:00:00"/>
    <n v="60"/>
    <n v="6"/>
    <s v="Persona mayor"/>
    <s v="Ninguno"/>
    <s v="Desplazamiento"/>
    <s v="Desplazamiento forzado"/>
    <s v="Estudios Secundarios"/>
    <s v="Cotizante docente"/>
    <m/>
    <s v="Con discapacidad"/>
    <s v="Indígena"/>
    <s v="RICAURTE"/>
    <s v="RESGUARDO NULPE MEDIO"/>
    <n v="3207315898"/>
    <s v="Rural"/>
    <m/>
    <x v="0"/>
    <x v="7"/>
    <s v="NARIÑO"/>
    <x v="7"/>
    <x v="7"/>
    <x v="7"/>
    <m/>
    <m/>
    <m/>
    <m/>
    <s v="Hipertension esencial (primaria)"/>
    <s v="Medicamento"/>
    <n v="1"/>
    <s v="55895-06"/>
    <s v="AMLODIPINO TABLETAS 5 MG"/>
    <d v="2022-02-11T00:00:00"/>
    <n v="3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docente"/>
    <s v="AC"/>
    <m/>
    <s v="CC"/>
    <n v="87550062"/>
    <s v="CC87550062"/>
    <s v="ALVARO "/>
    <s v="SALVADOR"/>
    <s v="CARVAJAL"/>
    <s v="MENESES"/>
    <d v="1960-11-20T00:00:00"/>
    <n v="61"/>
    <n v="6"/>
    <s v="Persona mayor"/>
    <s v="Ninguno"/>
    <s v="Ninguno"/>
    <s v="Ninguno"/>
    <s v="Estudios Universitarios"/>
    <s v="Cotizante docente"/>
    <m/>
    <s v="Con discapacidad"/>
    <s v="Mestizo"/>
    <s v="RICAURTE"/>
    <s v="VEREDA CHAMBU"/>
    <n v="3113832386"/>
    <s v="Rural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9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Cotizante docente"/>
    <s v="AC"/>
    <m/>
    <s v="CC"/>
    <n v="30726008"/>
    <s v="CC30726008"/>
    <s v="GILMA"/>
    <s v="ALDENIS"/>
    <s v="MUÑOZ"/>
    <s v="IBARRA"/>
    <d v="1963-12-22T00:00:00"/>
    <n v="57"/>
    <n v="5"/>
    <s v="Adultez"/>
    <s v="Ninguno"/>
    <s v="Desplazamiento"/>
    <s v="Perdida de Bienes Muebles o Inmuebles"/>
    <s v="Estudios Universitarios"/>
    <s v="Cotizante docente"/>
    <m/>
    <s v="Con discapacidad"/>
    <s v="Mestizo"/>
    <s v="MALLAMA"/>
    <s v="VEREDA CHUCUNES"/>
    <n v="3167148427"/>
    <s v="Rural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8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Cotizante docente"/>
    <s v="AC"/>
    <m/>
    <s v="CC"/>
    <n v="39700793"/>
    <s v="CC39700793"/>
    <s v="MARIA "/>
    <s v="CLEOTILDE"/>
    <s v="ZUÑIGA"/>
    <s v="NOGUERA"/>
    <d v="1963-11-06T00:00:00"/>
    <n v="58"/>
    <n v="5"/>
    <s v="Adultez"/>
    <s v="Ninguno"/>
    <s v="Ninguno"/>
    <s v="Ninguno"/>
    <s v="Estudios Universitarios"/>
    <s v="Cotizante docente"/>
    <m/>
    <s v="Con discapacidad"/>
    <s v="Mestizo"/>
    <s v="MALLAMA"/>
    <s v="VEREDA SAN ISIDRO"/>
    <n v="3136605835"/>
    <s v="Rural"/>
    <m/>
    <x v="0"/>
    <x v="15"/>
    <s v="NARIÑO"/>
    <x v="15"/>
    <x v="15"/>
    <x v="15"/>
    <m/>
    <m/>
    <m/>
    <m/>
    <s v="Hipertension esencial (primaria)"/>
    <s v="Procedimiento"/>
    <n v="1"/>
    <n v="1890208"/>
    <s v="CONSULTA DE PRIMERA VEZ POR PSICOLOGIA"/>
    <d v="2022-02-01T00:00:00"/>
    <n v="57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Beneficiario"/>
    <s v="AC"/>
    <m/>
    <s v="CC"/>
    <n v="1865003"/>
    <s v="CC1865003"/>
    <s v="HUGO"/>
    <s v="RAUL"/>
    <s v="MORENO"/>
    <s v="VELASQUEZ"/>
    <d v="1939-12-07T00:00:00"/>
    <n v="82"/>
    <n v="6"/>
    <s v="Persona mayor"/>
    <s v="Ninguno"/>
    <s v="Desplazamiento"/>
    <s v="Sin informacion"/>
    <s v="Estudios Primarios"/>
    <s v="Beneficiario"/>
    <m/>
    <s v="Con discapacidad"/>
    <s v="Mestizo"/>
    <s v="MALLAMA"/>
    <s v="VEREDA SAN MIGUEL"/>
    <n v="3164231551"/>
    <s v="Rural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8T00:00:00"/>
    <n v="32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docente"/>
    <s v="AC"/>
    <m/>
    <s v="CC"/>
    <n v="30702665"/>
    <s v="CC30702665"/>
    <s v="NORA "/>
    <s v="AMPARO "/>
    <s v="JARAMILLO"/>
    <s v="NOAP"/>
    <d v="1952-02-26T00:00:00"/>
    <n v="69"/>
    <n v="6"/>
    <s v="Persona mayor"/>
    <s v="Ninguno"/>
    <s v="Ninguno"/>
    <s v="Ninguno"/>
    <s v="Estudios Universitarios"/>
    <s v="Cotizante docente"/>
    <m/>
    <s v="Con discapacidad"/>
    <s v="Mestizo"/>
    <s v="RICAURTE"/>
    <s v="BARRIO LAS PALMAS"/>
    <n v="3136953196"/>
    <s v="Urbana"/>
    <m/>
    <x v="0"/>
    <x v="12"/>
    <s v="NARIÑO"/>
    <x v="12"/>
    <x v="12"/>
    <x v="12"/>
    <m/>
    <m/>
    <m/>
    <m/>
    <s v="Hipertension esencial (primaria)"/>
    <s v="Procedimiento"/>
    <n v="1"/>
    <n v="1890301"/>
    <s v="CONSULTA DE CONTROL O DE SEGUIMIENTO POR MEDICINA GENERAL"/>
    <d v="2022-02-28T00:00:00"/>
    <n v="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Beneficiario"/>
    <s v="AC"/>
    <m/>
    <s v="CC"/>
    <n v="27126091"/>
    <s v="CC27126091"/>
    <s v="BLANCA "/>
    <s v="GUADALUPE"/>
    <s v="GARCIA"/>
    <s v="NOAP"/>
    <d v="1950-09-14T00:00:00"/>
    <n v="71"/>
    <n v="6"/>
    <s v="Persona mayor"/>
    <s v="Ninguno"/>
    <s v="Ninguno"/>
    <s v="Ninguno"/>
    <s v="Estudios Primarios"/>
    <s v="Beneficiario"/>
    <m/>
    <s v="Con discapacidad"/>
    <s v="Mestizo"/>
    <s v="RICAURTE"/>
    <s v="VEREDA NEMBI"/>
    <n v="3142483040"/>
    <s v="Rural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5T00:00:00"/>
    <n v="3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01"/>
    <s v="52001 - Pasto"/>
    <s v="1,08360549665305"/>
    <s v="-77,2061007433657"/>
    <s v="Cotizante docente"/>
    <s v="AC"/>
    <m/>
    <s v="CC"/>
    <n v="87552815"/>
    <s v="CC87552815"/>
    <s v="HERLEN"/>
    <s v="JAIME"/>
    <s v="PALMA"/>
    <s v="ARIZALA"/>
    <d v="1976-07-12T00:00:00"/>
    <n v="45"/>
    <n v="5"/>
    <s v="Adultez"/>
    <s v="Ninguno"/>
    <s v="Desplazamiento"/>
    <s v="Amenaza"/>
    <s v="Estudios Universitarios"/>
    <s v="Cotizante docente"/>
    <m/>
    <s v="Con discapacidad"/>
    <s v="Mestizo"/>
    <s v="PASTO"/>
    <s v="PASTO"/>
    <n v="3144657622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67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Cotizante docente"/>
    <s v="AC"/>
    <m/>
    <s v="CC"/>
    <n v="27314062"/>
    <s v="CC27314062"/>
    <s v="MARGOTH"/>
    <s v="SENIRIA"/>
    <s v="RODRIGUEZ"/>
    <s v="GUEVARA"/>
    <d v="1959-01-19T00:00:00"/>
    <n v="62"/>
    <n v="6"/>
    <s v="Persona mayor"/>
    <s v="Ninguno"/>
    <s v="Desplazamiento"/>
    <s v="Amenaza"/>
    <s v="Estudios Universitarios"/>
    <s v="Cotizante docente"/>
    <m/>
    <s v="Con discapacidad"/>
    <s v="Mestizo"/>
    <s v="MALLAMA"/>
    <s v="VEREDA ANDALUCIA"/>
    <n v="3147772720"/>
    <s v="Rural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7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Beneficiario"/>
    <s v="AC"/>
    <m/>
    <s v="CC"/>
    <n v="27400776"/>
    <s v="CC27400776"/>
    <s v="LIDA"/>
    <s v="MARITZA"/>
    <s v="BURGOS"/>
    <s v="ARAUJO"/>
    <d v="1976-10-31T00:00:00"/>
    <n v="45"/>
    <n v="5"/>
    <s v="Adultez"/>
    <s v="Ninguno"/>
    <s v="Ninguno"/>
    <s v="Ninguno"/>
    <s v="Técnico"/>
    <s v="Beneficiario"/>
    <m/>
    <s v="Con discapacidad"/>
    <s v="Mestizo"/>
    <s v="RICAURTE"/>
    <s v="BARRIO LA POLA"/>
    <n v="3135106484"/>
    <s v="Urbana"/>
    <m/>
    <x v="0"/>
    <x v="7"/>
    <s v="NARIÑO"/>
    <x v="7"/>
    <x v="7"/>
    <x v="7"/>
    <m/>
    <m/>
    <m/>
    <m/>
    <s v="Hipertension esencial (primaria)"/>
    <s v="Procedimiento"/>
    <n v="1"/>
    <n v="1890366"/>
    <s v="CONSULTA DE CONTROL O DE SEGUIMIENTO POR ESPECIALISTA EN MEDICINA INTERNA"/>
    <d v="2022-02-04T00:00:00"/>
    <n v="67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Pensionado"/>
    <s v="AC"/>
    <m/>
    <s v="CC"/>
    <n v="27399487"/>
    <s v="CC27399487"/>
    <s v="CECILIA"/>
    <s v="MARLETH"/>
    <s v="GARCIA"/>
    <s v="GARCIA"/>
    <d v="1948-12-16T00:00:00"/>
    <n v="72"/>
    <n v="6"/>
    <s v="Persona mayor"/>
    <s v="Ninguno"/>
    <s v="Desplazamiento"/>
    <s v="Homicidio"/>
    <s v="Estudios Universitarios"/>
    <s v="Cotizante Pensionado"/>
    <m/>
    <s v="Con discapacidad"/>
    <s v="Mestizo"/>
    <s v="RICAURTE"/>
    <s v="BARRIO COMERCIO"/>
    <n v="3108365475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12917037"/>
    <s v="CC12917037"/>
    <s v="JESUS"/>
    <s v="NONE "/>
    <s v="BISBICUS"/>
    <s v="NOAP"/>
    <d v="1968-12-15T00:00:00"/>
    <n v="52"/>
    <n v="5"/>
    <s v="Adultez"/>
    <s v="Ninguno"/>
    <s v="Ninguno"/>
    <s v="Ninguno"/>
    <s v="Estudios Universitarios"/>
    <s v="Cotizante docente"/>
    <m/>
    <s v="Con discapacidad"/>
    <s v="Indígena"/>
    <s v="BARBACOAS"/>
    <s v="VEREDA ELDIVISO"/>
    <n v="3125127833"/>
    <s v="Rural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67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Beneficiario"/>
    <s v="AC"/>
    <m/>
    <s v="CC"/>
    <n v="27337686"/>
    <s v="CC27337686"/>
    <s v="MARIELA "/>
    <s v="DEL CARMEN"/>
    <s v="NOGUERA"/>
    <s v="NOAP"/>
    <d v="1948-04-21T00:00:00"/>
    <n v="73"/>
    <n v="6"/>
    <s v="Persona mayor"/>
    <s v="Ninguno"/>
    <s v="Desplazamiento"/>
    <s v="Acto terrorista / Atentados / Combates / Enfrentamientos / Hostigamientos"/>
    <s v="Estudios Universitarios"/>
    <s v="Beneficiario"/>
    <m/>
    <s v="Con discapacidad"/>
    <s v="Mestizo"/>
    <s v="MALLAMA"/>
    <s v="VEREDA CHUCUNES"/>
    <n v="3127450778"/>
    <s v="Rural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6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Pensionado"/>
    <s v="AC"/>
    <m/>
    <s v="CC"/>
    <n v="27399725"/>
    <s v="CC27399725"/>
    <s v="ROSA ANGELICA"/>
    <s v="DEL SOCORRO"/>
    <s v="MORAN "/>
    <s v="MEDINA"/>
    <d v="1954-03-06T00:00:00"/>
    <n v="67"/>
    <n v="6"/>
    <s v="Persona mayor"/>
    <s v="Ninguno"/>
    <s v="Ninguno"/>
    <s v="Ninguno"/>
    <s v="Estudios Universitarios"/>
    <s v="Cotizante Pensionado"/>
    <m/>
    <s v="Con discapacidad"/>
    <s v="Mestizo"/>
    <s v="RICAURTE"/>
    <s v="BARRIO EL COMERCIO"/>
    <n v="3206315938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5T00:00:00"/>
    <n v="52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079"/>
    <s v="52079 - Barbacoas"/>
    <s v="1,44563773953553"/>
    <s v="-78,1562107237595"/>
    <s v="Cotizante docente"/>
    <s v="AC"/>
    <m/>
    <s v="CC"/>
    <n v="27399947"/>
    <s v="CC27399947"/>
    <s v="TERESA"/>
    <s v="DE JESUS"/>
    <s v="FLOREZ"/>
    <s v="PAI"/>
    <d v="1960-09-12T00:00:00"/>
    <n v="61"/>
    <n v="6"/>
    <s v="Persona mayor"/>
    <s v="Ninguno"/>
    <s v="Ninguno"/>
    <s v="Ninguno"/>
    <s v="Estudios Universitarios"/>
    <s v="Cotizante docente"/>
    <m/>
    <s v="Con discapacidad"/>
    <s v="Mestizo"/>
    <s v="BARBACOAS"/>
    <s v="VEREDA EL DIVISO"/>
    <n v="3226083008"/>
    <s v="Rural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0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Beneficiario"/>
    <s v="AC"/>
    <m/>
    <s v="CC"/>
    <n v="5314315"/>
    <s v="CC5314315"/>
    <s v="HECTOR"/>
    <s v="ALTUVE"/>
    <s v="ROSERO"/>
    <s v="NOAP"/>
    <d v="1954-02-08T00:00:00"/>
    <n v="67"/>
    <n v="6"/>
    <s v="Persona mayor"/>
    <s v="Ninguno"/>
    <s v="Desplazamiento"/>
    <s v="Secuestro"/>
    <s v="Estudios Secundarios"/>
    <s v="Beneficiario"/>
    <m/>
    <s v="Con discapacidad"/>
    <s v="Mestizo"/>
    <s v="RICAURTE"/>
    <s v="BARRIO CARTAGENA"/>
    <n v="3205811763"/>
    <s v="Urbana"/>
    <m/>
    <x v="0"/>
    <x v="15"/>
    <s v="NARIÑO"/>
    <x v="15"/>
    <x v="15"/>
    <x v="15"/>
    <m/>
    <m/>
    <m/>
    <m/>
    <s v="Hipertension esencial (primaria)"/>
    <s v="Procedimiento"/>
    <n v="1"/>
    <s v="00Q0001283"/>
    <s v="PAQUETE HIPERTENSION ARTERIAL MAS DIABETES MELLITUS SIN O CON ENFERMEDAD RENAL CRONICA ESTADIOS 1 - 2 - IPS PRIMARIA"/>
    <d v="2022-02-25T00:00:00"/>
    <n v="8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Cotizante docente"/>
    <s v="AC"/>
    <m/>
    <s v="CC"/>
    <n v="59821194"/>
    <s v="CC59821194"/>
    <s v="YENNY"/>
    <s v="DEL CARMEN"/>
    <s v="MORENO"/>
    <s v="NARVAEZ"/>
    <d v="1972-05-12T00:00:00"/>
    <n v="49"/>
    <n v="5"/>
    <s v="Adultez"/>
    <s v="Ninguno"/>
    <s v="Desplazamiento"/>
    <s v="Desaparición forzada"/>
    <s v="Estudios Secundarios"/>
    <s v="Cotizante docente"/>
    <m/>
    <s v="Con discapacidad"/>
    <s v="Indígena"/>
    <s v="MALLAMA"/>
    <s v="VEREDA SAN MIGUEL"/>
    <n v="3207526894"/>
    <s v="Rural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7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docente"/>
    <s v="AC"/>
    <m/>
    <s v="CC"/>
    <n v="27500511"/>
    <s v="CC27500511"/>
    <s v="TERESA"/>
    <s v="NONE "/>
    <s v="MORIANO"/>
    <s v="PADILLA"/>
    <d v="1951-12-14T00:00:00"/>
    <n v="69"/>
    <n v="6"/>
    <s v="Persona mayor"/>
    <s v="Ninguno"/>
    <s v="Desplazamiento"/>
    <s v="Perdida de Bienes Muebles o Inmuebles"/>
    <s v="Estudios Universitarios"/>
    <s v="Cotizante docente"/>
    <m/>
    <s v="Con discapacidad"/>
    <s v="Mestizo"/>
    <s v="RICAURTE"/>
    <s v="BARRIO LA POLA"/>
    <n v="3136528244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23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docente"/>
    <s v="AC"/>
    <m/>
    <s v="CC"/>
    <n v="79305838"/>
    <s v="CC79305838"/>
    <s v="JAVIER"/>
    <s v="HERNANDO"/>
    <s v="VIVAS"/>
    <s v="NARVAEZ"/>
    <d v="1963-08-15T00:00:00"/>
    <n v="58"/>
    <n v="5"/>
    <s v="Adultez"/>
    <s v="Ninguno"/>
    <s v="Ninguno"/>
    <s v="Ninguno"/>
    <s v="Estudios Universitarios"/>
    <s v="Cotizante docente"/>
    <m/>
    <s v="Con discapacidad"/>
    <s v="Mestizo"/>
    <s v="RICAURTE"/>
    <s v="BARRIO CARTAGENA"/>
    <n v="3176721543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Beneficiario"/>
    <s v="AC"/>
    <m/>
    <s v="CC"/>
    <n v="87550187"/>
    <s v="CC87550187"/>
    <s v="JULIO"/>
    <s v="ARTURO"/>
    <s v="ACOSTA"/>
    <s v="NOAP"/>
    <d v="1963-07-04T00:00:00"/>
    <n v="58"/>
    <n v="5"/>
    <s v="Adultez"/>
    <s v="Ninguno"/>
    <s v="Ninguno"/>
    <s v="Ninguno"/>
    <s v="Estudios Universitarios"/>
    <s v="Beneficiario"/>
    <m/>
    <s v="Con discapacidad"/>
    <s v="Mestizo"/>
    <s v="RICAURTE"/>
    <s v="VEREDA SAN PABLO"/>
    <n v="3105827773"/>
    <s v="Rural"/>
    <m/>
    <x v="0"/>
    <x v="7"/>
    <s v="NARIÑO"/>
    <x v="7"/>
    <x v="7"/>
    <x v="7"/>
    <m/>
    <m/>
    <m/>
    <m/>
    <s v="Hipertension esencial (primaria)"/>
    <s v="Procedimiento"/>
    <n v="1"/>
    <s v="00Q0001231"/>
    <s v="PAQUETE ENFERMEDAD RENAL CRONICA ESTADIOS 1 A 5 - OTRAS ETIOLOGIAS DIFERENTES A HIPERTENSION Y DIABETES"/>
    <d v="2022-02-28T00:00:00"/>
    <n v="1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Cotizante docente"/>
    <s v="AC"/>
    <m/>
    <s v="CC"/>
    <n v="13010942"/>
    <s v="CC13010942"/>
    <s v="JESUS"/>
    <s v="ENRIQUE"/>
    <s v="ROSERO"/>
    <s v="RUEDA"/>
    <d v="1962-02-26T00:00:00"/>
    <n v="59"/>
    <n v="5"/>
    <s v="Adultez"/>
    <s v="Ninguno"/>
    <s v="Ninguno"/>
    <s v="Ninguno"/>
    <s v="Estudios Universitarios"/>
    <s v="Cotizante docente"/>
    <m/>
    <s v="Con discapacidad"/>
    <s v="Mestizo"/>
    <s v="RICAURTE"/>
    <s v="VEREDA CHUCUNES"/>
    <n v="3127319298"/>
    <s v="Rural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0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12"/>
    <s v="52612 - Ricaurte"/>
    <s v="1,20275508429953"/>
    <s v="-78,04765035903"/>
    <s v="Beneficiario"/>
    <s v="AC"/>
    <m/>
    <s v="CC"/>
    <n v="87550420"/>
    <s v="CC87550420"/>
    <s v="MANUEL "/>
    <s v="ANTONIO"/>
    <s v="MEDINA"/>
    <s v="ARAUJO"/>
    <d v="1966-06-06T00:00:00"/>
    <n v="55"/>
    <n v="5"/>
    <s v="Adultez"/>
    <s v="Ninguno"/>
    <s v="Ninguno"/>
    <s v="Ninguno"/>
    <s v="Estudios Secundarios"/>
    <s v="Beneficiario"/>
    <m/>
    <s v="Con discapacidad"/>
    <s v="Mestizo"/>
    <s v="RICAURTE"/>
    <s v="BARRIO LA POLA"/>
    <n v="3163809294"/>
    <s v="Urbana"/>
    <m/>
    <x v="0"/>
    <x v="13"/>
    <s v="NARIÑO"/>
    <x v="13"/>
    <x v="13"/>
    <x v="13"/>
    <m/>
    <m/>
    <m/>
    <m/>
    <s v="Hipertension esencial (primaria)"/>
    <s v="Medicamento"/>
    <n v="1"/>
    <s v="20089355-25"/>
    <s v="ROSUVASTATINA TABLETAS RECUBIERTAS POR 40 MG"/>
    <d v="2022-02-23T00:00:00"/>
    <n v="98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435"/>
    <s v="52435 - Mallama"/>
    <s v="1,15594701597527"/>
    <s v="-77,8466464635107"/>
    <s v="Cotizante Pensionado"/>
    <s v="AC"/>
    <m/>
    <s v="CC"/>
    <n v="5295541"/>
    <s v="CC5295541"/>
    <s v="LAURO"/>
    <s v="JAVIER"/>
    <s v="RODRIGUEZ"/>
    <s v="MARCILLO"/>
    <d v="1956-11-15T00:00:00"/>
    <n v="65"/>
    <n v="6"/>
    <s v="Persona mayor"/>
    <s v="Ninguno"/>
    <s v="Desplazamiento"/>
    <s v="Amenaza"/>
    <s v="Estudios Universitarios"/>
    <s v="Cotizante Pensionado"/>
    <m/>
    <s v="Con discapacidad"/>
    <s v="Mestizo"/>
    <s v="MALLAMA"/>
    <s v="VEREDA ANDALUCIA"/>
    <n v="3147772720"/>
    <s v="Rural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15T00:00:00"/>
    <n v="126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78"/>
    <s v="52678 - Samaniego"/>
    <s v="1,43055526182111"/>
    <s v="-77,6917955914696"/>
    <s v="Beneficiario"/>
    <s v="AC"/>
    <m/>
    <s v="CC"/>
    <n v="27421076"/>
    <s v="CC27421076"/>
    <s v="MARIA "/>
    <s v="CLAUDIA"/>
    <s v="IBARRA"/>
    <s v="VILLACORTE"/>
    <d v="1932-11-26T00:00:00"/>
    <n v="89"/>
    <n v="6"/>
    <s v="Persona mayor"/>
    <s v="Ninguno"/>
    <s v="Ninguno"/>
    <s v="Ninguno"/>
    <s v="Estudios Universitarios"/>
    <s v="Beneficiario"/>
    <m/>
    <s v="Con discapacidad"/>
    <s v="Ninguna"/>
    <s v="SAMANIEGO"/>
    <s v="BARRIO BETANIA"/>
    <n v="3218012384"/>
    <s v="Urbana"/>
    <m/>
    <x v="0"/>
    <x v="7"/>
    <s v="NARIÑO"/>
    <x v="7"/>
    <x v="7"/>
    <x v="7"/>
    <m/>
    <m/>
    <m/>
    <m/>
    <s v="Hipertension esencial (primaria)"/>
    <s v="Medicamento"/>
    <n v="1"/>
    <s v="20080792-20"/>
    <s v="SULFATO FERROSO 300 MG TABLETAS RECUBIERTAS"/>
    <d v="2022-02-11T00:00:00"/>
    <n v="17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78"/>
    <s v="52678 - Samaniego"/>
    <s v="1,43055526182111"/>
    <s v="-77,6917955914696"/>
    <s v="Beneficiario"/>
    <s v="AC"/>
    <m/>
    <s v="CC"/>
    <n v="59793136"/>
    <s v="CC59793136"/>
    <s v="ALBA "/>
    <s v="NELLY"/>
    <s v="BASTIDAS"/>
    <s v="CIFUENTES"/>
    <d v="1961-09-08T00:00:00"/>
    <n v="60"/>
    <n v="6"/>
    <s v="Persona mayor"/>
    <s v="Ninguno"/>
    <s v="Desplazamiento"/>
    <s v="Desplazamiento forzado"/>
    <s v="Estudios Universitarios"/>
    <s v="Beneficiario"/>
    <m/>
    <s v="Con discapacidad"/>
    <s v="Ninguna"/>
    <s v="SAMANIEGO"/>
    <s v="NUEVO SAMANIEGO"/>
    <s v="3206560845 "/>
    <s v="Urbana"/>
    <m/>
    <x v="0"/>
    <x v="7"/>
    <s v="NARIÑO"/>
    <x v="7"/>
    <x v="7"/>
    <x v="7"/>
    <m/>
    <m/>
    <m/>
    <m/>
    <s v="Hipertension esencial (primaria)"/>
    <s v="Medicamento"/>
    <n v="1"/>
    <s v="32623-08"/>
    <s v="ACIDO FOLICO TABLETAS 5MG"/>
    <d v="2022-02-11T00:00:00"/>
    <n v="250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78"/>
    <s v="52678 - Samaniego"/>
    <s v="1,43055526182111"/>
    <s v="-77,6917955914696"/>
    <s v="Beneficiario"/>
    <s v="AC"/>
    <m/>
    <s v="CC"/>
    <n v="59794130"/>
    <s v="CC59794130"/>
    <s v="VIVIANA "/>
    <s v="PATRICIA"/>
    <s v="OÑATE"/>
    <s v="DIAZ"/>
    <d v="1967-02-10T00:00:00"/>
    <n v="54"/>
    <n v="5"/>
    <s v="Adultez"/>
    <s v="Ninguno"/>
    <s v="Ninguno"/>
    <s v="Ninguno"/>
    <s v="Estudios Universitarios"/>
    <s v="Beneficiario"/>
    <m/>
    <s v="Con discapacidad"/>
    <s v="Ninguna"/>
    <s v="SAMANIEGO"/>
    <s v="BARRIO ORIENTAL"/>
    <n v="3122916449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7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78"/>
    <s v="52678 - Samaniego"/>
    <s v="1,43055526182111"/>
    <s v="-77,6917955914696"/>
    <s v="Cotizante Pensionado"/>
    <s v="AC"/>
    <m/>
    <s v="CC"/>
    <n v="27422545"/>
    <s v="CC27422545"/>
    <s v="ROSALBA"/>
    <s v="NONE"/>
    <s v="ALOMIA"/>
    <s v="VIUDA DE RUIZ"/>
    <d v="1948-02-18T00:00:00"/>
    <n v="73"/>
    <n v="6"/>
    <s v="Persona mayor"/>
    <s v="Ninguno"/>
    <s v="Ninguno"/>
    <s v="Ninguno"/>
    <s v="Estudios Universitarios"/>
    <s v="Cotizante Pensionado"/>
    <m/>
    <s v="Con discapacidad"/>
    <s v="Ninguna"/>
    <s v="SAMANIEGO"/>
    <s v="BARRIO PROGRESO"/>
    <n v="3127607262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78"/>
    <s v="52678 - Samaniego"/>
    <s v="1,43055526182111"/>
    <s v="-77,6917955914696"/>
    <s v="Cotizante docente"/>
    <s v="AC"/>
    <m/>
    <s v="CC"/>
    <n v="87450440"/>
    <s v="CC87450440"/>
    <s v="HUGO "/>
    <s v="ENRRIQUE"/>
    <s v="PANTOJA"/>
    <s v="ANDRADE"/>
    <d v="1959-07-07T00:00:00"/>
    <n v="62"/>
    <n v="6"/>
    <s v="Persona mayor"/>
    <s v="Ninguno"/>
    <s v="Ninguno"/>
    <s v="Ninguno"/>
    <s v="Estudios Universitarios"/>
    <s v="Cotizante docente"/>
    <m/>
    <s v="Con discapacidad"/>
    <s v="Ninguna"/>
    <s v="SAMANIEGO"/>
    <s v="BARRIO PROGRESO"/>
    <n v="3217229554"/>
    <s v="Urbana"/>
    <m/>
    <x v="0"/>
    <x v="13"/>
    <s v="NARIÑO"/>
    <x v="13"/>
    <x v="13"/>
    <x v="13"/>
    <m/>
    <m/>
    <m/>
    <m/>
    <s v="Hipertension esencial (primaria)"/>
    <s v="Procedimiento"/>
    <n v="1"/>
    <n v="1904902"/>
    <s v="HORMONA ESTIMULANTE DEL TIROIDES"/>
    <d v="2022-02-02T00:00:00"/>
    <n v="34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78"/>
    <s v="52678 - Samaniego"/>
    <s v="1,43055526182111"/>
    <s v="-77,6917955914696"/>
    <s v="Cotizante docente"/>
    <s v="AC"/>
    <m/>
    <s v="CC"/>
    <n v="59794268"/>
    <s v="CC59794268"/>
    <s v="YADIRA"/>
    <s v="ALEYDA"/>
    <s v="BENAVIDES"/>
    <s v="RUALES"/>
    <d v="1969-09-28T00:00:00"/>
    <n v="52"/>
    <n v="5"/>
    <s v="Adultez"/>
    <s v="Ninguno"/>
    <s v="Ninguno"/>
    <s v="Ninguno"/>
    <s v="Estudios Universitarios"/>
    <s v="Cotizante docente"/>
    <m/>
    <s v="Con discapacidad"/>
    <s v="Ninguna"/>
    <s v="SAMANIEGO"/>
    <s v="BARRIO PROGRESO"/>
    <n v="3147933381"/>
    <s v="Urbana"/>
    <m/>
    <x v="0"/>
    <x v="8"/>
    <s v="NARIÑO"/>
    <x v="8"/>
    <x v="8"/>
    <x v="8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46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78"/>
    <s v="52678 - Samaniego"/>
    <s v="1,43055526182111"/>
    <s v="-77,6917955914696"/>
    <s v="Sustituto Pensional"/>
    <s v="AC"/>
    <m/>
    <s v="CC"/>
    <n v="59672424"/>
    <s v="CC59672424"/>
    <s v="LUZ "/>
    <s v="DARLY"/>
    <s v="VALENCIA"/>
    <s v="SANCHEZ"/>
    <d v="1975-08-13T00:00:00"/>
    <n v="46"/>
    <n v="5"/>
    <s v="Adultez"/>
    <s v="Ninguno"/>
    <s v="Ninguno"/>
    <s v="Ninguno"/>
    <s v="Estudios Universitarios"/>
    <s v="Beneficiario"/>
    <m/>
    <s v="Con discapacidad"/>
    <s v="Ninguna"/>
    <s v="SAMANIEGO"/>
    <s v="BARRIO SHUMACHER"/>
    <n v="322609884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5T00:00:00"/>
    <n v="496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7449720"/>
    <s v="CC27449720"/>
    <s v="CLEMENCIA"/>
    <s v="NONE"/>
    <s v="MUÑOZ"/>
    <s v="LOPEZ"/>
    <d v="1943-05-03T00:00:00"/>
    <n v="78"/>
    <n v="6"/>
    <s v="Persona mayor"/>
    <s v="Ninguno"/>
    <s v="Ninguno"/>
    <s v="Ninguno"/>
    <s v="Ninguno"/>
    <s v="Beneficiario"/>
    <m/>
    <s v="Con discapacidad"/>
    <s v="Ninguna"/>
    <s v="SAN PABLO"/>
    <s v="B AV PLAYA"/>
    <n v="3128724227"/>
    <s v="Urbana"/>
    <m/>
    <x v="0"/>
    <x v="8"/>
    <s v="NARIÑO"/>
    <x v="8"/>
    <x v="8"/>
    <x v="8"/>
    <m/>
    <m/>
    <m/>
    <m/>
    <s v="Hipertension esencial (primaria)"/>
    <s v="Medicamento"/>
    <n v="1"/>
    <s v="20086955-04"/>
    <s v="CARVEDILOL 6.25 MG TABLETAS RECUBIERTAS."/>
    <d v="2022-02-22T00:00:00"/>
    <n v="521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Pensionado"/>
    <s v="AC"/>
    <m/>
    <s v="CC"/>
    <n v="5338925"/>
    <s v="CC5338925"/>
    <s v="HAROLD"/>
    <s v="HERNAN"/>
    <s v="CERON "/>
    <s v="GOMEZ"/>
    <d v="1946-10-27T00:00:00"/>
    <n v="75"/>
    <n v="6"/>
    <s v="Persona mayor"/>
    <s v="Ninguno"/>
    <s v="Ninguno"/>
    <s v="Ninguno"/>
    <s v="Estudios Universitarios"/>
    <s v="Cotizante Pensionado"/>
    <m/>
    <s v="Con discapacidad"/>
    <s v="Ninguna"/>
    <s v="SAN PABLO"/>
    <s v="B FATIMA"/>
    <n v="3013215671"/>
    <s v="Urbana"/>
    <m/>
    <x v="0"/>
    <x v="8"/>
    <s v="NARIÑO"/>
    <x v="8"/>
    <x v="8"/>
    <x v="8"/>
    <m/>
    <m/>
    <m/>
    <m/>
    <s v="Hipertension esencial (primaria)"/>
    <s v="Medicamento"/>
    <n v="1"/>
    <s v="20089355-25"/>
    <s v="ROSUVASTATINA TABLETAS RECUBIERTAS POR 40 MG"/>
    <d v="2022-02-22T00:00:00"/>
    <n v="549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49807"/>
    <s v="CC27449807"/>
    <s v="MARGARITA"/>
    <s v="DE FATIMA"/>
    <s v="REALPE"/>
    <s v="DE ROSERO"/>
    <d v="1951-06-10T00:00:00"/>
    <n v="70"/>
    <n v="6"/>
    <s v="Persona mayor"/>
    <s v="Ninguno"/>
    <s v="Ninguno"/>
    <s v="Ninguno"/>
    <s v="Estudios Universitarios"/>
    <s v="Cotizante docente"/>
    <m/>
    <s v="Con discapacidad"/>
    <s v="Ninguna"/>
    <s v="SAN PABLO"/>
    <s v="B FATIMA"/>
    <n v="3122971721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76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5340037"/>
    <s v="CC5340037"/>
    <s v="MAXIMINO"/>
    <s v="NONE"/>
    <s v="BRAVO"/>
    <s v="HOYOS"/>
    <d v="1934-04-13T00:00:00"/>
    <n v="87"/>
    <n v="6"/>
    <s v="Persona mayor"/>
    <s v="Ninguno"/>
    <s v="Ninguno"/>
    <s v="Ninguno"/>
    <s v="Primaria Incompleta"/>
    <s v="Beneficiario"/>
    <m/>
    <s v="Con discapacidad"/>
    <s v="Ninguna"/>
    <s v="SAN PABLO"/>
    <s v="BRICEÑO"/>
    <n v="3157404876"/>
    <s v="Rural"/>
    <m/>
    <x v="0"/>
    <x v="11"/>
    <s v="NARIÑO"/>
    <x v="11"/>
    <x v="11"/>
    <x v="11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604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10523834"/>
    <s v="CC10523834"/>
    <s v="OSCAR "/>
    <s v="FERNARDO"/>
    <s v="ROSERO"/>
    <s v="CASTRO"/>
    <d v="1950-09-17T00:00:00"/>
    <n v="71"/>
    <n v="6"/>
    <s v="Persona mayor"/>
    <s v="Ninguno"/>
    <s v="Ninguno"/>
    <s v="Ninguno"/>
    <s v="Estudios Secundarios"/>
    <s v="Beneficiario"/>
    <m/>
    <s v="Con discapacidad"/>
    <s v="Ninguna"/>
    <s v="SAN PABLO"/>
    <s v="B FATIMA"/>
    <n v="3122857202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35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49505"/>
    <s v="CC27449505"/>
    <s v="MARIA "/>
    <s v="ESPERANZA "/>
    <s v="FARINANGO"/>
    <s v="DE CERON"/>
    <d v="1944-12-11T00:00:00"/>
    <n v="76"/>
    <n v="6"/>
    <s v="Persona mayor"/>
    <s v="Ninguno"/>
    <s v="Ninguno"/>
    <s v="Ninguno"/>
    <s v="Estudios Primarios"/>
    <s v="Cotizante docente"/>
    <m/>
    <s v="Con discapacidad"/>
    <s v="Ninguna"/>
    <s v="SAN PABLO"/>
    <s v="B LOS ANGELES"/>
    <n v="321824427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96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7451094"/>
    <s v="CC27451094"/>
    <s v="RUTH"/>
    <s v="IRAYDA"/>
    <s v="CEBALLOS "/>
    <s v="CERON"/>
    <d v="1968-07-22T00:00:00"/>
    <n v="53"/>
    <n v="5"/>
    <s v="Adultez"/>
    <s v="Ninguno"/>
    <s v="Ninguno"/>
    <s v="Ninguno"/>
    <s v="Bachillerato Incompleto"/>
    <s v="Beneficiario"/>
    <m/>
    <s v="Con discapacidad"/>
    <s v="Ninguna"/>
    <s v="SAN PABLO"/>
    <s v="B AV LOS ESTUDIANTES"/>
    <n v="3152081703"/>
    <s v="Urbana"/>
    <m/>
    <x v="0"/>
    <x v="9"/>
    <s v="NARIÑO"/>
    <x v="9"/>
    <x v="9"/>
    <x v="9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80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429"/>
    <s v="CC27450429"/>
    <s v="LUZ "/>
    <s v="DARIS"/>
    <s v="LARA"/>
    <s v="BOLAÑOS"/>
    <d v="1960-05-10T00:00:00"/>
    <n v="61"/>
    <n v="6"/>
    <s v="Persona mayor"/>
    <s v="Ninguno"/>
    <s v="Ninguno"/>
    <s v="Ninguno"/>
    <s v="Estudios Universitarios"/>
    <s v="Cotizante docente"/>
    <m/>
    <s v="Con discapacidad"/>
    <s v="Ninguna"/>
    <s v="SAN PABLO"/>
    <s v="B PORVENIR"/>
    <n v="3225190128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8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5279915"/>
    <s v="CC5279915"/>
    <s v="SANTOS"/>
    <s v="NONE"/>
    <s v="MUÑOZ"/>
    <s v="ORDOÑEZ"/>
    <d v="1937-02-13T00:00:00"/>
    <n v="84"/>
    <n v="6"/>
    <s v="Persona mayor"/>
    <s v="Ninguno"/>
    <s v="Ninguno"/>
    <s v="Ninguno"/>
    <s v="Estudios Secundarios"/>
    <s v="Cotizante docente"/>
    <m/>
    <s v="Con discapacidad"/>
    <s v="Ninguna"/>
    <s v="SAN PABLO"/>
    <s v="B FATIMA"/>
    <n v="3136153451"/>
    <s v="Urbana"/>
    <m/>
    <x v="0"/>
    <x v="13"/>
    <s v="NARIÑO"/>
    <x v="13"/>
    <x v="13"/>
    <x v="13"/>
    <m/>
    <m/>
    <m/>
    <m/>
    <s v="Hipertension esencial (primaria)"/>
    <s v="Procedimiento"/>
    <n v="1"/>
    <n v="1903862"/>
    <s v="PROTEINAS EN ORINA DE 24 HORAS"/>
    <d v="2022-02-23T00:00:00"/>
    <n v="52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98322405"/>
    <s v="CC98322405"/>
    <s v="OSCAR "/>
    <s v="FERNANDO"/>
    <s v="CEBALLOS "/>
    <s v="MARTINEZ"/>
    <d v="1964-06-29T00:00:00"/>
    <n v="57"/>
    <n v="5"/>
    <s v="Adultez"/>
    <s v="Ninguno"/>
    <s v="Ninguno"/>
    <s v="Ninguno"/>
    <s v="Estudios Universitarios"/>
    <s v="Cotizante docente"/>
    <m/>
    <s v="Con discapacidad"/>
    <s v="Ninguna"/>
    <s v="SAN PABLO"/>
    <s v="B VILLACRISTINA"/>
    <n v="3022773694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04T00:00:00"/>
    <n v="52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59435027"/>
    <s v="CC59435027"/>
    <s v="GRACIELA"/>
    <s v="NONE"/>
    <s v="CORDOBA"/>
    <s v="NAVIA"/>
    <d v="1967-01-23T00:00:00"/>
    <n v="54"/>
    <n v="5"/>
    <s v="Adultez"/>
    <s v="Ninguno"/>
    <s v="Ninguno"/>
    <s v="Ninguno"/>
    <s v="Estudios Primarios"/>
    <s v="Beneficiario"/>
    <m/>
    <s v="Con discapacidad"/>
    <s v="Ninguna"/>
    <s v="SAN PABLO"/>
    <s v="V FRANCIA"/>
    <n v="3175302322"/>
    <s v="Rural"/>
    <m/>
    <x v="0"/>
    <x v="13"/>
    <s v="NARIÑO"/>
    <x v="13"/>
    <x v="13"/>
    <x v="13"/>
    <m/>
    <m/>
    <m/>
    <m/>
    <s v="Hipertension esencial (primaria)"/>
    <s v="Procedimiento"/>
    <n v="1"/>
    <n v="1903823"/>
    <s v="CREATININA DEPURACION"/>
    <d v="2022-02-23T00:00:00"/>
    <n v="37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1856"/>
    <s v="CC27451856"/>
    <s v="BLANCA "/>
    <s v="NELLY"/>
    <s v="LOPEZ"/>
    <s v="GAMEZ"/>
    <d v="1968-10-25T00:00:00"/>
    <n v="53"/>
    <n v="5"/>
    <s v="Adultez"/>
    <s v="Ninguno"/>
    <s v="Ninguno"/>
    <s v="Ninguno"/>
    <s v="Estudios Universitarios"/>
    <s v="Cotizante docente"/>
    <m/>
    <s v="Con discapacidad"/>
    <s v="Ninguna"/>
    <s v="SAN PABLO"/>
    <s v="B VILLACRISTINA"/>
    <n v="3172347220"/>
    <s v="Urbana"/>
    <m/>
    <x v="0"/>
    <x v="13"/>
    <s v="NARIÑO"/>
    <x v="13"/>
    <x v="13"/>
    <x v="13"/>
    <m/>
    <m/>
    <m/>
    <m/>
    <s v="Hipertension esencial (primaria)"/>
    <s v="Procedimiento"/>
    <n v="1"/>
    <n v="1904902"/>
    <s v="HORMONA ESTIMULANTE DEL TIROIDES"/>
    <d v="2022-02-23T00:00:00"/>
    <n v="70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30708613"/>
    <s v="CC30708613"/>
    <s v="ALBA "/>
    <s v="DORIS"/>
    <s v="MUÑOZ"/>
    <s v="ORTEGA"/>
    <d v="1951-12-03T00:00:00"/>
    <n v="70"/>
    <n v="6"/>
    <s v="Persona mayor"/>
    <s v="Ninguno"/>
    <s v="Ninguno"/>
    <s v="Ninguno"/>
    <s v="Estudios Universitarios"/>
    <s v="Cotizante docente"/>
    <m/>
    <s v="Con discapacidad"/>
    <s v="Ninguna"/>
    <s v="SAN PABLO"/>
    <s v="BRICEÑO"/>
    <n v="3147978229"/>
    <s v="Rural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4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7451236"/>
    <s v="CC27451236"/>
    <s v="MARIA "/>
    <s v="LUCERO"/>
    <s v="ORTEGA"/>
    <s v="VALDEZ"/>
    <d v="1970-01-21T00:00:00"/>
    <n v="51"/>
    <n v="5"/>
    <s v="Adultez"/>
    <s v="Ninguno"/>
    <s v="Ninguno"/>
    <s v="Ninguno"/>
    <s v="Estudios Universitarios"/>
    <s v="Beneficiario"/>
    <m/>
    <s v="Con discapacidad"/>
    <s v="Ninguna"/>
    <s v="SAN PABLO"/>
    <s v="B PORVENIR"/>
    <n v="3107561570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60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276446"/>
    <s v="CC27276446"/>
    <s v="LIDIA"/>
    <s v="NONE"/>
    <s v="NOGUERA"/>
    <s v="URBANO"/>
    <d v="1967-04-19T00:00:00"/>
    <n v="54"/>
    <n v="5"/>
    <s v="Adultez"/>
    <s v="Ninguno"/>
    <s v="Ninguno"/>
    <s v="Ninguno"/>
    <s v="Estudios Universitarios"/>
    <s v="Cotizante docente"/>
    <m/>
    <s v="Con discapacidad"/>
    <s v="Ninguna"/>
    <s v="SAN PABLO"/>
    <s v="V CAÑADA"/>
    <n v="3105169916"/>
    <s v="Rural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49504"/>
    <s v="CC27449504"/>
    <s v="NIVIA"/>
    <s v="MARY"/>
    <s v="MUÑOZ"/>
    <s v="DE LASSO"/>
    <d v="1944-04-11T00:00:00"/>
    <n v="77"/>
    <n v="6"/>
    <s v="Persona mayor"/>
    <s v="Ninguno"/>
    <s v="Ninguno"/>
    <s v="Ninguno"/>
    <s v="Estudios Secundarios"/>
    <s v="Cotizante docente"/>
    <m/>
    <s v="Con discapacidad"/>
    <s v="Ninguna"/>
    <s v="SAN PABLO"/>
    <s v="B PORVENIR"/>
    <n v="3128142426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841"/>
    <s v="CC27450841"/>
    <s v="MARIA "/>
    <s v="ENELDA"/>
    <s v="PORTILLA"/>
    <s v="RUIZ"/>
    <d v="1964-08-07T00:00:00"/>
    <n v="57"/>
    <n v="5"/>
    <s v="Adultez"/>
    <s v="Ninguno"/>
    <s v="Ninguno"/>
    <s v="Ninguno"/>
    <s v="Estudios Universitarios"/>
    <s v="Cotizante docente"/>
    <m/>
    <s v="Con discapacidad"/>
    <s v="Ninguna"/>
    <s v="SAN PABLO"/>
    <s v="B VILLACRISTINA"/>
    <n v="3122851585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25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Pensionado"/>
    <s v="AC"/>
    <m/>
    <s v="CC"/>
    <n v="27077542"/>
    <s v="CC27077542"/>
    <s v="GUIOMAR"/>
    <s v="NONE"/>
    <s v="CERON "/>
    <s v="MUÑOZ"/>
    <d v="1946-11-14T00:00:00"/>
    <n v="75"/>
    <n v="6"/>
    <s v="Persona mayor"/>
    <s v="Ninguno"/>
    <s v="Ninguno"/>
    <s v="Ninguno"/>
    <s v="Estudios Primarios"/>
    <s v="Cotizante Pensionado"/>
    <m/>
    <s v="Con discapacidad"/>
    <s v="Ninguna"/>
    <s v="SAN PABLO"/>
    <s v="B PORVENIR"/>
    <n v="3175833585"/>
    <s v="Urbana"/>
    <m/>
    <x v="0"/>
    <x v="11"/>
    <s v="NARIÑO"/>
    <x v="11"/>
    <x v="11"/>
    <x v="11"/>
    <m/>
    <m/>
    <m/>
    <m/>
    <s v="Hipertension esencial (primaria)"/>
    <s v="Procedimiento"/>
    <n v="1"/>
    <n v="1890266"/>
    <s v="CONSULTA DE PRIMERA VEZ POR ESPECIALISTA EN MEDICINA INTERNA"/>
    <d v="2022-02-08T00:00:00"/>
    <n v="534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49814"/>
    <s v="CC27449814"/>
    <s v="BERTHA"/>
    <s v="ELENA"/>
    <s v="LASSO"/>
    <s v="CERON"/>
    <d v="1951-10-13T00:00:00"/>
    <n v="70"/>
    <n v="6"/>
    <s v="Persona mayor"/>
    <s v="Ninguno"/>
    <s v="Ninguno"/>
    <s v="Ninguno"/>
    <s v="Estudios Universitarios"/>
    <s v="Cotizante docente"/>
    <m/>
    <s v="Con discapacidad"/>
    <s v="Ninguna"/>
    <s v="SAN PABLO"/>
    <s v="B FATIMA"/>
    <n v="3128876833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64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274322"/>
    <s v="CC27274322"/>
    <s v="EMMA"/>
    <s v="GLORIA"/>
    <s v="PARDO"/>
    <s v="BRAVO"/>
    <d v="1946-10-15T00:00:00"/>
    <n v="75"/>
    <n v="6"/>
    <s v="Persona mayor"/>
    <s v="Ninguno"/>
    <s v="Ninguno"/>
    <s v="Ninguno"/>
    <s v="Estudios Universitarios"/>
    <s v="Cotizante docente"/>
    <m/>
    <s v="Con discapacidad"/>
    <s v="Ninguna"/>
    <s v="SAN PABLO"/>
    <s v="B EL PINO"/>
    <n v="3117497178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4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49856"/>
    <s v="CC27449856"/>
    <s v="SONIA"/>
    <s v="AMPARO"/>
    <s v="PAREJA"/>
    <s v="BOLAÑOS"/>
    <d v="1949-09-15T00:00:00"/>
    <n v="72"/>
    <n v="6"/>
    <s v="Persona mayor"/>
    <s v="Ninguno"/>
    <s v="Ninguno"/>
    <s v="Ninguno"/>
    <s v="Estudios Universitarios"/>
    <s v="Cotizante docente"/>
    <m/>
    <s v="Con discapacidad"/>
    <s v="Ninguna"/>
    <s v="SAN PABLO"/>
    <s v="B FATIMA"/>
    <n v="3113097413"/>
    <s v="Urbana"/>
    <m/>
    <x v="0"/>
    <x v="7"/>
    <s v="NARIÑO"/>
    <x v="7"/>
    <x v="7"/>
    <x v="7"/>
    <m/>
    <m/>
    <m/>
    <m/>
    <s v="Hipertension esencial (primaria)"/>
    <s v="Medicamento"/>
    <n v="1"/>
    <s v="35662-18"/>
    <s v="ACIDO FOLICO TABLETAS 1 MG."/>
    <d v="2022-02-21T00:00:00"/>
    <n v="16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1158"/>
    <s v="CC27451158"/>
    <s v="HILDA"/>
    <s v="LUCRECIA"/>
    <s v="CERON "/>
    <s v="DIAZ"/>
    <d v="1966-04-28T00:00:00"/>
    <n v="55"/>
    <n v="5"/>
    <s v="Adultez"/>
    <s v="Ninguno"/>
    <s v="Ninguno"/>
    <s v="Ninguno"/>
    <s v="Estudios Universitarios"/>
    <s v="Cotizante docente"/>
    <m/>
    <s v="Con discapacidad"/>
    <s v="Ninguna"/>
    <s v="SAN PABLO"/>
    <s v="B SAGRADO CORAZON DE JESUS"/>
    <n v="3122469728"/>
    <s v="Urbana"/>
    <m/>
    <x v="0"/>
    <x v="7"/>
    <s v="NARIÑO"/>
    <x v="7"/>
    <x v="7"/>
    <x v="7"/>
    <m/>
    <m/>
    <m/>
    <m/>
    <s v="Hipertension esencial (primaria)"/>
    <s v="Medicamento"/>
    <n v="1"/>
    <s v="20044615-04"/>
    <s v="OROCALÂ® D TABLETAS"/>
    <d v="2022-02-21T00:00:00"/>
    <n v="1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3614"/>
    <s v="CC27453614"/>
    <s v="MAURA"/>
    <s v="DIVA"/>
    <s v="ORTEGA"/>
    <s v="NAÑEZ"/>
    <d v="1955-03-19T00:00:00"/>
    <n v="66"/>
    <n v="6"/>
    <s v="Persona mayor"/>
    <s v="Ninguno"/>
    <s v="Ninguno"/>
    <s v="Ninguno"/>
    <s v="Estudios Universitarios"/>
    <s v="Cotizante docente"/>
    <m/>
    <s v="Con discapacidad"/>
    <s v="Ninguna"/>
    <s v="SAN PABLO"/>
    <s v="BRICEÑO"/>
    <n v="3153866562"/>
    <s v="Rural"/>
    <m/>
    <x v="0"/>
    <x v="7"/>
    <s v="NARIÑO"/>
    <x v="7"/>
    <x v="7"/>
    <x v="7"/>
    <m/>
    <m/>
    <m/>
    <m/>
    <s v="Hipertension esencial (primaria)"/>
    <s v="Medicamento"/>
    <n v="1"/>
    <s v="19942545-01"/>
    <s v="CALCITRIOL 0.5 MCG"/>
    <d v="2022-02-21T00:00:00"/>
    <n v="8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520"/>
    <s v="CC27450520"/>
    <s v="VICTORIA "/>
    <s v="NONE"/>
    <s v="MUTIZ"/>
    <s v="CERON"/>
    <d v="1961-04-16T00:00:00"/>
    <n v="60"/>
    <n v="6"/>
    <s v="Persona mayor"/>
    <s v="Ninguno"/>
    <s v="Ninguno"/>
    <s v="Ninguno"/>
    <s v="Estudios Universitarios"/>
    <s v="Cotizante docente"/>
    <m/>
    <s v="Con discapacidad"/>
    <s v="Ninguna"/>
    <s v="SAN PABLO"/>
    <s v="B PORVENIR"/>
    <n v="3217784221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49506"/>
    <s v="CC27449506"/>
    <s v="AURA"/>
    <s v="NIDIA"/>
    <s v="ARCOS"/>
    <s v="DE MUÑOZ"/>
    <d v="1945-04-28T00:00:00"/>
    <n v="76"/>
    <n v="6"/>
    <s v="Persona mayor"/>
    <s v="Ninguno"/>
    <s v="Ninguno"/>
    <s v="Ninguno"/>
    <s v="Estudios Universitarios"/>
    <s v="Cotizante Pensionado"/>
    <m/>
    <s v="Con discapacidad"/>
    <s v="Ninguna"/>
    <s v="SAN PABLO"/>
    <s v="B LAS CUADRAS"/>
    <n v="3113989488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821"/>
    <s v="CC27450821"/>
    <s v="WALDINA"/>
    <s v="NONE"/>
    <s v="MUÑOZ"/>
    <s v="QUINTERO"/>
    <d v="1961-07-27T00:00:00"/>
    <n v="60"/>
    <n v="6"/>
    <s v="Persona mayor"/>
    <s v="Ninguno"/>
    <s v="Ninguno"/>
    <s v="Ninguno"/>
    <s v="Estudios Universitarios"/>
    <s v="Cotizante docente"/>
    <m/>
    <s v="Con discapacidad"/>
    <s v="Ninguna"/>
    <s v="SAN PABLO"/>
    <s v="B LOS ANGELES"/>
    <n v="3203704988"/>
    <s v="Urbana"/>
    <m/>
    <x v="0"/>
    <x v="7"/>
    <s v="NARIÑO"/>
    <x v="7"/>
    <x v="7"/>
    <x v="7"/>
    <m/>
    <m/>
    <m/>
    <m/>
    <s v="Hipertension esencial (primaria)"/>
    <s v="Medicamento"/>
    <n v="1"/>
    <s v="40927-14"/>
    <s v="NIDIPÂ® 30 MG"/>
    <d v="2022-02-01T00:00:00"/>
    <n v="12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98322443"/>
    <s v="CC98322443"/>
    <s v="AICARDO"/>
    <s v="NONE"/>
    <s v="RODRIGUEZ"/>
    <s v="NONE"/>
    <d v="1964-03-23T00:00:00"/>
    <n v="57"/>
    <n v="5"/>
    <s v="Adultez"/>
    <s v="Ninguno"/>
    <s v="Ninguno"/>
    <s v="Ninguno"/>
    <s v="Estudios Universitarios"/>
    <s v="Cotizante docente"/>
    <m/>
    <s v="Con discapacidad"/>
    <s v="Ninguna"/>
    <s v="SAN PABLO"/>
    <s v="B VILLACRISTINA"/>
    <n v="3128167130"/>
    <s v="Urbana"/>
    <m/>
    <x v="0"/>
    <x v="11"/>
    <s v="NARIÑO"/>
    <x v="11"/>
    <x v="11"/>
    <x v="11"/>
    <m/>
    <m/>
    <m/>
    <m/>
    <s v="Hipertension esencial (primaria)"/>
    <s v="Medicamento"/>
    <n v="1"/>
    <s v="20070385-02"/>
    <s v="OMEPRAZOL 40 MG"/>
    <d v="2022-02-14T00:00:00"/>
    <n v="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98322373"/>
    <s v="CC98322373"/>
    <s v="SEGUNDO"/>
    <s v="ARQUIMEDES"/>
    <s v="BRAVO"/>
    <s v="NONE"/>
    <d v="1965-10-17T00:00:00"/>
    <n v="56"/>
    <n v="5"/>
    <s v="Adultez"/>
    <s v="Ninguno"/>
    <s v="Ninguno"/>
    <s v="Ninguno"/>
    <s v="Estudios Primarios"/>
    <s v="Beneficiario"/>
    <m/>
    <s v="Con discapacidad"/>
    <s v="Ninguna"/>
    <s v="SAN PABLO"/>
    <s v="B VILLACRISTINA"/>
    <n v="3107229748"/>
    <s v="Urbana"/>
    <m/>
    <x v="0"/>
    <x v="11"/>
    <s v="NARIÑO"/>
    <x v="11"/>
    <x v="11"/>
    <x v="11"/>
    <m/>
    <m/>
    <m/>
    <m/>
    <s v="Hipertension esencial (primaria)"/>
    <s v="Medicamento"/>
    <n v="1"/>
    <s v="20011983-01"/>
    <s v="SALBUTAMOL 100MCG/DOSIS"/>
    <d v="2022-02-14T00:00:00"/>
    <n v="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5338780"/>
    <s v="CC5338780"/>
    <s v="TAURINO"/>
    <s v="HERMES"/>
    <s v="PAREJA"/>
    <s v="GONZALES"/>
    <d v="1941-03-31T00:00:00"/>
    <n v="80"/>
    <n v="6"/>
    <s v="Persona mayor"/>
    <s v="Ninguno"/>
    <s v="Ninguno"/>
    <s v="Ninguno"/>
    <s v="Estudios Primarios"/>
    <s v="Cotizante Pensionado"/>
    <m/>
    <s v="Con discapacidad"/>
    <s v="Ninguna"/>
    <s v="SAN PABLO"/>
    <s v="B LOS ANGELES"/>
    <n v="3177877379"/>
    <s v="Urbana"/>
    <m/>
    <x v="0"/>
    <x v="11"/>
    <s v="NARIÑO"/>
    <x v="11"/>
    <x v="11"/>
    <x v="11"/>
    <m/>
    <m/>
    <m/>
    <m/>
    <s v="Hipertension esencial (primaria)"/>
    <s v="Insumo"/>
    <n v="1"/>
    <n v="0"/>
    <s v="DURAPREP SOLUCION PARA LAVADO PREQUIRURGICO"/>
    <d v="2022-02-14T00:00:00"/>
    <n v="18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98322860"/>
    <s v="CC98322860"/>
    <s v="SIMEON"/>
    <s v="NONE"/>
    <s v="URBANO"/>
    <s v="NONE"/>
    <d v="1968-08-13T00:00:00"/>
    <n v="53"/>
    <n v="5"/>
    <s v="Adultez"/>
    <s v="Ninguno"/>
    <s v="Ninguno"/>
    <s v="Ninguno"/>
    <s v="Primaria Incompleta"/>
    <s v="Cotizante docente"/>
    <m/>
    <s v="Con discapacidad"/>
    <s v="Ninguna"/>
    <s v="SAN PABLO"/>
    <s v="B LOS SAMANES"/>
    <n v="3127504905"/>
    <s v="Urbana"/>
    <m/>
    <x v="0"/>
    <x v="11"/>
    <s v="NARIÑO"/>
    <x v="11"/>
    <x v="11"/>
    <x v="11"/>
    <m/>
    <m/>
    <m/>
    <m/>
    <s v="Hipertension esencial (primaria)"/>
    <s v="Insumo"/>
    <n v="1"/>
    <n v="0"/>
    <s v="DURAPREP SOLUCION PARA LAVADO PREQUIRURGICO"/>
    <d v="2022-02-14T00:00:00"/>
    <n v="12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927"/>
    <s v="CC27450927"/>
    <s v="JULIANA"/>
    <s v="ANDREA"/>
    <s v="MUÑOZ"/>
    <s v="PABON"/>
    <d v="1966-03-03T00:00:00"/>
    <n v="55"/>
    <n v="5"/>
    <s v="Adultez"/>
    <s v="Ninguno"/>
    <s v="Desplazamiento"/>
    <s v="Desplazamiento forzado"/>
    <s v="Estudios Universitarios"/>
    <s v="Cotizante docente"/>
    <m/>
    <s v="Con discapacidad"/>
    <s v="Ninguna"/>
    <s v="SAN PABLO"/>
    <s v="B AV LOS ESTUDIANTES"/>
    <n v="3113775039"/>
    <s v="Urbana"/>
    <m/>
    <x v="0"/>
    <x v="11"/>
    <s v="NARIÑO"/>
    <x v="11"/>
    <x v="11"/>
    <x v="11"/>
    <m/>
    <m/>
    <m/>
    <m/>
    <s v="Hipertension esencial (primaria)"/>
    <s v="Insumo"/>
    <n v="1"/>
    <n v="0"/>
    <s v="DURAPREP SOLUCION PARA LAVADO PREQUIRURGICO"/>
    <d v="2022-02-14T00:00:00"/>
    <n v="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264"/>
    <s v="CC27450264"/>
    <s v="MARLY"/>
    <s v="PIEDAD"/>
    <s v="ERAZO"/>
    <s v="DE PARRA"/>
    <d v="1958-05-20T00:00:00"/>
    <n v="63"/>
    <n v="6"/>
    <s v="Persona mayor"/>
    <s v="Ninguno"/>
    <s v="Ninguno"/>
    <s v="Ninguno"/>
    <s v="Estudios Universitarios"/>
    <s v="Cotizante docente"/>
    <m/>
    <s v="Con discapacidad"/>
    <s v="Ninguna"/>
    <s v="SAN PABLO"/>
    <s v="B EL PINO"/>
    <n v="3146315652"/>
    <s v="Urbana"/>
    <m/>
    <x v="0"/>
    <x v="11"/>
    <s v="NARIÑO"/>
    <x v="11"/>
    <x v="11"/>
    <x v="11"/>
    <m/>
    <m/>
    <m/>
    <m/>
    <s v="Hipertension esencial (primaria)"/>
    <s v="Procedimiento"/>
    <n v="1"/>
    <s v="0110M003"/>
    <s v="INTERNACION COMPLEJIDAD MEDIANA HABITACION TRES CAMAS"/>
    <d v="2022-02-14T00:00:00"/>
    <n v="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Pensionado"/>
    <s v="AC"/>
    <m/>
    <s v="CC"/>
    <n v="31266661"/>
    <s v="CC31266661"/>
    <s v="MARIA "/>
    <s v="AMILVIA"/>
    <s v="BOLAÑOS"/>
    <s v="PABON"/>
    <d v="1954-08-17T00:00:00"/>
    <n v="67"/>
    <n v="6"/>
    <s v="Persona mayor"/>
    <s v="Ninguno"/>
    <s v="Ninguno"/>
    <s v="Ninguno"/>
    <s v="Estudios Universitarios"/>
    <s v="Cotizante Pensionado"/>
    <m/>
    <s v="Con discapacidad"/>
    <s v="Ninguna"/>
    <s v="SAN PABLO"/>
    <s v="B LOS ANGELES"/>
    <n v="3147373768"/>
    <s v="Urbana"/>
    <m/>
    <x v="0"/>
    <x v="11"/>
    <s v="NARIÑO"/>
    <x v="11"/>
    <x v="11"/>
    <x v="11"/>
    <m/>
    <m/>
    <m/>
    <m/>
    <s v="Hipertension esencial (primaria)"/>
    <s v="Insumo"/>
    <n v="1"/>
    <n v="0"/>
    <s v="DURAPREP SOLUCION PARA LAVADO PREQUIRURGICO"/>
    <d v="2022-02-14T00:00:00"/>
    <n v="80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3651"/>
    <s v="CC27453651"/>
    <s v="EMILCE"/>
    <s v="DE JESUS"/>
    <s v="MOLINA "/>
    <s v="DE ORDOÑEZ"/>
    <d v="1960-01-21T00:00:00"/>
    <n v="61"/>
    <n v="6"/>
    <s v="Persona mayor"/>
    <s v="Ninguno"/>
    <s v="Desplazamiento"/>
    <s v="Lesiones Personales Fisicas"/>
    <s v="Estudios Universitarios"/>
    <s v="Cotizante docente"/>
    <m/>
    <s v="Con discapacidad"/>
    <s v="Ninguna"/>
    <s v="SAN PABLO"/>
    <s v="V CHILCAL"/>
    <n v="3155423466"/>
    <s v="Rural"/>
    <m/>
    <x v="0"/>
    <x v="11"/>
    <s v="NARIÑO"/>
    <x v="11"/>
    <x v="11"/>
    <x v="11"/>
    <m/>
    <m/>
    <m/>
    <m/>
    <s v="Hipertension esencial (primaria)"/>
    <s v="Insumo"/>
    <n v="1"/>
    <n v="0"/>
    <s v="DURAPREP SOLUCION PARA LAVADO PREQUIRURGICO"/>
    <d v="2022-02-14T00:00:00"/>
    <n v="303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2145"/>
    <s v="CC27452145"/>
    <s v="AURA"/>
    <s v="AZUCENA"/>
    <s v="ROSERO"/>
    <s v="BOLAÑOS"/>
    <d v="1978-04-01T00:00:00"/>
    <n v="43"/>
    <n v="5"/>
    <s v="Adultez"/>
    <s v="Ninguno"/>
    <s v="Ninguno"/>
    <s v="Ninguno"/>
    <s v="Estudios Universitarios"/>
    <s v="Cotizante docente"/>
    <m/>
    <s v="Con discapacidad"/>
    <s v="Ninguna"/>
    <s v="SAN PABLO"/>
    <s v="V CHORRERA"/>
    <n v="3123548187"/>
    <s v="Rural"/>
    <m/>
    <x v="0"/>
    <x v="11"/>
    <s v="NARIÑO"/>
    <x v="11"/>
    <x v="11"/>
    <x v="11"/>
    <m/>
    <m/>
    <m/>
    <m/>
    <s v="Hipertension esencial (primaria)"/>
    <s v="Insumo"/>
    <n v="1"/>
    <n v="0"/>
    <s v="DURAPREP SOLUCION PARA LAVADO PREQUIRURGICO"/>
    <d v="2022-02-14T00:00:00"/>
    <n v="1039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145"/>
    <s v="CC27450145"/>
    <s v="ALBA "/>
    <s v="CLARA"/>
    <s v="CARVAJAL"/>
    <s v="CERON"/>
    <d v="1953-01-24T00:00:00"/>
    <n v="68"/>
    <n v="6"/>
    <s v="Persona mayor"/>
    <s v="Ninguno"/>
    <s v="Ninguno"/>
    <s v="Ninguno"/>
    <s v="Estudios Universitarios"/>
    <s v="Cotizante docente"/>
    <m/>
    <s v="Con discapacidad"/>
    <s v="Ninguna"/>
    <s v="SAN PABLO"/>
    <s v="B PORVENIR"/>
    <n v="3127941655"/>
    <s v="Urbana"/>
    <m/>
    <x v="0"/>
    <x v="11"/>
    <s v="NARIÑO"/>
    <x v="11"/>
    <x v="11"/>
    <x v="11"/>
    <m/>
    <m/>
    <m/>
    <m/>
    <s v="Hipertension esencial (primaria)"/>
    <s v="Procedimiento"/>
    <n v="1"/>
    <n v="1903883"/>
    <s v="GLUCOSA SEMIAUTOMATIZADA [GLUCOMETRIA]"/>
    <d v="2022-02-14T00:00:00"/>
    <n v="2536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98322387"/>
    <s v="CC98322387"/>
    <s v="JOSE "/>
    <s v="FLORENCIO"/>
    <s v="ZAMBRANO"/>
    <s v="MUÑOZ"/>
    <d v="1964-09-03T00:00:00"/>
    <n v="57"/>
    <n v="5"/>
    <s v="Adultez"/>
    <s v="Ninguno"/>
    <s v="Ninguno"/>
    <s v="Ninguno"/>
    <s v="Estudios Universitarios"/>
    <s v="Cotizante docente"/>
    <m/>
    <s v="Con discapacidad"/>
    <s v="Ninguna"/>
    <s v="SAN PABLO"/>
    <s v="B URBANIZACION ZAMBRANO"/>
    <n v="3127577038"/>
    <s v="Urbana"/>
    <m/>
    <x v="0"/>
    <x v="11"/>
    <s v="NARIÑO"/>
    <x v="11"/>
    <x v="11"/>
    <x v="11"/>
    <m/>
    <m/>
    <m/>
    <m/>
    <s v="Hipertension esencial (primaria)"/>
    <s v="Medicamento"/>
    <n v="1"/>
    <s v="20070385-02"/>
    <s v="OMEPRAZOL 40 MG"/>
    <d v="2022-02-14T00:00:00"/>
    <n v="1538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98322253"/>
    <s v="CC98322253"/>
    <s v="FRANCISCO "/>
    <s v="MAXLINDER"/>
    <s v="MUÑOZ"/>
    <s v="ERAZO"/>
    <d v="1963-12-24T00:00:00"/>
    <n v="57"/>
    <n v="5"/>
    <s v="Adultez"/>
    <s v="Ninguno"/>
    <s v="Desplazamiento"/>
    <s v="Homicidio"/>
    <s v="Primaria Incompleta"/>
    <s v="Beneficiario"/>
    <m/>
    <s v="Con discapacidad"/>
    <s v="Ninguna"/>
    <s v="SAN PABLO"/>
    <s v="B PORVENIR"/>
    <n v="3137949123"/>
    <s v="Urbana"/>
    <m/>
    <x v="0"/>
    <x v="11"/>
    <s v="NARIÑO"/>
    <x v="11"/>
    <x v="11"/>
    <x v="11"/>
    <m/>
    <m/>
    <m/>
    <m/>
    <s v="Hipertension esencial (primaria)"/>
    <s v="Medicamento"/>
    <n v="1"/>
    <s v="54973-01"/>
    <s v="CAPTOPRIL TABLETAS 50 MG"/>
    <d v="2022-02-14T00:00:00"/>
    <n v="214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1884353"/>
    <s v="CC1884353"/>
    <s v="DAGOBERTO"/>
    <s v="NONE"/>
    <s v="LASSO"/>
    <s v="CERON"/>
    <d v="1937-05-15T00:00:00"/>
    <n v="84"/>
    <n v="6"/>
    <s v="Persona mayor"/>
    <s v="Ninguno"/>
    <s v="Ninguno"/>
    <s v="Ninguno"/>
    <s v="Primaria Incompleta"/>
    <s v="Cotizante docente"/>
    <m/>
    <s v="Con discapacidad"/>
    <s v="Ninguna"/>
    <s v="SAN PABLO"/>
    <s v="B VALENCIA"/>
    <n v="3117804029"/>
    <s v="Urbana"/>
    <m/>
    <x v="0"/>
    <x v="11"/>
    <s v="NARIÑO"/>
    <x v="11"/>
    <x v="11"/>
    <x v="11"/>
    <m/>
    <m/>
    <m/>
    <m/>
    <s v="Hipertension esencial (primaria)"/>
    <s v="Medicamento"/>
    <n v="1"/>
    <s v="20142571-02"/>
    <s v="CLORURO DE SODIO 0.9% SOLUCION INYECTABLE"/>
    <d v="2022-02-14T00:00:00"/>
    <n v="2074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5271770"/>
    <s v="CC25271770"/>
    <s v="MARIA "/>
    <s v="GEOMAR"/>
    <s v="ÑAÑEZ"/>
    <s v="MUÑOZ"/>
    <d v="1950-06-13T00:00:00"/>
    <n v="71"/>
    <n v="6"/>
    <s v="Persona mayor"/>
    <s v="Ninguno"/>
    <s v="Ninguno"/>
    <s v="Ninguno"/>
    <s v="Estudios Primarios"/>
    <s v="Cotizante docente"/>
    <m/>
    <s v="Con discapacidad"/>
    <s v="Ninguna"/>
    <s v="SAN PABLO"/>
    <s v="B SAN CARLOS"/>
    <n v="3113391291"/>
    <s v="Urbana"/>
    <m/>
    <x v="0"/>
    <x v="11"/>
    <s v="NARIÑO"/>
    <x v="11"/>
    <x v="11"/>
    <x v="11"/>
    <m/>
    <m/>
    <m/>
    <m/>
    <s v="Hipertension esencial (primaria)"/>
    <s v="Medicamento"/>
    <n v="1"/>
    <s v="54972-01"/>
    <s v="CAPTOPRIL 25 MG TABLETAS"/>
    <d v="2022-02-14T00:00:00"/>
    <n v="474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49629"/>
    <s v="CC27449629"/>
    <s v="DOLLY"/>
    <s v="GEOMAR"/>
    <s v="BERMUDEZ"/>
    <s v="ARCOS"/>
    <d v="1949-09-02T00:00:00"/>
    <n v="72"/>
    <n v="6"/>
    <s v="Persona mayor"/>
    <s v="Ninguno"/>
    <s v="Ninguno"/>
    <s v="Ninguno"/>
    <s v="Estudios Primarios"/>
    <s v="Cotizante docente"/>
    <m/>
    <s v="Con discapacidad"/>
    <s v="Ninguna"/>
    <s v="SAN PABLO"/>
    <s v="B AV LOS ESTUDIANTES"/>
    <n v="3122569981"/>
    <s v="Urbana"/>
    <m/>
    <x v="0"/>
    <x v="11"/>
    <s v="NARIÑO"/>
    <x v="11"/>
    <x v="11"/>
    <x v="11"/>
    <m/>
    <m/>
    <m/>
    <m/>
    <s v="Hipertension esencial (primaria)"/>
    <s v="Medicamento"/>
    <n v="1"/>
    <s v="9813-10"/>
    <s v="HIDROCLOROTIAZIDA 25 MG TABLETAS"/>
    <d v="2022-02-14T00:00:00"/>
    <n v="3402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87246533"/>
    <s v="CC87246533"/>
    <s v="NARES"/>
    <s v="AFRANIO"/>
    <s v="CORDOBA"/>
    <s v="MUÑOZ"/>
    <d v="1967-12-05T00:00:00"/>
    <n v="54"/>
    <n v="5"/>
    <s v="Adultez"/>
    <s v="Ninguno"/>
    <s v="Ninguno"/>
    <s v="Ninguno"/>
    <s v="Estudios Universitarios"/>
    <s v="Cotizante docente"/>
    <m/>
    <s v="Con discapacidad"/>
    <s v="Ninguna"/>
    <s v="SAN PABLO"/>
    <s v="B VILLACRISTINA"/>
    <n v="3117715169"/>
    <s v="Urbana"/>
    <m/>
    <x v="0"/>
    <x v="11"/>
    <s v="NARIÑO"/>
    <x v="11"/>
    <x v="11"/>
    <x v="11"/>
    <m/>
    <m/>
    <m/>
    <m/>
    <s v="Hipertension esencial (primaria)"/>
    <s v="Medicamento"/>
    <n v="1"/>
    <s v="20142571-02"/>
    <s v="CLORURO DE SODIO 0.9% SOLUCION INYECTABLE"/>
    <d v="2022-02-14T00:00:00"/>
    <n v="32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5275101"/>
    <s v="CC5275101"/>
    <s v="HUMBERTO"/>
    <s v="ANGEL"/>
    <s v="ROSADA"/>
    <s v="MENESES"/>
    <d v="1948-04-21T00:00:00"/>
    <n v="73"/>
    <n v="6"/>
    <s v="Persona mayor"/>
    <s v="Ninguno"/>
    <s v="Ninguno"/>
    <s v="Ninguno"/>
    <s v="Estudios Secundarios"/>
    <s v="Cotizante docente"/>
    <m/>
    <s v="Con discapacidad"/>
    <s v="Ninguna"/>
    <s v="SAN PABLO"/>
    <s v="B VILLACRISTINA"/>
    <n v="3146223647"/>
    <s v="Urbana"/>
    <m/>
    <x v="0"/>
    <x v="11"/>
    <s v="NARIÑO"/>
    <x v="11"/>
    <x v="11"/>
    <x v="11"/>
    <m/>
    <m/>
    <m/>
    <m/>
    <s v="Hipertension esencial (primaria)"/>
    <s v="Medicamento"/>
    <n v="1"/>
    <s v="20142571-02"/>
    <s v="CLORURO DE SODIO 0.9% SOLUCION INYECTABLE"/>
    <d v="2022-02-14T00:00:00"/>
    <n v="1695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34526707"/>
    <s v="CC34526707"/>
    <s v="MARIA "/>
    <s v="STELLA"/>
    <s v="CERON "/>
    <s v="GOMEZ"/>
    <d v="1954-02-17T00:00:00"/>
    <n v="67"/>
    <n v="6"/>
    <s v="Persona mayor"/>
    <s v="Ninguno"/>
    <s v="Ninguno"/>
    <s v="Ninguno"/>
    <s v="Estudios Secundarios"/>
    <s v="Cotizante Pensionado"/>
    <m/>
    <s v="Con discapacidad"/>
    <s v="Ninguna"/>
    <s v="SAN PABLO"/>
    <s v="B FATIMA"/>
    <n v="3006158008"/>
    <s v="Urbana"/>
    <m/>
    <x v="0"/>
    <x v="11"/>
    <s v="NARIÑO"/>
    <x v="11"/>
    <x v="11"/>
    <x v="11"/>
    <m/>
    <m/>
    <m/>
    <m/>
    <s v="Hipertension esencial (primaria)"/>
    <s v="Medicamento"/>
    <n v="1"/>
    <s v="54972-01"/>
    <s v="CAPTOPRIL 25 MG TABLETAS"/>
    <d v="2022-02-14T00:00:00"/>
    <n v="155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239"/>
    <s v="CC27450239"/>
    <s v="BLANCA "/>
    <s v="ALICIA"/>
    <s v="CERON "/>
    <s v="NONE"/>
    <d v="1955-05-31T00:00:00"/>
    <n v="66"/>
    <n v="6"/>
    <s v="Persona mayor"/>
    <s v="Ninguno"/>
    <s v="Desplazamiento"/>
    <s v="Perdida de Bienes Muebles o Inmuebles"/>
    <s v="Estudios Universitarios"/>
    <s v="Cotizante docente"/>
    <m/>
    <s v="Con discapacidad"/>
    <s v="Ninguna"/>
    <s v="SAN PABLO"/>
    <s v="B PORVENIR"/>
    <n v="3106476562"/>
    <s v="Urbana"/>
    <m/>
    <x v="0"/>
    <x v="11"/>
    <s v="NARIÑO"/>
    <x v="11"/>
    <x v="11"/>
    <x v="11"/>
    <m/>
    <m/>
    <m/>
    <m/>
    <s v="Hipertension esencial (primaria)"/>
    <s v="Medicamento"/>
    <n v="1"/>
    <s v="19971851-02"/>
    <s v="DIPIRONA X 1 G / 2ML SOLUCION INYECTABLE"/>
    <d v="2022-02-14T00:00:00"/>
    <n v="143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1457"/>
    <s v="CC27451457"/>
    <s v="DARY"/>
    <s v="NONE"/>
    <s v="BOLAÑOS"/>
    <s v="SOLARTE"/>
    <d v="1973-04-03T00:00:00"/>
    <n v="48"/>
    <n v="5"/>
    <s v="Adultez"/>
    <s v="Ninguno"/>
    <s v="Ninguno"/>
    <s v="Ninguno"/>
    <s v="Estudios Universitarios"/>
    <s v="Cotizante docente"/>
    <m/>
    <s v="Con discapacidad"/>
    <s v="Ninguna"/>
    <s v="SAN PABLO"/>
    <s v="B VILLACRISTINA"/>
    <n v="3163275824"/>
    <s v="Urbana"/>
    <m/>
    <x v="0"/>
    <x v="11"/>
    <s v="NARIÑO"/>
    <x v="11"/>
    <x v="11"/>
    <x v="11"/>
    <m/>
    <m/>
    <m/>
    <m/>
    <s v="Hipertension esencial (primaria)"/>
    <s v="Medicamento"/>
    <n v="1"/>
    <s v="20142571-02"/>
    <s v="CLORURO DE SODIO 0.9% SOLUCION INYECTABLE"/>
    <d v="2022-02-14T00:00:00"/>
    <n v="446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5339244"/>
    <s v="CC5339244"/>
    <s v="ROGER"/>
    <s v="OSWALDO"/>
    <s v="GONZALES"/>
    <s v="BERMUDEZ"/>
    <d v="1952-05-26T00:00:00"/>
    <n v="69"/>
    <n v="6"/>
    <s v="Persona mayor"/>
    <s v="Ninguno"/>
    <s v="Ninguno"/>
    <s v="Ninguno"/>
    <s v="Primaria Incompleta"/>
    <s v="Cotizante docente"/>
    <m/>
    <s v="Con discapacidad"/>
    <s v="Ninguna"/>
    <s v="SAN PABLO"/>
    <s v="B LOS ANGELES"/>
    <n v="3147263615"/>
    <s v="Urbana"/>
    <m/>
    <x v="0"/>
    <x v="11"/>
    <s v="NARIÑO"/>
    <x v="11"/>
    <x v="11"/>
    <x v="11"/>
    <m/>
    <m/>
    <m/>
    <m/>
    <s v="Hipertension esencial (primaria)"/>
    <s v="Medicamento"/>
    <n v="1"/>
    <s v="9813-10"/>
    <s v="HIDROCLOROTIAZIDA 25 MG TABLETAS"/>
    <d v="2022-02-14T00:00:00"/>
    <n v="1508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7450410"/>
    <s v="CC27450410"/>
    <s v="LAURA"/>
    <s v="HELENA"/>
    <s v="BOLAÑOS"/>
    <s v="DELGADO"/>
    <d v="1960-01-05T00:00:00"/>
    <n v="61"/>
    <n v="6"/>
    <s v="Persona mayor"/>
    <s v="Ninguno"/>
    <s v="Ninguno"/>
    <s v="Ninguno"/>
    <s v="Estudios Primarios"/>
    <s v="Beneficiario"/>
    <m/>
    <s v="Con discapacidad"/>
    <s v="Ninguna"/>
    <s v="SAN PABLO"/>
    <s v="B LOS ANGELES"/>
    <n v="3105365050"/>
    <s v="Urbana"/>
    <m/>
    <x v="0"/>
    <x v="11"/>
    <s v="NARIÑO"/>
    <x v="11"/>
    <x v="11"/>
    <x v="11"/>
    <m/>
    <m/>
    <m/>
    <m/>
    <s v="Hipertension esencial (primaria)"/>
    <s v="Medicamento"/>
    <n v="1"/>
    <s v="54973-01"/>
    <s v="CAPTOPRIL TABLETAS 50 MG"/>
    <d v="2022-02-14T00:00:00"/>
    <n v="191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30716686"/>
    <s v="CC30716686"/>
    <s v="RUTH"/>
    <s v="AMPARO"/>
    <s v="SOLARTE"/>
    <s v="SOLARTE"/>
    <d v="1956-01-30T00:00:00"/>
    <n v="65"/>
    <n v="6"/>
    <s v="Persona mayor"/>
    <s v="Ninguno"/>
    <s v="Ninguno"/>
    <s v="Ninguno"/>
    <s v="Estudios Universitarios"/>
    <s v="Cotizante docente"/>
    <m/>
    <s v="Con discapacidad"/>
    <s v="Ninguna"/>
    <s v="SAN PABLO"/>
    <s v="B FATIMA"/>
    <n v="3136263664"/>
    <s v="Urbana"/>
    <m/>
    <x v="0"/>
    <x v="11"/>
    <s v="NARIÑO"/>
    <x v="11"/>
    <x v="11"/>
    <x v="11"/>
    <m/>
    <m/>
    <m/>
    <m/>
    <s v="Hipertension esencial (primaria)"/>
    <s v="Procedimiento"/>
    <n v="1"/>
    <n v="1890602"/>
    <s v="CUIDADO ( MANEJO ) INTRAHOSPITALARIO POR MEDICINA ESPECIALIZADA"/>
    <d v="2022-02-14T00:00:00"/>
    <n v="446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98322585"/>
    <s v="CC98322585"/>
    <s v="ADRIANO"/>
    <s v="NONE"/>
    <s v="MUÑOZ"/>
    <s v="URBANO"/>
    <d v="1966-10-24T00:00:00"/>
    <n v="55"/>
    <n v="5"/>
    <s v="Adultez"/>
    <s v="Ninguno"/>
    <s v="Ninguno"/>
    <s v="Ninguno"/>
    <s v="Estudios Universitarios"/>
    <s v="Cotizante docente"/>
    <m/>
    <s v="Con discapacidad"/>
    <s v="Ninguna"/>
    <s v="SAN PABLO"/>
    <s v="V CAÑADA"/>
    <n v="3104896737"/>
    <s v="Rural"/>
    <m/>
    <x v="0"/>
    <x v="11"/>
    <s v="NARIÑO"/>
    <x v="11"/>
    <x v="11"/>
    <x v="11"/>
    <m/>
    <m/>
    <m/>
    <m/>
    <s v="Hipertension esencial (primaria)"/>
    <s v="Medicamento"/>
    <n v="1"/>
    <s v="20011983-01"/>
    <s v="SALBUTAMOL 100MCG/DOSIS"/>
    <d v="2022-02-14T00:00:00"/>
    <n v="4118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5517294"/>
    <s v="CC25517294"/>
    <s v="DACIER"/>
    <s v="NIEVES"/>
    <s v="SANDOVAL"/>
    <s v="GILOM"/>
    <d v="1955-11-20T00:00:00"/>
    <n v="66"/>
    <n v="6"/>
    <s v="Persona mayor"/>
    <s v="Ninguno"/>
    <s v="Ninguno"/>
    <s v="Ninguno"/>
    <s v="Estudios Primarios"/>
    <s v="Beneficiario"/>
    <m/>
    <s v="Con discapacidad"/>
    <s v="Ninguna"/>
    <s v="SAN PABLO"/>
    <s v="B LOS ANGELES"/>
    <n v="3108599297"/>
    <s v="Urbana"/>
    <m/>
    <x v="0"/>
    <x v="11"/>
    <s v="NARIÑO"/>
    <x v="11"/>
    <x v="11"/>
    <x v="11"/>
    <m/>
    <m/>
    <m/>
    <m/>
    <s v="Hipertension esencial (primaria)"/>
    <s v="Procedimiento"/>
    <n v="1"/>
    <n v="1902210"/>
    <s v="HEMOGRAMA IV ( HEMOGLOBINA HEMATOCRITO RECUENTO DE ERITROCITOS INDICES ERITROCITARIOS LEUCOGRAMA RECUENTO DE PLAQUETAS INDICES PLAQUETARIOS Y MORFOLOGIA ELECTRONICA E HISTOGRAMA ) AUTOMATIZADO"/>
    <d v="2022-02-12T00:00:00"/>
    <n v="2980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713"/>
    <s v="CC27450713"/>
    <s v="SOCORRO"/>
    <s v="AMPARO"/>
    <s v="GONZALES"/>
    <s v="DE GRIJALBA"/>
    <d v="1960-02-06T00:00:00"/>
    <n v="61"/>
    <n v="6"/>
    <s v="Persona mayor"/>
    <s v="Ninguno"/>
    <s v="Ninguno"/>
    <s v="Ninguno"/>
    <s v="Estudios Universitarios"/>
    <s v="Cotizante docente"/>
    <m/>
    <s v="Con discapacidad"/>
    <s v="Ninguna"/>
    <s v="SAN PABLO"/>
    <s v="B FATIMA"/>
    <n v="3165129091"/>
    <s v="Urbana"/>
    <m/>
    <x v="0"/>
    <x v="11"/>
    <s v="NARIÑO"/>
    <x v="11"/>
    <x v="11"/>
    <x v="11"/>
    <m/>
    <m/>
    <m/>
    <m/>
    <s v="Hipertension esencial (primaria)"/>
    <s v="Procedimiento"/>
    <n v="1"/>
    <n v="1871121"/>
    <s v="RADIOGRAFIA DE TORAX ( P. A. O A. P. Y LATERAL - DECUBITO LATERAL - OBLICUAS O LATERAL )"/>
    <d v="2022-02-12T00:00:00"/>
    <n v="104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276799"/>
    <s v="CC27276799"/>
    <s v="DORIS"/>
    <s v="CECILIA"/>
    <s v="CORDOBA"/>
    <s v="MUÑOZ"/>
    <d v="1966-05-01T00:00:00"/>
    <n v="55"/>
    <n v="5"/>
    <s v="Adultez"/>
    <s v="Ninguno"/>
    <s v="Ninguno"/>
    <s v="Ninguno"/>
    <s v="Estudios Universitarios"/>
    <s v="Cotizante docente"/>
    <m/>
    <s v="Con discapacidad"/>
    <s v="Ninguna"/>
    <s v="SAN PABLO"/>
    <s v="V FRANCIA"/>
    <n v="3147866449"/>
    <s v="Rural"/>
    <m/>
    <x v="0"/>
    <x v="11"/>
    <s v="NARIÑO"/>
    <x v="11"/>
    <x v="11"/>
    <x v="11"/>
    <m/>
    <m/>
    <m/>
    <m/>
    <s v="Hipertension esencial (primaria)"/>
    <s v="Procedimiento"/>
    <n v="1"/>
    <n v="1903895"/>
    <s v="CREATININA EN SUERO U OTROS FLUIDOS"/>
    <d v="2022-02-12T00:00:00"/>
    <n v="141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5213644"/>
    <s v="CC5213644"/>
    <s v="JULIO"/>
    <s v="HOMERO"/>
    <s v="RUALES"/>
    <s v="RUALES"/>
    <d v="1949-09-18T00:00:00"/>
    <n v="72"/>
    <n v="6"/>
    <s v="Persona mayor"/>
    <s v="Ninguno"/>
    <s v="Ninguno"/>
    <s v="Ninguno"/>
    <s v="Primaria Incompleta"/>
    <s v="Beneficiario"/>
    <m/>
    <s v="Con discapacidad"/>
    <s v="Ninguna"/>
    <s v="SAN PABLO"/>
    <s v="B FATIMA"/>
    <n v="3173202420"/>
    <s v="Urbana"/>
    <m/>
    <x v="0"/>
    <x v="11"/>
    <s v="NARIÑO"/>
    <x v="11"/>
    <x v="11"/>
    <x v="11"/>
    <m/>
    <m/>
    <m/>
    <m/>
    <s v="Hipertension esencial (primaria)"/>
    <s v="Procedimiento"/>
    <n v="1"/>
    <n v="1903856"/>
    <s v="NITROGENO UREICO"/>
    <d v="2022-02-12T00:00:00"/>
    <n v="1546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679"/>
    <s v="CC27450679"/>
    <s v="LUZ "/>
    <s v="MARINA"/>
    <s v="CRUZ"/>
    <s v="LARA"/>
    <d v="1957-04-23T00:00:00"/>
    <n v="64"/>
    <n v="6"/>
    <s v="Persona mayor"/>
    <s v="Ninguno"/>
    <s v="Ninguno"/>
    <s v="Ninguno"/>
    <s v="Estudios Universitarios"/>
    <s v="Cotizante docente"/>
    <m/>
    <s v="Con discapacidad"/>
    <s v="Ninguna"/>
    <s v="SAN PABLO"/>
    <s v="B VILLACRISTINA"/>
    <n v="3113022481"/>
    <s v="Urbana"/>
    <m/>
    <x v="0"/>
    <x v="11"/>
    <s v="NARIÑO"/>
    <x v="11"/>
    <x v="11"/>
    <x v="11"/>
    <m/>
    <m/>
    <m/>
    <m/>
    <s v="Hipertension esencial (primaria)"/>
    <s v="Procedimiento"/>
    <n v="1"/>
    <n v="1890466"/>
    <s v="INTERCONSULTA POR ESPECIALISTA EN MEDICINA INTERNA"/>
    <d v="2022-02-12T00:00:00"/>
    <n v="3564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7451924"/>
    <s v="CC27451924"/>
    <s v="TERESA"/>
    <s v="DEL SOCORRO"/>
    <s v="ORTEGA"/>
    <s v="BOLAÑOS"/>
    <d v="1974-03-17T00:00:00"/>
    <n v="47"/>
    <n v="5"/>
    <s v="Adultez"/>
    <s v="Ninguno"/>
    <s v="Ninguno"/>
    <s v="Ninguno"/>
    <s v="Estudios Secundarios"/>
    <s v="Beneficiario"/>
    <m/>
    <s v="Con discapacidad"/>
    <s v="Ninguna"/>
    <s v="SAN PABLO"/>
    <s v="BRICEÑO"/>
    <n v="3147223641"/>
    <s v="Rural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422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260"/>
    <s v="CC27450260"/>
    <s v="DORIS"/>
    <s v="NONE"/>
    <s v="BOLAÑOS"/>
    <s v="MURIEL"/>
    <d v="1956-08-14T00:00:00"/>
    <n v="65"/>
    <n v="6"/>
    <s v="Persona mayor"/>
    <s v="Ninguno"/>
    <s v="Ninguno"/>
    <s v="Ninguno"/>
    <s v="Estudios Universitarios"/>
    <s v="Cotizante docente"/>
    <m/>
    <s v="Con discapacidad"/>
    <s v="Ninguna"/>
    <s v="SAN PABLO"/>
    <s v="B VILLACRISTINA"/>
    <n v="3113910622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514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075798"/>
    <s v="CC27075798"/>
    <s v="LUZMILA"/>
    <s v="NONE"/>
    <s v="CERON "/>
    <s v="MUÑOZ"/>
    <d v="1946-07-22T00:00:00"/>
    <n v="75"/>
    <n v="6"/>
    <s v="Persona mayor"/>
    <s v="Ninguno"/>
    <s v="Ninguno"/>
    <s v="Ninguno"/>
    <s v="Bachillerato Incompleto"/>
    <s v="Cotizante docente"/>
    <m/>
    <s v="Con discapacidad"/>
    <s v="Ninguna"/>
    <s v="SAN PABLO"/>
    <s v="B FATIMA"/>
    <n v="3124505989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04T00:00:00"/>
    <n v="1881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5339708"/>
    <s v="CC5339708"/>
    <s v="JAVIER"/>
    <s v="ELIUTH"/>
    <s v="GOMEZ"/>
    <s v="LASSO"/>
    <d v="1955-10-15T00:00:00"/>
    <n v="66"/>
    <n v="6"/>
    <s v="Persona mayor"/>
    <s v="Ninguno"/>
    <s v="Ninguno"/>
    <s v="Ninguno"/>
    <s v="Estudios Universitarios"/>
    <s v="Cotizante docente"/>
    <m/>
    <s v="Con discapacidad"/>
    <s v="Ninguna"/>
    <s v="SAN PABLO"/>
    <s v="B LOS ANGELES"/>
    <n v="3108599297"/>
    <s v="Urbana"/>
    <m/>
    <x v="0"/>
    <x v="7"/>
    <s v="NARIÑO"/>
    <x v="7"/>
    <x v="7"/>
    <x v="7"/>
    <m/>
    <m/>
    <m/>
    <m/>
    <s v="Hipertension esencial (primaria)"/>
    <s v="Procedimiento"/>
    <n v="1"/>
    <n v="1890366"/>
    <s v="CONSULTA DE CONTROL O DE SEGUIMIENTO POR ESPECIALISTA EN MEDICINA INTERNA"/>
    <d v="2022-02-01T00:00:00"/>
    <n v="2780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36991734"/>
    <s v="CC36991734"/>
    <s v="AYDA"/>
    <s v="MIRIAM"/>
    <s v="MOREANO"/>
    <s v="DE CORAL"/>
    <d v="1951-01-12T00:00:00"/>
    <n v="70"/>
    <n v="6"/>
    <s v="Persona mayor"/>
    <s v="Ninguno"/>
    <s v="Ninguno"/>
    <s v="Ninguno"/>
    <s v="Estudios Primarios"/>
    <s v="Beneficiario"/>
    <m/>
    <s v="Con discapacidad"/>
    <s v="Ninguna"/>
    <s v="SAN PABLO"/>
    <s v="B SAGRADO CORAZON DE JESUS"/>
    <n v="3146168049"/>
    <s v="Urbana"/>
    <m/>
    <x v="0"/>
    <x v="7"/>
    <s v="NARIÑO"/>
    <x v="7"/>
    <x v="7"/>
    <x v="7"/>
    <m/>
    <m/>
    <m/>
    <m/>
    <s v="Hipertension esencial (primaria)"/>
    <s v="Medicamento"/>
    <n v="1"/>
    <s v="32623-08"/>
    <s v="ACIDO FOLICO TABLETAS 5MG"/>
    <d v="2022-02-16T00:00:00"/>
    <n v="164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5339617"/>
    <s v="CC5339617"/>
    <s v="JOSE "/>
    <s v="OMAR"/>
    <s v="GONZALES"/>
    <s v="BERMUDEZ"/>
    <d v="1957-03-19T00:00:00"/>
    <n v="64"/>
    <n v="6"/>
    <s v="Persona mayor"/>
    <s v="Ninguno"/>
    <s v="Desplazamiento"/>
    <s v="Desplazamiento forzado"/>
    <s v="Estudios Universitarios"/>
    <s v="Cotizante docente"/>
    <m/>
    <s v="Con discapacidad"/>
    <s v="Ninguna"/>
    <s v="SAN PABLO"/>
    <s v="B EL PINO"/>
    <n v="3136145226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04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293683"/>
    <s v="CC27293683"/>
    <s v="RAQUEL"/>
    <s v="NONE"/>
    <s v="ARBOLEDA"/>
    <s v="SOLANO"/>
    <d v="1947-03-15T00:00:00"/>
    <n v="74"/>
    <n v="6"/>
    <s v="Persona mayor"/>
    <s v="Ninguno"/>
    <s v="Desplazamiento"/>
    <s v="Perdida de Bienes Muebles o Inmuebles"/>
    <s v="Estudios Primarios"/>
    <s v="Cotizante docente"/>
    <m/>
    <s v="Con discapacidad"/>
    <s v="Ninguna"/>
    <s v="SAN PABLO"/>
    <s v="B PORVENIR"/>
    <n v="3113759310"/>
    <s v="Urbana"/>
    <m/>
    <x v="0"/>
    <x v="7"/>
    <s v="NARIÑO"/>
    <x v="7"/>
    <x v="7"/>
    <x v="7"/>
    <m/>
    <m/>
    <m/>
    <m/>
    <s v="Hipertension esencial (primaria)"/>
    <s v="Medicamento"/>
    <n v="1"/>
    <s v="20086955-04"/>
    <s v="CARVEDILOL 6.25 MG TABLETAS RECUBIERTAS."/>
    <d v="2022-02-22T00:00:00"/>
    <n v="90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148966"/>
    <s v="CC27148966"/>
    <s v="BETTY"/>
    <s v="LUCIA"/>
    <s v="BASTIDAS"/>
    <s v="BOLAÑOS"/>
    <d v="1958-07-19T00:00:00"/>
    <n v="63"/>
    <n v="6"/>
    <s v="Persona mayor"/>
    <s v="Ninguno"/>
    <s v="Ninguno"/>
    <s v="Ninguno"/>
    <s v="Estudios Universitarios"/>
    <s v="Cotizante docente"/>
    <m/>
    <s v="Con discapacidad"/>
    <s v="Ninguna"/>
    <s v="SAN PABLO"/>
    <s v="B FATIMA"/>
    <n v="3218193998"/>
    <s v="Urbana"/>
    <m/>
    <x v="0"/>
    <x v="7"/>
    <s v="NARIÑO"/>
    <x v="7"/>
    <x v="7"/>
    <x v="7"/>
    <m/>
    <m/>
    <m/>
    <m/>
    <s v="Hipertension esencial (primaria)"/>
    <s v="Medicamento"/>
    <n v="1"/>
    <s v="40113-27"/>
    <s v="ENALAPRIL 5MG"/>
    <d v="2022-02-22T00:00:00"/>
    <n v="132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1511937"/>
    <s v="CC1511937"/>
    <s v="ABELARDO"/>
    <s v="NONE"/>
    <s v="SOLARTE"/>
    <s v="ORDOÑEZ"/>
    <d v="1937-01-31T00:00:00"/>
    <n v="84"/>
    <n v="6"/>
    <s v="Persona mayor"/>
    <s v="Ninguno"/>
    <s v="Ninguno"/>
    <s v="Ninguno"/>
    <s v="Ninguno"/>
    <s v="Beneficiario"/>
    <m/>
    <s v="Con discapacidad"/>
    <s v="Ninguna"/>
    <s v="SAN PABLO"/>
    <s v="B FATIMA"/>
    <n v="3166487041"/>
    <s v="Urbana"/>
    <m/>
    <x v="0"/>
    <x v="7"/>
    <s v="NARIÑO"/>
    <x v="7"/>
    <x v="7"/>
    <x v="7"/>
    <m/>
    <m/>
    <m/>
    <m/>
    <s v="Hipertension esencial (primaria)"/>
    <s v="Medicamento"/>
    <n v="1"/>
    <s v="20085383-15"/>
    <s v="ATORVASTATINATABLETASRECUBIERTASPOR 40 MG"/>
    <d v="2022-02-22T00:00:00"/>
    <n v="2471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7451744"/>
    <s v="CC27451744"/>
    <s v="MARIA "/>
    <s v="LUISA"/>
    <s v="VALDEZ"/>
    <s v="PABON"/>
    <d v="1965-05-23T00:00:00"/>
    <n v="56"/>
    <n v="5"/>
    <s v="Adultez"/>
    <s v="Ninguno"/>
    <s v="Desplazamiento"/>
    <s v="Homicidio"/>
    <s v="Primaria Incompleta"/>
    <s v="Beneficiario"/>
    <m/>
    <s v="Con discapacidad"/>
    <s v="Ninguna"/>
    <s v="SAN PABLO"/>
    <s v="V CAÑADA"/>
    <n v="3178132248"/>
    <s v="Rural"/>
    <m/>
    <x v="0"/>
    <x v="7"/>
    <s v="NARIÑO"/>
    <x v="7"/>
    <x v="7"/>
    <x v="7"/>
    <m/>
    <m/>
    <m/>
    <m/>
    <s v="Hipertension esencial (primaria)"/>
    <s v="Medicamento"/>
    <n v="1"/>
    <s v="42216-13"/>
    <s v="FUROSEMIDA TABLETAS 40MG"/>
    <d v="2022-02-22T00:00:00"/>
    <n v="254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98323275"/>
    <s v="CC98323275"/>
    <s v="JAMER "/>
    <s v="ALEXANDER"/>
    <s v="MUÑOZ"/>
    <s v="BURBANO"/>
    <d v="1973-08-22T00:00:00"/>
    <n v="48"/>
    <n v="5"/>
    <s v="Adultez"/>
    <s v="Ninguno"/>
    <s v="Ninguno"/>
    <s v="Ninguno"/>
    <s v="Estudios Universitarios"/>
    <s v="Cotizante docente"/>
    <m/>
    <s v="Con discapacidad"/>
    <s v="Ninguna"/>
    <s v="SAN PABLO"/>
    <s v="BRICEÑO"/>
    <n v="3127292224"/>
    <s v="Rural"/>
    <m/>
    <x v="0"/>
    <x v="7"/>
    <s v="NARIÑO"/>
    <x v="7"/>
    <x v="7"/>
    <x v="7"/>
    <m/>
    <m/>
    <m/>
    <m/>
    <s v="Hipertension esencial (primaria)"/>
    <s v="Medicamento"/>
    <n v="1"/>
    <s v="19973061-05"/>
    <s v="ESPIRONOLACTONA 25MG TABLETAS"/>
    <d v="2022-02-22T00:00:00"/>
    <n v="166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1309"/>
    <s v="CC27451309"/>
    <s v="LENNY"/>
    <s v="JANETH"/>
    <s v="MUÑOZ"/>
    <s v="BURBANO"/>
    <d v="1970-03-21T00:00:00"/>
    <n v="51"/>
    <n v="5"/>
    <s v="Adultez"/>
    <s v="Ninguno"/>
    <s v="Ninguno"/>
    <s v="Ninguno"/>
    <s v="Estudios Universitarios"/>
    <s v="Cotizante docente"/>
    <m/>
    <s v="Con discapacidad"/>
    <s v="Ninguna"/>
    <s v="SAN PABLO"/>
    <s v="BRICEÑO"/>
    <n v="3147263822"/>
    <s v="Rural"/>
    <m/>
    <x v="0"/>
    <x v="13"/>
    <s v="NARIÑO"/>
    <x v="13"/>
    <x v="13"/>
    <x v="13"/>
    <m/>
    <m/>
    <m/>
    <m/>
    <s v="Hipertension esencial (primaria)"/>
    <s v="Medicamento"/>
    <n v="1"/>
    <s v="54972-03"/>
    <s v="CAPTOPRIL 25 MG TABLETAS"/>
    <d v="2022-02-21T00:00:00"/>
    <n v="2896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641"/>
    <s v="CC27450641"/>
    <s v="MILAGROS"/>
    <s v="NONE"/>
    <s v="FERNANDEZ"/>
    <s v="NONE"/>
    <d v="1962-04-09T00:00:00"/>
    <n v="59"/>
    <n v="5"/>
    <s v="Adultez"/>
    <s v="Ninguno"/>
    <s v="Ninguno"/>
    <s v="Ninguno"/>
    <s v="Estudios Universitarios"/>
    <s v="Cotizante docente"/>
    <m/>
    <s v="Con discapacidad"/>
    <s v="Ninguna"/>
    <s v="SAN PABLO"/>
    <s v="B BOLIVAR"/>
    <n v="3127868022"/>
    <s v="Urbana"/>
    <m/>
    <x v="0"/>
    <x v="13"/>
    <s v="NARIÑO"/>
    <x v="13"/>
    <x v="13"/>
    <x v="13"/>
    <m/>
    <m/>
    <m/>
    <m/>
    <s v="Hipertension esencial (primaria)"/>
    <s v="Medicamento"/>
    <n v="1"/>
    <s v="19900625-01"/>
    <s v="VENTILANÂ® OSP INHALADOR"/>
    <d v="2022-02-21T00:00:00"/>
    <n v="211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293377"/>
    <s v="CC27293377"/>
    <s v="MARIA "/>
    <s v="CELIA"/>
    <s v="REALPE"/>
    <s v="GONZALES"/>
    <d v="1943-08-09T00:00:00"/>
    <n v="78"/>
    <n v="6"/>
    <s v="Persona mayor"/>
    <s v="Ninguno"/>
    <s v="Ninguno"/>
    <s v="Ninguno"/>
    <s v="Estudios Primarios"/>
    <s v="Cotizante docente"/>
    <m/>
    <s v="Con discapacidad"/>
    <s v="Ninguna"/>
    <s v="SAN PABLO"/>
    <s v="B SAN CARLOS"/>
    <n v="3113211975"/>
    <s v="Urbana"/>
    <m/>
    <x v="0"/>
    <x v="13"/>
    <s v="NARIÑO"/>
    <x v="13"/>
    <x v="13"/>
    <x v="13"/>
    <m/>
    <m/>
    <m/>
    <m/>
    <s v="Hipertension esencial (primaria)"/>
    <s v="Medicamento"/>
    <n v="1"/>
    <s v="19966171-01"/>
    <s v="GALAC Â®"/>
    <d v="2022-02-21T00:00:00"/>
    <n v="1894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87247076"/>
    <s v="CC87247076"/>
    <s v="EIDER"/>
    <s v="ORLEY"/>
    <s v="BOLAÑOS"/>
    <s v="BOLAÑOS"/>
    <d v="1973-02-03T00:00:00"/>
    <n v="48"/>
    <n v="5"/>
    <s v="Adultez"/>
    <s v="Ninguno"/>
    <s v="Ninguno"/>
    <s v="Ninguno"/>
    <s v="Estudios Universitarios"/>
    <s v="Cotizante docente"/>
    <m/>
    <s v="Con discapacidad"/>
    <s v="Ninguna"/>
    <s v="SAN PABLO"/>
    <s v="V CHILCAL"/>
    <n v="3156160674"/>
    <s v="Rural"/>
    <m/>
    <x v="0"/>
    <x v="13"/>
    <s v="NARIÑO"/>
    <x v="13"/>
    <x v="13"/>
    <x v="13"/>
    <m/>
    <m/>
    <m/>
    <m/>
    <s v="Hipertension esencial (primaria)"/>
    <s v="Medicamento"/>
    <n v="1"/>
    <s v="20066836-01"/>
    <s v="ASPROMIOÂ® INHALADOR"/>
    <d v="2022-02-21T00:00:00"/>
    <n v="1532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913"/>
    <s v="CC27450913"/>
    <s v="YOLANDA "/>
    <s v="ARGENIS"/>
    <s v="GALLARDO"/>
    <s v="CERON"/>
    <d v="1966-11-30T00:00:00"/>
    <n v="55"/>
    <n v="5"/>
    <s v="Adultez"/>
    <s v="Ninguno"/>
    <s v="Ninguno"/>
    <s v="Ninguno"/>
    <s v="Estudios Universitarios"/>
    <s v="Cotizante docente"/>
    <m/>
    <s v="Con discapacidad"/>
    <s v="Ninguna"/>
    <s v="SAN PABLO"/>
    <s v="B AV LA PLAYA"/>
    <n v="3117813034"/>
    <s v="Urbana"/>
    <m/>
    <x v="0"/>
    <x v="13"/>
    <s v="NARIÑO"/>
    <x v="13"/>
    <x v="13"/>
    <x v="13"/>
    <m/>
    <m/>
    <m/>
    <m/>
    <s v="Hipertension esencial (primaria)"/>
    <s v="Medicamento"/>
    <n v="1"/>
    <s v="34162-09"/>
    <s v="HIDROCLOROTIAZIDA 25 MG"/>
    <d v="2022-02-21T00:00:00"/>
    <n v="190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149191"/>
    <s v="CC27149191"/>
    <s v="MAURA"/>
    <s v="NONE"/>
    <s v="LASSO"/>
    <s v="NAÑEZ"/>
    <d v="1963-05-03T00:00:00"/>
    <n v="58"/>
    <n v="5"/>
    <s v="Adultez"/>
    <s v="Ninguno"/>
    <s v="Ninguno"/>
    <s v="Ninguno"/>
    <s v="Estudios Universitarios"/>
    <s v="Cotizante docente"/>
    <m/>
    <s v="Con discapacidad"/>
    <s v="Ninguna"/>
    <s v="SAN PABLO"/>
    <s v="B VILLACRISTINA"/>
    <n v="3182609239"/>
    <s v="Urbana"/>
    <m/>
    <x v="0"/>
    <x v="13"/>
    <s v="NARIÑO"/>
    <x v="13"/>
    <x v="13"/>
    <x v="13"/>
    <m/>
    <m/>
    <m/>
    <m/>
    <s v="Hipertension esencial (primaria)"/>
    <s v="Medicamento"/>
    <n v="1"/>
    <s v="20066117-11"/>
    <s v="ESOMEPRAZOL 20 MG"/>
    <d v="2022-02-21T00:00:00"/>
    <n v="151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12964275"/>
    <s v="CC12964275"/>
    <s v="JAIRO"/>
    <s v="EDMUNDO"/>
    <s v="BOLAÑOS"/>
    <s v="ORTIZ"/>
    <d v="1958-06-12T00:00:00"/>
    <n v="63"/>
    <n v="6"/>
    <s v="Persona mayor"/>
    <s v="Ninguno"/>
    <s v="Ninguno"/>
    <s v="Ninguno"/>
    <s v="Estudios Universitarios"/>
    <s v="Cotizante docente"/>
    <m/>
    <s v="Con discapacidad"/>
    <s v="Ninguna"/>
    <s v="SAN PABLO"/>
    <s v="B FATIMA"/>
    <n v="3233269119"/>
    <s v="Urbana"/>
    <m/>
    <x v="0"/>
    <x v="13"/>
    <s v="NARIÑO"/>
    <x v="13"/>
    <x v="13"/>
    <x v="13"/>
    <m/>
    <m/>
    <m/>
    <m/>
    <s v="Hipertension esencial (primaria)"/>
    <s v="Procedimiento"/>
    <n v="1"/>
    <n v="1890205"/>
    <s v="CONSULTA DE PRIMERA VEZ POR ENFERMERIA"/>
    <d v="2022-02-21T00:00:00"/>
    <n v="175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658"/>
    <s v="CC27450658"/>
    <s v="MARIELA"/>
    <s v="NONE"/>
    <s v="LASSO"/>
    <s v="DE NOGUERA"/>
    <d v="1960-03-01T00:00:00"/>
    <n v="61"/>
    <n v="6"/>
    <s v="Persona mayor"/>
    <s v="Ninguno"/>
    <s v="Ninguno"/>
    <s v="Ninguno"/>
    <s v="Estudios Universitarios"/>
    <s v="Cotizante docente"/>
    <m/>
    <s v="Con discapacidad"/>
    <s v="Ninguna"/>
    <s v="SAN PABLO"/>
    <s v="V VILLANUEVA"/>
    <n v="3147117572"/>
    <s v="Rural"/>
    <m/>
    <x v="0"/>
    <x v="8"/>
    <s v="NARIÑO"/>
    <x v="8"/>
    <x v="8"/>
    <x v="8"/>
    <m/>
    <m/>
    <m/>
    <m/>
    <s v="Hipertension esencial (primaria)"/>
    <s v="Medicamento"/>
    <n v="1"/>
    <s v="19934690-01"/>
    <s v="CALCITRIOL 0.25 MCG CAPSULA BLANDA"/>
    <d v="2022-02-15T00:00:00"/>
    <n v="1240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180"/>
    <s v="CC27450180"/>
    <s v="MARIA "/>
    <s v="TERESA"/>
    <s v="ESPINOSA"/>
    <s v="DE CERON"/>
    <d v="1954-05-31T00:00:00"/>
    <n v="67"/>
    <n v="6"/>
    <s v="Persona mayor"/>
    <s v="Ninguno"/>
    <s v="Ninguno"/>
    <s v="Ninguno"/>
    <s v="Estudios Universitarios"/>
    <s v="Cotizante docente"/>
    <m/>
    <s v="Con discapacidad"/>
    <s v="Ninguna"/>
    <s v="SAN PABLO"/>
    <s v="B EL PINO"/>
    <n v="3137689364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7T00:00:00"/>
    <n v="445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98323346"/>
    <s v="CC98323346"/>
    <s v="ARY"/>
    <s v="ERNEY"/>
    <s v="DIAZ"/>
    <s v="PERAFAN"/>
    <d v="1974-10-29T00:00:00"/>
    <n v="47"/>
    <n v="5"/>
    <s v="Adultez"/>
    <s v="Ninguno"/>
    <s v="Desplazamiento"/>
    <s v="Homicidio"/>
    <s v="Estudios Primarios"/>
    <s v="Beneficiario"/>
    <m/>
    <s v="Con discapacidad"/>
    <s v="Ninguna"/>
    <s v="SAN PABLO"/>
    <s v="V FRANCIA"/>
    <n v="3194171732"/>
    <s v="Rural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1T00:00:00"/>
    <n v="537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12954935"/>
    <s v="CC12954935"/>
    <s v="JORGE"/>
    <s v="ENRIQUE"/>
    <s v="ESTUPIÑAN"/>
    <s v="VALLEJO"/>
    <d v="1950-02-24T00:00:00"/>
    <n v="71"/>
    <n v="6"/>
    <s v="Persona mayor"/>
    <s v="Ninguno"/>
    <s v="Ninguno"/>
    <s v="Ninguno"/>
    <s v="Estudios Universitarios"/>
    <s v="Cotizante docente"/>
    <m/>
    <s v="Con discapacidad"/>
    <s v="Ninguna"/>
    <s v="SAN PABLO"/>
    <s v="B FATIMA"/>
    <n v="3103961787"/>
    <s v="Urbana"/>
    <m/>
    <x v="0"/>
    <x v="8"/>
    <s v="NARIÑO"/>
    <x v="8"/>
    <x v="8"/>
    <x v="8"/>
    <m/>
    <m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401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48902"/>
    <s v="CC27448902"/>
    <s v="MARTHA "/>
    <s v="CECILIA"/>
    <s v="MUÑOZ"/>
    <s v="MUÑOZ"/>
    <d v="1940-12-02T00:00:00"/>
    <n v="81"/>
    <n v="6"/>
    <s v="Persona mayor"/>
    <s v="Ninguno"/>
    <s v="Ninguno"/>
    <s v="Ninguno"/>
    <s v="Estudios Primarios"/>
    <s v="Cotizante docente"/>
    <m/>
    <s v="Con discapacidad"/>
    <s v="Ninguna"/>
    <s v="SAN PABLO"/>
    <s v="V FRANCIA"/>
    <n v="3166895787"/>
    <s v="Rural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560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1053"/>
    <s v="CC27451053"/>
    <s v="CONSUELO"/>
    <s v="HERMINIA"/>
    <s v="CERON "/>
    <s v="CERON"/>
    <d v="1962-01-23T00:00:00"/>
    <n v="59"/>
    <n v="5"/>
    <s v="Adultez"/>
    <s v="Ninguno"/>
    <s v="Desplazamiento"/>
    <s v="Perdida de Bienes Muebles o Inmuebles"/>
    <s v="Estudios Universitarios"/>
    <s v="Cotizante docente"/>
    <m/>
    <s v="Con discapacidad"/>
    <s v="Ninguna"/>
    <s v="SAN PABLO"/>
    <s v="B SAGRADO CORAZON DE JESUS"/>
    <n v="3226376653"/>
    <s v="Rural"/>
    <m/>
    <x v="0"/>
    <x v="10"/>
    <s v="NARIÑO"/>
    <x v="10"/>
    <x v="10"/>
    <x v="10"/>
    <m/>
    <m/>
    <m/>
    <m/>
    <s v="Hipertension esencial (primaria)"/>
    <s v="Medicamento"/>
    <n v="1"/>
    <s v="34162-07"/>
    <s v="HIDROCLOROTIAZIDA 25 MG"/>
    <d v="2022-02-16T00:00:00"/>
    <n v="198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5338940"/>
    <s v="CC5338940"/>
    <s v="JOSE "/>
    <s v="ANTONIO"/>
    <s v="ORDOÑEZ"/>
    <s v="BOLAÑOS"/>
    <d v="1944-03-05T00:00:00"/>
    <n v="77"/>
    <n v="6"/>
    <s v="Persona mayor"/>
    <s v="Ninguno"/>
    <s v="Ninguno"/>
    <s v="Ninguno"/>
    <s v="Estudios Primarios"/>
    <s v="Cotizante docente"/>
    <m/>
    <s v="Con discapacidad"/>
    <s v="Ninguna"/>
    <s v="SAN PABLO"/>
    <s v="B LOS ANGELES"/>
    <n v="3113819371"/>
    <s v="Urbana"/>
    <m/>
    <x v="0"/>
    <x v="10"/>
    <s v="NARIÑO"/>
    <x v="10"/>
    <x v="10"/>
    <x v="10"/>
    <m/>
    <m/>
    <m/>
    <m/>
    <s v="Hipertension esencial (primaria)"/>
    <s v="Procedimiento"/>
    <n v="1"/>
    <n v="1903859"/>
    <s v="POTASIO EN SUERO U OTROS FLUIDOS"/>
    <d v="2022-02-01T00:00:00"/>
    <n v="3930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5340127"/>
    <s v="CC5340127"/>
    <s v="GUILLERMO"/>
    <s v="LEON"/>
    <s v="MUÑOZ"/>
    <s v="MUÑOZ"/>
    <d v="1938-11-07T00:00:00"/>
    <n v="83"/>
    <n v="6"/>
    <s v="Persona mayor"/>
    <s v="Ninguno"/>
    <s v="Ninguno"/>
    <s v="Ninguno"/>
    <s v="Primaria Incompleta"/>
    <s v="Beneficiario"/>
    <m/>
    <s v="Con discapacidad"/>
    <s v="Ninguna"/>
    <s v="SAN PABLO"/>
    <s v="B 14 DE AGOSTO"/>
    <n v="3128918498"/>
    <s v="Urbana"/>
    <m/>
    <x v="0"/>
    <x v="7"/>
    <s v="NARIÑO"/>
    <x v="7"/>
    <x v="7"/>
    <x v="7"/>
    <m/>
    <m/>
    <m/>
    <m/>
    <s v="Hipertension esencial (primaria)"/>
    <s v="Medicamento"/>
    <n v="1"/>
    <s v="19942545-01"/>
    <s v="CALCITRIOL 0.5 MCG"/>
    <d v="2022-02-08T00:00:00"/>
    <n v="3930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5339798"/>
    <s v="CC5339798"/>
    <s v="JORGE"/>
    <s v="ELIECER"/>
    <s v="NOGUERA"/>
    <s v="MUÑOZ"/>
    <d v="1956-05-30T00:00:00"/>
    <n v="65"/>
    <n v="6"/>
    <s v="Persona mayor"/>
    <s v="Ninguno"/>
    <s v="Ninguno"/>
    <s v="Ninguno"/>
    <s v="Primaria Incompleta"/>
    <s v="Beneficiario"/>
    <m/>
    <s v="Con discapacidad"/>
    <s v="Ninguna"/>
    <s v="SAN PABLO"/>
    <s v="V VILLANUEVA"/>
    <n v="3117592623"/>
    <s v="Rural"/>
    <m/>
    <x v="0"/>
    <x v="10"/>
    <s v="NARIÑO"/>
    <x v="10"/>
    <x v="10"/>
    <x v="10"/>
    <m/>
    <m/>
    <m/>
    <m/>
    <s v="Hipertension esencial (primaria)"/>
    <s v="Procedimiento"/>
    <n v="1"/>
    <n v="1903426"/>
    <s v="HEMOGLOBINA GLICOSILADA AUTOMATIZADA"/>
    <d v="2022-02-01T00:00:00"/>
    <n v="4240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7448524"/>
    <s v="CC27448524"/>
    <s v="DEYANIRA"/>
    <s v="NONE"/>
    <s v="BOLAÑOS"/>
    <s v="DE LARA"/>
    <d v="1930-01-25T00:00:00"/>
    <n v="91"/>
    <n v="6"/>
    <s v="Persona mayor"/>
    <s v="Ninguno"/>
    <s v="Ninguno"/>
    <s v="Ninguno"/>
    <s v="Ninguno"/>
    <s v="Beneficiario"/>
    <m/>
    <s v="Con discapacidad"/>
    <s v="Ninguna"/>
    <s v="SAN PABLO"/>
    <s v="B PORVENIR"/>
    <n v="3128091470"/>
    <s v="Urbana"/>
    <m/>
    <x v="0"/>
    <x v="10"/>
    <s v="NARIÑO"/>
    <x v="10"/>
    <x v="10"/>
    <x v="10"/>
    <m/>
    <m/>
    <m/>
    <m/>
    <s v="Hipertension esencial (primaria)"/>
    <s v="Procedimiento"/>
    <n v="1"/>
    <n v="1903843"/>
    <s v="GLUCOSA PRE Y POST PRANDIAL"/>
    <d v="2022-02-01T00:00:00"/>
    <n v="246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Pensionado"/>
    <s v="AC"/>
    <m/>
    <s v="CC"/>
    <n v="16621228"/>
    <s v="CC16621228"/>
    <s v="GUILLERMO"/>
    <s v="DIOMEDES"/>
    <s v="GOMEZ"/>
    <s v="CABEZAS"/>
    <d v="1955-12-21T00:00:00"/>
    <n v="65"/>
    <n v="6"/>
    <s v="Persona mayor"/>
    <s v="Ninguno"/>
    <s v="Ninguno"/>
    <s v="Ninguno"/>
    <s v="Estudios Universitarios"/>
    <s v="Cotizante Pensionado"/>
    <m/>
    <s v="Con discapacidad"/>
    <s v="Ninguna"/>
    <s v="SAN PABLO"/>
    <s v="B SAN CARLOS"/>
    <n v="3103904747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5T00:00:00"/>
    <n v="197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1625"/>
    <s v="CC27451625"/>
    <s v="BETTY"/>
    <s v="YOLANDA"/>
    <s v="REALPE"/>
    <s v="BOLAÑOS"/>
    <d v="1973-10-11T00:00:00"/>
    <n v="48"/>
    <n v="5"/>
    <s v="Adultez"/>
    <s v="Ninguno"/>
    <s v="Ninguno"/>
    <s v="Ninguno"/>
    <s v="Estudios Universitarios"/>
    <s v="Cotizante docente"/>
    <m/>
    <s v="Con discapacidad"/>
    <s v="Ninguna"/>
    <s v="SAN PABLO"/>
    <s v="B BALCONES DE MAYO"/>
    <n v="3113415018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40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49451"/>
    <s v="CC27449451"/>
    <s v="NHUR"/>
    <s v="EVILA"/>
    <s v="CERON "/>
    <s v="DE CERON"/>
    <d v="1945-03-11T00:00:00"/>
    <n v="76"/>
    <n v="6"/>
    <s v="Persona mayor"/>
    <s v="Ninguno"/>
    <s v="Ninguno"/>
    <s v="Ninguno"/>
    <s v="Primaria Incompleta"/>
    <s v="Cotizante docente"/>
    <m/>
    <s v="Con discapacidad"/>
    <s v="Ninguna"/>
    <s v="SAN PABLO"/>
    <s v="B FATIMA"/>
    <n v="3006158008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136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98322072"/>
    <s v="CC98322072"/>
    <s v="JUAN"/>
    <s v="CRISTOBAL"/>
    <s v="MUÑOZ"/>
    <s v="CERON"/>
    <d v="1961-04-25T00:00:00"/>
    <n v="60"/>
    <n v="6"/>
    <s v="Persona mayor"/>
    <s v="Ninguno"/>
    <s v="Ninguno"/>
    <s v="Ninguno"/>
    <s v="Estudios Universitarios"/>
    <s v="Cotizante docente"/>
    <m/>
    <s v="Con discapacidad"/>
    <s v="Ninguna"/>
    <s v="SAN PABLO"/>
    <s v="B VILLACRISTINA"/>
    <n v="3183270131"/>
    <s v="Urbana"/>
    <m/>
    <x v="0"/>
    <x v="12"/>
    <s v="NARIÑO"/>
    <x v="12"/>
    <x v="12"/>
    <x v="12"/>
    <m/>
    <m/>
    <m/>
    <m/>
    <s v="Hipertension esencial (primaria)"/>
    <s v="Medicamento"/>
    <n v="1"/>
    <s v="32623-08"/>
    <s v="ACIDO FOLICO TABLETAS 5MG"/>
    <d v="2022-02-09T00:00:00"/>
    <n v="2361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781"/>
    <s v="CC27450781"/>
    <s v="MARIA "/>
    <s v="EUGENIA"/>
    <s v="IBARRA"/>
    <s v="IMBACHI"/>
    <d v="1965-04-03T00:00:00"/>
    <n v="56"/>
    <n v="5"/>
    <s v="Adultez"/>
    <s v="Ninguno"/>
    <s v="Ninguno"/>
    <s v="Ninguno"/>
    <s v="Estudios Universitarios"/>
    <s v="Cotizante docente"/>
    <m/>
    <s v="Con discapacidad"/>
    <s v="Ninguna"/>
    <s v="SAN PABLO"/>
    <s v="B AV LOS ESTUDIANTES"/>
    <n v="3218259799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74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138"/>
    <s v="CC27450138"/>
    <s v="JULIA"/>
    <s v="LEONOR DEL SOCORRO"/>
    <s v="CALVACHE"/>
    <s v="DE CERON"/>
    <d v="1956-10-26T00:00:00"/>
    <n v="65"/>
    <n v="6"/>
    <s v="Persona mayor"/>
    <s v="Ninguno"/>
    <s v="Ninguno"/>
    <s v="Ninguno"/>
    <s v="Estudios Universitarios"/>
    <s v="Cotizante docente"/>
    <m/>
    <s v="Con discapacidad"/>
    <s v="Ninguna"/>
    <s v="SAN PABLO"/>
    <s v="B FATIMA"/>
    <n v="3122797181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173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98323135"/>
    <s v="CC98323135"/>
    <s v="ANGEL"/>
    <s v="JANNIER"/>
    <s v="ALVARADO"/>
    <s v="MUÑOZ"/>
    <d v="1973-04-12T00:00:00"/>
    <n v="48"/>
    <n v="5"/>
    <s v="Adultez"/>
    <s v="Ninguno"/>
    <s v="Ninguno"/>
    <s v="Ninguno"/>
    <s v="Estudios Primarios"/>
    <s v="Beneficiario"/>
    <m/>
    <s v="Con discapacidad"/>
    <s v="Ninguna"/>
    <s v="SAN PABLO"/>
    <s v="V FRANCIA"/>
    <n v="3182554884"/>
    <s v="Rural"/>
    <m/>
    <x v="0"/>
    <x v="7"/>
    <s v="NARIÑO"/>
    <x v="7"/>
    <x v="7"/>
    <x v="7"/>
    <m/>
    <m/>
    <m/>
    <m/>
    <s v="Hipertension esencial (primaria)"/>
    <s v="Medicamento"/>
    <n v="1"/>
    <s v="20085383-15"/>
    <s v="ATORVASTATINATABLETASRECUBIERTASPOR 40 MG"/>
    <d v="2022-02-16T00:00:00"/>
    <n v="386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784"/>
    <s v="CC27450784"/>
    <s v="LIDA"/>
    <s v="ISMENIA"/>
    <s v="CERON "/>
    <s v="ZAMBRANO"/>
    <d v="1963-07-23T00:00:00"/>
    <n v="58"/>
    <n v="5"/>
    <s v="Adultez"/>
    <s v="Ninguno"/>
    <s v="Ninguno"/>
    <s v="Ninguno"/>
    <s v="Estudios Universitarios"/>
    <s v="Cotizante docente"/>
    <m/>
    <s v="Con discapacidad"/>
    <s v="Ninguna"/>
    <s v="SAN PABLO"/>
    <s v="B AV LOS ESTUDIANTES"/>
    <n v="3152204404"/>
    <s v="Urbana"/>
    <m/>
    <x v="0"/>
    <x v="7"/>
    <s v="NARIÑO"/>
    <x v="7"/>
    <x v="7"/>
    <x v="7"/>
    <m/>
    <m/>
    <m/>
    <m/>
    <s v="Hipertension esencial (primaria)"/>
    <s v="Medicamento"/>
    <n v="1"/>
    <s v="19936296-08"/>
    <s v="ACIDO ACETILSALICILICO 100 MG"/>
    <d v="2022-02-16T00:00:00"/>
    <n v="6738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98323215"/>
    <s v="CC98323215"/>
    <s v="JAIRO"/>
    <s v="ANIBAL"/>
    <s v="MUÑOZ"/>
    <s v="MUÑOZ"/>
    <d v="1972-11-16T00:00:00"/>
    <n v="49"/>
    <n v="5"/>
    <s v="Adultez"/>
    <s v="Ninguno"/>
    <s v="Ninguno"/>
    <s v="Ninguno"/>
    <s v="Bachillerato Incompleto"/>
    <s v="Beneficiario"/>
    <m/>
    <s v="Con discapacidad"/>
    <s v="Ninguna"/>
    <s v="SAN PABLO"/>
    <s v="B VILLACRISTINA"/>
    <n v="3147642998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780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7448825"/>
    <s v="CC27448825"/>
    <s v="AURELIA"/>
    <s v="NONE"/>
    <s v="CERON "/>
    <s v="GRIJALBA"/>
    <d v="1926-07-25T00:00:00"/>
    <n v="95"/>
    <n v="6"/>
    <s v="Persona mayor"/>
    <s v="Ninguno"/>
    <s v="Ninguno"/>
    <s v="Ninguno"/>
    <s v="Ninguno"/>
    <s v="Beneficiario"/>
    <m/>
    <s v="Con discapacidad"/>
    <s v="Ninguna"/>
    <s v="SAN PABLO"/>
    <s v="B LAS BRISAS"/>
    <n v="3208285809"/>
    <s v="Urbana"/>
    <m/>
    <x v="0"/>
    <x v="11"/>
    <s v="NARIÑO"/>
    <x v="11"/>
    <x v="11"/>
    <x v="11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810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5339790"/>
    <s v="CC5339790"/>
    <s v="RAUL"/>
    <s v="NONE"/>
    <s v="DAVID"/>
    <s v="PABON"/>
    <d v="1959-03-03T00:00:00"/>
    <n v="62"/>
    <n v="6"/>
    <s v="Persona mayor"/>
    <s v="Ninguno"/>
    <s v="Ninguno"/>
    <s v="Ninguno"/>
    <s v="Primaria Incompleta"/>
    <s v="Beneficiario"/>
    <m/>
    <s v="Con discapacidad"/>
    <s v="Ninguna"/>
    <s v="SAN PABLO"/>
    <s v="B VALENCIA"/>
    <n v="3117434805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65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14956809"/>
    <s v="CC14956809"/>
    <s v="JORGE"/>
    <s v="EDUARDO"/>
    <s v="PABON"/>
    <s v="MUÑOZ"/>
    <d v="1948-11-23T00:00:00"/>
    <n v="73"/>
    <n v="6"/>
    <s v="Persona mayor"/>
    <s v="Ninguno"/>
    <s v="Ninguno"/>
    <s v="Ninguno"/>
    <s v="Estudios Universitarios"/>
    <s v="Cotizante Pensionado"/>
    <m/>
    <s v="Con discapacidad"/>
    <s v="Ninguna"/>
    <s v="SAN PABLO"/>
    <s v="B FATIMA"/>
    <n v="3016563393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63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7449920"/>
    <s v="CC27449920"/>
    <s v="CLEMENCIA"/>
    <s v="NONE"/>
    <s v="URBANO"/>
    <s v="DE CERON"/>
    <d v="1949-01-01T00:00:00"/>
    <n v="72"/>
    <n v="6"/>
    <s v="Persona mayor"/>
    <s v="Ninguno"/>
    <s v="Desplazamiento"/>
    <s v="Homicidio"/>
    <s v="Estudios Universitarios"/>
    <s v="Beneficiario"/>
    <m/>
    <s v="Con discapacidad"/>
    <s v="Ninguna"/>
    <s v="SAN PABLO"/>
    <s v="B LOS ANGELES"/>
    <n v="3116456898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304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Sustituto Pensional"/>
    <s v="AC"/>
    <m/>
    <s v="CC"/>
    <n v="17113191"/>
    <s v="CC17113191"/>
    <s v="EDUARDO"/>
    <s v="NONE"/>
    <s v="RIVAS"/>
    <s v="MAJE"/>
    <d v="1945-02-06T00:00:00"/>
    <n v="76"/>
    <n v="6"/>
    <s v="Persona mayor"/>
    <s v="Ninguno"/>
    <s v="Ninguno"/>
    <s v="Ninguno"/>
    <s v="Estudios Primarios"/>
    <s v="Sustituto Pensional"/>
    <m/>
    <s v="Con discapacidad"/>
    <s v="Ninguna"/>
    <s v="SAN PABLO"/>
    <s v="B SAN CARLOS"/>
    <n v="3205741427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65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531"/>
    <s v="CC27450531"/>
    <s v="ZOILA "/>
    <s v="BERNARDITA"/>
    <s v="SOLARTE "/>
    <s v="DE DAVID"/>
    <d v="1958-02-11T00:00:00"/>
    <n v="63"/>
    <n v="6"/>
    <s v="Persona mayor"/>
    <s v="Ninguno"/>
    <s v="Ninguno"/>
    <s v="Ninguno"/>
    <s v="Estudios Universitarios"/>
    <s v="Cotizante docente"/>
    <m/>
    <s v="Con discapacidad"/>
    <s v="Ninguna"/>
    <s v="SAN PABLO"/>
    <s v="B PORVENIR"/>
    <n v="3117434805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2134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1821240"/>
    <s v="CC1821240"/>
    <s v="FLORESMILO"/>
    <s v="NONE"/>
    <s v="ERAZO"/>
    <s v="NONE"/>
    <d v="1949-09-18T00:00:00"/>
    <n v="72"/>
    <n v="6"/>
    <s v="Persona mayor"/>
    <s v="Ninguno"/>
    <s v="Ninguno"/>
    <s v="Ninguno"/>
    <s v="Estudios Primarios"/>
    <s v="Cotizante Pensionado"/>
    <m/>
    <s v="Con discapacidad"/>
    <s v="Ninguna"/>
    <s v="SAN PABLO"/>
    <s v="GENOVA"/>
    <n v="3113041108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020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5340194"/>
    <s v="CC5340194"/>
    <s v="JESUS"/>
    <s v="ANTONIO "/>
    <s v="MUÑOZ"/>
    <s v="ORTEGA"/>
    <d v="1949-12-25T00:00:00"/>
    <n v="71"/>
    <n v="6"/>
    <s v="Persona mayor"/>
    <s v="Ninguno"/>
    <s v="Ninguno"/>
    <s v="Ninguno"/>
    <s v="Estudios Primarios"/>
    <s v="Beneficiario"/>
    <m/>
    <s v="Con discapacidad"/>
    <s v="Ninguna"/>
    <s v="SAN PABLO"/>
    <s v="BRICEÑO"/>
    <n v="3166253371"/>
    <s v="Rural"/>
    <m/>
    <x v="0"/>
    <x v="10"/>
    <s v="NARIÑO"/>
    <x v="10"/>
    <x v="10"/>
    <x v="10"/>
    <m/>
    <m/>
    <m/>
    <m/>
    <s v="Hipertension esencial (primaria)"/>
    <s v="Medicamento"/>
    <n v="1"/>
    <s v="35662-18"/>
    <s v="ACIDO FOLICO TABLETAS 1 MG."/>
    <d v="2022-02-14T00:00:00"/>
    <n v="1941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3518"/>
    <s v="CC27453518"/>
    <s v="GLADYS"/>
    <s v="AMPARO"/>
    <s v="ORTEGA"/>
    <s v="ÑAÑEZ"/>
    <d v="1953-01-17T00:00:00"/>
    <n v="68"/>
    <n v="6"/>
    <s v="Persona mayor"/>
    <s v="Ninguno"/>
    <s v="Ninguno"/>
    <s v="Ninguno"/>
    <s v="Estudios Universitarios"/>
    <s v="Cotizante docente"/>
    <m/>
    <s v="Con discapacidad"/>
    <s v="Ninguna"/>
    <s v="SAN PABLO"/>
    <s v="BRICEÑO"/>
    <n v="3166253371"/>
    <s v="Rural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22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101"/>
    <s v="CC27450101"/>
    <s v="ROSA"/>
    <s v="ELENA"/>
    <s v="ROSADA"/>
    <s v="ARCOS"/>
    <d v="1953-10-28T00:00:00"/>
    <n v="68"/>
    <n v="6"/>
    <s v="Persona mayor"/>
    <s v="Ninguno"/>
    <s v="Ninguno"/>
    <s v="Ninguno"/>
    <s v="Estudios Universitarios"/>
    <s v="Cotizante docente"/>
    <m/>
    <s v="Con discapacidad"/>
    <s v="Ninguna"/>
    <s v="SAN PABLO"/>
    <s v="B LOS ANGELES"/>
    <n v="3214526578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6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450125"/>
    <s v="CC27450125"/>
    <s v="MARIA"/>
    <s v="NANCY"/>
    <s v="FERNANDEZ"/>
    <s v="CERON"/>
    <d v="1954-07-04T00:00:00"/>
    <n v="67"/>
    <n v="6"/>
    <s v="Persona mayor"/>
    <s v="Ninguno"/>
    <s v="Ninguno"/>
    <s v="Ninguno"/>
    <s v="Estudios Universitarios"/>
    <s v="Cotizante docente"/>
    <m/>
    <s v="Con discapacidad"/>
    <s v="Ninguna"/>
    <s v="SAN PABLO"/>
    <s v="B SAN CARLOS"/>
    <n v="3178546226"/>
    <s v="Urbana"/>
    <m/>
    <x v="0"/>
    <x v="13"/>
    <s v="NARIÑO"/>
    <x v="13"/>
    <x v="13"/>
    <x v="13"/>
    <m/>
    <m/>
    <m/>
    <m/>
    <s v="Hipertension esencial (primaria)"/>
    <s v="Medicamento"/>
    <n v="1"/>
    <s v="20085383-15"/>
    <s v="ATORVASTATINATABLETASRECUBIERTASPOR 40 MG"/>
    <d v="2022-02-09T00:00:00"/>
    <n v="69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Beneficiario"/>
    <s v="AC"/>
    <m/>
    <s v="CC"/>
    <n v="27451517"/>
    <s v="CC27451517"/>
    <s v="MARIA"/>
    <s v="EUGENIA"/>
    <s v="CERON"/>
    <s v="MUÑOZ"/>
    <d v="1963-10-10T00:00:00"/>
    <n v="58"/>
    <n v="5"/>
    <s v="Adultez"/>
    <s v="Ninguno"/>
    <s v="Ninguno"/>
    <s v="Ninguno"/>
    <s v="Estudios Primarios"/>
    <s v="Beneficiario"/>
    <m/>
    <s v="Con discapacidad"/>
    <s v="Ninguna"/>
    <s v="SAN PABLO"/>
    <s v="B BALCONES DE MAYO"/>
    <n v="3022773694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40025416"/>
    <s v="CC40025416"/>
    <s v="LILIANA"/>
    <s v="DEL ROSARIO"/>
    <s v="MUÑOZ"/>
    <s v="CASTILLO"/>
    <d v="1954-12-05T00:00:00"/>
    <n v="67"/>
    <n v="6"/>
    <s v="Persona mayor"/>
    <s v="Ninguno"/>
    <s v="Ninguno"/>
    <s v="Ninguno"/>
    <s v="Estudios Universitarios"/>
    <s v="Cotizante docente"/>
    <m/>
    <s v="Con discapacidad"/>
    <s v="Ninguna"/>
    <s v="SAN PABLO"/>
    <s v="B FATIMA"/>
    <n v="3148753485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693"/>
    <s v="52693 - San Pablo"/>
    <s v="1,68157662671088"/>
    <s v="-76,9752797932534"/>
    <s v="Cotizante docente"/>
    <s v="AC"/>
    <m/>
    <s v="CC"/>
    <n v="27148741"/>
    <s v="CC27148741"/>
    <s v="YOLANDA "/>
    <s v="NONE"/>
    <s v="LASSO"/>
    <s v="DE MUÑOZ"/>
    <d v="1945-08-08T00:00:00"/>
    <n v="76"/>
    <n v="6"/>
    <s v="Persona mayor"/>
    <s v="Ninguno"/>
    <s v="Ninguno"/>
    <s v="Ninguno"/>
    <s v="Estudios Universitarios"/>
    <s v="Cotizante docente"/>
    <m/>
    <s v="Con discapacidad"/>
    <s v="Ninguna"/>
    <s v="SAN PABLO"/>
    <s v="B CALLE COMERCIO"/>
    <n v="3146157822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221"/>
    <s v="CC59663221"/>
    <s v="MARIA"/>
    <s v="TRINIDAD"/>
    <s v="CUERO QUIÑONES"/>
    <s v="NOAP"/>
    <d v="1963-06-09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5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57513"/>
    <s v="CC12957513"/>
    <s v="SILVIO "/>
    <s v="EDUARDO"/>
    <s v="PONCE RODRIGUEZ"/>
    <s v="NOAP"/>
    <d v="1952-01-01T00:00:00"/>
    <n v="69"/>
    <n v="6"/>
    <s v="Persona mayor"/>
    <s v="Ninguno"/>
    <s v="Desplazamiento"/>
    <s v="Perdida de Bienes Muebles o Inmuebles"/>
    <s v="Estudios Universitarios"/>
    <s v="Cotizante docente"/>
    <m/>
    <s v="Con discapacidad"/>
    <s v="Afrodescendiente"/>
    <s v="TUMACO 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90301"/>
    <s v="CONSULTA DE CONTROL O DE SEGUIMIENTO POR MEDICINA GENERAL"/>
    <d v="2022-02-08T00:00:00"/>
    <n v="280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9403173"/>
    <s v="CC19403173"/>
    <s v="JOSE"/>
    <s v="FELIPE"/>
    <s v="LUCAS GARCIA"/>
    <s v="NOAP"/>
    <d v="1960-01-26T00:00:00"/>
    <n v="61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19932984-12"/>
    <s v="LOSARTAN 50 MG"/>
    <d v="2022-02-08T00:00:00"/>
    <n v="23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4253078"/>
    <s v="CC54253078"/>
    <s v="MARIA "/>
    <s v="VICTORIA"/>
    <s v="MENA PALACIOS"/>
    <s v="NOAP"/>
    <d v="1965-08-02T00:00:00"/>
    <n v="56"/>
    <n v="5"/>
    <s v="Adultez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20072968-06"/>
    <s v="HIDROCLOROTIAZIDA TABLETAS 25 MG"/>
    <d v="2022-02-08T00:00:00"/>
    <n v="60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3991"/>
    <s v="CC12903991"/>
    <s v="NORMAN "/>
    <s v="JESUS"/>
    <s v="CASTRO"/>
    <s v="NOAP"/>
    <d v="1949-11-09T00:00:00"/>
    <n v="72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46783-01"/>
    <s v="AMLODIPINO 5 MG."/>
    <d v="2022-02-08T00:00:00"/>
    <n v="24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373"/>
    <s v="CC59663373"/>
    <s v="FLORA "/>
    <s v="MAURA"/>
    <s v="MICOLTA"/>
    <s v="NOAP"/>
    <d v="1963-02-15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209886"/>
    <s v="CC31209886"/>
    <s v="MARTHA"/>
    <s v="CECILIA"/>
    <s v="GUEVARA"/>
    <s v="NOAP"/>
    <d v="1949-09-24T00:00:00"/>
    <n v="72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98430902"/>
    <s v="CC98430902"/>
    <s v="JOAQUIN"/>
    <s v="ALEJANDRO"/>
    <s v="ARBOLEDA GUTIERREZ"/>
    <s v="NOAP"/>
    <d v="1978-07-26T00:00:00"/>
    <n v="43"/>
    <n v="5"/>
    <s v="Adultez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3026"/>
    <s v="MICROALBUMINURIA AUTOMATIZADA EN ORINA PARCIAL"/>
    <d v="2022-02-01T00:00:00"/>
    <n v="38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8892"/>
    <s v="CC27498892"/>
    <s v="ELSA"/>
    <s v="MARIA"/>
    <s v="CABEZAS LANDAZURI"/>
    <s v="NOAP"/>
    <d v="1948-12-03T00:00:00"/>
    <n v="73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3876"/>
    <s v="CREATININA EN ORINA PARCIAL"/>
    <d v="2022-02-01T00:00:00"/>
    <n v="4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8764"/>
    <s v="CC27498764"/>
    <s v="MARIA "/>
    <s v="AMPARO"/>
    <s v="VALENCIA DE CORTES"/>
    <s v="NOAP"/>
    <d v="1948-10-30T00:00:00"/>
    <n v="73"/>
    <n v="6"/>
    <s v="Persona mayor"/>
    <s v="Ninguno"/>
    <s v="Desplazamiento"/>
    <s v="Desplazamiento forzado"/>
    <s v="Estudios Universitarios"/>
    <s v="Beneficiario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5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1394"/>
    <s v="CC27491394"/>
    <s v="JUANA "/>
    <s v="ALTAGRACIA"/>
    <s v="CORTES CUERO"/>
    <s v="NOAP"/>
    <d v="1933-01-21T00:00:00"/>
    <n v="88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08T00:00:00"/>
    <n v="1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5594"/>
    <s v="CC12915594"/>
    <s v="JULIO "/>
    <s v="CESAR"/>
    <s v="CASTILLO VALDEZ"/>
    <s v="NOAP"/>
    <d v="1967-10-29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972315"/>
    <s v="CC66972315"/>
    <s v="LUCY"/>
    <s v="NONE"/>
    <s v="BANGUERA HURTADO"/>
    <s v="NOAP"/>
    <d v="1976-01-04T00:00:00"/>
    <n v="45"/>
    <n v="5"/>
    <s v="Adultez"/>
    <s v="Ninguno"/>
    <s v="Desplazamiento"/>
    <s v="Desplazamiento forzado"/>
    <s v="Estudios Universitarios"/>
    <s v="Cotizante docente"/>
    <m/>
    <s v="Con discapacidad"/>
    <s v="Afrodescendiente"/>
    <s v="TUMACO 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4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5249"/>
    <s v="CC12915249"/>
    <s v="LEONARDO "/>
    <s v="NINE"/>
    <s v="TELLO VALENCIA"/>
    <s v="NOAP"/>
    <d v="1966-11-06T00:00:00"/>
    <n v="55"/>
    <n v="5"/>
    <s v="Adultez"/>
    <s v="Ninguno"/>
    <s v="Ninguno"/>
    <s v="Ninguno"/>
    <s v="Estudios Universitarios"/>
    <s v="Beneficiario"/>
    <m/>
    <s v="Con discapacidad"/>
    <s v="Afrodescendiente"/>
    <s v="TUMACO 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6061"/>
    <s v="CC59666061"/>
    <s v="YOLI"/>
    <s v="DEL CARMEN"/>
    <s v="CASANOVA QUIÑONES"/>
    <s v="NOAP"/>
    <d v="1967-12-05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764"/>
    <s v="CC59662764"/>
    <s v="CARMEN"/>
    <s v="NONE"/>
    <s v="TORRES"/>
    <s v="NOAP"/>
    <d v="1961-06-30T00:00:00"/>
    <n v="60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574"/>
    <s v="CC59661574"/>
    <s v="EUFROCINA"/>
    <s v="NONE"/>
    <s v="GARCIA LASTRE"/>
    <s v="NOAP"/>
    <d v="1953-03-07T00:00:00"/>
    <n v="68"/>
    <n v="6"/>
    <s v="Persona mayor"/>
    <s v="Ninguno"/>
    <s v="Desplazamiento"/>
    <s v="Desplazamiento forzado"/>
    <s v="Estudios Universitarios"/>
    <s v="Cotizante docente"/>
    <m/>
    <s v="Con discapacidad"/>
    <s v="Afrodescendiente"/>
    <s v="TUMACO "/>
    <m/>
    <n v="0"/>
    <s v="Urbana"/>
    <m/>
    <x v="0"/>
    <x v="14"/>
    <s v="NARIÑO"/>
    <x v="14"/>
    <x v="14"/>
    <x v="14"/>
    <m/>
    <m/>
    <m/>
    <m/>
    <s v="Hipertension esencial (primaria)"/>
    <s v="Medicamento"/>
    <n v="1"/>
    <s v="35662-18"/>
    <s v="ACIDO FOLICO TABLETAS 1 MG."/>
    <d v="2022-02-02T00:00:00"/>
    <n v="37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7909"/>
    <s v="CC27497909"/>
    <s v="MARILUZ"/>
    <s v="NONE"/>
    <s v="GARCIA "/>
    <s v="NOAP"/>
    <d v="1946-12-09T00:00:00"/>
    <n v="75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448"/>
    <s v="CC59660448"/>
    <s v="DILIA"/>
    <s v="NONE"/>
    <s v="MIDEROS"/>
    <s v="NOAP"/>
    <d v="1959-08-01T00:00:00"/>
    <n v="62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90366"/>
    <s v="CONSULTA DE CONTROL O DE SEGUIMIENTO POR ESPECIALISTA EN MEDICINA INTERNA"/>
    <d v="2022-02-28T00:00:00"/>
    <n v="1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236"/>
    <s v="CC59664236"/>
    <s v="MARICELA"/>
    <s v="NONE"/>
    <s v="CASTILLO  "/>
    <s v="NOAP"/>
    <d v="1965-03-21T00:00:00"/>
    <n v="56"/>
    <n v="5"/>
    <s v="Adultez"/>
    <s v="Ninguno"/>
    <s v="Desplazamiento"/>
    <s v="Homicidio"/>
    <s v="Estudios Universitarios"/>
    <s v="Cotizante docente"/>
    <m/>
    <s v="Con discapacidad"/>
    <s v="Afrodescendiente"/>
    <s v="TUMACO 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901236"/>
    <s v="UROCULTIVO ( ANTIBIOGRAMA CONCENTRACION MINIMA INHIBITORIA AUTOMATIZADO ). -- INCY : RECUENTO DE COLONIAS - IDENTIFICACION GENERO O ESPECIE"/>
    <d v="2022-02-16T00:00:00"/>
    <n v="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7889"/>
    <s v="CC27497889"/>
    <s v="ADELINA "/>
    <s v="LIDIA"/>
    <s v="GONGORA QUIÑONES"/>
    <s v="NOAP"/>
    <d v="1948-01-14T00:00:00"/>
    <n v="73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907106"/>
    <s v="UROANALISIS"/>
    <d v="2022-02-16T00:00:00"/>
    <n v="5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7169"/>
    <s v="CC12907169"/>
    <s v="LUIS "/>
    <s v="ALFONSO"/>
    <s v="DIAZ AREVALO"/>
    <s v="NOAP"/>
    <d v="1958-01-01T00:00:00"/>
    <n v="63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n v="1890201"/>
    <s v="CONSULTA DE PRIMERA VEZ POR MEDICINA GENERAL"/>
    <d v="2022-02-22T00:00:00"/>
    <n v="1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167"/>
    <s v="CC59665167"/>
    <s v="MARIA "/>
    <s v="INES"/>
    <s v="BONE GUERRERO"/>
    <s v="NOAP"/>
    <d v="1966-01-28T00:00:00"/>
    <n v="55"/>
    <n v="5"/>
    <s v="Adultez"/>
    <s v="Ninguno"/>
    <s v="Desplazamiento"/>
    <s v="Desplazamiento forzado"/>
    <s v="Estudios Universitarios"/>
    <s v="Cotizante docente"/>
    <m/>
    <s v="Con discapacidad"/>
    <s v="Afrodescendiente"/>
    <s v="TUMACO 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846"/>
    <s v="CC59669846"/>
    <s v="MARIA "/>
    <s v="CECILIA"/>
    <s v="CUERO  "/>
    <s v="NOAP"/>
    <d v="1972-03-17T00:00:00"/>
    <n v="49"/>
    <n v="5"/>
    <s v="Adultez"/>
    <s v="Ninguno"/>
    <s v="Desplazamiento"/>
    <s v="Desplazamiento forzad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10T00:00:00"/>
    <n v="22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8168"/>
    <s v="CC27498168"/>
    <s v="CENEIDA"/>
    <s v="NONE"/>
    <s v="ZUÑIGA DE CENTENO"/>
    <s v="NOAP"/>
    <d v="1946-07-30T00:00:00"/>
    <n v="75"/>
    <n v="6"/>
    <s v="Persona mayor"/>
    <s v="Ninguno"/>
    <s v="Ninguno"/>
    <s v="Ninguno"/>
    <s v="Estudios Universitarios"/>
    <s v="Beneficiario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74621"/>
    <s v="CC2774621"/>
    <s v="JORGE"/>
    <s v="IGNACIO"/>
    <s v="AMAYA JIMENEZ"/>
    <s v="NOAP"/>
    <d v="1958-06-18T00:00:00"/>
    <n v="63"/>
    <n v="6"/>
    <s v="Persona mayor"/>
    <s v="Ninguno"/>
    <s v="Ninguno"/>
    <s v="Ninguno"/>
    <s v="Estudios Universitarios"/>
    <s v="Beneficiario"/>
    <m/>
    <s v="Con discapacidad"/>
    <s v="Afrodescendiente"/>
    <s v="TUMACO 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6692"/>
    <s v="CC27496692"/>
    <s v="AURA"/>
    <s v="JACINTA"/>
    <s v="CASTILLO ANGULO"/>
    <s v="NOAP"/>
    <d v="1942-08-24T00:00:00"/>
    <n v="79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8T00:00:00"/>
    <n v="74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215"/>
    <s v="CC27499215"/>
    <s v="LUZ "/>
    <s v="COLOMBIA"/>
    <s v="ARISMENDI CHEVEZ"/>
    <s v="NOAP"/>
    <d v="1949-06-25T00:00:00"/>
    <n v="72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n v="1890266"/>
    <s v="CONSULTA DE PRIMERA VEZ POR ESPECIALISTA EN MEDICINA INTERNA"/>
    <d v="2022-02-14T00:00:00"/>
    <n v="2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5622"/>
    <s v="CC27495622"/>
    <s v="AUREA "/>
    <s v="EDITA"/>
    <s v="RINCON VASQUEZ"/>
    <s v="NOAP"/>
    <d v="1941-09-03T00:00:00"/>
    <n v="80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909"/>
    <s v="CC59665909"/>
    <s v="AURA"/>
    <s v="MARGARITA"/>
    <s v="ANCHICO CABEZAS"/>
    <s v="NOAP"/>
    <d v="1967-06-14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816"/>
    <s v="CC59661816"/>
    <s v="SEGUNDA"/>
    <s v="LUCILA"/>
    <s v="CABEZAS ORTIZ"/>
    <s v="NOAP"/>
    <d v="1957-06-30T00:00:00"/>
    <n v="64"/>
    <n v="6"/>
    <s v="Persona mayor"/>
    <s v="Ninguno"/>
    <s v="Desplazamiento"/>
    <s v="Desplazamiento forzado"/>
    <s v="Estudios Universitarios"/>
    <s v="Cotizante docente"/>
    <m/>
    <s v="Con discapacidad"/>
    <s v="Afrodescendiente"/>
    <s v="TUMACO 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1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3849"/>
    <s v="CC59673849"/>
    <s v="IBONI"/>
    <s v="NONE"/>
    <s v="ARMERO MOLANO"/>
    <s v="NOAP"/>
    <d v="1975-04-22T00:00:00"/>
    <n v="46"/>
    <n v="5"/>
    <s v="Adultez"/>
    <s v="Ninguno"/>
    <s v="Desplazamiento"/>
    <s v="Desplazamiento forzad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27122832"/>
    <s v="CC27122832"/>
    <s v="MARIA"/>
    <s v="ADELA"/>
    <s v="LANDAZURI MOREANO"/>
    <s v="NOAP"/>
    <d v="1952-09-25T00:00:00"/>
    <n v="69"/>
    <n v="6"/>
    <s v="Persona mayor"/>
    <s v="Ninguno"/>
    <s v="Ninguno"/>
    <s v="Ninguno"/>
    <s v="Estudios Universitarios"/>
    <s v="Cotizante Pensionado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60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02635"/>
    <s v="CC12902635"/>
    <s v="JOSE"/>
    <s v="FELIX"/>
    <s v="GONZALEZ "/>
    <s v="NOAP"/>
    <d v="1947-10-07T00:00:00"/>
    <n v="74"/>
    <n v="6"/>
    <s v="Persona mayor"/>
    <s v="Ninguno"/>
    <s v="Ninguno"/>
    <s v="Ninguno"/>
    <s v="Estudios Universitarios"/>
    <s v="Beneficiario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7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7513364"/>
    <s v="CC7513364"/>
    <s v="FERNANDO "/>
    <s v="NONE"/>
    <s v="CORREA"/>
    <s v="NOAP"/>
    <d v="1951-12-27T00:00:00"/>
    <n v="69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0201"/>
    <s v="CONSULTA DE PRIMERA VEZ POR MEDICINA GENERAL"/>
    <d v="2022-02-07T00:00:00"/>
    <n v="2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1103"/>
    <s v="CC59661103"/>
    <s v="DAIRA "/>
    <s v="MARIA"/>
    <s v="BENAVIDEZ "/>
    <s v="NOAP"/>
    <d v="1959-07-19T00:00:00"/>
    <n v="62"/>
    <n v="6"/>
    <s v="Persona mayor"/>
    <s v="Ninguno"/>
    <s v="Ninguno"/>
    <s v="Ninguno"/>
    <s v="Estudios Universitarios"/>
    <s v="Beneficiario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35303-04"/>
    <s v="ACETAMINOFEN 500 MG"/>
    <d v="2022-02-07T00:00:00"/>
    <n v="1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923"/>
    <s v="CC27502923"/>
    <s v="SILVERIA"/>
    <s v="NONE"/>
    <s v="CORTES ANGULO"/>
    <s v="NOAP"/>
    <d v="1956-09-14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4162-06"/>
    <s v="HIDROCLOROTIAZIDA 25 MG"/>
    <d v="2022-02-07T00:00:00"/>
    <n v="41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2060"/>
    <s v="CC12912060"/>
    <s v="CESAR "/>
    <s v="LEONARDO"/>
    <s v="QUIÑONES QUIÑONES"/>
    <s v="NOAP"/>
    <d v="1963-11-13T00:00:00"/>
    <n v="58"/>
    <n v="5"/>
    <s v="Adultez"/>
    <s v="Ninguno"/>
    <s v="Desplazamiento"/>
    <s v="Perdida de Bienes Muebles o Inmuebles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65499-11"/>
    <s v="LOSARTAN 50MG TABLETAS RECUBIERTAS"/>
    <d v="2022-02-07T00:00:00"/>
    <n v="1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4821"/>
    <s v="CC12904821"/>
    <s v="HECTOR"/>
    <s v="NONE"/>
    <s v="PERLAZA SANCHEZ"/>
    <s v="NOAP"/>
    <d v="1951-10-03T00:00:00"/>
    <n v="70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025310-08"/>
    <s v="NIFEDIPINO 30 MG CAPSULAS DE LIBERACION CONTROLADA"/>
    <d v="2022-02-07T00:00:00"/>
    <n v="3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8272"/>
    <s v="CC59678272"/>
    <s v="HANNER "/>
    <s v="YESENIA"/>
    <s v="DELGADO ARAUJO"/>
    <s v="NOAP"/>
    <d v="1979-12-04T00:00:00"/>
    <n v="42"/>
    <n v="5"/>
    <s v="Adultez"/>
    <s v="Ninguno"/>
    <s v="Desplazamiento"/>
    <s v="Amenaza"/>
    <s v="Estudios Universitarios"/>
    <s v="Cotizante docente"/>
    <m/>
    <s v="Con discapacidad"/>
    <s v="Afrodescendiente"/>
    <s v="TUMACO 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0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6871"/>
    <s v="CC59666871"/>
    <s v="NANY "/>
    <s v="LUCIEN"/>
    <s v="CORTEZ VALENCIA"/>
    <s v="NOAP"/>
    <d v="1967-08-01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516"/>
    <s v="CC27502516"/>
    <s v="ESMIRNA "/>
    <s v="NONE"/>
    <s v="ESCOBAR"/>
    <s v="NOAP"/>
    <d v="1954-08-03T00:00:00"/>
    <n v="67"/>
    <n v="6"/>
    <s v="Persona mayor"/>
    <s v="Ninguno"/>
    <s v="Ninguno"/>
    <s v="Ninguno"/>
    <s v="Estudios Universitarios"/>
    <s v="Cotizante docente"/>
    <m/>
    <s v="Con discapacidad"/>
    <s v="Afrodescendiente"/>
    <s v="TUMACO 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636"/>
    <s v="CC59660636"/>
    <s v="ELODIA "/>
    <s v="MERCEDES"/>
    <s v="QUIÑONES LANDAZURY"/>
    <s v="NOAP"/>
    <d v="1956-09-24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1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6094"/>
    <s v="CC59676094"/>
    <s v="GINA "/>
    <s v="PAOLA"/>
    <s v="VASQUEZ BENITEZ"/>
    <s v="NOAP"/>
    <d v="1978-05-18T00:00:00"/>
    <n v="43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70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718"/>
    <s v="CC59661718"/>
    <s v="CRUZ "/>
    <s v="DEL CARMEN"/>
    <s v="MENESES"/>
    <s v="NOAP"/>
    <d v="1956-09-17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2623-08"/>
    <s v="ACIDO FOLICO TABLETAS 5MG"/>
    <d v="2022-02-16T00:00:00"/>
    <n v="48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755"/>
    <s v="CC59665755"/>
    <s v="MARTHA  "/>
    <s v="NONE"/>
    <s v="HURTADO OLAYA"/>
    <s v="NOAP"/>
    <d v="1967-11-11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34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6956"/>
    <s v="CC59666956"/>
    <s v="MARGARITA"/>
    <s v="NONE"/>
    <s v="ANGULO IZQUIERDO"/>
    <s v="NOAP"/>
    <d v="1968-10-20T00:00:00"/>
    <n v="53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768"/>
    <s v="CC59665768"/>
    <s v="MARGARITA"/>
    <s v="NONE"/>
    <s v="ARBOLEDA CORTES"/>
    <s v="NOAP"/>
    <d v="1965-07-29T00:00:00"/>
    <n v="56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1T00:00:00"/>
    <n v="3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809292"/>
    <s v="CC66809292"/>
    <s v="MAURA"/>
    <s v="NONE"/>
    <s v="ESTACIO ESTUPIÑAN"/>
    <s v="NOAP"/>
    <d v="1966-08-22T00:00:00"/>
    <n v="55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61372-07"/>
    <s v="PRATENÂ® 1 MG TABLETA"/>
    <d v="2022-02-04T00:00:00"/>
    <n v="38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3057945"/>
    <s v="CC13057945"/>
    <s v="JUAN "/>
    <s v="CARLOS"/>
    <s v="QUIÑONES"/>
    <s v="NOAP"/>
    <d v="1975-01-06T00:00:00"/>
    <n v="46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3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973"/>
    <s v="CC27502973"/>
    <s v="ROSA HITA"/>
    <s v="NONE "/>
    <s v="QUIÑONES RIVERA"/>
    <s v="NOAP"/>
    <d v="1957-04-10T00:00:00"/>
    <n v="64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Medicamento"/>
    <n v="1"/>
    <s v="32623-08"/>
    <s v="ACIDO FOLICO TABLETAS 5MG"/>
    <d v="2022-02-18T00:00:00"/>
    <n v="6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9474"/>
    <s v="CC12909474"/>
    <s v="LUIS ALBERTO"/>
    <s v="NONE "/>
    <s v="ARBOLEDA CASTAÑEDA"/>
    <s v="NOAP"/>
    <d v="1955-04-28T00:00:00"/>
    <n v="66"/>
    <n v="6"/>
    <s v="Persona mayor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Medicamento"/>
    <n v="1"/>
    <s v="19942545-01"/>
    <s v="CALCITRIOL 0.5 MCG"/>
    <d v="2022-02-02T00:00:00"/>
    <n v="3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0724"/>
    <s v="CC59670724"/>
    <s v="CRUZ AYDEE"/>
    <s v="NONE "/>
    <s v="BENAVIDEZ PRECIADO"/>
    <s v="NOAP"/>
    <d v="1970-01-25T00:00:00"/>
    <n v="51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n v="1903028"/>
    <s v="MICROALBUMINURIA SEMIAUTOMATIZADA"/>
    <d v="2022-02-03T00:00:00"/>
    <n v="57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911"/>
    <s v="CC27499911"/>
    <s v="LIDIA MARITZA"/>
    <s v="NONE "/>
    <s v="MEDINA RODRIGUEZ"/>
    <s v="NOAP"/>
    <d v="1950-04-26T00:00:00"/>
    <n v="71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n v="1903868"/>
    <s v="TRIGLICERIDOS"/>
    <d v="2022-02-03T00:00:00"/>
    <n v="4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891013"/>
    <s v="CC1891013"/>
    <s v="HERMINIO"/>
    <s v="NONE "/>
    <s v="VALENCIA  "/>
    <s v="NOAP"/>
    <d v="1937-07-12T00:00:00"/>
    <n v="84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n v="1903895"/>
    <s v="CREATININA EN SUERO U OTROS FLUIDOS"/>
    <d v="2022-02-03T00:00:00"/>
    <n v="6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31845865"/>
    <s v="CC31845865"/>
    <s v="ELVIA DE JESUS "/>
    <s v="NONE "/>
    <s v="PRADO"/>
    <s v="NOAP"/>
    <d v="1959-02-05T00:00:00"/>
    <n v="62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n v="1902210"/>
    <s v="HEMOGRAMA IV ( HEMOGLOBINA HEMATOCRITO RECUENTO DE ERITROCITOS INDICES ERITROCITARIOS LEUCOGRAMA RECUENTO DE PLAQUETAS INDICES PLAQUETARIOS Y MORFOLOGIA ELECTRONICA E HISTOGRAMA ) AUTOMATIZADO"/>
    <d v="2022-02-03T00:00:00"/>
    <n v="4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467"/>
    <s v="CC59664467"/>
    <s v="HELEN"/>
    <s v="ZOBEIDA"/>
    <s v="BENITEZ"/>
    <s v="RODRIGUEZ"/>
    <d v="1956-08-01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s v="AV. LA PLAYA"/>
    <n v="3165867171"/>
    <s v="Urbana"/>
    <m/>
    <x v="0"/>
    <x v="8"/>
    <s v="NARIÑO"/>
    <x v="8"/>
    <x v="8"/>
    <x v="8"/>
    <m/>
    <m/>
    <m/>
    <m/>
    <s v="Hipertension esencial (primaria)"/>
    <s v="Procedimiento"/>
    <n v="1"/>
    <n v="1903815"/>
    <s v="COLESTEROL DE ALTA DENSIDAD"/>
    <d v="2022-02-03T00:00:00"/>
    <n v="5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0716036"/>
    <s v="CC30716036"/>
    <s v="JULIA ESTHER"/>
    <s v="NONE "/>
    <s v="CASTILLO IBARRA"/>
    <s v="NOAP"/>
    <d v="1956-08-01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n v="1903818"/>
    <s v="COLESTEROL TOTAL"/>
    <d v="2022-02-03T00:00:00"/>
    <n v="44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27496736"/>
    <s v="CC27496736"/>
    <s v="JUANA "/>
    <s v="NONE "/>
    <s v="DE ARCO CUERO"/>
    <s v="NOAP"/>
    <d v="1943-05-30T00:00:00"/>
    <n v="78"/>
    <n v="6"/>
    <s v="Persona mayor"/>
    <s v="Ninguno"/>
    <s v="Ninguno"/>
    <s v="Ninguno"/>
    <s v="Estudios Universitarios"/>
    <s v="Cotizante Pensionado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3174"/>
    <s v="CC27123174"/>
    <s v="AURA DALIA"/>
    <s v="NONE "/>
    <s v="QUIÑONES QUIJANO"/>
    <s v="NOAP"/>
    <d v="1957-05-07T00:00:00"/>
    <n v="64"/>
    <n v="6"/>
    <s v="Persona mayor"/>
    <s v="Ninguno"/>
    <s v="Desplazamiento"/>
    <s v="Homicidi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4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363253"/>
    <s v="CC5363253"/>
    <s v="HECTOR "/>
    <s v="NONE"/>
    <s v="BURGOS"/>
    <s v="GARCIA"/>
    <d v="1963-10-25T00:00:00"/>
    <n v="58"/>
    <n v="5"/>
    <s v="Adultez"/>
    <s v="Ninguno"/>
    <s v="Desplazamiento"/>
    <s v="Acto terrorista / Atentados / Combates / Enfrentamientos / Hostigamientos"/>
    <s v="Estudios Universitarios"/>
    <s v="Beneficiario"/>
    <m/>
    <s v="Con discapacidad"/>
    <s v="Afrodescendiente"/>
    <s v="TUMACO"/>
    <s v="LA GUAYACANA"/>
    <n v="7274312"/>
    <s v="Rural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324"/>
    <s v="CC59663324"/>
    <s v="ANTONIA ISABEL"/>
    <s v="NONE "/>
    <s v="CORTES CASTILLO"/>
    <s v="NOAP"/>
    <d v="1964-06-13T00:00:00"/>
    <n v="57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34690-01"/>
    <s v="CALCITRIOL 0.25 MCG CAPSULA BLANDA"/>
    <d v="2022-02-18T00:00:00"/>
    <n v="28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6483659"/>
    <s v="CC16483659"/>
    <s v="GENARA"/>
    <s v="NONE "/>
    <s v="GONZALEZ CASTILLO"/>
    <s v="NOAP"/>
    <d v="1963-10-25T00:00:00"/>
    <n v="58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3366"/>
    <s v="CC59673366"/>
    <s v="ATALA"/>
    <s v="NONE "/>
    <s v="ARIZALA"/>
    <s v="NOAP"/>
    <d v="1973-10-17T00:00:00"/>
    <n v="4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9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863643"/>
    <s v="CC31863643"/>
    <s v="NOHORA"/>
    <s v="NONE "/>
    <s v="CAICEDO CAICEDO"/>
    <s v="NOAP"/>
    <d v="1962-09-12T00:00:00"/>
    <n v="5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4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004"/>
    <s v="CC12906004"/>
    <s v="MIGUEL HENRRY"/>
    <s v="NONE "/>
    <s v="RIASCOS"/>
    <s v="NOAP"/>
    <d v="1957-05-20T00:00:00"/>
    <n v="64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0969-02"/>
    <s v="OSTEOCALÂ® 600 MG TABLETAS RECUBIERTAS"/>
    <d v="2022-02-14T00:00:00"/>
    <n v="2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3111"/>
    <s v="CC27123111"/>
    <s v="CARMEN INES"/>
    <s v="NONE "/>
    <s v="CABEZAS CORTES"/>
    <s v="NOAP"/>
    <d v="1956-07-16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34162-07"/>
    <s v="HIDROCLOROTIAZIDA 25 MG"/>
    <d v="2022-02-18T00:00:00"/>
    <n v="6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797"/>
    <s v="CC27499797"/>
    <s v="MARIS MERCEDES"/>
    <s v="NONE "/>
    <s v="RODRIGUEZ ANGULO"/>
    <s v="NOAP"/>
    <d v="1949-09-20T00:00:00"/>
    <n v="72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890266"/>
    <s v="CONSULTA DE PRIMERA VEZ POR ESPECIALISTA EN MEDICINA INTERNA"/>
    <d v="2022-02-18T00:00:00"/>
    <n v="6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1841"/>
    <s v="CC59661841"/>
    <s v="MELBA"/>
    <s v="NONE "/>
    <s v="CASTAÑEDA CARVAJAL"/>
    <s v="NOAP"/>
    <d v="1960-12-21T00:00:00"/>
    <n v="60"/>
    <n v="6"/>
    <s v="Persona mayor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3859"/>
    <s v="POTASIO EN SUERO U OTROS FLUIDOS"/>
    <d v="2022-02-17T00:00:00"/>
    <n v="6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5318"/>
    <s v="CC27495318"/>
    <s v="MANUELA"/>
    <s v="NONE "/>
    <s v="SANCHEZ VELAZCO"/>
    <s v="NOAP"/>
    <d v="1939-07-28T00:00:00"/>
    <n v="82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5T00:00:00"/>
    <n v="6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7443"/>
    <s v="CC59667443"/>
    <s v="AURA NELLY"/>
    <s v="NONE "/>
    <s v="CASTRO"/>
    <s v="NOAP"/>
    <d v="1968-07-04T00:00:00"/>
    <n v="53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8T00:00:00"/>
    <n v="6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1085"/>
    <s v="CC59671085"/>
    <s v="MILENA PETRONILA"/>
    <s v="NONE "/>
    <s v="FERRIN ORTIZ"/>
    <s v="NOAP"/>
    <d v="1964-02-18T00:00:00"/>
    <n v="57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2T00:00:00"/>
    <n v="6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808"/>
    <s v="CC12906808"/>
    <s v="CARLOS ARTURO"/>
    <s v="NONE "/>
    <s v="VIVEROS CASTAÑEDA"/>
    <s v="NOAP"/>
    <d v="1956-10-23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6125"/>
    <s v="CC59666125"/>
    <s v="CLAUDIA INES"/>
    <s v="NONE "/>
    <s v="REYNEL DEL CASTILLO"/>
    <s v="NOAP"/>
    <d v="1968-09-11T00:00:00"/>
    <n v="53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3344"/>
    <s v="CC27503344"/>
    <s v="YOLANDA "/>
    <s v="NONE "/>
    <s v="CABEZAS SALAZAR"/>
    <s v="NOAP"/>
    <d v="1945-06-26T00:00:00"/>
    <n v="76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0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06400"/>
    <s v="CC12906400"/>
    <s v="LUIS SEGUNDO"/>
    <s v="NONE "/>
    <s v="PRECIADO"/>
    <s v="NOAP"/>
    <d v="1957-09-28T00:00:00"/>
    <n v="64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40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0544"/>
    <s v="CC12910544"/>
    <s v="LUIS ALBERTO"/>
    <s v="NONE "/>
    <s v="MONTAÑO"/>
    <s v="NOAP"/>
    <d v="1961-06-19T00:00:00"/>
    <n v="60"/>
    <n v="6"/>
    <s v="Persona mayor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1213"/>
    <s v="CC59671213"/>
    <s v="ROCIO DEL PILAR"/>
    <s v="NONE "/>
    <s v="MIDEROS DIAZ"/>
    <s v="NOAP"/>
    <d v="1972-06-18T00:00:00"/>
    <n v="4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20085383-15"/>
    <s v="ATORVASTATINATABLETASRECUBIERTASPOR 40 MG"/>
    <d v="2022-02-11T00:00:00"/>
    <n v="1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0803"/>
    <s v="CC12910803"/>
    <s v="HUGO OMAR"/>
    <s v="NONE "/>
    <s v="VALLEJO RACINEZ"/>
    <s v="NOAP"/>
    <d v="1962-07-01T00:00:00"/>
    <n v="5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19936296-08"/>
    <s v="ACIDO ACETILSALICILICO 100 MG"/>
    <d v="2022-02-11T00:00:00"/>
    <n v="2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0895"/>
    <s v="CC12910895"/>
    <s v="CAMILO"/>
    <s v="NONE "/>
    <s v="RIVERA"/>
    <s v="NOAP"/>
    <d v="1962-10-09T00:00:00"/>
    <n v="5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63352-15"/>
    <s v="ATORVASTATINA 20 MG TABLETAS RECUBIERTAS"/>
    <d v="2022-02-10T00:00:00"/>
    <n v="1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6660152"/>
    <s v="CC16660152"/>
    <s v="JOSE MARIO"/>
    <s v="NONE "/>
    <s v="SOL QUIÑONES"/>
    <s v="NOAP"/>
    <d v="1961-04-30T00:00:00"/>
    <n v="60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2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371070"/>
    <s v="CC27371070"/>
    <s v="EUFEMIA"/>
    <s v="NONE "/>
    <s v="RODRIGUEZ VALLECILLA"/>
    <s v="NOAP"/>
    <d v="1952-03-21T00:00:00"/>
    <n v="69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6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399946"/>
    <s v="CC27399946"/>
    <s v="RUTH"/>
    <s v="NONE "/>
    <s v="PAI QUELAL"/>
    <s v="NOAP"/>
    <d v="1961-09-26T00:00:00"/>
    <n v="6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6930"/>
    <s v="CC27496930"/>
    <s v="CONCEPCION DE JESUS"/>
    <s v="NONE "/>
    <s v="ROSALES DE JIMENEZ"/>
    <s v="NOAP"/>
    <d v="1941-12-05T00:00:00"/>
    <n v="8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0T00:00:00"/>
    <n v="8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955"/>
    <s v="CC27499955"/>
    <s v="MARIA INDAURA"/>
    <s v="NONE "/>
    <s v="CABEZAS"/>
    <s v="NOAP"/>
    <d v="1953-07-21T00:00:00"/>
    <n v="68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n v="1890366"/>
    <s v="CONSULTA DE CONTROL O DE SEGUIMIENTO POR ESPECIALISTA EN MEDICINA INTERNA"/>
    <d v="2022-02-22T00:00:00"/>
    <n v="9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31218206"/>
    <s v="CC31218206"/>
    <s v="TERESA DE JESUS"/>
    <s v="NONE "/>
    <s v="TORRES ORTIZ"/>
    <s v="NOAP"/>
    <d v="1949-05-02T00:00:00"/>
    <n v="72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Medicamento"/>
    <n v="1"/>
    <s v="20085383-15"/>
    <s v="ATORVASTATINATABLETASRECUBIERTASPOR 40 MG"/>
    <d v="2022-02-22T00:00:00"/>
    <n v="70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0395"/>
    <s v="CC59660395"/>
    <s v="MARIA CATALINA"/>
    <s v="NONE "/>
    <s v="ANGULO SALAZAR"/>
    <s v="NOAP"/>
    <d v="1957-03-10T00:00:00"/>
    <n v="64"/>
    <n v="6"/>
    <s v="Persona mayor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5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8482"/>
    <s v="CC59668482"/>
    <s v="MARIA ELIA"/>
    <s v="NONE "/>
    <s v="LANDAZURI QUIÑONES"/>
    <s v="NOAP"/>
    <d v="1967-11-16T00:00:00"/>
    <n v="54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36296-08"/>
    <s v="ACIDO ACETILSALICILICO 100 MG"/>
    <d v="2022-02-11T00:00:00"/>
    <n v="34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620"/>
    <s v="CC59660620"/>
    <s v="ELSY MARIELA"/>
    <s v="NONE "/>
    <s v="ANGULO"/>
    <s v="NOAP"/>
    <d v="1960-02-11T00:00:00"/>
    <n v="61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0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454"/>
    <s v="CC59661454"/>
    <s v="TERESITA DE JESUS"/>
    <s v="NONE "/>
    <s v="CABEZAS QUIÑONES"/>
    <s v="NOAP"/>
    <d v="1954-02-05T00:00:00"/>
    <n v="67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8T00:00:00"/>
    <n v="7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222"/>
    <s v="CC59662222"/>
    <s v="MARIA OLEYSA"/>
    <s v="NONE "/>
    <s v="ANGULO QUIÑONES"/>
    <s v="NOAP"/>
    <d v="1962-07-02T00:00:00"/>
    <n v="5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n v="1904902"/>
    <s v="HORMONA ESTIMULANTE DEL TIROIDES"/>
    <d v="2022-02-23T00:00:00"/>
    <n v="5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416"/>
    <s v="CC59662416"/>
    <s v="ADA MAGDALENA"/>
    <s v="NONE "/>
    <s v="LEDESMA ANCHICO"/>
    <s v="NOAP"/>
    <d v="1960-01-15T00:00:00"/>
    <n v="61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n v="1904921"/>
    <s v="TIROXINA LIBRE"/>
    <d v="2022-02-23T00:00:00"/>
    <n v="119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151"/>
    <s v="CC59663151"/>
    <s v="NUBIA DEL CARMEN"/>
    <s v="NONE "/>
    <s v="FRANCO"/>
    <s v="NOAP"/>
    <d v="1963-10-04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790"/>
    <s v="CC59663790"/>
    <s v="ELCY"/>
    <s v="NONE "/>
    <s v="PERLAZA CUERO"/>
    <s v="NOAP"/>
    <d v="1963-11-30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10T00:00:00"/>
    <n v="4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005"/>
    <s v="CC59664005"/>
    <s v="GLADYS HERMENCIA "/>
    <s v="NONE "/>
    <s v="VIVEROS CABEZAS"/>
    <s v="NOAP"/>
    <d v="1964-08-21T00:00:00"/>
    <n v="57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6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36920010"/>
    <s v="CC36920010"/>
    <s v="RAMONA"/>
    <s v="NONE "/>
    <s v="SINISTERRA CASTRO"/>
    <s v="NOAP"/>
    <d v="1948-08-31T00:00:00"/>
    <n v="73"/>
    <n v="6"/>
    <s v="Persona mayor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9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304"/>
    <s v="CC12906304"/>
    <s v="DIOMEDES"/>
    <s v="NONE "/>
    <s v="VALENCIA QUIÑONES"/>
    <s v="NOAP"/>
    <d v="1957-08-20T00:00:00"/>
    <n v="64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35662-18"/>
    <s v="ACIDO FOLICO TABLETAS 1 MG."/>
    <d v="2022-02-07T00:00:00"/>
    <n v="6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773855"/>
    <s v="CC6773855"/>
    <s v="HERNANDO"/>
    <s v="NONE"/>
    <s v="RENDON  "/>
    <s v="RAMOS"/>
    <d v="1966-06-23T00:00:00"/>
    <n v="55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20080792-20"/>
    <s v="SULFATO FERROSO 300 MG TABLETAS RECUBIERTAS"/>
    <d v="2022-02-07T00:00:00"/>
    <n v="9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0779"/>
    <s v="CC12900779"/>
    <s v="HAROLD ANTONIO"/>
    <s v="NONE "/>
    <s v="DEL CASTILLO MINOTA"/>
    <s v="NOAP"/>
    <d v="1941-05-02T00:00:00"/>
    <n v="8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21331"/>
    <s v="CC27521331"/>
    <s v="ELSY PAULA"/>
    <s v="NONE "/>
    <s v="KLINGER PASQUEL"/>
    <s v="NOAP"/>
    <d v="1952-06-29T00:00:00"/>
    <n v="69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5834"/>
    <s v="CC12905834"/>
    <s v="FRANKLIN "/>
    <s v="NONE "/>
    <s v="DELGADO BASTIDAS"/>
    <s v="NOAP"/>
    <d v="1955-06-14T00:00:00"/>
    <n v="66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71121"/>
    <s v="RADIOGRAFIA DE TORAX ( P. A. O A. P. Y LATERAL - DECUBITO LATERAL - OBLICUAS O LATERAL )"/>
    <d v="2022-02-22T00:00:00"/>
    <n v="6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8347"/>
    <s v="CC59668347"/>
    <s v="LIBIA RUBIELA"/>
    <s v="NONE "/>
    <s v="CABEZAS MONTAÑO"/>
    <s v="NOAP"/>
    <d v="1969-11-01T00:00:00"/>
    <n v="52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76802"/>
    <s v="MAMOGRAFIA BILATERAL"/>
    <d v="2022-02-22T00:00:00"/>
    <n v="6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1826"/>
    <s v="CC12911826"/>
    <s v="CARLOS GUSTAVO"/>
    <s v="NONE "/>
    <s v="GARCIA GRUESO"/>
    <s v="NOAP"/>
    <d v="1961-09-12T00:00:00"/>
    <n v="6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82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6038"/>
    <s v="CC12916038"/>
    <s v="ROQUE ALFREDO"/>
    <s v="NONE "/>
    <s v="PARRA ROSERO"/>
    <s v="NOAP"/>
    <d v="1967-07-15T00:00:00"/>
    <n v="54"/>
    <n v="5"/>
    <s v="Adultez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04651"/>
    <s v="CC27404651"/>
    <s v="ZOILA"/>
    <s v="NONE "/>
    <s v="ANGULO QUIÑONES"/>
    <s v="NOAP"/>
    <d v="1967-06-27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35662-18"/>
    <s v="ACIDO FOLICO TABLETAS 1 MG."/>
    <d v="2022-02-03T00:00:00"/>
    <n v="35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849"/>
    <s v="CC59664849"/>
    <s v="INSITA DEL PILAR"/>
    <s v="NONE "/>
    <s v="MINA"/>
    <s v="NOAP"/>
    <d v="1965-06-05T00:00:00"/>
    <n v="56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878"/>
    <s v="CC59665878"/>
    <s v="LILIANA"/>
    <s v="NONE "/>
    <s v="BOTINA RIASCOS"/>
    <s v="NOAP"/>
    <d v="1967-10-07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2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04703"/>
    <s v="CC12904703"/>
    <s v="JOSE JORGE"/>
    <s v="NONE "/>
    <s v="PERLAZA CIFUENTES"/>
    <s v="NOAP"/>
    <d v="1952-12-13T00:00:00"/>
    <n v="68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21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4468"/>
    <s v="CC12914468"/>
    <s v="WASHINGTON RAMIRO"/>
    <s v="NONE "/>
    <s v="ORTIZ CABEZAS"/>
    <s v="NOAP"/>
    <d v="1965-07-05T00:00:00"/>
    <n v="56"/>
    <n v="5"/>
    <s v="Adultez"/>
    <s v="Ninguno"/>
    <s v="Desplazamiento"/>
    <s v="Amenaza"/>
    <s v="Estudios Universitarios"/>
    <s v="Beneficiario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8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569"/>
    <s v="CC59669569"/>
    <s v="CARMEN ALICIA"/>
    <s v="NONE "/>
    <s v="TENORIO QUIÑONES"/>
    <s v="NOAP"/>
    <d v="1969-02-08T00:00:00"/>
    <n v="52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19942545-01"/>
    <s v="CALCITRIOL 0.5 MCG"/>
    <d v="2022-02-15T00:00:00"/>
    <n v="30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146"/>
    <s v="CC59660146"/>
    <s v="ROSA INES"/>
    <s v="NONE "/>
    <s v="SEGURA PEREZ"/>
    <s v="NOAP"/>
    <d v="1959-08-15T00:00:00"/>
    <n v="62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35662-18"/>
    <s v="ACIDO FOLICO TABLETAS 1 MG."/>
    <d v="2022-02-15T00:00:00"/>
    <n v="69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6913"/>
    <s v="CC27496913"/>
    <s v="LILIA VICTORIA"/>
    <s v="NONE "/>
    <s v="ARBOLEDA DE ZAMBRANO"/>
    <s v="NOAP"/>
    <d v="1944-07-28T00:00:00"/>
    <n v="77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19942545-01"/>
    <s v="CALCITRIOL 0.5 MCG"/>
    <d v="2022-02-15T00:00:00"/>
    <n v="5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335"/>
    <s v="CC59669335"/>
    <s v="MIREYA"/>
    <s v="NONE "/>
    <s v="BATALLA ERAZO"/>
    <s v="NOAP"/>
    <d v="1971-02-16T00:00:00"/>
    <n v="50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9T00:00:00"/>
    <n v="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0894"/>
    <s v="CC12910894"/>
    <s v="WILSON "/>
    <s v="NONE "/>
    <s v="CASTILLO SOL"/>
    <s v="NOAP"/>
    <d v="1962-09-11T00:00:00"/>
    <n v="59"/>
    <n v="5"/>
    <s v="Adultez"/>
    <s v="Ninguno"/>
    <s v="Desplazamiento"/>
    <s v="Amenaza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27070327"/>
    <s v="CC27070327"/>
    <s v="FELIPA MAMERTA"/>
    <s v="NONE "/>
    <s v="ESPAÑA DE ANGULO"/>
    <s v="NOAP"/>
    <d v="1944-05-14T00:00:00"/>
    <n v="77"/>
    <n v="6"/>
    <s v="Persona mayor"/>
    <s v="Ninguno"/>
    <s v="Desplazamiento"/>
    <s v="Perdida de Bienes Muebles o Inmuebles"/>
    <s v="Estudios Universitarios"/>
    <s v="Cotizante Pensionado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9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219881"/>
    <s v="CC5219881"/>
    <s v="JUSTO WALBERTO"/>
    <s v="NONE "/>
    <s v="ORTIZ SEVILLANO"/>
    <s v="NOAP"/>
    <d v="1955-07-12T00:00:00"/>
    <n v="66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2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300146"/>
    <s v="CC31300146"/>
    <s v="NEYLA ENRIQUETA"/>
    <s v="NONE "/>
    <s v="ANGULO CASTILLO"/>
    <s v="NOAP"/>
    <d v="1957-02-08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209"/>
    <s v="CC27499209"/>
    <s v="SAURA OFELIA"/>
    <s v="NONE "/>
    <s v="SEGURA GONZALEZ"/>
    <s v="NOAP"/>
    <d v="1948-05-07T00:00:00"/>
    <n v="7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3103389"/>
    <s v="CC13103389"/>
    <s v="RODRIGO ANTONIO"/>
    <s v="NONE "/>
    <s v="OBANDO ROSALES"/>
    <s v="NOAP"/>
    <d v="1955-09-05T00:00:00"/>
    <n v="66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4T00:00:00"/>
    <n v="18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6806"/>
    <s v="CC27496806"/>
    <s v="ELIA "/>
    <s v="NONE "/>
    <s v="ORDOÑEZ BOLAÑOS"/>
    <s v="NOAP"/>
    <d v="1942-12-03T00:00:00"/>
    <n v="79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7075001"/>
    <s v="CC37075001"/>
    <s v="NIDIA ANTONIA"/>
    <s v="NONE "/>
    <s v="PAZ PAZ"/>
    <s v="NOAP"/>
    <d v="1958-08-21T00:00:00"/>
    <n v="6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0266"/>
    <s v="CONSULTA DE PRIMERA VEZ POR ESPECIALISTA EN MEDICINA INTERNA"/>
    <d v="2022-02-18T00:00:00"/>
    <n v="19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6112"/>
    <s v="CC59666112"/>
    <s v="SANDRA JANETH"/>
    <s v="NONE "/>
    <s v="VALVERDE PALACIOS"/>
    <s v="NOAP"/>
    <d v="1967-09-05T00:00:00"/>
    <n v="54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1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8195"/>
    <s v="CC59668195"/>
    <s v="SARA"/>
    <s v="NONE "/>
    <s v="LANDAZURY BENITEZ"/>
    <s v="NOAP"/>
    <d v="1970-03-09T00:00:00"/>
    <n v="51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19973061-05"/>
    <s v="ESPIRONOLACTONA 25MG TABLETAS"/>
    <d v="2022-02-03T00:00:00"/>
    <n v="51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31566169"/>
    <s v="CC31566169"/>
    <s v="LUISA MARISOL"/>
    <s v="NONE "/>
    <s v="CASTILLO ORDOÑEZ"/>
    <s v="NOAP"/>
    <d v="1976-05-07T00:00:00"/>
    <n v="45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20005109-07"/>
    <s v="CARVEDILOL 12.5 MG TABLETAS"/>
    <d v="2022-02-03T00:00:00"/>
    <n v="18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2330364"/>
    <s v="CC52330364"/>
    <s v="LUZ OBEIDA"/>
    <s v="NONE "/>
    <s v="MONTAÑO SEGURA"/>
    <s v="NOAP"/>
    <d v="1975-03-22T00:00:00"/>
    <n v="46"/>
    <n v="5"/>
    <s v="Adultez"/>
    <s v="Ninguno"/>
    <s v="Desplazamiento"/>
    <s v="Desaparición forzada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40113-27"/>
    <s v="ENALAPRIL 5MG"/>
    <d v="2022-02-03T00:00:00"/>
    <n v="2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87190671"/>
    <s v="CC87190671"/>
    <s v="HERNAN "/>
    <s v="NONE "/>
    <s v="ARDILA CAICEDO"/>
    <s v="NOAP"/>
    <d v="1972-06-06T00:00:00"/>
    <n v="49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754"/>
    <s v="CC59662754"/>
    <s v="ESLI ARLENI"/>
    <s v="NONE "/>
    <s v="GUEVARA"/>
    <s v="NOAP"/>
    <d v="1962-12-13T00:00:00"/>
    <n v="58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2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500826"/>
    <s v="CC27500826"/>
    <s v="LUZ ALBA"/>
    <s v="NONE "/>
    <s v="QUIÑONES"/>
    <s v="NOAP"/>
    <d v="1955-12-05T00:00:00"/>
    <n v="66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138"/>
    <s v="CC59665138"/>
    <s v="GLORIA"/>
    <s v="NONE "/>
    <s v="CASTILLO SUAREZ"/>
    <s v="NOAP"/>
    <d v="1966-05-19T00:00:00"/>
    <n v="55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0969-02"/>
    <s v="OSTEOCALÂ® 600 MG TABLETAS RECUBIERTAS"/>
    <d v="2022-02-09T00:00:00"/>
    <n v="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106"/>
    <s v="CC59663106"/>
    <s v="AXA ARACELI"/>
    <s v="NONE "/>
    <s v="QUINTERO"/>
    <s v="NOAP"/>
    <d v="1959-08-30T00:00:00"/>
    <n v="62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7194"/>
    <s v="CC59677194"/>
    <s v="VICKY YAMILE"/>
    <s v="NONE "/>
    <s v="BASTIDAS"/>
    <s v="NOAP"/>
    <d v="1979-07-23T00:00:00"/>
    <n v="42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2423"/>
    <s v="CC27122423"/>
    <s v="FELICIANA"/>
    <s v="NONE "/>
    <s v="ARIZALA"/>
    <s v="NOAP"/>
    <d v="1943-01-23T00:00:00"/>
    <n v="78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8994"/>
    <s v="CC27498994"/>
    <s v="ADELA "/>
    <s v="NONE "/>
    <s v="ORTIZ"/>
    <s v="NOAP"/>
    <d v="1948-05-13T00:00:00"/>
    <n v="7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7352"/>
    <s v="CC27497352"/>
    <s v="YOLANDA "/>
    <s v="NONE "/>
    <s v="GONZALEZ"/>
    <s v="NOAP"/>
    <d v="1944-12-14T00:00:00"/>
    <n v="76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40927-14"/>
    <s v="NIDIPÂ® 30 MG"/>
    <d v="2022-02-01T00:00:00"/>
    <n v="3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8912"/>
    <s v="CC12918912"/>
    <s v="MARCO OLIVER"/>
    <s v="NONE "/>
    <s v="ANGULO"/>
    <s v="NOAP"/>
    <d v="1970-10-04T00:00:00"/>
    <n v="5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1T00:00:00"/>
    <n v="3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517951"/>
    <s v="CC27517951"/>
    <s v="EUSEBIA "/>
    <s v="NONE "/>
    <s v="MICOLTA"/>
    <s v="NOAP"/>
    <d v="1960-08-14T00:00:00"/>
    <n v="61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594"/>
    <s v="CC59665594"/>
    <s v="LIBIA  "/>
    <s v="NONE "/>
    <s v="VALENCIA CAICEDO"/>
    <s v="NOAP"/>
    <d v="1966-01-10T00:00:00"/>
    <n v="55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90104"/>
    <s v="EDUCACION GRUPAL EN SALUD - POR ENFERMERIA"/>
    <d v="2022-02-28T00:00:00"/>
    <n v="9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6856"/>
    <s v="CC27496856"/>
    <s v="ANGELICA"/>
    <s v="NONE "/>
    <s v="GUANGA"/>
    <s v="NOAP"/>
    <d v="1942-09-03T00:00:00"/>
    <n v="79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90104"/>
    <s v="EDUCACION GRUPAL EN SALUD - POR ENFERMERIA"/>
    <d v="2022-02-22T00:00:00"/>
    <n v="3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365391"/>
    <s v="CC5365391"/>
    <s v="JESUS MARIA"/>
    <s v="NONE "/>
    <s v="ROSERO"/>
    <s v="NOAP"/>
    <d v="1958-08-23T00:00:00"/>
    <n v="6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90104"/>
    <s v="EDUCACION GRUPAL EN SALUD - POR ENFERMERIA"/>
    <d v="2022-02-21T00:00:00"/>
    <n v="2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991"/>
    <s v="CC59662991"/>
    <s v="CLARA MANUELA"/>
    <s v="NONE "/>
    <s v="CASTILLO"/>
    <s v="NOAP"/>
    <d v="1963-08-10T00:00:00"/>
    <n v="5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90104"/>
    <s v="EDUCACION GRUPAL EN SALUD - POR ENFERMERIA"/>
    <d v="2022-02-21T00:00:00"/>
    <n v="6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2904101"/>
    <s v="CC12904101"/>
    <s v="HUGO DANIEL"/>
    <s v="NONE "/>
    <s v="GOMEZ"/>
    <s v="NOAP"/>
    <d v="1951-07-21T00:00:00"/>
    <n v="70"/>
    <n v="6"/>
    <s v="Persona mayor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90104"/>
    <s v="EDUCACION GRUPAL EN SALUD - POR ENFERMERIA"/>
    <d v="2022-02-17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436"/>
    <s v="CC59663436"/>
    <s v="YENNY MARIA "/>
    <s v="NONE "/>
    <s v="JIMENEZ"/>
    <s v="NOAP"/>
    <d v="1961-09-08T00:00:00"/>
    <n v="60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90104"/>
    <s v="EDUCACION GRUPAL EN SALUD - POR ENFERMERIA"/>
    <d v="2022-02-16T00:00:00"/>
    <n v="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365499"/>
    <s v="CC5365499"/>
    <s v="CESAR AUGUSTO"/>
    <s v="NONE "/>
    <s v="QUIÑONES"/>
    <s v="NOAP"/>
    <d v="1960-08-10T00:00:00"/>
    <n v="61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8997994"/>
    <s v="CC38997994"/>
    <s v="MELBA LIDIA"/>
    <s v="NONE "/>
    <s v="QUIÑONES"/>
    <s v="NOAP"/>
    <d v="1946-04-17T00:00:00"/>
    <n v="7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2900924"/>
    <s v="CC12900924"/>
    <s v="EVELIO"/>
    <s v="NONE "/>
    <s v="QUIÑONES"/>
    <s v="NOAP"/>
    <d v="1943-03-08T00:00:00"/>
    <n v="78"/>
    <n v="6"/>
    <s v="Persona mayor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9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683"/>
    <s v="CC59663683"/>
    <s v="ROSA ELENA"/>
    <s v="NONE "/>
    <s v="CASTILLO"/>
    <s v="NOAP"/>
    <d v="1961-05-22T00:00:00"/>
    <n v="60"/>
    <n v="6"/>
    <s v="Persona mayor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5662-18"/>
    <s v="ACIDO FOLICO TABLETAS 1 MG."/>
    <d v="2022-02-05T00:00:00"/>
    <n v="3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1650"/>
    <s v="CC59671650"/>
    <s v="JACKELINE"/>
    <s v="NONE "/>
    <s v="VALENCIA QUIÑONES"/>
    <s v="NOAP"/>
    <d v="1973-06-08T00:00:00"/>
    <n v="48"/>
    <n v="5"/>
    <s v="Adultez"/>
    <s v="Ninguno"/>
    <s v="Desplazamiento"/>
    <s v="Perdida de Bienes Muebles o Inmuebles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6013"/>
    <s v="CC12916013"/>
    <s v="ALEXANDER"/>
    <s v="NONE "/>
    <s v="SALAZAR ESPAÑA"/>
    <s v="NOAP"/>
    <d v="1967-03-09T00:00:00"/>
    <n v="54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45450160"/>
    <s v="CC45450160"/>
    <s v="LIBIA DEL CARMEN"/>
    <s v="NONE "/>
    <s v="MALAMBO MACEA"/>
    <s v="NOAP"/>
    <d v="1960-05-07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6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5608"/>
    <s v="CC12905608"/>
    <s v="JOHNNY"/>
    <s v="NONE "/>
    <s v="CASTILLO PERLAZA"/>
    <s v="NOAP"/>
    <d v="1956-07-20T00:00:00"/>
    <n v="6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612536"/>
    <s v="CC2612536"/>
    <s v="TOMAS"/>
    <s v="NONE "/>
    <s v="VALENCIA RUA"/>
    <s v="NOAP"/>
    <d v="1941-12-24T00:00:00"/>
    <n v="79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855"/>
    <s v="CC59664855"/>
    <s v="CARMEN DEL SOCORRO"/>
    <s v="NONE "/>
    <s v="AREVALO RAMIREZ"/>
    <s v="NOAP"/>
    <d v="1965-11-19T00:00:00"/>
    <n v="56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3055484"/>
    <s v="CC13055484"/>
    <s v="PERBIS ANTONIO"/>
    <s v="NONE "/>
    <s v="ANDRADE VALENCIA"/>
    <s v="NOAP"/>
    <d v="1972-09-20T00:00:00"/>
    <n v="49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360116"/>
    <s v="CC5360116"/>
    <s v="MANUEL ANTONIO"/>
    <s v="NONE "/>
    <s v="ANGULO CUERO"/>
    <s v="NOAP"/>
    <d v="1944-11-04T00:00:00"/>
    <n v="77"/>
    <n v="6"/>
    <s v="Persona mayor"/>
    <s v="Ninguno"/>
    <s v="Desplazamiento"/>
    <s v="Perdida de Bienes Muebles o Inmuebles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1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099"/>
    <s v="CC59669099"/>
    <s v="ALBA CECILIA "/>
    <s v="NONE "/>
    <s v="RENTERIA VALENTIERRA"/>
    <s v="NOAP"/>
    <d v="1972-03-16T00:00:00"/>
    <n v="4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19936296-08"/>
    <s v="ACIDO ACETILSALICILICO 100 MG"/>
    <d v="2022-02-12T00:00:00"/>
    <n v="5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27122548"/>
    <s v="CC27122548"/>
    <s v="MERCEDES"/>
    <s v="NONE "/>
    <s v="ARIZALA DE YELA"/>
    <s v="NOAP"/>
    <d v="1945-08-09T00:00:00"/>
    <n v="76"/>
    <n v="6"/>
    <s v="Persona mayor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0T00:00:00"/>
    <n v="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0727949"/>
    <s v="CC30727949"/>
    <s v="NANCY DE MARIA"/>
    <s v="NONE "/>
    <s v="JIMENEZ RAMOS"/>
    <s v="NOAP"/>
    <d v="1961-05-15T00:00:00"/>
    <n v="60"/>
    <n v="6"/>
    <s v="Persona mayor"/>
    <s v="Ninguno"/>
    <s v="Desplazamiento"/>
    <s v="Perdida de Bienes Muebles o Inmuebles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023"/>
    <s v="CC27500023"/>
    <s v="ORFILIA"/>
    <s v="NONE "/>
    <s v="NIEVAS GODOY"/>
    <s v="NOAP"/>
    <d v="1952-09-06T00:00:00"/>
    <n v="69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9945"/>
    <s v="CC59669945"/>
    <s v="NANCY PATRICIA"/>
    <s v="NONE "/>
    <s v="RINCON OLIVEROS"/>
    <s v="NOAP"/>
    <d v="1970-09-09T00:00:00"/>
    <n v="51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7T00:00:00"/>
    <n v="42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3040"/>
    <s v="CC27123040"/>
    <s v="LEYVA MARIELA"/>
    <s v="NONE "/>
    <s v="CASTILLO DE SANCHEZ"/>
    <s v="NOAP"/>
    <d v="1954-12-29T00:00:00"/>
    <n v="66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044"/>
    <s v="CC27502044"/>
    <s v="DAISYS EUFEMIA"/>
    <s v="NONE "/>
    <s v="CUERO CASTILLO"/>
    <s v="NOAP"/>
    <d v="1957-03-20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87950063"/>
    <s v="CC87950063"/>
    <s v="MIGUEL ANGEL"/>
    <s v="NONE "/>
    <s v="RENTERIA CEBALLOS"/>
    <s v="NOAP"/>
    <d v="1968-05-05T00:00:00"/>
    <n v="53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0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655"/>
    <s v="CC59665655"/>
    <s v="NEMESIA"/>
    <s v="NONE "/>
    <s v="CUELLAR GALLO"/>
    <s v="NOAP"/>
    <d v="1967-02-10T00:00:00"/>
    <n v="54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9159958"/>
    <s v="CC19159958"/>
    <s v="JUAN SIXTO"/>
    <s v="NONE "/>
    <s v="GONZALEZ PARDO"/>
    <s v="NOAP"/>
    <d v="1950-01-31T00:00:00"/>
    <n v="7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5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1077"/>
    <s v="CC59671077"/>
    <s v="OLGA LEONOR"/>
    <s v="NONE "/>
    <s v="OVIEDO"/>
    <s v="NOAP"/>
    <d v="1974-05-06T00:00:00"/>
    <n v="4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0906"/>
    <s v="CC59670906"/>
    <s v="MARIA FERNANDA"/>
    <s v="NONE "/>
    <s v="SOLIS ORTIZ"/>
    <s v="NOAP"/>
    <d v="1972-07-04T00:00:00"/>
    <n v="4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684"/>
    <s v="CC59665684"/>
    <s v="FLOR DEL CARMEN "/>
    <s v="NONE "/>
    <s v="TENORIO CASTILLO"/>
    <s v="NOAP"/>
    <d v="1967-11-23T00:00:00"/>
    <n v="54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5662-18"/>
    <s v="ACIDO FOLICO TABLETAS 1 MG."/>
    <d v="2022-02-11T00:00:00"/>
    <n v="21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7718"/>
    <s v="CC12907718"/>
    <s v="OSCAR FILOTEO"/>
    <s v="NONE "/>
    <s v="CABALLERO"/>
    <s v="NOAP"/>
    <d v="1957-10-21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42545-01"/>
    <s v="CALCITRIOL 0.5 MCG"/>
    <d v="2022-02-11T00:00:00"/>
    <n v="21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6811088"/>
    <s v="CC36811088"/>
    <s v="MARIA OBDULIA"/>
    <s v="NONE "/>
    <s v="MINA CIFUENTES"/>
    <s v="NOAP"/>
    <d v="1976-01-25T00:00:00"/>
    <n v="45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36296-08"/>
    <s v="ACIDO ACETILSALICILICO 100 MG"/>
    <d v="2022-02-23T00:00:00"/>
    <n v="3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569"/>
    <s v="CC59660569"/>
    <s v="DIONICIA "/>
    <s v="NONE "/>
    <s v="VALENCIA OROBIO"/>
    <s v="NOAP"/>
    <d v="1960-02-14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4162-07"/>
    <s v="HIDROCLOROTIAZIDA 25 MG"/>
    <d v="2022-02-23T00:00:00"/>
    <n v="5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087"/>
    <s v="CC59662087"/>
    <s v="ALBA FELISA"/>
    <s v="NONE "/>
    <s v="GONGORA NAZARENO"/>
    <s v="NOAP"/>
    <d v="1961-08-26T00:00:00"/>
    <n v="60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76470-03"/>
    <s v="METOPROLOL 50 MG TABLETAS"/>
    <d v="2022-02-23T00:00:00"/>
    <n v="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575"/>
    <s v="CC27500575"/>
    <s v="MIRIAM"/>
    <s v="NONE "/>
    <s v="VALENCIA QUIÑONES"/>
    <s v="NOAP"/>
    <d v="1952-06-24T00:00:00"/>
    <n v="69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089355-25"/>
    <s v="ROSUVASTATINA TABLETAS RECUBIERTAS POR 40 MG"/>
    <d v="2022-02-23T00:00:00"/>
    <n v="12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379767"/>
    <s v="CC31379767"/>
    <s v="BETTY AMPARO"/>
    <s v="NONE "/>
    <s v="GOVEA"/>
    <s v="NOAP"/>
    <d v="1958-03-22T00:00:00"/>
    <n v="6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Medicamento"/>
    <n v="1"/>
    <s v="34162-07"/>
    <s v="HIDROCLOROTIAZIDA 25 MG"/>
    <d v="2022-02-14T00:00:00"/>
    <n v="3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464"/>
    <s v="CC27502464"/>
    <s v="BERENICE"/>
    <s v="NONE "/>
    <s v="CAMACHO SOLIS"/>
    <s v="NOAP"/>
    <d v="1957-05-26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Medicamento"/>
    <n v="1"/>
    <s v="19936296-08"/>
    <s v="ACIDO ACETILSALICILICO 100 MG"/>
    <d v="2022-02-14T00:00:00"/>
    <n v="17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709836"/>
    <s v="CC66709836"/>
    <s v="ALEJANDRINA"/>
    <s v="NONE"/>
    <s v="BARREIRO"/>
    <s v="VALENCIA"/>
    <d v="1966-01-11T00:00:00"/>
    <n v="55"/>
    <n v="5"/>
    <s v="Adultez"/>
    <s v="Ninguno"/>
    <s v="Ninguno"/>
    <s v="Ninguno"/>
    <s v="Estudios Universitarios"/>
    <s v="Cotizante docente"/>
    <m/>
    <s v="Sin discapacidad"/>
    <s v="Afrodescendiente"/>
    <s v="TUMACO"/>
    <m/>
    <n v="3178844627"/>
    <s v="Urbana"/>
    <m/>
    <x v="0"/>
    <x v="8"/>
    <s v="NARIÑO"/>
    <x v="8"/>
    <x v="8"/>
    <x v="8"/>
    <m/>
    <m/>
    <m/>
    <m/>
    <s v="Hipertension esencial (primaria)"/>
    <s v="Medicamento"/>
    <n v="1"/>
    <s v="37897-04"/>
    <s v="VERAPAMILO 120 MG TABLETA RECUBIERTA"/>
    <d v="2022-02-14T00:00:00"/>
    <n v="12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1517"/>
    <s v="CC59661517"/>
    <s v="MARIA LUISA "/>
    <s v="NONE "/>
    <s v="RAMOS VALLECILLA"/>
    <s v="NOAP"/>
    <d v="1960-03-13T00:00:00"/>
    <n v="61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762"/>
    <s v="CC27499762"/>
    <s v="MARIA BONIFACIA"/>
    <s v="NONE "/>
    <s v="RODRIGUEZ OBREGON"/>
    <s v="NOAP"/>
    <d v="1950-10-12T00:00:00"/>
    <n v="71"/>
    <n v="6"/>
    <s v="Persona mayor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n v="1890108"/>
    <s v="ATENCION ( VISITA ) DOMICILIARIA - POR PSICOLOGIA"/>
    <d v="2022-02-09T00:00:00"/>
    <n v="109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6478895"/>
    <s v="CC16478895"/>
    <s v="OSCAR OSWALDO"/>
    <s v="NONE "/>
    <s v="ORDOÑEZ ORTIZ"/>
    <s v="NOAP"/>
    <d v="1960-08-05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20005109-07"/>
    <s v="CARVEDILOL 12.5 MG TABLETAS"/>
    <d v="2022-02-18T00:00:00"/>
    <n v="5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0379"/>
    <s v="CC12910379"/>
    <s v="JOSE ALFREDO"/>
    <s v="NONE "/>
    <s v="MINOTTA BACCA"/>
    <s v="NOAP"/>
    <d v="1962-05-25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19973061-05"/>
    <s v="ESPIRONOLACTONA 25MG TABLETAS"/>
    <d v="2022-02-18T00:00:00"/>
    <n v="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633"/>
    <s v="CC27502633"/>
    <s v="EIDA MELBA"/>
    <s v="NONE "/>
    <s v="RIASCOS"/>
    <s v="NOAP"/>
    <d v="1959-02-25T00:00:00"/>
    <n v="62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364"/>
    <s v="CC59665364"/>
    <s v="NILGEN"/>
    <s v="FILENA"/>
    <s v="ANGULO"/>
    <s v="OROBIO"/>
    <d v="1960-07-26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s v="PUENTE EL PROGRESO"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2000389"/>
    <s v="CC52000389"/>
    <s v="PATRICIA "/>
    <s v="NONE "/>
    <s v="LANDAZURI SAYA"/>
    <s v="NOAP"/>
    <d v="1967-11-28T00:00:00"/>
    <n v="54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1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414"/>
    <s v="CC59669414"/>
    <s v="BERTHA ROCIO"/>
    <s v="NONE "/>
    <s v="QUIÑONES ORTIZ"/>
    <s v="NOAP"/>
    <d v="1970-04-02T00:00:00"/>
    <n v="5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6652759"/>
    <s v="CC16652759"/>
    <s v="JAIRO FELIPE"/>
    <s v="NONE "/>
    <s v="OLAYA MARTINEZ"/>
    <s v="NOAP"/>
    <d v="1957-10-22T00:00:00"/>
    <n v="64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34690-01"/>
    <s v="CALCITRIOL 0.25 MCG CAPSULA BLANDA"/>
    <d v="2022-02-11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59675192"/>
    <s v="CC59675192"/>
    <s v="LUZ VIVIANA"/>
    <s v="NONE "/>
    <s v="MEJIA QUIÑONES"/>
    <s v="NOAP"/>
    <d v="1977-11-27T00:00:00"/>
    <n v="44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19936296-08"/>
    <s v="ACIDO ACETILSALICILICO 100 MG"/>
    <d v="2022-02-09T00:00:00"/>
    <n v="13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506101"/>
    <s v="CC27506101"/>
    <s v="BERTILDA"/>
    <s v="NONE "/>
    <s v="QUIÑONES CEBALLOS"/>
    <s v="NOAP"/>
    <d v="1928-06-11T00:00:00"/>
    <n v="93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7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2905368"/>
    <s v="CC12905368"/>
    <s v="AUGUSTIN"/>
    <s v="FRANCISCO"/>
    <s v="TENORIO"/>
    <s v="ANGULO"/>
    <d v="1952-10-04T00:00:00"/>
    <n v="69"/>
    <n v="6"/>
    <s v="Persona mayor"/>
    <s v="Ninguno"/>
    <s v="Ninguno"/>
    <s v="Ninguno"/>
    <s v="Estudios Universitarios"/>
    <s v="Cotizante Pensionado"/>
    <m/>
    <s v="Sin discapacidad"/>
    <s v="Afrodescendiente"/>
    <s v="TUMACO"/>
    <s v="AV. LOS ESTUDIANTES"/>
    <n v="3186693016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6810140"/>
    <s v="CC36810140"/>
    <s v="LUZ MARIN"/>
    <s v="NONE "/>
    <s v="SALAZAR CUERO"/>
    <s v="NOAP"/>
    <d v="1963-06-08T00:00:00"/>
    <n v="5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12907928"/>
    <s v="CC12907928"/>
    <s v="LINO ANDRES"/>
    <s v="NONE "/>
    <s v="ARAUJO CUERO"/>
    <s v="NOAP"/>
    <d v="1959-09-23T00:00:00"/>
    <n v="62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3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158335"/>
    <s v="CC6158335"/>
    <s v="JACOBO"/>
    <s v="NONE "/>
    <s v="PEÑA ARAUJO"/>
    <s v="NOAP"/>
    <d v="1949-01-12T00:00:00"/>
    <n v="72"/>
    <n v="6"/>
    <s v="Persona mayor"/>
    <s v="Ninguno"/>
    <s v="Desplazamiento"/>
    <s v="Amenaza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40260-09"/>
    <s v="VITAMINA B12 SOLUCION INYECTABLE"/>
    <d v="2022-02-04T00:00:00"/>
    <n v="1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249"/>
    <s v="CC59665249"/>
    <s v="LUZ MARIA DEL SOCORRO "/>
    <s v="NONE "/>
    <s v="LANDAZURY QUIÑONES"/>
    <s v="NOAP"/>
    <d v="1965-09-28T00:00:00"/>
    <n v="56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12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2904867"/>
    <s v="CC12904867"/>
    <s v="JOSE LINDER "/>
    <s v="NONE "/>
    <s v="PERLAZA CAICEDO"/>
    <s v="NOAP"/>
    <d v="1953-01-27T00:00:00"/>
    <n v="68"/>
    <n v="6"/>
    <s v="Persona mayor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32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36835154"/>
    <s v="CC36835154"/>
    <s v="DELLY "/>
    <s v="NONE "/>
    <s v="ORDOÑEZ NOGUERA"/>
    <s v="NOAP"/>
    <d v="1960-05-20T00:00:00"/>
    <n v="61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2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321"/>
    <s v="CC59664321"/>
    <s v="NELLY VICTORIA "/>
    <s v="NONE "/>
    <s v="ANGULO HURTADO"/>
    <s v="NOAP"/>
    <d v="1965-09-20T00:00:00"/>
    <n v="56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195"/>
    <s v="CC59663195"/>
    <s v="TERESITA DE JESUS"/>
    <s v="NONE "/>
    <s v=" PAZ GARCIA"/>
    <s v="NOAP"/>
    <d v="1963-06-09T00:00:00"/>
    <n v="5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5T00:00:00"/>
    <n v="167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7153"/>
    <s v="CC59667153"/>
    <s v="SANDRA INES "/>
    <s v="NONE "/>
    <s v="ANGULO CALZADA"/>
    <s v="NOAP"/>
    <d v="1967-07-02T00:00:00"/>
    <n v="54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9112"/>
    <s v="CC27499112"/>
    <s v="CLEOTILDE OLIVA "/>
    <s v="NONE "/>
    <s v="GARCES LANDAZURI"/>
    <s v="NOAP"/>
    <d v="1951-06-02T00:00:00"/>
    <n v="70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Medicamento"/>
    <n v="1"/>
    <s v="20010197-01"/>
    <s v="LOSARTAN POTASICO TABLETAS RECUBIERTAS 50MG"/>
    <d v="2022-02-10T00:00:00"/>
    <n v="38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365416"/>
    <s v="CC5365416"/>
    <s v="JUAN EVANGELISTA "/>
    <s v="NONE "/>
    <s v="YEPES MARQUINES"/>
    <s v="NOAP"/>
    <d v="1958-01-02T00:00:00"/>
    <n v="6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Medicamento"/>
    <n v="1"/>
    <s v="19908144-02"/>
    <s v="ATORVASTATINA 20 MG."/>
    <d v="2022-02-10T00:00:00"/>
    <n v="6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868"/>
    <s v="CC59663868"/>
    <s v="BERTILDA"/>
    <s v="NONE "/>
    <s v="ROJAS"/>
    <s v="NOAP"/>
    <d v="1961-01-07T00:00:00"/>
    <n v="60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n v="1890301"/>
    <s v="CONSULTA DE CONTROL O DE SEGUIMIENTO POR MEDICINA GENERAL"/>
    <d v="2022-02-10T00:00:00"/>
    <n v="5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7845"/>
    <s v="CC12907845"/>
    <s v="JESUS OTILIO"/>
    <s v="NONE "/>
    <s v="CASTILLO RODRIGUEZ"/>
    <s v="NOAP"/>
    <d v="1957-12-25T00:00:00"/>
    <n v="6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n v="1903815"/>
    <s v="COLESTEROL DE ALTA DENSIDAD"/>
    <d v="2022-02-01T00:00:00"/>
    <n v="34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273160"/>
    <s v="CC273160"/>
    <s v="AUGUSTO ANTONIO "/>
    <s v="NONE "/>
    <s v="TORRES PEÑALOSA"/>
    <s v="NOAP"/>
    <d v="1942-10-07T00:00:00"/>
    <n v="79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n v="1903818"/>
    <s v="COLESTEROL TOTAL"/>
    <d v="2022-02-01T00:00:00"/>
    <n v="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65740636"/>
    <s v="CC65740636"/>
    <s v="SANDRA "/>
    <s v="NONE "/>
    <s v="ARTEAGA HERNANDEZ"/>
    <s v="NOAP"/>
    <d v="1966-10-10T00:00:00"/>
    <n v="55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n v="1903817"/>
    <s v="COLESTEROL DE BAJA DENSIDAD [LDL] AUTOMATIZADO"/>
    <d v="2022-02-01T00:00:00"/>
    <n v="30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355712"/>
    <s v="CC5355712"/>
    <s v="LUIS"/>
    <s v="NONE "/>
    <s v="CORTES CUERO"/>
    <s v="NOAP"/>
    <d v="1938-04-08T00:00:00"/>
    <n v="8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n v="1903873"/>
    <s v="CALCIO EN ORINA PARCIAL"/>
    <d v="2022-02-01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494"/>
    <s v="CC59660494"/>
    <s v="NEREIDA"/>
    <s v="NONE "/>
    <s v="LARA QUIÑONES"/>
    <s v="NOAP"/>
    <d v="1956-01-22T00:00:00"/>
    <n v="6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32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7133545"/>
    <s v="CC17133545"/>
    <s v="JOSE"/>
    <s v="NONE "/>
    <s v="ESCOBAR CASTILLO"/>
    <s v="NOAP"/>
    <d v="1945-06-09T00:00:00"/>
    <n v="76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4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186"/>
    <s v="CC27500186"/>
    <s v="GERMANIA STELLA"/>
    <s v="NONE "/>
    <s v="QUINTERO VALENCIA"/>
    <s v="NOAP"/>
    <d v="1953-05-13T00:00:00"/>
    <n v="68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9321"/>
    <s v="CC59669321"/>
    <s v="BERTHA LILIANA"/>
    <s v="NONE "/>
    <s v="CABEZAS"/>
    <s v="NOAP"/>
    <d v="1971-04-19T00:00:00"/>
    <n v="50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6941"/>
    <s v="CC27496941"/>
    <s v="NORA"/>
    <s v="NONE "/>
    <s v="SALCEDO VASQUEZ"/>
    <s v="NOAP"/>
    <d v="1944-08-26T00:00:00"/>
    <n v="77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Medicamento"/>
    <n v="1"/>
    <s v="35662-18"/>
    <s v="ACIDO FOLICO TABLETAS 1 MG."/>
    <d v="2022-02-08T00:00:00"/>
    <n v="4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6650"/>
    <s v="CC59676650"/>
    <s v="EVA MONICA"/>
    <s v="NONE "/>
    <s v="GAMEZ CRESPIN"/>
    <s v="NOAP"/>
    <d v="1961-05-10T00:00:00"/>
    <n v="60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Medicamento"/>
    <n v="1"/>
    <s v="19942545-01"/>
    <s v="CALCITRIOL 0.5 MCG"/>
    <d v="2022-02-08T00:00:00"/>
    <n v="1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1124"/>
    <s v="CC59661124"/>
    <s v="FELISA VALENTINA"/>
    <s v="NONE "/>
    <s v="MARTINEZ"/>
    <s v="NOAP"/>
    <d v="1956-11-11T00:00:00"/>
    <n v="65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973578"/>
    <s v="CC66973578"/>
    <s v="ROCIO DEL PILAR"/>
    <s v="NONE "/>
    <s v="AVILA GRUESO"/>
    <s v="NOAP"/>
    <d v="1976-08-06T00:00:00"/>
    <n v="45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2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905"/>
    <s v="CC59660905"/>
    <s v="AMELIA"/>
    <s v="NONE "/>
    <s v="QUIÑONES DE BUSTOS"/>
    <s v="NOAP"/>
    <d v="1951-10-15T00:00:00"/>
    <n v="70"/>
    <n v="6"/>
    <s v="Persona mayor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07937"/>
    <s v="CC12907937"/>
    <s v="OLVER MARCELINO"/>
    <s v="NONE "/>
    <s v="SEVILLANO ANGULO"/>
    <s v="NOAP"/>
    <d v="1956-07-24T00:00:00"/>
    <n v="65"/>
    <n v="6"/>
    <s v="Persona mayor"/>
    <s v="Ninguno"/>
    <s v="Desplazamiento"/>
    <s v="Homicidio"/>
    <s v="Estudios Universitarios"/>
    <s v="Beneficiario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379586"/>
    <s v="CC31379586"/>
    <s v="NANCY "/>
    <s v="NONE "/>
    <s v="SANCHEZ"/>
    <s v="NOAP"/>
    <d v="1958-07-15T00:00:00"/>
    <n v="63"/>
    <n v="6"/>
    <s v="Persona mayor"/>
    <s v="Ninguno"/>
    <s v="Desplazamiento"/>
    <s v="Amenaza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808"/>
    <s v="CC59664808"/>
    <s v="NIEVES"/>
    <s v="NONE "/>
    <s v="CORTES"/>
    <s v="NOAP"/>
    <d v="1961-11-01T00:00:00"/>
    <n v="60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0969-02"/>
    <s v="OSTEOCALÂ® 600 MG TABLETAS RECUBIERTAS"/>
    <d v="2022-02-23T00:00:00"/>
    <n v="9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2544"/>
    <s v="CC12912544"/>
    <s v="JUAN"/>
    <s v=" EVANGELISTA "/>
    <s v="CAICEDO"/>
    <s v="DAJOME"/>
    <d v="1958-12-28T00:00:00"/>
    <n v="62"/>
    <n v="6"/>
    <s v="Persona mayor"/>
    <s v="Ninguno"/>
    <s v="Ninguno"/>
    <s v="Ninguno"/>
    <s v="Estudios Universitarios"/>
    <s v="Cotizante docente"/>
    <m/>
    <s v="Sin discapacidad"/>
    <s v="Afrodescendiente"/>
    <s v="TUMACO"/>
    <s v="BARRIO TRES CRUCES"/>
    <n v="3163315054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186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8346"/>
    <s v="CC12918346"/>
    <s v="VICTOR HUGO"/>
    <s v="NONE "/>
    <s v="JIMENEZ"/>
    <s v="NOAP"/>
    <d v="1969-05-08T00:00:00"/>
    <n v="52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186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0377"/>
    <s v="CC59670377"/>
    <s v="MARIA EUGENIA"/>
    <s v="NONE "/>
    <s v="ESTACIO SINISTERRA"/>
    <s v="NOAP"/>
    <d v="1972-08-05T00:00:00"/>
    <n v="4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6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9775181"/>
    <s v="CC9775181"/>
    <s v="LUIS CARLOS"/>
    <s v="NONE "/>
    <s v="AGUIRRE GARZON"/>
    <s v="NOAP"/>
    <d v="1949-12-20T00:00:00"/>
    <n v="71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0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3308"/>
    <s v="CC59673308"/>
    <s v="GRACIELA"/>
    <s v="NONE "/>
    <s v="CARABALI"/>
    <s v="NOAP"/>
    <d v="1974-11-12T00:00:00"/>
    <n v="4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86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393"/>
    <s v="CC59661393"/>
    <s v="ROSINDA "/>
    <s v="NONE "/>
    <s v="QUIÑONES BANGUERA"/>
    <s v="NOAP"/>
    <d v="1955-06-03T00:00:00"/>
    <n v="66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280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7338"/>
    <s v="CC27507338"/>
    <s v="MARIA CIELO"/>
    <s v="NONE "/>
    <s v="QUIÑONES DE VIVAS"/>
    <s v="NOAP"/>
    <d v="1952-07-13T00:00:00"/>
    <n v="69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77816"/>
    <s v="CC59677816"/>
    <s v="CECILIA "/>
    <s v="NONE "/>
    <s v="NAZARENO ZAMBRANO"/>
    <s v="NOAP"/>
    <d v="1965-11-01T00:00:00"/>
    <n v="56"/>
    <n v="5"/>
    <s v="Adultez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1281"/>
    <s v="PAQUETE HIPERTENSION ARTERIAL SIN O CON ENFERMEDAD RENAL CRONICA ESTADIOS 1 - 2 - IPS PRIMARIA"/>
    <d v="2022-02-28T00:00:00"/>
    <n v="3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898106"/>
    <s v="CC1898106"/>
    <s v="PABLO HILARIO"/>
    <s v="NONE "/>
    <s v="BANGUERA OROBIO"/>
    <s v="NOAP"/>
    <d v="1944-01-12T00:00:00"/>
    <n v="77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T0000003"/>
    <s v="TRANSPORTE COMERCIAL ACUATICO - SIMPLE FRANCISCO PIZARRO ( SALAHONDA ) ( NARIÃƒÂ‘O ) A TUMACO ( NARIÃƒÂ‘O )"/>
    <d v="2022-02-10T00:00:00"/>
    <n v="26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151"/>
    <s v="CC27500151"/>
    <s v="MARIELA "/>
    <s v="NONE "/>
    <s v="MARINEZ"/>
    <s v="NOAP"/>
    <d v="1953-04-23T00:00:00"/>
    <n v="68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T0000007"/>
    <s v="TRANSPORTE COMERCIAL ACUATICO - SIMPLE TUMACO ( NARIÃƒÂ‘O ) A FRANCISCO PIZARRO ( SALAHONDA ) ( NARIÃƒÂ‘O )"/>
    <d v="2022-02-10T00:00:00"/>
    <n v="3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132"/>
    <s v="CC27499132"/>
    <s v="RITH DOMINGA "/>
    <s v="NONE "/>
    <s v="TENORIO DE SANCHEZ"/>
    <s v="NOAP"/>
    <d v="1950-09-15T00:00:00"/>
    <n v="7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5662-18"/>
    <s v="ACIDO FOLICO TABLETAS 1 MG."/>
    <d v="2022-02-10T00:00:00"/>
    <n v="52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7882"/>
    <s v="CC59667882"/>
    <s v="DOLY FABIOLA"/>
    <s v="NONE "/>
    <s v="CASTAÑEDA GUERRA"/>
    <s v="NOAP"/>
    <d v="1968-02-23T00:00:00"/>
    <n v="53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55895-06"/>
    <s v="AMLODIPINO TABLETAS 5 MG"/>
    <d v="2022-02-10T00:00:00"/>
    <n v="28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9883"/>
    <s v="CC12919883"/>
    <s v="ROBERT ANTONIO"/>
    <s v="NONE "/>
    <s v="ESTUPIÑAN SEVILLANO"/>
    <s v="NOAP"/>
    <d v="1970-04-22T00:00:00"/>
    <n v="5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10T00:00:00"/>
    <n v="28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0728686"/>
    <s v="CC30728686"/>
    <s v="OLGA ELIZABETH"/>
    <s v="NONE "/>
    <s v="REINEL CORDOBA"/>
    <s v="NOAP"/>
    <d v="1964-10-08T00:00:00"/>
    <n v="5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0266"/>
    <s v="CONSULTA DE PRIMERA VEZ POR ESPECIALISTA EN MEDICINA INTERNA"/>
    <d v="2022-02-09T00:00:00"/>
    <n v="4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0484"/>
    <s v="CC12910484"/>
    <s v="SIGIFREDO"/>
    <s v="NONE "/>
    <s v="REYNOLDS SOLIS"/>
    <s v="NOAP"/>
    <d v="1958-11-10T00:00:00"/>
    <n v="6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45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6503"/>
    <s v="CC12916503"/>
    <s v="ALEXIS "/>
    <s v="NONE "/>
    <s v="MORENO ZAPATA"/>
    <s v="NOAP"/>
    <d v="1969-06-03T00:00:00"/>
    <n v="52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2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2292"/>
    <s v="CC59672292"/>
    <s v="LUZ BEYANIRA "/>
    <s v="NONE "/>
    <s v="CASTILLO CORTES"/>
    <s v="NOAP"/>
    <d v="1971-02-10T00:00:00"/>
    <n v="50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0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27502029"/>
    <s v="CC27502029"/>
    <s v="DELFINA"/>
    <s v="NONE "/>
    <s v="QUIÑONES QUIÑONES"/>
    <s v="NOAP"/>
    <d v="1960-05-10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4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3575"/>
    <s v="CC59663575"/>
    <s v="MARIA "/>
    <s v="NONE "/>
    <s v="OROBIO RIASCOS"/>
    <s v="NOAP"/>
    <d v="1958-04-09T00:00:00"/>
    <n v="63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2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0406734"/>
    <s v="CC30406734"/>
    <s v="LUZ FANNY"/>
    <s v="NONE "/>
    <s v="JIMENEZ"/>
    <s v="NOAP"/>
    <d v="1979-05-31T00:00:00"/>
    <n v="42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8T00:00:00"/>
    <n v="2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289"/>
    <s v="CC59663289"/>
    <s v="LUZ ADIELA"/>
    <s v="NONE "/>
    <s v="SEGURA CUERO"/>
    <s v="NOAP"/>
    <d v="1962-10-20T00:00:00"/>
    <n v="59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4162-07"/>
    <s v="HIDROCLOROTIAZIDA 25 MG"/>
    <d v="2022-02-17T00:00:00"/>
    <n v="112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08277"/>
    <s v="CC12908277"/>
    <s v="JAIME SANTIAGO "/>
    <s v="NONE "/>
    <s v="ZUÑIGA CASTAÑEDA"/>
    <s v="NOAP"/>
    <d v="1953-10-21T00:00:00"/>
    <n v="68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4162-07"/>
    <s v="HIDROCLOROTIAZIDA 25 MG"/>
    <d v="2022-02-17T00:00:00"/>
    <n v="24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5408"/>
    <s v="CC27495408"/>
    <s v="ELVIRA MARIA"/>
    <s v="NONE "/>
    <s v="GRUESO DE MARQUINEZ"/>
    <s v="NOAP"/>
    <d v="1941-05-03T00:00:00"/>
    <n v="80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6434"/>
    <s v="CC27496434"/>
    <s v="ALBERTINA"/>
    <s v="NONE "/>
    <s v="VIDAL DE QUIÑONES"/>
    <s v="NOAP"/>
    <d v="1939-07-09T00:00:00"/>
    <n v="82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5100"/>
    <s v="ELECTROCARDIOGRAMA DE RITMO O DE SUPERFICIE SOD"/>
    <d v="2022-02-01T00:00:00"/>
    <n v="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872762"/>
    <s v="CC31872762"/>
    <s v="GLORIA "/>
    <s v="NONE "/>
    <s v="OMIR VIVEROS"/>
    <s v="NOAP"/>
    <d v="1961-05-28T00:00:00"/>
    <n v="60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5100"/>
    <s v="ELECTROCARDIOGRAMA DE RITMO O DE SUPERFICIE SOD"/>
    <d v="2022-02-01T00:00:00"/>
    <n v="1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783"/>
    <s v="CC59660783"/>
    <s v="RUTH OFELIA"/>
    <s v="NONE "/>
    <s v="AGUIÑO DE GARCIA"/>
    <s v="NOAP"/>
    <d v="1960-03-27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14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473"/>
    <s v="CC59660473"/>
    <s v="SIXTA JANINA "/>
    <s v="NONE "/>
    <s v="GARZON QUIÑONES"/>
    <s v="NOAP"/>
    <d v="1957-03-28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197"/>
    <s v="CC27500197"/>
    <s v="DORA LUCIA"/>
    <s v="NONE "/>
    <s v="ALEGRIA BERMUDEZ"/>
    <s v="NOAP"/>
    <d v="1953-05-21T00:00:00"/>
    <n v="68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6915288"/>
    <s v="CC36915288"/>
    <s v="CARMEN"/>
    <s v="NONE "/>
    <s v="VILLAREAL QUIÑONES"/>
    <s v="NOAP"/>
    <d v="1952-10-17T00:00:00"/>
    <n v="69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7149"/>
    <s v="CC59677149"/>
    <s v="DAISY OFELIA"/>
    <s v="NONE "/>
    <s v="ANGULO QUIÑONES"/>
    <s v="NOAP"/>
    <d v="1975-08-27T00:00:00"/>
    <n v="46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4846770"/>
    <s v="CC4846770"/>
    <s v="BYRON "/>
    <s v="NONE "/>
    <s v="RODRIGUEZ MOSQUERA"/>
    <s v="NOAP"/>
    <d v="1974-10-17T00:00:00"/>
    <n v="4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87064288"/>
    <s v="CC87064288"/>
    <s v="DIEGO ARMANDO"/>
    <s v="NONE "/>
    <s v="TORO PEREZ"/>
    <s v="NOAP"/>
    <d v="1983-10-30T00:00:00"/>
    <n v="3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8635"/>
    <s v="CC27508635"/>
    <s v="NINFA CONSUELO"/>
    <s v="NONE "/>
    <s v="OLAYA RAMIREZ"/>
    <s v="NOAP"/>
    <d v="1955-02-28T00:00:00"/>
    <n v="66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Medicamento"/>
    <n v="1"/>
    <s v="34162-07"/>
    <s v="HIDROCLOROTIAZIDA 25 MG"/>
    <d v="2022-02-23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157"/>
    <s v="CC59669157"/>
    <s v="ROSA EMILIANA"/>
    <s v="NONE "/>
    <s v="CORTES ESTACIO"/>
    <s v="NOAP"/>
    <d v="1965-10-30T00:00:00"/>
    <n v="56"/>
    <n v="5"/>
    <s v="Adultez"/>
    <s v="Ninguno"/>
    <s v="Desplazamiento"/>
    <s v="Homicidi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4412"/>
    <s v="CC59664412"/>
    <s v="MARIA DORIS"/>
    <s v="NONE "/>
    <s v="PRADO"/>
    <s v="NOAP"/>
    <d v="1963-12-06T00:00:00"/>
    <n v="58"/>
    <n v="5"/>
    <s v="Adultez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3680"/>
    <s v="CC12903680"/>
    <s v="MAX RAMIRO"/>
    <s v="NONE "/>
    <s v="TRIVIÑO TORRES"/>
    <s v="NOAP"/>
    <d v="1950-12-20T00:00:00"/>
    <n v="70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4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71590164"/>
    <s v="CC71590164"/>
    <s v="SEGUNDO MARIO "/>
    <s v="NONE "/>
    <s v="PRECIADO HURTADO"/>
    <s v="NOAP"/>
    <d v="1958-07-24T00:00:00"/>
    <n v="63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863"/>
    <s v="CC59661863"/>
    <s v="ANA LIDIA"/>
    <s v="NONE "/>
    <s v="VALENCIA LANDAZURI"/>
    <s v="NOAP"/>
    <d v="1958-10-01T00:00:00"/>
    <n v="6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18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876"/>
    <s v="CC59662876"/>
    <s v="GERTRUDIS"/>
    <s v="LEONOR"/>
    <s v="ARIZALA"/>
    <s v="TORRES"/>
    <d v="1959-11-18T00:00:00"/>
    <n v="62"/>
    <n v="6"/>
    <s v="Persona mayor"/>
    <s v="Ninguno"/>
    <s v="Ninguno"/>
    <s v="Ninguno"/>
    <s v="Estudios Universitarios"/>
    <s v="Cotizante docente"/>
    <m/>
    <s v="Sin discapacidad"/>
    <s v="Afrodescendiente"/>
    <s v="TUMACO"/>
    <s v="PUENTE VENECIA"/>
    <n v="3157703640"/>
    <s v="Urbana"/>
    <m/>
    <x v="0"/>
    <x v="12"/>
    <s v="NARIÑO"/>
    <x v="12"/>
    <x v="12"/>
    <x v="12"/>
    <m/>
    <m/>
    <m/>
    <m/>
    <s v="Hipertension esencial (primaria)"/>
    <s v="Medicamento"/>
    <n v="1"/>
    <s v="19963352-15"/>
    <s v="ATORVASTATINA 20 MG TABLETAS RECUBIERTAS"/>
    <d v="2022-02-23T00:00:00"/>
    <n v="1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0717476"/>
    <s v="CC30717476"/>
    <s v="AURA MARIA"/>
    <s v="NONE "/>
    <s v="CHILLAMBO ARAUJO"/>
    <s v="NOAP"/>
    <d v="1956-03-05T00:00:00"/>
    <n v="65"/>
    <n v="6"/>
    <s v="Persona mayor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1T00:00:00"/>
    <n v="6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8293"/>
    <s v="CC27498293"/>
    <s v="MARIA DEL CARMEN"/>
    <s v="NONE "/>
    <s v="OBANDO PAZ"/>
    <s v="NOAP"/>
    <d v="1948-06-11T00:00:00"/>
    <n v="7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Medicamento"/>
    <n v="1"/>
    <s v="19942545-01"/>
    <s v="CALCITRIOL 0.5 MCG"/>
    <d v="2022-02-18T00:00:00"/>
    <n v="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7357"/>
    <s v="CC12907357"/>
    <s v="TITO JESUS"/>
    <s v="NONE "/>
    <s v="ANTE ORTIZ"/>
    <s v="NOAP"/>
    <d v="1954-01-03T00:00:00"/>
    <n v="67"/>
    <n v="6"/>
    <s v="Persona mayor"/>
    <s v="Ninguno"/>
    <s v="Desplazamiento"/>
    <s v="Acto terrorista / Atentados / Combates / Enfrentamientos / Hostigamientos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3815"/>
    <s v="COLESTEROL DE ALTA DENSIDAD"/>
    <d v="2022-02-18T00:00:00"/>
    <n v="54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927190"/>
    <s v="CC66927190"/>
    <s v="MARIA HORTENCIA"/>
    <s v="NONE "/>
    <s v="LANDAZURY MOREANO"/>
    <s v="NOAP"/>
    <d v="1974-01-15T00:00:00"/>
    <n v="4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3816"/>
    <s v="COLESTEROL DE BAJA DENSIDAD SEMIAUTOMATIZADO"/>
    <d v="2022-02-18T00:00:00"/>
    <n v="54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9269"/>
    <s v="CC12919269"/>
    <s v="PEDRO NEL"/>
    <s v="NONE "/>
    <s v="QUIÑONES GUANGA"/>
    <s v="NOAP"/>
    <d v="1970-11-04T00:00:00"/>
    <n v="5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3868"/>
    <s v="TRIGLICERIDOS"/>
    <d v="2022-02-18T00:00:00"/>
    <n v="2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66808245"/>
    <s v="CC66808245"/>
    <s v="SERGIE CENIT"/>
    <s v="NONE "/>
    <s v=" BANGUERA DAJOME"/>
    <s v="NOAP"/>
    <d v="1968-06-06T00:00:00"/>
    <n v="53"/>
    <n v="5"/>
    <s v="Adultez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3426"/>
    <s v="HEMOGLOBINA GLICOSILADA AUTOMATIZADA"/>
    <d v="2022-02-18T00:00:00"/>
    <n v="3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8426"/>
    <s v="CC59668426"/>
    <s v="SOLEDAD"/>
    <s v="NONE "/>
    <s v="GODOY CAJARES"/>
    <s v="NOAP"/>
    <d v="1971-09-23T00:00:00"/>
    <n v="50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3843"/>
    <s v="GLUCOSA PRE Y POST PRANDIAL"/>
    <d v="2022-02-18T00:00:00"/>
    <n v="7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452"/>
    <s v="CC59665452"/>
    <s v="ALEIDA"/>
    <s v="NONE "/>
    <s v="SEVILLANO MONTAÑO"/>
    <s v="NOAP"/>
    <d v="1967-01-13T00:00:00"/>
    <n v="54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3818"/>
    <s v="COLESTEROL TOTAL"/>
    <d v="2022-02-18T00:00:00"/>
    <n v="12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7810"/>
    <s v="CC12917810"/>
    <s v="JIMMY EDUARDO"/>
    <s v="NONE "/>
    <s v="RAMIREZ GUERRA"/>
    <s v="NOAP"/>
    <d v="1970-02-09T00:00:00"/>
    <n v="5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7106"/>
    <s v="UROANALISIS"/>
    <d v="2022-02-18T00:00:00"/>
    <n v="1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476"/>
    <s v="CC27502476"/>
    <s v="LUZ EVA"/>
    <s v="NONE "/>
    <s v="ORTIZ"/>
    <s v="NOAP"/>
    <d v="1955-09-15T00:00:00"/>
    <n v="66"/>
    <n v="6"/>
    <s v="Persona mayor"/>
    <s v="Ninguno"/>
    <s v="Desplazamiento"/>
    <s v="Perdida de Bienes Muebles o Inmuebles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904902"/>
    <s v="HORMONA ESTIMULANTE DEL TIROIDES"/>
    <d v="2022-02-18T00:00:00"/>
    <n v="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837"/>
    <s v="CC27500837"/>
    <s v="MARTHA IRENE"/>
    <s v="NONE "/>
    <s v="GONZALES DE MARTINEZ"/>
    <s v="NOAP"/>
    <d v="1956-10-20T00:00:00"/>
    <n v="6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73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216368"/>
    <s v="CC31216368"/>
    <s v="EMERITA"/>
    <s v="NONE "/>
    <s v="RINCON LEITON"/>
    <s v="NOAP"/>
    <d v="1949-09-22T00:00:00"/>
    <n v="72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63352-15"/>
    <s v="ATORVASTATINA 20 MG TABLETAS RECUBIERTAS"/>
    <d v="2022-02-09T00:00:00"/>
    <n v="46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17850"/>
    <s v="CC27517850"/>
    <s v="MIRIAM "/>
    <s v="NONE "/>
    <s v="PEÑA VASQUEZ"/>
    <s v="NOAP"/>
    <d v="1962-08-12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4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956651"/>
    <s v="CC66956651"/>
    <s v="FANNY PATRICIA"/>
    <s v="NONE "/>
    <s v="FERRIN ORTIZ"/>
    <s v="NOAP"/>
    <d v="1971-07-16T00:00:00"/>
    <n v="50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2660"/>
    <s v="CC12912660"/>
    <s v="GUSTAVO DANIEL"/>
    <s v="NONE "/>
    <s v="HURTADO OBANDO"/>
    <s v="NOAP"/>
    <d v="1964-09-04T00:00:00"/>
    <n v="57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2623-08"/>
    <s v="ACIDO FOLICO TABLETAS 5MG"/>
    <d v="2022-02-08T00:00:00"/>
    <n v="1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6494"/>
    <s v="CC59666494"/>
    <s v="DORIS MATILDE"/>
    <s v="NONE "/>
    <s v="ANGULO CASTILLO"/>
    <s v="NOAP"/>
    <d v="1967-03-14T00:00:00"/>
    <n v="54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0690"/>
    <s v="CC59670690"/>
    <s v="ALBA LEDIS"/>
    <s v="NONE "/>
    <s v="MOSQUERA GARCIA"/>
    <s v="NOAP"/>
    <d v="1973-03-14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19382"/>
    <s v="CC27519382"/>
    <s v="DILSA EVERGITA"/>
    <s v="NONE "/>
    <s v="TENORIO ANGULO"/>
    <s v="NOAP"/>
    <d v="1971-08-28T00:00:00"/>
    <n v="50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10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5023"/>
    <s v="CC12905023"/>
    <s v="JULIO "/>
    <s v="NONE "/>
    <s v="VASQUEZ ANGULO"/>
    <s v="NOAP"/>
    <d v="1953-04-12T00:00:00"/>
    <n v="68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8T00:00:00"/>
    <n v="2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2190"/>
    <s v="CC12912190"/>
    <s v="LUIS HERNANDO"/>
    <s v="NONE "/>
    <s v="CASTILLO CABEZAS"/>
    <s v="NOAP"/>
    <d v="1964-08-29T00:00:00"/>
    <n v="5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1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898094"/>
    <s v="CC1898094"/>
    <s v="JESUS MARIA"/>
    <s v="NONE "/>
    <s v="ESTASIO"/>
    <s v="NOAP"/>
    <d v="1943-07-09T00:00:00"/>
    <n v="78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42545-01"/>
    <s v="CALCITRIOL 0.5 MCG"/>
    <d v="2022-02-22T00:00:00"/>
    <n v="3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3079"/>
    <s v="CC27123079"/>
    <s v="ROSA MARIA "/>
    <s v="NONE "/>
    <s v="RINCON GARCIA"/>
    <s v="NOAP"/>
    <d v="1955-10-23T00:00:00"/>
    <n v="66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90301"/>
    <s v="CONSULTA DE CONTROL O DE SEGUIMIENTO POR MEDICINA GENERAL"/>
    <d v="2022-02-19T00:00:00"/>
    <n v="3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786"/>
    <s v="CC59660786"/>
    <s v="LUZ DARY"/>
    <s v="NONE "/>
    <s v="MOSQUERA  "/>
    <s v="NOAP"/>
    <d v="1960-06-26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38384-01"/>
    <s v="SUSPENSION DE HIDROXIDO DE ALUMINIO Y MAGNESIO + SIMETICONA"/>
    <d v="2022-02-19T00:00:00"/>
    <n v="6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960"/>
    <s v="CC59665960"/>
    <s v="MIRYAM ZORAIDA"/>
    <s v="NONE "/>
    <s v="GOMEZ ESPAÑA"/>
    <s v="NOAP"/>
    <d v="1966-09-29T00:00:00"/>
    <n v="55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40432-11"/>
    <s v="OMEPRAZOL 20 MG"/>
    <d v="2022-02-19T00:00:00"/>
    <n v="6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905601"/>
    <s v="CC66905601"/>
    <s v="GLADYS ALICIA"/>
    <s v="NONE "/>
    <s v="ALVAREZ ARBOLEDA"/>
    <s v="NOAP"/>
    <d v="1972-01-29T00:00:00"/>
    <n v="49"/>
    <n v="5"/>
    <s v="Adultez"/>
    <s v="Ninguno"/>
    <s v="Desplazamiento"/>
    <s v="Homicidi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20123645-04"/>
    <s v="LOSARTAN POTASICO 50 MG TABLETAS"/>
    <d v="2022-02-19T00:00:00"/>
    <n v="11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378"/>
    <s v="CC12906378"/>
    <s v="SEGUNDO OTONIEL"/>
    <s v="NONE "/>
    <s v="QUIÑONES ORTIZ"/>
    <s v="NOAP"/>
    <d v="1957-08-03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20072968-06"/>
    <s v="HIDROCLOROTIAZIDA TABLETAS 25 MG"/>
    <d v="2022-02-19T00:00:00"/>
    <n v="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7257"/>
    <s v="CC12907257"/>
    <s v="MARCO AURELIO"/>
    <s v="NONE "/>
    <s v="ORTIZ ANGULO"/>
    <s v="NOAP"/>
    <d v="1954-08-17T00:00:00"/>
    <n v="67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502796"/>
    <s v="CC27502796"/>
    <s v="DELIA SUSANA"/>
    <s v="NONE "/>
    <s v="NOGUERA RODRIGUEZ"/>
    <s v="NOAP"/>
    <d v="1951-05-24T00:00:00"/>
    <n v="70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2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3055372"/>
    <s v="CC13055372"/>
    <s v="YONNY ADRIANO"/>
    <s v="NONE "/>
    <s v="ORTIZ ANGULO"/>
    <s v="NOAP"/>
    <d v="1973-06-08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6T00:00:00"/>
    <n v="15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938"/>
    <s v="CC59662938"/>
    <s v="MARIELA "/>
    <s v="NONE "/>
    <s v="SEVILLANO GUEVARA"/>
    <s v="NOAP"/>
    <d v="1963-02-21T00:00:00"/>
    <n v="5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9T00:00:00"/>
    <n v="1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434"/>
    <s v="CC12906434"/>
    <s v="JESUS MARIA"/>
    <s v="NONE "/>
    <s v="RODRIGUEZ MARIN"/>
    <s v="NOAP"/>
    <d v="1957-01-01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1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357"/>
    <s v="CC59669357"/>
    <s v="DORALID "/>
    <s v="NONE "/>
    <s v="CHALA AGUDELO"/>
    <s v="NOAP"/>
    <d v="1972-05-23T00:00:00"/>
    <n v="49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42545-01"/>
    <s v="CALCITRIOL 0.5 MCG"/>
    <d v="2022-02-21T00:00:00"/>
    <n v="1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83399"/>
    <s v="CC59683399"/>
    <s v="DORELYS"/>
    <s v="NONE "/>
    <s v="VALENCIA ARAUJO"/>
    <s v="NOAP"/>
    <d v="1983-08-18T00:00:00"/>
    <n v="38"/>
    <n v="5"/>
    <s v="Adultez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7T00:00:00"/>
    <n v="45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397"/>
    <s v="CC27502397"/>
    <s v="MARIA FRANCELINA"/>
    <s v="NONE "/>
    <s v="LEDESMA DE CAMPAZ"/>
    <s v="NOAP"/>
    <d v="1958-02-12T00:00:00"/>
    <n v="6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34690-01"/>
    <s v="CALCITRIOL 0.25 MCG CAPSULA BLANDA"/>
    <d v="2022-02-07T00:00:00"/>
    <n v="3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7937668"/>
    <s v="CC37937668"/>
    <s v="MARISELA"/>
    <s v="NONE "/>
    <s v="TELLO LANDAZURY"/>
    <s v="NOAP"/>
    <d v="1967-09-27T00:00:00"/>
    <n v="54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4T00:00:00"/>
    <n v="76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363198"/>
    <s v="CC5363198"/>
    <s v="LUCIO ERASMO "/>
    <s v="NONE "/>
    <s v="ROSERO LOPEZ"/>
    <s v="NOAP"/>
    <d v="1950-06-21T00:00:00"/>
    <n v="71"/>
    <n v="6"/>
    <s v="Persona mayor"/>
    <s v="Ninguno"/>
    <s v="Desplazamiento"/>
    <s v="Perdida de Bienes Muebles o Inmuebles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19942545-01"/>
    <s v="CALCITRIOL 0.5 MCG"/>
    <d v="2022-02-01T00:00:00"/>
    <n v="35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8612"/>
    <s v="CC27498612"/>
    <s v="CONCEPCION  "/>
    <s v="NONE "/>
    <s v="VALENCIA QUIÑONEZ"/>
    <s v="NOAP"/>
    <d v="1946-12-08T00:00:00"/>
    <n v="7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365695"/>
    <s v="CC27365695"/>
    <s v="IVON "/>
    <s v="NONE "/>
    <s v="RODRIGUEZ RODRIGUEZ"/>
    <s v="NOAP"/>
    <d v="1963-05-29T00:00:00"/>
    <n v="5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0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05858"/>
    <s v="CC12905858"/>
    <s v="JAIRO  "/>
    <s v="NONE "/>
    <s v="CUERO ROSERO"/>
    <s v="NOAP"/>
    <d v="1955-05-09T00:00:00"/>
    <n v="66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7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485020"/>
    <s v="CC59485020"/>
    <s v="WALIER GERMANIA"/>
    <s v="NONE "/>
    <s v="ESCARRIA PALACIOS"/>
    <s v="NOAP"/>
    <d v="1960-10-11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6989"/>
    <s v="CC59676989"/>
    <s v="MIRIAM "/>
    <s v="NONE "/>
    <s v="ALBAN VILLARREAL  "/>
    <s v="NOAP"/>
    <d v="1973-03-07T00:00:00"/>
    <n v="48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62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9863"/>
    <s v="CC12909863"/>
    <s v="BENJAMIN "/>
    <s v="NONE "/>
    <s v="RIVERA QUIÑONES"/>
    <s v="NOAP"/>
    <d v="1960-10-21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3T00:00:00"/>
    <n v="3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0728627"/>
    <s v="CC30728627"/>
    <s v="MARIA HELENA"/>
    <s v="NONE "/>
    <s v="SALCEDO ZAMBRANO"/>
    <s v="NOAP"/>
    <d v="1959-12-04T00:00:00"/>
    <n v="62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21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924"/>
    <s v="CC12906924"/>
    <s v="DANIEL AGUSTIN"/>
    <s v="NONE "/>
    <s v="CORTES CHAVES"/>
    <s v="NOAP"/>
    <d v="1955-08-28T00:00:00"/>
    <n v="66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1T00:00:00"/>
    <n v="5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2903441"/>
    <s v="CC12903441"/>
    <s v="AGUSTIN  "/>
    <s v="NONE "/>
    <s v="ANGULO"/>
    <s v="NOAP"/>
    <d v="1950-04-08T00:00:00"/>
    <n v="71"/>
    <n v="6"/>
    <s v="Persona mayor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8119"/>
    <s v="CC59668119"/>
    <s v="LUZ ADELA "/>
    <s v="NONE "/>
    <s v="BIOJO ESTACIO "/>
    <s v="NOAP"/>
    <d v="1963-12-28T00:00:00"/>
    <n v="5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n v="1871121"/>
    <s v="RADIOGRAFIA DE TORAX ( P. A. O A. P. Y LATERAL - DECUBITO LATERAL - OBLICUAS O LATERAL )"/>
    <d v="2022-02-08T00:00:00"/>
    <n v="1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6940"/>
    <s v="CC27496940"/>
    <s v="IDIA MANUELA"/>
    <s v="NONE "/>
    <s v="HIDALGO CAICEDO"/>
    <s v="NOAP"/>
    <d v="1944-08-30T00:00:00"/>
    <n v="77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806"/>
    <s v="CC59663806"/>
    <s v="MARTA MIRYAM"/>
    <s v="NONE "/>
    <s v="VIVEROS ITURRI"/>
    <s v="NOAP"/>
    <d v="1963-01-16T00:00:00"/>
    <n v="5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8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768301"/>
    <s v="CC66768301"/>
    <s v="YOLANDA "/>
    <s v="NONE "/>
    <s v="SOLIS GONGORA"/>
    <s v="NOAP"/>
    <d v="1971-06-08T00:00:00"/>
    <n v="50"/>
    <n v="5"/>
    <s v="Adultez"/>
    <s v="Ninguno"/>
    <s v="Desplazamiento"/>
    <s v="Perdida de Bienes Muebles o Inmuebles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Medicamento"/>
    <n v="1"/>
    <s v="19936296-08"/>
    <s v="ACIDO ACETILSALICILICO 100 MG"/>
    <d v="2022-02-08T00:00:00"/>
    <n v="2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205"/>
    <s v="CC59660205"/>
    <s v="MARLENI"/>
    <s v="NONE "/>
    <s v="SOLIS BATALLA"/>
    <s v="NOAP"/>
    <d v="1957-07-29T00:00:00"/>
    <n v="64"/>
    <n v="6"/>
    <s v="Persona mayor"/>
    <s v="Ninguno"/>
    <s v="Desplazamiento"/>
    <s v="Amenaza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Medicamento"/>
    <n v="1"/>
    <s v="42216-13"/>
    <s v="FUROSEMIDA TABLETAS 40MG"/>
    <d v="2022-02-08T00:00:00"/>
    <n v="17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103"/>
    <s v="CC59664103"/>
    <s v="VELCY LETICIA "/>
    <s v="NONE "/>
    <s v="CASTILLO CASTILLO"/>
    <s v="NOAP"/>
    <d v="1963-11-27T00:00:00"/>
    <n v="5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Medicamento"/>
    <n v="1"/>
    <s v="44569-25"/>
    <s v="ENALAPRIL 20 MG TABLETAS"/>
    <d v="2022-02-08T00:00:00"/>
    <n v="7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98430056"/>
    <s v="CC98430056"/>
    <s v="ALEXANDER "/>
    <s v="NONE "/>
    <s v="MARQUINEZ VIVEROS"/>
    <s v="NOAP"/>
    <d v="1977-11-05T00:00:00"/>
    <n v="44"/>
    <n v="5"/>
    <s v="Adultez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1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0745908"/>
    <s v="CC30745908"/>
    <s v="LILIANA DEL CARMEN "/>
    <s v="NONE "/>
    <s v="BOLAÑOS TACAN"/>
    <s v="NOAP"/>
    <d v="1970-05-31T00:00:00"/>
    <n v="5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Medicamento"/>
    <n v="1"/>
    <s v="20085383-15"/>
    <s v="ATORVASTATINATABLETASRECUBIERTASPOR 40 MG"/>
    <d v="2022-02-08T00:00:00"/>
    <n v="3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5547"/>
    <s v="CC59675547"/>
    <s v="CLAUDIA LUCIA"/>
    <s v="NONE "/>
    <s v="PAZ ORTIZ"/>
    <s v="NOAP"/>
    <d v="1978-04-09T00:00:00"/>
    <n v="43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9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1069"/>
    <s v="CC59671069"/>
    <s v="IRIS MABEL"/>
    <s v="NONE "/>
    <s v="SINISTERRA ANGULO"/>
    <s v="NOAP"/>
    <d v="1974-05-03T00:00:00"/>
    <n v="4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2895"/>
    <s v="CC59672895"/>
    <s v="MAXIMA HORTENCIA "/>
    <s v="NONE "/>
    <s v="VALENCIA QUIÑONES"/>
    <s v="NOAP"/>
    <d v="1974-11-27T00:00:00"/>
    <n v="4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962"/>
    <s v="CC59663962"/>
    <s v="MARIA EBLIN"/>
    <s v="NONE "/>
    <s v="MONTAÑO LANDAZURY"/>
    <s v="NOAP"/>
    <d v="1964-03-20T00:00:00"/>
    <n v="5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87430052"/>
    <s v="CC87430052"/>
    <s v="MARIANO HENRY"/>
    <s v="NONE "/>
    <s v="SANCHEZ FLORES"/>
    <s v="NOAP"/>
    <d v="1958-07-21T00:00:00"/>
    <n v="63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5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2392971"/>
    <s v="CC52392971"/>
    <s v="DENIS JAZMINDA"/>
    <s v="NONE "/>
    <s v="PRECIADO QUIÑONES"/>
    <s v="NOAP"/>
    <d v="1970-11-19T00:00:00"/>
    <n v="51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9639"/>
    <s v="CC12919639"/>
    <s v="HUGO  "/>
    <s v="NONE "/>
    <s v="ROSERO QUIÑONES"/>
    <s v="NOAP"/>
    <d v="1971-05-03T00:00:00"/>
    <n v="50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26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3830"/>
    <s v="CC27123830"/>
    <s v="JESUS HORTENCIA"/>
    <s v="NONE "/>
    <s v="QUIÑONES"/>
    <s v="NOAP"/>
    <d v="1965-02-28T00:00:00"/>
    <n v="56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1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8991"/>
    <s v="CC59668991"/>
    <s v="ESNEI MARIELA"/>
    <s v="NONE "/>
    <s v="CASTILLO GARCIA"/>
    <s v="NOAP"/>
    <d v="1970-08-24T00:00:00"/>
    <n v="51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1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80051"/>
    <s v="CC59680051"/>
    <s v="MARISELA"/>
    <s v="NONE "/>
    <s v="GUERRA TENORIO"/>
    <s v="NOAP"/>
    <d v="1981-10-20T00:00:00"/>
    <n v="40"/>
    <n v="5"/>
    <s v="Adultez"/>
    <s v="Ninguno"/>
    <s v="Desplazamiento"/>
    <s v="Homicidi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1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998"/>
    <s v="CC59664998"/>
    <s v="ELSY ADILA"/>
    <s v="NONE "/>
    <s v="RIASCOS ESTACIO"/>
    <s v="NOAP"/>
    <d v="1965-01-09T00:00:00"/>
    <n v="56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1T00:00:00"/>
    <n v="17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812"/>
    <s v="CC59661812"/>
    <s v="ENIS"/>
    <s v="MARIA"/>
    <s v="CABEZAS"/>
    <s v="CASTILLO"/>
    <d v="1961-01-20T00:00:00"/>
    <n v="60"/>
    <n v="6"/>
    <s v="Persona mayor"/>
    <s v="Ninguno"/>
    <s v="Ninguno"/>
    <s v="Ninguno"/>
    <s v="Estudios Universitarios"/>
    <s v="Cotizante docente"/>
    <m/>
    <s v="Sin discapacidad"/>
    <s v="Afrodescendiente"/>
    <s v="TUMACO"/>
    <s v="BARRIO PORVENIR"/>
    <n v="3166604091"/>
    <s v="Urbana"/>
    <m/>
    <x v="0"/>
    <x v="13"/>
    <s v="NARIÑO"/>
    <x v="13"/>
    <x v="13"/>
    <x v="13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7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3056890"/>
    <s v="CC13056890"/>
    <s v="EDER"/>
    <s v="NONE "/>
    <s v="CARDENAS SALAZAR"/>
    <s v="NOAP"/>
    <d v="1973-05-08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6T00:00:00"/>
    <n v="3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2571"/>
    <s v="CC59672571"/>
    <s v="MARTHA ELVIRA"/>
    <s v="NONE "/>
    <s v="QUIÑONES QUIÑONES"/>
    <s v="NOAP"/>
    <d v="1971-12-09T00:00:00"/>
    <n v="50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3053240"/>
    <s v="CC13053240"/>
    <s v="JIMMY RICARDO"/>
    <s v="NONE "/>
    <s v="REINEL VASQUEZ"/>
    <s v="NOAP"/>
    <d v="1971-03-16T00:00:00"/>
    <n v="50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138"/>
    <s v="CC27502138"/>
    <s v="MARIA DAISSY"/>
    <s v="NONE "/>
    <s v="PAI DELGADO"/>
    <s v="NOAP"/>
    <d v="1956-01-10T00:00:00"/>
    <n v="6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8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1666"/>
    <s v="CC59661666"/>
    <s v="CLEMENTINA"/>
    <s v="NONE "/>
    <s v="QUIÑONES"/>
    <s v="NOAP"/>
    <d v="1954-11-24T00:00:00"/>
    <n v="67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4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6749"/>
    <s v="CC12916749"/>
    <s v="WILBER SANTIAGO"/>
    <s v="NONE "/>
    <s v="SICARD CUERO"/>
    <s v="NOAP"/>
    <d v="1969-08-25T00:00:00"/>
    <n v="52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01T00:00:00"/>
    <n v="5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327335"/>
    <s v="CC27327335"/>
    <s v="DAISY MARIA"/>
    <s v="NONE "/>
    <s v="CASTILLO QUIÑONES"/>
    <s v="NOAP"/>
    <d v="1956-03-09T00:00:00"/>
    <n v="6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5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460"/>
    <s v="CC59662460"/>
    <s v="ENEIDA"/>
    <s v="NONE "/>
    <s v="ORTIZ CHARLAR"/>
    <s v="NOAP"/>
    <d v="1962-03-19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66846984"/>
    <s v="CC66846984"/>
    <s v="ESPERANZA"/>
    <s v="NONE "/>
    <s v="QUIÑONES SEVILLANO"/>
    <s v="NOAP"/>
    <d v="1971-12-21T00:00:00"/>
    <n v="49"/>
    <n v="5"/>
    <s v="Adultez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514"/>
    <s v="CC27500514"/>
    <s v="EDITH OBDULIA"/>
    <s v="NONE "/>
    <s v="MINA  "/>
    <s v="NOAP"/>
    <d v="1953-09-10T00:00:00"/>
    <n v="68"/>
    <n v="6"/>
    <s v="Persona mayor"/>
    <s v="Ninguno"/>
    <s v="Desplazamiento"/>
    <s v="Perdida de Bienes Muebles o Inmuebles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2T00:00:00"/>
    <n v="105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197"/>
    <s v="CC27499197"/>
    <s v="MARIA ROSAMELIA"/>
    <s v="NONE "/>
    <s v="SOLARTE"/>
    <s v="NOAP"/>
    <d v="1950-05-13T00:00:00"/>
    <n v="7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0301"/>
    <s v="CONSULTA DE CONTROL O DE SEGUIMIENTO POR MEDICINA GENERAL"/>
    <d v="2022-02-03T00:00:00"/>
    <n v="5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ependiente"/>
    <s v="AC"/>
    <m/>
    <s v="CC"/>
    <n v="59674054"/>
    <s v="CC59674054"/>
    <s v="MARIA FANNY"/>
    <s v="NONE "/>
    <s v="CLEVEL CORTES"/>
    <s v="NOAP"/>
    <d v="1968-03-30T00:00:00"/>
    <n v="53"/>
    <n v="5"/>
    <s v="Adultez"/>
    <s v="Ninguno"/>
    <s v="Desplazamiento"/>
    <s v="Homicidio"/>
    <s v="Estudios Universitarios"/>
    <s v="Cotizante Dependi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41072-05"/>
    <s v="OMEPRAZOL 20 MG CAPSULAS"/>
    <d v="2022-02-03T00:00:00"/>
    <n v="5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245"/>
    <s v="CC59663245"/>
    <s v="ADIELA"/>
    <s v="NONE"/>
    <s v="GUAGUA"/>
    <s v="SANCHEZ"/>
    <d v="1962-08-03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3158018394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0583"/>
    <s v="CC59660583"/>
    <s v="ROSARIO TULIA"/>
    <s v="NONE "/>
    <s v="MONTAÑO"/>
    <s v="NOAP"/>
    <d v="1960-05-02T00:00:00"/>
    <n v="61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5T00:00:00"/>
    <n v="48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245"/>
    <s v="CC59661245"/>
    <s v="LUZ MARIELA"/>
    <s v="NONE "/>
    <s v="MARTINEZ DE BANGUERA"/>
    <s v="NOAP"/>
    <d v="1948-08-09T00:00:00"/>
    <n v="7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48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04398"/>
    <s v="CC27404398"/>
    <s v="COLOMBIA"/>
    <s v="NONE "/>
    <s v="CORTES CABEZAS"/>
    <s v="NOAP"/>
    <d v="1957-02-08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n v="1886012"/>
    <s v="OSTEODENSITOMETRIA POR ABSORCION DUAL"/>
    <d v="2022-02-01T00:00:00"/>
    <n v="6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9244271"/>
    <s v="CC19244271"/>
    <s v="WILSON ANDRES"/>
    <s v="NONE "/>
    <s v="QUIÑONES"/>
    <s v="NOAP"/>
    <d v="1949-11-12T00:00:00"/>
    <n v="72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54972-03"/>
    <s v="CAPTOPRIL 25 MG TABLETAS"/>
    <d v="2022-02-21T00:00:00"/>
    <n v="52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F"/>
    <m/>
    <s v="CC"/>
    <n v="87940172"/>
    <s v="CC87940172"/>
    <s v="GERSON ARLET"/>
    <s v="NONE "/>
    <s v="MARTINEZ ESTUPIÑAN"/>
    <s v="NOAP"/>
    <d v="1980-01-19T00:00:00"/>
    <n v="41"/>
    <n v="5"/>
    <s v="Adultez"/>
    <s v="Ninguno"/>
    <s v="Ninguno"/>
    <s v="Ninguno"/>
    <s v="Estudios Universitarios"/>
    <s v="Cotizante Fallecido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20011084-05"/>
    <s v="PREDNISOLONA TABLETAS X 5 MG"/>
    <d v="2022-02-21T00:00:00"/>
    <n v="52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4539"/>
    <s v="CC27124539"/>
    <s v="MAURA ELVIRA"/>
    <s v="NONE "/>
    <s v="QUIÑONES QUIÑONES"/>
    <s v="NOAP"/>
    <d v="1968-12-27T00:00:00"/>
    <n v="52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19966171-01"/>
    <s v="GALAC Â®"/>
    <d v="2022-02-21T00:00:00"/>
    <n v="52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98429806"/>
    <s v="CC98429806"/>
    <s v="WILLIAM "/>
    <s v="NONE "/>
    <s v="PRECIADO ANGULO"/>
    <s v="NOAP"/>
    <d v="1977-08-14T00:00:00"/>
    <n v="44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34162-09"/>
    <s v="HIDROCLOROTIAZIDA 25 MG"/>
    <d v="2022-02-21T00:00:00"/>
    <n v="37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8186"/>
    <s v="CC59668186"/>
    <s v="ELVIA PATRICIA"/>
    <s v="NONE "/>
    <s v="QUIÑONES TELLO"/>
    <s v="NOAP"/>
    <d v="1970-06-15T00:00:00"/>
    <n v="5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890205"/>
    <s v="CONSULTA DE PRIMERA VEZ POR ENFERMERIA"/>
    <d v="2022-02-21T00:00:00"/>
    <n v="6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330"/>
    <s v="CC59663330"/>
    <s v="RUTH MELBA"/>
    <s v="NONE "/>
    <s v="ARAGON GUERRERO"/>
    <s v="NOAP"/>
    <d v="1964-01-11T00:00:00"/>
    <n v="5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2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0136"/>
    <s v="CC59670136"/>
    <s v="LUCY VIALIS"/>
    <s v="NONE "/>
    <s v="CANDELO PRECIADO"/>
    <s v="NOAP"/>
    <d v="1973-02-27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4162-07"/>
    <s v="HIDROCLOROTIAZIDA 25 MG"/>
    <d v="2022-02-22T00:00:00"/>
    <n v="18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0724973"/>
    <s v="CC30724973"/>
    <s v="AMANDA "/>
    <s v="NONE "/>
    <s v="RODRIGUEZ CHAVEZ"/>
    <s v="NOAP"/>
    <d v="1962-03-20T00:00:00"/>
    <n v="59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025310-08"/>
    <s v="NIFEDIPINO 30 MG CAPSULAS DE LIBERACION CONTROLADA"/>
    <d v="2022-02-22T00:00:00"/>
    <n v="2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501"/>
    <s v="CC12906501"/>
    <s v="JAIME HERNANDO"/>
    <s v="NONE "/>
    <s v="CORTES BANGUERA"/>
    <s v="NOAP"/>
    <d v="1954-11-02T00:00:00"/>
    <n v="67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14T00:00:00"/>
    <n v="134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5360682"/>
    <s v="CC5360682"/>
    <s v="CARLOS"/>
    <s v="NONE "/>
    <s v="PRECIADO CORTES"/>
    <s v="NOAP"/>
    <d v="1947-08-23T00:00:00"/>
    <n v="74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01T00:00:00"/>
    <n v="36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5853"/>
    <s v="CC12905853"/>
    <s v="WILSON MANUEL"/>
    <s v="NONE "/>
    <s v="PRECIADO"/>
    <s v="NOAP"/>
    <d v="1956-07-04T00:00:00"/>
    <n v="6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n v="1890366"/>
    <s v="CONSULTA DE CONTROL O DE SEGUIMIENTO POR ESPECIALISTA EN MEDICINA INTERNA"/>
    <d v="2022-02-25T00:00:00"/>
    <n v="159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6940002"/>
    <s v="CC36940002"/>
    <s v="MARIANA DE JESUS"/>
    <s v="NONE "/>
    <s v="QUIÑONES VALENCIA"/>
    <s v="NOAP"/>
    <d v="1945-06-02T00:00:00"/>
    <n v="76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21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4469693"/>
    <s v="CC4469693"/>
    <s v="JOSE JULIAN"/>
    <s v="NONE "/>
    <s v="TABARES GALVIS"/>
    <s v="NOAP"/>
    <d v="1953-06-01T00:00:00"/>
    <n v="68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1231"/>
    <s v="PAQUETE ENFERMEDAD RENAL CRONICA ESTADIOS 1 A 5 - OTRAS ETIOLOGIAS DIFERENTES A HIPERTENSION Y DIABETES"/>
    <d v="2022-02-28T00:00:00"/>
    <n v="46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1497"/>
    <s v="CC59671497"/>
    <s v="RUTH DEL CARMEN"/>
    <s v="NONE "/>
    <s v="BAEZ GALLO"/>
    <s v="NOAP"/>
    <d v="1974-10-06T00:00:00"/>
    <n v="47"/>
    <n v="5"/>
    <s v="Adultez"/>
    <s v="Ninguno"/>
    <s v="Desplazamiento"/>
    <s v="Homicidi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5662-18"/>
    <s v="ACIDO FOLICO TABLETAS 1 MG."/>
    <d v="2022-02-17T00:00:00"/>
    <n v="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757"/>
    <s v="CC59664757"/>
    <s v="GERMANIA  "/>
    <s v="NONE "/>
    <s v="BORJA"/>
    <s v="NOAP"/>
    <d v="1964-12-27T00:00:00"/>
    <n v="56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4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0724709"/>
    <s v="CC30724709"/>
    <s v="LUZ STELLA"/>
    <s v="NONE "/>
    <s v="REQUENET ORDOÑEZ"/>
    <s v="NOAP"/>
    <d v="1961-07-19T00:00:00"/>
    <n v="60"/>
    <n v="6"/>
    <s v="Persona mayor"/>
    <s v="Ninguno"/>
    <s v="Desplazamiento"/>
    <s v="Amenaza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90208"/>
    <s v="CONSULTA DE PRIMERA VEZ POR PSICOLOGIA"/>
    <d v="2022-02-02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2178"/>
    <s v="CC59662178"/>
    <s v="MARIA HELENA"/>
    <s v="NONE "/>
    <s v="AREVALO DE ACEVEDO"/>
    <s v="NOAP"/>
    <d v="1961-04-13T00:00:00"/>
    <n v="60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0T00:00:00"/>
    <n v="162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365512"/>
    <s v="CC27365512"/>
    <s v="MARIA PIEDAD"/>
    <s v="NONE "/>
    <s v="AGUIRRE RENGIFO"/>
    <s v="NOAP"/>
    <d v="1956-10-19T00:00:00"/>
    <n v="65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34690-01"/>
    <s v="CALCITRIOL 0.25 MCG CAPSULA BLANDA"/>
    <d v="2022-02-18T00:00:00"/>
    <n v="4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411"/>
    <s v="CC59661411"/>
    <s v="ELSA"/>
    <s v="NONE "/>
    <s v="ARIZALA NAZARENO"/>
    <s v="NOAP"/>
    <d v="1959-07-22T00:00:00"/>
    <n v="62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6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4997"/>
    <s v="CC59674997"/>
    <s v="NANCY "/>
    <s v="NONE "/>
    <s v="DIAZ QUIROZ"/>
    <s v="NOAP"/>
    <d v="1967-03-26T00:00:00"/>
    <n v="54"/>
    <n v="5"/>
    <s v="Adultez"/>
    <s v="Ninguno"/>
    <s v="Desplazamiento"/>
    <s v="Homicidi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3T00:00:00"/>
    <n v="2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804"/>
    <s v="CC59662804"/>
    <s v="EMILSE"/>
    <s v="NONE "/>
    <s v="ARBOLEDA VILLARREAL"/>
    <s v="NOAP"/>
    <d v="1962-09-15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1825"/>
    <s v="CC12911825"/>
    <s v="VIDAL"/>
    <s v="NONE "/>
    <s v="VALENCIA"/>
    <s v="NOAP"/>
    <d v="1961-05-06T00:00:00"/>
    <n v="60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9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50746"/>
    <s v="CC12950746"/>
    <s v="EVER SANTIAGO"/>
    <s v="NONE "/>
    <s v="LEUSSON OLAYA"/>
    <s v="NOAP"/>
    <d v="1947-11-24T00:00:00"/>
    <n v="7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4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7656"/>
    <s v="CC59667656"/>
    <s v="RUTH BEATRIZ"/>
    <s v="NONE "/>
    <s v="RIASCOS BISBICUTH"/>
    <s v="NOAP"/>
    <d v="1966-08-18T00:00:00"/>
    <n v="55"/>
    <n v="5"/>
    <s v="Adultez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2736"/>
    <s v="CC27122736"/>
    <s v="GEMMA CELINA "/>
    <s v="NONE "/>
    <s v="CASTILLO DE CALZADA"/>
    <s v="NOAP"/>
    <d v="1952-06-03T00:00:00"/>
    <n v="69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8379"/>
    <s v="CC27498379"/>
    <s v="ARMINDA"/>
    <s v="NONE"/>
    <s v="VALENCIA"/>
    <s v="VALENCIA"/>
    <d v="1948-10-08T00:00:00"/>
    <n v="73"/>
    <n v="6"/>
    <s v="Persona mayor"/>
    <s v="Ninguno"/>
    <s v="Ninguno"/>
    <s v="Ninguno"/>
    <s v="Estudios Universitarios"/>
    <s v="Beneficiario"/>
    <m/>
    <s v="Sin discapacidad"/>
    <s v="Afrodescendiente"/>
    <s v="TUMACO"/>
    <s v="AV. LA PLAYA"/>
    <n v="3024136524"/>
    <s v="Urbana"/>
    <m/>
    <x v="0"/>
    <x v="15"/>
    <s v="NARIÑO"/>
    <x v="15"/>
    <x v="15"/>
    <x v="15"/>
    <m/>
    <m/>
    <m/>
    <m/>
    <s v="Hipertension esencial (primaria)"/>
    <s v="Medicamento"/>
    <n v="1"/>
    <s v="20086955-04"/>
    <s v="CARVEDILOL 6.25 MG TABLETAS RECUBIERTAS."/>
    <d v="2022-02-09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4936"/>
    <s v="CC12914936"/>
    <s v="ALDEMAR"/>
    <s v="NONE "/>
    <s v="RODRIGUEZ PEREIRA"/>
    <s v="NOAP"/>
    <d v="1967-09-19T00:00:00"/>
    <n v="54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3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3239"/>
    <s v="CC59663239"/>
    <s v="FLOR DELIS"/>
    <s v="NONE "/>
    <s v="PRECIADO ARAUJO"/>
    <s v="NOAP"/>
    <d v="1963-04-16T00:00:00"/>
    <n v="58"/>
    <n v="5"/>
    <s v="Adultez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7T00:00:00"/>
    <n v="4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87940645"/>
    <s v="CC87940645"/>
    <s v="LUIS GUILLERMO"/>
    <s v="NONE "/>
    <s v="VALENTIERRA MONTAÑO"/>
    <s v="NOAP"/>
    <d v="1980-06-10T00:00:00"/>
    <n v="4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1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021"/>
    <s v="CC59669021"/>
    <s v="MIRIAM ROCIO"/>
    <s v="NONE "/>
    <s v="QUIÑONES ZAMBRANO"/>
    <s v="NOAP"/>
    <d v="1972-05-07T00:00:00"/>
    <n v="4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14T00:00:00"/>
    <n v="65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274"/>
    <s v="CC59664274"/>
    <s v="MARIA"/>
    <s v="DEL CARMEN"/>
    <s v="VALLECILLA"/>
    <s v="CABEZAS"/>
    <d v="1964-08-11T00:00:00"/>
    <n v="57"/>
    <n v="5"/>
    <s v="Adultez"/>
    <s v="Ninguno"/>
    <s v="Ninguno"/>
    <s v="Ninguno"/>
    <s v="Estudios Universitarios"/>
    <s v="Cotizante docente"/>
    <m/>
    <s v="Sin discapacidad"/>
    <s v="Afrodescendiente"/>
    <s v="TUMACO"/>
    <s v="PUENTE ORTIZ"/>
    <n v="3166961119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914"/>
    <s v="CC12906914"/>
    <s v="JIMMY JAVIER"/>
    <s v="NONE "/>
    <s v="MEJIA"/>
    <s v="NOAP"/>
    <d v="1958-01-26T00:00:00"/>
    <n v="63"/>
    <n v="6"/>
    <s v="Persona mayor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262"/>
    <s v="CC59663262"/>
    <s v="GEORGINA BASILIA"/>
    <s v="NONE "/>
    <s v="ANGULO CORTES"/>
    <s v="NOAP"/>
    <d v="1963-04-15T00:00:00"/>
    <n v="58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5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13057434"/>
    <s v="CC13057434"/>
    <s v="FERNANDO "/>
    <s v="NONE "/>
    <s v="MONA MONTOYA"/>
    <s v="NOAP"/>
    <d v="1974-08-05T00:00:00"/>
    <n v="47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6244"/>
    <s v="CC12916244"/>
    <s v="OLMES CICERON"/>
    <s v="NONE "/>
    <s v="CHAVARRO ISAZA"/>
    <s v="NOAP"/>
    <d v="1967-05-08T00:00:00"/>
    <n v="54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9275"/>
    <s v="CC59679275"/>
    <s v="ANA JULI"/>
    <s v="NONE "/>
    <s v="MONTAÑO ORTIZ"/>
    <s v="NOAP"/>
    <d v="1980-04-07T00:00:00"/>
    <n v="4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34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0907"/>
    <s v="CC59670907"/>
    <s v="IRIS GREGORIA"/>
    <s v="NONE "/>
    <s v="HURTADO  "/>
    <s v="NOAP"/>
    <d v="1974-01-02T00:00:00"/>
    <n v="4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0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3422"/>
    <s v="CC27123422"/>
    <s v="SENEIDA JUDITH"/>
    <s v="NONE "/>
    <s v="BASTIDAS VALENCIA"/>
    <s v="NOAP"/>
    <d v="1961-07-30T00:00:00"/>
    <n v="60"/>
    <n v="6"/>
    <s v="Persona mayor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3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1728"/>
    <s v="CC12911728"/>
    <s v="JESUS ALBERTO"/>
    <s v="NONE "/>
    <s v="CORTES PEREZ"/>
    <s v="NOAP"/>
    <d v="1963-03-26T00:00:00"/>
    <n v="5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Medicamento"/>
    <n v="1"/>
    <s v="44569-25"/>
    <s v="ENALAPRIL 20 MG TABLETAS"/>
    <d v="2022-02-17T00:00:00"/>
    <n v="5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87430476"/>
    <s v="CC87430476"/>
    <s v="JOSE FLORENCIO"/>
    <s v="NONE "/>
    <s v="LARA MORAN"/>
    <s v="NOAP"/>
    <d v="1961-02-23T00:00:00"/>
    <n v="60"/>
    <n v="6"/>
    <s v="Persona mayor"/>
    <s v="Ninguno"/>
    <s v="Desplazamiento"/>
    <s v="Sin informacion"/>
    <s v="Estudios Universitarios"/>
    <s v="Beneficiario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890301"/>
    <s v="CONSULTA DE CONTROL O DE SEGUIMIENTO POR MEDICINA GENERAL"/>
    <d v="2022-02-17T00:00:00"/>
    <n v="64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509"/>
    <s v="CC12906509"/>
    <s v="JUAN JESUS"/>
    <s v="NONE "/>
    <s v="VEIRA RODRIGUEZ"/>
    <s v="NOAP"/>
    <d v="1957-06-22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4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4539"/>
    <s v="CC59674539"/>
    <s v="LILIANA NATIVIDAD"/>
    <s v="NONE "/>
    <s v="SEVILLANO RIVERA"/>
    <s v="NOAP"/>
    <d v="1975-09-27T00:00:00"/>
    <n v="46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T0000115"/>
    <s v="TRANSPORTE COMERCIAL TERRESTRE - SIMPLE PASTO ( NARIÃƒÂ‘O ) A BARBACOAS ( NARIÃƒÂ‘O )"/>
    <d v="2022-02-07T00:00:00"/>
    <n v="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2903106"/>
    <s v="CC12903106"/>
    <s v="FLAVIO TEMISTOCLES"/>
    <s v="NONE "/>
    <s v="BOLAÑOS GUERRERO"/>
    <s v="NOAP"/>
    <d v="1949-10-01T00:00:00"/>
    <n v="72"/>
    <n v="6"/>
    <s v="Persona mayor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8T00:00:00"/>
    <n v="2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442"/>
    <s v="CC59660442"/>
    <s v="MIRIAM OTILIA"/>
    <s v="NONE "/>
    <s v="VASQUEZ VALENCIA"/>
    <s v="NOAP"/>
    <d v="1959-08-16T00:00:00"/>
    <n v="62"/>
    <n v="6"/>
    <s v="Persona mayor"/>
    <s v="Ninguno"/>
    <s v="Desplazamiento"/>
    <s v="Perdida de Bienes Muebles o Inmuebles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3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6463"/>
    <s v="CC27496463"/>
    <s v="ELSY  "/>
    <s v="NONE "/>
    <s v="PINEDA ZAMBRANO"/>
    <s v="NOAP"/>
    <d v="1941-06-22T00:00:00"/>
    <n v="80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T0000185"/>
    <s v="TRANSPORTE COMERCIAL TERRESTRE - SIMPLE BARBACOAS ( NARIÃƒÂ‘O ) A PASTO ( NARIÃƒÂ‘O )"/>
    <d v="2022-02-05T00:00:00"/>
    <n v="4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447"/>
    <s v="CC27502447"/>
    <s v="LEONOR "/>
    <s v="NONE "/>
    <s v="GONGORA CUENU"/>
    <s v="NOAP"/>
    <d v="1956-04-17T00:00:00"/>
    <n v="6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445"/>
    <s v="CC27500445"/>
    <s v="CARMEN ALICIA"/>
    <s v="NONE "/>
    <s v="CAMPUS ARROYO "/>
    <s v="NOAP"/>
    <d v="1953-11-09T00:00:00"/>
    <n v="68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908"/>
    <s v="CC59660908"/>
    <s v="MARITZA "/>
    <s v="NONE "/>
    <s v="CORTES RODRIGUEZ"/>
    <s v="NOAP"/>
    <d v="1960-02-17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81202"/>
    <s v="ECOCARDIOGRAMA TRANSTORACICO"/>
    <d v="2022-02-04T00:00:00"/>
    <n v="9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8108508"/>
    <s v="CC18108508"/>
    <s v="JOSE LUIS"/>
    <s v="NONE "/>
    <s v="CHAN CORTEZ"/>
    <s v="NOAP"/>
    <d v="1959-07-21T00:00:00"/>
    <n v="62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86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003"/>
    <s v="CC59664003"/>
    <s v="MARCIANA "/>
    <s v="NONE "/>
    <s v="ANGULO CORREA"/>
    <s v="NOAP"/>
    <d v="1962-02-05T00:00:00"/>
    <n v="59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n v="1903859"/>
    <s v="POTASIO EN SUERO U OTROS FLUIDOS"/>
    <d v="2022-02-10T00:00:00"/>
    <n v="2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223780"/>
    <s v="CC5223780"/>
    <s v="JUSTINO "/>
    <s v="NONE "/>
    <s v="PERLAZA ZAMBRANO"/>
    <s v="NOAP"/>
    <d v="1959-04-14T00:00:00"/>
    <n v="62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2756"/>
    <s v="CC59672756"/>
    <s v="GLORIA FABIOLA"/>
    <s v="NONE "/>
    <s v="QUIÑONES PRECIADO"/>
    <s v="NOAP"/>
    <d v="1973-12-04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70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F"/>
    <m/>
    <s v="CC"/>
    <n v="27498207"/>
    <s v="CC27498207"/>
    <s v="DELFA MARIETH"/>
    <s v="NONE "/>
    <s v="CABEZAS DE CABEZAS"/>
    <s v="NOAP"/>
    <d v="1948-06-18T00:00:00"/>
    <n v="73"/>
    <n v="6"/>
    <s v="Persona mayor"/>
    <s v="Ninguno"/>
    <s v="Ninguno"/>
    <s v="Ninguno"/>
    <s v="Estudios Universitarios"/>
    <s v="Cotizante Fallecid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P0001554"/>
    <s v="COCIENTE DE ALBUMINURIA CREATINURIA"/>
    <d v="2022-02-10T00:00:00"/>
    <n v="70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907"/>
    <s v="CC27502907"/>
    <s v="CECILIA CRUZ"/>
    <s v="NONE "/>
    <s v="MONTAÑO BERMUDEZ"/>
    <s v="NOAP"/>
    <d v="1956-06-12T00:00:00"/>
    <n v="65"/>
    <n v="6"/>
    <s v="Persona mayor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70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7955"/>
    <s v="CC12917955"/>
    <s v="JOSE DANIEL "/>
    <s v="NONE "/>
    <s v="NAZARENO MOLINEROS"/>
    <s v="NOAP"/>
    <d v="1970-08-30T00:00:00"/>
    <n v="5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42545-01"/>
    <s v="CALCITRIOL 0.5 MCG"/>
    <d v="2022-02-23T00:00:00"/>
    <n v="84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633"/>
    <s v="CC12906633"/>
    <s v="LUIS"/>
    <s v="DAVID"/>
    <s v="VALDEZ"/>
    <s v="NONE"/>
    <d v="1956-12-23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s v="BARRIO PEDRO ARIZALA"/>
    <n v="7272794"/>
    <s v="Urbana"/>
    <m/>
    <x v="0"/>
    <x v="14"/>
    <s v="NARIÑO"/>
    <x v="14"/>
    <x v="14"/>
    <x v="14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5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6470021"/>
    <s v="CC16470021"/>
    <s v="SEGUNDO FRANCISCO"/>
    <s v="NONE "/>
    <s v="QUIÑONES SALCEDO"/>
    <s v="NOAP"/>
    <d v="1957-03-08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44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534"/>
    <s v="CC27500534"/>
    <s v="JUANA"/>
    <s v="NONE "/>
    <s v="CORTES CHAVEZ"/>
    <s v="NOAP"/>
    <d v="1953-12-10T00:00:00"/>
    <n v="68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21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416"/>
    <s v="CC59663416"/>
    <s v="CONSTANZA DOLORES"/>
    <s v="NONE "/>
    <s v="CORTES ESPAÑA"/>
    <s v="NOAP"/>
    <d v="1963-09-18T00:00:00"/>
    <n v="5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8T00:00:00"/>
    <n v="4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414"/>
    <s v="CC27499414"/>
    <s v="LUZ ELIA"/>
    <s v="NONE "/>
    <s v="CORTES LERMA"/>
    <s v="NOAP"/>
    <d v="1954-12-15T00:00:00"/>
    <n v="66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413"/>
    <s v="CC59665413"/>
    <s v="NINFA CENEIDA"/>
    <s v="NONE "/>
    <s v="CUERO RIASCOS"/>
    <s v="NOAP"/>
    <d v="1965-10-17T00:00:00"/>
    <n v="56"/>
    <n v="5"/>
    <s v="Adultez"/>
    <s v="Ninguno"/>
    <s v="Desplazamiento"/>
    <s v="Desplazamiento forzado"/>
    <s v="Estudios Universitarios"/>
    <s v="Cotizante Pensionad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2905281"/>
    <s v="CC12905281"/>
    <s v="ANTONIO POLICARPO"/>
    <s v="NONE "/>
    <s v="CASTILLO RODRIGUEZ"/>
    <s v="NOAP"/>
    <d v="1953-06-12T00:00:00"/>
    <n v="68"/>
    <n v="6"/>
    <s v="Persona mayor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90308"/>
    <s v="CONSULTA DE CONTROL O DE SEGUIMIENTO POR PSICOLOGIA"/>
    <d v="2022-02-26T00:00:00"/>
    <n v="3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7790"/>
    <s v="CC59667790"/>
    <s v="FLORA ALICIA"/>
    <s v="NONE "/>
    <s v="CHURTA ORTIZ"/>
    <s v="NOAP"/>
    <d v="1968-11-27T00:00:00"/>
    <n v="53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6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8209"/>
    <s v="CC12918209"/>
    <s v="GREGORIO"/>
    <s v="NONE "/>
    <s v="ARBOLEDA QUIÑONES"/>
    <s v="NOAP"/>
    <d v="1969-09-14T00:00:00"/>
    <n v="52"/>
    <n v="5"/>
    <s v="Adultez"/>
    <s v="Ninguno"/>
    <s v="Desplazamiento"/>
    <s v="Delitos contra la libertad y la integridad sexual en desarrollo del conflicto armad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Medicamento"/>
    <n v="1"/>
    <s v="19963352-15"/>
    <s v="ATORVASTATINA 20 MG TABLETAS RECUBIERTAS"/>
    <d v="2022-02-10T00:00:00"/>
    <n v="32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29208280"/>
    <s v="CC29208280"/>
    <s v="EUGENIA"/>
    <s v="NONE "/>
    <s v="LANDAZURY ESTUPIÑAN"/>
    <s v="NOAP"/>
    <d v="1937-02-22T00:00:00"/>
    <n v="84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Medicamento"/>
    <n v="1"/>
    <s v="20123645-04"/>
    <s v="LOSARTAN POTASICO 50 MG TABLETAS"/>
    <d v="2022-02-10T00:00:00"/>
    <n v="32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6911"/>
    <s v="CC27496911"/>
    <s v="DALILA EMERITA"/>
    <s v="NONE "/>
    <s v="QUIÑONES ANGULO"/>
    <s v="NOAP"/>
    <d v="1943-07-02T00:00:00"/>
    <n v="78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3T00:00:00"/>
    <n v="3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061"/>
    <s v="CC59663061"/>
    <s v="BERTHA  "/>
    <s v="NONE "/>
    <s v="SOLIS GOMEZ"/>
    <s v="NOAP"/>
    <d v="1961-10-14T00:00:00"/>
    <n v="60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6987"/>
    <s v="CC27496987"/>
    <s v="MARIA DEL CARMEN"/>
    <s v="NONE "/>
    <s v="RINCON GARCIA"/>
    <s v="NOAP"/>
    <d v="1931-10-20T00:00:00"/>
    <n v="90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1547"/>
    <s v="CC12911547"/>
    <s v="JORGE ENRIQUE"/>
    <s v="NONE "/>
    <s v="MARINEZ BOLAÑOS"/>
    <s v="NOAP"/>
    <d v="1962-11-11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9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1453"/>
    <s v="CC12901453"/>
    <s v="SANTIAGO"/>
    <s v="NONE "/>
    <s v="SEVILLANO AGRACE "/>
    <s v="NOAP"/>
    <d v="1944-11-16T00:00:00"/>
    <n v="77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Medicamento"/>
    <n v="1"/>
    <s v="20086955-04"/>
    <s v="CARVEDILOL 6.25 MG TABLETAS RECUBIERTAS."/>
    <d v="2022-02-11T00:00:00"/>
    <n v="24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215"/>
    <s v="CC27502215"/>
    <s v="MARTHA IRENE"/>
    <s v="NONE "/>
    <s v="GARCIA GONGORA"/>
    <s v="NOAP"/>
    <d v="1956-05-07T00:00:00"/>
    <n v="6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5T00:00:00"/>
    <n v="13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3103038"/>
    <s v="CC13103038"/>
    <s v="JUAN"/>
    <s v="SEBASTIAN"/>
    <s v="PORTOCARRERO"/>
    <s v="QUIROZ"/>
    <d v="1950-11-13T00:00:00"/>
    <n v="71"/>
    <n v="6"/>
    <s v="Persona mayor"/>
    <s v="Ninguno"/>
    <s v="Desplazamiento"/>
    <s v="Homicidio"/>
    <s v="Estudios Universitarios"/>
    <s v="Cotizante docente"/>
    <m/>
    <s v="Sin discapacidad"/>
    <s v="Afrodescendiente"/>
    <s v="TUMACO"/>
    <s v="BARRIO BUENOS AIRES"/>
    <n v="3177625336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517559"/>
    <s v="CC27517559"/>
    <s v="LUZ MARINA"/>
    <s v="NONE "/>
    <s v="RIVERA DE SEVILLANO"/>
    <s v="NOAP"/>
    <d v="1956-02-16T00:00:00"/>
    <n v="65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57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2903151"/>
    <s v="CC12903151"/>
    <s v="PEDRO NEL"/>
    <s v="NONE "/>
    <s v="ESTACIO  "/>
    <s v="NOAP"/>
    <d v="1949-06-14T00:00:00"/>
    <n v="72"/>
    <n v="6"/>
    <s v="Persona mayor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8T00:00:00"/>
    <n v="12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1266"/>
    <s v="CC12911266"/>
    <s v="RUMALDO"/>
    <s v="NONE "/>
    <s v="RUIZ CORTES"/>
    <s v="NOAP"/>
    <d v="1958-03-17T00:00:00"/>
    <n v="63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4162-07"/>
    <s v="HIDROCLOROTIAZIDA 25 MG"/>
    <d v="2022-02-22T00:00:00"/>
    <n v="78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73064"/>
    <s v="CC12973064"/>
    <s v="JORGE HUMBERTO"/>
    <s v="NONE "/>
    <s v="BURGOS REVELO"/>
    <s v="NOAP"/>
    <d v="1957-10-20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5662-18"/>
    <s v="ACIDO FOLICO TABLETAS 1 MG."/>
    <d v="2022-02-22T00:00:00"/>
    <n v="2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12911703"/>
    <s v="CC12911703"/>
    <s v="CARLOS ARTURO"/>
    <s v="NONE "/>
    <s v="RAMIREZ ESCOBAR"/>
    <s v="NOAP"/>
    <d v="1964-03-10T00:00:00"/>
    <n v="57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2897-22"/>
    <s v="SULFATO FERROSO GRAGEAS"/>
    <d v="2022-02-22T00:00:00"/>
    <n v="4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38862742"/>
    <s v="CC38862742"/>
    <s v="MARIA AMANDA"/>
    <s v="NONE "/>
    <s v="ANGULO PALOMINO"/>
    <s v="NOAP"/>
    <d v="1959-01-19T00:00:00"/>
    <n v="62"/>
    <n v="6"/>
    <s v="Persona mayor"/>
    <s v="Ninguno"/>
    <s v="Desplazamiento"/>
    <s v="Homicidi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4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560065"/>
    <s v="CC59560065"/>
    <s v="FLORALBA"/>
    <s v="NONE "/>
    <s v="GARCIA CORTES"/>
    <s v="NOAP"/>
    <d v="1971-07-05T00:00:00"/>
    <n v="50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4"/>
    <s v="PAQUETE DIABETES MELLITUS SIN O CON ENFERMEDAD RENAL CRONICA ESTADIOS 1 - 2 - IPS ESPECIALIZADA"/>
    <d v="2022-02-28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0710016"/>
    <s v="CC30710016"/>
    <s v="ALBA ESTELLA"/>
    <s v="NONE "/>
    <s v="BRAVO PADILLA"/>
    <s v="NOAP"/>
    <d v="1953-11-24T00:00:00"/>
    <n v="68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4T00:00:00"/>
    <n v="4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7228"/>
    <s v="CC12917228"/>
    <s v="HENRY"/>
    <s v="NONE "/>
    <s v="FRANCO YANEZ"/>
    <s v="NOAP"/>
    <d v="1969-09-08T00:00:00"/>
    <n v="52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55895-06"/>
    <s v="AMLODIPINO TABLETAS 5 MG"/>
    <d v="2022-02-08T00:00:00"/>
    <n v="26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219368"/>
    <s v="CC5219368"/>
    <s v="LUIS TEMISTOCLES"/>
    <s v="NONE "/>
    <s v="SANCHEZ"/>
    <s v="NOAP"/>
    <d v="1948-06-15T00:00:00"/>
    <n v="7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0366"/>
    <s v="CONSULTA DE CONTROL O DE SEGUIMIENTO POR ESPECIALISTA EN MEDICINA INTERNA"/>
    <d v="2022-02-08T00:00:00"/>
    <n v="17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2773"/>
    <s v="CC59672773"/>
    <s v="ISMENIA"/>
    <s v="NONE "/>
    <s v="MOSQUERA AGUIÑO"/>
    <s v="NOAP"/>
    <d v="1973-03-15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089355-25"/>
    <s v="ROSUVASTATINA TABLETAS RECUBIERTAS POR 40 MG"/>
    <d v="2022-02-08T00:00:00"/>
    <n v="2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1087106372"/>
    <s v="CC1087106372"/>
    <s v="MARIA CAMILA"/>
    <s v="NONE "/>
    <s v="VALLEJO ORTIZ"/>
    <s v="NOAP"/>
    <d v="2003-08-22T00:00:00"/>
    <n v="18"/>
    <n v="4"/>
    <s v="Juventud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709"/>
    <s v="CC59665709"/>
    <s v="ROSA ELANTINE"/>
    <s v="NONE "/>
    <s v="TENORIO ORTIZ"/>
    <s v="NOAP"/>
    <d v="1965-10-03T00:00:00"/>
    <n v="56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Medicamento"/>
    <n v="1"/>
    <s v="30969-02"/>
    <s v="OSTEOCALÂ® 600 MG TABLETAS RECUBIERTAS"/>
    <d v="2022-02-16T00:00:00"/>
    <n v="3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475"/>
    <s v="CC27502475"/>
    <s v="FANNY LEONOR"/>
    <s v="NONE "/>
    <s v="GARCIA CORTES"/>
    <s v="NOAP"/>
    <d v="1954-01-29T00:00:00"/>
    <n v="67"/>
    <n v="6"/>
    <s v="Persona mayor"/>
    <s v="Ninguno"/>
    <s v="Desplazamiento"/>
    <s v="Acto terrorista / Atentados / Combates / Enfrentamientos / Hostigamientos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9T00:00:00"/>
    <n v="2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7503"/>
    <s v="CC59667503"/>
    <s v="DELLY MARIA"/>
    <s v="NONE "/>
    <s v="RAMIREZ CABEZAS"/>
    <s v="NOAP"/>
    <d v="1968-06-12T00:00:00"/>
    <n v="53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Medicamento"/>
    <n v="1"/>
    <s v="30969-02"/>
    <s v="OSTEOCALÂ® 600 MG TABLETAS RECUBIERTAS"/>
    <d v="2022-02-14T00:00:00"/>
    <n v="4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04982"/>
    <s v="CC12904982"/>
    <s v="LUIS ALBERTO"/>
    <s v="NONE "/>
    <s v="ORTIZ"/>
    <s v="NOAP"/>
    <d v="1953-06-06T00:00:00"/>
    <n v="68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7006"/>
    <s v="CC59667006"/>
    <s v="HILSA"/>
    <s v="NATIVIDAD"/>
    <s v="ARMERO"/>
    <s v="MOLANO"/>
    <d v="1967-12-24T00:00:00"/>
    <n v="53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s v="AV. LA PLAYA"/>
    <n v="3105081497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7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796720"/>
    <s v="CC12796720"/>
    <s v="JOSE LENY"/>
    <s v="NONE "/>
    <s v="REINA BENITES"/>
    <s v="NOAP"/>
    <d v="1969-02-04T00:00:00"/>
    <n v="52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865183"/>
    <s v="CC66865183"/>
    <s v="LUZ VIRGINIA"/>
    <s v="NONE "/>
    <s v="CUERO CABEZAS"/>
    <s v="NOAP"/>
    <d v="1973-11-07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4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27122610"/>
    <s v="CC27122610"/>
    <s v="ROSA MARIA "/>
    <s v="NONE "/>
    <s v="ANGULO"/>
    <s v="NOAP"/>
    <d v="1950-02-27T00:00:00"/>
    <n v="71"/>
    <n v="6"/>
    <s v="Persona mayor"/>
    <s v="Ninguno"/>
    <s v="Ninguno"/>
    <s v="Ninguno"/>
    <s v="Estudios Universitarios"/>
    <s v="Cotizante Pensionado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35662-18"/>
    <s v="ACIDO FOLICO TABLETAS 1 MG."/>
    <d v="2022-02-16T00:00:00"/>
    <n v="1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568"/>
    <s v="CC59665568"/>
    <s v="SUSANA BEATRIZ"/>
    <s v="NONE "/>
    <s v="ARROYO ANGULO"/>
    <s v="NOAP"/>
    <d v="1966-02-23T00:00:00"/>
    <n v="55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5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025"/>
    <s v="CC27502025"/>
    <s v="GLORIA MARLENY"/>
    <s v="NONE "/>
    <s v="LANDAZURY DE  MUÑOZ"/>
    <s v="NOAP"/>
    <d v="1952-01-07T00:00:00"/>
    <n v="69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8T00:00:00"/>
    <n v="4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266"/>
    <s v="CC27502266"/>
    <s v="MARIA NATIVIDAD"/>
    <s v="NONE "/>
    <s v="VALENCIA FERRIN"/>
    <s v="NOAP"/>
    <d v="1956-12-25T00:00:00"/>
    <n v="64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45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763"/>
    <s v="CC59663763"/>
    <s v="REIBY MARIA"/>
    <s v="NONE "/>
    <s v="CASTILLO QUIÑONES"/>
    <s v="NOAP"/>
    <d v="1963-05-01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0366"/>
    <s v="CONSULTA DE CONTROL O DE SEGUIMIENTO POR ESPECIALISTA EN MEDICINA INTERNA"/>
    <d v="2022-02-15T00:00:00"/>
    <n v="56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265"/>
    <s v="CC27502265"/>
    <s v="ALICIA LEONOR"/>
    <s v="NONE "/>
    <s v="YANEZ MICOLTA"/>
    <s v="NOAP"/>
    <d v="1956-05-25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0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8668"/>
    <s v="CC27498668"/>
    <s v="CEREFINA"/>
    <s v="NONE "/>
    <s v="CASTILLO OROBIO"/>
    <s v="NOAP"/>
    <d v="1950-01-08T00:00:00"/>
    <n v="71"/>
    <n v="6"/>
    <s v="Persona mayor"/>
    <s v="Ninguno"/>
    <s v="Desplazamiento"/>
    <s v="Homicidi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95100"/>
    <s v="ELECTROCARDIOGRAMA DE RITMO O DE SUPERFICIE SOD"/>
    <d v="2022-02-04T00:00:00"/>
    <n v="19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7647"/>
    <s v="CC59677647"/>
    <s v="JENNY ROCIO"/>
    <s v="NONE "/>
    <s v="HURTADO MONTAÑO"/>
    <s v="NOAP"/>
    <d v="1979-10-17T00:00:00"/>
    <n v="42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185"/>
    <s v="CC59664185"/>
    <s v="LUZ DARYS "/>
    <s v="NONE "/>
    <s v="MEJIA GARCIAS"/>
    <s v="NOAP"/>
    <d v="1965-03-12T00:00:00"/>
    <n v="56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7530"/>
    <s v="CC12917530"/>
    <s v="CARLOS ALBERTO"/>
    <s v="NONE "/>
    <s v="SEVILLANO PALACIOS"/>
    <s v="NOAP"/>
    <d v="1970-04-13T00:00:00"/>
    <n v="51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1559"/>
    <s v="CC12911559"/>
    <s v="FRANK HERNANDO"/>
    <s v="NONE "/>
    <s v="MONTAÑO CUERO"/>
    <s v="NOAP"/>
    <d v="1962-10-03T00:00:00"/>
    <n v="5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0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710"/>
    <s v="CC59669710"/>
    <s v="MARISOL"/>
    <s v="NONE "/>
    <s v="RODRIGUEZ CABEZAS"/>
    <s v="NOAP"/>
    <d v="1970-05-16T00:00:00"/>
    <n v="51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5767"/>
    <s v="CC59665767"/>
    <s v="RUBI DEL CARMEN "/>
    <s v="NONE "/>
    <s v="CABRERA ORDOÑEZ"/>
    <s v="NOAP"/>
    <d v="1957-11-23T00:00:00"/>
    <n v="64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2901135"/>
    <s v="CC12901135"/>
    <s v="SIXTO ENRIQUE"/>
    <s v="NONE "/>
    <s v="AGUIÑO RAMIREZ"/>
    <s v="NOAP"/>
    <d v="1944-04-27T00:00:00"/>
    <n v="77"/>
    <n v="6"/>
    <s v="Persona mayor"/>
    <s v="Ninguno"/>
    <s v="Ninguno"/>
    <s v="Ninguno"/>
    <s v="Estudios Universitarios"/>
    <s v="Cotizante Pensionado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0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59675278"/>
    <s v="CC59675278"/>
    <s v="GLORIA ALICIA"/>
    <s v="NONE "/>
    <s v="SEVILLANO AGRACE "/>
    <s v="NOAP"/>
    <d v="1958-03-20T00:00:00"/>
    <n v="63"/>
    <n v="6"/>
    <s v="Persona mayor"/>
    <s v="Ninguno"/>
    <s v="Ninguno"/>
    <s v="Ninguno"/>
    <s v="Estudios Universitarios"/>
    <s v="Cotizante Pensionado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90208"/>
    <s v="CONSULTA DE PRIMERA VEZ POR PSICOLOGIA"/>
    <d v="2022-02-17T00:00:00"/>
    <n v="30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430"/>
    <s v="CC27500430"/>
    <s v="NELLY BENILDA"/>
    <s v="NONE "/>
    <s v="AGUIRRE ESTRADA"/>
    <s v="NOAP"/>
    <d v="1953-11-06T00:00:00"/>
    <n v="68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5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8983"/>
    <s v="CC12908983"/>
    <s v="HECTOR HERNANDO"/>
    <s v="NONE "/>
    <s v="ERAZO BOLAÑOS"/>
    <s v="NOAP"/>
    <d v="1958-09-06T00:00:00"/>
    <n v="63"/>
    <n v="6"/>
    <s v="Persona mayor"/>
    <s v="Ninguno"/>
    <s v="Desplazamiento"/>
    <s v="Perdida de Bienes Muebles o Inmuebles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02T00:00:00"/>
    <n v="32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4649"/>
    <s v="CC12914649"/>
    <s v="MELVIN"/>
    <s v="NONE "/>
    <s v="MEZA GONZALEZ"/>
    <s v="NOAP"/>
    <d v="1967-07-01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2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059"/>
    <s v="CC27499059"/>
    <s v="STELLA "/>
    <s v="NONE "/>
    <s v="SOLIS OLMEDO"/>
    <s v="NOAP"/>
    <d v="1949-03-04T00:00:00"/>
    <n v="72"/>
    <n v="6"/>
    <s v="Persona mayor"/>
    <s v="Ninguno"/>
    <s v="Desplazamiento"/>
    <s v="Acto terrorista / Atentados / Combates / Enfrentamientos / Hostigamientos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473"/>
    <s v="CC59662473"/>
    <s v="MARIA ELODIA"/>
    <s v="NONE "/>
    <s v="ORTIZ DE GARCIA"/>
    <s v="NOAP"/>
    <d v="1961-06-05T00:00:00"/>
    <n v="6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255"/>
    <s v="CC27502255"/>
    <s v="GLADYS ALIDA"/>
    <s v="NONE "/>
    <s v="ANGULO VALDEZ"/>
    <s v="NOAP"/>
    <d v="1958-04-13T00:00:00"/>
    <n v="63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66536"/>
    <s v="CC12966536"/>
    <s v="JESUS EDUARDO"/>
    <s v="NONE "/>
    <s v="CACERES CALDERON"/>
    <s v="NOAP"/>
    <d v="1956-01-25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1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9172348"/>
    <s v="CC19172348"/>
    <s v="ENRIQUE "/>
    <s v="NONE "/>
    <s v="RAMIREZ ENRIQUEZ"/>
    <s v="NOAP"/>
    <d v="1952-07-16T00:00:00"/>
    <n v="69"/>
    <n v="6"/>
    <s v="Persona mayor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7913"/>
    <s v="CC12907913"/>
    <s v="MARIO "/>
    <s v="NONE "/>
    <s v="MACUACE"/>
    <s v="NOAP"/>
    <d v="1959-09-30T00:00:00"/>
    <n v="62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90301"/>
    <s v="CONSULTA DE CONTROL O DE SEGUIMIENTO POR MEDICINA GENERAL"/>
    <d v="2022-02-15T00:00:00"/>
    <n v="2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099"/>
    <s v="CC27499099"/>
    <s v="MARIELA "/>
    <s v="NONE "/>
    <s v="QUIÑONES MEZA"/>
    <s v="NOAP"/>
    <d v="1951-07-26T00:00:00"/>
    <n v="70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19932984-12"/>
    <s v="LOSARTAN 50 MG"/>
    <d v="2022-02-15T00:00:00"/>
    <n v="5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98427688"/>
    <s v="CC98427688"/>
    <s v="NILSON ENRIQUE"/>
    <s v="NONE "/>
    <s v="OROBIO GONZALEZ"/>
    <s v="NOAP"/>
    <d v="1975-06-28T00:00:00"/>
    <n v="46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20072968-06"/>
    <s v="HIDROCLOROTIAZIDA TABLETAS 25 MG"/>
    <d v="2022-02-15T00:00:00"/>
    <n v="6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9043"/>
    <s v="CC12909043"/>
    <s v="RESERO"/>
    <s v="NONE "/>
    <s v="SEGUNDO ROMULO"/>
    <s v="NOAP"/>
    <d v="1958-02-08T00:00:00"/>
    <n v="63"/>
    <n v="6"/>
    <s v="Persona mayor"/>
    <s v="Ninguno"/>
    <s v="Ninguno"/>
    <s v="Ninguno"/>
    <s v="Estudios Universitarios"/>
    <s v="Sustituto Pensional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78181-38"/>
    <s v="PROPRANOLOL 40 MG TABLETAS"/>
    <d v="2022-02-17T00:00:00"/>
    <n v="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503417"/>
    <s v="CC27503417"/>
    <s v="OLIVA OFELIA"/>
    <s v="NONE "/>
    <s v="ORDOÑEZ VELASCO"/>
    <s v="NOAP"/>
    <d v="1944-12-17T00:00:00"/>
    <n v="76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40113-27"/>
    <s v="ENALAPRIL 5MG"/>
    <d v="2022-02-01T00:00:00"/>
    <n v="1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59676199"/>
    <s v="CC59676199"/>
    <s v="MARIA GENIT"/>
    <s v="NONE "/>
    <s v="GONGORA LOZANO"/>
    <s v="NOAP"/>
    <d v="1977-12-27T00:00:00"/>
    <n v="43"/>
    <n v="5"/>
    <s v="Adultez"/>
    <s v="Ninguno"/>
    <s v="Ninguno"/>
    <s v="Ninguno"/>
    <s v="Estudios Universitarios"/>
    <s v="Sustituto Pensional"/>
    <m/>
    <s v="Si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87940470"/>
    <s v="CC87940470"/>
    <s v="NORMAN"/>
    <s v="NONE "/>
    <s v="CASTRO ORDOÑEZ"/>
    <s v="NOAP"/>
    <d v="1980-02-29T00:00:00"/>
    <n v="4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Medicamento"/>
    <n v="1"/>
    <s v="19936296-08"/>
    <s v="ACIDO ACETILSALICILICO 100 MG"/>
    <d v="2022-02-21T00:00:00"/>
    <n v="2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86532"/>
    <s v="CC27486532"/>
    <s v="LUCIA ADIELA"/>
    <s v="NONE "/>
    <s v="IBARRA ARGOY"/>
    <s v="NOAP"/>
    <d v="1958-07-28T00:00:00"/>
    <n v="6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Medicamento"/>
    <n v="1"/>
    <s v="55894-14"/>
    <s v="AMLODIPINO TABLETAS POR 10 MG"/>
    <d v="2022-02-21T00:00:00"/>
    <n v="5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462"/>
    <s v="CC59661462"/>
    <s v="FELISA MARGOTH"/>
    <s v="NONE "/>
    <s v="CABEZAS BENITEZ"/>
    <s v="NOAP"/>
    <d v="1957-06-13T00:00:00"/>
    <n v="64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27497089"/>
    <s v="CC27497089"/>
    <s v="EUFEMIA"/>
    <s v="NONE "/>
    <s v="CUERO DE SEGURA"/>
    <s v="NOAP"/>
    <d v="1945-08-18T00:00:00"/>
    <n v="76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70786"/>
    <s v="CC59670786"/>
    <s v="LUZ DARIS"/>
    <s v="NONE "/>
    <s v="QUINTERO LANDAZURY"/>
    <s v="NOAP"/>
    <d v="1964-11-29T00:00:00"/>
    <n v="57"/>
    <n v="5"/>
    <s v="Adultez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13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117"/>
    <s v="CC27502117"/>
    <s v="ELSY MANOLI"/>
    <s v="NONE "/>
    <s v="SEGURA DE ANGULO"/>
    <s v="NOAP"/>
    <d v="1955-10-28T00:00:00"/>
    <n v="66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1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007"/>
    <s v="CC27502007"/>
    <s v="MAXIMA  "/>
    <s v="NONE "/>
    <s v="SALAZAR BATIOJA"/>
    <s v="NOAP"/>
    <d v="1956-09-02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1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8989311"/>
    <s v="CC38989311"/>
    <s v="ISABEL TRANSITO"/>
    <s v="NONE "/>
    <s v="GONGORA FUENMAYOR"/>
    <s v="NOAP"/>
    <d v="1945-04-08T00:00:00"/>
    <n v="76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085383-15"/>
    <s v="ATORVASTATINATABLETASRECUBIERTASPOR 40 MG"/>
    <d v="2022-02-22T00:00:00"/>
    <n v="19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0387"/>
    <s v="CC12910387"/>
    <s v="LUIS ALBERTO"/>
    <s v="NONE "/>
    <s v="ORTIZ SALAZAR"/>
    <s v="NOAP"/>
    <d v="1962-02-05T00:00:00"/>
    <n v="5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55895-06"/>
    <s v="AMLODIPINO TABLETAS 5 MG"/>
    <d v="2022-02-22T00:00:00"/>
    <n v="52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8332"/>
    <s v="CC27498332"/>
    <s v="TEODORA HERMENCIA"/>
    <s v="NONE "/>
    <s v="TENORIO ANGULO"/>
    <s v="NOAP"/>
    <d v="1948-07-17T00:00:00"/>
    <n v="73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44569-25"/>
    <s v="ENALAPRIL 20 MG TABLETAS"/>
    <d v="2022-02-22T00:00:00"/>
    <n v="34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6754770"/>
    <s v="CC16754770"/>
    <s v="ALCIS ARY"/>
    <s v="NONE "/>
    <s v="LEDESMA ANCHICO"/>
    <s v="NOAP"/>
    <d v="1968-07-31T00:00:00"/>
    <n v="53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384"/>
    <s v="CC27502384"/>
    <s v="BERNARDA"/>
    <s v="NONE "/>
    <s v="HURTADO GUERRERO"/>
    <s v="NOAP"/>
    <d v="1955-03-20T00:00:00"/>
    <n v="66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5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043"/>
    <s v="CC59661043"/>
    <s v="ELIZABETH"/>
    <s v="NONE "/>
    <s v="DEL CASTILLO LUGO"/>
    <s v="NOAP"/>
    <d v="1960-03-29T00:00:00"/>
    <n v="61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95100"/>
    <s v="ELECTROCARDIOGRAMA DE RITMO O DE SUPERFICIE SOD"/>
    <d v="2022-02-12T00:00:00"/>
    <n v="44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7980"/>
    <s v="CC12917980"/>
    <s v="REMBERTO"/>
    <s v="NONE "/>
    <s v="CASTILLO PRECIADO"/>
    <s v="NOAP"/>
    <d v="1968-12-13T00:00:00"/>
    <n v="52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1S31301"/>
    <s v="TRASLADO TERRESTRE BASICO DE PACIENTES - PRIMARIO"/>
    <d v="2022-02-26T00:00:00"/>
    <n v="36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3053039"/>
    <s v="CC13053039"/>
    <s v="MAURO EFREN"/>
    <s v="NONE "/>
    <s v="CASTRO GRUESO"/>
    <s v="NOAP"/>
    <d v="1951-03-04T00:00:00"/>
    <n v="70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n v="1890101"/>
    <s v="ATENCION ( VISITA ) DOMICILIARIA - POR MEDICINA GENERAL"/>
    <d v="2022-02-14T00:00:00"/>
    <n v="30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866781"/>
    <s v="CC31866781"/>
    <s v="JENNY MARIA"/>
    <s v="NONE "/>
    <s v="ANDRADES VIVEROS"/>
    <s v="NOAP"/>
    <d v="1956-07-27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0206"/>
    <s v="CONSULTA DE PRIMERA VEZ POR NUTRICION Y DIETETICA"/>
    <d v="2022-02-28T00:00:00"/>
    <n v="34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343"/>
    <s v="CC59664343"/>
    <s v="ROCIO EDITA"/>
    <s v="NONE "/>
    <s v="CUERO RINCON"/>
    <s v="NOAP"/>
    <d v="1962-11-28T00:00:00"/>
    <n v="59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0266"/>
    <s v="CONSULTA DE PRIMERA VEZ POR ESPECIALISTA EN MEDICINA INTERNA"/>
    <d v="2022-02-28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3024"/>
    <s v="CC12913024"/>
    <s v="FRANCISCO"/>
    <s v="NONE "/>
    <s v="HERMINSUL QUIÑONES"/>
    <s v="NOAP"/>
    <d v="1963-10-21T00:00:00"/>
    <n v="58"/>
    <n v="5"/>
    <s v="Adultez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T0000003"/>
    <s v="TRANSPORTE COMERCIAL ACUATICO - SIMPLE FRANCISCO PIZARRO ( SALAHONDA ) ( NARIÃƒÂ‘O ) A TUMACO ( NARIÃƒÂ‘O )"/>
    <d v="2022-02-28T00:00:00"/>
    <n v="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784"/>
    <s v="CC59662784"/>
    <s v="DORIS"/>
    <s v="NONE "/>
    <s v="FERRIN CASTILLO"/>
    <s v="NOAP"/>
    <d v="1958-05-08T00:00:00"/>
    <n v="63"/>
    <n v="6"/>
    <s v="Persona mayor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7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3802"/>
    <s v="CC59673802"/>
    <s v="KATHERINE"/>
    <s v="NONE "/>
    <s v="QUIÑONES RIASCOS"/>
    <s v="NOAP"/>
    <d v="1974-07-19T00:00:00"/>
    <n v="47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4162-07"/>
    <s v="HIDROCLOROTIAZIDA 25 MG"/>
    <d v="2022-02-07T00:00:00"/>
    <n v="3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522314"/>
    <s v="CC31522314"/>
    <s v="MARIA EMILSE"/>
    <s v="NONE "/>
    <s v="IBARRA CORTES"/>
    <s v="NOAP"/>
    <d v="1962-09-08T00:00:00"/>
    <n v="5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76470-03"/>
    <s v="METOPROLOL 50 MG TABLETAS"/>
    <d v="2022-02-07T00:00:00"/>
    <n v="2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5306"/>
    <s v="CC59675306"/>
    <s v="EMILIDE ELIZABETH"/>
    <s v="NONE "/>
    <s v="TORRES CASTAÑEDA"/>
    <s v="NOAP"/>
    <d v="1977-12-10T00:00:00"/>
    <n v="44"/>
    <n v="5"/>
    <s v="Adultez"/>
    <s v="Ninguno"/>
    <s v="Desplazamiento"/>
    <s v="Perdida de Bienes Muebles o Inmuebles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123645-04"/>
    <s v="LOSARTAN POTASICO 50 MG TABLETAS"/>
    <d v="2022-02-07T00:00:00"/>
    <n v="5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2799"/>
    <s v="CC27122799"/>
    <s v="EMILIA TOMASA"/>
    <s v="NONE "/>
    <s v="ORTIZ DE BETANCOURTH"/>
    <s v="NOAP"/>
    <d v="1951-05-24T00:00:00"/>
    <n v="7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Medicamento"/>
    <n v="1"/>
    <s v="20078974-42"/>
    <s v="ROSUVASTATINA TABLETAS RECUBIERTAS 20 MG"/>
    <d v="2022-02-09T00:00:00"/>
    <n v="61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818638"/>
    <s v="CC59818638"/>
    <s v="MARIA ROCIO"/>
    <s v="NONE "/>
    <s v="CHILLAMBO QUIÑONES"/>
    <s v="NOAP"/>
    <d v="1971-04-02T00:00:00"/>
    <n v="50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2T00:00:00"/>
    <n v="6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0635"/>
    <s v="CC59670635"/>
    <s v="MARLENY JANETH"/>
    <s v="NONE "/>
    <s v="ANGULO SALAZAR"/>
    <s v="NOAP"/>
    <d v="1971-06-29T00:00:00"/>
    <n v="50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0926"/>
    <s v="CC12910926"/>
    <s v="LUIS ANTONIO"/>
    <s v="NONE "/>
    <s v="MARINEZ ROSERO"/>
    <s v="NOAP"/>
    <d v="1963-01-17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8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624"/>
    <s v="CC27499624"/>
    <s v="JUDITH"/>
    <s v="NONE "/>
    <s v="LANDAZURI CUABU"/>
    <s v="NOAP"/>
    <d v="1952-11-08T00:00:00"/>
    <n v="69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T0000007"/>
    <s v="TRANSPORTE COMERCIAL ACUATICO - SIMPLE TUMACO ( NARIÃƒÂ‘O ) A FRANCISCO PIZARRO ( SALAHONDA ) ( NARIÃƒÂ‘O )"/>
    <d v="2022-02-28T00:00:00"/>
    <n v="2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8679"/>
    <s v="CC12918679"/>
    <s v="JOHN YURI"/>
    <s v="NONE "/>
    <s v="ORTIZ GUZMAN"/>
    <s v="NOAP"/>
    <d v="1971-05-06T00:00:00"/>
    <n v="50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2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2840"/>
    <s v="CC27122840"/>
    <s v="ZOLIA ANDREA"/>
    <s v="NONE "/>
    <s v="CASTILLO  DE ROSALES"/>
    <s v="NOAP"/>
    <d v="1953-02-07T00:00:00"/>
    <n v="68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34690-01"/>
    <s v="CALCITRIOL 0.25 MCG CAPSULA BLANDA"/>
    <d v="2022-02-07T00:00:00"/>
    <n v="2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7347"/>
    <s v="CC27497347"/>
    <s v="ESNEDA PASTORA"/>
    <s v="NONE "/>
    <s v="OSPINA DE FLOREZ"/>
    <s v="NOAP"/>
    <d v="1937-10-19T00:00:00"/>
    <n v="84"/>
    <n v="6"/>
    <s v="Persona mayor"/>
    <s v="Ninguno"/>
    <s v="Desplazamiento"/>
    <s v="Perdida de Bienes Muebles o Inmuebles"/>
    <s v="Estudios Universitarios"/>
    <s v="Cotizante docente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7616"/>
    <s v="CC27497616"/>
    <s v="MELIDA GLORIA"/>
    <s v="NONE "/>
    <s v="OSPINA DE SANTACRUZ"/>
    <s v="NOAP"/>
    <d v="1944-04-15T00:00:00"/>
    <n v="77"/>
    <n v="6"/>
    <s v="Persona mayor"/>
    <s v="Ninguno"/>
    <s v="Desplazamiento"/>
    <s v="Perdida de Bienes Muebles o Inmuebles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55895-06"/>
    <s v="AMLODIPINO TABLETAS 5 MG"/>
    <d v="2022-02-21T00:00:00"/>
    <n v="2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72099"/>
    <s v="CC59672099"/>
    <s v="JULI MILAGROS"/>
    <s v="NONE "/>
    <s v="ESTUPIÑAN GARCES"/>
    <s v="NOAP"/>
    <d v="1974-08-26T00:00:00"/>
    <n v="47"/>
    <n v="5"/>
    <s v="Adultez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63352-15"/>
    <s v="ATORVASTATINA 20 MG TABLETAS RECUBIERTAS"/>
    <d v="2022-02-21T00:00:00"/>
    <n v="466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2282"/>
    <s v="CC59672282"/>
    <s v="LUZ DARIS "/>
    <s v="NONE "/>
    <s v="CORREA ESTACIO"/>
    <s v="NOAP"/>
    <d v="1975-07-06T00:00:00"/>
    <n v="46"/>
    <n v="5"/>
    <s v="Adultez"/>
    <s v="Ninguno"/>
    <s v="Desplazamiento"/>
    <s v="Homicidi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95299-07"/>
    <s v="CLONIDINA TABLETAS POR 0.150 MG."/>
    <d v="2022-02-21T00:00:00"/>
    <n v="2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219203"/>
    <s v="CC5219203"/>
    <s v="AUGUSTO"/>
    <s v="NONE "/>
    <s v="BETANCOURTH QUIÑONES"/>
    <s v="NOAP"/>
    <d v="1946-01-14T00:00:00"/>
    <n v="7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1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196"/>
    <s v="CC59663196"/>
    <s v="ELVIA JULIANA"/>
    <s v="NONE "/>
    <s v="BIOJO LARA"/>
    <s v="NOAP"/>
    <d v="1963-11-24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1T00:00:00"/>
    <n v="5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5154"/>
    <s v="CC59675154"/>
    <s v="TAMARA TATIANA"/>
    <s v="NONE "/>
    <s v="ANGULO CASTILLO"/>
    <s v="NOAP"/>
    <d v="1977-01-02T00:00:00"/>
    <n v="4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35662-18"/>
    <s v="ACIDO FOLICO TABLETAS 1 MG."/>
    <d v="2022-02-23T00:00:00"/>
    <n v="54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01123"/>
    <s v="CC27401123"/>
    <s v="LIDIA "/>
    <s v="NONE "/>
    <s v="MOREANO ORTIZ"/>
    <s v="NOAP"/>
    <d v="1978-06-15T00:00:00"/>
    <n v="43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30969-02"/>
    <s v="OSTEOCALÂ® 600 MG TABLETAS RECUBIERTAS"/>
    <d v="2022-02-23T00:00:00"/>
    <n v="46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12906277"/>
    <s v="CC12906277"/>
    <s v="MARCIAL ANTONIO"/>
    <s v="NONE "/>
    <s v="BASTIDAS  "/>
    <s v="NOAP"/>
    <d v="1954-07-30T00:00:00"/>
    <n v="67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20080792-20"/>
    <s v="SULFATO FERROSO 300 MG TABLETAS RECUBIERTAS"/>
    <d v="2022-02-23T00:00:00"/>
    <n v="15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628"/>
    <s v="CC59660628"/>
    <s v="FANNY ENRIQUETA"/>
    <s v="NONE "/>
    <s v="AREVALO BADOS"/>
    <s v="NOAP"/>
    <d v="1959-11-15T00:00:00"/>
    <n v="62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1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836"/>
    <s v="CC59662836"/>
    <s v="FANNY DOROSY"/>
    <s v="NONE "/>
    <s v="CORREA CASTAÑEDA"/>
    <s v="NOAP"/>
    <d v="1962-01-04T00:00:00"/>
    <n v="5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225"/>
    <s v="CC27502225"/>
    <s v="JACINTA "/>
    <s v="NONE "/>
    <s v="MARINES ARROYO"/>
    <s v="NOAP"/>
    <d v="1955-09-24T00:00:00"/>
    <n v="66"/>
    <n v="6"/>
    <s v="Persona mayor"/>
    <s v="Ninguno"/>
    <s v="Ninguno"/>
    <s v="Ninguno"/>
    <s v="Estudios Universitarios"/>
    <s v="Cotizante Pensionad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081"/>
    <s v="CC59669081"/>
    <s v="MARIA MARCELA "/>
    <s v="NONE "/>
    <s v="TELLO VIVAS"/>
    <s v="NOAP"/>
    <d v="1971-11-06T00:00:00"/>
    <n v="50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4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327336"/>
    <s v="CC27327336"/>
    <s v="JUSTA PERSEVERANDA"/>
    <s v="NONE "/>
    <s v="GUERRERO LANDAZURY"/>
    <s v="NOAP"/>
    <d v="1960-06-26T00:00:00"/>
    <n v="61"/>
    <n v="6"/>
    <s v="Persona mayor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394"/>
    <s v="CC59662394"/>
    <s v="JANETH MARIA"/>
    <s v="NONE "/>
    <s v="ANGULO HURTADO"/>
    <s v="NOAP"/>
    <d v="1962-06-13T00:00:00"/>
    <n v="59"/>
    <n v="5"/>
    <s v="Adultez"/>
    <s v="Ninguno"/>
    <s v="Desplazamiento"/>
    <s v="Acto terrorista / Atentados / Combates / Enfrentamientos / Hostigamientos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653591"/>
    <s v="CC66653591"/>
    <s v="MARIA DEL CARMEN"/>
    <s v="NONE "/>
    <s v="CORTEZ CRIOLLO"/>
    <s v="NOAP"/>
    <d v="1967-11-29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03T00:00:00"/>
    <n v="1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1797"/>
    <s v="CC59671797"/>
    <s v="CLAUDIA CECILIA"/>
    <s v="NONE "/>
    <s v="SEVILLANO PALACIOS"/>
    <s v="NOAP"/>
    <d v="1974-05-25T00:00:00"/>
    <n v="47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2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59674545"/>
    <s v="CC59674545"/>
    <s v="MARIA SOFIA CATALINA"/>
    <s v="NONE "/>
    <s v="CUERO LANDAZURI"/>
    <s v="NOAP"/>
    <d v="1971-09-15T00:00:00"/>
    <n v="50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7212"/>
    <s v="CC59667212"/>
    <s v="NUBIA "/>
    <s v="NONE "/>
    <s v="TENORIO ORTIZ"/>
    <s v="NOAP"/>
    <d v="1967-08-07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821"/>
    <s v="CC59665821"/>
    <s v="ADRIANA EDITH"/>
    <s v="NONE "/>
    <s v="MACIAS FRANCO"/>
    <s v="NOAP"/>
    <d v="1967-11-04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6945215"/>
    <s v="CC36945215"/>
    <s v="AIDE "/>
    <s v="NONE "/>
    <s v="GONGORA ARBOLEDA"/>
    <s v="NOAP"/>
    <d v="1965-02-04T00:00:00"/>
    <n v="56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1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7251"/>
    <s v="CC59667251"/>
    <s v="DAIRA ENEIDA"/>
    <s v="NONE "/>
    <s v="CASTILLO CUERO"/>
    <s v="NOAP"/>
    <d v="1960-04-18T00:00:00"/>
    <n v="61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0366"/>
    <s v="CONSULTA DE CONTROL O DE SEGUIMIENTO POR ESPECIALISTA EN MEDICINA INTERNA"/>
    <d v="2022-02-24T00:00:00"/>
    <n v="2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963"/>
    <s v="CC59662963"/>
    <s v="CRUZ CECILIA"/>
    <s v="NONE "/>
    <s v="CAMACHO CASTILLO"/>
    <s v="NOAP"/>
    <d v="1961-08-04T00:00:00"/>
    <n v="6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5T00:00:00"/>
    <n v="18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673"/>
    <s v="CC59661673"/>
    <s v="EDNA CONSUELO"/>
    <s v="NONE "/>
    <s v="TORRES RIVAS"/>
    <s v="NOAP"/>
    <d v="1956-08-28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4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07868"/>
    <s v="CC12907868"/>
    <s v="LUIS ENRIQUE"/>
    <s v="NONE "/>
    <s v="RODRIGUEZ ANGULO"/>
    <s v="NOAP"/>
    <d v="1959-07-27T00:00:00"/>
    <n v="62"/>
    <n v="6"/>
    <s v="Persona mayor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800"/>
    <s v="CC59662800"/>
    <s v="DAISY PATRICIA"/>
    <s v="NONE "/>
    <s v="RINCON ANGULO"/>
    <s v="NOAP"/>
    <d v="1962-10-19T00:00:00"/>
    <n v="5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62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43093851"/>
    <s v="CC43093851"/>
    <s v="ADRIANA DEL SOCORRO"/>
    <s v="NONE "/>
    <s v="MUÑOZ ATEHORTUA"/>
    <s v="NOAP"/>
    <d v="1965-09-19T00:00:00"/>
    <n v="56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31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05972"/>
    <s v="CC12905972"/>
    <s v="CARLOS HUMBERTO"/>
    <s v="NONE "/>
    <s v="MEZA MEZA"/>
    <s v="NOAP"/>
    <d v="1956-04-15T00:00:00"/>
    <n v="65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4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545068"/>
    <s v="CC59545068"/>
    <s v="TERESA DE JESUS "/>
    <s v="NONE "/>
    <s v="MEZA QUIÑONES"/>
    <s v="NOAP"/>
    <d v="1964-06-17T00:00:00"/>
    <n v="57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1T00:00:00"/>
    <n v="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338"/>
    <s v="CC27499338"/>
    <s v="MARIA DEL ROSARIO"/>
    <s v="NONE "/>
    <s v="AYOVI DE MENDEZ"/>
    <s v="NOAP"/>
    <d v="1952-04-09T00:00:00"/>
    <n v="69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6T00:00:00"/>
    <n v="33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456"/>
    <s v="CC27502456"/>
    <s v="MARIA EUGENIA"/>
    <s v="NONE "/>
    <s v="ROA DE CRUZ"/>
    <s v="NOAP"/>
    <d v="1955-10-13T00:00:00"/>
    <n v="66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926"/>
    <s v="CC59663926"/>
    <s v="MARISOL"/>
    <s v="NONE "/>
    <s v="QUIÑONES VILLARREAL"/>
    <s v="NOAP"/>
    <d v="1965-03-21T00:00:00"/>
    <n v="56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16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911"/>
    <s v="CC59665911"/>
    <s v="RAQUEL"/>
    <s v="NONE "/>
    <s v="CUERO QUIÑONES"/>
    <s v="NOAP"/>
    <d v="1965-10-15T00:00:00"/>
    <n v="56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82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5168"/>
    <s v="CC59675168"/>
    <s v="TANIA EREMA"/>
    <s v="NONE "/>
    <s v="CORTES MUÑOZ"/>
    <s v="NOAP"/>
    <d v="1977-09-11T00:00:00"/>
    <n v="4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18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087122893"/>
    <s v="CC1087122893"/>
    <s v="PATRICIA "/>
    <s v="NONE "/>
    <s v="TOLOZA OBANDO"/>
    <s v="NOAP"/>
    <d v="1988-09-14T00:00:00"/>
    <n v="33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13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952"/>
    <s v="CC59669952"/>
    <s v="CLAUDIA PATRICIA"/>
    <s v="NONE "/>
    <s v="ARROYO MONTAÑO"/>
    <s v="NOAP"/>
    <d v="1973-02-22T00:00:00"/>
    <n v="4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98432258"/>
    <s v="CC98432258"/>
    <s v="VICTOR LEONARDO"/>
    <s v="NONE "/>
    <s v="ARIZALA CABEZAS"/>
    <s v="NOAP"/>
    <d v="1965-04-22T00:00:00"/>
    <n v="56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12908112"/>
    <s v="CC12908112"/>
    <s v="JUAN SALOMON"/>
    <s v="NONE "/>
    <s v="BATIOJA AGUIRRE"/>
    <s v="NOAP"/>
    <d v="1952-02-28T00:00:00"/>
    <n v="69"/>
    <n v="6"/>
    <s v="Persona mayor"/>
    <s v="Ninguno"/>
    <s v="Ninguno"/>
    <s v="Ninguno"/>
    <s v="Estudios Universitarios"/>
    <s v="Cotizante Pensionad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9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116"/>
    <s v="CC59663116"/>
    <s v="FANNY LUZ"/>
    <s v="NONE "/>
    <s v="MONTAÑO MADRID"/>
    <s v="NOAP"/>
    <d v="1960-03-21T00:00:00"/>
    <n v="61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Medicamento"/>
    <n v="1"/>
    <s v="19934690-01"/>
    <s v="CALCITRIOL 0.25 MCG CAPSULA BLANDA"/>
    <d v="2022-02-01T00:00:00"/>
    <n v="56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8082"/>
    <s v="CC59668082"/>
    <s v="MARIA JOSEFA"/>
    <s v="NONE "/>
    <s v="PRECIADO"/>
    <s v="NOAP"/>
    <d v="1969-05-19T00:00:00"/>
    <n v="52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36296-08"/>
    <s v="ACIDO ACETILSALICILICO 100 MG"/>
    <d v="2022-02-17T00:00:00"/>
    <n v="48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7506"/>
    <s v="CC59677506"/>
    <s v="MARIA LILIA"/>
    <s v="NONE "/>
    <s v="ROGALLEGO TENORIO"/>
    <s v="NOAP"/>
    <d v="1978-10-03T00:00:00"/>
    <n v="43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55895-06"/>
    <s v="AMLODIPINO TABLETAS 5 MG"/>
    <d v="2022-02-17T00:00:00"/>
    <n v="47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45731"/>
    <s v="CC5945731"/>
    <s v="RUBEN ALIRIO"/>
    <s v="NONE "/>
    <s v="GUERRA CARRILLO"/>
    <s v="NOAP"/>
    <d v="1953-03-31T00:00:00"/>
    <n v="68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81202"/>
    <s v="ECOCARDIOGRAMA TRANSTORACICO"/>
    <d v="2022-02-08T00:00:00"/>
    <n v="4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8383"/>
    <s v="CC59668383"/>
    <s v="ISMENIA NANCY"/>
    <s v="NONE "/>
    <s v="BANGUERA MARTINEZ"/>
    <s v="NOAP"/>
    <d v="1970-02-01T00:00:00"/>
    <n v="51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6575"/>
    <s v="CC12916575"/>
    <s v="ANGEL "/>
    <s v="NONE "/>
    <s v="ARROYO PRADO"/>
    <s v="NOAP"/>
    <d v="1967-10-20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07T00:00:00"/>
    <n v="4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420"/>
    <s v="CC59662420"/>
    <s v="STELLA ROCIO"/>
    <s v="NONE "/>
    <s v="RAMIREZ VILLEGAS"/>
    <s v="NOAP"/>
    <d v="1962-10-14T00:00:00"/>
    <n v="59"/>
    <n v="5"/>
    <s v="Adultez"/>
    <s v="Ninguno"/>
    <s v="Desplazamiento"/>
    <s v="Amenaza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20005109-07"/>
    <s v="CARVEDILOL 12.5 MG TABLETAS"/>
    <d v="2022-02-21T00:00:00"/>
    <n v="4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98429515"/>
    <s v="CC98429515"/>
    <s v="ROBERTO"/>
    <s v="NONE "/>
    <s v="VALLECILLA TORRES"/>
    <s v="NOAP"/>
    <d v="1976-09-26T00:00:00"/>
    <n v="45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40113-27"/>
    <s v="ENALAPRIL 5MG"/>
    <d v="2022-02-21T00:00:00"/>
    <n v="9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5516"/>
    <s v="CC12915516"/>
    <s v="OSCAR IVAN"/>
    <s v="NONE "/>
    <s v="PAZ GARCIA"/>
    <s v="NOAP"/>
    <d v="1967-10-02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Medicamento"/>
    <n v="1"/>
    <s v="20085383-15"/>
    <s v="ATORVASTATINATABLETASRECUBIERTASPOR 40 MG"/>
    <d v="2022-02-21T00:00:00"/>
    <n v="140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3817"/>
    <s v="CC12913817"/>
    <s v="MANUEL ENRIQUE"/>
    <s v="NONE "/>
    <s v="PAYAN QUIÑONES"/>
    <s v="NOAP"/>
    <d v="1965-12-01T00:00:00"/>
    <n v="56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62988"/>
    <s v="CC12962988"/>
    <s v="EMILIO "/>
    <s v="NONE "/>
    <s v="TORRES QUINTERO"/>
    <s v="NOAP"/>
    <d v="1956-11-14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2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1416"/>
    <s v="CC12911416"/>
    <s v="HECTOR  "/>
    <s v="NONE "/>
    <s v="ANGULO ESTRADA"/>
    <s v="NOAP"/>
    <d v="1963-08-23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Medicamento"/>
    <n v="1"/>
    <s v="20080792-20"/>
    <s v="SULFATO FERROSO 300 MG TABLETAS RECUBIERTAS"/>
    <d v="2022-02-14T00:00:00"/>
    <n v="3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094"/>
    <s v="CC59660094"/>
    <s v="MARIA GLADYS"/>
    <s v="NONE "/>
    <s v="CUERO CASTILLO"/>
    <s v="NOAP"/>
    <d v="1955-10-28T00:00:00"/>
    <n v="66"/>
    <n v="6"/>
    <s v="Persona mayor"/>
    <s v="Ninguno"/>
    <s v="Desplazamiento"/>
    <s v="Amenaza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0325"/>
    <s v="CC12910325"/>
    <s v="HAROLD JESUS"/>
    <s v="NONE "/>
    <s v="CASTILLO ANGULO"/>
    <s v="NOAP"/>
    <d v="1961-09-11T00:00:00"/>
    <n v="6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5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12916303"/>
    <s v="CC12916303"/>
    <s v="EDER ETIEL"/>
    <s v="NONE "/>
    <s v="CORTES SALAZAR"/>
    <s v="NOAP"/>
    <d v="1965-03-20T00:00:00"/>
    <n v="56"/>
    <n v="5"/>
    <s v="Adultez"/>
    <s v="Ninguno"/>
    <s v="Ninguno"/>
    <s v="Ninguno"/>
    <s v="Estudios Universitarios"/>
    <s v="Sustituto Pensional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1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41797435"/>
    <s v="CC41797435"/>
    <s v="MARIA GLORIA"/>
    <s v="NONE "/>
    <s v="HINESTROZA"/>
    <s v="NOAP"/>
    <d v="1953-02-20T00:00:00"/>
    <n v="68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3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3845"/>
    <s v="CC27123845"/>
    <s v="DOLORES VISITACIÓN"/>
    <s v="NONE "/>
    <s v="CASTILLO CORTES"/>
    <s v="NOAP"/>
    <d v="1964-01-20T00:00:00"/>
    <n v="57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6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355874"/>
    <s v="CC5355874"/>
    <s v="FRANCO CESAR "/>
    <s v="NONE "/>
    <s v="ORTIZ GUERRA"/>
    <s v="NOAP"/>
    <d v="1937-10-16T00:00:00"/>
    <n v="84"/>
    <n v="6"/>
    <s v="Persona mayor"/>
    <s v="Ninguno"/>
    <s v="Desplazamiento"/>
    <s v="Perdida de Bienes Muebles o Inmuebles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5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358715"/>
    <s v="CC5358715"/>
    <s v="ORLANDO"/>
    <s v="NONE "/>
    <s v="CAICEDO HURTADO"/>
    <s v="NOAP"/>
    <d v="1958-06-08T00:00:00"/>
    <n v="63"/>
    <n v="6"/>
    <s v="Persona mayor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5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6662"/>
    <s v="CC59666662"/>
    <s v="MIRLAN CERNELIA"/>
    <s v="NONE "/>
    <s v="ALEGRIA GONGORA"/>
    <s v="NOAP"/>
    <d v="1966-09-11T00:00:00"/>
    <n v="55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3396"/>
    <s v="CC59673396"/>
    <s v="TRISIS MERCEDES"/>
    <s v="NONE "/>
    <s v="BECERRA CAICEDO"/>
    <s v="NOAP"/>
    <d v="1975-08-15T00:00:00"/>
    <n v="46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366031"/>
    <s v="CC27366031"/>
    <s v="MARIELA "/>
    <s v="NONE "/>
    <s v="CASTILLO"/>
    <s v="NOAP"/>
    <d v="1967-11-09T00:00:00"/>
    <n v="54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27365540"/>
    <s v="CC27365540"/>
    <s v="ELSY MARIA"/>
    <s v="NONE "/>
    <s v="RENGIFO GUZMAN"/>
    <s v="NOAP"/>
    <d v="1954-04-12T00:00:00"/>
    <n v="67"/>
    <n v="6"/>
    <s v="Persona mayor"/>
    <s v="Ninguno"/>
    <s v="Ninguno"/>
    <s v="Ninguno"/>
    <s v="Estudios Universitarios"/>
    <s v="Cotizante Pensionado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7T00:00:00"/>
    <n v="26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219672"/>
    <s v="CC5219672"/>
    <s v="HILADELFO MESIAS"/>
    <s v="NONE "/>
    <s v="ANGULO ORTIZ"/>
    <s v="NOAP"/>
    <d v="1952-07-31T00:00:00"/>
    <n v="69"/>
    <n v="6"/>
    <s v="Persona mayor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087796615"/>
    <s v="CC1087796615"/>
    <s v="EDUARDO GEORGINTO"/>
    <s v="NONE "/>
    <s v="GONZALES CABEZAS"/>
    <s v="NOAP"/>
    <d v="1958-10-13T00:00:00"/>
    <n v="63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801"/>
    <s v="CC59660801"/>
    <s v="FLOR ESMERALDA"/>
    <s v="NONE "/>
    <s v="PRECIADO QUIÑONES"/>
    <s v="NOAP"/>
    <d v="1960-08-05T00:00:00"/>
    <n v="61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3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31172095"/>
    <s v="CC31172095"/>
    <s v="SILIA ELISA"/>
    <s v="NONE "/>
    <s v="PASQUEL CABEZAS"/>
    <s v="NOAP"/>
    <d v="1966-05-16T00:00:00"/>
    <n v="55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70501"/>
    <s v="CC59670501"/>
    <s v="ANGELICA"/>
    <s v="NONE "/>
    <s v="PERLAZA VENTE"/>
    <s v="NOAP"/>
    <d v="1971-02-09T00:00:00"/>
    <n v="50"/>
    <n v="5"/>
    <s v="Adultez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Medicamento"/>
    <n v="1"/>
    <s v="19995299-07"/>
    <s v="CLONIDINA TABLETAS POR 0.150 MG."/>
    <d v="2022-02-17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1399"/>
    <s v="CC12911399"/>
    <s v="JUAN PABLO"/>
    <s v="NONE "/>
    <s v="ATEHORTUA AGUIÑO"/>
    <s v="NOAP"/>
    <d v="1963-04-14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2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1087107456"/>
    <s v="CC1087107456"/>
    <s v="NUVIA ZAMIRA"/>
    <s v="NONE "/>
    <s v="ANGULO BETANCOURTH"/>
    <s v="NOAP"/>
    <d v="2004-04-22T00:00:00"/>
    <n v="17"/>
    <n v="3"/>
    <s v="Adolescencia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Medicamento"/>
    <n v="1"/>
    <s v="20123643-17"/>
    <s v="LOSARTAN POTASICO 100 MG TABLETAS"/>
    <d v="2022-02-04T00:00:00"/>
    <n v="32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77843"/>
    <s v="CC12977843"/>
    <s v="ARBEY"/>
    <s v="NONE "/>
    <s v="RUIZ  "/>
    <s v="NOAP"/>
    <d v="1963-01-16T00:00:00"/>
    <n v="58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n v="1904902"/>
    <s v="HORMONA ESTIMULANTE DEL TIROIDES"/>
    <d v="2022-02-04T00:00:00"/>
    <n v="6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946"/>
    <s v="CC59665946"/>
    <s v="AURA SANDRA"/>
    <s v="NONE "/>
    <s v="GONZALEZ CAICEDO"/>
    <s v="NOAP"/>
    <d v="1966-12-28T00:00:00"/>
    <n v="54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n v="1904921"/>
    <s v="TIROXINA LIBRE"/>
    <d v="2022-02-04T00:00:00"/>
    <n v="1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80321"/>
    <s v="CC59680321"/>
    <s v="ELIZABETH"/>
    <s v="NONE "/>
    <s v="CAMPO PALACIOS"/>
    <s v="NOAP"/>
    <d v="1981-11-07T00:00:00"/>
    <n v="40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4T00:00:00"/>
    <n v="11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7100"/>
    <s v="CC27497100"/>
    <s v="JULIA TRIFONIA"/>
    <s v="NONE "/>
    <s v="TENORIO"/>
    <s v="NOAP"/>
    <d v="1945-01-31T00:00:00"/>
    <n v="76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403"/>
    <s v="CC59660403"/>
    <s v="MARTHA HELEN "/>
    <s v="NONE "/>
    <s v="CRUEL ANGULO"/>
    <s v="NOAP"/>
    <d v="1959-08-21T00:00:00"/>
    <n v="62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42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372445"/>
    <s v="CC31372445"/>
    <s v="LADY MIMY"/>
    <s v="NONE "/>
    <s v="QUIÑONES SOLIS"/>
    <s v="NOAP"/>
    <d v="1952-12-31T00:00:00"/>
    <n v="68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500955"/>
    <s v="CC27500955"/>
    <s v="NANCY LUISA"/>
    <s v="NONE "/>
    <s v="CASTILLO TORRES"/>
    <s v="NOAP"/>
    <d v="1951-08-22T00:00:00"/>
    <n v="70"/>
    <n v="6"/>
    <s v="Persona mayor"/>
    <s v="Ninguno"/>
    <s v="Desplazamiento"/>
    <s v="Perdida de Bienes Muebles o Inmuebles"/>
    <s v="Estudios Universitarios"/>
    <s v="Beneficiario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Medicamento"/>
    <n v="1"/>
    <s v="20044615-04"/>
    <s v="OROCALÂ® D TABLETAS"/>
    <d v="2022-02-22T00:00:00"/>
    <n v="7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1049"/>
    <s v="CC27491049"/>
    <s v="DELIS DALILA"/>
    <s v="NONE "/>
    <s v="ARIZALA HURTADO"/>
    <s v="NOAP"/>
    <d v="1935-02-24T00:00:00"/>
    <n v="86"/>
    <n v="6"/>
    <s v="Persona mayor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35662-18"/>
    <s v="ACIDO FOLICO TABLETAS 1 MG."/>
    <d v="2022-02-08T00:00:00"/>
    <n v="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1641317"/>
    <s v="CC51641317"/>
    <s v="EVERGITA"/>
    <s v="NONE "/>
    <s v="CASTILLO RODRIGUEZ"/>
    <s v="NOAP"/>
    <d v="1960-03-09T00:00:00"/>
    <n v="61"/>
    <n v="6"/>
    <s v="Persona mayor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6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2319"/>
    <s v="CC59672319"/>
    <s v="LUZ EMMA"/>
    <s v="NONE "/>
    <s v="OBANDO CABEZAS"/>
    <s v="NOAP"/>
    <d v="1973-03-11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7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9132"/>
    <s v="CC59669132"/>
    <s v="SANDRA MONICA"/>
    <s v="NONE "/>
    <s v="ORTIZ SOLIS"/>
    <s v="NOAP"/>
    <d v="1971-11-01T00:00:00"/>
    <n v="50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2T00:00:00"/>
    <n v="34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19396"/>
    <s v="CC27519396"/>
    <s v="AMALIA"/>
    <s v="NONE "/>
    <s v="ANGULO BLANDON"/>
    <s v="NOAP"/>
    <d v="1970-10-13T00:00:00"/>
    <n v="51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7T00:00:00"/>
    <n v="26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9255244"/>
    <s v="CC19255244"/>
    <s v="SIGIFREDO"/>
    <s v="NONE "/>
    <s v="CAICEDO PADILLA"/>
    <s v="NOAP"/>
    <d v="1954-04-28T00:00:00"/>
    <n v="67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1T00:00:00"/>
    <n v="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0790"/>
    <s v="CC27500790"/>
    <s v="ELENA INES"/>
    <s v="NONE "/>
    <s v="MONTAÑO"/>
    <s v="NOAP"/>
    <d v="1956-10-09T00:00:00"/>
    <n v="6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20085383-15"/>
    <s v="ATORVASTATINATABLETASRECUBIERTASPOR 40 MG"/>
    <d v="2022-02-02T00:00:00"/>
    <n v="72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357226"/>
    <s v="CC5357226"/>
    <s v="JULIO LEONIDAS"/>
    <s v="NONE "/>
    <s v="CORTEZ ORTIZ"/>
    <s v="NOAP"/>
    <d v="1934-05-22T00:00:00"/>
    <n v="87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5T00:00:00"/>
    <n v="29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8340"/>
    <s v="CC59668340"/>
    <s v="EMMA LEIDER"/>
    <s v="NONE "/>
    <s v="VALENCIA CASTAÑEDA"/>
    <s v="NOAP"/>
    <d v="1969-10-24T00:00:00"/>
    <n v="52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5T00:00:00"/>
    <n v="35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1496"/>
    <s v="CC12911496"/>
    <s v="GUSTAVO ANTONIO"/>
    <s v="NONE "/>
    <s v="QUIJANO AGUIRRE"/>
    <s v="NOAP"/>
    <d v="1961-09-22T00:00:00"/>
    <n v="60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8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Sustituto Pensional"/>
    <s v="AC"/>
    <m/>
    <s v="CC"/>
    <n v="12918550"/>
    <s v="CC12918550"/>
    <s v="MARIO GERMAN"/>
    <s v="NONE "/>
    <s v="VELASQUEZ CORTES"/>
    <s v="NOAP"/>
    <d v="1970-12-04T00:00:00"/>
    <n v="51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4T00:00:00"/>
    <n v="7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Pensionado"/>
    <s v="AC"/>
    <m/>
    <s v="CC"/>
    <n v="27498109"/>
    <s v="CC27498109"/>
    <s v="ATALA ESTER"/>
    <s v="NONE "/>
    <s v="YANEZ MICOLTA"/>
    <s v="NOAP"/>
    <d v="1948-03-26T00:00:00"/>
    <n v="73"/>
    <n v="6"/>
    <s v="Persona mayor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7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6488"/>
    <s v="CC59666488"/>
    <s v="LIDIA PAULINA"/>
    <s v="NONE "/>
    <s v="GALLO CORNEJO"/>
    <s v="NOAP"/>
    <d v="1968-06-18T00:00:00"/>
    <n v="53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20011983-01"/>
    <s v="SALBUTAMOL 100MCG/DOSIS"/>
    <d v="2022-02-22T00:00:00"/>
    <n v="164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2748"/>
    <s v="CC12902748"/>
    <s v="GERARDO ESTEBAN"/>
    <s v="NONE "/>
    <s v="PRECIADO BATALLA"/>
    <s v="NOAP"/>
    <d v="1970-01-19T00:00:00"/>
    <n v="51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19935303-04"/>
    <s v="ACETAMINOFEN 500 MG"/>
    <d v="2022-02-22T00:00:00"/>
    <n v="4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1895425"/>
    <s v="CC31895425"/>
    <s v="ROSARIO TULIA"/>
    <s v="NONE "/>
    <s v="ESTUPIÑAN ESTACIO"/>
    <s v="NOAP"/>
    <d v="1962-10-07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9813-10"/>
    <s v="HIDROCLOROTIAZIDA 25 MG TABLETAS"/>
    <d v="2022-02-22T00:00:00"/>
    <n v="120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1909"/>
    <s v="CC12911909"/>
    <s v="EVER AUGUSTO"/>
    <s v="NONE "/>
    <s v="AGUIÑO RAMIREZ"/>
    <s v="NOAP"/>
    <d v="1963-05-15T00:00:00"/>
    <n v="58"/>
    <n v="5"/>
    <s v="Adultez"/>
    <s v="Ninguno"/>
    <s v="Desplazamiento"/>
    <s v="Homicidio"/>
    <s v="Estudios Universitarios"/>
    <s v="Beneficiario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7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2377"/>
    <s v="CC27502377"/>
    <s v="ANA LIGIA"/>
    <s v="NONE "/>
    <s v="ROSERO CHAVEZ"/>
    <s v="NOAP"/>
    <d v="1956-09-11T00:00:00"/>
    <n v="65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3T00:00:00"/>
    <n v="98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6858"/>
    <s v="CC12916858"/>
    <s v="OVERMAN"/>
    <s v="NONE "/>
    <s v="ESTACIO ORTIZ"/>
    <s v="NOAP"/>
    <d v="1965-03-06T00:00:00"/>
    <n v="56"/>
    <n v="5"/>
    <s v="Adultez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128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7536"/>
    <s v="CC12907536"/>
    <s v="JOSE HERMINIO"/>
    <s v="NONE "/>
    <s v="RENDON RAMOS"/>
    <s v="NOAP"/>
    <d v="1954-03-19T00:00:00"/>
    <n v="67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42545-01"/>
    <s v="CALCITRIOL 0.5 MCG"/>
    <d v="2022-02-01T00:00:00"/>
    <n v="246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087209090"/>
    <s v="CC1087209090"/>
    <s v="LISETH FERNANDA"/>
    <s v="NONE "/>
    <s v="REYES SOLIS"/>
    <s v="NOAP"/>
    <d v="1997-09-15T00:00:00"/>
    <n v="24"/>
    <n v="4"/>
    <s v="Juventud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8T00:00:00"/>
    <n v="16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326"/>
    <s v="CC59663326"/>
    <s v="MARIA SONIA"/>
    <s v="NONE "/>
    <s v="RIVERA QUIÑONES"/>
    <s v="NOAP"/>
    <d v="1960-04-01T00:00:00"/>
    <n v="61"/>
    <n v="6"/>
    <s v="Persona mayor"/>
    <s v="Ninguno"/>
    <s v="Desplazamiento"/>
    <s v="Homicidi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7T00:00:00"/>
    <n v="67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3268"/>
    <s v="CC59673268"/>
    <s v="LUZ ADRIANA"/>
    <s v="NONE "/>
    <s v="CORTES BARRERO"/>
    <s v="NOAP"/>
    <d v="1975-12-17T00:00:00"/>
    <n v="45"/>
    <n v="5"/>
    <s v="Adultez"/>
    <s v="Ninguno"/>
    <s v="Ninguno"/>
    <s v="Ninguno"/>
    <s v="Estudios Universitarios"/>
    <s v="Cotizante Pensionado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89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1225"/>
    <s v="CC59671225"/>
    <s v="DIRIS ISABEL"/>
    <s v="NONE "/>
    <s v="SILVA BLANDON"/>
    <s v="NOAP"/>
    <d v="1973-08-22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20085383-15"/>
    <s v="ATORVASTATINATABLETASRECUBIERTASPOR 40 MG"/>
    <d v="2022-02-23T00:00:00"/>
    <n v="11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4531806"/>
    <s v="CC34531806"/>
    <s v="GENARA "/>
    <s v="NONE "/>
    <s v="GARCIA BARRERO"/>
    <s v="NOAP"/>
    <d v="1954-09-12T00:00:00"/>
    <n v="67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55895-06"/>
    <s v="AMLODIPINO TABLETAS 5 MG"/>
    <d v="2022-02-23T00:00:00"/>
    <n v="150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816324"/>
    <s v="CC1816324"/>
    <s v="TOMAS"/>
    <s v="NONE "/>
    <s v="RODRIGUEZ MACUACE"/>
    <s v="NOAP"/>
    <d v="1928-12-24T00:00:00"/>
    <n v="92"/>
    <n v="6"/>
    <s v="Persona mayor"/>
    <s v="Ninguno"/>
    <s v="Ninguno"/>
    <s v="Ninguno"/>
    <s v="Estudios Universitarios"/>
    <s v="Beneficiario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19976470-03"/>
    <s v="METOPROLOL 50 MG TABLETAS"/>
    <d v="2022-02-23T00:00:00"/>
    <n v="106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1002"/>
    <s v="CC59661002"/>
    <s v="LUCY OLEISA"/>
    <s v="NONE "/>
    <s v="ARIZALA MORENO"/>
    <s v="NOAP"/>
    <d v="1953-12-12T00:00:00"/>
    <n v="67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Medicamento"/>
    <n v="1"/>
    <s v="20085383-15"/>
    <s v="ATORVASTATINATABLETASRECUBIERTASPOR 40 MG"/>
    <d v="2022-02-04T00:00:00"/>
    <n v="180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788"/>
    <s v="CC59663788"/>
    <s v="MYRIAN CELIA"/>
    <s v="NONE "/>
    <s v="PRECIADO GODOY"/>
    <s v="NOAP"/>
    <d v="1962-09-15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23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570"/>
    <s v="CC59665570"/>
    <s v="JUANA MARIA"/>
    <s v="NONE "/>
    <s v="ALEGRIA SINISTERRA"/>
    <s v="NOAP"/>
    <d v="1964-08-08T00:00:00"/>
    <n v="57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30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6917"/>
    <s v="CC59666917"/>
    <s v="ROSA ELVIRA"/>
    <s v="NONE "/>
    <s v="TENORIO ARROYO"/>
    <s v="NOAP"/>
    <d v="1967-01-25T00:00:00"/>
    <n v="54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9T00:00:00"/>
    <n v="84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037"/>
    <s v="CC59660037"/>
    <s v="GENERA IRENE"/>
    <s v="NONE "/>
    <s v="ARBOLEDA CASTILLO"/>
    <s v="NOAP"/>
    <d v="1958-03-02T00:00:00"/>
    <n v="63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2T00:00:00"/>
    <n v="1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1512"/>
    <s v="CC59671512"/>
    <s v="MARIA PRESENTACIÓN "/>
    <s v="NONE "/>
    <s v="QUIÑONES"/>
    <s v="NOAP"/>
    <d v="1973-11-11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890366"/>
    <s v="CONSULTA DE CONTROL O DE SEGUIMIENTO POR ESPECIALISTA EN MEDICINA INTERNA"/>
    <d v="2022-02-03T00:00:00"/>
    <n v="1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80602"/>
    <s v="CC59680602"/>
    <s v="MARTHA LUCIA"/>
    <s v="NONE "/>
    <s v="SOLARTE RUALES"/>
    <s v="NOAP"/>
    <d v="1982-02-05T00:00:00"/>
    <n v="39"/>
    <n v="5"/>
    <s v="Adultez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9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6402"/>
    <s v="CC59666402"/>
    <s v="VENUS DEL PILAR"/>
    <s v="NONE "/>
    <s v="GARCES CASTILLO"/>
    <s v="NOAP"/>
    <d v="1969-01-23T00:00:00"/>
    <n v="52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25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9273"/>
    <s v="CC59679273"/>
    <s v="NILSY ALEXANDRA"/>
    <s v="NONE "/>
    <s v="CASTILLO PORTOCARRERO"/>
    <s v="NOAP"/>
    <d v="1978-05-31T00:00:00"/>
    <n v="43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4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1234"/>
    <s v="CC59671234"/>
    <s v="JAIDIVER"/>
    <s v="NONE "/>
    <s v="TORRES ANGULO"/>
    <s v="NOAP"/>
    <d v="1973-05-08T00:00:00"/>
    <n v="4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38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331"/>
    <s v="CC59664331"/>
    <s v="RUBY DINEY"/>
    <s v="NONE "/>
    <s v="CARRERO QUIÑONES"/>
    <s v="NOAP"/>
    <d v="1965-10-23T00:00:00"/>
    <n v="56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1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189"/>
    <s v="CC27499189"/>
    <s v="LEIDI ESTELA MARIA"/>
    <s v="NONE "/>
    <s v="CASTILLO ESCOBAR"/>
    <s v="NOAP"/>
    <d v="1950-05-13T00:00:00"/>
    <n v="71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n v="1873411"/>
    <s v="RADIOGRAFIA DE CADERA O ARTICULACION COXO - FEMORAL ( AP - LATERAL )"/>
    <d v="2022-02-04T00:00:00"/>
    <n v="23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3057669"/>
    <s v="CC13057669"/>
    <s v="GERARDO  "/>
    <s v="NONE "/>
    <s v="ESCOBAR TENORIO"/>
    <s v="NOAP"/>
    <d v="1974-05-19T00:00:00"/>
    <n v="47"/>
    <n v="5"/>
    <s v="Adultez"/>
    <s v="Ninguno"/>
    <s v="Desplazamiento"/>
    <s v="Homicidi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56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508852"/>
    <s v="CC27508852"/>
    <s v="SANDRA ZORAIDA"/>
    <s v="NONE "/>
    <s v="RAMOS JIMENEZ"/>
    <s v="NOAP"/>
    <d v="1970-02-26T00:00:00"/>
    <n v="51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0T00:00:00"/>
    <n v="158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87430731"/>
    <s v="CC87430731"/>
    <s v="MARCO VIDAL"/>
    <s v="NONE "/>
    <s v="QUIÑONES CABEZAS"/>
    <s v="NOAP"/>
    <d v="1961-10-06T00:00:00"/>
    <n v="6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79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289792"/>
    <s v="CC5289792"/>
    <s v="JOSE ELOY"/>
    <s v="NONE "/>
    <s v="ARIZALA QUIÑONES"/>
    <s v="NOAP"/>
    <d v="1960-12-31T00:00:00"/>
    <n v="6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91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8022"/>
    <s v="CC59678022"/>
    <s v="SANDRA YOLENA"/>
    <s v="NONE "/>
    <s v="QUIÑONES MARQUINEZ"/>
    <s v="NOAP"/>
    <d v="1980-05-28T00:00:00"/>
    <n v="41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1"/>
    <s v="NARIÑO"/>
    <x v="11"/>
    <x v="11"/>
    <x v="11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1T00:00:00"/>
    <n v="28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5873"/>
    <s v="CC59665873"/>
    <s v="LUCIA EDELMIRA"/>
    <s v="NONE "/>
    <s v="CORDOBA SALCEDO"/>
    <s v="NOAP"/>
    <d v="1965-12-13T00:00:00"/>
    <n v="55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6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941"/>
    <s v="CC59662941"/>
    <s v="ENIS BOLIVIA"/>
    <s v="NONE "/>
    <s v="CORREA CASTAÑEDA"/>
    <s v="NOAP"/>
    <d v="1963-03-23T00:00:00"/>
    <n v="58"/>
    <n v="5"/>
    <s v="Adultez"/>
    <s v="Ninguno"/>
    <s v="Desplazamiento"/>
    <s v="Amenaza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4T00:00:00"/>
    <n v="36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644"/>
    <s v="CC59662644"/>
    <s v="GLADYS ALICIA"/>
    <s v="NONE "/>
    <s v="TENORIO"/>
    <s v="NOAP"/>
    <d v="1961-11-18T00:00:00"/>
    <n v="60"/>
    <n v="6"/>
    <s v="Persona mayor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Q0001281"/>
    <s v="PAQUETE HIPERTENSION ARTERIAL SIN O CON ENFERMEDAD RENAL CRONICA ESTADIOS 1 - 2 - IPS PRIMARIA"/>
    <d v="2022-02-25T00:00:00"/>
    <n v="44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2865"/>
    <s v="CC59662865"/>
    <s v="NERIS ISABEL"/>
    <s v="NONE "/>
    <s v="CASTILLO CABEZAS"/>
    <s v="NOAP"/>
    <d v="1962-12-20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5"/>
    <s v="NARIÑO"/>
    <x v="15"/>
    <x v="15"/>
    <x v="15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30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8141"/>
    <s v="CC12918141"/>
    <s v="PEDRO NEL"/>
    <s v="NONE "/>
    <s v="VILLARREAL BANGUERA"/>
    <s v="NOAP"/>
    <d v="1967-12-02T00:00:00"/>
    <n v="54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6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02365"/>
    <s v="CC12902365"/>
    <s v="NUREDINE"/>
    <s v="NONE "/>
    <s v="CASTILLO ARBOLEDA"/>
    <s v="NOAP"/>
    <d v="1947-01-03T00:00:00"/>
    <n v="74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2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6358"/>
    <s v="CC12906358"/>
    <s v="NILO ANDRES"/>
    <s v="NONE "/>
    <s v="DEL CASTILLO MINOTA"/>
    <s v="NOAP"/>
    <d v="1957-09-26T00:00:00"/>
    <n v="64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4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384"/>
    <s v="CC59660384"/>
    <s v="ANA SOFIA"/>
    <s v="NONE "/>
    <s v="GARCIA CORTES"/>
    <s v="NOAP"/>
    <d v="1959-12-11T00:00:00"/>
    <n v="61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302"/>
    <s v="CC59660302"/>
    <s v="LOLAY ALICIA"/>
    <s v="NONE "/>
    <s v="MENDOZA QUIÑONES"/>
    <s v="NOAP"/>
    <d v="1956-12-06T00:00:00"/>
    <n v="65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9"/>
    <s v="NARIÑO"/>
    <x v="9"/>
    <x v="9"/>
    <x v="9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8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7793"/>
    <s v="CC59677793"/>
    <s v="DENIS DEYANIRE"/>
    <s v="NONE "/>
    <s v="RINCON CASTILLO"/>
    <s v="NOAP"/>
    <d v="1978-09-03T00:00:00"/>
    <n v="43"/>
    <n v="5"/>
    <s v="Adultez"/>
    <s v="Ninguno"/>
    <s v="Desplazamiento"/>
    <s v="Acto terrorista / Atentados / Combates / Enfrentamientos / Hostigamientos"/>
    <s v="Estudios Universitarios"/>
    <s v="Cotizante docente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Insumo"/>
    <n v="1"/>
    <n v="0"/>
    <s v="DURAPREP SOLUCION PARA LAVADO PREQUIRURGICO"/>
    <d v="2022-02-28T00:00:00"/>
    <n v="126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7332"/>
    <s v="CC27497332"/>
    <s v="FLORINDA INELDA"/>
    <s v="NONE "/>
    <s v="MARTINEZ PAI"/>
    <s v="NOAP"/>
    <d v="1944-10-06T00:00:00"/>
    <n v="77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86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0815"/>
    <s v="CC59660815"/>
    <s v="GLICERIA MARGOTH"/>
    <s v="NONE "/>
    <s v="ORTIZ BETANCOURTH"/>
    <s v="NOAP"/>
    <d v="1957-06-09T00:00:00"/>
    <n v="64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881332"/>
    <s v="ECOGRAFIA DE VIAS URINARIAS ( RIÃƒÂ‘ONES - VEJIGA Y PROSTATA TRANSABDOMINAL )"/>
    <d v="2022-02-22T00:00:00"/>
    <n v="1434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5436098"/>
    <s v="CC25436098"/>
    <s v="NANCY  "/>
    <s v="NONE "/>
    <s v="VALLECILLA MONTAÑO"/>
    <s v="NOAP"/>
    <d v="1965-12-08T00:00:00"/>
    <n v="56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13"/>
    <s v="NARIÑO"/>
    <x v="13"/>
    <x v="13"/>
    <x v="13"/>
    <m/>
    <m/>
    <m/>
    <m/>
    <s v="Hipertension esencial (primaria)"/>
    <s v="Procedimiento"/>
    <n v="1"/>
    <n v="1882222"/>
    <s v="ECOGRAFIA DOPPLER DE ARTERIAS RENALES"/>
    <d v="2022-02-22T00:00:00"/>
    <n v="36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72413"/>
    <s v="CC59672413"/>
    <s v="JULIA NATALIA"/>
    <s v="NONE "/>
    <s v="NOGUERA PRECIADO"/>
    <s v="NOAP"/>
    <d v="1975-01-08T00:00:00"/>
    <n v="46"/>
    <n v="5"/>
    <s v="Adultez"/>
    <s v="Ninguno"/>
    <s v="Desplazamiento"/>
    <s v="Homicidi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9T00:00:00"/>
    <n v="36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506"/>
    <s v="CC59663506"/>
    <s v="LUCIA DEL CARMEN"/>
    <s v="NONE "/>
    <s v="CORTES PRECIADO"/>
    <s v="NOAP"/>
    <d v="1961-04-01T00:00:00"/>
    <n v="60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4"/>
    <s v="NARIÑO"/>
    <x v="14"/>
    <x v="14"/>
    <x v="14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40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3224"/>
    <s v="CC27123224"/>
    <s v="GLADYS LUCIA"/>
    <s v="NONE "/>
    <s v="CASTILLO QUIÑONES"/>
    <s v="NOAP"/>
    <d v="1958-09-28T00:00:00"/>
    <n v="63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07T00:00:00"/>
    <n v="57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5434505"/>
    <s v="CC25434505"/>
    <s v="OLGA"/>
    <s v="NONE "/>
    <s v="ZUÑIGA PINILLO"/>
    <s v="NOAP"/>
    <d v="1949-11-11T00:00:00"/>
    <n v="72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19936296-08"/>
    <s v="ACIDO ACETILSALICILICO 100 MG"/>
    <d v="2022-02-03T00:00:00"/>
    <n v="46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1947"/>
    <s v="CC59661947"/>
    <s v="MARIA LUISA"/>
    <s v="NONE "/>
    <s v="CALZADA QUIÑONES"/>
    <s v="NOAP"/>
    <d v="1958-06-21T00:00:00"/>
    <n v="63"/>
    <n v="6"/>
    <s v="Persona mayor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Medicamento"/>
    <n v="1"/>
    <s v="20085383-15"/>
    <s v="ATORVASTATINATABLETASRECUBIERTASPOR 40 MG"/>
    <d v="2022-02-03T00:00:00"/>
    <n v="522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281256"/>
    <s v="CC5281256"/>
    <s v="LUIS"/>
    <s v="GONZALO"/>
    <s v="SILVA  "/>
    <s v="DIAZ"/>
    <d v="1948-01-15T00:00:00"/>
    <n v="73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3113408727"/>
    <s v="Urbana"/>
    <m/>
    <x v="0"/>
    <x v="8"/>
    <s v="NARIÑO"/>
    <x v="8"/>
    <x v="8"/>
    <x v="8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4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3875"/>
    <s v="CC59663875"/>
    <s v="ROSA MARIA "/>
    <s v="NONE "/>
    <s v="VILLARREAL BANGUERA"/>
    <s v="NOAP"/>
    <d v="1963-07-01T00:00:00"/>
    <n v="58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8"/>
    <s v="NARIÑO"/>
    <x v="8"/>
    <x v="8"/>
    <x v="8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1577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1506"/>
    <s v="CC12911506"/>
    <s v="SEGUNDO FRANCISCO"/>
    <s v="NONE "/>
    <s v="CAICEDO ANGULO"/>
    <s v="NOAP"/>
    <d v="1962-11-29T00:00:00"/>
    <n v="59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28T00:00:00"/>
    <n v="152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79711978"/>
    <s v="CC79711978"/>
    <s v="WALTER JUNIOR"/>
    <s v="NONE "/>
    <s v="SEGURA DAJOME"/>
    <s v="NOAP"/>
    <d v="1975-01-01T00:00:00"/>
    <n v="46"/>
    <n v="5"/>
    <s v="Adultez"/>
    <s v="Ninguno"/>
    <s v="Desplazamiento"/>
    <s v="Desaparición forzada"/>
    <s v="Estudios Universitarios"/>
    <s v="Beneficiario"/>
    <m/>
    <s v="Co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8T00:00:00"/>
    <n v="199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356852"/>
    <s v="CC27356852"/>
    <s v="ALBA MARINA"/>
    <s v="NONE "/>
    <s v="AGUDELO VIUDA DE YEPEZ"/>
    <s v="NOAP"/>
    <d v="1939-03-04T00:00:00"/>
    <n v="82"/>
    <n v="6"/>
    <s v="Persona mayor"/>
    <s v="Ninguno"/>
    <s v="Desplazamiento"/>
    <s v="Amenaza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8T00:00:00"/>
    <n v="162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4105"/>
    <s v="CC59664105"/>
    <s v="MARIA EDILTRUDIS"/>
    <s v="NONE "/>
    <s v="JACOME"/>
    <s v="NOAP"/>
    <d v="1965-06-23T00:00:00"/>
    <n v="56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03895"/>
    <s v="CREATININA EN SUERO U OTROS FLUIDOS"/>
    <d v="2022-02-04T00:00:00"/>
    <n v="1353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04925"/>
    <s v="CC12904925"/>
    <s v="JAIRO ROGELIO"/>
    <s v="NONE "/>
    <s v="REINEL CORTES"/>
    <s v="NOAP"/>
    <d v="1953-04-15T00:00:00"/>
    <n v="68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03818"/>
    <s v="COLESTEROL TOTAL"/>
    <d v="2022-02-04T00:00:00"/>
    <n v="117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7454"/>
    <s v="CC59667454"/>
    <s v="DIANA MARIA"/>
    <s v="NONE "/>
    <s v="ANDRADE  "/>
    <s v="NOAP"/>
    <d v="1968-01-05T00:00:00"/>
    <n v="53"/>
    <n v="5"/>
    <s v="Adultez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03817"/>
    <s v="COLESTEROL DE BAJA DENSIDAD [LDL] AUTOMATIZADO"/>
    <d v="2022-02-04T00:00:00"/>
    <n v="117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12911961"/>
    <s v="CC12911961"/>
    <s v="JOSE GENRY"/>
    <s v="NONE "/>
    <s v="ORTIZ MEZA"/>
    <s v="NOAP"/>
    <d v="1964-05-13T00:00:00"/>
    <n v="57"/>
    <n v="5"/>
    <s v="Adultez"/>
    <s v="Ninguno"/>
    <s v="Ninguno"/>
    <s v="Ningun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02213"/>
    <s v="HEMOGLOBINA"/>
    <d v="2022-02-04T00:00:00"/>
    <n v="104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8965"/>
    <s v="CC27498965"/>
    <s v="MIRSA DORILA"/>
    <s v="NONE "/>
    <s v="ROSERO  "/>
    <s v="NOAP"/>
    <d v="1948-12-25T00:00:00"/>
    <n v="72"/>
    <n v="6"/>
    <s v="Persona mayor"/>
    <s v="Ninguno"/>
    <s v="Ninguno"/>
    <s v="Ningun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03841"/>
    <s v="GLUCOSA EN SUERO U OTRO FLUIDO DIFERENTE A ORINA"/>
    <d v="2022-02-04T00:00:00"/>
    <n v="49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27496977"/>
    <s v="CC27496977"/>
    <s v="AYDA AURORA"/>
    <s v="NONE "/>
    <s v="QUIÑONES DE QUINTERO"/>
    <s v="NOAP"/>
    <d v="1943-01-10T00:00:00"/>
    <n v="78"/>
    <n v="6"/>
    <s v="Persona mayor"/>
    <s v="Ninguno"/>
    <s v="Desplazamiento"/>
    <s v="Desplazamiento forzado"/>
    <s v="Estudios Universitarios"/>
    <s v="Beneficiario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P0001554"/>
    <s v="COCIENTE DE ALBUMINURIA CREATINURIA"/>
    <d v="2022-02-04T00:00:00"/>
    <n v="41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98429796"/>
    <s v="CC98429796"/>
    <s v="CESAR MARINO"/>
    <s v="NONE "/>
    <s v="PULGARIN ORTIZ"/>
    <s v="NOAP"/>
    <d v="1977-08-14T00:00:00"/>
    <n v="44"/>
    <n v="5"/>
    <s v="Adultez"/>
    <s v="Ninguno"/>
    <s v="Desplazamiento"/>
    <s v="Desplazamiento forzad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03868"/>
    <s v="TRIGLICERIDOS"/>
    <d v="2022-02-04T00:00:00"/>
    <n v="45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66808478"/>
    <s v="CC66808478"/>
    <s v="ROSA ZELENY"/>
    <s v="NONE "/>
    <s v="PRECIADO SAYA"/>
    <s v="NOAP"/>
    <d v="1970-02-15T00:00:00"/>
    <n v="51"/>
    <n v="5"/>
    <s v="Adultez"/>
    <s v="Ninguno"/>
    <s v="Desplazamiento"/>
    <s v="Homicidio"/>
    <s v="Estudios Universitarios"/>
    <s v="Cotizante docente"/>
    <m/>
    <s v="Co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n v="1907106"/>
    <s v="UROANALISIS"/>
    <d v="2022-02-04T00:00:00"/>
    <n v="449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35898829"/>
    <s v="CC35898829"/>
    <s v="YENIFER"/>
    <s v="NONE "/>
    <s v="PALACIOS IBARGUEN"/>
    <s v="NOAP"/>
    <d v="1983-05-31T00:00:00"/>
    <n v="38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28T00:00:00"/>
    <n v="560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499165"/>
    <s v="CC27499165"/>
    <s v="GALDYS LORENZA"/>
    <s v="NONE "/>
    <s v="GARCIA CORTES"/>
    <s v="NOAP"/>
    <d v="1952-02-05T00:00:00"/>
    <n v="69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7"/>
    <s v="NARIÑO"/>
    <x v="7"/>
    <x v="7"/>
    <x v="7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18T00:00:00"/>
    <n v="43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10351"/>
    <s v="CC12910351"/>
    <s v="JAIRO  "/>
    <s v="NONE "/>
    <s v="ZUÑIGA SOL"/>
    <s v="NOAP"/>
    <d v="1962-07-02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Medicamento"/>
    <n v="1"/>
    <s v="35662-18"/>
    <s v="ACIDO FOLICO TABLETAS 1 MG."/>
    <d v="2022-02-08T00:00:00"/>
    <n v="75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Beneficiario"/>
    <s v="AC"/>
    <m/>
    <s v="CC"/>
    <n v="59660572"/>
    <s v="CC59660572"/>
    <s v="ORFELINA"/>
    <s v="NONE "/>
    <s v="BARREIRO"/>
    <s v="NOAP"/>
    <d v="1957-11-04T00:00:00"/>
    <n v="64"/>
    <n v="6"/>
    <s v="Persona mayor"/>
    <s v="Ninguno"/>
    <s v="Desplazamiento"/>
    <s v="Desplazamiento forzado"/>
    <s v="Estudios Universitarios"/>
    <s v="Beneficiario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Medicamento"/>
    <n v="1"/>
    <s v="19942545-01"/>
    <s v="CALCITRIOL 0.5 MCG"/>
    <d v="2022-02-08T00:00:00"/>
    <n v="205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12971213"/>
    <s v="CC12971213"/>
    <s v="JAIME IVAN "/>
    <s v="NONE "/>
    <s v="CASSETA MUÑOZ"/>
    <s v="NOAP"/>
    <d v="1960-05-22T00:00:00"/>
    <n v="61"/>
    <n v="6"/>
    <s v="Persona mayor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2"/>
    <s v="NARIÑO"/>
    <x v="12"/>
    <x v="12"/>
    <x v="12"/>
    <m/>
    <m/>
    <m/>
    <m/>
    <s v="Hipertension esencial (primaria)"/>
    <s v="Procedimiento"/>
    <n v="1"/>
    <s v="00Q0000773"/>
    <s v="PAQUETE HIPERTENSION ARTERIAL SIN O CON ENFERMEDAD RENAL CRONICA ESTADIOS 1 - 2 - IPS ESPECIALIZADA"/>
    <d v="2022-02-02T00:00:00"/>
    <n v="831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27124808"/>
    <s v="CC27124808"/>
    <s v="NELSY DAMARIS "/>
    <s v="NONE "/>
    <s v="RIVERA RODRIGUEZ"/>
    <s v="NOAP"/>
    <d v="1973-03-04T00:00:00"/>
    <n v="48"/>
    <n v="5"/>
    <s v="Adultez"/>
    <s v="Ninguno"/>
    <s v="Desplazamiento"/>
    <s v="Desplazamiento forzado"/>
    <s v="Estudios Universitarios"/>
    <s v="Cotizante docente"/>
    <m/>
    <s v="Sin discapacidad"/>
    <s v="Afrodescendiente"/>
    <s v="TUMACO"/>
    <m/>
    <n v="0"/>
    <s v="Urbana"/>
    <m/>
    <x v="0"/>
    <x v="10"/>
    <s v="NARIÑO"/>
    <x v="10"/>
    <x v="10"/>
    <x v="10"/>
    <m/>
    <m/>
    <m/>
    <m/>
    <s v="Hipertension esencial (primaria)"/>
    <s v="Procedimiento"/>
    <n v="1"/>
    <s v="00Q0000775"/>
    <s v="PAQUETE HIPERTENSION ARTERIAL MAS DIABETES MELLITUS EN RIESGO DE ERCÃ‚Â YÃ‚Â ENFERMEDAD RENAL CRONICA ESTADIOS 1 - 2 EN IPS ESPECIALIZADA"/>
    <d v="2022-02-28T00:00:00"/>
    <n v="586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588"/>
    <s v="CC59664588"/>
    <s v="ANA FRANCISCA "/>
    <s v="NONE "/>
    <s v="CUERO ANGULO "/>
    <s v="NOAP"/>
    <d v="1962-08-18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04T00:00:00"/>
    <n v="39800"/>
    <s v="Urgencias"/>
    <m/>
  </r>
  <r>
    <n v="2022"/>
    <d v="2021-10-31T00:00:00"/>
    <s v="Población con riesgo o alteraciones cardio – cerebro – vascular – metabólicas manifiestas"/>
    <s v="Crónicos"/>
    <s v="HTA"/>
    <s v="PASTO"/>
    <n v="52"/>
    <s v="52 - NARIÑO"/>
    <s v="52835"/>
    <s v="52835 - San Andres De Tumaco"/>
    <s v="1,63610339216144"/>
    <s v="-78,6139051370643"/>
    <s v="Cotizante docente"/>
    <s v="AC"/>
    <m/>
    <s v="CC"/>
    <n v="59664588"/>
    <s v="CC59664588"/>
    <s v="ANA FRANCISCA "/>
    <s v="NONE "/>
    <s v="CUERO ANGULO "/>
    <s v="NOAP"/>
    <d v="1962-08-18T00:00:00"/>
    <n v="59"/>
    <n v="5"/>
    <s v="Adultez"/>
    <s v="Ninguno"/>
    <s v="Ninguno"/>
    <s v="Ninguno"/>
    <s v="Estudios Universitarios"/>
    <s v="Cotizante docente"/>
    <m/>
    <s v="Sin discapacidad"/>
    <s v="Afrodescendiente"/>
    <s v="TUMACO"/>
    <m/>
    <n v="0"/>
    <s v="Urbana"/>
    <m/>
    <x v="0"/>
    <x v="16"/>
    <s v="NARIÑO"/>
    <x v="16"/>
    <x v="16"/>
    <x v="16"/>
    <m/>
    <m/>
    <m/>
    <m/>
    <s v="Hipertension esencial (primaria)"/>
    <s v="Procedimiento"/>
    <n v="1"/>
    <s v="00Q0000395"/>
    <s v="PAQUETE HIPERTENSION ARTERIAL Y/O  DIABETES MELLITUS CON ENFERMEDAD RENAL CRONICA ESTADIOS 3A - 3B - 4 Y 5 SIN DIALISIS"/>
    <d v="2022-02-11T00:00:00"/>
    <n v="26500"/>
    <s v="Urgencias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3:A20" firstHeaderRow="1" firstDataRow="1" firstDataCol="1"/>
  <pivotFields count="1">
    <pivotField axis="axisRow" compact="0" outline="0" showAll="0" defaultSubtotal="0">
      <items count="16">
        <item x="9"/>
        <item x="8"/>
        <item x="15"/>
        <item x="12"/>
        <item x="13"/>
        <item x="10"/>
        <item x="14"/>
        <item x="11"/>
        <item x="0"/>
        <item x="1"/>
        <item x="3"/>
        <item x="2"/>
        <item x="4"/>
        <item x="6"/>
        <item x="7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Dinámica1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3:D21" firstHeaderRow="1" firstDataRow="1" firstDataCol="4"/>
  <pivotFields count="58"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">
        <item x="0"/>
      </items>
    </pivotField>
    <pivotField axis="axisRow" compact="0" outline="0" showAll="0" defaultSubtotal="0">
      <items count="17">
        <item x="15"/>
        <item x="12"/>
        <item x="13"/>
        <item x="9"/>
        <item x="7"/>
        <item x="10"/>
        <item x="14"/>
        <item x="8"/>
        <item x="11"/>
        <item x="16"/>
        <item x="0"/>
        <item x="3"/>
        <item x="2"/>
        <item x="6"/>
        <item x="1"/>
        <item x="5"/>
        <item x="4"/>
      </items>
    </pivotField>
    <pivotField compact="0" outline="0" showAll="0" defaultSubtotal="0"/>
    <pivotField axis="axisRow" compact="0" outline="0" showAll="0" defaultSubtotal="0">
      <items count="17">
        <item x="7"/>
        <item x="15"/>
        <item x="12"/>
        <item x="13"/>
        <item x="9"/>
        <item x="10"/>
        <item x="8"/>
        <item x="14"/>
        <item x="11"/>
        <item x="16"/>
        <item x="0"/>
        <item x="3"/>
        <item x="2"/>
        <item x="6"/>
        <item x="1"/>
        <item x="5"/>
        <item x="4"/>
      </items>
    </pivotField>
    <pivotField axis="axisRow" compact="0" outline="0" showAll="0" defaultSubtotal="0">
      <items count="17">
        <item x="7"/>
        <item x="15"/>
        <item x="12"/>
        <item x="13"/>
        <item x="9"/>
        <item x="10"/>
        <item x="8"/>
        <item x="14"/>
        <item x="11"/>
        <item x="16"/>
        <item x="0"/>
        <item x="3"/>
        <item x="2"/>
        <item x="6"/>
        <item x="1"/>
        <item x="5"/>
        <item x="4"/>
      </items>
    </pivotField>
    <pivotField compact="0" outline="0" showAll="0" defaultSubtotal="0">
      <items count="17">
        <item x="15"/>
        <item x="12"/>
        <item x="13"/>
        <item x="9"/>
        <item x="0"/>
        <item x="3"/>
        <item x="7"/>
        <item x="2"/>
        <item x="6"/>
        <item x="10"/>
        <item x="11"/>
        <item x="14"/>
        <item x="8"/>
        <item x="1"/>
        <item x="16"/>
        <item x="5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6" outline="0" showAll="0" defaultSubtotal="0"/>
    <pivotField compact="0" outline="0" showAll="0" defaultSubtotal="0"/>
    <pivotField compact="0" outline="0" showAll="0" defaultSubtotal="0"/>
  </pivotFields>
  <rowFields count="4">
    <field x="39"/>
    <field x="42"/>
    <field x="43"/>
    <field x="40"/>
  </rowFields>
  <rowItems count="18">
    <i>
      <x/>
      <x/>
      <x/>
      <x v="4"/>
    </i>
    <i r="1">
      <x v="1"/>
      <x v="1"/>
      <x/>
    </i>
    <i r="1">
      <x v="2"/>
      <x v="2"/>
      <x v="1"/>
    </i>
    <i r="1">
      <x v="3"/>
      <x v="3"/>
      <x v="2"/>
    </i>
    <i r="1">
      <x v="4"/>
      <x v="4"/>
      <x v="3"/>
    </i>
    <i r="1">
      <x v="5"/>
      <x v="5"/>
      <x v="5"/>
    </i>
    <i r="1">
      <x v="6"/>
      <x v="6"/>
      <x v="7"/>
    </i>
    <i r="1">
      <x v="7"/>
      <x v="7"/>
      <x v="6"/>
    </i>
    <i r="1">
      <x v="8"/>
      <x v="8"/>
      <x v="8"/>
    </i>
    <i r="1">
      <x v="9"/>
      <x v="9"/>
      <x v="9"/>
    </i>
    <i r="1">
      <x v="10"/>
      <x v="10"/>
      <x v="10"/>
    </i>
    <i r="1">
      <x v="11"/>
      <x v="11"/>
      <x v="11"/>
    </i>
    <i r="1">
      <x v="12"/>
      <x v="12"/>
      <x v="12"/>
    </i>
    <i r="1">
      <x v="13"/>
      <x v="13"/>
      <x v="13"/>
    </i>
    <i r="1">
      <x v="14"/>
      <x v="14"/>
      <x v="14"/>
    </i>
    <i r="1">
      <x v="15"/>
      <x v="15"/>
      <x v="15"/>
    </i>
    <i r="1">
      <x v="16"/>
      <x v="16"/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20"/>
  <sheetViews>
    <sheetView workbookViewId="0">
      <selection activeCell="A30" sqref="A30"/>
    </sheetView>
  </sheetViews>
  <sheetFormatPr defaultColWidth="11.42578125" defaultRowHeight="15" x14ac:dyDescent="0.25"/>
  <cols>
    <col min="1" max="1" width="56.7109375" customWidth="1"/>
    <col min="2" max="2" width="21.28515625" bestFit="1" customWidth="1"/>
    <col min="3" max="3" width="16.28515625" bestFit="1" customWidth="1"/>
    <col min="4" max="4" width="29.85546875" bestFit="1" customWidth="1"/>
    <col min="5" max="5" width="16.28515625" customWidth="1"/>
    <col min="6" max="6" width="21.28515625" bestFit="1" customWidth="1"/>
  </cols>
  <sheetData>
    <row r="3" spans="1:2" x14ac:dyDescent="0.25">
      <c r="A3" s="38" t="s">
        <v>2274</v>
      </c>
    </row>
    <row r="4" spans="1:2" x14ac:dyDescent="0.25">
      <c r="A4" t="s">
        <v>2299</v>
      </c>
      <c r="B4" t="s">
        <v>2303</v>
      </c>
    </row>
    <row r="5" spans="1:2" x14ac:dyDescent="0.25">
      <c r="A5" t="s">
        <v>2275</v>
      </c>
      <c r="B5" t="s">
        <v>2272</v>
      </c>
    </row>
    <row r="6" spans="1:2" x14ac:dyDescent="0.25">
      <c r="A6" t="s">
        <v>2300</v>
      </c>
      <c r="B6" t="s">
        <v>2273</v>
      </c>
    </row>
    <row r="7" spans="1:2" x14ac:dyDescent="0.25">
      <c r="A7" t="s">
        <v>2276</v>
      </c>
      <c r="B7" t="s">
        <v>2277</v>
      </c>
    </row>
    <row r="8" spans="1:2" x14ac:dyDescent="0.25">
      <c r="A8" t="s">
        <v>2301</v>
      </c>
      <c r="B8" t="s">
        <v>2278</v>
      </c>
    </row>
    <row r="9" spans="1:2" x14ac:dyDescent="0.25">
      <c r="A9" t="s">
        <v>2279</v>
      </c>
      <c r="B9" t="s">
        <v>2280</v>
      </c>
    </row>
    <row r="10" spans="1:2" x14ac:dyDescent="0.25">
      <c r="A10" t="s">
        <v>2281</v>
      </c>
      <c r="B10" t="s">
        <v>2282</v>
      </c>
    </row>
    <row r="11" spans="1:2" x14ac:dyDescent="0.25">
      <c r="A11" t="s">
        <v>2283</v>
      </c>
      <c r="B11" t="s">
        <v>2284</v>
      </c>
    </row>
    <row r="12" spans="1:2" x14ac:dyDescent="0.25">
      <c r="A12" t="s">
        <v>2285</v>
      </c>
      <c r="B12" t="s">
        <v>2270</v>
      </c>
    </row>
    <row r="13" spans="1:2" x14ac:dyDescent="0.25">
      <c r="A13" t="s">
        <v>2286</v>
      </c>
      <c r="B13" t="s">
        <v>2287</v>
      </c>
    </row>
    <row r="14" spans="1:2" x14ac:dyDescent="0.25">
      <c r="A14" t="s">
        <v>2288</v>
      </c>
      <c r="B14" t="s">
        <v>2289</v>
      </c>
    </row>
    <row r="15" spans="1:2" x14ac:dyDescent="0.25">
      <c r="A15" t="s">
        <v>2290</v>
      </c>
      <c r="B15" t="s">
        <v>2302</v>
      </c>
    </row>
    <row r="16" spans="1:2" x14ac:dyDescent="0.25">
      <c r="A16" t="s">
        <v>2291</v>
      </c>
      <c r="B16" t="s">
        <v>2292</v>
      </c>
    </row>
    <row r="17" spans="1:2" x14ac:dyDescent="0.25">
      <c r="A17" t="s">
        <v>2293</v>
      </c>
      <c r="B17" t="s">
        <v>2294</v>
      </c>
    </row>
    <row r="18" spans="1:2" x14ac:dyDescent="0.25">
      <c r="A18" t="s">
        <v>2295</v>
      </c>
      <c r="B18" t="s">
        <v>2296</v>
      </c>
    </row>
    <row r="19" spans="1:2" x14ac:dyDescent="0.25">
      <c r="A19" t="s">
        <v>2297</v>
      </c>
      <c r="B19" t="s">
        <v>2297</v>
      </c>
    </row>
    <row r="20" spans="1:2" x14ac:dyDescent="0.25">
      <c r="A20" t="s">
        <v>2268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ET1862"/>
  <sheetViews>
    <sheetView tabSelected="1" topLeftCell="DW1" zoomScaleNormal="100" workbookViewId="0">
      <pane ySplit="1" topLeftCell="A2" activePane="bottomLeft" state="frozen"/>
      <selection pane="bottomLeft" activeCell="EI1" sqref="EI1:EK1"/>
    </sheetView>
  </sheetViews>
  <sheetFormatPr defaultColWidth="11.42578125" defaultRowHeight="15" x14ac:dyDescent="0.25"/>
  <cols>
    <col min="1" max="1" width="9.140625" style="34" bestFit="1" customWidth="1"/>
    <col min="2" max="2" width="9.7109375" style="34" bestFit="1" customWidth="1"/>
    <col min="3" max="3" width="87.140625" customWidth="1"/>
    <col min="4" max="4" width="30" customWidth="1"/>
    <col min="5" max="5" width="11.7109375" style="34" bestFit="1" customWidth="1"/>
    <col min="6" max="7" width="11.42578125" style="34" customWidth="1"/>
    <col min="8" max="8" width="11.42578125" customWidth="1"/>
    <col min="9" max="23" width="11.42578125" style="34" customWidth="1"/>
    <col min="24" max="24" width="11.42578125" style="89" customWidth="1"/>
    <col min="25" max="26" width="11.42578125" style="1" customWidth="1"/>
    <col min="27" max="27" width="19.140625" style="34" customWidth="1"/>
    <col min="28" max="29" width="11.42578125" style="90" customWidth="1"/>
    <col min="30" max="30" width="11.42578125" style="34" customWidth="1"/>
    <col min="31" max="31" width="11.42578125" customWidth="1"/>
    <col min="32" max="39" width="11.42578125" style="34" customWidth="1"/>
    <col min="40" max="41" width="11.42578125" customWidth="1"/>
    <col min="42" max="42" width="11.42578125" style="34" customWidth="1"/>
    <col min="43" max="43" width="11.42578125" customWidth="1"/>
    <col min="44" max="44" width="25.85546875" style="34" customWidth="1"/>
    <col min="45" max="45" width="11.42578125" style="34" customWidth="1"/>
    <col min="46" max="46" width="11.42578125" style="91" customWidth="1"/>
    <col min="47" max="47" width="9.85546875" style="34" bestFit="1" customWidth="1"/>
    <col min="48" max="49" width="15" style="34" bestFit="1" customWidth="1"/>
    <col min="50" max="50" width="15.85546875" style="34" bestFit="1" customWidth="1"/>
    <col min="51" max="51" width="15.5703125" style="34" bestFit="1" customWidth="1"/>
    <col min="52" max="52" width="15.85546875" style="34" bestFit="1" customWidth="1"/>
    <col min="53" max="53" width="16" style="34" bestFit="1" customWidth="1"/>
    <col min="54" max="54" width="15.85546875" style="34" bestFit="1" customWidth="1"/>
    <col min="55" max="55" width="15.140625" style="34" bestFit="1" customWidth="1"/>
    <col min="56" max="56" width="15.85546875" style="34" bestFit="1" customWidth="1"/>
    <col min="57" max="57" width="11.7109375" style="34" bestFit="1" customWidth="1"/>
    <col min="58" max="58" width="11.42578125" style="34" customWidth="1"/>
    <col min="59" max="59" width="25.85546875" style="34" bestFit="1" customWidth="1"/>
    <col min="60" max="60" width="14.5703125" style="34" bestFit="1" customWidth="1"/>
    <col min="61" max="61" width="15.140625" style="34" bestFit="1" customWidth="1"/>
    <col min="62" max="62" width="15.42578125" style="34" bestFit="1" customWidth="1"/>
    <col min="63" max="63" width="16" style="34" bestFit="1" customWidth="1"/>
    <col min="64" max="65" width="11.42578125" customWidth="1"/>
    <col min="66" max="66" width="11.42578125" style="34" customWidth="1"/>
    <col min="67" max="68" width="11.42578125" customWidth="1"/>
    <col min="69" max="69" width="11.42578125" style="34" customWidth="1"/>
    <col min="70" max="71" width="11.42578125" customWidth="1"/>
    <col min="72" max="74" width="11.42578125" style="34" customWidth="1"/>
    <col min="75" max="75" width="11.42578125" customWidth="1"/>
    <col min="76" max="76" width="11.42578125" style="1" customWidth="1"/>
    <col min="77" max="84" width="11.42578125" customWidth="1"/>
    <col min="85" max="85" width="11.42578125" style="2" customWidth="1"/>
    <col min="86" max="87" width="11.42578125" style="4" customWidth="1"/>
    <col min="88" max="88" width="11.42578125" style="5" customWidth="1"/>
    <col min="89" max="89" width="18.42578125" style="5" customWidth="1"/>
    <col min="90" max="90" width="18.85546875" style="26" customWidth="1"/>
    <col min="91" max="91" width="11.42578125" style="89" customWidth="1"/>
    <col min="92" max="92" width="11.42578125" style="34" customWidth="1"/>
    <col min="93" max="93" width="11.42578125" customWidth="1"/>
    <col min="94" max="96" width="11.42578125" style="46" customWidth="1"/>
    <col min="97" max="97" width="11.42578125" style="34" customWidth="1"/>
    <col min="98" max="99" width="11.42578125" style="1" customWidth="1"/>
    <col min="100" max="100" width="11.42578125" style="101" customWidth="1"/>
    <col min="101" max="104" width="11.42578125" customWidth="1"/>
    <col min="105" max="105" width="11.42578125" style="34" customWidth="1"/>
    <col min="106" max="106" width="11.42578125" customWidth="1"/>
    <col min="107" max="107" width="13.5703125" style="34" customWidth="1"/>
    <col min="108" max="108" width="13.5703125" customWidth="1"/>
    <col min="109" max="109" width="17.140625" customWidth="1"/>
    <col min="110" max="110" width="13.5703125" customWidth="1"/>
    <col min="111" max="111" width="16" bestFit="1" customWidth="1"/>
    <col min="112" max="112" width="17.28515625" bestFit="1" customWidth="1"/>
    <col min="113" max="113" width="15.5703125" style="34" bestFit="1" customWidth="1"/>
    <col min="114" max="114" width="11.42578125" style="34" customWidth="1"/>
    <col min="115" max="124" width="11.42578125" style="89" customWidth="1"/>
    <col min="125" max="125" width="11.42578125" style="47" customWidth="1"/>
    <col min="126" max="128" width="11.42578125" customWidth="1"/>
    <col min="129" max="129" width="11.42578125" style="1" customWidth="1"/>
    <col min="130" max="130" width="11.42578125" customWidth="1"/>
    <col min="131" max="131" width="11.42578125" style="4" customWidth="1"/>
    <col min="132" max="132" width="11.42578125" customWidth="1"/>
    <col min="133" max="138" width="11.42578125" style="4" customWidth="1"/>
    <col min="139" max="139" width="11.42578125" customWidth="1"/>
    <col min="140" max="140" width="11.42578125" style="42" customWidth="1"/>
    <col min="141" max="141" width="11.42578125" customWidth="1"/>
    <col min="142" max="142" width="11.42578125" style="100" customWidth="1"/>
    <col min="143" max="143" width="11.42578125" style="34" customWidth="1"/>
    <col min="144" max="144" width="11.42578125" style="100" customWidth="1"/>
    <col min="145" max="145" width="11.42578125" style="34" customWidth="1"/>
    <col min="146" max="150" width="11.42578125" customWidth="1"/>
  </cols>
  <sheetData>
    <row r="1" spans="1:150" s="9" customFormat="1" ht="150" x14ac:dyDescent="0.25">
      <c r="A1" s="84" t="s">
        <v>2</v>
      </c>
      <c r="B1" s="86" t="s">
        <v>3</v>
      </c>
      <c r="C1" s="27" t="s">
        <v>4</v>
      </c>
      <c r="D1" s="27" t="s">
        <v>5</v>
      </c>
      <c r="E1" s="84" t="s">
        <v>6</v>
      </c>
      <c r="F1" s="84" t="s">
        <v>2211</v>
      </c>
      <c r="G1" s="84" t="s">
        <v>7</v>
      </c>
      <c r="H1" s="7" t="s">
        <v>8</v>
      </c>
      <c r="I1" s="84" t="s">
        <v>9</v>
      </c>
      <c r="J1" s="84" t="s">
        <v>10</v>
      </c>
      <c r="K1" s="84" t="s">
        <v>11</v>
      </c>
      <c r="L1" s="84" t="s">
        <v>12</v>
      </c>
      <c r="M1" s="84" t="s">
        <v>13</v>
      </c>
      <c r="N1" s="84" t="s">
        <v>14</v>
      </c>
      <c r="O1" s="84" t="s">
        <v>15</v>
      </c>
      <c r="P1" s="86" t="s">
        <v>16</v>
      </c>
      <c r="Q1" s="84" t="s">
        <v>17</v>
      </c>
      <c r="R1" s="84" t="s">
        <v>18</v>
      </c>
      <c r="S1" s="84" t="s">
        <v>19</v>
      </c>
      <c r="T1" s="84" t="s">
        <v>20</v>
      </c>
      <c r="U1" s="84" t="s">
        <v>21</v>
      </c>
      <c r="V1" s="84" t="s">
        <v>22</v>
      </c>
      <c r="W1" s="84" t="s">
        <v>23</v>
      </c>
      <c r="X1" s="88" t="s">
        <v>24</v>
      </c>
      <c r="Y1" s="7" t="s">
        <v>25</v>
      </c>
      <c r="Z1" s="7" t="s">
        <v>0</v>
      </c>
      <c r="AA1" s="84" t="s">
        <v>1</v>
      </c>
      <c r="AB1" s="84" t="s">
        <v>26</v>
      </c>
      <c r="AC1" s="84" t="s">
        <v>27</v>
      </c>
      <c r="AD1" s="84" t="s">
        <v>28</v>
      </c>
      <c r="AE1" s="11" t="s">
        <v>2239</v>
      </c>
      <c r="AF1" s="84" t="s">
        <v>29</v>
      </c>
      <c r="AG1" s="84" t="s">
        <v>2495</v>
      </c>
      <c r="AH1" s="84" t="s">
        <v>30</v>
      </c>
      <c r="AI1" s="84" t="s">
        <v>31</v>
      </c>
      <c r="AJ1" s="84" t="s">
        <v>32</v>
      </c>
      <c r="AK1" s="84" t="s">
        <v>4982</v>
      </c>
      <c r="AL1" s="84" t="s">
        <v>33</v>
      </c>
      <c r="AM1" s="84" t="s">
        <v>34</v>
      </c>
      <c r="AN1" s="7" t="s">
        <v>4978</v>
      </c>
      <c r="AO1" s="7" t="s">
        <v>4979</v>
      </c>
      <c r="AP1" s="84" t="s">
        <v>4980</v>
      </c>
      <c r="AQ1" s="7" t="s">
        <v>35</v>
      </c>
      <c r="AR1" s="84" t="s">
        <v>36</v>
      </c>
      <c r="AS1" s="84" t="s">
        <v>37</v>
      </c>
      <c r="AT1" s="84" t="s">
        <v>38</v>
      </c>
      <c r="AU1" s="84" t="s">
        <v>39</v>
      </c>
      <c r="AV1" s="84" t="s">
        <v>40</v>
      </c>
      <c r="AW1" s="84" t="s">
        <v>41</v>
      </c>
      <c r="AX1" s="84" t="s">
        <v>42</v>
      </c>
      <c r="AY1" s="84" t="s">
        <v>43</v>
      </c>
      <c r="AZ1" s="84" t="s">
        <v>44</v>
      </c>
      <c r="BA1" s="84" t="s">
        <v>45</v>
      </c>
      <c r="BB1" s="84" t="s">
        <v>46</v>
      </c>
      <c r="BC1" s="84" t="s">
        <v>47</v>
      </c>
      <c r="BD1" s="84" t="s">
        <v>48</v>
      </c>
      <c r="BE1" s="84" t="s">
        <v>49</v>
      </c>
      <c r="BF1" s="84" t="s">
        <v>50</v>
      </c>
      <c r="BG1" s="84" t="s">
        <v>51</v>
      </c>
      <c r="BH1" s="84" t="s">
        <v>52</v>
      </c>
      <c r="BI1" s="84" t="s">
        <v>53</v>
      </c>
      <c r="BJ1" s="84" t="s">
        <v>54</v>
      </c>
      <c r="BK1" s="84" t="s">
        <v>55</v>
      </c>
      <c r="BL1" s="43" t="s">
        <v>56</v>
      </c>
      <c r="BM1" s="7" t="s">
        <v>57</v>
      </c>
      <c r="BN1" s="84" t="s">
        <v>58</v>
      </c>
      <c r="BO1" s="44" t="s">
        <v>2237</v>
      </c>
      <c r="BP1" s="28" t="s">
        <v>59</v>
      </c>
      <c r="BQ1" s="84" t="s">
        <v>60</v>
      </c>
      <c r="BR1" s="7" t="s">
        <v>2298</v>
      </c>
      <c r="BS1" s="7" t="s">
        <v>61</v>
      </c>
      <c r="BT1" s="84" t="s">
        <v>62</v>
      </c>
      <c r="BU1" s="84" t="s">
        <v>63</v>
      </c>
      <c r="BV1" s="84" t="s">
        <v>64</v>
      </c>
      <c r="BW1" s="7" t="s">
        <v>65</v>
      </c>
      <c r="BX1" s="7" t="s">
        <v>66</v>
      </c>
      <c r="BY1" s="7" t="s">
        <v>67</v>
      </c>
      <c r="BZ1" s="7" t="s">
        <v>68</v>
      </c>
      <c r="CA1" s="7" t="s">
        <v>69</v>
      </c>
      <c r="CB1" s="7" t="s">
        <v>70</v>
      </c>
      <c r="CC1" s="7" t="s">
        <v>71</v>
      </c>
      <c r="CD1" s="7" t="s">
        <v>72</v>
      </c>
      <c r="CE1" s="7" t="s">
        <v>73</v>
      </c>
      <c r="CF1" s="43" t="s">
        <v>74</v>
      </c>
      <c r="CG1" s="41" t="s">
        <v>75</v>
      </c>
      <c r="CH1" s="29" t="s">
        <v>76</v>
      </c>
      <c r="CI1" s="29" t="s">
        <v>77</v>
      </c>
      <c r="CJ1" s="29" t="s">
        <v>2230</v>
      </c>
      <c r="CK1" s="30" t="s">
        <v>2233</v>
      </c>
      <c r="CL1" s="26" t="s">
        <v>2234</v>
      </c>
      <c r="CM1" s="96" t="s">
        <v>78</v>
      </c>
      <c r="CN1" s="86" t="s">
        <v>79</v>
      </c>
      <c r="CO1" s="53" t="s">
        <v>80</v>
      </c>
      <c r="CP1" s="8" t="s">
        <v>4977</v>
      </c>
      <c r="CQ1" s="53" t="s">
        <v>81</v>
      </c>
      <c r="CR1" s="8" t="s">
        <v>4981</v>
      </c>
      <c r="CS1" s="96" t="s">
        <v>2240</v>
      </c>
      <c r="CT1" s="27" t="s">
        <v>82</v>
      </c>
      <c r="CU1" s="27" t="s">
        <v>83</v>
      </c>
      <c r="CV1" s="86" t="s">
        <v>84</v>
      </c>
      <c r="CW1" s="10" t="s">
        <v>2231</v>
      </c>
      <c r="CX1" s="10" t="s">
        <v>2232</v>
      </c>
      <c r="CY1" s="27" t="s">
        <v>85</v>
      </c>
      <c r="CZ1" s="27" t="s">
        <v>86</v>
      </c>
      <c r="DA1" s="99" t="s">
        <v>87</v>
      </c>
      <c r="DB1" s="10" t="s">
        <v>2241</v>
      </c>
      <c r="DC1" s="102" t="s">
        <v>2270</v>
      </c>
      <c r="DD1" s="39" t="s">
        <v>2271</v>
      </c>
      <c r="DE1" s="39" t="s">
        <v>2273</v>
      </c>
      <c r="DF1" s="39" t="s">
        <v>2272</v>
      </c>
      <c r="DG1" s="39" t="s">
        <v>2274</v>
      </c>
      <c r="DH1" s="39" t="s">
        <v>2269</v>
      </c>
      <c r="DI1" s="86" t="s">
        <v>88</v>
      </c>
      <c r="DJ1" s="86" t="s">
        <v>89</v>
      </c>
      <c r="DK1" s="96" t="s">
        <v>90</v>
      </c>
      <c r="DL1" s="96" t="s">
        <v>91</v>
      </c>
      <c r="DM1" s="96" t="s">
        <v>92</v>
      </c>
      <c r="DN1" s="96" t="s">
        <v>93</v>
      </c>
      <c r="DO1" s="96" t="s">
        <v>94</v>
      </c>
      <c r="DP1" s="96" t="s">
        <v>95</v>
      </c>
      <c r="DQ1" s="96" t="s">
        <v>96</v>
      </c>
      <c r="DR1" s="96" t="s">
        <v>97</v>
      </c>
      <c r="DS1" s="96" t="s">
        <v>98</v>
      </c>
      <c r="DT1" s="96" t="s">
        <v>99</v>
      </c>
      <c r="DU1" s="51" t="s">
        <v>100</v>
      </c>
      <c r="DV1" s="27" t="s">
        <v>101</v>
      </c>
      <c r="DW1" s="27" t="s">
        <v>102</v>
      </c>
      <c r="DX1" s="27" t="s">
        <v>103</v>
      </c>
      <c r="DY1" s="27" t="s">
        <v>104</v>
      </c>
      <c r="DZ1" s="27" t="s">
        <v>105</v>
      </c>
      <c r="EA1" s="29" t="s">
        <v>106</v>
      </c>
      <c r="EB1" s="27" t="s">
        <v>107</v>
      </c>
      <c r="EC1" s="32" t="s">
        <v>108</v>
      </c>
      <c r="ED1" s="29" t="s">
        <v>109</v>
      </c>
      <c r="EE1" s="33" t="s">
        <v>110</v>
      </c>
      <c r="EF1" s="7" t="s">
        <v>111</v>
      </c>
      <c r="EG1" s="7" t="s">
        <v>112</v>
      </c>
      <c r="EH1" s="7" t="s">
        <v>113</v>
      </c>
      <c r="EI1" s="7" t="s">
        <v>114</v>
      </c>
      <c r="EJ1" s="7" t="s">
        <v>115</v>
      </c>
      <c r="EK1" s="7" t="s">
        <v>116</v>
      </c>
      <c r="EL1" s="84" t="s">
        <v>117</v>
      </c>
      <c r="EM1" s="84" t="s">
        <v>118</v>
      </c>
      <c r="EN1" s="84" t="s">
        <v>119</v>
      </c>
      <c r="EO1" s="84" t="s">
        <v>120</v>
      </c>
      <c r="EP1" s="31" t="s">
        <v>2304</v>
      </c>
      <c r="EQ1" s="31" t="s">
        <v>2305</v>
      </c>
      <c r="ER1" s="31" t="s">
        <v>2306</v>
      </c>
      <c r="ES1" s="31" t="s">
        <v>2307</v>
      </c>
      <c r="ET1" s="40" t="s">
        <v>2308</v>
      </c>
    </row>
    <row r="2" spans="1:150" s="36" customFormat="1" x14ac:dyDescent="0.25">
      <c r="A2" s="85">
        <v>2022</v>
      </c>
      <c r="B2" s="87">
        <v>44830</v>
      </c>
      <c r="C2" s="36" t="s">
        <v>121</v>
      </c>
      <c r="D2" s="36" t="s">
        <v>122</v>
      </c>
      <c r="E2" s="34" t="s">
        <v>7938</v>
      </c>
      <c r="F2" s="34">
        <f>'[1]13'!F148+1</f>
        <v>1</v>
      </c>
      <c r="G2" s="34" t="s">
        <v>4985</v>
      </c>
      <c r="H2" s="36">
        <v>18</v>
      </c>
      <c r="I2" s="34" t="s">
        <v>6141</v>
      </c>
      <c r="J2" s="34" t="s">
        <v>5110</v>
      </c>
      <c r="K2" s="34" t="str">
        <f>VLOOKUP(J2,[2]CodMpios!$B$347:$E$362,4,FALSE)</f>
        <v>18479 - Morelia</v>
      </c>
      <c r="L2" s="34" t="str">
        <f>VLOOKUP($J2,[2]Coord_Mpios_X_Y!$B$2:$K$1123,9,FALSE)</f>
        <v>1,382996109840</v>
      </c>
      <c r="M2" s="34" t="str">
        <f>VLOOKUP($J2,[2]Coord_Mpios_X_Y!$B$2:$K$1123,10,FALSE)</f>
        <v>-75,673811233713</v>
      </c>
      <c r="N2" s="34" t="s">
        <v>125</v>
      </c>
      <c r="O2" s="34" t="s">
        <v>126</v>
      </c>
      <c r="P2" s="34"/>
      <c r="Q2" s="34" t="s">
        <v>127</v>
      </c>
      <c r="R2" s="34">
        <v>16465564</v>
      </c>
      <c r="S2" s="34" t="str">
        <f t="shared" ref="S2:S65" si="0">CONCATENATE(Q2,R2)</f>
        <v>CC16465564</v>
      </c>
      <c r="T2" s="34" t="s">
        <v>490</v>
      </c>
      <c r="U2" s="34" t="s">
        <v>6140</v>
      </c>
      <c r="V2" s="34" t="s">
        <v>2147</v>
      </c>
      <c r="W2" s="34"/>
      <c r="X2" s="87">
        <v>18760</v>
      </c>
      <c r="Y2" s="36">
        <v>71</v>
      </c>
      <c r="Z2" s="36">
        <f>VLOOKUP($Y2,[2]Edades!$A$3:$H$153,4,FALSE)</f>
        <v>6</v>
      </c>
      <c r="AA2" s="34" t="str">
        <f>VLOOKUP($Y2,[2]Edades!$A$3:$H$153,6,FALSE)</f>
        <v>6 - Persona mayor</v>
      </c>
      <c r="AB2" s="34">
        <f>VLOOKUP($Y2,[2]Edades!$A$3:$H$153,7,FALSE)</f>
        <v>15</v>
      </c>
      <c r="AC2" s="34" t="str">
        <f>VLOOKUP($Y2,[2]Edades!$A$3:$H$153,8,FALSE)</f>
        <v>70-74</v>
      </c>
      <c r="AD2" s="34" t="s">
        <v>146</v>
      </c>
      <c r="AE2" s="36">
        <v>1</v>
      </c>
      <c r="AF2" s="34" t="s">
        <v>2137</v>
      </c>
      <c r="AG2" s="34" t="s">
        <v>2127</v>
      </c>
      <c r="AH2" s="34" t="s">
        <v>2127</v>
      </c>
      <c r="AI2" s="34"/>
      <c r="AJ2" s="34"/>
      <c r="AK2" s="34" t="s">
        <v>125</v>
      </c>
      <c r="AL2" s="34"/>
      <c r="AM2" s="34" t="s">
        <v>2127</v>
      </c>
      <c r="AN2" s="36" t="s">
        <v>2127</v>
      </c>
      <c r="AO2" s="36" t="s">
        <v>2127</v>
      </c>
      <c r="AP2" s="34" t="s">
        <v>2127</v>
      </c>
      <c r="AQ2" s="36" t="s">
        <v>2127</v>
      </c>
      <c r="AR2" s="34" t="s">
        <v>2098</v>
      </c>
      <c r="AS2" s="91" t="s">
        <v>6152</v>
      </c>
      <c r="AT2" s="34">
        <v>3208855024</v>
      </c>
      <c r="AU2" s="34" t="s">
        <v>2127</v>
      </c>
      <c r="AV2" s="34"/>
      <c r="AW2" s="34"/>
      <c r="AX2" s="90"/>
      <c r="AY2" s="34"/>
      <c r="AZ2" s="34"/>
      <c r="BA2" s="91"/>
      <c r="BB2" s="91"/>
      <c r="BC2" s="91"/>
      <c r="BD2" s="34"/>
      <c r="BE2" s="34"/>
      <c r="BF2" s="34" t="s">
        <v>4983</v>
      </c>
      <c r="BG2" s="92" t="s">
        <v>2098</v>
      </c>
      <c r="BH2" s="34"/>
      <c r="BI2" s="34"/>
      <c r="BJ2" s="34"/>
      <c r="BK2" s="34"/>
      <c r="BM2" s="36" t="s">
        <v>131</v>
      </c>
      <c r="BN2" s="34" t="s">
        <v>132</v>
      </c>
      <c r="BO2" s="36">
        <v>0</v>
      </c>
      <c r="BQ2" s="94"/>
      <c r="BS2" s="36" t="s">
        <v>2127</v>
      </c>
      <c r="BT2" s="34"/>
      <c r="BU2" s="95"/>
      <c r="BV2" s="95"/>
      <c r="BW2" s="62"/>
      <c r="BY2" s="69" t="str">
        <f t="shared" ref="BY2:BY65" ca="1" si="1">IFERROR(IF(BW2="","",BW2-TODAY()),"SIN DATO")</f>
        <v/>
      </c>
      <c r="CD2" s="58"/>
      <c r="CE2" s="58"/>
      <c r="CF2" s="58"/>
      <c r="CG2" s="36">
        <v>71</v>
      </c>
      <c r="CH2" s="69">
        <v>163</v>
      </c>
      <c r="CI2" s="70">
        <f t="shared" ref="CI2:CI65" si="2">(CG2/((CH2/100)*(CH2/100)))</f>
        <v>26.722872520606725</v>
      </c>
      <c r="CJ2" s="71" t="str">
        <f t="shared" ref="CJ2:CJ65" si="3">IFERROR(IF(CI2&lt;=18.5,"BAJO PESO",IF(AND(CI2&gt;18.5,CI2&lt;25),"NORMAL",IF(AND(CI2&gt;=25,CI2&lt;=30),"SOBREPESO","OBESIDAD"))),"SIN DATO")</f>
        <v>SOBREPESO</v>
      </c>
      <c r="CK2" s="36">
        <v>0</v>
      </c>
      <c r="CL2" s="57"/>
      <c r="CM2" s="89">
        <v>43147</v>
      </c>
      <c r="CN2" s="97">
        <v>43147</v>
      </c>
      <c r="CQ2" s="57"/>
      <c r="CR2" s="57"/>
      <c r="CS2" s="98"/>
      <c r="CV2" s="97"/>
      <c r="CW2" s="69">
        <v>140</v>
      </c>
      <c r="CX2" s="81">
        <v>90</v>
      </c>
      <c r="DA2" s="34"/>
      <c r="DC2" s="34"/>
      <c r="DG2" s="56"/>
      <c r="DI2" s="89"/>
      <c r="DJ2" s="89"/>
      <c r="DK2" s="89"/>
      <c r="DL2" s="89"/>
      <c r="DM2" s="89"/>
      <c r="DN2" s="34"/>
      <c r="DO2" s="34"/>
      <c r="DP2" s="34"/>
      <c r="DQ2" s="34"/>
      <c r="DR2" s="34"/>
      <c r="DS2" s="34" t="s">
        <v>2127</v>
      </c>
      <c r="DT2" s="34"/>
      <c r="DU2" s="56">
        <v>44690</v>
      </c>
      <c r="DY2" s="63">
        <v>2</v>
      </c>
      <c r="DZ2" s="36" t="s">
        <v>7939</v>
      </c>
      <c r="EA2" s="70"/>
      <c r="EB2" s="70"/>
      <c r="EC2" s="70"/>
      <c r="ED2" s="70"/>
      <c r="EE2" s="70"/>
      <c r="EF2" s="70"/>
      <c r="EG2" s="70"/>
      <c r="EH2" s="70"/>
      <c r="EL2" s="34"/>
      <c r="EM2" s="34"/>
      <c r="EN2" s="34"/>
      <c r="EO2" s="34"/>
    </row>
    <row r="3" spans="1:150" x14ac:dyDescent="0.25">
      <c r="A3" s="85">
        <v>2022</v>
      </c>
      <c r="B3" s="87">
        <v>44830</v>
      </c>
      <c r="C3" t="s">
        <v>121</v>
      </c>
      <c r="D3" t="s">
        <v>122</v>
      </c>
      <c r="E3" s="34" t="s">
        <v>7938</v>
      </c>
      <c r="F3" s="34">
        <f t="shared" ref="F3:F66" si="4">F2+1</f>
        <v>2</v>
      </c>
      <c r="G3" s="34" t="s">
        <v>4985</v>
      </c>
      <c r="H3">
        <v>18</v>
      </c>
      <c r="I3" s="34" t="s">
        <v>6141</v>
      </c>
      <c r="J3" s="34" t="s">
        <v>4984</v>
      </c>
      <c r="K3" s="34" t="str">
        <f>VLOOKUP(J3,[2]CodMpios!$B$347:$E$362,4,FALSE)</f>
        <v>18753 - San Vicente Del Caguán</v>
      </c>
      <c r="L3" s="34" t="str">
        <f>VLOOKUP($J3,[2]Coord_Mpios_X_Y!$B$2:$K$1123,9,FALSE)</f>
        <v>1,567801695842</v>
      </c>
      <c r="M3" s="34" t="str">
        <f>VLOOKUP($J3,[2]Coord_Mpios_X_Y!$B$2:$K$1123,10,FALSE)</f>
        <v>-74,262977514784</v>
      </c>
      <c r="N3" s="34" t="s">
        <v>125</v>
      </c>
      <c r="O3" s="34" t="s">
        <v>126</v>
      </c>
      <c r="Q3" s="34" t="s">
        <v>127</v>
      </c>
      <c r="R3" s="34">
        <v>17670242</v>
      </c>
      <c r="S3" s="34" t="str">
        <f t="shared" si="0"/>
        <v>CC17670242</v>
      </c>
      <c r="T3" s="34" t="s">
        <v>932</v>
      </c>
      <c r="V3" s="34" t="s">
        <v>359</v>
      </c>
      <c r="W3" s="34" t="s">
        <v>5233</v>
      </c>
      <c r="X3" s="87">
        <v>22727</v>
      </c>
      <c r="Y3">
        <v>61</v>
      </c>
      <c r="Z3" s="36">
        <f>VLOOKUP($Y3,[2]Edades!$A$3:$H$153,4,FALSE)</f>
        <v>6</v>
      </c>
      <c r="AA3" s="34" t="str">
        <f>VLOOKUP($Y3,[2]Edades!$A$3:$H$153,6,FALSE)</f>
        <v>6 - Persona mayor</v>
      </c>
      <c r="AB3" s="34">
        <f>VLOOKUP($Y3,[2]Edades!$A$3:$H$153,7,FALSE)</f>
        <v>13</v>
      </c>
      <c r="AC3" s="34" t="str">
        <f>VLOOKUP($Y3,[2]Edades!$A$3:$H$153,8,FALSE)</f>
        <v>60-64</v>
      </c>
      <c r="AD3" s="34" t="s">
        <v>146</v>
      </c>
      <c r="AE3">
        <v>1</v>
      </c>
      <c r="AF3" s="34" t="s">
        <v>2137</v>
      </c>
      <c r="AG3" s="34" t="s">
        <v>2127</v>
      </c>
      <c r="AH3" s="34" t="s">
        <v>2127</v>
      </c>
      <c r="AK3" s="34" t="s">
        <v>125</v>
      </c>
      <c r="AM3" s="34" t="s">
        <v>2127</v>
      </c>
      <c r="AN3" s="36" t="s">
        <v>2127</v>
      </c>
      <c r="AO3" s="36" t="s">
        <v>2127</v>
      </c>
      <c r="AP3" s="34" t="s">
        <v>2127</v>
      </c>
      <c r="AQ3" s="36" t="s">
        <v>2127</v>
      </c>
      <c r="AR3" s="34" t="s">
        <v>5042</v>
      </c>
      <c r="AS3" s="91" t="s">
        <v>6153</v>
      </c>
      <c r="AT3" s="34" t="s">
        <v>7919</v>
      </c>
      <c r="AU3" s="34" t="s">
        <v>2127</v>
      </c>
      <c r="AX3" s="90"/>
      <c r="BA3" s="91"/>
      <c r="BB3" s="91"/>
      <c r="BC3" s="91"/>
      <c r="BF3" s="34" t="s">
        <v>4983</v>
      </c>
      <c r="BG3" s="92" t="s">
        <v>2098</v>
      </c>
      <c r="BM3" s="36" t="s">
        <v>131</v>
      </c>
      <c r="BN3" s="34" t="s">
        <v>132</v>
      </c>
      <c r="BO3" s="36">
        <v>0</v>
      </c>
      <c r="BQ3" s="94"/>
      <c r="BS3" s="36" t="s">
        <v>2127</v>
      </c>
      <c r="BU3" s="95"/>
      <c r="BV3" s="95"/>
      <c r="BW3" s="61"/>
      <c r="BX3" s="60"/>
      <c r="BY3" s="59" t="str">
        <f t="shared" ca="1" si="1"/>
        <v/>
      </c>
      <c r="CD3" s="68"/>
      <c r="CE3" s="68"/>
      <c r="CF3" s="67"/>
      <c r="CG3">
        <v>80</v>
      </c>
      <c r="CH3" s="2">
        <v>162</v>
      </c>
      <c r="CI3" s="4">
        <f t="shared" si="2"/>
        <v>30.48315805517451</v>
      </c>
      <c r="CJ3" s="5" t="str">
        <f t="shared" si="3"/>
        <v>OBESIDAD</v>
      </c>
      <c r="CK3" s="36">
        <v>0</v>
      </c>
      <c r="CL3" s="66"/>
      <c r="CM3" s="89">
        <v>41012</v>
      </c>
      <c r="CN3" s="97">
        <v>41012</v>
      </c>
      <c r="CP3"/>
      <c r="CQ3" s="65"/>
      <c r="CR3" s="65"/>
      <c r="CS3" s="98"/>
      <c r="CT3"/>
      <c r="CU3"/>
      <c r="CV3" s="97"/>
      <c r="CW3" s="2"/>
      <c r="CX3" s="82"/>
      <c r="DG3" s="64"/>
      <c r="DI3" s="89"/>
      <c r="DJ3" s="89"/>
      <c r="DK3" s="89">
        <v>44662</v>
      </c>
      <c r="DN3" s="34"/>
      <c r="DO3" s="34"/>
      <c r="DP3" s="34"/>
      <c r="DQ3" s="34"/>
      <c r="DR3" s="34"/>
      <c r="DS3" s="34" t="s">
        <v>2127</v>
      </c>
      <c r="DT3" s="34"/>
      <c r="DU3" s="47">
        <v>44278</v>
      </c>
      <c r="DY3" s="1">
        <v>2</v>
      </c>
      <c r="DZ3" t="s">
        <v>7940</v>
      </c>
      <c r="EB3" s="4">
        <v>113</v>
      </c>
      <c r="EH3" s="4">
        <v>12.1</v>
      </c>
      <c r="EJ3"/>
      <c r="EL3" s="34"/>
      <c r="EN3" s="34"/>
    </row>
    <row r="4" spans="1:150" hidden="1" x14ac:dyDescent="0.25">
      <c r="A4" s="85">
        <v>2022</v>
      </c>
      <c r="B4" s="87">
        <v>44830</v>
      </c>
      <c r="C4" t="s">
        <v>121</v>
      </c>
      <c r="D4" t="s">
        <v>122</v>
      </c>
      <c r="E4" s="36" t="s">
        <v>7938</v>
      </c>
      <c r="F4" s="34">
        <f t="shared" si="4"/>
        <v>3</v>
      </c>
      <c r="G4" s="34" t="s">
        <v>4985</v>
      </c>
      <c r="H4">
        <v>18</v>
      </c>
      <c r="I4" s="34" t="s">
        <v>6141</v>
      </c>
      <c r="J4" s="34" t="s">
        <v>5032</v>
      </c>
      <c r="K4" s="34" t="str">
        <f>VLOOKUP(J4,[2]CodMpios!$B$347:$E$362,4,FALSE)</f>
        <v>18150 - Cartagena Del Chaira</v>
      </c>
      <c r="L4" s="34" t="str">
        <f>VLOOKUP($J4,[2]Coord_Mpios_X_Y!$B$2:$K$1123,9,FALSE)</f>
        <v>0,647693081213</v>
      </c>
      <c r="M4" s="34" t="str">
        <f>VLOOKUP($J4,[2]Coord_Mpios_X_Y!$B$2:$K$1123,10,FALSE)</f>
        <v>-74,272354990827</v>
      </c>
      <c r="N4" s="34" t="s">
        <v>139</v>
      </c>
      <c r="O4" s="34" t="s">
        <v>126</v>
      </c>
      <c r="Q4" s="34" t="s">
        <v>127</v>
      </c>
      <c r="R4" s="34">
        <v>40759080</v>
      </c>
      <c r="S4" s="34" t="str">
        <f t="shared" si="0"/>
        <v>CC40759080</v>
      </c>
      <c r="T4" s="34" t="s">
        <v>524</v>
      </c>
      <c r="U4" s="34" t="s">
        <v>2492</v>
      </c>
      <c r="V4" s="34" t="s">
        <v>319</v>
      </c>
      <c r="W4" s="34" t="s">
        <v>5232</v>
      </c>
      <c r="X4" s="87">
        <v>20047</v>
      </c>
      <c r="Y4">
        <v>68</v>
      </c>
      <c r="Z4" s="36">
        <f>VLOOKUP($Y4,[2]Edades!$A$3:$H$153,4,FALSE)</f>
        <v>6</v>
      </c>
      <c r="AA4" s="34" t="str">
        <f>VLOOKUP($Y4,[2]Edades!$A$3:$H$153,6,FALSE)</f>
        <v>6 - Persona mayor</v>
      </c>
      <c r="AB4" s="34">
        <f>VLOOKUP($Y4,[2]Edades!$A$3:$H$153,7,FALSE)</f>
        <v>14</v>
      </c>
      <c r="AC4" s="34" t="str">
        <f>VLOOKUP($Y4,[2]Edades!$A$3:$H$153,8,FALSE)</f>
        <v>65-69</v>
      </c>
      <c r="AD4" s="34" t="s">
        <v>129</v>
      </c>
      <c r="AE4" s="1">
        <v>2</v>
      </c>
      <c r="AF4" s="34" t="s">
        <v>2137</v>
      </c>
      <c r="AG4" s="34" t="s">
        <v>2127</v>
      </c>
      <c r="AH4" s="34" t="s">
        <v>2127</v>
      </c>
      <c r="AK4" s="34" t="s">
        <v>139</v>
      </c>
      <c r="AM4" s="34" t="s">
        <v>2127</v>
      </c>
      <c r="AN4" s="36" t="s">
        <v>2127</v>
      </c>
      <c r="AO4" s="36" t="s">
        <v>2127</v>
      </c>
      <c r="AP4" s="34" t="s">
        <v>2127</v>
      </c>
      <c r="AQ4" s="36" t="s">
        <v>2127</v>
      </c>
      <c r="AR4" s="34" t="s">
        <v>2098</v>
      </c>
      <c r="AS4" s="91" t="s">
        <v>6154</v>
      </c>
      <c r="AT4" s="34">
        <v>3202258636</v>
      </c>
      <c r="AU4" s="34" t="s">
        <v>2127</v>
      </c>
      <c r="AX4" s="90"/>
      <c r="BA4" s="91"/>
      <c r="BB4" s="91"/>
      <c r="BC4" s="91"/>
      <c r="BF4" s="34" t="s">
        <v>4983</v>
      </c>
      <c r="BG4" s="92" t="s">
        <v>2098</v>
      </c>
      <c r="BM4" s="36" t="s">
        <v>131</v>
      </c>
      <c r="BN4" s="34" t="s">
        <v>132</v>
      </c>
      <c r="BO4" s="36">
        <v>0</v>
      </c>
      <c r="BQ4" s="94"/>
      <c r="BS4" t="s">
        <v>131</v>
      </c>
      <c r="BU4" s="95"/>
      <c r="BV4" s="95"/>
      <c r="BW4" s="61"/>
      <c r="BX4" s="60"/>
      <c r="BY4" s="59" t="str">
        <f t="shared" ca="1" si="1"/>
        <v/>
      </c>
      <c r="CD4" s="68"/>
      <c r="CE4" s="68"/>
      <c r="CF4" s="67"/>
      <c r="CG4">
        <v>58</v>
      </c>
      <c r="CH4" s="2">
        <v>152</v>
      </c>
      <c r="CI4" s="4">
        <f t="shared" si="2"/>
        <v>25.103878116343491</v>
      </c>
      <c r="CJ4" s="5" t="str">
        <f t="shared" si="3"/>
        <v>SOBREPESO</v>
      </c>
      <c r="CK4" s="36">
        <v>0</v>
      </c>
      <c r="CL4" s="66"/>
      <c r="CM4" s="89">
        <v>42150</v>
      </c>
      <c r="CN4" s="97">
        <v>42185</v>
      </c>
      <c r="CP4"/>
      <c r="CQ4" s="65"/>
      <c r="CR4" s="65"/>
      <c r="CS4" s="98"/>
      <c r="CT4"/>
      <c r="CU4"/>
      <c r="CV4" s="65"/>
      <c r="CW4" s="2">
        <v>130</v>
      </c>
      <c r="CX4" s="82">
        <v>70</v>
      </c>
      <c r="DC4"/>
      <c r="DG4" s="64"/>
      <c r="DI4" s="89"/>
      <c r="DJ4" s="89"/>
      <c r="DN4" s="34"/>
      <c r="DO4" s="34"/>
      <c r="DP4" s="34"/>
      <c r="DQ4" s="34"/>
      <c r="DR4" s="34"/>
      <c r="DS4" s="34" t="s">
        <v>2127</v>
      </c>
      <c r="DT4" s="34"/>
      <c r="DU4" s="47">
        <v>44473</v>
      </c>
      <c r="DY4" s="1">
        <v>1</v>
      </c>
      <c r="DZ4" t="s">
        <v>7940</v>
      </c>
      <c r="EB4" s="4"/>
      <c r="EJ4"/>
      <c r="EL4" s="34"/>
      <c r="EN4" s="34"/>
    </row>
    <row r="5" spans="1:150" hidden="1" x14ac:dyDescent="0.25">
      <c r="A5" s="85">
        <v>2022</v>
      </c>
      <c r="B5" s="87">
        <v>44830</v>
      </c>
      <c r="C5" t="s">
        <v>121</v>
      </c>
      <c r="D5" t="s">
        <v>122</v>
      </c>
      <c r="E5" s="36" t="s">
        <v>7938</v>
      </c>
      <c r="F5" s="34">
        <f t="shared" si="4"/>
        <v>4</v>
      </c>
      <c r="G5" s="34" t="s">
        <v>4985</v>
      </c>
      <c r="H5">
        <v>18</v>
      </c>
      <c r="I5" s="34" t="s">
        <v>6141</v>
      </c>
      <c r="J5" s="34" t="s">
        <v>4984</v>
      </c>
      <c r="K5" s="34" t="str">
        <f>VLOOKUP(J5,[2]CodMpios!$B$347:$E$362,4,FALSE)</f>
        <v>18753 - San Vicente Del Caguán</v>
      </c>
      <c r="L5" s="34" t="str">
        <f>VLOOKUP($J5,[2]Coord_Mpios_X_Y!$B$2:$K$1123,9,FALSE)</f>
        <v>1,567801695842</v>
      </c>
      <c r="M5" s="34" t="str">
        <f>VLOOKUP($J5,[2]Coord_Mpios_X_Y!$B$2:$K$1123,10,FALSE)</f>
        <v>-74,262977514784</v>
      </c>
      <c r="N5" s="34" t="s">
        <v>6142</v>
      </c>
      <c r="O5" s="34" t="s">
        <v>126</v>
      </c>
      <c r="Q5" s="34" t="s">
        <v>127</v>
      </c>
      <c r="R5" s="34">
        <v>40755795</v>
      </c>
      <c r="S5" s="34" t="str">
        <f t="shared" si="0"/>
        <v>CC40755795</v>
      </c>
      <c r="T5" s="34" t="s">
        <v>240</v>
      </c>
      <c r="U5" s="34" t="s">
        <v>309</v>
      </c>
      <c r="V5" s="34" t="s">
        <v>5303</v>
      </c>
      <c r="W5" s="34" t="s">
        <v>6139</v>
      </c>
      <c r="X5" s="87">
        <v>19482</v>
      </c>
      <c r="Y5">
        <v>69</v>
      </c>
      <c r="Z5" s="36">
        <f>VLOOKUP($Y5,[2]Edades!$A$3:$H$153,4,FALSE)</f>
        <v>6</v>
      </c>
      <c r="AA5" s="34" t="str">
        <f>VLOOKUP($Y5,[2]Edades!$A$3:$H$153,6,FALSE)</f>
        <v>6 - Persona mayor</v>
      </c>
      <c r="AB5" s="34">
        <f>VLOOKUP($Y5,[2]Edades!$A$3:$H$153,7,FALSE)</f>
        <v>14</v>
      </c>
      <c r="AC5" s="34" t="str">
        <f>VLOOKUP($Y5,[2]Edades!$A$3:$H$153,8,FALSE)</f>
        <v>65-69</v>
      </c>
      <c r="AD5" s="34" t="s">
        <v>129</v>
      </c>
      <c r="AE5" s="1">
        <v>2</v>
      </c>
      <c r="AF5" s="34" t="s">
        <v>2137</v>
      </c>
      <c r="AG5" s="34" t="s">
        <v>2127</v>
      </c>
      <c r="AH5" s="34" t="s">
        <v>2127</v>
      </c>
      <c r="AK5" s="34" t="s">
        <v>6142</v>
      </c>
      <c r="AM5" s="34" t="s">
        <v>2127</v>
      </c>
      <c r="AN5" s="36" t="s">
        <v>2127</v>
      </c>
      <c r="AO5" s="36" t="s">
        <v>2127</v>
      </c>
      <c r="AP5" s="34" t="s">
        <v>2127</v>
      </c>
      <c r="AQ5" s="36" t="s">
        <v>2127</v>
      </c>
      <c r="AR5" s="34" t="s">
        <v>5042</v>
      </c>
      <c r="AS5" s="91" t="s">
        <v>6155</v>
      </c>
      <c r="AT5" s="34">
        <v>4645506</v>
      </c>
      <c r="AU5" s="34" t="s">
        <v>2127</v>
      </c>
      <c r="AX5" s="90"/>
      <c r="BA5" s="91"/>
      <c r="BB5" s="91"/>
      <c r="BC5" s="91"/>
      <c r="BF5" s="34" t="s">
        <v>4983</v>
      </c>
      <c r="BG5" s="92" t="s">
        <v>2098</v>
      </c>
      <c r="BM5" s="36" t="s">
        <v>131</v>
      </c>
      <c r="BN5" s="34" t="s">
        <v>132</v>
      </c>
      <c r="BO5" s="36">
        <v>0</v>
      </c>
      <c r="BQ5" s="94"/>
      <c r="BS5" t="s">
        <v>132</v>
      </c>
      <c r="BU5" s="95"/>
      <c r="BV5" s="95"/>
      <c r="BW5" s="61"/>
      <c r="BX5" s="60"/>
      <c r="BY5" s="59" t="str">
        <f t="shared" ca="1" si="1"/>
        <v/>
      </c>
      <c r="CD5" s="68"/>
      <c r="CE5" s="68"/>
      <c r="CF5" s="67"/>
      <c r="CG5">
        <v>67</v>
      </c>
      <c r="CH5" s="2">
        <v>153</v>
      </c>
      <c r="CI5" s="4">
        <f t="shared" si="2"/>
        <v>28.621470374642232</v>
      </c>
      <c r="CJ5" s="5" t="str">
        <f t="shared" si="3"/>
        <v>SOBREPESO</v>
      </c>
      <c r="CK5" s="36">
        <v>0</v>
      </c>
      <c r="CL5" s="66"/>
      <c r="CM5" s="89">
        <v>42409</v>
      </c>
      <c r="CN5" s="97">
        <v>42409</v>
      </c>
      <c r="CP5"/>
      <c r="CQ5" s="65"/>
      <c r="CR5" s="65"/>
      <c r="CS5" s="98"/>
      <c r="CT5"/>
      <c r="CU5"/>
      <c r="CV5" s="65"/>
      <c r="CW5" s="2"/>
      <c r="CX5" s="82"/>
      <c r="DC5"/>
      <c r="DG5" s="64"/>
      <c r="DI5" s="89"/>
      <c r="DJ5" s="89"/>
      <c r="DN5" s="34"/>
      <c r="DO5" s="34"/>
      <c r="DP5" s="34"/>
      <c r="DQ5" s="34"/>
      <c r="DR5" s="34"/>
      <c r="DS5" s="34" t="s">
        <v>2127</v>
      </c>
      <c r="DT5" s="34"/>
      <c r="DY5" s="1">
        <v>2</v>
      </c>
      <c r="DZ5" t="s">
        <v>7941</v>
      </c>
      <c r="EB5" s="4"/>
      <c r="EJ5"/>
      <c r="EL5" s="34"/>
      <c r="EN5" s="34"/>
    </row>
    <row r="6" spans="1:150" hidden="1" x14ac:dyDescent="0.25">
      <c r="A6" s="85">
        <v>2022</v>
      </c>
      <c r="B6" s="87">
        <v>44830</v>
      </c>
      <c r="C6" t="s">
        <v>121</v>
      </c>
      <c r="D6" t="s">
        <v>122</v>
      </c>
      <c r="E6" s="36" t="s">
        <v>7938</v>
      </c>
      <c r="F6" s="34">
        <f t="shared" si="4"/>
        <v>5</v>
      </c>
      <c r="G6" s="34" t="s">
        <v>4985</v>
      </c>
      <c r="H6">
        <v>18</v>
      </c>
      <c r="I6" s="34" t="s">
        <v>6141</v>
      </c>
      <c r="J6" s="34" t="s">
        <v>4988</v>
      </c>
      <c r="K6" s="34" t="str">
        <f>VLOOKUP(J6,[2]CodMpios!$B$347:$E$362,4,FALSE)</f>
        <v>18001 - Florencia</v>
      </c>
      <c r="L6" s="34" t="str">
        <f>VLOOKUP($J6,[2]Coord_Mpios_X_Y!$B$2:$K$1123,9,FALSE)</f>
        <v>1,749138703818</v>
      </c>
      <c r="M6" s="34" t="str">
        <f>VLOOKUP($J6,[2]Coord_Mpios_X_Y!$B$2:$K$1123,10,FALSE)</f>
        <v>-75,558239064333</v>
      </c>
      <c r="N6" s="34" t="s">
        <v>6142</v>
      </c>
      <c r="O6" s="34" t="s">
        <v>126</v>
      </c>
      <c r="Q6" s="34" t="s">
        <v>127</v>
      </c>
      <c r="R6" s="34">
        <v>17621626</v>
      </c>
      <c r="S6" s="34" t="str">
        <f t="shared" si="0"/>
        <v>CC17621626</v>
      </c>
      <c r="T6" s="34" t="s">
        <v>446</v>
      </c>
      <c r="U6" s="34" t="s">
        <v>427</v>
      </c>
      <c r="V6" s="34" t="s">
        <v>759</v>
      </c>
      <c r="W6" s="34" t="s">
        <v>2514</v>
      </c>
      <c r="X6" s="87">
        <v>16783</v>
      </c>
      <c r="Y6">
        <v>77</v>
      </c>
      <c r="Z6" s="36">
        <f>VLOOKUP($Y6,[2]Edades!$A$3:$H$153,4,FALSE)</f>
        <v>6</v>
      </c>
      <c r="AA6" s="34" t="str">
        <f>VLOOKUP($Y6,[2]Edades!$A$3:$H$153,6,FALSE)</f>
        <v>6 - Persona mayor</v>
      </c>
      <c r="AB6" s="34">
        <f>VLOOKUP($Y6,[2]Edades!$A$3:$H$153,7,FALSE)</f>
        <v>16</v>
      </c>
      <c r="AC6" s="34" t="str">
        <f>VLOOKUP($Y6,[2]Edades!$A$3:$H$153,8,FALSE)</f>
        <v>75-79</v>
      </c>
      <c r="AD6" s="34" t="s">
        <v>146</v>
      </c>
      <c r="AE6">
        <v>1</v>
      </c>
      <c r="AF6" s="34" t="s">
        <v>2137</v>
      </c>
      <c r="AG6" s="34" t="s">
        <v>2127</v>
      </c>
      <c r="AH6" s="34" t="s">
        <v>2127</v>
      </c>
      <c r="AK6" s="34" t="s">
        <v>6142</v>
      </c>
      <c r="AM6" s="34" t="s">
        <v>2127</v>
      </c>
      <c r="AN6" s="36" t="s">
        <v>2127</v>
      </c>
      <c r="AO6" s="36" t="s">
        <v>2127</v>
      </c>
      <c r="AP6" s="34" t="s">
        <v>2127</v>
      </c>
      <c r="AQ6" s="36" t="s">
        <v>2127</v>
      </c>
      <c r="AR6" s="34" t="s">
        <v>2098</v>
      </c>
      <c r="AS6" s="91" t="s">
        <v>6156</v>
      </c>
      <c r="AT6" s="34">
        <v>3124476039</v>
      </c>
      <c r="AU6" s="34" t="s">
        <v>2127</v>
      </c>
      <c r="AX6" s="90"/>
      <c r="BA6" s="91"/>
      <c r="BB6" s="91"/>
      <c r="BC6" s="91"/>
      <c r="BF6" s="34" t="s">
        <v>4983</v>
      </c>
      <c r="BG6" s="92" t="s">
        <v>2098</v>
      </c>
      <c r="BM6" s="36" t="s">
        <v>131</v>
      </c>
      <c r="BN6" s="34" t="s">
        <v>132</v>
      </c>
      <c r="BO6" s="36">
        <v>0</v>
      </c>
      <c r="BQ6" s="94"/>
      <c r="BS6" t="s">
        <v>132</v>
      </c>
      <c r="BU6" s="95"/>
      <c r="BV6" s="95"/>
      <c r="BW6" s="61"/>
      <c r="BX6" s="60"/>
      <c r="BY6" s="59" t="str">
        <f t="shared" ca="1" si="1"/>
        <v/>
      </c>
      <c r="CD6" s="68"/>
      <c r="CE6" s="68"/>
      <c r="CF6" s="67"/>
      <c r="CG6">
        <v>67</v>
      </c>
      <c r="CH6" s="2">
        <v>164</v>
      </c>
      <c r="CI6" s="4">
        <f t="shared" si="2"/>
        <v>24.910767400356935</v>
      </c>
      <c r="CJ6" s="5" t="str">
        <f t="shared" si="3"/>
        <v>NORMAL</v>
      </c>
      <c r="CK6" s="36">
        <v>0</v>
      </c>
      <c r="CL6" s="66"/>
      <c r="CM6" s="89">
        <v>41291</v>
      </c>
      <c r="CN6" s="97">
        <v>41291</v>
      </c>
      <c r="CP6"/>
      <c r="CQ6" s="65"/>
      <c r="CR6" s="65"/>
      <c r="CS6" s="98"/>
      <c r="CT6"/>
      <c r="CU6"/>
      <c r="CV6" s="65"/>
      <c r="CW6" s="2">
        <v>120</v>
      </c>
      <c r="CX6" s="82">
        <v>80</v>
      </c>
      <c r="DC6"/>
      <c r="DG6" s="64"/>
      <c r="DI6" s="89"/>
      <c r="DJ6" s="89"/>
      <c r="DN6" s="34"/>
      <c r="DO6" s="34"/>
      <c r="DP6" s="34"/>
      <c r="DQ6" s="34"/>
      <c r="DR6" s="34"/>
      <c r="DS6" s="34" t="s">
        <v>2127</v>
      </c>
      <c r="DT6" s="34"/>
      <c r="DU6" s="47">
        <v>44609</v>
      </c>
      <c r="DY6" s="1">
        <v>1</v>
      </c>
      <c r="DZ6" t="s">
        <v>7941</v>
      </c>
      <c r="EA6" s="4">
        <v>1.04</v>
      </c>
      <c r="EB6" s="4">
        <v>118</v>
      </c>
      <c r="EC6" s="4">
        <v>163</v>
      </c>
      <c r="ED6" s="4">
        <v>82.3</v>
      </c>
      <c r="EE6" s="4">
        <v>52.2</v>
      </c>
      <c r="EF6" s="4">
        <v>143</v>
      </c>
      <c r="EG6" s="4">
        <v>1</v>
      </c>
      <c r="EJ6"/>
      <c r="EL6" s="34"/>
      <c r="EN6" s="34"/>
    </row>
    <row r="7" spans="1:150" x14ac:dyDescent="0.25">
      <c r="A7" s="85">
        <v>2022</v>
      </c>
      <c r="B7" s="87">
        <v>44830</v>
      </c>
      <c r="C7" t="s">
        <v>121</v>
      </c>
      <c r="D7" t="s">
        <v>122</v>
      </c>
      <c r="E7" s="34" t="s">
        <v>7938</v>
      </c>
      <c r="F7" s="34">
        <f t="shared" si="4"/>
        <v>6</v>
      </c>
      <c r="G7" s="34" t="s">
        <v>4985</v>
      </c>
      <c r="H7">
        <v>18</v>
      </c>
      <c r="I7" s="34" t="s">
        <v>6141</v>
      </c>
      <c r="J7" s="34" t="s">
        <v>4988</v>
      </c>
      <c r="K7" s="34" t="str">
        <f>VLOOKUP(J7,[2]CodMpios!$B$347:$E$362,4,FALSE)</f>
        <v>18001 - Florencia</v>
      </c>
      <c r="L7" s="34" t="str">
        <f>VLOOKUP($J7,[2]Coord_Mpios_X_Y!$B$2:$K$1123,9,FALSE)</f>
        <v>1,749138703818</v>
      </c>
      <c r="M7" s="34" t="str">
        <f>VLOOKUP($J7,[2]Coord_Mpios_X_Y!$B$2:$K$1123,10,FALSE)</f>
        <v>-75,558239064333</v>
      </c>
      <c r="N7" s="34" t="s">
        <v>125</v>
      </c>
      <c r="O7" s="34" t="s">
        <v>126</v>
      </c>
      <c r="Q7" s="34" t="s">
        <v>127</v>
      </c>
      <c r="R7" s="34">
        <v>17691175</v>
      </c>
      <c r="S7" s="34" t="str">
        <f t="shared" si="0"/>
        <v>CC17691175</v>
      </c>
      <c r="T7" s="34" t="s">
        <v>1496</v>
      </c>
      <c r="U7" s="34" t="s">
        <v>164</v>
      </c>
      <c r="V7" s="34" t="s">
        <v>5088</v>
      </c>
      <c r="W7" s="34" t="s">
        <v>544</v>
      </c>
      <c r="X7" s="87">
        <v>31291</v>
      </c>
      <c r="Y7">
        <v>37</v>
      </c>
      <c r="Z7" s="36">
        <f>VLOOKUP($Y7,[2]Edades!$A$3:$H$153,4,FALSE)</f>
        <v>5</v>
      </c>
      <c r="AA7" s="34" t="str">
        <f>VLOOKUP($Y7,[2]Edades!$A$3:$H$153,6,FALSE)</f>
        <v>5 - Adultez</v>
      </c>
      <c r="AB7" s="34">
        <f>VLOOKUP($Y7,[2]Edades!$A$3:$H$153,7,FALSE)</f>
        <v>8</v>
      </c>
      <c r="AC7" s="34" t="str">
        <f>VLOOKUP($Y7,[2]Edades!$A$3:$H$153,8,FALSE)</f>
        <v>35-39</v>
      </c>
      <c r="AD7" s="34" t="s">
        <v>146</v>
      </c>
      <c r="AE7">
        <v>1</v>
      </c>
      <c r="AF7" s="34" t="s">
        <v>130</v>
      </c>
      <c r="AG7" s="34" t="s">
        <v>2127</v>
      </c>
      <c r="AH7" s="34" t="s">
        <v>2127</v>
      </c>
      <c r="AK7" s="34" t="s">
        <v>125</v>
      </c>
      <c r="AM7" s="34" t="s">
        <v>2127</v>
      </c>
      <c r="AN7" s="36" t="s">
        <v>2127</v>
      </c>
      <c r="AO7" s="36" t="s">
        <v>2127</v>
      </c>
      <c r="AP7" s="34" t="s">
        <v>2127</v>
      </c>
      <c r="AQ7" s="36" t="s">
        <v>2127</v>
      </c>
      <c r="AR7" s="34" t="s">
        <v>2098</v>
      </c>
      <c r="AS7" s="91" t="s">
        <v>6157</v>
      </c>
      <c r="AT7" s="34">
        <v>3202465199</v>
      </c>
      <c r="AU7" s="34" t="s">
        <v>2127</v>
      </c>
      <c r="AX7" s="90"/>
      <c r="BA7" s="91"/>
      <c r="BB7" s="91"/>
      <c r="BC7" s="91"/>
      <c r="BF7" s="34" t="s">
        <v>4983</v>
      </c>
      <c r="BG7" s="92" t="s">
        <v>2098</v>
      </c>
      <c r="BM7" s="36" t="s">
        <v>131</v>
      </c>
      <c r="BN7" s="34" t="s">
        <v>132</v>
      </c>
      <c r="BO7" s="36">
        <v>0</v>
      </c>
      <c r="BQ7" s="94"/>
      <c r="BS7" s="36" t="s">
        <v>2127</v>
      </c>
      <c r="BU7" s="95"/>
      <c r="BV7" s="95"/>
      <c r="BW7" s="61"/>
      <c r="BX7" s="60"/>
      <c r="BY7" s="59" t="str">
        <f t="shared" ca="1" si="1"/>
        <v/>
      </c>
      <c r="CD7" s="68"/>
      <c r="CE7" s="68"/>
      <c r="CF7" s="67"/>
      <c r="CG7">
        <v>108</v>
      </c>
      <c r="CH7" s="2">
        <v>185</v>
      </c>
      <c r="CI7" s="4">
        <f t="shared" si="2"/>
        <v>31.555880204528851</v>
      </c>
      <c r="CJ7" s="5" t="str">
        <f t="shared" si="3"/>
        <v>OBESIDAD</v>
      </c>
      <c r="CK7" s="36">
        <v>0</v>
      </c>
      <c r="CL7" s="66"/>
      <c r="CM7" s="89">
        <v>43570</v>
      </c>
      <c r="CN7" s="97">
        <v>43571</v>
      </c>
      <c r="CP7"/>
      <c r="CQ7" s="65"/>
      <c r="CR7" s="65"/>
      <c r="CS7" s="98"/>
      <c r="CT7"/>
      <c r="CU7"/>
      <c r="CV7" s="97"/>
      <c r="CW7" s="2">
        <v>120</v>
      </c>
      <c r="CX7" s="82">
        <v>70</v>
      </c>
      <c r="DG7" s="64"/>
      <c r="DI7" s="89"/>
      <c r="DJ7" s="89"/>
      <c r="DN7" s="34"/>
      <c r="DO7" s="34"/>
      <c r="DP7" s="34"/>
      <c r="DQ7" s="34"/>
      <c r="DR7" s="34"/>
      <c r="DS7" s="34" t="s">
        <v>2127</v>
      </c>
      <c r="DT7" s="34"/>
      <c r="DZ7" t="s">
        <v>7941</v>
      </c>
      <c r="EB7" s="4">
        <v>130</v>
      </c>
      <c r="EH7" s="4">
        <v>6.7</v>
      </c>
      <c r="EJ7"/>
      <c r="EL7" s="34"/>
      <c r="EN7" s="34"/>
    </row>
    <row r="8" spans="1:150" hidden="1" x14ac:dyDescent="0.25">
      <c r="A8" s="85">
        <v>2022</v>
      </c>
      <c r="B8" s="87">
        <v>44830</v>
      </c>
      <c r="C8" t="s">
        <v>121</v>
      </c>
      <c r="D8" t="s">
        <v>122</v>
      </c>
      <c r="E8" s="36" t="s">
        <v>7938</v>
      </c>
      <c r="F8" s="34">
        <f t="shared" si="4"/>
        <v>7</v>
      </c>
      <c r="G8" s="34" t="s">
        <v>4985</v>
      </c>
      <c r="H8">
        <v>18</v>
      </c>
      <c r="I8" s="34" t="s">
        <v>6141</v>
      </c>
      <c r="J8" s="34" t="s">
        <v>5008</v>
      </c>
      <c r="K8" s="34" t="str">
        <f>VLOOKUP(J8,[2]CodMpios!$B$347:$E$362,4,FALSE)</f>
        <v>18094 - Belén De Los Andaquíes</v>
      </c>
      <c r="L8" s="34" t="str">
        <f>VLOOKUP($J8,[2]Coord_Mpios_X_Y!$B$2:$K$1123,9,FALSE)</f>
        <v>1,500923003060</v>
      </c>
      <c r="M8" s="34" t="str">
        <f>VLOOKUP($J8,[2]Coord_Mpios_X_Y!$B$2:$K$1123,10,FALSE)</f>
        <v>-75,875645424257</v>
      </c>
      <c r="N8" s="34" t="s">
        <v>125</v>
      </c>
      <c r="O8" s="34" t="s">
        <v>126</v>
      </c>
      <c r="Q8" s="34" t="s">
        <v>127</v>
      </c>
      <c r="R8" s="34">
        <v>7521342</v>
      </c>
      <c r="S8" s="34" t="str">
        <f t="shared" si="0"/>
        <v>CC7521342</v>
      </c>
      <c r="T8" s="34" t="s">
        <v>5080</v>
      </c>
      <c r="U8" s="34" t="s">
        <v>375</v>
      </c>
      <c r="V8" s="34" t="s">
        <v>918</v>
      </c>
      <c r="W8" s="34" t="s">
        <v>2371</v>
      </c>
      <c r="X8" s="87">
        <v>20930</v>
      </c>
      <c r="Y8">
        <v>65</v>
      </c>
      <c r="Z8" s="36">
        <f>VLOOKUP($Y8,[2]Edades!$A$3:$H$153,4,FALSE)</f>
        <v>6</v>
      </c>
      <c r="AA8" s="34" t="str">
        <f>VLOOKUP($Y8,[2]Edades!$A$3:$H$153,6,FALSE)</f>
        <v>6 - Persona mayor</v>
      </c>
      <c r="AB8" s="34">
        <f>VLOOKUP($Y8,[2]Edades!$A$3:$H$153,7,FALSE)</f>
        <v>14</v>
      </c>
      <c r="AC8" s="34" t="str">
        <f>VLOOKUP($Y8,[2]Edades!$A$3:$H$153,8,FALSE)</f>
        <v>65-69</v>
      </c>
      <c r="AD8" s="34" t="s">
        <v>146</v>
      </c>
      <c r="AE8">
        <v>1</v>
      </c>
      <c r="AF8" s="34" t="s">
        <v>2137</v>
      </c>
      <c r="AG8" s="34" t="s">
        <v>2127</v>
      </c>
      <c r="AH8" s="34" t="s">
        <v>2127</v>
      </c>
      <c r="AK8" s="34" t="s">
        <v>125</v>
      </c>
      <c r="AM8" s="34" t="s">
        <v>2127</v>
      </c>
      <c r="AN8" s="36" t="s">
        <v>2127</v>
      </c>
      <c r="AO8" s="36" t="s">
        <v>2127</v>
      </c>
      <c r="AP8" s="34" t="s">
        <v>2127</v>
      </c>
      <c r="AQ8" s="36" t="s">
        <v>2127</v>
      </c>
      <c r="AR8" s="34" t="s">
        <v>5238</v>
      </c>
      <c r="AS8" s="91" t="s">
        <v>6158</v>
      </c>
      <c r="AT8" s="34">
        <v>3124306776</v>
      </c>
      <c r="AU8" s="34" t="s">
        <v>2127</v>
      </c>
      <c r="AX8" s="90"/>
      <c r="BA8" s="91"/>
      <c r="BB8" s="91"/>
      <c r="BC8" s="91"/>
      <c r="BF8" s="34" t="s">
        <v>4983</v>
      </c>
      <c r="BG8" s="92" t="s">
        <v>2098</v>
      </c>
      <c r="BM8" s="36" t="s">
        <v>131</v>
      </c>
      <c r="BN8" s="34" t="s">
        <v>132</v>
      </c>
      <c r="BO8" s="36">
        <v>0</v>
      </c>
      <c r="BQ8" s="94"/>
      <c r="BS8" t="s">
        <v>132</v>
      </c>
      <c r="BU8" s="95"/>
      <c r="BV8" s="95"/>
      <c r="BW8" s="61"/>
      <c r="BX8" s="60"/>
      <c r="BY8" s="59" t="str">
        <f t="shared" ca="1" si="1"/>
        <v/>
      </c>
      <c r="CD8" s="68"/>
      <c r="CE8" s="68"/>
      <c r="CF8" s="67"/>
      <c r="CG8">
        <v>94</v>
      </c>
      <c r="CH8" s="2">
        <v>174</v>
      </c>
      <c r="CI8" s="4">
        <f t="shared" si="2"/>
        <v>31.047694543532831</v>
      </c>
      <c r="CJ8" s="5" t="str">
        <f t="shared" si="3"/>
        <v>OBESIDAD</v>
      </c>
      <c r="CK8" s="36">
        <v>0</v>
      </c>
      <c r="CL8" s="66"/>
      <c r="CM8" s="89">
        <v>41424</v>
      </c>
      <c r="CN8" s="97">
        <v>41424</v>
      </c>
      <c r="CP8"/>
      <c r="CQ8" s="65"/>
      <c r="CR8" s="65"/>
      <c r="CS8" s="98"/>
      <c r="CT8"/>
      <c r="CU8"/>
      <c r="CV8" s="65"/>
      <c r="CW8" s="2">
        <v>120</v>
      </c>
      <c r="CX8" s="82">
        <v>75</v>
      </c>
      <c r="DC8"/>
      <c r="DG8" s="64"/>
      <c r="DI8" s="89"/>
      <c r="DJ8" s="89"/>
      <c r="DN8" s="34"/>
      <c r="DO8" s="34"/>
      <c r="DP8" s="34"/>
      <c r="DQ8" s="34"/>
      <c r="DR8" s="34"/>
      <c r="DS8" s="34" t="s">
        <v>2127</v>
      </c>
      <c r="DT8" s="34"/>
      <c r="DU8" s="47">
        <v>44496</v>
      </c>
      <c r="DY8" s="1">
        <v>3</v>
      </c>
      <c r="DZ8" t="s">
        <v>7940</v>
      </c>
      <c r="EB8" s="4"/>
      <c r="EJ8"/>
      <c r="EL8" s="34"/>
      <c r="EN8" s="34"/>
    </row>
    <row r="9" spans="1:150" hidden="1" x14ac:dyDescent="0.25">
      <c r="A9" s="85">
        <v>2022</v>
      </c>
      <c r="B9" s="87">
        <v>44830</v>
      </c>
      <c r="C9" t="s">
        <v>121</v>
      </c>
      <c r="D9" t="s">
        <v>122</v>
      </c>
      <c r="E9" s="36" t="s">
        <v>7938</v>
      </c>
      <c r="F9" s="34">
        <f t="shared" si="4"/>
        <v>8</v>
      </c>
      <c r="G9" s="34" t="s">
        <v>4985</v>
      </c>
      <c r="H9">
        <v>18</v>
      </c>
      <c r="I9" s="34" t="s">
        <v>6141</v>
      </c>
      <c r="J9" s="34" t="s">
        <v>4988</v>
      </c>
      <c r="K9" s="34" t="str">
        <f>VLOOKUP(J9,[2]CodMpios!$B$347:$E$362,4,FALSE)</f>
        <v>18001 - Florencia</v>
      </c>
      <c r="L9" s="34" t="str">
        <f>VLOOKUP($J9,[2]Coord_Mpios_X_Y!$B$2:$K$1123,9,FALSE)</f>
        <v>1,749138703818</v>
      </c>
      <c r="M9" s="34" t="str">
        <f>VLOOKUP($J9,[2]Coord_Mpios_X_Y!$B$2:$K$1123,10,FALSE)</f>
        <v>-75,558239064333</v>
      </c>
      <c r="N9" s="34" t="s">
        <v>139</v>
      </c>
      <c r="O9" s="34" t="s">
        <v>126</v>
      </c>
      <c r="Q9" s="34" t="s">
        <v>127</v>
      </c>
      <c r="R9" s="34">
        <v>17648415</v>
      </c>
      <c r="S9" s="34" t="str">
        <f t="shared" si="0"/>
        <v>CC17648415</v>
      </c>
      <c r="T9" s="34" t="s">
        <v>1172</v>
      </c>
      <c r="U9" s="34" t="s">
        <v>6138</v>
      </c>
      <c r="V9" s="34" t="s">
        <v>1030</v>
      </c>
      <c r="W9" s="34" t="s">
        <v>1030</v>
      </c>
      <c r="X9" s="87">
        <v>26397</v>
      </c>
      <c r="Y9">
        <v>50</v>
      </c>
      <c r="Z9" s="36">
        <f>VLOOKUP($Y9,[2]Edades!$A$3:$H$153,4,FALSE)</f>
        <v>5</v>
      </c>
      <c r="AA9" s="34" t="str">
        <f>VLOOKUP($Y9,[2]Edades!$A$3:$H$153,6,FALSE)</f>
        <v>5 - Adultez</v>
      </c>
      <c r="AB9" s="34">
        <f>VLOOKUP($Y9,[2]Edades!$A$3:$H$153,7,FALSE)</f>
        <v>11</v>
      </c>
      <c r="AC9" s="34" t="str">
        <f>VLOOKUP($Y9,[2]Edades!$A$3:$H$153,8,FALSE)</f>
        <v>50-54</v>
      </c>
      <c r="AD9" s="34" t="s">
        <v>146</v>
      </c>
      <c r="AE9">
        <v>1</v>
      </c>
      <c r="AF9" s="34" t="s">
        <v>130</v>
      </c>
      <c r="AG9" s="34" t="s">
        <v>2127</v>
      </c>
      <c r="AH9" s="34" t="s">
        <v>2127</v>
      </c>
      <c r="AK9" s="34" t="s">
        <v>139</v>
      </c>
      <c r="AM9" s="34" t="s">
        <v>2127</v>
      </c>
      <c r="AN9" s="36" t="s">
        <v>2127</v>
      </c>
      <c r="AO9" s="36" t="s">
        <v>2127</v>
      </c>
      <c r="AP9" s="34" t="s">
        <v>2127</v>
      </c>
      <c r="AQ9" s="36" t="s">
        <v>2127</v>
      </c>
      <c r="AR9" s="34" t="s">
        <v>2098</v>
      </c>
      <c r="AS9" s="91" t="s">
        <v>6159</v>
      </c>
      <c r="AT9" s="34">
        <v>3216964798</v>
      </c>
      <c r="AU9" s="34" t="s">
        <v>2127</v>
      </c>
      <c r="AX9" s="90"/>
      <c r="BA9" s="91"/>
      <c r="BB9" s="91"/>
      <c r="BC9" s="91"/>
      <c r="BF9" s="34" t="s">
        <v>4983</v>
      </c>
      <c r="BG9" s="92" t="s">
        <v>2098</v>
      </c>
      <c r="BM9" s="36" t="s">
        <v>131</v>
      </c>
      <c r="BN9" s="34" t="s">
        <v>132</v>
      </c>
      <c r="BO9" s="36">
        <v>0</v>
      </c>
      <c r="BQ9" s="94"/>
      <c r="BS9" t="s">
        <v>132</v>
      </c>
      <c r="BU9" s="95"/>
      <c r="BV9" s="95"/>
      <c r="BW9" s="61"/>
      <c r="BX9" s="60"/>
      <c r="BY9" s="59" t="str">
        <f t="shared" ca="1" si="1"/>
        <v/>
      </c>
      <c r="CD9" s="68"/>
      <c r="CE9" s="68"/>
      <c r="CF9" s="67"/>
      <c r="CG9">
        <v>82</v>
      </c>
      <c r="CH9" s="2">
        <v>172</v>
      </c>
      <c r="CI9" s="4">
        <f t="shared" si="2"/>
        <v>27.717685235262305</v>
      </c>
      <c r="CJ9" s="5" t="str">
        <f t="shared" si="3"/>
        <v>SOBREPESO</v>
      </c>
      <c r="CK9" s="36">
        <v>0</v>
      </c>
      <c r="CL9" s="66"/>
      <c r="CM9" s="89">
        <v>42409</v>
      </c>
      <c r="CN9" s="97">
        <v>42409</v>
      </c>
      <c r="CP9"/>
      <c r="CQ9" s="65"/>
      <c r="CR9" s="65"/>
      <c r="CS9" s="98"/>
      <c r="CT9"/>
      <c r="CU9"/>
      <c r="CV9" s="65"/>
      <c r="CW9" s="2">
        <v>120</v>
      </c>
      <c r="CX9" s="82">
        <v>80</v>
      </c>
      <c r="DC9"/>
      <c r="DG9" s="64"/>
      <c r="DI9" s="89">
        <v>44669</v>
      </c>
      <c r="DJ9" s="89"/>
      <c r="DN9" s="34"/>
      <c r="DO9" s="34"/>
      <c r="DP9" s="34"/>
      <c r="DQ9" s="34"/>
      <c r="DR9" s="34"/>
      <c r="DS9" s="34" t="s">
        <v>2127</v>
      </c>
      <c r="DT9" s="34"/>
      <c r="DU9" s="47">
        <v>44631</v>
      </c>
      <c r="DY9" s="1">
        <v>1</v>
      </c>
      <c r="DZ9" t="s">
        <v>7941</v>
      </c>
      <c r="EA9" s="4">
        <v>0.97</v>
      </c>
      <c r="EB9" s="4">
        <v>369</v>
      </c>
      <c r="EC9" s="4">
        <v>208</v>
      </c>
      <c r="ED9" s="4">
        <v>107.4</v>
      </c>
      <c r="EE9" s="4">
        <v>76.900000000000006</v>
      </c>
      <c r="EF9" s="4">
        <v>323</v>
      </c>
      <c r="EG9" s="4">
        <v>2.1</v>
      </c>
      <c r="EH9" s="4">
        <v>13.8</v>
      </c>
      <c r="EJ9"/>
      <c r="EL9" s="34"/>
      <c r="EN9" s="34"/>
    </row>
    <row r="10" spans="1:150" hidden="1" x14ac:dyDescent="0.25">
      <c r="A10" s="85">
        <v>2022</v>
      </c>
      <c r="B10" s="87">
        <v>44830</v>
      </c>
      <c r="C10" t="s">
        <v>121</v>
      </c>
      <c r="D10" t="s">
        <v>122</v>
      </c>
      <c r="E10" s="36" t="s">
        <v>7938</v>
      </c>
      <c r="F10" s="34">
        <f t="shared" si="4"/>
        <v>9</v>
      </c>
      <c r="G10" s="34" t="s">
        <v>4985</v>
      </c>
      <c r="H10">
        <v>18</v>
      </c>
      <c r="I10" s="34" t="s">
        <v>6141</v>
      </c>
      <c r="J10" s="34" t="s">
        <v>4988</v>
      </c>
      <c r="K10" s="34" t="str">
        <f>VLOOKUP(J10,[2]CodMpios!$B$347:$E$362,4,FALSE)</f>
        <v>18001 - Florencia</v>
      </c>
      <c r="L10" s="34" t="str">
        <f>VLOOKUP($J10,[2]Coord_Mpios_X_Y!$B$2:$K$1123,9,FALSE)</f>
        <v>1,749138703818</v>
      </c>
      <c r="M10" s="34" t="str">
        <f>VLOOKUP($J10,[2]Coord_Mpios_X_Y!$B$2:$K$1123,10,FALSE)</f>
        <v>-75,558239064333</v>
      </c>
      <c r="N10" s="34" t="s">
        <v>125</v>
      </c>
      <c r="O10" s="34" t="s">
        <v>126</v>
      </c>
      <c r="Q10" s="34" t="s">
        <v>127</v>
      </c>
      <c r="R10" s="34">
        <v>26257937</v>
      </c>
      <c r="S10" s="34" t="str">
        <f t="shared" si="0"/>
        <v>CC26257937</v>
      </c>
      <c r="T10" s="34" t="s">
        <v>388</v>
      </c>
      <c r="V10" s="34" t="s">
        <v>716</v>
      </c>
      <c r="W10" s="34" t="s">
        <v>423</v>
      </c>
      <c r="X10" s="87">
        <v>18873</v>
      </c>
      <c r="Y10">
        <v>71</v>
      </c>
      <c r="Z10" s="36">
        <f>VLOOKUP($Y10,[2]Edades!$A$3:$H$153,4,FALSE)</f>
        <v>6</v>
      </c>
      <c r="AA10" s="34" t="str">
        <f>VLOOKUP($Y10,[2]Edades!$A$3:$H$153,6,FALSE)</f>
        <v>6 - Persona mayor</v>
      </c>
      <c r="AB10" s="34">
        <f>VLOOKUP($Y10,[2]Edades!$A$3:$H$153,7,FALSE)</f>
        <v>15</v>
      </c>
      <c r="AC10" s="34" t="str">
        <f>VLOOKUP($Y10,[2]Edades!$A$3:$H$153,8,FALSE)</f>
        <v>70-74</v>
      </c>
      <c r="AD10" s="34" t="s">
        <v>129</v>
      </c>
      <c r="AE10" s="1">
        <v>2</v>
      </c>
      <c r="AF10" s="34" t="s">
        <v>2137</v>
      </c>
      <c r="AG10" s="34" t="s">
        <v>2127</v>
      </c>
      <c r="AH10" s="34" t="s">
        <v>2127</v>
      </c>
      <c r="AK10" s="34" t="s">
        <v>125</v>
      </c>
      <c r="AM10" s="34" t="s">
        <v>2127</v>
      </c>
      <c r="AN10" s="36" t="s">
        <v>2127</v>
      </c>
      <c r="AO10" s="36" t="s">
        <v>2127</v>
      </c>
      <c r="AP10" s="34" t="s">
        <v>2127</v>
      </c>
      <c r="AQ10" s="36" t="s">
        <v>2127</v>
      </c>
      <c r="AR10" s="34" t="s">
        <v>2098</v>
      </c>
      <c r="AS10" s="91" t="s">
        <v>6160</v>
      </c>
      <c r="AT10" s="34">
        <v>4342022</v>
      </c>
      <c r="AU10" s="34" t="s">
        <v>2127</v>
      </c>
      <c r="AX10" s="90"/>
      <c r="BA10" s="91"/>
      <c r="BB10" s="91"/>
      <c r="BC10" s="91"/>
      <c r="BF10" s="34" t="s">
        <v>4983</v>
      </c>
      <c r="BG10" s="92" t="s">
        <v>2098</v>
      </c>
      <c r="BM10" s="36" t="s">
        <v>131</v>
      </c>
      <c r="BN10" s="34" t="s">
        <v>132</v>
      </c>
      <c r="BO10" s="36">
        <v>0</v>
      </c>
      <c r="BQ10" s="94"/>
      <c r="BS10" t="s">
        <v>131</v>
      </c>
      <c r="BU10" s="95"/>
      <c r="BV10" s="95"/>
      <c r="BW10" s="61"/>
      <c r="BX10" s="60"/>
      <c r="BY10" s="59" t="str">
        <f t="shared" ca="1" si="1"/>
        <v/>
      </c>
      <c r="CD10" s="68"/>
      <c r="CE10" s="68"/>
      <c r="CF10" s="67"/>
      <c r="CG10">
        <v>63</v>
      </c>
      <c r="CH10" s="2">
        <v>156</v>
      </c>
      <c r="CI10" s="4">
        <f t="shared" si="2"/>
        <v>25.88757396449704</v>
      </c>
      <c r="CJ10" s="5" t="str">
        <f t="shared" si="3"/>
        <v>SOBREPESO</v>
      </c>
      <c r="CK10" s="36">
        <v>0</v>
      </c>
      <c r="CL10" s="66"/>
      <c r="CM10" s="89">
        <v>41317</v>
      </c>
      <c r="CN10" s="97">
        <v>41317</v>
      </c>
      <c r="CP10"/>
      <c r="CQ10" s="65"/>
      <c r="CR10" s="65"/>
      <c r="CS10" s="98"/>
      <c r="CT10"/>
      <c r="CU10"/>
      <c r="CV10" s="65"/>
      <c r="CW10" s="2">
        <v>120</v>
      </c>
      <c r="CX10" s="82">
        <v>80</v>
      </c>
      <c r="DC10"/>
      <c r="DG10" s="64"/>
      <c r="DI10" s="89"/>
      <c r="DJ10" s="89"/>
      <c r="DN10" s="34"/>
      <c r="DO10" s="34"/>
      <c r="DP10" s="34"/>
      <c r="DQ10" s="34"/>
      <c r="DR10" s="34"/>
      <c r="DS10" s="34" t="s">
        <v>2127</v>
      </c>
      <c r="DT10" s="34"/>
      <c r="DU10" s="47">
        <v>44712</v>
      </c>
      <c r="DY10" s="1">
        <v>2</v>
      </c>
      <c r="DZ10" t="s">
        <v>7940</v>
      </c>
      <c r="EA10" s="4">
        <v>0.9</v>
      </c>
      <c r="EB10" s="4">
        <v>173</v>
      </c>
      <c r="EC10" s="4">
        <v>151</v>
      </c>
      <c r="EE10" s="4">
        <v>57.7</v>
      </c>
      <c r="EF10" s="4">
        <v>126</v>
      </c>
      <c r="EG10" s="4">
        <v>1.9</v>
      </c>
      <c r="EH10" s="4">
        <v>8.1</v>
      </c>
      <c r="EJ10"/>
      <c r="EL10" s="34"/>
      <c r="EN10" s="34"/>
    </row>
    <row r="11" spans="1:150" hidden="1" x14ac:dyDescent="0.25">
      <c r="A11" s="85">
        <v>2022</v>
      </c>
      <c r="B11" s="87">
        <v>44830</v>
      </c>
      <c r="C11" t="s">
        <v>121</v>
      </c>
      <c r="D11" t="s">
        <v>122</v>
      </c>
      <c r="E11" s="36" t="s">
        <v>7938</v>
      </c>
      <c r="F11" s="34">
        <f t="shared" si="4"/>
        <v>10</v>
      </c>
      <c r="G11" s="34" t="s">
        <v>4985</v>
      </c>
      <c r="H11">
        <v>18</v>
      </c>
      <c r="I11" s="34" t="s">
        <v>6141</v>
      </c>
      <c r="J11" s="34" t="s">
        <v>4988</v>
      </c>
      <c r="K11" s="34" t="str">
        <f>VLOOKUP(J11,[2]CodMpios!$B$347:$E$362,4,FALSE)</f>
        <v>18001 - Florencia</v>
      </c>
      <c r="L11" s="34" t="str">
        <f>VLOOKUP($J11,[2]Coord_Mpios_X_Y!$B$2:$K$1123,9,FALSE)</f>
        <v>1,749138703818</v>
      </c>
      <c r="M11" s="34" t="str">
        <f>VLOOKUP($J11,[2]Coord_Mpios_X_Y!$B$2:$K$1123,10,FALSE)</f>
        <v>-75,558239064333</v>
      </c>
      <c r="N11" s="34" t="s">
        <v>6142</v>
      </c>
      <c r="O11" s="34" t="s">
        <v>126</v>
      </c>
      <c r="Q11" s="34" t="s">
        <v>127</v>
      </c>
      <c r="R11" s="34">
        <v>10065473</v>
      </c>
      <c r="S11" s="34" t="str">
        <f t="shared" si="0"/>
        <v>CC10065473</v>
      </c>
      <c r="T11" s="34" t="s">
        <v>213</v>
      </c>
      <c r="U11" s="34" t="s">
        <v>1190</v>
      </c>
      <c r="V11" s="34" t="s">
        <v>2103</v>
      </c>
      <c r="W11" s="34" t="s">
        <v>1180</v>
      </c>
      <c r="X11" s="87">
        <v>18071</v>
      </c>
      <c r="Y11">
        <v>73</v>
      </c>
      <c r="Z11" s="36">
        <f>VLOOKUP($Y11,[2]Edades!$A$3:$H$153,4,FALSE)</f>
        <v>6</v>
      </c>
      <c r="AA11" s="34" t="str">
        <f>VLOOKUP($Y11,[2]Edades!$A$3:$H$153,6,FALSE)</f>
        <v>6 - Persona mayor</v>
      </c>
      <c r="AB11" s="34">
        <f>VLOOKUP($Y11,[2]Edades!$A$3:$H$153,7,FALSE)</f>
        <v>15</v>
      </c>
      <c r="AC11" s="34" t="str">
        <f>VLOOKUP($Y11,[2]Edades!$A$3:$H$153,8,FALSE)</f>
        <v>70-74</v>
      </c>
      <c r="AD11" s="34" t="s">
        <v>146</v>
      </c>
      <c r="AE11">
        <v>1</v>
      </c>
      <c r="AF11" s="34" t="s">
        <v>2137</v>
      </c>
      <c r="AG11" s="34" t="s">
        <v>2127</v>
      </c>
      <c r="AH11" s="34" t="s">
        <v>2127</v>
      </c>
      <c r="AK11" s="34" t="s">
        <v>6142</v>
      </c>
      <c r="AM11" s="34" t="s">
        <v>2127</v>
      </c>
      <c r="AN11" s="36" t="s">
        <v>2127</v>
      </c>
      <c r="AO11" s="36" t="s">
        <v>2127</v>
      </c>
      <c r="AP11" s="34" t="s">
        <v>2127</v>
      </c>
      <c r="AQ11" s="36" t="s">
        <v>2127</v>
      </c>
      <c r="AR11" s="34" t="s">
        <v>2098</v>
      </c>
      <c r="AS11" s="91" t="s">
        <v>6161</v>
      </c>
      <c r="AT11" s="34">
        <v>3202366353</v>
      </c>
      <c r="AU11" s="34" t="s">
        <v>2127</v>
      </c>
      <c r="AX11" s="90"/>
      <c r="BA11" s="91"/>
      <c r="BB11" s="91"/>
      <c r="BC11" s="91"/>
      <c r="BF11" s="34" t="s">
        <v>4983</v>
      </c>
      <c r="BG11" s="92" t="s">
        <v>2098</v>
      </c>
      <c r="BM11" s="36" t="s">
        <v>131</v>
      </c>
      <c r="BN11" s="34" t="s">
        <v>132</v>
      </c>
      <c r="BO11" s="36">
        <v>0</v>
      </c>
      <c r="BQ11" s="94"/>
      <c r="BS11" t="s">
        <v>132</v>
      </c>
      <c r="BU11" s="95"/>
      <c r="BV11" s="95"/>
      <c r="BW11" s="61"/>
      <c r="BX11" s="60"/>
      <c r="BY11" s="59" t="str">
        <f t="shared" ca="1" si="1"/>
        <v/>
      </c>
      <c r="CD11" s="68"/>
      <c r="CE11" s="68"/>
      <c r="CF11" s="67"/>
      <c r="CG11">
        <v>104</v>
      </c>
      <c r="CH11" s="2">
        <v>172</v>
      </c>
      <c r="CI11" s="4">
        <f t="shared" si="2"/>
        <v>35.154137371552196</v>
      </c>
      <c r="CJ11" s="5" t="str">
        <f t="shared" si="3"/>
        <v>OBESIDAD</v>
      </c>
      <c r="CK11" s="36">
        <v>0</v>
      </c>
      <c r="CL11" s="66"/>
      <c r="CM11" s="89">
        <v>41424</v>
      </c>
      <c r="CN11" s="97">
        <v>41424</v>
      </c>
      <c r="CP11"/>
      <c r="CQ11" s="65"/>
      <c r="CR11" s="65"/>
      <c r="CS11" s="98"/>
      <c r="CT11"/>
      <c r="CU11"/>
      <c r="CV11" s="65"/>
      <c r="CW11" s="2">
        <v>110</v>
      </c>
      <c r="CX11" s="82">
        <v>80</v>
      </c>
      <c r="DC11"/>
      <c r="DG11" s="64"/>
      <c r="DI11" s="89"/>
      <c r="DJ11" s="89"/>
      <c r="DN11" s="34"/>
      <c r="DO11" s="34"/>
      <c r="DP11" s="34"/>
      <c r="DQ11" s="34"/>
      <c r="DR11" s="34"/>
      <c r="DS11" s="34" t="s">
        <v>2127</v>
      </c>
      <c r="DT11" s="34"/>
      <c r="DU11" s="47">
        <v>44733</v>
      </c>
      <c r="DY11" s="1">
        <v>3</v>
      </c>
      <c r="DZ11" t="s">
        <v>7941</v>
      </c>
      <c r="EA11" s="4">
        <v>1.68</v>
      </c>
      <c r="EB11" s="4">
        <v>138</v>
      </c>
      <c r="EC11" s="4">
        <v>187</v>
      </c>
      <c r="ED11" s="4">
        <v>100</v>
      </c>
      <c r="EE11" s="4">
        <v>31.5</v>
      </c>
      <c r="EF11" s="4">
        <v>276</v>
      </c>
      <c r="EG11" s="4">
        <v>2.2000000000000002</v>
      </c>
      <c r="EH11" s="4">
        <v>7.3</v>
      </c>
      <c r="EJ11"/>
      <c r="EL11" s="34"/>
      <c r="EN11" s="34"/>
    </row>
    <row r="12" spans="1:150" x14ac:dyDescent="0.25">
      <c r="A12" s="85">
        <v>2022</v>
      </c>
      <c r="B12" s="87">
        <v>44830</v>
      </c>
      <c r="C12" t="s">
        <v>121</v>
      </c>
      <c r="D12" t="s">
        <v>122</v>
      </c>
      <c r="E12" s="34" t="s">
        <v>7938</v>
      </c>
      <c r="F12" s="34">
        <f t="shared" si="4"/>
        <v>11</v>
      </c>
      <c r="G12" s="34" t="s">
        <v>4985</v>
      </c>
      <c r="H12">
        <v>18</v>
      </c>
      <c r="I12" s="34" t="s">
        <v>6141</v>
      </c>
      <c r="J12" s="34" t="s">
        <v>4988</v>
      </c>
      <c r="K12" s="34" t="str">
        <f>VLOOKUP(J12,[2]CodMpios!$B$347:$E$362,4,FALSE)</f>
        <v>18001 - Florencia</v>
      </c>
      <c r="L12" s="34" t="str">
        <f>VLOOKUP($J12,[2]Coord_Mpios_X_Y!$B$2:$K$1123,9,FALSE)</f>
        <v>1,749138703818</v>
      </c>
      <c r="M12" s="34" t="str">
        <f>VLOOKUP($J12,[2]Coord_Mpios_X_Y!$B$2:$K$1123,10,FALSE)</f>
        <v>-75,558239064333</v>
      </c>
      <c r="N12" s="34" t="s">
        <v>125</v>
      </c>
      <c r="O12" s="34" t="s">
        <v>126</v>
      </c>
      <c r="Q12" s="34" t="s">
        <v>127</v>
      </c>
      <c r="R12" s="34">
        <v>66702248</v>
      </c>
      <c r="S12" s="34" t="str">
        <f t="shared" si="0"/>
        <v>CC66702248</v>
      </c>
      <c r="T12" s="34" t="s">
        <v>878</v>
      </c>
      <c r="V12" s="34" t="s">
        <v>6137</v>
      </c>
      <c r="W12" s="34" t="s">
        <v>5879</v>
      </c>
      <c r="X12" s="87">
        <v>24721</v>
      </c>
      <c r="Y12">
        <v>55</v>
      </c>
      <c r="Z12" s="36">
        <f>VLOOKUP($Y12,[2]Edades!$A$3:$H$153,4,FALSE)</f>
        <v>5</v>
      </c>
      <c r="AA12" s="34" t="str">
        <f>VLOOKUP($Y12,[2]Edades!$A$3:$H$153,6,FALSE)</f>
        <v>5 - Adultez</v>
      </c>
      <c r="AB12" s="34">
        <f>VLOOKUP($Y12,[2]Edades!$A$3:$H$153,7,FALSE)</f>
        <v>12</v>
      </c>
      <c r="AC12" s="34" t="str">
        <f>VLOOKUP($Y12,[2]Edades!$A$3:$H$153,8,FALSE)</f>
        <v>55-59</v>
      </c>
      <c r="AD12" s="34" t="s">
        <v>129</v>
      </c>
      <c r="AE12" s="1">
        <v>2</v>
      </c>
      <c r="AF12" s="34" t="s">
        <v>130</v>
      </c>
      <c r="AG12" s="34" t="s">
        <v>2127</v>
      </c>
      <c r="AH12" s="34" t="s">
        <v>2127</v>
      </c>
      <c r="AK12" s="34" t="s">
        <v>125</v>
      </c>
      <c r="AM12" s="34" t="s">
        <v>2127</v>
      </c>
      <c r="AN12" s="36" t="s">
        <v>2127</v>
      </c>
      <c r="AO12" s="36" t="s">
        <v>2127</v>
      </c>
      <c r="AP12" s="34" t="s">
        <v>2127</v>
      </c>
      <c r="AQ12" s="36" t="s">
        <v>2127</v>
      </c>
      <c r="AR12" s="34" t="s">
        <v>2098</v>
      </c>
      <c r="AS12" s="91" t="s">
        <v>6162</v>
      </c>
      <c r="AT12" s="34">
        <v>3208535871</v>
      </c>
      <c r="AU12" s="34" t="s">
        <v>2127</v>
      </c>
      <c r="AX12" s="90"/>
      <c r="BA12" s="91"/>
      <c r="BB12" s="91"/>
      <c r="BC12" s="91"/>
      <c r="BF12" s="34" t="s">
        <v>4983</v>
      </c>
      <c r="BG12" s="92" t="s">
        <v>2098</v>
      </c>
      <c r="BM12" s="36" t="s">
        <v>131</v>
      </c>
      <c r="BN12" s="34" t="s">
        <v>132</v>
      </c>
      <c r="BO12" s="36">
        <v>0</v>
      </c>
      <c r="BQ12" s="94"/>
      <c r="BS12" s="36" t="s">
        <v>2127</v>
      </c>
      <c r="BU12" s="95"/>
      <c r="BV12" s="95"/>
      <c r="BW12" s="61"/>
      <c r="BX12" s="60"/>
      <c r="BY12" s="59" t="str">
        <f t="shared" ca="1" si="1"/>
        <v/>
      </c>
      <c r="CD12" s="68"/>
      <c r="CE12" s="68"/>
      <c r="CF12" s="67"/>
      <c r="CG12">
        <v>85</v>
      </c>
      <c r="CH12" s="2">
        <v>160</v>
      </c>
      <c r="CI12" s="4">
        <f t="shared" si="2"/>
        <v>33.203124999999993</v>
      </c>
      <c r="CJ12" s="5" t="str">
        <f t="shared" si="3"/>
        <v>OBESIDAD</v>
      </c>
      <c r="CK12" s="36">
        <v>0</v>
      </c>
      <c r="CL12" s="66"/>
      <c r="CM12" s="89">
        <v>41290</v>
      </c>
      <c r="CN12" s="97">
        <v>41290</v>
      </c>
      <c r="CP12"/>
      <c r="CQ12" s="65"/>
      <c r="CR12" s="65"/>
      <c r="CS12" s="98"/>
      <c r="CT12"/>
      <c r="CU12"/>
      <c r="CV12" s="97"/>
      <c r="CW12" s="2">
        <v>120</v>
      </c>
      <c r="CX12" s="82">
        <v>70</v>
      </c>
      <c r="DG12" s="64"/>
      <c r="DI12" s="89">
        <v>44592</v>
      </c>
      <c r="DJ12" s="89"/>
      <c r="DN12" s="34"/>
      <c r="DO12" s="34"/>
      <c r="DP12" s="34"/>
      <c r="DQ12" s="34"/>
      <c r="DR12" s="34"/>
      <c r="DS12" s="34" t="s">
        <v>2127</v>
      </c>
      <c r="DT12" s="34"/>
      <c r="DU12" s="47">
        <v>44621</v>
      </c>
      <c r="DY12" s="1">
        <v>3</v>
      </c>
      <c r="DZ12" t="s">
        <v>7940</v>
      </c>
      <c r="EA12" s="4">
        <v>1.1299999999999999</v>
      </c>
      <c r="EB12" s="4">
        <v>112</v>
      </c>
      <c r="EC12" s="4">
        <v>173</v>
      </c>
      <c r="ED12" s="4">
        <v>83.4</v>
      </c>
      <c r="EE12" s="4">
        <v>53.7</v>
      </c>
      <c r="EF12" s="4">
        <v>183</v>
      </c>
      <c r="EG12" s="4">
        <v>2</v>
      </c>
      <c r="EJ12"/>
      <c r="EL12" s="34"/>
      <c r="EN12" s="34"/>
    </row>
    <row r="13" spans="1:150" hidden="1" x14ac:dyDescent="0.25">
      <c r="A13" s="85">
        <v>2022</v>
      </c>
      <c r="B13" s="87">
        <v>44830</v>
      </c>
      <c r="C13" t="s">
        <v>121</v>
      </c>
      <c r="D13" t="s">
        <v>122</v>
      </c>
      <c r="E13" s="36" t="s">
        <v>7938</v>
      </c>
      <c r="F13" s="34">
        <f t="shared" si="4"/>
        <v>12</v>
      </c>
      <c r="G13" s="34" t="s">
        <v>4985</v>
      </c>
      <c r="H13">
        <v>18</v>
      </c>
      <c r="I13" s="34" t="s">
        <v>6141</v>
      </c>
      <c r="J13" s="34" t="s">
        <v>4996</v>
      </c>
      <c r="K13" s="34" t="str">
        <f>VLOOKUP(J13,[2]CodMpios!$B$347:$E$362,4,FALSE)</f>
        <v>18247 - El Doncello</v>
      </c>
      <c r="L13" s="34" t="str">
        <f>VLOOKUP($J13,[2]Coord_Mpios_X_Y!$B$2:$K$1123,9,FALSE)</f>
        <v>1,791385903474</v>
      </c>
      <c r="M13" s="34" t="str">
        <f>VLOOKUP($J13,[2]Coord_Mpios_X_Y!$B$2:$K$1123,10,FALSE)</f>
        <v>-75,193944154894</v>
      </c>
      <c r="N13" s="34" t="s">
        <v>6142</v>
      </c>
      <c r="O13" s="34" t="s">
        <v>126</v>
      </c>
      <c r="Q13" s="34" t="s">
        <v>127</v>
      </c>
      <c r="R13" s="34">
        <v>26616636</v>
      </c>
      <c r="S13" s="34" t="str">
        <f t="shared" si="0"/>
        <v>CC26616636</v>
      </c>
      <c r="T13" s="34" t="s">
        <v>134</v>
      </c>
      <c r="U13" s="34" t="s">
        <v>227</v>
      </c>
      <c r="V13" s="34" t="s">
        <v>135</v>
      </c>
      <c r="W13" s="34" t="s">
        <v>2329</v>
      </c>
      <c r="X13" s="87">
        <v>17912</v>
      </c>
      <c r="Y13">
        <v>74</v>
      </c>
      <c r="Z13" s="36">
        <f>VLOOKUP($Y13,[2]Edades!$A$3:$H$153,4,FALSE)</f>
        <v>6</v>
      </c>
      <c r="AA13" s="34" t="str">
        <f>VLOOKUP($Y13,[2]Edades!$A$3:$H$153,6,FALSE)</f>
        <v>6 - Persona mayor</v>
      </c>
      <c r="AB13" s="34">
        <f>VLOOKUP($Y13,[2]Edades!$A$3:$H$153,7,FALSE)</f>
        <v>15</v>
      </c>
      <c r="AC13" s="34" t="str">
        <f>VLOOKUP($Y13,[2]Edades!$A$3:$H$153,8,FALSE)</f>
        <v>70-74</v>
      </c>
      <c r="AD13" s="34" t="s">
        <v>129</v>
      </c>
      <c r="AE13" s="1">
        <v>2</v>
      </c>
      <c r="AF13" s="34" t="s">
        <v>2137</v>
      </c>
      <c r="AG13" s="34" t="s">
        <v>2127</v>
      </c>
      <c r="AH13" s="34" t="s">
        <v>2127</v>
      </c>
      <c r="AK13" s="34" t="s">
        <v>6142</v>
      </c>
      <c r="AM13" s="34" t="s">
        <v>2127</v>
      </c>
      <c r="AN13" s="36" t="s">
        <v>2127</v>
      </c>
      <c r="AO13" s="36" t="s">
        <v>2127</v>
      </c>
      <c r="AP13" s="34" t="s">
        <v>2127</v>
      </c>
      <c r="AQ13" s="36" t="s">
        <v>2127</v>
      </c>
      <c r="AR13" s="34" t="s">
        <v>2098</v>
      </c>
      <c r="AS13" s="91" t="s">
        <v>6163</v>
      </c>
      <c r="AT13" s="34">
        <v>4356995</v>
      </c>
      <c r="AU13" s="34" t="s">
        <v>2127</v>
      </c>
      <c r="AX13" s="90"/>
      <c r="BA13" s="91"/>
      <c r="BB13" s="91"/>
      <c r="BC13" s="91"/>
      <c r="BF13" s="34" t="s">
        <v>4983</v>
      </c>
      <c r="BG13" s="92" t="s">
        <v>2098</v>
      </c>
      <c r="BM13" s="36" t="s">
        <v>131</v>
      </c>
      <c r="BN13" s="34" t="s">
        <v>132</v>
      </c>
      <c r="BO13" s="36">
        <v>0</v>
      </c>
      <c r="BQ13" s="94"/>
      <c r="BS13" t="s">
        <v>131</v>
      </c>
      <c r="BU13" s="95"/>
      <c r="BV13" s="95"/>
      <c r="BW13" s="61"/>
      <c r="BX13" s="60"/>
      <c r="BY13" s="59" t="str">
        <f t="shared" ca="1" si="1"/>
        <v/>
      </c>
      <c r="CD13" s="68"/>
      <c r="CE13" s="68"/>
      <c r="CF13" s="67"/>
      <c r="CG13">
        <v>57</v>
      </c>
      <c r="CH13" s="2">
        <v>159</v>
      </c>
      <c r="CI13" s="4">
        <f t="shared" si="2"/>
        <v>22.546576480360741</v>
      </c>
      <c r="CJ13" s="5" t="str">
        <f t="shared" si="3"/>
        <v>NORMAL</v>
      </c>
      <c r="CK13" s="36">
        <v>0</v>
      </c>
      <c r="CL13" s="66"/>
      <c r="CM13" s="89">
        <v>41296</v>
      </c>
      <c r="CN13" s="97">
        <v>41296</v>
      </c>
      <c r="CP13"/>
      <c r="CQ13" s="65"/>
      <c r="CR13" s="65"/>
      <c r="CS13" s="98"/>
      <c r="CT13"/>
      <c r="CU13"/>
      <c r="CV13" s="65"/>
      <c r="CW13" s="2">
        <v>120</v>
      </c>
      <c r="CX13" s="82">
        <v>50</v>
      </c>
      <c r="DC13"/>
      <c r="DG13" s="64"/>
      <c r="DI13" s="89"/>
      <c r="DJ13" s="89"/>
      <c r="DN13" s="34"/>
      <c r="DO13" s="34"/>
      <c r="DP13" s="34"/>
      <c r="DQ13" s="34"/>
      <c r="DR13" s="34"/>
      <c r="DS13" s="34" t="s">
        <v>2127</v>
      </c>
      <c r="DT13" s="34"/>
      <c r="DU13" s="47">
        <v>44609</v>
      </c>
      <c r="DY13" s="1">
        <v>2</v>
      </c>
      <c r="DZ13" t="s">
        <v>7941</v>
      </c>
      <c r="EA13" s="4">
        <v>0.75</v>
      </c>
      <c r="EB13" s="4">
        <v>100</v>
      </c>
      <c r="EC13" s="4">
        <v>143</v>
      </c>
      <c r="ED13" s="4">
        <v>49.5</v>
      </c>
      <c r="EE13" s="4">
        <v>29.7</v>
      </c>
      <c r="EF13" s="4">
        <v>319</v>
      </c>
      <c r="EG13" s="4">
        <v>1.9</v>
      </c>
      <c r="EH13" s="4">
        <v>6.5</v>
      </c>
      <c r="EJ13"/>
      <c r="EL13" s="34"/>
      <c r="EN13" s="34"/>
    </row>
    <row r="14" spans="1:150" hidden="1" x14ac:dyDescent="0.25">
      <c r="A14" s="85">
        <v>2022</v>
      </c>
      <c r="B14" s="87">
        <v>44830</v>
      </c>
      <c r="C14" t="s">
        <v>121</v>
      </c>
      <c r="D14" t="s">
        <v>122</v>
      </c>
      <c r="E14" s="36" t="s">
        <v>7938</v>
      </c>
      <c r="F14" s="34">
        <f t="shared" si="4"/>
        <v>13</v>
      </c>
      <c r="G14" s="34" t="s">
        <v>4985</v>
      </c>
      <c r="H14">
        <v>18</v>
      </c>
      <c r="I14" s="34" t="s">
        <v>6141</v>
      </c>
      <c r="J14" s="34" t="s">
        <v>4988</v>
      </c>
      <c r="K14" s="34" t="str">
        <f>VLOOKUP(J14,[2]CodMpios!$B$347:$E$362,4,FALSE)</f>
        <v>18001 - Florencia</v>
      </c>
      <c r="L14" s="34" t="str">
        <f>VLOOKUP($J14,[2]Coord_Mpios_X_Y!$B$2:$K$1123,9,FALSE)</f>
        <v>1,749138703818</v>
      </c>
      <c r="M14" s="34" t="str">
        <f>VLOOKUP($J14,[2]Coord_Mpios_X_Y!$B$2:$K$1123,10,FALSE)</f>
        <v>-75,558239064333</v>
      </c>
      <c r="N14" s="34" t="s">
        <v>6142</v>
      </c>
      <c r="O14" s="34" t="s">
        <v>126</v>
      </c>
      <c r="Q14" s="34" t="s">
        <v>127</v>
      </c>
      <c r="R14" s="34">
        <v>26256134</v>
      </c>
      <c r="S14" s="34" t="str">
        <f t="shared" si="0"/>
        <v>CC26256134</v>
      </c>
      <c r="T14" s="34" t="s">
        <v>134</v>
      </c>
      <c r="U14" s="34" t="s">
        <v>2378</v>
      </c>
      <c r="V14" s="34" t="s">
        <v>273</v>
      </c>
      <c r="W14" s="34" t="s">
        <v>246</v>
      </c>
      <c r="X14" s="87">
        <v>19998</v>
      </c>
      <c r="Y14">
        <v>68</v>
      </c>
      <c r="Z14" s="36">
        <f>VLOOKUP($Y14,[2]Edades!$A$3:$H$153,4,FALSE)</f>
        <v>6</v>
      </c>
      <c r="AA14" s="34" t="str">
        <f>VLOOKUP($Y14,[2]Edades!$A$3:$H$153,6,FALSE)</f>
        <v>6 - Persona mayor</v>
      </c>
      <c r="AB14" s="34">
        <f>VLOOKUP($Y14,[2]Edades!$A$3:$H$153,7,FALSE)</f>
        <v>14</v>
      </c>
      <c r="AC14" s="34" t="str">
        <f>VLOOKUP($Y14,[2]Edades!$A$3:$H$153,8,FALSE)</f>
        <v>65-69</v>
      </c>
      <c r="AD14" s="34" t="s">
        <v>129</v>
      </c>
      <c r="AE14" s="1">
        <v>2</v>
      </c>
      <c r="AF14" s="34" t="s">
        <v>2137</v>
      </c>
      <c r="AG14" s="34" t="s">
        <v>2127</v>
      </c>
      <c r="AH14" s="34" t="s">
        <v>2127</v>
      </c>
      <c r="AK14" s="34" t="s">
        <v>6142</v>
      </c>
      <c r="AM14" s="34" t="s">
        <v>2127</v>
      </c>
      <c r="AN14" s="36" t="s">
        <v>2127</v>
      </c>
      <c r="AO14" s="36" t="s">
        <v>2127</v>
      </c>
      <c r="AP14" s="34" t="s">
        <v>2127</v>
      </c>
      <c r="AQ14" s="36" t="s">
        <v>2127</v>
      </c>
      <c r="AR14" s="34" t="s">
        <v>2098</v>
      </c>
      <c r="AS14" s="91" t="s">
        <v>6164</v>
      </c>
      <c r="AT14" s="34">
        <v>3106802147</v>
      </c>
      <c r="AU14" s="34" t="s">
        <v>2127</v>
      </c>
      <c r="AX14" s="90"/>
      <c r="BA14" s="91"/>
      <c r="BB14" s="91"/>
      <c r="BC14" s="91"/>
      <c r="BF14" s="34" t="s">
        <v>4983</v>
      </c>
      <c r="BG14" s="92" t="s">
        <v>2098</v>
      </c>
      <c r="BM14" s="36" t="s">
        <v>131</v>
      </c>
      <c r="BN14" s="34" t="s">
        <v>132</v>
      </c>
      <c r="BO14" s="36">
        <v>0</v>
      </c>
      <c r="BQ14" s="94"/>
      <c r="BS14" t="s">
        <v>132</v>
      </c>
      <c r="BU14" s="95"/>
      <c r="BV14" s="95"/>
      <c r="BW14" s="61"/>
      <c r="BX14" s="60"/>
      <c r="BY14" s="59" t="str">
        <f t="shared" ca="1" si="1"/>
        <v/>
      </c>
      <c r="CD14" s="68"/>
      <c r="CE14" s="68"/>
      <c r="CF14" s="67"/>
      <c r="CG14">
        <v>97</v>
      </c>
      <c r="CH14" s="2">
        <v>154</v>
      </c>
      <c r="CI14" s="4">
        <f t="shared" si="2"/>
        <v>40.900657783774669</v>
      </c>
      <c r="CJ14" s="5" t="str">
        <f t="shared" si="3"/>
        <v>OBESIDAD</v>
      </c>
      <c r="CK14" s="36">
        <v>0</v>
      </c>
      <c r="CL14" s="66"/>
      <c r="CM14" s="89">
        <v>41325</v>
      </c>
      <c r="CN14" s="97">
        <v>41325</v>
      </c>
      <c r="CP14"/>
      <c r="CQ14" s="65"/>
      <c r="CR14" s="65"/>
      <c r="CS14" s="98"/>
      <c r="CT14"/>
      <c r="CU14"/>
      <c r="CV14" s="65"/>
      <c r="CW14" s="2"/>
      <c r="CX14" s="82"/>
      <c r="DC14"/>
      <c r="DG14" s="64"/>
      <c r="DI14" s="89"/>
      <c r="DJ14" s="89"/>
      <c r="DN14" s="34"/>
      <c r="DO14" s="34"/>
      <c r="DP14" s="34"/>
      <c r="DQ14" s="34"/>
      <c r="DR14" s="34"/>
      <c r="DS14" s="34" t="s">
        <v>2127</v>
      </c>
      <c r="DT14" s="34"/>
      <c r="DU14" s="47">
        <v>43612</v>
      </c>
      <c r="DY14" s="1">
        <v>2</v>
      </c>
      <c r="DZ14" t="s">
        <v>7941</v>
      </c>
      <c r="EB14" s="4"/>
      <c r="EJ14"/>
      <c r="EL14" s="34"/>
      <c r="EN14" s="34"/>
    </row>
    <row r="15" spans="1:150" hidden="1" x14ac:dyDescent="0.25">
      <c r="A15" s="85">
        <v>2022</v>
      </c>
      <c r="B15" s="87">
        <v>44830</v>
      </c>
      <c r="C15" t="s">
        <v>121</v>
      </c>
      <c r="D15" t="s">
        <v>122</v>
      </c>
      <c r="E15" s="36" t="s">
        <v>7938</v>
      </c>
      <c r="F15" s="34">
        <f t="shared" si="4"/>
        <v>14</v>
      </c>
      <c r="G15" s="34" t="s">
        <v>4985</v>
      </c>
      <c r="H15">
        <v>18</v>
      </c>
      <c r="I15" s="34" t="s">
        <v>6141</v>
      </c>
      <c r="J15" s="34" t="s">
        <v>4988</v>
      </c>
      <c r="K15" s="34" t="str">
        <f>VLOOKUP(J15,[2]CodMpios!$B$347:$E$362,4,FALSE)</f>
        <v>18001 - Florencia</v>
      </c>
      <c r="L15" s="34" t="str">
        <f>VLOOKUP($J15,[2]Coord_Mpios_X_Y!$B$2:$K$1123,9,FALSE)</f>
        <v>1,749138703818</v>
      </c>
      <c r="M15" s="34" t="str">
        <f>VLOOKUP($J15,[2]Coord_Mpios_X_Y!$B$2:$K$1123,10,FALSE)</f>
        <v>-75,558239064333</v>
      </c>
      <c r="N15" s="34" t="s">
        <v>139</v>
      </c>
      <c r="O15" s="34" t="s">
        <v>126</v>
      </c>
      <c r="Q15" s="34" t="s">
        <v>127</v>
      </c>
      <c r="R15" s="34">
        <v>26616129</v>
      </c>
      <c r="S15" s="34" t="str">
        <f t="shared" si="0"/>
        <v>CC26616129</v>
      </c>
      <c r="T15" s="34" t="s">
        <v>515</v>
      </c>
      <c r="V15" s="34" t="s">
        <v>228</v>
      </c>
      <c r="W15" s="34" t="s">
        <v>5812</v>
      </c>
      <c r="X15" s="87">
        <v>16473</v>
      </c>
      <c r="Y15">
        <v>78</v>
      </c>
      <c r="Z15" s="36">
        <f>VLOOKUP($Y15,[2]Edades!$A$3:$H$153,4,FALSE)</f>
        <v>6</v>
      </c>
      <c r="AA15" s="34" t="str">
        <f>VLOOKUP($Y15,[2]Edades!$A$3:$H$153,6,FALSE)</f>
        <v>6 - Persona mayor</v>
      </c>
      <c r="AB15" s="34">
        <f>VLOOKUP($Y15,[2]Edades!$A$3:$H$153,7,FALSE)</f>
        <v>16</v>
      </c>
      <c r="AC15" s="34" t="str">
        <f>VLOOKUP($Y15,[2]Edades!$A$3:$H$153,8,FALSE)</f>
        <v>75-79</v>
      </c>
      <c r="AD15" s="34" t="s">
        <v>129</v>
      </c>
      <c r="AE15" s="1">
        <v>2</v>
      </c>
      <c r="AF15" s="34" t="s">
        <v>2137</v>
      </c>
      <c r="AG15" s="34" t="s">
        <v>2127</v>
      </c>
      <c r="AH15" s="34" t="s">
        <v>2127</v>
      </c>
      <c r="AK15" s="34" t="s">
        <v>139</v>
      </c>
      <c r="AM15" s="34" t="s">
        <v>2127</v>
      </c>
      <c r="AN15" s="36" t="s">
        <v>2127</v>
      </c>
      <c r="AO15" s="36" t="s">
        <v>2127</v>
      </c>
      <c r="AP15" s="34" t="s">
        <v>2127</v>
      </c>
      <c r="AQ15" s="36" t="s">
        <v>2127</v>
      </c>
      <c r="AR15" s="34" t="s">
        <v>2098</v>
      </c>
      <c r="AS15" s="91" t="s">
        <v>6165</v>
      </c>
      <c r="AT15" s="34">
        <v>3025233930</v>
      </c>
      <c r="AU15" s="34" t="s">
        <v>2127</v>
      </c>
      <c r="AX15" s="90"/>
      <c r="BA15" s="91"/>
      <c r="BB15" s="91"/>
      <c r="BC15" s="91"/>
      <c r="BF15" s="34" t="s">
        <v>4983</v>
      </c>
      <c r="BG15" s="92" t="s">
        <v>2098</v>
      </c>
      <c r="BM15" s="36" t="s">
        <v>131</v>
      </c>
      <c r="BN15" s="34" t="s">
        <v>132</v>
      </c>
      <c r="BO15" s="36">
        <v>0</v>
      </c>
      <c r="BQ15" s="94"/>
      <c r="BS15" t="s">
        <v>131</v>
      </c>
      <c r="BU15" s="95"/>
      <c r="BV15" s="95"/>
      <c r="BW15" s="61"/>
      <c r="BX15" s="60"/>
      <c r="BY15" s="59" t="str">
        <f t="shared" ca="1" si="1"/>
        <v/>
      </c>
      <c r="CD15" s="68"/>
      <c r="CE15" s="68"/>
      <c r="CF15" s="67"/>
      <c r="CG15">
        <v>59</v>
      </c>
      <c r="CH15" s="2">
        <v>156</v>
      </c>
      <c r="CI15" s="4">
        <f t="shared" si="2"/>
        <v>24.243918474687703</v>
      </c>
      <c r="CJ15" s="5" t="str">
        <f t="shared" si="3"/>
        <v>NORMAL</v>
      </c>
      <c r="CK15" s="36">
        <v>0</v>
      </c>
      <c r="CL15" s="66"/>
      <c r="CM15" s="89">
        <v>41424</v>
      </c>
      <c r="CN15" s="97">
        <v>41424</v>
      </c>
      <c r="CP15"/>
      <c r="CQ15" s="65"/>
      <c r="CR15" s="65"/>
      <c r="CS15" s="98"/>
      <c r="CT15"/>
      <c r="CU15"/>
      <c r="CV15" s="65"/>
      <c r="CW15" s="2"/>
      <c r="CX15" s="82"/>
      <c r="DC15"/>
      <c r="DG15" s="64"/>
      <c r="DI15" s="89"/>
      <c r="DJ15" s="89"/>
      <c r="DN15" s="34"/>
      <c r="DO15" s="34"/>
      <c r="DP15" s="34"/>
      <c r="DQ15" s="34"/>
      <c r="DR15" s="34"/>
      <c r="DS15" s="34" t="s">
        <v>2127</v>
      </c>
      <c r="DT15" s="34"/>
      <c r="DU15" s="47">
        <v>44334</v>
      </c>
      <c r="DY15" s="1">
        <v>4</v>
      </c>
      <c r="DZ15" t="s">
        <v>7940</v>
      </c>
      <c r="EA15" s="4">
        <v>1.1100000000000001</v>
      </c>
      <c r="EB15" s="4">
        <v>117</v>
      </c>
      <c r="EG15" s="4">
        <v>1</v>
      </c>
      <c r="EH15" s="4">
        <v>5.9</v>
      </c>
      <c r="EJ15"/>
      <c r="EL15" s="34"/>
      <c r="EN15" s="34"/>
    </row>
    <row r="16" spans="1:150" hidden="1" x14ac:dyDescent="0.25">
      <c r="A16" s="85">
        <v>2022</v>
      </c>
      <c r="B16" s="87">
        <v>44830</v>
      </c>
      <c r="C16" t="s">
        <v>121</v>
      </c>
      <c r="D16" t="s">
        <v>122</v>
      </c>
      <c r="E16" s="36" t="s">
        <v>7938</v>
      </c>
      <c r="F16" s="34">
        <f t="shared" si="4"/>
        <v>15</v>
      </c>
      <c r="G16" s="34" t="s">
        <v>4985</v>
      </c>
      <c r="H16">
        <v>18</v>
      </c>
      <c r="I16" s="34" t="s">
        <v>6141</v>
      </c>
      <c r="J16" s="34" t="s">
        <v>4988</v>
      </c>
      <c r="K16" s="34" t="str">
        <f>VLOOKUP(J16,[2]CodMpios!$B$347:$E$362,4,FALSE)</f>
        <v>18001 - Florencia</v>
      </c>
      <c r="L16" s="34" t="str">
        <f>VLOOKUP($J16,[2]Coord_Mpios_X_Y!$B$2:$K$1123,9,FALSE)</f>
        <v>1,749138703818</v>
      </c>
      <c r="M16" s="34" t="str">
        <f>VLOOKUP($J16,[2]Coord_Mpios_X_Y!$B$2:$K$1123,10,FALSE)</f>
        <v>-75,558239064333</v>
      </c>
      <c r="N16" s="34" t="s">
        <v>125</v>
      </c>
      <c r="O16" s="34" t="s">
        <v>126</v>
      </c>
      <c r="Q16" s="34" t="s">
        <v>127</v>
      </c>
      <c r="R16" s="34">
        <v>17626763</v>
      </c>
      <c r="S16" s="34" t="str">
        <f t="shared" si="0"/>
        <v>CC17626763</v>
      </c>
      <c r="T16" s="34" t="s">
        <v>1081</v>
      </c>
      <c r="V16" s="34" t="s">
        <v>927</v>
      </c>
      <c r="W16" s="34" t="s">
        <v>344</v>
      </c>
      <c r="X16" s="87">
        <v>22762</v>
      </c>
      <c r="Y16">
        <v>60</v>
      </c>
      <c r="Z16" s="36">
        <f>VLOOKUP($Y16,[2]Edades!$A$3:$H$153,4,FALSE)</f>
        <v>6</v>
      </c>
      <c r="AA16" s="34" t="str">
        <f>VLOOKUP($Y16,[2]Edades!$A$3:$H$153,6,FALSE)</f>
        <v>6 - Persona mayor</v>
      </c>
      <c r="AB16" s="34">
        <f>VLOOKUP($Y16,[2]Edades!$A$3:$H$153,7,FALSE)</f>
        <v>13</v>
      </c>
      <c r="AC16" s="34" t="str">
        <f>VLOOKUP($Y16,[2]Edades!$A$3:$H$153,8,FALSE)</f>
        <v>60-64</v>
      </c>
      <c r="AD16" s="34" t="s">
        <v>129</v>
      </c>
      <c r="AE16" s="1">
        <v>2</v>
      </c>
      <c r="AF16" s="34" t="s">
        <v>2137</v>
      </c>
      <c r="AG16" s="34" t="s">
        <v>2127</v>
      </c>
      <c r="AH16" s="34" t="s">
        <v>2127</v>
      </c>
      <c r="AK16" s="34" t="s">
        <v>125</v>
      </c>
      <c r="AM16" s="34" t="s">
        <v>2127</v>
      </c>
      <c r="AN16" s="36" t="s">
        <v>2127</v>
      </c>
      <c r="AO16" s="36" t="s">
        <v>2127</v>
      </c>
      <c r="AP16" s="34" t="s">
        <v>2127</v>
      </c>
      <c r="AQ16" s="36" t="s">
        <v>2127</v>
      </c>
      <c r="AR16" s="34" t="s">
        <v>2098</v>
      </c>
      <c r="AS16" s="91" t="s">
        <v>6166</v>
      </c>
      <c r="AT16" s="34">
        <v>3134217062</v>
      </c>
      <c r="AU16" s="34" t="s">
        <v>2127</v>
      </c>
      <c r="AX16" s="90"/>
      <c r="BA16" s="91"/>
      <c r="BB16" s="91"/>
      <c r="BC16" s="91"/>
      <c r="BF16" s="34" t="s">
        <v>4983</v>
      </c>
      <c r="BG16" s="92" t="s">
        <v>2098</v>
      </c>
      <c r="BM16" s="36" t="s">
        <v>131</v>
      </c>
      <c r="BN16" s="34" t="s">
        <v>132</v>
      </c>
      <c r="BO16" s="36">
        <v>0</v>
      </c>
      <c r="BQ16" s="94"/>
      <c r="BS16" t="s">
        <v>131</v>
      </c>
      <c r="BU16" s="95"/>
      <c r="BV16" s="95"/>
      <c r="BW16" s="61"/>
      <c r="BX16" s="60"/>
      <c r="BY16" s="59" t="str">
        <f t="shared" ca="1" si="1"/>
        <v/>
      </c>
      <c r="CD16" s="68"/>
      <c r="CE16" s="68"/>
      <c r="CF16" s="67"/>
      <c r="CG16">
        <v>79</v>
      </c>
      <c r="CH16" s="2">
        <v>158</v>
      </c>
      <c r="CI16" s="4">
        <f t="shared" si="2"/>
        <v>31.645569620253159</v>
      </c>
      <c r="CJ16" s="5" t="str">
        <f t="shared" si="3"/>
        <v>OBESIDAD</v>
      </c>
      <c r="CK16" s="36">
        <v>0</v>
      </c>
      <c r="CL16" s="66"/>
      <c r="CM16" s="89">
        <v>41317</v>
      </c>
      <c r="CN16" s="97">
        <v>41317</v>
      </c>
      <c r="CP16"/>
      <c r="CQ16" s="65"/>
      <c r="CR16" s="65"/>
      <c r="CS16" s="98"/>
      <c r="CT16"/>
      <c r="CU16"/>
      <c r="CV16" s="65"/>
      <c r="CW16" s="2"/>
      <c r="CX16" s="82"/>
      <c r="DC16"/>
      <c r="DG16" s="64"/>
      <c r="DI16" s="89"/>
      <c r="DJ16" s="89"/>
      <c r="DN16" s="34"/>
      <c r="DO16" s="34"/>
      <c r="DP16" s="34"/>
      <c r="DQ16" s="34"/>
      <c r="DR16" s="34"/>
      <c r="DS16" s="34" t="s">
        <v>2127</v>
      </c>
      <c r="DT16" s="34"/>
      <c r="DU16" s="47">
        <v>43766</v>
      </c>
      <c r="DY16" s="1">
        <v>1</v>
      </c>
      <c r="DZ16" t="s">
        <v>7941</v>
      </c>
      <c r="EB16" s="4">
        <v>120</v>
      </c>
      <c r="EH16" s="4">
        <v>5.6</v>
      </c>
      <c r="EJ16"/>
      <c r="EL16" s="34"/>
      <c r="EN16" s="34"/>
    </row>
    <row r="17" spans="1:144" hidden="1" x14ac:dyDescent="0.25">
      <c r="A17" s="85">
        <v>2022</v>
      </c>
      <c r="B17" s="87">
        <v>44830</v>
      </c>
      <c r="C17" t="s">
        <v>121</v>
      </c>
      <c r="D17" t="s">
        <v>122</v>
      </c>
      <c r="E17" s="36" t="s">
        <v>7938</v>
      </c>
      <c r="F17" s="34">
        <f t="shared" si="4"/>
        <v>16</v>
      </c>
      <c r="G17" s="34" t="s">
        <v>4985</v>
      </c>
      <c r="H17">
        <v>18</v>
      </c>
      <c r="I17" s="34" t="s">
        <v>6141</v>
      </c>
      <c r="J17" s="34" t="s">
        <v>4988</v>
      </c>
      <c r="K17" s="34" t="str">
        <f>VLOOKUP(J17,[2]CodMpios!$B$347:$E$362,4,FALSE)</f>
        <v>18001 - Florencia</v>
      </c>
      <c r="L17" s="34" t="str">
        <f>VLOOKUP($J17,[2]Coord_Mpios_X_Y!$B$2:$K$1123,9,FALSE)</f>
        <v>1,749138703818</v>
      </c>
      <c r="M17" s="34" t="str">
        <f>VLOOKUP($J17,[2]Coord_Mpios_X_Y!$B$2:$K$1123,10,FALSE)</f>
        <v>-75,558239064333</v>
      </c>
      <c r="N17" s="34" t="s">
        <v>125</v>
      </c>
      <c r="O17" s="34" t="s">
        <v>126</v>
      </c>
      <c r="Q17" s="34" t="s">
        <v>127</v>
      </c>
      <c r="R17" s="34">
        <v>26258864</v>
      </c>
      <c r="S17" s="34" t="str">
        <f t="shared" si="0"/>
        <v>CC26258864</v>
      </c>
      <c r="T17" s="34" t="s">
        <v>4975</v>
      </c>
      <c r="V17" s="34" t="s">
        <v>2327</v>
      </c>
      <c r="W17" s="34" t="s">
        <v>6136</v>
      </c>
      <c r="X17" s="87">
        <v>21290</v>
      </c>
      <c r="Y17">
        <v>64</v>
      </c>
      <c r="Z17" s="36">
        <f>VLOOKUP($Y17,[2]Edades!$A$3:$H$153,4,FALSE)</f>
        <v>6</v>
      </c>
      <c r="AA17" s="34" t="str">
        <f>VLOOKUP($Y17,[2]Edades!$A$3:$H$153,6,FALSE)</f>
        <v>6 - Persona mayor</v>
      </c>
      <c r="AB17" s="34">
        <f>VLOOKUP($Y17,[2]Edades!$A$3:$H$153,7,FALSE)</f>
        <v>13</v>
      </c>
      <c r="AC17" s="34" t="str">
        <f>VLOOKUP($Y17,[2]Edades!$A$3:$H$153,8,FALSE)</f>
        <v>60-64</v>
      </c>
      <c r="AD17" s="34" t="s">
        <v>129</v>
      </c>
      <c r="AE17" s="1">
        <v>2</v>
      </c>
      <c r="AF17" s="34" t="s">
        <v>2137</v>
      </c>
      <c r="AG17" s="34" t="s">
        <v>2127</v>
      </c>
      <c r="AH17" s="34" t="s">
        <v>2127</v>
      </c>
      <c r="AK17" s="34" t="s">
        <v>125</v>
      </c>
      <c r="AM17" s="34" t="s">
        <v>2127</v>
      </c>
      <c r="AN17" s="36" t="s">
        <v>2127</v>
      </c>
      <c r="AO17" s="36" t="s">
        <v>2127</v>
      </c>
      <c r="AP17" s="34" t="s">
        <v>2127</v>
      </c>
      <c r="AQ17" s="36" t="s">
        <v>2127</v>
      </c>
      <c r="AR17" s="34" t="s">
        <v>2098</v>
      </c>
      <c r="AS17" s="91" t="s">
        <v>6167</v>
      </c>
      <c r="AT17" s="34">
        <v>3006711500</v>
      </c>
      <c r="AU17" s="34" t="s">
        <v>2127</v>
      </c>
      <c r="AX17" s="90"/>
      <c r="BA17" s="91"/>
      <c r="BB17" s="91"/>
      <c r="BC17" s="91"/>
      <c r="BF17" s="34" t="s">
        <v>4983</v>
      </c>
      <c r="BG17" s="92" t="s">
        <v>2098</v>
      </c>
      <c r="BM17" s="36" t="s">
        <v>131</v>
      </c>
      <c r="BN17" s="34" t="s">
        <v>132</v>
      </c>
      <c r="BO17" s="36">
        <v>0</v>
      </c>
      <c r="BQ17" s="94"/>
      <c r="BS17" t="s">
        <v>131</v>
      </c>
      <c r="BU17" s="95"/>
      <c r="BV17" s="95"/>
      <c r="BW17" s="61"/>
      <c r="BX17" s="60"/>
      <c r="BY17" s="59" t="str">
        <f t="shared" ca="1" si="1"/>
        <v/>
      </c>
      <c r="CD17" s="68"/>
      <c r="CE17" s="68"/>
      <c r="CF17" s="67"/>
      <c r="CG17">
        <v>80</v>
      </c>
      <c r="CH17" s="2">
        <v>145</v>
      </c>
      <c r="CI17" s="4">
        <f t="shared" si="2"/>
        <v>38.049940546967896</v>
      </c>
      <c r="CJ17" s="5" t="str">
        <f t="shared" si="3"/>
        <v>OBESIDAD</v>
      </c>
      <c r="CK17" s="36">
        <v>0</v>
      </c>
      <c r="CL17" s="66"/>
      <c r="CM17" s="89">
        <v>41373</v>
      </c>
      <c r="CN17" s="97">
        <v>41373</v>
      </c>
      <c r="CP17"/>
      <c r="CQ17" s="65"/>
      <c r="CR17" s="65"/>
      <c r="CS17" s="98"/>
      <c r="CT17"/>
      <c r="CU17"/>
      <c r="CV17" s="65"/>
      <c r="CW17" s="2">
        <v>180</v>
      </c>
      <c r="CX17" s="82">
        <v>90</v>
      </c>
      <c r="DC17"/>
      <c r="DG17" s="64"/>
      <c r="DI17" s="89"/>
      <c r="DJ17" s="89"/>
      <c r="DN17" s="34"/>
      <c r="DO17" s="34"/>
      <c r="DP17" s="34"/>
      <c r="DQ17" s="34"/>
      <c r="DR17" s="34"/>
      <c r="DS17" s="34" t="s">
        <v>2127</v>
      </c>
      <c r="DT17" s="34"/>
      <c r="DY17" s="1">
        <v>2</v>
      </c>
      <c r="DZ17" t="s">
        <v>7941</v>
      </c>
      <c r="EA17" s="4">
        <v>1.3</v>
      </c>
      <c r="EB17" s="4"/>
      <c r="EG17" s="4">
        <v>1.6</v>
      </c>
      <c r="EJ17"/>
      <c r="EL17" s="34"/>
      <c r="EN17" s="34"/>
    </row>
    <row r="18" spans="1:144" x14ac:dyDescent="0.25">
      <c r="A18" s="85">
        <v>2022</v>
      </c>
      <c r="B18" s="87">
        <v>44830</v>
      </c>
      <c r="C18" t="s">
        <v>121</v>
      </c>
      <c r="D18" t="s">
        <v>122</v>
      </c>
      <c r="E18" s="34" t="s">
        <v>7938</v>
      </c>
      <c r="F18" s="34">
        <f t="shared" si="4"/>
        <v>17</v>
      </c>
      <c r="G18" s="34" t="s">
        <v>4985</v>
      </c>
      <c r="H18">
        <v>18</v>
      </c>
      <c r="I18" s="34" t="s">
        <v>6141</v>
      </c>
      <c r="J18" s="34" t="s">
        <v>4988</v>
      </c>
      <c r="K18" s="34" t="str">
        <f>VLOOKUP(J18,[2]CodMpios!$B$347:$E$362,4,FALSE)</f>
        <v>18001 - Florencia</v>
      </c>
      <c r="L18" s="34" t="str">
        <f>VLOOKUP($J18,[2]Coord_Mpios_X_Y!$B$2:$K$1123,9,FALSE)</f>
        <v>1,749138703818</v>
      </c>
      <c r="M18" s="34" t="str">
        <f>VLOOKUP($J18,[2]Coord_Mpios_X_Y!$B$2:$K$1123,10,FALSE)</f>
        <v>-75,558239064333</v>
      </c>
      <c r="N18" s="34" t="s">
        <v>6142</v>
      </c>
      <c r="O18" s="34" t="s">
        <v>126</v>
      </c>
      <c r="Q18" s="34" t="s">
        <v>127</v>
      </c>
      <c r="R18" s="34">
        <v>40755802</v>
      </c>
      <c r="S18" s="34" t="str">
        <f t="shared" si="0"/>
        <v>CC40755802</v>
      </c>
      <c r="T18" s="34" t="s">
        <v>2459</v>
      </c>
      <c r="V18" s="34" t="s">
        <v>656</v>
      </c>
      <c r="W18" s="34" t="s">
        <v>5186</v>
      </c>
      <c r="X18" s="87">
        <v>19998</v>
      </c>
      <c r="Y18">
        <v>68</v>
      </c>
      <c r="Z18" s="36">
        <f>VLOOKUP($Y18,[2]Edades!$A$3:$H$153,4,FALSE)</f>
        <v>6</v>
      </c>
      <c r="AA18" s="34" t="str">
        <f>VLOOKUP($Y18,[2]Edades!$A$3:$H$153,6,FALSE)</f>
        <v>6 - Persona mayor</v>
      </c>
      <c r="AB18" s="34">
        <f>VLOOKUP($Y18,[2]Edades!$A$3:$H$153,7,FALSE)</f>
        <v>14</v>
      </c>
      <c r="AC18" s="34" t="str">
        <f>VLOOKUP($Y18,[2]Edades!$A$3:$H$153,8,FALSE)</f>
        <v>65-69</v>
      </c>
      <c r="AD18" s="34" t="s">
        <v>129</v>
      </c>
      <c r="AE18" s="1">
        <v>2</v>
      </c>
      <c r="AF18" s="34" t="s">
        <v>2137</v>
      </c>
      <c r="AG18" s="34" t="s">
        <v>2127</v>
      </c>
      <c r="AH18" s="34" t="s">
        <v>2127</v>
      </c>
      <c r="AK18" s="34" t="s">
        <v>6142</v>
      </c>
      <c r="AM18" s="34" t="s">
        <v>2127</v>
      </c>
      <c r="AN18" s="36" t="s">
        <v>2127</v>
      </c>
      <c r="AO18" s="36" t="s">
        <v>2127</v>
      </c>
      <c r="AP18" s="34" t="s">
        <v>2127</v>
      </c>
      <c r="AQ18" s="36" t="s">
        <v>2127</v>
      </c>
      <c r="AR18" s="34" t="s">
        <v>2098</v>
      </c>
      <c r="AS18" s="91" t="s">
        <v>6164</v>
      </c>
      <c r="AT18" s="34">
        <v>3214018744</v>
      </c>
      <c r="AU18" s="34" t="s">
        <v>2127</v>
      </c>
      <c r="AX18" s="90"/>
      <c r="BA18" s="91"/>
      <c r="BB18" s="91"/>
      <c r="BC18" s="91"/>
      <c r="BF18" s="34" t="s">
        <v>4983</v>
      </c>
      <c r="BG18" s="92" t="s">
        <v>2098</v>
      </c>
      <c r="BM18" s="36" t="s">
        <v>131</v>
      </c>
      <c r="BN18" s="34" t="s">
        <v>132</v>
      </c>
      <c r="BO18" s="36">
        <v>0</v>
      </c>
      <c r="BQ18" s="94"/>
      <c r="BS18" s="36" t="s">
        <v>2127</v>
      </c>
      <c r="BU18" s="95"/>
      <c r="BV18" s="95"/>
      <c r="BW18" s="61"/>
      <c r="BX18" s="60"/>
      <c r="BY18" s="59" t="str">
        <f t="shared" ca="1" si="1"/>
        <v/>
      </c>
      <c r="CD18" s="68"/>
      <c r="CE18" s="68"/>
      <c r="CF18" s="67"/>
      <c r="CG18">
        <v>98</v>
      </c>
      <c r="CH18" s="2">
        <v>154</v>
      </c>
      <c r="CI18" s="4">
        <f t="shared" si="2"/>
        <v>41.32231404958678</v>
      </c>
      <c r="CJ18" s="5" t="str">
        <f t="shared" si="3"/>
        <v>OBESIDAD</v>
      </c>
      <c r="CK18" s="36">
        <v>0</v>
      </c>
      <c r="CL18" s="66"/>
      <c r="CM18" s="89">
        <v>41325</v>
      </c>
      <c r="CN18" s="97">
        <v>41325</v>
      </c>
      <c r="CP18"/>
      <c r="CQ18" s="65"/>
      <c r="CR18" s="65"/>
      <c r="CS18" s="98"/>
      <c r="CT18"/>
      <c r="CU18"/>
      <c r="CV18" s="97"/>
      <c r="CW18" s="2">
        <v>129</v>
      </c>
      <c r="CX18" s="82">
        <v>60</v>
      </c>
      <c r="DG18" s="64"/>
      <c r="DI18" s="89"/>
      <c r="DJ18" s="89"/>
      <c r="DN18" s="34"/>
      <c r="DO18" s="34"/>
      <c r="DP18" s="34"/>
      <c r="DQ18" s="34"/>
      <c r="DR18" s="34"/>
      <c r="DS18" s="34" t="s">
        <v>2127</v>
      </c>
      <c r="DT18" s="34"/>
      <c r="DU18" s="47">
        <v>44644</v>
      </c>
      <c r="DY18" s="1">
        <v>1</v>
      </c>
      <c r="DZ18" t="s">
        <v>7940</v>
      </c>
      <c r="EA18" s="4">
        <v>0.69</v>
      </c>
      <c r="EB18" s="4">
        <v>97</v>
      </c>
      <c r="EC18" s="4">
        <v>189</v>
      </c>
      <c r="ED18" s="4">
        <v>119</v>
      </c>
      <c r="EE18" s="4">
        <v>50.9</v>
      </c>
      <c r="EF18" s="4">
        <v>97</v>
      </c>
      <c r="EG18" s="4">
        <v>39</v>
      </c>
      <c r="EJ18"/>
      <c r="EL18" s="34"/>
      <c r="EN18" s="34"/>
    </row>
    <row r="19" spans="1:144" hidden="1" x14ac:dyDescent="0.25">
      <c r="A19" s="85">
        <v>2022</v>
      </c>
      <c r="B19" s="87">
        <v>44830</v>
      </c>
      <c r="C19" t="s">
        <v>121</v>
      </c>
      <c r="D19" t="s">
        <v>122</v>
      </c>
      <c r="E19" s="36" t="s">
        <v>7938</v>
      </c>
      <c r="F19" s="34">
        <f t="shared" si="4"/>
        <v>18</v>
      </c>
      <c r="G19" s="34" t="s">
        <v>4985</v>
      </c>
      <c r="H19">
        <v>18</v>
      </c>
      <c r="I19" s="34" t="s">
        <v>6141</v>
      </c>
      <c r="J19" s="34" t="s">
        <v>4988</v>
      </c>
      <c r="K19" s="34" t="str">
        <f>VLOOKUP(J19,[2]CodMpios!$B$347:$E$362,4,FALSE)</f>
        <v>18001 - Florencia</v>
      </c>
      <c r="L19" s="34" t="str">
        <f>VLOOKUP($J19,[2]Coord_Mpios_X_Y!$B$2:$K$1123,9,FALSE)</f>
        <v>1,749138703818</v>
      </c>
      <c r="M19" s="34" t="str">
        <f>VLOOKUP($J19,[2]Coord_Mpios_X_Y!$B$2:$K$1123,10,FALSE)</f>
        <v>-75,558239064333</v>
      </c>
      <c r="N19" s="34" t="s">
        <v>6142</v>
      </c>
      <c r="O19" s="34" t="s">
        <v>126</v>
      </c>
      <c r="Q19" s="34" t="s">
        <v>127</v>
      </c>
      <c r="R19" s="34">
        <v>40756452</v>
      </c>
      <c r="S19" s="34" t="str">
        <f t="shared" si="0"/>
        <v>CC40756452</v>
      </c>
      <c r="T19" s="34" t="s">
        <v>195</v>
      </c>
      <c r="U19" s="34" t="s">
        <v>227</v>
      </c>
      <c r="V19" s="34" t="s">
        <v>377</v>
      </c>
      <c r="W19" s="34" t="s">
        <v>6135</v>
      </c>
      <c r="X19" s="87">
        <v>19833</v>
      </c>
      <c r="Y19">
        <v>68</v>
      </c>
      <c r="Z19" s="36">
        <f>VLOOKUP($Y19,[2]Edades!$A$3:$H$153,4,FALSE)</f>
        <v>6</v>
      </c>
      <c r="AA19" s="34" t="str">
        <f>VLOOKUP($Y19,[2]Edades!$A$3:$H$153,6,FALSE)</f>
        <v>6 - Persona mayor</v>
      </c>
      <c r="AB19" s="34">
        <f>VLOOKUP($Y19,[2]Edades!$A$3:$H$153,7,FALSE)</f>
        <v>14</v>
      </c>
      <c r="AC19" s="34" t="str">
        <f>VLOOKUP($Y19,[2]Edades!$A$3:$H$153,8,FALSE)</f>
        <v>65-69</v>
      </c>
      <c r="AD19" s="34" t="s">
        <v>129</v>
      </c>
      <c r="AE19" s="1">
        <v>2</v>
      </c>
      <c r="AF19" s="34" t="s">
        <v>2137</v>
      </c>
      <c r="AG19" s="34" t="s">
        <v>2127</v>
      </c>
      <c r="AH19" s="34" t="s">
        <v>2127</v>
      </c>
      <c r="AK19" s="34" t="s">
        <v>6142</v>
      </c>
      <c r="AM19" s="34" t="s">
        <v>2127</v>
      </c>
      <c r="AN19" s="36" t="s">
        <v>2127</v>
      </c>
      <c r="AO19" s="36" t="s">
        <v>2127</v>
      </c>
      <c r="AP19" s="34" t="s">
        <v>2127</v>
      </c>
      <c r="AQ19" s="36" t="s">
        <v>2127</v>
      </c>
      <c r="AR19" s="34" t="s">
        <v>2098</v>
      </c>
      <c r="AS19" s="91" t="s">
        <v>6168</v>
      </c>
      <c r="AT19" s="34">
        <v>3132198868</v>
      </c>
      <c r="AU19" s="34" t="s">
        <v>2127</v>
      </c>
      <c r="AX19" s="90"/>
      <c r="BA19" s="91"/>
      <c r="BB19" s="91"/>
      <c r="BC19" s="91"/>
      <c r="BF19" s="34" t="s">
        <v>4983</v>
      </c>
      <c r="BG19" s="92" t="s">
        <v>2098</v>
      </c>
      <c r="BM19" s="36" t="s">
        <v>131</v>
      </c>
      <c r="BN19" s="34" t="s">
        <v>132</v>
      </c>
      <c r="BO19" s="36">
        <v>0</v>
      </c>
      <c r="BQ19" s="94"/>
      <c r="BS19" t="s">
        <v>132</v>
      </c>
      <c r="BU19" s="95"/>
      <c r="BV19" s="95"/>
      <c r="BW19" s="61"/>
      <c r="BX19" s="60"/>
      <c r="BY19" s="59" t="str">
        <f t="shared" ca="1" si="1"/>
        <v/>
      </c>
      <c r="CD19" s="68"/>
      <c r="CE19" s="68"/>
      <c r="CF19" s="67"/>
      <c r="CG19">
        <v>75</v>
      </c>
      <c r="CH19" s="2">
        <v>154</v>
      </c>
      <c r="CI19" s="4">
        <f t="shared" si="2"/>
        <v>31.624219935908247</v>
      </c>
      <c r="CJ19" s="5" t="str">
        <f t="shared" si="3"/>
        <v>OBESIDAD</v>
      </c>
      <c r="CK19" s="36">
        <v>0</v>
      </c>
      <c r="CL19" s="66"/>
      <c r="CM19" s="89">
        <v>41320</v>
      </c>
      <c r="CN19" s="97">
        <v>41320</v>
      </c>
      <c r="CP19"/>
      <c r="CQ19" s="65"/>
      <c r="CR19" s="65"/>
      <c r="CS19" s="98"/>
      <c r="CT19"/>
      <c r="CU19"/>
      <c r="CV19" s="65"/>
      <c r="CW19" s="2">
        <v>130</v>
      </c>
      <c r="CX19" s="82">
        <v>80</v>
      </c>
      <c r="DC19"/>
      <c r="DG19" s="64"/>
      <c r="DI19" s="89">
        <v>42955</v>
      </c>
      <c r="DJ19" s="89"/>
      <c r="DN19" s="34"/>
      <c r="DO19" s="34"/>
      <c r="DP19" s="34"/>
      <c r="DQ19" s="34"/>
      <c r="DR19" s="34"/>
      <c r="DS19" s="34" t="s">
        <v>2127</v>
      </c>
      <c r="DT19" s="34"/>
      <c r="DU19" s="47">
        <v>44594</v>
      </c>
      <c r="DY19" s="1">
        <v>2</v>
      </c>
      <c r="DZ19" t="s">
        <v>7941</v>
      </c>
      <c r="EA19" s="4">
        <v>0.82</v>
      </c>
      <c r="EB19" s="4">
        <v>117</v>
      </c>
      <c r="EC19" s="4">
        <v>336</v>
      </c>
      <c r="ED19" s="4">
        <v>23.12</v>
      </c>
      <c r="EE19" s="4">
        <v>52.8</v>
      </c>
      <c r="EF19" s="4">
        <v>302</v>
      </c>
      <c r="EG19" s="4">
        <v>2.1</v>
      </c>
      <c r="EH19" s="4">
        <v>7</v>
      </c>
      <c r="EJ19"/>
      <c r="EL19" s="34"/>
      <c r="EN19" s="34"/>
    </row>
    <row r="20" spans="1:144" x14ac:dyDescent="0.25">
      <c r="A20" s="85">
        <v>2022</v>
      </c>
      <c r="B20" s="87">
        <v>44830</v>
      </c>
      <c r="C20" t="s">
        <v>121</v>
      </c>
      <c r="D20" t="s">
        <v>122</v>
      </c>
      <c r="E20" s="34" t="s">
        <v>7938</v>
      </c>
      <c r="F20" s="34">
        <f t="shared" si="4"/>
        <v>19</v>
      </c>
      <c r="G20" s="34" t="s">
        <v>4985</v>
      </c>
      <c r="H20">
        <v>18</v>
      </c>
      <c r="I20" s="34" t="s">
        <v>6141</v>
      </c>
      <c r="J20" s="34" t="s">
        <v>5049</v>
      </c>
      <c r="K20" s="34" t="str">
        <f>VLOOKUP(J20,[2]CodMpios!$B$347:$E$362,4,FALSE)</f>
        <v>18610 - San José Del Fragua</v>
      </c>
      <c r="L20" s="34" t="str">
        <f>VLOOKUP($J20,[2]Coord_Mpios_X_Y!$B$2:$K$1123,9,FALSE)</f>
        <v>1,304702314265</v>
      </c>
      <c r="M20" s="34" t="str">
        <f>VLOOKUP($J20,[2]Coord_Mpios_X_Y!$B$2:$K$1123,10,FALSE)</f>
        <v>-76,110005941537</v>
      </c>
      <c r="N20" s="34" t="s">
        <v>125</v>
      </c>
      <c r="O20" s="34" t="s">
        <v>126</v>
      </c>
      <c r="Q20" s="34" t="s">
        <v>127</v>
      </c>
      <c r="R20" s="34">
        <v>40764050</v>
      </c>
      <c r="S20" s="34" t="str">
        <f t="shared" si="0"/>
        <v>CC40764050</v>
      </c>
      <c r="T20" s="34" t="s">
        <v>163</v>
      </c>
      <c r="U20" s="34" t="s">
        <v>5082</v>
      </c>
      <c r="V20" s="34" t="s">
        <v>328</v>
      </c>
      <c r="X20" s="87">
        <v>23621</v>
      </c>
      <c r="Y20">
        <v>58</v>
      </c>
      <c r="Z20" s="36">
        <f>VLOOKUP($Y20,[2]Edades!$A$3:$H$153,4,FALSE)</f>
        <v>5</v>
      </c>
      <c r="AA20" s="34" t="str">
        <f>VLOOKUP($Y20,[2]Edades!$A$3:$H$153,6,FALSE)</f>
        <v>5 - Adultez</v>
      </c>
      <c r="AB20" s="34">
        <f>VLOOKUP($Y20,[2]Edades!$A$3:$H$153,7,FALSE)</f>
        <v>12</v>
      </c>
      <c r="AC20" s="34" t="str">
        <f>VLOOKUP($Y20,[2]Edades!$A$3:$H$153,8,FALSE)</f>
        <v>55-59</v>
      </c>
      <c r="AD20" s="34" t="s">
        <v>129</v>
      </c>
      <c r="AE20" s="1">
        <v>2</v>
      </c>
      <c r="AF20" s="34" t="s">
        <v>130</v>
      </c>
      <c r="AG20" s="34" t="s">
        <v>2127</v>
      </c>
      <c r="AH20" s="34" t="s">
        <v>2127</v>
      </c>
      <c r="AK20" s="34" t="s">
        <v>125</v>
      </c>
      <c r="AM20" s="34" t="s">
        <v>2127</v>
      </c>
      <c r="AN20" s="36" t="s">
        <v>2127</v>
      </c>
      <c r="AO20" s="36" t="s">
        <v>2127</v>
      </c>
      <c r="AP20" s="34" t="s">
        <v>2127</v>
      </c>
      <c r="AQ20" s="36" t="s">
        <v>2127</v>
      </c>
      <c r="AR20" s="34" t="s">
        <v>5048</v>
      </c>
      <c r="AS20" s="91" t="s">
        <v>6169</v>
      </c>
      <c r="AT20" s="34">
        <v>3208914464</v>
      </c>
      <c r="AU20" s="34" t="s">
        <v>2127</v>
      </c>
      <c r="AX20" s="90"/>
      <c r="BA20" s="91"/>
      <c r="BB20" s="91"/>
      <c r="BC20" s="91"/>
      <c r="BF20" s="34" t="s">
        <v>4983</v>
      </c>
      <c r="BG20" s="92" t="s">
        <v>2098</v>
      </c>
      <c r="BM20" s="36" t="s">
        <v>131</v>
      </c>
      <c r="BN20" s="34" t="s">
        <v>132</v>
      </c>
      <c r="BO20" s="36">
        <v>0</v>
      </c>
      <c r="BQ20" s="94"/>
      <c r="BS20" s="36" t="s">
        <v>2127</v>
      </c>
      <c r="BU20" s="95"/>
      <c r="BV20" s="95"/>
      <c r="BW20" s="61"/>
      <c r="BX20" s="60"/>
      <c r="BY20" s="59" t="str">
        <f t="shared" ca="1" si="1"/>
        <v/>
      </c>
      <c r="CD20" s="68"/>
      <c r="CE20" s="68"/>
      <c r="CF20" s="67"/>
      <c r="CG20">
        <v>70</v>
      </c>
      <c r="CH20" s="2">
        <v>168</v>
      </c>
      <c r="CI20" s="4">
        <f t="shared" si="2"/>
        <v>24.801587301587304</v>
      </c>
      <c r="CJ20" s="5" t="str">
        <f t="shared" si="3"/>
        <v>NORMAL</v>
      </c>
      <c r="CK20" s="36">
        <v>0</v>
      </c>
      <c r="CL20" s="66"/>
      <c r="CM20" s="89">
        <v>41295</v>
      </c>
      <c r="CN20" s="97">
        <v>41295</v>
      </c>
      <c r="CP20"/>
      <c r="CQ20" s="65"/>
      <c r="CR20" s="65"/>
      <c r="CS20" s="98"/>
      <c r="CT20"/>
      <c r="CU20"/>
      <c r="CV20" s="97"/>
      <c r="CW20" s="2">
        <v>140</v>
      </c>
      <c r="CX20" s="82">
        <v>90</v>
      </c>
      <c r="DG20" s="64"/>
      <c r="DI20" s="89"/>
      <c r="DJ20" s="89"/>
      <c r="DN20" s="34"/>
      <c r="DO20" s="34"/>
      <c r="DP20" s="34"/>
      <c r="DQ20" s="34"/>
      <c r="DR20" s="34"/>
      <c r="DS20" s="34" t="s">
        <v>2127</v>
      </c>
      <c r="DT20" s="34"/>
      <c r="DU20" s="47">
        <v>44609</v>
      </c>
      <c r="DY20" s="1">
        <v>2</v>
      </c>
      <c r="DZ20" t="s">
        <v>7940</v>
      </c>
      <c r="EA20" s="4">
        <v>0.91</v>
      </c>
      <c r="EB20" s="4">
        <v>90</v>
      </c>
      <c r="EC20" s="4">
        <v>179</v>
      </c>
      <c r="ED20" s="4">
        <v>105</v>
      </c>
      <c r="EE20" s="4">
        <v>55.1</v>
      </c>
      <c r="EF20" s="4">
        <v>91</v>
      </c>
      <c r="EG20" s="4">
        <v>2.2999999999999998</v>
      </c>
      <c r="EJ20"/>
      <c r="EL20" s="34"/>
      <c r="EN20" s="34"/>
    </row>
    <row r="21" spans="1:144" x14ac:dyDescent="0.25">
      <c r="A21" s="85">
        <v>2022</v>
      </c>
      <c r="B21" s="87">
        <v>44830</v>
      </c>
      <c r="C21" t="s">
        <v>121</v>
      </c>
      <c r="D21" t="s">
        <v>122</v>
      </c>
      <c r="E21" s="34" t="s">
        <v>7938</v>
      </c>
      <c r="F21" s="34">
        <f t="shared" si="4"/>
        <v>20</v>
      </c>
      <c r="G21" s="34" t="s">
        <v>4985</v>
      </c>
      <c r="H21">
        <v>18</v>
      </c>
      <c r="I21" s="34" t="s">
        <v>6141</v>
      </c>
      <c r="J21" s="34" t="s">
        <v>4988</v>
      </c>
      <c r="K21" s="34" t="str">
        <f>VLOOKUP(J21,[2]CodMpios!$B$347:$E$362,4,FALSE)</f>
        <v>18001 - Florencia</v>
      </c>
      <c r="L21" s="34" t="str">
        <f>VLOOKUP($J21,[2]Coord_Mpios_X_Y!$B$2:$K$1123,9,FALSE)</f>
        <v>1,749138703818</v>
      </c>
      <c r="M21" s="34" t="str">
        <f>VLOOKUP($J21,[2]Coord_Mpios_X_Y!$B$2:$K$1123,10,FALSE)</f>
        <v>-75,558239064333</v>
      </c>
      <c r="N21" s="34" t="s">
        <v>139</v>
      </c>
      <c r="O21" s="34" t="s">
        <v>126</v>
      </c>
      <c r="Q21" s="34" t="s">
        <v>127</v>
      </c>
      <c r="R21" s="34">
        <v>29868144</v>
      </c>
      <c r="S21" s="34" t="str">
        <f t="shared" si="0"/>
        <v>CC29868144</v>
      </c>
      <c r="T21" s="34" t="s">
        <v>422</v>
      </c>
      <c r="U21" s="34" t="s">
        <v>313</v>
      </c>
      <c r="V21" s="34" t="s">
        <v>1277</v>
      </c>
      <c r="W21" s="34" t="s">
        <v>6134</v>
      </c>
      <c r="X21" s="87">
        <v>16473</v>
      </c>
      <c r="Y21">
        <v>78</v>
      </c>
      <c r="Z21" s="36">
        <f>VLOOKUP($Y21,[2]Edades!$A$3:$H$153,4,FALSE)</f>
        <v>6</v>
      </c>
      <c r="AA21" s="34" t="str">
        <f>VLOOKUP($Y21,[2]Edades!$A$3:$H$153,6,FALSE)</f>
        <v>6 - Persona mayor</v>
      </c>
      <c r="AB21" s="34">
        <f>VLOOKUP($Y21,[2]Edades!$A$3:$H$153,7,FALSE)</f>
        <v>16</v>
      </c>
      <c r="AC21" s="34" t="str">
        <f>VLOOKUP($Y21,[2]Edades!$A$3:$H$153,8,FALSE)</f>
        <v>75-79</v>
      </c>
      <c r="AD21" s="34" t="s">
        <v>129</v>
      </c>
      <c r="AE21" s="1">
        <v>2</v>
      </c>
      <c r="AF21" s="34" t="s">
        <v>2137</v>
      </c>
      <c r="AG21" s="34" t="s">
        <v>2127</v>
      </c>
      <c r="AH21" s="34" t="s">
        <v>2127</v>
      </c>
      <c r="AK21" s="34" t="s">
        <v>139</v>
      </c>
      <c r="AM21" s="34" t="s">
        <v>2127</v>
      </c>
      <c r="AN21" s="36" t="s">
        <v>2127</v>
      </c>
      <c r="AO21" s="36" t="s">
        <v>2127</v>
      </c>
      <c r="AP21" s="34" t="s">
        <v>2127</v>
      </c>
      <c r="AQ21" s="36" t="s">
        <v>2127</v>
      </c>
      <c r="AR21" s="34" t="s">
        <v>2098</v>
      </c>
      <c r="AS21" s="91" t="s">
        <v>6170</v>
      </c>
      <c r="AT21" s="34">
        <v>4365296</v>
      </c>
      <c r="AU21" s="34" t="s">
        <v>2127</v>
      </c>
      <c r="AX21" s="90"/>
      <c r="BA21" s="91"/>
      <c r="BB21" s="91"/>
      <c r="BC21" s="91"/>
      <c r="BF21" s="34" t="s">
        <v>4983</v>
      </c>
      <c r="BG21" s="92" t="s">
        <v>2098</v>
      </c>
      <c r="BM21" s="36" t="s">
        <v>131</v>
      </c>
      <c r="BN21" s="34" t="s">
        <v>132</v>
      </c>
      <c r="BO21" s="36">
        <v>0</v>
      </c>
      <c r="BQ21" s="94"/>
      <c r="BS21" s="36" t="s">
        <v>2127</v>
      </c>
      <c r="BU21" s="95"/>
      <c r="BV21" s="95"/>
      <c r="BW21" s="61"/>
      <c r="BX21" s="60"/>
      <c r="BY21" s="59" t="str">
        <f t="shared" ca="1" si="1"/>
        <v/>
      </c>
      <c r="CD21" s="68"/>
      <c r="CE21" s="68"/>
      <c r="CF21" s="67"/>
      <c r="CG21">
        <v>57</v>
      </c>
      <c r="CH21" s="2">
        <v>156</v>
      </c>
      <c r="CI21" s="4">
        <f t="shared" si="2"/>
        <v>23.422090729783037</v>
      </c>
      <c r="CJ21" s="5" t="str">
        <f t="shared" si="3"/>
        <v>NORMAL</v>
      </c>
      <c r="CK21" s="36">
        <v>0</v>
      </c>
      <c r="CL21" s="66"/>
      <c r="CM21" s="89">
        <v>41424</v>
      </c>
      <c r="CN21" s="97">
        <v>41424</v>
      </c>
      <c r="CP21"/>
      <c r="CQ21" s="65"/>
      <c r="CR21" s="65"/>
      <c r="CS21" s="98"/>
      <c r="CT21"/>
      <c r="CU21"/>
      <c r="CV21" s="97"/>
      <c r="CW21" s="2">
        <v>143</v>
      </c>
      <c r="CX21" s="82">
        <v>71</v>
      </c>
      <c r="DG21" s="64"/>
      <c r="DI21" s="89"/>
      <c r="DJ21" s="89"/>
      <c r="DN21" s="34"/>
      <c r="DO21" s="34"/>
      <c r="DP21" s="34"/>
      <c r="DQ21" s="34"/>
      <c r="DR21" s="34"/>
      <c r="DS21" s="34" t="s">
        <v>2127</v>
      </c>
      <c r="DT21" s="34"/>
      <c r="DU21" s="47">
        <v>44302</v>
      </c>
      <c r="DY21" s="1">
        <v>2</v>
      </c>
      <c r="DZ21" t="s">
        <v>7940</v>
      </c>
      <c r="EA21" s="4">
        <v>0.71</v>
      </c>
      <c r="EB21" s="4">
        <v>113</v>
      </c>
      <c r="EC21" s="4">
        <v>146</v>
      </c>
      <c r="EE21" s="4">
        <v>45.1</v>
      </c>
      <c r="EF21" s="4">
        <v>144</v>
      </c>
      <c r="EG21" s="4">
        <v>27</v>
      </c>
      <c r="EH21" s="4">
        <v>7.4</v>
      </c>
      <c r="EJ21"/>
      <c r="EL21" s="34"/>
      <c r="EN21" s="34"/>
    </row>
    <row r="22" spans="1:144" hidden="1" x14ac:dyDescent="0.25">
      <c r="A22" s="85">
        <v>2022</v>
      </c>
      <c r="B22" s="87">
        <v>44830</v>
      </c>
      <c r="C22" t="s">
        <v>121</v>
      </c>
      <c r="D22" t="s">
        <v>122</v>
      </c>
      <c r="E22" s="36" t="s">
        <v>7938</v>
      </c>
      <c r="F22" s="34">
        <f t="shared" si="4"/>
        <v>21</v>
      </c>
      <c r="G22" s="34" t="s">
        <v>4985</v>
      </c>
      <c r="H22">
        <v>18</v>
      </c>
      <c r="I22" s="34" t="s">
        <v>6141</v>
      </c>
      <c r="J22" s="34" t="s">
        <v>5049</v>
      </c>
      <c r="K22" s="34" t="str">
        <f>VLOOKUP(J22,[2]CodMpios!$B$347:$E$362,4,FALSE)</f>
        <v>18610 - San José Del Fragua</v>
      </c>
      <c r="L22" s="34" t="str">
        <f>VLOOKUP($J22,[2]Coord_Mpios_X_Y!$B$2:$K$1123,9,FALSE)</f>
        <v>1,304702314265</v>
      </c>
      <c r="M22" s="34" t="str">
        <f>VLOOKUP($J22,[2]Coord_Mpios_X_Y!$B$2:$K$1123,10,FALSE)</f>
        <v>-76,110005941537</v>
      </c>
      <c r="N22" s="34" t="s">
        <v>6142</v>
      </c>
      <c r="O22" s="34" t="s">
        <v>126</v>
      </c>
      <c r="Q22" s="34" t="s">
        <v>127</v>
      </c>
      <c r="R22" s="34">
        <v>17627082</v>
      </c>
      <c r="S22" s="34" t="str">
        <f t="shared" si="0"/>
        <v>CC17627082</v>
      </c>
      <c r="T22" s="34" t="s">
        <v>6133</v>
      </c>
      <c r="U22" s="34" t="s">
        <v>2492</v>
      </c>
      <c r="V22" s="34" t="s">
        <v>6132</v>
      </c>
      <c r="W22" s="34" t="s">
        <v>623</v>
      </c>
      <c r="X22" s="87">
        <v>19434</v>
      </c>
      <c r="Y22">
        <v>70</v>
      </c>
      <c r="Z22" s="36">
        <f>VLOOKUP($Y22,[2]Edades!$A$3:$H$153,4,FALSE)</f>
        <v>6</v>
      </c>
      <c r="AA22" s="34" t="str">
        <f>VLOOKUP($Y22,[2]Edades!$A$3:$H$153,6,FALSE)</f>
        <v>6 - Persona mayor</v>
      </c>
      <c r="AB22" s="34">
        <f>VLOOKUP($Y22,[2]Edades!$A$3:$H$153,7,FALSE)</f>
        <v>15</v>
      </c>
      <c r="AC22" s="34" t="str">
        <f>VLOOKUP($Y22,[2]Edades!$A$3:$H$153,8,FALSE)</f>
        <v>70-74</v>
      </c>
      <c r="AD22" s="34" t="s">
        <v>146</v>
      </c>
      <c r="AE22">
        <v>1</v>
      </c>
      <c r="AF22" s="34" t="s">
        <v>2137</v>
      </c>
      <c r="AG22" s="34" t="s">
        <v>2127</v>
      </c>
      <c r="AH22" s="34" t="s">
        <v>2127</v>
      </c>
      <c r="AK22" s="34" t="s">
        <v>6142</v>
      </c>
      <c r="AM22" s="34" t="s">
        <v>2127</v>
      </c>
      <c r="AN22" s="36" t="s">
        <v>2127</v>
      </c>
      <c r="AO22" s="36" t="s">
        <v>2127</v>
      </c>
      <c r="AP22" s="34" t="s">
        <v>2127</v>
      </c>
      <c r="AQ22" s="36" t="s">
        <v>2127</v>
      </c>
      <c r="AR22" s="34" t="s">
        <v>5906</v>
      </c>
      <c r="AS22" s="91" t="s">
        <v>6171</v>
      </c>
      <c r="AT22" s="34">
        <v>3124702520</v>
      </c>
      <c r="AU22" s="34" t="s">
        <v>2127</v>
      </c>
      <c r="AX22" s="90"/>
      <c r="BA22" s="91"/>
      <c r="BB22" s="91"/>
      <c r="BC22" s="91"/>
      <c r="BF22" s="34" t="s">
        <v>4983</v>
      </c>
      <c r="BG22" s="92" t="s">
        <v>2098</v>
      </c>
      <c r="BM22" s="36" t="s">
        <v>131</v>
      </c>
      <c r="BN22" s="34" t="s">
        <v>132</v>
      </c>
      <c r="BO22" s="36">
        <v>0</v>
      </c>
      <c r="BQ22" s="94"/>
      <c r="BS22" t="s">
        <v>132</v>
      </c>
      <c r="BU22" s="95"/>
      <c r="BV22" s="95"/>
      <c r="BW22" s="61"/>
      <c r="BX22" s="60"/>
      <c r="BY22" s="59" t="str">
        <f t="shared" ca="1" si="1"/>
        <v/>
      </c>
      <c r="CD22" s="68"/>
      <c r="CE22" s="68"/>
      <c r="CF22" s="67"/>
      <c r="CG22">
        <v>85</v>
      </c>
      <c r="CH22" s="2">
        <v>165</v>
      </c>
      <c r="CI22" s="4">
        <f t="shared" si="2"/>
        <v>31.221303948576679</v>
      </c>
      <c r="CJ22" s="5" t="str">
        <f t="shared" si="3"/>
        <v>OBESIDAD</v>
      </c>
      <c r="CK22" s="36">
        <v>0</v>
      </c>
      <c r="CL22" s="66"/>
      <c r="CM22" s="89">
        <v>42020</v>
      </c>
      <c r="CN22" s="97">
        <v>42322</v>
      </c>
      <c r="CP22"/>
      <c r="CQ22" s="65"/>
      <c r="CR22" s="65"/>
      <c r="CS22" s="98"/>
      <c r="CT22"/>
      <c r="CU22"/>
      <c r="CV22" s="65"/>
      <c r="CW22" s="2">
        <v>130</v>
      </c>
      <c r="CX22" s="82">
        <v>70</v>
      </c>
      <c r="DC22"/>
      <c r="DG22" s="64"/>
      <c r="DI22" s="89"/>
      <c r="DJ22" s="89"/>
      <c r="DN22" s="34"/>
      <c r="DO22" s="34"/>
      <c r="DP22" s="34"/>
      <c r="DQ22" s="34"/>
      <c r="DR22" s="34"/>
      <c r="DS22" s="34" t="s">
        <v>2127</v>
      </c>
      <c r="DT22" s="34"/>
      <c r="DU22" s="47">
        <v>44634</v>
      </c>
      <c r="DY22" s="1">
        <v>2</v>
      </c>
      <c r="DZ22" t="s">
        <v>7940</v>
      </c>
      <c r="EA22" s="4">
        <v>1.06</v>
      </c>
      <c r="EB22" s="4">
        <v>94</v>
      </c>
      <c r="EC22" s="4">
        <v>99</v>
      </c>
      <c r="EE22" s="4">
        <v>27.1</v>
      </c>
      <c r="EF22" s="4">
        <v>254</v>
      </c>
      <c r="EG22" s="4">
        <v>2.5</v>
      </c>
      <c r="EJ22"/>
      <c r="EL22" s="34"/>
      <c r="EN22" s="34"/>
    </row>
    <row r="23" spans="1:144" hidden="1" x14ac:dyDescent="0.25">
      <c r="A23" s="85">
        <v>2022</v>
      </c>
      <c r="B23" s="87">
        <v>44830</v>
      </c>
      <c r="C23" t="s">
        <v>121</v>
      </c>
      <c r="D23" t="s">
        <v>122</v>
      </c>
      <c r="E23" s="36" t="s">
        <v>7938</v>
      </c>
      <c r="F23" s="34">
        <f t="shared" si="4"/>
        <v>22</v>
      </c>
      <c r="G23" s="34" t="s">
        <v>4985</v>
      </c>
      <c r="H23">
        <v>18</v>
      </c>
      <c r="I23" s="34" t="s">
        <v>6141</v>
      </c>
      <c r="J23" s="34" t="s">
        <v>4988</v>
      </c>
      <c r="K23" s="34" t="str">
        <f>VLOOKUP(J23,[2]CodMpios!$B$347:$E$362,4,FALSE)</f>
        <v>18001 - Florencia</v>
      </c>
      <c r="L23" s="34" t="str">
        <f>VLOOKUP($J23,[2]Coord_Mpios_X_Y!$B$2:$K$1123,9,FALSE)</f>
        <v>1,749138703818</v>
      </c>
      <c r="M23" s="34" t="str">
        <f>VLOOKUP($J23,[2]Coord_Mpios_X_Y!$B$2:$K$1123,10,FALSE)</f>
        <v>-75,558239064333</v>
      </c>
      <c r="N23" s="34" t="s">
        <v>6142</v>
      </c>
      <c r="O23" s="34" t="s">
        <v>126</v>
      </c>
      <c r="Q23" s="34" t="s">
        <v>127</v>
      </c>
      <c r="R23" s="34">
        <v>26619098</v>
      </c>
      <c r="S23" s="34" t="str">
        <f t="shared" si="0"/>
        <v>CC26619098</v>
      </c>
      <c r="T23" s="34" t="s">
        <v>6131</v>
      </c>
      <c r="V23" s="34" t="s">
        <v>228</v>
      </c>
      <c r="W23" s="34" t="s">
        <v>6130</v>
      </c>
      <c r="X23" s="87">
        <v>16451</v>
      </c>
      <c r="Y23">
        <v>78</v>
      </c>
      <c r="Z23" s="36">
        <f>VLOOKUP($Y23,[2]Edades!$A$3:$H$153,4,FALSE)</f>
        <v>6</v>
      </c>
      <c r="AA23" s="34" t="str">
        <f>VLOOKUP($Y23,[2]Edades!$A$3:$H$153,6,FALSE)</f>
        <v>6 - Persona mayor</v>
      </c>
      <c r="AB23" s="34">
        <f>VLOOKUP($Y23,[2]Edades!$A$3:$H$153,7,FALSE)</f>
        <v>16</v>
      </c>
      <c r="AC23" s="34" t="str">
        <f>VLOOKUP($Y23,[2]Edades!$A$3:$H$153,8,FALSE)</f>
        <v>75-79</v>
      </c>
      <c r="AD23" s="34" t="s">
        <v>129</v>
      </c>
      <c r="AE23" s="1">
        <v>2</v>
      </c>
      <c r="AF23" s="34" t="s">
        <v>2137</v>
      </c>
      <c r="AG23" s="34" t="s">
        <v>2127</v>
      </c>
      <c r="AH23" s="34" t="s">
        <v>2127</v>
      </c>
      <c r="AK23" s="34" t="s">
        <v>6142</v>
      </c>
      <c r="AM23" s="34" t="s">
        <v>2127</v>
      </c>
      <c r="AN23" s="36" t="s">
        <v>2127</v>
      </c>
      <c r="AO23" s="36" t="s">
        <v>2127</v>
      </c>
      <c r="AP23" s="34" t="s">
        <v>2127</v>
      </c>
      <c r="AQ23" s="36" t="s">
        <v>2127</v>
      </c>
      <c r="AR23" s="34" t="s">
        <v>2098</v>
      </c>
      <c r="AS23" s="91" t="s">
        <v>6172</v>
      </c>
      <c r="AT23" s="34">
        <v>3102063488</v>
      </c>
      <c r="AU23" s="34" t="s">
        <v>2127</v>
      </c>
      <c r="AX23" s="90"/>
      <c r="BA23" s="91"/>
      <c r="BB23" s="91"/>
      <c r="BC23" s="91"/>
      <c r="BF23" s="34" t="s">
        <v>4983</v>
      </c>
      <c r="BG23" s="92" t="s">
        <v>2098</v>
      </c>
      <c r="BM23" s="36" t="s">
        <v>131</v>
      </c>
      <c r="BN23" s="34" t="s">
        <v>132</v>
      </c>
      <c r="BO23" s="36">
        <v>0</v>
      </c>
      <c r="BQ23" s="94"/>
      <c r="BS23" t="s">
        <v>131</v>
      </c>
      <c r="BU23" s="95"/>
      <c r="BV23" s="95"/>
      <c r="BW23" s="61"/>
      <c r="BX23" s="60"/>
      <c r="BY23" s="59" t="str">
        <f t="shared" ca="1" si="1"/>
        <v/>
      </c>
      <c r="CD23" s="68"/>
      <c r="CE23" s="68"/>
      <c r="CF23" s="67"/>
      <c r="CG23">
        <v>63</v>
      </c>
      <c r="CH23" s="2">
        <v>157</v>
      </c>
      <c r="CI23" s="4">
        <f t="shared" si="2"/>
        <v>25.558846200657225</v>
      </c>
      <c r="CJ23" s="5" t="str">
        <f t="shared" si="3"/>
        <v>SOBREPESO</v>
      </c>
      <c r="CK23" s="36">
        <v>0</v>
      </c>
      <c r="CL23" s="66"/>
      <c r="CM23" s="89">
        <v>41346</v>
      </c>
      <c r="CN23" s="97">
        <v>41346</v>
      </c>
      <c r="CP23"/>
      <c r="CQ23" s="65"/>
      <c r="CR23" s="65"/>
      <c r="CS23" s="98"/>
      <c r="CT23"/>
      <c r="CU23"/>
      <c r="CV23" s="65"/>
      <c r="CW23" s="2">
        <v>98</v>
      </c>
      <c r="CX23" s="82">
        <v>58</v>
      </c>
      <c r="DC23"/>
      <c r="DG23" s="64"/>
      <c r="DI23" s="89">
        <v>43878</v>
      </c>
      <c r="DJ23" s="89"/>
      <c r="DN23" s="34"/>
      <c r="DO23" s="34"/>
      <c r="DP23" s="34"/>
      <c r="DQ23" s="34"/>
      <c r="DR23" s="34"/>
      <c r="DS23" s="34" t="s">
        <v>2127</v>
      </c>
      <c r="DT23" s="34"/>
      <c r="DU23" s="47">
        <v>44699</v>
      </c>
      <c r="DY23" s="1">
        <v>2</v>
      </c>
      <c r="DZ23" t="s">
        <v>7940</v>
      </c>
      <c r="EA23" s="4">
        <v>0.79</v>
      </c>
      <c r="EB23" s="4">
        <v>87</v>
      </c>
      <c r="EC23" s="4">
        <v>125</v>
      </c>
      <c r="EE23" s="4">
        <v>33</v>
      </c>
      <c r="EF23" s="4">
        <v>186</v>
      </c>
      <c r="EG23" s="4">
        <v>2.5</v>
      </c>
      <c r="EJ23"/>
      <c r="EL23" s="34"/>
      <c r="EN23" s="34"/>
    </row>
    <row r="24" spans="1:144" x14ac:dyDescent="0.25">
      <c r="A24" s="85">
        <v>2022</v>
      </c>
      <c r="B24" s="87">
        <v>44830</v>
      </c>
      <c r="C24" t="s">
        <v>121</v>
      </c>
      <c r="D24" t="s">
        <v>122</v>
      </c>
      <c r="E24" s="34" t="s">
        <v>7938</v>
      </c>
      <c r="F24" s="34">
        <f t="shared" si="4"/>
        <v>23</v>
      </c>
      <c r="G24" s="34" t="s">
        <v>4985</v>
      </c>
      <c r="H24">
        <v>18</v>
      </c>
      <c r="I24" s="34" t="s">
        <v>6141</v>
      </c>
      <c r="J24" s="34" t="s">
        <v>4988</v>
      </c>
      <c r="K24" s="34" t="str">
        <f>VLOOKUP(J24,[2]CodMpios!$B$347:$E$362,4,FALSE)</f>
        <v>18001 - Florencia</v>
      </c>
      <c r="L24" s="34" t="str">
        <f>VLOOKUP($J24,[2]Coord_Mpios_X_Y!$B$2:$K$1123,9,FALSE)</f>
        <v>1,749138703818</v>
      </c>
      <c r="M24" s="34" t="str">
        <f>VLOOKUP($J24,[2]Coord_Mpios_X_Y!$B$2:$K$1123,10,FALSE)</f>
        <v>-75,558239064333</v>
      </c>
      <c r="N24" s="34" t="s">
        <v>125</v>
      </c>
      <c r="O24" s="34" t="s">
        <v>126</v>
      </c>
      <c r="Q24" s="34" t="s">
        <v>127</v>
      </c>
      <c r="R24" s="34">
        <v>24573799</v>
      </c>
      <c r="S24" s="34" t="str">
        <f t="shared" si="0"/>
        <v>CC24573799</v>
      </c>
      <c r="T24" s="34" t="s">
        <v>720</v>
      </c>
      <c r="V24" s="34" t="s">
        <v>465</v>
      </c>
      <c r="W24" s="34" t="s">
        <v>6129</v>
      </c>
      <c r="X24" s="87">
        <v>21290</v>
      </c>
      <c r="Y24">
        <v>64</v>
      </c>
      <c r="Z24" s="36">
        <f>VLOOKUP($Y24,[2]Edades!$A$3:$H$153,4,FALSE)</f>
        <v>6</v>
      </c>
      <c r="AA24" s="34" t="str">
        <f>VLOOKUP($Y24,[2]Edades!$A$3:$H$153,6,FALSE)</f>
        <v>6 - Persona mayor</v>
      </c>
      <c r="AB24" s="34">
        <f>VLOOKUP($Y24,[2]Edades!$A$3:$H$153,7,FALSE)</f>
        <v>13</v>
      </c>
      <c r="AC24" s="34" t="str">
        <f>VLOOKUP($Y24,[2]Edades!$A$3:$H$153,8,FALSE)</f>
        <v>60-64</v>
      </c>
      <c r="AD24" s="34" t="s">
        <v>129</v>
      </c>
      <c r="AE24" s="1">
        <v>2</v>
      </c>
      <c r="AF24" s="34" t="s">
        <v>2137</v>
      </c>
      <c r="AG24" s="34" t="s">
        <v>2127</v>
      </c>
      <c r="AH24" s="34" t="s">
        <v>2127</v>
      </c>
      <c r="AK24" s="34" t="s">
        <v>125</v>
      </c>
      <c r="AM24" s="34" t="s">
        <v>2127</v>
      </c>
      <c r="AN24" s="36" t="s">
        <v>2127</v>
      </c>
      <c r="AO24" s="36" t="s">
        <v>2127</v>
      </c>
      <c r="AP24" s="34" t="s">
        <v>2127</v>
      </c>
      <c r="AQ24" s="36" t="s">
        <v>2127</v>
      </c>
      <c r="AR24" s="34" t="s">
        <v>2098</v>
      </c>
      <c r="AS24" s="91" t="s">
        <v>6167</v>
      </c>
      <c r="AT24" s="34">
        <v>3122603954</v>
      </c>
      <c r="AU24" s="34" t="s">
        <v>2127</v>
      </c>
      <c r="AX24" s="90"/>
      <c r="BA24" s="91"/>
      <c r="BB24" s="91"/>
      <c r="BC24" s="91"/>
      <c r="BF24" s="34" t="s">
        <v>4983</v>
      </c>
      <c r="BG24" s="92" t="s">
        <v>2098</v>
      </c>
      <c r="BM24" s="36" t="s">
        <v>131</v>
      </c>
      <c r="BN24" s="34" t="s">
        <v>132</v>
      </c>
      <c r="BO24" s="36">
        <v>0</v>
      </c>
      <c r="BQ24" s="94"/>
      <c r="BS24" s="36" t="s">
        <v>2127</v>
      </c>
      <c r="BU24" s="95"/>
      <c r="BV24" s="95"/>
      <c r="BW24" s="61"/>
      <c r="BX24" s="60"/>
      <c r="BY24" s="59" t="str">
        <f t="shared" ca="1" si="1"/>
        <v/>
      </c>
      <c r="CD24" s="68"/>
      <c r="CE24" s="68"/>
      <c r="CF24" s="67"/>
      <c r="CG24">
        <v>74</v>
      </c>
      <c r="CH24" s="2">
        <v>145</v>
      </c>
      <c r="CI24" s="4">
        <f t="shared" si="2"/>
        <v>35.196195005945306</v>
      </c>
      <c r="CJ24" s="5" t="str">
        <f t="shared" si="3"/>
        <v>OBESIDAD</v>
      </c>
      <c r="CK24" s="36">
        <v>0</v>
      </c>
      <c r="CL24" s="66"/>
      <c r="CM24" s="89">
        <v>41373</v>
      </c>
      <c r="CN24" s="97">
        <v>41373</v>
      </c>
      <c r="CP24"/>
      <c r="CQ24" s="65"/>
      <c r="CR24" s="65"/>
      <c r="CS24" s="98"/>
      <c r="CT24"/>
      <c r="CU24"/>
      <c r="CV24" s="97"/>
      <c r="CW24" s="2"/>
      <c r="CX24" s="82"/>
      <c r="DG24" s="64"/>
      <c r="DI24" s="89"/>
      <c r="DJ24" s="89"/>
      <c r="DN24" s="34"/>
      <c r="DO24" s="34"/>
      <c r="DP24" s="34"/>
      <c r="DQ24" s="34"/>
      <c r="DR24" s="34"/>
      <c r="DS24" s="34" t="s">
        <v>2127</v>
      </c>
      <c r="DT24" s="34"/>
      <c r="DZ24" t="s">
        <v>7941</v>
      </c>
      <c r="EB24" s="4"/>
      <c r="EJ24"/>
      <c r="EL24" s="34"/>
      <c r="EN24" s="34"/>
    </row>
    <row r="25" spans="1:144" x14ac:dyDescent="0.25">
      <c r="A25" s="85">
        <v>2022</v>
      </c>
      <c r="B25" s="87">
        <v>44830</v>
      </c>
      <c r="C25" t="s">
        <v>121</v>
      </c>
      <c r="D25" t="s">
        <v>122</v>
      </c>
      <c r="E25" s="34" t="s">
        <v>7938</v>
      </c>
      <c r="F25" s="34">
        <f t="shared" si="4"/>
        <v>24</v>
      </c>
      <c r="G25" s="34" t="s">
        <v>4985</v>
      </c>
      <c r="H25">
        <v>18</v>
      </c>
      <c r="I25" s="34" t="s">
        <v>6141</v>
      </c>
      <c r="J25" s="34" t="s">
        <v>4988</v>
      </c>
      <c r="K25" s="34" t="str">
        <f>VLOOKUP(J25,[2]CodMpios!$B$347:$E$362,4,FALSE)</f>
        <v>18001 - Florencia</v>
      </c>
      <c r="L25" s="34" t="str">
        <f>VLOOKUP($J25,[2]Coord_Mpios_X_Y!$B$2:$K$1123,9,FALSE)</f>
        <v>1,749138703818</v>
      </c>
      <c r="M25" s="34" t="str">
        <f>VLOOKUP($J25,[2]Coord_Mpios_X_Y!$B$2:$K$1123,10,FALSE)</f>
        <v>-75,558239064333</v>
      </c>
      <c r="N25" s="34" t="s">
        <v>125</v>
      </c>
      <c r="O25" s="34" t="s">
        <v>126</v>
      </c>
      <c r="Q25" s="34" t="s">
        <v>127</v>
      </c>
      <c r="R25" s="34">
        <v>40727034</v>
      </c>
      <c r="S25" s="34" t="str">
        <f t="shared" si="0"/>
        <v>CC40727034</v>
      </c>
      <c r="T25" s="34" t="s">
        <v>137</v>
      </c>
      <c r="U25" s="34" t="s">
        <v>343</v>
      </c>
      <c r="V25" s="34" t="s">
        <v>222</v>
      </c>
      <c r="W25" s="34" t="s">
        <v>465</v>
      </c>
      <c r="X25" s="87">
        <v>22762</v>
      </c>
      <c r="Y25">
        <v>60</v>
      </c>
      <c r="Z25" s="36">
        <f>VLOOKUP($Y25,[2]Edades!$A$3:$H$153,4,FALSE)</f>
        <v>6</v>
      </c>
      <c r="AA25" s="34" t="str">
        <f>VLOOKUP($Y25,[2]Edades!$A$3:$H$153,6,FALSE)</f>
        <v>6 - Persona mayor</v>
      </c>
      <c r="AB25" s="34">
        <f>VLOOKUP($Y25,[2]Edades!$A$3:$H$153,7,FALSE)</f>
        <v>13</v>
      </c>
      <c r="AC25" s="34" t="str">
        <f>VLOOKUP($Y25,[2]Edades!$A$3:$H$153,8,FALSE)</f>
        <v>60-64</v>
      </c>
      <c r="AD25" s="34" t="s">
        <v>129</v>
      </c>
      <c r="AE25" s="1">
        <v>2</v>
      </c>
      <c r="AF25" s="34" t="s">
        <v>2137</v>
      </c>
      <c r="AG25" s="34" t="s">
        <v>2127</v>
      </c>
      <c r="AH25" s="34" t="s">
        <v>2127</v>
      </c>
      <c r="AK25" s="34" t="s">
        <v>125</v>
      </c>
      <c r="AM25" s="34" t="s">
        <v>2127</v>
      </c>
      <c r="AN25" s="36" t="s">
        <v>2127</v>
      </c>
      <c r="AO25" s="36" t="s">
        <v>2127</v>
      </c>
      <c r="AP25" s="34" t="s">
        <v>2127</v>
      </c>
      <c r="AQ25" s="36" t="s">
        <v>2127</v>
      </c>
      <c r="AR25" s="34" t="s">
        <v>2098</v>
      </c>
      <c r="AS25" s="91" t="s">
        <v>6166</v>
      </c>
      <c r="AT25" s="34">
        <v>4351147</v>
      </c>
      <c r="AU25" s="34" t="s">
        <v>2127</v>
      </c>
      <c r="AX25" s="90"/>
      <c r="BA25" s="91"/>
      <c r="BB25" s="91"/>
      <c r="BC25" s="91"/>
      <c r="BF25" s="34" t="s">
        <v>4983</v>
      </c>
      <c r="BG25" s="92" t="s">
        <v>2098</v>
      </c>
      <c r="BM25" s="36" t="s">
        <v>131</v>
      </c>
      <c r="BN25" s="34" t="s">
        <v>132</v>
      </c>
      <c r="BO25" s="36">
        <v>0</v>
      </c>
      <c r="BQ25" s="94"/>
      <c r="BS25" s="36" t="s">
        <v>2127</v>
      </c>
      <c r="BU25" s="95"/>
      <c r="BV25" s="95"/>
      <c r="BW25" s="61"/>
      <c r="BX25" s="60"/>
      <c r="BY25" s="59" t="str">
        <f t="shared" ca="1" si="1"/>
        <v/>
      </c>
      <c r="CD25" s="68"/>
      <c r="CE25" s="68"/>
      <c r="CF25" s="67"/>
      <c r="CG25">
        <v>68</v>
      </c>
      <c r="CH25" s="2">
        <v>158</v>
      </c>
      <c r="CI25" s="4">
        <f t="shared" si="2"/>
        <v>27.239224483255885</v>
      </c>
      <c r="CJ25" s="5" t="str">
        <f t="shared" si="3"/>
        <v>SOBREPESO</v>
      </c>
      <c r="CK25" s="36">
        <v>0</v>
      </c>
      <c r="CL25" s="66"/>
      <c r="CM25" s="89">
        <v>41317</v>
      </c>
      <c r="CN25" s="97">
        <v>41317</v>
      </c>
      <c r="CP25"/>
      <c r="CQ25" s="65"/>
      <c r="CR25" s="65"/>
      <c r="CS25" s="98"/>
      <c r="CT25"/>
      <c r="CU25"/>
      <c r="CV25" s="97"/>
      <c r="CW25" s="2">
        <v>110</v>
      </c>
      <c r="CX25" s="82">
        <v>70</v>
      </c>
      <c r="DG25" s="64"/>
      <c r="DI25" s="89"/>
      <c r="DJ25" s="89"/>
      <c r="DN25" s="34"/>
      <c r="DO25" s="34"/>
      <c r="DP25" s="34"/>
      <c r="DQ25" s="34"/>
      <c r="DR25" s="34"/>
      <c r="DS25" s="34" t="s">
        <v>2127</v>
      </c>
      <c r="DT25" s="34"/>
      <c r="DU25" s="47">
        <v>44264</v>
      </c>
      <c r="DY25" s="1">
        <v>1</v>
      </c>
      <c r="DZ25" t="s">
        <v>7940</v>
      </c>
      <c r="EA25" s="4">
        <v>0.79</v>
      </c>
      <c r="EB25" s="4">
        <v>251</v>
      </c>
      <c r="EC25" s="4">
        <v>209</v>
      </c>
      <c r="ED25" s="4">
        <v>42</v>
      </c>
      <c r="EE25" s="4">
        <v>49.2</v>
      </c>
      <c r="EF25" s="4">
        <v>153</v>
      </c>
      <c r="EG25" s="4">
        <v>2.1</v>
      </c>
      <c r="EH25" s="4">
        <v>10.199999999999999</v>
      </c>
      <c r="EJ25"/>
      <c r="EL25" s="34"/>
      <c r="EN25" s="34"/>
    </row>
    <row r="26" spans="1:144" hidden="1" x14ac:dyDescent="0.25">
      <c r="A26" s="85">
        <v>2022</v>
      </c>
      <c r="B26" s="87">
        <v>44830</v>
      </c>
      <c r="C26" t="s">
        <v>121</v>
      </c>
      <c r="D26" t="s">
        <v>122</v>
      </c>
      <c r="E26" s="36" t="s">
        <v>7938</v>
      </c>
      <c r="F26" s="34">
        <f t="shared" si="4"/>
        <v>25</v>
      </c>
      <c r="G26" s="34" t="s">
        <v>4985</v>
      </c>
      <c r="H26">
        <v>18</v>
      </c>
      <c r="I26" s="34" t="s">
        <v>6141</v>
      </c>
      <c r="J26" s="34" t="s">
        <v>4988</v>
      </c>
      <c r="K26" s="34" t="str">
        <f>VLOOKUP(J26,[2]CodMpios!$B$347:$E$362,4,FALSE)</f>
        <v>18001 - Florencia</v>
      </c>
      <c r="L26" s="34" t="str">
        <f>VLOOKUP($J26,[2]Coord_Mpios_X_Y!$B$2:$K$1123,9,FALSE)</f>
        <v>1,749138703818</v>
      </c>
      <c r="M26" s="34" t="str">
        <f>VLOOKUP($J26,[2]Coord_Mpios_X_Y!$B$2:$K$1123,10,FALSE)</f>
        <v>-75,558239064333</v>
      </c>
      <c r="N26" s="34" t="s">
        <v>6142</v>
      </c>
      <c r="O26" s="34" t="s">
        <v>126</v>
      </c>
      <c r="Q26" s="34" t="s">
        <v>127</v>
      </c>
      <c r="R26" s="34">
        <v>26614684</v>
      </c>
      <c r="S26" s="34" t="str">
        <f t="shared" si="0"/>
        <v>CC26614684</v>
      </c>
      <c r="T26" s="34" t="s">
        <v>288</v>
      </c>
      <c r="V26" s="34" t="s">
        <v>373</v>
      </c>
      <c r="W26" s="34" t="s">
        <v>768</v>
      </c>
      <c r="X26" s="87">
        <v>17076</v>
      </c>
      <c r="Y26">
        <v>76</v>
      </c>
      <c r="Z26" s="36">
        <f>VLOOKUP($Y26,[2]Edades!$A$3:$H$153,4,FALSE)</f>
        <v>6</v>
      </c>
      <c r="AA26" s="34" t="str">
        <f>VLOOKUP($Y26,[2]Edades!$A$3:$H$153,6,FALSE)</f>
        <v>6 - Persona mayor</v>
      </c>
      <c r="AB26" s="34">
        <f>VLOOKUP($Y26,[2]Edades!$A$3:$H$153,7,FALSE)</f>
        <v>16</v>
      </c>
      <c r="AC26" s="34" t="str">
        <f>VLOOKUP($Y26,[2]Edades!$A$3:$H$153,8,FALSE)</f>
        <v>75-79</v>
      </c>
      <c r="AD26" s="34" t="s">
        <v>129</v>
      </c>
      <c r="AE26" s="1">
        <v>2</v>
      </c>
      <c r="AF26" s="34" t="s">
        <v>2137</v>
      </c>
      <c r="AG26" s="34" t="s">
        <v>2127</v>
      </c>
      <c r="AH26" s="34" t="s">
        <v>2127</v>
      </c>
      <c r="AK26" s="34" t="s">
        <v>6142</v>
      </c>
      <c r="AM26" s="34" t="s">
        <v>2127</v>
      </c>
      <c r="AN26" s="36" t="s">
        <v>2127</v>
      </c>
      <c r="AO26" s="36" t="s">
        <v>2127</v>
      </c>
      <c r="AP26" s="34" t="s">
        <v>2127</v>
      </c>
      <c r="AQ26" s="36" t="s">
        <v>2127</v>
      </c>
      <c r="AR26" s="34" t="s">
        <v>2098</v>
      </c>
      <c r="AS26" s="91" t="s">
        <v>6173</v>
      </c>
      <c r="AT26" s="34">
        <v>4354975</v>
      </c>
      <c r="AU26" s="34" t="s">
        <v>2127</v>
      </c>
      <c r="AX26" s="90"/>
      <c r="BA26" s="91"/>
      <c r="BB26" s="91"/>
      <c r="BC26" s="91"/>
      <c r="BF26" s="34" t="s">
        <v>4983</v>
      </c>
      <c r="BG26" s="92" t="s">
        <v>2098</v>
      </c>
      <c r="BM26" s="36" t="s">
        <v>131</v>
      </c>
      <c r="BN26" s="34" t="s">
        <v>132</v>
      </c>
      <c r="BO26" s="36">
        <v>0</v>
      </c>
      <c r="BQ26" s="94"/>
      <c r="BS26" t="s">
        <v>131</v>
      </c>
      <c r="BU26" s="95"/>
      <c r="BV26" s="95"/>
      <c r="BW26" s="61"/>
      <c r="BX26" s="60"/>
      <c r="BY26" s="59" t="str">
        <f t="shared" ca="1" si="1"/>
        <v/>
      </c>
      <c r="CD26" s="68"/>
      <c r="CE26" s="68"/>
      <c r="CF26" s="67"/>
      <c r="CG26">
        <v>63</v>
      </c>
      <c r="CH26" s="2">
        <v>151</v>
      </c>
      <c r="CI26" s="4">
        <f t="shared" si="2"/>
        <v>27.630367089162757</v>
      </c>
      <c r="CJ26" s="5" t="str">
        <f t="shared" si="3"/>
        <v>SOBREPESO</v>
      </c>
      <c r="CK26" s="36">
        <v>0</v>
      </c>
      <c r="CL26" s="66"/>
      <c r="CM26" s="89">
        <v>41437</v>
      </c>
      <c r="CN26" s="97">
        <v>41437</v>
      </c>
      <c r="CP26"/>
      <c r="CQ26" s="65"/>
      <c r="CR26" s="65"/>
      <c r="CS26" s="98"/>
      <c r="CT26"/>
      <c r="CU26"/>
      <c r="CV26" s="65"/>
      <c r="CW26" s="2">
        <v>123</v>
      </c>
      <c r="CX26" s="82">
        <v>73</v>
      </c>
      <c r="DC26"/>
      <c r="DG26" s="64"/>
      <c r="DI26" s="89">
        <v>44316</v>
      </c>
      <c r="DJ26" s="89"/>
      <c r="DN26" s="34"/>
      <c r="DO26" s="34"/>
      <c r="DP26" s="34"/>
      <c r="DQ26" s="34"/>
      <c r="DR26" s="34"/>
      <c r="DS26" s="34" t="s">
        <v>2127</v>
      </c>
      <c r="DT26" s="34"/>
      <c r="DU26" s="47">
        <v>44607</v>
      </c>
      <c r="DY26" s="1">
        <v>2</v>
      </c>
      <c r="DZ26" t="s">
        <v>7941</v>
      </c>
      <c r="EA26" s="4">
        <v>0.94</v>
      </c>
      <c r="EB26" s="4">
        <v>94</v>
      </c>
      <c r="EC26" s="4">
        <v>255</v>
      </c>
      <c r="ED26" s="4">
        <v>160</v>
      </c>
      <c r="EE26" s="4">
        <v>76.400000000000006</v>
      </c>
      <c r="EF26" s="4">
        <v>93</v>
      </c>
      <c r="EG26" s="4">
        <v>2.2999999999999998</v>
      </c>
      <c r="EJ26"/>
      <c r="EL26" s="34"/>
      <c r="EN26" s="34"/>
    </row>
    <row r="27" spans="1:144" hidden="1" x14ac:dyDescent="0.25">
      <c r="A27" s="85">
        <v>2022</v>
      </c>
      <c r="B27" s="87">
        <v>44830</v>
      </c>
      <c r="C27" t="s">
        <v>121</v>
      </c>
      <c r="D27" t="s">
        <v>122</v>
      </c>
      <c r="E27" s="36" t="s">
        <v>7938</v>
      </c>
      <c r="F27" s="34">
        <f t="shared" si="4"/>
        <v>26</v>
      </c>
      <c r="G27" s="34" t="s">
        <v>4985</v>
      </c>
      <c r="H27">
        <v>18</v>
      </c>
      <c r="I27" s="34" t="s">
        <v>6141</v>
      </c>
      <c r="J27" s="34" t="s">
        <v>4988</v>
      </c>
      <c r="K27" s="34" t="str">
        <f>VLOOKUP(J27,[2]CodMpios!$B$347:$E$362,4,FALSE)</f>
        <v>18001 - Florencia</v>
      </c>
      <c r="L27" s="34" t="str">
        <f>VLOOKUP($J27,[2]Coord_Mpios_X_Y!$B$2:$K$1123,9,FALSE)</f>
        <v>1,749138703818</v>
      </c>
      <c r="M27" s="34" t="str">
        <f>VLOOKUP($J27,[2]Coord_Mpios_X_Y!$B$2:$K$1123,10,FALSE)</f>
        <v>-75,558239064333</v>
      </c>
      <c r="N27" s="34" t="s">
        <v>125</v>
      </c>
      <c r="O27" s="34" t="s">
        <v>126</v>
      </c>
      <c r="Q27" s="34" t="s">
        <v>127</v>
      </c>
      <c r="R27" s="34">
        <v>17627589</v>
      </c>
      <c r="S27" s="34" t="str">
        <f t="shared" si="0"/>
        <v>CC17627589</v>
      </c>
      <c r="T27" s="34" t="s">
        <v>167</v>
      </c>
      <c r="U27" s="34" t="s">
        <v>134</v>
      </c>
      <c r="V27" s="34" t="s">
        <v>1063</v>
      </c>
      <c r="W27" s="34" t="s">
        <v>522</v>
      </c>
      <c r="X27" s="87">
        <v>20871</v>
      </c>
      <c r="Y27">
        <v>66</v>
      </c>
      <c r="Z27" s="36">
        <f>VLOOKUP($Y27,[2]Edades!$A$3:$H$153,4,FALSE)</f>
        <v>6</v>
      </c>
      <c r="AA27" s="34" t="str">
        <f>VLOOKUP($Y27,[2]Edades!$A$3:$H$153,6,FALSE)</f>
        <v>6 - Persona mayor</v>
      </c>
      <c r="AB27" s="34">
        <f>VLOOKUP($Y27,[2]Edades!$A$3:$H$153,7,FALSE)</f>
        <v>14</v>
      </c>
      <c r="AC27" s="34" t="str">
        <f>VLOOKUP($Y27,[2]Edades!$A$3:$H$153,8,FALSE)</f>
        <v>65-69</v>
      </c>
      <c r="AD27" s="34" t="s">
        <v>146</v>
      </c>
      <c r="AE27">
        <v>1</v>
      </c>
      <c r="AF27" s="34" t="s">
        <v>2137</v>
      </c>
      <c r="AG27" s="34" t="s">
        <v>2127</v>
      </c>
      <c r="AH27" s="34" t="s">
        <v>2127</v>
      </c>
      <c r="AK27" s="34" t="s">
        <v>125</v>
      </c>
      <c r="AM27" s="34" t="s">
        <v>2127</v>
      </c>
      <c r="AN27" s="36" t="s">
        <v>2127</v>
      </c>
      <c r="AO27" s="36" t="s">
        <v>2127</v>
      </c>
      <c r="AP27" s="34" t="s">
        <v>2127</v>
      </c>
      <c r="AQ27" s="36" t="s">
        <v>2127</v>
      </c>
      <c r="AR27" s="34" t="s">
        <v>2098</v>
      </c>
      <c r="AS27" s="91" t="s">
        <v>6174</v>
      </c>
      <c r="AT27" s="34">
        <v>3164605879</v>
      </c>
      <c r="AU27" s="34" t="s">
        <v>2127</v>
      </c>
      <c r="AX27" s="90"/>
      <c r="BA27" s="91"/>
      <c r="BB27" s="91"/>
      <c r="BC27" s="91"/>
      <c r="BF27" s="34" t="s">
        <v>4983</v>
      </c>
      <c r="BG27" s="92" t="s">
        <v>2098</v>
      </c>
      <c r="BM27" s="36" t="s">
        <v>131</v>
      </c>
      <c r="BN27" s="34" t="s">
        <v>132</v>
      </c>
      <c r="BO27" s="36">
        <v>0</v>
      </c>
      <c r="BQ27" s="94"/>
      <c r="BS27" t="s">
        <v>132</v>
      </c>
      <c r="BU27" s="95"/>
      <c r="BV27" s="95"/>
      <c r="BW27" s="61"/>
      <c r="BX27" s="60"/>
      <c r="BY27" s="59" t="str">
        <f t="shared" ca="1" si="1"/>
        <v/>
      </c>
      <c r="CD27" s="68"/>
      <c r="CE27" s="68"/>
      <c r="CF27" s="67"/>
      <c r="CG27">
        <v>81</v>
      </c>
      <c r="CH27" s="2">
        <v>170</v>
      </c>
      <c r="CI27" s="4">
        <f t="shared" si="2"/>
        <v>28.027681660899656</v>
      </c>
      <c r="CJ27" s="5" t="str">
        <f t="shared" si="3"/>
        <v>SOBREPESO</v>
      </c>
      <c r="CK27" s="36">
        <v>0</v>
      </c>
      <c r="CL27" s="66"/>
      <c r="CM27" s="89">
        <v>41852</v>
      </c>
      <c r="CN27" s="97">
        <v>41908</v>
      </c>
      <c r="CP27"/>
      <c r="CQ27" s="65"/>
      <c r="CR27" s="65"/>
      <c r="CS27" s="98"/>
      <c r="CT27"/>
      <c r="CU27"/>
      <c r="CV27" s="65"/>
      <c r="CW27" s="2">
        <v>130</v>
      </c>
      <c r="CX27" s="82">
        <v>80</v>
      </c>
      <c r="DC27"/>
      <c r="DG27" s="64"/>
      <c r="DI27" s="89">
        <v>43613</v>
      </c>
      <c r="DJ27" s="89"/>
      <c r="DN27" s="34"/>
      <c r="DO27" s="34"/>
      <c r="DP27" s="34"/>
      <c r="DQ27" s="34"/>
      <c r="DR27" s="34"/>
      <c r="DS27" s="34" t="s">
        <v>2127</v>
      </c>
      <c r="DT27" s="34"/>
      <c r="DU27" s="47">
        <v>44760</v>
      </c>
      <c r="DY27" s="1">
        <v>1</v>
      </c>
      <c r="DZ27" t="s">
        <v>7939</v>
      </c>
      <c r="EA27" s="4">
        <v>0.69</v>
      </c>
      <c r="EB27" s="4">
        <v>92</v>
      </c>
      <c r="EC27" s="4">
        <v>140</v>
      </c>
      <c r="ED27" s="4">
        <v>77</v>
      </c>
      <c r="EE27" s="4">
        <v>43.7</v>
      </c>
      <c r="EF27" s="4">
        <v>69.7</v>
      </c>
      <c r="EG27" s="4">
        <v>2.1</v>
      </c>
      <c r="EJ27"/>
      <c r="EL27" s="34"/>
      <c r="EN27" s="34"/>
    </row>
    <row r="28" spans="1:144" hidden="1" x14ac:dyDescent="0.25">
      <c r="A28" s="85">
        <v>2022</v>
      </c>
      <c r="B28" s="87">
        <v>44830</v>
      </c>
      <c r="C28" t="s">
        <v>121</v>
      </c>
      <c r="D28" t="s">
        <v>122</v>
      </c>
      <c r="E28" s="36" t="s">
        <v>7938</v>
      </c>
      <c r="F28" s="34">
        <f t="shared" si="4"/>
        <v>27</v>
      </c>
      <c r="G28" s="34" t="s">
        <v>4985</v>
      </c>
      <c r="H28">
        <v>18</v>
      </c>
      <c r="I28" s="34" t="s">
        <v>6141</v>
      </c>
      <c r="J28" s="34" t="s">
        <v>4988</v>
      </c>
      <c r="K28" s="34" t="str">
        <f>VLOOKUP(J28,[2]CodMpios!$B$347:$E$362,4,FALSE)</f>
        <v>18001 - Florencia</v>
      </c>
      <c r="L28" s="34" t="str">
        <f>VLOOKUP($J28,[2]Coord_Mpios_X_Y!$B$2:$K$1123,9,FALSE)</f>
        <v>1,749138703818</v>
      </c>
      <c r="M28" s="34" t="str">
        <f>VLOOKUP($J28,[2]Coord_Mpios_X_Y!$B$2:$K$1123,10,FALSE)</f>
        <v>-75,558239064333</v>
      </c>
      <c r="N28" s="34" t="s">
        <v>125</v>
      </c>
      <c r="O28" s="34" t="s">
        <v>126</v>
      </c>
      <c r="Q28" s="34" t="s">
        <v>127</v>
      </c>
      <c r="R28" s="34">
        <v>40757630</v>
      </c>
      <c r="S28" s="34" t="str">
        <f t="shared" si="0"/>
        <v>CC40757630</v>
      </c>
      <c r="T28" s="34" t="s">
        <v>191</v>
      </c>
      <c r="U28" s="34" t="s">
        <v>789</v>
      </c>
      <c r="V28" s="34" t="s">
        <v>228</v>
      </c>
      <c r="W28" s="34" t="s">
        <v>6128</v>
      </c>
      <c r="X28" s="87">
        <v>21295</v>
      </c>
      <c r="Y28">
        <v>64</v>
      </c>
      <c r="Z28" s="36">
        <f>VLOOKUP($Y28,[2]Edades!$A$3:$H$153,4,FALSE)</f>
        <v>6</v>
      </c>
      <c r="AA28" s="34" t="str">
        <f>VLOOKUP($Y28,[2]Edades!$A$3:$H$153,6,FALSE)</f>
        <v>6 - Persona mayor</v>
      </c>
      <c r="AB28" s="34">
        <f>VLOOKUP($Y28,[2]Edades!$A$3:$H$153,7,FALSE)</f>
        <v>13</v>
      </c>
      <c r="AC28" s="34" t="str">
        <f>VLOOKUP($Y28,[2]Edades!$A$3:$H$153,8,FALSE)</f>
        <v>60-64</v>
      </c>
      <c r="AD28" s="34" t="s">
        <v>129</v>
      </c>
      <c r="AE28" s="1">
        <v>2</v>
      </c>
      <c r="AF28" s="34" t="s">
        <v>2137</v>
      </c>
      <c r="AG28" s="34" t="s">
        <v>2127</v>
      </c>
      <c r="AH28" s="34" t="s">
        <v>2127</v>
      </c>
      <c r="AK28" s="34" t="s">
        <v>125</v>
      </c>
      <c r="AM28" s="34" t="s">
        <v>2127</v>
      </c>
      <c r="AN28" s="36" t="s">
        <v>2127</v>
      </c>
      <c r="AO28" s="36" t="s">
        <v>2127</v>
      </c>
      <c r="AP28" s="34" t="s">
        <v>2127</v>
      </c>
      <c r="AQ28" s="36" t="s">
        <v>2127</v>
      </c>
      <c r="AR28" s="34" t="s">
        <v>2098</v>
      </c>
      <c r="AS28" s="91" t="s">
        <v>6175</v>
      </c>
      <c r="AT28" s="34">
        <v>3214791029</v>
      </c>
      <c r="AU28" s="34" t="s">
        <v>2127</v>
      </c>
      <c r="AX28" s="90"/>
      <c r="BA28" s="91"/>
      <c r="BB28" s="91"/>
      <c r="BC28" s="91"/>
      <c r="BF28" s="34" t="s">
        <v>4983</v>
      </c>
      <c r="BG28" s="92" t="s">
        <v>2098</v>
      </c>
      <c r="BM28" s="36" t="s">
        <v>131</v>
      </c>
      <c r="BN28" s="34" t="s">
        <v>132</v>
      </c>
      <c r="BO28" s="36">
        <v>0</v>
      </c>
      <c r="BQ28" s="94"/>
      <c r="BS28" t="s">
        <v>131</v>
      </c>
      <c r="BU28" s="95"/>
      <c r="BV28" s="95"/>
      <c r="BW28" s="61"/>
      <c r="BX28" s="60"/>
      <c r="BY28" s="59" t="str">
        <f t="shared" ca="1" si="1"/>
        <v/>
      </c>
      <c r="CD28" s="68"/>
      <c r="CE28" s="68"/>
      <c r="CF28" s="67"/>
      <c r="CG28">
        <v>52</v>
      </c>
      <c r="CH28" s="2">
        <v>154</v>
      </c>
      <c r="CI28" s="4">
        <f t="shared" si="2"/>
        <v>21.926125822229718</v>
      </c>
      <c r="CJ28" s="5" t="str">
        <f t="shared" si="3"/>
        <v>NORMAL</v>
      </c>
      <c r="CK28" s="36">
        <v>0</v>
      </c>
      <c r="CL28" s="66"/>
      <c r="CM28" s="89">
        <v>41323</v>
      </c>
      <c r="CN28" s="97">
        <v>41323</v>
      </c>
      <c r="CP28"/>
      <c r="CQ28" s="65"/>
      <c r="CR28" s="65"/>
      <c r="CS28" s="98"/>
      <c r="CT28"/>
      <c r="CU28"/>
      <c r="CV28" s="65"/>
      <c r="CW28" s="2">
        <v>120</v>
      </c>
      <c r="CX28" s="82">
        <v>70</v>
      </c>
      <c r="DC28"/>
      <c r="DG28" s="64"/>
      <c r="DI28" s="89"/>
      <c r="DJ28" s="89"/>
      <c r="DN28" s="34"/>
      <c r="DO28" s="34"/>
      <c r="DP28" s="34"/>
      <c r="DQ28" s="34"/>
      <c r="DR28" s="34"/>
      <c r="DS28" s="34" t="s">
        <v>2127</v>
      </c>
      <c r="DT28" s="34"/>
      <c r="DY28" s="1">
        <v>3</v>
      </c>
      <c r="DZ28" t="s">
        <v>7941</v>
      </c>
      <c r="EB28" s="4">
        <v>115</v>
      </c>
      <c r="EH28" s="4">
        <v>8.9</v>
      </c>
      <c r="EJ28"/>
      <c r="EL28" s="34"/>
      <c r="EN28" s="34"/>
    </row>
    <row r="29" spans="1:144" hidden="1" x14ac:dyDescent="0.25">
      <c r="A29" s="85">
        <v>2022</v>
      </c>
      <c r="B29" s="87">
        <v>44830</v>
      </c>
      <c r="C29" t="s">
        <v>121</v>
      </c>
      <c r="D29" t="s">
        <v>122</v>
      </c>
      <c r="E29" s="36" t="s">
        <v>7938</v>
      </c>
      <c r="F29" s="34">
        <f t="shared" si="4"/>
        <v>28</v>
      </c>
      <c r="G29" s="34" t="s">
        <v>4985</v>
      </c>
      <c r="H29">
        <v>18</v>
      </c>
      <c r="I29" s="34" t="s">
        <v>6141</v>
      </c>
      <c r="J29" s="34" t="s">
        <v>4988</v>
      </c>
      <c r="K29" s="34" t="str">
        <f>VLOOKUP(J29,[2]CodMpios!$B$347:$E$362,4,FALSE)</f>
        <v>18001 - Florencia</v>
      </c>
      <c r="L29" s="34" t="str">
        <f>VLOOKUP($J29,[2]Coord_Mpios_X_Y!$B$2:$K$1123,9,FALSE)</f>
        <v>1,749138703818</v>
      </c>
      <c r="M29" s="34" t="str">
        <f>VLOOKUP($J29,[2]Coord_Mpios_X_Y!$B$2:$K$1123,10,FALSE)</f>
        <v>-75,558239064333</v>
      </c>
      <c r="N29" s="34" t="s">
        <v>125</v>
      </c>
      <c r="O29" s="34" t="s">
        <v>126</v>
      </c>
      <c r="Q29" s="34" t="s">
        <v>127</v>
      </c>
      <c r="R29" s="34">
        <v>40755354</v>
      </c>
      <c r="S29" s="34" t="str">
        <f t="shared" si="0"/>
        <v>CC40755354</v>
      </c>
      <c r="T29" s="34" t="s">
        <v>134</v>
      </c>
      <c r="U29" s="34" t="s">
        <v>6127</v>
      </c>
      <c r="V29" s="34" t="s">
        <v>168</v>
      </c>
      <c r="W29" s="34" t="s">
        <v>183</v>
      </c>
      <c r="X29" s="87">
        <v>19683</v>
      </c>
      <c r="Y29">
        <v>69</v>
      </c>
      <c r="Z29" s="36">
        <f>VLOOKUP($Y29,[2]Edades!$A$3:$H$153,4,FALSE)</f>
        <v>6</v>
      </c>
      <c r="AA29" s="34" t="str">
        <f>VLOOKUP($Y29,[2]Edades!$A$3:$H$153,6,FALSE)</f>
        <v>6 - Persona mayor</v>
      </c>
      <c r="AB29" s="34">
        <f>VLOOKUP($Y29,[2]Edades!$A$3:$H$153,7,FALSE)</f>
        <v>14</v>
      </c>
      <c r="AC29" s="34" t="str">
        <f>VLOOKUP($Y29,[2]Edades!$A$3:$H$153,8,FALSE)</f>
        <v>65-69</v>
      </c>
      <c r="AD29" s="34" t="s">
        <v>129</v>
      </c>
      <c r="AE29" s="1">
        <v>2</v>
      </c>
      <c r="AF29" s="34" t="s">
        <v>2137</v>
      </c>
      <c r="AG29" s="34" t="s">
        <v>2127</v>
      </c>
      <c r="AH29" s="34" t="s">
        <v>2127</v>
      </c>
      <c r="AK29" s="34" t="s">
        <v>125</v>
      </c>
      <c r="AM29" s="34" t="s">
        <v>2127</v>
      </c>
      <c r="AN29" s="36" t="s">
        <v>2127</v>
      </c>
      <c r="AO29" s="36" t="s">
        <v>2127</v>
      </c>
      <c r="AP29" s="34" t="s">
        <v>2127</v>
      </c>
      <c r="AQ29" s="36" t="s">
        <v>2127</v>
      </c>
      <c r="AR29" s="34" t="s">
        <v>2098</v>
      </c>
      <c r="AS29" s="91" t="s">
        <v>6176</v>
      </c>
      <c r="AT29" s="34">
        <v>4364029</v>
      </c>
      <c r="AU29" s="34" t="s">
        <v>2127</v>
      </c>
      <c r="AX29" s="90"/>
      <c r="BA29" s="91"/>
      <c r="BB29" s="91"/>
      <c r="BC29" s="91"/>
      <c r="BF29" s="34" t="s">
        <v>4983</v>
      </c>
      <c r="BG29" s="92" t="s">
        <v>2098</v>
      </c>
      <c r="BM29" s="36" t="s">
        <v>131</v>
      </c>
      <c r="BN29" s="34" t="s">
        <v>132</v>
      </c>
      <c r="BO29" s="36">
        <v>0</v>
      </c>
      <c r="BQ29" s="94"/>
      <c r="BS29" t="s">
        <v>132</v>
      </c>
      <c r="BU29" s="95"/>
      <c r="BV29" s="95"/>
      <c r="BW29" s="61"/>
      <c r="BX29" s="60"/>
      <c r="BY29" s="59" t="str">
        <f t="shared" ca="1" si="1"/>
        <v/>
      </c>
      <c r="CD29" s="68"/>
      <c r="CE29" s="68"/>
      <c r="CF29" s="67"/>
      <c r="CG29">
        <v>86</v>
      </c>
      <c r="CH29" s="2">
        <v>165</v>
      </c>
      <c r="CI29" s="4">
        <f t="shared" si="2"/>
        <v>31.588613406795229</v>
      </c>
      <c r="CJ29" s="5" t="str">
        <f t="shared" si="3"/>
        <v>OBESIDAD</v>
      </c>
      <c r="CK29" s="36">
        <v>0</v>
      </c>
      <c r="CL29" s="66"/>
      <c r="CM29" s="89">
        <v>41451</v>
      </c>
      <c r="CN29" s="97">
        <v>41451</v>
      </c>
      <c r="CP29"/>
      <c r="CQ29" s="65"/>
      <c r="CR29" s="65"/>
      <c r="CS29" s="98"/>
      <c r="CT29"/>
      <c r="CU29"/>
      <c r="CV29" s="65"/>
      <c r="CW29" s="2"/>
      <c r="CX29" s="82"/>
      <c r="DC29"/>
      <c r="DG29" s="64"/>
      <c r="DI29" s="89">
        <v>42662</v>
      </c>
      <c r="DJ29" s="89"/>
      <c r="DK29" s="89">
        <v>44802</v>
      </c>
      <c r="DN29" s="34"/>
      <c r="DO29" s="34"/>
      <c r="DP29" s="34"/>
      <c r="DQ29" s="34"/>
      <c r="DR29" s="34"/>
      <c r="DS29" s="34" t="s">
        <v>2127</v>
      </c>
      <c r="DT29" s="34"/>
      <c r="DU29" s="47">
        <v>44581</v>
      </c>
      <c r="DY29" s="1">
        <v>1</v>
      </c>
      <c r="DZ29" t="s">
        <v>7939</v>
      </c>
      <c r="EA29" s="4">
        <v>0.61</v>
      </c>
      <c r="EB29" s="4">
        <v>101</v>
      </c>
      <c r="EC29" s="4">
        <v>151</v>
      </c>
      <c r="ED29" s="4">
        <v>88</v>
      </c>
      <c r="EE29" s="4">
        <v>30.8</v>
      </c>
      <c r="EF29" s="4">
        <v>159</v>
      </c>
      <c r="EJ29"/>
      <c r="EL29" s="34"/>
      <c r="EN29" s="34"/>
    </row>
    <row r="30" spans="1:144" x14ac:dyDescent="0.25">
      <c r="A30" s="85">
        <v>2022</v>
      </c>
      <c r="B30" s="87">
        <v>44830</v>
      </c>
      <c r="C30" t="s">
        <v>121</v>
      </c>
      <c r="D30" t="s">
        <v>122</v>
      </c>
      <c r="E30" s="34" t="s">
        <v>7938</v>
      </c>
      <c r="F30" s="34">
        <f t="shared" si="4"/>
        <v>29</v>
      </c>
      <c r="G30" s="34" t="s">
        <v>4985</v>
      </c>
      <c r="H30">
        <v>18</v>
      </c>
      <c r="I30" s="34" t="s">
        <v>6141</v>
      </c>
      <c r="J30" s="34" t="s">
        <v>4988</v>
      </c>
      <c r="K30" s="34" t="str">
        <f>VLOOKUP(J30,[2]CodMpios!$B$347:$E$362,4,FALSE)</f>
        <v>18001 - Florencia</v>
      </c>
      <c r="L30" s="34" t="str">
        <f>VLOOKUP($J30,[2]Coord_Mpios_X_Y!$B$2:$K$1123,9,FALSE)</f>
        <v>1,749138703818</v>
      </c>
      <c r="M30" s="34" t="str">
        <f>VLOOKUP($J30,[2]Coord_Mpios_X_Y!$B$2:$K$1123,10,FALSE)</f>
        <v>-75,558239064333</v>
      </c>
      <c r="N30" s="34" t="s">
        <v>139</v>
      </c>
      <c r="O30" s="34" t="s">
        <v>126</v>
      </c>
      <c r="Q30" s="34" t="s">
        <v>127</v>
      </c>
      <c r="R30" s="34">
        <v>17698901</v>
      </c>
      <c r="S30" s="34" t="str">
        <f t="shared" si="0"/>
        <v>CC17698901</v>
      </c>
      <c r="T30" s="34" t="s">
        <v>691</v>
      </c>
      <c r="U30" s="34" t="s">
        <v>2492</v>
      </c>
      <c r="V30" s="34" t="s">
        <v>5276</v>
      </c>
      <c r="W30" s="34" t="s">
        <v>5613</v>
      </c>
      <c r="X30" s="87">
        <v>19033</v>
      </c>
      <c r="Y30">
        <v>65</v>
      </c>
      <c r="Z30" s="36">
        <f>VLOOKUP($Y30,[2]Edades!$A$3:$H$153,4,FALSE)</f>
        <v>6</v>
      </c>
      <c r="AA30" s="34" t="str">
        <f>VLOOKUP($Y30,[2]Edades!$A$3:$H$153,6,FALSE)</f>
        <v>6 - Persona mayor</v>
      </c>
      <c r="AB30" s="34">
        <f>VLOOKUP($Y30,[2]Edades!$A$3:$H$153,7,FALSE)</f>
        <v>14</v>
      </c>
      <c r="AC30" s="34" t="str">
        <f>VLOOKUP($Y30,[2]Edades!$A$3:$H$153,8,FALSE)</f>
        <v>65-69</v>
      </c>
      <c r="AD30" s="34" t="s">
        <v>146</v>
      </c>
      <c r="AE30">
        <v>1</v>
      </c>
      <c r="AF30" s="34" t="s">
        <v>2137</v>
      </c>
      <c r="AG30" s="34" t="s">
        <v>2127</v>
      </c>
      <c r="AH30" s="34" t="s">
        <v>2127</v>
      </c>
      <c r="AK30" s="34" t="s">
        <v>139</v>
      </c>
      <c r="AM30" s="34" t="s">
        <v>2127</v>
      </c>
      <c r="AN30" s="36" t="s">
        <v>2127</v>
      </c>
      <c r="AO30" s="36" t="s">
        <v>2127</v>
      </c>
      <c r="AP30" s="34" t="s">
        <v>2127</v>
      </c>
      <c r="AQ30" s="36" t="s">
        <v>2127</v>
      </c>
      <c r="AR30" s="34" t="s">
        <v>2098</v>
      </c>
      <c r="AS30" s="91" t="s">
        <v>6177</v>
      </c>
      <c r="AT30" s="34">
        <v>3202328181</v>
      </c>
      <c r="AU30" s="34" t="s">
        <v>2127</v>
      </c>
      <c r="AX30" s="90"/>
      <c r="BA30" s="91"/>
      <c r="BB30" s="91"/>
      <c r="BC30" s="91"/>
      <c r="BF30" s="34" t="s">
        <v>4983</v>
      </c>
      <c r="BG30" s="92" t="s">
        <v>2098</v>
      </c>
      <c r="BM30" s="36" t="s">
        <v>131</v>
      </c>
      <c r="BN30" s="34" t="s">
        <v>132</v>
      </c>
      <c r="BO30" s="36">
        <v>0</v>
      </c>
      <c r="BQ30" s="94"/>
      <c r="BS30" s="36" t="s">
        <v>2127</v>
      </c>
      <c r="BU30" s="95"/>
      <c r="BV30" s="95"/>
      <c r="BW30" s="61"/>
      <c r="BX30" s="60"/>
      <c r="BY30" s="59" t="str">
        <f t="shared" ca="1" si="1"/>
        <v/>
      </c>
      <c r="CD30" s="68"/>
      <c r="CE30" s="68"/>
      <c r="CF30" s="67"/>
      <c r="CG30"/>
      <c r="CH30" s="2"/>
      <c r="CI30" s="4" t="e">
        <f t="shared" si="2"/>
        <v>#DIV/0!</v>
      </c>
      <c r="CJ30" s="5" t="str">
        <f t="shared" si="3"/>
        <v>SIN DATO</v>
      </c>
      <c r="CK30" s="36">
        <v>0</v>
      </c>
      <c r="CL30" s="66"/>
      <c r="CM30" s="89">
        <v>42739</v>
      </c>
      <c r="CN30" s="97">
        <v>42745</v>
      </c>
      <c r="CP30"/>
      <c r="CQ30" s="65"/>
      <c r="CR30" s="65"/>
      <c r="CS30" s="98"/>
      <c r="CT30"/>
      <c r="CU30"/>
      <c r="CV30" s="97"/>
      <c r="CW30" s="2"/>
      <c r="CX30" s="82"/>
      <c r="DG30" s="64"/>
      <c r="DI30" s="89"/>
      <c r="DJ30" s="89"/>
      <c r="DN30" s="34"/>
      <c r="DO30" s="34"/>
      <c r="DP30" s="34"/>
      <c r="DQ30" s="34"/>
      <c r="DR30" s="34"/>
      <c r="DS30" s="34" t="s">
        <v>2127</v>
      </c>
      <c r="DT30" s="34"/>
      <c r="DZ30" t="s">
        <v>7941</v>
      </c>
      <c r="EB30" s="4"/>
      <c r="EJ30"/>
      <c r="EL30" s="34"/>
      <c r="EN30" s="34"/>
    </row>
    <row r="31" spans="1:144" x14ac:dyDescent="0.25">
      <c r="A31" s="85">
        <v>2022</v>
      </c>
      <c r="B31" s="87">
        <v>44830</v>
      </c>
      <c r="C31" t="s">
        <v>121</v>
      </c>
      <c r="D31" t="s">
        <v>122</v>
      </c>
      <c r="E31" s="34" t="s">
        <v>7938</v>
      </c>
      <c r="F31" s="34">
        <f t="shared" si="4"/>
        <v>30</v>
      </c>
      <c r="G31" s="34" t="s">
        <v>4985</v>
      </c>
      <c r="H31">
        <v>18</v>
      </c>
      <c r="I31" s="34" t="s">
        <v>6141</v>
      </c>
      <c r="J31" s="34" t="s">
        <v>4988</v>
      </c>
      <c r="K31" s="34" t="str">
        <f>VLOOKUP(J31,[2]CodMpios!$B$347:$E$362,4,FALSE)</f>
        <v>18001 - Florencia</v>
      </c>
      <c r="L31" s="34" t="str">
        <f>VLOOKUP($J31,[2]Coord_Mpios_X_Y!$B$2:$K$1123,9,FALSE)</f>
        <v>1,749138703818</v>
      </c>
      <c r="M31" s="34" t="str">
        <f>VLOOKUP($J31,[2]Coord_Mpios_X_Y!$B$2:$K$1123,10,FALSE)</f>
        <v>-75,558239064333</v>
      </c>
      <c r="N31" s="34" t="s">
        <v>139</v>
      </c>
      <c r="O31" s="34" t="s">
        <v>126</v>
      </c>
      <c r="Q31" s="34" t="s">
        <v>127</v>
      </c>
      <c r="R31" s="34">
        <v>17698901</v>
      </c>
      <c r="S31" s="34" t="str">
        <f t="shared" si="0"/>
        <v>CC17698901</v>
      </c>
      <c r="T31" s="34" t="s">
        <v>691</v>
      </c>
      <c r="U31" s="34" t="s">
        <v>2492</v>
      </c>
      <c r="V31" s="34" t="s">
        <v>5276</v>
      </c>
      <c r="W31" s="34" t="s">
        <v>5613</v>
      </c>
      <c r="X31" s="87">
        <v>19033</v>
      </c>
      <c r="Y31">
        <v>71</v>
      </c>
      <c r="Z31" s="36">
        <f>VLOOKUP($Y31,[2]Edades!$A$3:$H$153,4,FALSE)</f>
        <v>6</v>
      </c>
      <c r="AA31" s="34" t="str">
        <f>VLOOKUP($Y31,[2]Edades!$A$3:$H$153,6,FALSE)</f>
        <v>6 - Persona mayor</v>
      </c>
      <c r="AB31" s="34">
        <f>VLOOKUP($Y31,[2]Edades!$A$3:$H$153,7,FALSE)</f>
        <v>15</v>
      </c>
      <c r="AC31" s="34" t="str">
        <f>VLOOKUP($Y31,[2]Edades!$A$3:$H$153,8,FALSE)</f>
        <v>70-74</v>
      </c>
      <c r="AD31" s="34" t="s">
        <v>146</v>
      </c>
      <c r="AE31">
        <v>1</v>
      </c>
      <c r="AF31" s="34" t="s">
        <v>2137</v>
      </c>
      <c r="AG31" s="34" t="s">
        <v>2127</v>
      </c>
      <c r="AH31" s="34" t="s">
        <v>2127</v>
      </c>
      <c r="AK31" s="34" t="s">
        <v>139</v>
      </c>
      <c r="AM31" s="34" t="s">
        <v>2127</v>
      </c>
      <c r="AN31" s="36" t="s">
        <v>2127</v>
      </c>
      <c r="AO31" s="36" t="s">
        <v>2127</v>
      </c>
      <c r="AP31" s="34" t="s">
        <v>2127</v>
      </c>
      <c r="AQ31" s="36" t="s">
        <v>2127</v>
      </c>
      <c r="AR31" s="34" t="s">
        <v>2098</v>
      </c>
      <c r="AS31" s="91" t="s">
        <v>6177</v>
      </c>
      <c r="AT31" s="34">
        <v>3202328181</v>
      </c>
      <c r="AU31" s="34" t="s">
        <v>2127</v>
      </c>
      <c r="AX31" s="90"/>
      <c r="BA31" s="91"/>
      <c r="BB31" s="91"/>
      <c r="BC31" s="91"/>
      <c r="BF31" s="34" t="s">
        <v>4983</v>
      </c>
      <c r="BG31" s="92" t="s">
        <v>2098</v>
      </c>
      <c r="BM31" s="36" t="s">
        <v>131</v>
      </c>
      <c r="BN31" s="34" t="s">
        <v>131</v>
      </c>
      <c r="BO31">
        <v>1</v>
      </c>
      <c r="BQ31" s="94"/>
      <c r="BS31" s="36" t="s">
        <v>2127</v>
      </c>
      <c r="BU31" s="95"/>
      <c r="BV31" s="95"/>
      <c r="BW31" s="61"/>
      <c r="BX31" s="60"/>
      <c r="BY31" s="59" t="str">
        <f t="shared" ca="1" si="1"/>
        <v/>
      </c>
      <c r="CD31" s="68"/>
      <c r="CE31" s="68"/>
      <c r="CF31" s="67"/>
      <c r="CG31"/>
      <c r="CH31" s="2"/>
      <c r="CI31" s="4" t="e">
        <f t="shared" si="2"/>
        <v>#DIV/0!</v>
      </c>
      <c r="CJ31" s="5" t="str">
        <f t="shared" si="3"/>
        <v>SIN DATO</v>
      </c>
      <c r="CK31" s="36">
        <v>0</v>
      </c>
      <c r="CL31" s="66"/>
      <c r="CM31" s="89">
        <v>42739</v>
      </c>
      <c r="CN31" s="97">
        <v>42745</v>
      </c>
      <c r="CP31"/>
      <c r="CQ31" s="65"/>
      <c r="CR31" s="65"/>
      <c r="CS31" s="98"/>
      <c r="CT31"/>
      <c r="CU31"/>
      <c r="CV31" s="97"/>
      <c r="CW31" s="2"/>
      <c r="CX31" s="82"/>
      <c r="DG31" s="64"/>
      <c r="DI31" s="89"/>
      <c r="DJ31" s="89"/>
      <c r="DN31" s="34"/>
      <c r="DO31" s="34"/>
      <c r="DP31" s="34"/>
      <c r="DQ31" s="34"/>
      <c r="DR31" s="34"/>
      <c r="DS31" s="34" t="s">
        <v>2127</v>
      </c>
      <c r="DT31" s="34"/>
      <c r="DU31" s="47">
        <v>44718</v>
      </c>
      <c r="DY31" s="1">
        <v>2</v>
      </c>
      <c r="DZ31" t="s">
        <v>7941</v>
      </c>
      <c r="EA31" s="4">
        <v>1.1299999999999999</v>
      </c>
      <c r="EB31" s="4">
        <v>290</v>
      </c>
      <c r="EC31" s="4">
        <v>331</v>
      </c>
      <c r="ED31" s="4">
        <v>234.9</v>
      </c>
      <c r="EE31" s="4">
        <v>48.9</v>
      </c>
      <c r="EF31" s="4">
        <v>236</v>
      </c>
      <c r="EG31" s="4">
        <v>2.4</v>
      </c>
      <c r="EJ31"/>
      <c r="EL31" s="34"/>
      <c r="EN31" s="34"/>
    </row>
    <row r="32" spans="1:144" hidden="1" x14ac:dyDescent="0.25">
      <c r="A32" s="85">
        <v>2022</v>
      </c>
      <c r="B32" s="87">
        <v>44830</v>
      </c>
      <c r="C32" t="s">
        <v>121</v>
      </c>
      <c r="D32" t="s">
        <v>122</v>
      </c>
      <c r="E32" s="36" t="s">
        <v>7938</v>
      </c>
      <c r="F32" s="34">
        <f t="shared" si="4"/>
        <v>31</v>
      </c>
      <c r="G32" s="34" t="s">
        <v>4985</v>
      </c>
      <c r="H32">
        <v>18</v>
      </c>
      <c r="I32" s="34" t="s">
        <v>6141</v>
      </c>
      <c r="J32" s="34" t="s">
        <v>5007</v>
      </c>
      <c r="K32" s="34" t="str">
        <f>VLOOKUP(J32,[2]CodMpios!$B$347:$E$362,4,FALSE)</f>
        <v>18410 - La Montañita</v>
      </c>
      <c r="L32" s="34" t="str">
        <f>VLOOKUP($J32,[2]Coord_Mpios_X_Y!$B$2:$K$1123,9,FALSE)</f>
        <v>1,302860442333</v>
      </c>
      <c r="M32" s="34" t="str">
        <f>VLOOKUP($J32,[2]Coord_Mpios_X_Y!$B$2:$K$1123,10,FALSE)</f>
        <v>-75,235727318747</v>
      </c>
      <c r="N32" s="34" t="s">
        <v>139</v>
      </c>
      <c r="O32" s="34" t="s">
        <v>126</v>
      </c>
      <c r="Q32" s="34" t="s">
        <v>127</v>
      </c>
      <c r="R32" s="34">
        <v>17637291</v>
      </c>
      <c r="S32" s="34" t="str">
        <f t="shared" si="0"/>
        <v>CC17637291</v>
      </c>
      <c r="T32" s="34" t="s">
        <v>262</v>
      </c>
      <c r="V32" s="34" t="s">
        <v>969</v>
      </c>
      <c r="W32" s="34" t="s">
        <v>763</v>
      </c>
      <c r="X32" s="87">
        <v>22404</v>
      </c>
      <c r="Y32">
        <v>61</v>
      </c>
      <c r="Z32" s="36">
        <f>VLOOKUP($Y32,[2]Edades!$A$3:$H$153,4,FALSE)</f>
        <v>6</v>
      </c>
      <c r="AA32" s="34" t="str">
        <f>VLOOKUP($Y32,[2]Edades!$A$3:$H$153,6,FALSE)</f>
        <v>6 - Persona mayor</v>
      </c>
      <c r="AB32" s="34">
        <f>VLOOKUP($Y32,[2]Edades!$A$3:$H$153,7,FALSE)</f>
        <v>13</v>
      </c>
      <c r="AC32" s="34" t="str">
        <f>VLOOKUP($Y32,[2]Edades!$A$3:$H$153,8,FALSE)</f>
        <v>60-64</v>
      </c>
      <c r="AD32" s="34" t="s">
        <v>146</v>
      </c>
      <c r="AE32">
        <v>1</v>
      </c>
      <c r="AF32" s="34" t="s">
        <v>2137</v>
      </c>
      <c r="AG32" s="34" t="s">
        <v>2127</v>
      </c>
      <c r="AH32" s="34" t="s">
        <v>2127</v>
      </c>
      <c r="AK32" s="34" t="s">
        <v>139</v>
      </c>
      <c r="AM32" s="34" t="s">
        <v>2127</v>
      </c>
      <c r="AN32" s="36" t="s">
        <v>2127</v>
      </c>
      <c r="AO32" s="36" t="s">
        <v>2127</v>
      </c>
      <c r="AP32" s="34" t="s">
        <v>2127</v>
      </c>
      <c r="AQ32" s="36" t="s">
        <v>2127</v>
      </c>
      <c r="AR32" s="34" t="s">
        <v>2098</v>
      </c>
      <c r="AS32" s="91" t="s">
        <v>6178</v>
      </c>
      <c r="AT32" s="34">
        <v>3103330028</v>
      </c>
      <c r="AU32" s="34" t="s">
        <v>2127</v>
      </c>
      <c r="AX32" s="90"/>
      <c r="BA32" s="91"/>
      <c r="BB32" s="91"/>
      <c r="BC32" s="91"/>
      <c r="BF32" s="34" t="s">
        <v>4983</v>
      </c>
      <c r="BG32" s="92" t="s">
        <v>2098</v>
      </c>
      <c r="BM32" s="36" t="s">
        <v>131</v>
      </c>
      <c r="BN32" s="34" t="s">
        <v>132</v>
      </c>
      <c r="BO32" s="36">
        <v>0</v>
      </c>
      <c r="BQ32" s="94"/>
      <c r="BS32" t="s">
        <v>132</v>
      </c>
      <c r="BU32" s="95"/>
      <c r="BV32" s="95"/>
      <c r="BW32" s="61"/>
      <c r="BX32" s="60"/>
      <c r="BY32" s="59" t="str">
        <f t="shared" ca="1" si="1"/>
        <v/>
      </c>
      <c r="CD32" s="68"/>
      <c r="CE32" s="68"/>
      <c r="CF32" s="67"/>
      <c r="CG32">
        <v>93</v>
      </c>
      <c r="CH32" s="2">
        <v>168</v>
      </c>
      <c r="CI32" s="4">
        <f t="shared" si="2"/>
        <v>32.950680272108848</v>
      </c>
      <c r="CJ32" s="5" t="str">
        <f t="shared" si="3"/>
        <v>OBESIDAD</v>
      </c>
      <c r="CK32" s="36">
        <v>0</v>
      </c>
      <c r="CL32" s="66"/>
      <c r="CM32" s="89">
        <v>41596</v>
      </c>
      <c r="CN32" s="97">
        <v>41596</v>
      </c>
      <c r="CP32"/>
      <c r="CQ32" s="65"/>
      <c r="CR32" s="65"/>
      <c r="CS32" s="98"/>
      <c r="CT32"/>
      <c r="CU32"/>
      <c r="CV32" s="65"/>
      <c r="CW32" s="2">
        <v>100</v>
      </c>
      <c r="CX32" s="82">
        <v>70</v>
      </c>
      <c r="DC32"/>
      <c r="DG32" s="64"/>
      <c r="DI32" s="89"/>
      <c r="DJ32" s="89"/>
      <c r="DN32" s="34"/>
      <c r="DO32" s="34"/>
      <c r="DP32" s="34"/>
      <c r="DQ32" s="34"/>
      <c r="DR32" s="34"/>
      <c r="DS32" s="34" t="s">
        <v>2127</v>
      </c>
      <c r="DT32" s="34"/>
      <c r="DU32" s="47">
        <v>44525</v>
      </c>
      <c r="DY32" s="1">
        <v>2</v>
      </c>
      <c r="DZ32" t="s">
        <v>7940</v>
      </c>
      <c r="EB32" s="4"/>
      <c r="EJ32"/>
      <c r="EL32" s="34"/>
      <c r="EN32" s="34"/>
    </row>
    <row r="33" spans="1:144" hidden="1" x14ac:dyDescent="0.25">
      <c r="A33" s="85">
        <v>2022</v>
      </c>
      <c r="B33" s="87">
        <v>44830</v>
      </c>
      <c r="C33" t="s">
        <v>121</v>
      </c>
      <c r="D33" t="s">
        <v>122</v>
      </c>
      <c r="E33" s="36" t="s">
        <v>7938</v>
      </c>
      <c r="F33" s="34">
        <f t="shared" si="4"/>
        <v>32</v>
      </c>
      <c r="G33" s="34" t="s">
        <v>4985</v>
      </c>
      <c r="H33">
        <v>18</v>
      </c>
      <c r="I33" s="34" t="s">
        <v>6141</v>
      </c>
      <c r="J33" s="34" t="s">
        <v>5049</v>
      </c>
      <c r="K33" s="34" t="str">
        <f>VLOOKUP(J33,[2]CodMpios!$B$347:$E$362,4,FALSE)</f>
        <v>18610 - San José Del Fragua</v>
      </c>
      <c r="L33" s="34" t="str">
        <f>VLOOKUP($J33,[2]Coord_Mpios_X_Y!$B$2:$K$1123,9,FALSE)</f>
        <v>1,304702314265</v>
      </c>
      <c r="M33" s="34" t="str">
        <f>VLOOKUP($J33,[2]Coord_Mpios_X_Y!$B$2:$K$1123,10,FALSE)</f>
        <v>-76,110005941537</v>
      </c>
      <c r="N33" s="34" t="s">
        <v>125</v>
      </c>
      <c r="O33" s="34" t="s">
        <v>126</v>
      </c>
      <c r="Q33" s="34" t="s">
        <v>127</v>
      </c>
      <c r="R33" s="34">
        <v>26620947</v>
      </c>
      <c r="S33" s="34" t="str">
        <f t="shared" si="0"/>
        <v>CC26620947</v>
      </c>
      <c r="T33" s="34" t="s">
        <v>134</v>
      </c>
      <c r="U33" s="34" t="s">
        <v>852</v>
      </c>
      <c r="V33" s="34" t="s">
        <v>769</v>
      </c>
      <c r="W33" s="34" t="s">
        <v>151</v>
      </c>
      <c r="X33" s="87">
        <v>24387</v>
      </c>
      <c r="Y33" s="2" t="e">
        <f>YEAR("27/9/2022")-YEAR(X33)</f>
        <v>#VALUE!</v>
      </c>
      <c r="Z33" s="36" t="e">
        <f>VLOOKUP($Y33,[2]Edades!$A$3:$H$153,4,FALSE)</f>
        <v>#VALUE!</v>
      </c>
      <c r="AA33" s="34" t="e">
        <f>VLOOKUP($Y33,[2]Edades!$A$3:$H$153,6,FALSE)</f>
        <v>#VALUE!</v>
      </c>
      <c r="AB33" s="34" t="e">
        <f>VLOOKUP($Y33,[2]Edades!$A$3:$H$153,7,FALSE)</f>
        <v>#VALUE!</v>
      </c>
      <c r="AC33" s="34" t="e">
        <f>VLOOKUP($Y33,[2]Edades!$A$3:$H$153,8,FALSE)</f>
        <v>#VALUE!</v>
      </c>
      <c r="AD33" s="34" t="s">
        <v>129</v>
      </c>
      <c r="AE33" s="1">
        <v>2</v>
      </c>
      <c r="AF33" s="34" t="s">
        <v>130</v>
      </c>
      <c r="AG33" s="34" t="s">
        <v>2127</v>
      </c>
      <c r="AH33" s="34" t="s">
        <v>2127</v>
      </c>
      <c r="AK33" s="34" t="s">
        <v>125</v>
      </c>
      <c r="AM33" s="34" t="s">
        <v>2127</v>
      </c>
      <c r="AN33" s="36" t="s">
        <v>2127</v>
      </c>
      <c r="AO33" s="36" t="s">
        <v>2127</v>
      </c>
      <c r="AP33" s="34" t="s">
        <v>2127</v>
      </c>
      <c r="AQ33" s="36" t="s">
        <v>2127</v>
      </c>
      <c r="AR33" s="34" t="s">
        <v>5048</v>
      </c>
      <c r="AS33" s="91" t="s">
        <v>6179</v>
      </c>
      <c r="AT33" s="34">
        <v>3133705796</v>
      </c>
      <c r="AU33" s="34" t="s">
        <v>2127</v>
      </c>
      <c r="AX33" s="90"/>
      <c r="BA33" s="91"/>
      <c r="BB33" s="91"/>
      <c r="BC33" s="91"/>
      <c r="BF33" s="34" t="s">
        <v>4983</v>
      </c>
      <c r="BG33" s="92" t="s">
        <v>2098</v>
      </c>
      <c r="BM33" s="36" t="s">
        <v>131</v>
      </c>
      <c r="BN33" s="34" t="s">
        <v>132</v>
      </c>
      <c r="BO33" s="36">
        <v>0</v>
      </c>
      <c r="BQ33" s="94"/>
      <c r="BS33" t="s">
        <v>132</v>
      </c>
      <c r="BU33" s="95"/>
      <c r="BV33" s="95"/>
      <c r="BW33" s="61"/>
      <c r="BX33" s="60"/>
      <c r="BY33" s="59" t="str">
        <f t="shared" ca="1" si="1"/>
        <v/>
      </c>
      <c r="CD33" s="68"/>
      <c r="CE33" s="68"/>
      <c r="CF33" s="67"/>
      <c r="CG33">
        <v>84</v>
      </c>
      <c r="CH33" s="2">
        <v>154</v>
      </c>
      <c r="CI33" s="4">
        <f t="shared" si="2"/>
        <v>35.419126328217239</v>
      </c>
      <c r="CJ33" s="5" t="str">
        <f t="shared" si="3"/>
        <v>OBESIDAD</v>
      </c>
      <c r="CK33" s="36">
        <v>0</v>
      </c>
      <c r="CL33" s="66"/>
      <c r="CM33" s="89">
        <v>41576</v>
      </c>
      <c r="CN33" s="97">
        <v>41576</v>
      </c>
      <c r="CP33"/>
      <c r="CQ33" s="65"/>
      <c r="CR33" s="65"/>
      <c r="CS33" s="98"/>
      <c r="CT33"/>
      <c r="CU33"/>
      <c r="CV33" s="65"/>
      <c r="CW33" s="2"/>
      <c r="CX33" s="82"/>
      <c r="DC33"/>
      <c r="DG33" s="64"/>
      <c r="DI33" s="89"/>
      <c r="DJ33" s="89"/>
      <c r="DN33" s="34"/>
      <c r="DO33" s="34"/>
      <c r="DP33" s="34"/>
      <c r="DQ33" s="34"/>
      <c r="DR33" s="34"/>
      <c r="DS33" s="34" t="s">
        <v>2127</v>
      </c>
      <c r="DT33" s="34"/>
      <c r="DU33" s="47">
        <v>44445</v>
      </c>
      <c r="DY33" s="1">
        <v>2</v>
      </c>
      <c r="DZ33" t="s">
        <v>7940</v>
      </c>
      <c r="EB33" s="4"/>
      <c r="EJ33"/>
      <c r="EL33" s="34"/>
      <c r="EN33" s="34"/>
    </row>
    <row r="34" spans="1:144" hidden="1" x14ac:dyDescent="0.25">
      <c r="A34" s="85">
        <v>2022</v>
      </c>
      <c r="B34" s="87">
        <v>44830</v>
      </c>
      <c r="C34" t="s">
        <v>121</v>
      </c>
      <c r="D34" t="s">
        <v>122</v>
      </c>
      <c r="E34" s="36" t="s">
        <v>7938</v>
      </c>
      <c r="F34" s="34">
        <f t="shared" si="4"/>
        <v>33</v>
      </c>
      <c r="G34" s="34" t="s">
        <v>4985</v>
      </c>
      <c r="H34">
        <v>18</v>
      </c>
      <c r="I34" s="34" t="s">
        <v>6141</v>
      </c>
      <c r="J34" s="34" t="s">
        <v>5049</v>
      </c>
      <c r="K34" s="34" t="str">
        <f>VLOOKUP(J34,[2]CodMpios!$B$347:$E$362,4,FALSE)</f>
        <v>18610 - San José Del Fragua</v>
      </c>
      <c r="L34" s="34" t="str">
        <f>VLOOKUP($J34,[2]Coord_Mpios_X_Y!$B$2:$K$1123,9,FALSE)</f>
        <v>1,304702314265</v>
      </c>
      <c r="M34" s="34" t="str">
        <f>VLOOKUP($J34,[2]Coord_Mpios_X_Y!$B$2:$K$1123,10,FALSE)</f>
        <v>-76,110005941537</v>
      </c>
      <c r="N34" s="34" t="s">
        <v>125</v>
      </c>
      <c r="O34" s="34" t="s">
        <v>126</v>
      </c>
      <c r="Q34" s="34" t="s">
        <v>127</v>
      </c>
      <c r="R34" s="34">
        <v>17640489</v>
      </c>
      <c r="S34" s="34" t="str">
        <f t="shared" si="0"/>
        <v>CC17640489</v>
      </c>
      <c r="T34" s="34" t="s">
        <v>2469</v>
      </c>
      <c r="V34" s="34" t="s">
        <v>241</v>
      </c>
      <c r="W34" s="34" t="s">
        <v>6126</v>
      </c>
      <c r="X34" s="87">
        <v>24195</v>
      </c>
      <c r="Y34">
        <v>56</v>
      </c>
      <c r="Z34" s="36">
        <f>VLOOKUP($Y34,[2]Edades!$A$3:$H$153,4,FALSE)</f>
        <v>5</v>
      </c>
      <c r="AA34" s="34" t="str">
        <f>VLOOKUP($Y34,[2]Edades!$A$3:$H$153,6,FALSE)</f>
        <v>5 - Adultez</v>
      </c>
      <c r="AB34" s="34">
        <f>VLOOKUP($Y34,[2]Edades!$A$3:$H$153,7,FALSE)</f>
        <v>12</v>
      </c>
      <c r="AC34" s="34" t="str">
        <f>VLOOKUP($Y34,[2]Edades!$A$3:$H$153,8,FALSE)</f>
        <v>55-59</v>
      </c>
      <c r="AD34" s="34" t="s">
        <v>146</v>
      </c>
      <c r="AE34">
        <v>1</v>
      </c>
      <c r="AF34" s="34" t="s">
        <v>130</v>
      </c>
      <c r="AG34" s="34" t="s">
        <v>2127</v>
      </c>
      <c r="AH34" s="34" t="s">
        <v>2127</v>
      </c>
      <c r="AK34" s="34" t="s">
        <v>125</v>
      </c>
      <c r="AM34" s="34" t="s">
        <v>2127</v>
      </c>
      <c r="AN34" s="36" t="s">
        <v>2127</v>
      </c>
      <c r="AO34" s="36" t="s">
        <v>2127</v>
      </c>
      <c r="AP34" s="34" t="s">
        <v>2127</v>
      </c>
      <c r="AQ34" s="36" t="s">
        <v>2127</v>
      </c>
      <c r="AR34" s="34" t="s">
        <v>5048</v>
      </c>
      <c r="AS34" s="91" t="s">
        <v>6180</v>
      </c>
      <c r="AT34" s="34">
        <v>3208460552</v>
      </c>
      <c r="AU34" s="34" t="s">
        <v>2127</v>
      </c>
      <c r="AX34" s="90"/>
      <c r="BA34" s="91"/>
      <c r="BB34" s="91"/>
      <c r="BC34" s="91"/>
      <c r="BF34" s="34" t="s">
        <v>4983</v>
      </c>
      <c r="BG34" s="92" t="s">
        <v>2098</v>
      </c>
      <c r="BM34" s="36" t="s">
        <v>131</v>
      </c>
      <c r="BN34" s="34" t="s">
        <v>132</v>
      </c>
      <c r="BO34" s="36">
        <v>0</v>
      </c>
      <c r="BQ34" s="94"/>
      <c r="BS34" t="s">
        <v>132</v>
      </c>
      <c r="BU34" s="95"/>
      <c r="BV34" s="95"/>
      <c r="BW34" s="61"/>
      <c r="BX34" s="60"/>
      <c r="BY34" s="59" t="str">
        <f t="shared" ca="1" si="1"/>
        <v/>
      </c>
      <c r="CD34" s="68"/>
      <c r="CE34" s="68"/>
      <c r="CF34" s="67"/>
      <c r="CG34">
        <v>115</v>
      </c>
      <c r="CH34" s="2">
        <v>180</v>
      </c>
      <c r="CI34" s="4">
        <f t="shared" si="2"/>
        <v>35.493827160493822</v>
      </c>
      <c r="CJ34" s="5" t="str">
        <f t="shared" si="3"/>
        <v>OBESIDAD</v>
      </c>
      <c r="CK34" s="36">
        <v>0</v>
      </c>
      <c r="CL34" s="66"/>
      <c r="CM34" s="89">
        <v>41288</v>
      </c>
      <c r="CN34" s="97">
        <v>41288</v>
      </c>
      <c r="CP34"/>
      <c r="CQ34" s="65"/>
      <c r="CR34" s="65"/>
      <c r="CS34" s="98"/>
      <c r="CT34"/>
      <c r="CU34"/>
      <c r="CV34" s="65"/>
      <c r="CW34" s="2">
        <v>130</v>
      </c>
      <c r="CX34" s="82">
        <v>80</v>
      </c>
      <c r="DC34"/>
      <c r="DG34" s="64"/>
      <c r="DI34" s="89"/>
      <c r="DJ34" s="89"/>
      <c r="DN34" s="34"/>
      <c r="DO34" s="34"/>
      <c r="DP34" s="34"/>
      <c r="DQ34" s="34"/>
      <c r="DR34" s="34"/>
      <c r="DS34" s="34" t="s">
        <v>2127</v>
      </c>
      <c r="DT34" s="34"/>
      <c r="DU34" s="47">
        <v>44725</v>
      </c>
      <c r="DY34" s="1">
        <v>2</v>
      </c>
      <c r="DZ34" t="s">
        <v>7940</v>
      </c>
      <c r="EA34" s="4">
        <v>1.1499999999999999</v>
      </c>
      <c r="EB34" s="4">
        <v>115</v>
      </c>
      <c r="EC34" s="4">
        <v>198</v>
      </c>
      <c r="ED34" s="4">
        <v>108</v>
      </c>
      <c r="EE34" s="4">
        <v>39.799999999999997</v>
      </c>
      <c r="EF34" s="4">
        <v>254</v>
      </c>
      <c r="EG34" s="4">
        <v>16</v>
      </c>
      <c r="EH34" s="4">
        <v>6.5</v>
      </c>
      <c r="EJ34"/>
      <c r="EL34" s="34"/>
      <c r="EN34" s="34"/>
    </row>
    <row r="35" spans="1:144" hidden="1" x14ac:dyDescent="0.25">
      <c r="A35" s="85">
        <v>2022</v>
      </c>
      <c r="B35" s="87">
        <v>44830</v>
      </c>
      <c r="C35" t="s">
        <v>121</v>
      </c>
      <c r="D35" t="s">
        <v>122</v>
      </c>
      <c r="E35" s="36" t="s">
        <v>7938</v>
      </c>
      <c r="F35" s="34">
        <f t="shared" si="4"/>
        <v>34</v>
      </c>
      <c r="G35" s="34" t="s">
        <v>4985</v>
      </c>
      <c r="H35">
        <v>18</v>
      </c>
      <c r="I35" s="34" t="s">
        <v>6141</v>
      </c>
      <c r="J35" s="34" t="s">
        <v>4988</v>
      </c>
      <c r="K35" s="34" t="str">
        <f>VLOOKUP(J35,[2]CodMpios!$B$347:$E$362,4,FALSE)</f>
        <v>18001 - Florencia</v>
      </c>
      <c r="L35" s="34" t="str">
        <f>VLOOKUP($J35,[2]Coord_Mpios_X_Y!$B$2:$K$1123,9,FALSE)</f>
        <v>1,749138703818</v>
      </c>
      <c r="M35" s="34" t="str">
        <f>VLOOKUP($J35,[2]Coord_Mpios_X_Y!$B$2:$K$1123,10,FALSE)</f>
        <v>-75,558239064333</v>
      </c>
      <c r="N35" s="34" t="s">
        <v>125</v>
      </c>
      <c r="O35" s="34" t="s">
        <v>126</v>
      </c>
      <c r="Q35" s="34" t="s">
        <v>127</v>
      </c>
      <c r="R35" s="34">
        <v>26258887</v>
      </c>
      <c r="S35" s="34" t="str">
        <f t="shared" si="0"/>
        <v>CC26258887</v>
      </c>
      <c r="T35" s="34" t="s">
        <v>318</v>
      </c>
      <c r="V35" s="34" t="s">
        <v>248</v>
      </c>
      <c r="W35" s="34" t="s">
        <v>246</v>
      </c>
      <c r="X35" s="87">
        <v>20606</v>
      </c>
      <c r="Y35">
        <v>66</v>
      </c>
      <c r="Z35" s="36">
        <f>VLOOKUP($Y35,[2]Edades!$A$3:$H$153,4,FALSE)</f>
        <v>6</v>
      </c>
      <c r="AA35" s="34" t="str">
        <f>VLOOKUP($Y35,[2]Edades!$A$3:$H$153,6,FALSE)</f>
        <v>6 - Persona mayor</v>
      </c>
      <c r="AB35" s="34">
        <f>VLOOKUP($Y35,[2]Edades!$A$3:$H$153,7,FALSE)</f>
        <v>14</v>
      </c>
      <c r="AC35" s="34" t="str">
        <f>VLOOKUP($Y35,[2]Edades!$A$3:$H$153,8,FALSE)</f>
        <v>65-69</v>
      </c>
      <c r="AD35" s="34" t="s">
        <v>129</v>
      </c>
      <c r="AE35" s="1">
        <v>2</v>
      </c>
      <c r="AF35" s="34" t="s">
        <v>2137</v>
      </c>
      <c r="AG35" s="34" t="s">
        <v>2127</v>
      </c>
      <c r="AH35" s="34" t="s">
        <v>2127</v>
      </c>
      <c r="AK35" s="34" t="s">
        <v>125</v>
      </c>
      <c r="AM35" s="34" t="s">
        <v>2127</v>
      </c>
      <c r="AN35" s="36" t="s">
        <v>2127</v>
      </c>
      <c r="AO35" s="36" t="s">
        <v>2127</v>
      </c>
      <c r="AP35" s="34" t="s">
        <v>2127</v>
      </c>
      <c r="AQ35" s="36" t="s">
        <v>2127</v>
      </c>
      <c r="AR35" s="34" t="s">
        <v>2098</v>
      </c>
      <c r="AS35" s="91" t="s">
        <v>6181</v>
      </c>
      <c r="AT35" s="34">
        <v>3157230056</v>
      </c>
      <c r="AU35" s="34" t="s">
        <v>2127</v>
      </c>
      <c r="AX35" s="90"/>
      <c r="BA35" s="91"/>
      <c r="BB35" s="91"/>
      <c r="BC35" s="91"/>
      <c r="BF35" s="34" t="s">
        <v>4983</v>
      </c>
      <c r="BG35" s="92" t="s">
        <v>2098</v>
      </c>
      <c r="BM35" s="36" t="s">
        <v>131</v>
      </c>
      <c r="BN35" s="34" t="s">
        <v>132</v>
      </c>
      <c r="BO35" s="36">
        <v>0</v>
      </c>
      <c r="BQ35" s="94"/>
      <c r="BS35" t="s">
        <v>132</v>
      </c>
      <c r="BU35" s="95"/>
      <c r="BV35" s="95"/>
      <c r="BW35" s="61"/>
      <c r="BX35" s="60"/>
      <c r="BY35" s="59" t="str">
        <f t="shared" ca="1" si="1"/>
        <v/>
      </c>
      <c r="CD35" s="68"/>
      <c r="CE35" s="68"/>
      <c r="CF35" s="67"/>
      <c r="CG35">
        <v>72</v>
      </c>
      <c r="CH35" s="2">
        <v>153</v>
      </c>
      <c r="CI35" s="4">
        <f t="shared" si="2"/>
        <v>30.757400999615534</v>
      </c>
      <c r="CJ35" s="5" t="str">
        <f t="shared" si="3"/>
        <v>OBESIDAD</v>
      </c>
      <c r="CK35" s="36">
        <v>0</v>
      </c>
      <c r="CL35" s="66"/>
      <c r="CM35" s="89">
        <v>41303</v>
      </c>
      <c r="CN35" s="97">
        <v>41303</v>
      </c>
      <c r="CP35"/>
      <c r="CQ35" s="65"/>
      <c r="CR35" s="65"/>
      <c r="CS35" s="98"/>
      <c r="CT35"/>
      <c r="CU35"/>
      <c r="CV35" s="65"/>
      <c r="CW35" s="2"/>
      <c r="CX35" s="82"/>
      <c r="DC35"/>
      <c r="DG35" s="64"/>
      <c r="DI35" s="89">
        <v>43510</v>
      </c>
      <c r="DJ35" s="89"/>
      <c r="DN35" s="34"/>
      <c r="DO35" s="34"/>
      <c r="DP35" s="34"/>
      <c r="DQ35" s="34"/>
      <c r="DR35" s="34"/>
      <c r="DS35" s="34" t="s">
        <v>2127</v>
      </c>
      <c r="DT35" s="34"/>
      <c r="DU35" s="47">
        <v>44434</v>
      </c>
      <c r="DY35" s="1">
        <v>1</v>
      </c>
      <c r="DZ35" t="s">
        <v>7940</v>
      </c>
      <c r="EB35" s="4"/>
      <c r="EJ35"/>
      <c r="EL35" s="34"/>
      <c r="EN35" s="34"/>
    </row>
    <row r="36" spans="1:144" x14ac:dyDescent="0.25">
      <c r="A36" s="85">
        <v>2022</v>
      </c>
      <c r="B36" s="87">
        <v>44830</v>
      </c>
      <c r="C36" t="s">
        <v>121</v>
      </c>
      <c r="D36" t="s">
        <v>122</v>
      </c>
      <c r="E36" s="34" t="s">
        <v>7938</v>
      </c>
      <c r="F36" s="34">
        <f t="shared" si="4"/>
        <v>35</v>
      </c>
      <c r="G36" s="34" t="s">
        <v>4985</v>
      </c>
      <c r="H36">
        <v>18</v>
      </c>
      <c r="I36" s="34" t="s">
        <v>6141</v>
      </c>
      <c r="J36" s="34" t="s">
        <v>4988</v>
      </c>
      <c r="K36" s="34" t="str">
        <f>VLOOKUP(J36,[2]CodMpios!$B$347:$E$362,4,FALSE)</f>
        <v>18001 - Florencia</v>
      </c>
      <c r="L36" s="34" t="str">
        <f>VLOOKUP($J36,[2]Coord_Mpios_X_Y!$B$2:$K$1123,9,FALSE)</f>
        <v>1,749138703818</v>
      </c>
      <c r="M36" s="34" t="str">
        <f>VLOOKUP($J36,[2]Coord_Mpios_X_Y!$B$2:$K$1123,10,FALSE)</f>
        <v>-75,558239064333</v>
      </c>
      <c r="N36" s="34" t="s">
        <v>6142</v>
      </c>
      <c r="O36" s="34" t="s">
        <v>126</v>
      </c>
      <c r="Q36" s="34" t="s">
        <v>127</v>
      </c>
      <c r="R36" s="34">
        <v>26489687</v>
      </c>
      <c r="S36" s="34" t="str">
        <f t="shared" si="0"/>
        <v>CC26489687</v>
      </c>
      <c r="T36" s="34" t="s">
        <v>463</v>
      </c>
      <c r="V36" s="34" t="s">
        <v>303</v>
      </c>
      <c r="W36" s="34" t="s">
        <v>6125</v>
      </c>
      <c r="X36" s="87">
        <v>16623</v>
      </c>
      <c r="Y36">
        <v>77</v>
      </c>
      <c r="Z36" s="36">
        <f>VLOOKUP($Y36,[2]Edades!$A$3:$H$153,4,FALSE)</f>
        <v>6</v>
      </c>
      <c r="AA36" s="34" t="str">
        <f>VLOOKUP($Y36,[2]Edades!$A$3:$H$153,6,FALSE)</f>
        <v>6 - Persona mayor</v>
      </c>
      <c r="AB36" s="34">
        <f>VLOOKUP($Y36,[2]Edades!$A$3:$H$153,7,FALSE)</f>
        <v>16</v>
      </c>
      <c r="AC36" s="34" t="str">
        <f>VLOOKUP($Y36,[2]Edades!$A$3:$H$153,8,FALSE)</f>
        <v>75-79</v>
      </c>
      <c r="AD36" s="34" t="s">
        <v>129</v>
      </c>
      <c r="AE36" s="1">
        <v>2</v>
      </c>
      <c r="AF36" s="34" t="s">
        <v>2137</v>
      </c>
      <c r="AG36" s="34" t="s">
        <v>2127</v>
      </c>
      <c r="AH36" s="34" t="s">
        <v>2127</v>
      </c>
      <c r="AK36" s="34" t="s">
        <v>6142</v>
      </c>
      <c r="AM36" s="34" t="s">
        <v>2127</v>
      </c>
      <c r="AN36" s="36" t="s">
        <v>2127</v>
      </c>
      <c r="AO36" s="36" t="s">
        <v>2127</v>
      </c>
      <c r="AP36" s="34" t="s">
        <v>2127</v>
      </c>
      <c r="AQ36" s="36" t="s">
        <v>2127</v>
      </c>
      <c r="AR36" s="34" t="s">
        <v>2098</v>
      </c>
      <c r="AS36" s="91" t="s">
        <v>6182</v>
      </c>
      <c r="AT36" s="34">
        <v>3123781559</v>
      </c>
      <c r="AU36" s="34" t="s">
        <v>2127</v>
      </c>
      <c r="AX36" s="90"/>
      <c r="BA36" s="91"/>
      <c r="BB36" s="91"/>
      <c r="BC36" s="91"/>
      <c r="BF36" s="34" t="s">
        <v>4983</v>
      </c>
      <c r="BG36" s="92" t="s">
        <v>2098</v>
      </c>
      <c r="BM36" s="36" t="s">
        <v>131</v>
      </c>
      <c r="BN36" s="34" t="s">
        <v>132</v>
      </c>
      <c r="BO36" s="36">
        <v>0</v>
      </c>
      <c r="BQ36" s="94"/>
      <c r="BS36" s="36" t="s">
        <v>2127</v>
      </c>
      <c r="BU36" s="95"/>
      <c r="BV36" s="95"/>
      <c r="BW36" s="61"/>
      <c r="BX36" s="60"/>
      <c r="BY36" s="59" t="str">
        <f t="shared" ca="1" si="1"/>
        <v/>
      </c>
      <c r="CD36" s="68"/>
      <c r="CE36" s="68"/>
      <c r="CF36" s="67"/>
      <c r="CG36">
        <v>65</v>
      </c>
      <c r="CH36" s="2">
        <v>168</v>
      </c>
      <c r="CI36" s="4">
        <f t="shared" si="2"/>
        <v>23.030045351473927</v>
      </c>
      <c r="CJ36" s="5" t="str">
        <f t="shared" si="3"/>
        <v>NORMAL</v>
      </c>
      <c r="CK36" s="36">
        <v>0</v>
      </c>
      <c r="CL36" s="66"/>
      <c r="CM36" s="89">
        <v>41386</v>
      </c>
      <c r="CN36" s="97">
        <v>41386</v>
      </c>
      <c r="CP36"/>
      <c r="CQ36" s="65"/>
      <c r="CR36" s="65"/>
      <c r="CS36" s="98"/>
      <c r="CT36"/>
      <c r="CU36"/>
      <c r="CV36" s="97"/>
      <c r="CW36" s="2">
        <v>120</v>
      </c>
      <c r="CX36" s="82">
        <v>70</v>
      </c>
      <c r="DG36" s="64"/>
      <c r="DI36" s="89"/>
      <c r="DJ36" s="89"/>
      <c r="DN36" s="34"/>
      <c r="DO36" s="34"/>
      <c r="DP36" s="34"/>
      <c r="DQ36" s="34"/>
      <c r="DR36" s="34"/>
      <c r="DS36" s="34" t="s">
        <v>2127</v>
      </c>
      <c r="DT36" s="34"/>
      <c r="DU36" s="47">
        <v>44608</v>
      </c>
      <c r="DY36" s="1">
        <v>2</v>
      </c>
      <c r="DZ36" t="s">
        <v>7941</v>
      </c>
      <c r="EA36" s="4">
        <v>0.85</v>
      </c>
      <c r="EB36" s="4">
        <v>107</v>
      </c>
      <c r="EC36" s="4">
        <v>174</v>
      </c>
      <c r="ED36" s="4">
        <v>91</v>
      </c>
      <c r="EE36" s="4">
        <v>60</v>
      </c>
      <c r="EF36" s="4">
        <v>114</v>
      </c>
      <c r="EG36" s="4">
        <v>13</v>
      </c>
      <c r="EJ36"/>
      <c r="EL36" s="34"/>
      <c r="EN36" s="34"/>
    </row>
    <row r="37" spans="1:144" hidden="1" x14ac:dyDescent="0.25">
      <c r="A37" s="85">
        <v>2022</v>
      </c>
      <c r="B37" s="87">
        <v>44830</v>
      </c>
      <c r="C37" t="s">
        <v>121</v>
      </c>
      <c r="D37" t="s">
        <v>122</v>
      </c>
      <c r="E37" s="36" t="s">
        <v>7938</v>
      </c>
      <c r="F37" s="34">
        <f t="shared" si="4"/>
        <v>36</v>
      </c>
      <c r="G37" s="34" t="s">
        <v>4985</v>
      </c>
      <c r="H37">
        <v>18</v>
      </c>
      <c r="I37" s="34" t="s">
        <v>6141</v>
      </c>
      <c r="J37" s="34" t="s">
        <v>4988</v>
      </c>
      <c r="K37" s="34" t="str">
        <f>VLOOKUP(J37,[2]CodMpios!$B$347:$E$362,4,FALSE)</f>
        <v>18001 - Florencia</v>
      </c>
      <c r="L37" s="34" t="str">
        <f>VLOOKUP($J37,[2]Coord_Mpios_X_Y!$B$2:$K$1123,9,FALSE)</f>
        <v>1,749138703818</v>
      </c>
      <c r="M37" s="34" t="str">
        <f>VLOOKUP($J37,[2]Coord_Mpios_X_Y!$B$2:$K$1123,10,FALSE)</f>
        <v>-75,558239064333</v>
      </c>
      <c r="N37" s="34" t="s">
        <v>125</v>
      </c>
      <c r="O37" s="34" t="s">
        <v>126</v>
      </c>
      <c r="Q37" s="34" t="s">
        <v>127</v>
      </c>
      <c r="R37" s="34">
        <v>26284511</v>
      </c>
      <c r="S37" s="34" t="str">
        <f t="shared" si="0"/>
        <v>CC26284511</v>
      </c>
      <c r="T37" s="34" t="s">
        <v>6124</v>
      </c>
      <c r="V37" s="34" t="s">
        <v>2518</v>
      </c>
      <c r="W37" s="34" t="s">
        <v>1159</v>
      </c>
      <c r="X37" s="87">
        <v>21550</v>
      </c>
      <c r="Y37">
        <v>64</v>
      </c>
      <c r="Z37" s="36">
        <f>VLOOKUP($Y37,[2]Edades!$A$3:$H$153,4,FALSE)</f>
        <v>6</v>
      </c>
      <c r="AA37" s="34" t="str">
        <f>VLOOKUP($Y37,[2]Edades!$A$3:$H$153,6,FALSE)</f>
        <v>6 - Persona mayor</v>
      </c>
      <c r="AB37" s="34">
        <f>VLOOKUP($Y37,[2]Edades!$A$3:$H$153,7,FALSE)</f>
        <v>13</v>
      </c>
      <c r="AC37" s="34" t="str">
        <f>VLOOKUP($Y37,[2]Edades!$A$3:$H$153,8,FALSE)</f>
        <v>60-64</v>
      </c>
      <c r="AD37" s="34" t="s">
        <v>129</v>
      </c>
      <c r="AE37" s="1">
        <v>2</v>
      </c>
      <c r="AF37" s="34" t="s">
        <v>2137</v>
      </c>
      <c r="AG37" s="34" t="s">
        <v>2127</v>
      </c>
      <c r="AH37" s="34" t="s">
        <v>2127</v>
      </c>
      <c r="AK37" s="34" t="s">
        <v>125</v>
      </c>
      <c r="AM37" s="34" t="s">
        <v>2127</v>
      </c>
      <c r="AN37" s="36" t="s">
        <v>2127</v>
      </c>
      <c r="AO37" s="36" t="s">
        <v>2127</v>
      </c>
      <c r="AP37" s="34" t="s">
        <v>2127</v>
      </c>
      <c r="AQ37" s="36" t="s">
        <v>2127</v>
      </c>
      <c r="AR37" s="34" t="s">
        <v>2098</v>
      </c>
      <c r="AS37" s="91" t="s">
        <v>6183</v>
      </c>
      <c r="AT37" s="34">
        <v>3202345883</v>
      </c>
      <c r="AU37" s="34" t="s">
        <v>2127</v>
      </c>
      <c r="AX37" s="90"/>
      <c r="BA37" s="91"/>
      <c r="BB37" s="91"/>
      <c r="BC37" s="91"/>
      <c r="BF37" s="34" t="s">
        <v>4983</v>
      </c>
      <c r="BG37" s="92" t="s">
        <v>2098</v>
      </c>
      <c r="BM37" s="36" t="s">
        <v>131</v>
      </c>
      <c r="BN37" s="34" t="s">
        <v>132</v>
      </c>
      <c r="BO37" s="36">
        <v>0</v>
      </c>
      <c r="BQ37" s="94"/>
      <c r="BS37" t="s">
        <v>131</v>
      </c>
      <c r="BU37" s="95"/>
      <c r="BV37" s="95"/>
      <c r="BW37" s="61"/>
      <c r="BX37" s="60"/>
      <c r="BY37" s="59" t="str">
        <f t="shared" ca="1" si="1"/>
        <v/>
      </c>
      <c r="CD37" s="68"/>
      <c r="CE37" s="68"/>
      <c r="CF37" s="67"/>
      <c r="CG37">
        <v>68</v>
      </c>
      <c r="CH37" s="2">
        <v>153</v>
      </c>
      <c r="CI37" s="4">
        <f t="shared" si="2"/>
        <v>29.048656499636891</v>
      </c>
      <c r="CJ37" s="5" t="str">
        <f t="shared" si="3"/>
        <v>SOBREPESO</v>
      </c>
      <c r="CK37" s="36">
        <v>0</v>
      </c>
      <c r="CL37" s="66"/>
      <c r="CM37" s="89">
        <v>41382</v>
      </c>
      <c r="CN37" s="97">
        <v>41382</v>
      </c>
      <c r="CP37"/>
      <c r="CQ37" s="65"/>
      <c r="CR37" s="65"/>
      <c r="CS37" s="98"/>
      <c r="CT37"/>
      <c r="CU37"/>
      <c r="CV37" s="65"/>
      <c r="CW37" s="2"/>
      <c r="CX37" s="82"/>
      <c r="DC37"/>
      <c r="DG37" s="64"/>
      <c r="DI37" s="89"/>
      <c r="DJ37" s="89"/>
      <c r="DK37" s="89">
        <v>44005</v>
      </c>
      <c r="DN37" s="34"/>
      <c r="DO37" s="34"/>
      <c r="DP37" s="34"/>
      <c r="DQ37" s="34"/>
      <c r="DR37" s="34"/>
      <c r="DS37" s="34" t="s">
        <v>2127</v>
      </c>
      <c r="DT37" s="34"/>
      <c r="DU37" s="47">
        <v>43862</v>
      </c>
      <c r="DY37" s="1">
        <v>1</v>
      </c>
      <c r="DZ37" t="s">
        <v>7941</v>
      </c>
      <c r="EB37" s="4"/>
      <c r="EJ37"/>
      <c r="EL37" s="34"/>
      <c r="EN37" s="34"/>
    </row>
    <row r="38" spans="1:144" hidden="1" x14ac:dyDescent="0.25">
      <c r="A38" s="85">
        <v>2022</v>
      </c>
      <c r="B38" s="87">
        <v>44830</v>
      </c>
      <c r="C38" t="s">
        <v>121</v>
      </c>
      <c r="D38" t="s">
        <v>122</v>
      </c>
      <c r="E38" s="36" t="s">
        <v>7938</v>
      </c>
      <c r="F38" s="34">
        <f t="shared" si="4"/>
        <v>37</v>
      </c>
      <c r="G38" s="34" t="s">
        <v>4985</v>
      </c>
      <c r="H38">
        <v>18</v>
      </c>
      <c r="I38" s="34" t="s">
        <v>6141</v>
      </c>
      <c r="J38" s="34" t="s">
        <v>4988</v>
      </c>
      <c r="K38" s="34" t="str">
        <f>VLOOKUP(J38,[2]CodMpios!$B$347:$E$362,4,FALSE)</f>
        <v>18001 - Florencia</v>
      </c>
      <c r="L38" s="34" t="str">
        <f>VLOOKUP($J38,[2]Coord_Mpios_X_Y!$B$2:$K$1123,9,FALSE)</f>
        <v>1,749138703818</v>
      </c>
      <c r="M38" s="34" t="str">
        <f>VLOOKUP($J38,[2]Coord_Mpios_X_Y!$B$2:$K$1123,10,FALSE)</f>
        <v>-75,558239064333</v>
      </c>
      <c r="N38" s="34" t="s">
        <v>125</v>
      </c>
      <c r="O38" s="34" t="s">
        <v>126</v>
      </c>
      <c r="Q38" s="34" t="s">
        <v>127</v>
      </c>
      <c r="R38" s="34">
        <v>17642245</v>
      </c>
      <c r="S38" s="34" t="str">
        <f t="shared" si="0"/>
        <v>CC17642245</v>
      </c>
      <c r="T38" s="34" t="s">
        <v>6123</v>
      </c>
      <c r="U38" s="34" t="s">
        <v>6070</v>
      </c>
      <c r="V38" s="34" t="s">
        <v>339</v>
      </c>
      <c r="W38" s="34" t="s">
        <v>5144</v>
      </c>
      <c r="X38" s="87">
        <v>24976</v>
      </c>
      <c r="Y38">
        <v>54</v>
      </c>
      <c r="Z38" s="36">
        <f>VLOOKUP($Y38,[2]Edades!$A$3:$H$153,4,FALSE)</f>
        <v>5</v>
      </c>
      <c r="AA38" s="34" t="str">
        <f>VLOOKUP($Y38,[2]Edades!$A$3:$H$153,6,FALSE)</f>
        <v>5 - Adultez</v>
      </c>
      <c r="AB38" s="34">
        <f>VLOOKUP($Y38,[2]Edades!$A$3:$H$153,7,FALSE)</f>
        <v>11</v>
      </c>
      <c r="AC38" s="34" t="str">
        <f>VLOOKUP($Y38,[2]Edades!$A$3:$H$153,8,FALSE)</f>
        <v>50-54</v>
      </c>
      <c r="AD38" s="34" t="s">
        <v>146</v>
      </c>
      <c r="AE38">
        <v>1</v>
      </c>
      <c r="AF38" s="34" t="s">
        <v>130</v>
      </c>
      <c r="AG38" s="34" t="s">
        <v>2127</v>
      </c>
      <c r="AH38" s="34" t="s">
        <v>2127</v>
      </c>
      <c r="AK38" s="34" t="s">
        <v>125</v>
      </c>
      <c r="AM38" s="34" t="s">
        <v>2127</v>
      </c>
      <c r="AN38" s="36" t="s">
        <v>2127</v>
      </c>
      <c r="AO38" s="36" t="s">
        <v>2127</v>
      </c>
      <c r="AP38" s="34" t="s">
        <v>2127</v>
      </c>
      <c r="AQ38" s="36" t="s">
        <v>2127</v>
      </c>
      <c r="AR38" s="34" t="s">
        <v>2098</v>
      </c>
      <c r="AS38" s="91" t="s">
        <v>6184</v>
      </c>
      <c r="AT38" s="34">
        <v>3103028634</v>
      </c>
      <c r="AU38" s="34" t="s">
        <v>2127</v>
      </c>
      <c r="AX38" s="90"/>
      <c r="BA38" s="91"/>
      <c r="BB38" s="91"/>
      <c r="BC38" s="91"/>
      <c r="BF38" s="34" t="s">
        <v>4983</v>
      </c>
      <c r="BG38" s="92" t="s">
        <v>2098</v>
      </c>
      <c r="BM38" s="36" t="s">
        <v>131</v>
      </c>
      <c r="BN38" s="34" t="s">
        <v>132</v>
      </c>
      <c r="BO38" s="36">
        <v>0</v>
      </c>
      <c r="BQ38" s="94"/>
      <c r="BS38" t="s">
        <v>132</v>
      </c>
      <c r="BU38" s="95"/>
      <c r="BV38" s="95"/>
      <c r="BW38" s="61"/>
      <c r="BX38" s="60"/>
      <c r="BY38" s="59" t="str">
        <f t="shared" ca="1" si="1"/>
        <v/>
      </c>
      <c r="CD38" s="68"/>
      <c r="CE38" s="68"/>
      <c r="CF38" s="67"/>
      <c r="CG38">
        <v>100</v>
      </c>
      <c r="CH38" s="2">
        <v>173</v>
      </c>
      <c r="CI38" s="4">
        <f t="shared" si="2"/>
        <v>33.412409368839583</v>
      </c>
      <c r="CJ38" s="5" t="str">
        <f t="shared" si="3"/>
        <v>OBESIDAD</v>
      </c>
      <c r="CK38" s="36">
        <v>0</v>
      </c>
      <c r="CL38" s="66"/>
      <c r="CM38" s="89">
        <v>41286</v>
      </c>
      <c r="CN38" s="97">
        <v>41286</v>
      </c>
      <c r="CP38"/>
      <c r="CQ38" s="65"/>
      <c r="CR38" s="65"/>
      <c r="CS38" s="98"/>
      <c r="CT38"/>
      <c r="CU38"/>
      <c r="CV38" s="65"/>
      <c r="CW38" s="2">
        <v>125</v>
      </c>
      <c r="CX38" s="82">
        <v>80</v>
      </c>
      <c r="DC38"/>
      <c r="DG38" s="64"/>
      <c r="DI38" s="89">
        <v>44313</v>
      </c>
      <c r="DJ38" s="89"/>
      <c r="DN38" s="34"/>
      <c r="DO38" s="34"/>
      <c r="DP38" s="34"/>
      <c r="DQ38" s="34"/>
      <c r="DR38" s="34"/>
      <c r="DS38" s="34" t="s">
        <v>2127</v>
      </c>
      <c r="DT38" s="34"/>
      <c r="DU38" s="47">
        <v>44776</v>
      </c>
      <c r="DY38" s="1">
        <v>2</v>
      </c>
      <c r="DZ38" t="s">
        <v>7939</v>
      </c>
      <c r="EA38" s="4">
        <v>1.05</v>
      </c>
      <c r="EB38" s="4">
        <v>76</v>
      </c>
      <c r="EC38" s="4">
        <v>149</v>
      </c>
      <c r="EE38" s="4">
        <v>37.6</v>
      </c>
      <c r="EF38" s="4">
        <v>74</v>
      </c>
      <c r="EG38" s="4">
        <v>2</v>
      </c>
      <c r="EJ38"/>
      <c r="EL38" s="34"/>
      <c r="EN38" s="34"/>
    </row>
    <row r="39" spans="1:144" hidden="1" x14ac:dyDescent="0.25">
      <c r="A39" s="85">
        <v>2022</v>
      </c>
      <c r="B39" s="87">
        <v>44830</v>
      </c>
      <c r="C39" t="s">
        <v>121</v>
      </c>
      <c r="D39" t="s">
        <v>122</v>
      </c>
      <c r="E39" s="36" t="s">
        <v>7938</v>
      </c>
      <c r="F39" s="34">
        <f t="shared" si="4"/>
        <v>38</v>
      </c>
      <c r="G39" s="34" t="s">
        <v>4985</v>
      </c>
      <c r="H39">
        <v>18</v>
      </c>
      <c r="I39" s="34" t="s">
        <v>6141</v>
      </c>
      <c r="J39" s="34" t="s">
        <v>4988</v>
      </c>
      <c r="K39" s="34" t="str">
        <f>VLOOKUP(J39,[2]CodMpios!$B$347:$E$362,4,FALSE)</f>
        <v>18001 - Florencia</v>
      </c>
      <c r="L39" s="34" t="str">
        <f>VLOOKUP($J39,[2]Coord_Mpios_X_Y!$B$2:$K$1123,9,FALSE)</f>
        <v>1,749138703818</v>
      </c>
      <c r="M39" s="34" t="str">
        <f>VLOOKUP($J39,[2]Coord_Mpios_X_Y!$B$2:$K$1123,10,FALSE)</f>
        <v>-75,558239064333</v>
      </c>
      <c r="N39" s="34" t="s">
        <v>6142</v>
      </c>
      <c r="O39" s="34" t="s">
        <v>126</v>
      </c>
      <c r="Q39" s="34" t="s">
        <v>127</v>
      </c>
      <c r="R39" s="34">
        <v>17624942</v>
      </c>
      <c r="S39" s="34" t="str">
        <f t="shared" si="0"/>
        <v>CC17624942</v>
      </c>
      <c r="T39" s="34" t="s">
        <v>223</v>
      </c>
      <c r="U39" s="34" t="s">
        <v>446</v>
      </c>
      <c r="V39" s="34" t="s">
        <v>255</v>
      </c>
      <c r="W39" s="34" t="s">
        <v>6122</v>
      </c>
      <c r="X39" s="87">
        <v>18184</v>
      </c>
      <c r="Y39">
        <v>73</v>
      </c>
      <c r="Z39" s="36">
        <f>VLOOKUP($Y39,[2]Edades!$A$3:$H$153,4,FALSE)</f>
        <v>6</v>
      </c>
      <c r="AA39" s="34" t="str">
        <f>VLOOKUP($Y39,[2]Edades!$A$3:$H$153,6,FALSE)</f>
        <v>6 - Persona mayor</v>
      </c>
      <c r="AB39" s="34">
        <f>VLOOKUP($Y39,[2]Edades!$A$3:$H$153,7,FALSE)</f>
        <v>15</v>
      </c>
      <c r="AC39" s="34" t="str">
        <f>VLOOKUP($Y39,[2]Edades!$A$3:$H$153,8,FALSE)</f>
        <v>70-74</v>
      </c>
      <c r="AD39" s="34" t="s">
        <v>146</v>
      </c>
      <c r="AE39">
        <v>1</v>
      </c>
      <c r="AF39" s="34" t="s">
        <v>2137</v>
      </c>
      <c r="AG39" s="34" t="s">
        <v>2127</v>
      </c>
      <c r="AH39" s="34" t="s">
        <v>2127</v>
      </c>
      <c r="AK39" s="34" t="s">
        <v>6142</v>
      </c>
      <c r="AM39" s="34" t="s">
        <v>2127</v>
      </c>
      <c r="AN39" s="36" t="s">
        <v>2127</v>
      </c>
      <c r="AO39" s="36" t="s">
        <v>2127</v>
      </c>
      <c r="AP39" s="34" t="s">
        <v>2127</v>
      </c>
      <c r="AQ39" s="36" t="s">
        <v>2127</v>
      </c>
      <c r="AR39" s="34" t="s">
        <v>2098</v>
      </c>
      <c r="AS39" s="91" t="s">
        <v>6185</v>
      </c>
      <c r="AT39" s="34">
        <v>3208014649</v>
      </c>
      <c r="AU39" s="34" t="s">
        <v>2127</v>
      </c>
      <c r="AX39" s="90"/>
      <c r="BA39" s="91"/>
      <c r="BB39" s="91"/>
      <c r="BC39" s="91"/>
      <c r="BF39" s="34" t="s">
        <v>4983</v>
      </c>
      <c r="BG39" s="92" t="s">
        <v>2098</v>
      </c>
      <c r="BM39" s="36" t="s">
        <v>131</v>
      </c>
      <c r="BN39" s="34" t="s">
        <v>132</v>
      </c>
      <c r="BO39" s="36">
        <v>0</v>
      </c>
      <c r="BQ39" s="94"/>
      <c r="BS39" t="s">
        <v>132</v>
      </c>
      <c r="BU39" s="95"/>
      <c r="BV39" s="95"/>
      <c r="BW39" s="61"/>
      <c r="BX39" s="60"/>
      <c r="BY39" s="59" t="str">
        <f t="shared" ca="1" si="1"/>
        <v/>
      </c>
      <c r="CD39" s="68"/>
      <c r="CE39" s="68"/>
      <c r="CF39" s="67"/>
      <c r="CG39">
        <v>55</v>
      </c>
      <c r="CH39" s="2">
        <v>155</v>
      </c>
      <c r="CI39" s="4">
        <f t="shared" si="2"/>
        <v>22.892819979188342</v>
      </c>
      <c r="CJ39" s="5" t="str">
        <f t="shared" si="3"/>
        <v>NORMAL</v>
      </c>
      <c r="CK39" s="36">
        <v>0</v>
      </c>
      <c r="CL39" s="66"/>
      <c r="CM39" s="89">
        <v>41319</v>
      </c>
      <c r="CN39" s="97">
        <v>41319</v>
      </c>
      <c r="CP39"/>
      <c r="CQ39" s="65"/>
      <c r="CR39" s="65"/>
      <c r="CS39" s="98"/>
      <c r="CT39"/>
      <c r="CU39"/>
      <c r="CV39" s="65"/>
      <c r="CW39" s="2"/>
      <c r="CX39" s="82"/>
      <c r="DC39"/>
      <c r="DG39" s="64"/>
      <c r="DI39" s="89">
        <v>42816</v>
      </c>
      <c r="DJ39" s="89"/>
      <c r="DN39" s="34"/>
      <c r="DO39" s="34"/>
      <c r="DP39" s="34"/>
      <c r="DQ39" s="34"/>
      <c r="DR39" s="34"/>
      <c r="DS39" s="34" t="s">
        <v>2127</v>
      </c>
      <c r="DT39" s="34"/>
      <c r="DU39" s="47">
        <v>43508</v>
      </c>
      <c r="DY39" s="1">
        <v>2</v>
      </c>
      <c r="DZ39" t="s">
        <v>7941</v>
      </c>
      <c r="EB39" s="4"/>
      <c r="EJ39"/>
      <c r="EL39" s="34"/>
      <c r="EN39" s="34"/>
    </row>
    <row r="40" spans="1:144" hidden="1" x14ac:dyDescent="0.25">
      <c r="A40" s="85">
        <v>2022</v>
      </c>
      <c r="B40" s="87">
        <v>44830</v>
      </c>
      <c r="C40" t="s">
        <v>121</v>
      </c>
      <c r="D40" t="s">
        <v>122</v>
      </c>
      <c r="E40" s="36" t="s">
        <v>7938</v>
      </c>
      <c r="F40" s="34">
        <f t="shared" si="4"/>
        <v>39</v>
      </c>
      <c r="G40" s="34" t="s">
        <v>4985</v>
      </c>
      <c r="H40">
        <v>18</v>
      </c>
      <c r="I40" s="34" t="s">
        <v>6141</v>
      </c>
      <c r="J40" s="34" t="s">
        <v>5007</v>
      </c>
      <c r="K40" s="34" t="str">
        <f>VLOOKUP(J40,[2]CodMpios!$B$347:$E$362,4,FALSE)</f>
        <v>18410 - La Montañita</v>
      </c>
      <c r="L40" s="34" t="str">
        <f>VLOOKUP($J40,[2]Coord_Mpios_X_Y!$B$2:$K$1123,9,FALSE)</f>
        <v>1,302860442333</v>
      </c>
      <c r="M40" s="34" t="str">
        <f>VLOOKUP($J40,[2]Coord_Mpios_X_Y!$B$2:$K$1123,10,FALSE)</f>
        <v>-75,235727318747</v>
      </c>
      <c r="N40" s="34" t="s">
        <v>139</v>
      </c>
      <c r="O40" s="34" t="s">
        <v>126</v>
      </c>
      <c r="Q40" s="34" t="s">
        <v>127</v>
      </c>
      <c r="R40" s="34">
        <v>51794379</v>
      </c>
      <c r="S40" s="34" t="str">
        <f t="shared" si="0"/>
        <v>CC51794379</v>
      </c>
      <c r="T40" s="34" t="s">
        <v>1941</v>
      </c>
      <c r="V40" s="34" t="s">
        <v>623</v>
      </c>
      <c r="X40" s="87">
        <v>23413</v>
      </c>
      <c r="Y40">
        <v>59</v>
      </c>
      <c r="Z40" s="36">
        <f>VLOOKUP($Y40,[2]Edades!$A$3:$H$153,4,FALSE)</f>
        <v>5</v>
      </c>
      <c r="AA40" s="34" t="str">
        <f>VLOOKUP($Y40,[2]Edades!$A$3:$H$153,6,FALSE)</f>
        <v>5 - Adultez</v>
      </c>
      <c r="AB40" s="34">
        <f>VLOOKUP($Y40,[2]Edades!$A$3:$H$153,7,FALSE)</f>
        <v>12</v>
      </c>
      <c r="AC40" s="34" t="str">
        <f>VLOOKUP($Y40,[2]Edades!$A$3:$H$153,8,FALSE)</f>
        <v>55-59</v>
      </c>
      <c r="AD40" s="34" t="s">
        <v>129</v>
      </c>
      <c r="AE40" s="1">
        <v>2</v>
      </c>
      <c r="AF40" s="34" t="s">
        <v>130</v>
      </c>
      <c r="AG40" s="34" t="s">
        <v>2127</v>
      </c>
      <c r="AH40" s="34" t="s">
        <v>2127</v>
      </c>
      <c r="AK40" s="34" t="s">
        <v>139</v>
      </c>
      <c r="AM40" s="34" t="s">
        <v>2127</v>
      </c>
      <c r="AN40" s="36" t="s">
        <v>2127</v>
      </c>
      <c r="AO40" s="36" t="s">
        <v>2127</v>
      </c>
      <c r="AP40" s="34" t="s">
        <v>2127</v>
      </c>
      <c r="AQ40" s="36" t="s">
        <v>2127</v>
      </c>
      <c r="AR40" s="34" t="s">
        <v>2098</v>
      </c>
      <c r="AS40" s="91" t="s">
        <v>6186</v>
      </c>
      <c r="AT40" s="34">
        <v>4346567</v>
      </c>
      <c r="AU40" s="34" t="s">
        <v>2127</v>
      </c>
      <c r="AX40" s="90"/>
      <c r="BA40" s="91"/>
      <c r="BB40" s="91"/>
      <c r="BC40" s="91"/>
      <c r="BF40" s="34" t="s">
        <v>4983</v>
      </c>
      <c r="BG40" s="92" t="s">
        <v>2098</v>
      </c>
      <c r="BM40" s="36" t="s">
        <v>131</v>
      </c>
      <c r="BN40" s="34" t="s">
        <v>132</v>
      </c>
      <c r="BO40" s="36">
        <v>0</v>
      </c>
      <c r="BQ40" s="94"/>
      <c r="BS40" t="s">
        <v>132</v>
      </c>
      <c r="BU40" s="95"/>
      <c r="BV40" s="95"/>
      <c r="BW40" s="61"/>
      <c r="BX40" s="60"/>
      <c r="BY40" s="59" t="str">
        <f t="shared" ca="1" si="1"/>
        <v/>
      </c>
      <c r="CD40" s="68"/>
      <c r="CE40" s="68"/>
      <c r="CF40" s="67"/>
      <c r="CG40">
        <v>80</v>
      </c>
      <c r="CH40" s="2">
        <v>154</v>
      </c>
      <c r="CI40" s="4">
        <f t="shared" si="2"/>
        <v>33.732501264968796</v>
      </c>
      <c r="CJ40" s="5" t="str">
        <f t="shared" si="3"/>
        <v>OBESIDAD</v>
      </c>
      <c r="CK40" s="36">
        <v>0</v>
      </c>
      <c r="CL40" s="66"/>
      <c r="CM40" s="89">
        <v>41262</v>
      </c>
      <c r="CN40" s="97">
        <v>41262</v>
      </c>
      <c r="CP40"/>
      <c r="CQ40" s="65"/>
      <c r="CR40" s="65"/>
      <c r="CS40" s="98"/>
      <c r="CT40"/>
      <c r="CU40"/>
      <c r="CV40" s="65"/>
      <c r="CW40" s="2">
        <v>110</v>
      </c>
      <c r="CX40" s="82">
        <v>60</v>
      </c>
      <c r="DC40"/>
      <c r="DG40" s="64"/>
      <c r="DI40" s="89">
        <v>43672</v>
      </c>
      <c r="DJ40" s="89"/>
      <c r="DN40" s="34"/>
      <c r="DO40" s="34"/>
      <c r="DP40" s="34"/>
      <c r="DQ40" s="34"/>
      <c r="DR40" s="34"/>
      <c r="DS40" s="34" t="s">
        <v>2127</v>
      </c>
      <c r="DT40" s="34"/>
      <c r="DU40" s="47">
        <v>44726</v>
      </c>
      <c r="DY40" s="1">
        <v>2</v>
      </c>
      <c r="DZ40" t="s">
        <v>7941</v>
      </c>
      <c r="EA40" s="4">
        <v>0.87</v>
      </c>
      <c r="EB40" s="4">
        <v>106</v>
      </c>
      <c r="EC40" s="4">
        <v>231</v>
      </c>
      <c r="EE40" s="4">
        <v>42</v>
      </c>
      <c r="EF40" s="4">
        <v>127</v>
      </c>
      <c r="EG40" s="4">
        <v>2.5</v>
      </c>
      <c r="EJ40"/>
      <c r="EL40" s="34"/>
      <c r="EN40" s="34"/>
    </row>
    <row r="41" spans="1:144" hidden="1" x14ac:dyDescent="0.25">
      <c r="A41" s="85">
        <v>2022</v>
      </c>
      <c r="B41" s="87">
        <v>44830</v>
      </c>
      <c r="C41" t="s">
        <v>121</v>
      </c>
      <c r="D41" t="s">
        <v>122</v>
      </c>
      <c r="E41" s="36" t="s">
        <v>7938</v>
      </c>
      <c r="F41" s="34">
        <f t="shared" si="4"/>
        <v>40</v>
      </c>
      <c r="G41" s="34" t="s">
        <v>4985</v>
      </c>
      <c r="H41">
        <v>18</v>
      </c>
      <c r="I41" s="34" t="s">
        <v>6141</v>
      </c>
      <c r="J41" s="34" t="s">
        <v>4988</v>
      </c>
      <c r="K41" s="34" t="str">
        <f>VLOOKUP(J41,[2]CodMpios!$B$347:$E$362,4,FALSE)</f>
        <v>18001 - Florencia</v>
      </c>
      <c r="L41" s="34" t="str">
        <f>VLOOKUP($J41,[2]Coord_Mpios_X_Y!$B$2:$K$1123,9,FALSE)</f>
        <v>1,749138703818</v>
      </c>
      <c r="M41" s="34" t="str">
        <f>VLOOKUP($J41,[2]Coord_Mpios_X_Y!$B$2:$K$1123,10,FALSE)</f>
        <v>-75,558239064333</v>
      </c>
      <c r="N41" s="34" t="s">
        <v>139</v>
      </c>
      <c r="O41" s="34" t="s">
        <v>126</v>
      </c>
      <c r="Q41" s="34" t="s">
        <v>127</v>
      </c>
      <c r="R41" s="34">
        <v>63333874</v>
      </c>
      <c r="S41" s="34" t="str">
        <f t="shared" si="0"/>
        <v>CC63333874</v>
      </c>
      <c r="T41" s="34" t="s">
        <v>385</v>
      </c>
      <c r="V41" s="34" t="s">
        <v>5010</v>
      </c>
      <c r="W41" s="34" t="s">
        <v>2170</v>
      </c>
      <c r="X41" s="87">
        <v>21921</v>
      </c>
      <c r="Y41">
        <v>63</v>
      </c>
      <c r="Z41" s="36">
        <f>VLOOKUP($Y41,[2]Edades!$A$3:$H$153,4,FALSE)</f>
        <v>6</v>
      </c>
      <c r="AA41" s="34" t="str">
        <f>VLOOKUP($Y41,[2]Edades!$A$3:$H$153,6,FALSE)</f>
        <v>6 - Persona mayor</v>
      </c>
      <c r="AB41" s="34">
        <f>VLOOKUP($Y41,[2]Edades!$A$3:$H$153,7,FALSE)</f>
        <v>13</v>
      </c>
      <c r="AC41" s="34" t="str">
        <f>VLOOKUP($Y41,[2]Edades!$A$3:$H$153,8,FALSE)</f>
        <v>60-64</v>
      </c>
      <c r="AD41" s="34" t="s">
        <v>129</v>
      </c>
      <c r="AE41" s="1">
        <v>2</v>
      </c>
      <c r="AF41" s="34" t="s">
        <v>2137</v>
      </c>
      <c r="AG41" s="34" t="s">
        <v>2127</v>
      </c>
      <c r="AH41" s="34" t="s">
        <v>2127</v>
      </c>
      <c r="AK41" s="34" t="s">
        <v>139</v>
      </c>
      <c r="AM41" s="34" t="s">
        <v>2127</v>
      </c>
      <c r="AN41" s="36" t="s">
        <v>2127</v>
      </c>
      <c r="AO41" s="36" t="s">
        <v>2127</v>
      </c>
      <c r="AP41" s="34" t="s">
        <v>2127</v>
      </c>
      <c r="AQ41" s="36" t="s">
        <v>2127</v>
      </c>
      <c r="AR41" s="34" t="s">
        <v>2098</v>
      </c>
      <c r="AS41" s="91" t="s">
        <v>6187</v>
      </c>
      <c r="AT41" s="34">
        <v>3228462065</v>
      </c>
      <c r="AU41" s="34" t="s">
        <v>2127</v>
      </c>
      <c r="AX41" s="90"/>
      <c r="BA41" s="91"/>
      <c r="BB41" s="91"/>
      <c r="BC41" s="91"/>
      <c r="BF41" s="34" t="s">
        <v>4983</v>
      </c>
      <c r="BG41" s="92" t="s">
        <v>2098</v>
      </c>
      <c r="BM41" s="36" t="s">
        <v>131</v>
      </c>
      <c r="BN41" s="34" t="s">
        <v>132</v>
      </c>
      <c r="BO41" s="36">
        <v>0</v>
      </c>
      <c r="BQ41" s="94"/>
      <c r="BS41" t="s">
        <v>131</v>
      </c>
      <c r="BU41" s="95"/>
      <c r="BV41" s="95"/>
      <c r="BW41" s="61"/>
      <c r="BX41" s="60"/>
      <c r="BY41" s="59" t="str">
        <f t="shared" ca="1" si="1"/>
        <v/>
      </c>
      <c r="CD41" s="68"/>
      <c r="CE41" s="68"/>
      <c r="CF41" s="67"/>
      <c r="CG41">
        <v>74</v>
      </c>
      <c r="CH41" s="2">
        <v>160</v>
      </c>
      <c r="CI41" s="4">
        <f t="shared" si="2"/>
        <v>28.906249999999993</v>
      </c>
      <c r="CJ41" s="5" t="str">
        <f t="shared" si="3"/>
        <v>SOBREPESO</v>
      </c>
      <c r="CK41" s="36">
        <v>0</v>
      </c>
      <c r="CL41" s="66"/>
      <c r="CM41" s="89">
        <v>41289</v>
      </c>
      <c r="CN41" s="97">
        <v>41289</v>
      </c>
      <c r="CP41"/>
      <c r="CQ41" s="65"/>
      <c r="CR41" s="65"/>
      <c r="CS41" s="98"/>
      <c r="CT41"/>
      <c r="CU41"/>
      <c r="CV41" s="65"/>
      <c r="CW41" s="2"/>
      <c r="CX41" s="82"/>
      <c r="DC41"/>
      <c r="DG41" s="64"/>
      <c r="DI41" s="89"/>
      <c r="DJ41" s="89"/>
      <c r="DN41" s="34"/>
      <c r="DO41" s="34"/>
      <c r="DP41" s="34"/>
      <c r="DQ41" s="34"/>
      <c r="DR41" s="34"/>
      <c r="DS41" s="34" t="s">
        <v>2127</v>
      </c>
      <c r="DT41" s="34"/>
      <c r="DU41" s="47">
        <v>44386</v>
      </c>
      <c r="DY41" s="1">
        <v>2</v>
      </c>
      <c r="DZ41" t="s">
        <v>7940</v>
      </c>
      <c r="EA41" s="4">
        <v>1.23</v>
      </c>
      <c r="EB41" s="4"/>
      <c r="EG41" s="4">
        <v>2.2999999999999998</v>
      </c>
      <c r="EJ41"/>
      <c r="EL41" s="34"/>
      <c r="EN41" s="34"/>
    </row>
    <row r="42" spans="1:144" x14ac:dyDescent="0.25">
      <c r="A42" s="85">
        <v>2022</v>
      </c>
      <c r="B42" s="87">
        <v>44830</v>
      </c>
      <c r="C42" t="s">
        <v>121</v>
      </c>
      <c r="D42" t="s">
        <v>122</v>
      </c>
      <c r="E42" s="34" t="s">
        <v>7938</v>
      </c>
      <c r="F42" s="34">
        <f t="shared" si="4"/>
        <v>41</v>
      </c>
      <c r="G42" s="34" t="s">
        <v>4985</v>
      </c>
      <c r="H42">
        <v>18</v>
      </c>
      <c r="I42" s="34" t="s">
        <v>6141</v>
      </c>
      <c r="J42" s="34" t="s">
        <v>5052</v>
      </c>
      <c r="K42" s="34" t="str">
        <f>VLOOKUP(J42,[2]CodMpios!$B$347:$E$362,4,FALSE)</f>
        <v>18256 - El Paujil</v>
      </c>
      <c r="L42" s="34" t="str">
        <f>VLOOKUP($J42,[2]Coord_Mpios_X_Y!$B$2:$K$1123,9,FALSE)</f>
        <v>1,617746356165</v>
      </c>
      <c r="M42" s="34" t="str">
        <f>VLOOKUP($J42,[2]Coord_Mpios_X_Y!$B$2:$K$1123,10,FALSE)</f>
        <v>-75,234043334186</v>
      </c>
      <c r="N42" s="34" t="s">
        <v>125</v>
      </c>
      <c r="O42" s="34" t="s">
        <v>126</v>
      </c>
      <c r="Q42" s="34" t="s">
        <v>127</v>
      </c>
      <c r="R42" s="34">
        <v>96328038</v>
      </c>
      <c r="S42" s="34" t="str">
        <f t="shared" si="0"/>
        <v>CC96328038</v>
      </c>
      <c r="T42" s="34" t="s">
        <v>840</v>
      </c>
      <c r="V42" s="34" t="s">
        <v>298</v>
      </c>
      <c r="W42" s="34" t="s">
        <v>160</v>
      </c>
      <c r="X42" s="87">
        <v>21356</v>
      </c>
      <c r="Y42">
        <v>64</v>
      </c>
      <c r="Z42" s="36">
        <f>VLOOKUP($Y42,[2]Edades!$A$3:$H$153,4,FALSE)</f>
        <v>6</v>
      </c>
      <c r="AA42" s="34" t="str">
        <f>VLOOKUP($Y42,[2]Edades!$A$3:$H$153,6,FALSE)</f>
        <v>6 - Persona mayor</v>
      </c>
      <c r="AB42" s="34">
        <f>VLOOKUP($Y42,[2]Edades!$A$3:$H$153,7,FALSE)</f>
        <v>13</v>
      </c>
      <c r="AC42" s="34" t="str">
        <f>VLOOKUP($Y42,[2]Edades!$A$3:$H$153,8,FALSE)</f>
        <v>60-64</v>
      </c>
      <c r="AD42" s="34" t="s">
        <v>146</v>
      </c>
      <c r="AE42">
        <v>1</v>
      </c>
      <c r="AF42" s="34" t="s">
        <v>2137</v>
      </c>
      <c r="AG42" s="34" t="s">
        <v>2127</v>
      </c>
      <c r="AH42" s="34" t="s">
        <v>2127</v>
      </c>
      <c r="AK42" s="34" t="s">
        <v>125</v>
      </c>
      <c r="AM42" s="34" t="s">
        <v>2127</v>
      </c>
      <c r="AN42" s="36" t="s">
        <v>2127</v>
      </c>
      <c r="AO42" s="36" t="s">
        <v>2127</v>
      </c>
      <c r="AP42" s="34" t="s">
        <v>2127</v>
      </c>
      <c r="AQ42" s="36" t="s">
        <v>2127</v>
      </c>
      <c r="AR42" s="34" t="s">
        <v>5078</v>
      </c>
      <c r="AS42" s="91" t="s">
        <v>6188</v>
      </c>
      <c r="AT42" s="34">
        <v>4314356</v>
      </c>
      <c r="AU42" s="34" t="s">
        <v>2127</v>
      </c>
      <c r="AX42" s="90"/>
      <c r="BA42" s="91"/>
      <c r="BB42" s="91"/>
      <c r="BC42" s="91"/>
      <c r="BF42" s="34" t="s">
        <v>4983</v>
      </c>
      <c r="BG42" s="92" t="s">
        <v>2098</v>
      </c>
      <c r="BM42" s="36" t="s">
        <v>131</v>
      </c>
      <c r="BN42" s="34" t="s">
        <v>132</v>
      </c>
      <c r="BO42" s="36">
        <v>0</v>
      </c>
      <c r="BQ42" s="94"/>
      <c r="BS42" s="36" t="s">
        <v>2127</v>
      </c>
      <c r="BU42" s="95"/>
      <c r="BV42" s="95"/>
      <c r="BW42" s="61"/>
      <c r="BX42" s="60"/>
      <c r="BY42" s="59" t="str">
        <f t="shared" ca="1" si="1"/>
        <v/>
      </c>
      <c r="CD42" s="68"/>
      <c r="CE42" s="68"/>
      <c r="CF42" s="67"/>
      <c r="CG42">
        <v>105</v>
      </c>
      <c r="CH42" s="2">
        <v>165</v>
      </c>
      <c r="CI42" s="4">
        <f t="shared" si="2"/>
        <v>38.567493112947666</v>
      </c>
      <c r="CJ42" s="5" t="str">
        <f t="shared" si="3"/>
        <v>OBESIDAD</v>
      </c>
      <c r="CK42" s="36">
        <v>0</v>
      </c>
      <c r="CL42" s="66"/>
      <c r="CM42" s="89">
        <v>41318</v>
      </c>
      <c r="CN42" s="97">
        <v>41318</v>
      </c>
      <c r="CP42"/>
      <c r="CQ42" s="65"/>
      <c r="CR42" s="65"/>
      <c r="CS42" s="98"/>
      <c r="CT42"/>
      <c r="CU42"/>
      <c r="CV42" s="97"/>
      <c r="CW42" s="2">
        <v>120</v>
      </c>
      <c r="CX42" s="82">
        <v>80</v>
      </c>
      <c r="DG42" s="64"/>
      <c r="DI42" s="89"/>
      <c r="DJ42" s="89"/>
      <c r="DN42" s="34"/>
      <c r="DO42" s="34"/>
      <c r="DP42" s="34"/>
      <c r="DQ42" s="34"/>
      <c r="DR42" s="34"/>
      <c r="DS42" s="34" t="s">
        <v>2127</v>
      </c>
      <c r="DT42" s="34"/>
      <c r="DU42" s="47">
        <v>44650</v>
      </c>
      <c r="DZ42" t="s">
        <v>7941</v>
      </c>
      <c r="EA42" s="4">
        <v>1.19</v>
      </c>
      <c r="EB42" s="4">
        <v>131</v>
      </c>
      <c r="EC42" s="4">
        <v>138</v>
      </c>
      <c r="EE42" s="4">
        <v>34.5</v>
      </c>
      <c r="EF42" s="4">
        <v>139</v>
      </c>
      <c r="EG42" s="4">
        <v>123</v>
      </c>
      <c r="EH42" s="4">
        <v>6.6</v>
      </c>
      <c r="EJ42"/>
      <c r="EL42" s="34"/>
      <c r="EN42" s="34"/>
    </row>
    <row r="43" spans="1:144" x14ac:dyDescent="0.25">
      <c r="A43" s="85">
        <v>2022</v>
      </c>
      <c r="B43" s="87">
        <v>44830</v>
      </c>
      <c r="C43" t="s">
        <v>121</v>
      </c>
      <c r="D43" t="s">
        <v>122</v>
      </c>
      <c r="E43" s="34" t="s">
        <v>7938</v>
      </c>
      <c r="F43" s="34">
        <f t="shared" si="4"/>
        <v>42</v>
      </c>
      <c r="G43" s="34" t="s">
        <v>4985</v>
      </c>
      <c r="H43">
        <v>18</v>
      </c>
      <c r="I43" s="34" t="s">
        <v>6141</v>
      </c>
      <c r="J43" s="34" t="s">
        <v>4988</v>
      </c>
      <c r="K43" s="34" t="str">
        <f>VLOOKUP(J43,[2]CodMpios!$B$347:$E$362,4,FALSE)</f>
        <v>18001 - Florencia</v>
      </c>
      <c r="L43" s="34" t="str">
        <f>VLOOKUP($J43,[2]Coord_Mpios_X_Y!$B$2:$K$1123,9,FALSE)</f>
        <v>1,749138703818</v>
      </c>
      <c r="M43" s="34" t="str">
        <f>VLOOKUP($J43,[2]Coord_Mpios_X_Y!$B$2:$K$1123,10,FALSE)</f>
        <v>-75,558239064333</v>
      </c>
      <c r="N43" s="34" t="s">
        <v>139</v>
      </c>
      <c r="O43" s="34" t="s">
        <v>126</v>
      </c>
      <c r="Q43" s="34" t="s">
        <v>127</v>
      </c>
      <c r="R43" s="34">
        <v>40758373</v>
      </c>
      <c r="S43" s="34" t="str">
        <f t="shared" si="0"/>
        <v>CC40758373</v>
      </c>
      <c r="T43" s="34" t="s">
        <v>385</v>
      </c>
      <c r="V43" s="34" t="s">
        <v>5102</v>
      </c>
      <c r="W43" s="34" t="s">
        <v>649</v>
      </c>
      <c r="X43" s="87">
        <v>20766</v>
      </c>
      <c r="Y43">
        <v>66</v>
      </c>
      <c r="Z43" s="36">
        <f>VLOOKUP($Y43,[2]Edades!$A$3:$H$153,4,FALSE)</f>
        <v>6</v>
      </c>
      <c r="AA43" s="34" t="str">
        <f>VLOOKUP($Y43,[2]Edades!$A$3:$H$153,6,FALSE)</f>
        <v>6 - Persona mayor</v>
      </c>
      <c r="AB43" s="34">
        <f>VLOOKUP($Y43,[2]Edades!$A$3:$H$153,7,FALSE)</f>
        <v>14</v>
      </c>
      <c r="AC43" s="34" t="str">
        <f>VLOOKUP($Y43,[2]Edades!$A$3:$H$153,8,FALSE)</f>
        <v>65-69</v>
      </c>
      <c r="AD43" s="34" t="s">
        <v>129</v>
      </c>
      <c r="AE43" s="1">
        <v>2</v>
      </c>
      <c r="AF43" s="34" t="s">
        <v>2137</v>
      </c>
      <c r="AG43" s="34" t="s">
        <v>2127</v>
      </c>
      <c r="AH43" s="34" t="s">
        <v>2127</v>
      </c>
      <c r="AK43" s="34" t="s">
        <v>139</v>
      </c>
      <c r="AM43" s="34" t="s">
        <v>2127</v>
      </c>
      <c r="AN43" s="36" t="s">
        <v>2127</v>
      </c>
      <c r="AO43" s="36" t="s">
        <v>2127</v>
      </c>
      <c r="AP43" s="34" t="s">
        <v>2127</v>
      </c>
      <c r="AQ43" s="36" t="s">
        <v>2127</v>
      </c>
      <c r="AR43" s="34" t="s">
        <v>2098</v>
      </c>
      <c r="AS43" s="91" t="s">
        <v>6189</v>
      </c>
      <c r="AT43" s="34">
        <v>3228648538</v>
      </c>
      <c r="AU43" s="34" t="s">
        <v>2127</v>
      </c>
      <c r="AX43" s="90"/>
      <c r="BA43" s="91"/>
      <c r="BB43" s="91"/>
      <c r="BC43" s="91"/>
      <c r="BF43" s="34" t="s">
        <v>4983</v>
      </c>
      <c r="BG43" s="92" t="s">
        <v>2098</v>
      </c>
      <c r="BM43" s="36" t="s">
        <v>131</v>
      </c>
      <c r="BN43" s="34" t="s">
        <v>132</v>
      </c>
      <c r="BO43" s="36">
        <v>0</v>
      </c>
      <c r="BQ43" s="94"/>
      <c r="BS43" s="36" t="s">
        <v>2127</v>
      </c>
      <c r="BU43" s="95"/>
      <c r="BV43" s="95"/>
      <c r="BW43" s="61"/>
      <c r="BX43" s="60"/>
      <c r="BY43" s="59" t="str">
        <f t="shared" ca="1" si="1"/>
        <v/>
      </c>
      <c r="CD43" s="68"/>
      <c r="CE43" s="68"/>
      <c r="CF43" s="67"/>
      <c r="CG43">
        <v>81</v>
      </c>
      <c r="CH43" s="2">
        <v>156</v>
      </c>
      <c r="CI43" s="4">
        <f t="shared" si="2"/>
        <v>33.284023668639051</v>
      </c>
      <c r="CJ43" s="5" t="str">
        <f t="shared" si="3"/>
        <v>OBESIDAD</v>
      </c>
      <c r="CK43" s="36">
        <v>0</v>
      </c>
      <c r="CL43" s="66"/>
      <c r="CM43" s="89">
        <v>43265</v>
      </c>
      <c r="CN43" s="97">
        <v>43290</v>
      </c>
      <c r="CP43"/>
      <c r="CQ43" s="65"/>
      <c r="CR43" s="65"/>
      <c r="CS43" s="98"/>
      <c r="CT43"/>
      <c r="CU43"/>
      <c r="CV43" s="97"/>
      <c r="CW43" s="2">
        <v>120</v>
      </c>
      <c r="CX43" s="82">
        <v>80</v>
      </c>
      <c r="DG43" s="64"/>
      <c r="DI43" s="89"/>
      <c r="DJ43" s="89"/>
      <c r="DN43" s="34"/>
      <c r="DO43" s="34"/>
      <c r="DP43" s="34"/>
      <c r="DQ43" s="34"/>
      <c r="DR43" s="34"/>
      <c r="DS43" s="34" t="s">
        <v>2127</v>
      </c>
      <c r="DT43" s="34"/>
      <c r="DU43" s="47">
        <v>44823</v>
      </c>
      <c r="DY43" s="1">
        <v>3</v>
      </c>
      <c r="DZ43" t="s">
        <v>7939</v>
      </c>
      <c r="EA43" s="4">
        <v>1.06</v>
      </c>
      <c r="EB43" s="4">
        <v>105</v>
      </c>
      <c r="EC43" s="4">
        <v>288</v>
      </c>
      <c r="ED43" s="4">
        <v>189</v>
      </c>
      <c r="EE43" s="4">
        <v>57.9</v>
      </c>
      <c r="EF43" s="4">
        <v>207</v>
      </c>
      <c r="EG43" s="4">
        <v>1.8</v>
      </c>
      <c r="EJ43"/>
      <c r="EL43" s="34"/>
      <c r="EN43" s="34"/>
    </row>
    <row r="44" spans="1:144" hidden="1" x14ac:dyDescent="0.25">
      <c r="A44" s="85">
        <v>2022</v>
      </c>
      <c r="B44" s="87">
        <v>44830</v>
      </c>
      <c r="C44" t="s">
        <v>121</v>
      </c>
      <c r="D44" t="s">
        <v>122</v>
      </c>
      <c r="E44" s="36" t="s">
        <v>7938</v>
      </c>
      <c r="F44" s="34">
        <f t="shared" si="4"/>
        <v>43</v>
      </c>
      <c r="G44" s="34" t="s">
        <v>4985</v>
      </c>
      <c r="H44">
        <v>18</v>
      </c>
      <c r="I44" s="34" t="s">
        <v>6141</v>
      </c>
      <c r="J44" s="34" t="s">
        <v>4988</v>
      </c>
      <c r="K44" s="34" t="str">
        <f>VLOOKUP(J44,[2]CodMpios!$B$347:$E$362,4,FALSE)</f>
        <v>18001 - Florencia</v>
      </c>
      <c r="L44" s="34" t="str">
        <f>VLOOKUP($J44,[2]Coord_Mpios_X_Y!$B$2:$K$1123,9,FALSE)</f>
        <v>1,749138703818</v>
      </c>
      <c r="M44" s="34" t="str">
        <f>VLOOKUP($J44,[2]Coord_Mpios_X_Y!$B$2:$K$1123,10,FALSE)</f>
        <v>-75,558239064333</v>
      </c>
      <c r="N44" s="34" t="s">
        <v>125</v>
      </c>
      <c r="O44" s="34" t="s">
        <v>126</v>
      </c>
      <c r="Q44" s="34" t="s">
        <v>127</v>
      </c>
      <c r="R44" s="34">
        <v>17635043</v>
      </c>
      <c r="S44" s="34" t="str">
        <f t="shared" si="0"/>
        <v>CC17635043</v>
      </c>
      <c r="T44" s="34" t="s">
        <v>490</v>
      </c>
      <c r="U44" s="34" t="s">
        <v>6121</v>
      </c>
      <c r="V44" s="34" t="s">
        <v>787</v>
      </c>
      <c r="W44" s="34" t="s">
        <v>241</v>
      </c>
      <c r="X44" s="87">
        <v>23123</v>
      </c>
      <c r="Y44">
        <v>59</v>
      </c>
      <c r="Z44" s="36">
        <f>VLOOKUP($Y44,[2]Edades!$A$3:$H$153,4,FALSE)</f>
        <v>5</v>
      </c>
      <c r="AA44" s="34" t="str">
        <f>VLOOKUP($Y44,[2]Edades!$A$3:$H$153,6,FALSE)</f>
        <v>5 - Adultez</v>
      </c>
      <c r="AB44" s="34">
        <f>VLOOKUP($Y44,[2]Edades!$A$3:$H$153,7,FALSE)</f>
        <v>12</v>
      </c>
      <c r="AC44" s="34" t="str">
        <f>VLOOKUP($Y44,[2]Edades!$A$3:$H$153,8,FALSE)</f>
        <v>55-59</v>
      </c>
      <c r="AD44" s="34" t="s">
        <v>146</v>
      </c>
      <c r="AE44">
        <v>1</v>
      </c>
      <c r="AF44" s="34" t="s">
        <v>130</v>
      </c>
      <c r="AG44" s="34" t="s">
        <v>2127</v>
      </c>
      <c r="AH44" s="34" t="s">
        <v>2127</v>
      </c>
      <c r="AK44" s="34" t="s">
        <v>125</v>
      </c>
      <c r="AM44" s="34" t="s">
        <v>2127</v>
      </c>
      <c r="AN44" s="36" t="s">
        <v>2127</v>
      </c>
      <c r="AO44" s="36" t="s">
        <v>2127</v>
      </c>
      <c r="AP44" s="34" t="s">
        <v>2127</v>
      </c>
      <c r="AQ44" s="36" t="s">
        <v>2127</v>
      </c>
      <c r="AR44" s="34" t="s">
        <v>2098</v>
      </c>
      <c r="AS44" s="91" t="s">
        <v>6190</v>
      </c>
      <c r="AT44" s="34">
        <v>4358170</v>
      </c>
      <c r="AU44" s="34" t="s">
        <v>2127</v>
      </c>
      <c r="AX44" s="90"/>
      <c r="BA44" s="91"/>
      <c r="BB44" s="91"/>
      <c r="BC44" s="91"/>
      <c r="BF44" s="34" t="s">
        <v>4983</v>
      </c>
      <c r="BG44" s="92" t="s">
        <v>2098</v>
      </c>
      <c r="BM44" s="36" t="s">
        <v>131</v>
      </c>
      <c r="BN44" s="34" t="s">
        <v>132</v>
      </c>
      <c r="BO44" s="36">
        <v>0</v>
      </c>
      <c r="BQ44" s="94"/>
      <c r="BS44" t="s">
        <v>131</v>
      </c>
      <c r="BU44" s="95"/>
      <c r="BV44" s="95"/>
      <c r="BW44" s="61"/>
      <c r="BX44" s="60"/>
      <c r="BY44" s="59" t="str">
        <f t="shared" ca="1" si="1"/>
        <v/>
      </c>
      <c r="CD44" s="68"/>
      <c r="CE44" s="68"/>
      <c r="CF44" s="67"/>
      <c r="CG44">
        <v>81</v>
      </c>
      <c r="CH44" s="2">
        <v>172</v>
      </c>
      <c r="CI44" s="4">
        <f t="shared" si="2"/>
        <v>27.379664683612766</v>
      </c>
      <c r="CJ44" s="5" t="str">
        <f t="shared" si="3"/>
        <v>SOBREPESO</v>
      </c>
      <c r="CK44" s="36">
        <v>0</v>
      </c>
      <c r="CL44" s="66"/>
      <c r="CM44" s="89">
        <v>41439</v>
      </c>
      <c r="CN44" s="97">
        <v>41439</v>
      </c>
      <c r="CP44"/>
      <c r="CQ44" s="65"/>
      <c r="CR44" s="65"/>
      <c r="CS44" s="98"/>
      <c r="CT44"/>
      <c r="CU44"/>
      <c r="CV44" s="65"/>
      <c r="CW44" s="2">
        <v>120</v>
      </c>
      <c r="CX44" s="82">
        <v>70</v>
      </c>
      <c r="DC44"/>
      <c r="DG44" s="64"/>
      <c r="DI44" s="89"/>
      <c r="DJ44" s="89"/>
      <c r="DN44" s="34"/>
      <c r="DO44" s="34"/>
      <c r="DP44" s="34"/>
      <c r="DQ44" s="34"/>
      <c r="DR44" s="34"/>
      <c r="DS44" s="34" t="s">
        <v>2127</v>
      </c>
      <c r="DT44" s="34"/>
      <c r="DU44" s="47">
        <v>44763</v>
      </c>
      <c r="DY44" s="1">
        <v>2</v>
      </c>
      <c r="DZ44" t="s">
        <v>7940</v>
      </c>
      <c r="EA44" s="4">
        <v>1.18</v>
      </c>
      <c r="EB44" s="4">
        <v>85</v>
      </c>
      <c r="EC44" s="4">
        <v>207</v>
      </c>
      <c r="ED44" s="4">
        <v>124</v>
      </c>
      <c r="EE44" s="4">
        <v>48.8</v>
      </c>
      <c r="EF44" s="4">
        <v>167</v>
      </c>
      <c r="EG44" s="4">
        <v>1.8</v>
      </c>
      <c r="EH44" s="4">
        <v>7.2</v>
      </c>
      <c r="EJ44"/>
      <c r="EL44" s="34"/>
      <c r="EN44" s="34"/>
    </row>
    <row r="45" spans="1:144" hidden="1" x14ac:dyDescent="0.25">
      <c r="A45" s="85">
        <v>2022</v>
      </c>
      <c r="B45" s="87">
        <v>44830</v>
      </c>
      <c r="C45" t="s">
        <v>121</v>
      </c>
      <c r="D45" t="s">
        <v>122</v>
      </c>
      <c r="E45" s="36" t="s">
        <v>7938</v>
      </c>
      <c r="F45" s="34">
        <f t="shared" si="4"/>
        <v>44</v>
      </c>
      <c r="G45" s="34" t="s">
        <v>4985</v>
      </c>
      <c r="H45">
        <v>18</v>
      </c>
      <c r="I45" s="34" t="s">
        <v>6141</v>
      </c>
      <c r="J45" s="34" t="s">
        <v>4988</v>
      </c>
      <c r="K45" s="34" t="str">
        <f>VLOOKUP(J45,[2]CodMpios!$B$347:$E$362,4,FALSE)</f>
        <v>18001 - Florencia</v>
      </c>
      <c r="L45" s="34" t="str">
        <f>VLOOKUP($J45,[2]Coord_Mpios_X_Y!$B$2:$K$1123,9,FALSE)</f>
        <v>1,749138703818</v>
      </c>
      <c r="M45" s="34" t="str">
        <f>VLOOKUP($J45,[2]Coord_Mpios_X_Y!$B$2:$K$1123,10,FALSE)</f>
        <v>-75,558239064333</v>
      </c>
      <c r="N45" s="34" t="s">
        <v>6142</v>
      </c>
      <c r="O45" s="34" t="s">
        <v>126</v>
      </c>
      <c r="Q45" s="34" t="s">
        <v>127</v>
      </c>
      <c r="R45" s="34">
        <v>17629393</v>
      </c>
      <c r="S45" s="34" t="str">
        <f t="shared" si="0"/>
        <v>CC17629393</v>
      </c>
      <c r="T45" s="34" t="s">
        <v>188</v>
      </c>
      <c r="U45" s="34" t="s">
        <v>197</v>
      </c>
      <c r="V45" s="34" t="s">
        <v>5472</v>
      </c>
      <c r="W45" s="34" t="s">
        <v>6073</v>
      </c>
      <c r="X45" s="87">
        <v>20898</v>
      </c>
      <c r="Y45">
        <v>66</v>
      </c>
      <c r="Z45" s="36">
        <f>VLOOKUP($Y45,[2]Edades!$A$3:$H$153,4,FALSE)</f>
        <v>6</v>
      </c>
      <c r="AA45" s="34" t="str">
        <f>VLOOKUP($Y45,[2]Edades!$A$3:$H$153,6,FALSE)</f>
        <v>6 - Persona mayor</v>
      </c>
      <c r="AB45" s="34">
        <f>VLOOKUP($Y45,[2]Edades!$A$3:$H$153,7,FALSE)</f>
        <v>14</v>
      </c>
      <c r="AC45" s="34" t="str">
        <f>VLOOKUP($Y45,[2]Edades!$A$3:$H$153,8,FALSE)</f>
        <v>65-69</v>
      </c>
      <c r="AD45" s="34" t="s">
        <v>146</v>
      </c>
      <c r="AE45">
        <v>1</v>
      </c>
      <c r="AF45" s="34" t="s">
        <v>2137</v>
      </c>
      <c r="AG45" s="34" t="s">
        <v>2127</v>
      </c>
      <c r="AH45" s="34" t="s">
        <v>2127</v>
      </c>
      <c r="AK45" s="34" t="s">
        <v>6142</v>
      </c>
      <c r="AM45" s="34" t="s">
        <v>2127</v>
      </c>
      <c r="AN45" s="36" t="s">
        <v>2127</v>
      </c>
      <c r="AO45" s="36" t="s">
        <v>2127</v>
      </c>
      <c r="AP45" s="34" t="s">
        <v>2127</v>
      </c>
      <c r="AQ45" s="36" t="s">
        <v>2127</v>
      </c>
      <c r="AR45" s="34" t="s">
        <v>2098</v>
      </c>
      <c r="AS45" s="91" t="s">
        <v>6191</v>
      </c>
      <c r="AT45" s="34">
        <v>3003821822</v>
      </c>
      <c r="AU45" s="34" t="s">
        <v>2127</v>
      </c>
      <c r="AX45" s="90"/>
      <c r="BA45" s="91"/>
      <c r="BB45" s="91"/>
      <c r="BC45" s="91"/>
      <c r="BF45" s="34" t="s">
        <v>4983</v>
      </c>
      <c r="BG45" s="92" t="s">
        <v>2098</v>
      </c>
      <c r="BM45" s="36" t="s">
        <v>131</v>
      </c>
      <c r="BN45" s="34" t="s">
        <v>132</v>
      </c>
      <c r="BO45" s="36">
        <v>0</v>
      </c>
      <c r="BQ45" s="94"/>
      <c r="BS45" t="s">
        <v>132</v>
      </c>
      <c r="BU45" s="95"/>
      <c r="BV45" s="95"/>
      <c r="BW45" s="61"/>
      <c r="BX45" s="60"/>
      <c r="BY45" s="59" t="str">
        <f t="shared" ca="1" si="1"/>
        <v/>
      </c>
      <c r="CD45" s="68"/>
      <c r="CE45" s="68"/>
      <c r="CF45" s="67"/>
      <c r="CG45">
        <v>79</v>
      </c>
      <c r="CH45" s="2">
        <v>169</v>
      </c>
      <c r="CI45" s="4">
        <f t="shared" si="2"/>
        <v>27.660095935016283</v>
      </c>
      <c r="CJ45" s="5" t="str">
        <f t="shared" si="3"/>
        <v>SOBREPESO</v>
      </c>
      <c r="CK45" s="36">
        <v>0</v>
      </c>
      <c r="CL45" s="66"/>
      <c r="CM45" s="89">
        <v>41296</v>
      </c>
      <c r="CN45" s="97">
        <v>41296</v>
      </c>
      <c r="CP45"/>
      <c r="CQ45" s="65"/>
      <c r="CR45" s="65"/>
      <c r="CS45" s="98"/>
      <c r="CT45"/>
      <c r="CU45"/>
      <c r="CV45" s="65"/>
      <c r="CW45" s="2">
        <v>125</v>
      </c>
      <c r="CX45" s="82">
        <v>78</v>
      </c>
      <c r="DC45"/>
      <c r="DG45" s="64"/>
      <c r="DI45" s="89">
        <v>42765</v>
      </c>
      <c r="DJ45" s="89"/>
      <c r="DN45" s="34"/>
      <c r="DO45" s="34"/>
      <c r="DP45" s="34"/>
      <c r="DQ45" s="34"/>
      <c r="DR45" s="34"/>
      <c r="DS45" s="34" t="s">
        <v>2127</v>
      </c>
      <c r="DT45" s="34"/>
      <c r="DU45" s="47">
        <v>43564</v>
      </c>
      <c r="DY45" s="1">
        <v>3</v>
      </c>
      <c r="DZ45" t="s">
        <v>7941</v>
      </c>
      <c r="EB45" s="4"/>
      <c r="EJ45"/>
      <c r="EL45" s="34"/>
      <c r="EN45" s="34"/>
    </row>
    <row r="46" spans="1:144" hidden="1" x14ac:dyDescent="0.25">
      <c r="A46" s="85">
        <v>2022</v>
      </c>
      <c r="B46" s="87">
        <v>44830</v>
      </c>
      <c r="C46" t="s">
        <v>121</v>
      </c>
      <c r="D46" t="s">
        <v>122</v>
      </c>
      <c r="E46" s="36" t="s">
        <v>7938</v>
      </c>
      <c r="F46" s="34">
        <f t="shared" si="4"/>
        <v>45</v>
      </c>
      <c r="G46" s="34" t="s">
        <v>4985</v>
      </c>
      <c r="H46">
        <v>18</v>
      </c>
      <c r="I46" s="34" t="s">
        <v>6141</v>
      </c>
      <c r="J46" s="34" t="s">
        <v>4988</v>
      </c>
      <c r="K46" s="34" t="str">
        <f>VLOOKUP(J46,[2]CodMpios!$B$347:$E$362,4,FALSE)</f>
        <v>18001 - Florencia</v>
      </c>
      <c r="L46" s="34" t="str">
        <f>VLOOKUP($J46,[2]Coord_Mpios_X_Y!$B$2:$K$1123,9,FALSE)</f>
        <v>1,749138703818</v>
      </c>
      <c r="M46" s="34" t="str">
        <f>VLOOKUP($J46,[2]Coord_Mpios_X_Y!$B$2:$K$1123,10,FALSE)</f>
        <v>-75,558239064333</v>
      </c>
      <c r="N46" s="34" t="s">
        <v>125</v>
      </c>
      <c r="O46" s="34" t="s">
        <v>126</v>
      </c>
      <c r="Q46" s="34" t="s">
        <v>127</v>
      </c>
      <c r="R46" s="34">
        <v>29575283</v>
      </c>
      <c r="S46" s="34" t="str">
        <f t="shared" si="0"/>
        <v>CC29575283</v>
      </c>
      <c r="T46" s="34" t="s">
        <v>309</v>
      </c>
      <c r="U46" s="34" t="s">
        <v>582</v>
      </c>
      <c r="V46" s="34" t="s">
        <v>6120</v>
      </c>
      <c r="W46" s="34" t="s">
        <v>5756</v>
      </c>
      <c r="X46" s="87">
        <v>17836</v>
      </c>
      <c r="Y46">
        <v>74</v>
      </c>
      <c r="Z46" s="36">
        <f>VLOOKUP($Y46,[2]Edades!$A$3:$H$153,4,FALSE)</f>
        <v>6</v>
      </c>
      <c r="AA46" s="34" t="str">
        <f>VLOOKUP($Y46,[2]Edades!$A$3:$H$153,6,FALSE)</f>
        <v>6 - Persona mayor</v>
      </c>
      <c r="AB46" s="34">
        <f>VLOOKUP($Y46,[2]Edades!$A$3:$H$153,7,FALSE)</f>
        <v>15</v>
      </c>
      <c r="AC46" s="34" t="str">
        <f>VLOOKUP($Y46,[2]Edades!$A$3:$H$153,8,FALSE)</f>
        <v>70-74</v>
      </c>
      <c r="AD46" s="34" t="s">
        <v>129</v>
      </c>
      <c r="AE46" s="1">
        <v>2</v>
      </c>
      <c r="AF46" s="34" t="s">
        <v>2137</v>
      </c>
      <c r="AG46" s="34" t="s">
        <v>2127</v>
      </c>
      <c r="AH46" s="34" t="s">
        <v>2127</v>
      </c>
      <c r="AK46" s="34" t="s">
        <v>125</v>
      </c>
      <c r="AM46" s="34" t="s">
        <v>2127</v>
      </c>
      <c r="AN46" s="36" t="s">
        <v>2127</v>
      </c>
      <c r="AO46" s="36" t="s">
        <v>2127</v>
      </c>
      <c r="AP46" s="34" t="s">
        <v>2127</v>
      </c>
      <c r="AQ46" s="36" t="s">
        <v>2127</v>
      </c>
      <c r="AR46" s="34" t="s">
        <v>2098</v>
      </c>
      <c r="AS46" s="91" t="s">
        <v>6192</v>
      </c>
      <c r="AT46" s="34">
        <v>3204491883</v>
      </c>
      <c r="AU46" s="34" t="s">
        <v>2127</v>
      </c>
      <c r="AX46" s="90"/>
      <c r="BA46" s="91"/>
      <c r="BB46" s="91"/>
      <c r="BC46" s="91"/>
      <c r="BF46" s="34" t="s">
        <v>4983</v>
      </c>
      <c r="BG46" s="92" t="s">
        <v>2098</v>
      </c>
      <c r="BM46" s="36" t="s">
        <v>131</v>
      </c>
      <c r="BN46" s="34" t="s">
        <v>132</v>
      </c>
      <c r="BO46" s="36">
        <v>0</v>
      </c>
      <c r="BQ46" s="94"/>
      <c r="BS46" t="s">
        <v>131</v>
      </c>
      <c r="BU46" s="95"/>
      <c r="BV46" s="95"/>
      <c r="BW46" s="61"/>
      <c r="BX46" s="60"/>
      <c r="BY46" s="59" t="str">
        <f t="shared" ca="1" si="1"/>
        <v/>
      </c>
      <c r="CD46" s="68"/>
      <c r="CE46" s="68"/>
      <c r="CF46" s="67"/>
      <c r="CG46">
        <v>80</v>
      </c>
      <c r="CH46" s="2">
        <v>165</v>
      </c>
      <c r="CI46" s="4">
        <f t="shared" si="2"/>
        <v>29.384756657483933</v>
      </c>
      <c r="CJ46" s="5" t="str">
        <f t="shared" si="3"/>
        <v>SOBREPESO</v>
      </c>
      <c r="CK46" s="36">
        <v>0</v>
      </c>
      <c r="CL46" s="66"/>
      <c r="CM46" s="89">
        <v>41318</v>
      </c>
      <c r="CN46" s="97">
        <v>41318</v>
      </c>
      <c r="CP46"/>
      <c r="CQ46" s="65"/>
      <c r="CR46" s="65"/>
      <c r="CS46" s="98"/>
      <c r="CT46"/>
      <c r="CU46"/>
      <c r="CV46" s="65"/>
      <c r="CW46" s="2">
        <v>120</v>
      </c>
      <c r="CX46" s="82">
        <v>70</v>
      </c>
      <c r="DC46"/>
      <c r="DG46" s="64"/>
      <c r="DI46" s="89"/>
      <c r="DJ46" s="89"/>
      <c r="DN46" s="34"/>
      <c r="DO46" s="34"/>
      <c r="DP46" s="34"/>
      <c r="DQ46" s="34"/>
      <c r="DR46" s="34"/>
      <c r="DS46" s="34" t="s">
        <v>2127</v>
      </c>
      <c r="DT46" s="34"/>
      <c r="DU46" s="47">
        <v>44686</v>
      </c>
      <c r="DY46" s="1">
        <v>2</v>
      </c>
      <c r="DZ46" t="s">
        <v>7940</v>
      </c>
      <c r="EA46" s="4">
        <v>1.1599999999999999</v>
      </c>
      <c r="EB46" s="4">
        <v>150</v>
      </c>
      <c r="EC46" s="4">
        <v>177</v>
      </c>
      <c r="ED46" s="4">
        <v>84.8</v>
      </c>
      <c r="EE46" s="4">
        <v>55.7</v>
      </c>
      <c r="EF46" s="4">
        <v>125</v>
      </c>
      <c r="EG46" s="4">
        <v>2.2999999999999998</v>
      </c>
      <c r="EH46" s="4">
        <v>9</v>
      </c>
      <c r="EJ46"/>
      <c r="EL46" s="34"/>
      <c r="EN46" s="34"/>
    </row>
    <row r="47" spans="1:144" hidden="1" x14ac:dyDescent="0.25">
      <c r="A47" s="85">
        <v>2022</v>
      </c>
      <c r="B47" s="87">
        <v>44830</v>
      </c>
      <c r="C47" t="s">
        <v>121</v>
      </c>
      <c r="D47" t="s">
        <v>122</v>
      </c>
      <c r="E47" s="36" t="s">
        <v>7938</v>
      </c>
      <c r="F47" s="34">
        <f t="shared" si="4"/>
        <v>46</v>
      </c>
      <c r="G47" s="34" t="s">
        <v>4985</v>
      </c>
      <c r="H47">
        <v>18</v>
      </c>
      <c r="I47" s="34" t="s">
        <v>6141</v>
      </c>
      <c r="J47" s="34" t="s">
        <v>5007</v>
      </c>
      <c r="K47" s="34" t="str">
        <f>VLOOKUP(J47,[2]CodMpios!$B$347:$E$362,4,FALSE)</f>
        <v>18410 - La Montañita</v>
      </c>
      <c r="L47" s="34" t="str">
        <f>VLOOKUP($J47,[2]Coord_Mpios_X_Y!$B$2:$K$1123,9,FALSE)</f>
        <v>1,302860442333</v>
      </c>
      <c r="M47" s="34" t="str">
        <f>VLOOKUP($J47,[2]Coord_Mpios_X_Y!$B$2:$K$1123,10,FALSE)</f>
        <v>-75,235727318747</v>
      </c>
      <c r="N47" s="34" t="s">
        <v>6142</v>
      </c>
      <c r="O47" s="34" t="s">
        <v>126</v>
      </c>
      <c r="Q47" s="34" t="s">
        <v>127</v>
      </c>
      <c r="R47" s="34">
        <v>17629462</v>
      </c>
      <c r="S47" s="34" t="str">
        <f t="shared" si="0"/>
        <v>CC17629462</v>
      </c>
      <c r="T47" s="34" t="s">
        <v>1679</v>
      </c>
      <c r="V47" s="34" t="s">
        <v>5543</v>
      </c>
      <c r="W47" s="34" t="s">
        <v>2492</v>
      </c>
      <c r="X47" s="87">
        <v>20540</v>
      </c>
      <c r="Y47">
        <v>67</v>
      </c>
      <c r="Z47" s="36">
        <f>VLOOKUP($Y47,[2]Edades!$A$3:$H$153,4,FALSE)</f>
        <v>6</v>
      </c>
      <c r="AA47" s="34" t="str">
        <f>VLOOKUP($Y47,[2]Edades!$A$3:$H$153,6,FALSE)</f>
        <v>6 - Persona mayor</v>
      </c>
      <c r="AB47" s="34">
        <f>VLOOKUP($Y47,[2]Edades!$A$3:$H$153,7,FALSE)</f>
        <v>14</v>
      </c>
      <c r="AC47" s="34" t="str">
        <f>VLOOKUP($Y47,[2]Edades!$A$3:$H$153,8,FALSE)</f>
        <v>65-69</v>
      </c>
      <c r="AD47" s="34" t="s">
        <v>146</v>
      </c>
      <c r="AE47">
        <v>1</v>
      </c>
      <c r="AF47" s="34" t="s">
        <v>2137</v>
      </c>
      <c r="AG47" s="34" t="s">
        <v>2127</v>
      </c>
      <c r="AH47" s="34" t="s">
        <v>2127</v>
      </c>
      <c r="AK47" s="34" t="s">
        <v>6142</v>
      </c>
      <c r="AM47" s="34" t="s">
        <v>2127</v>
      </c>
      <c r="AN47" s="36" t="s">
        <v>2127</v>
      </c>
      <c r="AO47" s="36" t="s">
        <v>2127</v>
      </c>
      <c r="AP47" s="34" t="s">
        <v>2127</v>
      </c>
      <c r="AQ47" s="36" t="s">
        <v>2127</v>
      </c>
      <c r="AR47" s="34" t="s">
        <v>5919</v>
      </c>
      <c r="AS47" s="91" t="s">
        <v>6193</v>
      </c>
      <c r="AT47" s="34">
        <v>3134661420</v>
      </c>
      <c r="AU47" s="34" t="s">
        <v>2127</v>
      </c>
      <c r="AX47" s="90"/>
      <c r="BA47" s="91"/>
      <c r="BB47" s="91"/>
      <c r="BC47" s="91"/>
      <c r="BF47" s="34" t="s">
        <v>4983</v>
      </c>
      <c r="BG47" s="92" t="s">
        <v>2098</v>
      </c>
      <c r="BM47" s="36" t="s">
        <v>131</v>
      </c>
      <c r="BN47" s="34" t="s">
        <v>132</v>
      </c>
      <c r="BO47" s="36">
        <v>0</v>
      </c>
      <c r="BQ47" s="94"/>
      <c r="BS47" t="s">
        <v>131</v>
      </c>
      <c r="BU47" s="95"/>
      <c r="BV47" s="95"/>
      <c r="BW47" s="61"/>
      <c r="BX47" s="60"/>
      <c r="BY47" s="59" t="str">
        <f t="shared" ca="1" si="1"/>
        <v/>
      </c>
      <c r="CD47" s="68"/>
      <c r="CE47" s="68"/>
      <c r="CF47" s="67"/>
      <c r="CG47">
        <v>89.9</v>
      </c>
      <c r="CH47" s="2">
        <v>169</v>
      </c>
      <c r="CI47" s="4">
        <f t="shared" si="2"/>
        <v>31.476488918455242</v>
      </c>
      <c r="CJ47" s="5" t="str">
        <f t="shared" si="3"/>
        <v>OBESIDAD</v>
      </c>
      <c r="CK47" s="36">
        <v>0</v>
      </c>
      <c r="CL47" s="66"/>
      <c r="CM47" s="89">
        <v>41341</v>
      </c>
      <c r="CN47" s="97">
        <v>41341</v>
      </c>
      <c r="CP47"/>
      <c r="CQ47" s="65"/>
      <c r="CR47" s="65"/>
      <c r="CS47" s="98"/>
      <c r="CT47"/>
      <c r="CU47"/>
      <c r="CV47" s="65"/>
      <c r="CW47" s="2">
        <v>90</v>
      </c>
      <c r="CX47" s="82">
        <v>60</v>
      </c>
      <c r="DC47"/>
      <c r="DG47" s="64"/>
      <c r="DI47" s="89"/>
      <c r="DJ47" s="89"/>
      <c r="DN47" s="34"/>
      <c r="DO47" s="34"/>
      <c r="DP47" s="34"/>
      <c r="DQ47" s="34"/>
      <c r="DR47" s="34"/>
      <c r="DS47" s="34" t="s">
        <v>2127</v>
      </c>
      <c r="DT47" s="34"/>
      <c r="DU47" s="47">
        <v>44687</v>
      </c>
      <c r="DY47" s="1">
        <v>2</v>
      </c>
      <c r="DZ47" t="s">
        <v>7940</v>
      </c>
      <c r="EA47" s="4">
        <v>0.87</v>
      </c>
      <c r="EB47" s="4">
        <v>90</v>
      </c>
      <c r="EC47" s="4">
        <v>134</v>
      </c>
      <c r="EE47" s="4">
        <v>45.2</v>
      </c>
      <c r="EF47" s="4">
        <v>81</v>
      </c>
      <c r="EG47" s="4">
        <v>1.3</v>
      </c>
      <c r="EJ47"/>
      <c r="EL47" s="34"/>
      <c r="EN47" s="34"/>
    </row>
    <row r="48" spans="1:144" hidden="1" x14ac:dyDescent="0.25">
      <c r="A48" s="85">
        <v>2022</v>
      </c>
      <c r="B48" s="87">
        <v>44830</v>
      </c>
      <c r="C48" t="s">
        <v>121</v>
      </c>
      <c r="D48" t="s">
        <v>122</v>
      </c>
      <c r="E48" s="36" t="s">
        <v>7938</v>
      </c>
      <c r="F48" s="34">
        <f t="shared" si="4"/>
        <v>47</v>
      </c>
      <c r="G48" s="34" t="s">
        <v>4985</v>
      </c>
      <c r="H48">
        <v>18</v>
      </c>
      <c r="I48" s="34" t="s">
        <v>6141</v>
      </c>
      <c r="J48" s="34" t="s">
        <v>4988</v>
      </c>
      <c r="K48" s="34" t="str">
        <f>VLOOKUP(J48,[2]CodMpios!$B$347:$E$362,4,FALSE)</f>
        <v>18001 - Florencia</v>
      </c>
      <c r="L48" s="34" t="str">
        <f>VLOOKUP($J48,[2]Coord_Mpios_X_Y!$B$2:$K$1123,9,FALSE)</f>
        <v>1,749138703818</v>
      </c>
      <c r="M48" s="34" t="str">
        <f>VLOOKUP($J48,[2]Coord_Mpios_X_Y!$B$2:$K$1123,10,FALSE)</f>
        <v>-75,558239064333</v>
      </c>
      <c r="N48" s="34" t="s">
        <v>6142</v>
      </c>
      <c r="O48" s="34" t="s">
        <v>126</v>
      </c>
      <c r="Q48" s="34" t="s">
        <v>127</v>
      </c>
      <c r="R48" s="34">
        <v>24574266</v>
      </c>
      <c r="S48" s="34" t="str">
        <f t="shared" si="0"/>
        <v>CC24574266</v>
      </c>
      <c r="T48" s="34" t="s">
        <v>229</v>
      </c>
      <c r="V48" s="34" t="s">
        <v>339</v>
      </c>
      <c r="W48" s="34" t="s">
        <v>138</v>
      </c>
      <c r="X48" s="87">
        <v>19762</v>
      </c>
      <c r="Y48">
        <v>69</v>
      </c>
      <c r="Z48" s="36">
        <f>VLOOKUP($Y48,[2]Edades!$A$3:$H$153,4,FALSE)</f>
        <v>6</v>
      </c>
      <c r="AA48" s="34" t="str">
        <f>VLOOKUP($Y48,[2]Edades!$A$3:$H$153,6,FALSE)</f>
        <v>6 - Persona mayor</v>
      </c>
      <c r="AB48" s="34">
        <f>VLOOKUP($Y48,[2]Edades!$A$3:$H$153,7,FALSE)</f>
        <v>14</v>
      </c>
      <c r="AC48" s="34" t="str">
        <f>VLOOKUP($Y48,[2]Edades!$A$3:$H$153,8,FALSE)</f>
        <v>65-69</v>
      </c>
      <c r="AD48" s="34" t="s">
        <v>129</v>
      </c>
      <c r="AE48" s="1">
        <v>2</v>
      </c>
      <c r="AF48" s="34" t="s">
        <v>2137</v>
      </c>
      <c r="AG48" s="34" t="s">
        <v>2127</v>
      </c>
      <c r="AH48" s="34" t="s">
        <v>2127</v>
      </c>
      <c r="AK48" s="34" t="s">
        <v>6142</v>
      </c>
      <c r="AM48" s="34" t="s">
        <v>2127</v>
      </c>
      <c r="AN48" s="36" t="s">
        <v>2127</v>
      </c>
      <c r="AO48" s="36" t="s">
        <v>2127</v>
      </c>
      <c r="AP48" s="34" t="s">
        <v>2127</v>
      </c>
      <c r="AQ48" s="36" t="s">
        <v>2127</v>
      </c>
      <c r="AR48" s="34" t="s">
        <v>2098</v>
      </c>
      <c r="AS48" s="91" t="s">
        <v>6194</v>
      </c>
      <c r="AT48" s="34">
        <v>3112310211</v>
      </c>
      <c r="AU48" s="34" t="s">
        <v>2127</v>
      </c>
      <c r="AX48" s="90"/>
      <c r="BA48" s="91"/>
      <c r="BB48" s="91"/>
      <c r="BC48" s="91"/>
      <c r="BF48" s="34" t="s">
        <v>4983</v>
      </c>
      <c r="BG48" s="92" t="s">
        <v>2098</v>
      </c>
      <c r="BM48" s="36" t="s">
        <v>131</v>
      </c>
      <c r="BN48" s="34" t="s">
        <v>132</v>
      </c>
      <c r="BO48" s="36">
        <v>0</v>
      </c>
      <c r="BQ48" s="94"/>
      <c r="BS48" t="s">
        <v>132</v>
      </c>
      <c r="BU48" s="95"/>
      <c r="BV48" s="95"/>
      <c r="BW48" s="61"/>
      <c r="BX48" s="60"/>
      <c r="BY48" s="59" t="str">
        <f t="shared" ca="1" si="1"/>
        <v/>
      </c>
      <c r="CD48" s="68"/>
      <c r="CE48" s="68"/>
      <c r="CF48" s="67"/>
      <c r="CG48">
        <v>56</v>
      </c>
      <c r="CH48" s="2">
        <v>161</v>
      </c>
      <c r="CI48" s="4">
        <f t="shared" si="2"/>
        <v>21.60410477990818</v>
      </c>
      <c r="CJ48" s="5" t="str">
        <f t="shared" si="3"/>
        <v>NORMAL</v>
      </c>
      <c r="CK48" s="36">
        <v>0</v>
      </c>
      <c r="CL48" s="66"/>
      <c r="CM48" s="89">
        <v>41423</v>
      </c>
      <c r="CN48" s="97">
        <v>41423</v>
      </c>
      <c r="CP48"/>
      <c r="CQ48" s="65"/>
      <c r="CR48" s="65"/>
      <c r="CS48" s="98"/>
      <c r="CT48"/>
      <c r="CU48"/>
      <c r="CV48" s="65"/>
      <c r="CW48" s="2">
        <v>120</v>
      </c>
      <c r="CX48" s="82">
        <v>70</v>
      </c>
      <c r="DC48"/>
      <c r="DG48" s="64"/>
      <c r="DI48" s="89"/>
      <c r="DJ48" s="89"/>
      <c r="DL48" s="89">
        <v>44623</v>
      </c>
      <c r="DN48" s="34"/>
      <c r="DO48" s="34"/>
      <c r="DP48" s="34"/>
      <c r="DQ48" s="34"/>
      <c r="DR48" s="34"/>
      <c r="DS48" s="34" t="s">
        <v>2127</v>
      </c>
      <c r="DT48" s="34"/>
      <c r="DU48" s="47">
        <v>44259</v>
      </c>
      <c r="DY48" s="1">
        <v>2</v>
      </c>
      <c r="DZ48" t="s">
        <v>7940</v>
      </c>
      <c r="EB48" s="4">
        <v>91</v>
      </c>
      <c r="EH48" s="4">
        <v>6.3</v>
      </c>
      <c r="EJ48"/>
      <c r="EL48" s="34"/>
      <c r="EN48" s="34"/>
    </row>
    <row r="49" spans="1:144" hidden="1" x14ac:dyDescent="0.25">
      <c r="A49" s="85">
        <v>2022</v>
      </c>
      <c r="B49" s="87">
        <v>44830</v>
      </c>
      <c r="C49" t="s">
        <v>121</v>
      </c>
      <c r="D49" t="s">
        <v>122</v>
      </c>
      <c r="E49" s="36" t="s">
        <v>7938</v>
      </c>
      <c r="F49" s="34">
        <f t="shared" si="4"/>
        <v>48</v>
      </c>
      <c r="G49" s="34" t="s">
        <v>4985</v>
      </c>
      <c r="H49">
        <v>18</v>
      </c>
      <c r="I49" s="34" t="s">
        <v>6141</v>
      </c>
      <c r="J49" s="34" t="s">
        <v>4988</v>
      </c>
      <c r="K49" s="34" t="str">
        <f>VLOOKUP(J49,[2]CodMpios!$B$347:$E$362,4,FALSE)</f>
        <v>18001 - Florencia</v>
      </c>
      <c r="L49" s="34" t="str">
        <f>VLOOKUP($J49,[2]Coord_Mpios_X_Y!$B$2:$K$1123,9,FALSE)</f>
        <v>1,749138703818</v>
      </c>
      <c r="M49" s="34" t="str">
        <f>VLOOKUP($J49,[2]Coord_Mpios_X_Y!$B$2:$K$1123,10,FALSE)</f>
        <v>-75,558239064333</v>
      </c>
      <c r="N49" s="34" t="s">
        <v>139</v>
      </c>
      <c r="O49" s="34" t="s">
        <v>126</v>
      </c>
      <c r="Q49" s="34" t="s">
        <v>127</v>
      </c>
      <c r="R49" s="34">
        <v>26620220</v>
      </c>
      <c r="S49" s="34" t="str">
        <f t="shared" si="0"/>
        <v>CC26620220</v>
      </c>
      <c r="T49" s="34" t="s">
        <v>309</v>
      </c>
      <c r="U49" s="34" t="s">
        <v>343</v>
      </c>
      <c r="V49" s="34" t="s">
        <v>2129</v>
      </c>
      <c r="W49" s="34" t="s">
        <v>241</v>
      </c>
      <c r="X49" s="87">
        <v>21922</v>
      </c>
      <c r="Y49">
        <v>63</v>
      </c>
      <c r="Z49" s="36">
        <f>VLOOKUP($Y49,[2]Edades!$A$3:$H$153,4,FALSE)</f>
        <v>6</v>
      </c>
      <c r="AA49" s="34" t="str">
        <f>VLOOKUP($Y49,[2]Edades!$A$3:$H$153,6,FALSE)</f>
        <v>6 - Persona mayor</v>
      </c>
      <c r="AB49" s="34">
        <f>VLOOKUP($Y49,[2]Edades!$A$3:$H$153,7,FALSE)</f>
        <v>13</v>
      </c>
      <c r="AC49" s="34" t="str">
        <f>VLOOKUP($Y49,[2]Edades!$A$3:$H$153,8,FALSE)</f>
        <v>60-64</v>
      </c>
      <c r="AD49" s="34" t="s">
        <v>129</v>
      </c>
      <c r="AE49" s="1">
        <v>2</v>
      </c>
      <c r="AF49" s="34" t="s">
        <v>2137</v>
      </c>
      <c r="AG49" s="34" t="s">
        <v>2127</v>
      </c>
      <c r="AH49" s="34" t="s">
        <v>2127</v>
      </c>
      <c r="AK49" s="34" t="s">
        <v>139</v>
      </c>
      <c r="AM49" s="34" t="s">
        <v>2127</v>
      </c>
      <c r="AN49" s="36" t="s">
        <v>2127</v>
      </c>
      <c r="AO49" s="36" t="s">
        <v>2127</v>
      </c>
      <c r="AP49" s="34" t="s">
        <v>2127</v>
      </c>
      <c r="AQ49" s="36" t="s">
        <v>2127</v>
      </c>
      <c r="AR49" s="34" t="s">
        <v>2098</v>
      </c>
      <c r="AS49" s="91" t="s">
        <v>6195</v>
      </c>
      <c r="AT49" s="34">
        <v>4340671</v>
      </c>
      <c r="AU49" s="34" t="s">
        <v>2127</v>
      </c>
      <c r="AX49" s="90"/>
      <c r="BA49" s="91"/>
      <c r="BB49" s="91"/>
      <c r="BC49" s="91"/>
      <c r="BF49" s="34" t="s">
        <v>4983</v>
      </c>
      <c r="BG49" s="92" t="s">
        <v>2098</v>
      </c>
      <c r="BM49" s="36" t="s">
        <v>131</v>
      </c>
      <c r="BN49" s="34" t="s">
        <v>132</v>
      </c>
      <c r="BO49" s="36">
        <v>0</v>
      </c>
      <c r="BQ49" s="94"/>
      <c r="BS49" t="s">
        <v>132</v>
      </c>
      <c r="BU49" s="95"/>
      <c r="BV49" s="95"/>
      <c r="BW49" s="61"/>
      <c r="BX49" s="60"/>
      <c r="BY49" s="59" t="str">
        <f t="shared" ca="1" si="1"/>
        <v/>
      </c>
      <c r="CD49" s="68"/>
      <c r="CE49" s="68"/>
      <c r="CF49" s="67"/>
      <c r="CG49">
        <v>75</v>
      </c>
      <c r="CH49" s="2">
        <v>152</v>
      </c>
      <c r="CI49" s="4">
        <f t="shared" si="2"/>
        <v>32.461911357340718</v>
      </c>
      <c r="CJ49" s="5" t="str">
        <f t="shared" si="3"/>
        <v>OBESIDAD</v>
      </c>
      <c r="CK49" s="36">
        <v>0</v>
      </c>
      <c r="CL49" s="66"/>
      <c r="CM49" s="89">
        <v>41347</v>
      </c>
      <c r="CN49" s="97">
        <v>41347</v>
      </c>
      <c r="CP49"/>
      <c r="CQ49" s="65"/>
      <c r="CR49" s="65"/>
      <c r="CS49" s="98"/>
      <c r="CT49"/>
      <c r="CU49"/>
      <c r="CV49" s="65"/>
      <c r="CW49" s="2">
        <v>130</v>
      </c>
      <c r="CX49" s="82">
        <v>80</v>
      </c>
      <c r="DC49"/>
      <c r="DG49" s="64"/>
      <c r="DI49" s="89">
        <v>43034</v>
      </c>
      <c r="DJ49" s="89"/>
      <c r="DK49" s="89">
        <v>44859</v>
      </c>
      <c r="DN49" s="34"/>
      <c r="DO49" s="34"/>
      <c r="DP49" s="34"/>
      <c r="DQ49" s="34"/>
      <c r="DR49" s="34"/>
      <c r="DS49" s="34" t="s">
        <v>2127</v>
      </c>
      <c r="DT49" s="34"/>
      <c r="DU49" s="47">
        <v>44610</v>
      </c>
      <c r="DY49" s="1">
        <v>2</v>
      </c>
      <c r="DZ49" t="s">
        <v>7940</v>
      </c>
      <c r="EA49" s="4">
        <v>0.95</v>
      </c>
      <c r="EB49" s="4">
        <v>89</v>
      </c>
      <c r="EC49" s="4">
        <v>107</v>
      </c>
      <c r="ED49" s="4">
        <v>47</v>
      </c>
      <c r="EE49" s="4">
        <v>39</v>
      </c>
      <c r="EF49" s="4">
        <v>103</v>
      </c>
      <c r="EG49" s="4">
        <v>1.8</v>
      </c>
      <c r="EH49" s="4">
        <v>6.4</v>
      </c>
      <c r="EJ49"/>
      <c r="EL49" s="34"/>
      <c r="EN49" s="34"/>
    </row>
    <row r="50" spans="1:144" hidden="1" x14ac:dyDescent="0.25">
      <c r="A50" s="85">
        <v>2022</v>
      </c>
      <c r="B50" s="87">
        <v>44830</v>
      </c>
      <c r="C50" t="s">
        <v>121</v>
      </c>
      <c r="D50" t="s">
        <v>122</v>
      </c>
      <c r="E50" s="36" t="s">
        <v>7938</v>
      </c>
      <c r="F50" s="34">
        <f t="shared" si="4"/>
        <v>49</v>
      </c>
      <c r="G50" s="34" t="s">
        <v>4985</v>
      </c>
      <c r="H50">
        <v>18</v>
      </c>
      <c r="I50" s="34" t="s">
        <v>6141</v>
      </c>
      <c r="J50" s="34" t="s">
        <v>4988</v>
      </c>
      <c r="K50" s="34" t="str">
        <f>VLOOKUP(J50,[2]CodMpios!$B$347:$E$362,4,FALSE)</f>
        <v>18001 - Florencia</v>
      </c>
      <c r="L50" s="34" t="str">
        <f>VLOOKUP($J50,[2]Coord_Mpios_X_Y!$B$2:$K$1123,9,FALSE)</f>
        <v>1,749138703818</v>
      </c>
      <c r="M50" s="34" t="str">
        <f>VLOOKUP($J50,[2]Coord_Mpios_X_Y!$B$2:$K$1123,10,FALSE)</f>
        <v>-75,558239064333</v>
      </c>
      <c r="N50" s="34" t="s">
        <v>125</v>
      </c>
      <c r="O50" s="34" t="s">
        <v>126</v>
      </c>
      <c r="Q50" s="34" t="s">
        <v>127</v>
      </c>
      <c r="R50" s="34">
        <v>40755889</v>
      </c>
      <c r="S50" s="34" t="str">
        <f t="shared" si="0"/>
        <v>CC40755889</v>
      </c>
      <c r="T50" s="34" t="s">
        <v>2383</v>
      </c>
      <c r="U50" s="34" t="s">
        <v>515</v>
      </c>
      <c r="V50" s="34" t="s">
        <v>829</v>
      </c>
      <c r="W50" s="34" t="s">
        <v>6119</v>
      </c>
      <c r="X50" s="87">
        <v>20326</v>
      </c>
      <c r="Y50">
        <v>67</v>
      </c>
      <c r="Z50" s="36">
        <f>VLOOKUP($Y50,[2]Edades!$A$3:$H$153,4,FALSE)</f>
        <v>6</v>
      </c>
      <c r="AA50" s="34" t="str">
        <f>VLOOKUP($Y50,[2]Edades!$A$3:$H$153,6,FALSE)</f>
        <v>6 - Persona mayor</v>
      </c>
      <c r="AB50" s="34">
        <f>VLOOKUP($Y50,[2]Edades!$A$3:$H$153,7,FALSE)</f>
        <v>14</v>
      </c>
      <c r="AC50" s="34" t="str">
        <f>VLOOKUP($Y50,[2]Edades!$A$3:$H$153,8,FALSE)</f>
        <v>65-69</v>
      </c>
      <c r="AD50" s="34" t="s">
        <v>129</v>
      </c>
      <c r="AE50" s="1">
        <v>2</v>
      </c>
      <c r="AF50" s="34" t="s">
        <v>2137</v>
      </c>
      <c r="AG50" s="34" t="s">
        <v>2127</v>
      </c>
      <c r="AH50" s="34" t="s">
        <v>2127</v>
      </c>
      <c r="AK50" s="34" t="s">
        <v>125</v>
      </c>
      <c r="AM50" s="34" t="s">
        <v>2127</v>
      </c>
      <c r="AN50" s="36" t="s">
        <v>2127</v>
      </c>
      <c r="AO50" s="36" t="s">
        <v>2127</v>
      </c>
      <c r="AP50" s="34" t="s">
        <v>2127</v>
      </c>
      <c r="AQ50" s="36" t="s">
        <v>2127</v>
      </c>
      <c r="AR50" s="34" t="s">
        <v>2098</v>
      </c>
      <c r="AS50" s="91" t="s">
        <v>6196</v>
      </c>
      <c r="AT50" s="34">
        <v>3134681978</v>
      </c>
      <c r="AU50" s="34" t="s">
        <v>2127</v>
      </c>
      <c r="AX50" s="90"/>
      <c r="BA50" s="91"/>
      <c r="BB50" s="91"/>
      <c r="BC50" s="91"/>
      <c r="BF50" s="34" t="s">
        <v>4983</v>
      </c>
      <c r="BG50" s="92" t="s">
        <v>2098</v>
      </c>
      <c r="BM50" s="36" t="s">
        <v>131</v>
      </c>
      <c r="BN50" s="34" t="s">
        <v>132</v>
      </c>
      <c r="BO50" s="36">
        <v>0</v>
      </c>
      <c r="BQ50" s="94"/>
      <c r="BS50" t="s">
        <v>132</v>
      </c>
      <c r="BU50" s="95"/>
      <c r="BV50" s="95"/>
      <c r="BW50" s="61"/>
      <c r="BX50" s="60"/>
      <c r="BY50" s="59" t="str">
        <f t="shared" ca="1" si="1"/>
        <v/>
      </c>
      <c r="CD50" s="68"/>
      <c r="CE50" s="68"/>
      <c r="CF50" s="67"/>
      <c r="CG50">
        <v>83</v>
      </c>
      <c r="CH50" s="2">
        <v>171</v>
      </c>
      <c r="CI50" s="4">
        <f t="shared" si="2"/>
        <v>28.384802161348794</v>
      </c>
      <c r="CJ50" s="5" t="str">
        <f t="shared" si="3"/>
        <v>SOBREPESO</v>
      </c>
      <c r="CK50" s="36">
        <v>0</v>
      </c>
      <c r="CL50" s="66"/>
      <c r="CM50" s="89">
        <v>41324</v>
      </c>
      <c r="CN50" s="97">
        <v>41324</v>
      </c>
      <c r="CP50"/>
      <c r="CQ50" s="65"/>
      <c r="CR50" s="65"/>
      <c r="CS50" s="98"/>
      <c r="CT50"/>
      <c r="CU50"/>
      <c r="CV50" s="65"/>
      <c r="CW50" s="2">
        <v>125</v>
      </c>
      <c r="CX50" s="82">
        <v>65</v>
      </c>
      <c r="DC50"/>
      <c r="DG50" s="64"/>
      <c r="DI50" s="89"/>
      <c r="DJ50" s="89"/>
      <c r="DN50" s="34"/>
      <c r="DO50" s="34"/>
      <c r="DP50" s="34"/>
      <c r="DQ50" s="34"/>
      <c r="DR50" s="34"/>
      <c r="DS50" s="34" t="s">
        <v>2127</v>
      </c>
      <c r="DT50" s="34"/>
      <c r="DU50" s="47">
        <v>44728</v>
      </c>
      <c r="DY50" s="1">
        <v>2</v>
      </c>
      <c r="DZ50" t="s">
        <v>7940</v>
      </c>
      <c r="EA50" s="4">
        <v>0.82</v>
      </c>
      <c r="EB50" s="4">
        <v>102</v>
      </c>
      <c r="EC50" s="4">
        <v>221</v>
      </c>
      <c r="EE50" s="4">
        <v>44.4</v>
      </c>
      <c r="EF50" s="4">
        <v>124</v>
      </c>
      <c r="EG50" s="4">
        <v>2.7</v>
      </c>
      <c r="EJ50"/>
      <c r="EL50" s="34"/>
      <c r="EN50" s="34"/>
    </row>
    <row r="51" spans="1:144" hidden="1" x14ac:dyDescent="0.25">
      <c r="A51" s="85">
        <v>2022</v>
      </c>
      <c r="B51" s="87">
        <v>44830</v>
      </c>
      <c r="C51" t="s">
        <v>121</v>
      </c>
      <c r="D51" t="s">
        <v>122</v>
      </c>
      <c r="E51" s="36" t="s">
        <v>7938</v>
      </c>
      <c r="F51" s="34">
        <f t="shared" si="4"/>
        <v>50</v>
      </c>
      <c r="G51" s="34" t="s">
        <v>4985</v>
      </c>
      <c r="H51">
        <v>18</v>
      </c>
      <c r="I51" s="34" t="s">
        <v>6141</v>
      </c>
      <c r="J51" s="34" t="s">
        <v>4988</v>
      </c>
      <c r="K51" s="34" t="str">
        <f>VLOOKUP(J51,[2]CodMpios!$B$347:$E$362,4,FALSE)</f>
        <v>18001 - Florencia</v>
      </c>
      <c r="L51" s="34" t="str">
        <f>VLOOKUP($J51,[2]Coord_Mpios_X_Y!$B$2:$K$1123,9,FALSE)</f>
        <v>1,749138703818</v>
      </c>
      <c r="M51" s="34" t="str">
        <f>VLOOKUP($J51,[2]Coord_Mpios_X_Y!$B$2:$K$1123,10,FALSE)</f>
        <v>-75,558239064333</v>
      </c>
      <c r="N51" s="34" t="s">
        <v>125</v>
      </c>
      <c r="O51" s="34" t="s">
        <v>126</v>
      </c>
      <c r="Q51" s="34" t="s">
        <v>127</v>
      </c>
      <c r="R51" s="34">
        <v>40757322</v>
      </c>
      <c r="S51" s="34" t="str">
        <f t="shared" si="0"/>
        <v>CC40757322</v>
      </c>
      <c r="T51" s="34" t="s">
        <v>244</v>
      </c>
      <c r="V51" s="34" t="s">
        <v>373</v>
      </c>
      <c r="W51" s="34" t="s">
        <v>2492</v>
      </c>
      <c r="X51" s="87">
        <v>20556</v>
      </c>
      <c r="Y51">
        <v>66</v>
      </c>
      <c r="Z51" s="36">
        <f>VLOOKUP($Y51,[2]Edades!$A$3:$H$153,4,FALSE)</f>
        <v>6</v>
      </c>
      <c r="AA51" s="34" t="str">
        <f>VLOOKUP($Y51,[2]Edades!$A$3:$H$153,6,FALSE)</f>
        <v>6 - Persona mayor</v>
      </c>
      <c r="AB51" s="34">
        <f>VLOOKUP($Y51,[2]Edades!$A$3:$H$153,7,FALSE)</f>
        <v>14</v>
      </c>
      <c r="AC51" s="34" t="str">
        <f>VLOOKUP($Y51,[2]Edades!$A$3:$H$153,8,FALSE)</f>
        <v>65-69</v>
      </c>
      <c r="AD51" s="34" t="s">
        <v>129</v>
      </c>
      <c r="AE51" s="1">
        <v>2</v>
      </c>
      <c r="AF51" s="34" t="s">
        <v>2137</v>
      </c>
      <c r="AG51" s="34" t="s">
        <v>2127</v>
      </c>
      <c r="AH51" s="34" t="s">
        <v>2127</v>
      </c>
      <c r="AK51" s="34" t="s">
        <v>125</v>
      </c>
      <c r="AM51" s="34" t="s">
        <v>2127</v>
      </c>
      <c r="AN51" s="36" t="s">
        <v>2127</v>
      </c>
      <c r="AO51" s="36" t="s">
        <v>2127</v>
      </c>
      <c r="AP51" s="34" t="s">
        <v>2127</v>
      </c>
      <c r="AQ51" s="36" t="s">
        <v>2127</v>
      </c>
      <c r="AR51" s="34" t="s">
        <v>2098</v>
      </c>
      <c r="AS51" s="91" t="s">
        <v>6197</v>
      </c>
      <c r="AT51" s="34">
        <v>3203599872</v>
      </c>
      <c r="AU51" s="34" t="s">
        <v>2127</v>
      </c>
      <c r="AX51" s="90"/>
      <c r="BA51" s="91"/>
      <c r="BB51" s="91"/>
      <c r="BC51" s="91"/>
      <c r="BF51" s="34" t="s">
        <v>4983</v>
      </c>
      <c r="BG51" s="92" t="s">
        <v>2098</v>
      </c>
      <c r="BM51" s="36" t="s">
        <v>131</v>
      </c>
      <c r="BN51" s="34" t="s">
        <v>132</v>
      </c>
      <c r="BO51" s="36">
        <v>0</v>
      </c>
      <c r="BQ51" s="94"/>
      <c r="BS51" t="s">
        <v>132</v>
      </c>
      <c r="BU51" s="95"/>
      <c r="BV51" s="95"/>
      <c r="BW51" s="61"/>
      <c r="BX51" s="60"/>
      <c r="BY51" s="59" t="str">
        <f t="shared" ca="1" si="1"/>
        <v/>
      </c>
      <c r="CD51" s="68"/>
      <c r="CE51" s="68"/>
      <c r="CF51" s="67"/>
      <c r="CG51">
        <v>70</v>
      </c>
      <c r="CH51" s="2">
        <v>165</v>
      </c>
      <c r="CI51" s="4">
        <f t="shared" si="2"/>
        <v>25.711662075298442</v>
      </c>
      <c r="CJ51" s="5" t="str">
        <f t="shared" si="3"/>
        <v>SOBREPESO</v>
      </c>
      <c r="CK51" s="36">
        <v>0</v>
      </c>
      <c r="CL51" s="66"/>
      <c r="CM51" s="89">
        <v>41261</v>
      </c>
      <c r="CN51" s="97">
        <v>41261</v>
      </c>
      <c r="CP51"/>
      <c r="CQ51" s="65"/>
      <c r="CR51" s="65"/>
      <c r="CS51" s="98"/>
      <c r="CT51"/>
      <c r="CU51"/>
      <c r="CV51" s="65"/>
      <c r="CW51" s="2"/>
      <c r="CX51" s="82"/>
      <c r="DC51"/>
      <c r="DG51" s="64"/>
      <c r="DI51" s="89">
        <v>42823</v>
      </c>
      <c r="DJ51" s="89"/>
      <c r="DN51" s="34"/>
      <c r="DO51" s="34"/>
      <c r="DP51" s="34"/>
      <c r="DQ51" s="34"/>
      <c r="DR51" s="34"/>
      <c r="DS51" s="34" t="s">
        <v>2127</v>
      </c>
      <c r="DT51" s="34"/>
      <c r="DU51" s="47">
        <v>44490</v>
      </c>
      <c r="DY51" s="1">
        <v>2</v>
      </c>
      <c r="DZ51" t="s">
        <v>7940</v>
      </c>
      <c r="EB51" s="4"/>
      <c r="EJ51"/>
      <c r="EL51" s="34"/>
      <c r="EN51" s="34"/>
    </row>
    <row r="52" spans="1:144" x14ac:dyDescent="0.25">
      <c r="A52" s="85">
        <v>2022</v>
      </c>
      <c r="B52" s="87">
        <v>44830</v>
      </c>
      <c r="C52" t="s">
        <v>121</v>
      </c>
      <c r="D52" t="s">
        <v>122</v>
      </c>
      <c r="E52" s="34" t="s">
        <v>7938</v>
      </c>
      <c r="F52" s="34">
        <f t="shared" si="4"/>
        <v>51</v>
      </c>
      <c r="G52" s="34" t="s">
        <v>4985</v>
      </c>
      <c r="H52">
        <v>18</v>
      </c>
      <c r="I52" s="34" t="s">
        <v>6141</v>
      </c>
      <c r="J52" s="34" t="s">
        <v>4988</v>
      </c>
      <c r="K52" s="34" t="str">
        <f>VLOOKUP(J52,[2]CodMpios!$B$347:$E$362,4,FALSE)</f>
        <v>18001 - Florencia</v>
      </c>
      <c r="L52" s="34" t="str">
        <f>VLOOKUP($J52,[2]Coord_Mpios_X_Y!$B$2:$K$1123,9,FALSE)</f>
        <v>1,749138703818</v>
      </c>
      <c r="M52" s="34" t="str">
        <f>VLOOKUP($J52,[2]Coord_Mpios_X_Y!$B$2:$K$1123,10,FALSE)</f>
        <v>-75,558239064333</v>
      </c>
      <c r="N52" s="34" t="s">
        <v>6142</v>
      </c>
      <c r="O52" s="34" t="s">
        <v>126</v>
      </c>
      <c r="Q52" s="34" t="s">
        <v>127</v>
      </c>
      <c r="R52" s="34">
        <v>26432824</v>
      </c>
      <c r="S52" s="34" t="str">
        <f t="shared" si="0"/>
        <v>CC26432824</v>
      </c>
      <c r="T52" s="34" t="s">
        <v>134</v>
      </c>
      <c r="U52" s="34" t="s">
        <v>164</v>
      </c>
      <c r="V52" s="34" t="s">
        <v>222</v>
      </c>
      <c r="W52" s="34" t="s">
        <v>2440</v>
      </c>
      <c r="X52" s="87">
        <v>14584</v>
      </c>
      <c r="Y52">
        <v>83</v>
      </c>
      <c r="Z52" s="36">
        <f>VLOOKUP($Y52,[2]Edades!$A$3:$H$153,4,FALSE)</f>
        <v>6</v>
      </c>
      <c r="AA52" s="34" t="str">
        <f>VLOOKUP($Y52,[2]Edades!$A$3:$H$153,6,FALSE)</f>
        <v>6 - Persona mayor</v>
      </c>
      <c r="AB52" s="34">
        <f>VLOOKUP($Y52,[2]Edades!$A$3:$H$153,7,FALSE)</f>
        <v>17</v>
      </c>
      <c r="AC52" s="34" t="str">
        <f>VLOOKUP($Y52,[2]Edades!$A$3:$H$153,8,FALSE)</f>
        <v>80 Y MÁS</v>
      </c>
      <c r="AD52" s="34" t="s">
        <v>129</v>
      </c>
      <c r="AE52" s="1">
        <v>2</v>
      </c>
      <c r="AF52" s="34" t="s">
        <v>2137</v>
      </c>
      <c r="AG52" s="34" t="s">
        <v>2127</v>
      </c>
      <c r="AH52" s="34" t="s">
        <v>2127</v>
      </c>
      <c r="AK52" s="34" t="s">
        <v>6142</v>
      </c>
      <c r="AM52" s="34" t="s">
        <v>2127</v>
      </c>
      <c r="AN52" s="36" t="s">
        <v>2127</v>
      </c>
      <c r="AO52" s="36" t="s">
        <v>2127</v>
      </c>
      <c r="AP52" s="34" t="s">
        <v>2127</v>
      </c>
      <c r="AQ52" s="36" t="s">
        <v>2127</v>
      </c>
      <c r="AR52" s="34" t="s">
        <v>2098</v>
      </c>
      <c r="AS52" s="91" t="s">
        <v>6198</v>
      </c>
      <c r="AT52" s="34">
        <v>4352777</v>
      </c>
      <c r="AU52" s="34" t="s">
        <v>2127</v>
      </c>
      <c r="AX52" s="90"/>
      <c r="BA52" s="91"/>
      <c r="BB52" s="91"/>
      <c r="BC52" s="91"/>
      <c r="BF52" s="34" t="s">
        <v>4983</v>
      </c>
      <c r="BG52" s="92" t="s">
        <v>2098</v>
      </c>
      <c r="BM52" s="36" t="s">
        <v>131</v>
      </c>
      <c r="BN52" s="34" t="s">
        <v>132</v>
      </c>
      <c r="BO52" s="36">
        <v>0</v>
      </c>
      <c r="BQ52" s="94"/>
      <c r="BS52" s="36" t="s">
        <v>2127</v>
      </c>
      <c r="BU52" s="95"/>
      <c r="BV52" s="95"/>
      <c r="BW52" s="61"/>
      <c r="BX52" s="60"/>
      <c r="BY52" s="59" t="str">
        <f t="shared" ca="1" si="1"/>
        <v/>
      </c>
      <c r="CD52" s="68"/>
      <c r="CE52" s="68"/>
      <c r="CF52" s="67"/>
      <c r="CG52">
        <v>65</v>
      </c>
      <c r="CH52" s="2">
        <v>155</v>
      </c>
      <c r="CI52" s="4">
        <f t="shared" si="2"/>
        <v>27.055150884495315</v>
      </c>
      <c r="CJ52" s="5" t="str">
        <f t="shared" si="3"/>
        <v>SOBREPESO</v>
      </c>
      <c r="CK52" s="36">
        <v>0</v>
      </c>
      <c r="CL52" s="66"/>
      <c r="CM52" s="89">
        <v>41313</v>
      </c>
      <c r="CN52" s="97">
        <v>41313</v>
      </c>
      <c r="CP52"/>
      <c r="CQ52" s="65"/>
      <c r="CR52" s="65"/>
      <c r="CS52" s="98"/>
      <c r="CT52"/>
      <c r="CU52"/>
      <c r="CV52" s="97"/>
      <c r="CW52" s="2">
        <v>128</v>
      </c>
      <c r="CX52" s="82">
        <v>75</v>
      </c>
      <c r="DG52" s="64"/>
      <c r="DI52" s="89">
        <v>42817</v>
      </c>
      <c r="DJ52" s="89"/>
      <c r="DN52" s="34"/>
      <c r="DO52" s="34"/>
      <c r="DP52" s="34"/>
      <c r="DQ52" s="34"/>
      <c r="DR52" s="34"/>
      <c r="DS52" s="34" t="s">
        <v>2127</v>
      </c>
      <c r="DT52" s="34"/>
      <c r="DU52" s="47">
        <v>44607</v>
      </c>
      <c r="DY52" s="1">
        <v>2</v>
      </c>
      <c r="DZ52" t="s">
        <v>7939</v>
      </c>
      <c r="EA52" s="4">
        <v>0.72</v>
      </c>
      <c r="EB52" s="4">
        <v>136</v>
      </c>
      <c r="EC52" s="4">
        <v>232</v>
      </c>
      <c r="ED52" s="4">
        <v>147.80000000000001</v>
      </c>
      <c r="EE52" s="4">
        <v>64</v>
      </c>
      <c r="EF52" s="4">
        <v>101</v>
      </c>
      <c r="EG52" s="4">
        <v>2.2000000000000002</v>
      </c>
      <c r="EH52" s="4">
        <v>6.5</v>
      </c>
      <c r="EJ52"/>
      <c r="EL52" s="34"/>
      <c r="EN52" s="34"/>
    </row>
    <row r="53" spans="1:144" hidden="1" x14ac:dyDescent="0.25">
      <c r="A53" s="85">
        <v>2022</v>
      </c>
      <c r="B53" s="87">
        <v>44830</v>
      </c>
      <c r="C53" t="s">
        <v>121</v>
      </c>
      <c r="D53" t="s">
        <v>122</v>
      </c>
      <c r="E53" s="36" t="s">
        <v>7938</v>
      </c>
      <c r="F53" s="34">
        <f t="shared" si="4"/>
        <v>52</v>
      </c>
      <c r="G53" s="34" t="s">
        <v>4985</v>
      </c>
      <c r="H53">
        <v>18</v>
      </c>
      <c r="I53" s="34" t="s">
        <v>6141</v>
      </c>
      <c r="J53" s="34" t="s">
        <v>4988</v>
      </c>
      <c r="K53" s="34" t="str">
        <f>VLOOKUP(J53,[2]CodMpios!$B$347:$E$362,4,FALSE)</f>
        <v>18001 - Florencia</v>
      </c>
      <c r="L53" s="34" t="str">
        <f>VLOOKUP($J53,[2]Coord_Mpios_X_Y!$B$2:$K$1123,9,FALSE)</f>
        <v>1,749138703818</v>
      </c>
      <c r="M53" s="34" t="str">
        <f>VLOOKUP($J53,[2]Coord_Mpios_X_Y!$B$2:$K$1123,10,FALSE)</f>
        <v>-75,558239064333</v>
      </c>
      <c r="N53" s="34" t="s">
        <v>6142</v>
      </c>
      <c r="O53" s="34" t="s">
        <v>126</v>
      </c>
      <c r="Q53" s="34" t="s">
        <v>127</v>
      </c>
      <c r="R53" s="34">
        <v>40595080</v>
      </c>
      <c r="S53" s="34" t="str">
        <f t="shared" si="0"/>
        <v>CC40595080</v>
      </c>
      <c r="T53" s="34" t="s">
        <v>305</v>
      </c>
      <c r="V53" s="34" t="s">
        <v>5137</v>
      </c>
      <c r="W53" s="34" t="s">
        <v>465</v>
      </c>
      <c r="X53" s="87">
        <v>16871</v>
      </c>
      <c r="Y53">
        <v>77</v>
      </c>
      <c r="Z53" s="36">
        <f>VLOOKUP($Y53,[2]Edades!$A$3:$H$153,4,FALSE)</f>
        <v>6</v>
      </c>
      <c r="AA53" s="34" t="str">
        <f>VLOOKUP($Y53,[2]Edades!$A$3:$H$153,6,FALSE)</f>
        <v>6 - Persona mayor</v>
      </c>
      <c r="AB53" s="34">
        <f>VLOOKUP($Y53,[2]Edades!$A$3:$H$153,7,FALSE)</f>
        <v>16</v>
      </c>
      <c r="AC53" s="34" t="str">
        <f>VLOOKUP($Y53,[2]Edades!$A$3:$H$153,8,FALSE)</f>
        <v>75-79</v>
      </c>
      <c r="AD53" s="34" t="s">
        <v>129</v>
      </c>
      <c r="AE53" s="1">
        <v>2</v>
      </c>
      <c r="AF53" s="34" t="s">
        <v>2137</v>
      </c>
      <c r="AG53" s="34" t="s">
        <v>2127</v>
      </c>
      <c r="AH53" s="34" t="s">
        <v>2127</v>
      </c>
      <c r="AK53" s="34" t="s">
        <v>6142</v>
      </c>
      <c r="AM53" s="34" t="s">
        <v>2127</v>
      </c>
      <c r="AN53" s="36" t="s">
        <v>2127</v>
      </c>
      <c r="AO53" s="36" t="s">
        <v>2127</v>
      </c>
      <c r="AP53" s="34" t="s">
        <v>2127</v>
      </c>
      <c r="AQ53" s="36" t="s">
        <v>2127</v>
      </c>
      <c r="AR53" s="34" t="s">
        <v>2098</v>
      </c>
      <c r="AS53" s="91" t="s">
        <v>6199</v>
      </c>
      <c r="AT53" s="34">
        <v>3142180748</v>
      </c>
      <c r="AU53" s="34" t="s">
        <v>2127</v>
      </c>
      <c r="AX53" s="90"/>
      <c r="BA53" s="91"/>
      <c r="BB53" s="91"/>
      <c r="BC53" s="91"/>
      <c r="BF53" s="34" t="s">
        <v>4983</v>
      </c>
      <c r="BG53" s="92" t="s">
        <v>2098</v>
      </c>
      <c r="BM53" s="36" t="s">
        <v>131</v>
      </c>
      <c r="BN53" s="34" t="s">
        <v>132</v>
      </c>
      <c r="BO53" s="36">
        <v>0</v>
      </c>
      <c r="BQ53" s="94"/>
      <c r="BS53" t="s">
        <v>132</v>
      </c>
      <c r="BU53" s="95"/>
      <c r="BV53" s="95"/>
      <c r="BW53" s="61"/>
      <c r="BX53" s="60"/>
      <c r="BY53" s="59" t="str">
        <f t="shared" ca="1" si="1"/>
        <v/>
      </c>
      <c r="CD53" s="68"/>
      <c r="CE53" s="68"/>
      <c r="CF53" s="67"/>
      <c r="CG53">
        <v>64</v>
      </c>
      <c r="CH53" s="2">
        <v>154</v>
      </c>
      <c r="CI53" s="4">
        <f t="shared" si="2"/>
        <v>26.986001011975038</v>
      </c>
      <c r="CJ53" s="5" t="str">
        <f t="shared" si="3"/>
        <v>SOBREPESO</v>
      </c>
      <c r="CK53" s="36">
        <v>0</v>
      </c>
      <c r="CL53" s="66"/>
      <c r="CM53" s="89">
        <v>41302</v>
      </c>
      <c r="CN53" s="97">
        <v>41302</v>
      </c>
      <c r="CP53"/>
      <c r="CQ53" s="65"/>
      <c r="CR53" s="65"/>
      <c r="CS53" s="98"/>
      <c r="CT53"/>
      <c r="CU53"/>
      <c r="CV53" s="65"/>
      <c r="CW53" s="2">
        <v>125</v>
      </c>
      <c r="CX53" s="82">
        <v>60</v>
      </c>
      <c r="DC53"/>
      <c r="DG53" s="64"/>
      <c r="DI53" s="89"/>
      <c r="DJ53" s="89"/>
      <c r="DN53" s="34"/>
      <c r="DO53" s="34"/>
      <c r="DP53" s="34"/>
      <c r="DQ53" s="34"/>
      <c r="DR53" s="34"/>
      <c r="DS53" s="34" t="s">
        <v>2127</v>
      </c>
      <c r="DT53" s="34"/>
      <c r="DU53" s="47">
        <v>44284</v>
      </c>
      <c r="DY53" s="1">
        <v>3</v>
      </c>
      <c r="DZ53" t="s">
        <v>7940</v>
      </c>
      <c r="EB53" s="4">
        <v>93</v>
      </c>
      <c r="EH53" s="4">
        <v>5.7</v>
      </c>
      <c r="EJ53"/>
      <c r="EL53" s="34"/>
      <c r="EN53" s="34"/>
    </row>
    <row r="54" spans="1:144" x14ac:dyDescent="0.25">
      <c r="A54" s="85">
        <v>2022</v>
      </c>
      <c r="B54" s="87">
        <v>44830</v>
      </c>
      <c r="C54" t="s">
        <v>121</v>
      </c>
      <c r="D54" t="s">
        <v>122</v>
      </c>
      <c r="E54" s="34" t="s">
        <v>7938</v>
      </c>
      <c r="F54" s="34">
        <f t="shared" si="4"/>
        <v>53</v>
      </c>
      <c r="G54" s="34" t="s">
        <v>4985</v>
      </c>
      <c r="H54">
        <v>18</v>
      </c>
      <c r="I54" s="34" t="s">
        <v>6141</v>
      </c>
      <c r="J54" s="34" t="s">
        <v>5110</v>
      </c>
      <c r="K54" s="34" t="str">
        <f>VLOOKUP(J54,[2]CodMpios!$B$347:$E$362,4,FALSE)</f>
        <v>18479 - Morelia</v>
      </c>
      <c r="L54" s="34" t="str">
        <f>VLOOKUP($J54,[2]Coord_Mpios_X_Y!$B$2:$K$1123,9,FALSE)</f>
        <v>1,382996109840</v>
      </c>
      <c r="M54" s="34" t="str">
        <f>VLOOKUP($J54,[2]Coord_Mpios_X_Y!$B$2:$K$1123,10,FALSE)</f>
        <v>-75,673811233713</v>
      </c>
      <c r="N54" s="34" t="s">
        <v>125</v>
      </c>
      <c r="O54" s="34" t="s">
        <v>126</v>
      </c>
      <c r="Q54" s="34" t="s">
        <v>127</v>
      </c>
      <c r="R54" s="34">
        <v>17629178</v>
      </c>
      <c r="S54" s="34" t="str">
        <f t="shared" si="0"/>
        <v>CC17629178</v>
      </c>
      <c r="T54" s="34" t="s">
        <v>428</v>
      </c>
      <c r="V54" s="34" t="s">
        <v>6118</v>
      </c>
      <c r="W54" s="34" t="s">
        <v>1478</v>
      </c>
      <c r="X54" s="87">
        <v>20519</v>
      </c>
      <c r="Y54">
        <v>67</v>
      </c>
      <c r="Z54" s="36">
        <f>VLOOKUP($Y54,[2]Edades!$A$3:$H$153,4,FALSE)</f>
        <v>6</v>
      </c>
      <c r="AA54" s="34" t="str">
        <f>VLOOKUP($Y54,[2]Edades!$A$3:$H$153,6,FALSE)</f>
        <v>6 - Persona mayor</v>
      </c>
      <c r="AB54" s="34">
        <f>VLOOKUP($Y54,[2]Edades!$A$3:$H$153,7,FALSE)</f>
        <v>14</v>
      </c>
      <c r="AC54" s="34" t="str">
        <f>VLOOKUP($Y54,[2]Edades!$A$3:$H$153,8,FALSE)</f>
        <v>65-69</v>
      </c>
      <c r="AD54" s="34" t="s">
        <v>146</v>
      </c>
      <c r="AE54">
        <v>1</v>
      </c>
      <c r="AF54" s="34" t="s">
        <v>2137</v>
      </c>
      <c r="AG54" s="34" t="s">
        <v>2127</v>
      </c>
      <c r="AH54" s="34" t="s">
        <v>2127</v>
      </c>
      <c r="AK54" s="34" t="s">
        <v>125</v>
      </c>
      <c r="AM54" s="34" t="s">
        <v>2127</v>
      </c>
      <c r="AN54" s="36" t="s">
        <v>2127</v>
      </c>
      <c r="AO54" s="36" t="s">
        <v>2127</v>
      </c>
      <c r="AP54" s="34" t="s">
        <v>2127</v>
      </c>
      <c r="AQ54" s="36" t="s">
        <v>2127</v>
      </c>
      <c r="AR54" s="34" t="s">
        <v>5906</v>
      </c>
      <c r="AS54" s="91" t="s">
        <v>6200</v>
      </c>
      <c r="AT54" s="34">
        <v>3202147381</v>
      </c>
      <c r="AU54" s="34" t="s">
        <v>2127</v>
      </c>
      <c r="AX54" s="90"/>
      <c r="BA54" s="91"/>
      <c r="BB54" s="91"/>
      <c r="BC54" s="91"/>
      <c r="BF54" s="34" t="s">
        <v>4983</v>
      </c>
      <c r="BG54" s="92" t="s">
        <v>2098</v>
      </c>
      <c r="BM54" s="36" t="s">
        <v>131</v>
      </c>
      <c r="BN54" s="34" t="s">
        <v>132</v>
      </c>
      <c r="BO54" s="36">
        <v>0</v>
      </c>
      <c r="BQ54" s="94"/>
      <c r="BS54" s="36" t="s">
        <v>2127</v>
      </c>
      <c r="BU54" s="95"/>
      <c r="BV54" s="95"/>
      <c r="BW54" s="61"/>
      <c r="BX54" s="60"/>
      <c r="BY54" s="59" t="str">
        <f t="shared" ca="1" si="1"/>
        <v/>
      </c>
      <c r="CD54" s="68"/>
      <c r="CE54" s="68"/>
      <c r="CF54" s="67"/>
      <c r="CG54">
        <v>74</v>
      </c>
      <c r="CH54" s="2">
        <v>169</v>
      </c>
      <c r="CI54" s="4">
        <f t="shared" si="2"/>
        <v>25.909456951787405</v>
      </c>
      <c r="CJ54" s="5" t="str">
        <f t="shared" si="3"/>
        <v>SOBREPESO</v>
      </c>
      <c r="CK54" s="36">
        <v>0</v>
      </c>
      <c r="CL54" s="66"/>
      <c r="CM54" s="89">
        <v>41409</v>
      </c>
      <c r="CN54" s="97">
        <v>41409</v>
      </c>
      <c r="CP54"/>
      <c r="CQ54" s="65"/>
      <c r="CR54" s="65"/>
      <c r="CS54" s="98"/>
      <c r="CT54"/>
      <c r="CU54"/>
      <c r="CV54" s="97"/>
      <c r="CW54" s="2">
        <v>120</v>
      </c>
      <c r="CX54" s="82">
        <v>70</v>
      </c>
      <c r="DG54" s="64"/>
      <c r="DI54" s="89"/>
      <c r="DJ54" s="89"/>
      <c r="DN54" s="34"/>
      <c r="DO54" s="34"/>
      <c r="DP54" s="34"/>
      <c r="DQ54" s="34"/>
      <c r="DR54" s="34"/>
      <c r="DS54" s="34" t="s">
        <v>2127</v>
      </c>
      <c r="DT54" s="34"/>
      <c r="DU54" s="47">
        <v>44217</v>
      </c>
      <c r="DY54" s="1">
        <v>3</v>
      </c>
      <c r="DZ54" t="s">
        <v>7940</v>
      </c>
      <c r="EA54" s="4">
        <v>1.1399999999999999</v>
      </c>
      <c r="EB54" s="4">
        <v>134</v>
      </c>
      <c r="EC54" s="4">
        <v>128</v>
      </c>
      <c r="EH54" s="4">
        <v>7.9</v>
      </c>
      <c r="EJ54"/>
      <c r="EL54" s="34"/>
      <c r="EN54" s="34"/>
    </row>
    <row r="55" spans="1:144" x14ac:dyDescent="0.25">
      <c r="A55" s="85">
        <v>2022</v>
      </c>
      <c r="B55" s="87">
        <v>44830</v>
      </c>
      <c r="C55" t="s">
        <v>121</v>
      </c>
      <c r="D55" t="s">
        <v>122</v>
      </c>
      <c r="E55" s="34" t="s">
        <v>7938</v>
      </c>
      <c r="F55" s="34">
        <f t="shared" si="4"/>
        <v>54</v>
      </c>
      <c r="G55" s="34" t="s">
        <v>4985</v>
      </c>
      <c r="H55">
        <v>18</v>
      </c>
      <c r="I55" s="34" t="s">
        <v>6141</v>
      </c>
      <c r="J55" s="34" t="s">
        <v>4988</v>
      </c>
      <c r="K55" s="34" t="str">
        <f>VLOOKUP(J55,[2]CodMpios!$B$347:$E$362,4,FALSE)</f>
        <v>18001 - Florencia</v>
      </c>
      <c r="L55" s="34" t="str">
        <f>VLOOKUP($J55,[2]Coord_Mpios_X_Y!$B$2:$K$1123,9,FALSE)</f>
        <v>1,749138703818</v>
      </c>
      <c r="M55" s="34" t="str">
        <f>VLOOKUP($J55,[2]Coord_Mpios_X_Y!$B$2:$K$1123,10,FALSE)</f>
        <v>-75,558239064333</v>
      </c>
      <c r="N55" s="34" t="s">
        <v>6142</v>
      </c>
      <c r="O55" s="34" t="s">
        <v>126</v>
      </c>
      <c r="Q55" s="34" t="s">
        <v>127</v>
      </c>
      <c r="R55" s="34">
        <v>10516600</v>
      </c>
      <c r="S55" s="34" t="str">
        <f t="shared" si="0"/>
        <v>CC10516600</v>
      </c>
      <c r="T55" s="34" t="s">
        <v>478</v>
      </c>
      <c r="V55" s="34" t="s">
        <v>454</v>
      </c>
      <c r="W55" s="34" t="s">
        <v>2188</v>
      </c>
      <c r="X55" s="87">
        <v>16763</v>
      </c>
      <c r="Y55">
        <v>77</v>
      </c>
      <c r="Z55" s="36">
        <f>VLOOKUP($Y55,[2]Edades!$A$3:$H$153,4,FALSE)</f>
        <v>6</v>
      </c>
      <c r="AA55" s="34" t="str">
        <f>VLOOKUP($Y55,[2]Edades!$A$3:$H$153,6,FALSE)</f>
        <v>6 - Persona mayor</v>
      </c>
      <c r="AB55" s="34">
        <f>VLOOKUP($Y55,[2]Edades!$A$3:$H$153,7,FALSE)</f>
        <v>16</v>
      </c>
      <c r="AC55" s="34" t="str">
        <f>VLOOKUP($Y55,[2]Edades!$A$3:$H$153,8,FALSE)</f>
        <v>75-79</v>
      </c>
      <c r="AD55" s="34" t="s">
        <v>146</v>
      </c>
      <c r="AE55">
        <v>1</v>
      </c>
      <c r="AF55" s="34" t="s">
        <v>2137</v>
      </c>
      <c r="AG55" s="34" t="s">
        <v>2127</v>
      </c>
      <c r="AH55" s="34" t="s">
        <v>2127</v>
      </c>
      <c r="AK55" s="34" t="s">
        <v>6142</v>
      </c>
      <c r="AM55" s="34" t="s">
        <v>2127</v>
      </c>
      <c r="AN55" s="36" t="s">
        <v>2127</v>
      </c>
      <c r="AO55" s="36" t="s">
        <v>2127</v>
      </c>
      <c r="AP55" s="34" t="s">
        <v>2127</v>
      </c>
      <c r="AQ55" s="36" t="s">
        <v>2127</v>
      </c>
      <c r="AR55" s="34" t="s">
        <v>2098</v>
      </c>
      <c r="AS55" s="91" t="s">
        <v>6201</v>
      </c>
      <c r="AT55" s="34">
        <v>3115981231</v>
      </c>
      <c r="AU55" s="34" t="s">
        <v>2127</v>
      </c>
      <c r="AX55" s="90"/>
      <c r="BA55" s="91"/>
      <c r="BB55" s="91"/>
      <c r="BC55" s="91"/>
      <c r="BF55" s="34" t="s">
        <v>4983</v>
      </c>
      <c r="BG55" s="92" t="s">
        <v>2098</v>
      </c>
      <c r="BM55" s="36" t="s">
        <v>131</v>
      </c>
      <c r="BN55" s="34" t="s">
        <v>132</v>
      </c>
      <c r="BO55" s="36">
        <v>0</v>
      </c>
      <c r="BQ55" s="94"/>
      <c r="BS55" s="36" t="s">
        <v>2127</v>
      </c>
      <c r="BU55" s="95"/>
      <c r="BV55" s="95"/>
      <c r="BW55" s="61"/>
      <c r="BX55" s="60"/>
      <c r="BY55" s="59" t="str">
        <f t="shared" ca="1" si="1"/>
        <v/>
      </c>
      <c r="CD55" s="68"/>
      <c r="CE55" s="68"/>
      <c r="CF55" s="67"/>
      <c r="CG55">
        <v>90</v>
      </c>
      <c r="CH55" s="2">
        <v>166</v>
      </c>
      <c r="CI55" s="4">
        <f t="shared" si="2"/>
        <v>32.660763536072004</v>
      </c>
      <c r="CJ55" s="5" t="str">
        <f t="shared" si="3"/>
        <v>OBESIDAD</v>
      </c>
      <c r="CK55" s="36">
        <v>0</v>
      </c>
      <c r="CL55" s="66"/>
      <c r="CM55" s="89">
        <v>41318</v>
      </c>
      <c r="CN55" s="97">
        <v>41318</v>
      </c>
      <c r="CP55"/>
      <c r="CQ55" s="65"/>
      <c r="CR55" s="65"/>
      <c r="CS55" s="98"/>
      <c r="CT55"/>
      <c r="CU55"/>
      <c r="CV55" s="97"/>
      <c r="CW55" s="2">
        <v>90</v>
      </c>
      <c r="CX55" s="82">
        <v>58</v>
      </c>
      <c r="DG55" s="64"/>
      <c r="DI55" s="89"/>
      <c r="DJ55" s="89"/>
      <c r="DN55" s="34"/>
      <c r="DO55" s="34"/>
      <c r="DP55" s="34"/>
      <c r="DQ55" s="34"/>
      <c r="DR55" s="34"/>
      <c r="DS55" s="34" t="s">
        <v>2127</v>
      </c>
      <c r="DT55" s="34"/>
      <c r="DU55" s="47">
        <v>44616</v>
      </c>
      <c r="DY55" s="1">
        <v>3</v>
      </c>
      <c r="DZ55" t="s">
        <v>7941</v>
      </c>
      <c r="EA55" s="4">
        <v>1.26</v>
      </c>
      <c r="EB55" s="4">
        <v>93</v>
      </c>
      <c r="EC55" s="4">
        <v>180</v>
      </c>
      <c r="EE55" s="4">
        <v>41.3</v>
      </c>
      <c r="EF55" s="4">
        <v>368</v>
      </c>
      <c r="EG55" s="4">
        <v>1</v>
      </c>
      <c r="EJ55"/>
      <c r="EL55" s="34"/>
      <c r="EN55" s="34"/>
    </row>
    <row r="56" spans="1:144" hidden="1" x14ac:dyDescent="0.25">
      <c r="A56" s="85">
        <v>2022</v>
      </c>
      <c r="B56" s="87">
        <v>44830</v>
      </c>
      <c r="C56" t="s">
        <v>121</v>
      </c>
      <c r="D56" t="s">
        <v>122</v>
      </c>
      <c r="E56" s="36" t="s">
        <v>7938</v>
      </c>
      <c r="F56" s="34">
        <f t="shared" si="4"/>
        <v>55</v>
      </c>
      <c r="G56" s="34" t="s">
        <v>4985</v>
      </c>
      <c r="H56">
        <v>18</v>
      </c>
      <c r="I56" s="34" t="s">
        <v>6141</v>
      </c>
      <c r="J56" s="34" t="s">
        <v>4988</v>
      </c>
      <c r="K56" s="34" t="str">
        <f>VLOOKUP(J56,[2]CodMpios!$B$347:$E$362,4,FALSE)</f>
        <v>18001 - Florencia</v>
      </c>
      <c r="L56" s="34" t="str">
        <f>VLOOKUP($J56,[2]Coord_Mpios_X_Y!$B$2:$K$1123,9,FALSE)</f>
        <v>1,749138703818</v>
      </c>
      <c r="M56" s="34" t="str">
        <f>VLOOKUP($J56,[2]Coord_Mpios_X_Y!$B$2:$K$1123,10,FALSE)</f>
        <v>-75,558239064333</v>
      </c>
      <c r="N56" s="34" t="s">
        <v>125</v>
      </c>
      <c r="O56" s="34" t="s">
        <v>126</v>
      </c>
      <c r="Q56" s="34" t="s">
        <v>127</v>
      </c>
      <c r="R56" s="34">
        <v>14952596</v>
      </c>
      <c r="S56" s="34" t="str">
        <f t="shared" si="0"/>
        <v>CC14952596</v>
      </c>
      <c r="T56" s="34" t="s">
        <v>188</v>
      </c>
      <c r="U56" s="34" t="s">
        <v>145</v>
      </c>
      <c r="V56" s="34" t="s">
        <v>316</v>
      </c>
      <c r="W56" s="34" t="s">
        <v>2369</v>
      </c>
      <c r="X56" s="87">
        <v>17870</v>
      </c>
      <c r="Y56">
        <v>74</v>
      </c>
      <c r="Z56" s="36">
        <f>VLOOKUP($Y56,[2]Edades!$A$3:$H$153,4,FALSE)</f>
        <v>6</v>
      </c>
      <c r="AA56" s="34" t="str">
        <f>VLOOKUP($Y56,[2]Edades!$A$3:$H$153,6,FALSE)</f>
        <v>6 - Persona mayor</v>
      </c>
      <c r="AB56" s="34">
        <f>VLOOKUP($Y56,[2]Edades!$A$3:$H$153,7,FALSE)</f>
        <v>15</v>
      </c>
      <c r="AC56" s="34" t="str">
        <f>VLOOKUP($Y56,[2]Edades!$A$3:$H$153,8,FALSE)</f>
        <v>70-74</v>
      </c>
      <c r="AD56" s="34" t="s">
        <v>146</v>
      </c>
      <c r="AE56">
        <v>1</v>
      </c>
      <c r="AF56" s="34" t="s">
        <v>2137</v>
      </c>
      <c r="AG56" s="34" t="s">
        <v>2127</v>
      </c>
      <c r="AH56" s="34" t="s">
        <v>2127</v>
      </c>
      <c r="AK56" s="34" t="s">
        <v>125</v>
      </c>
      <c r="AM56" s="34" t="s">
        <v>2127</v>
      </c>
      <c r="AN56" s="36" t="s">
        <v>2127</v>
      </c>
      <c r="AO56" s="36" t="s">
        <v>2127</v>
      </c>
      <c r="AP56" s="34" t="s">
        <v>2127</v>
      </c>
      <c r="AQ56" s="36" t="s">
        <v>2127</v>
      </c>
      <c r="AR56" s="34" t="s">
        <v>2098</v>
      </c>
      <c r="AS56" s="91" t="s">
        <v>6202</v>
      </c>
      <c r="AT56" s="34">
        <v>3142323416</v>
      </c>
      <c r="AU56" s="34" t="s">
        <v>2127</v>
      </c>
      <c r="AX56" s="90"/>
      <c r="BA56" s="91"/>
      <c r="BB56" s="91"/>
      <c r="BC56" s="91"/>
      <c r="BF56" s="34" t="s">
        <v>4983</v>
      </c>
      <c r="BG56" s="92" t="s">
        <v>2098</v>
      </c>
      <c r="BM56" s="36" t="s">
        <v>131</v>
      </c>
      <c r="BN56" s="34" t="s">
        <v>132</v>
      </c>
      <c r="BO56" s="36">
        <v>0</v>
      </c>
      <c r="BQ56" s="94"/>
      <c r="BS56" t="s">
        <v>132</v>
      </c>
      <c r="BU56" s="95"/>
      <c r="BV56" s="95"/>
      <c r="BW56" s="61"/>
      <c r="BX56" s="60"/>
      <c r="BY56" s="59" t="str">
        <f t="shared" ca="1" si="1"/>
        <v/>
      </c>
      <c r="CD56" s="68"/>
      <c r="CE56" s="68"/>
      <c r="CF56" s="67"/>
      <c r="CG56">
        <v>72</v>
      </c>
      <c r="CH56" s="2">
        <v>162</v>
      </c>
      <c r="CI56" s="4">
        <f t="shared" si="2"/>
        <v>27.434842249657059</v>
      </c>
      <c r="CJ56" s="5" t="str">
        <f t="shared" si="3"/>
        <v>SOBREPESO</v>
      </c>
      <c r="CK56" s="36">
        <v>0</v>
      </c>
      <c r="CL56" s="66"/>
      <c r="CM56" s="89">
        <v>41316</v>
      </c>
      <c r="CN56" s="97">
        <v>41316</v>
      </c>
      <c r="CP56"/>
      <c r="CQ56" s="65"/>
      <c r="CR56" s="65"/>
      <c r="CS56" s="98"/>
      <c r="CT56"/>
      <c r="CU56"/>
      <c r="CV56" s="65"/>
      <c r="CW56" s="2">
        <v>130</v>
      </c>
      <c r="CX56" s="82">
        <v>80</v>
      </c>
      <c r="DC56"/>
      <c r="DG56" s="64"/>
      <c r="DI56" s="89"/>
      <c r="DJ56" s="89"/>
      <c r="DN56" s="34"/>
      <c r="DO56" s="34"/>
      <c r="DP56" s="34"/>
      <c r="DQ56" s="34"/>
      <c r="DR56" s="34"/>
      <c r="DS56" s="34" t="s">
        <v>2127</v>
      </c>
      <c r="DT56" s="34"/>
      <c r="DU56" s="47">
        <v>44006</v>
      </c>
      <c r="DY56" s="1">
        <v>2</v>
      </c>
      <c r="DZ56" t="s">
        <v>7941</v>
      </c>
      <c r="EB56" s="4"/>
      <c r="EJ56"/>
      <c r="EL56" s="34"/>
      <c r="EN56" s="34"/>
    </row>
    <row r="57" spans="1:144" hidden="1" x14ac:dyDescent="0.25">
      <c r="A57" s="85">
        <v>2022</v>
      </c>
      <c r="B57" s="87">
        <v>44830</v>
      </c>
      <c r="C57" t="s">
        <v>121</v>
      </c>
      <c r="D57" t="s">
        <v>122</v>
      </c>
      <c r="E57" s="36" t="s">
        <v>7938</v>
      </c>
      <c r="F57" s="34">
        <f t="shared" si="4"/>
        <v>56</v>
      </c>
      <c r="G57" s="34" t="s">
        <v>4985</v>
      </c>
      <c r="H57">
        <v>18</v>
      </c>
      <c r="I57" s="34" t="s">
        <v>6141</v>
      </c>
      <c r="J57" s="34" t="s">
        <v>4988</v>
      </c>
      <c r="K57" s="34" t="str">
        <f>VLOOKUP(J57,[2]CodMpios!$B$347:$E$362,4,FALSE)</f>
        <v>18001 - Florencia</v>
      </c>
      <c r="L57" s="34" t="str">
        <f>VLOOKUP($J57,[2]Coord_Mpios_X_Y!$B$2:$K$1123,9,FALSE)</f>
        <v>1,749138703818</v>
      </c>
      <c r="M57" s="34" t="str">
        <f>VLOOKUP($J57,[2]Coord_Mpios_X_Y!$B$2:$K$1123,10,FALSE)</f>
        <v>-75,558239064333</v>
      </c>
      <c r="N57" s="34" t="s">
        <v>125</v>
      </c>
      <c r="O57" s="34" t="s">
        <v>126</v>
      </c>
      <c r="Q57" s="34" t="s">
        <v>127</v>
      </c>
      <c r="R57" s="34">
        <v>26617842</v>
      </c>
      <c r="S57" s="34" t="str">
        <f t="shared" si="0"/>
        <v>CC26617842</v>
      </c>
      <c r="T57" s="34" t="s">
        <v>343</v>
      </c>
      <c r="V57" s="34" t="s">
        <v>5543</v>
      </c>
      <c r="W57" s="34" t="s">
        <v>2149</v>
      </c>
      <c r="X57" s="87">
        <v>19310</v>
      </c>
      <c r="Y57">
        <v>70</v>
      </c>
      <c r="Z57" s="36">
        <f>VLOOKUP($Y57,[2]Edades!$A$3:$H$153,4,FALSE)</f>
        <v>6</v>
      </c>
      <c r="AA57" s="34" t="str">
        <f>VLOOKUP($Y57,[2]Edades!$A$3:$H$153,6,FALSE)</f>
        <v>6 - Persona mayor</v>
      </c>
      <c r="AB57" s="34">
        <f>VLOOKUP($Y57,[2]Edades!$A$3:$H$153,7,FALSE)</f>
        <v>15</v>
      </c>
      <c r="AC57" s="34" t="str">
        <f>VLOOKUP($Y57,[2]Edades!$A$3:$H$153,8,FALSE)</f>
        <v>70-74</v>
      </c>
      <c r="AD57" s="34" t="s">
        <v>129</v>
      </c>
      <c r="AE57" s="1">
        <v>2</v>
      </c>
      <c r="AF57" s="34" t="s">
        <v>2137</v>
      </c>
      <c r="AG57" s="34" t="s">
        <v>2127</v>
      </c>
      <c r="AH57" s="34" t="s">
        <v>2127</v>
      </c>
      <c r="AK57" s="34" t="s">
        <v>125</v>
      </c>
      <c r="AM57" s="34" t="s">
        <v>2127</v>
      </c>
      <c r="AN57" s="36" t="s">
        <v>2127</v>
      </c>
      <c r="AO57" s="36" t="s">
        <v>2127</v>
      </c>
      <c r="AP57" s="34" t="s">
        <v>2127</v>
      </c>
      <c r="AQ57" s="36" t="s">
        <v>2127</v>
      </c>
      <c r="AR57" s="34" t="s">
        <v>2098</v>
      </c>
      <c r="AS57" s="91" t="s">
        <v>6203</v>
      </c>
      <c r="AT57" s="34">
        <v>3204692299</v>
      </c>
      <c r="AU57" s="34" t="s">
        <v>2127</v>
      </c>
      <c r="AX57" s="90"/>
      <c r="BA57" s="91"/>
      <c r="BB57" s="91"/>
      <c r="BC57" s="91"/>
      <c r="BF57" s="34" t="s">
        <v>4983</v>
      </c>
      <c r="BG57" s="92" t="s">
        <v>2098</v>
      </c>
      <c r="BM57" s="36" t="s">
        <v>131</v>
      </c>
      <c r="BN57" s="34" t="s">
        <v>132</v>
      </c>
      <c r="BO57" s="36">
        <v>0</v>
      </c>
      <c r="BQ57" s="94"/>
      <c r="BS57" t="s">
        <v>132</v>
      </c>
      <c r="BU57" s="95"/>
      <c r="BV57" s="95"/>
      <c r="BW57" s="61"/>
      <c r="BX57" s="60"/>
      <c r="BY57" s="59" t="str">
        <f t="shared" ca="1" si="1"/>
        <v/>
      </c>
      <c r="CD57" s="68"/>
      <c r="CE57" s="68"/>
      <c r="CF57" s="67"/>
      <c r="CG57">
        <v>100</v>
      </c>
      <c r="CH57" s="2">
        <v>156</v>
      </c>
      <c r="CI57" s="4">
        <f t="shared" si="2"/>
        <v>41.091387245233399</v>
      </c>
      <c r="CJ57" s="5" t="str">
        <f t="shared" si="3"/>
        <v>OBESIDAD</v>
      </c>
      <c r="CK57" s="36">
        <v>0</v>
      </c>
      <c r="CL57" s="66"/>
      <c r="CM57" s="89">
        <v>41316</v>
      </c>
      <c r="CN57" s="97">
        <v>41316</v>
      </c>
      <c r="CP57"/>
      <c r="CQ57" s="65"/>
      <c r="CR57" s="65"/>
      <c r="CS57" s="98"/>
      <c r="CT57"/>
      <c r="CU57"/>
      <c r="CV57" s="65"/>
      <c r="CW57" s="2">
        <v>110</v>
      </c>
      <c r="CX57" s="82">
        <v>60</v>
      </c>
      <c r="DC57"/>
      <c r="DG57" s="64"/>
      <c r="DI57" s="89"/>
      <c r="DJ57" s="89"/>
      <c r="DN57" s="34"/>
      <c r="DO57" s="34"/>
      <c r="DP57" s="34"/>
      <c r="DQ57" s="34"/>
      <c r="DR57" s="34"/>
      <c r="DS57" s="34" t="s">
        <v>2127</v>
      </c>
      <c r="DT57" s="34"/>
      <c r="DU57" s="47">
        <v>44715</v>
      </c>
      <c r="DY57" s="1">
        <v>3</v>
      </c>
      <c r="DZ57" t="s">
        <v>7940</v>
      </c>
      <c r="EA57" s="4">
        <v>1.21</v>
      </c>
      <c r="EB57" s="4">
        <v>111</v>
      </c>
      <c r="EC57" s="4">
        <v>150</v>
      </c>
      <c r="EE57" s="4">
        <v>57.8</v>
      </c>
      <c r="EF57" s="4">
        <v>107</v>
      </c>
      <c r="EG57" s="4">
        <v>1.8</v>
      </c>
      <c r="EJ57"/>
      <c r="EL57" s="34"/>
      <c r="EN57" s="34"/>
    </row>
    <row r="58" spans="1:144" hidden="1" x14ac:dyDescent="0.25">
      <c r="A58" s="85">
        <v>2022</v>
      </c>
      <c r="B58" s="87">
        <v>44830</v>
      </c>
      <c r="C58" t="s">
        <v>121</v>
      </c>
      <c r="D58" t="s">
        <v>122</v>
      </c>
      <c r="E58" s="36" t="s">
        <v>7938</v>
      </c>
      <c r="F58" s="34">
        <f t="shared" si="4"/>
        <v>57</v>
      </c>
      <c r="G58" s="34" t="s">
        <v>4985</v>
      </c>
      <c r="H58">
        <v>18</v>
      </c>
      <c r="I58" s="34" t="s">
        <v>6141</v>
      </c>
      <c r="J58" s="34" t="s">
        <v>4988</v>
      </c>
      <c r="K58" s="34" t="str">
        <f>VLOOKUP(J58,[2]CodMpios!$B$347:$E$362,4,FALSE)</f>
        <v>18001 - Florencia</v>
      </c>
      <c r="L58" s="34" t="str">
        <f>VLOOKUP($J58,[2]Coord_Mpios_X_Y!$B$2:$K$1123,9,FALSE)</f>
        <v>1,749138703818</v>
      </c>
      <c r="M58" s="34" t="str">
        <f>VLOOKUP($J58,[2]Coord_Mpios_X_Y!$B$2:$K$1123,10,FALSE)</f>
        <v>-75,558239064333</v>
      </c>
      <c r="N58" s="34" t="s">
        <v>125</v>
      </c>
      <c r="O58" s="34" t="s">
        <v>126</v>
      </c>
      <c r="Q58" s="34" t="s">
        <v>127</v>
      </c>
      <c r="R58" s="34">
        <v>40755155</v>
      </c>
      <c r="S58" s="34" t="str">
        <f t="shared" si="0"/>
        <v>CC40755155</v>
      </c>
      <c r="T58" s="34" t="s">
        <v>545</v>
      </c>
      <c r="V58" s="34" t="s">
        <v>6117</v>
      </c>
      <c r="W58" s="34" t="s">
        <v>6116</v>
      </c>
      <c r="X58" s="87">
        <v>19219</v>
      </c>
      <c r="Y58">
        <v>70</v>
      </c>
      <c r="Z58" s="36">
        <f>VLOOKUP($Y58,[2]Edades!$A$3:$H$153,4,FALSE)</f>
        <v>6</v>
      </c>
      <c r="AA58" s="34" t="str">
        <f>VLOOKUP($Y58,[2]Edades!$A$3:$H$153,6,FALSE)</f>
        <v>6 - Persona mayor</v>
      </c>
      <c r="AB58" s="34">
        <f>VLOOKUP($Y58,[2]Edades!$A$3:$H$153,7,FALSE)</f>
        <v>15</v>
      </c>
      <c r="AC58" s="34" t="str">
        <f>VLOOKUP($Y58,[2]Edades!$A$3:$H$153,8,FALSE)</f>
        <v>70-74</v>
      </c>
      <c r="AD58" s="34" t="s">
        <v>129</v>
      </c>
      <c r="AE58" s="1">
        <v>2</v>
      </c>
      <c r="AF58" s="34" t="s">
        <v>2137</v>
      </c>
      <c r="AG58" s="34" t="s">
        <v>2127</v>
      </c>
      <c r="AH58" s="34" t="s">
        <v>2127</v>
      </c>
      <c r="AK58" s="34" t="s">
        <v>125</v>
      </c>
      <c r="AM58" s="34" t="s">
        <v>2127</v>
      </c>
      <c r="AN58" s="36" t="s">
        <v>2127</v>
      </c>
      <c r="AO58" s="36" t="s">
        <v>2127</v>
      </c>
      <c r="AP58" s="34" t="s">
        <v>2127</v>
      </c>
      <c r="AQ58" s="36" t="s">
        <v>2127</v>
      </c>
      <c r="AR58" s="34" t="s">
        <v>2098</v>
      </c>
      <c r="AS58" s="91" t="s">
        <v>6204</v>
      </c>
      <c r="AT58" s="34">
        <v>3204198529</v>
      </c>
      <c r="AU58" s="34" t="s">
        <v>2127</v>
      </c>
      <c r="AX58" s="90"/>
      <c r="BA58" s="91"/>
      <c r="BB58" s="91"/>
      <c r="BC58" s="91"/>
      <c r="BF58" s="34" t="s">
        <v>4983</v>
      </c>
      <c r="BG58" s="92" t="s">
        <v>2098</v>
      </c>
      <c r="BM58" s="36" t="s">
        <v>131</v>
      </c>
      <c r="BN58" s="34" t="s">
        <v>132</v>
      </c>
      <c r="BO58" s="36">
        <v>0</v>
      </c>
      <c r="BQ58" s="94"/>
      <c r="BS58" t="s">
        <v>131</v>
      </c>
      <c r="BU58" s="95"/>
      <c r="BV58" s="95"/>
      <c r="BW58" s="61"/>
      <c r="BX58" s="60"/>
      <c r="BY58" s="59" t="str">
        <f t="shared" ca="1" si="1"/>
        <v/>
      </c>
      <c r="CD58" s="68"/>
      <c r="CE58" s="68"/>
      <c r="CF58" s="67"/>
      <c r="CG58">
        <v>82</v>
      </c>
      <c r="CH58" s="2">
        <v>152</v>
      </c>
      <c r="CI58" s="4">
        <f t="shared" si="2"/>
        <v>35.491689750692522</v>
      </c>
      <c r="CJ58" s="5" t="str">
        <f t="shared" si="3"/>
        <v>OBESIDAD</v>
      </c>
      <c r="CK58" s="36">
        <v>0</v>
      </c>
      <c r="CL58" s="66"/>
      <c r="CM58" s="89">
        <v>41316</v>
      </c>
      <c r="CN58" s="97">
        <v>41316</v>
      </c>
      <c r="CP58"/>
      <c r="CQ58" s="65"/>
      <c r="CR58" s="65"/>
      <c r="CS58" s="98"/>
      <c r="CT58"/>
      <c r="CU58"/>
      <c r="CV58" s="65"/>
      <c r="CW58" s="2"/>
      <c r="CX58" s="82"/>
      <c r="DC58"/>
      <c r="DG58" s="64"/>
      <c r="DI58" s="89"/>
      <c r="DJ58" s="89"/>
      <c r="DN58" s="34"/>
      <c r="DO58" s="34"/>
      <c r="DP58" s="34"/>
      <c r="DQ58" s="34"/>
      <c r="DR58" s="34"/>
      <c r="DS58" s="34" t="s">
        <v>2127</v>
      </c>
      <c r="DT58" s="34"/>
      <c r="DU58" s="47">
        <v>43615</v>
      </c>
      <c r="DY58" s="1">
        <v>2</v>
      </c>
      <c r="DZ58" t="s">
        <v>7941</v>
      </c>
      <c r="EB58" s="4"/>
      <c r="EJ58"/>
      <c r="EL58" s="34"/>
      <c r="EN58" s="34"/>
    </row>
    <row r="59" spans="1:144" hidden="1" x14ac:dyDescent="0.25">
      <c r="A59" s="85">
        <v>2022</v>
      </c>
      <c r="B59" s="87">
        <v>44830</v>
      </c>
      <c r="C59" t="s">
        <v>121</v>
      </c>
      <c r="D59" t="s">
        <v>122</v>
      </c>
      <c r="E59" s="36" t="s">
        <v>7938</v>
      </c>
      <c r="F59" s="34">
        <f t="shared" si="4"/>
        <v>58</v>
      </c>
      <c r="G59" s="34" t="s">
        <v>4985</v>
      </c>
      <c r="H59">
        <v>18</v>
      </c>
      <c r="I59" s="34" t="s">
        <v>6141</v>
      </c>
      <c r="J59" s="34" t="s">
        <v>5041</v>
      </c>
      <c r="K59" s="34" t="str">
        <f>VLOOKUP(J59,[2]CodMpios!$B$347:$E$362,4,FALSE)</f>
        <v>18205 - Curillo</v>
      </c>
      <c r="L59" s="34" t="str">
        <f>VLOOKUP($J59,[2]Coord_Mpios_X_Y!$B$2:$K$1123,9,FALSE)</f>
        <v>1,059663165070</v>
      </c>
      <c r="M59" s="34" t="str">
        <f>VLOOKUP($J59,[2]Coord_Mpios_X_Y!$B$2:$K$1123,10,FALSE)</f>
        <v>-75,951785056704</v>
      </c>
      <c r="N59" s="34" t="s">
        <v>139</v>
      </c>
      <c r="O59" s="34" t="s">
        <v>126</v>
      </c>
      <c r="Q59" s="34" t="s">
        <v>127</v>
      </c>
      <c r="R59" s="34">
        <v>26627920</v>
      </c>
      <c r="S59" s="34" t="str">
        <f t="shared" si="0"/>
        <v>CC26627920</v>
      </c>
      <c r="T59" s="34" t="s">
        <v>545</v>
      </c>
      <c r="V59" s="34" t="s">
        <v>5196</v>
      </c>
      <c r="W59" s="34" t="s">
        <v>6115</v>
      </c>
      <c r="X59" s="87">
        <v>15614</v>
      </c>
      <c r="Y59">
        <v>80</v>
      </c>
      <c r="Z59" s="36">
        <f>VLOOKUP($Y59,[2]Edades!$A$3:$H$153,4,FALSE)</f>
        <v>6</v>
      </c>
      <c r="AA59" s="34" t="str">
        <f>VLOOKUP($Y59,[2]Edades!$A$3:$H$153,6,FALSE)</f>
        <v>6 - Persona mayor</v>
      </c>
      <c r="AB59" s="34">
        <f>VLOOKUP($Y59,[2]Edades!$A$3:$H$153,7,FALSE)</f>
        <v>17</v>
      </c>
      <c r="AC59" s="34" t="str">
        <f>VLOOKUP($Y59,[2]Edades!$A$3:$H$153,8,FALSE)</f>
        <v>80 Y MÁS</v>
      </c>
      <c r="AD59" s="34" t="s">
        <v>129</v>
      </c>
      <c r="AE59" s="1">
        <v>2</v>
      </c>
      <c r="AF59" s="34" t="s">
        <v>2137</v>
      </c>
      <c r="AG59" s="34" t="s">
        <v>2127</v>
      </c>
      <c r="AH59" s="34" t="s">
        <v>2127</v>
      </c>
      <c r="AK59" s="34" t="s">
        <v>139</v>
      </c>
      <c r="AM59" s="34" t="s">
        <v>2127</v>
      </c>
      <c r="AN59" s="36" t="s">
        <v>2127</v>
      </c>
      <c r="AO59" s="36" t="s">
        <v>2127</v>
      </c>
      <c r="AP59" s="34" t="s">
        <v>2127</v>
      </c>
      <c r="AQ59" s="36" t="s">
        <v>2127</v>
      </c>
      <c r="AR59" s="34" t="s">
        <v>2098</v>
      </c>
      <c r="AS59" s="91" t="s">
        <v>6205</v>
      </c>
      <c r="AT59" s="34">
        <v>3143234036</v>
      </c>
      <c r="AU59" s="34" t="s">
        <v>2127</v>
      </c>
      <c r="AX59" s="90"/>
      <c r="BA59" s="91"/>
      <c r="BB59" s="91"/>
      <c r="BC59" s="91"/>
      <c r="BF59" s="34" t="s">
        <v>4983</v>
      </c>
      <c r="BG59" s="92" t="s">
        <v>2098</v>
      </c>
      <c r="BM59" s="36" t="s">
        <v>131</v>
      </c>
      <c r="BN59" s="34" t="s">
        <v>132</v>
      </c>
      <c r="BO59" s="36">
        <v>0</v>
      </c>
      <c r="BQ59" s="94"/>
      <c r="BS59" t="s">
        <v>131</v>
      </c>
      <c r="BU59" s="95"/>
      <c r="BV59" s="95"/>
      <c r="BW59" s="61"/>
      <c r="BX59" s="60"/>
      <c r="BY59" s="59" t="str">
        <f t="shared" ca="1" si="1"/>
        <v/>
      </c>
      <c r="CD59" s="68"/>
      <c r="CE59" s="68"/>
      <c r="CF59" s="67"/>
      <c r="CG59">
        <v>70</v>
      </c>
      <c r="CH59" s="2">
        <v>159</v>
      </c>
      <c r="CI59" s="4">
        <f t="shared" si="2"/>
        <v>27.688778133776353</v>
      </c>
      <c r="CJ59" s="5" t="str">
        <f t="shared" si="3"/>
        <v>SOBREPESO</v>
      </c>
      <c r="CK59" s="36">
        <v>0</v>
      </c>
      <c r="CL59" s="66"/>
      <c r="CM59" s="89">
        <v>41344</v>
      </c>
      <c r="CN59" s="97">
        <v>41344</v>
      </c>
      <c r="CP59"/>
      <c r="CQ59" s="65"/>
      <c r="CR59" s="65"/>
      <c r="CS59" s="98"/>
      <c r="CT59"/>
      <c r="CU59"/>
      <c r="CV59" s="65"/>
      <c r="CW59" s="2">
        <v>140</v>
      </c>
      <c r="CX59" s="82">
        <v>90</v>
      </c>
      <c r="DC59"/>
      <c r="DG59" s="64"/>
      <c r="DI59" s="89">
        <v>43293</v>
      </c>
      <c r="DJ59" s="89"/>
      <c r="DN59" s="34"/>
      <c r="DO59" s="34"/>
      <c r="DP59" s="34"/>
      <c r="DQ59" s="34"/>
      <c r="DR59" s="34"/>
      <c r="DS59" s="34" t="s">
        <v>2127</v>
      </c>
      <c r="DT59" s="34"/>
      <c r="DU59" s="47">
        <v>44631</v>
      </c>
      <c r="DY59" s="1">
        <v>1</v>
      </c>
      <c r="DZ59" t="s">
        <v>7939</v>
      </c>
      <c r="EA59" s="4">
        <v>0.45</v>
      </c>
      <c r="EB59" s="4">
        <v>115</v>
      </c>
      <c r="EC59" s="4">
        <v>189</v>
      </c>
      <c r="EE59" s="4">
        <v>39.700000000000003</v>
      </c>
      <c r="EF59" s="4">
        <v>208</v>
      </c>
      <c r="EG59" s="4">
        <v>2.1</v>
      </c>
      <c r="EJ59"/>
      <c r="EL59" s="34"/>
      <c r="EN59" s="34"/>
    </row>
    <row r="60" spans="1:144" hidden="1" x14ac:dyDescent="0.25">
      <c r="A60" s="85">
        <v>2022</v>
      </c>
      <c r="B60" s="87">
        <v>44830</v>
      </c>
      <c r="C60" t="s">
        <v>121</v>
      </c>
      <c r="D60" t="s">
        <v>122</v>
      </c>
      <c r="E60" s="36" t="s">
        <v>7938</v>
      </c>
      <c r="F60" s="34">
        <f t="shared" si="4"/>
        <v>59</v>
      </c>
      <c r="G60" s="34" t="s">
        <v>4985</v>
      </c>
      <c r="H60">
        <v>18</v>
      </c>
      <c r="I60" s="34" t="s">
        <v>6141</v>
      </c>
      <c r="J60" s="34" t="s">
        <v>4988</v>
      </c>
      <c r="K60" s="34" t="str">
        <f>VLOOKUP(J60,[2]CodMpios!$B$347:$E$362,4,FALSE)</f>
        <v>18001 - Florencia</v>
      </c>
      <c r="L60" s="34" t="str">
        <f>VLOOKUP($J60,[2]Coord_Mpios_X_Y!$B$2:$K$1123,9,FALSE)</f>
        <v>1,749138703818</v>
      </c>
      <c r="M60" s="34" t="str">
        <f>VLOOKUP($J60,[2]Coord_Mpios_X_Y!$B$2:$K$1123,10,FALSE)</f>
        <v>-75,558239064333</v>
      </c>
      <c r="N60" s="34" t="s">
        <v>6142</v>
      </c>
      <c r="O60" s="34" t="s">
        <v>126</v>
      </c>
      <c r="Q60" s="34" t="s">
        <v>127</v>
      </c>
      <c r="R60" s="34">
        <v>30066168</v>
      </c>
      <c r="S60" s="34" t="str">
        <f t="shared" si="0"/>
        <v>CC30066168</v>
      </c>
      <c r="T60" s="34" t="s">
        <v>233</v>
      </c>
      <c r="V60" s="34" t="s">
        <v>186</v>
      </c>
      <c r="W60" s="34" t="s">
        <v>829</v>
      </c>
      <c r="X60" s="87">
        <v>19619</v>
      </c>
      <c r="Y60">
        <v>69</v>
      </c>
      <c r="Z60" s="36">
        <f>VLOOKUP($Y60,[2]Edades!$A$3:$H$153,4,FALSE)</f>
        <v>6</v>
      </c>
      <c r="AA60" s="34" t="str">
        <f>VLOOKUP($Y60,[2]Edades!$A$3:$H$153,6,FALSE)</f>
        <v>6 - Persona mayor</v>
      </c>
      <c r="AB60" s="34">
        <f>VLOOKUP($Y60,[2]Edades!$A$3:$H$153,7,FALSE)</f>
        <v>14</v>
      </c>
      <c r="AC60" s="34" t="str">
        <f>VLOOKUP($Y60,[2]Edades!$A$3:$H$153,8,FALSE)</f>
        <v>65-69</v>
      </c>
      <c r="AD60" s="34" t="s">
        <v>129</v>
      </c>
      <c r="AE60" s="1">
        <v>2</v>
      </c>
      <c r="AF60" s="34" t="s">
        <v>2137</v>
      </c>
      <c r="AG60" s="34" t="s">
        <v>2127</v>
      </c>
      <c r="AH60" s="34" t="s">
        <v>2127</v>
      </c>
      <c r="AK60" s="34" t="s">
        <v>6142</v>
      </c>
      <c r="AM60" s="34" t="s">
        <v>2127</v>
      </c>
      <c r="AN60" s="36" t="s">
        <v>2127</v>
      </c>
      <c r="AO60" s="36" t="s">
        <v>2127</v>
      </c>
      <c r="AP60" s="34" t="s">
        <v>2127</v>
      </c>
      <c r="AQ60" s="36" t="s">
        <v>2127</v>
      </c>
      <c r="AR60" s="34" t="s">
        <v>2098</v>
      </c>
      <c r="AS60" s="91" t="s">
        <v>6206</v>
      </c>
      <c r="AT60" s="34">
        <v>4353626</v>
      </c>
      <c r="AU60" s="34" t="s">
        <v>2127</v>
      </c>
      <c r="AX60" s="90"/>
      <c r="BA60" s="91"/>
      <c r="BB60" s="91"/>
      <c r="BC60" s="91"/>
      <c r="BF60" s="34" t="s">
        <v>4983</v>
      </c>
      <c r="BG60" s="92" t="s">
        <v>2098</v>
      </c>
      <c r="BM60" s="36" t="s">
        <v>131</v>
      </c>
      <c r="BN60" s="34" t="s">
        <v>132</v>
      </c>
      <c r="BO60" s="36">
        <v>0</v>
      </c>
      <c r="BQ60" s="94"/>
      <c r="BS60" t="s">
        <v>131</v>
      </c>
      <c r="BU60" s="95"/>
      <c r="BV60" s="95"/>
      <c r="BW60" s="61"/>
      <c r="BX60" s="60"/>
      <c r="BY60" s="59" t="str">
        <f t="shared" ca="1" si="1"/>
        <v/>
      </c>
      <c r="CD60" s="68"/>
      <c r="CE60" s="68"/>
      <c r="CF60" s="67"/>
      <c r="CG60">
        <v>85</v>
      </c>
      <c r="CH60" s="2">
        <v>166</v>
      </c>
      <c r="CI60" s="4">
        <f t="shared" si="2"/>
        <v>30.84627667295689</v>
      </c>
      <c r="CJ60" s="5" t="str">
        <f t="shared" si="3"/>
        <v>OBESIDAD</v>
      </c>
      <c r="CK60" s="36">
        <v>0</v>
      </c>
      <c r="CL60" s="66"/>
      <c r="CM60" s="89">
        <v>41403</v>
      </c>
      <c r="CN60" s="97">
        <v>41403</v>
      </c>
      <c r="CP60"/>
      <c r="CQ60" s="65"/>
      <c r="CR60" s="65"/>
      <c r="CS60" s="98"/>
      <c r="CT60"/>
      <c r="CU60"/>
      <c r="CV60" s="65"/>
      <c r="CW60" s="2"/>
      <c r="CX60" s="82"/>
      <c r="DC60"/>
      <c r="DG60" s="64"/>
      <c r="DI60" s="89"/>
      <c r="DJ60" s="89"/>
      <c r="DN60" s="34"/>
      <c r="DO60" s="34"/>
      <c r="DP60" s="34"/>
      <c r="DQ60" s="34"/>
      <c r="DR60" s="34"/>
      <c r="DS60" s="34" t="s">
        <v>2127</v>
      </c>
      <c r="DT60" s="34"/>
      <c r="DU60" s="47">
        <v>44491</v>
      </c>
      <c r="DY60" s="1">
        <v>2</v>
      </c>
      <c r="DZ60" t="s">
        <v>7940</v>
      </c>
      <c r="EB60" s="4"/>
      <c r="EJ60"/>
      <c r="EL60" s="34"/>
      <c r="EN60" s="34"/>
    </row>
    <row r="61" spans="1:144" hidden="1" x14ac:dyDescent="0.25">
      <c r="A61" s="85">
        <v>2022</v>
      </c>
      <c r="B61" s="87">
        <v>44830</v>
      </c>
      <c r="C61" t="s">
        <v>121</v>
      </c>
      <c r="D61" t="s">
        <v>122</v>
      </c>
      <c r="E61" s="36" t="s">
        <v>7938</v>
      </c>
      <c r="F61" s="34">
        <f t="shared" si="4"/>
        <v>60</v>
      </c>
      <c r="G61" s="34" t="s">
        <v>4985</v>
      </c>
      <c r="H61">
        <v>18</v>
      </c>
      <c r="I61" s="34" t="s">
        <v>6141</v>
      </c>
      <c r="J61" s="34" t="s">
        <v>4986</v>
      </c>
      <c r="K61" s="34" t="str">
        <f>VLOOKUP(J61,[2]CodMpios!$B$347:$E$362,4,FALSE)</f>
        <v>18756 - Solano</v>
      </c>
      <c r="L61" s="34" t="str">
        <f>VLOOKUP($J61,[2]Coord_Mpios_X_Y!$B$2:$K$1123,9,FALSE)</f>
        <v>0,211280845516</v>
      </c>
      <c r="M61" s="34" t="str">
        <f>VLOOKUP($J61,[2]Coord_Mpios_X_Y!$B$2:$K$1123,10,FALSE)</f>
        <v>-73,123867898891</v>
      </c>
      <c r="N61" s="34" t="s">
        <v>139</v>
      </c>
      <c r="O61" s="34" t="s">
        <v>126</v>
      </c>
      <c r="Q61" s="34" t="s">
        <v>127</v>
      </c>
      <c r="R61" s="34">
        <v>26620234</v>
      </c>
      <c r="S61" s="34" t="str">
        <f t="shared" si="0"/>
        <v>CC26620234</v>
      </c>
      <c r="T61" s="34" t="s">
        <v>2411</v>
      </c>
      <c r="V61" s="34" t="s">
        <v>165</v>
      </c>
      <c r="W61" s="34" t="s">
        <v>2422</v>
      </c>
      <c r="X61" s="87">
        <v>22051</v>
      </c>
      <c r="Y61">
        <v>62</v>
      </c>
      <c r="Z61" s="36">
        <f>VLOOKUP($Y61,[2]Edades!$A$3:$H$153,4,FALSE)</f>
        <v>6</v>
      </c>
      <c r="AA61" s="34" t="str">
        <f>VLOOKUP($Y61,[2]Edades!$A$3:$H$153,6,FALSE)</f>
        <v>6 - Persona mayor</v>
      </c>
      <c r="AB61" s="34">
        <f>VLOOKUP($Y61,[2]Edades!$A$3:$H$153,7,FALSE)</f>
        <v>13</v>
      </c>
      <c r="AC61" s="34" t="str">
        <f>VLOOKUP($Y61,[2]Edades!$A$3:$H$153,8,FALSE)</f>
        <v>60-64</v>
      </c>
      <c r="AD61" s="34" t="s">
        <v>129</v>
      </c>
      <c r="AE61" s="1">
        <v>2</v>
      </c>
      <c r="AF61" s="34" t="s">
        <v>2137</v>
      </c>
      <c r="AG61" s="34" t="s">
        <v>2127</v>
      </c>
      <c r="AH61" s="34" t="s">
        <v>2127</v>
      </c>
      <c r="AK61" s="34" t="s">
        <v>139</v>
      </c>
      <c r="AM61" s="34" t="s">
        <v>2127</v>
      </c>
      <c r="AN61" s="36" t="s">
        <v>2127</v>
      </c>
      <c r="AO61" s="36" t="s">
        <v>2127</v>
      </c>
      <c r="AP61" s="34" t="s">
        <v>2127</v>
      </c>
      <c r="AQ61" s="36" t="s">
        <v>2127</v>
      </c>
      <c r="AR61" s="34" t="s">
        <v>665</v>
      </c>
      <c r="AS61" s="91" t="s">
        <v>6207</v>
      </c>
      <c r="AT61" s="34">
        <v>3124160008</v>
      </c>
      <c r="AU61" s="34" t="s">
        <v>2127</v>
      </c>
      <c r="AX61" s="90"/>
      <c r="BA61" s="91"/>
      <c r="BB61" s="91"/>
      <c r="BC61" s="91"/>
      <c r="BF61" s="34" t="s">
        <v>4983</v>
      </c>
      <c r="BG61" s="92" t="s">
        <v>2098</v>
      </c>
      <c r="BM61" s="36" t="s">
        <v>131</v>
      </c>
      <c r="BN61" s="34" t="s">
        <v>132</v>
      </c>
      <c r="BO61" s="36">
        <v>0</v>
      </c>
      <c r="BQ61" s="94"/>
      <c r="BS61" t="s">
        <v>132</v>
      </c>
      <c r="BU61" s="95"/>
      <c r="BV61" s="95"/>
      <c r="BW61" s="61"/>
      <c r="BX61" s="60"/>
      <c r="BY61" s="59" t="str">
        <f t="shared" ca="1" si="1"/>
        <v/>
      </c>
      <c r="CD61" s="68"/>
      <c r="CE61" s="68"/>
      <c r="CF61" s="67"/>
      <c r="CG61">
        <v>69</v>
      </c>
      <c r="CH61" s="2">
        <v>159</v>
      </c>
      <c r="CI61" s="4">
        <f t="shared" si="2"/>
        <v>27.29322416043669</v>
      </c>
      <c r="CJ61" s="5" t="str">
        <f t="shared" si="3"/>
        <v>SOBREPESO</v>
      </c>
      <c r="CK61" s="36">
        <v>0</v>
      </c>
      <c r="CL61" s="66"/>
      <c r="CM61" s="89">
        <v>41890</v>
      </c>
      <c r="CN61" s="97">
        <v>41890</v>
      </c>
      <c r="CP61"/>
      <c r="CQ61" s="65"/>
      <c r="CR61" s="65"/>
      <c r="CS61" s="98"/>
      <c r="CT61"/>
      <c r="CU61"/>
      <c r="CV61" s="65"/>
      <c r="CW61" s="2">
        <v>160</v>
      </c>
      <c r="CX61" s="82">
        <v>90</v>
      </c>
      <c r="DC61"/>
      <c r="DG61" s="64"/>
      <c r="DI61" s="89">
        <v>43840</v>
      </c>
      <c r="DJ61" s="89"/>
      <c r="DN61" s="34"/>
      <c r="DO61" s="34"/>
      <c r="DP61" s="34"/>
      <c r="DQ61" s="34"/>
      <c r="DR61" s="34"/>
      <c r="DS61" s="34" t="s">
        <v>2127</v>
      </c>
      <c r="DT61" s="34"/>
      <c r="DU61" s="47">
        <v>44502</v>
      </c>
      <c r="DY61" s="1">
        <v>1</v>
      </c>
      <c r="DZ61" t="s">
        <v>7940</v>
      </c>
      <c r="EB61" s="4"/>
      <c r="EJ61"/>
      <c r="EL61" s="34"/>
      <c r="EN61" s="34"/>
    </row>
    <row r="62" spans="1:144" hidden="1" x14ac:dyDescent="0.25">
      <c r="A62" s="85">
        <v>2022</v>
      </c>
      <c r="B62" s="87">
        <v>44830</v>
      </c>
      <c r="C62" t="s">
        <v>121</v>
      </c>
      <c r="D62" t="s">
        <v>122</v>
      </c>
      <c r="E62" s="36" t="s">
        <v>7938</v>
      </c>
      <c r="F62" s="34">
        <f t="shared" si="4"/>
        <v>61</v>
      </c>
      <c r="G62" s="34" t="s">
        <v>4985</v>
      </c>
      <c r="H62">
        <v>18</v>
      </c>
      <c r="I62" s="34" t="s">
        <v>6141</v>
      </c>
      <c r="J62" s="34" t="s">
        <v>4988</v>
      </c>
      <c r="K62" s="34" t="str">
        <f>VLOOKUP(J62,[2]CodMpios!$B$347:$E$362,4,FALSE)</f>
        <v>18001 - Florencia</v>
      </c>
      <c r="L62" s="34" t="str">
        <f>VLOOKUP($J62,[2]Coord_Mpios_X_Y!$B$2:$K$1123,9,FALSE)</f>
        <v>1,749138703818</v>
      </c>
      <c r="M62" s="34" t="str">
        <f>VLOOKUP($J62,[2]Coord_Mpios_X_Y!$B$2:$K$1123,10,FALSE)</f>
        <v>-75,558239064333</v>
      </c>
      <c r="N62" s="34" t="s">
        <v>6142</v>
      </c>
      <c r="O62" s="34" t="s">
        <v>126</v>
      </c>
      <c r="Q62" s="34" t="s">
        <v>127</v>
      </c>
      <c r="R62" s="34">
        <v>26615463</v>
      </c>
      <c r="S62" s="34" t="str">
        <f t="shared" si="0"/>
        <v>CC26615463</v>
      </c>
      <c r="T62" s="34" t="s">
        <v>192</v>
      </c>
      <c r="V62" s="34" t="s">
        <v>1327</v>
      </c>
      <c r="W62" s="34" t="s">
        <v>2492</v>
      </c>
      <c r="X62" s="87">
        <v>17605</v>
      </c>
      <c r="Y62">
        <v>75</v>
      </c>
      <c r="Z62" s="36">
        <f>VLOOKUP($Y62,[2]Edades!$A$3:$H$153,4,FALSE)</f>
        <v>6</v>
      </c>
      <c r="AA62" s="34" t="str">
        <f>VLOOKUP($Y62,[2]Edades!$A$3:$H$153,6,FALSE)</f>
        <v>6 - Persona mayor</v>
      </c>
      <c r="AB62" s="34">
        <f>VLOOKUP($Y62,[2]Edades!$A$3:$H$153,7,FALSE)</f>
        <v>16</v>
      </c>
      <c r="AC62" s="34" t="str">
        <f>VLOOKUP($Y62,[2]Edades!$A$3:$H$153,8,FALSE)</f>
        <v>75-79</v>
      </c>
      <c r="AD62" s="34" t="s">
        <v>129</v>
      </c>
      <c r="AE62" s="1">
        <v>2</v>
      </c>
      <c r="AF62" s="34" t="s">
        <v>2137</v>
      </c>
      <c r="AG62" s="34" t="s">
        <v>2127</v>
      </c>
      <c r="AH62" s="34" t="s">
        <v>2127</v>
      </c>
      <c r="AK62" s="34" t="s">
        <v>6142</v>
      </c>
      <c r="AM62" s="34" t="s">
        <v>2127</v>
      </c>
      <c r="AN62" s="36" t="s">
        <v>2127</v>
      </c>
      <c r="AO62" s="36" t="s">
        <v>2127</v>
      </c>
      <c r="AP62" s="34" t="s">
        <v>2127</v>
      </c>
      <c r="AQ62" s="36" t="s">
        <v>2127</v>
      </c>
      <c r="AR62" s="34" t="s">
        <v>2098</v>
      </c>
      <c r="AS62" s="91" t="s">
        <v>6208</v>
      </c>
      <c r="AT62" s="34">
        <v>4358847</v>
      </c>
      <c r="AU62" s="34" t="s">
        <v>2127</v>
      </c>
      <c r="AX62" s="90"/>
      <c r="BA62" s="91"/>
      <c r="BB62" s="91"/>
      <c r="BC62" s="91"/>
      <c r="BF62" s="34" t="s">
        <v>4983</v>
      </c>
      <c r="BG62" s="92" t="s">
        <v>2098</v>
      </c>
      <c r="BM62" s="36" t="s">
        <v>131</v>
      </c>
      <c r="BN62" s="34" t="s">
        <v>132</v>
      </c>
      <c r="BO62" s="36">
        <v>0</v>
      </c>
      <c r="BQ62" s="94"/>
      <c r="BS62" t="s">
        <v>131</v>
      </c>
      <c r="BU62" s="95"/>
      <c r="BV62" s="95"/>
      <c r="BW62" s="61"/>
      <c r="BX62" s="60"/>
      <c r="BY62" s="59" t="str">
        <f t="shared" ca="1" si="1"/>
        <v/>
      </c>
      <c r="CD62" s="68"/>
      <c r="CE62" s="68"/>
      <c r="CF62" s="67"/>
      <c r="CG62">
        <v>60</v>
      </c>
      <c r="CH62" s="2">
        <v>151</v>
      </c>
      <c r="CI62" s="4">
        <f t="shared" si="2"/>
        <v>26.314635323012148</v>
      </c>
      <c r="CJ62" s="5" t="str">
        <f t="shared" si="3"/>
        <v>SOBREPESO</v>
      </c>
      <c r="CK62" s="36">
        <v>0</v>
      </c>
      <c r="CL62" s="66"/>
      <c r="CM62" s="89">
        <v>41316</v>
      </c>
      <c r="CN62" s="97">
        <v>41316</v>
      </c>
      <c r="CP62"/>
      <c r="CQ62" s="65"/>
      <c r="CR62" s="65"/>
      <c r="CS62" s="98"/>
      <c r="CT62"/>
      <c r="CU62"/>
      <c r="CV62" s="65"/>
      <c r="CW62" s="2"/>
      <c r="CX62" s="82"/>
      <c r="DC62"/>
      <c r="DG62" s="64"/>
      <c r="DI62" s="89"/>
      <c r="DJ62" s="89"/>
      <c r="DK62" s="89">
        <v>44823</v>
      </c>
      <c r="DN62" s="34"/>
      <c r="DO62" s="34"/>
      <c r="DP62" s="34"/>
      <c r="DQ62" s="34"/>
      <c r="DR62" s="34"/>
      <c r="DS62" s="34" t="s">
        <v>2127</v>
      </c>
      <c r="DT62" s="34"/>
      <c r="DU62" s="47">
        <v>44215</v>
      </c>
      <c r="DY62" s="1">
        <v>2</v>
      </c>
      <c r="DZ62" t="s">
        <v>7940</v>
      </c>
      <c r="EB62" s="4"/>
      <c r="EJ62"/>
      <c r="EL62" s="34"/>
      <c r="EN62" s="34"/>
    </row>
    <row r="63" spans="1:144" x14ac:dyDescent="0.25">
      <c r="A63" s="85">
        <v>2022</v>
      </c>
      <c r="B63" s="87">
        <v>44830</v>
      </c>
      <c r="C63" t="s">
        <v>121</v>
      </c>
      <c r="D63" t="s">
        <v>122</v>
      </c>
      <c r="E63" s="34" t="s">
        <v>7938</v>
      </c>
      <c r="F63" s="34">
        <f t="shared" si="4"/>
        <v>62</v>
      </c>
      <c r="G63" s="34" t="s">
        <v>4985</v>
      </c>
      <c r="H63">
        <v>18</v>
      </c>
      <c r="I63" s="34" t="s">
        <v>6141</v>
      </c>
      <c r="J63" s="34" t="s">
        <v>4988</v>
      </c>
      <c r="K63" s="34" t="str">
        <f>VLOOKUP(J63,[2]CodMpios!$B$347:$E$362,4,FALSE)</f>
        <v>18001 - Florencia</v>
      </c>
      <c r="L63" s="34" t="str">
        <f>VLOOKUP($J63,[2]Coord_Mpios_X_Y!$B$2:$K$1123,9,FALSE)</f>
        <v>1,749138703818</v>
      </c>
      <c r="M63" s="34" t="str">
        <f>VLOOKUP($J63,[2]Coord_Mpios_X_Y!$B$2:$K$1123,10,FALSE)</f>
        <v>-75,558239064333</v>
      </c>
      <c r="N63" s="34" t="s">
        <v>139</v>
      </c>
      <c r="O63" s="34" t="s">
        <v>126</v>
      </c>
      <c r="Q63" s="34" t="s">
        <v>127</v>
      </c>
      <c r="R63" s="34">
        <v>26612386</v>
      </c>
      <c r="S63" s="34" t="str">
        <f t="shared" si="0"/>
        <v>CC26612386</v>
      </c>
      <c r="T63" s="34" t="s">
        <v>396</v>
      </c>
      <c r="V63" s="34" t="s">
        <v>276</v>
      </c>
      <c r="W63" s="34" t="s">
        <v>142</v>
      </c>
      <c r="X63" s="87">
        <v>14219</v>
      </c>
      <c r="Y63">
        <v>84</v>
      </c>
      <c r="Z63" s="36">
        <f>VLOOKUP($Y63,[2]Edades!$A$3:$H$153,4,FALSE)</f>
        <v>6</v>
      </c>
      <c r="AA63" s="34" t="str">
        <f>VLOOKUP($Y63,[2]Edades!$A$3:$H$153,6,FALSE)</f>
        <v>6 - Persona mayor</v>
      </c>
      <c r="AB63" s="34">
        <f>VLOOKUP($Y63,[2]Edades!$A$3:$H$153,7,FALSE)</f>
        <v>17</v>
      </c>
      <c r="AC63" s="34" t="str">
        <f>VLOOKUP($Y63,[2]Edades!$A$3:$H$153,8,FALSE)</f>
        <v>80 Y MÁS</v>
      </c>
      <c r="AD63" s="34" t="s">
        <v>129</v>
      </c>
      <c r="AE63" s="1">
        <v>2</v>
      </c>
      <c r="AF63" s="34" t="s">
        <v>2137</v>
      </c>
      <c r="AG63" s="34" t="s">
        <v>2127</v>
      </c>
      <c r="AH63" s="34" t="s">
        <v>2127</v>
      </c>
      <c r="AK63" s="34" t="s">
        <v>139</v>
      </c>
      <c r="AM63" s="34" t="s">
        <v>2127</v>
      </c>
      <c r="AN63" s="36" t="s">
        <v>2127</v>
      </c>
      <c r="AO63" s="36" t="s">
        <v>2127</v>
      </c>
      <c r="AP63" s="34" t="s">
        <v>2127</v>
      </c>
      <c r="AQ63" s="36" t="s">
        <v>2127</v>
      </c>
      <c r="AR63" s="34" t="s">
        <v>2098</v>
      </c>
      <c r="AS63" s="91" t="s">
        <v>6209</v>
      </c>
      <c r="AT63" s="34">
        <v>3204692029</v>
      </c>
      <c r="AU63" s="34" t="s">
        <v>2127</v>
      </c>
      <c r="AX63" s="90"/>
      <c r="BA63" s="91"/>
      <c r="BB63" s="91"/>
      <c r="BC63" s="91"/>
      <c r="BF63" s="34" t="s">
        <v>4983</v>
      </c>
      <c r="BG63" s="92" t="s">
        <v>2098</v>
      </c>
      <c r="BM63" s="36" t="s">
        <v>131</v>
      </c>
      <c r="BN63" s="34" t="s">
        <v>132</v>
      </c>
      <c r="BO63" s="36">
        <v>0</v>
      </c>
      <c r="BQ63" s="94"/>
      <c r="BS63" s="36" t="s">
        <v>2127</v>
      </c>
      <c r="BU63" s="95"/>
      <c r="BV63" s="95"/>
      <c r="BW63" s="61"/>
      <c r="BX63" s="60"/>
      <c r="BY63" s="59" t="str">
        <f t="shared" ca="1" si="1"/>
        <v/>
      </c>
      <c r="CD63" s="68"/>
      <c r="CE63" s="68"/>
      <c r="CF63" s="67"/>
      <c r="CG63">
        <v>54</v>
      </c>
      <c r="CH63" s="2">
        <v>150</v>
      </c>
      <c r="CI63" s="4">
        <f t="shared" si="2"/>
        <v>24</v>
      </c>
      <c r="CJ63" s="5" t="str">
        <f t="shared" si="3"/>
        <v>NORMAL</v>
      </c>
      <c r="CK63" s="36">
        <v>0</v>
      </c>
      <c r="CL63" s="66"/>
      <c r="CM63" s="89">
        <v>44014</v>
      </c>
      <c r="CN63" s="97">
        <v>44034</v>
      </c>
      <c r="CP63"/>
      <c r="CQ63" s="65"/>
      <c r="CR63" s="65"/>
      <c r="CS63" s="98"/>
      <c r="CT63"/>
      <c r="CU63"/>
      <c r="CV63" s="97"/>
      <c r="CW63" s="2">
        <v>130</v>
      </c>
      <c r="CX63" s="82">
        <v>80</v>
      </c>
      <c r="DG63" s="64"/>
      <c r="DI63" s="89"/>
      <c r="DJ63" s="89"/>
      <c r="DN63" s="34"/>
      <c r="DO63" s="34"/>
      <c r="DP63" s="34"/>
      <c r="DQ63" s="34"/>
      <c r="DR63" s="34"/>
      <c r="DS63" s="34" t="s">
        <v>2127</v>
      </c>
      <c r="DT63" s="34"/>
      <c r="DU63" s="47">
        <v>44706</v>
      </c>
      <c r="DY63" s="1">
        <v>3</v>
      </c>
      <c r="DZ63" t="s">
        <v>7941</v>
      </c>
      <c r="EA63" s="4">
        <v>0.9</v>
      </c>
      <c r="EB63" s="4">
        <v>107</v>
      </c>
      <c r="EC63" s="4">
        <v>198</v>
      </c>
      <c r="ED63" s="4">
        <v>108</v>
      </c>
      <c r="EE63" s="4">
        <v>55.3</v>
      </c>
      <c r="EF63" s="4">
        <v>172</v>
      </c>
      <c r="EG63" s="4">
        <v>1.7</v>
      </c>
      <c r="EJ63"/>
      <c r="EL63" s="34"/>
      <c r="EN63" s="34"/>
    </row>
    <row r="64" spans="1:144" x14ac:dyDescent="0.25">
      <c r="A64" s="85">
        <v>2022</v>
      </c>
      <c r="B64" s="87">
        <v>44830</v>
      </c>
      <c r="C64" t="s">
        <v>121</v>
      </c>
      <c r="D64" t="s">
        <v>122</v>
      </c>
      <c r="E64" s="34" t="s">
        <v>7938</v>
      </c>
      <c r="F64" s="34">
        <f t="shared" si="4"/>
        <v>63</v>
      </c>
      <c r="G64" s="34" t="s">
        <v>4985</v>
      </c>
      <c r="H64">
        <v>18</v>
      </c>
      <c r="I64" s="34" t="s">
        <v>6141</v>
      </c>
      <c r="J64" s="34" t="s">
        <v>5007</v>
      </c>
      <c r="K64" s="34" t="str">
        <f>VLOOKUP(J64,[2]CodMpios!$B$347:$E$362,4,FALSE)</f>
        <v>18410 - La Montañita</v>
      </c>
      <c r="L64" s="34" t="str">
        <f>VLOOKUP($J64,[2]Coord_Mpios_X_Y!$B$2:$K$1123,9,FALSE)</f>
        <v>1,302860442333</v>
      </c>
      <c r="M64" s="34" t="str">
        <f>VLOOKUP($J64,[2]Coord_Mpios_X_Y!$B$2:$K$1123,10,FALSE)</f>
        <v>-75,235727318747</v>
      </c>
      <c r="N64" s="34" t="s">
        <v>6142</v>
      </c>
      <c r="O64" s="34" t="s">
        <v>126</v>
      </c>
      <c r="Q64" s="34" t="s">
        <v>127</v>
      </c>
      <c r="R64" s="34">
        <v>40605116</v>
      </c>
      <c r="S64" s="34" t="str">
        <f t="shared" si="0"/>
        <v>CC40605116</v>
      </c>
      <c r="T64" s="34" t="s">
        <v>2187</v>
      </c>
      <c r="V64" s="34" t="s">
        <v>142</v>
      </c>
      <c r="W64" s="34" t="s">
        <v>5929</v>
      </c>
      <c r="X64" s="87">
        <v>12605</v>
      </c>
      <c r="Y64">
        <v>88</v>
      </c>
      <c r="Z64" s="36">
        <f>VLOOKUP($Y64,[2]Edades!$A$3:$H$153,4,FALSE)</f>
        <v>6</v>
      </c>
      <c r="AA64" s="34" t="str">
        <f>VLOOKUP($Y64,[2]Edades!$A$3:$H$153,6,FALSE)</f>
        <v>6 - Persona mayor</v>
      </c>
      <c r="AB64" s="34">
        <f>VLOOKUP($Y64,[2]Edades!$A$3:$H$153,7,FALSE)</f>
        <v>17</v>
      </c>
      <c r="AC64" s="34" t="str">
        <f>VLOOKUP($Y64,[2]Edades!$A$3:$H$153,8,FALSE)</f>
        <v>80 Y MÁS</v>
      </c>
      <c r="AD64" s="34" t="s">
        <v>129</v>
      </c>
      <c r="AE64" s="1">
        <v>2</v>
      </c>
      <c r="AF64" s="34" t="s">
        <v>2137</v>
      </c>
      <c r="AG64" s="34" t="s">
        <v>2127</v>
      </c>
      <c r="AH64" s="34" t="s">
        <v>2127</v>
      </c>
      <c r="AK64" s="34" t="s">
        <v>6142</v>
      </c>
      <c r="AM64" s="34" t="s">
        <v>2127</v>
      </c>
      <c r="AN64" s="36" t="s">
        <v>2127</v>
      </c>
      <c r="AO64" s="36" t="s">
        <v>2127</v>
      </c>
      <c r="AP64" s="34" t="s">
        <v>2127</v>
      </c>
      <c r="AQ64" s="36" t="s">
        <v>2127</v>
      </c>
      <c r="AR64" s="34" t="s">
        <v>5919</v>
      </c>
      <c r="AS64" s="91" t="s">
        <v>6210</v>
      </c>
      <c r="AT64" s="34">
        <v>3108799398</v>
      </c>
      <c r="AU64" s="34" t="s">
        <v>2127</v>
      </c>
      <c r="AX64" s="90"/>
      <c r="BA64" s="91"/>
      <c r="BB64" s="91"/>
      <c r="BC64" s="91"/>
      <c r="BF64" s="34" t="s">
        <v>4983</v>
      </c>
      <c r="BG64" s="92" t="s">
        <v>2098</v>
      </c>
      <c r="BM64" s="36" t="s">
        <v>131</v>
      </c>
      <c r="BN64" s="34" t="s">
        <v>132</v>
      </c>
      <c r="BO64" s="36">
        <v>0</v>
      </c>
      <c r="BQ64" s="94"/>
      <c r="BS64" s="36" t="s">
        <v>2127</v>
      </c>
      <c r="BU64" s="95"/>
      <c r="BV64" s="95"/>
      <c r="BW64" s="61"/>
      <c r="BX64" s="60"/>
      <c r="BY64" s="59" t="str">
        <f t="shared" ca="1" si="1"/>
        <v/>
      </c>
      <c r="CD64" s="68"/>
      <c r="CE64" s="68"/>
      <c r="CF64" s="67"/>
      <c r="CG64">
        <v>53</v>
      </c>
      <c r="CH64" s="2">
        <v>150</v>
      </c>
      <c r="CI64" s="4">
        <f t="shared" si="2"/>
        <v>23.555555555555557</v>
      </c>
      <c r="CJ64" s="5" t="str">
        <f t="shared" si="3"/>
        <v>NORMAL</v>
      </c>
      <c r="CK64" s="36">
        <v>0</v>
      </c>
      <c r="CL64" s="66"/>
      <c r="CM64" s="89">
        <v>42179</v>
      </c>
      <c r="CN64" s="97">
        <v>42179</v>
      </c>
      <c r="CP64"/>
      <c r="CQ64" s="65"/>
      <c r="CR64" s="65"/>
      <c r="CS64" s="98"/>
      <c r="CT64"/>
      <c r="CU64"/>
      <c r="CV64" s="97"/>
      <c r="CW64" s="2">
        <v>125</v>
      </c>
      <c r="CX64" s="82">
        <v>60</v>
      </c>
      <c r="DG64" s="64"/>
      <c r="DI64" s="89"/>
      <c r="DJ64" s="89"/>
      <c r="DN64" s="34"/>
      <c r="DO64" s="34"/>
      <c r="DP64" s="34"/>
      <c r="DQ64" s="34"/>
      <c r="DR64" s="34"/>
      <c r="DS64" s="34" t="s">
        <v>2127</v>
      </c>
      <c r="DT64" s="34"/>
      <c r="DU64" s="47">
        <v>44272</v>
      </c>
      <c r="DY64" s="1">
        <v>2</v>
      </c>
      <c r="DZ64" t="s">
        <v>7940</v>
      </c>
      <c r="EA64" s="4">
        <v>0.51</v>
      </c>
      <c r="EB64" s="4">
        <v>85</v>
      </c>
      <c r="EC64" s="4">
        <v>201</v>
      </c>
      <c r="EE64" s="4">
        <v>49</v>
      </c>
      <c r="EF64" s="4">
        <v>132</v>
      </c>
      <c r="EG64" s="4">
        <v>1.5</v>
      </c>
      <c r="EH64" s="4">
        <v>5.8</v>
      </c>
      <c r="EJ64"/>
      <c r="EL64" s="34"/>
      <c r="EN64" s="34"/>
    </row>
    <row r="65" spans="1:144" hidden="1" x14ac:dyDescent="0.25">
      <c r="A65" s="85">
        <v>2022</v>
      </c>
      <c r="B65" s="87">
        <v>44830</v>
      </c>
      <c r="C65" t="s">
        <v>121</v>
      </c>
      <c r="D65" t="s">
        <v>122</v>
      </c>
      <c r="E65" s="36" t="s">
        <v>7938</v>
      </c>
      <c r="F65" s="34">
        <f t="shared" si="4"/>
        <v>64</v>
      </c>
      <c r="G65" s="34" t="s">
        <v>4985</v>
      </c>
      <c r="H65">
        <v>18</v>
      </c>
      <c r="I65" s="34" t="s">
        <v>6141</v>
      </c>
      <c r="J65" s="34" t="s">
        <v>5110</v>
      </c>
      <c r="K65" s="34" t="str">
        <f>VLOOKUP(J65,[2]CodMpios!$B$347:$E$362,4,FALSE)</f>
        <v>18479 - Morelia</v>
      </c>
      <c r="L65" s="34" t="str">
        <f>VLOOKUP($J65,[2]Coord_Mpios_X_Y!$B$2:$K$1123,9,FALSE)</f>
        <v>1,382996109840</v>
      </c>
      <c r="M65" s="34" t="str">
        <f>VLOOKUP($J65,[2]Coord_Mpios_X_Y!$B$2:$K$1123,10,FALSE)</f>
        <v>-75,673811233713</v>
      </c>
      <c r="N65" s="34" t="s">
        <v>139</v>
      </c>
      <c r="O65" s="34" t="s">
        <v>126</v>
      </c>
      <c r="Q65" s="34" t="s">
        <v>127</v>
      </c>
      <c r="R65" s="34">
        <v>17624367</v>
      </c>
      <c r="S65" s="34" t="str">
        <f t="shared" si="0"/>
        <v>CC17624367</v>
      </c>
      <c r="T65" s="34" t="s">
        <v>6114</v>
      </c>
      <c r="V65" s="34" t="s">
        <v>138</v>
      </c>
      <c r="W65" s="34" t="s">
        <v>2492</v>
      </c>
      <c r="X65" s="87">
        <v>18209</v>
      </c>
      <c r="Y65">
        <v>73</v>
      </c>
      <c r="Z65" s="36">
        <f>VLOOKUP($Y65,[2]Edades!$A$3:$H$153,4,FALSE)</f>
        <v>6</v>
      </c>
      <c r="AA65" s="34" t="str">
        <f>VLOOKUP($Y65,[2]Edades!$A$3:$H$153,6,FALSE)</f>
        <v>6 - Persona mayor</v>
      </c>
      <c r="AB65" s="34">
        <f>VLOOKUP($Y65,[2]Edades!$A$3:$H$153,7,FALSE)</f>
        <v>15</v>
      </c>
      <c r="AC65" s="34" t="str">
        <f>VLOOKUP($Y65,[2]Edades!$A$3:$H$153,8,FALSE)</f>
        <v>70-74</v>
      </c>
      <c r="AD65" s="34" t="s">
        <v>146</v>
      </c>
      <c r="AE65">
        <v>1</v>
      </c>
      <c r="AF65" s="34" t="s">
        <v>2137</v>
      </c>
      <c r="AG65" s="34" t="s">
        <v>2127</v>
      </c>
      <c r="AH65" s="34" t="s">
        <v>2127</v>
      </c>
      <c r="AK65" s="34" t="s">
        <v>139</v>
      </c>
      <c r="AM65" s="34" t="s">
        <v>2127</v>
      </c>
      <c r="AN65" s="36" t="s">
        <v>2127</v>
      </c>
      <c r="AO65" s="36" t="s">
        <v>2127</v>
      </c>
      <c r="AP65" s="34" t="s">
        <v>2127</v>
      </c>
      <c r="AQ65" s="36" t="s">
        <v>2127</v>
      </c>
      <c r="AR65" s="34" t="s">
        <v>5906</v>
      </c>
      <c r="AS65" s="91" t="s">
        <v>6211</v>
      </c>
      <c r="AT65" s="34">
        <v>3143246062</v>
      </c>
      <c r="AU65" s="34" t="s">
        <v>2127</v>
      </c>
      <c r="AX65" s="90"/>
      <c r="BA65" s="91"/>
      <c r="BB65" s="91"/>
      <c r="BC65" s="91"/>
      <c r="BF65" s="34" t="s">
        <v>4983</v>
      </c>
      <c r="BG65" s="92" t="s">
        <v>2098</v>
      </c>
      <c r="BM65" s="36" t="s">
        <v>131</v>
      </c>
      <c r="BN65" s="34" t="s">
        <v>132</v>
      </c>
      <c r="BO65" s="36">
        <v>0</v>
      </c>
      <c r="BQ65" s="94"/>
      <c r="BS65" t="s">
        <v>131</v>
      </c>
      <c r="BU65" s="95"/>
      <c r="BV65" s="95"/>
      <c r="BW65" s="61"/>
      <c r="BX65" s="60"/>
      <c r="BY65" s="59" t="str">
        <f t="shared" ca="1" si="1"/>
        <v/>
      </c>
      <c r="CD65" s="68"/>
      <c r="CE65" s="68"/>
      <c r="CF65" s="67"/>
      <c r="CG65">
        <v>61</v>
      </c>
      <c r="CH65" s="2">
        <v>170</v>
      </c>
      <c r="CI65" s="4">
        <f t="shared" si="2"/>
        <v>21.107266435986162</v>
      </c>
      <c r="CJ65" s="5" t="str">
        <f t="shared" si="3"/>
        <v>NORMAL</v>
      </c>
      <c r="CK65" s="36">
        <v>0</v>
      </c>
      <c r="CL65" s="66"/>
      <c r="CM65" s="89">
        <v>41288</v>
      </c>
      <c r="CN65" s="97">
        <v>41288</v>
      </c>
      <c r="CP65"/>
      <c r="CQ65" s="65"/>
      <c r="CR65" s="65"/>
      <c r="CS65" s="98"/>
      <c r="CT65"/>
      <c r="CU65"/>
      <c r="CV65" s="65"/>
      <c r="CW65" s="2">
        <v>110</v>
      </c>
      <c r="CX65" s="82">
        <v>60</v>
      </c>
      <c r="DC65"/>
      <c r="DG65" s="64"/>
      <c r="DI65" s="89">
        <v>42513</v>
      </c>
      <c r="DJ65" s="89"/>
      <c r="DN65" s="34"/>
      <c r="DO65" s="34"/>
      <c r="DP65" s="34"/>
      <c r="DQ65" s="34"/>
      <c r="DR65" s="34"/>
      <c r="DS65" s="34" t="s">
        <v>2127</v>
      </c>
      <c r="DT65" s="34"/>
      <c r="DU65" s="47">
        <v>44736</v>
      </c>
      <c r="DY65" s="1">
        <v>2</v>
      </c>
      <c r="DZ65" t="s">
        <v>7940</v>
      </c>
      <c r="EA65" s="4">
        <v>1.1200000000000001</v>
      </c>
      <c r="EB65" s="4">
        <v>124</v>
      </c>
      <c r="EC65" s="4">
        <v>198</v>
      </c>
      <c r="EE65" s="4">
        <v>38.4</v>
      </c>
      <c r="EF65" s="4">
        <v>47</v>
      </c>
      <c r="EG65" s="4">
        <v>2.8</v>
      </c>
      <c r="EJ65"/>
      <c r="EL65" s="34"/>
      <c r="EN65" s="34"/>
    </row>
    <row r="66" spans="1:144" x14ac:dyDescent="0.25">
      <c r="A66" s="85">
        <v>2022</v>
      </c>
      <c r="B66" s="87">
        <v>44830</v>
      </c>
      <c r="C66" t="s">
        <v>121</v>
      </c>
      <c r="D66" t="s">
        <v>122</v>
      </c>
      <c r="E66" s="34" t="s">
        <v>7938</v>
      </c>
      <c r="F66" s="34">
        <f t="shared" si="4"/>
        <v>65</v>
      </c>
      <c r="G66" s="34" t="s">
        <v>4985</v>
      </c>
      <c r="H66">
        <v>18</v>
      </c>
      <c r="I66" s="34" t="s">
        <v>6141</v>
      </c>
      <c r="J66" s="34" t="s">
        <v>4988</v>
      </c>
      <c r="K66" s="34" t="str">
        <f>VLOOKUP(J66,[2]CodMpios!$B$347:$E$362,4,FALSE)</f>
        <v>18001 - Florencia</v>
      </c>
      <c r="L66" s="34" t="str">
        <f>VLOOKUP($J66,[2]Coord_Mpios_X_Y!$B$2:$K$1123,9,FALSE)</f>
        <v>1,749138703818</v>
      </c>
      <c r="M66" s="34" t="str">
        <f>VLOOKUP($J66,[2]Coord_Mpios_X_Y!$B$2:$K$1123,10,FALSE)</f>
        <v>-75,558239064333</v>
      </c>
      <c r="N66" s="34" t="s">
        <v>139</v>
      </c>
      <c r="O66" s="34" t="s">
        <v>126</v>
      </c>
      <c r="Q66" s="34" t="s">
        <v>127</v>
      </c>
      <c r="R66" s="34">
        <v>40782503</v>
      </c>
      <c r="S66" s="34" t="str">
        <f t="shared" ref="S66:S129" si="5">CONCATENATE(Q66,R66)</f>
        <v>CC40782503</v>
      </c>
      <c r="T66" s="34" t="s">
        <v>5696</v>
      </c>
      <c r="V66" s="34" t="s">
        <v>1861</v>
      </c>
      <c r="W66" s="34" t="s">
        <v>5565</v>
      </c>
      <c r="X66" s="87">
        <v>27419</v>
      </c>
      <c r="Y66">
        <v>48</v>
      </c>
      <c r="Z66" s="36">
        <f>VLOOKUP($Y66,[2]Edades!$A$3:$H$153,4,FALSE)</f>
        <v>5</v>
      </c>
      <c r="AA66" s="34" t="str">
        <f>VLOOKUP($Y66,[2]Edades!$A$3:$H$153,6,FALSE)</f>
        <v>5 - Adultez</v>
      </c>
      <c r="AB66" s="34">
        <f>VLOOKUP($Y66,[2]Edades!$A$3:$H$153,7,FALSE)</f>
        <v>10</v>
      </c>
      <c r="AC66" s="34" t="str">
        <f>VLOOKUP($Y66,[2]Edades!$A$3:$H$153,8,FALSE)</f>
        <v>45-49</v>
      </c>
      <c r="AD66" s="34" t="s">
        <v>129</v>
      </c>
      <c r="AE66" s="1">
        <v>2</v>
      </c>
      <c r="AF66" s="34" t="s">
        <v>130</v>
      </c>
      <c r="AG66" s="34" t="s">
        <v>2127</v>
      </c>
      <c r="AH66" s="34" t="s">
        <v>2127</v>
      </c>
      <c r="AK66" s="34" t="s">
        <v>139</v>
      </c>
      <c r="AM66" s="34" t="s">
        <v>2127</v>
      </c>
      <c r="AN66" s="36" t="s">
        <v>2127</v>
      </c>
      <c r="AO66" s="36" t="s">
        <v>2127</v>
      </c>
      <c r="AP66" s="34" t="s">
        <v>2127</v>
      </c>
      <c r="AQ66" s="36" t="s">
        <v>2127</v>
      </c>
      <c r="AR66" s="34" t="s">
        <v>2098</v>
      </c>
      <c r="AS66" s="91" t="s">
        <v>6212</v>
      </c>
      <c r="AT66" s="34">
        <v>3133692296</v>
      </c>
      <c r="AU66" s="34" t="s">
        <v>2127</v>
      </c>
      <c r="AX66" s="90"/>
      <c r="BA66" s="91"/>
      <c r="BB66" s="91"/>
      <c r="BC66" s="91"/>
      <c r="BF66" s="34" t="s">
        <v>4983</v>
      </c>
      <c r="BG66" s="92" t="s">
        <v>2098</v>
      </c>
      <c r="BM66" s="36" t="s">
        <v>131</v>
      </c>
      <c r="BN66" s="34" t="s">
        <v>132</v>
      </c>
      <c r="BO66" s="36">
        <v>0</v>
      </c>
      <c r="BQ66" s="94"/>
      <c r="BS66" s="36" t="s">
        <v>2127</v>
      </c>
      <c r="BU66" s="95"/>
      <c r="BV66" s="95"/>
      <c r="BW66" s="61"/>
      <c r="BX66" s="60"/>
      <c r="BY66" s="59" t="str">
        <f t="shared" ref="BY66:BY129" ca="1" si="6">IFERROR(IF(BW66="","",BW66-TODAY()),"SIN DATO")</f>
        <v/>
      </c>
      <c r="CD66" s="68"/>
      <c r="CE66" s="68"/>
      <c r="CF66" s="67"/>
      <c r="CG66">
        <v>98</v>
      </c>
      <c r="CH66" s="2">
        <v>170</v>
      </c>
      <c r="CI66" s="4">
        <f t="shared" ref="CI66:CI129" si="7">(CG66/((CH66/100)*(CH66/100)))</f>
        <v>33.910034602076131</v>
      </c>
      <c r="CJ66" s="5" t="str">
        <f t="shared" ref="CJ66:CJ129" si="8">IFERROR(IF(CI66&lt;=18.5,"BAJO PESO",IF(AND(CI66&gt;18.5,CI66&lt;25),"NORMAL",IF(AND(CI66&gt;=25,CI66&lt;=30),"SOBREPESO","OBESIDAD"))),"SIN DATO")</f>
        <v>OBESIDAD</v>
      </c>
      <c r="CK66" s="36">
        <v>0</v>
      </c>
      <c r="CL66" s="66"/>
      <c r="CM66" s="89">
        <v>41431</v>
      </c>
      <c r="CN66" s="97">
        <v>41431</v>
      </c>
      <c r="CP66"/>
      <c r="CQ66" s="65"/>
      <c r="CR66" s="65"/>
      <c r="CS66" s="98"/>
      <c r="CT66"/>
      <c r="CU66"/>
      <c r="CV66" s="97"/>
      <c r="CW66" s="2">
        <v>122</v>
      </c>
      <c r="CX66" s="82">
        <v>73</v>
      </c>
      <c r="DG66" s="64"/>
      <c r="DI66" s="89"/>
      <c r="DJ66" s="89"/>
      <c r="DN66" s="34"/>
      <c r="DO66" s="34"/>
      <c r="DP66" s="34"/>
      <c r="DQ66" s="34"/>
      <c r="DR66" s="34"/>
      <c r="DS66" s="34" t="s">
        <v>2127</v>
      </c>
      <c r="DT66" s="34"/>
      <c r="DU66" s="47">
        <v>44406</v>
      </c>
      <c r="DY66" s="1">
        <v>1</v>
      </c>
      <c r="DZ66" t="s">
        <v>7940</v>
      </c>
      <c r="EB66" s="4"/>
      <c r="EH66" s="4">
        <v>9.3000000000000007</v>
      </c>
      <c r="EJ66"/>
      <c r="EL66" s="34"/>
      <c r="EN66" s="34"/>
    </row>
    <row r="67" spans="1:144" hidden="1" x14ac:dyDescent="0.25">
      <c r="A67" s="85">
        <v>2022</v>
      </c>
      <c r="B67" s="87">
        <v>44830</v>
      </c>
      <c r="C67" t="s">
        <v>121</v>
      </c>
      <c r="D67" t="s">
        <v>122</v>
      </c>
      <c r="E67" s="36" t="s">
        <v>7938</v>
      </c>
      <c r="F67" s="34">
        <f t="shared" ref="F67:F130" si="9">F66+1</f>
        <v>66</v>
      </c>
      <c r="G67" s="34" t="s">
        <v>4985</v>
      </c>
      <c r="H67">
        <v>18</v>
      </c>
      <c r="I67" s="34" t="s">
        <v>6141</v>
      </c>
      <c r="J67" s="34" t="s">
        <v>4988</v>
      </c>
      <c r="K67" s="34" t="str">
        <f>VLOOKUP(J67,[2]CodMpios!$B$347:$E$362,4,FALSE)</f>
        <v>18001 - Florencia</v>
      </c>
      <c r="L67" s="34" t="str">
        <f>VLOOKUP($J67,[2]Coord_Mpios_X_Y!$B$2:$K$1123,9,FALSE)</f>
        <v>1,749138703818</v>
      </c>
      <c r="M67" s="34" t="str">
        <f>VLOOKUP($J67,[2]Coord_Mpios_X_Y!$B$2:$K$1123,10,FALSE)</f>
        <v>-75,558239064333</v>
      </c>
      <c r="N67" s="34" t="s">
        <v>6142</v>
      </c>
      <c r="O67" s="34" t="s">
        <v>126</v>
      </c>
      <c r="Q67" s="34" t="s">
        <v>127</v>
      </c>
      <c r="R67" s="34">
        <v>26628370</v>
      </c>
      <c r="S67" s="34" t="str">
        <f t="shared" si="5"/>
        <v>CC26628370</v>
      </c>
      <c r="T67" s="34" t="s">
        <v>2187</v>
      </c>
      <c r="V67" s="34" t="s">
        <v>255</v>
      </c>
      <c r="W67" s="34" t="s">
        <v>793</v>
      </c>
      <c r="X67" s="87">
        <v>18952</v>
      </c>
      <c r="Y67">
        <v>71</v>
      </c>
      <c r="Z67" s="36">
        <f>VLOOKUP($Y67,[2]Edades!$A$3:$H$153,4,FALSE)</f>
        <v>6</v>
      </c>
      <c r="AA67" s="34" t="str">
        <f>VLOOKUP($Y67,[2]Edades!$A$3:$H$153,6,FALSE)</f>
        <v>6 - Persona mayor</v>
      </c>
      <c r="AB67" s="34">
        <f>VLOOKUP($Y67,[2]Edades!$A$3:$H$153,7,FALSE)</f>
        <v>15</v>
      </c>
      <c r="AC67" s="34" t="str">
        <f>VLOOKUP($Y67,[2]Edades!$A$3:$H$153,8,FALSE)</f>
        <v>70-74</v>
      </c>
      <c r="AD67" s="34" t="s">
        <v>129</v>
      </c>
      <c r="AE67" s="1">
        <v>2</v>
      </c>
      <c r="AF67" s="34" t="s">
        <v>2137</v>
      </c>
      <c r="AG67" s="34" t="s">
        <v>2127</v>
      </c>
      <c r="AH67" s="34" t="s">
        <v>2127</v>
      </c>
      <c r="AK67" s="34" t="s">
        <v>6142</v>
      </c>
      <c r="AM67" s="34" t="s">
        <v>2127</v>
      </c>
      <c r="AN67" s="36" t="s">
        <v>2127</v>
      </c>
      <c r="AO67" s="36" t="s">
        <v>2127</v>
      </c>
      <c r="AP67" s="34" t="s">
        <v>2127</v>
      </c>
      <c r="AQ67" s="36" t="s">
        <v>2127</v>
      </c>
      <c r="AR67" s="34" t="s">
        <v>2098</v>
      </c>
      <c r="AS67" s="91" t="s">
        <v>6213</v>
      </c>
      <c r="AT67" s="34">
        <v>4375110</v>
      </c>
      <c r="AU67" s="34" t="s">
        <v>2127</v>
      </c>
      <c r="AX67" s="90"/>
      <c r="BA67" s="91"/>
      <c r="BB67" s="91"/>
      <c r="BC67" s="91"/>
      <c r="BF67" s="34" t="s">
        <v>4983</v>
      </c>
      <c r="BG67" s="92" t="s">
        <v>2098</v>
      </c>
      <c r="BM67" s="36" t="s">
        <v>131</v>
      </c>
      <c r="BN67" s="34" t="s">
        <v>132</v>
      </c>
      <c r="BO67" s="36">
        <v>0</v>
      </c>
      <c r="BQ67" s="94"/>
      <c r="BS67" t="s">
        <v>131</v>
      </c>
      <c r="BU67" s="95"/>
      <c r="BV67" s="95"/>
      <c r="BW67" s="61"/>
      <c r="BX67" s="60"/>
      <c r="BY67" s="59" t="str">
        <f t="shared" ca="1" si="6"/>
        <v/>
      </c>
      <c r="CD67" s="68"/>
      <c r="CE67" s="68"/>
      <c r="CF67" s="67"/>
      <c r="CG67">
        <v>79</v>
      </c>
      <c r="CH67" s="2">
        <v>156</v>
      </c>
      <c r="CI67" s="4">
        <f t="shared" si="7"/>
        <v>32.462195923734384</v>
      </c>
      <c r="CJ67" s="5" t="str">
        <f t="shared" si="8"/>
        <v>OBESIDAD</v>
      </c>
      <c r="CK67" s="36">
        <v>0</v>
      </c>
      <c r="CL67" s="66"/>
      <c r="CM67" s="89">
        <v>41386</v>
      </c>
      <c r="CN67" s="97">
        <v>41386</v>
      </c>
      <c r="CP67"/>
      <c r="CQ67" s="65"/>
      <c r="CR67" s="65"/>
      <c r="CS67" s="98"/>
      <c r="CT67"/>
      <c r="CU67"/>
      <c r="CV67" s="65"/>
      <c r="CW67" s="2">
        <v>120</v>
      </c>
      <c r="CX67" s="82">
        <v>70</v>
      </c>
      <c r="DC67"/>
      <c r="DG67" s="64"/>
      <c r="DI67" s="89">
        <v>43900</v>
      </c>
      <c r="DJ67" s="89"/>
      <c r="DN67" s="34"/>
      <c r="DO67" s="34"/>
      <c r="DP67" s="34"/>
      <c r="DQ67" s="34"/>
      <c r="DR67" s="34"/>
      <c r="DS67" s="34" t="s">
        <v>2127</v>
      </c>
      <c r="DT67" s="34"/>
      <c r="DU67" s="47">
        <v>44700</v>
      </c>
      <c r="DY67" s="1">
        <v>3</v>
      </c>
      <c r="DZ67" t="s">
        <v>7940</v>
      </c>
      <c r="EA67" s="4">
        <v>1.1000000000000001</v>
      </c>
      <c r="EB67" s="4">
        <v>96</v>
      </c>
      <c r="EC67" s="4">
        <v>179</v>
      </c>
      <c r="EE67" s="4">
        <v>61.8</v>
      </c>
      <c r="EF67" s="4">
        <v>81</v>
      </c>
      <c r="EG67" s="4">
        <v>2</v>
      </c>
      <c r="EJ67"/>
      <c r="EL67" s="34"/>
      <c r="EN67" s="34"/>
    </row>
    <row r="68" spans="1:144" hidden="1" x14ac:dyDescent="0.25">
      <c r="A68" s="85">
        <v>2022</v>
      </c>
      <c r="B68" s="87">
        <v>44830</v>
      </c>
      <c r="C68" t="s">
        <v>121</v>
      </c>
      <c r="D68" t="s">
        <v>122</v>
      </c>
      <c r="E68" s="36" t="s">
        <v>7938</v>
      </c>
      <c r="F68" s="34">
        <f t="shared" si="9"/>
        <v>67</v>
      </c>
      <c r="G68" s="34" t="s">
        <v>4985</v>
      </c>
      <c r="H68">
        <v>18</v>
      </c>
      <c r="I68" s="34" t="s">
        <v>6141</v>
      </c>
      <c r="J68" s="34" t="s">
        <v>4988</v>
      </c>
      <c r="K68" s="34" t="str">
        <f>VLOOKUP(J68,[2]CodMpios!$B$347:$E$362,4,FALSE)</f>
        <v>18001 - Florencia</v>
      </c>
      <c r="L68" s="34" t="str">
        <f>VLOOKUP($J68,[2]Coord_Mpios_X_Y!$B$2:$K$1123,9,FALSE)</f>
        <v>1,749138703818</v>
      </c>
      <c r="M68" s="34" t="str">
        <f>VLOOKUP($J68,[2]Coord_Mpios_X_Y!$B$2:$K$1123,10,FALSE)</f>
        <v>-75,558239064333</v>
      </c>
      <c r="N68" s="34" t="s">
        <v>6142</v>
      </c>
      <c r="O68" s="34" t="s">
        <v>126</v>
      </c>
      <c r="Q68" s="34" t="s">
        <v>127</v>
      </c>
      <c r="R68" s="34">
        <v>36271677</v>
      </c>
      <c r="S68" s="34" t="str">
        <f t="shared" si="5"/>
        <v>CC36271677</v>
      </c>
      <c r="T68" s="34" t="s">
        <v>234</v>
      </c>
      <c r="U68" s="34" t="s">
        <v>128</v>
      </c>
      <c r="V68" s="34" t="s">
        <v>138</v>
      </c>
      <c r="W68" s="34" t="s">
        <v>239</v>
      </c>
      <c r="X68" s="87">
        <v>20421</v>
      </c>
      <c r="Y68">
        <v>67</v>
      </c>
      <c r="Z68" s="36">
        <f>VLOOKUP($Y68,[2]Edades!$A$3:$H$153,4,FALSE)</f>
        <v>6</v>
      </c>
      <c r="AA68" s="34" t="str">
        <f>VLOOKUP($Y68,[2]Edades!$A$3:$H$153,6,FALSE)</f>
        <v>6 - Persona mayor</v>
      </c>
      <c r="AB68" s="34">
        <f>VLOOKUP($Y68,[2]Edades!$A$3:$H$153,7,FALSE)</f>
        <v>14</v>
      </c>
      <c r="AC68" s="34" t="str">
        <f>VLOOKUP($Y68,[2]Edades!$A$3:$H$153,8,FALSE)</f>
        <v>65-69</v>
      </c>
      <c r="AD68" s="34" t="s">
        <v>129</v>
      </c>
      <c r="AE68" s="1">
        <v>2</v>
      </c>
      <c r="AF68" s="34" t="s">
        <v>2137</v>
      </c>
      <c r="AG68" s="34" t="s">
        <v>2127</v>
      </c>
      <c r="AH68" s="34" t="s">
        <v>2127</v>
      </c>
      <c r="AK68" s="34" t="s">
        <v>6142</v>
      </c>
      <c r="AM68" s="34" t="s">
        <v>2127</v>
      </c>
      <c r="AN68" s="36" t="s">
        <v>2127</v>
      </c>
      <c r="AO68" s="36" t="s">
        <v>2127</v>
      </c>
      <c r="AP68" s="34" t="s">
        <v>2127</v>
      </c>
      <c r="AQ68" s="36" t="s">
        <v>2127</v>
      </c>
      <c r="AR68" s="34" t="s">
        <v>2098</v>
      </c>
      <c r="AS68" s="91" t="s">
        <v>6214</v>
      </c>
      <c r="AT68" s="34">
        <v>3188750781</v>
      </c>
      <c r="AU68" s="34" t="s">
        <v>2127</v>
      </c>
      <c r="AX68" s="90"/>
      <c r="BA68" s="91"/>
      <c r="BB68" s="91"/>
      <c r="BC68" s="91"/>
      <c r="BF68" s="34" t="s">
        <v>4983</v>
      </c>
      <c r="BG68" s="92" t="s">
        <v>2098</v>
      </c>
      <c r="BM68" s="36" t="s">
        <v>131</v>
      </c>
      <c r="BN68" s="34" t="s">
        <v>132</v>
      </c>
      <c r="BO68" s="36">
        <v>0</v>
      </c>
      <c r="BQ68" s="94"/>
      <c r="BS68" t="s">
        <v>132</v>
      </c>
      <c r="BU68" s="95"/>
      <c r="BV68" s="95"/>
      <c r="BW68" s="61"/>
      <c r="BX68" s="60"/>
      <c r="BY68" s="59" t="str">
        <f t="shared" ca="1" si="6"/>
        <v/>
      </c>
      <c r="CD68" s="68"/>
      <c r="CE68" s="68"/>
      <c r="CF68" s="67"/>
      <c r="CG68">
        <v>92</v>
      </c>
      <c r="CH68" s="2">
        <v>156</v>
      </c>
      <c r="CI68" s="4">
        <f t="shared" si="7"/>
        <v>37.804076265614725</v>
      </c>
      <c r="CJ68" s="5" t="str">
        <f t="shared" si="8"/>
        <v>OBESIDAD</v>
      </c>
      <c r="CK68" s="36">
        <v>0</v>
      </c>
      <c r="CL68" s="66"/>
      <c r="CM68" s="89">
        <v>41295</v>
      </c>
      <c r="CN68" s="97">
        <v>41295</v>
      </c>
      <c r="CP68"/>
      <c r="CQ68" s="65"/>
      <c r="CR68" s="65"/>
      <c r="CS68" s="98"/>
      <c r="CT68"/>
      <c r="CU68"/>
      <c r="CV68" s="65"/>
      <c r="CW68" s="2">
        <v>120</v>
      </c>
      <c r="CX68" s="82">
        <v>80</v>
      </c>
      <c r="DC68"/>
      <c r="DG68" s="64"/>
      <c r="DI68" s="89">
        <v>43228</v>
      </c>
      <c r="DJ68" s="89"/>
      <c r="DK68" s="89">
        <v>44817</v>
      </c>
      <c r="DN68" s="34"/>
      <c r="DO68" s="34"/>
      <c r="DP68" s="34"/>
      <c r="DQ68" s="34"/>
      <c r="DR68" s="34"/>
      <c r="DS68" s="34" t="s">
        <v>2127</v>
      </c>
      <c r="DT68" s="34"/>
      <c r="DU68" s="47">
        <v>44636</v>
      </c>
      <c r="DY68" s="1">
        <v>2</v>
      </c>
      <c r="DZ68" t="s">
        <v>7940</v>
      </c>
      <c r="EA68" s="4">
        <v>1.82</v>
      </c>
      <c r="EB68" s="4">
        <v>104</v>
      </c>
      <c r="EC68" s="4">
        <v>208</v>
      </c>
      <c r="EE68" s="4">
        <v>48</v>
      </c>
      <c r="EF68" s="4">
        <v>120</v>
      </c>
      <c r="EG68" s="4">
        <v>2.2999999999999998</v>
      </c>
      <c r="EJ68"/>
      <c r="EL68" s="34"/>
      <c r="EN68" s="34"/>
    </row>
    <row r="69" spans="1:144" hidden="1" x14ac:dyDescent="0.25">
      <c r="A69" s="85">
        <v>2022</v>
      </c>
      <c r="B69" s="87">
        <v>44830</v>
      </c>
      <c r="C69" t="s">
        <v>121</v>
      </c>
      <c r="D69" t="s">
        <v>122</v>
      </c>
      <c r="E69" s="36" t="s">
        <v>7938</v>
      </c>
      <c r="F69" s="34">
        <f t="shared" si="9"/>
        <v>68</v>
      </c>
      <c r="G69" s="34" t="s">
        <v>4985</v>
      </c>
      <c r="H69">
        <v>18</v>
      </c>
      <c r="I69" s="34" t="s">
        <v>6141</v>
      </c>
      <c r="J69" s="34" t="s">
        <v>4991</v>
      </c>
      <c r="K69" s="34" t="str">
        <f>VLOOKUP(J69,[2]CodMpios!$B$347:$E$362,4,FALSE)</f>
        <v>18592 - Puerto Rico</v>
      </c>
      <c r="L69" s="34" t="str">
        <f>VLOOKUP($J69,[2]Coord_Mpios_X_Y!$B$2:$K$1123,9,FALSE)</f>
        <v>2,018940891255</v>
      </c>
      <c r="M69" s="34" t="str">
        <f>VLOOKUP($J69,[2]Coord_Mpios_X_Y!$B$2:$K$1123,10,FALSE)</f>
        <v>-75,073086267336</v>
      </c>
      <c r="N69" s="34" t="s">
        <v>6142</v>
      </c>
      <c r="O69" s="34" t="s">
        <v>126</v>
      </c>
      <c r="Q69" s="34" t="s">
        <v>127</v>
      </c>
      <c r="R69" s="34">
        <v>40755556</v>
      </c>
      <c r="S69" s="34" t="str">
        <f t="shared" si="5"/>
        <v>CC40755556</v>
      </c>
      <c r="T69" s="34" t="s">
        <v>6113</v>
      </c>
      <c r="V69" s="34" t="s">
        <v>1327</v>
      </c>
      <c r="W69" s="34" t="s">
        <v>5347</v>
      </c>
      <c r="X69" s="87">
        <v>18660</v>
      </c>
      <c r="Y69">
        <v>72</v>
      </c>
      <c r="Z69" s="36">
        <f>VLOOKUP($Y69,[2]Edades!$A$3:$H$153,4,FALSE)</f>
        <v>6</v>
      </c>
      <c r="AA69" s="34" t="str">
        <f>VLOOKUP($Y69,[2]Edades!$A$3:$H$153,6,FALSE)</f>
        <v>6 - Persona mayor</v>
      </c>
      <c r="AB69" s="34">
        <f>VLOOKUP($Y69,[2]Edades!$A$3:$H$153,7,FALSE)</f>
        <v>15</v>
      </c>
      <c r="AC69" s="34" t="str">
        <f>VLOOKUP($Y69,[2]Edades!$A$3:$H$153,8,FALSE)</f>
        <v>70-74</v>
      </c>
      <c r="AD69" s="34" t="s">
        <v>129</v>
      </c>
      <c r="AE69" s="1">
        <v>2</v>
      </c>
      <c r="AF69" s="34" t="s">
        <v>2137</v>
      </c>
      <c r="AG69" s="34" t="s">
        <v>2127</v>
      </c>
      <c r="AH69" s="34" t="s">
        <v>2127</v>
      </c>
      <c r="AK69" s="34" t="s">
        <v>6142</v>
      </c>
      <c r="AM69" s="34" t="s">
        <v>2127</v>
      </c>
      <c r="AN69" s="36" t="s">
        <v>2127</v>
      </c>
      <c r="AO69" s="36" t="s">
        <v>2127</v>
      </c>
      <c r="AP69" s="34" t="s">
        <v>2127</v>
      </c>
      <c r="AQ69" s="36" t="s">
        <v>2127</v>
      </c>
      <c r="AR69" s="34" t="s">
        <v>4989</v>
      </c>
      <c r="AS69" s="91" t="s">
        <v>6215</v>
      </c>
      <c r="AT69" s="34">
        <v>4342344</v>
      </c>
      <c r="AU69" s="34" t="s">
        <v>2127</v>
      </c>
      <c r="AX69" s="90"/>
      <c r="BA69" s="91"/>
      <c r="BB69" s="91"/>
      <c r="BC69" s="91"/>
      <c r="BF69" s="34" t="s">
        <v>4983</v>
      </c>
      <c r="BG69" s="92" t="s">
        <v>2098</v>
      </c>
      <c r="BM69" s="36" t="s">
        <v>131</v>
      </c>
      <c r="BN69" s="34" t="s">
        <v>132</v>
      </c>
      <c r="BO69" s="36">
        <v>0</v>
      </c>
      <c r="BQ69" s="94"/>
      <c r="BS69" t="s">
        <v>132</v>
      </c>
      <c r="BU69" s="95"/>
      <c r="BV69" s="95"/>
      <c r="BW69" s="61"/>
      <c r="BX69" s="60"/>
      <c r="BY69" s="59" t="str">
        <f t="shared" ca="1" si="6"/>
        <v/>
      </c>
      <c r="CD69" s="68"/>
      <c r="CE69" s="68"/>
      <c r="CF69" s="67"/>
      <c r="CG69">
        <v>91</v>
      </c>
      <c r="CH69" s="2">
        <v>162</v>
      </c>
      <c r="CI69" s="4">
        <f t="shared" si="7"/>
        <v>34.674592287761008</v>
      </c>
      <c r="CJ69" s="5" t="str">
        <f t="shared" si="8"/>
        <v>OBESIDAD</v>
      </c>
      <c r="CK69" s="36">
        <v>0</v>
      </c>
      <c r="CL69" s="66"/>
      <c r="CM69" s="89">
        <v>41285</v>
      </c>
      <c r="CN69" s="97">
        <v>41285</v>
      </c>
      <c r="CP69"/>
      <c r="CQ69" s="65"/>
      <c r="CR69" s="65"/>
      <c r="CS69" s="98"/>
      <c r="CT69"/>
      <c r="CU69"/>
      <c r="CV69" s="65"/>
      <c r="CW69" s="2">
        <v>113</v>
      </c>
      <c r="CX69" s="82">
        <v>68</v>
      </c>
      <c r="DC69"/>
      <c r="DG69" s="64"/>
      <c r="DI69" s="89"/>
      <c r="DJ69" s="89"/>
      <c r="DN69" s="34"/>
      <c r="DO69" s="34"/>
      <c r="DP69" s="34"/>
      <c r="DQ69" s="34"/>
      <c r="DR69" s="34"/>
      <c r="DS69" s="34" t="s">
        <v>2127</v>
      </c>
      <c r="DT69" s="34"/>
      <c r="DU69" s="47">
        <v>44298</v>
      </c>
      <c r="DY69" s="1">
        <v>2</v>
      </c>
      <c r="DZ69" t="s">
        <v>7940</v>
      </c>
      <c r="EB69" s="4"/>
      <c r="EJ69"/>
      <c r="EL69" s="34"/>
      <c r="EN69" s="34"/>
    </row>
    <row r="70" spans="1:144" x14ac:dyDescent="0.25">
      <c r="A70" s="85">
        <v>2022</v>
      </c>
      <c r="B70" s="87">
        <v>44830</v>
      </c>
      <c r="C70" t="s">
        <v>121</v>
      </c>
      <c r="D70" t="s">
        <v>122</v>
      </c>
      <c r="E70" s="34" t="s">
        <v>7938</v>
      </c>
      <c r="F70" s="34">
        <f t="shared" si="9"/>
        <v>69</v>
      </c>
      <c r="G70" s="34" t="s">
        <v>4985</v>
      </c>
      <c r="H70">
        <v>18</v>
      </c>
      <c r="I70" s="34" t="s">
        <v>6141</v>
      </c>
      <c r="J70" s="34" t="s">
        <v>4988</v>
      </c>
      <c r="K70" s="34" t="str">
        <f>VLOOKUP(J70,[2]CodMpios!$B$347:$E$362,4,FALSE)</f>
        <v>18001 - Florencia</v>
      </c>
      <c r="L70" s="34" t="str">
        <f>VLOOKUP($J70,[2]Coord_Mpios_X_Y!$B$2:$K$1123,9,FALSE)</f>
        <v>1,749138703818</v>
      </c>
      <c r="M70" s="34" t="str">
        <f>VLOOKUP($J70,[2]Coord_Mpios_X_Y!$B$2:$K$1123,10,FALSE)</f>
        <v>-75,558239064333</v>
      </c>
      <c r="N70" s="34" t="s">
        <v>6142</v>
      </c>
      <c r="O70" s="34" t="s">
        <v>126</v>
      </c>
      <c r="Q70" s="34" t="s">
        <v>127</v>
      </c>
      <c r="R70" s="34">
        <v>4830544</v>
      </c>
      <c r="S70" s="34" t="str">
        <f t="shared" si="5"/>
        <v>CC4830544</v>
      </c>
      <c r="T70" s="34" t="s">
        <v>223</v>
      </c>
      <c r="U70" s="34" t="s">
        <v>5888</v>
      </c>
      <c r="V70" s="34" t="s">
        <v>178</v>
      </c>
      <c r="W70" s="34" t="s">
        <v>969</v>
      </c>
      <c r="X70" s="87">
        <v>17823</v>
      </c>
      <c r="Y70">
        <v>74</v>
      </c>
      <c r="Z70" s="36">
        <f>VLOOKUP($Y70,[2]Edades!$A$3:$H$153,4,FALSE)</f>
        <v>6</v>
      </c>
      <c r="AA70" s="34" t="str">
        <f>VLOOKUP($Y70,[2]Edades!$A$3:$H$153,6,FALSE)</f>
        <v>6 - Persona mayor</v>
      </c>
      <c r="AB70" s="34">
        <f>VLOOKUP($Y70,[2]Edades!$A$3:$H$153,7,FALSE)</f>
        <v>15</v>
      </c>
      <c r="AC70" s="34" t="str">
        <f>VLOOKUP($Y70,[2]Edades!$A$3:$H$153,8,FALSE)</f>
        <v>70-74</v>
      </c>
      <c r="AD70" s="34" t="s">
        <v>146</v>
      </c>
      <c r="AE70">
        <v>1</v>
      </c>
      <c r="AF70" s="34" t="s">
        <v>2137</v>
      </c>
      <c r="AG70" s="34" t="s">
        <v>2127</v>
      </c>
      <c r="AH70" s="34" t="s">
        <v>2127</v>
      </c>
      <c r="AK70" s="34" t="s">
        <v>6142</v>
      </c>
      <c r="AM70" s="34" t="s">
        <v>2127</v>
      </c>
      <c r="AN70" s="36" t="s">
        <v>2127</v>
      </c>
      <c r="AO70" s="36" t="s">
        <v>2127</v>
      </c>
      <c r="AP70" s="34" t="s">
        <v>2127</v>
      </c>
      <c r="AQ70" s="36" t="s">
        <v>2127</v>
      </c>
      <c r="AR70" s="34" t="s">
        <v>2098</v>
      </c>
      <c r="AS70" s="91" t="s">
        <v>6216</v>
      </c>
      <c r="AT70" s="34">
        <v>3185890168</v>
      </c>
      <c r="AU70" s="34" t="s">
        <v>2127</v>
      </c>
      <c r="AX70" s="90"/>
      <c r="BA70" s="91"/>
      <c r="BB70" s="91"/>
      <c r="BC70" s="91"/>
      <c r="BF70" s="34" t="s">
        <v>4983</v>
      </c>
      <c r="BG70" s="92" t="s">
        <v>2098</v>
      </c>
      <c r="BM70" s="36" t="s">
        <v>131</v>
      </c>
      <c r="BN70" s="34" t="s">
        <v>132</v>
      </c>
      <c r="BO70" s="36">
        <v>0</v>
      </c>
      <c r="BQ70" s="94"/>
      <c r="BS70" s="36" t="s">
        <v>2127</v>
      </c>
      <c r="BU70" s="95"/>
      <c r="BV70" s="95"/>
      <c r="BW70" s="61"/>
      <c r="BX70" s="60"/>
      <c r="BY70" s="59" t="str">
        <f t="shared" ca="1" si="6"/>
        <v/>
      </c>
      <c r="CD70" s="68"/>
      <c r="CE70" s="68"/>
      <c r="CF70" s="67"/>
      <c r="CG70">
        <v>90</v>
      </c>
      <c r="CH70" s="2">
        <v>179</v>
      </c>
      <c r="CI70" s="4">
        <f t="shared" si="7"/>
        <v>28.089010954714272</v>
      </c>
      <c r="CJ70" s="5" t="str">
        <f t="shared" si="8"/>
        <v>SOBREPESO</v>
      </c>
      <c r="CK70" s="36">
        <v>0</v>
      </c>
      <c r="CL70" s="66"/>
      <c r="CM70" s="89">
        <v>41424</v>
      </c>
      <c r="CN70" s="97">
        <v>41424</v>
      </c>
      <c r="CP70"/>
      <c r="CQ70" s="65"/>
      <c r="CR70" s="65"/>
      <c r="CS70" s="98"/>
      <c r="CT70"/>
      <c r="CU70"/>
      <c r="CV70" s="97"/>
      <c r="CW70" s="2"/>
      <c r="CX70" s="82"/>
      <c r="DG70" s="64"/>
      <c r="DI70" s="89">
        <v>43753</v>
      </c>
      <c r="DJ70" s="89"/>
      <c r="DN70" s="34"/>
      <c r="DO70" s="34"/>
      <c r="DP70" s="34"/>
      <c r="DQ70" s="34"/>
      <c r="DR70" s="34"/>
      <c r="DS70" s="34" t="s">
        <v>2127</v>
      </c>
      <c r="DT70" s="34"/>
      <c r="DY70" s="1">
        <v>1</v>
      </c>
      <c r="DZ70" t="s">
        <v>7941</v>
      </c>
      <c r="EB70" s="4"/>
      <c r="EJ70"/>
      <c r="EL70" s="34"/>
      <c r="EN70" s="34"/>
    </row>
    <row r="71" spans="1:144" hidden="1" x14ac:dyDescent="0.25">
      <c r="A71" s="85">
        <v>2022</v>
      </c>
      <c r="B71" s="87">
        <v>44830</v>
      </c>
      <c r="C71" t="s">
        <v>121</v>
      </c>
      <c r="D71" t="s">
        <v>122</v>
      </c>
      <c r="E71" s="36" t="s">
        <v>7938</v>
      </c>
      <c r="F71" s="34">
        <f t="shared" si="9"/>
        <v>70</v>
      </c>
      <c r="G71" s="34" t="s">
        <v>4985</v>
      </c>
      <c r="H71">
        <v>18</v>
      </c>
      <c r="I71" s="34" t="s">
        <v>6141</v>
      </c>
      <c r="J71" s="34" t="s">
        <v>4988</v>
      </c>
      <c r="K71" s="34" t="str">
        <f>VLOOKUP(J71,[2]CodMpios!$B$347:$E$362,4,FALSE)</f>
        <v>18001 - Florencia</v>
      </c>
      <c r="L71" s="34" t="str">
        <f>VLOOKUP($J71,[2]Coord_Mpios_X_Y!$B$2:$K$1123,9,FALSE)</f>
        <v>1,749138703818</v>
      </c>
      <c r="M71" s="34" t="str">
        <f>VLOOKUP($J71,[2]Coord_Mpios_X_Y!$B$2:$K$1123,10,FALSE)</f>
        <v>-75,558239064333</v>
      </c>
      <c r="N71" s="34" t="s">
        <v>125</v>
      </c>
      <c r="O71" s="34" t="s">
        <v>126</v>
      </c>
      <c r="Q71" s="34" t="s">
        <v>127</v>
      </c>
      <c r="R71" s="34">
        <v>11789558</v>
      </c>
      <c r="S71" s="34" t="str">
        <f t="shared" si="5"/>
        <v>CC11789558</v>
      </c>
      <c r="T71" s="34" t="s">
        <v>262</v>
      </c>
      <c r="U71" s="34" t="s">
        <v>372</v>
      </c>
      <c r="V71" s="34" t="s">
        <v>2518</v>
      </c>
      <c r="W71" s="34" t="s">
        <v>2156</v>
      </c>
      <c r="X71" s="87">
        <v>19227</v>
      </c>
      <c r="Y71">
        <v>70</v>
      </c>
      <c r="Z71" s="36">
        <f>VLOOKUP($Y71,[2]Edades!$A$3:$H$153,4,FALSE)</f>
        <v>6</v>
      </c>
      <c r="AA71" s="34" t="str">
        <f>VLOOKUP($Y71,[2]Edades!$A$3:$H$153,6,FALSE)</f>
        <v>6 - Persona mayor</v>
      </c>
      <c r="AB71" s="34">
        <f>VLOOKUP($Y71,[2]Edades!$A$3:$H$153,7,FALSE)</f>
        <v>15</v>
      </c>
      <c r="AC71" s="34" t="str">
        <f>VLOOKUP($Y71,[2]Edades!$A$3:$H$153,8,FALSE)</f>
        <v>70-74</v>
      </c>
      <c r="AD71" s="34" t="s">
        <v>146</v>
      </c>
      <c r="AE71">
        <v>1</v>
      </c>
      <c r="AF71" s="34" t="s">
        <v>2137</v>
      </c>
      <c r="AG71" s="34" t="s">
        <v>2127</v>
      </c>
      <c r="AH71" s="34" t="s">
        <v>2127</v>
      </c>
      <c r="AK71" s="34" t="s">
        <v>125</v>
      </c>
      <c r="AM71" s="34" t="s">
        <v>2127</v>
      </c>
      <c r="AN71" s="36" t="s">
        <v>2127</v>
      </c>
      <c r="AO71" s="36" t="s">
        <v>2127</v>
      </c>
      <c r="AP71" s="34" t="s">
        <v>2127</v>
      </c>
      <c r="AQ71" s="36" t="s">
        <v>2127</v>
      </c>
      <c r="AR71" s="34" t="s">
        <v>2098</v>
      </c>
      <c r="AS71" s="91" t="s">
        <v>6217</v>
      </c>
      <c r="AT71" s="34">
        <v>3209175290</v>
      </c>
      <c r="AU71" s="34" t="s">
        <v>2127</v>
      </c>
      <c r="AX71" s="90"/>
      <c r="BA71" s="91"/>
      <c r="BB71" s="91"/>
      <c r="BC71" s="91"/>
      <c r="BF71" s="34" t="s">
        <v>4983</v>
      </c>
      <c r="BG71" s="92" t="s">
        <v>2098</v>
      </c>
      <c r="BM71" s="36" t="s">
        <v>131</v>
      </c>
      <c r="BN71" s="34" t="s">
        <v>132</v>
      </c>
      <c r="BO71" s="36">
        <v>0</v>
      </c>
      <c r="BQ71" s="94"/>
      <c r="BS71" t="s">
        <v>131</v>
      </c>
      <c r="BU71" s="95"/>
      <c r="BV71" s="95"/>
      <c r="BW71" s="61"/>
      <c r="BX71" s="60"/>
      <c r="BY71" s="59" t="str">
        <f t="shared" ca="1" si="6"/>
        <v/>
      </c>
      <c r="CD71" s="68"/>
      <c r="CE71" s="68"/>
      <c r="CF71" s="67"/>
      <c r="CG71">
        <v>87</v>
      </c>
      <c r="CH71" s="2">
        <v>170</v>
      </c>
      <c r="CI71" s="4">
        <f t="shared" si="7"/>
        <v>30.103806228373706</v>
      </c>
      <c r="CJ71" s="5" t="str">
        <f t="shared" si="8"/>
        <v>OBESIDAD</v>
      </c>
      <c r="CK71" s="36">
        <v>0</v>
      </c>
      <c r="CL71" s="66"/>
      <c r="CM71" s="89">
        <v>41316</v>
      </c>
      <c r="CN71" s="97">
        <v>41316</v>
      </c>
      <c r="CP71"/>
      <c r="CQ71" s="65"/>
      <c r="CR71" s="65"/>
      <c r="CS71" s="98"/>
      <c r="CT71"/>
      <c r="CU71"/>
      <c r="CV71" s="65"/>
      <c r="CW71" s="2"/>
      <c r="CX71" s="82"/>
      <c r="DC71"/>
      <c r="DG71" s="64"/>
      <c r="DI71" s="89">
        <v>44628</v>
      </c>
      <c r="DJ71" s="89"/>
      <c r="DN71" s="34"/>
      <c r="DO71" s="34"/>
      <c r="DP71" s="34"/>
      <c r="DQ71" s="34"/>
      <c r="DR71" s="34"/>
      <c r="DS71" s="34" t="s">
        <v>2127</v>
      </c>
      <c r="DT71" s="34"/>
      <c r="DU71" s="47">
        <v>43480</v>
      </c>
      <c r="DY71" s="1">
        <v>2</v>
      </c>
      <c r="DZ71" t="s">
        <v>7941</v>
      </c>
      <c r="EB71" s="4"/>
      <c r="EJ71"/>
      <c r="EL71" s="34"/>
      <c r="EN71" s="34"/>
    </row>
    <row r="72" spans="1:144" hidden="1" x14ac:dyDescent="0.25">
      <c r="A72" s="85">
        <v>2022</v>
      </c>
      <c r="B72" s="87">
        <v>44830</v>
      </c>
      <c r="C72" t="s">
        <v>121</v>
      </c>
      <c r="D72" t="s">
        <v>122</v>
      </c>
      <c r="E72" s="36" t="s">
        <v>7938</v>
      </c>
      <c r="F72" s="34">
        <f t="shared" si="9"/>
        <v>71</v>
      </c>
      <c r="G72" s="34" t="s">
        <v>4985</v>
      </c>
      <c r="H72">
        <v>18</v>
      </c>
      <c r="I72" s="34" t="s">
        <v>6141</v>
      </c>
      <c r="J72" s="34" t="s">
        <v>4988</v>
      </c>
      <c r="K72" s="34" t="str">
        <f>VLOOKUP(J72,[2]CodMpios!$B$347:$E$362,4,FALSE)</f>
        <v>18001 - Florencia</v>
      </c>
      <c r="L72" s="34" t="str">
        <f>VLOOKUP($J72,[2]Coord_Mpios_X_Y!$B$2:$K$1123,9,FALSE)</f>
        <v>1,749138703818</v>
      </c>
      <c r="M72" s="34" t="str">
        <f>VLOOKUP($J72,[2]Coord_Mpios_X_Y!$B$2:$K$1123,10,FALSE)</f>
        <v>-75,558239064333</v>
      </c>
      <c r="N72" s="34" t="s">
        <v>125</v>
      </c>
      <c r="O72" s="34" t="s">
        <v>126</v>
      </c>
      <c r="Q72" s="34" t="s">
        <v>127</v>
      </c>
      <c r="R72" s="34">
        <v>17640110</v>
      </c>
      <c r="S72" s="34" t="str">
        <f t="shared" si="5"/>
        <v>CC17640110</v>
      </c>
      <c r="T72" s="34" t="s">
        <v>2414</v>
      </c>
      <c r="V72" s="34" t="s">
        <v>5975</v>
      </c>
      <c r="W72" s="34" t="s">
        <v>299</v>
      </c>
      <c r="X72" s="87">
        <v>24335</v>
      </c>
      <c r="Y72">
        <v>56</v>
      </c>
      <c r="Z72" s="36">
        <f>VLOOKUP($Y72,[2]Edades!$A$3:$H$153,4,FALSE)</f>
        <v>5</v>
      </c>
      <c r="AA72" s="34" t="str">
        <f>VLOOKUP($Y72,[2]Edades!$A$3:$H$153,6,FALSE)</f>
        <v>5 - Adultez</v>
      </c>
      <c r="AB72" s="34">
        <f>VLOOKUP($Y72,[2]Edades!$A$3:$H$153,7,FALSE)</f>
        <v>12</v>
      </c>
      <c r="AC72" s="34" t="str">
        <f>VLOOKUP($Y72,[2]Edades!$A$3:$H$153,8,FALSE)</f>
        <v>55-59</v>
      </c>
      <c r="AD72" s="34" t="s">
        <v>146</v>
      </c>
      <c r="AE72">
        <v>1</v>
      </c>
      <c r="AF72" s="34" t="s">
        <v>130</v>
      </c>
      <c r="AG72" s="34" t="s">
        <v>2127</v>
      </c>
      <c r="AH72" s="34" t="s">
        <v>2127</v>
      </c>
      <c r="AK72" s="34" t="s">
        <v>125</v>
      </c>
      <c r="AM72" s="34" t="s">
        <v>2127</v>
      </c>
      <c r="AN72" s="36" t="s">
        <v>2127</v>
      </c>
      <c r="AO72" s="36" t="s">
        <v>2127</v>
      </c>
      <c r="AP72" s="34" t="s">
        <v>2127</v>
      </c>
      <c r="AQ72" s="36" t="s">
        <v>2127</v>
      </c>
      <c r="AR72" s="34" t="s">
        <v>2098</v>
      </c>
      <c r="AS72" s="91" t="s">
        <v>6218</v>
      </c>
      <c r="AT72" s="34">
        <v>3112033432</v>
      </c>
      <c r="AU72" s="34" t="s">
        <v>2127</v>
      </c>
      <c r="AX72" s="90"/>
      <c r="BA72" s="91"/>
      <c r="BB72" s="91"/>
      <c r="BC72" s="91"/>
      <c r="BF72" s="34" t="s">
        <v>4983</v>
      </c>
      <c r="BG72" s="92" t="s">
        <v>2098</v>
      </c>
      <c r="BM72" s="36" t="s">
        <v>131</v>
      </c>
      <c r="BN72" s="34" t="s">
        <v>132</v>
      </c>
      <c r="BO72" s="36">
        <v>0</v>
      </c>
      <c r="BQ72" s="94"/>
      <c r="BS72" t="s">
        <v>132</v>
      </c>
      <c r="BU72" s="95"/>
      <c r="BV72" s="95"/>
      <c r="BW72" s="61"/>
      <c r="BX72" s="60"/>
      <c r="BY72" s="59" t="str">
        <f t="shared" ca="1" si="6"/>
        <v/>
      </c>
      <c r="CD72" s="68"/>
      <c r="CE72" s="68"/>
      <c r="CF72" s="67"/>
      <c r="CG72">
        <v>83</v>
      </c>
      <c r="CH72" s="2">
        <v>170</v>
      </c>
      <c r="CI72" s="4">
        <f t="shared" si="7"/>
        <v>28.719723183391007</v>
      </c>
      <c r="CJ72" s="5" t="str">
        <f t="shared" si="8"/>
        <v>SOBREPESO</v>
      </c>
      <c r="CK72" s="36">
        <v>0</v>
      </c>
      <c r="CL72" s="66"/>
      <c r="CM72" s="89">
        <v>41346</v>
      </c>
      <c r="CN72" s="97">
        <v>41346</v>
      </c>
      <c r="CP72"/>
      <c r="CQ72" s="65"/>
      <c r="CR72" s="65"/>
      <c r="CS72" s="98"/>
      <c r="CT72"/>
      <c r="CU72"/>
      <c r="CV72" s="65"/>
      <c r="CW72" s="2"/>
      <c r="CX72" s="82"/>
      <c r="DC72"/>
      <c r="DG72" s="64"/>
      <c r="DI72" s="89"/>
      <c r="DJ72" s="89"/>
      <c r="DN72" s="34"/>
      <c r="DO72" s="34"/>
      <c r="DP72" s="34"/>
      <c r="DQ72" s="34"/>
      <c r="DR72" s="34"/>
      <c r="DS72" s="34" t="s">
        <v>2127</v>
      </c>
      <c r="DT72" s="34"/>
      <c r="DU72" s="47">
        <v>44246</v>
      </c>
      <c r="DY72" s="1">
        <v>2</v>
      </c>
      <c r="DZ72" t="s">
        <v>7941</v>
      </c>
      <c r="EB72" s="4"/>
      <c r="EJ72"/>
      <c r="EL72" s="34"/>
      <c r="EN72" s="34"/>
    </row>
    <row r="73" spans="1:144" x14ac:dyDescent="0.25">
      <c r="A73" s="85">
        <v>2022</v>
      </c>
      <c r="B73" s="87">
        <v>44830</v>
      </c>
      <c r="C73" t="s">
        <v>121</v>
      </c>
      <c r="D73" t="s">
        <v>122</v>
      </c>
      <c r="E73" s="34" t="s">
        <v>7938</v>
      </c>
      <c r="F73" s="34">
        <f t="shared" si="9"/>
        <v>72</v>
      </c>
      <c r="G73" s="34" t="s">
        <v>4985</v>
      </c>
      <c r="H73">
        <v>18</v>
      </c>
      <c r="I73" s="34" t="s">
        <v>6141</v>
      </c>
      <c r="J73" s="34" t="s">
        <v>4988</v>
      </c>
      <c r="K73" s="34" t="str">
        <f>VLOOKUP(J73,[2]CodMpios!$B$347:$E$362,4,FALSE)</f>
        <v>18001 - Florencia</v>
      </c>
      <c r="L73" s="34" t="str">
        <f>VLOOKUP($J73,[2]Coord_Mpios_X_Y!$B$2:$K$1123,9,FALSE)</f>
        <v>1,749138703818</v>
      </c>
      <c r="M73" s="34" t="str">
        <f>VLOOKUP($J73,[2]Coord_Mpios_X_Y!$B$2:$K$1123,10,FALSE)</f>
        <v>-75,558239064333</v>
      </c>
      <c r="N73" s="34" t="s">
        <v>125</v>
      </c>
      <c r="O73" s="34" t="s">
        <v>126</v>
      </c>
      <c r="Q73" s="34" t="s">
        <v>127</v>
      </c>
      <c r="R73" s="34">
        <v>4956947</v>
      </c>
      <c r="S73" s="34" t="str">
        <f t="shared" si="5"/>
        <v>CC4956947</v>
      </c>
      <c r="T73" s="34" t="s">
        <v>301</v>
      </c>
      <c r="U73" s="34" t="s">
        <v>145</v>
      </c>
      <c r="V73" s="34" t="s">
        <v>5701</v>
      </c>
      <c r="W73" s="34" t="s">
        <v>763</v>
      </c>
      <c r="X73" s="87">
        <v>20916</v>
      </c>
      <c r="Y73">
        <v>65</v>
      </c>
      <c r="Z73" s="36">
        <f>VLOOKUP($Y73,[2]Edades!$A$3:$H$153,4,FALSE)</f>
        <v>6</v>
      </c>
      <c r="AA73" s="34" t="str">
        <f>VLOOKUP($Y73,[2]Edades!$A$3:$H$153,6,FALSE)</f>
        <v>6 - Persona mayor</v>
      </c>
      <c r="AB73" s="34">
        <f>VLOOKUP($Y73,[2]Edades!$A$3:$H$153,7,FALSE)</f>
        <v>14</v>
      </c>
      <c r="AC73" s="34" t="str">
        <f>VLOOKUP($Y73,[2]Edades!$A$3:$H$153,8,FALSE)</f>
        <v>65-69</v>
      </c>
      <c r="AD73" s="34" t="s">
        <v>146</v>
      </c>
      <c r="AE73">
        <v>1</v>
      </c>
      <c r="AF73" s="34" t="s">
        <v>2137</v>
      </c>
      <c r="AG73" s="34" t="s">
        <v>2127</v>
      </c>
      <c r="AH73" s="34" t="s">
        <v>2127</v>
      </c>
      <c r="AK73" s="34" t="s">
        <v>125</v>
      </c>
      <c r="AM73" s="34" t="s">
        <v>2127</v>
      </c>
      <c r="AN73" s="36" t="s">
        <v>2127</v>
      </c>
      <c r="AO73" s="36" t="s">
        <v>2127</v>
      </c>
      <c r="AP73" s="34" t="s">
        <v>2127</v>
      </c>
      <c r="AQ73" s="36" t="s">
        <v>2127</v>
      </c>
      <c r="AR73" s="34" t="s">
        <v>2098</v>
      </c>
      <c r="AS73" s="91" t="s">
        <v>6219</v>
      </c>
      <c r="AT73" s="34">
        <v>3182566481</v>
      </c>
      <c r="AU73" s="34" t="s">
        <v>2127</v>
      </c>
      <c r="AX73" s="90"/>
      <c r="BA73" s="91"/>
      <c r="BB73" s="91"/>
      <c r="BC73" s="91"/>
      <c r="BF73" s="34" t="s">
        <v>4983</v>
      </c>
      <c r="BG73" s="92" t="s">
        <v>2098</v>
      </c>
      <c r="BM73" s="36" t="s">
        <v>131</v>
      </c>
      <c r="BN73" s="34" t="s">
        <v>132</v>
      </c>
      <c r="BO73" s="36">
        <v>0</v>
      </c>
      <c r="BQ73" s="94"/>
      <c r="BS73" s="36" t="s">
        <v>2127</v>
      </c>
      <c r="BU73" s="95"/>
      <c r="BV73" s="95"/>
      <c r="BW73" s="61"/>
      <c r="BX73" s="60"/>
      <c r="BY73" s="59" t="str">
        <f t="shared" ca="1" si="6"/>
        <v/>
      </c>
      <c r="CD73" s="68"/>
      <c r="CE73" s="68"/>
      <c r="CF73" s="67"/>
      <c r="CG73">
        <v>67</v>
      </c>
      <c r="CH73" s="2">
        <v>165</v>
      </c>
      <c r="CI73" s="4">
        <f t="shared" si="7"/>
        <v>24.609733700642796</v>
      </c>
      <c r="CJ73" s="5" t="str">
        <f t="shared" si="8"/>
        <v>NORMAL</v>
      </c>
      <c r="CK73" s="36">
        <v>0</v>
      </c>
      <c r="CL73" s="66"/>
      <c r="CM73" s="89">
        <v>41437</v>
      </c>
      <c r="CN73" s="97">
        <v>41437</v>
      </c>
      <c r="CP73"/>
      <c r="CQ73" s="65"/>
      <c r="CR73" s="65"/>
      <c r="CS73" s="98"/>
      <c r="CT73"/>
      <c r="CU73"/>
      <c r="CV73" s="97"/>
      <c r="CW73" s="2">
        <v>115</v>
      </c>
      <c r="CX73" s="82">
        <v>70</v>
      </c>
      <c r="DG73" s="64"/>
      <c r="DI73" s="89">
        <v>44601</v>
      </c>
      <c r="DJ73" s="89"/>
      <c r="DN73" s="34"/>
      <c r="DO73" s="34"/>
      <c r="DP73" s="34"/>
      <c r="DQ73" s="34"/>
      <c r="DR73" s="34"/>
      <c r="DS73" s="34" t="s">
        <v>2127</v>
      </c>
      <c r="DT73" s="34"/>
      <c r="DU73" s="47">
        <v>44300</v>
      </c>
      <c r="DY73" s="1">
        <v>3</v>
      </c>
      <c r="DZ73" t="s">
        <v>7940</v>
      </c>
      <c r="EB73" s="4">
        <v>123</v>
      </c>
      <c r="EH73" s="4">
        <v>6.3</v>
      </c>
      <c r="EJ73"/>
      <c r="EL73" s="34"/>
      <c r="EN73" s="34"/>
    </row>
    <row r="74" spans="1:144" hidden="1" x14ac:dyDescent="0.25">
      <c r="A74" s="85">
        <v>2022</v>
      </c>
      <c r="B74" s="87">
        <v>44830</v>
      </c>
      <c r="C74" t="s">
        <v>121</v>
      </c>
      <c r="D74" t="s">
        <v>122</v>
      </c>
      <c r="E74" s="36" t="s">
        <v>7938</v>
      </c>
      <c r="F74" s="34">
        <f t="shared" si="9"/>
        <v>73</v>
      </c>
      <c r="G74" s="34" t="s">
        <v>4985</v>
      </c>
      <c r="H74">
        <v>18</v>
      </c>
      <c r="I74" s="34" t="s">
        <v>6141</v>
      </c>
      <c r="J74" s="34" t="s">
        <v>4988</v>
      </c>
      <c r="K74" s="34" t="str">
        <f>VLOOKUP(J74,[2]CodMpios!$B$347:$E$362,4,FALSE)</f>
        <v>18001 - Florencia</v>
      </c>
      <c r="L74" s="34" t="str">
        <f>VLOOKUP($J74,[2]Coord_Mpios_X_Y!$B$2:$K$1123,9,FALSE)</f>
        <v>1,749138703818</v>
      </c>
      <c r="M74" s="34" t="str">
        <f>VLOOKUP($J74,[2]Coord_Mpios_X_Y!$B$2:$K$1123,10,FALSE)</f>
        <v>-75,558239064333</v>
      </c>
      <c r="N74" s="34" t="s">
        <v>125</v>
      </c>
      <c r="O74" s="34" t="s">
        <v>126</v>
      </c>
      <c r="Q74" s="34" t="s">
        <v>127</v>
      </c>
      <c r="R74" s="34">
        <v>31880621</v>
      </c>
      <c r="S74" s="34" t="str">
        <f t="shared" si="5"/>
        <v>CC31880621</v>
      </c>
      <c r="T74" s="34" t="s">
        <v>288</v>
      </c>
      <c r="U74" s="34" t="s">
        <v>6112</v>
      </c>
      <c r="V74" s="34" t="s">
        <v>5257</v>
      </c>
      <c r="W74" s="34" t="s">
        <v>2149</v>
      </c>
      <c r="X74" s="87">
        <v>21785</v>
      </c>
      <c r="Y74">
        <v>63</v>
      </c>
      <c r="Z74" s="36">
        <f>VLOOKUP($Y74,[2]Edades!$A$3:$H$153,4,FALSE)</f>
        <v>6</v>
      </c>
      <c r="AA74" s="34" t="str">
        <f>VLOOKUP($Y74,[2]Edades!$A$3:$H$153,6,FALSE)</f>
        <v>6 - Persona mayor</v>
      </c>
      <c r="AB74" s="34">
        <f>VLOOKUP($Y74,[2]Edades!$A$3:$H$153,7,FALSE)</f>
        <v>13</v>
      </c>
      <c r="AC74" s="34" t="str">
        <f>VLOOKUP($Y74,[2]Edades!$A$3:$H$153,8,FALSE)</f>
        <v>60-64</v>
      </c>
      <c r="AD74" s="34" t="s">
        <v>129</v>
      </c>
      <c r="AE74" s="1">
        <v>2</v>
      </c>
      <c r="AF74" s="34" t="s">
        <v>2137</v>
      </c>
      <c r="AG74" s="34" t="s">
        <v>2127</v>
      </c>
      <c r="AH74" s="34" t="s">
        <v>2127</v>
      </c>
      <c r="AK74" s="34" t="s">
        <v>125</v>
      </c>
      <c r="AM74" s="34" t="s">
        <v>2127</v>
      </c>
      <c r="AN74" s="36" t="s">
        <v>2127</v>
      </c>
      <c r="AO74" s="36" t="s">
        <v>2127</v>
      </c>
      <c r="AP74" s="34" t="s">
        <v>2127</v>
      </c>
      <c r="AQ74" s="36" t="s">
        <v>2127</v>
      </c>
      <c r="AR74" s="34" t="s">
        <v>2098</v>
      </c>
      <c r="AS74" s="91" t="s">
        <v>6220</v>
      </c>
      <c r="AT74" s="34">
        <v>3156003526</v>
      </c>
      <c r="AU74" s="34" t="s">
        <v>2127</v>
      </c>
      <c r="AX74" s="90"/>
      <c r="BA74" s="91"/>
      <c r="BB74" s="91"/>
      <c r="BC74" s="91"/>
      <c r="BF74" s="34" t="s">
        <v>4983</v>
      </c>
      <c r="BG74" s="92" t="s">
        <v>2098</v>
      </c>
      <c r="BM74" s="36" t="s">
        <v>131</v>
      </c>
      <c r="BN74" s="34" t="s">
        <v>132</v>
      </c>
      <c r="BO74" s="36">
        <v>0</v>
      </c>
      <c r="BQ74" s="94"/>
      <c r="BS74" t="s">
        <v>132</v>
      </c>
      <c r="BU74" s="95"/>
      <c r="BV74" s="95"/>
      <c r="BW74" s="61"/>
      <c r="BX74" s="60"/>
      <c r="BY74" s="59" t="str">
        <f t="shared" ca="1" si="6"/>
        <v/>
      </c>
      <c r="CD74" s="68"/>
      <c r="CE74" s="68"/>
      <c r="CF74" s="67"/>
      <c r="CG74">
        <v>73</v>
      </c>
      <c r="CH74" s="2">
        <v>150</v>
      </c>
      <c r="CI74" s="4">
        <f t="shared" si="7"/>
        <v>32.444444444444443</v>
      </c>
      <c r="CJ74" s="5" t="str">
        <f t="shared" si="8"/>
        <v>OBESIDAD</v>
      </c>
      <c r="CK74" s="36">
        <v>0</v>
      </c>
      <c r="CL74" s="66"/>
      <c r="CM74" s="89">
        <v>41261</v>
      </c>
      <c r="CN74" s="97">
        <v>41261</v>
      </c>
      <c r="CP74"/>
      <c r="CQ74" s="65"/>
      <c r="CR74" s="65"/>
      <c r="CS74" s="98"/>
      <c r="CT74"/>
      <c r="CU74"/>
      <c r="CV74" s="65"/>
      <c r="CW74" s="2">
        <v>140</v>
      </c>
      <c r="CX74" s="82">
        <v>90</v>
      </c>
      <c r="DC74"/>
      <c r="DG74" s="64"/>
      <c r="DI74" s="89"/>
      <c r="DJ74" s="89"/>
      <c r="DN74" s="34"/>
      <c r="DO74" s="34"/>
      <c r="DP74" s="34"/>
      <c r="DQ74" s="34"/>
      <c r="DR74" s="34"/>
      <c r="DS74" s="34" t="s">
        <v>2127</v>
      </c>
      <c r="DT74" s="34"/>
      <c r="DU74" s="47">
        <v>44582</v>
      </c>
      <c r="DY74" s="1">
        <v>3</v>
      </c>
      <c r="DZ74" t="s">
        <v>7940</v>
      </c>
      <c r="EA74" s="4">
        <v>1.21</v>
      </c>
      <c r="EB74" s="4">
        <v>109</v>
      </c>
      <c r="EC74" s="4">
        <v>212</v>
      </c>
      <c r="ED74" s="4">
        <v>126.1</v>
      </c>
      <c r="EE74" s="4">
        <v>44.1</v>
      </c>
      <c r="EF74" s="4">
        <v>209</v>
      </c>
      <c r="EG74" s="4">
        <v>2.1</v>
      </c>
      <c r="EJ74"/>
      <c r="EL74" s="34"/>
      <c r="EN74" s="34"/>
    </row>
    <row r="75" spans="1:144" hidden="1" x14ac:dyDescent="0.25">
      <c r="A75" s="85">
        <v>2022</v>
      </c>
      <c r="B75" s="87">
        <v>44830</v>
      </c>
      <c r="C75" t="s">
        <v>121</v>
      </c>
      <c r="D75" t="s">
        <v>122</v>
      </c>
      <c r="E75" s="36" t="s">
        <v>7938</v>
      </c>
      <c r="F75" s="34">
        <f t="shared" si="9"/>
        <v>74</v>
      </c>
      <c r="G75" s="34" t="s">
        <v>4985</v>
      </c>
      <c r="H75">
        <v>18</v>
      </c>
      <c r="I75" s="34" t="s">
        <v>6141</v>
      </c>
      <c r="J75" s="34" t="s">
        <v>4988</v>
      </c>
      <c r="K75" s="34" t="str">
        <f>VLOOKUP(J75,[2]CodMpios!$B$347:$E$362,4,FALSE)</f>
        <v>18001 - Florencia</v>
      </c>
      <c r="L75" s="34" t="str">
        <f>VLOOKUP($J75,[2]Coord_Mpios_X_Y!$B$2:$K$1123,9,FALSE)</f>
        <v>1,749138703818</v>
      </c>
      <c r="M75" s="34" t="str">
        <f>VLOOKUP($J75,[2]Coord_Mpios_X_Y!$B$2:$K$1123,10,FALSE)</f>
        <v>-75,558239064333</v>
      </c>
      <c r="N75" s="34" t="s">
        <v>125</v>
      </c>
      <c r="O75" s="34" t="s">
        <v>126</v>
      </c>
      <c r="Q75" s="34" t="s">
        <v>127</v>
      </c>
      <c r="R75" s="34">
        <v>40756522</v>
      </c>
      <c r="S75" s="34" t="str">
        <f t="shared" si="5"/>
        <v>CC40756522</v>
      </c>
      <c r="T75" s="34" t="s">
        <v>545</v>
      </c>
      <c r="V75" s="34" t="s">
        <v>2386</v>
      </c>
      <c r="W75" s="34" t="s">
        <v>6000</v>
      </c>
      <c r="X75" s="87">
        <v>20264</v>
      </c>
      <c r="Y75">
        <v>67</v>
      </c>
      <c r="Z75" s="36">
        <f>VLOOKUP($Y75,[2]Edades!$A$3:$H$153,4,FALSE)</f>
        <v>6</v>
      </c>
      <c r="AA75" s="34" t="str">
        <f>VLOOKUP($Y75,[2]Edades!$A$3:$H$153,6,FALSE)</f>
        <v>6 - Persona mayor</v>
      </c>
      <c r="AB75" s="34">
        <f>VLOOKUP($Y75,[2]Edades!$A$3:$H$153,7,FALSE)</f>
        <v>14</v>
      </c>
      <c r="AC75" s="34" t="str">
        <f>VLOOKUP($Y75,[2]Edades!$A$3:$H$153,8,FALSE)</f>
        <v>65-69</v>
      </c>
      <c r="AD75" s="34" t="s">
        <v>129</v>
      </c>
      <c r="AE75" s="1">
        <v>2</v>
      </c>
      <c r="AF75" s="34" t="s">
        <v>2137</v>
      </c>
      <c r="AG75" s="34" t="s">
        <v>2127</v>
      </c>
      <c r="AH75" s="34" t="s">
        <v>2127</v>
      </c>
      <c r="AK75" s="34" t="s">
        <v>125</v>
      </c>
      <c r="AM75" s="34" t="s">
        <v>2127</v>
      </c>
      <c r="AN75" s="36" t="s">
        <v>2127</v>
      </c>
      <c r="AO75" s="36" t="s">
        <v>2127</v>
      </c>
      <c r="AP75" s="34" t="s">
        <v>2127</v>
      </c>
      <c r="AQ75" s="36" t="s">
        <v>2127</v>
      </c>
      <c r="AR75" s="34" t="s">
        <v>2098</v>
      </c>
      <c r="AS75" s="91" t="s">
        <v>6221</v>
      </c>
      <c r="AT75" s="34">
        <v>3204960302</v>
      </c>
      <c r="AU75" s="34" t="s">
        <v>2127</v>
      </c>
      <c r="AX75" s="90"/>
      <c r="BA75" s="91"/>
      <c r="BB75" s="91"/>
      <c r="BC75" s="91"/>
      <c r="BF75" s="34" t="s">
        <v>4983</v>
      </c>
      <c r="BG75" s="92" t="s">
        <v>2098</v>
      </c>
      <c r="BM75" s="36" t="s">
        <v>131</v>
      </c>
      <c r="BN75" s="34" t="s">
        <v>132</v>
      </c>
      <c r="BO75" s="36">
        <v>0</v>
      </c>
      <c r="BQ75" s="94"/>
      <c r="BS75" t="s">
        <v>132</v>
      </c>
      <c r="BU75" s="95"/>
      <c r="BV75" s="95"/>
      <c r="BW75" s="61"/>
      <c r="BX75" s="60"/>
      <c r="BY75" s="59" t="str">
        <f t="shared" ca="1" si="6"/>
        <v/>
      </c>
      <c r="CD75" s="68"/>
      <c r="CE75" s="68"/>
      <c r="CF75" s="67"/>
      <c r="CG75">
        <v>55</v>
      </c>
      <c r="CH75" s="2">
        <v>156</v>
      </c>
      <c r="CI75" s="4">
        <f t="shared" si="7"/>
        <v>22.600262984878366</v>
      </c>
      <c r="CJ75" s="5" t="str">
        <f t="shared" si="8"/>
        <v>NORMAL</v>
      </c>
      <c r="CK75" s="36">
        <v>0</v>
      </c>
      <c r="CL75" s="66"/>
      <c r="CM75" s="89">
        <v>41341</v>
      </c>
      <c r="CN75" s="97">
        <v>41341</v>
      </c>
      <c r="CP75"/>
      <c r="CQ75" s="65"/>
      <c r="CR75" s="65"/>
      <c r="CS75" s="98"/>
      <c r="CT75"/>
      <c r="CU75"/>
      <c r="CV75" s="65"/>
      <c r="CW75" s="2"/>
      <c r="CX75" s="82"/>
      <c r="DC75"/>
      <c r="DG75" s="64"/>
      <c r="DI75" s="89">
        <v>43125</v>
      </c>
      <c r="DJ75" s="89"/>
      <c r="DN75" s="34"/>
      <c r="DO75" s="34"/>
      <c r="DP75" s="34"/>
      <c r="DQ75" s="34"/>
      <c r="DR75" s="34"/>
      <c r="DS75" s="34" t="s">
        <v>2127</v>
      </c>
      <c r="DT75" s="34"/>
      <c r="DU75" s="47">
        <v>44482</v>
      </c>
      <c r="DY75" s="1">
        <v>1</v>
      </c>
      <c r="DZ75" t="s">
        <v>7940</v>
      </c>
      <c r="EB75" s="4"/>
      <c r="EJ75"/>
      <c r="EL75" s="34"/>
      <c r="EN75" s="34"/>
    </row>
    <row r="76" spans="1:144" hidden="1" x14ac:dyDescent="0.25">
      <c r="A76" s="85">
        <v>2022</v>
      </c>
      <c r="B76" s="87">
        <v>44830</v>
      </c>
      <c r="C76" t="s">
        <v>121</v>
      </c>
      <c r="D76" t="s">
        <v>122</v>
      </c>
      <c r="E76" s="36" t="s">
        <v>7938</v>
      </c>
      <c r="F76" s="34">
        <f t="shared" si="9"/>
        <v>75</v>
      </c>
      <c r="G76" s="34" t="s">
        <v>4985</v>
      </c>
      <c r="H76">
        <v>18</v>
      </c>
      <c r="I76" s="34" t="s">
        <v>6141</v>
      </c>
      <c r="J76" s="34" t="s">
        <v>4988</v>
      </c>
      <c r="K76" s="34" t="str">
        <f>VLOOKUP(J76,[2]CodMpios!$B$347:$E$362,4,FALSE)</f>
        <v>18001 - Florencia</v>
      </c>
      <c r="L76" s="34" t="str">
        <f>VLOOKUP($J76,[2]Coord_Mpios_X_Y!$B$2:$K$1123,9,FALSE)</f>
        <v>1,749138703818</v>
      </c>
      <c r="M76" s="34" t="str">
        <f>VLOOKUP($J76,[2]Coord_Mpios_X_Y!$B$2:$K$1123,10,FALSE)</f>
        <v>-75,558239064333</v>
      </c>
      <c r="N76" s="34" t="s">
        <v>6142</v>
      </c>
      <c r="O76" s="34" t="s">
        <v>126</v>
      </c>
      <c r="Q76" s="34" t="s">
        <v>127</v>
      </c>
      <c r="R76" s="34">
        <v>41587082</v>
      </c>
      <c r="S76" s="34" t="str">
        <f t="shared" si="5"/>
        <v>CC41587082</v>
      </c>
      <c r="T76" s="34" t="s">
        <v>134</v>
      </c>
      <c r="U76" s="34" t="s">
        <v>2438</v>
      </c>
      <c r="V76" s="34" t="s">
        <v>5015</v>
      </c>
      <c r="W76" s="34" t="s">
        <v>161</v>
      </c>
      <c r="X76" s="87">
        <v>19360</v>
      </c>
      <c r="Y76">
        <v>70</v>
      </c>
      <c r="Z76" s="36">
        <f>VLOOKUP($Y76,[2]Edades!$A$3:$H$153,4,FALSE)</f>
        <v>6</v>
      </c>
      <c r="AA76" s="34" t="str">
        <f>VLOOKUP($Y76,[2]Edades!$A$3:$H$153,6,FALSE)</f>
        <v>6 - Persona mayor</v>
      </c>
      <c r="AB76" s="34">
        <f>VLOOKUP($Y76,[2]Edades!$A$3:$H$153,7,FALSE)</f>
        <v>15</v>
      </c>
      <c r="AC76" s="34" t="str">
        <f>VLOOKUP($Y76,[2]Edades!$A$3:$H$153,8,FALSE)</f>
        <v>70-74</v>
      </c>
      <c r="AD76" s="34" t="s">
        <v>129</v>
      </c>
      <c r="AE76" s="1">
        <v>2</v>
      </c>
      <c r="AF76" s="34" t="s">
        <v>2137</v>
      </c>
      <c r="AG76" s="34" t="s">
        <v>2127</v>
      </c>
      <c r="AH76" s="34" t="s">
        <v>2127</v>
      </c>
      <c r="AK76" s="34" t="s">
        <v>6142</v>
      </c>
      <c r="AM76" s="34" t="s">
        <v>2127</v>
      </c>
      <c r="AN76" s="36" t="s">
        <v>2127</v>
      </c>
      <c r="AO76" s="36" t="s">
        <v>2127</v>
      </c>
      <c r="AP76" s="34" t="s">
        <v>2127</v>
      </c>
      <c r="AQ76" s="36" t="s">
        <v>2127</v>
      </c>
      <c r="AR76" s="34" t="s">
        <v>2098</v>
      </c>
      <c r="AS76" s="91" t="s">
        <v>6222</v>
      </c>
      <c r="AT76" s="34">
        <v>4357408</v>
      </c>
      <c r="AU76" s="34" t="s">
        <v>2127</v>
      </c>
      <c r="AX76" s="90"/>
      <c r="BA76" s="91"/>
      <c r="BB76" s="91"/>
      <c r="BC76" s="91"/>
      <c r="BF76" s="34" t="s">
        <v>4983</v>
      </c>
      <c r="BG76" s="92" t="s">
        <v>2098</v>
      </c>
      <c r="BM76" s="36" t="s">
        <v>131</v>
      </c>
      <c r="BN76" s="34" t="s">
        <v>132</v>
      </c>
      <c r="BO76" s="36">
        <v>0</v>
      </c>
      <c r="BQ76" s="94"/>
      <c r="BS76" t="s">
        <v>132</v>
      </c>
      <c r="BU76" s="95"/>
      <c r="BV76" s="95"/>
      <c r="BW76" s="61"/>
      <c r="BX76" s="60"/>
      <c r="BY76" s="59" t="str">
        <f t="shared" ca="1" si="6"/>
        <v/>
      </c>
      <c r="CD76" s="68"/>
      <c r="CE76" s="68"/>
      <c r="CF76" s="67"/>
      <c r="CG76">
        <v>68</v>
      </c>
      <c r="CH76" s="2">
        <v>160</v>
      </c>
      <c r="CI76" s="4">
        <f t="shared" si="7"/>
        <v>26.562499999999996</v>
      </c>
      <c r="CJ76" s="5" t="str">
        <f t="shared" si="8"/>
        <v>SOBREPESO</v>
      </c>
      <c r="CK76" s="36">
        <v>0</v>
      </c>
      <c r="CL76" s="66"/>
      <c r="CM76" s="89">
        <v>41303</v>
      </c>
      <c r="CN76" s="97">
        <v>41303</v>
      </c>
      <c r="CP76"/>
      <c r="CQ76" s="65"/>
      <c r="CR76" s="65"/>
      <c r="CS76" s="98"/>
      <c r="CT76"/>
      <c r="CU76"/>
      <c r="CV76" s="65"/>
      <c r="CW76" s="2">
        <v>100</v>
      </c>
      <c r="CX76" s="82">
        <v>60</v>
      </c>
      <c r="DC76"/>
      <c r="DG76" s="64"/>
      <c r="DI76" s="89"/>
      <c r="DJ76" s="89"/>
      <c r="DN76" s="34"/>
      <c r="DO76" s="34"/>
      <c r="DP76" s="34"/>
      <c r="DQ76" s="34"/>
      <c r="DR76" s="34"/>
      <c r="DS76" s="34" t="s">
        <v>2127</v>
      </c>
      <c r="DT76" s="34"/>
      <c r="DU76" s="47">
        <v>44691</v>
      </c>
      <c r="DY76" s="1">
        <v>2</v>
      </c>
      <c r="DZ76" t="s">
        <v>7940</v>
      </c>
      <c r="EA76" s="4">
        <v>0.85</v>
      </c>
      <c r="EB76" s="4">
        <v>100</v>
      </c>
      <c r="EC76" s="4">
        <v>230</v>
      </c>
      <c r="ED76" s="4">
        <v>132.4</v>
      </c>
      <c r="EE76" s="4">
        <v>66</v>
      </c>
      <c r="EF76" s="4">
        <v>158</v>
      </c>
      <c r="EG76" s="4">
        <v>1.9</v>
      </c>
      <c r="EJ76"/>
      <c r="EL76" s="34"/>
      <c r="EN76" s="34"/>
    </row>
    <row r="77" spans="1:144" hidden="1" x14ac:dyDescent="0.25">
      <c r="A77" s="85">
        <v>2022</v>
      </c>
      <c r="B77" s="87">
        <v>44830</v>
      </c>
      <c r="C77" t="s">
        <v>121</v>
      </c>
      <c r="D77" t="s">
        <v>122</v>
      </c>
      <c r="E77" s="36" t="s">
        <v>7938</v>
      </c>
      <c r="F77" s="34">
        <f t="shared" si="9"/>
        <v>76</v>
      </c>
      <c r="G77" s="34" t="s">
        <v>4985</v>
      </c>
      <c r="H77">
        <v>18</v>
      </c>
      <c r="I77" s="34" t="s">
        <v>6141</v>
      </c>
      <c r="J77" s="34" t="s">
        <v>4988</v>
      </c>
      <c r="K77" s="34" t="str">
        <f>VLOOKUP(J77,[2]CodMpios!$B$347:$E$362,4,FALSE)</f>
        <v>18001 - Florencia</v>
      </c>
      <c r="L77" s="34" t="str">
        <f>VLOOKUP($J77,[2]Coord_Mpios_X_Y!$B$2:$K$1123,9,FALSE)</f>
        <v>1,749138703818</v>
      </c>
      <c r="M77" s="34" t="str">
        <f>VLOOKUP($J77,[2]Coord_Mpios_X_Y!$B$2:$K$1123,10,FALSE)</f>
        <v>-75,558239064333</v>
      </c>
      <c r="N77" s="34" t="s">
        <v>125</v>
      </c>
      <c r="O77" s="34" t="s">
        <v>126</v>
      </c>
      <c r="Q77" s="34" t="s">
        <v>127</v>
      </c>
      <c r="R77" s="34">
        <v>40757105</v>
      </c>
      <c r="S77" s="34" t="str">
        <f t="shared" si="5"/>
        <v>CC40757105</v>
      </c>
      <c r="T77" s="34" t="s">
        <v>134</v>
      </c>
      <c r="U77" s="34" t="s">
        <v>227</v>
      </c>
      <c r="V77" s="34" t="s">
        <v>2314</v>
      </c>
      <c r="W77" s="34" t="s">
        <v>5688</v>
      </c>
      <c r="X77" s="87">
        <v>20683</v>
      </c>
      <c r="Y77">
        <v>66</v>
      </c>
      <c r="Z77" s="36">
        <f>VLOOKUP($Y77,[2]Edades!$A$3:$H$153,4,FALSE)</f>
        <v>6</v>
      </c>
      <c r="AA77" s="34" t="str">
        <f>VLOOKUP($Y77,[2]Edades!$A$3:$H$153,6,FALSE)</f>
        <v>6 - Persona mayor</v>
      </c>
      <c r="AB77" s="34">
        <f>VLOOKUP($Y77,[2]Edades!$A$3:$H$153,7,FALSE)</f>
        <v>14</v>
      </c>
      <c r="AC77" s="34" t="str">
        <f>VLOOKUP($Y77,[2]Edades!$A$3:$H$153,8,FALSE)</f>
        <v>65-69</v>
      </c>
      <c r="AD77" s="34" t="s">
        <v>129</v>
      </c>
      <c r="AE77" s="1">
        <v>2</v>
      </c>
      <c r="AF77" s="34" t="s">
        <v>2137</v>
      </c>
      <c r="AG77" s="34" t="s">
        <v>2127</v>
      </c>
      <c r="AH77" s="34" t="s">
        <v>2127</v>
      </c>
      <c r="AK77" s="34" t="s">
        <v>125</v>
      </c>
      <c r="AM77" s="34" t="s">
        <v>2127</v>
      </c>
      <c r="AN77" s="36" t="s">
        <v>2127</v>
      </c>
      <c r="AO77" s="36" t="s">
        <v>2127</v>
      </c>
      <c r="AP77" s="34" t="s">
        <v>2127</v>
      </c>
      <c r="AQ77" s="36" t="s">
        <v>2127</v>
      </c>
      <c r="AR77" s="34" t="s">
        <v>2098</v>
      </c>
      <c r="AS77" s="91" t="s">
        <v>6223</v>
      </c>
      <c r="AT77" s="34">
        <v>3208351634</v>
      </c>
      <c r="AU77" s="34" t="s">
        <v>2127</v>
      </c>
      <c r="AX77" s="90"/>
      <c r="BA77" s="91"/>
      <c r="BB77" s="91"/>
      <c r="BC77" s="91"/>
      <c r="BF77" s="34" t="s">
        <v>4983</v>
      </c>
      <c r="BG77" s="92" t="s">
        <v>2098</v>
      </c>
      <c r="BM77" s="36" t="s">
        <v>131</v>
      </c>
      <c r="BN77" s="34" t="s">
        <v>132</v>
      </c>
      <c r="BO77" s="36">
        <v>0</v>
      </c>
      <c r="BQ77" s="94"/>
      <c r="BS77" t="s">
        <v>131</v>
      </c>
      <c r="BU77" s="95"/>
      <c r="BV77" s="95"/>
      <c r="BW77" s="61"/>
      <c r="BX77" s="60"/>
      <c r="BY77" s="59" t="str">
        <f t="shared" ca="1" si="6"/>
        <v/>
      </c>
      <c r="CD77" s="68"/>
      <c r="CE77" s="68"/>
      <c r="CF77" s="67"/>
      <c r="CG77">
        <v>60</v>
      </c>
      <c r="CH77" s="2">
        <v>159</v>
      </c>
      <c r="CI77" s="4">
        <f t="shared" si="7"/>
        <v>23.733238400379729</v>
      </c>
      <c r="CJ77" s="5" t="str">
        <f t="shared" si="8"/>
        <v>NORMAL</v>
      </c>
      <c r="CK77" s="36">
        <v>0</v>
      </c>
      <c r="CL77" s="66"/>
      <c r="CM77" s="89">
        <v>41352</v>
      </c>
      <c r="CN77" s="97">
        <v>41352</v>
      </c>
      <c r="CP77"/>
      <c r="CQ77" s="65"/>
      <c r="CR77" s="65"/>
      <c r="CS77" s="98"/>
      <c r="CT77"/>
      <c r="CU77"/>
      <c r="CV77" s="65"/>
      <c r="CW77" s="2">
        <v>130</v>
      </c>
      <c r="CX77" s="82">
        <v>80</v>
      </c>
      <c r="DC77"/>
      <c r="DG77" s="64"/>
      <c r="DI77" s="89">
        <v>42977</v>
      </c>
      <c r="DJ77" s="89"/>
      <c r="DN77" s="34"/>
      <c r="DO77" s="34"/>
      <c r="DP77" s="34"/>
      <c r="DQ77" s="34"/>
      <c r="DR77" s="34"/>
      <c r="DS77" s="34" t="s">
        <v>2127</v>
      </c>
      <c r="DT77" s="34"/>
      <c r="DU77" s="47">
        <v>44733</v>
      </c>
      <c r="DY77" s="1">
        <v>2</v>
      </c>
      <c r="DZ77" t="s">
        <v>7940</v>
      </c>
      <c r="EA77" s="4">
        <v>0.88</v>
      </c>
      <c r="EB77" s="4">
        <v>107</v>
      </c>
      <c r="EC77" s="4">
        <v>127</v>
      </c>
      <c r="ED77" s="4">
        <v>40</v>
      </c>
      <c r="EE77" s="4">
        <v>44.2</v>
      </c>
      <c r="EF77" s="4">
        <v>215</v>
      </c>
      <c r="EG77" s="4">
        <v>6</v>
      </c>
      <c r="EH77" s="4">
        <v>9.6</v>
      </c>
      <c r="EJ77"/>
      <c r="EL77" s="34"/>
      <c r="EN77" s="34"/>
    </row>
    <row r="78" spans="1:144" hidden="1" x14ac:dyDescent="0.25">
      <c r="A78" s="85">
        <v>2022</v>
      </c>
      <c r="B78" s="87">
        <v>44830</v>
      </c>
      <c r="C78" t="s">
        <v>121</v>
      </c>
      <c r="D78" t="s">
        <v>122</v>
      </c>
      <c r="E78" s="36" t="s">
        <v>7938</v>
      </c>
      <c r="F78" s="34">
        <f t="shared" si="9"/>
        <v>77</v>
      </c>
      <c r="G78" s="34" t="s">
        <v>4985</v>
      </c>
      <c r="H78">
        <v>18</v>
      </c>
      <c r="I78" s="34" t="s">
        <v>6141</v>
      </c>
      <c r="J78" s="34" t="s">
        <v>4988</v>
      </c>
      <c r="K78" s="34" t="str">
        <f>VLOOKUP(J78,[2]CodMpios!$B$347:$E$362,4,FALSE)</f>
        <v>18001 - Florencia</v>
      </c>
      <c r="L78" s="34" t="str">
        <f>VLOOKUP($J78,[2]Coord_Mpios_X_Y!$B$2:$K$1123,9,FALSE)</f>
        <v>1,749138703818</v>
      </c>
      <c r="M78" s="34" t="str">
        <f>VLOOKUP($J78,[2]Coord_Mpios_X_Y!$B$2:$K$1123,10,FALSE)</f>
        <v>-75,558239064333</v>
      </c>
      <c r="N78" s="34" t="s">
        <v>6142</v>
      </c>
      <c r="O78" s="34" t="s">
        <v>126</v>
      </c>
      <c r="Q78" s="34" t="s">
        <v>127</v>
      </c>
      <c r="R78" s="34">
        <v>26615036</v>
      </c>
      <c r="S78" s="34" t="str">
        <f t="shared" si="5"/>
        <v>CC26615036</v>
      </c>
      <c r="T78" s="34" t="s">
        <v>330</v>
      </c>
      <c r="V78" s="34" t="s">
        <v>5104</v>
      </c>
      <c r="W78" s="34" t="s">
        <v>6111</v>
      </c>
      <c r="X78" s="87">
        <v>15999</v>
      </c>
      <c r="Y78">
        <v>79</v>
      </c>
      <c r="Z78" s="36">
        <f>VLOOKUP($Y78,[2]Edades!$A$3:$H$153,4,FALSE)</f>
        <v>6</v>
      </c>
      <c r="AA78" s="34" t="str">
        <f>VLOOKUP($Y78,[2]Edades!$A$3:$H$153,6,FALSE)</f>
        <v>6 - Persona mayor</v>
      </c>
      <c r="AB78" s="34">
        <f>VLOOKUP($Y78,[2]Edades!$A$3:$H$153,7,FALSE)</f>
        <v>16</v>
      </c>
      <c r="AC78" s="34" t="str">
        <f>VLOOKUP($Y78,[2]Edades!$A$3:$H$153,8,FALSE)</f>
        <v>75-79</v>
      </c>
      <c r="AD78" s="34" t="s">
        <v>129</v>
      </c>
      <c r="AE78" s="1">
        <v>2</v>
      </c>
      <c r="AF78" s="34" t="s">
        <v>2137</v>
      </c>
      <c r="AG78" s="34" t="s">
        <v>2127</v>
      </c>
      <c r="AH78" s="34" t="s">
        <v>2127</v>
      </c>
      <c r="AK78" s="34" t="s">
        <v>6142</v>
      </c>
      <c r="AM78" s="34" t="s">
        <v>2127</v>
      </c>
      <c r="AN78" s="36" t="s">
        <v>2127</v>
      </c>
      <c r="AO78" s="36" t="s">
        <v>2127</v>
      </c>
      <c r="AP78" s="34" t="s">
        <v>2127</v>
      </c>
      <c r="AQ78" s="36" t="s">
        <v>2127</v>
      </c>
      <c r="AR78" s="34" t="s">
        <v>2098</v>
      </c>
      <c r="AS78" s="91" t="s">
        <v>6224</v>
      </c>
      <c r="AT78" s="34">
        <v>3112025348</v>
      </c>
      <c r="AU78" s="34" t="s">
        <v>2127</v>
      </c>
      <c r="AX78" s="90"/>
      <c r="BA78" s="91"/>
      <c r="BB78" s="91"/>
      <c r="BC78" s="91"/>
      <c r="BF78" s="34" t="s">
        <v>4983</v>
      </c>
      <c r="BG78" s="92" t="s">
        <v>2098</v>
      </c>
      <c r="BM78" s="36" t="s">
        <v>131</v>
      </c>
      <c r="BN78" s="34" t="s">
        <v>132</v>
      </c>
      <c r="BO78" s="36">
        <v>0</v>
      </c>
      <c r="BQ78" s="94"/>
      <c r="BS78" t="s">
        <v>131</v>
      </c>
      <c r="BU78" s="95"/>
      <c r="BV78" s="95"/>
      <c r="BW78" s="61"/>
      <c r="BX78" s="60"/>
      <c r="BY78" s="59" t="str">
        <f t="shared" ca="1" si="6"/>
        <v/>
      </c>
      <c r="CD78" s="68"/>
      <c r="CE78" s="68"/>
      <c r="CF78" s="67"/>
      <c r="CG78">
        <v>70</v>
      </c>
      <c r="CH78" s="2">
        <v>152</v>
      </c>
      <c r="CI78" s="4">
        <f t="shared" si="7"/>
        <v>30.297783933518005</v>
      </c>
      <c r="CJ78" s="5" t="str">
        <f t="shared" si="8"/>
        <v>OBESIDAD</v>
      </c>
      <c r="CK78" s="36">
        <v>0</v>
      </c>
      <c r="CL78" s="66"/>
      <c r="CM78" s="89">
        <v>41309</v>
      </c>
      <c r="CN78" s="97">
        <v>41309</v>
      </c>
      <c r="CP78"/>
      <c r="CQ78" s="65"/>
      <c r="CR78" s="65"/>
      <c r="CS78" s="98"/>
      <c r="CT78"/>
      <c r="CU78"/>
      <c r="CV78" s="65"/>
      <c r="CW78" s="2">
        <v>110</v>
      </c>
      <c r="CX78" s="82">
        <v>60</v>
      </c>
      <c r="DC78"/>
      <c r="DG78" s="64"/>
      <c r="DI78" s="89">
        <v>42982</v>
      </c>
      <c r="DJ78" s="89"/>
      <c r="DK78" s="89">
        <v>44411</v>
      </c>
      <c r="DN78" s="34"/>
      <c r="DO78" s="34"/>
      <c r="DP78" s="34"/>
      <c r="DQ78" s="34"/>
      <c r="DR78" s="34"/>
      <c r="DS78" s="34" t="s">
        <v>2127</v>
      </c>
      <c r="DT78" s="34"/>
      <c r="DU78" s="47">
        <v>44133</v>
      </c>
      <c r="DY78" s="1">
        <v>2</v>
      </c>
      <c r="DZ78" t="s">
        <v>7941</v>
      </c>
      <c r="EB78" s="4">
        <v>134</v>
      </c>
      <c r="EH78" s="4">
        <v>7.5</v>
      </c>
      <c r="EJ78"/>
      <c r="EL78" s="34"/>
      <c r="EN78" s="34"/>
    </row>
    <row r="79" spans="1:144" hidden="1" x14ac:dyDescent="0.25">
      <c r="A79" s="85">
        <v>2022</v>
      </c>
      <c r="B79" s="87">
        <v>44830</v>
      </c>
      <c r="C79" t="s">
        <v>121</v>
      </c>
      <c r="D79" t="s">
        <v>122</v>
      </c>
      <c r="E79" s="36" t="s">
        <v>7938</v>
      </c>
      <c r="F79" s="34">
        <f t="shared" si="9"/>
        <v>78</v>
      </c>
      <c r="G79" s="34" t="s">
        <v>4985</v>
      </c>
      <c r="H79">
        <v>18</v>
      </c>
      <c r="I79" s="34" t="s">
        <v>6141</v>
      </c>
      <c r="J79" s="34" t="s">
        <v>4988</v>
      </c>
      <c r="K79" s="34" t="str">
        <f>VLOOKUP(J79,[2]CodMpios!$B$347:$E$362,4,FALSE)</f>
        <v>18001 - Florencia</v>
      </c>
      <c r="L79" s="34" t="str">
        <f>VLOOKUP($J79,[2]Coord_Mpios_X_Y!$B$2:$K$1123,9,FALSE)</f>
        <v>1,749138703818</v>
      </c>
      <c r="M79" s="34" t="str">
        <f>VLOOKUP($J79,[2]Coord_Mpios_X_Y!$B$2:$K$1123,10,FALSE)</f>
        <v>-75,558239064333</v>
      </c>
      <c r="N79" s="34" t="s">
        <v>139</v>
      </c>
      <c r="O79" s="34" t="s">
        <v>126</v>
      </c>
      <c r="Q79" s="34" t="s">
        <v>127</v>
      </c>
      <c r="R79" s="34">
        <v>28852128</v>
      </c>
      <c r="S79" s="34" t="str">
        <f t="shared" si="5"/>
        <v>CC28852128</v>
      </c>
      <c r="T79" s="34" t="s">
        <v>803</v>
      </c>
      <c r="V79" s="34" t="s">
        <v>2371</v>
      </c>
      <c r="W79" s="34" t="s">
        <v>761</v>
      </c>
      <c r="X79" s="87">
        <v>20728</v>
      </c>
      <c r="Y79">
        <v>66</v>
      </c>
      <c r="Z79" s="36">
        <f>VLOOKUP($Y79,[2]Edades!$A$3:$H$153,4,FALSE)</f>
        <v>6</v>
      </c>
      <c r="AA79" s="34" t="str">
        <f>VLOOKUP($Y79,[2]Edades!$A$3:$H$153,6,FALSE)</f>
        <v>6 - Persona mayor</v>
      </c>
      <c r="AB79" s="34">
        <f>VLOOKUP($Y79,[2]Edades!$A$3:$H$153,7,FALSE)</f>
        <v>14</v>
      </c>
      <c r="AC79" s="34" t="str">
        <f>VLOOKUP($Y79,[2]Edades!$A$3:$H$153,8,FALSE)</f>
        <v>65-69</v>
      </c>
      <c r="AD79" s="34" t="s">
        <v>129</v>
      </c>
      <c r="AE79" s="1">
        <v>2</v>
      </c>
      <c r="AF79" s="34" t="s">
        <v>2137</v>
      </c>
      <c r="AG79" s="34" t="s">
        <v>2127</v>
      </c>
      <c r="AH79" s="34" t="s">
        <v>2127</v>
      </c>
      <c r="AK79" s="34" t="s">
        <v>139</v>
      </c>
      <c r="AM79" s="34" t="s">
        <v>2127</v>
      </c>
      <c r="AN79" s="36" t="s">
        <v>2127</v>
      </c>
      <c r="AO79" s="36" t="s">
        <v>2127</v>
      </c>
      <c r="AP79" s="34" t="s">
        <v>2127</v>
      </c>
      <c r="AQ79" s="36" t="s">
        <v>2127</v>
      </c>
      <c r="AR79" s="34" t="s">
        <v>2098</v>
      </c>
      <c r="AS79" s="91" t="s">
        <v>6225</v>
      </c>
      <c r="AT79" s="34">
        <v>3102300513</v>
      </c>
      <c r="AU79" s="34" t="s">
        <v>2127</v>
      </c>
      <c r="AX79" s="90"/>
      <c r="BA79" s="91"/>
      <c r="BB79" s="91"/>
      <c r="BC79" s="91"/>
      <c r="BF79" s="34" t="s">
        <v>4983</v>
      </c>
      <c r="BG79" s="92" t="s">
        <v>2098</v>
      </c>
      <c r="BM79" s="36" t="s">
        <v>131</v>
      </c>
      <c r="BN79" s="34" t="s">
        <v>132</v>
      </c>
      <c r="BO79" s="36">
        <v>0</v>
      </c>
      <c r="BQ79" s="94"/>
      <c r="BS79" t="s">
        <v>132</v>
      </c>
      <c r="BU79" s="95"/>
      <c r="BV79" s="95"/>
      <c r="BW79" s="61"/>
      <c r="BX79" s="60"/>
      <c r="BY79" s="59" t="str">
        <f t="shared" ca="1" si="6"/>
        <v/>
      </c>
      <c r="CD79" s="68"/>
      <c r="CE79" s="68"/>
      <c r="CF79" s="67"/>
      <c r="CG79">
        <v>60</v>
      </c>
      <c r="CH79" s="2">
        <v>147</v>
      </c>
      <c r="CI79" s="4">
        <f t="shared" si="7"/>
        <v>27.76620852422602</v>
      </c>
      <c r="CJ79" s="5" t="str">
        <f t="shared" si="8"/>
        <v>SOBREPESO</v>
      </c>
      <c r="CK79" s="36">
        <v>0</v>
      </c>
      <c r="CL79" s="66"/>
      <c r="CM79" s="89">
        <v>41319</v>
      </c>
      <c r="CN79" s="97">
        <v>41319</v>
      </c>
      <c r="CP79"/>
      <c r="CQ79" s="65"/>
      <c r="CR79" s="65"/>
      <c r="CS79" s="98"/>
      <c r="CT79"/>
      <c r="CU79"/>
      <c r="CV79" s="65"/>
      <c r="CW79" s="2">
        <v>130</v>
      </c>
      <c r="CX79" s="82">
        <v>80</v>
      </c>
      <c r="DC79"/>
      <c r="DG79" s="64"/>
      <c r="DI79" s="89"/>
      <c r="DJ79" s="89"/>
      <c r="DN79" s="34"/>
      <c r="DO79" s="34"/>
      <c r="DP79" s="34"/>
      <c r="DQ79" s="34"/>
      <c r="DR79" s="34"/>
      <c r="DS79" s="34" t="s">
        <v>2127</v>
      </c>
      <c r="DT79" s="34"/>
      <c r="DU79" s="47">
        <v>44574</v>
      </c>
      <c r="DY79" s="1">
        <v>2</v>
      </c>
      <c r="DZ79" t="s">
        <v>7940</v>
      </c>
      <c r="EA79" s="4">
        <v>0.89</v>
      </c>
      <c r="EB79" s="4">
        <v>102</v>
      </c>
      <c r="EC79" s="4">
        <v>147</v>
      </c>
      <c r="ED79" s="4">
        <v>86</v>
      </c>
      <c r="EE79" s="4">
        <v>36.1</v>
      </c>
      <c r="EF79" s="4">
        <v>124</v>
      </c>
      <c r="EG79" s="4">
        <v>1.9</v>
      </c>
      <c r="EJ79"/>
      <c r="EL79" s="34"/>
      <c r="EN79" s="34"/>
    </row>
    <row r="80" spans="1:144" hidden="1" x14ac:dyDescent="0.25">
      <c r="A80" s="85">
        <v>2022</v>
      </c>
      <c r="B80" s="87">
        <v>44830</v>
      </c>
      <c r="C80" t="s">
        <v>121</v>
      </c>
      <c r="D80" t="s">
        <v>122</v>
      </c>
      <c r="E80" s="36" t="s">
        <v>7938</v>
      </c>
      <c r="F80" s="34">
        <f t="shared" si="9"/>
        <v>79</v>
      </c>
      <c r="G80" s="34" t="s">
        <v>4985</v>
      </c>
      <c r="H80">
        <v>18</v>
      </c>
      <c r="I80" s="34" t="s">
        <v>6141</v>
      </c>
      <c r="J80" s="34" t="s">
        <v>4988</v>
      </c>
      <c r="K80" s="34" t="str">
        <f>VLOOKUP(J80,[2]CodMpios!$B$347:$E$362,4,FALSE)</f>
        <v>18001 - Florencia</v>
      </c>
      <c r="L80" s="34" t="str">
        <f>VLOOKUP($J80,[2]Coord_Mpios_X_Y!$B$2:$K$1123,9,FALSE)</f>
        <v>1,749138703818</v>
      </c>
      <c r="M80" s="34" t="str">
        <f>VLOOKUP($J80,[2]Coord_Mpios_X_Y!$B$2:$K$1123,10,FALSE)</f>
        <v>-75,558239064333</v>
      </c>
      <c r="N80" s="34" t="s">
        <v>139</v>
      </c>
      <c r="O80" s="34" t="s">
        <v>126</v>
      </c>
      <c r="Q80" s="34" t="s">
        <v>127</v>
      </c>
      <c r="R80" s="34">
        <v>26632635</v>
      </c>
      <c r="S80" s="34" t="str">
        <f t="shared" si="5"/>
        <v>CC26632635</v>
      </c>
      <c r="T80" s="34" t="s">
        <v>6110</v>
      </c>
      <c r="V80" s="34" t="s">
        <v>839</v>
      </c>
      <c r="W80" s="34" t="s">
        <v>531</v>
      </c>
      <c r="X80" s="87">
        <v>21341</v>
      </c>
      <c r="Y80">
        <v>64</v>
      </c>
      <c r="Z80" s="36">
        <f>VLOOKUP($Y80,[2]Edades!$A$3:$H$153,4,FALSE)</f>
        <v>6</v>
      </c>
      <c r="AA80" s="34" t="str">
        <f>VLOOKUP($Y80,[2]Edades!$A$3:$H$153,6,FALSE)</f>
        <v>6 - Persona mayor</v>
      </c>
      <c r="AB80" s="34">
        <f>VLOOKUP($Y80,[2]Edades!$A$3:$H$153,7,FALSE)</f>
        <v>13</v>
      </c>
      <c r="AC80" s="34" t="str">
        <f>VLOOKUP($Y80,[2]Edades!$A$3:$H$153,8,FALSE)</f>
        <v>60-64</v>
      </c>
      <c r="AD80" s="34" t="s">
        <v>129</v>
      </c>
      <c r="AE80" s="1">
        <v>2</v>
      </c>
      <c r="AF80" s="34" t="s">
        <v>2137</v>
      </c>
      <c r="AG80" s="34" t="s">
        <v>2127</v>
      </c>
      <c r="AH80" s="34" t="s">
        <v>2127</v>
      </c>
      <c r="AK80" s="34" t="s">
        <v>139</v>
      </c>
      <c r="AM80" s="34" t="s">
        <v>2127</v>
      </c>
      <c r="AN80" s="36" t="s">
        <v>2127</v>
      </c>
      <c r="AO80" s="36" t="s">
        <v>2127</v>
      </c>
      <c r="AP80" s="34" t="s">
        <v>2127</v>
      </c>
      <c r="AQ80" s="36" t="s">
        <v>2127</v>
      </c>
      <c r="AR80" s="34" t="s">
        <v>2098</v>
      </c>
      <c r="AS80" s="91" t="s">
        <v>6226</v>
      </c>
      <c r="AT80" s="34">
        <v>3188373660</v>
      </c>
      <c r="AU80" s="34" t="s">
        <v>2127</v>
      </c>
      <c r="AX80" s="90"/>
      <c r="BA80" s="91"/>
      <c r="BB80" s="91"/>
      <c r="BC80" s="91"/>
      <c r="BF80" s="34" t="s">
        <v>4983</v>
      </c>
      <c r="BG80" s="92" t="s">
        <v>2098</v>
      </c>
      <c r="BM80" s="36" t="s">
        <v>131</v>
      </c>
      <c r="BN80" s="34" t="s">
        <v>132</v>
      </c>
      <c r="BO80" s="36">
        <v>0</v>
      </c>
      <c r="BQ80" s="94"/>
      <c r="BS80" t="s">
        <v>132</v>
      </c>
      <c r="BU80" s="95"/>
      <c r="BV80" s="95"/>
      <c r="BW80" s="61"/>
      <c r="BX80" s="60"/>
      <c r="BY80" s="59" t="str">
        <f t="shared" ca="1" si="6"/>
        <v/>
      </c>
      <c r="CD80" s="68"/>
      <c r="CE80" s="68"/>
      <c r="CF80" s="67"/>
      <c r="CG80">
        <v>78</v>
      </c>
      <c r="CH80" s="2">
        <v>148</v>
      </c>
      <c r="CI80" s="4">
        <f t="shared" si="7"/>
        <v>35.609934258582911</v>
      </c>
      <c r="CJ80" s="5" t="str">
        <f t="shared" si="8"/>
        <v>OBESIDAD</v>
      </c>
      <c r="CK80" s="36">
        <v>0</v>
      </c>
      <c r="CL80" s="66"/>
      <c r="CM80" s="89">
        <v>41318</v>
      </c>
      <c r="CN80" s="97">
        <v>41318</v>
      </c>
      <c r="CP80"/>
      <c r="CQ80" s="65"/>
      <c r="CR80" s="65"/>
      <c r="CS80" s="98"/>
      <c r="CT80"/>
      <c r="CU80"/>
      <c r="CV80" s="65"/>
      <c r="CW80" s="2">
        <v>120</v>
      </c>
      <c r="CX80" s="82">
        <v>80</v>
      </c>
      <c r="DC80"/>
      <c r="DG80" s="64"/>
      <c r="DI80" s="89">
        <v>44697</v>
      </c>
      <c r="DJ80" s="89"/>
      <c r="DN80" s="34"/>
      <c r="DO80" s="34"/>
      <c r="DP80" s="34"/>
      <c r="DQ80" s="34"/>
      <c r="DR80" s="34"/>
      <c r="DS80" s="34" t="s">
        <v>2127</v>
      </c>
      <c r="DT80" s="34"/>
      <c r="DU80" s="47">
        <v>44692</v>
      </c>
      <c r="DY80" s="1">
        <v>1</v>
      </c>
      <c r="DZ80" t="s">
        <v>7939</v>
      </c>
      <c r="EA80" s="4">
        <v>0.52</v>
      </c>
      <c r="EB80" s="4">
        <v>109</v>
      </c>
      <c r="EC80" s="4">
        <v>260</v>
      </c>
      <c r="ED80" s="4">
        <v>146</v>
      </c>
      <c r="EE80" s="4">
        <v>68.400000000000006</v>
      </c>
      <c r="EF80" s="4">
        <v>230</v>
      </c>
      <c r="EG80" s="4">
        <v>2.2999999999999998</v>
      </c>
      <c r="EJ80"/>
      <c r="EL80" s="34"/>
      <c r="EN80" s="34"/>
    </row>
    <row r="81" spans="1:144" hidden="1" x14ac:dyDescent="0.25">
      <c r="A81" s="85">
        <v>2022</v>
      </c>
      <c r="B81" s="87">
        <v>44830</v>
      </c>
      <c r="C81" t="s">
        <v>121</v>
      </c>
      <c r="D81" t="s">
        <v>122</v>
      </c>
      <c r="E81" s="36" t="s">
        <v>7938</v>
      </c>
      <c r="F81" s="34">
        <f t="shared" si="9"/>
        <v>80</v>
      </c>
      <c r="G81" s="34" t="s">
        <v>4985</v>
      </c>
      <c r="H81">
        <v>18</v>
      </c>
      <c r="I81" s="34" t="s">
        <v>6141</v>
      </c>
      <c r="J81" s="34" t="s">
        <v>4988</v>
      </c>
      <c r="K81" s="34" t="str">
        <f>VLOOKUP(J81,[2]CodMpios!$B$347:$E$362,4,FALSE)</f>
        <v>18001 - Florencia</v>
      </c>
      <c r="L81" s="34" t="str">
        <f>VLOOKUP($J81,[2]Coord_Mpios_X_Y!$B$2:$K$1123,9,FALSE)</f>
        <v>1,749138703818</v>
      </c>
      <c r="M81" s="34" t="str">
        <f>VLOOKUP($J81,[2]Coord_Mpios_X_Y!$B$2:$K$1123,10,FALSE)</f>
        <v>-75,558239064333</v>
      </c>
      <c r="N81" s="34" t="s">
        <v>139</v>
      </c>
      <c r="O81" s="34" t="s">
        <v>126</v>
      </c>
      <c r="Q81" s="34" t="s">
        <v>127</v>
      </c>
      <c r="R81" s="34">
        <v>40080457</v>
      </c>
      <c r="S81" s="34" t="str">
        <f t="shared" si="5"/>
        <v>CC40080457</v>
      </c>
      <c r="T81" s="34" t="s">
        <v>159</v>
      </c>
      <c r="V81" s="34" t="s">
        <v>918</v>
      </c>
      <c r="W81" s="34" t="s">
        <v>401</v>
      </c>
      <c r="X81" s="87">
        <v>17409</v>
      </c>
      <c r="Y81">
        <v>75</v>
      </c>
      <c r="Z81" s="36">
        <f>VLOOKUP($Y81,[2]Edades!$A$3:$H$153,4,FALSE)</f>
        <v>6</v>
      </c>
      <c r="AA81" s="34" t="str">
        <f>VLOOKUP($Y81,[2]Edades!$A$3:$H$153,6,FALSE)</f>
        <v>6 - Persona mayor</v>
      </c>
      <c r="AB81" s="34">
        <f>VLOOKUP($Y81,[2]Edades!$A$3:$H$153,7,FALSE)</f>
        <v>16</v>
      </c>
      <c r="AC81" s="34" t="str">
        <f>VLOOKUP($Y81,[2]Edades!$A$3:$H$153,8,FALSE)</f>
        <v>75-79</v>
      </c>
      <c r="AD81" s="34" t="s">
        <v>129</v>
      </c>
      <c r="AE81" s="1">
        <v>2</v>
      </c>
      <c r="AF81" s="34" t="s">
        <v>2137</v>
      </c>
      <c r="AG81" s="34" t="s">
        <v>2127</v>
      </c>
      <c r="AH81" s="34" t="s">
        <v>2127</v>
      </c>
      <c r="AK81" s="34" t="s">
        <v>139</v>
      </c>
      <c r="AM81" s="34" t="s">
        <v>2127</v>
      </c>
      <c r="AN81" s="36" t="s">
        <v>2127</v>
      </c>
      <c r="AO81" s="36" t="s">
        <v>2127</v>
      </c>
      <c r="AP81" s="34" t="s">
        <v>2127</v>
      </c>
      <c r="AQ81" s="36" t="s">
        <v>2127</v>
      </c>
      <c r="AR81" s="34" t="s">
        <v>2098</v>
      </c>
      <c r="AS81" s="91" t="s">
        <v>6227</v>
      </c>
      <c r="AT81" s="34">
        <v>3202550022</v>
      </c>
      <c r="AU81" s="34" t="s">
        <v>2127</v>
      </c>
      <c r="AX81" s="90"/>
      <c r="BA81" s="91"/>
      <c r="BB81" s="91"/>
      <c r="BC81" s="91"/>
      <c r="BF81" s="34" t="s">
        <v>4983</v>
      </c>
      <c r="BG81" s="92" t="s">
        <v>2098</v>
      </c>
      <c r="BM81" s="36" t="s">
        <v>131</v>
      </c>
      <c r="BN81" s="34" t="s">
        <v>132</v>
      </c>
      <c r="BO81" s="36">
        <v>0</v>
      </c>
      <c r="BQ81" s="94"/>
      <c r="BS81" t="s">
        <v>131</v>
      </c>
      <c r="BU81" s="95"/>
      <c r="BV81" s="95"/>
      <c r="BW81" s="61"/>
      <c r="BX81" s="60"/>
      <c r="BY81" s="59" t="str">
        <f t="shared" ca="1" si="6"/>
        <v/>
      </c>
      <c r="CD81" s="68"/>
      <c r="CE81" s="68"/>
      <c r="CF81" s="67"/>
      <c r="CG81">
        <v>60</v>
      </c>
      <c r="CH81" s="2">
        <v>160</v>
      </c>
      <c r="CI81" s="4">
        <f t="shared" si="7"/>
        <v>23.437499999999996</v>
      </c>
      <c r="CJ81" s="5" t="str">
        <f t="shared" si="8"/>
        <v>NORMAL</v>
      </c>
      <c r="CK81" s="36">
        <v>0</v>
      </c>
      <c r="CL81" s="66"/>
      <c r="CM81" s="89">
        <v>41465</v>
      </c>
      <c r="CN81" s="97">
        <v>41465</v>
      </c>
      <c r="CP81"/>
      <c r="CQ81" s="65"/>
      <c r="CR81" s="65"/>
      <c r="CS81" s="98"/>
      <c r="CT81"/>
      <c r="CU81"/>
      <c r="CV81" s="65"/>
      <c r="CW81" s="2">
        <v>120</v>
      </c>
      <c r="CX81" s="82">
        <v>70</v>
      </c>
      <c r="DC81"/>
      <c r="DG81" s="64"/>
      <c r="DI81" s="89"/>
      <c r="DJ81" s="89"/>
      <c r="DN81" s="34"/>
      <c r="DO81" s="34"/>
      <c r="DP81" s="34"/>
      <c r="DQ81" s="34"/>
      <c r="DR81" s="34"/>
      <c r="DS81" s="34" t="s">
        <v>2127</v>
      </c>
      <c r="DT81" s="34"/>
      <c r="DU81" s="47">
        <v>44676</v>
      </c>
      <c r="DY81" s="1">
        <v>3</v>
      </c>
      <c r="DZ81" t="s">
        <v>7941</v>
      </c>
      <c r="EA81" s="4">
        <v>1.01</v>
      </c>
      <c r="EB81" s="4">
        <v>72</v>
      </c>
      <c r="EC81" s="4">
        <v>191</v>
      </c>
      <c r="ED81" s="4">
        <v>118</v>
      </c>
      <c r="EE81" s="4">
        <v>45.9</v>
      </c>
      <c r="EF81" s="4">
        <v>137</v>
      </c>
      <c r="EG81" s="4">
        <v>2.7</v>
      </c>
      <c r="EJ81"/>
      <c r="EL81" s="34"/>
      <c r="EN81" s="34"/>
    </row>
    <row r="82" spans="1:144" hidden="1" x14ac:dyDescent="0.25">
      <c r="A82" s="85">
        <v>2022</v>
      </c>
      <c r="B82" s="87">
        <v>44830</v>
      </c>
      <c r="C82" t="s">
        <v>121</v>
      </c>
      <c r="D82" t="s">
        <v>122</v>
      </c>
      <c r="E82" s="36" t="s">
        <v>7938</v>
      </c>
      <c r="F82" s="34">
        <f t="shared" si="9"/>
        <v>81</v>
      </c>
      <c r="G82" s="34" t="s">
        <v>4985</v>
      </c>
      <c r="H82">
        <v>18</v>
      </c>
      <c r="I82" s="34" t="s">
        <v>6141</v>
      </c>
      <c r="J82" s="34" t="s">
        <v>5002</v>
      </c>
      <c r="K82" s="34" t="str">
        <f>VLOOKUP(J82,[2]CodMpios!$B$347:$E$362,4,FALSE)</f>
        <v>18860 - Valparaíso</v>
      </c>
      <c r="L82" s="34" t="str">
        <f>VLOOKUP($J82,[2]Coord_Mpios_X_Y!$B$2:$K$1123,9,FALSE)</f>
        <v>1,061292206570</v>
      </c>
      <c r="M82" s="34" t="str">
        <f>VLOOKUP($J82,[2]Coord_Mpios_X_Y!$B$2:$K$1123,10,FALSE)</f>
        <v>-75,627047667443</v>
      </c>
      <c r="N82" s="34" t="s">
        <v>6142</v>
      </c>
      <c r="O82" s="34" t="s">
        <v>126</v>
      </c>
      <c r="Q82" s="34" t="s">
        <v>127</v>
      </c>
      <c r="R82" s="34">
        <v>17698930</v>
      </c>
      <c r="S82" s="34" t="str">
        <f t="shared" si="5"/>
        <v>CC17698930</v>
      </c>
      <c r="T82" s="34" t="s">
        <v>6109</v>
      </c>
      <c r="V82" s="34" t="s">
        <v>5866</v>
      </c>
      <c r="W82" s="34" t="s">
        <v>5865</v>
      </c>
      <c r="X82" s="87">
        <v>19102</v>
      </c>
      <c r="Y82">
        <v>70</v>
      </c>
      <c r="Z82" s="36">
        <f>VLOOKUP($Y82,[2]Edades!$A$3:$H$153,4,FALSE)</f>
        <v>6</v>
      </c>
      <c r="AA82" s="34" t="str">
        <f>VLOOKUP($Y82,[2]Edades!$A$3:$H$153,6,FALSE)</f>
        <v>6 - Persona mayor</v>
      </c>
      <c r="AB82" s="34">
        <f>VLOOKUP($Y82,[2]Edades!$A$3:$H$153,7,FALSE)</f>
        <v>15</v>
      </c>
      <c r="AC82" s="34" t="str">
        <f>VLOOKUP($Y82,[2]Edades!$A$3:$H$153,8,FALSE)</f>
        <v>70-74</v>
      </c>
      <c r="AD82" s="34" t="s">
        <v>146</v>
      </c>
      <c r="AE82">
        <v>1</v>
      </c>
      <c r="AF82" s="34" t="s">
        <v>2137</v>
      </c>
      <c r="AG82" s="34" t="s">
        <v>2127</v>
      </c>
      <c r="AH82" s="34" t="s">
        <v>2127</v>
      </c>
      <c r="AK82" s="34" t="s">
        <v>6142</v>
      </c>
      <c r="AM82" s="34" t="s">
        <v>2127</v>
      </c>
      <c r="AN82" s="36" t="s">
        <v>2127</v>
      </c>
      <c r="AO82" s="36" t="s">
        <v>2127</v>
      </c>
      <c r="AP82" s="34" t="s">
        <v>2127</v>
      </c>
      <c r="AQ82" s="36" t="s">
        <v>2127</v>
      </c>
      <c r="AR82" s="34" t="s">
        <v>2098</v>
      </c>
      <c r="AS82" s="91" t="s">
        <v>6228</v>
      </c>
      <c r="AT82" s="34">
        <v>4356929</v>
      </c>
      <c r="AU82" s="34" t="s">
        <v>2127</v>
      </c>
      <c r="AX82" s="90"/>
      <c r="BA82" s="91"/>
      <c r="BB82" s="91"/>
      <c r="BC82" s="91"/>
      <c r="BF82" s="34" t="s">
        <v>4983</v>
      </c>
      <c r="BG82" s="92" t="s">
        <v>2098</v>
      </c>
      <c r="BM82" s="36" t="s">
        <v>131</v>
      </c>
      <c r="BN82" s="34" t="s">
        <v>132</v>
      </c>
      <c r="BO82" s="36">
        <v>0</v>
      </c>
      <c r="BQ82" s="94"/>
      <c r="BS82" t="s">
        <v>131</v>
      </c>
      <c r="BU82" s="95"/>
      <c r="BV82" s="95"/>
      <c r="BW82" s="61"/>
      <c r="BX82" s="60"/>
      <c r="BY82" s="59" t="str">
        <f t="shared" ca="1" si="6"/>
        <v/>
      </c>
      <c r="CD82" s="68"/>
      <c r="CE82" s="68"/>
      <c r="CF82" s="67"/>
      <c r="CG82">
        <v>71</v>
      </c>
      <c r="CH82" s="2">
        <v>172</v>
      </c>
      <c r="CI82" s="4">
        <f t="shared" si="7"/>
        <v>23.999459167117362</v>
      </c>
      <c r="CJ82" s="5" t="str">
        <f t="shared" si="8"/>
        <v>NORMAL</v>
      </c>
      <c r="CK82" s="36">
        <v>0</v>
      </c>
      <c r="CL82" s="66"/>
      <c r="CM82" s="89">
        <v>41375</v>
      </c>
      <c r="CN82" s="97">
        <v>41375</v>
      </c>
      <c r="CP82"/>
      <c r="CQ82" s="65"/>
      <c r="CR82" s="65"/>
      <c r="CS82" s="98"/>
      <c r="CT82"/>
      <c r="CU82"/>
      <c r="CV82" s="65"/>
      <c r="CW82" s="2">
        <v>130</v>
      </c>
      <c r="CX82" s="82">
        <v>80</v>
      </c>
      <c r="DC82"/>
      <c r="DG82" s="64"/>
      <c r="DI82" s="89"/>
      <c r="DJ82" s="89"/>
      <c r="DN82" s="34"/>
      <c r="DO82" s="34"/>
      <c r="DP82" s="34"/>
      <c r="DQ82" s="34"/>
      <c r="DR82" s="34"/>
      <c r="DS82" s="34" t="s">
        <v>2127</v>
      </c>
      <c r="DT82" s="34"/>
      <c r="DU82" s="47">
        <v>44434</v>
      </c>
      <c r="DY82" s="1">
        <v>1</v>
      </c>
      <c r="DZ82" t="s">
        <v>7940</v>
      </c>
      <c r="EA82" s="4">
        <v>0.79</v>
      </c>
      <c r="EB82" s="4">
        <v>107</v>
      </c>
      <c r="EF82" s="4">
        <v>359</v>
      </c>
      <c r="EG82" s="4">
        <v>0.79</v>
      </c>
      <c r="EJ82"/>
      <c r="EL82" s="34"/>
      <c r="EN82" s="34"/>
    </row>
    <row r="83" spans="1:144" hidden="1" x14ac:dyDescent="0.25">
      <c r="A83" s="85">
        <v>2022</v>
      </c>
      <c r="B83" s="87">
        <v>44830</v>
      </c>
      <c r="C83" t="s">
        <v>121</v>
      </c>
      <c r="D83" t="s">
        <v>122</v>
      </c>
      <c r="E83" s="36" t="s">
        <v>7938</v>
      </c>
      <c r="F83" s="34">
        <f t="shared" si="9"/>
        <v>82</v>
      </c>
      <c r="G83" s="34" t="s">
        <v>4985</v>
      </c>
      <c r="H83">
        <v>18</v>
      </c>
      <c r="I83" s="34" t="s">
        <v>6141</v>
      </c>
      <c r="J83" s="34" t="s">
        <v>4988</v>
      </c>
      <c r="K83" s="34" t="str">
        <f>VLOOKUP(J83,[2]CodMpios!$B$347:$E$362,4,FALSE)</f>
        <v>18001 - Florencia</v>
      </c>
      <c r="L83" s="34" t="str">
        <f>VLOOKUP($J83,[2]Coord_Mpios_X_Y!$B$2:$K$1123,9,FALSE)</f>
        <v>1,749138703818</v>
      </c>
      <c r="M83" s="34" t="str">
        <f>VLOOKUP($J83,[2]Coord_Mpios_X_Y!$B$2:$K$1123,10,FALSE)</f>
        <v>-75,558239064333</v>
      </c>
      <c r="N83" s="34" t="s">
        <v>6142</v>
      </c>
      <c r="O83" s="34" t="s">
        <v>126</v>
      </c>
      <c r="Q83" s="34" t="s">
        <v>127</v>
      </c>
      <c r="R83" s="34">
        <v>26642521</v>
      </c>
      <c r="S83" s="34" t="str">
        <f t="shared" si="5"/>
        <v>CC26642521</v>
      </c>
      <c r="T83" s="34" t="s">
        <v>515</v>
      </c>
      <c r="V83" s="34" t="s">
        <v>303</v>
      </c>
      <c r="W83" s="34" t="s">
        <v>6108</v>
      </c>
      <c r="X83" s="87">
        <v>15357</v>
      </c>
      <c r="Y83">
        <v>81</v>
      </c>
      <c r="Z83" s="36">
        <f>VLOOKUP($Y83,[2]Edades!$A$3:$H$153,4,FALSE)</f>
        <v>6</v>
      </c>
      <c r="AA83" s="34" t="str">
        <f>VLOOKUP($Y83,[2]Edades!$A$3:$H$153,6,FALSE)</f>
        <v>6 - Persona mayor</v>
      </c>
      <c r="AB83" s="34">
        <f>VLOOKUP($Y83,[2]Edades!$A$3:$H$153,7,FALSE)</f>
        <v>17</v>
      </c>
      <c r="AC83" s="34" t="str">
        <f>VLOOKUP($Y83,[2]Edades!$A$3:$H$153,8,FALSE)</f>
        <v>80 Y MÁS</v>
      </c>
      <c r="AD83" s="34" t="s">
        <v>129</v>
      </c>
      <c r="AE83" s="1">
        <v>2</v>
      </c>
      <c r="AF83" s="34" t="s">
        <v>2137</v>
      </c>
      <c r="AG83" s="34" t="s">
        <v>2127</v>
      </c>
      <c r="AH83" s="34" t="s">
        <v>2127</v>
      </c>
      <c r="AK83" s="34" t="s">
        <v>6142</v>
      </c>
      <c r="AM83" s="34" t="s">
        <v>2127</v>
      </c>
      <c r="AN83" s="36" t="s">
        <v>2127</v>
      </c>
      <c r="AO83" s="36" t="s">
        <v>2127</v>
      </c>
      <c r="AP83" s="34" t="s">
        <v>2127</v>
      </c>
      <c r="AQ83" s="36" t="s">
        <v>2127</v>
      </c>
      <c r="AR83" s="34" t="s">
        <v>2098</v>
      </c>
      <c r="AS83" s="91" t="s">
        <v>6229</v>
      </c>
      <c r="AT83" s="34">
        <v>3202328673</v>
      </c>
      <c r="AU83" s="34" t="s">
        <v>2127</v>
      </c>
      <c r="AX83" s="90"/>
      <c r="BA83" s="91"/>
      <c r="BB83" s="91"/>
      <c r="BC83" s="91"/>
      <c r="BF83" s="34" t="s">
        <v>4983</v>
      </c>
      <c r="BG83" s="92" t="s">
        <v>2098</v>
      </c>
      <c r="BM83" s="36" t="s">
        <v>131</v>
      </c>
      <c r="BN83" s="34" t="s">
        <v>132</v>
      </c>
      <c r="BO83" s="36">
        <v>0</v>
      </c>
      <c r="BQ83" s="94"/>
      <c r="BS83" t="s">
        <v>131</v>
      </c>
      <c r="BU83" s="95"/>
      <c r="BV83" s="95"/>
      <c r="BW83" s="61"/>
      <c r="BX83" s="60"/>
      <c r="BY83" s="59" t="str">
        <f t="shared" ca="1" si="6"/>
        <v/>
      </c>
      <c r="CD83" s="68"/>
      <c r="CE83" s="68"/>
      <c r="CF83" s="67"/>
      <c r="CG83">
        <v>69</v>
      </c>
      <c r="CH83" s="2">
        <v>150</v>
      </c>
      <c r="CI83" s="4">
        <f t="shared" si="7"/>
        <v>30.666666666666668</v>
      </c>
      <c r="CJ83" s="5" t="str">
        <f t="shared" si="8"/>
        <v>OBESIDAD</v>
      </c>
      <c r="CK83" s="36">
        <v>0</v>
      </c>
      <c r="CL83" s="66"/>
      <c r="CM83" s="89">
        <v>41288</v>
      </c>
      <c r="CN83" s="97">
        <v>41288</v>
      </c>
      <c r="CP83"/>
      <c r="CQ83" s="65"/>
      <c r="CR83" s="65"/>
      <c r="CS83" s="98"/>
      <c r="CT83"/>
      <c r="CU83"/>
      <c r="CV83" s="65"/>
      <c r="CW83" s="2">
        <v>140</v>
      </c>
      <c r="CX83" s="82">
        <v>75</v>
      </c>
      <c r="DC83"/>
      <c r="DG83" s="64"/>
      <c r="DI83" s="89">
        <v>43776</v>
      </c>
      <c r="DJ83" s="89"/>
      <c r="DN83" s="34"/>
      <c r="DO83" s="34"/>
      <c r="DP83" s="34"/>
      <c r="DQ83" s="34"/>
      <c r="DR83" s="34"/>
      <c r="DS83" s="34" t="s">
        <v>2127</v>
      </c>
      <c r="DT83" s="34"/>
      <c r="DU83" s="47">
        <v>44670</v>
      </c>
      <c r="DY83" s="1">
        <v>3</v>
      </c>
      <c r="DZ83" t="s">
        <v>7941</v>
      </c>
      <c r="EB83" s="4">
        <v>110</v>
      </c>
      <c r="EC83" s="4">
        <v>171</v>
      </c>
      <c r="EE83" s="4">
        <v>46.8</v>
      </c>
      <c r="EH83" s="4">
        <v>6.6</v>
      </c>
      <c r="EJ83"/>
      <c r="EL83" s="34"/>
      <c r="EN83" s="34"/>
    </row>
    <row r="84" spans="1:144" hidden="1" x14ac:dyDescent="0.25">
      <c r="A84" s="85">
        <v>2022</v>
      </c>
      <c r="B84" s="87">
        <v>44830</v>
      </c>
      <c r="C84" t="s">
        <v>121</v>
      </c>
      <c r="D84" t="s">
        <v>122</v>
      </c>
      <c r="E84" s="36" t="s">
        <v>7938</v>
      </c>
      <c r="F84" s="34">
        <f t="shared" si="9"/>
        <v>83</v>
      </c>
      <c r="G84" s="34" t="s">
        <v>4985</v>
      </c>
      <c r="H84">
        <v>18</v>
      </c>
      <c r="I84" s="34" t="s">
        <v>6141</v>
      </c>
      <c r="J84" s="34" t="s">
        <v>4988</v>
      </c>
      <c r="K84" s="34" t="str">
        <f>VLOOKUP(J84,[2]CodMpios!$B$347:$E$362,4,FALSE)</f>
        <v>18001 - Florencia</v>
      </c>
      <c r="L84" s="34" t="str">
        <f>VLOOKUP($J84,[2]Coord_Mpios_X_Y!$B$2:$K$1123,9,FALSE)</f>
        <v>1,749138703818</v>
      </c>
      <c r="M84" s="34" t="str">
        <f>VLOOKUP($J84,[2]Coord_Mpios_X_Y!$B$2:$K$1123,10,FALSE)</f>
        <v>-75,558239064333</v>
      </c>
      <c r="N84" s="34" t="s">
        <v>125</v>
      </c>
      <c r="O84" s="34" t="s">
        <v>126</v>
      </c>
      <c r="Q84" s="34" t="s">
        <v>127</v>
      </c>
      <c r="R84" s="34">
        <v>26620069</v>
      </c>
      <c r="S84" s="34" t="str">
        <f t="shared" si="5"/>
        <v>CC26620069</v>
      </c>
      <c r="T84" s="34" t="s">
        <v>309</v>
      </c>
      <c r="U84" s="34" t="s">
        <v>330</v>
      </c>
      <c r="V84" s="34" t="s">
        <v>5062</v>
      </c>
      <c r="W84" s="34" t="s">
        <v>273</v>
      </c>
      <c r="X84" s="87">
        <v>19588</v>
      </c>
      <c r="Y84">
        <v>69</v>
      </c>
      <c r="Z84" s="36">
        <f>VLOOKUP($Y84,[2]Edades!$A$3:$H$153,4,FALSE)</f>
        <v>6</v>
      </c>
      <c r="AA84" s="34" t="str">
        <f>VLOOKUP($Y84,[2]Edades!$A$3:$H$153,6,FALSE)</f>
        <v>6 - Persona mayor</v>
      </c>
      <c r="AB84" s="34">
        <f>VLOOKUP($Y84,[2]Edades!$A$3:$H$153,7,FALSE)</f>
        <v>14</v>
      </c>
      <c r="AC84" s="34" t="str">
        <f>VLOOKUP($Y84,[2]Edades!$A$3:$H$153,8,FALSE)</f>
        <v>65-69</v>
      </c>
      <c r="AD84" s="34" t="s">
        <v>129</v>
      </c>
      <c r="AE84" s="1">
        <v>2</v>
      </c>
      <c r="AF84" s="34" t="s">
        <v>2137</v>
      </c>
      <c r="AG84" s="34" t="s">
        <v>2127</v>
      </c>
      <c r="AH84" s="34" t="s">
        <v>2127</v>
      </c>
      <c r="AK84" s="34" t="s">
        <v>125</v>
      </c>
      <c r="AM84" s="34" t="s">
        <v>2127</v>
      </c>
      <c r="AN84" s="36" t="s">
        <v>2127</v>
      </c>
      <c r="AO84" s="36" t="s">
        <v>2127</v>
      </c>
      <c r="AP84" s="34" t="s">
        <v>2127</v>
      </c>
      <c r="AQ84" s="36" t="s">
        <v>2127</v>
      </c>
      <c r="AR84" s="34" t="s">
        <v>2098</v>
      </c>
      <c r="AS84" s="91" t="s">
        <v>6230</v>
      </c>
      <c r="AT84" s="34" t="s">
        <v>7920</v>
      </c>
      <c r="AU84" s="34" t="s">
        <v>2127</v>
      </c>
      <c r="AX84" s="90"/>
      <c r="BA84" s="91"/>
      <c r="BB84" s="91"/>
      <c r="BC84" s="91"/>
      <c r="BF84" s="34" t="s">
        <v>4983</v>
      </c>
      <c r="BG84" s="92" t="s">
        <v>2098</v>
      </c>
      <c r="BM84" s="36" t="s">
        <v>131</v>
      </c>
      <c r="BN84" s="34" t="s">
        <v>132</v>
      </c>
      <c r="BO84" s="36">
        <v>0</v>
      </c>
      <c r="BQ84" s="94"/>
      <c r="BS84" t="s">
        <v>131</v>
      </c>
      <c r="BU84" s="95"/>
      <c r="BV84" s="95"/>
      <c r="BW84" s="61"/>
      <c r="BX84" s="60"/>
      <c r="BY84" s="59" t="str">
        <f t="shared" ca="1" si="6"/>
        <v/>
      </c>
      <c r="CD84" s="68"/>
      <c r="CE84" s="68"/>
      <c r="CF84" s="67"/>
      <c r="CG84">
        <v>67</v>
      </c>
      <c r="CH84" s="2">
        <v>166</v>
      </c>
      <c r="CI84" s="4">
        <f t="shared" si="7"/>
        <v>24.314123965742489</v>
      </c>
      <c r="CJ84" s="5" t="str">
        <f t="shared" si="8"/>
        <v>NORMAL</v>
      </c>
      <c r="CK84" s="36">
        <v>0</v>
      </c>
      <c r="CL84" s="66"/>
      <c r="CM84" s="89">
        <v>41317</v>
      </c>
      <c r="CN84" s="97">
        <v>41317</v>
      </c>
      <c r="CP84"/>
      <c r="CQ84" s="65"/>
      <c r="CR84" s="65"/>
      <c r="CS84" s="98"/>
      <c r="CT84"/>
      <c r="CU84"/>
      <c r="CV84" s="65"/>
      <c r="CW84" s="2">
        <v>110</v>
      </c>
      <c r="CX84" s="82">
        <v>80</v>
      </c>
      <c r="DC84"/>
      <c r="DG84" s="64"/>
      <c r="DI84" s="89"/>
      <c r="DJ84" s="89"/>
      <c r="DN84" s="34"/>
      <c r="DO84" s="34"/>
      <c r="DP84" s="34"/>
      <c r="DQ84" s="34"/>
      <c r="DR84" s="34"/>
      <c r="DS84" s="34" t="s">
        <v>2127</v>
      </c>
      <c r="DT84" s="34"/>
      <c r="DU84" s="47">
        <v>43685</v>
      </c>
      <c r="DY84" s="1">
        <v>2</v>
      </c>
      <c r="DZ84" t="s">
        <v>7941</v>
      </c>
      <c r="EA84" s="4">
        <v>0.9</v>
      </c>
      <c r="EB84" s="4">
        <v>108</v>
      </c>
      <c r="EH84" s="4">
        <v>6.7</v>
      </c>
      <c r="EJ84"/>
      <c r="EL84" s="34"/>
      <c r="EN84" s="34"/>
    </row>
    <row r="85" spans="1:144" hidden="1" x14ac:dyDescent="0.25">
      <c r="A85" s="85">
        <v>2022</v>
      </c>
      <c r="B85" s="87">
        <v>44830</v>
      </c>
      <c r="C85" t="s">
        <v>121</v>
      </c>
      <c r="D85" t="s">
        <v>122</v>
      </c>
      <c r="E85" s="36" t="s">
        <v>7938</v>
      </c>
      <c r="F85" s="34">
        <f t="shared" si="9"/>
        <v>84</v>
      </c>
      <c r="G85" s="34" t="s">
        <v>4985</v>
      </c>
      <c r="H85">
        <v>18</v>
      </c>
      <c r="I85" s="34" t="s">
        <v>6141</v>
      </c>
      <c r="J85" s="34" t="s">
        <v>4988</v>
      </c>
      <c r="K85" s="34" t="str">
        <f>VLOOKUP(J85,[2]CodMpios!$B$347:$E$362,4,FALSE)</f>
        <v>18001 - Florencia</v>
      </c>
      <c r="L85" s="34" t="str">
        <f>VLOOKUP($J85,[2]Coord_Mpios_X_Y!$B$2:$K$1123,9,FALSE)</f>
        <v>1,749138703818</v>
      </c>
      <c r="M85" s="34" t="str">
        <f>VLOOKUP($J85,[2]Coord_Mpios_X_Y!$B$2:$K$1123,10,FALSE)</f>
        <v>-75,558239064333</v>
      </c>
      <c r="N85" s="34" t="s">
        <v>125</v>
      </c>
      <c r="O85" s="34" t="s">
        <v>126</v>
      </c>
      <c r="Q85" s="34" t="s">
        <v>127</v>
      </c>
      <c r="R85" s="34">
        <v>36271420</v>
      </c>
      <c r="S85" s="34" t="str">
        <f t="shared" si="5"/>
        <v>CC36271420</v>
      </c>
      <c r="T85" s="34" t="s">
        <v>520</v>
      </c>
      <c r="V85" s="34" t="s">
        <v>872</v>
      </c>
      <c r="W85" s="34" t="s">
        <v>813</v>
      </c>
      <c r="X85" s="87">
        <v>20546</v>
      </c>
      <c r="Y85">
        <v>66</v>
      </c>
      <c r="Z85" s="36">
        <f>VLOOKUP($Y85,[2]Edades!$A$3:$H$153,4,FALSE)</f>
        <v>6</v>
      </c>
      <c r="AA85" s="34" t="str">
        <f>VLOOKUP($Y85,[2]Edades!$A$3:$H$153,6,FALSE)</f>
        <v>6 - Persona mayor</v>
      </c>
      <c r="AB85" s="34">
        <f>VLOOKUP($Y85,[2]Edades!$A$3:$H$153,7,FALSE)</f>
        <v>14</v>
      </c>
      <c r="AC85" s="34" t="str">
        <f>VLOOKUP($Y85,[2]Edades!$A$3:$H$153,8,FALSE)</f>
        <v>65-69</v>
      </c>
      <c r="AD85" s="34" t="s">
        <v>129</v>
      </c>
      <c r="AE85" s="1">
        <v>2</v>
      </c>
      <c r="AF85" s="34" t="s">
        <v>2137</v>
      </c>
      <c r="AG85" s="34" t="s">
        <v>2127</v>
      </c>
      <c r="AH85" s="34" t="s">
        <v>2127</v>
      </c>
      <c r="AK85" s="34" t="s">
        <v>125</v>
      </c>
      <c r="AM85" s="34" t="s">
        <v>2127</v>
      </c>
      <c r="AN85" s="36" t="s">
        <v>2127</v>
      </c>
      <c r="AO85" s="36" t="s">
        <v>2127</v>
      </c>
      <c r="AP85" s="34" t="s">
        <v>2127</v>
      </c>
      <c r="AQ85" s="36" t="s">
        <v>2127</v>
      </c>
      <c r="AR85" s="34" t="s">
        <v>2098</v>
      </c>
      <c r="AS85" s="91" t="s">
        <v>6231</v>
      </c>
      <c r="AT85" s="34">
        <v>4344420</v>
      </c>
      <c r="AU85" s="34" t="s">
        <v>2127</v>
      </c>
      <c r="AX85" s="90"/>
      <c r="BA85" s="91"/>
      <c r="BB85" s="91"/>
      <c r="BC85" s="91"/>
      <c r="BF85" s="34" t="s">
        <v>4983</v>
      </c>
      <c r="BG85" s="92" t="s">
        <v>2098</v>
      </c>
      <c r="BM85" s="36" t="s">
        <v>131</v>
      </c>
      <c r="BN85" s="34" t="s">
        <v>132</v>
      </c>
      <c r="BO85" s="36">
        <v>0</v>
      </c>
      <c r="BQ85" s="94"/>
      <c r="BS85" t="s">
        <v>131</v>
      </c>
      <c r="BU85" s="95"/>
      <c r="BV85" s="95"/>
      <c r="BW85" s="61"/>
      <c r="BX85" s="60"/>
      <c r="BY85" s="59" t="str">
        <f t="shared" ca="1" si="6"/>
        <v/>
      </c>
      <c r="CD85" s="68"/>
      <c r="CE85" s="68"/>
      <c r="CF85" s="67"/>
      <c r="CG85">
        <v>67</v>
      </c>
      <c r="CH85" s="2">
        <v>150</v>
      </c>
      <c r="CI85" s="4">
        <f t="shared" si="7"/>
        <v>29.777777777777779</v>
      </c>
      <c r="CJ85" s="5" t="str">
        <f t="shared" si="8"/>
        <v>SOBREPESO</v>
      </c>
      <c r="CK85" s="36">
        <v>0</v>
      </c>
      <c r="CL85" s="66"/>
      <c r="CM85" s="89">
        <v>41848</v>
      </c>
      <c r="CN85" s="97">
        <v>41848</v>
      </c>
      <c r="CP85"/>
      <c r="CQ85" s="65"/>
      <c r="CR85" s="65"/>
      <c r="CS85" s="98"/>
      <c r="CT85"/>
      <c r="CU85"/>
      <c r="CV85" s="65"/>
      <c r="CW85" s="2">
        <v>130</v>
      </c>
      <c r="CX85" s="82">
        <v>70</v>
      </c>
      <c r="DC85"/>
      <c r="DG85" s="64"/>
      <c r="DI85" s="89"/>
      <c r="DJ85" s="89"/>
      <c r="DN85" s="34"/>
      <c r="DO85" s="34"/>
      <c r="DP85" s="34"/>
      <c r="DQ85" s="34"/>
      <c r="DR85" s="34"/>
      <c r="DS85" s="34" t="s">
        <v>2127</v>
      </c>
      <c r="DT85" s="34"/>
      <c r="DU85" s="47">
        <v>44657</v>
      </c>
      <c r="DY85" s="1">
        <v>3</v>
      </c>
      <c r="DZ85" t="s">
        <v>7939</v>
      </c>
      <c r="EA85" s="4">
        <v>1.4</v>
      </c>
      <c r="EB85" s="4">
        <v>88</v>
      </c>
      <c r="EC85" s="4">
        <v>199</v>
      </c>
      <c r="ED85" s="4">
        <v>162</v>
      </c>
      <c r="EE85" s="4">
        <v>46.9</v>
      </c>
      <c r="EF85" s="4">
        <v>137</v>
      </c>
      <c r="EG85" s="4">
        <v>2</v>
      </c>
      <c r="EJ85"/>
      <c r="EL85" s="34"/>
      <c r="EN85" s="34"/>
    </row>
    <row r="86" spans="1:144" hidden="1" x14ac:dyDescent="0.25">
      <c r="A86" s="85">
        <v>2022</v>
      </c>
      <c r="B86" s="87">
        <v>44830</v>
      </c>
      <c r="C86" t="s">
        <v>121</v>
      </c>
      <c r="D86" t="s">
        <v>122</v>
      </c>
      <c r="E86" s="36" t="s">
        <v>7938</v>
      </c>
      <c r="F86" s="34">
        <f t="shared" si="9"/>
        <v>85</v>
      </c>
      <c r="G86" s="34" t="s">
        <v>4985</v>
      </c>
      <c r="H86">
        <v>18</v>
      </c>
      <c r="I86" s="34" t="s">
        <v>6141</v>
      </c>
      <c r="J86" s="34" t="s">
        <v>4988</v>
      </c>
      <c r="K86" s="34" t="str">
        <f>VLOOKUP(J86,[2]CodMpios!$B$347:$E$362,4,FALSE)</f>
        <v>18001 - Florencia</v>
      </c>
      <c r="L86" s="34" t="str">
        <f>VLOOKUP($J86,[2]Coord_Mpios_X_Y!$B$2:$K$1123,9,FALSE)</f>
        <v>1,749138703818</v>
      </c>
      <c r="M86" s="34" t="str">
        <f>VLOOKUP($J86,[2]Coord_Mpios_X_Y!$B$2:$K$1123,10,FALSE)</f>
        <v>-75,558239064333</v>
      </c>
      <c r="N86" s="34" t="s">
        <v>6142</v>
      </c>
      <c r="O86" s="34" t="s">
        <v>126</v>
      </c>
      <c r="Q86" s="34" t="s">
        <v>127</v>
      </c>
      <c r="R86" s="34">
        <v>13815653</v>
      </c>
      <c r="S86" s="34" t="str">
        <f t="shared" si="5"/>
        <v>CC13815653</v>
      </c>
      <c r="T86" s="34" t="s">
        <v>198</v>
      </c>
      <c r="V86" s="34" t="s">
        <v>5536</v>
      </c>
      <c r="W86" s="34" t="s">
        <v>5536</v>
      </c>
      <c r="X86" s="87">
        <v>18818</v>
      </c>
      <c r="Y86">
        <v>71</v>
      </c>
      <c r="Z86" s="36">
        <f>VLOOKUP($Y86,[2]Edades!$A$3:$H$153,4,FALSE)</f>
        <v>6</v>
      </c>
      <c r="AA86" s="34" t="str">
        <f>VLOOKUP($Y86,[2]Edades!$A$3:$H$153,6,FALSE)</f>
        <v>6 - Persona mayor</v>
      </c>
      <c r="AB86" s="34">
        <f>VLOOKUP($Y86,[2]Edades!$A$3:$H$153,7,FALSE)</f>
        <v>15</v>
      </c>
      <c r="AC86" s="34" t="str">
        <f>VLOOKUP($Y86,[2]Edades!$A$3:$H$153,8,FALSE)</f>
        <v>70-74</v>
      </c>
      <c r="AD86" s="34" t="s">
        <v>146</v>
      </c>
      <c r="AE86">
        <v>1</v>
      </c>
      <c r="AF86" s="34" t="s">
        <v>2137</v>
      </c>
      <c r="AG86" s="34" t="s">
        <v>2127</v>
      </c>
      <c r="AH86" s="34" t="s">
        <v>2127</v>
      </c>
      <c r="AK86" s="34" t="s">
        <v>6142</v>
      </c>
      <c r="AM86" s="34" t="s">
        <v>2127</v>
      </c>
      <c r="AN86" s="36" t="s">
        <v>2127</v>
      </c>
      <c r="AO86" s="36" t="s">
        <v>2127</v>
      </c>
      <c r="AP86" s="34" t="s">
        <v>2127</v>
      </c>
      <c r="AQ86" s="36" t="s">
        <v>2127</v>
      </c>
      <c r="AR86" s="34" t="s">
        <v>2098</v>
      </c>
      <c r="AS86" s="91" t="s">
        <v>6232</v>
      </c>
      <c r="AT86" s="34">
        <v>3158027638</v>
      </c>
      <c r="AU86" s="34" t="s">
        <v>2127</v>
      </c>
      <c r="AX86" s="90"/>
      <c r="BA86" s="91"/>
      <c r="BB86" s="91"/>
      <c r="BC86" s="91"/>
      <c r="BF86" s="34" t="s">
        <v>4983</v>
      </c>
      <c r="BG86" s="92" t="s">
        <v>2098</v>
      </c>
      <c r="BM86" s="36" t="s">
        <v>131</v>
      </c>
      <c r="BN86" s="34" t="s">
        <v>132</v>
      </c>
      <c r="BO86" s="36">
        <v>0</v>
      </c>
      <c r="BQ86" s="94"/>
      <c r="BS86" t="s">
        <v>132</v>
      </c>
      <c r="BU86" s="95"/>
      <c r="BV86" s="95"/>
      <c r="BW86" s="61"/>
      <c r="BX86" s="60"/>
      <c r="BY86" s="59" t="str">
        <f t="shared" ca="1" si="6"/>
        <v/>
      </c>
      <c r="CD86" s="68"/>
      <c r="CE86" s="68"/>
      <c r="CF86" s="67"/>
      <c r="CG86">
        <v>106</v>
      </c>
      <c r="CH86" s="2">
        <v>175</v>
      </c>
      <c r="CI86" s="4">
        <f t="shared" si="7"/>
        <v>34.612244897959187</v>
      </c>
      <c r="CJ86" s="5" t="str">
        <f t="shared" si="8"/>
        <v>OBESIDAD</v>
      </c>
      <c r="CK86" s="36">
        <v>0</v>
      </c>
      <c r="CL86" s="66"/>
      <c r="CM86" s="89">
        <v>41411</v>
      </c>
      <c r="CN86" s="97">
        <v>41411</v>
      </c>
      <c r="CP86"/>
      <c r="CQ86" s="65"/>
      <c r="CR86" s="65"/>
      <c r="CS86" s="98"/>
      <c r="CT86"/>
      <c r="CU86"/>
      <c r="CV86" s="65"/>
      <c r="CW86" s="2">
        <v>140</v>
      </c>
      <c r="CX86" s="82">
        <v>90</v>
      </c>
      <c r="DC86"/>
      <c r="DG86" s="64"/>
      <c r="DI86" s="89"/>
      <c r="DJ86" s="89"/>
      <c r="DN86" s="34"/>
      <c r="DO86" s="34"/>
      <c r="DP86" s="34"/>
      <c r="DQ86" s="34"/>
      <c r="DR86" s="34"/>
      <c r="DS86" s="34" t="s">
        <v>2127</v>
      </c>
      <c r="DT86" s="34"/>
      <c r="DU86" s="47">
        <v>44344</v>
      </c>
      <c r="DY86" s="1">
        <v>1</v>
      </c>
      <c r="DZ86" t="s">
        <v>7940</v>
      </c>
      <c r="EB86" s="4">
        <v>200</v>
      </c>
      <c r="EH86" s="4">
        <v>11.3</v>
      </c>
      <c r="EJ86"/>
      <c r="EL86" s="34"/>
      <c r="EN86" s="34"/>
    </row>
    <row r="87" spans="1:144" hidden="1" x14ac:dyDescent="0.25">
      <c r="A87" s="85">
        <v>2022</v>
      </c>
      <c r="B87" s="87">
        <v>44830</v>
      </c>
      <c r="C87" t="s">
        <v>121</v>
      </c>
      <c r="D87" t="s">
        <v>122</v>
      </c>
      <c r="E87" s="36" t="s">
        <v>7938</v>
      </c>
      <c r="F87" s="34">
        <f t="shared" si="9"/>
        <v>86</v>
      </c>
      <c r="G87" s="34" t="s">
        <v>4985</v>
      </c>
      <c r="H87">
        <v>18</v>
      </c>
      <c r="I87" s="34" t="s">
        <v>6141</v>
      </c>
      <c r="J87" s="34" t="s">
        <v>4988</v>
      </c>
      <c r="K87" s="34" t="str">
        <f>VLOOKUP(J87,[2]CodMpios!$B$347:$E$362,4,FALSE)</f>
        <v>18001 - Florencia</v>
      </c>
      <c r="L87" s="34" t="str">
        <f>VLOOKUP($J87,[2]Coord_Mpios_X_Y!$B$2:$K$1123,9,FALSE)</f>
        <v>1,749138703818</v>
      </c>
      <c r="M87" s="34" t="str">
        <f>VLOOKUP($J87,[2]Coord_Mpios_X_Y!$B$2:$K$1123,10,FALSE)</f>
        <v>-75,558239064333</v>
      </c>
      <c r="N87" s="34" t="s">
        <v>6142</v>
      </c>
      <c r="O87" s="34" t="s">
        <v>126</v>
      </c>
      <c r="Q87" s="34" t="s">
        <v>127</v>
      </c>
      <c r="R87" s="34">
        <v>4861407</v>
      </c>
      <c r="S87" s="34" t="str">
        <f t="shared" si="5"/>
        <v>CC4861407</v>
      </c>
      <c r="T87" s="34" t="s">
        <v>321</v>
      </c>
      <c r="V87" s="34" t="s">
        <v>5070</v>
      </c>
      <c r="W87" s="34" t="s">
        <v>1099</v>
      </c>
      <c r="X87" s="87">
        <v>18919</v>
      </c>
      <c r="Y87">
        <v>71</v>
      </c>
      <c r="Z87" s="36">
        <f>VLOOKUP($Y87,[2]Edades!$A$3:$H$153,4,FALSE)</f>
        <v>6</v>
      </c>
      <c r="AA87" s="34" t="str">
        <f>VLOOKUP($Y87,[2]Edades!$A$3:$H$153,6,FALSE)</f>
        <v>6 - Persona mayor</v>
      </c>
      <c r="AB87" s="34">
        <f>VLOOKUP($Y87,[2]Edades!$A$3:$H$153,7,FALSE)</f>
        <v>15</v>
      </c>
      <c r="AC87" s="34" t="str">
        <f>VLOOKUP($Y87,[2]Edades!$A$3:$H$153,8,FALSE)</f>
        <v>70-74</v>
      </c>
      <c r="AD87" s="34" t="s">
        <v>146</v>
      </c>
      <c r="AE87">
        <v>1</v>
      </c>
      <c r="AF87" s="34" t="s">
        <v>2137</v>
      </c>
      <c r="AG87" s="34" t="s">
        <v>2127</v>
      </c>
      <c r="AH87" s="34" t="s">
        <v>2127</v>
      </c>
      <c r="AK87" s="34" t="s">
        <v>6142</v>
      </c>
      <c r="AM87" s="34" t="s">
        <v>2127</v>
      </c>
      <c r="AN87" s="36" t="s">
        <v>2127</v>
      </c>
      <c r="AO87" s="36" t="s">
        <v>2127</v>
      </c>
      <c r="AP87" s="34" t="s">
        <v>2127</v>
      </c>
      <c r="AQ87" s="36" t="s">
        <v>2127</v>
      </c>
      <c r="AR87" s="34" t="s">
        <v>2098</v>
      </c>
      <c r="AS87" s="91" t="s">
        <v>6233</v>
      </c>
      <c r="AT87" s="34">
        <v>3143815203</v>
      </c>
      <c r="AU87" s="34" t="s">
        <v>2127</v>
      </c>
      <c r="AX87" s="90"/>
      <c r="BA87" s="91"/>
      <c r="BB87" s="91"/>
      <c r="BC87" s="91"/>
      <c r="BF87" s="34" t="s">
        <v>4983</v>
      </c>
      <c r="BG87" s="92" t="s">
        <v>2098</v>
      </c>
      <c r="BM87" s="36" t="s">
        <v>131</v>
      </c>
      <c r="BN87" s="34" t="s">
        <v>132</v>
      </c>
      <c r="BO87" s="36">
        <v>0</v>
      </c>
      <c r="BQ87" s="94"/>
      <c r="BS87" t="s">
        <v>131</v>
      </c>
      <c r="BU87" s="95"/>
      <c r="BV87" s="95"/>
      <c r="BW87" s="61"/>
      <c r="BX87" s="60"/>
      <c r="BY87" s="59" t="str">
        <f t="shared" ca="1" si="6"/>
        <v/>
      </c>
      <c r="CD87" s="68"/>
      <c r="CE87" s="68"/>
      <c r="CF87" s="67"/>
      <c r="CG87">
        <v>78</v>
      </c>
      <c r="CH87" s="2">
        <v>172</v>
      </c>
      <c r="CI87" s="4">
        <f t="shared" si="7"/>
        <v>26.365603028664147</v>
      </c>
      <c r="CJ87" s="5" t="str">
        <f t="shared" si="8"/>
        <v>SOBREPESO</v>
      </c>
      <c r="CK87" s="36">
        <v>0</v>
      </c>
      <c r="CL87" s="66"/>
      <c r="CM87" s="89">
        <v>41303</v>
      </c>
      <c r="CN87" s="97">
        <v>41303</v>
      </c>
      <c r="CP87"/>
      <c r="CQ87" s="65"/>
      <c r="CR87" s="65"/>
      <c r="CS87" s="98"/>
      <c r="CT87"/>
      <c r="CU87"/>
      <c r="CV87" s="65"/>
      <c r="CW87" s="2">
        <v>120</v>
      </c>
      <c r="CX87" s="82">
        <v>70</v>
      </c>
      <c r="DC87"/>
      <c r="DG87" s="64"/>
      <c r="DI87" s="89"/>
      <c r="DJ87" s="89"/>
      <c r="DN87" s="34"/>
      <c r="DO87" s="34"/>
      <c r="DP87" s="34"/>
      <c r="DQ87" s="34"/>
      <c r="DR87" s="34"/>
      <c r="DS87" s="34" t="s">
        <v>2127</v>
      </c>
      <c r="DT87" s="34"/>
      <c r="DU87" s="47">
        <v>44600</v>
      </c>
      <c r="DY87" s="1">
        <v>2</v>
      </c>
      <c r="DZ87" t="s">
        <v>7941</v>
      </c>
      <c r="EA87" s="4">
        <v>1</v>
      </c>
      <c r="EB87" s="4">
        <v>117</v>
      </c>
      <c r="EC87" s="4">
        <v>141</v>
      </c>
      <c r="ED87" s="4">
        <v>70.5</v>
      </c>
      <c r="EE87" s="4">
        <v>56.7</v>
      </c>
      <c r="EF87" s="4">
        <v>69</v>
      </c>
      <c r="EG87" s="4">
        <v>2.6</v>
      </c>
      <c r="EH87" s="4">
        <v>6.9</v>
      </c>
      <c r="EJ87"/>
      <c r="EL87" s="34"/>
      <c r="EN87" s="34"/>
    </row>
    <row r="88" spans="1:144" hidden="1" x14ac:dyDescent="0.25">
      <c r="A88" s="85">
        <v>2022</v>
      </c>
      <c r="B88" s="87">
        <v>44830</v>
      </c>
      <c r="C88" t="s">
        <v>121</v>
      </c>
      <c r="D88" t="s">
        <v>122</v>
      </c>
      <c r="E88" s="36" t="s">
        <v>7938</v>
      </c>
      <c r="F88" s="34">
        <f t="shared" si="9"/>
        <v>87</v>
      </c>
      <c r="G88" s="34" t="s">
        <v>4985</v>
      </c>
      <c r="H88">
        <v>18</v>
      </c>
      <c r="I88" s="34" t="s">
        <v>6141</v>
      </c>
      <c r="J88" s="34" t="s">
        <v>4988</v>
      </c>
      <c r="K88" s="34" t="str">
        <f>VLOOKUP(J88,[2]CodMpios!$B$347:$E$362,4,FALSE)</f>
        <v>18001 - Florencia</v>
      </c>
      <c r="L88" s="34" t="str">
        <f>VLOOKUP($J88,[2]Coord_Mpios_X_Y!$B$2:$K$1123,9,FALSE)</f>
        <v>1,749138703818</v>
      </c>
      <c r="M88" s="34" t="str">
        <f>VLOOKUP($J88,[2]Coord_Mpios_X_Y!$B$2:$K$1123,10,FALSE)</f>
        <v>-75,558239064333</v>
      </c>
      <c r="N88" s="34" t="s">
        <v>125</v>
      </c>
      <c r="O88" s="34" t="s">
        <v>126</v>
      </c>
      <c r="Q88" s="34" t="s">
        <v>127</v>
      </c>
      <c r="R88" s="34">
        <v>40759087</v>
      </c>
      <c r="S88" s="34" t="str">
        <f t="shared" si="5"/>
        <v>CC40759087</v>
      </c>
      <c r="T88" s="34" t="s">
        <v>397</v>
      </c>
      <c r="V88" s="34" t="s">
        <v>2196</v>
      </c>
      <c r="W88" s="34" t="s">
        <v>160</v>
      </c>
      <c r="X88" s="87">
        <v>21578</v>
      </c>
      <c r="Y88">
        <v>64</v>
      </c>
      <c r="Z88" s="36">
        <f>VLOOKUP($Y88,[2]Edades!$A$3:$H$153,4,FALSE)</f>
        <v>6</v>
      </c>
      <c r="AA88" s="34" t="str">
        <f>VLOOKUP($Y88,[2]Edades!$A$3:$H$153,6,FALSE)</f>
        <v>6 - Persona mayor</v>
      </c>
      <c r="AB88" s="34">
        <f>VLOOKUP($Y88,[2]Edades!$A$3:$H$153,7,FALSE)</f>
        <v>13</v>
      </c>
      <c r="AC88" s="34" t="str">
        <f>VLOOKUP($Y88,[2]Edades!$A$3:$H$153,8,FALSE)</f>
        <v>60-64</v>
      </c>
      <c r="AD88" s="34" t="s">
        <v>129</v>
      </c>
      <c r="AE88" s="1">
        <v>2</v>
      </c>
      <c r="AF88" s="34" t="s">
        <v>2137</v>
      </c>
      <c r="AG88" s="34" t="s">
        <v>2127</v>
      </c>
      <c r="AH88" s="34" t="s">
        <v>2127</v>
      </c>
      <c r="AK88" s="34" t="s">
        <v>125</v>
      </c>
      <c r="AM88" s="34" t="s">
        <v>2127</v>
      </c>
      <c r="AN88" s="36" t="s">
        <v>2127</v>
      </c>
      <c r="AO88" s="36" t="s">
        <v>2127</v>
      </c>
      <c r="AP88" s="34" t="s">
        <v>2127</v>
      </c>
      <c r="AQ88" s="36" t="s">
        <v>2127</v>
      </c>
      <c r="AR88" s="34" t="s">
        <v>2098</v>
      </c>
      <c r="AS88" s="91" t="s">
        <v>6234</v>
      </c>
      <c r="AT88" s="34">
        <v>3155711084</v>
      </c>
      <c r="AU88" s="34" t="s">
        <v>2127</v>
      </c>
      <c r="AX88" s="90"/>
      <c r="BA88" s="91"/>
      <c r="BB88" s="91"/>
      <c r="BC88" s="91"/>
      <c r="BF88" s="34" t="s">
        <v>4983</v>
      </c>
      <c r="BG88" s="92" t="s">
        <v>2098</v>
      </c>
      <c r="BM88" s="36" t="s">
        <v>131</v>
      </c>
      <c r="BN88" s="34" t="s">
        <v>132</v>
      </c>
      <c r="BO88" s="36">
        <v>0</v>
      </c>
      <c r="BQ88" s="94"/>
      <c r="BS88" t="s">
        <v>132</v>
      </c>
      <c r="BU88" s="95"/>
      <c r="BV88" s="95"/>
      <c r="BW88" s="61"/>
      <c r="BX88" s="60"/>
      <c r="BY88" s="59" t="str">
        <f t="shared" ca="1" si="6"/>
        <v/>
      </c>
      <c r="CD88" s="68"/>
      <c r="CE88" s="68"/>
      <c r="CF88" s="67"/>
      <c r="CG88">
        <v>85</v>
      </c>
      <c r="CH88" s="2">
        <v>150</v>
      </c>
      <c r="CI88" s="4">
        <f t="shared" si="7"/>
        <v>37.777777777777779</v>
      </c>
      <c r="CJ88" s="5" t="str">
        <f t="shared" si="8"/>
        <v>OBESIDAD</v>
      </c>
      <c r="CK88" s="36">
        <v>0</v>
      </c>
      <c r="CL88" s="66"/>
      <c r="CM88" s="89">
        <v>41303</v>
      </c>
      <c r="CN88" s="97">
        <v>41303</v>
      </c>
      <c r="CP88"/>
      <c r="CQ88" s="65"/>
      <c r="CR88" s="65"/>
      <c r="CS88" s="98"/>
      <c r="CT88"/>
      <c r="CU88"/>
      <c r="CV88" s="65"/>
      <c r="CW88" s="2">
        <v>130</v>
      </c>
      <c r="CX88" s="82">
        <v>80</v>
      </c>
      <c r="DC88"/>
      <c r="DG88" s="64"/>
      <c r="DI88" s="89">
        <v>43164</v>
      </c>
      <c r="DJ88" s="89"/>
      <c r="DK88" s="89">
        <v>44622</v>
      </c>
      <c r="DN88" s="34"/>
      <c r="DO88" s="34"/>
      <c r="DP88" s="34"/>
      <c r="DQ88" s="34"/>
      <c r="DR88" s="34"/>
      <c r="DS88" s="34" t="s">
        <v>2127</v>
      </c>
      <c r="DT88" s="34"/>
      <c r="DU88" s="47">
        <v>44172</v>
      </c>
      <c r="DY88" s="1">
        <v>1</v>
      </c>
      <c r="DZ88" t="s">
        <v>7941</v>
      </c>
      <c r="EB88" s="4"/>
      <c r="EJ88"/>
      <c r="EL88" s="34"/>
      <c r="EN88" s="34"/>
    </row>
    <row r="89" spans="1:144" hidden="1" x14ac:dyDescent="0.25">
      <c r="A89" s="85">
        <v>2022</v>
      </c>
      <c r="B89" s="87">
        <v>44830</v>
      </c>
      <c r="C89" t="s">
        <v>121</v>
      </c>
      <c r="D89" t="s">
        <v>122</v>
      </c>
      <c r="E89" s="36" t="s">
        <v>7938</v>
      </c>
      <c r="F89" s="34">
        <f t="shared" si="9"/>
        <v>88</v>
      </c>
      <c r="G89" s="34" t="s">
        <v>4985</v>
      </c>
      <c r="H89">
        <v>18</v>
      </c>
      <c r="I89" s="34" t="s">
        <v>6141</v>
      </c>
      <c r="J89" s="34" t="s">
        <v>4988</v>
      </c>
      <c r="K89" s="34" t="str">
        <f>VLOOKUP(J89,[2]CodMpios!$B$347:$E$362,4,FALSE)</f>
        <v>18001 - Florencia</v>
      </c>
      <c r="L89" s="34" t="str">
        <f>VLOOKUP($J89,[2]Coord_Mpios_X_Y!$B$2:$K$1123,9,FALSE)</f>
        <v>1,749138703818</v>
      </c>
      <c r="M89" s="34" t="str">
        <f>VLOOKUP($J89,[2]Coord_Mpios_X_Y!$B$2:$K$1123,10,FALSE)</f>
        <v>-75,558239064333</v>
      </c>
      <c r="N89" s="34" t="s">
        <v>125</v>
      </c>
      <c r="O89" s="34" t="s">
        <v>126</v>
      </c>
      <c r="Q89" s="34" t="s">
        <v>127</v>
      </c>
      <c r="R89" s="34">
        <v>19237933</v>
      </c>
      <c r="S89" s="34" t="str">
        <f t="shared" si="5"/>
        <v>CC19237933</v>
      </c>
      <c r="T89" s="34" t="s">
        <v>368</v>
      </c>
      <c r="U89" s="34" t="s">
        <v>874</v>
      </c>
      <c r="V89" s="34" t="s">
        <v>5603</v>
      </c>
      <c r="W89" s="34" t="s">
        <v>816</v>
      </c>
      <c r="X89" s="87">
        <v>19888</v>
      </c>
      <c r="Y89">
        <v>68</v>
      </c>
      <c r="Z89" s="36">
        <f>VLOOKUP($Y89,[2]Edades!$A$3:$H$153,4,FALSE)</f>
        <v>6</v>
      </c>
      <c r="AA89" s="34" t="str">
        <f>VLOOKUP($Y89,[2]Edades!$A$3:$H$153,6,FALSE)</f>
        <v>6 - Persona mayor</v>
      </c>
      <c r="AB89" s="34">
        <f>VLOOKUP($Y89,[2]Edades!$A$3:$H$153,7,FALSE)</f>
        <v>14</v>
      </c>
      <c r="AC89" s="34" t="str">
        <f>VLOOKUP($Y89,[2]Edades!$A$3:$H$153,8,FALSE)</f>
        <v>65-69</v>
      </c>
      <c r="AD89" s="34" t="s">
        <v>146</v>
      </c>
      <c r="AE89">
        <v>1</v>
      </c>
      <c r="AF89" s="34" t="s">
        <v>2137</v>
      </c>
      <c r="AG89" s="34" t="s">
        <v>2127</v>
      </c>
      <c r="AH89" s="34" t="s">
        <v>2127</v>
      </c>
      <c r="AK89" s="34" t="s">
        <v>125</v>
      </c>
      <c r="AM89" s="34" t="s">
        <v>2127</v>
      </c>
      <c r="AN89" s="36" t="s">
        <v>2127</v>
      </c>
      <c r="AO89" s="36" t="s">
        <v>2127</v>
      </c>
      <c r="AP89" s="34" t="s">
        <v>2127</v>
      </c>
      <c r="AQ89" s="36" t="s">
        <v>2127</v>
      </c>
      <c r="AR89" s="34" t="s">
        <v>2098</v>
      </c>
      <c r="AS89" s="91" t="s">
        <v>6235</v>
      </c>
      <c r="AT89" s="34">
        <v>4369844</v>
      </c>
      <c r="AU89" s="34" t="s">
        <v>2127</v>
      </c>
      <c r="AX89" s="90"/>
      <c r="BA89" s="91"/>
      <c r="BB89" s="91"/>
      <c r="BC89" s="91"/>
      <c r="BF89" s="34" t="s">
        <v>4983</v>
      </c>
      <c r="BG89" s="92" t="s">
        <v>2098</v>
      </c>
      <c r="BM89" s="36" t="s">
        <v>131</v>
      </c>
      <c r="BN89" s="34" t="s">
        <v>132</v>
      </c>
      <c r="BO89" s="36">
        <v>0</v>
      </c>
      <c r="BQ89" s="94"/>
      <c r="BS89" t="s">
        <v>132</v>
      </c>
      <c r="BU89" s="95"/>
      <c r="BV89" s="95"/>
      <c r="BW89" s="61"/>
      <c r="BX89" s="60"/>
      <c r="BY89" s="59" t="str">
        <f t="shared" ca="1" si="6"/>
        <v/>
      </c>
      <c r="CD89" s="68"/>
      <c r="CE89" s="68"/>
      <c r="CF89" s="67"/>
      <c r="CG89">
        <v>78</v>
      </c>
      <c r="CH89" s="2">
        <v>168</v>
      </c>
      <c r="CI89" s="4">
        <f t="shared" si="7"/>
        <v>27.636054421768712</v>
      </c>
      <c r="CJ89" s="5" t="str">
        <f t="shared" si="8"/>
        <v>SOBREPESO</v>
      </c>
      <c r="CK89" s="36">
        <v>0</v>
      </c>
      <c r="CL89" s="66"/>
      <c r="CM89" s="89">
        <v>41369</v>
      </c>
      <c r="CN89" s="97">
        <v>41369</v>
      </c>
      <c r="CP89"/>
      <c r="CQ89" s="65"/>
      <c r="CR89" s="65"/>
      <c r="CS89" s="98"/>
      <c r="CT89"/>
      <c r="CU89"/>
      <c r="CV89" s="65"/>
      <c r="CW89" s="2">
        <v>120</v>
      </c>
      <c r="CX89" s="82">
        <v>70</v>
      </c>
      <c r="DC89"/>
      <c r="DG89" s="64"/>
      <c r="DI89" s="89"/>
      <c r="DJ89" s="89"/>
      <c r="DN89" s="34"/>
      <c r="DO89" s="34"/>
      <c r="DP89" s="34"/>
      <c r="DQ89" s="34"/>
      <c r="DR89" s="34"/>
      <c r="DS89" s="34" t="s">
        <v>2127</v>
      </c>
      <c r="DT89" s="34"/>
      <c r="DU89" s="47">
        <v>44789</v>
      </c>
      <c r="DY89" s="1">
        <v>2</v>
      </c>
      <c r="DZ89" t="s">
        <v>7939</v>
      </c>
      <c r="EA89" s="4">
        <v>0.96</v>
      </c>
      <c r="EB89" s="4">
        <v>176</v>
      </c>
      <c r="EC89" s="4">
        <v>156.09</v>
      </c>
      <c r="ED89" s="4">
        <v>98</v>
      </c>
      <c r="EE89" s="4">
        <v>40.119999999999997</v>
      </c>
      <c r="EF89" s="4">
        <v>208</v>
      </c>
      <c r="EG89" s="4">
        <v>5.61</v>
      </c>
      <c r="EH89" s="4">
        <v>7.1</v>
      </c>
      <c r="EJ89"/>
      <c r="EL89" s="34"/>
      <c r="EN89" s="34"/>
    </row>
    <row r="90" spans="1:144" hidden="1" x14ac:dyDescent="0.25">
      <c r="A90" s="85">
        <v>2022</v>
      </c>
      <c r="B90" s="87">
        <v>44830</v>
      </c>
      <c r="C90" t="s">
        <v>121</v>
      </c>
      <c r="D90" t="s">
        <v>122</v>
      </c>
      <c r="E90" s="36" t="s">
        <v>7938</v>
      </c>
      <c r="F90" s="34">
        <f t="shared" si="9"/>
        <v>89</v>
      </c>
      <c r="G90" s="34" t="s">
        <v>4985</v>
      </c>
      <c r="H90">
        <v>18</v>
      </c>
      <c r="I90" s="34" t="s">
        <v>6141</v>
      </c>
      <c r="J90" s="34" t="s">
        <v>4988</v>
      </c>
      <c r="K90" s="34" t="str">
        <f>VLOOKUP(J90,[2]CodMpios!$B$347:$E$362,4,FALSE)</f>
        <v>18001 - Florencia</v>
      </c>
      <c r="L90" s="34" t="str">
        <f>VLOOKUP($J90,[2]Coord_Mpios_X_Y!$B$2:$K$1123,9,FALSE)</f>
        <v>1,749138703818</v>
      </c>
      <c r="M90" s="34" t="str">
        <f>VLOOKUP($J90,[2]Coord_Mpios_X_Y!$B$2:$K$1123,10,FALSE)</f>
        <v>-75,558239064333</v>
      </c>
      <c r="N90" s="34" t="s">
        <v>139</v>
      </c>
      <c r="O90" s="34" t="s">
        <v>126</v>
      </c>
      <c r="Q90" s="34" t="s">
        <v>127</v>
      </c>
      <c r="R90" s="34">
        <v>41380456</v>
      </c>
      <c r="S90" s="34" t="str">
        <f t="shared" si="5"/>
        <v>CC41380456</v>
      </c>
      <c r="T90" s="34" t="s">
        <v>343</v>
      </c>
      <c r="U90" s="34" t="s">
        <v>334</v>
      </c>
      <c r="V90" s="34" t="s">
        <v>500</v>
      </c>
      <c r="W90" s="34" t="s">
        <v>160</v>
      </c>
      <c r="X90" s="87">
        <v>17126</v>
      </c>
      <c r="Y90">
        <v>76</v>
      </c>
      <c r="Z90" s="36">
        <f>VLOOKUP($Y90,[2]Edades!$A$3:$H$153,4,FALSE)</f>
        <v>6</v>
      </c>
      <c r="AA90" s="34" t="str">
        <f>VLOOKUP($Y90,[2]Edades!$A$3:$H$153,6,FALSE)</f>
        <v>6 - Persona mayor</v>
      </c>
      <c r="AB90" s="34">
        <f>VLOOKUP($Y90,[2]Edades!$A$3:$H$153,7,FALSE)</f>
        <v>16</v>
      </c>
      <c r="AC90" s="34" t="str">
        <f>VLOOKUP($Y90,[2]Edades!$A$3:$H$153,8,FALSE)</f>
        <v>75-79</v>
      </c>
      <c r="AD90" s="34" t="s">
        <v>129</v>
      </c>
      <c r="AE90" s="1">
        <v>2</v>
      </c>
      <c r="AF90" s="34" t="s">
        <v>2137</v>
      </c>
      <c r="AG90" s="34" t="s">
        <v>2127</v>
      </c>
      <c r="AH90" s="34" t="s">
        <v>2127</v>
      </c>
      <c r="AK90" s="34" t="s">
        <v>139</v>
      </c>
      <c r="AM90" s="34" t="s">
        <v>2127</v>
      </c>
      <c r="AN90" s="36" t="s">
        <v>2127</v>
      </c>
      <c r="AO90" s="36" t="s">
        <v>2127</v>
      </c>
      <c r="AP90" s="34" t="s">
        <v>2127</v>
      </c>
      <c r="AQ90" s="36" t="s">
        <v>2127</v>
      </c>
      <c r="AR90" s="34" t="s">
        <v>2098</v>
      </c>
      <c r="AS90" s="91" t="s">
        <v>6236</v>
      </c>
      <c r="AT90" s="34">
        <v>3115550737</v>
      </c>
      <c r="AU90" s="34" t="s">
        <v>2127</v>
      </c>
      <c r="AX90" s="90"/>
      <c r="BA90" s="91"/>
      <c r="BB90" s="91"/>
      <c r="BC90" s="91"/>
      <c r="BF90" s="34" t="s">
        <v>4983</v>
      </c>
      <c r="BG90" s="92" t="s">
        <v>2098</v>
      </c>
      <c r="BM90" s="36" t="s">
        <v>131</v>
      </c>
      <c r="BN90" s="34" t="s">
        <v>132</v>
      </c>
      <c r="BO90" s="36">
        <v>0</v>
      </c>
      <c r="BQ90" s="94"/>
      <c r="BS90" t="s">
        <v>131</v>
      </c>
      <c r="BU90" s="95"/>
      <c r="BV90" s="95"/>
      <c r="BW90" s="61"/>
      <c r="BX90" s="60"/>
      <c r="BY90" s="59" t="str">
        <f t="shared" ca="1" si="6"/>
        <v/>
      </c>
      <c r="CD90" s="68"/>
      <c r="CE90" s="68"/>
      <c r="CF90" s="67"/>
      <c r="CG90">
        <v>67</v>
      </c>
      <c r="CH90" s="2">
        <v>150</v>
      </c>
      <c r="CI90" s="4">
        <f t="shared" si="7"/>
        <v>29.777777777777779</v>
      </c>
      <c r="CJ90" s="5" t="str">
        <f t="shared" si="8"/>
        <v>SOBREPESO</v>
      </c>
      <c r="CK90" s="36">
        <v>0</v>
      </c>
      <c r="CL90" s="66"/>
      <c r="CM90" s="89">
        <v>41319</v>
      </c>
      <c r="CN90" s="97">
        <v>41319</v>
      </c>
      <c r="CP90"/>
      <c r="CQ90" s="65"/>
      <c r="CR90" s="65"/>
      <c r="CS90" s="98"/>
      <c r="CT90"/>
      <c r="CU90"/>
      <c r="CV90" s="65"/>
      <c r="CW90" s="2">
        <v>110</v>
      </c>
      <c r="CX90" s="82">
        <v>60</v>
      </c>
      <c r="DC90"/>
      <c r="DG90" s="64"/>
      <c r="DI90" s="89">
        <v>44483</v>
      </c>
      <c r="DJ90" s="89"/>
      <c r="DN90" s="34"/>
      <c r="DO90" s="34"/>
      <c r="DP90" s="34"/>
      <c r="DQ90" s="34"/>
      <c r="DR90" s="34"/>
      <c r="DS90" s="34" t="s">
        <v>2127</v>
      </c>
      <c r="DT90" s="34"/>
      <c r="DU90" s="47">
        <v>44441</v>
      </c>
      <c r="DY90" s="1">
        <v>2</v>
      </c>
      <c r="DZ90" t="s">
        <v>7940</v>
      </c>
      <c r="EB90" s="4">
        <v>116</v>
      </c>
      <c r="ED90" s="4">
        <v>71</v>
      </c>
      <c r="EH90" s="4">
        <v>5.9</v>
      </c>
      <c r="EJ90"/>
      <c r="EL90" s="34"/>
      <c r="EN90" s="34"/>
    </row>
    <row r="91" spans="1:144" x14ac:dyDescent="0.25">
      <c r="A91" s="85">
        <v>2022</v>
      </c>
      <c r="B91" s="87">
        <v>44830</v>
      </c>
      <c r="C91" t="s">
        <v>121</v>
      </c>
      <c r="D91" t="s">
        <v>122</v>
      </c>
      <c r="E91" s="34" t="s">
        <v>7938</v>
      </c>
      <c r="F91" s="34">
        <f t="shared" si="9"/>
        <v>90</v>
      </c>
      <c r="G91" s="34" t="s">
        <v>4985</v>
      </c>
      <c r="H91">
        <v>18</v>
      </c>
      <c r="I91" s="34" t="s">
        <v>6141</v>
      </c>
      <c r="J91" s="34" t="s">
        <v>4988</v>
      </c>
      <c r="K91" s="34" t="str">
        <f>VLOOKUP(J91,[2]CodMpios!$B$347:$E$362,4,FALSE)</f>
        <v>18001 - Florencia</v>
      </c>
      <c r="L91" s="34" t="str">
        <f>VLOOKUP($J91,[2]Coord_Mpios_X_Y!$B$2:$K$1123,9,FALSE)</f>
        <v>1,749138703818</v>
      </c>
      <c r="M91" s="34" t="str">
        <f>VLOOKUP($J91,[2]Coord_Mpios_X_Y!$B$2:$K$1123,10,FALSE)</f>
        <v>-75,558239064333</v>
      </c>
      <c r="N91" s="34" t="s">
        <v>125</v>
      </c>
      <c r="O91" s="34" t="s">
        <v>126</v>
      </c>
      <c r="Q91" s="34" t="s">
        <v>127</v>
      </c>
      <c r="R91" s="34">
        <v>17681579</v>
      </c>
      <c r="S91" s="34" t="str">
        <f t="shared" si="5"/>
        <v>CC17681579</v>
      </c>
      <c r="T91" s="34" t="s">
        <v>198</v>
      </c>
      <c r="V91" s="34" t="s">
        <v>138</v>
      </c>
      <c r="W91" s="34" t="s">
        <v>876</v>
      </c>
      <c r="X91" s="87">
        <v>22914</v>
      </c>
      <c r="Y91">
        <v>60</v>
      </c>
      <c r="Z91" s="36">
        <f>VLOOKUP($Y91,[2]Edades!$A$3:$H$153,4,FALSE)</f>
        <v>6</v>
      </c>
      <c r="AA91" s="34" t="str">
        <f>VLOOKUP($Y91,[2]Edades!$A$3:$H$153,6,FALSE)</f>
        <v>6 - Persona mayor</v>
      </c>
      <c r="AB91" s="34">
        <f>VLOOKUP($Y91,[2]Edades!$A$3:$H$153,7,FALSE)</f>
        <v>13</v>
      </c>
      <c r="AC91" s="34" t="str">
        <f>VLOOKUP($Y91,[2]Edades!$A$3:$H$153,8,FALSE)</f>
        <v>60-64</v>
      </c>
      <c r="AD91" s="34" t="s">
        <v>146</v>
      </c>
      <c r="AE91">
        <v>1</v>
      </c>
      <c r="AF91" s="34" t="s">
        <v>2137</v>
      </c>
      <c r="AG91" s="34" t="s">
        <v>2127</v>
      </c>
      <c r="AH91" s="34" t="s">
        <v>2127</v>
      </c>
      <c r="AK91" s="34" t="s">
        <v>125</v>
      </c>
      <c r="AM91" s="34" t="s">
        <v>2127</v>
      </c>
      <c r="AN91" s="36" t="s">
        <v>2127</v>
      </c>
      <c r="AO91" s="36" t="s">
        <v>2127</v>
      </c>
      <c r="AP91" s="34" t="s">
        <v>2127</v>
      </c>
      <c r="AQ91" s="36" t="s">
        <v>2127</v>
      </c>
      <c r="AR91" s="34" t="s">
        <v>2098</v>
      </c>
      <c r="AS91" s="91" t="s">
        <v>6237</v>
      </c>
      <c r="AT91" s="34">
        <v>4372992</v>
      </c>
      <c r="AU91" s="34" t="s">
        <v>2127</v>
      </c>
      <c r="AX91" s="90"/>
      <c r="BA91" s="91"/>
      <c r="BB91" s="91"/>
      <c r="BC91" s="91"/>
      <c r="BF91" s="34" t="s">
        <v>4983</v>
      </c>
      <c r="BG91" s="92" t="s">
        <v>2098</v>
      </c>
      <c r="BM91" s="36" t="s">
        <v>131</v>
      </c>
      <c r="BN91" s="34" t="s">
        <v>132</v>
      </c>
      <c r="BO91" s="36">
        <v>0</v>
      </c>
      <c r="BQ91" s="94"/>
      <c r="BS91" s="36" t="s">
        <v>2127</v>
      </c>
      <c r="BU91" s="95"/>
      <c r="BV91" s="95"/>
      <c r="BW91" s="61"/>
      <c r="BX91" s="60"/>
      <c r="BY91" s="59" t="str">
        <f t="shared" ca="1" si="6"/>
        <v/>
      </c>
      <c r="CD91" s="68"/>
      <c r="CE91" s="68"/>
      <c r="CF91" s="67"/>
      <c r="CG91">
        <v>95</v>
      </c>
      <c r="CH91" s="2">
        <v>167</v>
      </c>
      <c r="CI91" s="4">
        <f t="shared" si="7"/>
        <v>34.063609308329447</v>
      </c>
      <c r="CJ91" s="5" t="str">
        <f t="shared" si="8"/>
        <v>OBESIDAD</v>
      </c>
      <c r="CK91" s="36">
        <v>0</v>
      </c>
      <c r="CL91" s="66"/>
      <c r="CM91" s="89">
        <v>41351</v>
      </c>
      <c r="CN91" s="97">
        <v>41351</v>
      </c>
      <c r="CP91"/>
      <c r="CQ91" s="65"/>
      <c r="CR91" s="65"/>
      <c r="CS91" s="98"/>
      <c r="CT91"/>
      <c r="CU91"/>
      <c r="CV91" s="97"/>
      <c r="CW91" s="2"/>
      <c r="CX91" s="82"/>
      <c r="DG91" s="64"/>
      <c r="DI91" s="89"/>
      <c r="DJ91" s="89"/>
      <c r="DN91" s="34"/>
      <c r="DO91" s="34"/>
      <c r="DP91" s="34"/>
      <c r="DQ91" s="34"/>
      <c r="DR91" s="34"/>
      <c r="DS91" s="34" t="s">
        <v>2127</v>
      </c>
      <c r="DT91" s="34"/>
      <c r="DU91" s="47">
        <v>44169</v>
      </c>
      <c r="DY91" s="1">
        <v>1</v>
      </c>
      <c r="DZ91" t="s">
        <v>7941</v>
      </c>
      <c r="EB91" s="4">
        <v>188</v>
      </c>
      <c r="EH91" s="4">
        <v>9.8000000000000007</v>
      </c>
      <c r="EJ91"/>
      <c r="EL91" s="34"/>
      <c r="EN91" s="34"/>
    </row>
    <row r="92" spans="1:144" hidden="1" x14ac:dyDescent="0.25">
      <c r="A92" s="85">
        <v>2022</v>
      </c>
      <c r="B92" s="87">
        <v>44830</v>
      </c>
      <c r="C92" t="s">
        <v>121</v>
      </c>
      <c r="D92" t="s">
        <v>122</v>
      </c>
      <c r="E92" s="36" t="s">
        <v>7938</v>
      </c>
      <c r="F92" s="34">
        <f t="shared" si="9"/>
        <v>91</v>
      </c>
      <c r="G92" s="34" t="s">
        <v>4985</v>
      </c>
      <c r="H92">
        <v>18</v>
      </c>
      <c r="I92" s="34" t="s">
        <v>6141</v>
      </c>
      <c r="J92" s="34" t="s">
        <v>4988</v>
      </c>
      <c r="K92" s="34" t="str">
        <f>VLOOKUP(J92,[2]CodMpios!$B$347:$E$362,4,FALSE)</f>
        <v>18001 - Florencia</v>
      </c>
      <c r="L92" s="34" t="str">
        <f>VLOOKUP($J92,[2]Coord_Mpios_X_Y!$B$2:$K$1123,9,FALSE)</f>
        <v>1,749138703818</v>
      </c>
      <c r="M92" s="34" t="str">
        <f>VLOOKUP($J92,[2]Coord_Mpios_X_Y!$B$2:$K$1123,10,FALSE)</f>
        <v>-75,558239064333</v>
      </c>
      <c r="N92" s="34" t="s">
        <v>125</v>
      </c>
      <c r="O92" s="34" t="s">
        <v>126</v>
      </c>
      <c r="Q92" s="34" t="s">
        <v>127</v>
      </c>
      <c r="R92" s="34">
        <v>17626710</v>
      </c>
      <c r="S92" s="34" t="str">
        <f t="shared" si="5"/>
        <v>CC17626710</v>
      </c>
      <c r="T92" s="34" t="s">
        <v>188</v>
      </c>
      <c r="U92" s="34" t="s">
        <v>2143</v>
      </c>
      <c r="V92" s="34" t="s">
        <v>138</v>
      </c>
      <c r="W92" s="34" t="s">
        <v>2319</v>
      </c>
      <c r="X92" s="87">
        <v>19582</v>
      </c>
      <c r="Y92">
        <v>69</v>
      </c>
      <c r="Z92" s="36">
        <f>VLOOKUP($Y92,[2]Edades!$A$3:$H$153,4,FALSE)</f>
        <v>6</v>
      </c>
      <c r="AA92" s="34" t="str">
        <f>VLOOKUP($Y92,[2]Edades!$A$3:$H$153,6,FALSE)</f>
        <v>6 - Persona mayor</v>
      </c>
      <c r="AB92" s="34">
        <f>VLOOKUP($Y92,[2]Edades!$A$3:$H$153,7,FALSE)</f>
        <v>14</v>
      </c>
      <c r="AC92" s="34" t="str">
        <f>VLOOKUP($Y92,[2]Edades!$A$3:$H$153,8,FALSE)</f>
        <v>65-69</v>
      </c>
      <c r="AD92" s="34" t="s">
        <v>146</v>
      </c>
      <c r="AE92">
        <v>1</v>
      </c>
      <c r="AF92" s="34" t="s">
        <v>2137</v>
      </c>
      <c r="AG92" s="34" t="s">
        <v>2127</v>
      </c>
      <c r="AH92" s="34" t="s">
        <v>2127</v>
      </c>
      <c r="AK92" s="34" t="s">
        <v>125</v>
      </c>
      <c r="AM92" s="34" t="s">
        <v>2127</v>
      </c>
      <c r="AN92" s="36" t="s">
        <v>2127</v>
      </c>
      <c r="AO92" s="36" t="s">
        <v>2127</v>
      </c>
      <c r="AP92" s="34" t="s">
        <v>2127</v>
      </c>
      <c r="AQ92" s="36" t="s">
        <v>2127</v>
      </c>
      <c r="AR92" s="34" t="s">
        <v>2098</v>
      </c>
      <c r="AS92" s="91" t="s">
        <v>6238</v>
      </c>
      <c r="AT92" s="34">
        <v>4358864</v>
      </c>
      <c r="AU92" s="34" t="s">
        <v>2127</v>
      </c>
      <c r="AX92" s="90"/>
      <c r="BA92" s="91"/>
      <c r="BB92" s="91"/>
      <c r="BC92" s="91"/>
      <c r="BF92" s="34" t="s">
        <v>4983</v>
      </c>
      <c r="BG92" s="92" t="s">
        <v>2098</v>
      </c>
      <c r="BM92" s="36" t="s">
        <v>131</v>
      </c>
      <c r="BN92" s="34" t="s">
        <v>132</v>
      </c>
      <c r="BO92" s="36">
        <v>0</v>
      </c>
      <c r="BQ92" s="94"/>
      <c r="BS92" t="s">
        <v>132</v>
      </c>
      <c r="BU92" s="95"/>
      <c r="BV92" s="95"/>
      <c r="BW92" s="61"/>
      <c r="BX92" s="60"/>
      <c r="BY92" s="59" t="str">
        <f t="shared" ca="1" si="6"/>
        <v/>
      </c>
      <c r="CD92" s="68"/>
      <c r="CE92" s="68"/>
      <c r="CF92" s="67"/>
      <c r="CG92">
        <v>93</v>
      </c>
      <c r="CH92" s="2">
        <v>173</v>
      </c>
      <c r="CI92" s="4">
        <f t="shared" si="7"/>
        <v>31.073540713020815</v>
      </c>
      <c r="CJ92" s="5" t="str">
        <f t="shared" si="8"/>
        <v>OBESIDAD</v>
      </c>
      <c r="CK92" s="36">
        <v>0</v>
      </c>
      <c r="CL92" s="66"/>
      <c r="CM92" s="89">
        <v>41344</v>
      </c>
      <c r="CN92" s="97">
        <v>41344</v>
      </c>
      <c r="CP92"/>
      <c r="CQ92" s="65"/>
      <c r="CR92" s="65"/>
      <c r="CS92" s="98"/>
      <c r="CT92"/>
      <c r="CU92"/>
      <c r="CV92" s="65"/>
      <c r="CW92" s="2">
        <v>142</v>
      </c>
      <c r="CX92" s="82">
        <v>88</v>
      </c>
      <c r="DC92"/>
      <c r="DG92" s="64"/>
      <c r="DI92" s="89"/>
      <c r="DJ92" s="89"/>
      <c r="DN92" s="34"/>
      <c r="DO92" s="34"/>
      <c r="DP92" s="34"/>
      <c r="DQ92" s="34"/>
      <c r="DR92" s="34"/>
      <c r="DS92" s="34" t="s">
        <v>2127</v>
      </c>
      <c r="DT92" s="34"/>
      <c r="DU92" s="47">
        <v>44274</v>
      </c>
      <c r="DY92" s="1">
        <v>3</v>
      </c>
      <c r="DZ92" t="s">
        <v>7940</v>
      </c>
      <c r="EB92" s="4"/>
      <c r="EJ92"/>
      <c r="EL92" s="34"/>
      <c r="EN92" s="34"/>
    </row>
    <row r="93" spans="1:144" hidden="1" x14ac:dyDescent="0.25">
      <c r="A93" s="85">
        <v>2022</v>
      </c>
      <c r="B93" s="87">
        <v>44830</v>
      </c>
      <c r="C93" t="s">
        <v>121</v>
      </c>
      <c r="D93" t="s">
        <v>122</v>
      </c>
      <c r="E93" s="36" t="s">
        <v>7938</v>
      </c>
      <c r="F93" s="34">
        <f t="shared" si="9"/>
        <v>92</v>
      </c>
      <c r="G93" s="34" t="s">
        <v>4985</v>
      </c>
      <c r="H93">
        <v>18</v>
      </c>
      <c r="I93" s="34" t="s">
        <v>6141</v>
      </c>
      <c r="J93" s="34" t="s">
        <v>4988</v>
      </c>
      <c r="K93" s="34" t="str">
        <f>VLOOKUP(J93,[2]CodMpios!$B$347:$E$362,4,FALSE)</f>
        <v>18001 - Florencia</v>
      </c>
      <c r="L93" s="34" t="str">
        <f>VLOOKUP($J93,[2]Coord_Mpios_X_Y!$B$2:$K$1123,9,FALSE)</f>
        <v>1,749138703818</v>
      </c>
      <c r="M93" s="34" t="str">
        <f>VLOOKUP($J93,[2]Coord_Mpios_X_Y!$B$2:$K$1123,10,FALSE)</f>
        <v>-75,558239064333</v>
      </c>
      <c r="N93" s="34" t="s">
        <v>6142</v>
      </c>
      <c r="O93" s="34" t="s">
        <v>126</v>
      </c>
      <c r="Q93" s="34" t="s">
        <v>127</v>
      </c>
      <c r="R93" s="34">
        <v>40755279</v>
      </c>
      <c r="S93" s="34" t="str">
        <f t="shared" si="5"/>
        <v>CC40755279</v>
      </c>
      <c r="T93" s="34" t="s">
        <v>2478</v>
      </c>
      <c r="V93" s="34" t="s">
        <v>5477</v>
      </c>
      <c r="W93" s="34" t="s">
        <v>6107</v>
      </c>
      <c r="X93" s="87">
        <v>19739</v>
      </c>
      <c r="Y93">
        <v>69</v>
      </c>
      <c r="Z93" s="36">
        <f>VLOOKUP($Y93,[2]Edades!$A$3:$H$153,4,FALSE)</f>
        <v>6</v>
      </c>
      <c r="AA93" s="34" t="str">
        <f>VLOOKUP($Y93,[2]Edades!$A$3:$H$153,6,FALSE)</f>
        <v>6 - Persona mayor</v>
      </c>
      <c r="AB93" s="34">
        <f>VLOOKUP($Y93,[2]Edades!$A$3:$H$153,7,FALSE)</f>
        <v>14</v>
      </c>
      <c r="AC93" s="34" t="str">
        <f>VLOOKUP($Y93,[2]Edades!$A$3:$H$153,8,FALSE)</f>
        <v>65-69</v>
      </c>
      <c r="AD93" s="34" t="s">
        <v>129</v>
      </c>
      <c r="AE93" s="1">
        <v>2</v>
      </c>
      <c r="AF93" s="34" t="s">
        <v>2137</v>
      </c>
      <c r="AG93" s="34" t="s">
        <v>2127</v>
      </c>
      <c r="AH93" s="34" t="s">
        <v>2127</v>
      </c>
      <c r="AK93" s="34" t="s">
        <v>6142</v>
      </c>
      <c r="AM93" s="34" t="s">
        <v>2127</v>
      </c>
      <c r="AN93" s="36" t="s">
        <v>2127</v>
      </c>
      <c r="AO93" s="36" t="s">
        <v>2127</v>
      </c>
      <c r="AP93" s="34" t="s">
        <v>2127</v>
      </c>
      <c r="AQ93" s="36" t="s">
        <v>2127</v>
      </c>
      <c r="AR93" s="34" t="s">
        <v>2098</v>
      </c>
      <c r="AS93" s="91" t="s">
        <v>6239</v>
      </c>
      <c r="AT93" s="34">
        <v>3144936663</v>
      </c>
      <c r="AU93" s="34" t="s">
        <v>2127</v>
      </c>
      <c r="AX93" s="90"/>
      <c r="BA93" s="91"/>
      <c r="BB93" s="91"/>
      <c r="BC93" s="91"/>
      <c r="BF93" s="34" t="s">
        <v>4983</v>
      </c>
      <c r="BG93" s="92" t="s">
        <v>2098</v>
      </c>
      <c r="BM93" s="36" t="s">
        <v>131</v>
      </c>
      <c r="BN93" s="34" t="s">
        <v>132</v>
      </c>
      <c r="BO93" s="36">
        <v>0</v>
      </c>
      <c r="BQ93" s="94"/>
      <c r="BS93" t="s">
        <v>131</v>
      </c>
      <c r="BU93" s="95"/>
      <c r="BV93" s="95"/>
      <c r="BW93" s="61"/>
      <c r="BX93" s="60"/>
      <c r="BY93" s="59" t="str">
        <f t="shared" ca="1" si="6"/>
        <v/>
      </c>
      <c r="CD93" s="68"/>
      <c r="CE93" s="68"/>
      <c r="CF93" s="67"/>
      <c r="CG93">
        <v>58</v>
      </c>
      <c r="CH93" s="2">
        <v>150</v>
      </c>
      <c r="CI93" s="4">
        <f t="shared" si="7"/>
        <v>25.777777777777779</v>
      </c>
      <c r="CJ93" s="5" t="str">
        <f t="shared" si="8"/>
        <v>SOBREPESO</v>
      </c>
      <c r="CK93" s="36">
        <v>0</v>
      </c>
      <c r="CL93" s="66"/>
      <c r="CM93" s="89">
        <v>42821</v>
      </c>
      <c r="CN93" s="97">
        <v>42821</v>
      </c>
      <c r="CP93"/>
      <c r="CQ93" s="65"/>
      <c r="CR93" s="65"/>
      <c r="CS93" s="98"/>
      <c r="CT93"/>
      <c r="CU93"/>
      <c r="CV93" s="65"/>
      <c r="CW93" s="2"/>
      <c r="CX93" s="82"/>
      <c r="DC93"/>
      <c r="DG93" s="64"/>
      <c r="DI93" s="89">
        <v>43672</v>
      </c>
      <c r="DJ93" s="89"/>
      <c r="DN93" s="34"/>
      <c r="DO93" s="34"/>
      <c r="DP93" s="34"/>
      <c r="DQ93" s="34"/>
      <c r="DR93" s="34"/>
      <c r="DS93" s="34" t="s">
        <v>2127</v>
      </c>
      <c r="DT93" s="34"/>
      <c r="DU93" s="47">
        <v>44529</v>
      </c>
      <c r="DY93" s="1">
        <v>2</v>
      </c>
      <c r="DZ93" t="s">
        <v>7940</v>
      </c>
      <c r="EB93" s="4">
        <v>94</v>
      </c>
      <c r="EH93" s="4">
        <v>6.8</v>
      </c>
      <c r="EJ93"/>
      <c r="EL93" s="34"/>
      <c r="EN93" s="34"/>
    </row>
    <row r="94" spans="1:144" hidden="1" x14ac:dyDescent="0.25">
      <c r="A94" s="85">
        <v>2022</v>
      </c>
      <c r="B94" s="87">
        <v>44830</v>
      </c>
      <c r="C94" t="s">
        <v>121</v>
      </c>
      <c r="D94" t="s">
        <v>122</v>
      </c>
      <c r="E94" s="36" t="s">
        <v>7938</v>
      </c>
      <c r="F94" s="34">
        <f t="shared" si="9"/>
        <v>93</v>
      </c>
      <c r="G94" s="34" t="s">
        <v>4985</v>
      </c>
      <c r="H94">
        <v>18</v>
      </c>
      <c r="I94" s="34" t="s">
        <v>6141</v>
      </c>
      <c r="J94" s="34" t="s">
        <v>5007</v>
      </c>
      <c r="K94" s="34" t="str">
        <f>VLOOKUP(J94,[2]CodMpios!$B$347:$E$362,4,FALSE)</f>
        <v>18410 - La Montañita</v>
      </c>
      <c r="L94" s="34" t="str">
        <f>VLOOKUP($J94,[2]Coord_Mpios_X_Y!$B$2:$K$1123,9,FALSE)</f>
        <v>1,302860442333</v>
      </c>
      <c r="M94" s="34" t="str">
        <f>VLOOKUP($J94,[2]Coord_Mpios_X_Y!$B$2:$K$1123,10,FALSE)</f>
        <v>-75,235727318747</v>
      </c>
      <c r="N94" s="34" t="s">
        <v>125</v>
      </c>
      <c r="O94" s="34" t="s">
        <v>126</v>
      </c>
      <c r="Q94" s="34" t="s">
        <v>127</v>
      </c>
      <c r="R94" s="34">
        <v>54254525</v>
      </c>
      <c r="S94" s="34" t="str">
        <f t="shared" si="5"/>
        <v>CC54254525</v>
      </c>
      <c r="T94" s="34" t="s">
        <v>325</v>
      </c>
      <c r="U94" s="34" t="s">
        <v>227</v>
      </c>
      <c r="V94" s="34" t="s">
        <v>6106</v>
      </c>
      <c r="W94" s="34" t="s">
        <v>969</v>
      </c>
      <c r="X94" s="87">
        <v>24671</v>
      </c>
      <c r="Y94">
        <v>55</v>
      </c>
      <c r="Z94" s="36">
        <f>VLOOKUP($Y94,[2]Edades!$A$3:$H$153,4,FALSE)</f>
        <v>5</v>
      </c>
      <c r="AA94" s="34" t="str">
        <f>VLOOKUP($Y94,[2]Edades!$A$3:$H$153,6,FALSE)</f>
        <v>5 - Adultez</v>
      </c>
      <c r="AB94" s="34">
        <f>VLOOKUP($Y94,[2]Edades!$A$3:$H$153,7,FALSE)</f>
        <v>12</v>
      </c>
      <c r="AC94" s="34" t="str">
        <f>VLOOKUP($Y94,[2]Edades!$A$3:$H$153,8,FALSE)</f>
        <v>55-59</v>
      </c>
      <c r="AD94" s="34" t="s">
        <v>129</v>
      </c>
      <c r="AE94" s="1">
        <v>2</v>
      </c>
      <c r="AF94" s="34" t="s">
        <v>5066</v>
      </c>
      <c r="AG94" s="34" t="s">
        <v>2127</v>
      </c>
      <c r="AH94" s="34" t="s">
        <v>2127</v>
      </c>
      <c r="AK94" s="34" t="s">
        <v>125</v>
      </c>
      <c r="AM94" s="34" t="s">
        <v>2127</v>
      </c>
      <c r="AN94" s="36" t="s">
        <v>2127</v>
      </c>
      <c r="AO94" s="36" t="s">
        <v>2127</v>
      </c>
      <c r="AP94" s="34" t="s">
        <v>2127</v>
      </c>
      <c r="AQ94" s="36" t="s">
        <v>2127</v>
      </c>
      <c r="AR94" s="34" t="s">
        <v>2098</v>
      </c>
      <c r="AS94" s="91" t="s">
        <v>6240</v>
      </c>
      <c r="AT94" s="34">
        <v>3124498280</v>
      </c>
      <c r="AU94" s="34" t="s">
        <v>2127</v>
      </c>
      <c r="AX94" s="90"/>
      <c r="BA94" s="91"/>
      <c r="BB94" s="91"/>
      <c r="BC94" s="91"/>
      <c r="BF94" s="34" t="s">
        <v>4983</v>
      </c>
      <c r="BG94" s="92" t="s">
        <v>2098</v>
      </c>
      <c r="BM94" s="36" t="s">
        <v>131</v>
      </c>
      <c r="BN94" s="34" t="s">
        <v>132</v>
      </c>
      <c r="BO94" s="36">
        <v>0</v>
      </c>
      <c r="BQ94" s="94"/>
      <c r="BS94" t="s">
        <v>131</v>
      </c>
      <c r="BU94" s="95"/>
      <c r="BV94" s="95"/>
      <c r="BW94" s="61"/>
      <c r="BX94" s="60"/>
      <c r="BY94" s="59" t="str">
        <f t="shared" ca="1" si="6"/>
        <v/>
      </c>
      <c r="CD94" s="68"/>
      <c r="CE94" s="68"/>
      <c r="CF94" s="67"/>
      <c r="CG94">
        <v>88</v>
      </c>
      <c r="CH94" s="2">
        <v>176</v>
      </c>
      <c r="CI94" s="4">
        <f t="shared" si="7"/>
        <v>28.40909090909091</v>
      </c>
      <c r="CJ94" s="5" t="str">
        <f t="shared" si="8"/>
        <v>SOBREPESO</v>
      </c>
      <c r="CK94" s="36">
        <v>0</v>
      </c>
      <c r="CL94" s="66"/>
      <c r="CM94" s="89">
        <v>41296</v>
      </c>
      <c r="CN94" s="97">
        <v>41296</v>
      </c>
      <c r="CP94"/>
      <c r="CQ94" s="65"/>
      <c r="CR94" s="65"/>
      <c r="CS94" s="98"/>
      <c r="CT94"/>
      <c r="CU94"/>
      <c r="CV94" s="65"/>
      <c r="CW94" s="2">
        <v>130</v>
      </c>
      <c r="CX94" s="82">
        <v>80</v>
      </c>
      <c r="DC94"/>
      <c r="DG94" s="64"/>
      <c r="DI94" s="89">
        <v>42823</v>
      </c>
      <c r="DJ94" s="89"/>
      <c r="DN94" s="34"/>
      <c r="DO94" s="34"/>
      <c r="DP94" s="34"/>
      <c r="DQ94" s="34"/>
      <c r="DR94" s="34"/>
      <c r="DS94" s="34" t="s">
        <v>2127</v>
      </c>
      <c r="DT94" s="34"/>
      <c r="DU94" s="47">
        <v>44210</v>
      </c>
      <c r="DY94" s="1">
        <v>2</v>
      </c>
      <c r="DZ94" t="s">
        <v>7940</v>
      </c>
      <c r="EB94" s="4"/>
      <c r="EJ94"/>
      <c r="EL94" s="34"/>
      <c r="EN94" s="34"/>
    </row>
    <row r="95" spans="1:144" x14ac:dyDescent="0.25">
      <c r="A95" s="85">
        <v>2022</v>
      </c>
      <c r="B95" s="87">
        <v>44830</v>
      </c>
      <c r="C95" t="s">
        <v>121</v>
      </c>
      <c r="D95" t="s">
        <v>122</v>
      </c>
      <c r="E95" s="34" t="s">
        <v>7938</v>
      </c>
      <c r="F95" s="34">
        <f t="shared" si="9"/>
        <v>94</v>
      </c>
      <c r="G95" s="34" t="s">
        <v>4985</v>
      </c>
      <c r="H95">
        <v>18</v>
      </c>
      <c r="I95" s="34" t="s">
        <v>6141</v>
      </c>
      <c r="J95" s="34" t="s">
        <v>4988</v>
      </c>
      <c r="K95" s="34" t="str">
        <f>VLOOKUP(J95,[2]CodMpios!$B$347:$E$362,4,FALSE)</f>
        <v>18001 - Florencia</v>
      </c>
      <c r="L95" s="34" t="str">
        <f>VLOOKUP($J95,[2]Coord_Mpios_X_Y!$B$2:$K$1123,9,FALSE)</f>
        <v>1,749138703818</v>
      </c>
      <c r="M95" s="34" t="str">
        <f>VLOOKUP($J95,[2]Coord_Mpios_X_Y!$B$2:$K$1123,10,FALSE)</f>
        <v>-75,558239064333</v>
      </c>
      <c r="N95" s="34" t="s">
        <v>125</v>
      </c>
      <c r="O95" s="34" t="s">
        <v>126</v>
      </c>
      <c r="Q95" s="34" t="s">
        <v>127</v>
      </c>
      <c r="R95" s="34">
        <v>16251523</v>
      </c>
      <c r="S95" s="34" t="str">
        <f t="shared" si="5"/>
        <v>CC16251523</v>
      </c>
      <c r="T95" s="34" t="s">
        <v>176</v>
      </c>
      <c r="U95" s="34" t="s">
        <v>164</v>
      </c>
      <c r="V95" s="34" t="s">
        <v>2375</v>
      </c>
      <c r="W95" s="34" t="s">
        <v>154</v>
      </c>
      <c r="X95" s="87">
        <v>19648</v>
      </c>
      <c r="Y95">
        <v>69</v>
      </c>
      <c r="Z95" s="36">
        <f>VLOOKUP($Y95,[2]Edades!$A$3:$H$153,4,FALSE)</f>
        <v>6</v>
      </c>
      <c r="AA95" s="34" t="str">
        <f>VLOOKUP($Y95,[2]Edades!$A$3:$H$153,6,FALSE)</f>
        <v>6 - Persona mayor</v>
      </c>
      <c r="AB95" s="34">
        <f>VLOOKUP($Y95,[2]Edades!$A$3:$H$153,7,FALSE)</f>
        <v>14</v>
      </c>
      <c r="AC95" s="34" t="str">
        <f>VLOOKUP($Y95,[2]Edades!$A$3:$H$153,8,FALSE)</f>
        <v>65-69</v>
      </c>
      <c r="AD95" s="34" t="s">
        <v>146</v>
      </c>
      <c r="AE95">
        <v>1</v>
      </c>
      <c r="AF95" s="34" t="s">
        <v>2137</v>
      </c>
      <c r="AG95" s="34" t="s">
        <v>2127</v>
      </c>
      <c r="AH95" s="34" t="s">
        <v>2127</v>
      </c>
      <c r="AK95" s="34" t="s">
        <v>125</v>
      </c>
      <c r="AM95" s="34" t="s">
        <v>2127</v>
      </c>
      <c r="AN95" s="36" t="s">
        <v>2127</v>
      </c>
      <c r="AO95" s="36" t="s">
        <v>2127</v>
      </c>
      <c r="AP95" s="34" t="s">
        <v>2127</v>
      </c>
      <c r="AQ95" s="36" t="s">
        <v>2127</v>
      </c>
      <c r="AR95" s="34" t="s">
        <v>2098</v>
      </c>
      <c r="AS95" s="91" t="s">
        <v>6241</v>
      </c>
      <c r="AT95" s="34">
        <v>4359312</v>
      </c>
      <c r="AU95" s="34" t="s">
        <v>2127</v>
      </c>
      <c r="AX95" s="90"/>
      <c r="BA95" s="91"/>
      <c r="BB95" s="91"/>
      <c r="BC95" s="91"/>
      <c r="BF95" s="34" t="s">
        <v>4983</v>
      </c>
      <c r="BG95" s="92" t="s">
        <v>2098</v>
      </c>
      <c r="BM95" s="36" t="s">
        <v>131</v>
      </c>
      <c r="BN95" s="34" t="s">
        <v>132</v>
      </c>
      <c r="BO95" s="36">
        <v>0</v>
      </c>
      <c r="BQ95" s="94"/>
      <c r="BS95" s="36" t="s">
        <v>2127</v>
      </c>
      <c r="BU95" s="95"/>
      <c r="BV95" s="95"/>
      <c r="BW95" s="61"/>
      <c r="BX95" s="60"/>
      <c r="BY95" s="59" t="str">
        <f t="shared" ca="1" si="6"/>
        <v/>
      </c>
      <c r="CD95" s="68"/>
      <c r="CE95" s="68"/>
      <c r="CF95" s="67"/>
      <c r="CG95">
        <v>72</v>
      </c>
      <c r="CH95" s="2">
        <v>169</v>
      </c>
      <c r="CI95" s="4">
        <f t="shared" si="7"/>
        <v>25.209201358495854</v>
      </c>
      <c r="CJ95" s="5" t="str">
        <f t="shared" si="8"/>
        <v>SOBREPESO</v>
      </c>
      <c r="CK95" s="36">
        <v>0</v>
      </c>
      <c r="CL95" s="66"/>
      <c r="CM95" s="89">
        <v>42198</v>
      </c>
      <c r="CN95" s="97">
        <v>42198</v>
      </c>
      <c r="CP95"/>
      <c r="CQ95" s="65"/>
      <c r="CR95" s="65"/>
      <c r="CS95" s="98"/>
      <c r="CT95"/>
      <c r="CU95"/>
      <c r="CV95" s="97"/>
      <c r="CW95" s="2">
        <v>139</v>
      </c>
      <c r="CX95" s="82">
        <v>86</v>
      </c>
      <c r="DG95" s="64"/>
      <c r="DI95" s="89"/>
      <c r="DJ95" s="89"/>
      <c r="DN95" s="34"/>
      <c r="DO95" s="34"/>
      <c r="DP95" s="34"/>
      <c r="DQ95" s="34"/>
      <c r="DR95" s="34"/>
      <c r="DS95" s="34" t="s">
        <v>2127</v>
      </c>
      <c r="DT95" s="34"/>
      <c r="DU95" s="47">
        <v>44656</v>
      </c>
      <c r="DY95" s="1">
        <v>3</v>
      </c>
      <c r="DZ95" t="s">
        <v>7941</v>
      </c>
      <c r="EA95" s="4">
        <v>1.4</v>
      </c>
      <c r="EB95" s="4">
        <v>237</v>
      </c>
      <c r="EC95" s="4">
        <v>202</v>
      </c>
      <c r="ED95" s="4">
        <v>98</v>
      </c>
      <c r="EE95" s="4">
        <v>46.5</v>
      </c>
      <c r="EF95" s="4">
        <v>286</v>
      </c>
      <c r="EG95" s="4">
        <v>47</v>
      </c>
      <c r="EH95" s="4">
        <v>10.5</v>
      </c>
      <c r="EJ95"/>
      <c r="EL95" s="34"/>
      <c r="EN95" s="34"/>
    </row>
    <row r="96" spans="1:144" hidden="1" x14ac:dyDescent="0.25">
      <c r="A96" s="85">
        <v>2022</v>
      </c>
      <c r="B96" s="87">
        <v>44830</v>
      </c>
      <c r="C96" t="s">
        <v>121</v>
      </c>
      <c r="D96" t="s">
        <v>122</v>
      </c>
      <c r="E96" s="36" t="s">
        <v>7938</v>
      </c>
      <c r="F96" s="34">
        <f t="shared" si="9"/>
        <v>95</v>
      </c>
      <c r="G96" s="34" t="s">
        <v>4985</v>
      </c>
      <c r="H96">
        <v>18</v>
      </c>
      <c r="I96" s="34" t="s">
        <v>6141</v>
      </c>
      <c r="J96" s="34" t="s">
        <v>4988</v>
      </c>
      <c r="K96" s="34" t="str">
        <f>VLOOKUP(J96,[2]CodMpios!$B$347:$E$362,4,FALSE)</f>
        <v>18001 - Florencia</v>
      </c>
      <c r="L96" s="34" t="str">
        <f>VLOOKUP($J96,[2]Coord_Mpios_X_Y!$B$2:$K$1123,9,FALSE)</f>
        <v>1,749138703818</v>
      </c>
      <c r="M96" s="34" t="str">
        <f>VLOOKUP($J96,[2]Coord_Mpios_X_Y!$B$2:$K$1123,10,FALSE)</f>
        <v>-75,558239064333</v>
      </c>
      <c r="N96" s="34" t="s">
        <v>139</v>
      </c>
      <c r="O96" s="34" t="s">
        <v>126</v>
      </c>
      <c r="Q96" s="34" t="s">
        <v>127</v>
      </c>
      <c r="R96" s="34">
        <v>17637844</v>
      </c>
      <c r="S96" s="34" t="str">
        <f t="shared" si="5"/>
        <v>CC17637844</v>
      </c>
      <c r="T96" s="34" t="s">
        <v>5746</v>
      </c>
      <c r="V96" s="34" t="s">
        <v>716</v>
      </c>
      <c r="W96" s="34" t="s">
        <v>328</v>
      </c>
      <c r="X96" s="87">
        <v>23623</v>
      </c>
      <c r="Y96">
        <v>58</v>
      </c>
      <c r="Z96" s="36">
        <f>VLOOKUP($Y96,[2]Edades!$A$3:$H$153,4,FALSE)</f>
        <v>5</v>
      </c>
      <c r="AA96" s="34" t="str">
        <f>VLOOKUP($Y96,[2]Edades!$A$3:$H$153,6,FALSE)</f>
        <v>5 - Adultez</v>
      </c>
      <c r="AB96" s="34">
        <f>VLOOKUP($Y96,[2]Edades!$A$3:$H$153,7,FALSE)</f>
        <v>12</v>
      </c>
      <c r="AC96" s="34" t="str">
        <f>VLOOKUP($Y96,[2]Edades!$A$3:$H$153,8,FALSE)</f>
        <v>55-59</v>
      </c>
      <c r="AD96" s="34" t="s">
        <v>146</v>
      </c>
      <c r="AE96">
        <v>1</v>
      </c>
      <c r="AF96" s="34" t="s">
        <v>130</v>
      </c>
      <c r="AG96" s="34" t="s">
        <v>2127</v>
      </c>
      <c r="AH96" s="34" t="s">
        <v>2127</v>
      </c>
      <c r="AK96" s="34" t="s">
        <v>139</v>
      </c>
      <c r="AM96" s="34" t="s">
        <v>2127</v>
      </c>
      <c r="AN96" s="36" t="s">
        <v>2127</v>
      </c>
      <c r="AO96" s="36" t="s">
        <v>2127</v>
      </c>
      <c r="AP96" s="34" t="s">
        <v>2127</v>
      </c>
      <c r="AQ96" s="36" t="s">
        <v>2127</v>
      </c>
      <c r="AR96" s="34" t="s">
        <v>2098</v>
      </c>
      <c r="AS96" s="91" t="s">
        <v>6242</v>
      </c>
      <c r="AT96" s="34">
        <v>3138162084</v>
      </c>
      <c r="AU96" s="34" t="s">
        <v>2127</v>
      </c>
      <c r="AX96" s="90"/>
      <c r="BA96" s="91"/>
      <c r="BB96" s="91"/>
      <c r="BC96" s="91"/>
      <c r="BF96" s="34" t="s">
        <v>4983</v>
      </c>
      <c r="BG96" s="92" t="s">
        <v>2098</v>
      </c>
      <c r="BM96" s="36" t="s">
        <v>131</v>
      </c>
      <c r="BN96" s="34" t="s">
        <v>132</v>
      </c>
      <c r="BO96" s="36">
        <v>0</v>
      </c>
      <c r="BQ96" s="94"/>
      <c r="BS96" t="s">
        <v>132</v>
      </c>
      <c r="BU96" s="95"/>
      <c r="BV96" s="95"/>
      <c r="BW96" s="61"/>
      <c r="BX96" s="60"/>
      <c r="BY96" s="59" t="str">
        <f t="shared" ca="1" si="6"/>
        <v/>
      </c>
      <c r="CD96" s="68"/>
      <c r="CE96" s="68"/>
      <c r="CF96" s="67"/>
      <c r="CG96">
        <v>87</v>
      </c>
      <c r="CH96" s="2">
        <v>165</v>
      </c>
      <c r="CI96" s="4">
        <f t="shared" si="7"/>
        <v>31.955922865013779</v>
      </c>
      <c r="CJ96" s="5" t="str">
        <f t="shared" si="8"/>
        <v>OBESIDAD</v>
      </c>
      <c r="CK96" s="36">
        <v>0</v>
      </c>
      <c r="CL96" s="66"/>
      <c r="CM96" s="89">
        <v>41346</v>
      </c>
      <c r="CN96" s="97">
        <v>41346</v>
      </c>
      <c r="CP96"/>
      <c r="CQ96" s="65"/>
      <c r="CR96" s="65"/>
      <c r="CS96" s="98"/>
      <c r="CT96"/>
      <c r="CU96"/>
      <c r="CV96" s="65"/>
      <c r="CW96" s="2">
        <v>132</v>
      </c>
      <c r="CX96" s="82">
        <v>85</v>
      </c>
      <c r="DC96"/>
      <c r="DG96" s="64"/>
      <c r="DI96" s="89"/>
      <c r="DJ96" s="89"/>
      <c r="DN96" s="34"/>
      <c r="DO96" s="34"/>
      <c r="DP96" s="34"/>
      <c r="DQ96" s="34"/>
      <c r="DR96" s="34"/>
      <c r="DS96" s="34" t="s">
        <v>2127</v>
      </c>
      <c r="DT96" s="34"/>
      <c r="DU96" s="47">
        <v>44572</v>
      </c>
      <c r="DY96" s="1">
        <v>2</v>
      </c>
      <c r="DZ96" t="s">
        <v>7941</v>
      </c>
      <c r="EB96" s="4"/>
      <c r="EJ96"/>
      <c r="EL96" s="34"/>
      <c r="EN96" s="34"/>
    </row>
    <row r="97" spans="1:144" hidden="1" x14ac:dyDescent="0.25">
      <c r="A97" s="85">
        <v>2022</v>
      </c>
      <c r="B97" s="87">
        <v>44830</v>
      </c>
      <c r="C97" t="s">
        <v>121</v>
      </c>
      <c r="D97" t="s">
        <v>122</v>
      </c>
      <c r="E97" s="36" t="s">
        <v>7938</v>
      </c>
      <c r="F97" s="34">
        <f t="shared" si="9"/>
        <v>96</v>
      </c>
      <c r="G97" s="34" t="s">
        <v>4985</v>
      </c>
      <c r="H97">
        <v>18</v>
      </c>
      <c r="I97" s="34" t="s">
        <v>6141</v>
      </c>
      <c r="J97" s="34" t="s">
        <v>5008</v>
      </c>
      <c r="K97" s="34" t="str">
        <f>VLOOKUP(J97,[2]CodMpios!$B$347:$E$362,4,FALSE)</f>
        <v>18094 - Belén De Los Andaquíes</v>
      </c>
      <c r="L97" s="34" t="str">
        <f>VLOOKUP($J97,[2]Coord_Mpios_X_Y!$B$2:$K$1123,9,FALSE)</f>
        <v>1,500923003060</v>
      </c>
      <c r="M97" s="34" t="str">
        <f>VLOOKUP($J97,[2]Coord_Mpios_X_Y!$B$2:$K$1123,10,FALSE)</f>
        <v>-75,875645424257</v>
      </c>
      <c r="N97" s="34" t="s">
        <v>6142</v>
      </c>
      <c r="O97" s="34" t="s">
        <v>126</v>
      </c>
      <c r="Q97" s="34" t="s">
        <v>127</v>
      </c>
      <c r="R97" s="34">
        <v>26616720</v>
      </c>
      <c r="S97" s="34" t="str">
        <f t="shared" si="5"/>
        <v>CC26616720</v>
      </c>
      <c r="T97" s="34" t="s">
        <v>134</v>
      </c>
      <c r="U97" s="34" t="s">
        <v>2506</v>
      </c>
      <c r="V97" s="34" t="s">
        <v>1030</v>
      </c>
      <c r="W97" s="34" t="s">
        <v>2524</v>
      </c>
      <c r="X97" s="87">
        <v>18773</v>
      </c>
      <c r="Y97">
        <v>71</v>
      </c>
      <c r="Z97" s="36">
        <f>VLOOKUP($Y97,[2]Edades!$A$3:$H$153,4,FALSE)</f>
        <v>6</v>
      </c>
      <c r="AA97" s="34" t="str">
        <f>VLOOKUP($Y97,[2]Edades!$A$3:$H$153,6,FALSE)</f>
        <v>6 - Persona mayor</v>
      </c>
      <c r="AB97" s="34">
        <f>VLOOKUP($Y97,[2]Edades!$A$3:$H$153,7,FALSE)</f>
        <v>15</v>
      </c>
      <c r="AC97" s="34" t="str">
        <f>VLOOKUP($Y97,[2]Edades!$A$3:$H$153,8,FALSE)</f>
        <v>70-74</v>
      </c>
      <c r="AD97" s="34" t="s">
        <v>129</v>
      </c>
      <c r="AE97" s="1">
        <v>2</v>
      </c>
      <c r="AF97" s="34" t="s">
        <v>2137</v>
      </c>
      <c r="AG97" s="34" t="s">
        <v>2127</v>
      </c>
      <c r="AH97" s="34" t="s">
        <v>2127</v>
      </c>
      <c r="AK97" s="34" t="s">
        <v>6142</v>
      </c>
      <c r="AM97" s="34" t="s">
        <v>2127</v>
      </c>
      <c r="AN97" s="36" t="s">
        <v>2127</v>
      </c>
      <c r="AO97" s="36" t="s">
        <v>2127</v>
      </c>
      <c r="AP97" s="34" t="s">
        <v>2127</v>
      </c>
      <c r="AQ97" s="36" t="s">
        <v>2127</v>
      </c>
      <c r="AR97" s="34" t="s">
        <v>5238</v>
      </c>
      <c r="AS97" s="91" t="s">
        <v>6243</v>
      </c>
      <c r="AT97" s="34">
        <v>3134548333</v>
      </c>
      <c r="AU97" s="34" t="s">
        <v>2127</v>
      </c>
      <c r="AX97" s="90"/>
      <c r="BA97" s="91"/>
      <c r="BB97" s="91"/>
      <c r="BC97" s="91"/>
      <c r="BF97" s="34" t="s">
        <v>4983</v>
      </c>
      <c r="BG97" s="92" t="s">
        <v>2098</v>
      </c>
      <c r="BM97" s="36" t="s">
        <v>131</v>
      </c>
      <c r="BN97" s="34" t="s">
        <v>132</v>
      </c>
      <c r="BO97" s="36">
        <v>0</v>
      </c>
      <c r="BQ97" s="94"/>
      <c r="BS97" t="s">
        <v>131</v>
      </c>
      <c r="BU97" s="95"/>
      <c r="BV97" s="95"/>
      <c r="BW97" s="61"/>
      <c r="BX97" s="60"/>
      <c r="BY97" s="59" t="str">
        <f t="shared" ca="1" si="6"/>
        <v/>
      </c>
      <c r="CD97" s="68"/>
      <c r="CE97" s="68"/>
      <c r="CF97" s="67"/>
      <c r="CG97">
        <v>67</v>
      </c>
      <c r="CH97" s="2">
        <v>150</v>
      </c>
      <c r="CI97" s="4">
        <f t="shared" si="7"/>
        <v>29.777777777777779</v>
      </c>
      <c r="CJ97" s="5" t="str">
        <f t="shared" si="8"/>
        <v>SOBREPESO</v>
      </c>
      <c r="CK97" s="36">
        <v>0</v>
      </c>
      <c r="CL97" s="66"/>
      <c r="CM97" s="89">
        <v>42381</v>
      </c>
      <c r="CN97" s="97">
        <v>42381</v>
      </c>
      <c r="CP97"/>
      <c r="CQ97" s="65"/>
      <c r="CR97" s="65"/>
      <c r="CS97" s="98"/>
      <c r="CT97"/>
      <c r="CU97"/>
      <c r="CV97" s="65"/>
      <c r="CW97" s="2">
        <v>110</v>
      </c>
      <c r="CX97" s="82">
        <v>60</v>
      </c>
      <c r="DC97"/>
      <c r="DG97" s="64"/>
      <c r="DI97" s="89"/>
      <c r="DJ97" s="89"/>
      <c r="DN97" s="34"/>
      <c r="DO97" s="34"/>
      <c r="DP97" s="34"/>
      <c r="DQ97" s="34"/>
      <c r="DR97" s="34"/>
      <c r="DS97" s="34" t="s">
        <v>2127</v>
      </c>
      <c r="DT97" s="34"/>
      <c r="DU97" s="47">
        <v>44251</v>
      </c>
      <c r="DY97" s="1">
        <v>1</v>
      </c>
      <c r="DZ97" t="s">
        <v>7941</v>
      </c>
      <c r="EB97" s="4">
        <v>269</v>
      </c>
      <c r="EH97" s="4">
        <v>10.1</v>
      </c>
      <c r="EJ97"/>
      <c r="EL97" s="34"/>
      <c r="EN97" s="34"/>
    </row>
    <row r="98" spans="1:144" x14ac:dyDescent="0.25">
      <c r="A98" s="85">
        <v>2022</v>
      </c>
      <c r="B98" s="87">
        <v>44830</v>
      </c>
      <c r="C98" t="s">
        <v>121</v>
      </c>
      <c r="D98" t="s">
        <v>122</v>
      </c>
      <c r="E98" s="34" t="s">
        <v>7938</v>
      </c>
      <c r="F98" s="34">
        <f t="shared" si="9"/>
        <v>97</v>
      </c>
      <c r="G98" s="34" t="s">
        <v>4985</v>
      </c>
      <c r="H98">
        <v>18</v>
      </c>
      <c r="I98" s="34" t="s">
        <v>6141</v>
      </c>
      <c r="J98" s="34" t="s">
        <v>4988</v>
      </c>
      <c r="K98" s="34" t="str">
        <f>VLOOKUP(J98,[2]CodMpios!$B$347:$E$362,4,FALSE)</f>
        <v>18001 - Florencia</v>
      </c>
      <c r="L98" s="34" t="str">
        <f>VLOOKUP($J98,[2]Coord_Mpios_X_Y!$B$2:$K$1123,9,FALSE)</f>
        <v>1,749138703818</v>
      </c>
      <c r="M98" s="34" t="str">
        <f>VLOOKUP($J98,[2]Coord_Mpios_X_Y!$B$2:$K$1123,10,FALSE)</f>
        <v>-75,558239064333</v>
      </c>
      <c r="N98" s="34" t="s">
        <v>6142</v>
      </c>
      <c r="O98" s="34" t="s">
        <v>126</v>
      </c>
      <c r="Q98" s="34" t="s">
        <v>127</v>
      </c>
      <c r="R98" s="34">
        <v>17626073</v>
      </c>
      <c r="S98" s="34" t="str">
        <f t="shared" si="5"/>
        <v>CC17626073</v>
      </c>
      <c r="T98" s="34" t="s">
        <v>153</v>
      </c>
      <c r="V98" s="34" t="s">
        <v>5232</v>
      </c>
      <c r="W98" s="34" t="s">
        <v>255</v>
      </c>
      <c r="X98" s="87">
        <v>18607</v>
      </c>
      <c r="Y98">
        <v>72</v>
      </c>
      <c r="Z98" s="36">
        <f>VLOOKUP($Y98,[2]Edades!$A$3:$H$153,4,FALSE)</f>
        <v>6</v>
      </c>
      <c r="AA98" s="34" t="str">
        <f>VLOOKUP($Y98,[2]Edades!$A$3:$H$153,6,FALSE)</f>
        <v>6 - Persona mayor</v>
      </c>
      <c r="AB98" s="34">
        <f>VLOOKUP($Y98,[2]Edades!$A$3:$H$153,7,FALSE)</f>
        <v>15</v>
      </c>
      <c r="AC98" s="34" t="str">
        <f>VLOOKUP($Y98,[2]Edades!$A$3:$H$153,8,FALSE)</f>
        <v>70-74</v>
      </c>
      <c r="AD98" s="34" t="s">
        <v>146</v>
      </c>
      <c r="AE98">
        <v>1</v>
      </c>
      <c r="AF98" s="34" t="s">
        <v>2137</v>
      </c>
      <c r="AG98" s="34" t="s">
        <v>2127</v>
      </c>
      <c r="AH98" s="34" t="s">
        <v>2127</v>
      </c>
      <c r="AK98" s="34" t="s">
        <v>6142</v>
      </c>
      <c r="AM98" s="34" t="s">
        <v>2127</v>
      </c>
      <c r="AN98" s="36" t="s">
        <v>2127</v>
      </c>
      <c r="AO98" s="36" t="s">
        <v>2127</v>
      </c>
      <c r="AP98" s="34" t="s">
        <v>2127</v>
      </c>
      <c r="AQ98" s="36" t="s">
        <v>2127</v>
      </c>
      <c r="AR98" s="34" t="s">
        <v>2098</v>
      </c>
      <c r="AS98" s="91" t="s">
        <v>2112</v>
      </c>
      <c r="AT98" s="34">
        <v>4353294</v>
      </c>
      <c r="AU98" s="34" t="s">
        <v>2127</v>
      </c>
      <c r="AX98" s="90"/>
      <c r="BA98" s="91"/>
      <c r="BB98" s="91"/>
      <c r="BC98" s="91"/>
      <c r="BF98" s="34" t="s">
        <v>4983</v>
      </c>
      <c r="BG98" s="92" t="s">
        <v>2098</v>
      </c>
      <c r="BM98" s="36" t="s">
        <v>131</v>
      </c>
      <c r="BN98" s="34" t="s">
        <v>132</v>
      </c>
      <c r="BO98" s="36">
        <v>0</v>
      </c>
      <c r="BQ98" s="94"/>
      <c r="BS98" s="36" t="s">
        <v>2127</v>
      </c>
      <c r="BU98" s="95"/>
      <c r="BV98" s="95"/>
      <c r="BW98" s="61"/>
      <c r="BX98" s="60"/>
      <c r="BY98" s="59" t="str">
        <f t="shared" ca="1" si="6"/>
        <v/>
      </c>
      <c r="CD98" s="68"/>
      <c r="CE98" s="68"/>
      <c r="CF98" s="67"/>
      <c r="CG98">
        <v>71</v>
      </c>
      <c r="CH98" s="2">
        <v>175</v>
      </c>
      <c r="CI98" s="4">
        <f t="shared" si="7"/>
        <v>23.183673469387756</v>
      </c>
      <c r="CJ98" s="5" t="str">
        <f t="shared" si="8"/>
        <v>NORMAL</v>
      </c>
      <c r="CK98" s="36">
        <v>0</v>
      </c>
      <c r="CL98" s="66"/>
      <c r="CM98" s="89">
        <v>42675</v>
      </c>
      <c r="CN98" s="97">
        <v>42675</v>
      </c>
      <c r="CP98"/>
      <c r="CQ98" s="65"/>
      <c r="CR98" s="65"/>
      <c r="CS98" s="98"/>
      <c r="CT98"/>
      <c r="CU98"/>
      <c r="CV98" s="97"/>
      <c r="CW98" s="2">
        <v>130</v>
      </c>
      <c r="CX98" s="82">
        <v>80</v>
      </c>
      <c r="DG98" s="64"/>
      <c r="DI98" s="89">
        <v>43539</v>
      </c>
      <c r="DJ98" s="89"/>
      <c r="DK98" s="89">
        <v>44823</v>
      </c>
      <c r="DN98" s="34"/>
      <c r="DO98" s="34"/>
      <c r="DP98" s="34"/>
      <c r="DQ98" s="34"/>
      <c r="DR98" s="34"/>
      <c r="DS98" s="34" t="s">
        <v>2127</v>
      </c>
      <c r="DT98" s="34"/>
      <c r="DU98" s="47">
        <v>44617</v>
      </c>
      <c r="DY98" s="1">
        <v>2</v>
      </c>
      <c r="DZ98" t="s">
        <v>7940</v>
      </c>
      <c r="EA98" s="4">
        <v>1.05</v>
      </c>
      <c r="EB98" s="4">
        <v>99</v>
      </c>
      <c r="EC98" s="4">
        <v>155</v>
      </c>
      <c r="ED98" s="4">
        <v>81</v>
      </c>
      <c r="EE98" s="4">
        <v>54.3</v>
      </c>
      <c r="EF98" s="4">
        <v>99</v>
      </c>
      <c r="EG98" s="4">
        <v>2.2999999999999998</v>
      </c>
      <c r="EJ98"/>
      <c r="EL98" s="34"/>
      <c r="EN98" s="34"/>
    </row>
    <row r="99" spans="1:144" hidden="1" x14ac:dyDescent="0.25">
      <c r="A99" s="85">
        <v>2022</v>
      </c>
      <c r="B99" s="87">
        <v>44830</v>
      </c>
      <c r="C99" t="s">
        <v>121</v>
      </c>
      <c r="D99" t="s">
        <v>122</v>
      </c>
      <c r="E99" s="36" t="s">
        <v>7938</v>
      </c>
      <c r="F99" s="34">
        <f t="shared" si="9"/>
        <v>98</v>
      </c>
      <c r="G99" s="34" t="s">
        <v>4985</v>
      </c>
      <c r="H99">
        <v>18</v>
      </c>
      <c r="I99" s="34" t="s">
        <v>6141</v>
      </c>
      <c r="J99" s="34" t="s">
        <v>4988</v>
      </c>
      <c r="K99" s="34" t="str">
        <f>VLOOKUP(J99,[2]CodMpios!$B$347:$E$362,4,FALSE)</f>
        <v>18001 - Florencia</v>
      </c>
      <c r="L99" s="34" t="str">
        <f>VLOOKUP($J99,[2]Coord_Mpios_X_Y!$B$2:$K$1123,9,FALSE)</f>
        <v>1,749138703818</v>
      </c>
      <c r="M99" s="34" t="str">
        <f>VLOOKUP($J99,[2]Coord_Mpios_X_Y!$B$2:$K$1123,10,FALSE)</f>
        <v>-75,558239064333</v>
      </c>
      <c r="N99" s="34" t="s">
        <v>6142</v>
      </c>
      <c r="O99" s="34" t="s">
        <v>126</v>
      </c>
      <c r="Q99" s="34" t="s">
        <v>127</v>
      </c>
      <c r="R99" s="34">
        <v>26616193</v>
      </c>
      <c r="S99" s="34" t="str">
        <f t="shared" si="5"/>
        <v>CC26616193</v>
      </c>
      <c r="T99" s="34" t="s">
        <v>134</v>
      </c>
      <c r="U99" s="34" t="s">
        <v>325</v>
      </c>
      <c r="V99" s="34" t="s">
        <v>2425</v>
      </c>
      <c r="W99" s="34" t="s">
        <v>6105</v>
      </c>
      <c r="X99" s="87">
        <v>17856</v>
      </c>
      <c r="Y99">
        <v>74</v>
      </c>
      <c r="Z99" s="36">
        <f>VLOOKUP($Y99,[2]Edades!$A$3:$H$153,4,FALSE)</f>
        <v>6</v>
      </c>
      <c r="AA99" s="34" t="str">
        <f>VLOOKUP($Y99,[2]Edades!$A$3:$H$153,6,FALSE)</f>
        <v>6 - Persona mayor</v>
      </c>
      <c r="AB99" s="34">
        <f>VLOOKUP($Y99,[2]Edades!$A$3:$H$153,7,FALSE)</f>
        <v>15</v>
      </c>
      <c r="AC99" s="34" t="str">
        <f>VLOOKUP($Y99,[2]Edades!$A$3:$H$153,8,FALSE)</f>
        <v>70-74</v>
      </c>
      <c r="AD99" s="34" t="s">
        <v>129</v>
      </c>
      <c r="AE99" s="1">
        <v>2</v>
      </c>
      <c r="AF99" s="34" t="s">
        <v>2137</v>
      </c>
      <c r="AG99" s="34" t="s">
        <v>2127</v>
      </c>
      <c r="AH99" s="34" t="s">
        <v>2127</v>
      </c>
      <c r="AK99" s="34" t="s">
        <v>6142</v>
      </c>
      <c r="AM99" s="34" t="s">
        <v>2127</v>
      </c>
      <c r="AN99" s="36" t="s">
        <v>2127</v>
      </c>
      <c r="AO99" s="36" t="s">
        <v>2127</v>
      </c>
      <c r="AP99" s="34" t="s">
        <v>2127</v>
      </c>
      <c r="AQ99" s="36" t="s">
        <v>2127</v>
      </c>
      <c r="AR99" s="34" t="s">
        <v>2098</v>
      </c>
      <c r="AS99" s="91" t="s">
        <v>6244</v>
      </c>
      <c r="AT99" s="34">
        <v>4346365</v>
      </c>
      <c r="AU99" s="34" t="s">
        <v>2127</v>
      </c>
      <c r="AX99" s="90"/>
      <c r="BA99" s="91"/>
      <c r="BB99" s="91"/>
      <c r="BC99" s="91"/>
      <c r="BF99" s="34" t="s">
        <v>4983</v>
      </c>
      <c r="BG99" s="92" t="s">
        <v>2098</v>
      </c>
      <c r="BM99" s="36" t="s">
        <v>131</v>
      </c>
      <c r="BN99" s="34" t="s">
        <v>132</v>
      </c>
      <c r="BO99" s="36">
        <v>0</v>
      </c>
      <c r="BQ99" s="94"/>
      <c r="BS99" t="s">
        <v>131</v>
      </c>
      <c r="BU99" s="95"/>
      <c r="BV99" s="95"/>
      <c r="BW99" s="61"/>
      <c r="BX99" s="60"/>
      <c r="BY99" s="59" t="str">
        <f t="shared" ca="1" si="6"/>
        <v/>
      </c>
      <c r="CD99" s="68"/>
      <c r="CE99" s="68"/>
      <c r="CF99" s="67"/>
      <c r="CG99">
        <v>61</v>
      </c>
      <c r="CH99" s="2">
        <v>156</v>
      </c>
      <c r="CI99" s="4">
        <f t="shared" si="7"/>
        <v>25.06574621959237</v>
      </c>
      <c r="CJ99" s="5" t="str">
        <f t="shared" si="8"/>
        <v>SOBREPESO</v>
      </c>
      <c r="CK99" s="36">
        <v>0</v>
      </c>
      <c r="CL99" s="66"/>
      <c r="CM99" s="89">
        <v>41325</v>
      </c>
      <c r="CN99" s="97">
        <v>41325</v>
      </c>
      <c r="CP99"/>
      <c r="CQ99" s="65"/>
      <c r="CR99" s="65"/>
      <c r="CS99" s="98"/>
      <c r="CT99"/>
      <c r="CU99"/>
      <c r="CV99" s="65"/>
      <c r="CW99" s="2"/>
      <c r="CX99" s="82"/>
      <c r="DC99"/>
      <c r="DG99" s="64"/>
      <c r="DI99" s="89">
        <v>42668</v>
      </c>
      <c r="DJ99" s="89"/>
      <c r="DK99" s="89">
        <v>43898</v>
      </c>
      <c r="DN99" s="34"/>
      <c r="DO99" s="34"/>
      <c r="DP99" s="34"/>
      <c r="DQ99" s="34"/>
      <c r="DR99" s="34"/>
      <c r="DS99" s="34" t="s">
        <v>2127</v>
      </c>
      <c r="DT99" s="34"/>
      <c r="DU99" s="47">
        <v>44263</v>
      </c>
      <c r="DY99" s="1">
        <v>2</v>
      </c>
      <c r="DZ99" t="s">
        <v>7940</v>
      </c>
      <c r="EB99" s="4">
        <v>118</v>
      </c>
      <c r="EH99" s="4">
        <v>6.4</v>
      </c>
      <c r="EJ99"/>
      <c r="EL99" s="34"/>
      <c r="EN99" s="34"/>
    </row>
    <row r="100" spans="1:144" hidden="1" x14ac:dyDescent="0.25">
      <c r="A100" s="85">
        <v>2022</v>
      </c>
      <c r="B100" s="87">
        <v>44830</v>
      </c>
      <c r="C100" t="s">
        <v>121</v>
      </c>
      <c r="D100" t="s">
        <v>122</v>
      </c>
      <c r="E100" s="36" t="s">
        <v>7938</v>
      </c>
      <c r="F100" s="34">
        <f t="shared" si="9"/>
        <v>99</v>
      </c>
      <c r="G100" s="34" t="s">
        <v>4985</v>
      </c>
      <c r="H100">
        <v>18</v>
      </c>
      <c r="I100" s="34" t="s">
        <v>6141</v>
      </c>
      <c r="J100" s="34" t="s">
        <v>4984</v>
      </c>
      <c r="K100" s="34" t="str">
        <f>VLOOKUP(J100,[2]CodMpios!$B$347:$E$362,4,FALSE)</f>
        <v>18753 - San Vicente Del Caguán</v>
      </c>
      <c r="L100" s="34" t="str">
        <f>VLOOKUP($J100,[2]Coord_Mpios_X_Y!$B$2:$K$1123,9,FALSE)</f>
        <v>1,567801695842</v>
      </c>
      <c r="M100" s="34" t="str">
        <f>VLOOKUP($J100,[2]Coord_Mpios_X_Y!$B$2:$K$1123,10,FALSE)</f>
        <v>-74,262977514784</v>
      </c>
      <c r="N100" s="34" t="s">
        <v>139</v>
      </c>
      <c r="O100" s="34" t="s">
        <v>126</v>
      </c>
      <c r="Q100" s="34" t="s">
        <v>127</v>
      </c>
      <c r="R100" s="34">
        <v>26393258</v>
      </c>
      <c r="S100" s="34" t="str">
        <f t="shared" si="5"/>
        <v>CC26393258</v>
      </c>
      <c r="T100" s="34" t="s">
        <v>1682</v>
      </c>
      <c r="V100" s="34" t="s">
        <v>969</v>
      </c>
      <c r="W100" s="34" t="s">
        <v>214</v>
      </c>
      <c r="X100" s="87">
        <v>14238</v>
      </c>
      <c r="Y100">
        <v>84</v>
      </c>
      <c r="Z100" s="36">
        <f>VLOOKUP($Y100,[2]Edades!$A$3:$H$153,4,FALSE)</f>
        <v>6</v>
      </c>
      <c r="AA100" s="34" t="str">
        <f>VLOOKUP($Y100,[2]Edades!$A$3:$H$153,6,FALSE)</f>
        <v>6 - Persona mayor</v>
      </c>
      <c r="AB100" s="34">
        <f>VLOOKUP($Y100,[2]Edades!$A$3:$H$153,7,FALSE)</f>
        <v>17</v>
      </c>
      <c r="AC100" s="34" t="str">
        <f>VLOOKUP($Y100,[2]Edades!$A$3:$H$153,8,FALSE)</f>
        <v>80 Y MÁS</v>
      </c>
      <c r="AD100" s="34" t="s">
        <v>129</v>
      </c>
      <c r="AE100" s="1">
        <v>2</v>
      </c>
      <c r="AF100" s="34" t="s">
        <v>2137</v>
      </c>
      <c r="AG100" s="34" t="s">
        <v>2127</v>
      </c>
      <c r="AH100" s="34" t="s">
        <v>2127</v>
      </c>
      <c r="AK100" s="34" t="s">
        <v>139</v>
      </c>
      <c r="AM100" s="34" t="s">
        <v>2127</v>
      </c>
      <c r="AN100" s="36" t="s">
        <v>2127</v>
      </c>
      <c r="AO100" s="36" t="s">
        <v>2127</v>
      </c>
      <c r="AP100" s="34" t="s">
        <v>2127</v>
      </c>
      <c r="AQ100" s="36" t="s">
        <v>2127</v>
      </c>
      <c r="AR100" s="34" t="s">
        <v>2098</v>
      </c>
      <c r="AS100" s="91" t="s">
        <v>6245</v>
      </c>
      <c r="AT100" s="34">
        <v>3103310056</v>
      </c>
      <c r="AU100" s="34" t="s">
        <v>2127</v>
      </c>
      <c r="AX100" s="90"/>
      <c r="BA100" s="91"/>
      <c r="BB100" s="91"/>
      <c r="BC100" s="91"/>
      <c r="BF100" s="34" t="s">
        <v>4983</v>
      </c>
      <c r="BG100" s="92" t="s">
        <v>2098</v>
      </c>
      <c r="BM100" s="36" t="s">
        <v>131</v>
      </c>
      <c r="BN100" s="34" t="s">
        <v>132</v>
      </c>
      <c r="BO100" s="36">
        <v>0</v>
      </c>
      <c r="BQ100" s="94"/>
      <c r="BS100" t="s">
        <v>131</v>
      </c>
      <c r="BU100" s="95"/>
      <c r="BV100" s="95"/>
      <c r="BW100" s="61"/>
      <c r="BX100" s="60"/>
      <c r="BY100" s="59" t="str">
        <f t="shared" ca="1" si="6"/>
        <v/>
      </c>
      <c r="CD100" s="68"/>
      <c r="CE100" s="68"/>
      <c r="CF100" s="67"/>
      <c r="CG100">
        <v>74</v>
      </c>
      <c r="CH100" s="2">
        <v>150</v>
      </c>
      <c r="CI100" s="4">
        <f t="shared" si="7"/>
        <v>32.888888888888886</v>
      </c>
      <c r="CJ100" s="5" t="str">
        <f t="shared" si="8"/>
        <v>OBESIDAD</v>
      </c>
      <c r="CK100" s="36">
        <v>0</v>
      </c>
      <c r="CL100" s="66"/>
      <c r="CM100" s="89">
        <v>41381</v>
      </c>
      <c r="CN100" s="97">
        <v>41381</v>
      </c>
      <c r="CP100"/>
      <c r="CQ100" s="65"/>
      <c r="CR100" s="65"/>
      <c r="CS100" s="98"/>
      <c r="CT100"/>
      <c r="CU100"/>
      <c r="CV100" s="65"/>
      <c r="CW100" s="2">
        <v>140</v>
      </c>
      <c r="CX100" s="82">
        <v>90</v>
      </c>
      <c r="DC100"/>
      <c r="DG100" s="64"/>
      <c r="DI100" s="89">
        <v>42774</v>
      </c>
      <c r="DJ100" s="89"/>
      <c r="DN100" s="34"/>
      <c r="DO100" s="34"/>
      <c r="DP100" s="34"/>
      <c r="DQ100" s="34"/>
      <c r="DR100" s="34"/>
      <c r="DS100" s="34" t="s">
        <v>2127</v>
      </c>
      <c r="DT100" s="34"/>
      <c r="DU100" s="47">
        <v>44518</v>
      </c>
      <c r="DY100" s="1">
        <v>2</v>
      </c>
      <c r="DZ100" t="s">
        <v>7940</v>
      </c>
      <c r="EB100" s="4">
        <v>89</v>
      </c>
      <c r="EH100" s="4">
        <v>6.8</v>
      </c>
      <c r="EJ100"/>
      <c r="EL100" s="34"/>
      <c r="EN100" s="34"/>
    </row>
    <row r="101" spans="1:144" hidden="1" x14ac:dyDescent="0.25">
      <c r="A101" s="85">
        <v>2022</v>
      </c>
      <c r="B101" s="87">
        <v>44830</v>
      </c>
      <c r="C101" t="s">
        <v>121</v>
      </c>
      <c r="D101" t="s">
        <v>122</v>
      </c>
      <c r="E101" s="36" t="s">
        <v>7938</v>
      </c>
      <c r="F101" s="34">
        <f t="shared" si="9"/>
        <v>100</v>
      </c>
      <c r="G101" s="34" t="s">
        <v>4985</v>
      </c>
      <c r="H101">
        <v>18</v>
      </c>
      <c r="I101" s="34" t="s">
        <v>6141</v>
      </c>
      <c r="J101" s="34" t="s">
        <v>4988</v>
      </c>
      <c r="K101" s="34" t="str">
        <f>VLOOKUP(J101,[2]CodMpios!$B$347:$E$362,4,FALSE)</f>
        <v>18001 - Florencia</v>
      </c>
      <c r="L101" s="34" t="str">
        <f>VLOOKUP($J101,[2]Coord_Mpios_X_Y!$B$2:$K$1123,9,FALSE)</f>
        <v>1,749138703818</v>
      </c>
      <c r="M101" s="34" t="str">
        <f>VLOOKUP($J101,[2]Coord_Mpios_X_Y!$B$2:$K$1123,10,FALSE)</f>
        <v>-75,558239064333</v>
      </c>
      <c r="N101" s="34" t="s">
        <v>139</v>
      </c>
      <c r="O101" s="34" t="s">
        <v>126</v>
      </c>
      <c r="Q101" s="34" t="s">
        <v>127</v>
      </c>
      <c r="R101" s="34">
        <v>40771050</v>
      </c>
      <c r="S101" s="34" t="str">
        <f t="shared" si="5"/>
        <v>CC40771050</v>
      </c>
      <c r="T101" s="34" t="s">
        <v>309</v>
      </c>
      <c r="U101" s="34" t="s">
        <v>343</v>
      </c>
      <c r="V101" s="34" t="s">
        <v>273</v>
      </c>
      <c r="W101" s="34" t="s">
        <v>2148</v>
      </c>
      <c r="X101" s="87">
        <v>24269</v>
      </c>
      <c r="Y101">
        <v>56</v>
      </c>
      <c r="Z101" s="36">
        <f>VLOOKUP($Y101,[2]Edades!$A$3:$H$153,4,FALSE)</f>
        <v>5</v>
      </c>
      <c r="AA101" s="34" t="str">
        <f>VLOOKUP($Y101,[2]Edades!$A$3:$H$153,6,FALSE)</f>
        <v>5 - Adultez</v>
      </c>
      <c r="AB101" s="34">
        <f>VLOOKUP($Y101,[2]Edades!$A$3:$H$153,7,FALSE)</f>
        <v>12</v>
      </c>
      <c r="AC101" s="34" t="str">
        <f>VLOOKUP($Y101,[2]Edades!$A$3:$H$153,8,FALSE)</f>
        <v>55-59</v>
      </c>
      <c r="AD101" s="34" t="s">
        <v>129</v>
      </c>
      <c r="AE101" s="1">
        <v>2</v>
      </c>
      <c r="AF101" s="34" t="s">
        <v>130</v>
      </c>
      <c r="AG101" s="34" t="s">
        <v>2127</v>
      </c>
      <c r="AH101" s="34" t="s">
        <v>2127</v>
      </c>
      <c r="AK101" s="34" t="s">
        <v>139</v>
      </c>
      <c r="AM101" s="34" t="s">
        <v>2127</v>
      </c>
      <c r="AN101" s="36" t="s">
        <v>2127</v>
      </c>
      <c r="AO101" s="36" t="s">
        <v>2127</v>
      </c>
      <c r="AP101" s="34" t="s">
        <v>2127</v>
      </c>
      <c r="AQ101" s="36" t="s">
        <v>2127</v>
      </c>
      <c r="AR101" s="34" t="s">
        <v>2098</v>
      </c>
      <c r="AS101" s="91" t="s">
        <v>6246</v>
      </c>
      <c r="AT101" s="34">
        <v>4363814</v>
      </c>
      <c r="AU101" s="34" t="s">
        <v>2127</v>
      </c>
      <c r="AX101" s="90"/>
      <c r="BA101" s="91"/>
      <c r="BB101" s="91"/>
      <c r="BC101" s="91"/>
      <c r="BF101" s="34" t="s">
        <v>4983</v>
      </c>
      <c r="BG101" s="92" t="s">
        <v>2098</v>
      </c>
      <c r="BM101" s="36" t="s">
        <v>131</v>
      </c>
      <c r="BN101" s="34" t="s">
        <v>132</v>
      </c>
      <c r="BO101" s="36">
        <v>0</v>
      </c>
      <c r="BQ101" s="94"/>
      <c r="BS101" t="s">
        <v>132</v>
      </c>
      <c r="BU101" s="95"/>
      <c r="BV101" s="95"/>
      <c r="BW101" s="61"/>
      <c r="BX101" s="60"/>
      <c r="BY101" s="59" t="str">
        <f t="shared" ca="1" si="6"/>
        <v/>
      </c>
      <c r="CD101" s="68"/>
      <c r="CE101" s="68"/>
      <c r="CF101" s="67"/>
      <c r="CG101">
        <v>78</v>
      </c>
      <c r="CH101" s="2">
        <v>166</v>
      </c>
      <c r="CI101" s="4">
        <f t="shared" si="7"/>
        <v>28.305995064595734</v>
      </c>
      <c r="CJ101" s="5" t="str">
        <f t="shared" si="8"/>
        <v>SOBREPESO</v>
      </c>
      <c r="CK101" s="36">
        <v>0</v>
      </c>
      <c r="CL101" s="66"/>
      <c r="CM101" s="89">
        <v>41302</v>
      </c>
      <c r="CN101" s="97">
        <v>41302</v>
      </c>
      <c r="CP101"/>
      <c r="CQ101" s="65"/>
      <c r="CR101" s="65"/>
      <c r="CS101" s="98"/>
      <c r="CT101"/>
      <c r="CU101"/>
      <c r="CV101" s="65"/>
      <c r="CW101" s="2">
        <v>160</v>
      </c>
      <c r="CX101" s="82">
        <v>90</v>
      </c>
      <c r="DC101"/>
      <c r="DG101" s="64"/>
      <c r="DI101" s="89">
        <v>43236</v>
      </c>
      <c r="DJ101" s="89"/>
      <c r="DN101" s="34"/>
      <c r="DO101" s="34"/>
      <c r="DP101" s="34"/>
      <c r="DQ101" s="34"/>
      <c r="DR101" s="34"/>
      <c r="DS101" s="34" t="s">
        <v>2127</v>
      </c>
      <c r="DT101" s="34"/>
      <c r="DU101" s="47">
        <v>44540</v>
      </c>
      <c r="DY101" s="1">
        <v>1</v>
      </c>
      <c r="DZ101" t="s">
        <v>7941</v>
      </c>
      <c r="EB101" s="4"/>
      <c r="EJ101"/>
      <c r="EL101" s="34"/>
      <c r="EN101" s="34"/>
    </row>
    <row r="102" spans="1:144" x14ac:dyDescent="0.25">
      <c r="A102" s="85">
        <v>2022</v>
      </c>
      <c r="B102" s="87">
        <v>44830</v>
      </c>
      <c r="C102" t="s">
        <v>121</v>
      </c>
      <c r="D102" t="s">
        <v>122</v>
      </c>
      <c r="E102" s="34" t="s">
        <v>7938</v>
      </c>
      <c r="F102" s="34">
        <f t="shared" si="9"/>
        <v>101</v>
      </c>
      <c r="G102" s="34" t="s">
        <v>4985</v>
      </c>
      <c r="H102">
        <v>18</v>
      </c>
      <c r="I102" s="34" t="s">
        <v>6141</v>
      </c>
      <c r="J102" s="34" t="s">
        <v>4986</v>
      </c>
      <c r="K102" s="34" t="str">
        <f>VLOOKUP(J102,[2]CodMpios!$B$347:$E$362,4,FALSE)</f>
        <v>18756 - Solano</v>
      </c>
      <c r="L102" s="34" t="str">
        <f>VLOOKUP($J102,[2]Coord_Mpios_X_Y!$B$2:$K$1123,9,FALSE)</f>
        <v>0,211280845516</v>
      </c>
      <c r="M102" s="34" t="str">
        <f>VLOOKUP($J102,[2]Coord_Mpios_X_Y!$B$2:$K$1123,10,FALSE)</f>
        <v>-73,123867898891</v>
      </c>
      <c r="N102" s="34" t="s">
        <v>125</v>
      </c>
      <c r="O102" s="34" t="s">
        <v>126</v>
      </c>
      <c r="Q102" s="34" t="s">
        <v>127</v>
      </c>
      <c r="R102" s="34">
        <v>54255241</v>
      </c>
      <c r="S102" s="34" t="str">
        <f t="shared" si="5"/>
        <v>CC54255241</v>
      </c>
      <c r="T102" s="34" t="s">
        <v>433</v>
      </c>
      <c r="U102" s="34" t="s">
        <v>514</v>
      </c>
      <c r="V102" s="34" t="s">
        <v>160</v>
      </c>
      <c r="W102" s="34" t="s">
        <v>423</v>
      </c>
      <c r="X102" s="87">
        <v>24656</v>
      </c>
      <c r="Y102">
        <v>55</v>
      </c>
      <c r="Z102" s="36">
        <f>VLOOKUP($Y102,[2]Edades!$A$3:$H$153,4,FALSE)</f>
        <v>5</v>
      </c>
      <c r="AA102" s="34" t="str">
        <f>VLOOKUP($Y102,[2]Edades!$A$3:$H$153,6,FALSE)</f>
        <v>5 - Adultez</v>
      </c>
      <c r="AB102" s="34">
        <f>VLOOKUP($Y102,[2]Edades!$A$3:$H$153,7,FALSE)</f>
        <v>12</v>
      </c>
      <c r="AC102" s="34" t="str">
        <f>VLOOKUP($Y102,[2]Edades!$A$3:$H$153,8,FALSE)</f>
        <v>55-59</v>
      </c>
      <c r="AD102" s="34" t="s">
        <v>129</v>
      </c>
      <c r="AE102" s="1">
        <v>2</v>
      </c>
      <c r="AF102" s="34" t="s">
        <v>130</v>
      </c>
      <c r="AG102" s="34" t="s">
        <v>2127</v>
      </c>
      <c r="AH102" s="34" t="s">
        <v>2127</v>
      </c>
      <c r="AK102" s="34" t="s">
        <v>125</v>
      </c>
      <c r="AM102" s="34" t="s">
        <v>2127</v>
      </c>
      <c r="AN102" s="36" t="s">
        <v>2127</v>
      </c>
      <c r="AO102" s="36" t="s">
        <v>2127</v>
      </c>
      <c r="AP102" s="34" t="s">
        <v>2127</v>
      </c>
      <c r="AQ102" s="36" t="s">
        <v>2127</v>
      </c>
      <c r="AR102" s="34" t="s">
        <v>665</v>
      </c>
      <c r="AS102" s="91" t="s">
        <v>6247</v>
      </c>
      <c r="AT102" s="34">
        <v>3209439424</v>
      </c>
      <c r="AU102" s="34" t="s">
        <v>2127</v>
      </c>
      <c r="AX102" s="90"/>
      <c r="BA102" s="91"/>
      <c r="BB102" s="91"/>
      <c r="BC102" s="91"/>
      <c r="BF102" s="34" t="s">
        <v>4983</v>
      </c>
      <c r="BG102" s="92" t="s">
        <v>2098</v>
      </c>
      <c r="BM102" s="36" t="s">
        <v>131</v>
      </c>
      <c r="BN102" s="34" t="s">
        <v>132</v>
      </c>
      <c r="BO102" s="36">
        <v>0</v>
      </c>
      <c r="BQ102" s="94"/>
      <c r="BS102" s="36" t="s">
        <v>2127</v>
      </c>
      <c r="BU102" s="95"/>
      <c r="BV102" s="95"/>
      <c r="BW102" s="61"/>
      <c r="BX102" s="60"/>
      <c r="BY102" s="59" t="str">
        <f t="shared" ca="1" si="6"/>
        <v/>
      </c>
      <c r="CD102" s="68"/>
      <c r="CE102" s="68"/>
      <c r="CF102" s="67"/>
      <c r="CG102">
        <v>71</v>
      </c>
      <c r="CH102" s="2">
        <v>167</v>
      </c>
      <c r="CI102" s="4">
        <f t="shared" si="7"/>
        <v>25.458065904119906</v>
      </c>
      <c r="CJ102" s="5" t="str">
        <f t="shared" si="8"/>
        <v>SOBREPESO</v>
      </c>
      <c r="CK102" s="36">
        <v>0</v>
      </c>
      <c r="CL102" s="66"/>
      <c r="CM102" s="89">
        <v>41284</v>
      </c>
      <c r="CN102" s="97">
        <v>41284</v>
      </c>
      <c r="CP102"/>
      <c r="CQ102" s="65"/>
      <c r="CR102" s="65"/>
      <c r="CS102" s="98"/>
      <c r="CT102"/>
      <c r="CU102"/>
      <c r="CV102" s="97"/>
      <c r="CW102" s="2"/>
      <c r="CX102" s="82"/>
      <c r="DG102" s="64"/>
      <c r="DI102" s="89">
        <v>42521</v>
      </c>
      <c r="DJ102" s="89"/>
      <c r="DN102" s="34"/>
      <c r="DO102" s="34"/>
      <c r="DP102" s="34"/>
      <c r="DQ102" s="34"/>
      <c r="DR102" s="34"/>
      <c r="DS102" s="34" t="s">
        <v>2127</v>
      </c>
      <c r="DT102" s="34"/>
      <c r="DU102" s="47">
        <v>43685</v>
      </c>
      <c r="DY102" s="1">
        <v>1</v>
      </c>
      <c r="DZ102" t="s">
        <v>7941</v>
      </c>
      <c r="EA102" s="4">
        <v>1.03</v>
      </c>
      <c r="EB102" s="4">
        <v>189</v>
      </c>
      <c r="EC102" s="4">
        <v>143</v>
      </c>
      <c r="EH102" s="4">
        <v>10.6</v>
      </c>
      <c r="EJ102"/>
      <c r="EL102" s="34"/>
      <c r="EN102" s="34"/>
    </row>
    <row r="103" spans="1:144" x14ac:dyDescent="0.25">
      <c r="A103" s="85">
        <v>2022</v>
      </c>
      <c r="B103" s="87">
        <v>44830</v>
      </c>
      <c r="C103" t="s">
        <v>121</v>
      </c>
      <c r="D103" t="s">
        <v>122</v>
      </c>
      <c r="E103" s="34" t="s">
        <v>7938</v>
      </c>
      <c r="F103" s="34">
        <f t="shared" si="9"/>
        <v>102</v>
      </c>
      <c r="G103" s="34" t="s">
        <v>4985</v>
      </c>
      <c r="H103">
        <v>18</v>
      </c>
      <c r="I103" s="34" t="s">
        <v>6141</v>
      </c>
      <c r="J103" s="34" t="s">
        <v>5007</v>
      </c>
      <c r="K103" s="34" t="str">
        <f>VLOOKUP(J103,[2]CodMpios!$B$347:$E$362,4,FALSE)</f>
        <v>18410 - La Montañita</v>
      </c>
      <c r="L103" s="34" t="str">
        <f>VLOOKUP($J103,[2]Coord_Mpios_X_Y!$B$2:$K$1123,9,FALSE)</f>
        <v>1,302860442333</v>
      </c>
      <c r="M103" s="34" t="str">
        <f>VLOOKUP($J103,[2]Coord_Mpios_X_Y!$B$2:$K$1123,10,FALSE)</f>
        <v>-75,235727318747</v>
      </c>
      <c r="N103" s="34" t="s">
        <v>125</v>
      </c>
      <c r="O103" s="34" t="s">
        <v>126</v>
      </c>
      <c r="Q103" s="34" t="s">
        <v>127</v>
      </c>
      <c r="R103" s="34">
        <v>4804881</v>
      </c>
      <c r="S103" s="34" t="str">
        <f t="shared" si="5"/>
        <v>CC4804881</v>
      </c>
      <c r="T103" s="34" t="s">
        <v>6104</v>
      </c>
      <c r="V103" s="34" t="s">
        <v>969</v>
      </c>
      <c r="W103" s="34" t="s">
        <v>423</v>
      </c>
      <c r="X103" s="87">
        <v>23544</v>
      </c>
      <c r="Y103">
        <v>58</v>
      </c>
      <c r="Z103" s="36">
        <f>VLOOKUP($Y103,[2]Edades!$A$3:$H$153,4,FALSE)</f>
        <v>5</v>
      </c>
      <c r="AA103" s="34" t="str">
        <f>VLOOKUP($Y103,[2]Edades!$A$3:$H$153,6,FALSE)</f>
        <v>5 - Adultez</v>
      </c>
      <c r="AB103" s="34">
        <f>VLOOKUP($Y103,[2]Edades!$A$3:$H$153,7,FALSE)</f>
        <v>12</v>
      </c>
      <c r="AC103" s="34" t="str">
        <f>VLOOKUP($Y103,[2]Edades!$A$3:$H$153,8,FALSE)</f>
        <v>55-59</v>
      </c>
      <c r="AD103" s="34" t="s">
        <v>146</v>
      </c>
      <c r="AE103">
        <v>1</v>
      </c>
      <c r="AF103" s="34" t="s">
        <v>5066</v>
      </c>
      <c r="AG103" s="34" t="s">
        <v>2127</v>
      </c>
      <c r="AH103" s="34" t="s">
        <v>2127</v>
      </c>
      <c r="AK103" s="34" t="s">
        <v>125</v>
      </c>
      <c r="AM103" s="34" t="s">
        <v>2127</v>
      </c>
      <c r="AN103" s="36" t="s">
        <v>2127</v>
      </c>
      <c r="AO103" s="36" t="s">
        <v>2127</v>
      </c>
      <c r="AP103" s="34" t="s">
        <v>2127</v>
      </c>
      <c r="AQ103" s="36" t="s">
        <v>2127</v>
      </c>
      <c r="AR103" s="34" t="s">
        <v>2098</v>
      </c>
      <c r="AS103" s="91" t="s">
        <v>6248</v>
      </c>
      <c r="AT103" s="34">
        <v>3144718805</v>
      </c>
      <c r="AU103" s="34" t="s">
        <v>2127</v>
      </c>
      <c r="AX103" s="90"/>
      <c r="BA103" s="91"/>
      <c r="BB103" s="91"/>
      <c r="BC103" s="91"/>
      <c r="BF103" s="34" t="s">
        <v>4983</v>
      </c>
      <c r="BG103" s="92" t="s">
        <v>2098</v>
      </c>
      <c r="BM103" s="36" t="s">
        <v>131</v>
      </c>
      <c r="BN103" s="34" t="s">
        <v>132</v>
      </c>
      <c r="BO103" s="36">
        <v>0</v>
      </c>
      <c r="BQ103" s="94"/>
      <c r="BS103" s="36" t="s">
        <v>2127</v>
      </c>
      <c r="BU103" s="95"/>
      <c r="BV103" s="95"/>
      <c r="BW103" s="61"/>
      <c r="BX103" s="60"/>
      <c r="BY103" s="59" t="str">
        <f t="shared" ca="1" si="6"/>
        <v/>
      </c>
      <c r="CD103" s="68"/>
      <c r="CE103" s="68"/>
      <c r="CF103" s="67"/>
      <c r="CG103">
        <v>67</v>
      </c>
      <c r="CH103" s="2">
        <v>178</v>
      </c>
      <c r="CI103" s="4">
        <f t="shared" si="7"/>
        <v>21.146319909102385</v>
      </c>
      <c r="CJ103" s="5" t="str">
        <f t="shared" si="8"/>
        <v>NORMAL</v>
      </c>
      <c r="CK103" s="36">
        <v>0</v>
      </c>
      <c r="CL103" s="66"/>
      <c r="CM103" s="89">
        <v>41323</v>
      </c>
      <c r="CN103" s="97">
        <v>41323</v>
      </c>
      <c r="CP103"/>
      <c r="CQ103" s="65"/>
      <c r="CR103" s="65"/>
      <c r="CS103" s="98"/>
      <c r="CT103"/>
      <c r="CU103"/>
      <c r="CV103" s="97"/>
      <c r="CW103" s="2">
        <v>130</v>
      </c>
      <c r="CX103" s="82">
        <v>80</v>
      </c>
      <c r="DG103" s="64"/>
      <c r="DI103" s="89"/>
      <c r="DJ103" s="89"/>
      <c r="DN103" s="34"/>
      <c r="DO103" s="34"/>
      <c r="DP103" s="34"/>
      <c r="DQ103" s="34"/>
      <c r="DR103" s="34"/>
      <c r="DS103" s="34" t="s">
        <v>2127</v>
      </c>
      <c r="DT103" s="34"/>
      <c r="DU103" s="47">
        <v>44592</v>
      </c>
      <c r="DY103" s="1">
        <v>1</v>
      </c>
      <c r="DZ103" t="s">
        <v>7941</v>
      </c>
      <c r="EA103" s="4">
        <v>0.85</v>
      </c>
      <c r="EB103" s="4">
        <v>106</v>
      </c>
      <c r="EC103" s="4">
        <v>246</v>
      </c>
      <c r="ED103" s="4">
        <v>169</v>
      </c>
      <c r="EE103" s="4">
        <v>39.5</v>
      </c>
      <c r="EF103" s="4">
        <v>190</v>
      </c>
      <c r="EG103" s="4">
        <v>2.2000000000000002</v>
      </c>
      <c r="EJ103"/>
      <c r="EL103" s="34"/>
      <c r="EN103" s="34"/>
    </row>
    <row r="104" spans="1:144" hidden="1" x14ac:dyDescent="0.25">
      <c r="A104" s="85">
        <v>2022</v>
      </c>
      <c r="B104" s="87">
        <v>44830</v>
      </c>
      <c r="C104" t="s">
        <v>121</v>
      </c>
      <c r="D104" t="s">
        <v>122</v>
      </c>
      <c r="E104" s="36" t="s">
        <v>7938</v>
      </c>
      <c r="F104" s="34">
        <f t="shared" si="9"/>
        <v>103</v>
      </c>
      <c r="G104" s="34" t="s">
        <v>4985</v>
      </c>
      <c r="H104">
        <v>18</v>
      </c>
      <c r="I104" s="34" t="s">
        <v>6141</v>
      </c>
      <c r="J104" s="34" t="s">
        <v>4988</v>
      </c>
      <c r="K104" s="34" t="str">
        <f>VLOOKUP(J104,[2]CodMpios!$B$347:$E$362,4,FALSE)</f>
        <v>18001 - Florencia</v>
      </c>
      <c r="L104" s="34" t="str">
        <f>VLOOKUP($J104,[2]Coord_Mpios_X_Y!$B$2:$K$1123,9,FALSE)</f>
        <v>1,749138703818</v>
      </c>
      <c r="M104" s="34" t="str">
        <f>VLOOKUP($J104,[2]Coord_Mpios_X_Y!$B$2:$K$1123,10,FALSE)</f>
        <v>-75,558239064333</v>
      </c>
      <c r="N104" s="34" t="s">
        <v>125</v>
      </c>
      <c r="O104" s="34" t="s">
        <v>126</v>
      </c>
      <c r="Q104" s="34" t="s">
        <v>127</v>
      </c>
      <c r="R104" s="34">
        <v>40755663</v>
      </c>
      <c r="S104" s="34" t="str">
        <f t="shared" si="5"/>
        <v>CC40755663</v>
      </c>
      <c r="T104" s="34" t="s">
        <v>5626</v>
      </c>
      <c r="V104" s="34" t="s">
        <v>142</v>
      </c>
      <c r="W104" s="34" t="s">
        <v>447</v>
      </c>
      <c r="X104" s="87">
        <v>19803</v>
      </c>
      <c r="Y104">
        <v>69</v>
      </c>
      <c r="Z104" s="36">
        <f>VLOOKUP($Y104,[2]Edades!$A$3:$H$153,4,FALSE)</f>
        <v>6</v>
      </c>
      <c r="AA104" s="34" t="str">
        <f>VLOOKUP($Y104,[2]Edades!$A$3:$H$153,6,FALSE)</f>
        <v>6 - Persona mayor</v>
      </c>
      <c r="AB104" s="34">
        <f>VLOOKUP($Y104,[2]Edades!$A$3:$H$153,7,FALSE)</f>
        <v>14</v>
      </c>
      <c r="AC104" s="34" t="str">
        <f>VLOOKUP($Y104,[2]Edades!$A$3:$H$153,8,FALSE)</f>
        <v>65-69</v>
      </c>
      <c r="AD104" s="34" t="s">
        <v>129</v>
      </c>
      <c r="AE104" s="1">
        <v>2</v>
      </c>
      <c r="AF104" s="34" t="s">
        <v>2137</v>
      </c>
      <c r="AG104" s="34" t="s">
        <v>2127</v>
      </c>
      <c r="AH104" s="34" t="s">
        <v>2127</v>
      </c>
      <c r="AK104" s="34" t="s">
        <v>125</v>
      </c>
      <c r="AM104" s="34" t="s">
        <v>2127</v>
      </c>
      <c r="AN104" s="36" t="s">
        <v>2127</v>
      </c>
      <c r="AO104" s="36" t="s">
        <v>2127</v>
      </c>
      <c r="AP104" s="34" t="s">
        <v>2127</v>
      </c>
      <c r="AQ104" s="36" t="s">
        <v>2127</v>
      </c>
      <c r="AR104" s="34" t="s">
        <v>2098</v>
      </c>
      <c r="AS104" s="91" t="s">
        <v>6249</v>
      </c>
      <c r="AT104" s="34">
        <v>4342015</v>
      </c>
      <c r="AU104" s="34" t="s">
        <v>2127</v>
      </c>
      <c r="AX104" s="90"/>
      <c r="BA104" s="91"/>
      <c r="BB104" s="91"/>
      <c r="BC104" s="91"/>
      <c r="BF104" s="34" t="s">
        <v>4983</v>
      </c>
      <c r="BG104" s="92" t="s">
        <v>2098</v>
      </c>
      <c r="BM104" s="36" t="s">
        <v>131</v>
      </c>
      <c r="BN104" s="34" t="s">
        <v>132</v>
      </c>
      <c r="BO104" s="36">
        <v>0</v>
      </c>
      <c r="BQ104" s="94"/>
      <c r="BS104" t="s">
        <v>131</v>
      </c>
      <c r="BU104" s="95"/>
      <c r="BV104" s="95"/>
      <c r="BW104" s="61"/>
      <c r="BX104" s="60"/>
      <c r="BY104" s="59" t="str">
        <f t="shared" ca="1" si="6"/>
        <v/>
      </c>
      <c r="CD104" s="68"/>
      <c r="CE104" s="68"/>
      <c r="CF104" s="67"/>
      <c r="CG104">
        <v>64</v>
      </c>
      <c r="CH104" s="2">
        <v>150</v>
      </c>
      <c r="CI104" s="4">
        <f t="shared" si="7"/>
        <v>28.444444444444443</v>
      </c>
      <c r="CJ104" s="5" t="str">
        <f t="shared" si="8"/>
        <v>SOBREPESO</v>
      </c>
      <c r="CK104" s="36">
        <v>0</v>
      </c>
      <c r="CL104" s="66"/>
      <c r="CM104" s="89">
        <v>41379</v>
      </c>
      <c r="CN104" s="97">
        <v>41379</v>
      </c>
      <c r="CP104"/>
      <c r="CQ104" s="65"/>
      <c r="CR104" s="65"/>
      <c r="CS104" s="98"/>
      <c r="CT104"/>
      <c r="CU104"/>
      <c r="CV104" s="65"/>
      <c r="CW104" s="2">
        <v>120</v>
      </c>
      <c r="CX104" s="82">
        <v>60</v>
      </c>
      <c r="DC104"/>
      <c r="DG104" s="64"/>
      <c r="DI104" s="89"/>
      <c r="DJ104" s="89"/>
      <c r="DN104" s="34"/>
      <c r="DO104" s="34"/>
      <c r="DP104" s="34"/>
      <c r="DQ104" s="34"/>
      <c r="DR104" s="34"/>
      <c r="DS104" s="34" t="s">
        <v>2127</v>
      </c>
      <c r="DT104" s="34"/>
      <c r="DU104" s="47">
        <v>44637</v>
      </c>
      <c r="DY104" s="1">
        <v>2</v>
      </c>
      <c r="DZ104" t="s">
        <v>7940</v>
      </c>
      <c r="EA104" s="4">
        <v>0.92</v>
      </c>
      <c r="EB104" s="4">
        <v>91</v>
      </c>
      <c r="EC104" s="4">
        <v>245</v>
      </c>
      <c r="ED104" s="4">
        <v>104</v>
      </c>
      <c r="EE104" s="4">
        <v>59</v>
      </c>
      <c r="EF104" s="4">
        <v>165</v>
      </c>
      <c r="EG104" s="4">
        <v>2.2000000000000002</v>
      </c>
      <c r="EJ104"/>
      <c r="EL104" s="34"/>
      <c r="EN104" s="34"/>
    </row>
    <row r="105" spans="1:144" x14ac:dyDescent="0.25">
      <c r="A105" s="85">
        <v>2022</v>
      </c>
      <c r="B105" s="87">
        <v>44830</v>
      </c>
      <c r="C105" t="s">
        <v>121</v>
      </c>
      <c r="D105" t="s">
        <v>122</v>
      </c>
      <c r="E105" s="34" t="s">
        <v>7938</v>
      </c>
      <c r="F105" s="34">
        <f t="shared" si="9"/>
        <v>104</v>
      </c>
      <c r="G105" s="34" t="s">
        <v>4985</v>
      </c>
      <c r="H105">
        <v>18</v>
      </c>
      <c r="I105" s="34" t="s">
        <v>6141</v>
      </c>
      <c r="J105" s="34" t="s">
        <v>4988</v>
      </c>
      <c r="K105" s="34" t="str">
        <f>VLOOKUP(J105,[2]CodMpios!$B$347:$E$362,4,FALSE)</f>
        <v>18001 - Florencia</v>
      </c>
      <c r="L105" s="34" t="str">
        <f>VLOOKUP($J105,[2]Coord_Mpios_X_Y!$B$2:$K$1123,9,FALSE)</f>
        <v>1,749138703818</v>
      </c>
      <c r="M105" s="34" t="str">
        <f>VLOOKUP($J105,[2]Coord_Mpios_X_Y!$B$2:$K$1123,10,FALSE)</f>
        <v>-75,558239064333</v>
      </c>
      <c r="N105" s="34" t="s">
        <v>6142</v>
      </c>
      <c r="O105" s="34" t="s">
        <v>126</v>
      </c>
      <c r="Q105" s="34" t="s">
        <v>127</v>
      </c>
      <c r="R105" s="34">
        <v>17624293</v>
      </c>
      <c r="S105" s="34" t="str">
        <f t="shared" si="5"/>
        <v>CC17624293</v>
      </c>
      <c r="T105" s="34" t="s">
        <v>6103</v>
      </c>
      <c r="V105" s="34" t="s">
        <v>5225</v>
      </c>
      <c r="W105" s="34" t="s">
        <v>2492</v>
      </c>
      <c r="X105" s="87">
        <v>17618</v>
      </c>
      <c r="Y105">
        <v>75</v>
      </c>
      <c r="Z105" s="36">
        <f>VLOOKUP($Y105,[2]Edades!$A$3:$H$153,4,FALSE)</f>
        <v>6</v>
      </c>
      <c r="AA105" s="34" t="str">
        <f>VLOOKUP($Y105,[2]Edades!$A$3:$H$153,6,FALSE)</f>
        <v>6 - Persona mayor</v>
      </c>
      <c r="AB105" s="34">
        <f>VLOOKUP($Y105,[2]Edades!$A$3:$H$153,7,FALSE)</f>
        <v>16</v>
      </c>
      <c r="AC105" s="34" t="str">
        <f>VLOOKUP($Y105,[2]Edades!$A$3:$H$153,8,FALSE)</f>
        <v>75-79</v>
      </c>
      <c r="AD105" s="34" t="s">
        <v>146</v>
      </c>
      <c r="AE105">
        <v>1</v>
      </c>
      <c r="AF105" s="34" t="s">
        <v>2137</v>
      </c>
      <c r="AG105" s="34" t="s">
        <v>2127</v>
      </c>
      <c r="AH105" s="34" t="s">
        <v>2127</v>
      </c>
      <c r="AK105" s="34" t="s">
        <v>6142</v>
      </c>
      <c r="AM105" s="34" t="s">
        <v>2127</v>
      </c>
      <c r="AN105" s="36" t="s">
        <v>2127</v>
      </c>
      <c r="AO105" s="36" t="s">
        <v>2127</v>
      </c>
      <c r="AP105" s="34" t="s">
        <v>2127</v>
      </c>
      <c r="AQ105" s="36" t="s">
        <v>2127</v>
      </c>
      <c r="AR105" s="34" t="s">
        <v>2098</v>
      </c>
      <c r="AS105" s="91" t="s">
        <v>6250</v>
      </c>
      <c r="AT105" s="34">
        <v>3102665434</v>
      </c>
      <c r="AU105" s="34" t="s">
        <v>2127</v>
      </c>
      <c r="AX105" s="90"/>
      <c r="BA105" s="91"/>
      <c r="BB105" s="91"/>
      <c r="BC105" s="91"/>
      <c r="BF105" s="34" t="s">
        <v>4983</v>
      </c>
      <c r="BG105" s="92" t="s">
        <v>2098</v>
      </c>
      <c r="BM105" s="36" t="s">
        <v>131</v>
      </c>
      <c r="BN105" s="34" t="s">
        <v>132</v>
      </c>
      <c r="BO105" s="36">
        <v>0</v>
      </c>
      <c r="BQ105" s="94"/>
      <c r="BS105" s="36" t="s">
        <v>2127</v>
      </c>
      <c r="BU105" s="95"/>
      <c r="BV105" s="95"/>
      <c r="BW105" s="61"/>
      <c r="BX105" s="60"/>
      <c r="BY105" s="59" t="str">
        <f t="shared" ca="1" si="6"/>
        <v/>
      </c>
      <c r="CD105" s="68"/>
      <c r="CE105" s="68"/>
      <c r="CF105" s="67"/>
      <c r="CG105">
        <v>74</v>
      </c>
      <c r="CH105" s="2">
        <v>160</v>
      </c>
      <c r="CI105" s="4">
        <f t="shared" si="7"/>
        <v>28.906249999999993</v>
      </c>
      <c r="CJ105" s="5" t="str">
        <f t="shared" si="8"/>
        <v>SOBREPESO</v>
      </c>
      <c r="CK105" s="36">
        <v>0</v>
      </c>
      <c r="CL105" s="66"/>
      <c r="CM105" s="89">
        <v>41345</v>
      </c>
      <c r="CN105" s="97">
        <v>41345</v>
      </c>
      <c r="CP105"/>
      <c r="CQ105" s="65"/>
      <c r="CR105" s="65"/>
      <c r="CS105" s="98"/>
      <c r="CT105"/>
      <c r="CU105"/>
      <c r="CV105" s="97"/>
      <c r="CW105" s="2">
        <v>110</v>
      </c>
      <c r="CX105" s="82">
        <v>60</v>
      </c>
      <c r="DG105" s="64"/>
      <c r="DI105" s="89"/>
      <c r="DJ105" s="89"/>
      <c r="DN105" s="34"/>
      <c r="DO105" s="34"/>
      <c r="DP105" s="34"/>
      <c r="DQ105" s="34"/>
      <c r="DR105" s="34"/>
      <c r="DS105" s="34" t="s">
        <v>2127</v>
      </c>
      <c r="DT105" s="34"/>
      <c r="DU105" s="47">
        <v>44826</v>
      </c>
      <c r="DY105" s="1">
        <v>2</v>
      </c>
      <c r="DZ105" t="s">
        <v>7940</v>
      </c>
      <c r="EA105" s="4">
        <v>0.96</v>
      </c>
      <c r="EB105" s="4">
        <v>108</v>
      </c>
      <c r="EC105" s="4">
        <v>162</v>
      </c>
      <c r="EE105" s="4">
        <v>48</v>
      </c>
      <c r="EF105" s="4">
        <v>138</v>
      </c>
      <c r="EG105" s="4">
        <v>1.8</v>
      </c>
      <c r="EJ105"/>
      <c r="EL105" s="34"/>
      <c r="EN105" s="34"/>
    </row>
    <row r="106" spans="1:144" hidden="1" x14ac:dyDescent="0.25">
      <c r="A106" s="85">
        <v>2022</v>
      </c>
      <c r="B106" s="87">
        <v>44830</v>
      </c>
      <c r="C106" t="s">
        <v>121</v>
      </c>
      <c r="D106" t="s">
        <v>122</v>
      </c>
      <c r="E106" s="36" t="s">
        <v>7938</v>
      </c>
      <c r="F106" s="34">
        <f t="shared" si="9"/>
        <v>105</v>
      </c>
      <c r="G106" s="34" t="s">
        <v>4985</v>
      </c>
      <c r="H106">
        <v>18</v>
      </c>
      <c r="I106" s="34" t="s">
        <v>6141</v>
      </c>
      <c r="J106" s="34" t="s">
        <v>4988</v>
      </c>
      <c r="K106" s="34" t="str">
        <f>VLOOKUP(J106,[2]CodMpios!$B$347:$E$362,4,FALSE)</f>
        <v>18001 - Florencia</v>
      </c>
      <c r="L106" s="34" t="str">
        <f>VLOOKUP($J106,[2]Coord_Mpios_X_Y!$B$2:$K$1123,9,FALSE)</f>
        <v>1,749138703818</v>
      </c>
      <c r="M106" s="34" t="str">
        <f>VLOOKUP($J106,[2]Coord_Mpios_X_Y!$B$2:$K$1123,10,FALSE)</f>
        <v>-75,558239064333</v>
      </c>
      <c r="N106" s="34" t="s">
        <v>6142</v>
      </c>
      <c r="O106" s="34" t="s">
        <v>126</v>
      </c>
      <c r="Q106" s="34" t="s">
        <v>127</v>
      </c>
      <c r="R106" s="34">
        <v>17621850</v>
      </c>
      <c r="S106" s="34" t="str">
        <f t="shared" si="5"/>
        <v>CC17621850</v>
      </c>
      <c r="T106" s="34" t="s">
        <v>509</v>
      </c>
      <c r="V106" s="34" t="s">
        <v>2131</v>
      </c>
      <c r="W106" s="34" t="s">
        <v>5749</v>
      </c>
      <c r="X106" s="87">
        <v>16910</v>
      </c>
      <c r="Y106">
        <v>76</v>
      </c>
      <c r="Z106" s="36">
        <f>VLOOKUP($Y106,[2]Edades!$A$3:$H$153,4,FALSE)</f>
        <v>6</v>
      </c>
      <c r="AA106" s="34" t="str">
        <f>VLOOKUP($Y106,[2]Edades!$A$3:$H$153,6,FALSE)</f>
        <v>6 - Persona mayor</v>
      </c>
      <c r="AB106" s="34">
        <f>VLOOKUP($Y106,[2]Edades!$A$3:$H$153,7,FALSE)</f>
        <v>16</v>
      </c>
      <c r="AC106" s="34" t="str">
        <f>VLOOKUP($Y106,[2]Edades!$A$3:$H$153,8,FALSE)</f>
        <v>75-79</v>
      </c>
      <c r="AD106" s="34" t="s">
        <v>146</v>
      </c>
      <c r="AE106">
        <v>1</v>
      </c>
      <c r="AF106" s="34" t="s">
        <v>2137</v>
      </c>
      <c r="AG106" s="34" t="s">
        <v>2127</v>
      </c>
      <c r="AH106" s="34" t="s">
        <v>2127</v>
      </c>
      <c r="AK106" s="34" t="s">
        <v>6142</v>
      </c>
      <c r="AM106" s="34" t="s">
        <v>2127</v>
      </c>
      <c r="AN106" s="36" t="s">
        <v>2127</v>
      </c>
      <c r="AO106" s="36" t="s">
        <v>2127</v>
      </c>
      <c r="AP106" s="34" t="s">
        <v>2127</v>
      </c>
      <c r="AQ106" s="36" t="s">
        <v>2127</v>
      </c>
      <c r="AR106" s="34" t="s">
        <v>2098</v>
      </c>
      <c r="AS106" s="91" t="s">
        <v>6251</v>
      </c>
      <c r="AT106" s="34">
        <v>3107549417</v>
      </c>
      <c r="AU106" s="34" t="s">
        <v>2127</v>
      </c>
      <c r="AX106" s="90"/>
      <c r="BA106" s="91"/>
      <c r="BB106" s="91"/>
      <c r="BC106" s="91"/>
      <c r="BF106" s="34" t="s">
        <v>4983</v>
      </c>
      <c r="BG106" s="92" t="s">
        <v>2098</v>
      </c>
      <c r="BM106" s="36" t="s">
        <v>131</v>
      </c>
      <c r="BN106" s="34" t="s">
        <v>132</v>
      </c>
      <c r="BO106" s="36">
        <v>0</v>
      </c>
      <c r="BQ106" s="94"/>
      <c r="BS106" t="s">
        <v>132</v>
      </c>
      <c r="BU106" s="95"/>
      <c r="BV106" s="95"/>
      <c r="BW106" s="61"/>
      <c r="BX106" s="60"/>
      <c r="BY106" s="59" t="str">
        <f t="shared" ca="1" si="6"/>
        <v/>
      </c>
      <c r="CD106" s="68"/>
      <c r="CE106" s="68"/>
      <c r="CF106" s="67"/>
      <c r="CG106">
        <v>84</v>
      </c>
      <c r="CH106" s="2">
        <v>155</v>
      </c>
      <c r="CI106" s="4">
        <f t="shared" si="7"/>
        <v>34.963579604578563</v>
      </c>
      <c r="CJ106" s="5" t="str">
        <f t="shared" si="8"/>
        <v>OBESIDAD</v>
      </c>
      <c r="CK106" s="36">
        <v>0</v>
      </c>
      <c r="CL106" s="66"/>
      <c r="CM106" s="89">
        <v>41313</v>
      </c>
      <c r="CN106" s="97">
        <v>41313</v>
      </c>
      <c r="CP106"/>
      <c r="CQ106" s="65"/>
      <c r="CR106" s="65"/>
      <c r="CS106" s="98"/>
      <c r="CT106"/>
      <c r="CU106"/>
      <c r="CV106" s="65"/>
      <c r="CW106" s="2">
        <v>140</v>
      </c>
      <c r="CX106" s="82">
        <v>80</v>
      </c>
      <c r="DC106"/>
      <c r="DG106" s="64"/>
      <c r="DI106" s="89">
        <v>42643</v>
      </c>
      <c r="DJ106" s="89"/>
      <c r="DN106" s="34"/>
      <c r="DO106" s="34"/>
      <c r="DP106" s="34"/>
      <c r="DQ106" s="34"/>
      <c r="DR106" s="34"/>
      <c r="DS106" s="34" t="s">
        <v>2127</v>
      </c>
      <c r="DT106" s="34"/>
      <c r="DU106" s="47">
        <v>44467</v>
      </c>
      <c r="DY106" s="1">
        <v>2</v>
      </c>
      <c r="DZ106" t="s">
        <v>7941</v>
      </c>
      <c r="EB106" s="4"/>
      <c r="EJ106"/>
      <c r="EL106" s="34"/>
      <c r="EN106" s="34"/>
    </row>
    <row r="107" spans="1:144" x14ac:dyDescent="0.25">
      <c r="A107" s="85">
        <v>2022</v>
      </c>
      <c r="B107" s="87">
        <v>44830</v>
      </c>
      <c r="C107" t="s">
        <v>121</v>
      </c>
      <c r="D107" t="s">
        <v>122</v>
      </c>
      <c r="E107" s="34" t="s">
        <v>7938</v>
      </c>
      <c r="F107" s="34">
        <f t="shared" si="9"/>
        <v>106</v>
      </c>
      <c r="G107" s="34" t="s">
        <v>4985</v>
      </c>
      <c r="H107">
        <v>18</v>
      </c>
      <c r="I107" s="34" t="s">
        <v>6141</v>
      </c>
      <c r="J107" s="34" t="s">
        <v>5032</v>
      </c>
      <c r="K107" s="34" t="str">
        <f>VLOOKUP(J107,[2]CodMpios!$B$347:$E$362,4,FALSE)</f>
        <v>18150 - Cartagena Del Chaira</v>
      </c>
      <c r="L107" s="34" t="str">
        <f>VLOOKUP($J107,[2]Coord_Mpios_X_Y!$B$2:$K$1123,9,FALSE)</f>
        <v>0,647693081213</v>
      </c>
      <c r="M107" s="34" t="str">
        <f>VLOOKUP($J107,[2]Coord_Mpios_X_Y!$B$2:$K$1123,10,FALSE)</f>
        <v>-74,272354990827</v>
      </c>
      <c r="N107" s="34" t="s">
        <v>6142</v>
      </c>
      <c r="O107" s="34" t="s">
        <v>126</v>
      </c>
      <c r="Q107" s="34" t="s">
        <v>127</v>
      </c>
      <c r="R107" s="34">
        <v>17624824</v>
      </c>
      <c r="S107" s="34" t="str">
        <f t="shared" si="5"/>
        <v>CC17624824</v>
      </c>
      <c r="T107" s="34" t="s">
        <v>2532</v>
      </c>
      <c r="U107" s="34" t="s">
        <v>446</v>
      </c>
      <c r="V107" s="34" t="s">
        <v>401</v>
      </c>
      <c r="W107" s="34" t="s">
        <v>1179</v>
      </c>
      <c r="X107" s="87">
        <v>18610</v>
      </c>
      <c r="Y107">
        <v>72</v>
      </c>
      <c r="Z107" s="36">
        <f>VLOOKUP($Y107,[2]Edades!$A$3:$H$153,4,FALSE)</f>
        <v>6</v>
      </c>
      <c r="AA107" s="34" t="str">
        <f>VLOOKUP($Y107,[2]Edades!$A$3:$H$153,6,FALSE)</f>
        <v>6 - Persona mayor</v>
      </c>
      <c r="AB107" s="34">
        <f>VLOOKUP($Y107,[2]Edades!$A$3:$H$153,7,FALSE)</f>
        <v>15</v>
      </c>
      <c r="AC107" s="34" t="str">
        <f>VLOOKUP($Y107,[2]Edades!$A$3:$H$153,8,FALSE)</f>
        <v>70-74</v>
      </c>
      <c r="AD107" s="34" t="s">
        <v>146</v>
      </c>
      <c r="AE107">
        <v>1</v>
      </c>
      <c r="AF107" s="34" t="s">
        <v>2137</v>
      </c>
      <c r="AG107" s="34" t="s">
        <v>2127</v>
      </c>
      <c r="AH107" s="34" t="s">
        <v>2127</v>
      </c>
      <c r="AK107" s="34" t="s">
        <v>6142</v>
      </c>
      <c r="AM107" s="34" t="s">
        <v>2127</v>
      </c>
      <c r="AN107" s="36" t="s">
        <v>2127</v>
      </c>
      <c r="AO107" s="36" t="s">
        <v>2127</v>
      </c>
      <c r="AP107" s="34" t="s">
        <v>2127</v>
      </c>
      <c r="AQ107" s="36" t="s">
        <v>2127</v>
      </c>
      <c r="AR107" s="34" t="s">
        <v>2098</v>
      </c>
      <c r="AS107" s="91" t="s">
        <v>6252</v>
      </c>
      <c r="AT107" s="34">
        <v>3124828319</v>
      </c>
      <c r="AU107" s="34" t="s">
        <v>2127</v>
      </c>
      <c r="AX107" s="90"/>
      <c r="BA107" s="91"/>
      <c r="BB107" s="91"/>
      <c r="BC107" s="91"/>
      <c r="BF107" s="34" t="s">
        <v>4983</v>
      </c>
      <c r="BG107" s="92" t="s">
        <v>2098</v>
      </c>
      <c r="BM107" s="36" t="s">
        <v>131</v>
      </c>
      <c r="BN107" s="34" t="s">
        <v>132</v>
      </c>
      <c r="BO107" s="36">
        <v>0</v>
      </c>
      <c r="BQ107" s="94"/>
      <c r="BS107" s="36" t="s">
        <v>2127</v>
      </c>
      <c r="BU107" s="95"/>
      <c r="BV107" s="95"/>
      <c r="BW107" s="61"/>
      <c r="BX107" s="60"/>
      <c r="BY107" s="59" t="str">
        <f t="shared" ca="1" si="6"/>
        <v/>
      </c>
      <c r="CD107" s="68"/>
      <c r="CE107" s="68"/>
      <c r="CF107" s="67"/>
      <c r="CG107">
        <v>80</v>
      </c>
      <c r="CH107" s="2">
        <v>163</v>
      </c>
      <c r="CI107" s="4">
        <f t="shared" si="7"/>
        <v>30.110278896458279</v>
      </c>
      <c r="CJ107" s="5" t="str">
        <f t="shared" si="8"/>
        <v>OBESIDAD</v>
      </c>
      <c r="CK107" s="36">
        <v>0</v>
      </c>
      <c r="CL107" s="66"/>
      <c r="CM107" s="89">
        <v>41284</v>
      </c>
      <c r="CN107" s="97">
        <v>41284</v>
      </c>
      <c r="CP107"/>
      <c r="CQ107" s="65"/>
      <c r="CR107" s="65"/>
      <c r="CS107" s="98"/>
      <c r="CT107"/>
      <c r="CU107"/>
      <c r="CV107" s="97"/>
      <c r="CW107" s="2">
        <v>128</v>
      </c>
      <c r="CX107" s="82">
        <v>70</v>
      </c>
      <c r="DG107" s="64"/>
      <c r="DI107" s="89"/>
      <c r="DJ107" s="89"/>
      <c r="DN107" s="34"/>
      <c r="DO107" s="34"/>
      <c r="DP107" s="34"/>
      <c r="DQ107" s="34"/>
      <c r="DR107" s="34"/>
      <c r="DS107" s="34" t="s">
        <v>2127</v>
      </c>
      <c r="DT107" s="34"/>
      <c r="DU107" s="47">
        <v>44582</v>
      </c>
      <c r="DY107" s="1">
        <v>2</v>
      </c>
      <c r="DZ107" t="s">
        <v>7939</v>
      </c>
      <c r="EA107" s="4">
        <v>0.9</v>
      </c>
      <c r="EB107" s="4">
        <v>99</v>
      </c>
      <c r="EC107" s="4">
        <v>117</v>
      </c>
      <c r="ED107" s="4">
        <v>77</v>
      </c>
      <c r="EE107" s="4">
        <v>40.6</v>
      </c>
      <c r="EF107" s="4">
        <v>112</v>
      </c>
      <c r="EG107" s="4">
        <v>2.4</v>
      </c>
      <c r="EJ107"/>
      <c r="EL107" s="34"/>
      <c r="EN107" s="34"/>
    </row>
    <row r="108" spans="1:144" hidden="1" x14ac:dyDescent="0.25">
      <c r="A108" s="85">
        <v>2022</v>
      </c>
      <c r="B108" s="87">
        <v>44830</v>
      </c>
      <c r="C108" t="s">
        <v>121</v>
      </c>
      <c r="D108" t="s">
        <v>122</v>
      </c>
      <c r="E108" s="36" t="s">
        <v>7938</v>
      </c>
      <c r="F108" s="34">
        <f t="shared" si="9"/>
        <v>107</v>
      </c>
      <c r="G108" s="34" t="s">
        <v>4985</v>
      </c>
      <c r="H108">
        <v>18</v>
      </c>
      <c r="I108" s="34" t="s">
        <v>6141</v>
      </c>
      <c r="J108" s="34" t="s">
        <v>4988</v>
      </c>
      <c r="K108" s="34" t="str">
        <f>VLOOKUP(J108,[2]CodMpios!$B$347:$E$362,4,FALSE)</f>
        <v>18001 - Florencia</v>
      </c>
      <c r="L108" s="34" t="str">
        <f>VLOOKUP($J108,[2]Coord_Mpios_X_Y!$B$2:$K$1123,9,FALSE)</f>
        <v>1,749138703818</v>
      </c>
      <c r="M108" s="34" t="str">
        <f>VLOOKUP($J108,[2]Coord_Mpios_X_Y!$B$2:$K$1123,10,FALSE)</f>
        <v>-75,558239064333</v>
      </c>
      <c r="N108" s="34" t="s">
        <v>125</v>
      </c>
      <c r="O108" s="34" t="s">
        <v>126</v>
      </c>
      <c r="Q108" s="34" t="s">
        <v>127</v>
      </c>
      <c r="R108" s="34">
        <v>40767829</v>
      </c>
      <c r="S108" s="34" t="str">
        <f t="shared" si="5"/>
        <v>CC40767829</v>
      </c>
      <c r="T108" s="34" t="s">
        <v>593</v>
      </c>
      <c r="V108" s="34" t="s">
        <v>142</v>
      </c>
      <c r="W108" s="34" t="s">
        <v>2486</v>
      </c>
      <c r="X108" s="87">
        <v>24274</v>
      </c>
      <c r="Y108">
        <v>56</v>
      </c>
      <c r="Z108" s="36">
        <f>VLOOKUP($Y108,[2]Edades!$A$3:$H$153,4,FALSE)</f>
        <v>5</v>
      </c>
      <c r="AA108" s="34" t="str">
        <f>VLOOKUP($Y108,[2]Edades!$A$3:$H$153,6,FALSE)</f>
        <v>5 - Adultez</v>
      </c>
      <c r="AB108" s="34">
        <f>VLOOKUP($Y108,[2]Edades!$A$3:$H$153,7,FALSE)</f>
        <v>12</v>
      </c>
      <c r="AC108" s="34" t="str">
        <f>VLOOKUP($Y108,[2]Edades!$A$3:$H$153,8,FALSE)</f>
        <v>55-59</v>
      </c>
      <c r="AD108" s="34" t="s">
        <v>129</v>
      </c>
      <c r="AE108" s="1">
        <v>2</v>
      </c>
      <c r="AF108" s="34" t="s">
        <v>130</v>
      </c>
      <c r="AG108" s="34" t="s">
        <v>2127</v>
      </c>
      <c r="AH108" s="34" t="s">
        <v>2127</v>
      </c>
      <c r="AK108" s="34" t="s">
        <v>125</v>
      </c>
      <c r="AM108" s="34" t="s">
        <v>2127</v>
      </c>
      <c r="AN108" s="36" t="s">
        <v>2127</v>
      </c>
      <c r="AO108" s="36" t="s">
        <v>2127</v>
      </c>
      <c r="AP108" s="34" t="s">
        <v>2127</v>
      </c>
      <c r="AQ108" s="36" t="s">
        <v>2127</v>
      </c>
      <c r="AR108" s="34" t="s">
        <v>2098</v>
      </c>
      <c r="AS108" s="91" t="s">
        <v>6253</v>
      </c>
      <c r="AT108" s="34">
        <v>3103489732</v>
      </c>
      <c r="AU108" s="34" t="s">
        <v>2127</v>
      </c>
      <c r="AX108" s="90"/>
      <c r="BA108" s="91"/>
      <c r="BB108" s="91"/>
      <c r="BC108" s="91"/>
      <c r="BF108" s="34" t="s">
        <v>4983</v>
      </c>
      <c r="BG108" s="92" t="s">
        <v>2098</v>
      </c>
      <c r="BM108" s="36" t="s">
        <v>131</v>
      </c>
      <c r="BN108" s="34" t="s">
        <v>132</v>
      </c>
      <c r="BO108" s="36">
        <v>0</v>
      </c>
      <c r="BQ108" s="94"/>
      <c r="BS108" t="s">
        <v>131</v>
      </c>
      <c r="BU108" s="95"/>
      <c r="BV108" s="95"/>
      <c r="BW108" s="61"/>
      <c r="BX108" s="60"/>
      <c r="BY108" s="59" t="str">
        <f t="shared" ca="1" si="6"/>
        <v/>
      </c>
      <c r="CD108" s="68"/>
      <c r="CE108" s="68"/>
      <c r="CF108" s="67"/>
      <c r="CG108">
        <v>140</v>
      </c>
      <c r="CH108" s="2">
        <v>170</v>
      </c>
      <c r="CI108" s="4">
        <f t="shared" si="7"/>
        <v>48.44290657439447</v>
      </c>
      <c r="CJ108" s="5" t="str">
        <f t="shared" si="8"/>
        <v>OBESIDAD</v>
      </c>
      <c r="CK108" s="36">
        <v>0</v>
      </c>
      <c r="CL108" s="66"/>
      <c r="CM108" s="89">
        <v>41353</v>
      </c>
      <c r="CN108" s="97">
        <v>41353</v>
      </c>
      <c r="CP108"/>
      <c r="CQ108" s="65"/>
      <c r="CR108" s="65"/>
      <c r="CS108" s="98"/>
      <c r="CT108"/>
      <c r="CU108"/>
      <c r="CV108" s="65"/>
      <c r="CW108" s="2">
        <v>180</v>
      </c>
      <c r="CX108" s="82">
        <v>110</v>
      </c>
      <c r="DC108"/>
      <c r="DG108" s="64"/>
      <c r="DI108" s="89"/>
      <c r="DJ108" s="89"/>
      <c r="DN108" s="34"/>
      <c r="DO108" s="34"/>
      <c r="DP108" s="34"/>
      <c r="DQ108" s="34"/>
      <c r="DR108" s="34"/>
      <c r="DS108" s="34" t="s">
        <v>2127</v>
      </c>
      <c r="DT108" s="34"/>
      <c r="DU108" s="47">
        <v>43987</v>
      </c>
      <c r="DY108" s="1">
        <v>1</v>
      </c>
      <c r="DZ108" t="s">
        <v>7941</v>
      </c>
      <c r="EB108" s="4"/>
      <c r="EH108" s="4">
        <v>11.2</v>
      </c>
      <c r="EJ108"/>
      <c r="EL108" s="34"/>
      <c r="EN108" s="34"/>
    </row>
    <row r="109" spans="1:144" x14ac:dyDescent="0.25">
      <c r="A109" s="85">
        <v>2022</v>
      </c>
      <c r="B109" s="87">
        <v>44830</v>
      </c>
      <c r="C109" t="s">
        <v>121</v>
      </c>
      <c r="D109" t="s">
        <v>122</v>
      </c>
      <c r="E109" s="34" t="s">
        <v>7938</v>
      </c>
      <c r="F109" s="34">
        <f t="shared" si="9"/>
        <v>108</v>
      </c>
      <c r="G109" s="34" t="s">
        <v>4985</v>
      </c>
      <c r="H109">
        <v>18</v>
      </c>
      <c r="I109" s="34" t="s">
        <v>6141</v>
      </c>
      <c r="J109" s="34" t="s">
        <v>4996</v>
      </c>
      <c r="K109" s="34" t="str">
        <f>VLOOKUP(J109,[2]CodMpios!$B$347:$E$362,4,FALSE)</f>
        <v>18247 - El Doncello</v>
      </c>
      <c r="L109" s="34" t="str">
        <f>VLOOKUP($J109,[2]Coord_Mpios_X_Y!$B$2:$K$1123,9,FALSE)</f>
        <v>1,791385903474</v>
      </c>
      <c r="M109" s="34" t="str">
        <f>VLOOKUP($J109,[2]Coord_Mpios_X_Y!$B$2:$K$1123,10,FALSE)</f>
        <v>-75,193944154894</v>
      </c>
      <c r="N109" s="34" t="s">
        <v>125</v>
      </c>
      <c r="O109" s="34" t="s">
        <v>126</v>
      </c>
      <c r="Q109" s="34" t="s">
        <v>127</v>
      </c>
      <c r="R109" s="34">
        <v>26631630</v>
      </c>
      <c r="S109" s="34" t="str">
        <f t="shared" si="5"/>
        <v>CC26631630</v>
      </c>
      <c r="T109" s="34" t="s">
        <v>1095</v>
      </c>
      <c r="U109" s="34" t="s">
        <v>852</v>
      </c>
      <c r="V109" s="34" t="s">
        <v>1063</v>
      </c>
      <c r="W109" s="34" t="s">
        <v>142</v>
      </c>
      <c r="X109" s="87">
        <v>23182</v>
      </c>
      <c r="Y109">
        <v>59</v>
      </c>
      <c r="Z109" s="36">
        <f>VLOOKUP($Y109,[2]Edades!$A$3:$H$153,4,FALSE)</f>
        <v>5</v>
      </c>
      <c r="AA109" s="34" t="str">
        <f>VLOOKUP($Y109,[2]Edades!$A$3:$H$153,6,FALSE)</f>
        <v>5 - Adultez</v>
      </c>
      <c r="AB109" s="34">
        <f>VLOOKUP($Y109,[2]Edades!$A$3:$H$153,7,FALSE)</f>
        <v>12</v>
      </c>
      <c r="AC109" s="34" t="str">
        <f>VLOOKUP($Y109,[2]Edades!$A$3:$H$153,8,FALSE)</f>
        <v>55-59</v>
      </c>
      <c r="AD109" s="34" t="s">
        <v>129</v>
      </c>
      <c r="AE109" s="1">
        <v>2</v>
      </c>
      <c r="AF109" s="34" t="s">
        <v>130</v>
      </c>
      <c r="AG109" s="34" t="s">
        <v>2127</v>
      </c>
      <c r="AH109" s="34" t="s">
        <v>2127</v>
      </c>
      <c r="AK109" s="34" t="s">
        <v>125</v>
      </c>
      <c r="AM109" s="34" t="s">
        <v>2127</v>
      </c>
      <c r="AN109" s="36" t="s">
        <v>2127</v>
      </c>
      <c r="AO109" s="36" t="s">
        <v>2127</v>
      </c>
      <c r="AP109" s="34" t="s">
        <v>2127</v>
      </c>
      <c r="AQ109" s="36" t="s">
        <v>2127</v>
      </c>
      <c r="AR109" s="34" t="s">
        <v>5262</v>
      </c>
      <c r="AS109" s="91" t="s">
        <v>6254</v>
      </c>
      <c r="AT109" s="34">
        <v>3134239227</v>
      </c>
      <c r="AU109" s="34" t="s">
        <v>2127</v>
      </c>
      <c r="AX109" s="90"/>
      <c r="BA109" s="91"/>
      <c r="BB109" s="91"/>
      <c r="BC109" s="91"/>
      <c r="BF109" s="34" t="s">
        <v>4983</v>
      </c>
      <c r="BG109" s="92" t="s">
        <v>2098</v>
      </c>
      <c r="BM109" s="36" t="s">
        <v>131</v>
      </c>
      <c r="BN109" s="34" t="s">
        <v>132</v>
      </c>
      <c r="BO109" s="36">
        <v>0</v>
      </c>
      <c r="BQ109" s="94"/>
      <c r="BS109" s="36" t="s">
        <v>2127</v>
      </c>
      <c r="BU109" s="95"/>
      <c r="BV109" s="95"/>
      <c r="BW109" s="61"/>
      <c r="BX109" s="60"/>
      <c r="BY109" s="59" t="str">
        <f t="shared" ca="1" si="6"/>
        <v/>
      </c>
      <c r="CD109" s="68"/>
      <c r="CE109" s="68"/>
      <c r="CF109" s="67"/>
      <c r="CG109">
        <v>63</v>
      </c>
      <c r="CH109" s="2">
        <v>160</v>
      </c>
      <c r="CI109" s="4">
        <f t="shared" si="7"/>
        <v>24.609374999999996</v>
      </c>
      <c r="CJ109" s="5" t="str">
        <f t="shared" si="8"/>
        <v>NORMAL</v>
      </c>
      <c r="CK109" s="36">
        <v>0</v>
      </c>
      <c r="CL109" s="66"/>
      <c r="CM109" s="89">
        <v>43742</v>
      </c>
      <c r="CN109" s="97">
        <v>43756</v>
      </c>
      <c r="CP109"/>
      <c r="CQ109" s="65"/>
      <c r="CR109" s="65"/>
      <c r="CS109" s="98"/>
      <c r="CT109"/>
      <c r="CU109"/>
      <c r="CV109" s="97"/>
      <c r="CW109" s="2"/>
      <c r="CX109" s="82"/>
      <c r="DG109" s="64"/>
      <c r="DI109" s="89">
        <v>43756</v>
      </c>
      <c r="DJ109" s="89"/>
      <c r="DN109" s="34"/>
      <c r="DO109" s="34"/>
      <c r="DP109" s="34"/>
      <c r="DQ109" s="34"/>
      <c r="DR109" s="34"/>
      <c r="DS109" s="34" t="s">
        <v>2127</v>
      </c>
      <c r="DT109" s="34"/>
      <c r="DU109" s="47">
        <v>43756</v>
      </c>
      <c r="DY109" s="1">
        <v>2</v>
      </c>
      <c r="DZ109" t="s">
        <v>7941</v>
      </c>
      <c r="EB109" s="4"/>
      <c r="EJ109"/>
      <c r="EL109" s="34"/>
      <c r="EN109" s="34"/>
    </row>
    <row r="110" spans="1:144" hidden="1" x14ac:dyDescent="0.25">
      <c r="A110" s="85">
        <v>2022</v>
      </c>
      <c r="B110" s="87">
        <v>44830</v>
      </c>
      <c r="C110" t="s">
        <v>121</v>
      </c>
      <c r="D110" t="s">
        <v>122</v>
      </c>
      <c r="E110" s="36" t="s">
        <v>7938</v>
      </c>
      <c r="F110" s="34">
        <f t="shared" si="9"/>
        <v>109</v>
      </c>
      <c r="G110" s="34" t="s">
        <v>4985</v>
      </c>
      <c r="H110">
        <v>18</v>
      </c>
      <c r="I110" s="34" t="s">
        <v>6141</v>
      </c>
      <c r="J110" s="34" t="s">
        <v>4988</v>
      </c>
      <c r="K110" s="34" t="str">
        <f>VLOOKUP(J110,[2]CodMpios!$B$347:$E$362,4,FALSE)</f>
        <v>18001 - Florencia</v>
      </c>
      <c r="L110" s="34" t="str">
        <f>VLOOKUP($J110,[2]Coord_Mpios_X_Y!$B$2:$K$1123,9,FALSE)</f>
        <v>1,749138703818</v>
      </c>
      <c r="M110" s="34" t="str">
        <f>VLOOKUP($J110,[2]Coord_Mpios_X_Y!$B$2:$K$1123,10,FALSE)</f>
        <v>-75,558239064333</v>
      </c>
      <c r="N110" s="34" t="s">
        <v>6142</v>
      </c>
      <c r="O110" s="34" t="s">
        <v>126</v>
      </c>
      <c r="Q110" s="34" t="s">
        <v>127</v>
      </c>
      <c r="R110" s="34">
        <v>19056991</v>
      </c>
      <c r="S110" s="34" t="str">
        <f t="shared" si="5"/>
        <v>CC19056991</v>
      </c>
      <c r="T110" s="34" t="s">
        <v>200</v>
      </c>
      <c r="V110" s="34" t="s">
        <v>408</v>
      </c>
      <c r="W110" s="34" t="s">
        <v>522</v>
      </c>
      <c r="X110" s="87">
        <v>17826</v>
      </c>
      <c r="Y110">
        <v>74</v>
      </c>
      <c r="Z110" s="36">
        <f>VLOOKUP($Y110,[2]Edades!$A$3:$H$153,4,FALSE)</f>
        <v>6</v>
      </c>
      <c r="AA110" s="34" t="str">
        <f>VLOOKUP($Y110,[2]Edades!$A$3:$H$153,6,FALSE)</f>
        <v>6 - Persona mayor</v>
      </c>
      <c r="AB110" s="34">
        <f>VLOOKUP($Y110,[2]Edades!$A$3:$H$153,7,FALSE)</f>
        <v>15</v>
      </c>
      <c r="AC110" s="34" t="str">
        <f>VLOOKUP($Y110,[2]Edades!$A$3:$H$153,8,FALSE)</f>
        <v>70-74</v>
      </c>
      <c r="AD110" s="34" t="s">
        <v>146</v>
      </c>
      <c r="AE110">
        <v>1</v>
      </c>
      <c r="AF110" s="34" t="s">
        <v>2137</v>
      </c>
      <c r="AG110" s="34" t="s">
        <v>2127</v>
      </c>
      <c r="AH110" s="34" t="s">
        <v>2127</v>
      </c>
      <c r="AK110" s="34" t="s">
        <v>6142</v>
      </c>
      <c r="AM110" s="34" t="s">
        <v>2127</v>
      </c>
      <c r="AN110" s="36" t="s">
        <v>2127</v>
      </c>
      <c r="AO110" s="36" t="s">
        <v>2127</v>
      </c>
      <c r="AP110" s="34" t="s">
        <v>2127</v>
      </c>
      <c r="AQ110" s="36" t="s">
        <v>2127</v>
      </c>
      <c r="AR110" s="34" t="s">
        <v>2098</v>
      </c>
      <c r="AS110" s="91" t="s">
        <v>6255</v>
      </c>
      <c r="AT110" s="34">
        <v>3202367234</v>
      </c>
      <c r="AU110" s="34" t="s">
        <v>2127</v>
      </c>
      <c r="AX110" s="90"/>
      <c r="BA110" s="91"/>
      <c r="BB110" s="91"/>
      <c r="BC110" s="91"/>
      <c r="BF110" s="34" t="s">
        <v>4983</v>
      </c>
      <c r="BG110" s="92" t="s">
        <v>2098</v>
      </c>
      <c r="BM110" s="36" t="s">
        <v>131</v>
      </c>
      <c r="BN110" s="34" t="s">
        <v>132</v>
      </c>
      <c r="BO110" s="36">
        <v>0</v>
      </c>
      <c r="BQ110" s="94"/>
      <c r="BS110" t="s">
        <v>131</v>
      </c>
      <c r="BU110" s="95"/>
      <c r="BV110" s="95"/>
      <c r="BW110" s="61"/>
      <c r="BX110" s="60"/>
      <c r="BY110" s="59" t="str">
        <f t="shared" ca="1" si="6"/>
        <v/>
      </c>
      <c r="CD110" s="68"/>
      <c r="CE110" s="68"/>
      <c r="CF110" s="67"/>
      <c r="CG110">
        <v>80</v>
      </c>
      <c r="CH110" s="2">
        <v>169</v>
      </c>
      <c r="CI110" s="4">
        <f t="shared" si="7"/>
        <v>28.010223731662059</v>
      </c>
      <c r="CJ110" s="5" t="str">
        <f t="shared" si="8"/>
        <v>SOBREPESO</v>
      </c>
      <c r="CK110" s="36">
        <v>0</v>
      </c>
      <c r="CL110" s="66"/>
      <c r="CM110" s="89">
        <v>41414</v>
      </c>
      <c r="CN110" s="97">
        <v>41414</v>
      </c>
      <c r="CP110"/>
      <c r="CQ110" s="65"/>
      <c r="CR110" s="65"/>
      <c r="CS110" s="98"/>
      <c r="CT110"/>
      <c r="CU110"/>
      <c r="CV110" s="65"/>
      <c r="CW110" s="2"/>
      <c r="CX110" s="82"/>
      <c r="DC110"/>
      <c r="DG110" s="64"/>
      <c r="DI110" s="89"/>
      <c r="DJ110" s="89"/>
      <c r="DL110" s="89">
        <v>44484</v>
      </c>
      <c r="DN110" s="34"/>
      <c r="DO110" s="34"/>
      <c r="DP110" s="34"/>
      <c r="DQ110" s="34"/>
      <c r="DR110" s="34"/>
      <c r="DS110" s="34" t="s">
        <v>2127</v>
      </c>
      <c r="DT110" s="34"/>
      <c r="DU110" s="47">
        <v>44448</v>
      </c>
      <c r="DY110" s="1">
        <v>2</v>
      </c>
      <c r="DZ110" t="s">
        <v>7940</v>
      </c>
      <c r="EA110" s="4">
        <v>1.1599999999999999</v>
      </c>
      <c r="EB110" s="4"/>
      <c r="ED110" s="4">
        <v>151</v>
      </c>
      <c r="EJ110"/>
      <c r="EL110" s="34"/>
      <c r="EN110" s="34"/>
    </row>
    <row r="111" spans="1:144" hidden="1" x14ac:dyDescent="0.25">
      <c r="A111" s="85">
        <v>2022</v>
      </c>
      <c r="B111" s="87">
        <v>44830</v>
      </c>
      <c r="C111" t="s">
        <v>121</v>
      </c>
      <c r="D111" t="s">
        <v>122</v>
      </c>
      <c r="E111" s="36" t="s">
        <v>7938</v>
      </c>
      <c r="F111" s="34">
        <f t="shared" si="9"/>
        <v>110</v>
      </c>
      <c r="G111" s="34" t="s">
        <v>4985</v>
      </c>
      <c r="H111">
        <v>18</v>
      </c>
      <c r="I111" s="34" t="s">
        <v>6141</v>
      </c>
      <c r="J111" s="34" t="s">
        <v>5008</v>
      </c>
      <c r="K111" s="34" t="str">
        <f>VLOOKUP(J111,[2]CodMpios!$B$347:$E$362,4,FALSE)</f>
        <v>18094 - Belén De Los Andaquíes</v>
      </c>
      <c r="L111" s="34" t="str">
        <f>VLOOKUP($J111,[2]Coord_Mpios_X_Y!$B$2:$K$1123,9,FALSE)</f>
        <v>1,500923003060</v>
      </c>
      <c r="M111" s="34" t="str">
        <f>VLOOKUP($J111,[2]Coord_Mpios_X_Y!$B$2:$K$1123,10,FALSE)</f>
        <v>-75,875645424257</v>
      </c>
      <c r="N111" s="34" t="s">
        <v>125</v>
      </c>
      <c r="O111" s="34" t="s">
        <v>126</v>
      </c>
      <c r="Q111" s="34" t="s">
        <v>127</v>
      </c>
      <c r="R111" s="34">
        <v>17627622</v>
      </c>
      <c r="S111" s="34" t="str">
        <f t="shared" si="5"/>
        <v>CC17627622</v>
      </c>
      <c r="T111" s="34" t="s">
        <v>211</v>
      </c>
      <c r="V111" s="34" t="s">
        <v>328</v>
      </c>
      <c r="W111" s="34" t="s">
        <v>940</v>
      </c>
      <c r="X111" s="87">
        <v>19779</v>
      </c>
      <c r="Y111">
        <v>69</v>
      </c>
      <c r="Z111" s="36">
        <f>VLOOKUP($Y111,[2]Edades!$A$3:$H$153,4,FALSE)</f>
        <v>6</v>
      </c>
      <c r="AA111" s="34" t="str">
        <f>VLOOKUP($Y111,[2]Edades!$A$3:$H$153,6,FALSE)</f>
        <v>6 - Persona mayor</v>
      </c>
      <c r="AB111" s="34">
        <f>VLOOKUP($Y111,[2]Edades!$A$3:$H$153,7,FALSE)</f>
        <v>14</v>
      </c>
      <c r="AC111" s="34" t="str">
        <f>VLOOKUP($Y111,[2]Edades!$A$3:$H$153,8,FALSE)</f>
        <v>65-69</v>
      </c>
      <c r="AD111" s="34" t="s">
        <v>146</v>
      </c>
      <c r="AE111">
        <v>1</v>
      </c>
      <c r="AF111" s="34" t="s">
        <v>2137</v>
      </c>
      <c r="AG111" s="34" t="s">
        <v>2127</v>
      </c>
      <c r="AH111" s="34" t="s">
        <v>2127</v>
      </c>
      <c r="AK111" s="34" t="s">
        <v>125</v>
      </c>
      <c r="AM111" s="34" t="s">
        <v>2127</v>
      </c>
      <c r="AN111" s="36" t="s">
        <v>2127</v>
      </c>
      <c r="AO111" s="36" t="s">
        <v>2127</v>
      </c>
      <c r="AP111" s="34" t="s">
        <v>2127</v>
      </c>
      <c r="AQ111" s="36" t="s">
        <v>2127</v>
      </c>
      <c r="AR111" s="34" t="s">
        <v>5238</v>
      </c>
      <c r="AS111" s="91" t="s">
        <v>6256</v>
      </c>
      <c r="AT111" s="34">
        <v>3124792248</v>
      </c>
      <c r="AU111" s="34" t="s">
        <v>2127</v>
      </c>
      <c r="AX111" s="90"/>
      <c r="BA111" s="91"/>
      <c r="BB111" s="91"/>
      <c r="BC111" s="91"/>
      <c r="BF111" s="34" t="s">
        <v>4983</v>
      </c>
      <c r="BG111" s="92" t="s">
        <v>2098</v>
      </c>
      <c r="BM111" s="36" t="s">
        <v>131</v>
      </c>
      <c r="BN111" s="34" t="s">
        <v>132</v>
      </c>
      <c r="BO111" s="36">
        <v>0</v>
      </c>
      <c r="BQ111" s="94"/>
      <c r="BS111" t="s">
        <v>131</v>
      </c>
      <c r="BU111" s="95"/>
      <c r="BV111" s="95"/>
      <c r="BW111" s="61"/>
      <c r="BX111" s="60"/>
      <c r="BY111" s="59" t="str">
        <f t="shared" ca="1" si="6"/>
        <v/>
      </c>
      <c r="CD111" s="68"/>
      <c r="CE111" s="68"/>
      <c r="CF111" s="67"/>
      <c r="CG111">
        <v>72</v>
      </c>
      <c r="CH111" s="2">
        <v>170</v>
      </c>
      <c r="CI111" s="4">
        <f t="shared" si="7"/>
        <v>24.913494809688583</v>
      </c>
      <c r="CJ111" s="5" t="str">
        <f t="shared" si="8"/>
        <v>NORMAL</v>
      </c>
      <c r="CK111" s="36">
        <v>0</v>
      </c>
      <c r="CL111" s="66"/>
      <c r="CM111" s="89">
        <v>41285</v>
      </c>
      <c r="CN111" s="97">
        <v>41285</v>
      </c>
      <c r="CP111"/>
      <c r="CQ111" s="65"/>
      <c r="CR111" s="65"/>
      <c r="CS111" s="98"/>
      <c r="CT111"/>
      <c r="CU111"/>
      <c r="CV111" s="65"/>
      <c r="CW111" s="2">
        <v>155</v>
      </c>
      <c r="CX111" s="82">
        <v>80</v>
      </c>
      <c r="DC111"/>
      <c r="DG111" s="64"/>
      <c r="DI111" s="89"/>
      <c r="DJ111" s="89"/>
      <c r="DN111" s="34"/>
      <c r="DO111" s="34"/>
      <c r="DP111" s="34"/>
      <c r="DQ111" s="34"/>
      <c r="DR111" s="34"/>
      <c r="DS111" s="34" t="s">
        <v>2127</v>
      </c>
      <c r="DT111" s="34"/>
      <c r="DU111" s="47">
        <v>44579</v>
      </c>
      <c r="DY111" s="1">
        <v>2</v>
      </c>
      <c r="DZ111" t="s">
        <v>7939</v>
      </c>
      <c r="EA111" s="4">
        <v>1.1100000000000001</v>
      </c>
      <c r="EB111" s="4">
        <v>110</v>
      </c>
      <c r="EC111" s="4">
        <v>224</v>
      </c>
      <c r="ED111" s="4">
        <v>161.19999999999999</v>
      </c>
      <c r="EE111" s="4">
        <v>48.3</v>
      </c>
      <c r="EF111" s="4">
        <v>74</v>
      </c>
      <c r="EG111" s="4">
        <v>26.9</v>
      </c>
      <c r="EH111" s="4">
        <v>4.5999999999999996</v>
      </c>
      <c r="EJ111"/>
      <c r="EL111" s="34"/>
      <c r="EN111" s="34"/>
    </row>
    <row r="112" spans="1:144" hidden="1" x14ac:dyDescent="0.25">
      <c r="A112" s="85">
        <v>2022</v>
      </c>
      <c r="B112" s="87">
        <v>44830</v>
      </c>
      <c r="C112" t="s">
        <v>121</v>
      </c>
      <c r="D112" t="s">
        <v>122</v>
      </c>
      <c r="E112" s="36" t="s">
        <v>7938</v>
      </c>
      <c r="F112" s="34">
        <f t="shared" si="9"/>
        <v>111</v>
      </c>
      <c r="G112" s="34" t="s">
        <v>4985</v>
      </c>
      <c r="H112">
        <v>18</v>
      </c>
      <c r="I112" s="34" t="s">
        <v>6141</v>
      </c>
      <c r="J112" s="34" t="s">
        <v>4988</v>
      </c>
      <c r="K112" s="34" t="str">
        <f>VLOOKUP(J112,[2]CodMpios!$B$347:$E$362,4,FALSE)</f>
        <v>18001 - Florencia</v>
      </c>
      <c r="L112" s="34" t="str">
        <f>VLOOKUP($J112,[2]Coord_Mpios_X_Y!$B$2:$K$1123,9,FALSE)</f>
        <v>1,749138703818</v>
      </c>
      <c r="M112" s="34" t="str">
        <f>VLOOKUP($J112,[2]Coord_Mpios_X_Y!$B$2:$K$1123,10,FALSE)</f>
        <v>-75,558239064333</v>
      </c>
      <c r="N112" s="34" t="s">
        <v>139</v>
      </c>
      <c r="O112" s="34" t="s">
        <v>126</v>
      </c>
      <c r="Q112" s="34" t="s">
        <v>127</v>
      </c>
      <c r="R112" s="34">
        <v>4960989</v>
      </c>
      <c r="S112" s="34" t="str">
        <f t="shared" si="5"/>
        <v>CC4960989</v>
      </c>
      <c r="T112" s="34" t="s">
        <v>317</v>
      </c>
      <c r="U112" s="34" t="s">
        <v>145</v>
      </c>
      <c r="V112" s="34" t="s">
        <v>5347</v>
      </c>
      <c r="W112" s="34" t="s">
        <v>2129</v>
      </c>
      <c r="X112" s="87">
        <v>16032</v>
      </c>
      <c r="Y112">
        <v>79</v>
      </c>
      <c r="Z112" s="36">
        <f>VLOOKUP($Y112,[2]Edades!$A$3:$H$153,4,FALSE)</f>
        <v>6</v>
      </c>
      <c r="AA112" s="34" t="str">
        <f>VLOOKUP($Y112,[2]Edades!$A$3:$H$153,6,FALSE)</f>
        <v>6 - Persona mayor</v>
      </c>
      <c r="AB112" s="34">
        <f>VLOOKUP($Y112,[2]Edades!$A$3:$H$153,7,FALSE)</f>
        <v>16</v>
      </c>
      <c r="AC112" s="34" t="str">
        <f>VLOOKUP($Y112,[2]Edades!$A$3:$H$153,8,FALSE)</f>
        <v>75-79</v>
      </c>
      <c r="AD112" s="34" t="s">
        <v>146</v>
      </c>
      <c r="AE112">
        <v>1</v>
      </c>
      <c r="AF112" s="34" t="s">
        <v>2137</v>
      </c>
      <c r="AG112" s="34" t="s">
        <v>2127</v>
      </c>
      <c r="AH112" s="34" t="s">
        <v>2127</v>
      </c>
      <c r="AK112" s="34" t="s">
        <v>139</v>
      </c>
      <c r="AM112" s="34" t="s">
        <v>2127</v>
      </c>
      <c r="AN112" s="36" t="s">
        <v>2127</v>
      </c>
      <c r="AO112" s="36" t="s">
        <v>2127</v>
      </c>
      <c r="AP112" s="34" t="s">
        <v>2127</v>
      </c>
      <c r="AQ112" s="36" t="s">
        <v>2127</v>
      </c>
      <c r="AR112" s="34" t="s">
        <v>2098</v>
      </c>
      <c r="AS112" s="91" t="s">
        <v>6257</v>
      </c>
      <c r="AT112" s="34">
        <v>3054368129</v>
      </c>
      <c r="AU112" s="34" t="s">
        <v>2127</v>
      </c>
      <c r="AX112" s="90"/>
      <c r="BA112" s="91"/>
      <c r="BB112" s="91"/>
      <c r="BC112" s="91"/>
      <c r="BF112" s="34" t="s">
        <v>4983</v>
      </c>
      <c r="BG112" s="92" t="s">
        <v>2098</v>
      </c>
      <c r="BM112" s="36" t="s">
        <v>131</v>
      </c>
      <c r="BN112" s="34" t="s">
        <v>132</v>
      </c>
      <c r="BO112" s="36">
        <v>0</v>
      </c>
      <c r="BQ112" s="94"/>
      <c r="BS112" t="s">
        <v>131</v>
      </c>
      <c r="BU112" s="95"/>
      <c r="BV112" s="95"/>
      <c r="BW112" s="61"/>
      <c r="BX112" s="60"/>
      <c r="BY112" s="59" t="str">
        <f t="shared" ca="1" si="6"/>
        <v/>
      </c>
      <c r="CD112" s="68"/>
      <c r="CE112" s="68"/>
      <c r="CF112" s="67"/>
      <c r="CG112">
        <v>64</v>
      </c>
      <c r="CH112" s="2">
        <v>160</v>
      </c>
      <c r="CI112" s="4">
        <f t="shared" si="7"/>
        <v>24.999999999999996</v>
      </c>
      <c r="CJ112" s="5" t="str">
        <f t="shared" si="8"/>
        <v>SOBREPESO</v>
      </c>
      <c r="CK112" s="36">
        <v>0</v>
      </c>
      <c r="CL112" s="66"/>
      <c r="CM112" s="89">
        <v>41353</v>
      </c>
      <c r="CN112" s="97">
        <v>41353</v>
      </c>
      <c r="CP112"/>
      <c r="CQ112" s="65"/>
      <c r="CR112" s="65"/>
      <c r="CS112" s="98"/>
      <c r="CT112"/>
      <c r="CU112"/>
      <c r="CV112" s="65"/>
      <c r="CW112" s="2">
        <v>120</v>
      </c>
      <c r="CX112" s="82">
        <v>60</v>
      </c>
      <c r="DC112"/>
      <c r="DG112" s="64"/>
      <c r="DI112" s="89">
        <v>44602</v>
      </c>
      <c r="DJ112" s="89"/>
      <c r="DN112" s="34"/>
      <c r="DO112" s="34"/>
      <c r="DP112" s="34"/>
      <c r="DQ112" s="34"/>
      <c r="DR112" s="34"/>
      <c r="DS112" s="34" t="s">
        <v>2127</v>
      </c>
      <c r="DT112" s="34"/>
      <c r="DU112" s="47">
        <v>44600</v>
      </c>
      <c r="DY112" s="1">
        <v>2</v>
      </c>
      <c r="DZ112" t="s">
        <v>7940</v>
      </c>
      <c r="EA112" s="4">
        <v>1.07</v>
      </c>
      <c r="EB112" s="4">
        <v>112</v>
      </c>
      <c r="EC112" s="4">
        <v>322</v>
      </c>
      <c r="ED112" s="4">
        <v>223.8</v>
      </c>
      <c r="EE112" s="4">
        <v>73.8</v>
      </c>
      <c r="EF112" s="4">
        <v>122</v>
      </c>
      <c r="EG112" s="4">
        <v>2.5</v>
      </c>
      <c r="EH112" s="4">
        <v>7.7</v>
      </c>
      <c r="EJ112"/>
      <c r="EL112" s="34"/>
      <c r="EN112" s="34"/>
    </row>
    <row r="113" spans="1:144" hidden="1" x14ac:dyDescent="0.25">
      <c r="A113" s="85">
        <v>2022</v>
      </c>
      <c r="B113" s="87">
        <v>44830</v>
      </c>
      <c r="C113" t="s">
        <v>121</v>
      </c>
      <c r="D113" t="s">
        <v>122</v>
      </c>
      <c r="E113" s="36" t="s">
        <v>7938</v>
      </c>
      <c r="F113" s="34">
        <f t="shared" si="9"/>
        <v>112</v>
      </c>
      <c r="G113" s="34" t="s">
        <v>4985</v>
      </c>
      <c r="H113">
        <v>18</v>
      </c>
      <c r="I113" s="34" t="s">
        <v>6141</v>
      </c>
      <c r="J113" s="34" t="s">
        <v>4988</v>
      </c>
      <c r="K113" s="34" t="str">
        <f>VLOOKUP(J113,[2]CodMpios!$B$347:$E$362,4,FALSE)</f>
        <v>18001 - Florencia</v>
      </c>
      <c r="L113" s="34" t="str">
        <f>VLOOKUP($J113,[2]Coord_Mpios_X_Y!$B$2:$K$1123,9,FALSE)</f>
        <v>1,749138703818</v>
      </c>
      <c r="M113" s="34" t="str">
        <f>VLOOKUP($J113,[2]Coord_Mpios_X_Y!$B$2:$K$1123,10,FALSE)</f>
        <v>-75,558239064333</v>
      </c>
      <c r="N113" s="34" t="s">
        <v>125</v>
      </c>
      <c r="O113" s="34" t="s">
        <v>126</v>
      </c>
      <c r="Q113" s="34" t="s">
        <v>127</v>
      </c>
      <c r="R113" s="34">
        <v>40758616</v>
      </c>
      <c r="S113" s="34" t="str">
        <f t="shared" si="5"/>
        <v>CC40758616</v>
      </c>
      <c r="T113" s="34" t="s">
        <v>195</v>
      </c>
      <c r="V113" s="34" t="s">
        <v>5047</v>
      </c>
      <c r="W113" s="34" t="s">
        <v>5886</v>
      </c>
      <c r="X113" s="87">
        <v>21725</v>
      </c>
      <c r="Y113">
        <v>63</v>
      </c>
      <c r="Z113" s="36">
        <f>VLOOKUP($Y113,[2]Edades!$A$3:$H$153,4,FALSE)</f>
        <v>6</v>
      </c>
      <c r="AA113" s="34" t="str">
        <f>VLOOKUP($Y113,[2]Edades!$A$3:$H$153,6,FALSE)</f>
        <v>6 - Persona mayor</v>
      </c>
      <c r="AB113" s="34">
        <f>VLOOKUP($Y113,[2]Edades!$A$3:$H$153,7,FALSE)</f>
        <v>13</v>
      </c>
      <c r="AC113" s="34" t="str">
        <f>VLOOKUP($Y113,[2]Edades!$A$3:$H$153,8,FALSE)</f>
        <v>60-64</v>
      </c>
      <c r="AD113" s="34" t="s">
        <v>129</v>
      </c>
      <c r="AE113" s="1">
        <v>2</v>
      </c>
      <c r="AF113" s="34" t="s">
        <v>2137</v>
      </c>
      <c r="AG113" s="34" t="s">
        <v>2127</v>
      </c>
      <c r="AH113" s="34" t="s">
        <v>2127</v>
      </c>
      <c r="AK113" s="34" t="s">
        <v>125</v>
      </c>
      <c r="AM113" s="34" t="s">
        <v>2127</v>
      </c>
      <c r="AN113" s="36" t="s">
        <v>2127</v>
      </c>
      <c r="AO113" s="36" t="s">
        <v>2127</v>
      </c>
      <c r="AP113" s="34" t="s">
        <v>2127</v>
      </c>
      <c r="AQ113" s="36" t="s">
        <v>2127</v>
      </c>
      <c r="AR113" s="34" t="s">
        <v>2098</v>
      </c>
      <c r="AS113" s="91" t="s">
        <v>6258</v>
      </c>
      <c r="AT113" s="34">
        <v>3185934905</v>
      </c>
      <c r="AU113" s="34" t="s">
        <v>2127</v>
      </c>
      <c r="AX113" s="90"/>
      <c r="BA113" s="91"/>
      <c r="BB113" s="91"/>
      <c r="BC113" s="91"/>
      <c r="BF113" s="34" t="s">
        <v>4983</v>
      </c>
      <c r="BG113" s="92" t="s">
        <v>2098</v>
      </c>
      <c r="BM113" s="36" t="s">
        <v>131</v>
      </c>
      <c r="BN113" s="34" t="s">
        <v>132</v>
      </c>
      <c r="BO113" s="36">
        <v>0</v>
      </c>
      <c r="BQ113" s="94"/>
      <c r="BS113" t="s">
        <v>132</v>
      </c>
      <c r="BU113" s="95"/>
      <c r="BV113" s="95"/>
      <c r="BW113" s="61"/>
      <c r="BX113" s="60"/>
      <c r="BY113" s="59" t="str">
        <f t="shared" ca="1" si="6"/>
        <v/>
      </c>
      <c r="CD113" s="68"/>
      <c r="CE113" s="68"/>
      <c r="CF113" s="67"/>
      <c r="CG113">
        <v>73</v>
      </c>
      <c r="CH113" s="2">
        <v>160</v>
      </c>
      <c r="CI113" s="4">
        <f t="shared" si="7"/>
        <v>28.515624999999993</v>
      </c>
      <c r="CJ113" s="5" t="str">
        <f t="shared" si="8"/>
        <v>SOBREPESO</v>
      </c>
      <c r="CK113" s="36">
        <v>0</v>
      </c>
      <c r="CL113" s="66"/>
      <c r="CM113" s="89">
        <v>41372</v>
      </c>
      <c r="CN113" s="97">
        <v>41372</v>
      </c>
      <c r="CP113"/>
      <c r="CQ113" s="65"/>
      <c r="CR113" s="65"/>
      <c r="CS113" s="98"/>
      <c r="CT113"/>
      <c r="CU113"/>
      <c r="CV113" s="65"/>
      <c r="CW113" s="2">
        <v>130</v>
      </c>
      <c r="CX113" s="82">
        <v>80</v>
      </c>
      <c r="DC113"/>
      <c r="DG113" s="64"/>
      <c r="DI113" s="89"/>
      <c r="DJ113" s="89"/>
      <c r="DN113" s="34"/>
      <c r="DO113" s="34"/>
      <c r="DP113" s="34"/>
      <c r="DQ113" s="34"/>
      <c r="DR113" s="34"/>
      <c r="DS113" s="34" t="s">
        <v>2127</v>
      </c>
      <c r="DT113" s="34"/>
      <c r="DU113" s="47">
        <v>44687</v>
      </c>
      <c r="DY113" s="1">
        <v>3</v>
      </c>
      <c r="DZ113" t="s">
        <v>7941</v>
      </c>
      <c r="EA113" s="4">
        <v>1.22</v>
      </c>
      <c r="EB113" s="4">
        <v>123</v>
      </c>
      <c r="EC113" s="4">
        <v>242</v>
      </c>
      <c r="ED113" s="4">
        <v>166</v>
      </c>
      <c r="EE113" s="4">
        <v>61.9</v>
      </c>
      <c r="EF113" s="4">
        <v>75</v>
      </c>
      <c r="EG113" s="4">
        <v>26.1</v>
      </c>
      <c r="EJ113"/>
      <c r="EL113" s="34"/>
      <c r="EN113" s="34"/>
    </row>
    <row r="114" spans="1:144" hidden="1" x14ac:dyDescent="0.25">
      <c r="A114" s="85">
        <v>2022</v>
      </c>
      <c r="B114" s="87">
        <v>44830</v>
      </c>
      <c r="C114" t="s">
        <v>121</v>
      </c>
      <c r="D114" t="s">
        <v>122</v>
      </c>
      <c r="E114" s="36" t="s">
        <v>7938</v>
      </c>
      <c r="F114" s="34">
        <f t="shared" si="9"/>
        <v>113</v>
      </c>
      <c r="G114" s="34" t="s">
        <v>4985</v>
      </c>
      <c r="H114">
        <v>18</v>
      </c>
      <c r="I114" s="34" t="s">
        <v>6141</v>
      </c>
      <c r="J114" s="34" t="s">
        <v>5052</v>
      </c>
      <c r="K114" s="34" t="str">
        <f>VLOOKUP(J114,[2]CodMpios!$B$347:$E$362,4,FALSE)</f>
        <v>18256 - El Paujil</v>
      </c>
      <c r="L114" s="34" t="str">
        <f>VLOOKUP($J114,[2]Coord_Mpios_X_Y!$B$2:$K$1123,9,FALSE)</f>
        <v>1,617746356165</v>
      </c>
      <c r="M114" s="34" t="str">
        <f>VLOOKUP($J114,[2]Coord_Mpios_X_Y!$B$2:$K$1123,10,FALSE)</f>
        <v>-75,234043334186</v>
      </c>
      <c r="N114" s="34" t="s">
        <v>125</v>
      </c>
      <c r="O114" s="34" t="s">
        <v>126</v>
      </c>
      <c r="Q114" s="34" t="s">
        <v>127</v>
      </c>
      <c r="R114" s="34">
        <v>12224758</v>
      </c>
      <c r="S114" s="34" t="str">
        <f t="shared" si="5"/>
        <v>CC12224758</v>
      </c>
      <c r="T114" s="34" t="s">
        <v>198</v>
      </c>
      <c r="V114" s="34" t="s">
        <v>2371</v>
      </c>
      <c r="W114" s="34" t="s">
        <v>5744</v>
      </c>
      <c r="X114" s="87">
        <v>20022</v>
      </c>
      <c r="Y114">
        <v>68</v>
      </c>
      <c r="Z114" s="36">
        <f>VLOOKUP($Y114,[2]Edades!$A$3:$H$153,4,FALSE)</f>
        <v>6</v>
      </c>
      <c r="AA114" s="34" t="str">
        <f>VLOOKUP($Y114,[2]Edades!$A$3:$H$153,6,FALSE)</f>
        <v>6 - Persona mayor</v>
      </c>
      <c r="AB114" s="34">
        <f>VLOOKUP($Y114,[2]Edades!$A$3:$H$153,7,FALSE)</f>
        <v>14</v>
      </c>
      <c r="AC114" s="34" t="str">
        <f>VLOOKUP($Y114,[2]Edades!$A$3:$H$153,8,FALSE)</f>
        <v>65-69</v>
      </c>
      <c r="AD114" s="34" t="s">
        <v>146</v>
      </c>
      <c r="AE114">
        <v>1</v>
      </c>
      <c r="AF114" s="34" t="s">
        <v>2137</v>
      </c>
      <c r="AG114" s="34" t="s">
        <v>2127</v>
      </c>
      <c r="AH114" s="34" t="s">
        <v>2127</v>
      </c>
      <c r="AK114" s="34" t="s">
        <v>125</v>
      </c>
      <c r="AM114" s="34" t="s">
        <v>2127</v>
      </c>
      <c r="AN114" s="36" t="s">
        <v>2127</v>
      </c>
      <c r="AO114" s="36" t="s">
        <v>2127</v>
      </c>
      <c r="AP114" s="34" t="s">
        <v>2127</v>
      </c>
      <c r="AQ114" s="36" t="s">
        <v>2127</v>
      </c>
      <c r="AR114" s="34" t="s">
        <v>2098</v>
      </c>
      <c r="AS114" s="91" t="s">
        <v>6259</v>
      </c>
      <c r="AT114" s="34" t="s">
        <v>7921</v>
      </c>
      <c r="AU114" s="34" t="s">
        <v>2127</v>
      </c>
      <c r="AX114" s="90"/>
      <c r="BA114" s="91"/>
      <c r="BB114" s="91"/>
      <c r="BC114" s="91"/>
      <c r="BF114" s="34" t="s">
        <v>4983</v>
      </c>
      <c r="BG114" s="92" t="s">
        <v>2098</v>
      </c>
      <c r="BM114" s="36" t="s">
        <v>131</v>
      </c>
      <c r="BN114" s="34" t="s">
        <v>132</v>
      </c>
      <c r="BO114" s="36">
        <v>0</v>
      </c>
      <c r="BQ114" s="94"/>
      <c r="BS114" t="s">
        <v>132</v>
      </c>
      <c r="BU114" s="95"/>
      <c r="BV114" s="95"/>
      <c r="BW114" s="61"/>
      <c r="BX114" s="60"/>
      <c r="BY114" s="59" t="str">
        <f t="shared" ca="1" si="6"/>
        <v/>
      </c>
      <c r="CD114" s="68"/>
      <c r="CE114" s="68"/>
      <c r="CF114" s="67"/>
      <c r="CG114">
        <v>76</v>
      </c>
      <c r="CH114" s="2">
        <v>165</v>
      </c>
      <c r="CI114" s="4">
        <f t="shared" si="7"/>
        <v>27.915518824609737</v>
      </c>
      <c r="CJ114" s="5" t="str">
        <f t="shared" si="8"/>
        <v>SOBREPESO</v>
      </c>
      <c r="CK114" s="36">
        <v>0</v>
      </c>
      <c r="CL114" s="66"/>
      <c r="CM114" s="89">
        <v>41341</v>
      </c>
      <c r="CN114" s="97">
        <v>41341</v>
      </c>
      <c r="CP114"/>
      <c r="CQ114" s="65"/>
      <c r="CR114" s="65"/>
      <c r="CS114" s="98"/>
      <c r="CT114"/>
      <c r="CU114"/>
      <c r="CV114" s="65"/>
      <c r="CW114" s="2"/>
      <c r="CX114" s="82"/>
      <c r="DC114"/>
      <c r="DG114" s="64"/>
      <c r="DI114" s="89">
        <v>42941</v>
      </c>
      <c r="DJ114" s="89"/>
      <c r="DK114" s="89">
        <v>44089</v>
      </c>
      <c r="DN114" s="34"/>
      <c r="DO114" s="34"/>
      <c r="DP114" s="34"/>
      <c r="DQ114" s="34"/>
      <c r="DR114" s="34"/>
      <c r="DS114" s="34" t="s">
        <v>2127</v>
      </c>
      <c r="DT114" s="34"/>
      <c r="DU114" s="47">
        <v>44286</v>
      </c>
      <c r="DY114" s="1">
        <v>3</v>
      </c>
      <c r="DZ114" t="s">
        <v>7940</v>
      </c>
      <c r="EB114" s="4"/>
      <c r="EJ114"/>
      <c r="EL114" s="34"/>
      <c r="EN114" s="34"/>
    </row>
    <row r="115" spans="1:144" hidden="1" x14ac:dyDescent="0.25">
      <c r="A115" s="85">
        <v>2022</v>
      </c>
      <c r="B115" s="87">
        <v>44830</v>
      </c>
      <c r="C115" t="s">
        <v>121</v>
      </c>
      <c r="D115" t="s">
        <v>122</v>
      </c>
      <c r="E115" s="36" t="s">
        <v>7938</v>
      </c>
      <c r="F115" s="34">
        <f t="shared" si="9"/>
        <v>114</v>
      </c>
      <c r="G115" s="34" t="s">
        <v>4985</v>
      </c>
      <c r="H115">
        <v>18</v>
      </c>
      <c r="I115" s="34" t="s">
        <v>6141</v>
      </c>
      <c r="J115" s="34" t="s">
        <v>4988</v>
      </c>
      <c r="K115" s="34" t="str">
        <f>VLOOKUP(J115,[2]CodMpios!$B$347:$E$362,4,FALSE)</f>
        <v>18001 - Florencia</v>
      </c>
      <c r="L115" s="34" t="str">
        <f>VLOOKUP($J115,[2]Coord_Mpios_X_Y!$B$2:$K$1123,9,FALSE)</f>
        <v>1,749138703818</v>
      </c>
      <c r="M115" s="34" t="str">
        <f>VLOOKUP($J115,[2]Coord_Mpios_X_Y!$B$2:$K$1123,10,FALSE)</f>
        <v>-75,558239064333</v>
      </c>
      <c r="N115" s="34" t="s">
        <v>125</v>
      </c>
      <c r="O115" s="34" t="s">
        <v>126</v>
      </c>
      <c r="Q115" s="34" t="s">
        <v>127</v>
      </c>
      <c r="R115" s="34">
        <v>17627619</v>
      </c>
      <c r="S115" s="34" t="str">
        <f t="shared" si="5"/>
        <v>CC17627619</v>
      </c>
      <c r="T115" s="34" t="s">
        <v>188</v>
      </c>
      <c r="U115" s="34" t="s">
        <v>6102</v>
      </c>
      <c r="V115" s="34" t="s">
        <v>160</v>
      </c>
      <c r="W115" s="34" t="s">
        <v>2314</v>
      </c>
      <c r="X115" s="87">
        <v>20252</v>
      </c>
      <c r="Y115">
        <v>67</v>
      </c>
      <c r="Z115" s="36">
        <f>VLOOKUP($Y115,[2]Edades!$A$3:$H$153,4,FALSE)</f>
        <v>6</v>
      </c>
      <c r="AA115" s="34" t="str">
        <f>VLOOKUP($Y115,[2]Edades!$A$3:$H$153,6,FALSE)</f>
        <v>6 - Persona mayor</v>
      </c>
      <c r="AB115" s="34">
        <f>VLOOKUP($Y115,[2]Edades!$A$3:$H$153,7,FALSE)</f>
        <v>14</v>
      </c>
      <c r="AC115" s="34" t="str">
        <f>VLOOKUP($Y115,[2]Edades!$A$3:$H$153,8,FALSE)</f>
        <v>65-69</v>
      </c>
      <c r="AD115" s="34" t="s">
        <v>146</v>
      </c>
      <c r="AE115">
        <v>1</v>
      </c>
      <c r="AF115" s="34" t="s">
        <v>2137</v>
      </c>
      <c r="AG115" s="34" t="s">
        <v>2127</v>
      </c>
      <c r="AH115" s="34" t="s">
        <v>2127</v>
      </c>
      <c r="AK115" s="34" t="s">
        <v>125</v>
      </c>
      <c r="AM115" s="34" t="s">
        <v>2127</v>
      </c>
      <c r="AN115" s="36" t="s">
        <v>2127</v>
      </c>
      <c r="AO115" s="36" t="s">
        <v>2127</v>
      </c>
      <c r="AP115" s="34" t="s">
        <v>2127</v>
      </c>
      <c r="AQ115" s="36" t="s">
        <v>2127</v>
      </c>
      <c r="AR115" s="34" t="s">
        <v>2098</v>
      </c>
      <c r="AS115" s="91" t="s">
        <v>6260</v>
      </c>
      <c r="AT115" s="34">
        <v>4355032</v>
      </c>
      <c r="AU115" s="34" t="s">
        <v>2127</v>
      </c>
      <c r="AX115" s="90"/>
      <c r="BA115" s="91"/>
      <c r="BB115" s="91"/>
      <c r="BC115" s="91"/>
      <c r="BF115" s="34" t="s">
        <v>4983</v>
      </c>
      <c r="BG115" s="92" t="s">
        <v>2098</v>
      </c>
      <c r="BM115" s="36" t="s">
        <v>131</v>
      </c>
      <c r="BN115" s="34" t="s">
        <v>132</v>
      </c>
      <c r="BO115" s="36">
        <v>0</v>
      </c>
      <c r="BQ115" s="94"/>
      <c r="BS115" t="s">
        <v>132</v>
      </c>
      <c r="BU115" s="95"/>
      <c r="BV115" s="95"/>
      <c r="BW115" s="61"/>
      <c r="BX115" s="60"/>
      <c r="BY115" s="59" t="str">
        <f t="shared" ca="1" si="6"/>
        <v/>
      </c>
      <c r="CD115" s="68"/>
      <c r="CE115" s="68"/>
      <c r="CF115" s="67"/>
      <c r="CG115">
        <v>80</v>
      </c>
      <c r="CH115" s="2">
        <v>170</v>
      </c>
      <c r="CI115" s="4">
        <f t="shared" si="7"/>
        <v>27.681660899653981</v>
      </c>
      <c r="CJ115" s="5" t="str">
        <f t="shared" si="8"/>
        <v>SOBREPESO</v>
      </c>
      <c r="CK115" s="36">
        <v>0</v>
      </c>
      <c r="CL115" s="66"/>
      <c r="CM115" s="89">
        <v>41313</v>
      </c>
      <c r="CN115" s="97">
        <v>41313</v>
      </c>
      <c r="CP115"/>
      <c r="CQ115" s="65"/>
      <c r="CR115" s="65"/>
      <c r="CS115" s="98"/>
      <c r="CT115"/>
      <c r="CU115"/>
      <c r="CV115" s="65"/>
      <c r="CW115" s="2"/>
      <c r="CX115" s="82"/>
      <c r="DC115"/>
      <c r="DG115" s="64"/>
      <c r="DI115" s="89">
        <v>42786</v>
      </c>
      <c r="DJ115" s="89"/>
      <c r="DN115" s="34"/>
      <c r="DO115" s="34"/>
      <c r="DP115" s="34"/>
      <c r="DQ115" s="34"/>
      <c r="DR115" s="34"/>
      <c r="DS115" s="34" t="s">
        <v>2127</v>
      </c>
      <c r="DT115" s="34"/>
      <c r="DU115" s="47">
        <v>44265</v>
      </c>
      <c r="DY115" s="1">
        <v>3</v>
      </c>
      <c r="DZ115" t="s">
        <v>7940</v>
      </c>
      <c r="EB115" s="4"/>
      <c r="EJ115"/>
      <c r="EL115" s="34"/>
      <c r="EN115" s="34"/>
    </row>
    <row r="116" spans="1:144" hidden="1" x14ac:dyDescent="0.25">
      <c r="A116" s="85">
        <v>2022</v>
      </c>
      <c r="B116" s="87">
        <v>44830</v>
      </c>
      <c r="C116" t="s">
        <v>121</v>
      </c>
      <c r="D116" t="s">
        <v>122</v>
      </c>
      <c r="E116" s="36" t="s">
        <v>7938</v>
      </c>
      <c r="F116" s="34">
        <f t="shared" si="9"/>
        <v>115</v>
      </c>
      <c r="G116" s="34" t="s">
        <v>4985</v>
      </c>
      <c r="H116">
        <v>18</v>
      </c>
      <c r="I116" s="34" t="s">
        <v>6141</v>
      </c>
      <c r="J116" s="34" t="s">
        <v>4988</v>
      </c>
      <c r="K116" s="34" t="str">
        <f>VLOOKUP(J116,[2]CodMpios!$B$347:$E$362,4,FALSE)</f>
        <v>18001 - Florencia</v>
      </c>
      <c r="L116" s="34" t="str">
        <f>VLOOKUP($J116,[2]Coord_Mpios_X_Y!$B$2:$K$1123,9,FALSE)</f>
        <v>1,749138703818</v>
      </c>
      <c r="M116" s="34" t="str">
        <f>VLOOKUP($J116,[2]Coord_Mpios_X_Y!$B$2:$K$1123,10,FALSE)</f>
        <v>-75,558239064333</v>
      </c>
      <c r="N116" s="34" t="s">
        <v>6142</v>
      </c>
      <c r="O116" s="34" t="s">
        <v>126</v>
      </c>
      <c r="Q116" s="34" t="s">
        <v>127</v>
      </c>
      <c r="R116" s="34">
        <v>17624722</v>
      </c>
      <c r="S116" s="34" t="str">
        <f t="shared" si="5"/>
        <v>CC17624722</v>
      </c>
      <c r="T116" s="34" t="s">
        <v>6101</v>
      </c>
      <c r="V116" s="34" t="s">
        <v>5303</v>
      </c>
      <c r="W116" s="34" t="s">
        <v>152</v>
      </c>
      <c r="X116" s="87">
        <v>18441</v>
      </c>
      <c r="Y116">
        <v>72</v>
      </c>
      <c r="Z116" s="36">
        <f>VLOOKUP($Y116,[2]Edades!$A$3:$H$153,4,FALSE)</f>
        <v>6</v>
      </c>
      <c r="AA116" s="34" t="str">
        <f>VLOOKUP($Y116,[2]Edades!$A$3:$H$153,6,FALSE)</f>
        <v>6 - Persona mayor</v>
      </c>
      <c r="AB116" s="34">
        <f>VLOOKUP($Y116,[2]Edades!$A$3:$H$153,7,FALSE)</f>
        <v>15</v>
      </c>
      <c r="AC116" s="34" t="str">
        <f>VLOOKUP($Y116,[2]Edades!$A$3:$H$153,8,FALSE)</f>
        <v>70-74</v>
      </c>
      <c r="AD116" s="34" t="s">
        <v>146</v>
      </c>
      <c r="AE116">
        <v>1</v>
      </c>
      <c r="AF116" s="34" t="s">
        <v>2137</v>
      </c>
      <c r="AG116" s="34" t="s">
        <v>2127</v>
      </c>
      <c r="AH116" s="34" t="s">
        <v>2127</v>
      </c>
      <c r="AK116" s="34" t="s">
        <v>6142</v>
      </c>
      <c r="AM116" s="34" t="s">
        <v>2127</v>
      </c>
      <c r="AN116" s="36" t="s">
        <v>2127</v>
      </c>
      <c r="AO116" s="36" t="s">
        <v>2127</v>
      </c>
      <c r="AP116" s="34" t="s">
        <v>2127</v>
      </c>
      <c r="AQ116" s="36" t="s">
        <v>2127</v>
      </c>
      <c r="AR116" s="34" t="s">
        <v>2098</v>
      </c>
      <c r="AS116" s="91" t="s">
        <v>6261</v>
      </c>
      <c r="AT116" s="34">
        <v>3104790702</v>
      </c>
      <c r="AU116" s="34" t="s">
        <v>2127</v>
      </c>
      <c r="AX116" s="90"/>
      <c r="BA116" s="91"/>
      <c r="BB116" s="91"/>
      <c r="BC116" s="91"/>
      <c r="BF116" s="34" t="s">
        <v>4983</v>
      </c>
      <c r="BG116" s="92" t="s">
        <v>2098</v>
      </c>
      <c r="BM116" s="36" t="s">
        <v>131</v>
      </c>
      <c r="BN116" s="34" t="s">
        <v>132</v>
      </c>
      <c r="BO116" s="36">
        <v>0</v>
      </c>
      <c r="BQ116" s="94"/>
      <c r="BS116" t="s">
        <v>131</v>
      </c>
      <c r="BU116" s="95"/>
      <c r="BV116" s="95"/>
      <c r="BW116" s="61"/>
      <c r="BX116" s="60"/>
      <c r="BY116" s="59" t="str">
        <f t="shared" ca="1" si="6"/>
        <v/>
      </c>
      <c r="CD116" s="68"/>
      <c r="CE116" s="68"/>
      <c r="CF116" s="67"/>
      <c r="CG116">
        <v>92</v>
      </c>
      <c r="CH116" s="2">
        <v>178</v>
      </c>
      <c r="CI116" s="4">
        <f t="shared" si="7"/>
        <v>29.036737785633125</v>
      </c>
      <c r="CJ116" s="5" t="str">
        <f t="shared" si="8"/>
        <v>SOBREPESO</v>
      </c>
      <c r="CK116" s="36">
        <v>0</v>
      </c>
      <c r="CL116" s="66"/>
      <c r="CM116" s="89">
        <v>41317</v>
      </c>
      <c r="CN116" s="97">
        <v>41317</v>
      </c>
      <c r="CP116"/>
      <c r="CQ116" s="65"/>
      <c r="CR116" s="65"/>
      <c r="CS116" s="98"/>
      <c r="CT116"/>
      <c r="CU116"/>
      <c r="CV116" s="65"/>
      <c r="CW116" s="2">
        <v>120</v>
      </c>
      <c r="CX116" s="82">
        <v>60</v>
      </c>
      <c r="DC116"/>
      <c r="DG116" s="64"/>
      <c r="DI116" s="89">
        <v>43228</v>
      </c>
      <c r="DJ116" s="89"/>
      <c r="DM116" s="89">
        <v>43678</v>
      </c>
      <c r="DN116" s="34"/>
      <c r="DO116" s="34"/>
      <c r="DP116" s="34"/>
      <c r="DQ116" s="34"/>
      <c r="DR116" s="34"/>
      <c r="DS116" s="34" t="s">
        <v>2127</v>
      </c>
      <c r="DT116" s="34"/>
      <c r="DU116" s="47">
        <v>44708</v>
      </c>
      <c r="DY116" s="1">
        <v>3</v>
      </c>
      <c r="DZ116" t="s">
        <v>7939</v>
      </c>
      <c r="EA116" s="4">
        <v>1.52</v>
      </c>
      <c r="EB116" s="4">
        <v>119</v>
      </c>
      <c r="ED116" s="4">
        <v>65</v>
      </c>
      <c r="EF116" s="4">
        <v>109</v>
      </c>
      <c r="EH116" s="4">
        <v>7.6</v>
      </c>
      <c r="EJ116"/>
      <c r="EL116" s="34"/>
      <c r="EN116" s="34"/>
    </row>
    <row r="117" spans="1:144" hidden="1" x14ac:dyDescent="0.25">
      <c r="A117" s="85">
        <v>2022</v>
      </c>
      <c r="B117" s="87">
        <v>44830</v>
      </c>
      <c r="C117" t="s">
        <v>121</v>
      </c>
      <c r="D117" t="s">
        <v>122</v>
      </c>
      <c r="E117" s="36" t="s">
        <v>7938</v>
      </c>
      <c r="F117" s="34">
        <f t="shared" si="9"/>
        <v>116</v>
      </c>
      <c r="G117" s="34" t="s">
        <v>4985</v>
      </c>
      <c r="H117">
        <v>18</v>
      </c>
      <c r="I117" s="34" t="s">
        <v>6141</v>
      </c>
      <c r="J117" s="34" t="s">
        <v>4988</v>
      </c>
      <c r="K117" s="34" t="str">
        <f>VLOOKUP(J117,[2]CodMpios!$B$347:$E$362,4,FALSE)</f>
        <v>18001 - Florencia</v>
      </c>
      <c r="L117" s="34" t="str">
        <f>VLOOKUP($J117,[2]Coord_Mpios_X_Y!$B$2:$K$1123,9,FALSE)</f>
        <v>1,749138703818</v>
      </c>
      <c r="M117" s="34" t="str">
        <f>VLOOKUP($J117,[2]Coord_Mpios_X_Y!$B$2:$K$1123,10,FALSE)</f>
        <v>-75,558239064333</v>
      </c>
      <c r="N117" s="34" t="s">
        <v>125</v>
      </c>
      <c r="O117" s="34" t="s">
        <v>126</v>
      </c>
      <c r="Q117" s="34" t="s">
        <v>127</v>
      </c>
      <c r="R117" s="34">
        <v>40770237</v>
      </c>
      <c r="S117" s="34" t="str">
        <f t="shared" si="5"/>
        <v>CC40770237</v>
      </c>
      <c r="T117" s="34" t="s">
        <v>309</v>
      </c>
      <c r="U117" s="34" t="s">
        <v>884</v>
      </c>
      <c r="V117" s="34" t="s">
        <v>1162</v>
      </c>
      <c r="W117" s="34" t="s">
        <v>216</v>
      </c>
      <c r="X117" s="87">
        <v>25169</v>
      </c>
      <c r="Y117">
        <v>54</v>
      </c>
      <c r="Z117" s="36">
        <f>VLOOKUP($Y117,[2]Edades!$A$3:$H$153,4,FALSE)</f>
        <v>5</v>
      </c>
      <c r="AA117" s="34" t="str">
        <f>VLOOKUP($Y117,[2]Edades!$A$3:$H$153,6,FALSE)</f>
        <v>5 - Adultez</v>
      </c>
      <c r="AB117" s="34">
        <f>VLOOKUP($Y117,[2]Edades!$A$3:$H$153,7,FALSE)</f>
        <v>11</v>
      </c>
      <c r="AC117" s="34" t="str">
        <f>VLOOKUP($Y117,[2]Edades!$A$3:$H$153,8,FALSE)</f>
        <v>50-54</v>
      </c>
      <c r="AD117" s="34" t="s">
        <v>129</v>
      </c>
      <c r="AE117" s="1">
        <v>2</v>
      </c>
      <c r="AF117" s="34" t="s">
        <v>130</v>
      </c>
      <c r="AG117" s="34" t="s">
        <v>2127</v>
      </c>
      <c r="AH117" s="34" t="s">
        <v>2127</v>
      </c>
      <c r="AK117" s="34" t="s">
        <v>125</v>
      </c>
      <c r="AM117" s="34" t="s">
        <v>2127</v>
      </c>
      <c r="AN117" s="36" t="s">
        <v>2127</v>
      </c>
      <c r="AO117" s="36" t="s">
        <v>2127</v>
      </c>
      <c r="AP117" s="34" t="s">
        <v>2127</v>
      </c>
      <c r="AQ117" s="36" t="s">
        <v>2127</v>
      </c>
      <c r="AR117" s="34" t="s">
        <v>2098</v>
      </c>
      <c r="AS117" s="91" t="s">
        <v>6262</v>
      </c>
      <c r="AT117" s="34">
        <v>3142722817</v>
      </c>
      <c r="AU117" s="34" t="s">
        <v>2127</v>
      </c>
      <c r="AX117" s="90"/>
      <c r="BA117" s="91"/>
      <c r="BB117" s="91"/>
      <c r="BC117" s="91"/>
      <c r="BF117" s="34" t="s">
        <v>4983</v>
      </c>
      <c r="BG117" s="92" t="s">
        <v>2098</v>
      </c>
      <c r="BM117" s="36" t="s">
        <v>131</v>
      </c>
      <c r="BN117" s="34" t="s">
        <v>132</v>
      </c>
      <c r="BO117" s="36">
        <v>0</v>
      </c>
      <c r="BQ117" s="94"/>
      <c r="BS117" t="s">
        <v>132</v>
      </c>
      <c r="BU117" s="95"/>
      <c r="BV117" s="95"/>
      <c r="BW117" s="61"/>
      <c r="BX117" s="60"/>
      <c r="BY117" s="59" t="str">
        <f t="shared" ca="1" si="6"/>
        <v/>
      </c>
      <c r="CD117" s="68"/>
      <c r="CE117" s="68"/>
      <c r="CF117" s="67"/>
      <c r="CG117">
        <v>70</v>
      </c>
      <c r="CH117" s="2">
        <v>170</v>
      </c>
      <c r="CI117" s="4">
        <f t="shared" si="7"/>
        <v>24.221453287197235</v>
      </c>
      <c r="CJ117" s="5" t="str">
        <f t="shared" si="8"/>
        <v>NORMAL</v>
      </c>
      <c r="CK117" s="36">
        <v>0</v>
      </c>
      <c r="CL117" s="66"/>
      <c r="CM117" s="89">
        <v>41374</v>
      </c>
      <c r="CN117" s="97">
        <v>41374</v>
      </c>
      <c r="CP117"/>
      <c r="CQ117" s="65"/>
      <c r="CR117" s="65"/>
      <c r="CS117" s="98"/>
      <c r="CT117"/>
      <c r="CU117"/>
      <c r="CV117" s="65"/>
      <c r="CW117" s="2">
        <v>110</v>
      </c>
      <c r="CX117" s="82">
        <v>60</v>
      </c>
      <c r="DC117"/>
      <c r="DG117" s="64"/>
      <c r="DI117" s="89"/>
      <c r="DJ117" s="89"/>
      <c r="DN117" s="34"/>
      <c r="DO117" s="34"/>
      <c r="DP117" s="34"/>
      <c r="DQ117" s="34"/>
      <c r="DR117" s="34"/>
      <c r="DS117" s="34" t="s">
        <v>2127</v>
      </c>
      <c r="DT117" s="34"/>
      <c r="DU117" s="47">
        <v>44754</v>
      </c>
      <c r="DY117" s="1">
        <v>2</v>
      </c>
      <c r="DZ117" t="s">
        <v>7940</v>
      </c>
      <c r="EA117" s="4">
        <v>0.97</v>
      </c>
      <c r="EB117" s="4">
        <v>83</v>
      </c>
      <c r="EC117" s="4">
        <v>134</v>
      </c>
      <c r="EE117" s="4">
        <v>63.9</v>
      </c>
      <c r="EF117" s="4">
        <v>104</v>
      </c>
      <c r="EG117" s="4">
        <v>2.8</v>
      </c>
      <c r="EJ117"/>
      <c r="EL117" s="34"/>
      <c r="EN117" s="34"/>
    </row>
    <row r="118" spans="1:144" x14ac:dyDescent="0.25">
      <c r="A118" s="85">
        <v>2022</v>
      </c>
      <c r="B118" s="87">
        <v>44830</v>
      </c>
      <c r="C118" t="s">
        <v>121</v>
      </c>
      <c r="D118" t="s">
        <v>122</v>
      </c>
      <c r="E118" s="34" t="s">
        <v>7938</v>
      </c>
      <c r="F118" s="34">
        <f t="shared" si="9"/>
        <v>117</v>
      </c>
      <c r="G118" s="34" t="s">
        <v>4985</v>
      </c>
      <c r="H118">
        <v>18</v>
      </c>
      <c r="I118" s="34" t="s">
        <v>6141</v>
      </c>
      <c r="J118" s="34" t="s">
        <v>5008</v>
      </c>
      <c r="K118" s="34" t="str">
        <f>VLOOKUP(J118,[2]CodMpios!$B$347:$E$362,4,FALSE)</f>
        <v>18094 - Belén De Los Andaquíes</v>
      </c>
      <c r="L118" s="34" t="str">
        <f>VLOOKUP($J118,[2]Coord_Mpios_X_Y!$B$2:$K$1123,9,FALSE)</f>
        <v>1,500923003060</v>
      </c>
      <c r="M118" s="34" t="str">
        <f>VLOOKUP($J118,[2]Coord_Mpios_X_Y!$B$2:$K$1123,10,FALSE)</f>
        <v>-75,875645424257</v>
      </c>
      <c r="N118" s="34" t="s">
        <v>125</v>
      </c>
      <c r="O118" s="34" t="s">
        <v>126</v>
      </c>
      <c r="Q118" s="34" t="s">
        <v>127</v>
      </c>
      <c r="R118" s="34">
        <v>26628640</v>
      </c>
      <c r="S118" s="34" t="str">
        <f t="shared" si="5"/>
        <v>CC26628640</v>
      </c>
      <c r="T118" s="34" t="s">
        <v>400</v>
      </c>
      <c r="V118" s="34" t="s">
        <v>1334</v>
      </c>
      <c r="W118" s="34" t="s">
        <v>346</v>
      </c>
      <c r="X118" s="87">
        <v>21568</v>
      </c>
      <c r="Y118">
        <v>64</v>
      </c>
      <c r="Z118" s="36">
        <f>VLOOKUP($Y118,[2]Edades!$A$3:$H$153,4,FALSE)</f>
        <v>6</v>
      </c>
      <c r="AA118" s="34" t="str">
        <f>VLOOKUP($Y118,[2]Edades!$A$3:$H$153,6,FALSE)</f>
        <v>6 - Persona mayor</v>
      </c>
      <c r="AB118" s="34">
        <f>VLOOKUP($Y118,[2]Edades!$A$3:$H$153,7,FALSE)</f>
        <v>13</v>
      </c>
      <c r="AC118" s="34" t="str">
        <f>VLOOKUP($Y118,[2]Edades!$A$3:$H$153,8,FALSE)</f>
        <v>60-64</v>
      </c>
      <c r="AD118" s="34" t="s">
        <v>129</v>
      </c>
      <c r="AE118" s="1">
        <v>2</v>
      </c>
      <c r="AF118" s="34" t="s">
        <v>2137</v>
      </c>
      <c r="AG118" s="34" t="s">
        <v>2127</v>
      </c>
      <c r="AH118" s="34" t="s">
        <v>2127</v>
      </c>
      <c r="AK118" s="34" t="s">
        <v>125</v>
      </c>
      <c r="AM118" s="34" t="s">
        <v>2127</v>
      </c>
      <c r="AN118" s="36" t="s">
        <v>2127</v>
      </c>
      <c r="AO118" s="36" t="s">
        <v>2127</v>
      </c>
      <c r="AP118" s="34" t="s">
        <v>2127</v>
      </c>
      <c r="AQ118" s="36" t="s">
        <v>2127</v>
      </c>
      <c r="AR118" s="34" t="s">
        <v>5238</v>
      </c>
      <c r="AS118" s="91" t="s">
        <v>6263</v>
      </c>
      <c r="AT118" s="34">
        <v>3163356287</v>
      </c>
      <c r="AU118" s="34" t="s">
        <v>2127</v>
      </c>
      <c r="AX118" s="90"/>
      <c r="BA118" s="91"/>
      <c r="BB118" s="91"/>
      <c r="BC118" s="91"/>
      <c r="BF118" s="34" t="s">
        <v>4983</v>
      </c>
      <c r="BG118" s="92" t="s">
        <v>2098</v>
      </c>
      <c r="BM118" s="36" t="s">
        <v>131</v>
      </c>
      <c r="BN118" s="34" t="s">
        <v>132</v>
      </c>
      <c r="BO118" s="36">
        <v>0</v>
      </c>
      <c r="BQ118" s="94"/>
      <c r="BS118" s="36" t="s">
        <v>2127</v>
      </c>
      <c r="BU118" s="95"/>
      <c r="BV118" s="95"/>
      <c r="BW118" s="61"/>
      <c r="BX118" s="60"/>
      <c r="BY118" s="59" t="str">
        <f t="shared" ca="1" si="6"/>
        <v/>
      </c>
      <c r="CD118" s="68"/>
      <c r="CE118" s="68"/>
      <c r="CF118" s="67"/>
      <c r="CG118">
        <v>30</v>
      </c>
      <c r="CH118" s="2">
        <v>150</v>
      </c>
      <c r="CI118" s="4">
        <f t="shared" si="7"/>
        <v>13.333333333333334</v>
      </c>
      <c r="CJ118" s="5" t="str">
        <f t="shared" si="8"/>
        <v>BAJO PESO</v>
      </c>
      <c r="CK118" s="36">
        <v>0</v>
      </c>
      <c r="CL118" s="66"/>
      <c r="CM118" s="89">
        <v>41331</v>
      </c>
      <c r="CN118" s="97">
        <v>41331</v>
      </c>
      <c r="CP118"/>
      <c r="CQ118" s="65"/>
      <c r="CR118" s="65"/>
      <c r="CS118" s="98"/>
      <c r="CT118"/>
      <c r="CU118"/>
      <c r="CV118" s="97"/>
      <c r="CW118" s="2">
        <v>110</v>
      </c>
      <c r="CX118" s="82">
        <v>60</v>
      </c>
      <c r="DG118" s="64"/>
      <c r="DI118" s="89"/>
      <c r="DJ118" s="89"/>
      <c r="DN118" s="34"/>
      <c r="DO118" s="34"/>
      <c r="DP118" s="34"/>
      <c r="DQ118" s="34"/>
      <c r="DR118" s="34"/>
      <c r="DS118" s="34" t="s">
        <v>2127</v>
      </c>
      <c r="DT118" s="34"/>
      <c r="DU118" s="47">
        <v>44712</v>
      </c>
      <c r="DY118" s="1">
        <v>1</v>
      </c>
      <c r="DZ118" t="s">
        <v>7940</v>
      </c>
      <c r="EA118" s="4">
        <v>0.65</v>
      </c>
      <c r="EB118" s="4">
        <v>110</v>
      </c>
      <c r="EC118" s="4">
        <v>298</v>
      </c>
      <c r="ED118" s="4">
        <v>178.2</v>
      </c>
      <c r="EE118" s="4">
        <v>78.400000000000006</v>
      </c>
      <c r="EF118" s="4">
        <v>207</v>
      </c>
      <c r="EG118" s="4">
        <v>2.1</v>
      </c>
      <c r="EJ118"/>
      <c r="EL118" s="34"/>
      <c r="EN118" s="34"/>
    </row>
    <row r="119" spans="1:144" hidden="1" x14ac:dyDescent="0.25">
      <c r="A119" s="85">
        <v>2022</v>
      </c>
      <c r="B119" s="87">
        <v>44830</v>
      </c>
      <c r="C119" t="s">
        <v>121</v>
      </c>
      <c r="D119" t="s">
        <v>122</v>
      </c>
      <c r="E119" s="36" t="s">
        <v>7938</v>
      </c>
      <c r="F119" s="34">
        <f t="shared" si="9"/>
        <v>118</v>
      </c>
      <c r="G119" s="34" t="s">
        <v>4985</v>
      </c>
      <c r="H119">
        <v>18</v>
      </c>
      <c r="I119" s="34" t="s">
        <v>6141</v>
      </c>
      <c r="J119" s="34" t="s">
        <v>4988</v>
      </c>
      <c r="K119" s="34" t="str">
        <f>VLOOKUP(J119,[2]CodMpios!$B$347:$E$362,4,FALSE)</f>
        <v>18001 - Florencia</v>
      </c>
      <c r="L119" s="34" t="str">
        <f>VLOOKUP($J119,[2]Coord_Mpios_X_Y!$B$2:$K$1123,9,FALSE)</f>
        <v>1,749138703818</v>
      </c>
      <c r="M119" s="34" t="str">
        <f>VLOOKUP($J119,[2]Coord_Mpios_X_Y!$B$2:$K$1123,10,FALSE)</f>
        <v>-75,558239064333</v>
      </c>
      <c r="N119" s="34" t="s">
        <v>6142</v>
      </c>
      <c r="O119" s="34" t="s">
        <v>126</v>
      </c>
      <c r="Q119" s="34" t="s">
        <v>127</v>
      </c>
      <c r="R119" s="34">
        <v>26613378</v>
      </c>
      <c r="S119" s="34" t="str">
        <f t="shared" si="5"/>
        <v>CC26613378</v>
      </c>
      <c r="T119" s="34" t="s">
        <v>594</v>
      </c>
      <c r="V119" s="34" t="s">
        <v>1030</v>
      </c>
      <c r="W119" s="34" t="s">
        <v>2450</v>
      </c>
      <c r="X119" s="87">
        <v>14111</v>
      </c>
      <c r="Y119">
        <v>84</v>
      </c>
      <c r="Z119" s="36">
        <f>VLOOKUP($Y119,[2]Edades!$A$3:$H$153,4,FALSE)</f>
        <v>6</v>
      </c>
      <c r="AA119" s="34" t="str">
        <f>VLOOKUP($Y119,[2]Edades!$A$3:$H$153,6,FALSE)</f>
        <v>6 - Persona mayor</v>
      </c>
      <c r="AB119" s="34">
        <f>VLOOKUP($Y119,[2]Edades!$A$3:$H$153,7,FALSE)</f>
        <v>17</v>
      </c>
      <c r="AC119" s="34" t="str">
        <f>VLOOKUP($Y119,[2]Edades!$A$3:$H$153,8,FALSE)</f>
        <v>80 Y MÁS</v>
      </c>
      <c r="AD119" s="34" t="s">
        <v>129</v>
      </c>
      <c r="AE119" s="1">
        <v>2</v>
      </c>
      <c r="AF119" s="34" t="s">
        <v>2137</v>
      </c>
      <c r="AG119" s="34" t="s">
        <v>2127</v>
      </c>
      <c r="AH119" s="34" t="s">
        <v>2127</v>
      </c>
      <c r="AK119" s="34" t="s">
        <v>6142</v>
      </c>
      <c r="AM119" s="34" t="s">
        <v>2127</v>
      </c>
      <c r="AN119" s="36" t="s">
        <v>2127</v>
      </c>
      <c r="AO119" s="36" t="s">
        <v>2127</v>
      </c>
      <c r="AP119" s="34" t="s">
        <v>2127</v>
      </c>
      <c r="AQ119" s="36" t="s">
        <v>2127</v>
      </c>
      <c r="AR119" s="34" t="s">
        <v>2098</v>
      </c>
      <c r="AS119" s="91" t="s">
        <v>6264</v>
      </c>
      <c r="AT119" s="34">
        <v>3208770688</v>
      </c>
      <c r="AU119" s="34" t="s">
        <v>2127</v>
      </c>
      <c r="AX119" s="90"/>
      <c r="BA119" s="91"/>
      <c r="BB119" s="91"/>
      <c r="BC119" s="91"/>
      <c r="BF119" s="34" t="s">
        <v>4983</v>
      </c>
      <c r="BG119" s="92" t="s">
        <v>2098</v>
      </c>
      <c r="BM119" s="36" t="s">
        <v>131</v>
      </c>
      <c r="BN119" s="34" t="s">
        <v>132</v>
      </c>
      <c r="BO119" s="36">
        <v>0</v>
      </c>
      <c r="BQ119" s="94"/>
      <c r="BS119" t="s">
        <v>131</v>
      </c>
      <c r="BU119" s="95"/>
      <c r="BV119" s="95"/>
      <c r="BW119" s="61"/>
      <c r="BX119" s="60"/>
      <c r="BY119" s="59" t="str">
        <f t="shared" ca="1" si="6"/>
        <v/>
      </c>
      <c r="CD119" s="68"/>
      <c r="CE119" s="68"/>
      <c r="CF119" s="67"/>
      <c r="CG119">
        <v>82</v>
      </c>
      <c r="CH119" s="2">
        <v>156</v>
      </c>
      <c r="CI119" s="4">
        <f t="shared" si="7"/>
        <v>33.694937541091385</v>
      </c>
      <c r="CJ119" s="5" t="str">
        <f t="shared" si="8"/>
        <v>OBESIDAD</v>
      </c>
      <c r="CK119" s="36">
        <v>0</v>
      </c>
      <c r="CL119" s="66"/>
      <c r="CM119" s="89">
        <v>41347</v>
      </c>
      <c r="CN119" s="97">
        <v>41446</v>
      </c>
      <c r="CP119"/>
      <c r="CQ119" s="65"/>
      <c r="CR119" s="65"/>
      <c r="CS119" s="98"/>
      <c r="CT119"/>
      <c r="CU119"/>
      <c r="CV119" s="65"/>
      <c r="CW119" s="2">
        <v>110</v>
      </c>
      <c r="CX119" s="82">
        <v>55</v>
      </c>
      <c r="DC119"/>
      <c r="DG119" s="64"/>
      <c r="DI119" s="89">
        <v>42580</v>
      </c>
      <c r="DJ119" s="89"/>
      <c r="DN119" s="34"/>
      <c r="DO119" s="34"/>
      <c r="DP119" s="34"/>
      <c r="DQ119" s="34"/>
      <c r="DR119" s="34"/>
      <c r="DS119" s="34" t="s">
        <v>2127</v>
      </c>
      <c r="DT119" s="34"/>
      <c r="DU119" s="47" t="s">
        <v>7942</v>
      </c>
      <c r="DZ119" t="s">
        <v>7941</v>
      </c>
      <c r="EA119" s="4">
        <v>0.68</v>
      </c>
      <c r="EB119" s="4">
        <v>135</v>
      </c>
      <c r="ED119" s="4">
        <v>141</v>
      </c>
      <c r="EF119" s="4">
        <v>184</v>
      </c>
      <c r="EG119" s="4">
        <v>2.4</v>
      </c>
      <c r="EH119" s="4">
        <v>7</v>
      </c>
      <c r="EJ119"/>
      <c r="EL119" s="34"/>
      <c r="EN119" s="34"/>
    </row>
    <row r="120" spans="1:144" hidden="1" x14ac:dyDescent="0.25">
      <c r="A120" s="85">
        <v>2022</v>
      </c>
      <c r="B120" s="87">
        <v>44830</v>
      </c>
      <c r="C120" t="s">
        <v>121</v>
      </c>
      <c r="D120" t="s">
        <v>122</v>
      </c>
      <c r="E120" s="36" t="s">
        <v>7938</v>
      </c>
      <c r="F120" s="34">
        <f t="shared" si="9"/>
        <v>119</v>
      </c>
      <c r="G120" s="34" t="s">
        <v>4985</v>
      </c>
      <c r="H120">
        <v>18</v>
      </c>
      <c r="I120" s="34" t="s">
        <v>6141</v>
      </c>
      <c r="J120" s="34" t="s">
        <v>4988</v>
      </c>
      <c r="K120" s="34" t="str">
        <f>VLOOKUP(J120,[2]CodMpios!$B$347:$E$362,4,FALSE)</f>
        <v>18001 - Florencia</v>
      </c>
      <c r="L120" s="34" t="str">
        <f>VLOOKUP($J120,[2]Coord_Mpios_X_Y!$B$2:$K$1123,9,FALSE)</f>
        <v>1,749138703818</v>
      </c>
      <c r="M120" s="34" t="str">
        <f>VLOOKUP($J120,[2]Coord_Mpios_X_Y!$B$2:$K$1123,10,FALSE)</f>
        <v>-75,558239064333</v>
      </c>
      <c r="N120" s="34" t="s">
        <v>6142</v>
      </c>
      <c r="O120" s="34" t="s">
        <v>126</v>
      </c>
      <c r="Q120" s="34" t="s">
        <v>127</v>
      </c>
      <c r="R120" s="34">
        <v>40775119</v>
      </c>
      <c r="S120" s="34" t="str">
        <f t="shared" si="5"/>
        <v>CC40775119</v>
      </c>
      <c r="T120" s="34" t="s">
        <v>134</v>
      </c>
      <c r="U120" s="34" t="s">
        <v>2482</v>
      </c>
      <c r="V120" s="34" t="s">
        <v>5507</v>
      </c>
      <c r="W120" s="34" t="s">
        <v>214</v>
      </c>
      <c r="X120" s="87">
        <v>14111</v>
      </c>
      <c r="Y120">
        <v>84</v>
      </c>
      <c r="Z120" s="36">
        <f>VLOOKUP($Y120,[2]Edades!$A$3:$H$153,4,FALSE)</f>
        <v>6</v>
      </c>
      <c r="AA120" s="34" t="str">
        <f>VLOOKUP($Y120,[2]Edades!$A$3:$H$153,6,FALSE)</f>
        <v>6 - Persona mayor</v>
      </c>
      <c r="AB120" s="34">
        <f>VLOOKUP($Y120,[2]Edades!$A$3:$H$153,7,FALSE)</f>
        <v>17</v>
      </c>
      <c r="AC120" s="34" t="str">
        <f>VLOOKUP($Y120,[2]Edades!$A$3:$H$153,8,FALSE)</f>
        <v>80 Y MÁS</v>
      </c>
      <c r="AD120" s="34" t="s">
        <v>129</v>
      </c>
      <c r="AE120" s="1">
        <v>2</v>
      </c>
      <c r="AF120" s="34" t="s">
        <v>2137</v>
      </c>
      <c r="AG120" s="34" t="s">
        <v>2127</v>
      </c>
      <c r="AH120" s="34" t="s">
        <v>2127</v>
      </c>
      <c r="AK120" s="34" t="s">
        <v>6142</v>
      </c>
      <c r="AM120" s="34" t="s">
        <v>2127</v>
      </c>
      <c r="AN120" s="36" t="s">
        <v>2127</v>
      </c>
      <c r="AO120" s="36" t="s">
        <v>2127</v>
      </c>
      <c r="AP120" s="34" t="s">
        <v>2127</v>
      </c>
      <c r="AQ120" s="36" t="s">
        <v>2127</v>
      </c>
      <c r="AR120" s="34" t="s">
        <v>2098</v>
      </c>
      <c r="AS120" s="91" t="s">
        <v>6265</v>
      </c>
      <c r="AT120" s="34">
        <v>3203076515</v>
      </c>
      <c r="AU120" s="34" t="s">
        <v>2127</v>
      </c>
      <c r="AX120" s="90"/>
      <c r="BA120" s="91"/>
      <c r="BB120" s="91"/>
      <c r="BC120" s="91"/>
      <c r="BF120" s="34" t="s">
        <v>4983</v>
      </c>
      <c r="BG120" s="92" t="s">
        <v>2098</v>
      </c>
      <c r="BM120" s="36" t="s">
        <v>131</v>
      </c>
      <c r="BN120" s="34" t="s">
        <v>132</v>
      </c>
      <c r="BO120" s="36">
        <v>0</v>
      </c>
      <c r="BQ120" s="94"/>
      <c r="BS120" t="s">
        <v>131</v>
      </c>
      <c r="BU120" s="95"/>
      <c r="BV120" s="95"/>
      <c r="BW120" s="61"/>
      <c r="BX120" s="60"/>
      <c r="BY120" s="59" t="str">
        <f t="shared" ca="1" si="6"/>
        <v/>
      </c>
      <c r="CD120" s="68"/>
      <c r="CE120" s="68"/>
      <c r="CF120" s="67"/>
      <c r="CG120">
        <v>100</v>
      </c>
      <c r="CH120" s="2">
        <v>156</v>
      </c>
      <c r="CI120" s="4">
        <f t="shared" si="7"/>
        <v>41.091387245233399</v>
      </c>
      <c r="CJ120" s="5" t="str">
        <f t="shared" si="8"/>
        <v>OBESIDAD</v>
      </c>
      <c r="CK120" s="36">
        <v>0</v>
      </c>
      <c r="CL120" s="66"/>
      <c r="CM120" s="89">
        <v>41347</v>
      </c>
      <c r="CN120" s="97">
        <v>41347</v>
      </c>
      <c r="CP120"/>
      <c r="CQ120" s="65"/>
      <c r="CR120" s="65"/>
      <c r="CS120" s="98"/>
      <c r="CT120"/>
      <c r="CU120"/>
      <c r="CV120" s="65"/>
      <c r="CW120" s="2">
        <v>110</v>
      </c>
      <c r="CX120" s="82">
        <v>80</v>
      </c>
      <c r="DC120"/>
      <c r="DG120" s="64"/>
      <c r="DI120" s="89">
        <v>42580</v>
      </c>
      <c r="DJ120" s="89"/>
      <c r="DN120" s="34"/>
      <c r="DO120" s="34"/>
      <c r="DP120" s="34"/>
      <c r="DQ120" s="34"/>
      <c r="DR120" s="34"/>
      <c r="DS120" s="34" t="s">
        <v>2127</v>
      </c>
      <c r="DT120" s="34"/>
      <c r="DU120" s="47">
        <v>43859</v>
      </c>
      <c r="DY120" s="1">
        <v>2</v>
      </c>
      <c r="DZ120" t="s">
        <v>7941</v>
      </c>
      <c r="EB120" s="4">
        <v>0.91</v>
      </c>
      <c r="ED120" s="4">
        <v>156</v>
      </c>
      <c r="EJ120"/>
      <c r="EL120" s="34"/>
      <c r="EN120" s="34"/>
    </row>
    <row r="121" spans="1:144" hidden="1" x14ac:dyDescent="0.25">
      <c r="A121" s="85">
        <v>2022</v>
      </c>
      <c r="B121" s="87">
        <v>44830</v>
      </c>
      <c r="C121" t="s">
        <v>121</v>
      </c>
      <c r="D121" t="s">
        <v>122</v>
      </c>
      <c r="E121" s="36" t="s">
        <v>7938</v>
      </c>
      <c r="F121" s="34">
        <f t="shared" si="9"/>
        <v>120</v>
      </c>
      <c r="G121" s="34" t="s">
        <v>4985</v>
      </c>
      <c r="H121">
        <v>18</v>
      </c>
      <c r="I121" s="34" t="s">
        <v>6141</v>
      </c>
      <c r="J121" s="34" t="s">
        <v>4988</v>
      </c>
      <c r="K121" s="34" t="str">
        <f>VLOOKUP(J121,[2]CodMpios!$B$347:$E$362,4,FALSE)</f>
        <v>18001 - Florencia</v>
      </c>
      <c r="L121" s="34" t="str">
        <f>VLOOKUP($J121,[2]Coord_Mpios_X_Y!$B$2:$K$1123,9,FALSE)</f>
        <v>1,749138703818</v>
      </c>
      <c r="M121" s="34" t="str">
        <f>VLOOKUP($J121,[2]Coord_Mpios_X_Y!$B$2:$K$1123,10,FALSE)</f>
        <v>-75,558239064333</v>
      </c>
      <c r="N121" s="34" t="s">
        <v>125</v>
      </c>
      <c r="O121" s="34" t="s">
        <v>126</v>
      </c>
      <c r="Q121" s="34" t="s">
        <v>127</v>
      </c>
      <c r="R121" s="34">
        <v>40758189</v>
      </c>
      <c r="S121" s="34" t="str">
        <f t="shared" si="5"/>
        <v>CC40758189</v>
      </c>
      <c r="T121" s="34" t="s">
        <v>220</v>
      </c>
      <c r="V121" s="34" t="s">
        <v>414</v>
      </c>
      <c r="W121" s="34" t="s">
        <v>177</v>
      </c>
      <c r="X121" s="87">
        <v>20553</v>
      </c>
      <c r="Y121">
        <v>66</v>
      </c>
      <c r="Z121" s="36">
        <f>VLOOKUP($Y121,[2]Edades!$A$3:$H$153,4,FALSE)</f>
        <v>6</v>
      </c>
      <c r="AA121" s="34" t="str">
        <f>VLOOKUP($Y121,[2]Edades!$A$3:$H$153,6,FALSE)</f>
        <v>6 - Persona mayor</v>
      </c>
      <c r="AB121" s="34">
        <f>VLOOKUP($Y121,[2]Edades!$A$3:$H$153,7,FALSE)</f>
        <v>14</v>
      </c>
      <c r="AC121" s="34" t="str">
        <f>VLOOKUP($Y121,[2]Edades!$A$3:$H$153,8,FALSE)</f>
        <v>65-69</v>
      </c>
      <c r="AD121" s="34" t="s">
        <v>129</v>
      </c>
      <c r="AE121" s="1">
        <v>2</v>
      </c>
      <c r="AF121" s="34" t="s">
        <v>2137</v>
      </c>
      <c r="AG121" s="34" t="s">
        <v>2127</v>
      </c>
      <c r="AH121" s="34" t="s">
        <v>2127</v>
      </c>
      <c r="AK121" s="34" t="s">
        <v>125</v>
      </c>
      <c r="AM121" s="34" t="s">
        <v>2127</v>
      </c>
      <c r="AN121" s="36" t="s">
        <v>2127</v>
      </c>
      <c r="AO121" s="36" t="s">
        <v>2127</v>
      </c>
      <c r="AP121" s="34" t="s">
        <v>2127</v>
      </c>
      <c r="AQ121" s="36" t="s">
        <v>2127</v>
      </c>
      <c r="AR121" s="34" t="s">
        <v>2098</v>
      </c>
      <c r="AS121" s="91" t="s">
        <v>6266</v>
      </c>
      <c r="AT121" s="34">
        <v>3138939170</v>
      </c>
      <c r="AU121" s="34" t="s">
        <v>2127</v>
      </c>
      <c r="AX121" s="90"/>
      <c r="BA121" s="91"/>
      <c r="BB121" s="91"/>
      <c r="BC121" s="91"/>
      <c r="BF121" s="34" t="s">
        <v>4983</v>
      </c>
      <c r="BG121" s="92" t="s">
        <v>2098</v>
      </c>
      <c r="BM121" s="36" t="s">
        <v>131</v>
      </c>
      <c r="BN121" s="34" t="s">
        <v>132</v>
      </c>
      <c r="BO121" s="36">
        <v>0</v>
      </c>
      <c r="BQ121" s="94"/>
      <c r="BS121" t="s">
        <v>131</v>
      </c>
      <c r="BU121" s="95"/>
      <c r="BV121" s="95"/>
      <c r="BW121" s="61"/>
      <c r="BX121" s="60"/>
      <c r="BY121" s="59" t="str">
        <f t="shared" ca="1" si="6"/>
        <v/>
      </c>
      <c r="CD121" s="68"/>
      <c r="CE121" s="68"/>
      <c r="CF121" s="67"/>
      <c r="CG121">
        <v>89</v>
      </c>
      <c r="CH121" s="2">
        <v>170</v>
      </c>
      <c r="CI121" s="4">
        <f t="shared" si="7"/>
        <v>30.795847750865054</v>
      </c>
      <c r="CJ121" s="5" t="str">
        <f t="shared" si="8"/>
        <v>OBESIDAD</v>
      </c>
      <c r="CK121" s="36">
        <v>0</v>
      </c>
      <c r="CL121" s="66"/>
      <c r="CM121" s="89">
        <v>41500</v>
      </c>
      <c r="CN121" s="97">
        <v>41500</v>
      </c>
      <c r="CP121"/>
      <c r="CQ121" s="65"/>
      <c r="CR121" s="65"/>
      <c r="CS121" s="98"/>
      <c r="CT121"/>
      <c r="CU121"/>
      <c r="CV121" s="65"/>
      <c r="CW121" s="2"/>
      <c r="CX121" s="82"/>
      <c r="DC121"/>
      <c r="DG121" s="64"/>
      <c r="DI121" s="89"/>
      <c r="DJ121" s="89"/>
      <c r="DN121" s="34"/>
      <c r="DO121" s="34"/>
      <c r="DP121" s="34"/>
      <c r="DQ121" s="34"/>
      <c r="DR121" s="34"/>
      <c r="DS121" s="34" t="s">
        <v>2127</v>
      </c>
      <c r="DT121" s="34"/>
      <c r="DU121" s="47">
        <v>44715</v>
      </c>
      <c r="DY121" s="1">
        <v>2</v>
      </c>
      <c r="DZ121" t="s">
        <v>7941</v>
      </c>
      <c r="EA121" s="4">
        <v>0.83</v>
      </c>
      <c r="EB121" s="4">
        <v>388</v>
      </c>
      <c r="EC121" s="4">
        <v>187</v>
      </c>
      <c r="EE121" s="4">
        <v>47.6</v>
      </c>
      <c r="EF121" s="4">
        <v>195</v>
      </c>
      <c r="EH121" s="4">
        <v>12.1</v>
      </c>
      <c r="EJ121"/>
      <c r="EL121" s="34"/>
      <c r="EN121" s="34"/>
    </row>
    <row r="122" spans="1:144" hidden="1" x14ac:dyDescent="0.25">
      <c r="A122" s="85">
        <v>2022</v>
      </c>
      <c r="B122" s="87">
        <v>44830</v>
      </c>
      <c r="C122" t="s">
        <v>121</v>
      </c>
      <c r="D122" t="s">
        <v>122</v>
      </c>
      <c r="E122" s="36" t="s">
        <v>7938</v>
      </c>
      <c r="F122" s="34">
        <f t="shared" si="9"/>
        <v>121</v>
      </c>
      <c r="G122" s="34" t="s">
        <v>4985</v>
      </c>
      <c r="H122">
        <v>18</v>
      </c>
      <c r="I122" s="34" t="s">
        <v>6141</v>
      </c>
      <c r="J122" s="34" t="s">
        <v>4988</v>
      </c>
      <c r="K122" s="34" t="str">
        <f>VLOOKUP(J122,[2]CodMpios!$B$347:$E$362,4,FALSE)</f>
        <v>18001 - Florencia</v>
      </c>
      <c r="L122" s="34" t="str">
        <f>VLOOKUP($J122,[2]Coord_Mpios_X_Y!$B$2:$K$1123,9,FALSE)</f>
        <v>1,749138703818</v>
      </c>
      <c r="M122" s="34" t="str">
        <f>VLOOKUP($J122,[2]Coord_Mpios_X_Y!$B$2:$K$1123,10,FALSE)</f>
        <v>-75,558239064333</v>
      </c>
      <c r="N122" s="34" t="s">
        <v>125</v>
      </c>
      <c r="O122" s="34" t="s">
        <v>126</v>
      </c>
      <c r="Q122" s="34" t="s">
        <v>127</v>
      </c>
      <c r="R122" s="34">
        <v>41650706</v>
      </c>
      <c r="S122" s="34" t="str">
        <f t="shared" si="5"/>
        <v>CC41650706</v>
      </c>
      <c r="T122" s="34" t="s">
        <v>608</v>
      </c>
      <c r="U122" s="34" t="s">
        <v>553</v>
      </c>
      <c r="V122" s="34" t="s">
        <v>813</v>
      </c>
      <c r="W122" s="34" t="s">
        <v>273</v>
      </c>
      <c r="X122" s="87">
        <v>20553</v>
      </c>
      <c r="Y122">
        <v>66</v>
      </c>
      <c r="Z122" s="36">
        <f>VLOOKUP($Y122,[2]Edades!$A$3:$H$153,4,FALSE)</f>
        <v>6</v>
      </c>
      <c r="AA122" s="34" t="str">
        <f>VLOOKUP($Y122,[2]Edades!$A$3:$H$153,6,FALSE)</f>
        <v>6 - Persona mayor</v>
      </c>
      <c r="AB122" s="34">
        <f>VLOOKUP($Y122,[2]Edades!$A$3:$H$153,7,FALSE)</f>
        <v>14</v>
      </c>
      <c r="AC122" s="34" t="str">
        <f>VLOOKUP($Y122,[2]Edades!$A$3:$H$153,8,FALSE)</f>
        <v>65-69</v>
      </c>
      <c r="AD122" s="34" t="s">
        <v>129</v>
      </c>
      <c r="AE122" s="1">
        <v>2</v>
      </c>
      <c r="AF122" s="34" t="s">
        <v>2137</v>
      </c>
      <c r="AG122" s="34" t="s">
        <v>2127</v>
      </c>
      <c r="AH122" s="34" t="s">
        <v>2127</v>
      </c>
      <c r="AK122" s="34" t="s">
        <v>125</v>
      </c>
      <c r="AM122" s="34" t="s">
        <v>2127</v>
      </c>
      <c r="AN122" s="36" t="s">
        <v>2127</v>
      </c>
      <c r="AO122" s="36" t="s">
        <v>2127</v>
      </c>
      <c r="AP122" s="34" t="s">
        <v>2127</v>
      </c>
      <c r="AQ122" s="36" t="s">
        <v>2127</v>
      </c>
      <c r="AR122" s="34" t="s">
        <v>2098</v>
      </c>
      <c r="AS122" s="91" t="s">
        <v>6267</v>
      </c>
      <c r="AT122" s="34">
        <v>3166994913</v>
      </c>
      <c r="AU122" s="34" t="s">
        <v>2127</v>
      </c>
      <c r="AX122" s="90"/>
      <c r="BA122" s="91"/>
      <c r="BB122" s="91"/>
      <c r="BC122" s="91"/>
      <c r="BF122" s="34" t="s">
        <v>4983</v>
      </c>
      <c r="BG122" s="92" t="s">
        <v>2098</v>
      </c>
      <c r="BM122" s="36" t="s">
        <v>131</v>
      </c>
      <c r="BN122" s="34" t="s">
        <v>132</v>
      </c>
      <c r="BO122" s="36">
        <v>0</v>
      </c>
      <c r="BQ122" s="94"/>
      <c r="BS122" t="s">
        <v>132</v>
      </c>
      <c r="BU122" s="95"/>
      <c r="BV122" s="95"/>
      <c r="BW122" s="61"/>
      <c r="BX122" s="60"/>
      <c r="BY122" s="59" t="str">
        <f t="shared" ca="1" si="6"/>
        <v/>
      </c>
      <c r="CD122" s="68"/>
      <c r="CE122" s="68"/>
      <c r="CF122" s="67"/>
      <c r="CG122">
        <v>88</v>
      </c>
      <c r="CH122" s="2">
        <v>156</v>
      </c>
      <c r="CI122" s="4">
        <f t="shared" si="7"/>
        <v>36.160420775805385</v>
      </c>
      <c r="CJ122" s="5" t="str">
        <f t="shared" si="8"/>
        <v>OBESIDAD</v>
      </c>
      <c r="CK122" s="36">
        <v>0</v>
      </c>
      <c r="CL122" s="66"/>
      <c r="CM122" s="89">
        <v>41302</v>
      </c>
      <c r="CN122" s="97">
        <v>41302</v>
      </c>
      <c r="CP122"/>
      <c r="CQ122" s="65"/>
      <c r="CR122" s="65"/>
      <c r="CS122" s="98"/>
      <c r="CT122"/>
      <c r="CU122"/>
      <c r="CV122" s="65"/>
      <c r="CW122" s="2">
        <v>130</v>
      </c>
      <c r="CX122" s="82">
        <v>70</v>
      </c>
      <c r="DC122"/>
      <c r="DG122" s="64"/>
      <c r="DI122" s="89">
        <v>44594</v>
      </c>
      <c r="DJ122" s="89"/>
      <c r="DN122" s="34"/>
      <c r="DO122" s="34"/>
      <c r="DP122" s="34"/>
      <c r="DQ122" s="34"/>
      <c r="DR122" s="34"/>
      <c r="DS122" s="34" t="s">
        <v>2127</v>
      </c>
      <c r="DT122" s="34"/>
      <c r="DU122" s="47">
        <v>44293</v>
      </c>
      <c r="DY122" s="1">
        <v>3</v>
      </c>
      <c r="DZ122" t="s">
        <v>7940</v>
      </c>
      <c r="EB122" s="4">
        <v>116</v>
      </c>
      <c r="EH122" s="4">
        <v>6.3</v>
      </c>
      <c r="EJ122"/>
      <c r="EL122" s="34"/>
      <c r="EN122" s="34"/>
    </row>
    <row r="123" spans="1:144" hidden="1" x14ac:dyDescent="0.25">
      <c r="A123" s="85">
        <v>2022</v>
      </c>
      <c r="B123" s="87">
        <v>44830</v>
      </c>
      <c r="C123" t="s">
        <v>121</v>
      </c>
      <c r="D123" t="s">
        <v>122</v>
      </c>
      <c r="E123" s="36" t="s">
        <v>7938</v>
      </c>
      <c r="F123" s="34">
        <f t="shared" si="9"/>
        <v>122</v>
      </c>
      <c r="G123" s="34" t="s">
        <v>4985</v>
      </c>
      <c r="H123">
        <v>18</v>
      </c>
      <c r="I123" s="34" t="s">
        <v>6141</v>
      </c>
      <c r="J123" s="34" t="s">
        <v>4988</v>
      </c>
      <c r="K123" s="34" t="str">
        <f>VLOOKUP(J123,[2]CodMpios!$B$347:$E$362,4,FALSE)</f>
        <v>18001 - Florencia</v>
      </c>
      <c r="L123" s="34" t="str">
        <f>VLOOKUP($J123,[2]Coord_Mpios_X_Y!$B$2:$K$1123,9,FALSE)</f>
        <v>1,749138703818</v>
      </c>
      <c r="M123" s="34" t="str">
        <f>VLOOKUP($J123,[2]Coord_Mpios_X_Y!$B$2:$K$1123,10,FALSE)</f>
        <v>-75,558239064333</v>
      </c>
      <c r="N123" s="34" t="s">
        <v>125</v>
      </c>
      <c r="O123" s="34" t="s">
        <v>126</v>
      </c>
      <c r="Q123" s="34" t="s">
        <v>127</v>
      </c>
      <c r="R123" s="34">
        <v>26259973</v>
      </c>
      <c r="S123" s="34" t="str">
        <f t="shared" si="5"/>
        <v>CC26259973</v>
      </c>
      <c r="T123" s="34" t="s">
        <v>6100</v>
      </c>
      <c r="V123" s="34" t="s">
        <v>2518</v>
      </c>
      <c r="W123" s="34" t="s">
        <v>335</v>
      </c>
      <c r="X123" s="87">
        <v>21077</v>
      </c>
      <c r="Y123">
        <v>65</v>
      </c>
      <c r="Z123" s="36">
        <f>VLOOKUP($Y123,[2]Edades!$A$3:$H$153,4,FALSE)</f>
        <v>6</v>
      </c>
      <c r="AA123" s="34" t="str">
        <f>VLOOKUP($Y123,[2]Edades!$A$3:$H$153,6,FALSE)</f>
        <v>6 - Persona mayor</v>
      </c>
      <c r="AB123" s="34">
        <f>VLOOKUP($Y123,[2]Edades!$A$3:$H$153,7,FALSE)</f>
        <v>14</v>
      </c>
      <c r="AC123" s="34" t="str">
        <f>VLOOKUP($Y123,[2]Edades!$A$3:$H$153,8,FALSE)</f>
        <v>65-69</v>
      </c>
      <c r="AD123" s="34" t="s">
        <v>129</v>
      </c>
      <c r="AE123" s="1">
        <v>2</v>
      </c>
      <c r="AF123" s="34" t="s">
        <v>2137</v>
      </c>
      <c r="AG123" s="34" t="s">
        <v>2127</v>
      </c>
      <c r="AH123" s="34" t="s">
        <v>2127</v>
      </c>
      <c r="AK123" s="34" t="s">
        <v>125</v>
      </c>
      <c r="AM123" s="34" t="s">
        <v>2127</v>
      </c>
      <c r="AN123" s="36" t="s">
        <v>2127</v>
      </c>
      <c r="AO123" s="36" t="s">
        <v>2127</v>
      </c>
      <c r="AP123" s="34" t="s">
        <v>2127</v>
      </c>
      <c r="AQ123" s="36" t="s">
        <v>2127</v>
      </c>
      <c r="AR123" s="34" t="s">
        <v>2098</v>
      </c>
      <c r="AS123" s="91" t="s">
        <v>6268</v>
      </c>
      <c r="AT123" s="34">
        <v>4358921</v>
      </c>
      <c r="AU123" s="34" t="s">
        <v>2127</v>
      </c>
      <c r="AX123" s="90"/>
      <c r="BA123" s="91"/>
      <c r="BB123" s="91"/>
      <c r="BC123" s="91"/>
      <c r="BF123" s="34" t="s">
        <v>4983</v>
      </c>
      <c r="BG123" s="92" t="s">
        <v>2098</v>
      </c>
      <c r="BM123" s="36" t="s">
        <v>131</v>
      </c>
      <c r="BN123" s="34" t="s">
        <v>132</v>
      </c>
      <c r="BO123" s="36">
        <v>0</v>
      </c>
      <c r="BQ123" s="94"/>
      <c r="BS123" t="s">
        <v>131</v>
      </c>
      <c r="BU123" s="95"/>
      <c r="BV123" s="95"/>
      <c r="BW123" s="61"/>
      <c r="BX123" s="60"/>
      <c r="BY123" s="59" t="str">
        <f t="shared" ca="1" si="6"/>
        <v/>
      </c>
      <c r="CD123" s="68"/>
      <c r="CE123" s="68"/>
      <c r="CF123" s="67"/>
      <c r="CG123">
        <v>90</v>
      </c>
      <c r="CH123" s="2">
        <v>160</v>
      </c>
      <c r="CI123" s="4">
        <f t="shared" si="7"/>
        <v>35.156249999999993</v>
      </c>
      <c r="CJ123" s="5" t="str">
        <f t="shared" si="8"/>
        <v>OBESIDAD</v>
      </c>
      <c r="CK123" s="36">
        <v>0</v>
      </c>
      <c r="CL123" s="66"/>
      <c r="CM123" s="89">
        <v>41284</v>
      </c>
      <c r="CN123" s="97">
        <v>41284</v>
      </c>
      <c r="CP123"/>
      <c r="CQ123" s="65"/>
      <c r="CR123" s="65"/>
      <c r="CS123" s="98"/>
      <c r="CT123"/>
      <c r="CU123"/>
      <c r="CV123" s="65"/>
      <c r="CW123" s="2">
        <v>150</v>
      </c>
      <c r="CX123" s="82">
        <v>100</v>
      </c>
      <c r="DC123"/>
      <c r="DG123" s="64"/>
      <c r="DI123" s="89"/>
      <c r="DJ123" s="89"/>
      <c r="DN123" s="34"/>
      <c r="DO123" s="34"/>
      <c r="DP123" s="34"/>
      <c r="DQ123" s="34"/>
      <c r="DR123" s="34"/>
      <c r="DS123" s="34" t="s">
        <v>2127</v>
      </c>
      <c r="DT123" s="34"/>
      <c r="DU123" s="47">
        <v>43489</v>
      </c>
      <c r="DY123" s="1">
        <v>1</v>
      </c>
      <c r="DZ123" t="s">
        <v>7941</v>
      </c>
      <c r="EA123" s="4">
        <v>1.03</v>
      </c>
      <c r="EB123" s="4">
        <v>113</v>
      </c>
      <c r="EC123" s="4">
        <v>166</v>
      </c>
      <c r="EE123" s="4">
        <v>42.1</v>
      </c>
      <c r="EF123" s="4">
        <v>138</v>
      </c>
      <c r="EG123" s="4">
        <v>2.2999999999999998</v>
      </c>
      <c r="EH123" s="4">
        <v>5.7</v>
      </c>
      <c r="EJ123"/>
      <c r="EL123" s="34"/>
      <c r="EN123" s="34"/>
    </row>
    <row r="124" spans="1:144" hidden="1" x14ac:dyDescent="0.25">
      <c r="A124" s="85">
        <v>2022</v>
      </c>
      <c r="B124" s="87">
        <v>44830</v>
      </c>
      <c r="C124" t="s">
        <v>121</v>
      </c>
      <c r="D124" t="s">
        <v>122</v>
      </c>
      <c r="E124" s="36" t="s">
        <v>7938</v>
      </c>
      <c r="F124" s="34">
        <f t="shared" si="9"/>
        <v>123</v>
      </c>
      <c r="G124" s="34" t="s">
        <v>4985</v>
      </c>
      <c r="H124">
        <v>18</v>
      </c>
      <c r="I124" s="34" t="s">
        <v>6141</v>
      </c>
      <c r="J124" s="34" t="s">
        <v>4988</v>
      </c>
      <c r="K124" s="34" t="str">
        <f>VLOOKUP(J124,[2]CodMpios!$B$347:$E$362,4,FALSE)</f>
        <v>18001 - Florencia</v>
      </c>
      <c r="L124" s="34" t="str">
        <f>VLOOKUP($J124,[2]Coord_Mpios_X_Y!$B$2:$K$1123,9,FALSE)</f>
        <v>1,749138703818</v>
      </c>
      <c r="M124" s="34" t="str">
        <f>VLOOKUP($J124,[2]Coord_Mpios_X_Y!$B$2:$K$1123,10,FALSE)</f>
        <v>-75,558239064333</v>
      </c>
      <c r="N124" s="34" t="s">
        <v>139</v>
      </c>
      <c r="O124" s="34" t="s">
        <v>126</v>
      </c>
      <c r="Q124" s="34" t="s">
        <v>127</v>
      </c>
      <c r="R124" s="34">
        <v>19078985</v>
      </c>
      <c r="S124" s="34" t="str">
        <f t="shared" si="5"/>
        <v>CC19078985</v>
      </c>
      <c r="T124" s="34" t="s">
        <v>429</v>
      </c>
      <c r="V124" s="34" t="s">
        <v>940</v>
      </c>
      <c r="W124" s="34" t="s">
        <v>5064</v>
      </c>
      <c r="X124" s="87">
        <v>18218</v>
      </c>
      <c r="Y124">
        <v>73</v>
      </c>
      <c r="Z124" s="36">
        <f>VLOOKUP($Y124,[2]Edades!$A$3:$H$153,4,FALSE)</f>
        <v>6</v>
      </c>
      <c r="AA124" s="34" t="str">
        <f>VLOOKUP($Y124,[2]Edades!$A$3:$H$153,6,FALSE)</f>
        <v>6 - Persona mayor</v>
      </c>
      <c r="AB124" s="34">
        <f>VLOOKUP($Y124,[2]Edades!$A$3:$H$153,7,FALSE)</f>
        <v>15</v>
      </c>
      <c r="AC124" s="34" t="str">
        <f>VLOOKUP($Y124,[2]Edades!$A$3:$H$153,8,FALSE)</f>
        <v>70-74</v>
      </c>
      <c r="AD124" s="34" t="s">
        <v>129</v>
      </c>
      <c r="AE124" s="1">
        <v>2</v>
      </c>
      <c r="AF124" s="34" t="s">
        <v>2137</v>
      </c>
      <c r="AG124" s="34" t="s">
        <v>2127</v>
      </c>
      <c r="AH124" s="34" t="s">
        <v>2127</v>
      </c>
      <c r="AK124" s="34" t="s">
        <v>139</v>
      </c>
      <c r="AM124" s="34" t="s">
        <v>2127</v>
      </c>
      <c r="AN124" s="36" t="s">
        <v>2127</v>
      </c>
      <c r="AO124" s="36" t="s">
        <v>2127</v>
      </c>
      <c r="AP124" s="34" t="s">
        <v>2127</v>
      </c>
      <c r="AQ124" s="36" t="s">
        <v>2127</v>
      </c>
      <c r="AR124" s="34" t="s">
        <v>2098</v>
      </c>
      <c r="AS124" s="91" t="s">
        <v>6269</v>
      </c>
      <c r="AT124" s="34">
        <v>3162797737</v>
      </c>
      <c r="AU124" s="34" t="s">
        <v>2127</v>
      </c>
      <c r="AX124" s="90"/>
      <c r="BA124" s="91"/>
      <c r="BB124" s="91"/>
      <c r="BC124" s="91"/>
      <c r="BF124" s="34" t="s">
        <v>4983</v>
      </c>
      <c r="BG124" s="92" t="s">
        <v>2098</v>
      </c>
      <c r="BM124" s="36" t="s">
        <v>131</v>
      </c>
      <c r="BN124" s="34" t="s">
        <v>132</v>
      </c>
      <c r="BO124" s="36">
        <v>0</v>
      </c>
      <c r="BQ124" s="94"/>
      <c r="BS124" t="s">
        <v>131</v>
      </c>
      <c r="BU124" s="95"/>
      <c r="BV124" s="95"/>
      <c r="BW124" s="61"/>
      <c r="BX124" s="60"/>
      <c r="BY124" s="59" t="str">
        <f t="shared" ca="1" si="6"/>
        <v/>
      </c>
      <c r="CD124" s="68"/>
      <c r="CE124" s="68"/>
      <c r="CF124" s="67"/>
      <c r="CG124">
        <v>66</v>
      </c>
      <c r="CH124" s="2">
        <v>153</v>
      </c>
      <c r="CI124" s="4">
        <f t="shared" si="7"/>
        <v>28.194284249647573</v>
      </c>
      <c r="CJ124" s="5" t="str">
        <f t="shared" si="8"/>
        <v>SOBREPESO</v>
      </c>
      <c r="CK124" s="36">
        <v>0</v>
      </c>
      <c r="CL124" s="66"/>
      <c r="CM124" s="89">
        <v>41348</v>
      </c>
      <c r="CN124" s="97">
        <v>41348</v>
      </c>
      <c r="CP124"/>
      <c r="CQ124" s="65"/>
      <c r="CR124" s="65"/>
      <c r="CS124" s="98"/>
      <c r="CT124"/>
      <c r="CU124"/>
      <c r="CV124" s="65"/>
      <c r="CW124" s="2">
        <v>120</v>
      </c>
      <c r="CX124" s="82">
        <v>60</v>
      </c>
      <c r="DC124"/>
      <c r="DG124" s="64"/>
      <c r="DI124" s="89"/>
      <c r="DJ124" s="89"/>
      <c r="DN124" s="34"/>
      <c r="DO124" s="34"/>
      <c r="DP124" s="34"/>
      <c r="DQ124" s="34"/>
      <c r="DR124" s="34"/>
      <c r="DS124" s="34" t="s">
        <v>2127</v>
      </c>
      <c r="DT124" s="34"/>
      <c r="DU124" s="47">
        <v>44712</v>
      </c>
      <c r="DY124" s="1">
        <v>3</v>
      </c>
      <c r="DZ124" t="s">
        <v>7941</v>
      </c>
      <c r="EA124" s="4">
        <v>1.31</v>
      </c>
      <c r="EB124" s="4">
        <v>102</v>
      </c>
      <c r="EC124" s="4">
        <v>103</v>
      </c>
      <c r="ED124" s="4">
        <v>44</v>
      </c>
      <c r="EE124" s="4">
        <v>32</v>
      </c>
      <c r="EF124" s="4">
        <v>135</v>
      </c>
      <c r="EG124" s="4">
        <v>3</v>
      </c>
      <c r="EH124" s="4">
        <v>6.1</v>
      </c>
      <c r="EJ124"/>
      <c r="EL124" s="34"/>
      <c r="EN124" s="34"/>
    </row>
    <row r="125" spans="1:144" hidden="1" x14ac:dyDescent="0.25">
      <c r="A125" s="85">
        <v>2022</v>
      </c>
      <c r="B125" s="87">
        <v>44830</v>
      </c>
      <c r="C125" t="s">
        <v>121</v>
      </c>
      <c r="D125" t="s">
        <v>122</v>
      </c>
      <c r="E125" s="36" t="s">
        <v>7938</v>
      </c>
      <c r="F125" s="34">
        <f t="shared" si="9"/>
        <v>124</v>
      </c>
      <c r="G125" s="34" t="s">
        <v>4985</v>
      </c>
      <c r="H125">
        <v>18</v>
      </c>
      <c r="I125" s="34" t="s">
        <v>6141</v>
      </c>
      <c r="J125" s="34" t="s">
        <v>4988</v>
      </c>
      <c r="K125" s="34" t="str">
        <f>VLOOKUP(J125,[2]CodMpios!$B$347:$E$362,4,FALSE)</f>
        <v>18001 - Florencia</v>
      </c>
      <c r="L125" s="34" t="str">
        <f>VLOOKUP($J125,[2]Coord_Mpios_X_Y!$B$2:$K$1123,9,FALSE)</f>
        <v>1,749138703818</v>
      </c>
      <c r="M125" s="34" t="str">
        <f>VLOOKUP($J125,[2]Coord_Mpios_X_Y!$B$2:$K$1123,10,FALSE)</f>
        <v>-75,558239064333</v>
      </c>
      <c r="N125" s="34" t="s">
        <v>6142</v>
      </c>
      <c r="O125" s="34" t="s">
        <v>126</v>
      </c>
      <c r="Q125" s="34" t="s">
        <v>127</v>
      </c>
      <c r="R125" s="34">
        <v>8305510</v>
      </c>
      <c r="S125" s="34" t="str">
        <f t="shared" si="5"/>
        <v>CC8305510</v>
      </c>
      <c r="T125" s="34" t="s">
        <v>446</v>
      </c>
      <c r="U125" s="34" t="s">
        <v>622</v>
      </c>
      <c r="V125" s="34" t="s">
        <v>1179</v>
      </c>
      <c r="W125" s="34" t="s">
        <v>2406</v>
      </c>
      <c r="X125" s="87">
        <v>18218</v>
      </c>
      <c r="Y125">
        <v>73</v>
      </c>
      <c r="Z125" s="36">
        <f>VLOOKUP($Y125,[2]Edades!$A$3:$H$153,4,FALSE)</f>
        <v>6</v>
      </c>
      <c r="AA125" s="34" t="str">
        <f>VLOOKUP($Y125,[2]Edades!$A$3:$H$153,6,FALSE)</f>
        <v>6 - Persona mayor</v>
      </c>
      <c r="AB125" s="34">
        <f>VLOOKUP($Y125,[2]Edades!$A$3:$H$153,7,FALSE)</f>
        <v>15</v>
      </c>
      <c r="AC125" s="34" t="str">
        <f>VLOOKUP($Y125,[2]Edades!$A$3:$H$153,8,FALSE)</f>
        <v>70-74</v>
      </c>
      <c r="AD125" s="34" t="s">
        <v>146</v>
      </c>
      <c r="AE125">
        <v>1</v>
      </c>
      <c r="AF125" s="34" t="s">
        <v>2137</v>
      </c>
      <c r="AG125" s="34" t="s">
        <v>2127</v>
      </c>
      <c r="AH125" s="34" t="s">
        <v>2127</v>
      </c>
      <c r="AK125" s="34" t="s">
        <v>6142</v>
      </c>
      <c r="AM125" s="34" t="s">
        <v>2127</v>
      </c>
      <c r="AN125" s="36" t="s">
        <v>2127</v>
      </c>
      <c r="AO125" s="36" t="s">
        <v>2127</v>
      </c>
      <c r="AP125" s="34" t="s">
        <v>2127</v>
      </c>
      <c r="AQ125" s="36" t="s">
        <v>2127</v>
      </c>
      <c r="AR125" s="34" t="s">
        <v>5048</v>
      </c>
      <c r="AS125" s="91" t="s">
        <v>6270</v>
      </c>
      <c r="AT125" s="34">
        <v>3164063932</v>
      </c>
      <c r="AU125" s="34" t="s">
        <v>2127</v>
      </c>
      <c r="AX125" s="90"/>
      <c r="BA125" s="91"/>
      <c r="BB125" s="91"/>
      <c r="BC125" s="91"/>
      <c r="BF125" s="34" t="s">
        <v>4983</v>
      </c>
      <c r="BG125" s="92" t="s">
        <v>2098</v>
      </c>
      <c r="BM125" s="36" t="s">
        <v>131</v>
      </c>
      <c r="BN125" s="34" t="s">
        <v>132</v>
      </c>
      <c r="BO125" s="36">
        <v>0</v>
      </c>
      <c r="BQ125" s="94"/>
      <c r="BS125" t="s">
        <v>131</v>
      </c>
      <c r="BU125" s="95"/>
      <c r="BV125" s="95"/>
      <c r="BW125" s="61"/>
      <c r="BX125" s="60"/>
      <c r="BY125" s="59" t="str">
        <f t="shared" ca="1" si="6"/>
        <v/>
      </c>
      <c r="CD125" s="68"/>
      <c r="CE125" s="68"/>
      <c r="CF125" s="67"/>
      <c r="CG125">
        <v>75</v>
      </c>
      <c r="CH125" s="2">
        <v>165</v>
      </c>
      <c r="CI125" s="4">
        <f t="shared" si="7"/>
        <v>27.548209366391188</v>
      </c>
      <c r="CJ125" s="5" t="str">
        <f t="shared" si="8"/>
        <v>SOBREPESO</v>
      </c>
      <c r="CK125" s="36">
        <v>0</v>
      </c>
      <c r="CL125" s="66"/>
      <c r="CM125" s="89">
        <v>41414</v>
      </c>
      <c r="CN125" s="97">
        <v>41414</v>
      </c>
      <c r="CP125"/>
      <c r="CQ125" s="65"/>
      <c r="CR125" s="65"/>
      <c r="CS125" s="98"/>
      <c r="CT125"/>
      <c r="CU125"/>
      <c r="CV125" s="65"/>
      <c r="CW125" s="2">
        <v>130</v>
      </c>
      <c r="CX125" s="82">
        <v>60</v>
      </c>
      <c r="DC125"/>
      <c r="DG125" s="64"/>
      <c r="DI125" s="89">
        <v>42643</v>
      </c>
      <c r="DJ125" s="89"/>
      <c r="DN125" s="34"/>
      <c r="DO125" s="34"/>
      <c r="DP125" s="34"/>
      <c r="DQ125" s="34"/>
      <c r="DR125" s="34"/>
      <c r="DS125" s="34" t="s">
        <v>2127</v>
      </c>
      <c r="DT125" s="34"/>
      <c r="DU125" s="47">
        <v>44431</v>
      </c>
      <c r="DY125" s="1">
        <v>2</v>
      </c>
      <c r="DZ125" t="s">
        <v>7941</v>
      </c>
      <c r="EB125" s="4"/>
      <c r="EJ125"/>
      <c r="EL125" s="34"/>
      <c r="EN125" s="34"/>
    </row>
    <row r="126" spans="1:144" hidden="1" x14ac:dyDescent="0.25">
      <c r="A126" s="85">
        <v>2022</v>
      </c>
      <c r="B126" s="87">
        <v>44830</v>
      </c>
      <c r="C126" t="s">
        <v>121</v>
      </c>
      <c r="D126" t="s">
        <v>122</v>
      </c>
      <c r="E126" s="36" t="s">
        <v>7938</v>
      </c>
      <c r="F126" s="34">
        <f t="shared" si="9"/>
        <v>125</v>
      </c>
      <c r="G126" s="34" t="s">
        <v>4985</v>
      </c>
      <c r="H126">
        <v>18</v>
      </c>
      <c r="I126" s="34" t="s">
        <v>6141</v>
      </c>
      <c r="J126" s="34" t="s">
        <v>4984</v>
      </c>
      <c r="K126" s="34" t="str">
        <f>VLOOKUP(J126,[2]CodMpios!$B$347:$E$362,4,FALSE)</f>
        <v>18753 - San Vicente Del Caguán</v>
      </c>
      <c r="L126" s="34" t="str">
        <f>VLOOKUP($J126,[2]Coord_Mpios_X_Y!$B$2:$K$1123,9,FALSE)</f>
        <v>1,567801695842</v>
      </c>
      <c r="M126" s="34" t="str">
        <f>VLOOKUP($J126,[2]Coord_Mpios_X_Y!$B$2:$K$1123,10,FALSE)</f>
        <v>-74,262977514784</v>
      </c>
      <c r="N126" s="34" t="s">
        <v>6142</v>
      </c>
      <c r="O126" s="34" t="s">
        <v>126</v>
      </c>
      <c r="Q126" s="34" t="s">
        <v>127</v>
      </c>
      <c r="R126" s="34">
        <v>41619928</v>
      </c>
      <c r="S126" s="34" t="str">
        <f t="shared" si="5"/>
        <v>CC41619928</v>
      </c>
      <c r="T126" s="34" t="s">
        <v>463</v>
      </c>
      <c r="U126" s="34" t="s">
        <v>5291</v>
      </c>
      <c r="V126" s="34" t="s">
        <v>5015</v>
      </c>
      <c r="W126" s="34" t="s">
        <v>6099</v>
      </c>
      <c r="X126" s="87">
        <v>17993</v>
      </c>
      <c r="Y126">
        <v>73</v>
      </c>
      <c r="Z126" s="36">
        <f>VLOOKUP($Y126,[2]Edades!$A$3:$H$153,4,FALSE)</f>
        <v>6</v>
      </c>
      <c r="AA126" s="34" t="str">
        <f>VLOOKUP($Y126,[2]Edades!$A$3:$H$153,6,FALSE)</f>
        <v>6 - Persona mayor</v>
      </c>
      <c r="AB126" s="34">
        <f>VLOOKUP($Y126,[2]Edades!$A$3:$H$153,7,FALSE)</f>
        <v>15</v>
      </c>
      <c r="AC126" s="34" t="str">
        <f>VLOOKUP($Y126,[2]Edades!$A$3:$H$153,8,FALSE)</f>
        <v>70-74</v>
      </c>
      <c r="AD126" s="34" t="s">
        <v>146</v>
      </c>
      <c r="AE126">
        <v>1</v>
      </c>
      <c r="AF126" s="34" t="s">
        <v>2137</v>
      </c>
      <c r="AG126" s="34" t="s">
        <v>2127</v>
      </c>
      <c r="AH126" s="34" t="s">
        <v>2127</v>
      </c>
      <c r="AK126" s="34" t="s">
        <v>6142</v>
      </c>
      <c r="AM126" s="34" t="s">
        <v>2127</v>
      </c>
      <c r="AN126" s="36" t="s">
        <v>2127</v>
      </c>
      <c r="AO126" s="36" t="s">
        <v>2127</v>
      </c>
      <c r="AP126" s="34" t="s">
        <v>2127</v>
      </c>
      <c r="AQ126" s="36" t="s">
        <v>2127</v>
      </c>
      <c r="AR126" s="34" t="s">
        <v>2098</v>
      </c>
      <c r="AS126" s="91" t="s">
        <v>6271</v>
      </c>
      <c r="AT126" s="34" t="s">
        <v>7922</v>
      </c>
      <c r="AU126" s="34" t="s">
        <v>2127</v>
      </c>
      <c r="AX126" s="90"/>
      <c r="BA126" s="91"/>
      <c r="BB126" s="91"/>
      <c r="BC126" s="91"/>
      <c r="BF126" s="34" t="s">
        <v>4983</v>
      </c>
      <c r="BG126" s="92" t="s">
        <v>2098</v>
      </c>
      <c r="BM126" s="36" t="s">
        <v>131</v>
      </c>
      <c r="BN126" s="34" t="s">
        <v>132</v>
      </c>
      <c r="BO126" s="36">
        <v>0</v>
      </c>
      <c r="BQ126" s="94"/>
      <c r="BS126" t="s">
        <v>132</v>
      </c>
      <c r="BU126" s="95"/>
      <c r="BV126" s="95"/>
      <c r="BW126" s="61"/>
      <c r="BX126" s="60"/>
      <c r="BY126" s="59" t="str">
        <f t="shared" ca="1" si="6"/>
        <v/>
      </c>
      <c r="CD126" s="68"/>
      <c r="CE126" s="68"/>
      <c r="CF126" s="67"/>
      <c r="CG126">
        <v>63</v>
      </c>
      <c r="CH126" s="2">
        <v>165</v>
      </c>
      <c r="CI126" s="4">
        <f t="shared" si="7"/>
        <v>23.140495867768596</v>
      </c>
      <c r="CJ126" s="5" t="str">
        <f t="shared" si="8"/>
        <v>NORMAL</v>
      </c>
      <c r="CK126" s="36">
        <v>0</v>
      </c>
      <c r="CL126" s="66"/>
      <c r="CM126" s="89">
        <v>41295</v>
      </c>
      <c r="CN126" s="97">
        <v>41295</v>
      </c>
      <c r="CP126"/>
      <c r="CQ126" s="65"/>
      <c r="CR126" s="65"/>
      <c r="CS126" s="98"/>
      <c r="CT126"/>
      <c r="CU126"/>
      <c r="CV126" s="65"/>
      <c r="CW126" s="2">
        <v>128</v>
      </c>
      <c r="CX126" s="82">
        <v>80</v>
      </c>
      <c r="DC126"/>
      <c r="DG126" s="64"/>
      <c r="DI126" s="89">
        <v>42787</v>
      </c>
      <c r="DJ126" s="89"/>
      <c r="DN126" s="34"/>
      <c r="DO126" s="34"/>
      <c r="DP126" s="34"/>
      <c r="DQ126" s="34"/>
      <c r="DR126" s="34"/>
      <c r="DS126" s="34" t="s">
        <v>2127</v>
      </c>
      <c r="DT126" s="34"/>
      <c r="DU126" s="47">
        <v>44139</v>
      </c>
      <c r="DY126" s="1">
        <v>2</v>
      </c>
      <c r="DZ126" t="s">
        <v>7941</v>
      </c>
      <c r="EB126" s="4"/>
      <c r="EJ126"/>
      <c r="EL126" s="34"/>
      <c r="EN126" s="34"/>
    </row>
    <row r="127" spans="1:144" hidden="1" x14ac:dyDescent="0.25">
      <c r="A127" s="85">
        <v>2022</v>
      </c>
      <c r="B127" s="87">
        <v>44830</v>
      </c>
      <c r="C127" t="s">
        <v>121</v>
      </c>
      <c r="D127" t="s">
        <v>122</v>
      </c>
      <c r="E127" s="36" t="s">
        <v>7938</v>
      </c>
      <c r="F127" s="34">
        <f t="shared" si="9"/>
        <v>126</v>
      </c>
      <c r="G127" s="34" t="s">
        <v>4985</v>
      </c>
      <c r="H127">
        <v>18</v>
      </c>
      <c r="I127" s="34" t="s">
        <v>6141</v>
      </c>
      <c r="J127" s="34" t="s">
        <v>4996</v>
      </c>
      <c r="K127" s="34" t="str">
        <f>VLOOKUP(J127,[2]CodMpios!$B$347:$E$362,4,FALSE)</f>
        <v>18247 - El Doncello</v>
      </c>
      <c r="L127" s="34" t="str">
        <f>VLOOKUP($J127,[2]Coord_Mpios_X_Y!$B$2:$K$1123,9,FALSE)</f>
        <v>1,791385903474</v>
      </c>
      <c r="M127" s="34" t="str">
        <f>VLOOKUP($J127,[2]Coord_Mpios_X_Y!$B$2:$K$1123,10,FALSE)</f>
        <v>-75,193944154894</v>
      </c>
      <c r="N127" s="34" t="s">
        <v>139</v>
      </c>
      <c r="O127" s="34" t="s">
        <v>126</v>
      </c>
      <c r="Q127" s="34" t="s">
        <v>127</v>
      </c>
      <c r="R127" s="34">
        <v>40758430</v>
      </c>
      <c r="S127" s="34" t="str">
        <f t="shared" si="5"/>
        <v>CC40758430</v>
      </c>
      <c r="T127" s="34" t="s">
        <v>330</v>
      </c>
      <c r="V127" s="34" t="s">
        <v>507</v>
      </c>
      <c r="W127" s="34" t="s">
        <v>273</v>
      </c>
      <c r="X127" s="87">
        <v>19797</v>
      </c>
      <c r="Y127">
        <v>69</v>
      </c>
      <c r="Z127" s="36">
        <f>VLOOKUP($Y127,[2]Edades!$A$3:$H$153,4,FALSE)</f>
        <v>6</v>
      </c>
      <c r="AA127" s="34" t="str">
        <f>VLOOKUP($Y127,[2]Edades!$A$3:$H$153,6,FALSE)</f>
        <v>6 - Persona mayor</v>
      </c>
      <c r="AB127" s="34">
        <f>VLOOKUP($Y127,[2]Edades!$A$3:$H$153,7,FALSE)</f>
        <v>14</v>
      </c>
      <c r="AC127" s="34" t="str">
        <f>VLOOKUP($Y127,[2]Edades!$A$3:$H$153,8,FALSE)</f>
        <v>65-69</v>
      </c>
      <c r="AD127" s="34" t="s">
        <v>129</v>
      </c>
      <c r="AE127" s="1">
        <v>2</v>
      </c>
      <c r="AF127" s="34" t="s">
        <v>2137</v>
      </c>
      <c r="AG127" s="34" t="s">
        <v>2127</v>
      </c>
      <c r="AH127" s="34" t="s">
        <v>2127</v>
      </c>
      <c r="AK127" s="34" t="s">
        <v>139</v>
      </c>
      <c r="AM127" s="34" t="s">
        <v>2127</v>
      </c>
      <c r="AN127" s="36" t="s">
        <v>2127</v>
      </c>
      <c r="AO127" s="36" t="s">
        <v>2127</v>
      </c>
      <c r="AP127" s="34" t="s">
        <v>2127</v>
      </c>
      <c r="AQ127" s="36" t="s">
        <v>2127</v>
      </c>
      <c r="AR127" s="34" t="s">
        <v>2098</v>
      </c>
      <c r="AS127" s="91" t="s">
        <v>6272</v>
      </c>
      <c r="AT127" s="34">
        <v>4347254</v>
      </c>
      <c r="AU127" s="34" t="s">
        <v>2127</v>
      </c>
      <c r="AX127" s="90"/>
      <c r="BA127" s="91"/>
      <c r="BB127" s="91"/>
      <c r="BC127" s="91"/>
      <c r="BF127" s="34" t="s">
        <v>4983</v>
      </c>
      <c r="BG127" s="92" t="s">
        <v>2098</v>
      </c>
      <c r="BM127" s="36" t="s">
        <v>131</v>
      </c>
      <c r="BN127" s="34" t="s">
        <v>132</v>
      </c>
      <c r="BO127" s="36">
        <v>0</v>
      </c>
      <c r="BQ127" s="94"/>
      <c r="BS127" t="s">
        <v>132</v>
      </c>
      <c r="BU127" s="95"/>
      <c r="BV127" s="95"/>
      <c r="BW127" s="61"/>
      <c r="BX127" s="60"/>
      <c r="BY127" s="59" t="str">
        <f t="shared" ca="1" si="6"/>
        <v/>
      </c>
      <c r="CD127" s="68"/>
      <c r="CE127" s="68"/>
      <c r="CF127" s="67"/>
      <c r="CG127">
        <v>68</v>
      </c>
      <c r="CH127" s="2">
        <v>151</v>
      </c>
      <c r="CI127" s="4">
        <f t="shared" si="7"/>
        <v>29.823253366080436</v>
      </c>
      <c r="CJ127" s="5" t="str">
        <f t="shared" si="8"/>
        <v>SOBREPESO</v>
      </c>
      <c r="CK127" s="36">
        <v>0</v>
      </c>
      <c r="CL127" s="66"/>
      <c r="CM127" s="89">
        <v>41303</v>
      </c>
      <c r="CN127" s="97">
        <v>41303</v>
      </c>
      <c r="CP127"/>
      <c r="CQ127" s="65"/>
      <c r="CR127" s="65"/>
      <c r="CS127" s="98"/>
      <c r="CT127"/>
      <c r="CU127"/>
      <c r="CV127" s="65"/>
      <c r="CW127" s="2">
        <v>180</v>
      </c>
      <c r="CX127" s="82">
        <v>100</v>
      </c>
      <c r="DC127"/>
      <c r="DG127" s="64"/>
      <c r="DI127" s="89">
        <v>42607</v>
      </c>
      <c r="DJ127" s="89"/>
      <c r="DN127" s="34"/>
      <c r="DO127" s="34"/>
      <c r="DP127" s="34"/>
      <c r="DQ127" s="34"/>
      <c r="DR127" s="34"/>
      <c r="DS127" s="34" t="s">
        <v>2127</v>
      </c>
      <c r="DT127" s="34"/>
      <c r="DU127" s="47">
        <v>43783</v>
      </c>
      <c r="DY127" s="1">
        <v>2</v>
      </c>
      <c r="DZ127" t="s">
        <v>7941</v>
      </c>
      <c r="EB127" s="4"/>
      <c r="EJ127"/>
      <c r="EL127" s="34"/>
      <c r="EN127" s="34"/>
    </row>
    <row r="128" spans="1:144" hidden="1" x14ac:dyDescent="0.25">
      <c r="A128" s="85">
        <v>2022</v>
      </c>
      <c r="B128" s="87">
        <v>44830</v>
      </c>
      <c r="C128" t="s">
        <v>121</v>
      </c>
      <c r="D128" t="s">
        <v>122</v>
      </c>
      <c r="E128" s="36" t="s">
        <v>7938</v>
      </c>
      <c r="F128" s="34">
        <f t="shared" si="9"/>
        <v>127</v>
      </c>
      <c r="G128" s="34" t="s">
        <v>4985</v>
      </c>
      <c r="H128">
        <v>18</v>
      </c>
      <c r="I128" s="34" t="s">
        <v>6141</v>
      </c>
      <c r="J128" s="34" t="s">
        <v>5052</v>
      </c>
      <c r="K128" s="34" t="str">
        <f>VLOOKUP(J128,[2]CodMpios!$B$347:$E$362,4,FALSE)</f>
        <v>18256 - El Paujil</v>
      </c>
      <c r="L128" s="34" t="str">
        <f>VLOOKUP($J128,[2]Coord_Mpios_X_Y!$B$2:$K$1123,9,FALSE)</f>
        <v>1,617746356165</v>
      </c>
      <c r="M128" s="34" t="str">
        <f>VLOOKUP($J128,[2]Coord_Mpios_X_Y!$B$2:$K$1123,10,FALSE)</f>
        <v>-75,234043334186</v>
      </c>
      <c r="N128" s="34" t="s">
        <v>139</v>
      </c>
      <c r="O128" s="34" t="s">
        <v>126</v>
      </c>
      <c r="Q128" s="34" t="s">
        <v>127</v>
      </c>
      <c r="R128" s="34">
        <v>1671295</v>
      </c>
      <c r="S128" s="34" t="str">
        <f t="shared" si="5"/>
        <v>CC1671295</v>
      </c>
      <c r="T128" s="34" t="s">
        <v>490</v>
      </c>
      <c r="U128" s="34" t="s">
        <v>258</v>
      </c>
      <c r="V128" s="34" t="s">
        <v>5084</v>
      </c>
      <c r="W128" s="34" t="s">
        <v>759</v>
      </c>
      <c r="X128" s="87">
        <v>21827</v>
      </c>
      <c r="Y128">
        <v>63</v>
      </c>
      <c r="Z128" s="36">
        <f>VLOOKUP($Y128,[2]Edades!$A$3:$H$153,4,FALSE)</f>
        <v>6</v>
      </c>
      <c r="AA128" s="34" t="str">
        <f>VLOOKUP($Y128,[2]Edades!$A$3:$H$153,6,FALSE)</f>
        <v>6 - Persona mayor</v>
      </c>
      <c r="AB128" s="34">
        <f>VLOOKUP($Y128,[2]Edades!$A$3:$H$153,7,FALSE)</f>
        <v>13</v>
      </c>
      <c r="AC128" s="34" t="str">
        <f>VLOOKUP($Y128,[2]Edades!$A$3:$H$153,8,FALSE)</f>
        <v>60-64</v>
      </c>
      <c r="AD128" s="34" t="s">
        <v>129</v>
      </c>
      <c r="AE128" s="1">
        <v>2</v>
      </c>
      <c r="AF128" s="34" t="s">
        <v>2137</v>
      </c>
      <c r="AG128" s="34" t="s">
        <v>2127</v>
      </c>
      <c r="AH128" s="34" t="s">
        <v>2127</v>
      </c>
      <c r="AK128" s="34" t="s">
        <v>139</v>
      </c>
      <c r="AM128" s="34" t="s">
        <v>2127</v>
      </c>
      <c r="AN128" s="36" t="s">
        <v>2127</v>
      </c>
      <c r="AO128" s="36" t="s">
        <v>2127</v>
      </c>
      <c r="AP128" s="34" t="s">
        <v>2127</v>
      </c>
      <c r="AQ128" s="36" t="s">
        <v>2127</v>
      </c>
      <c r="AR128" s="34" t="s">
        <v>5078</v>
      </c>
      <c r="AS128" s="91" t="s">
        <v>6273</v>
      </c>
      <c r="AT128" s="34">
        <v>3153683607</v>
      </c>
      <c r="AU128" s="34" t="s">
        <v>2127</v>
      </c>
      <c r="AX128" s="90"/>
      <c r="BA128" s="91"/>
      <c r="BB128" s="91"/>
      <c r="BC128" s="91"/>
      <c r="BF128" s="34" t="s">
        <v>4983</v>
      </c>
      <c r="BG128" s="92" t="s">
        <v>2098</v>
      </c>
      <c r="BM128" s="36" t="s">
        <v>131</v>
      </c>
      <c r="BN128" s="34" t="s">
        <v>132</v>
      </c>
      <c r="BO128" s="36">
        <v>0</v>
      </c>
      <c r="BQ128" s="94"/>
      <c r="BS128" t="s">
        <v>132</v>
      </c>
      <c r="BU128" s="95"/>
      <c r="BV128" s="95"/>
      <c r="BW128" s="61"/>
      <c r="BX128" s="60"/>
      <c r="BY128" s="59" t="str">
        <f t="shared" ca="1" si="6"/>
        <v/>
      </c>
      <c r="CD128" s="68"/>
      <c r="CE128" s="68"/>
      <c r="CF128" s="67"/>
      <c r="CG128">
        <v>65</v>
      </c>
      <c r="CH128" s="2">
        <v>155</v>
      </c>
      <c r="CI128" s="4">
        <f t="shared" si="7"/>
        <v>27.055150884495315</v>
      </c>
      <c r="CJ128" s="5" t="str">
        <f t="shared" si="8"/>
        <v>SOBREPESO</v>
      </c>
      <c r="CK128" s="36">
        <v>0</v>
      </c>
      <c r="CL128" s="66"/>
      <c r="CM128" s="89">
        <v>41376</v>
      </c>
      <c r="CN128" s="97">
        <v>41376</v>
      </c>
      <c r="CP128"/>
      <c r="CQ128" s="65"/>
      <c r="CR128" s="65"/>
      <c r="CS128" s="98"/>
      <c r="CT128"/>
      <c r="CU128"/>
      <c r="CV128" s="65"/>
      <c r="CW128" s="2">
        <v>120</v>
      </c>
      <c r="CX128" s="82">
        <v>70</v>
      </c>
      <c r="DC128"/>
      <c r="DG128" s="64"/>
      <c r="DI128" s="89">
        <v>43725</v>
      </c>
      <c r="DJ128" s="89"/>
      <c r="DN128" s="34"/>
      <c r="DO128" s="34"/>
      <c r="DP128" s="34"/>
      <c r="DQ128" s="34"/>
      <c r="DR128" s="34"/>
      <c r="DS128" s="34" t="s">
        <v>2127</v>
      </c>
      <c r="DT128" s="34"/>
      <c r="DU128" s="47">
        <v>44714</v>
      </c>
      <c r="DY128" s="1">
        <v>3</v>
      </c>
      <c r="DZ128" t="s">
        <v>7941</v>
      </c>
      <c r="EA128" s="4">
        <v>164</v>
      </c>
      <c r="EB128" s="4">
        <v>97</v>
      </c>
      <c r="EC128" s="4">
        <v>201</v>
      </c>
      <c r="EE128" s="4">
        <v>78</v>
      </c>
      <c r="EF128" s="4">
        <v>102</v>
      </c>
      <c r="EG128" s="4">
        <v>2.2999999999999998</v>
      </c>
      <c r="EJ128"/>
      <c r="EL128" s="34"/>
      <c r="EN128" s="34"/>
    </row>
    <row r="129" spans="1:144" x14ac:dyDescent="0.25">
      <c r="A129" s="85">
        <v>2022</v>
      </c>
      <c r="B129" s="87">
        <v>44830</v>
      </c>
      <c r="C129" t="s">
        <v>121</v>
      </c>
      <c r="D129" t="s">
        <v>122</v>
      </c>
      <c r="E129" s="34" t="s">
        <v>7938</v>
      </c>
      <c r="F129" s="34">
        <f t="shared" si="9"/>
        <v>128</v>
      </c>
      <c r="G129" s="34" t="s">
        <v>4985</v>
      </c>
      <c r="H129">
        <v>18</v>
      </c>
      <c r="I129" s="34" t="s">
        <v>6141</v>
      </c>
      <c r="J129" s="34" t="s">
        <v>5021</v>
      </c>
      <c r="K129" s="34" t="str">
        <f>VLOOKUP(J129,[2]CodMpios!$B$347:$E$362,4,FALSE)</f>
        <v>18785 - Solita</v>
      </c>
      <c r="L129" s="34" t="str">
        <f>VLOOKUP($J129,[2]Coord_Mpios_X_Y!$B$2:$K$1123,9,FALSE)</f>
        <v>0,909265456917</v>
      </c>
      <c r="M129" s="34" t="str">
        <f>VLOOKUP($J129,[2]Coord_Mpios_X_Y!$B$2:$K$1123,10,FALSE)</f>
        <v>-75,638400454679</v>
      </c>
      <c r="N129" s="34" t="s">
        <v>139</v>
      </c>
      <c r="O129" s="34" t="s">
        <v>126</v>
      </c>
      <c r="Q129" s="34" t="s">
        <v>127</v>
      </c>
      <c r="R129" s="34">
        <v>96340258</v>
      </c>
      <c r="S129" s="34" t="str">
        <f t="shared" si="5"/>
        <v>CC96340258</v>
      </c>
      <c r="T129" s="34" t="s">
        <v>2455</v>
      </c>
      <c r="V129" s="34" t="s">
        <v>142</v>
      </c>
      <c r="W129" s="34" t="s">
        <v>2097</v>
      </c>
      <c r="X129" s="87">
        <v>8766</v>
      </c>
      <c r="Y129">
        <v>99</v>
      </c>
      <c r="Z129" s="36">
        <f>VLOOKUP($Y129,[2]Edades!$A$3:$H$153,4,FALSE)</f>
        <v>6</v>
      </c>
      <c r="AA129" s="34" t="str">
        <f>VLOOKUP($Y129,[2]Edades!$A$3:$H$153,6,FALSE)</f>
        <v>6 - Persona mayor</v>
      </c>
      <c r="AB129" s="34">
        <f>VLOOKUP($Y129,[2]Edades!$A$3:$H$153,7,FALSE)</f>
        <v>17</v>
      </c>
      <c r="AC129" s="34" t="str">
        <f>VLOOKUP($Y129,[2]Edades!$A$3:$H$153,8,FALSE)</f>
        <v>80 Y MÁS</v>
      </c>
      <c r="AD129" s="34" t="s">
        <v>146</v>
      </c>
      <c r="AE129">
        <v>1</v>
      </c>
      <c r="AF129" s="34" t="s">
        <v>2137</v>
      </c>
      <c r="AG129" s="34" t="s">
        <v>2127</v>
      </c>
      <c r="AH129" s="34" t="s">
        <v>2127</v>
      </c>
      <c r="AK129" s="34" t="s">
        <v>139</v>
      </c>
      <c r="AM129" s="34" t="s">
        <v>2127</v>
      </c>
      <c r="AN129" s="36" t="s">
        <v>2127</v>
      </c>
      <c r="AO129" s="36" t="s">
        <v>2127</v>
      </c>
      <c r="AP129" s="34" t="s">
        <v>2127</v>
      </c>
      <c r="AQ129" s="36" t="s">
        <v>2127</v>
      </c>
      <c r="AR129" s="34" t="s">
        <v>5973</v>
      </c>
      <c r="AS129" s="91" t="s">
        <v>6274</v>
      </c>
      <c r="AT129" s="34">
        <v>3118634934</v>
      </c>
      <c r="AU129" s="34" t="s">
        <v>2127</v>
      </c>
      <c r="AX129" s="90"/>
      <c r="BA129" s="91"/>
      <c r="BB129" s="91"/>
      <c r="BC129" s="91"/>
      <c r="BF129" s="34" t="s">
        <v>4983</v>
      </c>
      <c r="BG129" s="92" t="s">
        <v>2098</v>
      </c>
      <c r="BM129" s="36" t="s">
        <v>131</v>
      </c>
      <c r="BN129" s="34" t="s">
        <v>132</v>
      </c>
      <c r="BO129" s="36">
        <v>0</v>
      </c>
      <c r="BQ129" s="94"/>
      <c r="BS129" s="36" t="s">
        <v>2127</v>
      </c>
      <c r="BU129" s="95"/>
      <c r="BV129" s="95"/>
      <c r="BW129" s="61"/>
      <c r="BX129" s="60"/>
      <c r="BY129" s="59" t="str">
        <f t="shared" ca="1" si="6"/>
        <v/>
      </c>
      <c r="CD129" s="68"/>
      <c r="CE129" s="68"/>
      <c r="CF129" s="67"/>
      <c r="CG129">
        <v>94</v>
      </c>
      <c r="CH129" s="2">
        <v>166</v>
      </c>
      <c r="CI129" s="4">
        <f t="shared" si="7"/>
        <v>34.112353026564087</v>
      </c>
      <c r="CJ129" s="5" t="str">
        <f t="shared" si="8"/>
        <v>OBESIDAD</v>
      </c>
      <c r="CK129" s="36">
        <v>0</v>
      </c>
      <c r="CL129" s="66"/>
      <c r="CM129" s="89">
        <v>41295</v>
      </c>
      <c r="CN129" s="97">
        <v>41295</v>
      </c>
      <c r="CP129"/>
      <c r="CQ129" s="65"/>
      <c r="CR129" s="65"/>
      <c r="CS129" s="98"/>
      <c r="CT129"/>
      <c r="CU129"/>
      <c r="CV129" s="97"/>
      <c r="CW129" s="2">
        <v>120</v>
      </c>
      <c r="CX129" s="82">
        <v>70</v>
      </c>
      <c r="DG129" s="64"/>
      <c r="DI129" s="89"/>
      <c r="DJ129" s="89"/>
      <c r="DN129" s="34"/>
      <c r="DO129" s="34"/>
      <c r="DP129" s="34"/>
      <c r="DQ129" s="34"/>
      <c r="DR129" s="34"/>
      <c r="DS129" s="34" t="s">
        <v>2127</v>
      </c>
      <c r="DT129" s="34"/>
      <c r="DU129" s="47">
        <v>44771</v>
      </c>
      <c r="DY129" s="1">
        <v>2</v>
      </c>
      <c r="DZ129" t="s">
        <v>7940</v>
      </c>
      <c r="EA129" s="4">
        <v>1.0900000000000001</v>
      </c>
      <c r="EB129" s="4">
        <v>97</v>
      </c>
      <c r="EC129" s="4">
        <v>232</v>
      </c>
      <c r="ED129" s="4">
        <v>172.3</v>
      </c>
      <c r="EE129" s="4">
        <v>43.3</v>
      </c>
      <c r="EF129" s="4">
        <v>82</v>
      </c>
      <c r="EG129" s="4">
        <v>2.9</v>
      </c>
      <c r="EJ129"/>
      <c r="EL129" s="34"/>
      <c r="EN129" s="34"/>
    </row>
    <row r="130" spans="1:144" hidden="1" x14ac:dyDescent="0.25">
      <c r="A130" s="85">
        <v>2022</v>
      </c>
      <c r="B130" s="87">
        <v>44830</v>
      </c>
      <c r="C130" t="s">
        <v>121</v>
      </c>
      <c r="D130" t="s">
        <v>122</v>
      </c>
      <c r="E130" s="36" t="s">
        <v>7938</v>
      </c>
      <c r="F130" s="34">
        <f t="shared" si="9"/>
        <v>129</v>
      </c>
      <c r="G130" s="34" t="s">
        <v>4985</v>
      </c>
      <c r="H130">
        <v>18</v>
      </c>
      <c r="I130" s="34" t="s">
        <v>6141</v>
      </c>
      <c r="J130" s="34" t="s">
        <v>5014</v>
      </c>
      <c r="K130" s="34" t="str">
        <f>VLOOKUP(J130,[2]CodMpios!$B$347:$E$362,4,FALSE)</f>
        <v>18029 - Albania</v>
      </c>
      <c r="L130" s="34" t="str">
        <f>VLOOKUP($J130,[2]Coord_Mpios_X_Y!$B$2:$K$1123,9,FALSE)</f>
        <v>1,227865490191</v>
      </c>
      <c r="M130" s="34" t="str">
        <f>VLOOKUP($J130,[2]Coord_Mpios_X_Y!$B$2:$K$1123,10,FALSE)</f>
        <v>-75,882326507579</v>
      </c>
      <c r="N130" s="34" t="s">
        <v>125</v>
      </c>
      <c r="O130" s="34" t="s">
        <v>126</v>
      </c>
      <c r="Q130" s="34" t="s">
        <v>127</v>
      </c>
      <c r="R130" s="34">
        <v>38232454</v>
      </c>
      <c r="S130" s="34" t="str">
        <f t="shared" ref="S130:S193" si="10">CONCATENATE(Q130,R130)</f>
        <v>CC38232454</v>
      </c>
      <c r="T130" s="34" t="s">
        <v>309</v>
      </c>
      <c r="U130" s="34" t="s">
        <v>343</v>
      </c>
      <c r="V130" s="34" t="s">
        <v>6098</v>
      </c>
      <c r="X130" s="87">
        <v>20111</v>
      </c>
      <c r="Y130">
        <v>68</v>
      </c>
      <c r="Z130" s="36">
        <f>VLOOKUP($Y130,[2]Edades!$A$3:$H$153,4,FALSE)</f>
        <v>6</v>
      </c>
      <c r="AA130" s="34" t="str">
        <f>VLOOKUP($Y130,[2]Edades!$A$3:$H$153,6,FALSE)</f>
        <v>6 - Persona mayor</v>
      </c>
      <c r="AB130" s="34">
        <f>VLOOKUP($Y130,[2]Edades!$A$3:$H$153,7,FALSE)</f>
        <v>14</v>
      </c>
      <c r="AC130" s="34" t="str">
        <f>VLOOKUP($Y130,[2]Edades!$A$3:$H$153,8,FALSE)</f>
        <v>65-69</v>
      </c>
      <c r="AD130" s="34" t="s">
        <v>129</v>
      </c>
      <c r="AE130" s="1">
        <v>2</v>
      </c>
      <c r="AF130" s="34" t="s">
        <v>2137</v>
      </c>
      <c r="AG130" s="34" t="s">
        <v>2127</v>
      </c>
      <c r="AH130" s="34" t="s">
        <v>2127</v>
      </c>
      <c r="AK130" s="34" t="s">
        <v>125</v>
      </c>
      <c r="AM130" s="34" t="s">
        <v>2127</v>
      </c>
      <c r="AN130" s="36" t="s">
        <v>2127</v>
      </c>
      <c r="AO130" s="36" t="s">
        <v>2127</v>
      </c>
      <c r="AP130" s="34" t="s">
        <v>2127</v>
      </c>
      <c r="AQ130" s="36" t="s">
        <v>2127</v>
      </c>
      <c r="AR130" s="34" t="s">
        <v>5048</v>
      </c>
      <c r="AS130" s="91" t="s">
        <v>6275</v>
      </c>
      <c r="AT130" s="34">
        <v>3144723681</v>
      </c>
      <c r="AU130" s="34" t="s">
        <v>2127</v>
      </c>
      <c r="AX130" s="90"/>
      <c r="BA130" s="91"/>
      <c r="BB130" s="91"/>
      <c r="BC130" s="91"/>
      <c r="BF130" s="34" t="s">
        <v>4983</v>
      </c>
      <c r="BG130" s="92" t="s">
        <v>2098</v>
      </c>
      <c r="BM130" s="36" t="s">
        <v>131</v>
      </c>
      <c r="BN130" s="34" t="s">
        <v>132</v>
      </c>
      <c r="BO130" s="36">
        <v>0</v>
      </c>
      <c r="BQ130" s="94"/>
      <c r="BS130" t="s">
        <v>132</v>
      </c>
      <c r="BU130" s="95"/>
      <c r="BV130" s="95"/>
      <c r="BW130" s="61"/>
      <c r="BX130" s="60"/>
      <c r="BY130" s="59" t="str">
        <f t="shared" ref="BY130:BY193" ca="1" si="11">IFERROR(IF(BW130="","",BW130-TODAY()),"SIN DATO")</f>
        <v/>
      </c>
      <c r="CD130" s="68"/>
      <c r="CE130" s="68"/>
      <c r="CF130" s="67"/>
      <c r="CG130">
        <v>75</v>
      </c>
      <c r="CH130" s="2">
        <v>165</v>
      </c>
      <c r="CI130" s="4">
        <f t="shared" ref="CI130:CI193" si="12">(CG130/((CH130/100)*(CH130/100)))</f>
        <v>27.548209366391188</v>
      </c>
      <c r="CJ130" s="5" t="str">
        <f t="shared" ref="CJ130:CJ193" si="13">IFERROR(IF(CI130&lt;=18.5,"BAJO PESO",IF(AND(CI130&gt;18.5,CI130&lt;25),"NORMAL",IF(AND(CI130&gt;=25,CI130&lt;=30),"SOBREPESO","OBESIDAD"))),"SIN DATO")</f>
        <v>SOBREPESO</v>
      </c>
      <c r="CK130" s="36">
        <v>0</v>
      </c>
      <c r="CL130" s="66"/>
      <c r="CM130" s="89">
        <v>42821</v>
      </c>
      <c r="CN130" s="97">
        <v>42821</v>
      </c>
      <c r="CP130"/>
      <c r="CQ130" s="65"/>
      <c r="CR130" s="65"/>
      <c r="CS130" s="98"/>
      <c r="CT130"/>
      <c r="CU130"/>
      <c r="CV130" s="65"/>
      <c r="CW130" s="2"/>
      <c r="CX130" s="82"/>
      <c r="DC130"/>
      <c r="DG130" s="64"/>
      <c r="DI130" s="89"/>
      <c r="DJ130" s="89"/>
      <c r="DN130" s="34"/>
      <c r="DO130" s="34"/>
      <c r="DP130" s="34"/>
      <c r="DQ130" s="34"/>
      <c r="DR130" s="34"/>
      <c r="DS130" s="34" t="s">
        <v>2127</v>
      </c>
      <c r="DT130" s="34"/>
      <c r="DY130" s="1">
        <v>2</v>
      </c>
      <c r="DZ130" t="s">
        <v>7941</v>
      </c>
      <c r="EB130" s="4"/>
      <c r="EJ130"/>
      <c r="EL130" s="34"/>
      <c r="EN130" s="34"/>
    </row>
    <row r="131" spans="1:144" hidden="1" x14ac:dyDescent="0.25">
      <c r="A131" s="85">
        <v>2022</v>
      </c>
      <c r="B131" s="87">
        <v>44830</v>
      </c>
      <c r="C131" t="s">
        <v>121</v>
      </c>
      <c r="D131" t="s">
        <v>122</v>
      </c>
      <c r="E131" s="36" t="s">
        <v>7938</v>
      </c>
      <c r="F131" s="34">
        <f t="shared" ref="F131:F194" si="14">F130+1</f>
        <v>130</v>
      </c>
      <c r="G131" s="34" t="s">
        <v>4985</v>
      </c>
      <c r="H131">
        <v>18</v>
      </c>
      <c r="I131" s="34" t="s">
        <v>6141</v>
      </c>
      <c r="J131" s="34" t="s">
        <v>4988</v>
      </c>
      <c r="K131" s="34" t="str">
        <f>VLOOKUP(J131,[2]CodMpios!$B$347:$E$362,4,FALSE)</f>
        <v>18001 - Florencia</v>
      </c>
      <c r="L131" s="34" t="str">
        <f>VLOOKUP($J131,[2]Coord_Mpios_X_Y!$B$2:$K$1123,9,FALSE)</f>
        <v>1,749138703818</v>
      </c>
      <c r="M131" s="34" t="str">
        <f>VLOOKUP($J131,[2]Coord_Mpios_X_Y!$B$2:$K$1123,10,FALSE)</f>
        <v>-75,558239064333</v>
      </c>
      <c r="N131" s="34" t="s">
        <v>6142</v>
      </c>
      <c r="O131" s="34" t="s">
        <v>126</v>
      </c>
      <c r="Q131" s="34" t="s">
        <v>127</v>
      </c>
      <c r="R131" s="34">
        <v>29153469</v>
      </c>
      <c r="S131" s="34" t="str">
        <f t="shared" si="10"/>
        <v>CC29153469</v>
      </c>
      <c r="T131" s="34" t="s">
        <v>134</v>
      </c>
      <c r="U131" s="34" t="s">
        <v>1925</v>
      </c>
      <c r="V131" s="34" t="s">
        <v>222</v>
      </c>
      <c r="W131" s="34" t="s">
        <v>2329</v>
      </c>
      <c r="X131" s="87">
        <v>14665</v>
      </c>
      <c r="Y131">
        <v>83</v>
      </c>
      <c r="Z131" s="36">
        <f>VLOOKUP($Y131,[2]Edades!$A$3:$H$153,4,FALSE)</f>
        <v>6</v>
      </c>
      <c r="AA131" s="34" t="str">
        <f>VLOOKUP($Y131,[2]Edades!$A$3:$H$153,6,FALSE)</f>
        <v>6 - Persona mayor</v>
      </c>
      <c r="AB131" s="34">
        <f>VLOOKUP($Y131,[2]Edades!$A$3:$H$153,7,FALSE)</f>
        <v>17</v>
      </c>
      <c r="AC131" s="34" t="str">
        <f>VLOOKUP($Y131,[2]Edades!$A$3:$H$153,8,FALSE)</f>
        <v>80 Y MÁS</v>
      </c>
      <c r="AD131" s="34" t="s">
        <v>129</v>
      </c>
      <c r="AE131" s="1">
        <v>2</v>
      </c>
      <c r="AF131" s="34" t="s">
        <v>2137</v>
      </c>
      <c r="AG131" s="34" t="s">
        <v>2127</v>
      </c>
      <c r="AH131" s="34" t="s">
        <v>2127</v>
      </c>
      <c r="AK131" s="34" t="s">
        <v>6142</v>
      </c>
      <c r="AM131" s="34" t="s">
        <v>2127</v>
      </c>
      <c r="AN131" s="36" t="s">
        <v>2127</v>
      </c>
      <c r="AO131" s="36" t="s">
        <v>2127</v>
      </c>
      <c r="AP131" s="34" t="s">
        <v>2127</v>
      </c>
      <c r="AQ131" s="36" t="s">
        <v>2127</v>
      </c>
      <c r="AR131" s="34" t="s">
        <v>2098</v>
      </c>
      <c r="AS131" s="91" t="s">
        <v>6276</v>
      </c>
      <c r="AT131" s="34">
        <v>4356125</v>
      </c>
      <c r="AU131" s="34" t="s">
        <v>2127</v>
      </c>
      <c r="AX131" s="90"/>
      <c r="BA131" s="91"/>
      <c r="BB131" s="91"/>
      <c r="BC131" s="91"/>
      <c r="BF131" s="34" t="s">
        <v>4983</v>
      </c>
      <c r="BG131" s="92" t="s">
        <v>2098</v>
      </c>
      <c r="BM131" s="36" t="s">
        <v>131</v>
      </c>
      <c r="BN131" s="34" t="s">
        <v>132</v>
      </c>
      <c r="BO131" s="36">
        <v>0</v>
      </c>
      <c r="BQ131" s="94"/>
      <c r="BS131" t="s">
        <v>131</v>
      </c>
      <c r="BU131" s="95"/>
      <c r="BV131" s="95"/>
      <c r="BW131" s="61"/>
      <c r="BX131" s="60"/>
      <c r="BY131" s="59" t="str">
        <f t="shared" ca="1" si="11"/>
        <v/>
      </c>
      <c r="CD131" s="68"/>
      <c r="CE131" s="68"/>
      <c r="CF131" s="67"/>
      <c r="CG131">
        <v>60</v>
      </c>
      <c r="CH131" s="2">
        <v>161</v>
      </c>
      <c r="CI131" s="4">
        <f t="shared" si="12"/>
        <v>23.147255121330193</v>
      </c>
      <c r="CJ131" s="5" t="str">
        <f t="shared" si="13"/>
        <v>NORMAL</v>
      </c>
      <c r="CK131" s="36">
        <v>0</v>
      </c>
      <c r="CL131" s="66"/>
      <c r="CM131" s="89">
        <v>41411</v>
      </c>
      <c r="CN131" s="97">
        <v>41411</v>
      </c>
      <c r="CP131"/>
      <c r="CQ131" s="65"/>
      <c r="CR131" s="65"/>
      <c r="CS131" s="98"/>
      <c r="CT131"/>
      <c r="CU131"/>
      <c r="CV131" s="65"/>
      <c r="CW131" s="2">
        <v>128</v>
      </c>
      <c r="CX131" s="82">
        <v>61</v>
      </c>
      <c r="DC131"/>
      <c r="DG131" s="64"/>
      <c r="DI131" s="89">
        <v>43874</v>
      </c>
      <c r="DJ131" s="89"/>
      <c r="DN131" s="34"/>
      <c r="DO131" s="34"/>
      <c r="DP131" s="34"/>
      <c r="DQ131" s="34"/>
      <c r="DR131" s="34"/>
      <c r="DS131" s="34" t="s">
        <v>2127</v>
      </c>
      <c r="DT131" s="34"/>
      <c r="DU131" s="47">
        <v>44869</v>
      </c>
      <c r="DY131" s="1">
        <v>3</v>
      </c>
      <c r="DZ131" t="s">
        <v>7941</v>
      </c>
      <c r="EA131" s="4">
        <v>1.17</v>
      </c>
      <c r="EB131" s="4">
        <v>94</v>
      </c>
      <c r="EC131" s="4">
        <v>164</v>
      </c>
      <c r="EE131" s="4">
        <v>49.4</v>
      </c>
      <c r="EF131" s="4">
        <v>115</v>
      </c>
      <c r="EG131" s="4">
        <v>1.9</v>
      </c>
      <c r="EJ131"/>
      <c r="EL131" s="34"/>
      <c r="EN131" s="34"/>
    </row>
    <row r="132" spans="1:144" hidden="1" x14ac:dyDescent="0.25">
      <c r="A132" s="85">
        <v>2022</v>
      </c>
      <c r="B132" s="87">
        <v>44830</v>
      </c>
      <c r="C132" t="s">
        <v>121</v>
      </c>
      <c r="D132" t="s">
        <v>122</v>
      </c>
      <c r="E132" s="36" t="s">
        <v>7938</v>
      </c>
      <c r="F132" s="34">
        <f t="shared" si="14"/>
        <v>131</v>
      </c>
      <c r="G132" s="34" t="s">
        <v>4985</v>
      </c>
      <c r="H132">
        <v>18</v>
      </c>
      <c r="I132" s="34" t="s">
        <v>6141</v>
      </c>
      <c r="J132" s="34" t="s">
        <v>4988</v>
      </c>
      <c r="K132" s="34" t="str">
        <f>VLOOKUP(J132,[2]CodMpios!$B$347:$E$362,4,FALSE)</f>
        <v>18001 - Florencia</v>
      </c>
      <c r="L132" s="34" t="str">
        <f>VLOOKUP($J132,[2]Coord_Mpios_X_Y!$B$2:$K$1123,9,FALSE)</f>
        <v>1,749138703818</v>
      </c>
      <c r="M132" s="34" t="str">
        <f>VLOOKUP($J132,[2]Coord_Mpios_X_Y!$B$2:$K$1123,10,FALSE)</f>
        <v>-75,558239064333</v>
      </c>
      <c r="N132" s="34" t="s">
        <v>139</v>
      </c>
      <c r="O132" s="34" t="s">
        <v>126</v>
      </c>
      <c r="Q132" s="34" t="s">
        <v>127</v>
      </c>
      <c r="R132" s="34">
        <v>17622900</v>
      </c>
      <c r="S132" s="34" t="str">
        <f t="shared" si="10"/>
        <v>CC17622900</v>
      </c>
      <c r="T132" s="34" t="s">
        <v>341</v>
      </c>
      <c r="V132" s="34" t="s">
        <v>5282</v>
      </c>
      <c r="W132" s="34" t="s">
        <v>5137</v>
      </c>
      <c r="X132" s="87">
        <v>17353</v>
      </c>
      <c r="Y132">
        <v>75</v>
      </c>
      <c r="Z132" s="36">
        <f>VLOOKUP($Y132,[2]Edades!$A$3:$H$153,4,FALSE)</f>
        <v>6</v>
      </c>
      <c r="AA132" s="34" t="str">
        <f>VLOOKUP($Y132,[2]Edades!$A$3:$H$153,6,FALSE)</f>
        <v>6 - Persona mayor</v>
      </c>
      <c r="AB132" s="34">
        <f>VLOOKUP($Y132,[2]Edades!$A$3:$H$153,7,FALSE)</f>
        <v>16</v>
      </c>
      <c r="AC132" s="34" t="str">
        <f>VLOOKUP($Y132,[2]Edades!$A$3:$H$153,8,FALSE)</f>
        <v>75-79</v>
      </c>
      <c r="AD132" s="34" t="s">
        <v>146</v>
      </c>
      <c r="AE132">
        <v>1</v>
      </c>
      <c r="AF132" s="34" t="s">
        <v>2137</v>
      </c>
      <c r="AG132" s="34" t="s">
        <v>2127</v>
      </c>
      <c r="AH132" s="34" t="s">
        <v>2127</v>
      </c>
      <c r="AK132" s="34" t="s">
        <v>139</v>
      </c>
      <c r="AM132" s="34" t="s">
        <v>2127</v>
      </c>
      <c r="AN132" s="36" t="s">
        <v>2127</v>
      </c>
      <c r="AO132" s="36" t="s">
        <v>2127</v>
      </c>
      <c r="AP132" s="34" t="s">
        <v>2127</v>
      </c>
      <c r="AQ132" s="36" t="s">
        <v>2127</v>
      </c>
      <c r="AR132" s="34" t="s">
        <v>2098</v>
      </c>
      <c r="AS132" s="91" t="s">
        <v>6277</v>
      </c>
      <c r="AT132" s="34">
        <v>3202340121</v>
      </c>
      <c r="AU132" s="34" t="s">
        <v>2127</v>
      </c>
      <c r="AX132" s="90"/>
      <c r="BA132" s="91"/>
      <c r="BB132" s="91"/>
      <c r="BC132" s="91"/>
      <c r="BF132" s="34" t="s">
        <v>4983</v>
      </c>
      <c r="BG132" s="92" t="s">
        <v>2098</v>
      </c>
      <c r="BM132" s="36" t="s">
        <v>131</v>
      </c>
      <c r="BN132" s="34" t="s">
        <v>132</v>
      </c>
      <c r="BO132" s="36">
        <v>0</v>
      </c>
      <c r="BQ132" s="94"/>
      <c r="BS132" t="s">
        <v>131</v>
      </c>
      <c r="BU132" s="95"/>
      <c r="BV132" s="95"/>
      <c r="BW132" s="61"/>
      <c r="BX132" s="60"/>
      <c r="BY132" s="59" t="str">
        <f t="shared" ca="1" si="11"/>
        <v/>
      </c>
      <c r="CD132" s="68"/>
      <c r="CE132" s="68"/>
      <c r="CF132" s="67"/>
      <c r="CG132">
        <v>79</v>
      </c>
      <c r="CH132" s="2">
        <v>167</v>
      </c>
      <c r="CI132" s="4">
        <f t="shared" si="12"/>
        <v>28.326580372189753</v>
      </c>
      <c r="CJ132" s="5" t="str">
        <f t="shared" si="13"/>
        <v>SOBREPESO</v>
      </c>
      <c r="CK132" s="36">
        <v>0</v>
      </c>
      <c r="CL132" s="66"/>
      <c r="CM132" s="89">
        <v>41297</v>
      </c>
      <c r="CN132" s="97">
        <v>41297</v>
      </c>
      <c r="CP132"/>
      <c r="CQ132" s="65"/>
      <c r="CR132" s="65"/>
      <c r="CS132" s="98"/>
      <c r="CT132"/>
      <c r="CU132"/>
      <c r="CV132" s="65"/>
      <c r="CW132" s="2">
        <v>138</v>
      </c>
      <c r="CX132" s="82">
        <v>70</v>
      </c>
      <c r="DC132"/>
      <c r="DG132" s="64"/>
      <c r="DI132" s="89"/>
      <c r="DJ132" s="89"/>
      <c r="DN132" s="34"/>
      <c r="DO132" s="34"/>
      <c r="DP132" s="34"/>
      <c r="DQ132" s="34"/>
      <c r="DR132" s="34"/>
      <c r="DS132" s="34" t="s">
        <v>2127</v>
      </c>
      <c r="DT132" s="34"/>
      <c r="DU132" s="47">
        <v>44692</v>
      </c>
      <c r="DY132" s="1">
        <v>3</v>
      </c>
      <c r="DZ132" t="s">
        <v>7941</v>
      </c>
      <c r="EA132" s="4">
        <v>1.23</v>
      </c>
      <c r="EB132" s="4">
        <v>113</v>
      </c>
      <c r="EC132" s="4">
        <v>160</v>
      </c>
      <c r="EE132" s="4">
        <v>36.4</v>
      </c>
      <c r="EF132" s="4">
        <v>98</v>
      </c>
      <c r="EG132" s="4">
        <v>2</v>
      </c>
      <c r="EJ132"/>
      <c r="EL132" s="34"/>
      <c r="EN132" s="34"/>
    </row>
    <row r="133" spans="1:144" hidden="1" x14ac:dyDescent="0.25">
      <c r="A133" s="85">
        <v>2022</v>
      </c>
      <c r="B133" s="87">
        <v>44830</v>
      </c>
      <c r="C133" t="s">
        <v>121</v>
      </c>
      <c r="D133" t="s">
        <v>122</v>
      </c>
      <c r="E133" s="36" t="s">
        <v>7938</v>
      </c>
      <c r="F133" s="34">
        <f t="shared" si="14"/>
        <v>132</v>
      </c>
      <c r="G133" s="34" t="s">
        <v>4985</v>
      </c>
      <c r="H133">
        <v>18</v>
      </c>
      <c r="I133" s="34" t="s">
        <v>6141</v>
      </c>
      <c r="J133" s="34" t="s">
        <v>4988</v>
      </c>
      <c r="K133" s="34" t="str">
        <f>VLOOKUP(J133,[2]CodMpios!$B$347:$E$362,4,FALSE)</f>
        <v>18001 - Florencia</v>
      </c>
      <c r="L133" s="34" t="str">
        <f>VLOOKUP($J133,[2]Coord_Mpios_X_Y!$B$2:$K$1123,9,FALSE)</f>
        <v>1,749138703818</v>
      </c>
      <c r="M133" s="34" t="str">
        <f>VLOOKUP($J133,[2]Coord_Mpios_X_Y!$B$2:$K$1123,10,FALSE)</f>
        <v>-75,558239064333</v>
      </c>
      <c r="N133" s="34" t="s">
        <v>125</v>
      </c>
      <c r="O133" s="34" t="s">
        <v>126</v>
      </c>
      <c r="Q133" s="34" t="s">
        <v>127</v>
      </c>
      <c r="R133" s="34">
        <v>17636320</v>
      </c>
      <c r="S133" s="34" t="str">
        <f t="shared" si="10"/>
        <v>CC17636320</v>
      </c>
      <c r="T133" s="34" t="s">
        <v>176</v>
      </c>
      <c r="U133" s="34" t="s">
        <v>5098</v>
      </c>
      <c r="V133" s="34" t="s">
        <v>344</v>
      </c>
      <c r="W133" s="34" t="s">
        <v>6029</v>
      </c>
      <c r="X133" s="87">
        <v>23384</v>
      </c>
      <c r="Y133">
        <v>59</v>
      </c>
      <c r="Z133" s="36">
        <f>VLOOKUP($Y133,[2]Edades!$A$3:$H$153,4,FALSE)</f>
        <v>5</v>
      </c>
      <c r="AA133" s="34" t="str">
        <f>VLOOKUP($Y133,[2]Edades!$A$3:$H$153,6,FALSE)</f>
        <v>5 - Adultez</v>
      </c>
      <c r="AB133" s="34">
        <f>VLOOKUP($Y133,[2]Edades!$A$3:$H$153,7,FALSE)</f>
        <v>12</v>
      </c>
      <c r="AC133" s="34" t="str">
        <f>VLOOKUP($Y133,[2]Edades!$A$3:$H$153,8,FALSE)</f>
        <v>55-59</v>
      </c>
      <c r="AD133" s="34" t="s">
        <v>146</v>
      </c>
      <c r="AE133">
        <v>1</v>
      </c>
      <c r="AF133" s="34" t="s">
        <v>130</v>
      </c>
      <c r="AG133" s="34" t="s">
        <v>2127</v>
      </c>
      <c r="AH133" s="34" t="s">
        <v>2127</v>
      </c>
      <c r="AK133" s="34" t="s">
        <v>125</v>
      </c>
      <c r="AM133" s="34" t="s">
        <v>2127</v>
      </c>
      <c r="AN133" s="36" t="s">
        <v>2127</v>
      </c>
      <c r="AO133" s="36" t="s">
        <v>2127</v>
      </c>
      <c r="AP133" s="34" t="s">
        <v>2127</v>
      </c>
      <c r="AQ133" s="36" t="s">
        <v>2127</v>
      </c>
      <c r="AR133" s="34" t="s">
        <v>2098</v>
      </c>
      <c r="AS133" s="91" t="s">
        <v>6278</v>
      </c>
      <c r="AT133" s="34">
        <v>4341122</v>
      </c>
      <c r="AU133" s="34" t="s">
        <v>2127</v>
      </c>
      <c r="AX133" s="90"/>
      <c r="BA133" s="91"/>
      <c r="BB133" s="91"/>
      <c r="BC133" s="91"/>
      <c r="BF133" s="34" t="s">
        <v>4983</v>
      </c>
      <c r="BG133" s="92" t="s">
        <v>2098</v>
      </c>
      <c r="BM133" s="36" t="s">
        <v>131</v>
      </c>
      <c r="BN133" s="34" t="s">
        <v>132</v>
      </c>
      <c r="BO133" s="36">
        <v>0</v>
      </c>
      <c r="BQ133" s="94"/>
      <c r="BS133" t="s">
        <v>131</v>
      </c>
      <c r="BU133" s="95"/>
      <c r="BV133" s="95"/>
      <c r="BW133" s="61"/>
      <c r="BX133" s="60"/>
      <c r="BY133" s="59" t="str">
        <f t="shared" ca="1" si="11"/>
        <v/>
      </c>
      <c r="CD133" s="68"/>
      <c r="CE133" s="68"/>
      <c r="CF133" s="67"/>
      <c r="CG133">
        <v>86</v>
      </c>
      <c r="CH133" s="2">
        <v>173</v>
      </c>
      <c r="CI133" s="4">
        <f t="shared" si="12"/>
        <v>28.734672057202044</v>
      </c>
      <c r="CJ133" s="5" t="str">
        <f t="shared" si="13"/>
        <v>SOBREPESO</v>
      </c>
      <c r="CK133" s="36">
        <v>0</v>
      </c>
      <c r="CL133" s="66"/>
      <c r="CM133" s="89">
        <v>41261</v>
      </c>
      <c r="CN133" s="97">
        <v>41261</v>
      </c>
      <c r="CP133"/>
      <c r="CQ133" s="65"/>
      <c r="CR133" s="65"/>
      <c r="CS133" s="98"/>
      <c r="CT133"/>
      <c r="CU133"/>
      <c r="CV133" s="65"/>
      <c r="CW133" s="2">
        <v>140</v>
      </c>
      <c r="CX133" s="82">
        <v>80</v>
      </c>
      <c r="DC133"/>
      <c r="DG133" s="64"/>
      <c r="DI133" s="89"/>
      <c r="DJ133" s="89"/>
      <c r="DN133" s="34"/>
      <c r="DO133" s="34"/>
      <c r="DP133" s="34"/>
      <c r="DQ133" s="34"/>
      <c r="DR133" s="34"/>
      <c r="DS133" s="34" t="s">
        <v>2127</v>
      </c>
      <c r="DT133" s="34"/>
      <c r="DU133" s="47">
        <v>44643</v>
      </c>
      <c r="DY133" s="1">
        <v>2</v>
      </c>
      <c r="DZ133" t="s">
        <v>7940</v>
      </c>
      <c r="EA133" s="4">
        <v>0.94</v>
      </c>
      <c r="EB133" s="4">
        <v>102</v>
      </c>
      <c r="EC133" s="4">
        <v>228</v>
      </c>
      <c r="ED133" s="4">
        <v>101</v>
      </c>
      <c r="EE133" s="4">
        <v>31.8</v>
      </c>
      <c r="EF133" s="4">
        <v>336</v>
      </c>
      <c r="EG133" s="4">
        <v>145.30000000000001</v>
      </c>
      <c r="EH133" s="4">
        <v>7.5</v>
      </c>
      <c r="EJ133"/>
      <c r="EL133" s="34"/>
      <c r="EN133" s="34"/>
    </row>
    <row r="134" spans="1:144" hidden="1" x14ac:dyDescent="0.25">
      <c r="A134" s="85">
        <v>2022</v>
      </c>
      <c r="B134" s="87">
        <v>44830</v>
      </c>
      <c r="C134" t="s">
        <v>121</v>
      </c>
      <c r="D134" t="s">
        <v>122</v>
      </c>
      <c r="E134" s="36" t="s">
        <v>7938</v>
      </c>
      <c r="F134" s="34">
        <f t="shared" si="14"/>
        <v>133</v>
      </c>
      <c r="G134" s="34" t="s">
        <v>4985</v>
      </c>
      <c r="H134">
        <v>18</v>
      </c>
      <c r="I134" s="34" t="s">
        <v>6141</v>
      </c>
      <c r="J134" s="34" t="s">
        <v>4988</v>
      </c>
      <c r="K134" s="34" t="str">
        <f>VLOOKUP(J134,[2]CodMpios!$B$347:$E$362,4,FALSE)</f>
        <v>18001 - Florencia</v>
      </c>
      <c r="L134" s="34" t="str">
        <f>VLOOKUP($J134,[2]Coord_Mpios_X_Y!$B$2:$K$1123,9,FALSE)</f>
        <v>1,749138703818</v>
      </c>
      <c r="M134" s="34" t="str">
        <f>VLOOKUP($J134,[2]Coord_Mpios_X_Y!$B$2:$K$1123,10,FALSE)</f>
        <v>-75,558239064333</v>
      </c>
      <c r="N134" s="34" t="s">
        <v>6142</v>
      </c>
      <c r="O134" s="34" t="s">
        <v>126</v>
      </c>
      <c r="Q134" s="34" t="s">
        <v>127</v>
      </c>
      <c r="R134" s="34">
        <v>5963087</v>
      </c>
      <c r="S134" s="34" t="str">
        <f t="shared" si="10"/>
        <v>CC5963087</v>
      </c>
      <c r="T134" s="34" t="s">
        <v>2379</v>
      </c>
      <c r="U134" s="34" t="s">
        <v>6097</v>
      </c>
      <c r="V134" s="34" t="s">
        <v>465</v>
      </c>
      <c r="W134" s="34" t="s">
        <v>2492</v>
      </c>
      <c r="X134" s="87">
        <v>19730</v>
      </c>
      <c r="Y134">
        <v>69</v>
      </c>
      <c r="Z134" s="36">
        <f>VLOOKUP($Y134,[2]Edades!$A$3:$H$153,4,FALSE)</f>
        <v>6</v>
      </c>
      <c r="AA134" s="34" t="str">
        <f>VLOOKUP($Y134,[2]Edades!$A$3:$H$153,6,FALSE)</f>
        <v>6 - Persona mayor</v>
      </c>
      <c r="AB134" s="34">
        <f>VLOOKUP($Y134,[2]Edades!$A$3:$H$153,7,FALSE)</f>
        <v>14</v>
      </c>
      <c r="AC134" s="34" t="str">
        <f>VLOOKUP($Y134,[2]Edades!$A$3:$H$153,8,FALSE)</f>
        <v>65-69</v>
      </c>
      <c r="AD134" s="34" t="s">
        <v>146</v>
      </c>
      <c r="AE134">
        <v>1</v>
      </c>
      <c r="AF134" s="34" t="s">
        <v>2137</v>
      </c>
      <c r="AG134" s="34" t="s">
        <v>2127</v>
      </c>
      <c r="AH134" s="34" t="s">
        <v>2127</v>
      </c>
      <c r="AK134" s="34" t="s">
        <v>6142</v>
      </c>
      <c r="AM134" s="34" t="s">
        <v>2127</v>
      </c>
      <c r="AN134" s="36" t="s">
        <v>2127</v>
      </c>
      <c r="AO134" s="36" t="s">
        <v>2127</v>
      </c>
      <c r="AP134" s="34" t="s">
        <v>2127</v>
      </c>
      <c r="AQ134" s="36" t="s">
        <v>2127</v>
      </c>
      <c r="AR134" s="34" t="s">
        <v>2098</v>
      </c>
      <c r="AS134" s="91" t="s">
        <v>6279</v>
      </c>
      <c r="AT134" s="34">
        <v>3102176223</v>
      </c>
      <c r="AU134" s="34" t="s">
        <v>2127</v>
      </c>
      <c r="AX134" s="90"/>
      <c r="BA134" s="91"/>
      <c r="BB134" s="91"/>
      <c r="BC134" s="91"/>
      <c r="BF134" s="34" t="s">
        <v>4983</v>
      </c>
      <c r="BG134" s="92" t="s">
        <v>2098</v>
      </c>
      <c r="BM134" s="36" t="s">
        <v>131</v>
      </c>
      <c r="BN134" s="34" t="s">
        <v>132</v>
      </c>
      <c r="BO134" s="36">
        <v>0</v>
      </c>
      <c r="BQ134" s="94"/>
      <c r="BS134" t="s">
        <v>131</v>
      </c>
      <c r="BU134" s="95"/>
      <c r="BV134" s="95"/>
      <c r="BW134" s="61"/>
      <c r="BX134" s="60"/>
      <c r="BY134" s="59" t="str">
        <f t="shared" ca="1" si="11"/>
        <v/>
      </c>
      <c r="CD134" s="68"/>
      <c r="CE134" s="68"/>
      <c r="CF134" s="67"/>
      <c r="CG134">
        <v>84</v>
      </c>
      <c r="CH134" s="2">
        <v>178</v>
      </c>
      <c r="CI134" s="4">
        <f t="shared" si="12"/>
        <v>26.511804065143288</v>
      </c>
      <c r="CJ134" s="5" t="str">
        <f t="shared" si="13"/>
        <v>SOBREPESO</v>
      </c>
      <c r="CK134" s="36">
        <v>0</v>
      </c>
      <c r="CL134" s="66"/>
      <c r="CM134" s="89">
        <v>41319</v>
      </c>
      <c r="CN134" s="97">
        <v>41319</v>
      </c>
      <c r="CP134"/>
      <c r="CQ134" s="65"/>
      <c r="CR134" s="65"/>
      <c r="CS134" s="98"/>
      <c r="CT134"/>
      <c r="CU134"/>
      <c r="CV134" s="65"/>
      <c r="CW134" s="2">
        <v>120</v>
      </c>
      <c r="CX134" s="82">
        <v>80</v>
      </c>
      <c r="DC134"/>
      <c r="DG134" s="64"/>
      <c r="DI134" s="89"/>
      <c r="DJ134" s="89"/>
      <c r="DK134" s="89">
        <v>44894</v>
      </c>
      <c r="DN134" s="34"/>
      <c r="DO134" s="34"/>
      <c r="DP134" s="34"/>
      <c r="DQ134" s="34"/>
      <c r="DR134" s="34"/>
      <c r="DS134" s="34" t="s">
        <v>2127</v>
      </c>
      <c r="DT134" s="34"/>
      <c r="DU134" s="47">
        <v>44574</v>
      </c>
      <c r="DY134" s="1">
        <v>2</v>
      </c>
      <c r="DZ134" t="s">
        <v>7940</v>
      </c>
      <c r="EA134" s="4">
        <v>1.19</v>
      </c>
      <c r="EB134" s="4">
        <v>110</v>
      </c>
      <c r="EC134" s="4">
        <v>166</v>
      </c>
      <c r="ED134" s="4">
        <v>92</v>
      </c>
      <c r="EE134" s="4">
        <v>49.7</v>
      </c>
      <c r="EF134" s="4">
        <v>121</v>
      </c>
      <c r="EG134" s="4">
        <v>2</v>
      </c>
      <c r="EH134" s="4">
        <v>6.3</v>
      </c>
      <c r="EJ134"/>
      <c r="EL134" s="34"/>
      <c r="EN134" s="34"/>
    </row>
    <row r="135" spans="1:144" hidden="1" x14ac:dyDescent="0.25">
      <c r="A135" s="85">
        <v>2022</v>
      </c>
      <c r="B135" s="87">
        <v>44830</v>
      </c>
      <c r="C135" t="s">
        <v>121</v>
      </c>
      <c r="D135" t="s">
        <v>122</v>
      </c>
      <c r="E135" s="36" t="s">
        <v>7938</v>
      </c>
      <c r="F135" s="34">
        <f t="shared" si="14"/>
        <v>134</v>
      </c>
      <c r="G135" s="34" t="s">
        <v>4985</v>
      </c>
      <c r="H135">
        <v>18</v>
      </c>
      <c r="I135" s="34" t="s">
        <v>6141</v>
      </c>
      <c r="J135" s="34" t="s">
        <v>5002</v>
      </c>
      <c r="K135" s="34" t="str">
        <f>VLOOKUP(J135,[2]CodMpios!$B$347:$E$362,4,FALSE)</f>
        <v>18860 - Valparaíso</v>
      </c>
      <c r="L135" s="34" t="str">
        <f>VLOOKUP($J135,[2]Coord_Mpios_X_Y!$B$2:$K$1123,9,FALSE)</f>
        <v>1,061292206570</v>
      </c>
      <c r="M135" s="34" t="str">
        <f>VLOOKUP($J135,[2]Coord_Mpios_X_Y!$B$2:$K$1123,10,FALSE)</f>
        <v>-75,627047667443</v>
      </c>
      <c r="N135" s="34" t="s">
        <v>6142</v>
      </c>
      <c r="O135" s="34" t="s">
        <v>126</v>
      </c>
      <c r="Q135" s="34" t="s">
        <v>127</v>
      </c>
      <c r="R135" s="34">
        <v>11786293</v>
      </c>
      <c r="S135" s="34" t="str">
        <f t="shared" si="10"/>
        <v>CC11786293</v>
      </c>
      <c r="T135" s="34" t="s">
        <v>490</v>
      </c>
      <c r="V135" s="34" t="s">
        <v>969</v>
      </c>
      <c r="W135" s="34" t="s">
        <v>423</v>
      </c>
      <c r="X135" s="87">
        <v>17648</v>
      </c>
      <c r="Y135">
        <v>74</v>
      </c>
      <c r="Z135" s="36">
        <f>VLOOKUP($Y135,[2]Edades!$A$3:$H$153,4,FALSE)</f>
        <v>6</v>
      </c>
      <c r="AA135" s="34" t="str">
        <f>VLOOKUP($Y135,[2]Edades!$A$3:$H$153,6,FALSE)</f>
        <v>6 - Persona mayor</v>
      </c>
      <c r="AB135" s="34">
        <f>VLOOKUP($Y135,[2]Edades!$A$3:$H$153,7,FALSE)</f>
        <v>15</v>
      </c>
      <c r="AC135" s="34" t="str">
        <f>VLOOKUP($Y135,[2]Edades!$A$3:$H$153,8,FALSE)</f>
        <v>70-74</v>
      </c>
      <c r="AD135" s="34" t="s">
        <v>146</v>
      </c>
      <c r="AE135">
        <v>1</v>
      </c>
      <c r="AF135" s="34" t="s">
        <v>2137</v>
      </c>
      <c r="AG135" s="34" t="s">
        <v>2127</v>
      </c>
      <c r="AH135" s="34" t="s">
        <v>2127</v>
      </c>
      <c r="AK135" s="34" t="s">
        <v>6142</v>
      </c>
      <c r="AM135" s="34" t="s">
        <v>2127</v>
      </c>
      <c r="AN135" s="36" t="s">
        <v>2127</v>
      </c>
      <c r="AO135" s="36" t="s">
        <v>2127</v>
      </c>
      <c r="AP135" s="34" t="s">
        <v>2127</v>
      </c>
      <c r="AQ135" s="36" t="s">
        <v>2127</v>
      </c>
      <c r="AR135" s="34" t="s">
        <v>2098</v>
      </c>
      <c r="AS135" s="91" t="s">
        <v>6280</v>
      </c>
      <c r="AT135" s="34">
        <v>3112697365</v>
      </c>
      <c r="AU135" s="34" t="s">
        <v>2127</v>
      </c>
      <c r="AX135" s="90"/>
      <c r="BA135" s="91"/>
      <c r="BB135" s="91"/>
      <c r="BC135" s="91"/>
      <c r="BF135" s="34" t="s">
        <v>4983</v>
      </c>
      <c r="BG135" s="92" t="s">
        <v>2098</v>
      </c>
      <c r="BM135" s="36" t="s">
        <v>131</v>
      </c>
      <c r="BN135" s="34" t="s">
        <v>132</v>
      </c>
      <c r="BO135" s="36">
        <v>0</v>
      </c>
      <c r="BQ135" s="94"/>
      <c r="BS135" t="s">
        <v>131</v>
      </c>
      <c r="BU135" s="95"/>
      <c r="BV135" s="95"/>
      <c r="BW135" s="61"/>
      <c r="BX135" s="60"/>
      <c r="BY135" s="59" t="str">
        <f t="shared" ca="1" si="11"/>
        <v/>
      </c>
      <c r="CD135" s="68"/>
      <c r="CE135" s="68"/>
      <c r="CF135" s="67"/>
      <c r="CG135">
        <v>65</v>
      </c>
      <c r="CH135" s="2">
        <v>165</v>
      </c>
      <c r="CI135" s="4">
        <f t="shared" si="12"/>
        <v>23.875114784205696</v>
      </c>
      <c r="CJ135" s="5" t="str">
        <f t="shared" si="13"/>
        <v>NORMAL</v>
      </c>
      <c r="CK135" s="36">
        <v>0</v>
      </c>
      <c r="CL135" s="66"/>
      <c r="CM135" s="89">
        <v>41291</v>
      </c>
      <c r="CN135" s="97">
        <v>41291</v>
      </c>
      <c r="CP135"/>
      <c r="CQ135" s="65"/>
      <c r="CR135" s="65"/>
      <c r="CS135" s="98"/>
      <c r="CT135"/>
      <c r="CU135"/>
      <c r="CV135" s="65"/>
      <c r="CW135" s="2">
        <v>120</v>
      </c>
      <c r="CX135" s="82">
        <v>70</v>
      </c>
      <c r="DC135"/>
      <c r="DG135" s="64"/>
      <c r="DI135" s="89"/>
      <c r="DJ135" s="89"/>
      <c r="DN135" s="34"/>
      <c r="DO135" s="34"/>
      <c r="DP135" s="34"/>
      <c r="DQ135" s="34"/>
      <c r="DR135" s="34"/>
      <c r="DS135" s="34" t="s">
        <v>2127</v>
      </c>
      <c r="DT135" s="34"/>
      <c r="DU135" s="47">
        <v>44792</v>
      </c>
      <c r="DY135" s="1">
        <v>2</v>
      </c>
      <c r="DZ135" t="s">
        <v>7941</v>
      </c>
      <c r="EA135" s="4">
        <v>1.03</v>
      </c>
      <c r="EB135" s="4">
        <v>124</v>
      </c>
      <c r="EC135" s="4">
        <v>184</v>
      </c>
      <c r="ED135" s="4">
        <v>122</v>
      </c>
      <c r="EE135" s="4">
        <v>336</v>
      </c>
      <c r="EF135" s="4">
        <v>143</v>
      </c>
      <c r="EG135" s="4">
        <v>1.2</v>
      </c>
      <c r="EH135" s="4">
        <v>7.2</v>
      </c>
      <c r="EJ135"/>
      <c r="EL135" s="34"/>
      <c r="EN135" s="34"/>
    </row>
    <row r="136" spans="1:144" hidden="1" x14ac:dyDescent="0.25">
      <c r="A136" s="85">
        <v>2022</v>
      </c>
      <c r="B136" s="87">
        <v>44830</v>
      </c>
      <c r="C136" t="s">
        <v>121</v>
      </c>
      <c r="D136" t="s">
        <v>122</v>
      </c>
      <c r="E136" s="36" t="s">
        <v>7938</v>
      </c>
      <c r="F136" s="34">
        <f t="shared" si="14"/>
        <v>135</v>
      </c>
      <c r="G136" s="34" t="s">
        <v>4985</v>
      </c>
      <c r="H136">
        <v>18</v>
      </c>
      <c r="I136" s="34" t="s">
        <v>6141</v>
      </c>
      <c r="J136" s="34" t="s">
        <v>4988</v>
      </c>
      <c r="K136" s="34" t="str">
        <f>VLOOKUP(J136,[2]CodMpios!$B$347:$E$362,4,FALSE)</f>
        <v>18001 - Florencia</v>
      </c>
      <c r="L136" s="34" t="str">
        <f>VLOOKUP($J136,[2]Coord_Mpios_X_Y!$B$2:$K$1123,9,FALSE)</f>
        <v>1,749138703818</v>
      </c>
      <c r="M136" s="34" t="str">
        <f>VLOOKUP($J136,[2]Coord_Mpios_X_Y!$B$2:$K$1123,10,FALSE)</f>
        <v>-75,558239064333</v>
      </c>
      <c r="N136" s="34" t="s">
        <v>139</v>
      </c>
      <c r="O136" s="34" t="s">
        <v>126</v>
      </c>
      <c r="Q136" s="34" t="s">
        <v>127</v>
      </c>
      <c r="R136" s="34">
        <v>26547048</v>
      </c>
      <c r="S136" s="34" t="str">
        <f t="shared" si="10"/>
        <v>CC26547048</v>
      </c>
      <c r="T136" s="34" t="s">
        <v>134</v>
      </c>
      <c r="U136" s="34" t="s">
        <v>164</v>
      </c>
      <c r="V136" s="34" t="s">
        <v>165</v>
      </c>
      <c r="X136" s="87">
        <v>11977</v>
      </c>
      <c r="Y136">
        <v>90</v>
      </c>
      <c r="Z136" s="36">
        <f>VLOOKUP($Y136,[2]Edades!$A$3:$H$153,4,FALSE)</f>
        <v>6</v>
      </c>
      <c r="AA136" s="34" t="str">
        <f>VLOOKUP($Y136,[2]Edades!$A$3:$H$153,6,FALSE)</f>
        <v>6 - Persona mayor</v>
      </c>
      <c r="AB136" s="34">
        <f>VLOOKUP($Y136,[2]Edades!$A$3:$H$153,7,FALSE)</f>
        <v>17</v>
      </c>
      <c r="AC136" s="34" t="str">
        <f>VLOOKUP($Y136,[2]Edades!$A$3:$H$153,8,FALSE)</f>
        <v>80 Y MÁS</v>
      </c>
      <c r="AD136" s="34" t="s">
        <v>129</v>
      </c>
      <c r="AE136" s="1">
        <v>2</v>
      </c>
      <c r="AF136" s="34" t="s">
        <v>2137</v>
      </c>
      <c r="AG136" s="34" t="s">
        <v>2127</v>
      </c>
      <c r="AH136" s="34" t="s">
        <v>2127</v>
      </c>
      <c r="AK136" s="34" t="s">
        <v>139</v>
      </c>
      <c r="AM136" s="34" t="s">
        <v>2127</v>
      </c>
      <c r="AN136" s="36" t="s">
        <v>2127</v>
      </c>
      <c r="AO136" s="36" t="s">
        <v>2127</v>
      </c>
      <c r="AP136" s="34" t="s">
        <v>2127</v>
      </c>
      <c r="AQ136" s="36" t="s">
        <v>2127</v>
      </c>
      <c r="AR136" s="34" t="s">
        <v>2098</v>
      </c>
      <c r="AS136" s="91" t="s">
        <v>6281</v>
      </c>
      <c r="AT136" s="34">
        <v>3142130816</v>
      </c>
      <c r="AU136" s="34" t="s">
        <v>2127</v>
      </c>
      <c r="AX136" s="90"/>
      <c r="BA136" s="91"/>
      <c r="BB136" s="91"/>
      <c r="BC136" s="91"/>
      <c r="BF136" s="34" t="s">
        <v>4983</v>
      </c>
      <c r="BG136" s="92" t="s">
        <v>2098</v>
      </c>
      <c r="BM136" s="36" t="s">
        <v>131</v>
      </c>
      <c r="BN136" s="34" t="s">
        <v>132</v>
      </c>
      <c r="BO136" s="36">
        <v>0</v>
      </c>
      <c r="BQ136" s="94"/>
      <c r="BS136" t="s">
        <v>131</v>
      </c>
      <c r="BU136" s="95"/>
      <c r="BV136" s="95"/>
      <c r="BW136" s="61"/>
      <c r="BX136" s="60"/>
      <c r="BY136" s="59" t="str">
        <f t="shared" ca="1" si="11"/>
        <v/>
      </c>
      <c r="CD136" s="68"/>
      <c r="CE136" s="68"/>
      <c r="CF136" s="67"/>
      <c r="CG136">
        <v>38</v>
      </c>
      <c r="CH136" s="2">
        <v>145</v>
      </c>
      <c r="CI136" s="4">
        <f t="shared" si="12"/>
        <v>18.07372175980975</v>
      </c>
      <c r="CJ136" s="5" t="str">
        <f t="shared" si="13"/>
        <v>BAJO PESO</v>
      </c>
      <c r="CK136" s="36">
        <v>0</v>
      </c>
      <c r="CL136" s="66"/>
      <c r="CM136" s="89">
        <v>41324</v>
      </c>
      <c r="CN136" s="97">
        <v>41324</v>
      </c>
      <c r="CP136"/>
      <c r="CQ136" s="65"/>
      <c r="CR136" s="65"/>
      <c r="CS136" s="98"/>
      <c r="CT136"/>
      <c r="CU136"/>
      <c r="CV136" s="65"/>
      <c r="CW136" s="2"/>
      <c r="CX136" s="82"/>
      <c r="DC136"/>
      <c r="DG136" s="64"/>
      <c r="DI136" s="89"/>
      <c r="DJ136" s="89"/>
      <c r="DN136" s="34"/>
      <c r="DO136" s="34"/>
      <c r="DP136" s="34"/>
      <c r="DQ136" s="34"/>
      <c r="DR136" s="34"/>
      <c r="DS136" s="34" t="s">
        <v>2127</v>
      </c>
      <c r="DT136" s="34"/>
      <c r="DU136" s="47">
        <v>43182</v>
      </c>
      <c r="DZ136" t="s">
        <v>7941</v>
      </c>
      <c r="EB136" s="4"/>
      <c r="EJ136"/>
      <c r="EL136" s="34"/>
      <c r="EN136" s="34"/>
    </row>
    <row r="137" spans="1:144" hidden="1" x14ac:dyDescent="0.25">
      <c r="A137" s="85">
        <v>2022</v>
      </c>
      <c r="B137" s="87">
        <v>44830</v>
      </c>
      <c r="C137" t="s">
        <v>121</v>
      </c>
      <c r="D137" t="s">
        <v>122</v>
      </c>
      <c r="E137" s="36" t="s">
        <v>7938</v>
      </c>
      <c r="F137" s="34">
        <f t="shared" si="14"/>
        <v>136</v>
      </c>
      <c r="G137" s="34" t="s">
        <v>4985</v>
      </c>
      <c r="H137">
        <v>18</v>
      </c>
      <c r="I137" s="34" t="s">
        <v>6141</v>
      </c>
      <c r="J137" s="34" t="s">
        <v>4988</v>
      </c>
      <c r="K137" s="34" t="str">
        <f>VLOOKUP(J137,[2]CodMpios!$B$347:$E$362,4,FALSE)</f>
        <v>18001 - Florencia</v>
      </c>
      <c r="L137" s="34" t="str">
        <f>VLOOKUP($J137,[2]Coord_Mpios_X_Y!$B$2:$K$1123,9,FALSE)</f>
        <v>1,749138703818</v>
      </c>
      <c r="M137" s="34" t="str">
        <f>VLOOKUP($J137,[2]Coord_Mpios_X_Y!$B$2:$K$1123,10,FALSE)</f>
        <v>-75,558239064333</v>
      </c>
      <c r="N137" s="34" t="s">
        <v>125</v>
      </c>
      <c r="O137" s="34" t="s">
        <v>126</v>
      </c>
      <c r="Q137" s="34" t="s">
        <v>127</v>
      </c>
      <c r="R137" s="34">
        <v>26490784</v>
      </c>
      <c r="S137" s="34" t="str">
        <f t="shared" si="10"/>
        <v>CC26490784</v>
      </c>
      <c r="T137" s="34" t="s">
        <v>695</v>
      </c>
      <c r="V137" s="34" t="s">
        <v>401</v>
      </c>
      <c r="W137" s="34" t="s">
        <v>6096</v>
      </c>
      <c r="X137" s="87">
        <v>18608</v>
      </c>
      <c r="Y137">
        <v>72</v>
      </c>
      <c r="Z137" s="36">
        <f>VLOOKUP($Y137,[2]Edades!$A$3:$H$153,4,FALSE)</f>
        <v>6</v>
      </c>
      <c r="AA137" s="34" t="str">
        <f>VLOOKUP($Y137,[2]Edades!$A$3:$H$153,6,FALSE)</f>
        <v>6 - Persona mayor</v>
      </c>
      <c r="AB137" s="34">
        <f>VLOOKUP($Y137,[2]Edades!$A$3:$H$153,7,FALSE)</f>
        <v>15</v>
      </c>
      <c r="AC137" s="34" t="str">
        <f>VLOOKUP($Y137,[2]Edades!$A$3:$H$153,8,FALSE)</f>
        <v>70-74</v>
      </c>
      <c r="AD137" s="34" t="s">
        <v>129</v>
      </c>
      <c r="AE137" s="1">
        <v>2</v>
      </c>
      <c r="AF137" s="34" t="s">
        <v>2137</v>
      </c>
      <c r="AG137" s="34" t="s">
        <v>2127</v>
      </c>
      <c r="AH137" s="34" t="s">
        <v>2127</v>
      </c>
      <c r="AK137" s="34" t="s">
        <v>125</v>
      </c>
      <c r="AM137" s="34" t="s">
        <v>2127</v>
      </c>
      <c r="AN137" s="36" t="s">
        <v>2127</v>
      </c>
      <c r="AO137" s="36" t="s">
        <v>2127</v>
      </c>
      <c r="AP137" s="34" t="s">
        <v>2127</v>
      </c>
      <c r="AQ137" s="36" t="s">
        <v>2127</v>
      </c>
      <c r="AR137" s="34" t="s">
        <v>2098</v>
      </c>
      <c r="AS137" s="91" t="s">
        <v>6282</v>
      </c>
      <c r="AT137" s="34">
        <v>3138867127</v>
      </c>
      <c r="AU137" s="34" t="s">
        <v>2127</v>
      </c>
      <c r="AX137" s="90"/>
      <c r="BA137" s="91"/>
      <c r="BB137" s="91"/>
      <c r="BC137" s="91"/>
      <c r="BF137" s="34" t="s">
        <v>4983</v>
      </c>
      <c r="BG137" s="92" t="s">
        <v>2098</v>
      </c>
      <c r="BM137" s="36" t="s">
        <v>131</v>
      </c>
      <c r="BN137" s="34" t="s">
        <v>132</v>
      </c>
      <c r="BO137" s="36">
        <v>0</v>
      </c>
      <c r="BQ137" s="94"/>
      <c r="BS137" t="s">
        <v>132</v>
      </c>
      <c r="BU137" s="95"/>
      <c r="BV137" s="95"/>
      <c r="BW137" s="61"/>
      <c r="BX137" s="60"/>
      <c r="BY137" s="59" t="str">
        <f t="shared" ca="1" si="11"/>
        <v/>
      </c>
      <c r="CD137" s="68"/>
      <c r="CE137" s="68"/>
      <c r="CF137" s="67"/>
      <c r="CG137">
        <v>82</v>
      </c>
      <c r="CH137" s="2">
        <v>160</v>
      </c>
      <c r="CI137" s="4">
        <f t="shared" si="12"/>
        <v>32.031249999999993</v>
      </c>
      <c r="CJ137" s="5" t="str">
        <f t="shared" si="13"/>
        <v>OBESIDAD</v>
      </c>
      <c r="CK137" s="36">
        <v>0</v>
      </c>
      <c r="CL137" s="66"/>
      <c r="CM137" s="89">
        <v>41376</v>
      </c>
      <c r="CN137" s="97">
        <v>41376</v>
      </c>
      <c r="CP137"/>
      <c r="CQ137" s="65"/>
      <c r="CR137" s="65"/>
      <c r="CS137" s="98"/>
      <c r="CT137"/>
      <c r="CU137"/>
      <c r="CV137" s="65"/>
      <c r="CW137" s="2">
        <v>150</v>
      </c>
      <c r="CX137" s="82">
        <v>79</v>
      </c>
      <c r="DC137"/>
      <c r="DG137" s="64"/>
      <c r="DI137" s="89">
        <v>43762</v>
      </c>
      <c r="DJ137" s="89"/>
      <c r="DN137" s="34"/>
      <c r="DO137" s="34"/>
      <c r="DP137" s="34"/>
      <c r="DQ137" s="34"/>
      <c r="DR137" s="34"/>
      <c r="DS137" s="34" t="s">
        <v>2127</v>
      </c>
      <c r="DT137" s="34"/>
      <c r="DU137" s="47">
        <v>44404</v>
      </c>
      <c r="DY137" s="1">
        <v>2</v>
      </c>
      <c r="DZ137" t="s">
        <v>7940</v>
      </c>
      <c r="EB137" s="4"/>
      <c r="EJ137"/>
      <c r="EL137" s="34"/>
      <c r="EN137" s="34"/>
    </row>
    <row r="138" spans="1:144" hidden="1" x14ac:dyDescent="0.25">
      <c r="A138" s="85">
        <v>2022</v>
      </c>
      <c r="B138" s="87">
        <v>44830</v>
      </c>
      <c r="C138" t="s">
        <v>121</v>
      </c>
      <c r="D138" t="s">
        <v>122</v>
      </c>
      <c r="E138" s="36" t="s">
        <v>7938</v>
      </c>
      <c r="F138" s="34">
        <f t="shared" si="14"/>
        <v>137</v>
      </c>
      <c r="G138" s="34" t="s">
        <v>4985</v>
      </c>
      <c r="H138">
        <v>18</v>
      </c>
      <c r="I138" s="34" t="s">
        <v>6141</v>
      </c>
      <c r="J138" s="34" t="s">
        <v>4988</v>
      </c>
      <c r="K138" s="34" t="str">
        <f>VLOOKUP(J138,[2]CodMpios!$B$347:$E$362,4,FALSE)</f>
        <v>18001 - Florencia</v>
      </c>
      <c r="L138" s="34" t="str">
        <f>VLOOKUP($J138,[2]Coord_Mpios_X_Y!$B$2:$K$1123,9,FALSE)</f>
        <v>1,749138703818</v>
      </c>
      <c r="M138" s="34" t="str">
        <f>VLOOKUP($J138,[2]Coord_Mpios_X_Y!$B$2:$K$1123,10,FALSE)</f>
        <v>-75,558239064333</v>
      </c>
      <c r="N138" s="34" t="s">
        <v>125</v>
      </c>
      <c r="O138" s="34" t="s">
        <v>126</v>
      </c>
      <c r="Q138" s="34" t="s">
        <v>127</v>
      </c>
      <c r="R138" s="34">
        <v>24685326</v>
      </c>
      <c r="S138" s="34" t="str">
        <f t="shared" si="10"/>
        <v>CC24685326</v>
      </c>
      <c r="T138" s="34" t="s">
        <v>393</v>
      </c>
      <c r="U138" s="34" t="s">
        <v>209</v>
      </c>
      <c r="V138" s="34" t="s">
        <v>158</v>
      </c>
      <c r="W138" s="34" t="s">
        <v>5807</v>
      </c>
      <c r="X138" s="87">
        <v>21433</v>
      </c>
      <c r="Y138">
        <v>64</v>
      </c>
      <c r="Z138" s="36">
        <f>VLOOKUP($Y138,[2]Edades!$A$3:$H$153,4,FALSE)</f>
        <v>6</v>
      </c>
      <c r="AA138" s="34" t="str">
        <f>VLOOKUP($Y138,[2]Edades!$A$3:$H$153,6,FALSE)</f>
        <v>6 - Persona mayor</v>
      </c>
      <c r="AB138" s="34">
        <f>VLOOKUP($Y138,[2]Edades!$A$3:$H$153,7,FALSE)</f>
        <v>13</v>
      </c>
      <c r="AC138" s="34" t="str">
        <f>VLOOKUP($Y138,[2]Edades!$A$3:$H$153,8,FALSE)</f>
        <v>60-64</v>
      </c>
      <c r="AD138" s="34" t="s">
        <v>129</v>
      </c>
      <c r="AE138" s="1">
        <v>2</v>
      </c>
      <c r="AF138" s="34" t="s">
        <v>2137</v>
      </c>
      <c r="AG138" s="34" t="s">
        <v>2127</v>
      </c>
      <c r="AH138" s="34" t="s">
        <v>2127</v>
      </c>
      <c r="AK138" s="34" t="s">
        <v>125</v>
      </c>
      <c r="AM138" s="34" t="s">
        <v>2127</v>
      </c>
      <c r="AN138" s="36" t="s">
        <v>2127</v>
      </c>
      <c r="AO138" s="36" t="s">
        <v>2127</v>
      </c>
      <c r="AP138" s="34" t="s">
        <v>2127</v>
      </c>
      <c r="AQ138" s="36" t="s">
        <v>2127</v>
      </c>
      <c r="AR138" s="34" t="s">
        <v>2098</v>
      </c>
      <c r="AS138" s="91" t="s">
        <v>6283</v>
      </c>
      <c r="AT138" s="34">
        <v>3103014443</v>
      </c>
      <c r="AU138" s="34" t="s">
        <v>2127</v>
      </c>
      <c r="AX138" s="90"/>
      <c r="BA138" s="91"/>
      <c r="BB138" s="91"/>
      <c r="BC138" s="91"/>
      <c r="BF138" s="34" t="s">
        <v>4983</v>
      </c>
      <c r="BG138" s="92" t="s">
        <v>2098</v>
      </c>
      <c r="BM138" s="36" t="s">
        <v>131</v>
      </c>
      <c r="BN138" s="34" t="s">
        <v>132</v>
      </c>
      <c r="BO138" s="36">
        <v>0</v>
      </c>
      <c r="BQ138" s="94"/>
      <c r="BS138" t="s">
        <v>131</v>
      </c>
      <c r="BU138" s="95"/>
      <c r="BV138" s="95"/>
      <c r="BW138" s="61"/>
      <c r="BX138" s="60"/>
      <c r="BY138" s="59" t="str">
        <f t="shared" ca="1" si="11"/>
        <v/>
      </c>
      <c r="CD138" s="68"/>
      <c r="CE138" s="68"/>
      <c r="CF138" s="67"/>
      <c r="CG138">
        <v>68</v>
      </c>
      <c r="CH138" s="2">
        <v>160</v>
      </c>
      <c r="CI138" s="4">
        <f t="shared" si="12"/>
        <v>26.562499999999996</v>
      </c>
      <c r="CJ138" s="5" t="str">
        <f t="shared" si="13"/>
        <v>SOBREPESO</v>
      </c>
      <c r="CK138" s="36">
        <v>0</v>
      </c>
      <c r="CL138" s="66"/>
      <c r="CM138" s="89">
        <v>41415</v>
      </c>
      <c r="CN138" s="97">
        <v>41415</v>
      </c>
      <c r="CP138"/>
      <c r="CQ138" s="65"/>
      <c r="CR138" s="65"/>
      <c r="CS138" s="98"/>
      <c r="CT138"/>
      <c r="CU138"/>
      <c r="CV138" s="65"/>
      <c r="CW138" s="2">
        <v>100</v>
      </c>
      <c r="CX138" s="82">
        <v>60</v>
      </c>
      <c r="DC138"/>
      <c r="DG138" s="64"/>
      <c r="DI138" s="89"/>
      <c r="DJ138" s="89"/>
      <c r="DN138" s="34"/>
      <c r="DO138" s="34"/>
      <c r="DP138" s="34"/>
      <c r="DQ138" s="34"/>
      <c r="DR138" s="34"/>
      <c r="DS138" s="34" t="s">
        <v>2127</v>
      </c>
      <c r="DT138" s="34"/>
      <c r="DU138" s="47">
        <v>44733</v>
      </c>
      <c r="DY138" s="1">
        <v>1</v>
      </c>
      <c r="DZ138" t="s">
        <v>7940</v>
      </c>
      <c r="EA138" s="4">
        <v>1.06</v>
      </c>
      <c r="EB138" s="4">
        <v>112</v>
      </c>
      <c r="EC138" s="4">
        <v>215</v>
      </c>
      <c r="ED138" s="4">
        <v>117.6</v>
      </c>
      <c r="EE138" s="4">
        <v>41.4</v>
      </c>
      <c r="EF138" s="4">
        <v>280</v>
      </c>
      <c r="EG138" s="4">
        <v>1.8</v>
      </c>
      <c r="EH138" s="4">
        <v>6.7</v>
      </c>
      <c r="EJ138"/>
      <c r="EL138" s="34"/>
      <c r="EN138" s="34"/>
    </row>
    <row r="139" spans="1:144" hidden="1" x14ac:dyDescent="0.25">
      <c r="A139" s="85">
        <v>2022</v>
      </c>
      <c r="B139" s="87">
        <v>44830</v>
      </c>
      <c r="C139" t="s">
        <v>121</v>
      </c>
      <c r="D139" t="s">
        <v>122</v>
      </c>
      <c r="E139" s="36" t="s">
        <v>7938</v>
      </c>
      <c r="F139" s="34">
        <f t="shared" si="14"/>
        <v>138</v>
      </c>
      <c r="G139" s="34" t="s">
        <v>4985</v>
      </c>
      <c r="H139">
        <v>18</v>
      </c>
      <c r="I139" s="34" t="s">
        <v>6141</v>
      </c>
      <c r="J139" s="34" t="s">
        <v>5008</v>
      </c>
      <c r="K139" s="34" t="str">
        <f>VLOOKUP(J139,[2]CodMpios!$B$347:$E$362,4,FALSE)</f>
        <v>18094 - Belén De Los Andaquíes</v>
      </c>
      <c r="L139" s="34" t="str">
        <f>VLOOKUP($J139,[2]Coord_Mpios_X_Y!$B$2:$K$1123,9,FALSE)</f>
        <v>1,500923003060</v>
      </c>
      <c r="M139" s="34" t="str">
        <f>VLOOKUP($J139,[2]Coord_Mpios_X_Y!$B$2:$K$1123,10,FALSE)</f>
        <v>-75,875645424257</v>
      </c>
      <c r="N139" s="34" t="s">
        <v>6142</v>
      </c>
      <c r="O139" s="34" t="s">
        <v>126</v>
      </c>
      <c r="Q139" s="34" t="s">
        <v>127</v>
      </c>
      <c r="R139" s="34">
        <v>17627862</v>
      </c>
      <c r="S139" s="34" t="str">
        <f t="shared" si="10"/>
        <v>CC17627862</v>
      </c>
      <c r="T139" s="34" t="s">
        <v>6095</v>
      </c>
      <c r="V139" s="34" t="s">
        <v>5749</v>
      </c>
      <c r="W139" s="34" t="s">
        <v>142</v>
      </c>
      <c r="X139" s="87">
        <v>19648</v>
      </c>
      <c r="Y139">
        <v>69</v>
      </c>
      <c r="Z139" s="36">
        <f>VLOOKUP($Y139,[2]Edades!$A$3:$H$153,4,FALSE)</f>
        <v>6</v>
      </c>
      <c r="AA139" s="34" t="str">
        <f>VLOOKUP($Y139,[2]Edades!$A$3:$H$153,6,FALSE)</f>
        <v>6 - Persona mayor</v>
      </c>
      <c r="AB139" s="34">
        <f>VLOOKUP($Y139,[2]Edades!$A$3:$H$153,7,FALSE)</f>
        <v>14</v>
      </c>
      <c r="AC139" s="34" t="str">
        <f>VLOOKUP($Y139,[2]Edades!$A$3:$H$153,8,FALSE)</f>
        <v>65-69</v>
      </c>
      <c r="AD139" s="34" t="s">
        <v>146</v>
      </c>
      <c r="AE139">
        <v>1</v>
      </c>
      <c r="AF139" s="34" t="s">
        <v>2137</v>
      </c>
      <c r="AG139" s="34" t="s">
        <v>2127</v>
      </c>
      <c r="AH139" s="34" t="s">
        <v>2127</v>
      </c>
      <c r="AK139" s="34" t="s">
        <v>6142</v>
      </c>
      <c r="AM139" s="34" t="s">
        <v>2127</v>
      </c>
      <c r="AN139" s="36" t="s">
        <v>2127</v>
      </c>
      <c r="AO139" s="36" t="s">
        <v>2127</v>
      </c>
      <c r="AP139" s="34" t="s">
        <v>2127</v>
      </c>
      <c r="AQ139" s="36" t="s">
        <v>2127</v>
      </c>
      <c r="AR139" s="34" t="s">
        <v>5238</v>
      </c>
      <c r="AS139" s="91" t="s">
        <v>6284</v>
      </c>
      <c r="AT139" s="34">
        <v>3124508350</v>
      </c>
      <c r="AU139" s="34" t="s">
        <v>2127</v>
      </c>
      <c r="AX139" s="90"/>
      <c r="BA139" s="91"/>
      <c r="BB139" s="91"/>
      <c r="BC139" s="91"/>
      <c r="BF139" s="34" t="s">
        <v>4983</v>
      </c>
      <c r="BG139" s="92" t="s">
        <v>2098</v>
      </c>
      <c r="BM139" s="36" t="s">
        <v>131</v>
      </c>
      <c r="BN139" s="34" t="s">
        <v>132</v>
      </c>
      <c r="BO139" s="36">
        <v>0</v>
      </c>
      <c r="BQ139" s="94"/>
      <c r="BS139" t="s">
        <v>132</v>
      </c>
      <c r="BU139" s="95"/>
      <c r="BV139" s="95"/>
      <c r="BW139" s="61"/>
      <c r="BX139" s="60"/>
      <c r="BY139" s="59" t="str">
        <f t="shared" ca="1" si="11"/>
        <v/>
      </c>
      <c r="CD139" s="68"/>
      <c r="CE139" s="68"/>
      <c r="CF139" s="67"/>
      <c r="CG139">
        <v>86</v>
      </c>
      <c r="CH139" s="2">
        <v>176</v>
      </c>
      <c r="CI139" s="4">
        <f t="shared" si="12"/>
        <v>27.763429752066116</v>
      </c>
      <c r="CJ139" s="5" t="str">
        <f t="shared" si="13"/>
        <v>SOBREPESO</v>
      </c>
      <c r="CK139" s="36">
        <v>0</v>
      </c>
      <c r="CL139" s="66"/>
      <c r="CM139" s="89">
        <v>41499</v>
      </c>
      <c r="CN139" s="97">
        <v>41499</v>
      </c>
      <c r="CP139"/>
      <c r="CQ139" s="65"/>
      <c r="CR139" s="65"/>
      <c r="CS139" s="98"/>
      <c r="CT139"/>
      <c r="CU139"/>
      <c r="CV139" s="65"/>
      <c r="CW139" s="2">
        <v>140</v>
      </c>
      <c r="CX139" s="82">
        <v>90</v>
      </c>
      <c r="DC139"/>
      <c r="DG139" s="64"/>
      <c r="DI139" s="89"/>
      <c r="DJ139" s="89"/>
      <c r="DN139" s="34"/>
      <c r="DO139" s="34"/>
      <c r="DP139" s="34"/>
      <c r="DQ139" s="34"/>
      <c r="DR139" s="34"/>
      <c r="DS139" s="34" t="s">
        <v>2127</v>
      </c>
      <c r="DT139" s="34"/>
      <c r="DU139" s="47">
        <v>44693</v>
      </c>
      <c r="DY139" s="1">
        <v>1</v>
      </c>
      <c r="DZ139" t="s">
        <v>7941</v>
      </c>
      <c r="EA139" s="4">
        <v>0.44</v>
      </c>
      <c r="EB139" s="4">
        <v>96</v>
      </c>
      <c r="EC139" s="4">
        <v>227</v>
      </c>
      <c r="ED139" s="4">
        <v>143</v>
      </c>
      <c r="EE139" s="4">
        <v>55.4</v>
      </c>
      <c r="EF139" s="4">
        <v>141</v>
      </c>
      <c r="EG139" s="4">
        <v>1.9</v>
      </c>
      <c r="EJ139"/>
      <c r="EL139" s="34"/>
      <c r="EN139" s="34"/>
    </row>
    <row r="140" spans="1:144" hidden="1" x14ac:dyDescent="0.25">
      <c r="A140" s="85">
        <v>2022</v>
      </c>
      <c r="B140" s="87">
        <v>44830</v>
      </c>
      <c r="C140" t="s">
        <v>121</v>
      </c>
      <c r="D140" t="s">
        <v>122</v>
      </c>
      <c r="E140" s="36" t="s">
        <v>7938</v>
      </c>
      <c r="F140" s="34">
        <f t="shared" si="14"/>
        <v>139</v>
      </c>
      <c r="G140" s="34" t="s">
        <v>4985</v>
      </c>
      <c r="H140">
        <v>18</v>
      </c>
      <c r="I140" s="34" t="s">
        <v>6141</v>
      </c>
      <c r="J140" s="34" t="s">
        <v>4988</v>
      </c>
      <c r="K140" s="34" t="str">
        <f>VLOOKUP(J140,[2]CodMpios!$B$347:$E$362,4,FALSE)</f>
        <v>18001 - Florencia</v>
      </c>
      <c r="L140" s="34" t="str">
        <f>VLOOKUP($J140,[2]Coord_Mpios_X_Y!$B$2:$K$1123,9,FALSE)</f>
        <v>1,749138703818</v>
      </c>
      <c r="M140" s="34" t="str">
        <f>VLOOKUP($J140,[2]Coord_Mpios_X_Y!$B$2:$K$1123,10,FALSE)</f>
        <v>-75,558239064333</v>
      </c>
      <c r="N140" s="34" t="s">
        <v>125</v>
      </c>
      <c r="O140" s="34" t="s">
        <v>126</v>
      </c>
      <c r="Q140" s="34" t="s">
        <v>127</v>
      </c>
      <c r="R140" s="34">
        <v>93201306</v>
      </c>
      <c r="S140" s="34" t="str">
        <f t="shared" si="10"/>
        <v>CC93201306</v>
      </c>
      <c r="T140" s="34" t="s">
        <v>369</v>
      </c>
      <c r="U140" s="34" t="s">
        <v>184</v>
      </c>
      <c r="V140" s="34" t="s">
        <v>216</v>
      </c>
      <c r="W140" s="34" t="s">
        <v>2147</v>
      </c>
      <c r="X140" s="87">
        <v>23032</v>
      </c>
      <c r="Y140">
        <v>60</v>
      </c>
      <c r="Z140" s="36">
        <f>VLOOKUP($Y140,[2]Edades!$A$3:$H$153,4,FALSE)</f>
        <v>6</v>
      </c>
      <c r="AA140" s="34" t="str">
        <f>VLOOKUP($Y140,[2]Edades!$A$3:$H$153,6,FALSE)</f>
        <v>6 - Persona mayor</v>
      </c>
      <c r="AB140" s="34">
        <f>VLOOKUP($Y140,[2]Edades!$A$3:$H$153,7,FALSE)</f>
        <v>13</v>
      </c>
      <c r="AC140" s="34" t="str">
        <f>VLOOKUP($Y140,[2]Edades!$A$3:$H$153,8,FALSE)</f>
        <v>60-64</v>
      </c>
      <c r="AD140" s="34" t="s">
        <v>146</v>
      </c>
      <c r="AE140">
        <v>1</v>
      </c>
      <c r="AF140" s="34" t="s">
        <v>2137</v>
      </c>
      <c r="AG140" s="34" t="s">
        <v>2127</v>
      </c>
      <c r="AH140" s="34" t="s">
        <v>2127</v>
      </c>
      <c r="AK140" s="34" t="s">
        <v>125</v>
      </c>
      <c r="AM140" s="34" t="s">
        <v>2127</v>
      </c>
      <c r="AN140" s="36" t="s">
        <v>2127</v>
      </c>
      <c r="AO140" s="36" t="s">
        <v>2127</v>
      </c>
      <c r="AP140" s="34" t="s">
        <v>2127</v>
      </c>
      <c r="AQ140" s="36" t="s">
        <v>2127</v>
      </c>
      <c r="AR140" s="34" t="s">
        <v>2098</v>
      </c>
      <c r="AS140" s="91" t="s">
        <v>6285</v>
      </c>
      <c r="AT140" s="34">
        <v>3142491559</v>
      </c>
      <c r="AU140" s="34" t="s">
        <v>2127</v>
      </c>
      <c r="AX140" s="90"/>
      <c r="BA140" s="91"/>
      <c r="BB140" s="91"/>
      <c r="BC140" s="91"/>
      <c r="BF140" s="34" t="s">
        <v>4983</v>
      </c>
      <c r="BG140" s="92" t="s">
        <v>2098</v>
      </c>
      <c r="BM140" s="36" t="s">
        <v>131</v>
      </c>
      <c r="BN140" s="34" t="s">
        <v>132</v>
      </c>
      <c r="BO140" s="36">
        <v>0</v>
      </c>
      <c r="BQ140" s="94"/>
      <c r="BS140" t="s">
        <v>132</v>
      </c>
      <c r="BU140" s="95"/>
      <c r="BV140" s="95"/>
      <c r="BW140" s="61"/>
      <c r="BX140" s="60"/>
      <c r="BY140" s="59" t="str">
        <f t="shared" ca="1" si="11"/>
        <v/>
      </c>
      <c r="CD140" s="68"/>
      <c r="CE140" s="68"/>
      <c r="CF140" s="67"/>
      <c r="CG140">
        <v>76</v>
      </c>
      <c r="CH140" s="2">
        <v>170</v>
      </c>
      <c r="CI140" s="4">
        <f t="shared" si="12"/>
        <v>26.297577854671282</v>
      </c>
      <c r="CJ140" s="5" t="str">
        <f t="shared" si="13"/>
        <v>SOBREPESO</v>
      </c>
      <c r="CK140" s="36">
        <v>0</v>
      </c>
      <c r="CL140" s="66"/>
      <c r="CM140" s="89">
        <v>41325</v>
      </c>
      <c r="CN140" s="97">
        <v>41325</v>
      </c>
      <c r="CP140"/>
      <c r="CQ140" s="65"/>
      <c r="CR140" s="65"/>
      <c r="CS140" s="98"/>
      <c r="CT140"/>
      <c r="CU140"/>
      <c r="CV140" s="65"/>
      <c r="CW140" s="2">
        <v>110</v>
      </c>
      <c r="CX140" s="82">
        <v>60</v>
      </c>
      <c r="DC140"/>
      <c r="DG140" s="64"/>
      <c r="DI140" s="89">
        <v>42815</v>
      </c>
      <c r="DJ140" s="89"/>
      <c r="DN140" s="34"/>
      <c r="DO140" s="34"/>
      <c r="DP140" s="34"/>
      <c r="DQ140" s="34"/>
      <c r="DR140" s="34"/>
      <c r="DS140" s="34" t="s">
        <v>2127</v>
      </c>
      <c r="DT140" s="34"/>
      <c r="DU140" s="47">
        <v>44761</v>
      </c>
      <c r="DY140" s="1">
        <v>2</v>
      </c>
      <c r="DZ140" t="s">
        <v>7939</v>
      </c>
      <c r="EA140" s="4">
        <v>0.99</v>
      </c>
      <c r="EB140" s="4">
        <v>81</v>
      </c>
      <c r="EC140" s="4">
        <v>144</v>
      </c>
      <c r="EE140" s="4">
        <v>46.7</v>
      </c>
      <c r="EF140" s="4">
        <v>93</v>
      </c>
      <c r="EG140" s="4">
        <v>33</v>
      </c>
      <c r="EJ140"/>
      <c r="EL140" s="34"/>
      <c r="EN140" s="34"/>
    </row>
    <row r="141" spans="1:144" hidden="1" x14ac:dyDescent="0.25">
      <c r="A141" s="85">
        <v>2022</v>
      </c>
      <c r="B141" s="87">
        <v>44830</v>
      </c>
      <c r="C141" t="s">
        <v>121</v>
      </c>
      <c r="D141" t="s">
        <v>122</v>
      </c>
      <c r="E141" s="36" t="s">
        <v>7938</v>
      </c>
      <c r="F141" s="34">
        <f t="shared" si="14"/>
        <v>140</v>
      </c>
      <c r="G141" s="34" t="s">
        <v>4985</v>
      </c>
      <c r="H141">
        <v>18</v>
      </c>
      <c r="I141" s="34" t="s">
        <v>6141</v>
      </c>
      <c r="J141" s="34" t="s">
        <v>4988</v>
      </c>
      <c r="K141" s="34" t="str">
        <f>VLOOKUP(J141,[2]CodMpios!$B$347:$E$362,4,FALSE)</f>
        <v>18001 - Florencia</v>
      </c>
      <c r="L141" s="34" t="str">
        <f>VLOOKUP($J141,[2]Coord_Mpios_X_Y!$B$2:$K$1123,9,FALSE)</f>
        <v>1,749138703818</v>
      </c>
      <c r="M141" s="34" t="str">
        <f>VLOOKUP($J141,[2]Coord_Mpios_X_Y!$B$2:$K$1123,10,FALSE)</f>
        <v>-75,558239064333</v>
      </c>
      <c r="N141" s="34" t="s">
        <v>125</v>
      </c>
      <c r="O141" s="34" t="s">
        <v>126</v>
      </c>
      <c r="Q141" s="34" t="s">
        <v>127</v>
      </c>
      <c r="R141" s="34">
        <v>36166595</v>
      </c>
      <c r="S141" s="34" t="str">
        <f t="shared" si="10"/>
        <v>CC36166595</v>
      </c>
      <c r="T141" s="34" t="s">
        <v>134</v>
      </c>
      <c r="U141" s="34" t="s">
        <v>739</v>
      </c>
      <c r="V141" s="34" t="s">
        <v>6094</v>
      </c>
      <c r="W141" s="34" t="s">
        <v>228</v>
      </c>
      <c r="X141" s="87">
        <v>22306</v>
      </c>
      <c r="Y141">
        <v>62</v>
      </c>
      <c r="Z141" s="36">
        <f>VLOOKUP($Y141,[2]Edades!$A$3:$H$153,4,FALSE)</f>
        <v>6</v>
      </c>
      <c r="AA141" s="34" t="str">
        <f>VLOOKUP($Y141,[2]Edades!$A$3:$H$153,6,FALSE)</f>
        <v>6 - Persona mayor</v>
      </c>
      <c r="AB141" s="34">
        <f>VLOOKUP($Y141,[2]Edades!$A$3:$H$153,7,FALSE)</f>
        <v>13</v>
      </c>
      <c r="AC141" s="34" t="str">
        <f>VLOOKUP($Y141,[2]Edades!$A$3:$H$153,8,FALSE)</f>
        <v>60-64</v>
      </c>
      <c r="AD141" s="34" t="s">
        <v>129</v>
      </c>
      <c r="AE141" s="1">
        <v>2</v>
      </c>
      <c r="AF141" s="34" t="s">
        <v>2137</v>
      </c>
      <c r="AG141" s="34" t="s">
        <v>2127</v>
      </c>
      <c r="AH141" s="34" t="s">
        <v>2127</v>
      </c>
      <c r="AK141" s="34" t="s">
        <v>125</v>
      </c>
      <c r="AM141" s="34" t="s">
        <v>2127</v>
      </c>
      <c r="AN141" s="36" t="s">
        <v>2127</v>
      </c>
      <c r="AO141" s="36" t="s">
        <v>2127</v>
      </c>
      <c r="AP141" s="34" t="s">
        <v>2127</v>
      </c>
      <c r="AQ141" s="36" t="s">
        <v>2127</v>
      </c>
      <c r="AR141" s="34" t="s">
        <v>2098</v>
      </c>
      <c r="AS141" s="91" t="s">
        <v>6286</v>
      </c>
      <c r="AT141" s="34">
        <v>3108826055</v>
      </c>
      <c r="AU141" s="34" t="s">
        <v>2127</v>
      </c>
      <c r="AX141" s="90"/>
      <c r="BA141" s="91"/>
      <c r="BB141" s="91"/>
      <c r="BC141" s="91"/>
      <c r="BF141" s="34" t="s">
        <v>4983</v>
      </c>
      <c r="BG141" s="92" t="s">
        <v>2098</v>
      </c>
      <c r="BM141" s="36" t="s">
        <v>131</v>
      </c>
      <c r="BN141" s="34" t="s">
        <v>132</v>
      </c>
      <c r="BO141" s="36">
        <v>0</v>
      </c>
      <c r="BQ141" s="94"/>
      <c r="BS141" t="s">
        <v>132</v>
      </c>
      <c r="BU141" s="95"/>
      <c r="BV141" s="95"/>
      <c r="BW141" s="61"/>
      <c r="BX141" s="60"/>
      <c r="BY141" s="59" t="str">
        <f t="shared" ca="1" si="11"/>
        <v/>
      </c>
      <c r="CD141" s="68"/>
      <c r="CE141" s="68"/>
      <c r="CF141" s="67"/>
      <c r="CG141">
        <v>64</v>
      </c>
      <c r="CH141" s="2">
        <v>155</v>
      </c>
      <c r="CI141" s="4">
        <f t="shared" si="12"/>
        <v>26.638917793964616</v>
      </c>
      <c r="CJ141" s="5" t="str">
        <f t="shared" si="13"/>
        <v>SOBREPESO</v>
      </c>
      <c r="CK141" s="36">
        <v>0</v>
      </c>
      <c r="CL141" s="66"/>
      <c r="CM141" s="89">
        <v>41317</v>
      </c>
      <c r="CN141" s="97">
        <v>41317</v>
      </c>
      <c r="CP141"/>
      <c r="CQ141" s="65"/>
      <c r="CR141" s="65"/>
      <c r="CS141" s="98"/>
      <c r="CT141"/>
      <c r="CU141"/>
      <c r="CV141" s="65"/>
      <c r="CW141" s="2">
        <v>120</v>
      </c>
      <c r="CX141" s="82">
        <v>580</v>
      </c>
      <c r="DC141"/>
      <c r="DG141" s="64"/>
      <c r="DI141" s="89">
        <v>44621</v>
      </c>
      <c r="DJ141" s="89"/>
      <c r="DN141" s="34"/>
      <c r="DO141" s="34"/>
      <c r="DP141" s="34"/>
      <c r="DQ141" s="34"/>
      <c r="DR141" s="34"/>
      <c r="DS141" s="34" t="s">
        <v>2127</v>
      </c>
      <c r="DT141" s="34"/>
      <c r="DU141" s="47">
        <v>44410</v>
      </c>
      <c r="DY141" s="1">
        <v>2</v>
      </c>
      <c r="DZ141" t="s">
        <v>7940</v>
      </c>
      <c r="EB141" s="4"/>
      <c r="EC141" s="4">
        <v>356</v>
      </c>
      <c r="ED141" s="4">
        <v>296</v>
      </c>
      <c r="EF141" s="4">
        <v>189</v>
      </c>
      <c r="EJ141"/>
      <c r="EL141" s="34"/>
      <c r="EN141" s="34"/>
    </row>
    <row r="142" spans="1:144" hidden="1" x14ac:dyDescent="0.25">
      <c r="A142" s="85">
        <v>2022</v>
      </c>
      <c r="B142" s="87">
        <v>44830</v>
      </c>
      <c r="C142" t="s">
        <v>121</v>
      </c>
      <c r="D142" t="s">
        <v>122</v>
      </c>
      <c r="E142" s="36" t="s">
        <v>7938</v>
      </c>
      <c r="F142" s="34">
        <f t="shared" si="14"/>
        <v>141</v>
      </c>
      <c r="G142" s="34" t="s">
        <v>4985</v>
      </c>
      <c r="H142">
        <v>18</v>
      </c>
      <c r="I142" s="34" t="s">
        <v>6141</v>
      </c>
      <c r="J142" s="34" t="s">
        <v>4991</v>
      </c>
      <c r="K142" s="34" t="str">
        <f>VLOOKUP(J142,[2]CodMpios!$B$347:$E$362,4,FALSE)</f>
        <v>18592 - Puerto Rico</v>
      </c>
      <c r="L142" s="34" t="str">
        <f>VLOOKUP($J142,[2]Coord_Mpios_X_Y!$B$2:$K$1123,9,FALSE)</f>
        <v>2,018940891255</v>
      </c>
      <c r="M142" s="34" t="str">
        <f>VLOOKUP($J142,[2]Coord_Mpios_X_Y!$B$2:$K$1123,10,FALSE)</f>
        <v>-75,073086267336</v>
      </c>
      <c r="N142" s="34" t="s">
        <v>6142</v>
      </c>
      <c r="O142" s="34" t="s">
        <v>126</v>
      </c>
      <c r="Q142" s="34" t="s">
        <v>127</v>
      </c>
      <c r="R142" s="34">
        <v>17624781</v>
      </c>
      <c r="S142" s="34" t="str">
        <f t="shared" si="10"/>
        <v>CC17624781</v>
      </c>
      <c r="T142" s="34" t="s">
        <v>167</v>
      </c>
      <c r="U142" s="34" t="s">
        <v>145</v>
      </c>
      <c r="V142" s="34" t="s">
        <v>1879</v>
      </c>
      <c r="W142" s="34" t="s">
        <v>2430</v>
      </c>
      <c r="X142" s="87">
        <v>18697</v>
      </c>
      <c r="Y142">
        <v>72</v>
      </c>
      <c r="Z142" s="36">
        <f>VLOOKUP($Y142,[2]Edades!$A$3:$H$153,4,FALSE)</f>
        <v>6</v>
      </c>
      <c r="AA142" s="34" t="str">
        <f>VLOOKUP($Y142,[2]Edades!$A$3:$H$153,6,FALSE)</f>
        <v>6 - Persona mayor</v>
      </c>
      <c r="AB142" s="34">
        <f>VLOOKUP($Y142,[2]Edades!$A$3:$H$153,7,FALSE)</f>
        <v>15</v>
      </c>
      <c r="AC142" s="34" t="str">
        <f>VLOOKUP($Y142,[2]Edades!$A$3:$H$153,8,FALSE)</f>
        <v>70-74</v>
      </c>
      <c r="AD142" s="34" t="s">
        <v>146</v>
      </c>
      <c r="AE142">
        <v>1</v>
      </c>
      <c r="AF142" s="34" t="s">
        <v>2137</v>
      </c>
      <c r="AG142" s="34" t="s">
        <v>2127</v>
      </c>
      <c r="AH142" s="34" t="s">
        <v>2127</v>
      </c>
      <c r="AK142" s="34" t="s">
        <v>6142</v>
      </c>
      <c r="AM142" s="34" t="s">
        <v>2127</v>
      </c>
      <c r="AN142" s="36" t="s">
        <v>2127</v>
      </c>
      <c r="AO142" s="36" t="s">
        <v>2127</v>
      </c>
      <c r="AP142" s="34" t="s">
        <v>2127</v>
      </c>
      <c r="AQ142" s="36" t="s">
        <v>2127</v>
      </c>
      <c r="AR142" s="34" t="s">
        <v>2098</v>
      </c>
      <c r="AS142" s="91" t="s">
        <v>6287</v>
      </c>
      <c r="AT142" s="34">
        <v>3228254679</v>
      </c>
      <c r="AU142" s="34" t="s">
        <v>2127</v>
      </c>
      <c r="AX142" s="90"/>
      <c r="BA142" s="91"/>
      <c r="BB142" s="91"/>
      <c r="BC142" s="91"/>
      <c r="BF142" s="34" t="s">
        <v>4983</v>
      </c>
      <c r="BG142" s="92" t="s">
        <v>2098</v>
      </c>
      <c r="BM142" s="36" t="s">
        <v>131</v>
      </c>
      <c r="BN142" s="34" t="s">
        <v>132</v>
      </c>
      <c r="BO142" s="36">
        <v>0</v>
      </c>
      <c r="BQ142" s="94"/>
      <c r="BS142" t="s">
        <v>131</v>
      </c>
      <c r="BU142" s="95"/>
      <c r="BV142" s="95"/>
      <c r="BW142" s="61"/>
      <c r="BX142" s="60"/>
      <c r="BY142" s="59" t="str">
        <f t="shared" ca="1" si="11"/>
        <v/>
      </c>
      <c r="CD142" s="68"/>
      <c r="CE142" s="68"/>
      <c r="CF142" s="67"/>
      <c r="CG142">
        <v>83</v>
      </c>
      <c r="CH142" s="2">
        <v>175</v>
      </c>
      <c r="CI142" s="4">
        <f t="shared" si="12"/>
        <v>27.102040816326532</v>
      </c>
      <c r="CJ142" s="5" t="str">
        <f t="shared" si="13"/>
        <v>SOBREPESO</v>
      </c>
      <c r="CK142" s="36">
        <v>0</v>
      </c>
      <c r="CL142" s="66"/>
      <c r="CM142" s="89">
        <v>41290</v>
      </c>
      <c r="CN142" s="97">
        <v>41290</v>
      </c>
      <c r="CP142"/>
      <c r="CQ142" s="65"/>
      <c r="CR142" s="65"/>
      <c r="CS142" s="98"/>
      <c r="CT142"/>
      <c r="CU142"/>
      <c r="CV142" s="65"/>
      <c r="CW142" s="2">
        <v>130</v>
      </c>
      <c r="CX142" s="82">
        <v>84</v>
      </c>
      <c r="DC142"/>
      <c r="DG142" s="64"/>
      <c r="DI142" s="89">
        <v>42796</v>
      </c>
      <c r="DJ142" s="89"/>
      <c r="DN142" s="34"/>
      <c r="DO142" s="34"/>
      <c r="DP142" s="34"/>
      <c r="DQ142" s="34"/>
      <c r="DR142" s="34"/>
      <c r="DS142" s="34" t="s">
        <v>2127</v>
      </c>
      <c r="DT142" s="34"/>
      <c r="DU142" s="47">
        <v>44627</v>
      </c>
      <c r="DY142" s="1">
        <v>1</v>
      </c>
      <c r="DZ142" t="s">
        <v>7939</v>
      </c>
      <c r="EA142" s="4">
        <v>1.07</v>
      </c>
      <c r="EB142" s="4">
        <v>129</v>
      </c>
      <c r="EC142" s="4">
        <v>171</v>
      </c>
      <c r="ED142" s="4">
        <v>98.6</v>
      </c>
      <c r="EE142" s="4">
        <v>48.9</v>
      </c>
      <c r="EF142" s="4">
        <v>122</v>
      </c>
      <c r="EH142" s="4">
        <v>7.1</v>
      </c>
      <c r="EJ142"/>
      <c r="EL142" s="34"/>
      <c r="EN142" s="34"/>
    </row>
    <row r="143" spans="1:144" hidden="1" x14ac:dyDescent="0.25">
      <c r="A143" s="85">
        <v>2022</v>
      </c>
      <c r="B143" s="87">
        <v>44830</v>
      </c>
      <c r="C143" t="s">
        <v>121</v>
      </c>
      <c r="D143" t="s">
        <v>122</v>
      </c>
      <c r="E143" s="36" t="s">
        <v>7938</v>
      </c>
      <c r="F143" s="34">
        <f t="shared" si="14"/>
        <v>142</v>
      </c>
      <c r="G143" s="34" t="s">
        <v>4985</v>
      </c>
      <c r="H143">
        <v>18</v>
      </c>
      <c r="I143" s="34" t="s">
        <v>6141</v>
      </c>
      <c r="J143" s="34" t="s">
        <v>4988</v>
      </c>
      <c r="K143" s="34" t="str">
        <f>VLOOKUP(J143,[2]CodMpios!$B$347:$E$362,4,FALSE)</f>
        <v>18001 - Florencia</v>
      </c>
      <c r="L143" s="34" t="str">
        <f>VLOOKUP($J143,[2]Coord_Mpios_X_Y!$B$2:$K$1123,9,FALSE)</f>
        <v>1,749138703818</v>
      </c>
      <c r="M143" s="34" t="str">
        <f>VLOOKUP($J143,[2]Coord_Mpios_X_Y!$B$2:$K$1123,10,FALSE)</f>
        <v>-75,558239064333</v>
      </c>
      <c r="N143" s="34" t="s">
        <v>139</v>
      </c>
      <c r="O143" s="34" t="s">
        <v>126</v>
      </c>
      <c r="Q143" s="34" t="s">
        <v>127</v>
      </c>
      <c r="R143" s="34">
        <v>19402088</v>
      </c>
      <c r="S143" s="34" t="str">
        <f t="shared" si="10"/>
        <v>CC19402088</v>
      </c>
      <c r="T143" s="34" t="s">
        <v>645</v>
      </c>
      <c r="V143" s="34" t="s">
        <v>2460</v>
      </c>
      <c r="W143" s="34" t="s">
        <v>344</v>
      </c>
      <c r="X143" s="87">
        <v>21809</v>
      </c>
      <c r="Y143">
        <v>63</v>
      </c>
      <c r="Z143" s="36">
        <f>VLOOKUP($Y143,[2]Edades!$A$3:$H$153,4,FALSE)</f>
        <v>6</v>
      </c>
      <c r="AA143" s="34" t="str">
        <f>VLOOKUP($Y143,[2]Edades!$A$3:$H$153,6,FALSE)</f>
        <v>6 - Persona mayor</v>
      </c>
      <c r="AB143" s="34">
        <f>VLOOKUP($Y143,[2]Edades!$A$3:$H$153,7,FALSE)</f>
        <v>13</v>
      </c>
      <c r="AC143" s="34" t="str">
        <f>VLOOKUP($Y143,[2]Edades!$A$3:$H$153,8,FALSE)</f>
        <v>60-64</v>
      </c>
      <c r="AD143" s="34" t="s">
        <v>146</v>
      </c>
      <c r="AE143">
        <v>1</v>
      </c>
      <c r="AF143" s="34" t="s">
        <v>2137</v>
      </c>
      <c r="AG143" s="34" t="s">
        <v>2127</v>
      </c>
      <c r="AH143" s="34" t="s">
        <v>2127</v>
      </c>
      <c r="AK143" s="34" t="s">
        <v>139</v>
      </c>
      <c r="AM143" s="34" t="s">
        <v>2127</v>
      </c>
      <c r="AN143" s="36" t="s">
        <v>2127</v>
      </c>
      <c r="AO143" s="36" t="s">
        <v>2127</v>
      </c>
      <c r="AP143" s="34" t="s">
        <v>2127</v>
      </c>
      <c r="AQ143" s="36" t="s">
        <v>2127</v>
      </c>
      <c r="AR143" s="34" t="s">
        <v>2098</v>
      </c>
      <c r="AS143" s="91" t="s">
        <v>6288</v>
      </c>
      <c r="AT143" s="34">
        <v>4342029</v>
      </c>
      <c r="AU143" s="34" t="s">
        <v>2127</v>
      </c>
      <c r="AX143" s="90"/>
      <c r="BA143" s="91"/>
      <c r="BB143" s="91"/>
      <c r="BC143" s="91"/>
      <c r="BF143" s="34" t="s">
        <v>4983</v>
      </c>
      <c r="BG143" s="92" t="s">
        <v>2098</v>
      </c>
      <c r="BM143" s="36" t="s">
        <v>131</v>
      </c>
      <c r="BN143" s="34" t="s">
        <v>131</v>
      </c>
      <c r="BO143">
        <v>1</v>
      </c>
      <c r="BQ143" s="94"/>
      <c r="BS143" t="s">
        <v>131</v>
      </c>
      <c r="BU143" s="95"/>
      <c r="BV143" s="95"/>
      <c r="BW143" s="61"/>
      <c r="BX143" s="60"/>
      <c r="BY143" s="59" t="str">
        <f t="shared" ca="1" si="11"/>
        <v/>
      </c>
      <c r="CD143" s="68"/>
      <c r="CE143" s="68"/>
      <c r="CF143" s="67"/>
      <c r="CG143">
        <v>79</v>
      </c>
      <c r="CH143" s="2">
        <v>175</v>
      </c>
      <c r="CI143" s="4">
        <f t="shared" si="12"/>
        <v>25.795918367346939</v>
      </c>
      <c r="CJ143" s="5" t="str">
        <f t="shared" si="13"/>
        <v>SOBREPESO</v>
      </c>
      <c r="CK143" s="36">
        <v>0</v>
      </c>
      <c r="CL143" s="66"/>
      <c r="CM143" s="89">
        <v>41319</v>
      </c>
      <c r="CN143" s="97">
        <v>41319</v>
      </c>
      <c r="CP143"/>
      <c r="CQ143" s="65"/>
      <c r="CR143" s="65"/>
      <c r="CS143" s="98"/>
      <c r="CT143"/>
      <c r="CU143"/>
      <c r="CV143" s="65"/>
      <c r="CW143" s="2">
        <v>120</v>
      </c>
      <c r="CX143" s="82">
        <v>80</v>
      </c>
      <c r="DC143"/>
      <c r="DG143" s="64"/>
      <c r="DI143" s="89">
        <v>43215</v>
      </c>
      <c r="DJ143" s="89"/>
      <c r="DN143" s="34"/>
      <c r="DO143" s="34"/>
      <c r="DP143" s="34"/>
      <c r="DQ143" s="34"/>
      <c r="DR143" s="34"/>
      <c r="DS143" s="34" t="s">
        <v>2127</v>
      </c>
      <c r="DT143" s="34"/>
      <c r="DU143" s="47">
        <v>44071</v>
      </c>
      <c r="DY143" s="1">
        <v>1</v>
      </c>
      <c r="DZ143" t="s">
        <v>7941</v>
      </c>
      <c r="EB143" s="4">
        <v>102</v>
      </c>
      <c r="ED143" s="4">
        <v>32</v>
      </c>
      <c r="EF143" s="4">
        <v>200</v>
      </c>
      <c r="EH143" s="4">
        <v>7.1</v>
      </c>
      <c r="EJ143"/>
      <c r="EL143" s="34"/>
      <c r="EN143" s="34"/>
    </row>
    <row r="144" spans="1:144" hidden="1" x14ac:dyDescent="0.25">
      <c r="A144" s="85">
        <v>2022</v>
      </c>
      <c r="B144" s="87">
        <v>44830</v>
      </c>
      <c r="C144" t="s">
        <v>121</v>
      </c>
      <c r="D144" t="s">
        <v>122</v>
      </c>
      <c r="E144" s="36" t="s">
        <v>7938</v>
      </c>
      <c r="F144" s="34">
        <f t="shared" si="14"/>
        <v>143</v>
      </c>
      <c r="G144" s="34" t="s">
        <v>4985</v>
      </c>
      <c r="H144">
        <v>18</v>
      </c>
      <c r="I144" s="34" t="s">
        <v>6141</v>
      </c>
      <c r="J144" s="34" t="s">
        <v>4988</v>
      </c>
      <c r="K144" s="34" t="str">
        <f>VLOOKUP(J144,[2]CodMpios!$B$347:$E$362,4,FALSE)</f>
        <v>18001 - Florencia</v>
      </c>
      <c r="L144" s="34" t="str">
        <f>VLOOKUP($J144,[2]Coord_Mpios_X_Y!$B$2:$K$1123,9,FALSE)</f>
        <v>1,749138703818</v>
      </c>
      <c r="M144" s="34" t="str">
        <f>VLOOKUP($J144,[2]Coord_Mpios_X_Y!$B$2:$K$1123,10,FALSE)</f>
        <v>-75,558239064333</v>
      </c>
      <c r="N144" s="34" t="s">
        <v>125</v>
      </c>
      <c r="O144" s="34" t="s">
        <v>126</v>
      </c>
      <c r="Q144" s="34" t="s">
        <v>127</v>
      </c>
      <c r="R144" s="34">
        <v>40761645</v>
      </c>
      <c r="S144" s="34" t="str">
        <f t="shared" si="10"/>
        <v>CC40761645</v>
      </c>
      <c r="T144" s="34" t="s">
        <v>6093</v>
      </c>
      <c r="V144" s="34" t="s">
        <v>290</v>
      </c>
      <c r="W144" s="34" t="s">
        <v>5881</v>
      </c>
      <c r="X144" s="87">
        <v>23046</v>
      </c>
      <c r="Y144">
        <v>60</v>
      </c>
      <c r="Z144" s="36">
        <f>VLOOKUP($Y144,[2]Edades!$A$3:$H$153,4,FALSE)</f>
        <v>6</v>
      </c>
      <c r="AA144" s="34" t="str">
        <f>VLOOKUP($Y144,[2]Edades!$A$3:$H$153,6,FALSE)</f>
        <v>6 - Persona mayor</v>
      </c>
      <c r="AB144" s="34">
        <f>VLOOKUP($Y144,[2]Edades!$A$3:$H$153,7,FALSE)</f>
        <v>13</v>
      </c>
      <c r="AC144" s="34" t="str">
        <f>VLOOKUP($Y144,[2]Edades!$A$3:$H$153,8,FALSE)</f>
        <v>60-64</v>
      </c>
      <c r="AD144" s="34" t="s">
        <v>129</v>
      </c>
      <c r="AE144" s="1">
        <v>2</v>
      </c>
      <c r="AF144" s="34" t="s">
        <v>2137</v>
      </c>
      <c r="AG144" s="34" t="s">
        <v>2127</v>
      </c>
      <c r="AH144" s="34" t="s">
        <v>2127</v>
      </c>
      <c r="AK144" s="34" t="s">
        <v>125</v>
      </c>
      <c r="AM144" s="34" t="s">
        <v>2127</v>
      </c>
      <c r="AN144" s="36" t="s">
        <v>2127</v>
      </c>
      <c r="AO144" s="36" t="s">
        <v>2127</v>
      </c>
      <c r="AP144" s="34" t="s">
        <v>2127</v>
      </c>
      <c r="AQ144" s="36" t="s">
        <v>2127</v>
      </c>
      <c r="AR144" s="34" t="s">
        <v>2098</v>
      </c>
      <c r="AS144" s="91" t="s">
        <v>6289</v>
      </c>
      <c r="AT144" s="34">
        <v>4341100</v>
      </c>
      <c r="AU144" s="34" t="s">
        <v>2127</v>
      </c>
      <c r="AX144" s="90"/>
      <c r="BA144" s="91"/>
      <c r="BB144" s="91"/>
      <c r="BC144" s="91"/>
      <c r="BF144" s="34" t="s">
        <v>4983</v>
      </c>
      <c r="BG144" s="92" t="s">
        <v>2098</v>
      </c>
      <c r="BM144" s="36" t="s">
        <v>131</v>
      </c>
      <c r="BN144" s="34" t="s">
        <v>132</v>
      </c>
      <c r="BO144" s="36">
        <v>0</v>
      </c>
      <c r="BQ144" s="94"/>
      <c r="BS144" t="s">
        <v>132</v>
      </c>
      <c r="BU144" s="95"/>
      <c r="BV144" s="95"/>
      <c r="BW144" s="61"/>
      <c r="BX144" s="60"/>
      <c r="BY144" s="59" t="str">
        <f t="shared" ca="1" si="11"/>
        <v/>
      </c>
      <c r="CD144" s="68"/>
      <c r="CE144" s="68"/>
      <c r="CF144" s="67"/>
      <c r="CG144">
        <v>54</v>
      </c>
      <c r="CH144" s="2">
        <v>157</v>
      </c>
      <c r="CI144" s="4">
        <f t="shared" si="12"/>
        <v>21.907582457706194</v>
      </c>
      <c r="CJ144" s="5" t="str">
        <f t="shared" si="13"/>
        <v>NORMAL</v>
      </c>
      <c r="CK144" s="36">
        <v>0</v>
      </c>
      <c r="CL144" s="66"/>
      <c r="CM144" s="89">
        <v>41353</v>
      </c>
      <c r="CN144" s="97">
        <v>41353</v>
      </c>
      <c r="CP144"/>
      <c r="CQ144" s="65"/>
      <c r="CR144" s="65"/>
      <c r="CS144" s="98"/>
      <c r="CT144"/>
      <c r="CU144"/>
      <c r="CV144" s="65"/>
      <c r="CW144" s="2">
        <v>120</v>
      </c>
      <c r="CX144" s="82">
        <v>73</v>
      </c>
      <c r="DC144"/>
      <c r="DG144" s="64"/>
      <c r="DI144" s="89"/>
      <c r="DJ144" s="89"/>
      <c r="DN144" s="34"/>
      <c r="DO144" s="34"/>
      <c r="DP144" s="34"/>
      <c r="DQ144" s="34"/>
      <c r="DR144" s="34"/>
      <c r="DS144" s="34" t="s">
        <v>2127</v>
      </c>
      <c r="DT144" s="34"/>
      <c r="DU144" s="47">
        <v>44620</v>
      </c>
      <c r="DY144" s="1">
        <v>2</v>
      </c>
      <c r="DZ144" t="s">
        <v>7941</v>
      </c>
      <c r="EA144" s="4">
        <v>0.87</v>
      </c>
      <c r="EB144" s="4">
        <v>99</v>
      </c>
      <c r="EC144" s="4">
        <v>181</v>
      </c>
      <c r="ED144" s="4">
        <v>93</v>
      </c>
      <c r="EE144" s="4">
        <v>63.4</v>
      </c>
      <c r="EF144" s="4">
        <v>125</v>
      </c>
      <c r="EG144" s="4">
        <v>2.1</v>
      </c>
      <c r="EJ144"/>
      <c r="EL144" s="34"/>
      <c r="EN144" s="34"/>
    </row>
    <row r="145" spans="1:144" hidden="1" x14ac:dyDescent="0.25">
      <c r="A145" s="85">
        <v>2022</v>
      </c>
      <c r="B145" s="87">
        <v>44830</v>
      </c>
      <c r="C145" t="s">
        <v>121</v>
      </c>
      <c r="D145" t="s">
        <v>122</v>
      </c>
      <c r="E145" s="36" t="s">
        <v>7938</v>
      </c>
      <c r="F145" s="34">
        <f t="shared" si="14"/>
        <v>144</v>
      </c>
      <c r="G145" s="34" t="s">
        <v>4985</v>
      </c>
      <c r="H145">
        <v>18</v>
      </c>
      <c r="I145" s="34" t="s">
        <v>6141</v>
      </c>
      <c r="J145" s="34" t="s">
        <v>4988</v>
      </c>
      <c r="K145" s="34" t="str">
        <f>VLOOKUP(J145,[2]CodMpios!$B$347:$E$362,4,FALSE)</f>
        <v>18001 - Florencia</v>
      </c>
      <c r="L145" s="34" t="str">
        <f>VLOOKUP($J145,[2]Coord_Mpios_X_Y!$B$2:$K$1123,9,FALSE)</f>
        <v>1,749138703818</v>
      </c>
      <c r="M145" s="34" t="str">
        <f>VLOOKUP($J145,[2]Coord_Mpios_X_Y!$B$2:$K$1123,10,FALSE)</f>
        <v>-75,558239064333</v>
      </c>
      <c r="N145" s="34" t="s">
        <v>6142</v>
      </c>
      <c r="O145" s="34" t="s">
        <v>126</v>
      </c>
      <c r="Q145" s="34" t="s">
        <v>127</v>
      </c>
      <c r="R145" s="34">
        <v>17627934</v>
      </c>
      <c r="S145" s="34" t="str">
        <f t="shared" si="10"/>
        <v>CC17627934</v>
      </c>
      <c r="T145" s="34" t="s">
        <v>197</v>
      </c>
      <c r="U145" s="34" t="s">
        <v>154</v>
      </c>
      <c r="V145" s="34" t="s">
        <v>356</v>
      </c>
      <c r="W145" s="34" t="s">
        <v>322</v>
      </c>
      <c r="X145" s="87">
        <v>19698</v>
      </c>
      <c r="Y145">
        <v>69</v>
      </c>
      <c r="Z145" s="36">
        <f>VLOOKUP($Y145,[2]Edades!$A$3:$H$153,4,FALSE)</f>
        <v>6</v>
      </c>
      <c r="AA145" s="34" t="str">
        <f>VLOOKUP($Y145,[2]Edades!$A$3:$H$153,6,FALSE)</f>
        <v>6 - Persona mayor</v>
      </c>
      <c r="AB145" s="34">
        <f>VLOOKUP($Y145,[2]Edades!$A$3:$H$153,7,FALSE)</f>
        <v>14</v>
      </c>
      <c r="AC145" s="34" t="str">
        <f>VLOOKUP($Y145,[2]Edades!$A$3:$H$153,8,FALSE)</f>
        <v>65-69</v>
      </c>
      <c r="AD145" s="34" t="s">
        <v>146</v>
      </c>
      <c r="AE145">
        <v>1</v>
      </c>
      <c r="AF145" s="34" t="s">
        <v>2137</v>
      </c>
      <c r="AG145" s="34" t="s">
        <v>2127</v>
      </c>
      <c r="AH145" s="34" t="s">
        <v>2127</v>
      </c>
      <c r="AK145" s="34" t="s">
        <v>6142</v>
      </c>
      <c r="AM145" s="34" t="s">
        <v>2127</v>
      </c>
      <c r="AN145" s="36" t="s">
        <v>2127</v>
      </c>
      <c r="AO145" s="36" t="s">
        <v>2127</v>
      </c>
      <c r="AP145" s="34" t="s">
        <v>2127</v>
      </c>
      <c r="AQ145" s="36" t="s">
        <v>2127</v>
      </c>
      <c r="AR145" s="34" t="s">
        <v>2098</v>
      </c>
      <c r="AS145" s="91" t="s">
        <v>6290</v>
      </c>
      <c r="AT145" s="34">
        <v>3125236441</v>
      </c>
      <c r="AU145" s="34" t="s">
        <v>2127</v>
      </c>
      <c r="AX145" s="90"/>
      <c r="BA145" s="91"/>
      <c r="BB145" s="91"/>
      <c r="BC145" s="91"/>
      <c r="BF145" s="34" t="s">
        <v>4983</v>
      </c>
      <c r="BG145" s="92" t="s">
        <v>2098</v>
      </c>
      <c r="BM145" s="36" t="s">
        <v>131</v>
      </c>
      <c r="BN145" s="34" t="s">
        <v>132</v>
      </c>
      <c r="BO145" s="36">
        <v>0</v>
      </c>
      <c r="BQ145" s="94"/>
      <c r="BS145" t="s">
        <v>132</v>
      </c>
      <c r="BU145" s="95"/>
      <c r="BV145" s="95"/>
      <c r="BW145" s="61"/>
      <c r="BX145" s="60"/>
      <c r="BY145" s="59" t="str">
        <f t="shared" ca="1" si="11"/>
        <v/>
      </c>
      <c r="CD145" s="68"/>
      <c r="CE145" s="68"/>
      <c r="CF145" s="67"/>
      <c r="CG145">
        <v>69</v>
      </c>
      <c r="CH145" s="2">
        <v>165</v>
      </c>
      <c r="CI145" s="4">
        <f t="shared" si="12"/>
        <v>25.344352617079892</v>
      </c>
      <c r="CJ145" s="5" t="str">
        <f t="shared" si="13"/>
        <v>SOBREPESO</v>
      </c>
      <c r="CK145" s="36">
        <v>0</v>
      </c>
      <c r="CL145" s="66"/>
      <c r="CM145" s="89">
        <v>41372</v>
      </c>
      <c r="CN145" s="97">
        <v>41372</v>
      </c>
      <c r="CP145"/>
      <c r="CQ145" s="65"/>
      <c r="CR145" s="65"/>
      <c r="CS145" s="98"/>
      <c r="CT145"/>
      <c r="CU145"/>
      <c r="CV145" s="65"/>
      <c r="CW145" s="2">
        <v>130</v>
      </c>
      <c r="CX145" s="82">
        <v>70</v>
      </c>
      <c r="DC145"/>
      <c r="DG145" s="64"/>
      <c r="DI145" s="89"/>
      <c r="DJ145" s="89"/>
      <c r="DN145" s="34"/>
      <c r="DO145" s="34"/>
      <c r="DP145" s="34"/>
      <c r="DQ145" s="34"/>
      <c r="DR145" s="34"/>
      <c r="DS145" s="34" t="s">
        <v>2127</v>
      </c>
      <c r="DT145" s="34"/>
      <c r="DU145" s="47">
        <v>44691</v>
      </c>
      <c r="DY145" s="1">
        <v>1</v>
      </c>
      <c r="DZ145" t="s">
        <v>7940</v>
      </c>
      <c r="EB145" s="4"/>
      <c r="EJ145"/>
      <c r="EL145" s="34"/>
      <c r="EN145" s="34"/>
    </row>
    <row r="146" spans="1:144" hidden="1" x14ac:dyDescent="0.25">
      <c r="A146" s="85">
        <v>2022</v>
      </c>
      <c r="B146" s="87">
        <v>44830</v>
      </c>
      <c r="C146" t="s">
        <v>121</v>
      </c>
      <c r="D146" t="s">
        <v>122</v>
      </c>
      <c r="E146" s="36" t="s">
        <v>7938</v>
      </c>
      <c r="F146" s="34">
        <f t="shared" si="14"/>
        <v>145</v>
      </c>
      <c r="G146" s="34" t="s">
        <v>4985</v>
      </c>
      <c r="H146">
        <v>18</v>
      </c>
      <c r="I146" s="34" t="s">
        <v>6141</v>
      </c>
      <c r="J146" s="34" t="s">
        <v>5007</v>
      </c>
      <c r="K146" s="34" t="str">
        <f>VLOOKUP(J146,[2]CodMpios!$B$347:$E$362,4,FALSE)</f>
        <v>18410 - La Montañita</v>
      </c>
      <c r="L146" s="34" t="str">
        <f>VLOOKUP($J146,[2]Coord_Mpios_X_Y!$B$2:$K$1123,9,FALSE)</f>
        <v>1,302860442333</v>
      </c>
      <c r="M146" s="34" t="str">
        <f>VLOOKUP($J146,[2]Coord_Mpios_X_Y!$B$2:$K$1123,10,FALSE)</f>
        <v>-75,235727318747</v>
      </c>
      <c r="N146" s="34" t="s">
        <v>139</v>
      </c>
      <c r="O146" s="34" t="s">
        <v>126</v>
      </c>
      <c r="Q146" s="34" t="s">
        <v>127</v>
      </c>
      <c r="R146" s="34">
        <v>17632227</v>
      </c>
      <c r="S146" s="34" t="str">
        <f t="shared" si="10"/>
        <v>CC17632227</v>
      </c>
      <c r="T146" s="34" t="s">
        <v>6092</v>
      </c>
      <c r="V146" s="34" t="s">
        <v>408</v>
      </c>
      <c r="W146" s="34" t="s">
        <v>1613</v>
      </c>
      <c r="X146" s="87">
        <v>20623</v>
      </c>
      <c r="Y146">
        <v>66</v>
      </c>
      <c r="Z146" s="36">
        <f>VLOOKUP($Y146,[2]Edades!$A$3:$H$153,4,FALSE)</f>
        <v>6</v>
      </c>
      <c r="AA146" s="34" t="str">
        <f>VLOOKUP($Y146,[2]Edades!$A$3:$H$153,6,FALSE)</f>
        <v>6 - Persona mayor</v>
      </c>
      <c r="AB146" s="34">
        <f>VLOOKUP($Y146,[2]Edades!$A$3:$H$153,7,FALSE)</f>
        <v>14</v>
      </c>
      <c r="AC146" s="34" t="str">
        <f>VLOOKUP($Y146,[2]Edades!$A$3:$H$153,8,FALSE)</f>
        <v>65-69</v>
      </c>
      <c r="AD146" s="34" t="s">
        <v>146</v>
      </c>
      <c r="AE146">
        <v>1</v>
      </c>
      <c r="AF146" s="34" t="s">
        <v>2137</v>
      </c>
      <c r="AG146" s="34" t="s">
        <v>2127</v>
      </c>
      <c r="AH146" s="34" t="s">
        <v>2127</v>
      </c>
      <c r="AK146" s="34" t="s">
        <v>139</v>
      </c>
      <c r="AM146" s="34" t="s">
        <v>2127</v>
      </c>
      <c r="AN146" s="36" t="s">
        <v>2127</v>
      </c>
      <c r="AO146" s="36" t="s">
        <v>2127</v>
      </c>
      <c r="AP146" s="34" t="s">
        <v>2127</v>
      </c>
      <c r="AQ146" s="36" t="s">
        <v>2127</v>
      </c>
      <c r="AR146" s="34" t="s">
        <v>5919</v>
      </c>
      <c r="AS146" s="91" t="s">
        <v>6291</v>
      </c>
      <c r="AT146" s="34">
        <v>3118305837</v>
      </c>
      <c r="AU146" s="34" t="s">
        <v>2127</v>
      </c>
      <c r="AX146" s="90"/>
      <c r="BA146" s="91"/>
      <c r="BB146" s="91"/>
      <c r="BC146" s="91"/>
      <c r="BF146" s="34" t="s">
        <v>4983</v>
      </c>
      <c r="BG146" s="92" t="s">
        <v>2098</v>
      </c>
      <c r="BM146" s="36" t="s">
        <v>131</v>
      </c>
      <c r="BN146" s="34" t="s">
        <v>132</v>
      </c>
      <c r="BO146" s="36">
        <v>0</v>
      </c>
      <c r="BQ146" s="94"/>
      <c r="BS146" t="s">
        <v>132</v>
      </c>
      <c r="BU146" s="95"/>
      <c r="BV146" s="95"/>
      <c r="BW146" s="61"/>
      <c r="BX146" s="60"/>
      <c r="BY146" s="59" t="str">
        <f t="shared" ca="1" si="11"/>
        <v/>
      </c>
      <c r="CD146" s="68"/>
      <c r="CE146" s="68"/>
      <c r="CF146" s="67"/>
      <c r="CG146">
        <v>74</v>
      </c>
      <c r="CH146" s="2">
        <v>175</v>
      </c>
      <c r="CI146" s="4">
        <f t="shared" si="12"/>
        <v>24.163265306122447</v>
      </c>
      <c r="CJ146" s="5" t="str">
        <f t="shared" si="13"/>
        <v>NORMAL</v>
      </c>
      <c r="CK146" s="36">
        <v>0</v>
      </c>
      <c r="CL146" s="66"/>
      <c r="CM146" s="89">
        <v>41346</v>
      </c>
      <c r="CN146" s="97">
        <v>41346</v>
      </c>
      <c r="CP146"/>
      <c r="CQ146" s="65"/>
      <c r="CR146" s="65"/>
      <c r="CS146" s="98"/>
      <c r="CT146"/>
      <c r="CU146"/>
      <c r="CV146" s="65"/>
      <c r="CW146" s="2">
        <v>120</v>
      </c>
      <c r="CX146" s="82">
        <v>70</v>
      </c>
      <c r="DC146"/>
      <c r="DG146" s="64"/>
      <c r="DI146" s="89">
        <v>42781</v>
      </c>
      <c r="DJ146" s="89"/>
      <c r="DN146" s="34"/>
      <c r="DO146" s="34"/>
      <c r="DP146" s="34"/>
      <c r="DQ146" s="34"/>
      <c r="DR146" s="34"/>
      <c r="DS146" s="34" t="s">
        <v>2127</v>
      </c>
      <c r="DT146" s="34"/>
      <c r="DU146" s="47">
        <v>44448</v>
      </c>
      <c r="DY146" s="1">
        <v>2</v>
      </c>
      <c r="DZ146" t="s">
        <v>7940</v>
      </c>
      <c r="EB146" s="4">
        <v>125</v>
      </c>
      <c r="EH146" s="4">
        <v>6.9</v>
      </c>
      <c r="EJ146"/>
      <c r="EL146" s="34"/>
      <c r="EN146" s="34"/>
    </row>
    <row r="147" spans="1:144" hidden="1" x14ac:dyDescent="0.25">
      <c r="A147" s="85">
        <v>2022</v>
      </c>
      <c r="B147" s="87">
        <v>44830</v>
      </c>
      <c r="C147" t="s">
        <v>121</v>
      </c>
      <c r="D147" t="s">
        <v>122</v>
      </c>
      <c r="E147" s="36" t="s">
        <v>7938</v>
      </c>
      <c r="F147" s="34">
        <f t="shared" si="14"/>
        <v>146</v>
      </c>
      <c r="G147" s="34" t="s">
        <v>4985</v>
      </c>
      <c r="H147">
        <v>18</v>
      </c>
      <c r="I147" s="34" t="s">
        <v>6141</v>
      </c>
      <c r="J147" s="34" t="s">
        <v>5007</v>
      </c>
      <c r="K147" s="34" t="str">
        <f>VLOOKUP(J147,[2]CodMpios!$B$347:$E$362,4,FALSE)</f>
        <v>18410 - La Montañita</v>
      </c>
      <c r="L147" s="34" t="str">
        <f>VLOOKUP($J147,[2]Coord_Mpios_X_Y!$B$2:$K$1123,9,FALSE)</f>
        <v>1,302860442333</v>
      </c>
      <c r="M147" s="34" t="str">
        <f>VLOOKUP($J147,[2]Coord_Mpios_X_Y!$B$2:$K$1123,10,FALSE)</f>
        <v>-75,235727318747</v>
      </c>
      <c r="N147" s="34" t="s">
        <v>125</v>
      </c>
      <c r="O147" s="34" t="s">
        <v>126</v>
      </c>
      <c r="Q147" s="34" t="s">
        <v>127</v>
      </c>
      <c r="R147" s="34">
        <v>26620670</v>
      </c>
      <c r="S147" s="34" t="str">
        <f t="shared" si="10"/>
        <v>CC26620670</v>
      </c>
      <c r="T147" s="34" t="s">
        <v>2461</v>
      </c>
      <c r="V147" s="34" t="s">
        <v>373</v>
      </c>
      <c r="W147" s="34" t="s">
        <v>763</v>
      </c>
      <c r="X147" s="87">
        <v>23306</v>
      </c>
      <c r="Y147">
        <v>59</v>
      </c>
      <c r="Z147" s="36">
        <f>VLOOKUP($Y147,[2]Edades!$A$3:$H$153,4,FALSE)</f>
        <v>5</v>
      </c>
      <c r="AA147" s="34" t="str">
        <f>VLOOKUP($Y147,[2]Edades!$A$3:$H$153,6,FALSE)</f>
        <v>5 - Adultez</v>
      </c>
      <c r="AB147" s="34">
        <f>VLOOKUP($Y147,[2]Edades!$A$3:$H$153,7,FALSE)</f>
        <v>12</v>
      </c>
      <c r="AC147" s="34" t="str">
        <f>VLOOKUP($Y147,[2]Edades!$A$3:$H$153,8,FALSE)</f>
        <v>55-59</v>
      </c>
      <c r="AD147" s="34" t="s">
        <v>129</v>
      </c>
      <c r="AE147" s="1">
        <v>2</v>
      </c>
      <c r="AF147" s="34" t="s">
        <v>130</v>
      </c>
      <c r="AG147" s="34" t="s">
        <v>2127</v>
      </c>
      <c r="AH147" s="34" t="s">
        <v>2127</v>
      </c>
      <c r="AK147" s="34" t="s">
        <v>125</v>
      </c>
      <c r="AM147" s="34" t="s">
        <v>2127</v>
      </c>
      <c r="AN147" s="36" t="s">
        <v>2127</v>
      </c>
      <c r="AO147" s="36" t="s">
        <v>2127</v>
      </c>
      <c r="AP147" s="34" t="s">
        <v>2127</v>
      </c>
      <c r="AQ147" s="36" t="s">
        <v>2127</v>
      </c>
      <c r="AR147" s="34" t="s">
        <v>6144</v>
      </c>
      <c r="AS147" s="91" t="s">
        <v>6144</v>
      </c>
      <c r="AT147" s="34">
        <v>3102277416</v>
      </c>
      <c r="AU147" s="34" t="s">
        <v>2127</v>
      </c>
      <c r="AX147" s="90"/>
      <c r="BA147" s="91"/>
      <c r="BB147" s="91"/>
      <c r="BC147" s="91"/>
      <c r="BF147" s="34" t="s">
        <v>4983</v>
      </c>
      <c r="BG147" s="92" t="s">
        <v>2098</v>
      </c>
      <c r="BM147" s="36" t="s">
        <v>131</v>
      </c>
      <c r="BN147" s="34" t="s">
        <v>132</v>
      </c>
      <c r="BO147" s="36">
        <v>0</v>
      </c>
      <c r="BQ147" s="94"/>
      <c r="BS147" t="s">
        <v>132</v>
      </c>
      <c r="BU147" s="95"/>
      <c r="BV147" s="95"/>
      <c r="BW147" s="61"/>
      <c r="BX147" s="60"/>
      <c r="BY147" s="59" t="str">
        <f t="shared" ca="1" si="11"/>
        <v/>
      </c>
      <c r="CD147" s="68"/>
      <c r="CE147" s="68"/>
      <c r="CF147" s="67"/>
      <c r="CG147">
        <v>80</v>
      </c>
      <c r="CH147" s="2">
        <v>158</v>
      </c>
      <c r="CI147" s="4">
        <f t="shared" si="12"/>
        <v>32.046146450889275</v>
      </c>
      <c r="CJ147" s="5" t="str">
        <f t="shared" si="13"/>
        <v>OBESIDAD</v>
      </c>
      <c r="CK147" s="36">
        <v>0</v>
      </c>
      <c r="CL147" s="66"/>
      <c r="CM147" s="89">
        <v>41352</v>
      </c>
      <c r="CN147" s="97">
        <v>41352</v>
      </c>
      <c r="CP147"/>
      <c r="CQ147" s="65"/>
      <c r="CR147" s="65"/>
      <c r="CS147" s="98"/>
      <c r="CT147"/>
      <c r="CU147"/>
      <c r="CV147" s="65"/>
      <c r="CW147" s="2"/>
      <c r="CX147" s="82"/>
      <c r="DC147"/>
      <c r="DG147" s="64"/>
      <c r="DI147" s="89"/>
      <c r="DJ147" s="89"/>
      <c r="DN147" s="34"/>
      <c r="DO147" s="34"/>
      <c r="DP147" s="34"/>
      <c r="DQ147" s="34"/>
      <c r="DR147" s="34"/>
      <c r="DS147" s="34" t="s">
        <v>2127</v>
      </c>
      <c r="DT147" s="34"/>
      <c r="DU147" s="47">
        <v>44140</v>
      </c>
      <c r="DY147" s="1">
        <v>3</v>
      </c>
      <c r="DZ147" t="s">
        <v>7941</v>
      </c>
      <c r="EB147" s="4"/>
      <c r="EJ147"/>
      <c r="EL147" s="34"/>
      <c r="EN147" s="34"/>
    </row>
    <row r="148" spans="1:144" hidden="1" x14ac:dyDescent="0.25">
      <c r="A148" s="85">
        <v>2022</v>
      </c>
      <c r="B148" s="87">
        <v>44830</v>
      </c>
      <c r="C148" t="s">
        <v>121</v>
      </c>
      <c r="D148" t="s">
        <v>122</v>
      </c>
      <c r="E148" s="36" t="s">
        <v>7938</v>
      </c>
      <c r="F148" s="34">
        <f t="shared" si="14"/>
        <v>147</v>
      </c>
      <c r="G148" s="34" t="s">
        <v>4985</v>
      </c>
      <c r="H148">
        <v>18</v>
      </c>
      <c r="I148" s="34" t="s">
        <v>6141</v>
      </c>
      <c r="J148" s="34" t="s">
        <v>4988</v>
      </c>
      <c r="K148" s="34" t="str">
        <f>VLOOKUP(J148,[2]CodMpios!$B$347:$E$362,4,FALSE)</f>
        <v>18001 - Florencia</v>
      </c>
      <c r="L148" s="34" t="str">
        <f>VLOOKUP($J148,[2]Coord_Mpios_X_Y!$B$2:$K$1123,9,FALSE)</f>
        <v>1,749138703818</v>
      </c>
      <c r="M148" s="34" t="str">
        <f>VLOOKUP($J148,[2]Coord_Mpios_X_Y!$B$2:$K$1123,10,FALSE)</f>
        <v>-75,558239064333</v>
      </c>
      <c r="N148" s="34" t="s">
        <v>6142</v>
      </c>
      <c r="O148" s="34" t="s">
        <v>126</v>
      </c>
      <c r="Q148" s="34" t="s">
        <v>127</v>
      </c>
      <c r="R148" s="34">
        <v>17623138</v>
      </c>
      <c r="S148" s="34" t="str">
        <f t="shared" si="10"/>
        <v>CC17623138</v>
      </c>
      <c r="T148" s="34" t="s">
        <v>202</v>
      </c>
      <c r="V148" s="34" t="s">
        <v>716</v>
      </c>
      <c r="W148" s="34" t="s">
        <v>6091</v>
      </c>
      <c r="X148" s="87">
        <v>17742</v>
      </c>
      <c r="Y148">
        <v>74</v>
      </c>
      <c r="Z148" s="36">
        <f>VLOOKUP($Y148,[2]Edades!$A$3:$H$153,4,FALSE)</f>
        <v>6</v>
      </c>
      <c r="AA148" s="34" t="str">
        <f>VLOOKUP($Y148,[2]Edades!$A$3:$H$153,6,FALSE)</f>
        <v>6 - Persona mayor</v>
      </c>
      <c r="AB148" s="34">
        <f>VLOOKUP($Y148,[2]Edades!$A$3:$H$153,7,FALSE)</f>
        <v>15</v>
      </c>
      <c r="AC148" s="34" t="str">
        <f>VLOOKUP($Y148,[2]Edades!$A$3:$H$153,8,FALSE)</f>
        <v>70-74</v>
      </c>
      <c r="AD148" s="34" t="s">
        <v>146</v>
      </c>
      <c r="AE148">
        <v>1</v>
      </c>
      <c r="AF148" s="34" t="s">
        <v>2137</v>
      </c>
      <c r="AG148" s="34" t="s">
        <v>2127</v>
      </c>
      <c r="AH148" s="34" t="s">
        <v>2127</v>
      </c>
      <c r="AK148" s="34" t="s">
        <v>6142</v>
      </c>
      <c r="AM148" s="34" t="s">
        <v>2127</v>
      </c>
      <c r="AN148" s="36" t="s">
        <v>2127</v>
      </c>
      <c r="AO148" s="36" t="s">
        <v>2127</v>
      </c>
      <c r="AP148" s="34" t="s">
        <v>2127</v>
      </c>
      <c r="AQ148" s="36" t="s">
        <v>2127</v>
      </c>
      <c r="AR148" s="34" t="s">
        <v>2098</v>
      </c>
      <c r="AS148" s="91" t="s">
        <v>6292</v>
      </c>
      <c r="AT148" s="34">
        <v>3212326381</v>
      </c>
      <c r="AU148" s="34" t="s">
        <v>2127</v>
      </c>
      <c r="AX148" s="90"/>
      <c r="BA148" s="91"/>
      <c r="BB148" s="91"/>
      <c r="BC148" s="91"/>
      <c r="BF148" s="34" t="s">
        <v>4983</v>
      </c>
      <c r="BG148" s="92" t="s">
        <v>2098</v>
      </c>
      <c r="BM148" s="36" t="s">
        <v>131</v>
      </c>
      <c r="BN148" s="34" t="s">
        <v>132</v>
      </c>
      <c r="BO148" s="36">
        <v>0</v>
      </c>
      <c r="BQ148" s="94"/>
      <c r="BS148" t="s">
        <v>131</v>
      </c>
      <c r="BU148" s="95"/>
      <c r="BV148" s="95"/>
      <c r="BW148" s="61"/>
      <c r="BX148" s="60"/>
      <c r="BY148" s="59" t="str">
        <f t="shared" ca="1" si="11"/>
        <v/>
      </c>
      <c r="CD148" s="68"/>
      <c r="CE148" s="68"/>
      <c r="CF148" s="67"/>
      <c r="CG148">
        <v>68</v>
      </c>
      <c r="CH148" s="2">
        <v>170</v>
      </c>
      <c r="CI148" s="4">
        <f t="shared" si="12"/>
        <v>23.529411764705884</v>
      </c>
      <c r="CJ148" s="5" t="str">
        <f t="shared" si="13"/>
        <v>NORMAL</v>
      </c>
      <c r="CK148" s="36">
        <v>0</v>
      </c>
      <c r="CL148" s="66"/>
      <c r="CM148" s="89">
        <v>41316</v>
      </c>
      <c r="CN148" s="97">
        <v>41316</v>
      </c>
      <c r="CP148"/>
      <c r="CQ148" s="65"/>
      <c r="CR148" s="65"/>
      <c r="CS148" s="98"/>
      <c r="CT148"/>
      <c r="CU148"/>
      <c r="CV148" s="65"/>
      <c r="CW148" s="2">
        <v>120</v>
      </c>
      <c r="CX148" s="82">
        <v>70</v>
      </c>
      <c r="DC148"/>
      <c r="DG148" s="64"/>
      <c r="DI148" s="89"/>
      <c r="DJ148" s="89"/>
      <c r="DN148" s="34"/>
      <c r="DO148" s="34"/>
      <c r="DP148" s="34"/>
      <c r="DQ148" s="34"/>
      <c r="DR148" s="34"/>
      <c r="DS148" s="34" t="s">
        <v>2127</v>
      </c>
      <c r="DT148" s="34"/>
      <c r="DU148" s="47">
        <v>44795</v>
      </c>
      <c r="DY148" s="1">
        <v>2</v>
      </c>
      <c r="DZ148" t="s">
        <v>7941</v>
      </c>
      <c r="EA148" s="4">
        <v>1.1000000000000001</v>
      </c>
      <c r="EB148" s="4">
        <v>139</v>
      </c>
      <c r="EC148" s="4">
        <v>207</v>
      </c>
      <c r="ED148" s="4">
        <v>141.19999999999999</v>
      </c>
      <c r="EE148" s="4">
        <v>43.6</v>
      </c>
      <c r="EF148" s="4">
        <v>111</v>
      </c>
      <c r="EG148" s="4">
        <v>62</v>
      </c>
      <c r="EH148" s="4">
        <v>7.3</v>
      </c>
      <c r="EJ148"/>
      <c r="EL148" s="34"/>
      <c r="EN148" s="34"/>
    </row>
    <row r="149" spans="1:144" hidden="1" x14ac:dyDescent="0.25">
      <c r="A149" s="85">
        <v>2022</v>
      </c>
      <c r="B149" s="87">
        <v>44830</v>
      </c>
      <c r="C149" t="s">
        <v>121</v>
      </c>
      <c r="D149" t="s">
        <v>122</v>
      </c>
      <c r="E149" s="36" t="s">
        <v>7938</v>
      </c>
      <c r="F149" s="34">
        <f t="shared" si="14"/>
        <v>148</v>
      </c>
      <c r="G149" s="34" t="s">
        <v>4985</v>
      </c>
      <c r="H149">
        <v>18</v>
      </c>
      <c r="I149" s="34" t="s">
        <v>6141</v>
      </c>
      <c r="J149" s="34" t="s">
        <v>4988</v>
      </c>
      <c r="K149" s="34" t="str">
        <f>VLOOKUP(J149,[2]CodMpios!$B$347:$E$362,4,FALSE)</f>
        <v>18001 - Florencia</v>
      </c>
      <c r="L149" s="34" t="str">
        <f>VLOOKUP($J149,[2]Coord_Mpios_X_Y!$B$2:$K$1123,9,FALSE)</f>
        <v>1,749138703818</v>
      </c>
      <c r="M149" s="34" t="str">
        <f>VLOOKUP($J149,[2]Coord_Mpios_X_Y!$B$2:$K$1123,10,FALSE)</f>
        <v>-75,558239064333</v>
      </c>
      <c r="N149" s="34" t="s">
        <v>6142</v>
      </c>
      <c r="O149" s="34" t="s">
        <v>126</v>
      </c>
      <c r="Q149" s="34" t="s">
        <v>127</v>
      </c>
      <c r="R149" s="34">
        <v>14201873</v>
      </c>
      <c r="S149" s="34" t="str">
        <f t="shared" si="10"/>
        <v>CC14201873</v>
      </c>
      <c r="T149" s="34" t="s">
        <v>6090</v>
      </c>
      <c r="V149" s="34" t="s">
        <v>5233</v>
      </c>
      <c r="W149" s="34" t="s">
        <v>5047</v>
      </c>
      <c r="X149" s="87">
        <v>17502</v>
      </c>
      <c r="Y149">
        <v>75</v>
      </c>
      <c r="Z149" s="36">
        <f>VLOOKUP($Y149,[2]Edades!$A$3:$H$153,4,FALSE)</f>
        <v>6</v>
      </c>
      <c r="AA149" s="34" t="str">
        <f>VLOOKUP($Y149,[2]Edades!$A$3:$H$153,6,FALSE)</f>
        <v>6 - Persona mayor</v>
      </c>
      <c r="AB149" s="34">
        <f>VLOOKUP($Y149,[2]Edades!$A$3:$H$153,7,FALSE)</f>
        <v>16</v>
      </c>
      <c r="AC149" s="34" t="str">
        <f>VLOOKUP($Y149,[2]Edades!$A$3:$H$153,8,FALSE)</f>
        <v>75-79</v>
      </c>
      <c r="AD149" s="34" t="s">
        <v>146</v>
      </c>
      <c r="AE149">
        <v>1</v>
      </c>
      <c r="AF149" s="34" t="s">
        <v>2137</v>
      </c>
      <c r="AG149" s="34" t="s">
        <v>2127</v>
      </c>
      <c r="AH149" s="34" t="s">
        <v>2127</v>
      </c>
      <c r="AK149" s="34" t="s">
        <v>6142</v>
      </c>
      <c r="AM149" s="34" t="s">
        <v>2127</v>
      </c>
      <c r="AN149" s="36" t="s">
        <v>2127</v>
      </c>
      <c r="AO149" s="36" t="s">
        <v>2127</v>
      </c>
      <c r="AP149" s="34" t="s">
        <v>2127</v>
      </c>
      <c r="AQ149" s="36" t="s">
        <v>2127</v>
      </c>
      <c r="AR149" s="34" t="s">
        <v>2098</v>
      </c>
      <c r="AS149" s="91" t="s">
        <v>6293</v>
      </c>
      <c r="AT149" s="34">
        <v>3203055242</v>
      </c>
      <c r="AU149" s="34" t="s">
        <v>2127</v>
      </c>
      <c r="AX149" s="90"/>
      <c r="BA149" s="91"/>
      <c r="BB149" s="91"/>
      <c r="BC149" s="91"/>
      <c r="BF149" s="34" t="s">
        <v>4983</v>
      </c>
      <c r="BG149" s="92" t="s">
        <v>2098</v>
      </c>
      <c r="BM149" s="36" t="s">
        <v>131</v>
      </c>
      <c r="BN149" s="34" t="s">
        <v>132</v>
      </c>
      <c r="BO149" s="36">
        <v>0</v>
      </c>
      <c r="BQ149" s="94"/>
      <c r="BS149" t="s">
        <v>131</v>
      </c>
      <c r="BU149" s="95"/>
      <c r="BV149" s="95"/>
      <c r="BW149" s="61"/>
      <c r="BX149" s="60"/>
      <c r="BY149" s="59" t="str">
        <f t="shared" ca="1" si="11"/>
        <v/>
      </c>
      <c r="CD149" s="68"/>
      <c r="CE149" s="68"/>
      <c r="CF149" s="67"/>
      <c r="CG149">
        <v>75</v>
      </c>
      <c r="CH149" s="2">
        <v>175</v>
      </c>
      <c r="CI149" s="4">
        <f t="shared" si="12"/>
        <v>24.489795918367346</v>
      </c>
      <c r="CJ149" s="5" t="str">
        <f t="shared" si="13"/>
        <v>NORMAL</v>
      </c>
      <c r="CK149" s="36">
        <v>0</v>
      </c>
      <c r="CL149" s="66"/>
      <c r="CM149" s="89">
        <v>41289</v>
      </c>
      <c r="CN149" s="97">
        <v>41289</v>
      </c>
      <c r="CP149"/>
      <c r="CQ149" s="65"/>
      <c r="CR149" s="65"/>
      <c r="CS149" s="98"/>
      <c r="CT149"/>
      <c r="CU149"/>
      <c r="CV149" s="65"/>
      <c r="CW149" s="2">
        <v>120</v>
      </c>
      <c r="CX149" s="82">
        <v>60</v>
      </c>
      <c r="DC149"/>
      <c r="DG149" s="64"/>
      <c r="DI149" s="89"/>
      <c r="DJ149" s="89"/>
      <c r="DK149" s="89">
        <v>44817</v>
      </c>
      <c r="DN149" s="34"/>
      <c r="DO149" s="34"/>
      <c r="DP149" s="34"/>
      <c r="DQ149" s="34"/>
      <c r="DR149" s="34"/>
      <c r="DS149" s="34" t="s">
        <v>2127</v>
      </c>
      <c r="DT149" s="34"/>
      <c r="DU149" s="47">
        <v>44272</v>
      </c>
      <c r="DY149" s="1">
        <v>3</v>
      </c>
      <c r="DZ149" t="s">
        <v>7940</v>
      </c>
      <c r="EA149" s="4">
        <v>1.48</v>
      </c>
      <c r="EB149" s="4">
        <v>89</v>
      </c>
      <c r="EH149" s="4">
        <v>6.6</v>
      </c>
      <c r="EJ149"/>
      <c r="EL149" s="34"/>
      <c r="EN149" s="34"/>
    </row>
    <row r="150" spans="1:144" hidden="1" x14ac:dyDescent="0.25">
      <c r="A150" s="85">
        <v>2022</v>
      </c>
      <c r="B150" s="87">
        <v>44830</v>
      </c>
      <c r="C150" t="s">
        <v>121</v>
      </c>
      <c r="D150" t="s">
        <v>122</v>
      </c>
      <c r="E150" s="36" t="s">
        <v>7938</v>
      </c>
      <c r="F150" s="34">
        <f t="shared" si="14"/>
        <v>149</v>
      </c>
      <c r="G150" s="34" t="s">
        <v>4985</v>
      </c>
      <c r="H150">
        <v>18</v>
      </c>
      <c r="I150" s="34" t="s">
        <v>6141</v>
      </c>
      <c r="J150" s="34" t="s">
        <v>5007</v>
      </c>
      <c r="K150" s="34" t="str">
        <f>VLOOKUP(J150,[2]CodMpios!$B$347:$E$362,4,FALSE)</f>
        <v>18410 - La Montañita</v>
      </c>
      <c r="L150" s="34" t="str">
        <f>VLOOKUP($J150,[2]Coord_Mpios_X_Y!$B$2:$K$1123,9,FALSE)</f>
        <v>1,302860442333</v>
      </c>
      <c r="M150" s="34" t="str">
        <f>VLOOKUP($J150,[2]Coord_Mpios_X_Y!$B$2:$K$1123,10,FALSE)</f>
        <v>-75,235727318747</v>
      </c>
      <c r="N150" s="34" t="s">
        <v>6142</v>
      </c>
      <c r="O150" s="34" t="s">
        <v>126</v>
      </c>
      <c r="Q150" s="34" t="s">
        <v>127</v>
      </c>
      <c r="R150" s="34">
        <v>14075190</v>
      </c>
      <c r="S150" s="34" t="str">
        <f t="shared" si="10"/>
        <v>CC14075190</v>
      </c>
      <c r="T150" s="34" t="s">
        <v>1859</v>
      </c>
      <c r="V150" s="34" t="s">
        <v>431</v>
      </c>
      <c r="W150" s="34" t="s">
        <v>5673</v>
      </c>
      <c r="X150" s="87">
        <v>20547</v>
      </c>
      <c r="Y150">
        <v>66</v>
      </c>
      <c r="Z150" s="36">
        <f>VLOOKUP($Y150,[2]Edades!$A$3:$H$153,4,FALSE)</f>
        <v>6</v>
      </c>
      <c r="AA150" s="34" t="str">
        <f>VLOOKUP($Y150,[2]Edades!$A$3:$H$153,6,FALSE)</f>
        <v>6 - Persona mayor</v>
      </c>
      <c r="AB150" s="34">
        <f>VLOOKUP($Y150,[2]Edades!$A$3:$H$153,7,FALSE)</f>
        <v>14</v>
      </c>
      <c r="AC150" s="34" t="str">
        <f>VLOOKUP($Y150,[2]Edades!$A$3:$H$153,8,FALSE)</f>
        <v>65-69</v>
      </c>
      <c r="AD150" s="34" t="s">
        <v>146</v>
      </c>
      <c r="AE150">
        <v>1</v>
      </c>
      <c r="AF150" s="34" t="s">
        <v>2137</v>
      </c>
      <c r="AG150" s="34" t="s">
        <v>2127</v>
      </c>
      <c r="AH150" s="34" t="s">
        <v>2127</v>
      </c>
      <c r="AK150" s="34" t="s">
        <v>6142</v>
      </c>
      <c r="AM150" s="34" t="s">
        <v>2127</v>
      </c>
      <c r="AN150" s="36" t="s">
        <v>2127</v>
      </c>
      <c r="AO150" s="36" t="s">
        <v>2127</v>
      </c>
      <c r="AP150" s="34" t="s">
        <v>2127</v>
      </c>
      <c r="AQ150" s="36" t="s">
        <v>2127</v>
      </c>
      <c r="AR150" s="34" t="s">
        <v>5919</v>
      </c>
      <c r="AS150" s="91" t="s">
        <v>6294</v>
      </c>
      <c r="AT150" s="34">
        <v>3103139471</v>
      </c>
      <c r="AU150" s="34" t="s">
        <v>2127</v>
      </c>
      <c r="AX150" s="90"/>
      <c r="BA150" s="91"/>
      <c r="BB150" s="91"/>
      <c r="BC150" s="91"/>
      <c r="BF150" s="34" t="s">
        <v>4983</v>
      </c>
      <c r="BG150" s="92" t="s">
        <v>2098</v>
      </c>
      <c r="BM150" s="36" t="s">
        <v>131</v>
      </c>
      <c r="BN150" s="34" t="s">
        <v>132</v>
      </c>
      <c r="BO150" s="36">
        <v>0</v>
      </c>
      <c r="BQ150" s="94"/>
      <c r="BS150" t="s">
        <v>132</v>
      </c>
      <c r="BU150" s="95"/>
      <c r="BV150" s="95"/>
      <c r="BW150" s="61"/>
      <c r="BX150" s="60"/>
      <c r="BY150" s="59" t="str">
        <f t="shared" ca="1" si="11"/>
        <v/>
      </c>
      <c r="CD150" s="68"/>
      <c r="CE150" s="68"/>
      <c r="CF150" s="67"/>
      <c r="CG150">
        <v>70</v>
      </c>
      <c r="CH150" s="2">
        <v>165</v>
      </c>
      <c r="CI150" s="4">
        <f t="shared" si="12"/>
        <v>25.711662075298442</v>
      </c>
      <c r="CJ150" s="5" t="str">
        <f t="shared" si="13"/>
        <v>SOBREPESO</v>
      </c>
      <c r="CK150" s="36">
        <v>0</v>
      </c>
      <c r="CL150" s="66"/>
      <c r="CM150" s="89">
        <v>41285</v>
      </c>
      <c r="CN150" s="97">
        <v>41285</v>
      </c>
      <c r="CP150"/>
      <c r="CQ150" s="65"/>
      <c r="CR150" s="65"/>
      <c r="CS150" s="98"/>
      <c r="CT150"/>
      <c r="CU150"/>
      <c r="CV150" s="65"/>
      <c r="CW150" s="2">
        <v>130</v>
      </c>
      <c r="CX150" s="82">
        <v>80</v>
      </c>
      <c r="DC150"/>
      <c r="DG150" s="64"/>
      <c r="DI150" s="89">
        <v>44544</v>
      </c>
      <c r="DJ150" s="89"/>
      <c r="DN150" s="34"/>
      <c r="DO150" s="34"/>
      <c r="DP150" s="34"/>
      <c r="DQ150" s="34"/>
      <c r="DR150" s="34"/>
      <c r="DS150" s="34" t="s">
        <v>2127</v>
      </c>
      <c r="DT150" s="34"/>
      <c r="DU150" s="47">
        <v>44589</v>
      </c>
      <c r="DY150" s="1">
        <v>2</v>
      </c>
      <c r="DZ150" t="s">
        <v>7941</v>
      </c>
      <c r="EA150" s="4">
        <v>1.17</v>
      </c>
      <c r="EB150" s="4">
        <v>114</v>
      </c>
      <c r="EC150" s="4">
        <v>101</v>
      </c>
      <c r="ED150" s="4">
        <v>20</v>
      </c>
      <c r="EE150" s="4">
        <v>61</v>
      </c>
      <c r="EF150" s="4">
        <v>109</v>
      </c>
      <c r="EG150" s="4">
        <v>2.9</v>
      </c>
      <c r="EJ150"/>
      <c r="EL150" s="34"/>
      <c r="EN150" s="34"/>
    </row>
    <row r="151" spans="1:144" hidden="1" x14ac:dyDescent="0.25">
      <c r="A151" s="85">
        <v>2022</v>
      </c>
      <c r="B151" s="87">
        <v>44830</v>
      </c>
      <c r="C151" t="s">
        <v>121</v>
      </c>
      <c r="D151" t="s">
        <v>122</v>
      </c>
      <c r="E151" s="36" t="s">
        <v>7938</v>
      </c>
      <c r="F151" s="34">
        <f t="shared" si="14"/>
        <v>150</v>
      </c>
      <c r="G151" s="34" t="s">
        <v>4985</v>
      </c>
      <c r="H151">
        <v>18</v>
      </c>
      <c r="I151" s="34" t="s">
        <v>6141</v>
      </c>
      <c r="J151" s="34" t="s">
        <v>4988</v>
      </c>
      <c r="K151" s="34" t="str">
        <f>VLOOKUP(J151,[2]CodMpios!$B$347:$E$362,4,FALSE)</f>
        <v>18001 - Florencia</v>
      </c>
      <c r="L151" s="34" t="str">
        <f>VLOOKUP($J151,[2]Coord_Mpios_X_Y!$B$2:$K$1123,9,FALSE)</f>
        <v>1,749138703818</v>
      </c>
      <c r="M151" s="34" t="str">
        <f>VLOOKUP($J151,[2]Coord_Mpios_X_Y!$B$2:$K$1123,10,FALSE)</f>
        <v>-75,558239064333</v>
      </c>
      <c r="N151" s="34" t="s">
        <v>139</v>
      </c>
      <c r="O151" s="34" t="s">
        <v>126</v>
      </c>
      <c r="Q151" s="34" t="s">
        <v>127</v>
      </c>
      <c r="R151" s="34">
        <v>26574260</v>
      </c>
      <c r="S151" s="34" t="str">
        <f t="shared" si="10"/>
        <v>CC26574260</v>
      </c>
      <c r="T151" s="34" t="s">
        <v>593</v>
      </c>
      <c r="U151" s="34" t="s">
        <v>240</v>
      </c>
      <c r="V151" s="34" t="s">
        <v>273</v>
      </c>
      <c r="X151" s="87">
        <v>21118</v>
      </c>
      <c r="Y151">
        <v>65</v>
      </c>
      <c r="Z151" s="36">
        <f>VLOOKUP($Y151,[2]Edades!$A$3:$H$153,4,FALSE)</f>
        <v>6</v>
      </c>
      <c r="AA151" s="34" t="str">
        <f>VLOOKUP($Y151,[2]Edades!$A$3:$H$153,6,FALSE)</f>
        <v>6 - Persona mayor</v>
      </c>
      <c r="AB151" s="34">
        <f>VLOOKUP($Y151,[2]Edades!$A$3:$H$153,7,FALSE)</f>
        <v>14</v>
      </c>
      <c r="AC151" s="34" t="str">
        <f>VLOOKUP($Y151,[2]Edades!$A$3:$H$153,8,FALSE)</f>
        <v>65-69</v>
      </c>
      <c r="AD151" s="34" t="s">
        <v>129</v>
      </c>
      <c r="AE151" s="1">
        <v>2</v>
      </c>
      <c r="AF151" s="34" t="s">
        <v>2137</v>
      </c>
      <c r="AG151" s="34" t="s">
        <v>2127</v>
      </c>
      <c r="AH151" s="34" t="s">
        <v>2127</v>
      </c>
      <c r="AK151" s="34" t="s">
        <v>139</v>
      </c>
      <c r="AM151" s="34" t="s">
        <v>2127</v>
      </c>
      <c r="AN151" s="36" t="s">
        <v>2127</v>
      </c>
      <c r="AO151" s="36" t="s">
        <v>2127</v>
      </c>
      <c r="AP151" s="34" t="s">
        <v>2127</v>
      </c>
      <c r="AQ151" s="36" t="s">
        <v>2127</v>
      </c>
      <c r="AR151" s="34" t="s">
        <v>2098</v>
      </c>
      <c r="AS151" s="91" t="s">
        <v>6295</v>
      </c>
      <c r="AT151" s="34">
        <v>3183745497</v>
      </c>
      <c r="AU151" s="34" t="s">
        <v>2127</v>
      </c>
      <c r="AX151" s="90"/>
      <c r="BA151" s="91"/>
      <c r="BB151" s="91"/>
      <c r="BC151" s="91"/>
      <c r="BF151" s="34" t="s">
        <v>4983</v>
      </c>
      <c r="BG151" s="92" t="s">
        <v>2098</v>
      </c>
      <c r="BM151" s="36" t="s">
        <v>131</v>
      </c>
      <c r="BN151" s="34" t="s">
        <v>132</v>
      </c>
      <c r="BO151" s="36">
        <v>0</v>
      </c>
      <c r="BQ151" s="94"/>
      <c r="BS151" t="s">
        <v>131</v>
      </c>
      <c r="BU151" s="95"/>
      <c r="BV151" s="95"/>
      <c r="BW151" s="61"/>
      <c r="BX151" s="60"/>
      <c r="BY151" s="59" t="str">
        <f t="shared" ca="1" si="11"/>
        <v/>
      </c>
      <c r="CD151" s="68"/>
      <c r="CE151" s="68"/>
      <c r="CF151" s="67"/>
      <c r="CG151">
        <v>62</v>
      </c>
      <c r="CH151" s="2">
        <v>156</v>
      </c>
      <c r="CI151" s="4">
        <f t="shared" si="12"/>
        <v>25.476660092044707</v>
      </c>
      <c r="CJ151" s="5" t="str">
        <f t="shared" si="13"/>
        <v>SOBREPESO</v>
      </c>
      <c r="CK151" s="36">
        <v>0</v>
      </c>
      <c r="CL151" s="66"/>
      <c r="CM151" s="89">
        <v>41344</v>
      </c>
      <c r="CN151" s="97">
        <v>41344</v>
      </c>
      <c r="CP151"/>
      <c r="CQ151" s="65"/>
      <c r="CR151" s="65"/>
      <c r="CS151" s="98"/>
      <c r="CT151"/>
      <c r="CU151"/>
      <c r="CV151" s="65"/>
      <c r="CW151" s="2">
        <v>120</v>
      </c>
      <c r="CX151" s="82">
        <v>70</v>
      </c>
      <c r="DC151"/>
      <c r="DG151" s="64"/>
      <c r="DI151" s="89"/>
      <c r="DJ151" s="89"/>
      <c r="DN151" s="34"/>
      <c r="DO151" s="34"/>
      <c r="DP151" s="34"/>
      <c r="DQ151" s="34"/>
      <c r="DR151" s="34"/>
      <c r="DS151" s="34" t="s">
        <v>2127</v>
      </c>
      <c r="DT151" s="34"/>
      <c r="DU151" s="47">
        <v>44644</v>
      </c>
      <c r="DY151" s="1">
        <v>2</v>
      </c>
      <c r="DZ151" t="s">
        <v>7939</v>
      </c>
      <c r="EA151" s="4">
        <v>0.71</v>
      </c>
      <c r="EB151" s="4">
        <v>86</v>
      </c>
      <c r="EC151" s="4">
        <v>253</v>
      </c>
      <c r="ED151" s="4">
        <v>170.8</v>
      </c>
      <c r="EE151" s="4">
        <v>55.1</v>
      </c>
      <c r="EF151" s="4">
        <v>136</v>
      </c>
      <c r="EG151" s="4">
        <v>2.4</v>
      </c>
      <c r="EH151" s="4">
        <v>8.1</v>
      </c>
      <c r="EJ151"/>
      <c r="EL151" s="34"/>
      <c r="EN151" s="34"/>
    </row>
    <row r="152" spans="1:144" hidden="1" x14ac:dyDescent="0.25">
      <c r="A152" s="85">
        <v>2022</v>
      </c>
      <c r="B152" s="87">
        <v>44830</v>
      </c>
      <c r="C152" t="s">
        <v>121</v>
      </c>
      <c r="D152" t="s">
        <v>122</v>
      </c>
      <c r="E152" s="36" t="s">
        <v>7938</v>
      </c>
      <c r="F152" s="34">
        <f t="shared" si="14"/>
        <v>151</v>
      </c>
      <c r="G152" s="34" t="s">
        <v>4985</v>
      </c>
      <c r="H152">
        <v>18</v>
      </c>
      <c r="I152" s="34" t="s">
        <v>6141</v>
      </c>
      <c r="J152" s="34" t="s">
        <v>5008</v>
      </c>
      <c r="K152" s="34" t="str">
        <f>VLOOKUP(J152,[2]CodMpios!$B$347:$E$362,4,FALSE)</f>
        <v>18094 - Belén De Los Andaquíes</v>
      </c>
      <c r="L152" s="34" t="str">
        <f>VLOOKUP($J152,[2]Coord_Mpios_X_Y!$B$2:$K$1123,9,FALSE)</f>
        <v>1,500923003060</v>
      </c>
      <c r="M152" s="34" t="str">
        <f>VLOOKUP($J152,[2]Coord_Mpios_X_Y!$B$2:$K$1123,10,FALSE)</f>
        <v>-75,875645424257</v>
      </c>
      <c r="N152" s="34" t="s">
        <v>6142</v>
      </c>
      <c r="O152" s="34" t="s">
        <v>126</v>
      </c>
      <c r="Q152" s="34" t="s">
        <v>127</v>
      </c>
      <c r="R152" s="34">
        <v>25151110</v>
      </c>
      <c r="S152" s="34" t="str">
        <f t="shared" si="10"/>
        <v>CC25151110</v>
      </c>
      <c r="T152" s="34" t="s">
        <v>309</v>
      </c>
      <c r="U152" s="34" t="s">
        <v>134</v>
      </c>
      <c r="V152" s="34" t="s">
        <v>160</v>
      </c>
      <c r="X152" s="87">
        <v>17735</v>
      </c>
      <c r="Y152">
        <v>74</v>
      </c>
      <c r="Z152" s="36">
        <f>VLOOKUP($Y152,[2]Edades!$A$3:$H$153,4,FALSE)</f>
        <v>6</v>
      </c>
      <c r="AA152" s="34" t="str">
        <f>VLOOKUP($Y152,[2]Edades!$A$3:$H$153,6,FALSE)</f>
        <v>6 - Persona mayor</v>
      </c>
      <c r="AB152" s="34">
        <f>VLOOKUP($Y152,[2]Edades!$A$3:$H$153,7,FALSE)</f>
        <v>15</v>
      </c>
      <c r="AC152" s="34" t="str">
        <f>VLOOKUP($Y152,[2]Edades!$A$3:$H$153,8,FALSE)</f>
        <v>70-74</v>
      </c>
      <c r="AD152" s="34" t="s">
        <v>129</v>
      </c>
      <c r="AE152" s="1">
        <v>2</v>
      </c>
      <c r="AF152" s="34" t="s">
        <v>2137</v>
      </c>
      <c r="AG152" s="34" t="s">
        <v>2127</v>
      </c>
      <c r="AH152" s="34" t="s">
        <v>2127</v>
      </c>
      <c r="AK152" s="34" t="s">
        <v>6142</v>
      </c>
      <c r="AM152" s="34" t="s">
        <v>2127</v>
      </c>
      <c r="AN152" s="36" t="s">
        <v>2127</v>
      </c>
      <c r="AO152" s="36" t="s">
        <v>2127</v>
      </c>
      <c r="AP152" s="34" t="s">
        <v>2127</v>
      </c>
      <c r="AQ152" s="36" t="s">
        <v>2127</v>
      </c>
      <c r="AR152" s="34" t="s">
        <v>5238</v>
      </c>
      <c r="AS152" s="91" t="s">
        <v>6296</v>
      </c>
      <c r="AT152" s="34">
        <v>3204928177</v>
      </c>
      <c r="AU152" s="34" t="s">
        <v>2127</v>
      </c>
      <c r="AX152" s="90"/>
      <c r="BA152" s="91"/>
      <c r="BB152" s="91"/>
      <c r="BC152" s="91"/>
      <c r="BF152" s="34" t="s">
        <v>4983</v>
      </c>
      <c r="BG152" s="92" t="s">
        <v>2098</v>
      </c>
      <c r="BM152" s="36" t="s">
        <v>131</v>
      </c>
      <c r="BN152" s="34" t="s">
        <v>132</v>
      </c>
      <c r="BO152" s="36">
        <v>0</v>
      </c>
      <c r="BQ152" s="94"/>
      <c r="BS152" t="s">
        <v>131</v>
      </c>
      <c r="BU152" s="95"/>
      <c r="BV152" s="95"/>
      <c r="BW152" s="61"/>
      <c r="BX152" s="60"/>
      <c r="BY152" s="59" t="str">
        <f t="shared" ca="1" si="11"/>
        <v/>
      </c>
      <c r="CD152" s="68"/>
      <c r="CE152" s="68"/>
      <c r="CF152" s="67"/>
      <c r="CG152">
        <v>62</v>
      </c>
      <c r="CH152" s="2">
        <v>155</v>
      </c>
      <c r="CI152" s="4">
        <f t="shared" si="12"/>
        <v>25.806451612903224</v>
      </c>
      <c r="CJ152" s="5" t="str">
        <f t="shared" si="13"/>
        <v>SOBREPESO</v>
      </c>
      <c r="CK152" s="36">
        <v>0</v>
      </c>
      <c r="CL152" s="66"/>
      <c r="CM152" s="89">
        <v>41285</v>
      </c>
      <c r="CN152" s="97">
        <v>41285</v>
      </c>
      <c r="CP152"/>
      <c r="CQ152" s="65"/>
      <c r="CR152" s="65"/>
      <c r="CS152" s="98"/>
      <c r="CT152"/>
      <c r="CU152"/>
      <c r="CV152" s="65"/>
      <c r="CW152" s="2">
        <v>110</v>
      </c>
      <c r="CX152" s="82">
        <v>60</v>
      </c>
      <c r="DC152"/>
      <c r="DG152" s="64"/>
      <c r="DI152" s="89"/>
      <c r="DJ152" s="89"/>
      <c r="DN152" s="34"/>
      <c r="DO152" s="34"/>
      <c r="DP152" s="34"/>
      <c r="DQ152" s="34"/>
      <c r="DR152" s="34"/>
      <c r="DS152" s="34" t="s">
        <v>2127</v>
      </c>
      <c r="DT152" s="34"/>
      <c r="DU152" s="47">
        <v>44511</v>
      </c>
      <c r="DY152" s="1">
        <v>2</v>
      </c>
      <c r="DZ152" t="s">
        <v>7940</v>
      </c>
      <c r="EB152" s="4">
        <v>125</v>
      </c>
      <c r="EH152" s="4">
        <v>7.4</v>
      </c>
      <c r="EJ152"/>
      <c r="EL152" s="34"/>
      <c r="EN152" s="34"/>
    </row>
    <row r="153" spans="1:144" hidden="1" x14ac:dyDescent="0.25">
      <c r="A153" s="85">
        <v>2022</v>
      </c>
      <c r="B153" s="87">
        <v>44830</v>
      </c>
      <c r="C153" t="s">
        <v>121</v>
      </c>
      <c r="D153" t="s">
        <v>122</v>
      </c>
      <c r="E153" s="36" t="s">
        <v>7938</v>
      </c>
      <c r="F153" s="34">
        <f t="shared" si="14"/>
        <v>152</v>
      </c>
      <c r="G153" s="34" t="s">
        <v>4985</v>
      </c>
      <c r="H153">
        <v>18</v>
      </c>
      <c r="I153" s="34" t="s">
        <v>6141</v>
      </c>
      <c r="J153" s="34" t="s">
        <v>4988</v>
      </c>
      <c r="K153" s="34" t="str">
        <f>VLOOKUP(J153,[2]CodMpios!$B$347:$E$362,4,FALSE)</f>
        <v>18001 - Florencia</v>
      </c>
      <c r="L153" s="34" t="str">
        <f>VLOOKUP($J153,[2]Coord_Mpios_X_Y!$B$2:$K$1123,9,FALSE)</f>
        <v>1,749138703818</v>
      </c>
      <c r="M153" s="34" t="str">
        <f>VLOOKUP($J153,[2]Coord_Mpios_X_Y!$B$2:$K$1123,10,FALSE)</f>
        <v>-75,558239064333</v>
      </c>
      <c r="N153" s="34" t="s">
        <v>139</v>
      </c>
      <c r="O153" s="34" t="s">
        <v>126</v>
      </c>
      <c r="Q153" s="34" t="s">
        <v>127</v>
      </c>
      <c r="R153" s="34">
        <v>19294208</v>
      </c>
      <c r="S153" s="34" t="str">
        <f t="shared" si="10"/>
        <v>CC19294208</v>
      </c>
      <c r="T153" s="34" t="s">
        <v>2455</v>
      </c>
      <c r="V153" s="34" t="s">
        <v>2328</v>
      </c>
      <c r="X153" s="87">
        <v>20253</v>
      </c>
      <c r="Y153">
        <v>67</v>
      </c>
      <c r="Z153" s="36">
        <f>VLOOKUP($Y153,[2]Edades!$A$3:$H$153,4,FALSE)</f>
        <v>6</v>
      </c>
      <c r="AA153" s="34" t="str">
        <f>VLOOKUP($Y153,[2]Edades!$A$3:$H$153,6,FALSE)</f>
        <v>6 - Persona mayor</v>
      </c>
      <c r="AB153" s="34">
        <f>VLOOKUP($Y153,[2]Edades!$A$3:$H$153,7,FALSE)</f>
        <v>14</v>
      </c>
      <c r="AC153" s="34" t="str">
        <f>VLOOKUP($Y153,[2]Edades!$A$3:$H$153,8,FALSE)</f>
        <v>65-69</v>
      </c>
      <c r="AD153" s="34" t="s">
        <v>146</v>
      </c>
      <c r="AE153">
        <v>1</v>
      </c>
      <c r="AF153" s="34" t="s">
        <v>2137</v>
      </c>
      <c r="AG153" s="34" t="s">
        <v>2127</v>
      </c>
      <c r="AH153" s="34" t="s">
        <v>2127</v>
      </c>
      <c r="AK153" s="34" t="s">
        <v>139</v>
      </c>
      <c r="AM153" s="34" t="s">
        <v>2127</v>
      </c>
      <c r="AN153" s="36" t="s">
        <v>2127</v>
      </c>
      <c r="AO153" s="36" t="s">
        <v>2127</v>
      </c>
      <c r="AP153" s="34" t="s">
        <v>2127</v>
      </c>
      <c r="AQ153" s="36" t="s">
        <v>2127</v>
      </c>
      <c r="AR153" s="34" t="s">
        <v>2098</v>
      </c>
      <c r="AS153" s="91" t="s">
        <v>6297</v>
      </c>
      <c r="AT153" s="34">
        <v>3138509099</v>
      </c>
      <c r="AU153" s="34" t="s">
        <v>2127</v>
      </c>
      <c r="AX153" s="90"/>
      <c r="BA153" s="91"/>
      <c r="BB153" s="91"/>
      <c r="BC153" s="91"/>
      <c r="BF153" s="34" t="s">
        <v>4983</v>
      </c>
      <c r="BG153" s="92" t="s">
        <v>2098</v>
      </c>
      <c r="BM153" s="36" t="s">
        <v>131</v>
      </c>
      <c r="BN153" s="34" t="s">
        <v>132</v>
      </c>
      <c r="BO153" s="36">
        <v>0</v>
      </c>
      <c r="BQ153" s="94"/>
      <c r="BS153" t="s">
        <v>132</v>
      </c>
      <c r="BU153" s="95"/>
      <c r="BV153" s="95"/>
      <c r="BW153" s="61"/>
      <c r="BX153" s="60"/>
      <c r="BY153" s="59" t="str">
        <f t="shared" ca="1" si="11"/>
        <v/>
      </c>
      <c r="CD153" s="68"/>
      <c r="CE153" s="68"/>
      <c r="CF153" s="67"/>
      <c r="CG153">
        <v>81</v>
      </c>
      <c r="CH153" s="2">
        <v>168</v>
      </c>
      <c r="CI153" s="4">
        <f t="shared" si="12"/>
        <v>28.698979591836739</v>
      </c>
      <c r="CJ153" s="5" t="str">
        <f t="shared" si="13"/>
        <v>SOBREPESO</v>
      </c>
      <c r="CK153" s="36">
        <v>0</v>
      </c>
      <c r="CL153" s="66"/>
      <c r="CM153" s="89">
        <v>41288</v>
      </c>
      <c r="CN153" s="97">
        <v>41288</v>
      </c>
      <c r="CP153"/>
      <c r="CQ153" s="65"/>
      <c r="CR153" s="65"/>
      <c r="CS153" s="98"/>
      <c r="CT153"/>
      <c r="CU153"/>
      <c r="CV153" s="65"/>
      <c r="CW153" s="2">
        <v>120</v>
      </c>
      <c r="CX153" s="82">
        <v>80</v>
      </c>
      <c r="DC153"/>
      <c r="DG153" s="64"/>
      <c r="DI153" s="89"/>
      <c r="DJ153" s="89"/>
      <c r="DN153" s="34"/>
      <c r="DO153" s="34"/>
      <c r="DP153" s="34"/>
      <c r="DQ153" s="34"/>
      <c r="DR153" s="34"/>
      <c r="DS153" s="34" t="s">
        <v>2127</v>
      </c>
      <c r="DT153" s="34"/>
      <c r="DU153" s="47">
        <v>44616</v>
      </c>
      <c r="DY153" s="1">
        <v>3</v>
      </c>
      <c r="DZ153" t="s">
        <v>7940</v>
      </c>
      <c r="EB153" s="4"/>
      <c r="EJ153"/>
      <c r="EL153" s="34"/>
      <c r="EN153" s="34"/>
    </row>
    <row r="154" spans="1:144" hidden="1" x14ac:dyDescent="0.25">
      <c r="A154" s="85">
        <v>2022</v>
      </c>
      <c r="B154" s="87">
        <v>44830</v>
      </c>
      <c r="C154" t="s">
        <v>121</v>
      </c>
      <c r="D154" t="s">
        <v>122</v>
      </c>
      <c r="E154" s="36" t="s">
        <v>7938</v>
      </c>
      <c r="F154" s="34">
        <f t="shared" si="14"/>
        <v>153</v>
      </c>
      <c r="G154" s="34" t="s">
        <v>4985</v>
      </c>
      <c r="H154">
        <v>18</v>
      </c>
      <c r="I154" s="34" t="s">
        <v>6141</v>
      </c>
      <c r="J154" s="34" t="s">
        <v>4988</v>
      </c>
      <c r="K154" s="34" t="str">
        <f>VLOOKUP(J154,[2]CodMpios!$B$347:$E$362,4,FALSE)</f>
        <v>18001 - Florencia</v>
      </c>
      <c r="L154" s="34" t="str">
        <f>VLOOKUP($J154,[2]Coord_Mpios_X_Y!$B$2:$K$1123,9,FALSE)</f>
        <v>1,749138703818</v>
      </c>
      <c r="M154" s="34" t="str">
        <f>VLOOKUP($J154,[2]Coord_Mpios_X_Y!$B$2:$K$1123,10,FALSE)</f>
        <v>-75,558239064333</v>
      </c>
      <c r="N154" s="34" t="s">
        <v>139</v>
      </c>
      <c r="O154" s="34" t="s">
        <v>126</v>
      </c>
      <c r="Q154" s="34" t="s">
        <v>127</v>
      </c>
      <c r="R154" s="34">
        <v>26617226</v>
      </c>
      <c r="S154" s="34" t="str">
        <f t="shared" si="10"/>
        <v>CC26617226</v>
      </c>
      <c r="T154" s="34" t="s">
        <v>134</v>
      </c>
      <c r="U154" s="34" t="s">
        <v>313</v>
      </c>
      <c r="V154" s="34" t="s">
        <v>6089</v>
      </c>
      <c r="W154" s="34" t="s">
        <v>6088</v>
      </c>
      <c r="X154" s="87">
        <v>17871</v>
      </c>
      <c r="Y154">
        <v>74</v>
      </c>
      <c r="Z154" s="36">
        <f>VLOOKUP($Y154,[2]Edades!$A$3:$H$153,4,FALSE)</f>
        <v>6</v>
      </c>
      <c r="AA154" s="34" t="str">
        <f>VLOOKUP($Y154,[2]Edades!$A$3:$H$153,6,FALSE)</f>
        <v>6 - Persona mayor</v>
      </c>
      <c r="AB154" s="34">
        <f>VLOOKUP($Y154,[2]Edades!$A$3:$H$153,7,FALSE)</f>
        <v>15</v>
      </c>
      <c r="AC154" s="34" t="str">
        <f>VLOOKUP($Y154,[2]Edades!$A$3:$H$153,8,FALSE)</f>
        <v>70-74</v>
      </c>
      <c r="AD154" s="34" t="s">
        <v>129</v>
      </c>
      <c r="AE154" s="1">
        <v>2</v>
      </c>
      <c r="AF154" s="34" t="s">
        <v>2137</v>
      </c>
      <c r="AG154" s="34" t="s">
        <v>2127</v>
      </c>
      <c r="AH154" s="34" t="s">
        <v>2127</v>
      </c>
      <c r="AK154" s="34" t="s">
        <v>139</v>
      </c>
      <c r="AM154" s="34" t="s">
        <v>2127</v>
      </c>
      <c r="AN154" s="36" t="s">
        <v>2127</v>
      </c>
      <c r="AO154" s="36" t="s">
        <v>2127</v>
      </c>
      <c r="AP154" s="34" t="s">
        <v>2127</v>
      </c>
      <c r="AQ154" s="36" t="s">
        <v>2127</v>
      </c>
      <c r="AR154" s="34" t="s">
        <v>2098</v>
      </c>
      <c r="AS154" s="91" t="s">
        <v>6298</v>
      </c>
      <c r="AT154" s="34">
        <v>4356641</v>
      </c>
      <c r="AU154" s="34" t="s">
        <v>2127</v>
      </c>
      <c r="AX154" s="90"/>
      <c r="BA154" s="91"/>
      <c r="BB154" s="91"/>
      <c r="BC154" s="91"/>
      <c r="BF154" s="34" t="s">
        <v>4983</v>
      </c>
      <c r="BG154" s="92" t="s">
        <v>2098</v>
      </c>
      <c r="BM154" s="36" t="s">
        <v>131</v>
      </c>
      <c r="BN154" s="34" t="s">
        <v>132</v>
      </c>
      <c r="BO154" s="36">
        <v>0</v>
      </c>
      <c r="BQ154" s="94"/>
      <c r="BS154" t="s">
        <v>132</v>
      </c>
      <c r="BU154" s="95"/>
      <c r="BV154" s="95"/>
      <c r="BW154" s="61"/>
      <c r="BX154" s="60"/>
      <c r="BY154" s="59" t="str">
        <f t="shared" ca="1" si="11"/>
        <v/>
      </c>
      <c r="CD154" s="68"/>
      <c r="CE154" s="68"/>
      <c r="CF154" s="67"/>
      <c r="CG154"/>
      <c r="CH154" s="2"/>
      <c r="CI154" s="4" t="e">
        <f t="shared" si="12"/>
        <v>#DIV/0!</v>
      </c>
      <c r="CJ154" s="5" t="str">
        <f t="shared" si="13"/>
        <v>SIN DATO</v>
      </c>
      <c r="CK154" s="36">
        <v>0</v>
      </c>
      <c r="CL154" s="66"/>
      <c r="CM154" s="89">
        <v>41295</v>
      </c>
      <c r="CN154" s="97">
        <v>41295</v>
      </c>
      <c r="CP154"/>
      <c r="CQ154" s="65"/>
      <c r="CR154" s="65"/>
      <c r="CS154" s="98"/>
      <c r="CT154"/>
      <c r="CU154"/>
      <c r="CV154" s="65"/>
      <c r="CW154" s="2"/>
      <c r="CX154" s="82"/>
      <c r="DC154"/>
      <c r="DG154" s="64"/>
      <c r="DI154" s="89"/>
      <c r="DJ154" s="89"/>
      <c r="DN154" s="34"/>
      <c r="DO154" s="34"/>
      <c r="DP154" s="34"/>
      <c r="DQ154" s="34"/>
      <c r="DR154" s="34"/>
      <c r="DS154" s="34" t="s">
        <v>2127</v>
      </c>
      <c r="DT154" s="34"/>
      <c r="DY154" s="1">
        <v>2</v>
      </c>
      <c r="DZ154" t="s">
        <v>7941</v>
      </c>
      <c r="EB154" s="4"/>
      <c r="EJ154"/>
      <c r="EL154" s="34"/>
      <c r="EN154" s="34"/>
    </row>
    <row r="155" spans="1:144" hidden="1" x14ac:dyDescent="0.25">
      <c r="A155" s="85">
        <v>2022</v>
      </c>
      <c r="B155" s="87">
        <v>44830</v>
      </c>
      <c r="C155" t="s">
        <v>121</v>
      </c>
      <c r="D155" t="s">
        <v>122</v>
      </c>
      <c r="E155" s="36" t="s">
        <v>7938</v>
      </c>
      <c r="F155" s="34">
        <f t="shared" si="14"/>
        <v>154</v>
      </c>
      <c r="G155" s="34" t="s">
        <v>4985</v>
      </c>
      <c r="H155">
        <v>18</v>
      </c>
      <c r="I155" s="34" t="s">
        <v>6141</v>
      </c>
      <c r="J155" s="34" t="s">
        <v>4988</v>
      </c>
      <c r="K155" s="34" t="str">
        <f>VLOOKUP(J155,[2]CodMpios!$B$347:$E$362,4,FALSE)</f>
        <v>18001 - Florencia</v>
      </c>
      <c r="L155" s="34" t="str">
        <f>VLOOKUP($J155,[2]Coord_Mpios_X_Y!$B$2:$K$1123,9,FALSE)</f>
        <v>1,749138703818</v>
      </c>
      <c r="M155" s="34" t="str">
        <f>VLOOKUP($J155,[2]Coord_Mpios_X_Y!$B$2:$K$1123,10,FALSE)</f>
        <v>-75,558239064333</v>
      </c>
      <c r="N155" s="34" t="s">
        <v>6142</v>
      </c>
      <c r="O155" s="34" t="s">
        <v>126</v>
      </c>
      <c r="Q155" s="34" t="s">
        <v>127</v>
      </c>
      <c r="R155" s="34">
        <v>26623044</v>
      </c>
      <c r="S155" s="34" t="str">
        <f t="shared" si="10"/>
        <v>CC26623044</v>
      </c>
      <c r="T155" s="34" t="s">
        <v>134</v>
      </c>
      <c r="U155" s="34" t="s">
        <v>6087</v>
      </c>
      <c r="V155" s="34" t="s">
        <v>6086</v>
      </c>
      <c r="W155" s="34" t="s">
        <v>6085</v>
      </c>
      <c r="X155" s="87">
        <v>15323</v>
      </c>
      <c r="Y155">
        <v>81</v>
      </c>
      <c r="Z155" s="36">
        <f>VLOOKUP($Y155,[2]Edades!$A$3:$H$153,4,FALSE)</f>
        <v>6</v>
      </c>
      <c r="AA155" s="34" t="str">
        <f>VLOOKUP($Y155,[2]Edades!$A$3:$H$153,6,FALSE)</f>
        <v>6 - Persona mayor</v>
      </c>
      <c r="AB155" s="34">
        <f>VLOOKUP($Y155,[2]Edades!$A$3:$H$153,7,FALSE)</f>
        <v>17</v>
      </c>
      <c r="AC155" s="34" t="str">
        <f>VLOOKUP($Y155,[2]Edades!$A$3:$H$153,8,FALSE)</f>
        <v>80 Y MÁS</v>
      </c>
      <c r="AD155" s="34" t="s">
        <v>129</v>
      </c>
      <c r="AE155" s="1">
        <v>2</v>
      </c>
      <c r="AF155" s="34" t="s">
        <v>2137</v>
      </c>
      <c r="AG155" s="34" t="s">
        <v>2127</v>
      </c>
      <c r="AH155" s="34" t="s">
        <v>2127</v>
      </c>
      <c r="AK155" s="34" t="s">
        <v>6142</v>
      </c>
      <c r="AM155" s="34" t="s">
        <v>2127</v>
      </c>
      <c r="AN155" s="36" t="s">
        <v>2127</v>
      </c>
      <c r="AO155" s="36" t="s">
        <v>2127</v>
      </c>
      <c r="AP155" s="34" t="s">
        <v>2127</v>
      </c>
      <c r="AQ155" s="36" t="s">
        <v>2127</v>
      </c>
      <c r="AR155" s="34" t="s">
        <v>2098</v>
      </c>
      <c r="AS155" s="91" t="s">
        <v>6299</v>
      </c>
      <c r="AT155" s="34">
        <v>3123687854</v>
      </c>
      <c r="AU155" s="34" t="s">
        <v>2127</v>
      </c>
      <c r="AX155" s="90"/>
      <c r="BA155" s="91"/>
      <c r="BB155" s="91"/>
      <c r="BC155" s="91"/>
      <c r="BF155" s="34" t="s">
        <v>4983</v>
      </c>
      <c r="BG155" s="92" t="s">
        <v>2098</v>
      </c>
      <c r="BM155" s="36" t="s">
        <v>131</v>
      </c>
      <c r="BN155" s="34" t="s">
        <v>132</v>
      </c>
      <c r="BO155" s="36">
        <v>0</v>
      </c>
      <c r="BQ155" s="94"/>
      <c r="BS155" t="s">
        <v>132</v>
      </c>
      <c r="BU155" s="95"/>
      <c r="BV155" s="95"/>
      <c r="BW155" s="61"/>
      <c r="BX155" s="60"/>
      <c r="BY155" s="59" t="str">
        <f t="shared" ca="1" si="11"/>
        <v/>
      </c>
      <c r="CD155" s="68"/>
      <c r="CE155" s="68"/>
      <c r="CF155" s="67"/>
      <c r="CG155">
        <v>58</v>
      </c>
      <c r="CH155" s="2">
        <v>156</v>
      </c>
      <c r="CI155" s="4">
        <f t="shared" si="12"/>
        <v>23.83300460223537</v>
      </c>
      <c r="CJ155" s="5" t="str">
        <f t="shared" si="13"/>
        <v>NORMAL</v>
      </c>
      <c r="CK155" s="36">
        <v>0</v>
      </c>
      <c r="CL155" s="66"/>
      <c r="CM155" s="89">
        <v>41331</v>
      </c>
      <c r="CN155" s="97">
        <v>41331</v>
      </c>
      <c r="CP155"/>
      <c r="CQ155" s="65"/>
      <c r="CR155" s="65"/>
      <c r="CS155" s="98"/>
      <c r="CT155"/>
      <c r="CU155"/>
      <c r="CV155" s="65"/>
      <c r="CW155" s="2">
        <v>120</v>
      </c>
      <c r="CX155" s="82">
        <v>60</v>
      </c>
      <c r="DC155"/>
      <c r="DG155" s="64"/>
      <c r="DI155" s="89"/>
      <c r="DJ155" s="89"/>
      <c r="DN155" s="34"/>
      <c r="DO155" s="34"/>
      <c r="DP155" s="34"/>
      <c r="DQ155" s="34"/>
      <c r="DR155" s="34"/>
      <c r="DS155" s="34" t="s">
        <v>2127</v>
      </c>
      <c r="DT155" s="34"/>
      <c r="DU155" s="47">
        <v>44154</v>
      </c>
      <c r="DY155" s="1">
        <v>3</v>
      </c>
      <c r="DZ155" t="s">
        <v>7941</v>
      </c>
      <c r="EB155" s="4">
        <v>121</v>
      </c>
      <c r="EH155" s="4">
        <v>6.2</v>
      </c>
      <c r="EJ155"/>
      <c r="EL155" s="34"/>
      <c r="EN155" s="34"/>
    </row>
    <row r="156" spans="1:144" x14ac:dyDescent="0.25">
      <c r="A156" s="85">
        <v>2022</v>
      </c>
      <c r="B156" s="87">
        <v>44830</v>
      </c>
      <c r="C156" t="s">
        <v>121</v>
      </c>
      <c r="D156" t="s">
        <v>122</v>
      </c>
      <c r="E156" s="34" t="s">
        <v>7938</v>
      </c>
      <c r="F156" s="34">
        <f t="shared" si="14"/>
        <v>155</v>
      </c>
      <c r="G156" s="34" t="s">
        <v>4985</v>
      </c>
      <c r="H156">
        <v>18</v>
      </c>
      <c r="I156" s="34" t="s">
        <v>6141</v>
      </c>
      <c r="J156" s="34" t="s">
        <v>4988</v>
      </c>
      <c r="K156" s="34" t="str">
        <f>VLOOKUP(J156,[2]CodMpios!$B$347:$E$362,4,FALSE)</f>
        <v>18001 - Florencia</v>
      </c>
      <c r="L156" s="34" t="str">
        <f>VLOOKUP($J156,[2]Coord_Mpios_X_Y!$B$2:$K$1123,9,FALSE)</f>
        <v>1,749138703818</v>
      </c>
      <c r="M156" s="34" t="str">
        <f>VLOOKUP($J156,[2]Coord_Mpios_X_Y!$B$2:$K$1123,10,FALSE)</f>
        <v>-75,558239064333</v>
      </c>
      <c r="N156" s="34" t="s">
        <v>139</v>
      </c>
      <c r="O156" s="34" t="s">
        <v>126</v>
      </c>
      <c r="Q156" s="34" t="s">
        <v>127</v>
      </c>
      <c r="R156" s="34">
        <v>17626910</v>
      </c>
      <c r="S156" s="34" t="str">
        <f t="shared" si="10"/>
        <v>CC17626910</v>
      </c>
      <c r="T156" s="34" t="s">
        <v>2483</v>
      </c>
      <c r="V156" s="34" t="s">
        <v>5137</v>
      </c>
      <c r="W156" s="34" t="s">
        <v>6084</v>
      </c>
      <c r="X156" s="87">
        <v>19822</v>
      </c>
      <c r="Y156">
        <v>68</v>
      </c>
      <c r="Z156" s="36">
        <f>VLOOKUP($Y156,[2]Edades!$A$3:$H$153,4,FALSE)</f>
        <v>6</v>
      </c>
      <c r="AA156" s="34" t="str">
        <f>VLOOKUP($Y156,[2]Edades!$A$3:$H$153,6,FALSE)</f>
        <v>6 - Persona mayor</v>
      </c>
      <c r="AB156" s="34">
        <f>VLOOKUP($Y156,[2]Edades!$A$3:$H$153,7,FALSE)</f>
        <v>14</v>
      </c>
      <c r="AC156" s="34" t="str">
        <f>VLOOKUP($Y156,[2]Edades!$A$3:$H$153,8,FALSE)</f>
        <v>65-69</v>
      </c>
      <c r="AD156" s="34" t="s">
        <v>146</v>
      </c>
      <c r="AE156">
        <v>1</v>
      </c>
      <c r="AF156" s="34" t="s">
        <v>2137</v>
      </c>
      <c r="AG156" s="34" t="s">
        <v>2127</v>
      </c>
      <c r="AH156" s="34" t="s">
        <v>2127</v>
      </c>
      <c r="AK156" s="34" t="s">
        <v>139</v>
      </c>
      <c r="AM156" s="34" t="s">
        <v>2127</v>
      </c>
      <c r="AN156" s="36" t="s">
        <v>2127</v>
      </c>
      <c r="AO156" s="36" t="s">
        <v>2127</v>
      </c>
      <c r="AP156" s="34" t="s">
        <v>2127</v>
      </c>
      <c r="AQ156" s="36" t="s">
        <v>2127</v>
      </c>
      <c r="AR156" s="34" t="s">
        <v>2098</v>
      </c>
      <c r="AS156" s="91" t="s">
        <v>6300</v>
      </c>
      <c r="AT156" s="34">
        <v>3144250288</v>
      </c>
      <c r="AU156" s="34" t="s">
        <v>2127</v>
      </c>
      <c r="AX156" s="90"/>
      <c r="BA156" s="91"/>
      <c r="BB156" s="91"/>
      <c r="BC156" s="91"/>
      <c r="BF156" s="34" t="s">
        <v>4983</v>
      </c>
      <c r="BG156" s="92" t="s">
        <v>2098</v>
      </c>
      <c r="BM156" s="36" t="s">
        <v>131</v>
      </c>
      <c r="BN156" s="34" t="s">
        <v>132</v>
      </c>
      <c r="BO156" s="36">
        <v>0</v>
      </c>
      <c r="BQ156" s="94"/>
      <c r="BS156" s="36" t="s">
        <v>2127</v>
      </c>
      <c r="BU156" s="95"/>
      <c r="BV156" s="95"/>
      <c r="BW156" s="61"/>
      <c r="BX156" s="60"/>
      <c r="BY156" s="59" t="str">
        <f t="shared" ca="1" si="11"/>
        <v/>
      </c>
      <c r="CD156" s="68"/>
      <c r="CE156" s="68"/>
      <c r="CF156" s="67"/>
      <c r="CG156">
        <v>93</v>
      </c>
      <c r="CH156" s="2">
        <v>168</v>
      </c>
      <c r="CI156" s="4">
        <f t="shared" si="12"/>
        <v>32.950680272108848</v>
      </c>
      <c r="CJ156" s="5" t="str">
        <f t="shared" si="13"/>
        <v>OBESIDAD</v>
      </c>
      <c r="CK156" s="36">
        <v>0</v>
      </c>
      <c r="CL156" s="66"/>
      <c r="CM156" s="89">
        <v>41319</v>
      </c>
      <c r="CN156" s="97">
        <v>41319</v>
      </c>
      <c r="CP156"/>
      <c r="CQ156" s="65"/>
      <c r="CR156" s="65"/>
      <c r="CS156" s="98"/>
      <c r="CT156"/>
      <c r="CU156"/>
      <c r="CV156" s="97"/>
      <c r="CW156" s="2">
        <v>140</v>
      </c>
      <c r="CX156" s="82">
        <v>90</v>
      </c>
      <c r="DG156" s="64"/>
      <c r="DI156" s="89"/>
      <c r="DJ156" s="89"/>
      <c r="DN156" s="34"/>
      <c r="DO156" s="34"/>
      <c r="DP156" s="34"/>
      <c r="DQ156" s="34"/>
      <c r="DR156" s="34"/>
      <c r="DS156" s="34" t="s">
        <v>2127</v>
      </c>
      <c r="DT156" s="34"/>
      <c r="DU156" s="47">
        <v>44385</v>
      </c>
      <c r="DY156" s="1">
        <v>2</v>
      </c>
      <c r="DZ156" t="s">
        <v>7940</v>
      </c>
      <c r="EA156" s="4">
        <v>1.38</v>
      </c>
      <c r="EB156" s="4">
        <v>97</v>
      </c>
      <c r="EC156" s="4">
        <v>224</v>
      </c>
      <c r="EE156" s="4">
        <v>45.6</v>
      </c>
      <c r="EG156" s="4">
        <v>94</v>
      </c>
      <c r="EJ156"/>
      <c r="EL156" s="34"/>
      <c r="EN156" s="34"/>
    </row>
    <row r="157" spans="1:144" hidden="1" x14ac:dyDescent="0.25">
      <c r="A157" s="85">
        <v>2022</v>
      </c>
      <c r="B157" s="87">
        <v>44830</v>
      </c>
      <c r="C157" t="s">
        <v>121</v>
      </c>
      <c r="D157" t="s">
        <v>122</v>
      </c>
      <c r="E157" s="36" t="s">
        <v>7938</v>
      </c>
      <c r="F157" s="34">
        <f t="shared" si="14"/>
        <v>156</v>
      </c>
      <c r="G157" s="34" t="s">
        <v>4985</v>
      </c>
      <c r="H157">
        <v>18</v>
      </c>
      <c r="I157" s="34" t="s">
        <v>6141</v>
      </c>
      <c r="J157" s="34" t="s">
        <v>5007</v>
      </c>
      <c r="K157" s="34" t="str">
        <f>VLOOKUP(J157,[2]CodMpios!$B$347:$E$362,4,FALSE)</f>
        <v>18410 - La Montañita</v>
      </c>
      <c r="L157" s="34" t="str">
        <f>VLOOKUP($J157,[2]Coord_Mpios_X_Y!$B$2:$K$1123,9,FALSE)</f>
        <v>1,302860442333</v>
      </c>
      <c r="M157" s="34" t="str">
        <f>VLOOKUP($J157,[2]Coord_Mpios_X_Y!$B$2:$K$1123,10,FALSE)</f>
        <v>-75,235727318747</v>
      </c>
      <c r="N157" s="34" t="s">
        <v>125</v>
      </c>
      <c r="O157" s="34" t="s">
        <v>126</v>
      </c>
      <c r="Q157" s="34" t="s">
        <v>127</v>
      </c>
      <c r="R157" s="34">
        <v>40778821</v>
      </c>
      <c r="S157" s="34" t="str">
        <f t="shared" si="10"/>
        <v>CC40778821</v>
      </c>
      <c r="T157" s="34" t="s">
        <v>6083</v>
      </c>
      <c r="V157" s="34" t="s">
        <v>2499</v>
      </c>
      <c r="W157" s="34" t="s">
        <v>1180</v>
      </c>
      <c r="X157" s="87">
        <v>26712</v>
      </c>
      <c r="Y157">
        <v>50</v>
      </c>
      <c r="Z157" s="36">
        <f>VLOOKUP($Y157,[2]Edades!$A$3:$H$153,4,FALSE)</f>
        <v>5</v>
      </c>
      <c r="AA157" s="34" t="str">
        <f>VLOOKUP($Y157,[2]Edades!$A$3:$H$153,6,FALSE)</f>
        <v>5 - Adultez</v>
      </c>
      <c r="AB157" s="34">
        <f>VLOOKUP($Y157,[2]Edades!$A$3:$H$153,7,FALSE)</f>
        <v>11</v>
      </c>
      <c r="AC157" s="34" t="str">
        <f>VLOOKUP($Y157,[2]Edades!$A$3:$H$153,8,FALSE)</f>
        <v>50-54</v>
      </c>
      <c r="AD157" s="34" t="s">
        <v>129</v>
      </c>
      <c r="AE157" s="1">
        <v>2</v>
      </c>
      <c r="AF157" s="34" t="s">
        <v>130</v>
      </c>
      <c r="AG157" s="34" t="s">
        <v>2127</v>
      </c>
      <c r="AH157" s="34" t="s">
        <v>2127</v>
      </c>
      <c r="AK157" s="34" t="s">
        <v>125</v>
      </c>
      <c r="AM157" s="34" t="s">
        <v>2127</v>
      </c>
      <c r="AN157" s="36" t="s">
        <v>2127</v>
      </c>
      <c r="AO157" s="36" t="s">
        <v>2127</v>
      </c>
      <c r="AP157" s="34" t="s">
        <v>2127</v>
      </c>
      <c r="AQ157" s="36" t="s">
        <v>2127</v>
      </c>
      <c r="AR157" s="34" t="s">
        <v>2098</v>
      </c>
      <c r="AS157" s="91" t="s">
        <v>6301</v>
      </c>
      <c r="AT157" s="34">
        <v>4342854</v>
      </c>
      <c r="AU157" s="34" t="s">
        <v>2127</v>
      </c>
      <c r="AX157" s="90"/>
      <c r="BA157" s="91"/>
      <c r="BB157" s="91"/>
      <c r="BC157" s="91"/>
      <c r="BF157" s="34" t="s">
        <v>4983</v>
      </c>
      <c r="BG157" s="92" t="s">
        <v>2098</v>
      </c>
      <c r="BM157" s="36" t="s">
        <v>131</v>
      </c>
      <c r="BN157" s="34" t="s">
        <v>132</v>
      </c>
      <c r="BO157" s="36">
        <v>0</v>
      </c>
      <c r="BQ157" s="94"/>
      <c r="BS157" t="s">
        <v>131</v>
      </c>
      <c r="BU157" s="95"/>
      <c r="BV157" s="95"/>
      <c r="BW157" s="61"/>
      <c r="BX157" s="60"/>
      <c r="BY157" s="59" t="str">
        <f t="shared" ca="1" si="11"/>
        <v/>
      </c>
      <c r="CD157" s="68"/>
      <c r="CE157" s="68"/>
      <c r="CF157" s="67"/>
      <c r="CG157">
        <v>78</v>
      </c>
      <c r="CH157" s="2">
        <v>155</v>
      </c>
      <c r="CI157" s="4">
        <f t="shared" si="12"/>
        <v>32.46618106139438</v>
      </c>
      <c r="CJ157" s="5" t="str">
        <f t="shared" si="13"/>
        <v>OBESIDAD</v>
      </c>
      <c r="CK157" s="36">
        <v>0</v>
      </c>
      <c r="CL157" s="66"/>
      <c r="CM157" s="89">
        <v>41318</v>
      </c>
      <c r="CN157" s="97">
        <v>41318</v>
      </c>
      <c r="CP157"/>
      <c r="CQ157" s="65"/>
      <c r="CR157" s="65"/>
      <c r="CS157" s="98"/>
      <c r="CT157"/>
      <c r="CU157"/>
      <c r="CV157" s="65"/>
      <c r="CW157" s="2">
        <v>116</v>
      </c>
      <c r="CX157" s="82">
        <v>80</v>
      </c>
      <c r="DC157"/>
      <c r="DG157" s="64"/>
      <c r="DI157" s="89"/>
      <c r="DJ157" s="89"/>
      <c r="DN157" s="34"/>
      <c r="DO157" s="34"/>
      <c r="DP157" s="34"/>
      <c r="DQ157" s="34"/>
      <c r="DR157" s="34"/>
      <c r="DS157" s="34" t="s">
        <v>2127</v>
      </c>
      <c r="DT157" s="34"/>
      <c r="DU157" s="47">
        <v>43878</v>
      </c>
      <c r="DY157" s="1">
        <v>2</v>
      </c>
      <c r="DZ157" t="s">
        <v>7941</v>
      </c>
      <c r="EA157" s="4">
        <v>0.86</v>
      </c>
      <c r="EB157" s="4">
        <v>122</v>
      </c>
      <c r="EH157" s="4">
        <v>8.4</v>
      </c>
      <c r="EJ157"/>
      <c r="EL157" s="34"/>
      <c r="EN157" s="34"/>
    </row>
    <row r="158" spans="1:144" hidden="1" x14ac:dyDescent="0.25">
      <c r="A158" s="85">
        <v>2022</v>
      </c>
      <c r="B158" s="87">
        <v>44830</v>
      </c>
      <c r="C158" t="s">
        <v>121</v>
      </c>
      <c r="D158" t="s">
        <v>122</v>
      </c>
      <c r="E158" s="36" t="s">
        <v>7938</v>
      </c>
      <c r="F158" s="34">
        <f t="shared" si="14"/>
        <v>157</v>
      </c>
      <c r="G158" s="34" t="s">
        <v>4985</v>
      </c>
      <c r="H158">
        <v>18</v>
      </c>
      <c r="I158" s="34" t="s">
        <v>6141</v>
      </c>
      <c r="J158" s="34" t="s">
        <v>4988</v>
      </c>
      <c r="K158" s="34" t="str">
        <f>VLOOKUP(J158,[2]CodMpios!$B$347:$E$362,4,FALSE)</f>
        <v>18001 - Florencia</v>
      </c>
      <c r="L158" s="34" t="str">
        <f>VLOOKUP($J158,[2]Coord_Mpios_X_Y!$B$2:$K$1123,9,FALSE)</f>
        <v>1,749138703818</v>
      </c>
      <c r="M158" s="34" t="str">
        <f>VLOOKUP($J158,[2]Coord_Mpios_X_Y!$B$2:$K$1123,10,FALSE)</f>
        <v>-75,558239064333</v>
      </c>
      <c r="N158" s="34" t="s">
        <v>125</v>
      </c>
      <c r="O158" s="34" t="s">
        <v>126</v>
      </c>
      <c r="Q158" s="34" t="s">
        <v>127</v>
      </c>
      <c r="R158" s="34">
        <v>4861417</v>
      </c>
      <c r="S158" s="34" t="str">
        <f t="shared" si="10"/>
        <v>CC4861417</v>
      </c>
      <c r="T158" s="34" t="s">
        <v>197</v>
      </c>
      <c r="U158" s="34" t="s">
        <v>481</v>
      </c>
      <c r="V158" s="34" t="s">
        <v>335</v>
      </c>
      <c r="W158" s="34" t="s">
        <v>969</v>
      </c>
      <c r="X158" s="87">
        <v>19354</v>
      </c>
      <c r="Y158">
        <v>70</v>
      </c>
      <c r="Z158" s="36">
        <f>VLOOKUP($Y158,[2]Edades!$A$3:$H$153,4,FALSE)</f>
        <v>6</v>
      </c>
      <c r="AA158" s="34" t="str">
        <f>VLOOKUP($Y158,[2]Edades!$A$3:$H$153,6,FALSE)</f>
        <v>6 - Persona mayor</v>
      </c>
      <c r="AB158" s="34">
        <f>VLOOKUP($Y158,[2]Edades!$A$3:$H$153,7,FALSE)</f>
        <v>15</v>
      </c>
      <c r="AC158" s="34" t="str">
        <f>VLOOKUP($Y158,[2]Edades!$A$3:$H$153,8,FALSE)</f>
        <v>70-74</v>
      </c>
      <c r="AD158" s="34" t="s">
        <v>146</v>
      </c>
      <c r="AE158">
        <v>1</v>
      </c>
      <c r="AF158" s="34" t="s">
        <v>2137</v>
      </c>
      <c r="AG158" s="34" t="s">
        <v>2127</v>
      </c>
      <c r="AH158" s="34" t="s">
        <v>2127</v>
      </c>
      <c r="AK158" s="34" t="s">
        <v>125</v>
      </c>
      <c r="AM158" s="34" t="s">
        <v>2127</v>
      </c>
      <c r="AN158" s="36" t="s">
        <v>2127</v>
      </c>
      <c r="AO158" s="36" t="s">
        <v>2127</v>
      </c>
      <c r="AP158" s="34" t="s">
        <v>2127</v>
      </c>
      <c r="AQ158" s="36" t="s">
        <v>2127</v>
      </c>
      <c r="AR158" s="34" t="s">
        <v>2098</v>
      </c>
      <c r="AS158" s="91" t="s">
        <v>6302</v>
      </c>
      <c r="AT158" s="34">
        <v>3103298397</v>
      </c>
      <c r="AU158" s="34" t="s">
        <v>2127</v>
      </c>
      <c r="AX158" s="90"/>
      <c r="BA158" s="91"/>
      <c r="BB158" s="91"/>
      <c r="BC158" s="91"/>
      <c r="BF158" s="34" t="s">
        <v>4983</v>
      </c>
      <c r="BG158" s="92" t="s">
        <v>2098</v>
      </c>
      <c r="BM158" s="36" t="s">
        <v>131</v>
      </c>
      <c r="BN158" s="34" t="s">
        <v>132</v>
      </c>
      <c r="BO158" s="36">
        <v>0</v>
      </c>
      <c r="BQ158" s="94"/>
      <c r="BS158" t="s">
        <v>132</v>
      </c>
      <c r="BU158" s="95"/>
      <c r="BV158" s="95"/>
      <c r="BW158" s="61"/>
      <c r="BX158" s="60"/>
      <c r="BY158" s="59" t="str">
        <f t="shared" ca="1" si="11"/>
        <v/>
      </c>
      <c r="CD158" s="68"/>
      <c r="CE158" s="68"/>
      <c r="CF158" s="67"/>
      <c r="CG158">
        <v>85</v>
      </c>
      <c r="CH158" s="2">
        <v>172</v>
      </c>
      <c r="CI158" s="4">
        <f t="shared" si="12"/>
        <v>28.731746890210928</v>
      </c>
      <c r="CJ158" s="5" t="str">
        <f t="shared" si="13"/>
        <v>SOBREPESO</v>
      </c>
      <c r="CK158" s="36">
        <v>0</v>
      </c>
      <c r="CL158" s="66"/>
      <c r="CM158" s="89">
        <v>41302</v>
      </c>
      <c r="CN158" s="97">
        <v>41302</v>
      </c>
      <c r="CP158"/>
      <c r="CQ158" s="65"/>
      <c r="CR158" s="65"/>
      <c r="CS158" s="98"/>
      <c r="CT158"/>
      <c r="CU158"/>
      <c r="CV158" s="65"/>
      <c r="CW158" s="2">
        <v>110</v>
      </c>
      <c r="CX158" s="82">
        <v>70</v>
      </c>
      <c r="DC158"/>
      <c r="DG158" s="64"/>
      <c r="DI158" s="89"/>
      <c r="DJ158" s="89"/>
      <c r="DN158" s="34"/>
      <c r="DO158" s="34"/>
      <c r="DP158" s="34"/>
      <c r="DQ158" s="34"/>
      <c r="DR158" s="34"/>
      <c r="DS158" s="34" t="s">
        <v>2127</v>
      </c>
      <c r="DT158" s="34"/>
      <c r="DU158" s="47">
        <v>44602</v>
      </c>
      <c r="DY158" s="1">
        <v>2</v>
      </c>
      <c r="DZ158" t="s">
        <v>7940</v>
      </c>
      <c r="EA158" s="4">
        <v>1.18</v>
      </c>
      <c r="EB158" s="4">
        <v>83</v>
      </c>
      <c r="EC158" s="4">
        <v>176</v>
      </c>
      <c r="ED158" s="4">
        <v>90</v>
      </c>
      <c r="EE158" s="4">
        <v>44.4</v>
      </c>
      <c r="EF158" s="4">
        <v>169</v>
      </c>
      <c r="EG158" s="4">
        <v>2.6</v>
      </c>
      <c r="EH158" s="4">
        <v>6.6</v>
      </c>
      <c r="EJ158"/>
      <c r="EL158" s="34"/>
      <c r="EN158" s="34"/>
    </row>
    <row r="159" spans="1:144" hidden="1" x14ac:dyDescent="0.25">
      <c r="A159" s="85">
        <v>2022</v>
      </c>
      <c r="B159" s="87">
        <v>44830</v>
      </c>
      <c r="C159" t="s">
        <v>121</v>
      </c>
      <c r="D159" t="s">
        <v>122</v>
      </c>
      <c r="E159" s="36" t="s">
        <v>7938</v>
      </c>
      <c r="F159" s="34">
        <f t="shared" si="14"/>
        <v>158</v>
      </c>
      <c r="G159" s="34" t="s">
        <v>4985</v>
      </c>
      <c r="H159">
        <v>18</v>
      </c>
      <c r="I159" s="34" t="s">
        <v>6141</v>
      </c>
      <c r="J159" s="34" t="s">
        <v>5032</v>
      </c>
      <c r="K159" s="34" t="str">
        <f>VLOOKUP(J159,[2]CodMpios!$B$347:$E$362,4,FALSE)</f>
        <v>18150 - Cartagena Del Chaira</v>
      </c>
      <c r="L159" s="34" t="str">
        <f>VLOOKUP($J159,[2]Coord_Mpios_X_Y!$B$2:$K$1123,9,FALSE)</f>
        <v>0,647693081213</v>
      </c>
      <c r="M159" s="34" t="str">
        <f>VLOOKUP($J159,[2]Coord_Mpios_X_Y!$B$2:$K$1123,10,FALSE)</f>
        <v>-74,272354990827</v>
      </c>
      <c r="N159" s="34" t="s">
        <v>125</v>
      </c>
      <c r="O159" s="34" t="s">
        <v>126</v>
      </c>
      <c r="Q159" s="34" t="s">
        <v>127</v>
      </c>
      <c r="R159" s="34">
        <v>41595293</v>
      </c>
      <c r="S159" s="34" t="str">
        <f t="shared" si="10"/>
        <v>CC41595293</v>
      </c>
      <c r="T159" s="34" t="s">
        <v>134</v>
      </c>
      <c r="U159" s="34" t="s">
        <v>6082</v>
      </c>
      <c r="V159" s="34" t="s">
        <v>6081</v>
      </c>
      <c r="W159" s="34" t="s">
        <v>5929</v>
      </c>
      <c r="X159" s="87">
        <v>19163</v>
      </c>
      <c r="Y159">
        <v>70</v>
      </c>
      <c r="Z159" s="36">
        <f>VLOOKUP($Y159,[2]Edades!$A$3:$H$153,4,FALSE)</f>
        <v>6</v>
      </c>
      <c r="AA159" s="34" t="str">
        <f>VLOOKUP($Y159,[2]Edades!$A$3:$H$153,6,FALSE)</f>
        <v>6 - Persona mayor</v>
      </c>
      <c r="AB159" s="34">
        <f>VLOOKUP($Y159,[2]Edades!$A$3:$H$153,7,FALSE)</f>
        <v>15</v>
      </c>
      <c r="AC159" s="34" t="str">
        <f>VLOOKUP($Y159,[2]Edades!$A$3:$H$153,8,FALSE)</f>
        <v>70-74</v>
      </c>
      <c r="AD159" s="34" t="s">
        <v>129</v>
      </c>
      <c r="AE159" s="1">
        <v>2</v>
      </c>
      <c r="AF159" s="34" t="s">
        <v>2137</v>
      </c>
      <c r="AG159" s="34" t="s">
        <v>2127</v>
      </c>
      <c r="AH159" s="34" t="s">
        <v>2127</v>
      </c>
      <c r="AK159" s="34" t="s">
        <v>125</v>
      </c>
      <c r="AM159" s="34" t="s">
        <v>2127</v>
      </c>
      <c r="AN159" s="36" t="s">
        <v>2127</v>
      </c>
      <c r="AO159" s="36" t="s">
        <v>2127</v>
      </c>
      <c r="AP159" s="34" t="s">
        <v>2127</v>
      </c>
      <c r="AQ159" s="36" t="s">
        <v>2127</v>
      </c>
      <c r="AR159" s="34" t="s">
        <v>2098</v>
      </c>
      <c r="AS159" s="91" t="s">
        <v>6303</v>
      </c>
      <c r="AT159" s="34">
        <v>3105648388</v>
      </c>
      <c r="AU159" s="34" t="s">
        <v>2127</v>
      </c>
      <c r="AX159" s="90"/>
      <c r="BA159" s="91"/>
      <c r="BB159" s="91"/>
      <c r="BC159" s="91"/>
      <c r="BF159" s="34" t="s">
        <v>4983</v>
      </c>
      <c r="BG159" s="92" t="s">
        <v>2098</v>
      </c>
      <c r="BM159" s="36" t="s">
        <v>131</v>
      </c>
      <c r="BN159" s="34" t="s">
        <v>132</v>
      </c>
      <c r="BO159" s="36">
        <v>0</v>
      </c>
      <c r="BQ159" s="94"/>
      <c r="BS159" t="s">
        <v>131</v>
      </c>
      <c r="BU159" s="95"/>
      <c r="BV159" s="95"/>
      <c r="BW159" s="61"/>
      <c r="BX159" s="60"/>
      <c r="BY159" s="59" t="str">
        <f t="shared" ca="1" si="11"/>
        <v/>
      </c>
      <c r="CD159" s="68"/>
      <c r="CE159" s="68"/>
      <c r="CF159" s="67"/>
      <c r="CG159">
        <v>59</v>
      </c>
      <c r="CH159" s="2">
        <v>155</v>
      </c>
      <c r="CI159" s="4">
        <f t="shared" si="12"/>
        <v>24.557752341311129</v>
      </c>
      <c r="CJ159" s="5" t="str">
        <f t="shared" si="13"/>
        <v>NORMAL</v>
      </c>
      <c r="CK159" s="36">
        <v>0</v>
      </c>
      <c r="CL159" s="66"/>
      <c r="CM159" s="89">
        <v>41379</v>
      </c>
      <c r="CN159" s="97">
        <v>41379</v>
      </c>
      <c r="CP159"/>
      <c r="CQ159" s="65"/>
      <c r="CR159" s="65"/>
      <c r="CS159" s="98"/>
      <c r="CT159"/>
      <c r="CU159"/>
      <c r="CV159" s="65"/>
      <c r="CW159" s="2">
        <v>140</v>
      </c>
      <c r="CX159" s="82">
        <v>80</v>
      </c>
      <c r="DC159"/>
      <c r="DG159" s="64"/>
      <c r="DI159" s="89">
        <v>42809</v>
      </c>
      <c r="DJ159" s="89"/>
      <c r="DN159" s="34"/>
      <c r="DO159" s="34"/>
      <c r="DP159" s="34"/>
      <c r="DQ159" s="34"/>
      <c r="DR159" s="34"/>
      <c r="DS159" s="34" t="s">
        <v>2127</v>
      </c>
      <c r="DT159" s="34"/>
      <c r="DU159" s="47">
        <v>44245</v>
      </c>
      <c r="DY159" s="1">
        <v>2</v>
      </c>
      <c r="DZ159" t="s">
        <v>7940</v>
      </c>
      <c r="EA159" s="4">
        <v>0.68</v>
      </c>
      <c r="EB159" s="4">
        <v>99</v>
      </c>
      <c r="EC159" s="4">
        <v>189</v>
      </c>
      <c r="EE159" s="4">
        <v>52.3</v>
      </c>
      <c r="EF159" s="4">
        <v>201</v>
      </c>
      <c r="EG159" s="4">
        <v>2.5</v>
      </c>
      <c r="EJ159"/>
      <c r="EL159" s="34"/>
      <c r="EN159" s="34"/>
    </row>
    <row r="160" spans="1:144" hidden="1" x14ac:dyDescent="0.25">
      <c r="A160" s="85">
        <v>2022</v>
      </c>
      <c r="B160" s="87">
        <v>44830</v>
      </c>
      <c r="C160" t="s">
        <v>121</v>
      </c>
      <c r="D160" t="s">
        <v>122</v>
      </c>
      <c r="E160" s="36" t="s">
        <v>7938</v>
      </c>
      <c r="F160" s="34">
        <f t="shared" si="14"/>
        <v>159</v>
      </c>
      <c r="G160" s="34" t="s">
        <v>4985</v>
      </c>
      <c r="H160">
        <v>18</v>
      </c>
      <c r="I160" s="34" t="s">
        <v>6141</v>
      </c>
      <c r="J160" s="34" t="s">
        <v>4988</v>
      </c>
      <c r="K160" s="34" t="str">
        <f>VLOOKUP(J160,[2]CodMpios!$B$347:$E$362,4,FALSE)</f>
        <v>18001 - Florencia</v>
      </c>
      <c r="L160" s="34" t="str">
        <f>VLOOKUP($J160,[2]Coord_Mpios_X_Y!$B$2:$K$1123,9,FALSE)</f>
        <v>1,749138703818</v>
      </c>
      <c r="M160" s="34" t="str">
        <f>VLOOKUP($J160,[2]Coord_Mpios_X_Y!$B$2:$K$1123,10,FALSE)</f>
        <v>-75,558239064333</v>
      </c>
      <c r="N160" s="34" t="s">
        <v>125</v>
      </c>
      <c r="O160" s="34" t="s">
        <v>126</v>
      </c>
      <c r="Q160" s="34" t="s">
        <v>127</v>
      </c>
      <c r="R160" s="34">
        <v>17624645</v>
      </c>
      <c r="S160" s="34" t="str">
        <f t="shared" si="10"/>
        <v>CC17624645</v>
      </c>
      <c r="T160" s="34" t="s">
        <v>5098</v>
      </c>
      <c r="U160" s="34" t="s">
        <v>188</v>
      </c>
      <c r="V160" s="34" t="s">
        <v>303</v>
      </c>
      <c r="W160" s="34" t="s">
        <v>6080</v>
      </c>
      <c r="X160" s="87">
        <v>18578</v>
      </c>
      <c r="Y160">
        <v>72</v>
      </c>
      <c r="Z160" s="36">
        <f>VLOOKUP($Y160,[2]Edades!$A$3:$H$153,4,FALSE)</f>
        <v>6</v>
      </c>
      <c r="AA160" s="34" t="str">
        <f>VLOOKUP($Y160,[2]Edades!$A$3:$H$153,6,FALSE)</f>
        <v>6 - Persona mayor</v>
      </c>
      <c r="AB160" s="34">
        <f>VLOOKUP($Y160,[2]Edades!$A$3:$H$153,7,FALSE)</f>
        <v>15</v>
      </c>
      <c r="AC160" s="34" t="str">
        <f>VLOOKUP($Y160,[2]Edades!$A$3:$H$153,8,FALSE)</f>
        <v>70-74</v>
      </c>
      <c r="AD160" s="34" t="s">
        <v>146</v>
      </c>
      <c r="AE160">
        <v>1</v>
      </c>
      <c r="AF160" s="34" t="s">
        <v>2137</v>
      </c>
      <c r="AG160" s="34" t="s">
        <v>2127</v>
      </c>
      <c r="AH160" s="34" t="s">
        <v>2127</v>
      </c>
      <c r="AK160" s="34" t="s">
        <v>125</v>
      </c>
      <c r="AM160" s="34" t="s">
        <v>2127</v>
      </c>
      <c r="AN160" s="36" t="s">
        <v>2127</v>
      </c>
      <c r="AO160" s="36" t="s">
        <v>2127</v>
      </c>
      <c r="AP160" s="34" t="s">
        <v>2127</v>
      </c>
      <c r="AQ160" s="36" t="s">
        <v>2127</v>
      </c>
      <c r="AR160" s="34" t="s">
        <v>2098</v>
      </c>
      <c r="AS160" s="91" t="s">
        <v>6304</v>
      </c>
      <c r="AT160" s="34">
        <v>3123128308</v>
      </c>
      <c r="AU160" s="34" t="s">
        <v>2127</v>
      </c>
      <c r="AX160" s="90"/>
      <c r="BA160" s="91"/>
      <c r="BB160" s="91"/>
      <c r="BC160" s="91"/>
      <c r="BF160" s="34" t="s">
        <v>4983</v>
      </c>
      <c r="BG160" s="92" t="s">
        <v>2098</v>
      </c>
      <c r="BM160" s="36" t="s">
        <v>131</v>
      </c>
      <c r="BN160" s="34" t="s">
        <v>132</v>
      </c>
      <c r="BO160" s="36">
        <v>0</v>
      </c>
      <c r="BQ160" s="94"/>
      <c r="BS160" t="s">
        <v>132</v>
      </c>
      <c r="BU160" s="95"/>
      <c r="BV160" s="95"/>
      <c r="BW160" s="61"/>
      <c r="BX160" s="60"/>
      <c r="BY160" s="59" t="str">
        <f t="shared" ca="1" si="11"/>
        <v/>
      </c>
      <c r="CD160" s="68"/>
      <c r="CE160" s="68"/>
      <c r="CF160" s="67"/>
      <c r="CG160">
        <v>78</v>
      </c>
      <c r="CH160" s="2">
        <v>170</v>
      </c>
      <c r="CI160" s="4">
        <f t="shared" si="12"/>
        <v>26.989619377162633</v>
      </c>
      <c r="CJ160" s="5" t="str">
        <f t="shared" si="13"/>
        <v>SOBREPESO</v>
      </c>
      <c r="CK160" s="36">
        <v>0</v>
      </c>
      <c r="CL160" s="66"/>
      <c r="CM160" s="89">
        <v>41326</v>
      </c>
      <c r="CN160" s="97">
        <v>41326</v>
      </c>
      <c r="CP160"/>
      <c r="CQ160" s="65"/>
      <c r="CR160" s="65"/>
      <c r="CS160" s="98"/>
      <c r="CT160"/>
      <c r="CU160"/>
      <c r="CV160" s="65"/>
      <c r="CW160" s="2">
        <v>120</v>
      </c>
      <c r="CX160" s="82">
        <v>70</v>
      </c>
      <c r="DC160"/>
      <c r="DG160" s="64"/>
      <c r="DI160" s="89"/>
      <c r="DJ160" s="89"/>
      <c r="DN160" s="34"/>
      <c r="DO160" s="34"/>
      <c r="DP160" s="34"/>
      <c r="DQ160" s="34"/>
      <c r="DR160" s="34"/>
      <c r="DS160" s="34" t="s">
        <v>2127</v>
      </c>
      <c r="DT160" s="34"/>
      <c r="DU160" s="47">
        <v>44656</v>
      </c>
      <c r="DY160" s="1">
        <v>2</v>
      </c>
      <c r="DZ160" t="s">
        <v>7939</v>
      </c>
      <c r="EA160" s="4">
        <v>0.97</v>
      </c>
      <c r="EB160" s="4">
        <v>89</v>
      </c>
      <c r="EC160" s="4">
        <v>221</v>
      </c>
      <c r="ED160" s="4">
        <v>130.6</v>
      </c>
      <c r="EE160" s="4">
        <v>55</v>
      </c>
      <c r="EF160" s="4">
        <v>177</v>
      </c>
      <c r="EG160" s="4">
        <v>1.8</v>
      </c>
      <c r="EJ160"/>
      <c r="EL160" s="34"/>
      <c r="EN160" s="34"/>
    </row>
    <row r="161" spans="1:144" hidden="1" x14ac:dyDescent="0.25">
      <c r="A161" s="85">
        <v>2022</v>
      </c>
      <c r="B161" s="87">
        <v>44830</v>
      </c>
      <c r="C161" t="s">
        <v>121</v>
      </c>
      <c r="D161" t="s">
        <v>122</v>
      </c>
      <c r="E161" s="36" t="s">
        <v>7938</v>
      </c>
      <c r="F161" s="34">
        <f t="shared" si="14"/>
        <v>160</v>
      </c>
      <c r="G161" s="34" t="s">
        <v>4985</v>
      </c>
      <c r="H161">
        <v>18</v>
      </c>
      <c r="I161" s="34" t="s">
        <v>6141</v>
      </c>
      <c r="J161" s="34" t="s">
        <v>4988</v>
      </c>
      <c r="K161" s="34" t="str">
        <f>VLOOKUP(J161,[2]CodMpios!$B$347:$E$362,4,FALSE)</f>
        <v>18001 - Florencia</v>
      </c>
      <c r="L161" s="34" t="str">
        <f>VLOOKUP($J161,[2]Coord_Mpios_X_Y!$B$2:$K$1123,9,FALSE)</f>
        <v>1,749138703818</v>
      </c>
      <c r="M161" s="34" t="str">
        <f>VLOOKUP($J161,[2]Coord_Mpios_X_Y!$B$2:$K$1123,10,FALSE)</f>
        <v>-75,558239064333</v>
      </c>
      <c r="N161" s="34" t="s">
        <v>125</v>
      </c>
      <c r="O161" s="34" t="s">
        <v>126</v>
      </c>
      <c r="Q161" s="34" t="s">
        <v>127</v>
      </c>
      <c r="R161" s="34">
        <v>17624663</v>
      </c>
      <c r="S161" s="34" t="str">
        <f t="shared" si="10"/>
        <v>CC17624663</v>
      </c>
      <c r="T161" s="34" t="s">
        <v>368</v>
      </c>
      <c r="V161" s="34" t="s">
        <v>656</v>
      </c>
      <c r="W161" s="34" t="s">
        <v>377</v>
      </c>
      <c r="X161" s="87">
        <v>18532</v>
      </c>
      <c r="Y161">
        <v>72</v>
      </c>
      <c r="Z161" s="36">
        <f>VLOOKUP($Y161,[2]Edades!$A$3:$H$153,4,FALSE)</f>
        <v>6</v>
      </c>
      <c r="AA161" s="34" t="str">
        <f>VLOOKUP($Y161,[2]Edades!$A$3:$H$153,6,FALSE)</f>
        <v>6 - Persona mayor</v>
      </c>
      <c r="AB161" s="34">
        <f>VLOOKUP($Y161,[2]Edades!$A$3:$H$153,7,FALSE)</f>
        <v>15</v>
      </c>
      <c r="AC161" s="34" t="str">
        <f>VLOOKUP($Y161,[2]Edades!$A$3:$H$153,8,FALSE)</f>
        <v>70-74</v>
      </c>
      <c r="AD161" s="34" t="s">
        <v>146</v>
      </c>
      <c r="AE161">
        <v>1</v>
      </c>
      <c r="AF161" s="34" t="s">
        <v>2137</v>
      </c>
      <c r="AG161" s="34" t="s">
        <v>2127</v>
      </c>
      <c r="AH161" s="34" t="s">
        <v>2127</v>
      </c>
      <c r="AK161" s="34" t="s">
        <v>125</v>
      </c>
      <c r="AM161" s="34" t="s">
        <v>2127</v>
      </c>
      <c r="AN161" s="36" t="s">
        <v>2127</v>
      </c>
      <c r="AO161" s="36" t="s">
        <v>2127</v>
      </c>
      <c r="AP161" s="34" t="s">
        <v>2127</v>
      </c>
      <c r="AQ161" s="36" t="s">
        <v>2127</v>
      </c>
      <c r="AR161" s="34" t="s">
        <v>2098</v>
      </c>
      <c r="AS161" s="91" t="s">
        <v>6305</v>
      </c>
      <c r="AT161" s="34">
        <v>4367669</v>
      </c>
      <c r="AU161" s="34" t="s">
        <v>2127</v>
      </c>
      <c r="AX161" s="90"/>
      <c r="BA161" s="91"/>
      <c r="BB161" s="91"/>
      <c r="BC161" s="91"/>
      <c r="BF161" s="34" t="s">
        <v>4983</v>
      </c>
      <c r="BG161" s="92" t="s">
        <v>2098</v>
      </c>
      <c r="BM161" s="36" t="s">
        <v>131</v>
      </c>
      <c r="BN161" s="34" t="s">
        <v>132</v>
      </c>
      <c r="BO161" s="36">
        <v>0</v>
      </c>
      <c r="BQ161" s="94"/>
      <c r="BS161" t="s">
        <v>131</v>
      </c>
      <c r="BU161" s="95"/>
      <c r="BV161" s="95"/>
      <c r="BW161" s="61"/>
      <c r="BX161" s="60"/>
      <c r="BY161" s="59" t="str">
        <f t="shared" ca="1" si="11"/>
        <v/>
      </c>
      <c r="CD161" s="68"/>
      <c r="CE161" s="68"/>
      <c r="CF161" s="67"/>
      <c r="CG161">
        <v>68</v>
      </c>
      <c r="CH161" s="2">
        <v>180</v>
      </c>
      <c r="CI161" s="4">
        <f t="shared" si="12"/>
        <v>20.987654320987652</v>
      </c>
      <c r="CJ161" s="5" t="str">
        <f t="shared" si="13"/>
        <v>NORMAL</v>
      </c>
      <c r="CK161" s="36">
        <v>0</v>
      </c>
      <c r="CL161" s="66"/>
      <c r="CM161" s="89">
        <v>41325</v>
      </c>
      <c r="CN161" s="97">
        <v>41325</v>
      </c>
      <c r="CP161"/>
      <c r="CQ161" s="65"/>
      <c r="CR161" s="65"/>
      <c r="CS161" s="98"/>
      <c r="CT161"/>
      <c r="CU161"/>
      <c r="CV161" s="65"/>
      <c r="CW161" s="2">
        <v>100</v>
      </c>
      <c r="CX161" s="82">
        <v>60</v>
      </c>
      <c r="DC161"/>
      <c r="DG161" s="64"/>
      <c r="DI161" s="89"/>
      <c r="DJ161" s="89"/>
      <c r="DN161" s="34"/>
      <c r="DO161" s="34"/>
      <c r="DP161" s="34"/>
      <c r="DQ161" s="34"/>
      <c r="DR161" s="34"/>
      <c r="DS161" s="34" t="s">
        <v>2127</v>
      </c>
      <c r="DT161" s="34"/>
      <c r="DU161" s="47">
        <v>44585</v>
      </c>
      <c r="DY161" s="1">
        <v>2</v>
      </c>
      <c r="DZ161" t="s">
        <v>7939</v>
      </c>
      <c r="EA161" s="4">
        <v>0.87</v>
      </c>
      <c r="EB161" s="4">
        <v>111</v>
      </c>
      <c r="EC161" s="4">
        <v>98</v>
      </c>
      <c r="ED161" s="4">
        <v>33</v>
      </c>
      <c r="EE161" s="4">
        <v>43.5</v>
      </c>
      <c r="EF161" s="4">
        <v>80</v>
      </c>
      <c r="EG161" s="4">
        <v>2.2000000000000002</v>
      </c>
      <c r="EH161" s="4">
        <v>6.6</v>
      </c>
      <c r="EJ161"/>
      <c r="EL161" s="34"/>
      <c r="EN161" s="34"/>
    </row>
    <row r="162" spans="1:144" hidden="1" x14ac:dyDescent="0.25">
      <c r="A162" s="85">
        <v>2022</v>
      </c>
      <c r="B162" s="87">
        <v>44830</v>
      </c>
      <c r="C162" t="s">
        <v>121</v>
      </c>
      <c r="D162" t="s">
        <v>122</v>
      </c>
      <c r="E162" s="36" t="s">
        <v>7938</v>
      </c>
      <c r="F162" s="34">
        <f t="shared" si="14"/>
        <v>161</v>
      </c>
      <c r="G162" s="34" t="s">
        <v>4985</v>
      </c>
      <c r="H162">
        <v>18</v>
      </c>
      <c r="I162" s="34" t="s">
        <v>6141</v>
      </c>
      <c r="J162" s="34" t="s">
        <v>5014</v>
      </c>
      <c r="K162" s="34" t="str">
        <f>VLOOKUP(J162,[2]CodMpios!$B$347:$E$362,4,FALSE)</f>
        <v>18029 - Albania</v>
      </c>
      <c r="L162" s="34" t="str">
        <f>VLOOKUP($J162,[2]Coord_Mpios_X_Y!$B$2:$K$1123,9,FALSE)</f>
        <v>1,227865490191</v>
      </c>
      <c r="M162" s="34" t="str">
        <f>VLOOKUP($J162,[2]Coord_Mpios_X_Y!$B$2:$K$1123,10,FALSE)</f>
        <v>-75,882326507579</v>
      </c>
      <c r="N162" s="34" t="s">
        <v>125</v>
      </c>
      <c r="O162" s="34" t="s">
        <v>126</v>
      </c>
      <c r="Q162" s="34" t="s">
        <v>127</v>
      </c>
      <c r="R162" s="34">
        <v>54254168</v>
      </c>
      <c r="S162" s="34" t="str">
        <f t="shared" si="10"/>
        <v>CC54254168</v>
      </c>
      <c r="T162" s="34" t="s">
        <v>6079</v>
      </c>
      <c r="V162" s="34" t="s">
        <v>423</v>
      </c>
      <c r="W162" s="34" t="s">
        <v>248</v>
      </c>
      <c r="X162" s="87">
        <v>23734</v>
      </c>
      <c r="Y162">
        <v>58</v>
      </c>
      <c r="Z162" s="36">
        <f>VLOOKUP($Y162,[2]Edades!$A$3:$H$153,4,FALSE)</f>
        <v>5</v>
      </c>
      <c r="AA162" s="34" t="str">
        <f>VLOOKUP($Y162,[2]Edades!$A$3:$H$153,6,FALSE)</f>
        <v>5 - Adultez</v>
      </c>
      <c r="AB162" s="34">
        <f>VLOOKUP($Y162,[2]Edades!$A$3:$H$153,7,FALSE)</f>
        <v>12</v>
      </c>
      <c r="AC162" s="34" t="str">
        <f>VLOOKUP($Y162,[2]Edades!$A$3:$H$153,8,FALSE)</f>
        <v>55-59</v>
      </c>
      <c r="AD162" s="34" t="s">
        <v>129</v>
      </c>
      <c r="AE162" s="1">
        <v>2</v>
      </c>
      <c r="AF162" s="34" t="s">
        <v>130</v>
      </c>
      <c r="AG162" s="34" t="s">
        <v>2127</v>
      </c>
      <c r="AH162" s="34" t="s">
        <v>2127</v>
      </c>
      <c r="AK162" s="34" t="s">
        <v>125</v>
      </c>
      <c r="AM162" s="34" t="s">
        <v>2127</v>
      </c>
      <c r="AN162" s="36" t="s">
        <v>2127</v>
      </c>
      <c r="AO162" s="36" t="s">
        <v>2127</v>
      </c>
      <c r="AP162" s="34" t="s">
        <v>2127</v>
      </c>
      <c r="AQ162" s="36" t="s">
        <v>2127</v>
      </c>
      <c r="AR162" s="34" t="s">
        <v>5305</v>
      </c>
      <c r="AS162" s="91" t="s">
        <v>6306</v>
      </c>
      <c r="AT162" s="34">
        <v>3208377066</v>
      </c>
      <c r="AU162" s="34" t="s">
        <v>2127</v>
      </c>
      <c r="AX162" s="90"/>
      <c r="BA162" s="91"/>
      <c r="BB162" s="91"/>
      <c r="BC162" s="91"/>
      <c r="BF162" s="34" t="s">
        <v>4983</v>
      </c>
      <c r="BG162" s="92" t="s">
        <v>2098</v>
      </c>
      <c r="BM162" s="36" t="s">
        <v>131</v>
      </c>
      <c r="BN162" s="34" t="s">
        <v>132</v>
      </c>
      <c r="BO162" s="36">
        <v>0</v>
      </c>
      <c r="BQ162" s="94"/>
      <c r="BS162" t="s">
        <v>132</v>
      </c>
      <c r="BU162" s="95"/>
      <c r="BV162" s="95"/>
      <c r="BW162" s="61"/>
      <c r="BX162" s="60"/>
      <c r="BY162" s="59" t="str">
        <f t="shared" ca="1" si="11"/>
        <v/>
      </c>
      <c r="CD162" s="68"/>
      <c r="CE162" s="68"/>
      <c r="CF162" s="67"/>
      <c r="CG162">
        <v>64</v>
      </c>
      <c r="CH162" s="2">
        <v>165</v>
      </c>
      <c r="CI162" s="4">
        <f t="shared" si="12"/>
        <v>23.507805325987146</v>
      </c>
      <c r="CJ162" s="5" t="str">
        <f t="shared" si="13"/>
        <v>NORMAL</v>
      </c>
      <c r="CK162" s="36">
        <v>0</v>
      </c>
      <c r="CL162" s="66"/>
      <c r="CM162" s="89">
        <v>41302</v>
      </c>
      <c r="CN162" s="97">
        <v>41302</v>
      </c>
      <c r="CP162"/>
      <c r="CQ162" s="65"/>
      <c r="CR162" s="65"/>
      <c r="CS162" s="98"/>
      <c r="CT162"/>
      <c r="CU162"/>
      <c r="CV162" s="65"/>
      <c r="CW162" s="2"/>
      <c r="CX162" s="82"/>
      <c r="DC162"/>
      <c r="DG162" s="64"/>
      <c r="DI162" s="89"/>
      <c r="DJ162" s="89"/>
      <c r="DN162" s="34"/>
      <c r="DO162" s="34"/>
      <c r="DP162" s="34"/>
      <c r="DQ162" s="34"/>
      <c r="DR162" s="34"/>
      <c r="DS162" s="34" t="s">
        <v>2127</v>
      </c>
      <c r="DT162" s="34"/>
      <c r="DU162" s="47">
        <v>44614</v>
      </c>
      <c r="DY162" s="1">
        <v>2</v>
      </c>
      <c r="DZ162" t="s">
        <v>7941</v>
      </c>
      <c r="EA162" s="4">
        <v>0.95</v>
      </c>
      <c r="EB162" s="4">
        <v>128</v>
      </c>
      <c r="EC162" s="4">
        <v>140</v>
      </c>
      <c r="ED162" s="4">
        <v>65.2</v>
      </c>
      <c r="EE162" s="4">
        <v>58.4</v>
      </c>
      <c r="EG162" s="4">
        <v>2.5</v>
      </c>
      <c r="EH162" s="4">
        <v>6.4</v>
      </c>
      <c r="EJ162"/>
      <c r="EL162" s="34"/>
      <c r="EN162" s="34"/>
    </row>
    <row r="163" spans="1:144" hidden="1" x14ac:dyDescent="0.25">
      <c r="A163" s="85">
        <v>2022</v>
      </c>
      <c r="B163" s="87">
        <v>44830</v>
      </c>
      <c r="C163" t="s">
        <v>121</v>
      </c>
      <c r="D163" t="s">
        <v>122</v>
      </c>
      <c r="E163" s="36" t="s">
        <v>7938</v>
      </c>
      <c r="F163" s="34">
        <f t="shared" si="14"/>
        <v>162</v>
      </c>
      <c r="G163" s="34" t="s">
        <v>4985</v>
      </c>
      <c r="H163">
        <v>18</v>
      </c>
      <c r="I163" s="34" t="s">
        <v>6141</v>
      </c>
      <c r="J163" s="34" t="s">
        <v>4988</v>
      </c>
      <c r="K163" s="34" t="str">
        <f>VLOOKUP(J163,[2]CodMpios!$B$347:$E$362,4,FALSE)</f>
        <v>18001 - Florencia</v>
      </c>
      <c r="L163" s="34" t="str">
        <f>VLOOKUP($J163,[2]Coord_Mpios_X_Y!$B$2:$K$1123,9,FALSE)</f>
        <v>1,749138703818</v>
      </c>
      <c r="M163" s="34" t="str">
        <f>VLOOKUP($J163,[2]Coord_Mpios_X_Y!$B$2:$K$1123,10,FALSE)</f>
        <v>-75,558239064333</v>
      </c>
      <c r="N163" s="34" t="s">
        <v>125</v>
      </c>
      <c r="O163" s="34" t="s">
        <v>126</v>
      </c>
      <c r="Q163" s="34" t="s">
        <v>127</v>
      </c>
      <c r="R163" s="34">
        <v>40726442</v>
      </c>
      <c r="S163" s="34" t="str">
        <f t="shared" si="10"/>
        <v>CC40726442</v>
      </c>
      <c r="T163" s="34" t="s">
        <v>240</v>
      </c>
      <c r="U163" s="34" t="s">
        <v>309</v>
      </c>
      <c r="V163" s="34" t="s">
        <v>5205</v>
      </c>
      <c r="W163" s="34" t="s">
        <v>160</v>
      </c>
      <c r="X163" s="87">
        <v>22182</v>
      </c>
      <c r="Y163">
        <v>62</v>
      </c>
      <c r="Z163" s="36">
        <f>VLOOKUP($Y163,[2]Edades!$A$3:$H$153,4,FALSE)</f>
        <v>6</v>
      </c>
      <c r="AA163" s="34" t="str">
        <f>VLOOKUP($Y163,[2]Edades!$A$3:$H$153,6,FALSE)</f>
        <v>6 - Persona mayor</v>
      </c>
      <c r="AB163" s="34">
        <f>VLOOKUP($Y163,[2]Edades!$A$3:$H$153,7,FALSE)</f>
        <v>13</v>
      </c>
      <c r="AC163" s="34" t="str">
        <f>VLOOKUP($Y163,[2]Edades!$A$3:$H$153,8,FALSE)</f>
        <v>60-64</v>
      </c>
      <c r="AD163" s="34" t="s">
        <v>129</v>
      </c>
      <c r="AE163" s="1">
        <v>2</v>
      </c>
      <c r="AF163" s="34" t="s">
        <v>2137</v>
      </c>
      <c r="AG163" s="34" t="s">
        <v>2127</v>
      </c>
      <c r="AH163" s="34" t="s">
        <v>2127</v>
      </c>
      <c r="AK163" s="34" t="s">
        <v>125</v>
      </c>
      <c r="AM163" s="34" t="s">
        <v>2127</v>
      </c>
      <c r="AN163" s="36" t="s">
        <v>2127</v>
      </c>
      <c r="AO163" s="36" t="s">
        <v>2127</v>
      </c>
      <c r="AP163" s="34" t="s">
        <v>2127</v>
      </c>
      <c r="AQ163" s="36" t="s">
        <v>2127</v>
      </c>
      <c r="AR163" s="34" t="s">
        <v>2098</v>
      </c>
      <c r="AS163" s="91" t="s">
        <v>6307</v>
      </c>
      <c r="AT163" s="34">
        <v>3108663542</v>
      </c>
      <c r="AU163" s="34" t="s">
        <v>2127</v>
      </c>
      <c r="AX163" s="90"/>
      <c r="BA163" s="91"/>
      <c r="BB163" s="91"/>
      <c r="BC163" s="91"/>
      <c r="BF163" s="34" t="s">
        <v>4983</v>
      </c>
      <c r="BG163" s="92" t="s">
        <v>2098</v>
      </c>
      <c r="BM163" s="36" t="s">
        <v>131</v>
      </c>
      <c r="BN163" s="34" t="s">
        <v>132</v>
      </c>
      <c r="BO163" s="36">
        <v>0</v>
      </c>
      <c r="BQ163" s="94"/>
      <c r="BS163" t="s">
        <v>131</v>
      </c>
      <c r="BU163" s="95"/>
      <c r="BV163" s="95"/>
      <c r="BW163" s="61"/>
      <c r="BX163" s="60"/>
      <c r="BY163" s="59" t="str">
        <f t="shared" ca="1" si="11"/>
        <v/>
      </c>
      <c r="CD163" s="68"/>
      <c r="CE163" s="68"/>
      <c r="CF163" s="67"/>
      <c r="CG163">
        <v>88</v>
      </c>
      <c r="CH163" s="2">
        <v>160</v>
      </c>
      <c r="CI163" s="4">
        <f t="shared" si="12"/>
        <v>34.374999999999993</v>
      </c>
      <c r="CJ163" s="5" t="str">
        <f t="shared" si="13"/>
        <v>OBESIDAD</v>
      </c>
      <c r="CK163" s="36">
        <v>0</v>
      </c>
      <c r="CL163" s="66"/>
      <c r="CM163" s="89">
        <v>41408</v>
      </c>
      <c r="CN163" s="97">
        <v>41408</v>
      </c>
      <c r="CP163"/>
      <c r="CQ163" s="65"/>
      <c r="CR163" s="65"/>
      <c r="CS163" s="98"/>
      <c r="CT163"/>
      <c r="CU163"/>
      <c r="CV163" s="65"/>
      <c r="CW163" s="2"/>
      <c r="CX163" s="82"/>
      <c r="DC163"/>
      <c r="DG163" s="64"/>
      <c r="DI163" s="89"/>
      <c r="DJ163" s="89"/>
      <c r="DN163" s="34"/>
      <c r="DO163" s="34"/>
      <c r="DP163" s="34"/>
      <c r="DQ163" s="34"/>
      <c r="DR163" s="34"/>
      <c r="DS163" s="34" t="s">
        <v>2127</v>
      </c>
      <c r="DT163" s="34"/>
      <c r="DU163" s="47">
        <v>44166</v>
      </c>
      <c r="DY163" s="1">
        <v>2</v>
      </c>
      <c r="DZ163" t="s">
        <v>7941</v>
      </c>
      <c r="EB163" s="4"/>
      <c r="EJ163"/>
      <c r="EL163" s="34"/>
      <c r="EN163" s="34"/>
    </row>
    <row r="164" spans="1:144" x14ac:dyDescent="0.25">
      <c r="A164" s="85">
        <v>2022</v>
      </c>
      <c r="B164" s="87">
        <v>44830</v>
      </c>
      <c r="C164" t="s">
        <v>121</v>
      </c>
      <c r="D164" t="s">
        <v>122</v>
      </c>
      <c r="E164" s="34" t="s">
        <v>7938</v>
      </c>
      <c r="F164" s="34">
        <f t="shared" si="14"/>
        <v>163</v>
      </c>
      <c r="G164" s="34" t="s">
        <v>4985</v>
      </c>
      <c r="H164">
        <v>18</v>
      </c>
      <c r="I164" s="34" t="s">
        <v>6141</v>
      </c>
      <c r="J164" s="34" t="s">
        <v>5032</v>
      </c>
      <c r="K164" s="34" t="str">
        <f>VLOOKUP(J164,[2]CodMpios!$B$347:$E$362,4,FALSE)</f>
        <v>18150 - Cartagena Del Chaira</v>
      </c>
      <c r="L164" s="34" t="str">
        <f>VLOOKUP($J164,[2]Coord_Mpios_X_Y!$B$2:$K$1123,9,FALSE)</f>
        <v>0,647693081213</v>
      </c>
      <c r="M164" s="34" t="str">
        <f>VLOOKUP($J164,[2]Coord_Mpios_X_Y!$B$2:$K$1123,10,FALSE)</f>
        <v>-74,272354990827</v>
      </c>
      <c r="N164" s="34" t="s">
        <v>125</v>
      </c>
      <c r="O164" s="34" t="s">
        <v>126</v>
      </c>
      <c r="Q164" s="34" t="s">
        <v>127</v>
      </c>
      <c r="R164" s="34">
        <v>40772462</v>
      </c>
      <c r="S164" s="34" t="str">
        <f t="shared" si="10"/>
        <v>CC40772462</v>
      </c>
      <c r="T164" s="34" t="s">
        <v>2331</v>
      </c>
      <c r="U164" s="34" t="s">
        <v>968</v>
      </c>
      <c r="V164" s="34" t="s">
        <v>2119</v>
      </c>
      <c r="W164" s="34" t="s">
        <v>158</v>
      </c>
      <c r="X164" s="87">
        <v>25716</v>
      </c>
      <c r="Y164">
        <v>52</v>
      </c>
      <c r="Z164" s="36">
        <f>VLOOKUP($Y164,[2]Edades!$A$3:$H$153,4,FALSE)</f>
        <v>5</v>
      </c>
      <c r="AA164" s="34" t="str">
        <f>VLOOKUP($Y164,[2]Edades!$A$3:$H$153,6,FALSE)</f>
        <v>5 - Adultez</v>
      </c>
      <c r="AB164" s="34">
        <f>VLOOKUP($Y164,[2]Edades!$A$3:$H$153,7,FALSE)</f>
        <v>11</v>
      </c>
      <c r="AC164" s="34" t="str">
        <f>VLOOKUP($Y164,[2]Edades!$A$3:$H$153,8,FALSE)</f>
        <v>50-54</v>
      </c>
      <c r="AD164" s="34" t="s">
        <v>129</v>
      </c>
      <c r="AE164" s="1">
        <v>2</v>
      </c>
      <c r="AF164" s="34" t="s">
        <v>130</v>
      </c>
      <c r="AG164" s="34" t="s">
        <v>2127</v>
      </c>
      <c r="AH164" s="34" t="s">
        <v>2127</v>
      </c>
      <c r="AK164" s="34" t="s">
        <v>125</v>
      </c>
      <c r="AM164" s="34" t="s">
        <v>2127</v>
      </c>
      <c r="AN164" s="36" t="s">
        <v>2127</v>
      </c>
      <c r="AO164" s="36" t="s">
        <v>2127</v>
      </c>
      <c r="AP164" s="34" t="s">
        <v>2127</v>
      </c>
      <c r="AQ164" s="36" t="s">
        <v>2127</v>
      </c>
      <c r="AR164" s="34" t="s">
        <v>5318</v>
      </c>
      <c r="AS164" s="91" t="s">
        <v>6308</v>
      </c>
      <c r="AT164" s="34">
        <v>3123475990</v>
      </c>
      <c r="AU164" s="34" t="s">
        <v>2127</v>
      </c>
      <c r="AX164" s="90"/>
      <c r="BA164" s="91"/>
      <c r="BB164" s="91"/>
      <c r="BC164" s="91"/>
      <c r="BF164" s="34" t="s">
        <v>4983</v>
      </c>
      <c r="BG164" s="92" t="s">
        <v>2098</v>
      </c>
      <c r="BM164" s="36" t="s">
        <v>131</v>
      </c>
      <c r="BN164" s="34" t="s">
        <v>132</v>
      </c>
      <c r="BO164" s="36">
        <v>0</v>
      </c>
      <c r="BQ164" s="94"/>
      <c r="BS164" s="36" t="s">
        <v>2127</v>
      </c>
      <c r="BU164" s="95"/>
      <c r="BV164" s="95"/>
      <c r="BW164" s="61"/>
      <c r="BX164" s="60"/>
      <c r="BY164" s="59" t="str">
        <f t="shared" ca="1" si="11"/>
        <v/>
      </c>
      <c r="CD164" s="68"/>
      <c r="CE164" s="68"/>
      <c r="CF164" s="67"/>
      <c r="CG164">
        <v>79</v>
      </c>
      <c r="CH164" s="2">
        <v>160</v>
      </c>
      <c r="CI164" s="4">
        <f t="shared" si="12"/>
        <v>30.859374999999993</v>
      </c>
      <c r="CJ164" s="5" t="str">
        <f t="shared" si="13"/>
        <v>OBESIDAD</v>
      </c>
      <c r="CK164" s="36">
        <v>0</v>
      </c>
      <c r="CL164" s="66"/>
      <c r="CM164" s="89">
        <v>41696</v>
      </c>
      <c r="CN164" s="97">
        <v>41696</v>
      </c>
      <c r="CP164"/>
      <c r="CQ164" s="65"/>
      <c r="CR164" s="65"/>
      <c r="CS164" s="98"/>
      <c r="CT164"/>
      <c r="CU164"/>
      <c r="CV164" s="97"/>
      <c r="CW164" s="2">
        <v>120</v>
      </c>
      <c r="CX164" s="82">
        <v>70</v>
      </c>
      <c r="DG164" s="64"/>
      <c r="DI164" s="89"/>
      <c r="DJ164" s="89"/>
      <c r="DN164" s="34"/>
      <c r="DO164" s="34"/>
      <c r="DP164" s="34"/>
      <c r="DQ164" s="34"/>
      <c r="DR164" s="34"/>
      <c r="DS164" s="34" t="s">
        <v>2127</v>
      </c>
      <c r="DT164" s="34"/>
      <c r="DU164" s="47">
        <v>44232</v>
      </c>
      <c r="DY164" s="1">
        <v>1</v>
      </c>
      <c r="DZ164" t="s">
        <v>7940</v>
      </c>
      <c r="EB164" s="4"/>
      <c r="ED164" s="4">
        <v>111</v>
      </c>
      <c r="EJ164"/>
      <c r="EL164" s="34"/>
      <c r="EN164" s="34"/>
    </row>
    <row r="165" spans="1:144" hidden="1" x14ac:dyDescent="0.25">
      <c r="A165" s="85">
        <v>2022</v>
      </c>
      <c r="B165" s="87">
        <v>44830</v>
      </c>
      <c r="C165" t="s">
        <v>121</v>
      </c>
      <c r="D165" t="s">
        <v>122</v>
      </c>
      <c r="E165" s="36" t="s">
        <v>7938</v>
      </c>
      <c r="F165" s="34">
        <f t="shared" si="14"/>
        <v>164</v>
      </c>
      <c r="G165" s="34" t="s">
        <v>4985</v>
      </c>
      <c r="H165">
        <v>18</v>
      </c>
      <c r="I165" s="34" t="s">
        <v>6141</v>
      </c>
      <c r="J165" s="34" t="s">
        <v>4988</v>
      </c>
      <c r="K165" s="34" t="str">
        <f>VLOOKUP(J165,[2]CodMpios!$B$347:$E$362,4,FALSE)</f>
        <v>18001 - Florencia</v>
      </c>
      <c r="L165" s="34" t="str">
        <f>VLOOKUP($J165,[2]Coord_Mpios_X_Y!$B$2:$K$1123,9,FALSE)</f>
        <v>1,749138703818</v>
      </c>
      <c r="M165" s="34" t="str">
        <f>VLOOKUP($J165,[2]Coord_Mpios_X_Y!$B$2:$K$1123,10,FALSE)</f>
        <v>-75,558239064333</v>
      </c>
      <c r="N165" s="34" t="s">
        <v>6142</v>
      </c>
      <c r="O165" s="34" t="s">
        <v>126</v>
      </c>
      <c r="Q165" s="34" t="s">
        <v>127</v>
      </c>
      <c r="R165" s="34">
        <v>17302806</v>
      </c>
      <c r="S165" s="34" t="str">
        <f t="shared" si="10"/>
        <v>CC17302806</v>
      </c>
      <c r="T165" s="34" t="s">
        <v>188</v>
      </c>
      <c r="V165" s="34" t="s">
        <v>836</v>
      </c>
      <c r="W165" s="34" t="s">
        <v>160</v>
      </c>
      <c r="X165" s="87">
        <v>18502</v>
      </c>
      <c r="Y165">
        <v>72</v>
      </c>
      <c r="Z165" s="36">
        <f>VLOOKUP($Y165,[2]Edades!$A$3:$H$153,4,FALSE)</f>
        <v>6</v>
      </c>
      <c r="AA165" s="34" t="str">
        <f>VLOOKUP($Y165,[2]Edades!$A$3:$H$153,6,FALSE)</f>
        <v>6 - Persona mayor</v>
      </c>
      <c r="AB165" s="34">
        <f>VLOOKUP($Y165,[2]Edades!$A$3:$H$153,7,FALSE)</f>
        <v>15</v>
      </c>
      <c r="AC165" s="34" t="str">
        <f>VLOOKUP($Y165,[2]Edades!$A$3:$H$153,8,FALSE)</f>
        <v>70-74</v>
      </c>
      <c r="AD165" s="34" t="s">
        <v>146</v>
      </c>
      <c r="AE165">
        <v>1</v>
      </c>
      <c r="AF165" s="34" t="s">
        <v>2137</v>
      </c>
      <c r="AG165" s="34" t="s">
        <v>2127</v>
      </c>
      <c r="AH165" s="34" t="s">
        <v>2127</v>
      </c>
      <c r="AK165" s="34" t="s">
        <v>6142</v>
      </c>
      <c r="AM165" s="34" t="s">
        <v>2127</v>
      </c>
      <c r="AN165" s="36" t="s">
        <v>2127</v>
      </c>
      <c r="AO165" s="36" t="s">
        <v>2127</v>
      </c>
      <c r="AP165" s="34" t="s">
        <v>2127</v>
      </c>
      <c r="AQ165" s="36" t="s">
        <v>2127</v>
      </c>
      <c r="AR165" s="34" t="s">
        <v>2098</v>
      </c>
      <c r="AS165" s="91" t="s">
        <v>6309</v>
      </c>
      <c r="AT165" s="34">
        <v>3144837396</v>
      </c>
      <c r="AU165" s="34" t="s">
        <v>2127</v>
      </c>
      <c r="AX165" s="90"/>
      <c r="BA165" s="91"/>
      <c r="BB165" s="91"/>
      <c r="BC165" s="91"/>
      <c r="BF165" s="34" t="s">
        <v>4983</v>
      </c>
      <c r="BG165" s="92" t="s">
        <v>2098</v>
      </c>
      <c r="BM165" s="36" t="s">
        <v>131</v>
      </c>
      <c r="BN165" s="34" t="s">
        <v>131</v>
      </c>
      <c r="BO165">
        <v>1</v>
      </c>
      <c r="BQ165" s="94"/>
      <c r="BS165" t="s">
        <v>131</v>
      </c>
      <c r="BU165" s="95"/>
      <c r="BV165" s="95"/>
      <c r="BW165" s="61"/>
      <c r="BX165" s="60"/>
      <c r="BY165" s="59" t="str">
        <f t="shared" ca="1" si="11"/>
        <v/>
      </c>
      <c r="CD165" s="68"/>
      <c r="CE165" s="68"/>
      <c r="CF165" s="67"/>
      <c r="CG165">
        <v>68</v>
      </c>
      <c r="CH165" s="2">
        <v>176</v>
      </c>
      <c r="CI165" s="4">
        <f t="shared" si="12"/>
        <v>21.952479338842977</v>
      </c>
      <c r="CJ165" s="5" t="str">
        <f t="shared" si="13"/>
        <v>NORMAL</v>
      </c>
      <c r="CK165" s="36">
        <v>0</v>
      </c>
      <c r="CL165" s="66"/>
      <c r="CM165" s="89">
        <v>41659</v>
      </c>
      <c r="CN165" s="97">
        <v>41659</v>
      </c>
      <c r="CP165"/>
      <c r="CQ165" s="65"/>
      <c r="CR165" s="65"/>
      <c r="CS165" s="98"/>
      <c r="CT165"/>
      <c r="CU165"/>
      <c r="CV165" s="65"/>
      <c r="CW165" s="2"/>
      <c r="CX165" s="82"/>
      <c r="DC165"/>
      <c r="DG165" s="64"/>
      <c r="DI165" s="89">
        <v>42783</v>
      </c>
      <c r="DJ165" s="89"/>
      <c r="DN165" s="34"/>
      <c r="DO165" s="34"/>
      <c r="DP165" s="34"/>
      <c r="DQ165" s="34"/>
      <c r="DR165" s="34"/>
      <c r="DS165" s="34" t="s">
        <v>2127</v>
      </c>
      <c r="DT165" s="34"/>
      <c r="DU165" s="47">
        <v>43881</v>
      </c>
      <c r="DY165" s="1">
        <v>2</v>
      </c>
      <c r="DZ165" t="s">
        <v>7941</v>
      </c>
      <c r="EB165" s="4"/>
      <c r="EJ165"/>
      <c r="EL165" s="34"/>
      <c r="EN165" s="34"/>
    </row>
    <row r="166" spans="1:144" hidden="1" x14ac:dyDescent="0.25">
      <c r="A166" s="85">
        <v>2022</v>
      </c>
      <c r="B166" s="87">
        <v>44830</v>
      </c>
      <c r="C166" t="s">
        <v>121</v>
      </c>
      <c r="D166" t="s">
        <v>122</v>
      </c>
      <c r="E166" s="36" t="s">
        <v>7938</v>
      </c>
      <c r="F166" s="34">
        <f t="shared" si="14"/>
        <v>165</v>
      </c>
      <c r="G166" s="34" t="s">
        <v>4985</v>
      </c>
      <c r="H166">
        <v>18</v>
      </c>
      <c r="I166" s="34" t="s">
        <v>6141</v>
      </c>
      <c r="J166" s="34" t="s">
        <v>4988</v>
      </c>
      <c r="K166" s="34" t="str">
        <f>VLOOKUP(J166,[2]CodMpios!$B$347:$E$362,4,FALSE)</f>
        <v>18001 - Florencia</v>
      </c>
      <c r="L166" s="34" t="str">
        <f>VLOOKUP($J166,[2]Coord_Mpios_X_Y!$B$2:$K$1123,9,FALSE)</f>
        <v>1,749138703818</v>
      </c>
      <c r="M166" s="34" t="str">
        <f>VLOOKUP($J166,[2]Coord_Mpios_X_Y!$B$2:$K$1123,10,FALSE)</f>
        <v>-75,558239064333</v>
      </c>
      <c r="N166" s="34" t="s">
        <v>6142</v>
      </c>
      <c r="O166" s="34" t="s">
        <v>126</v>
      </c>
      <c r="Q166" s="34" t="s">
        <v>127</v>
      </c>
      <c r="R166" s="34">
        <v>17626394</v>
      </c>
      <c r="S166" s="34" t="str">
        <f t="shared" si="10"/>
        <v>CC17626394</v>
      </c>
      <c r="T166" s="34" t="s">
        <v>2167</v>
      </c>
      <c r="V166" s="34" t="s">
        <v>522</v>
      </c>
      <c r="W166" s="34" t="s">
        <v>373</v>
      </c>
      <c r="X166" s="87">
        <v>19559</v>
      </c>
      <c r="Y166">
        <v>69</v>
      </c>
      <c r="Z166" s="36">
        <f>VLOOKUP($Y166,[2]Edades!$A$3:$H$153,4,FALSE)</f>
        <v>6</v>
      </c>
      <c r="AA166" s="34" t="str">
        <f>VLOOKUP($Y166,[2]Edades!$A$3:$H$153,6,FALSE)</f>
        <v>6 - Persona mayor</v>
      </c>
      <c r="AB166" s="34">
        <f>VLOOKUP($Y166,[2]Edades!$A$3:$H$153,7,FALSE)</f>
        <v>14</v>
      </c>
      <c r="AC166" s="34" t="str">
        <f>VLOOKUP($Y166,[2]Edades!$A$3:$H$153,8,FALSE)</f>
        <v>65-69</v>
      </c>
      <c r="AD166" s="34" t="s">
        <v>146</v>
      </c>
      <c r="AE166">
        <v>1</v>
      </c>
      <c r="AF166" s="34" t="s">
        <v>2137</v>
      </c>
      <c r="AG166" s="34" t="s">
        <v>2127</v>
      </c>
      <c r="AH166" s="34" t="s">
        <v>2127</v>
      </c>
      <c r="AK166" s="34" t="s">
        <v>6142</v>
      </c>
      <c r="AM166" s="34" t="s">
        <v>2127</v>
      </c>
      <c r="AN166" s="36" t="s">
        <v>2127</v>
      </c>
      <c r="AO166" s="36" t="s">
        <v>2127</v>
      </c>
      <c r="AP166" s="34" t="s">
        <v>2127</v>
      </c>
      <c r="AQ166" s="36" t="s">
        <v>2127</v>
      </c>
      <c r="AR166" s="34" t="s">
        <v>2098</v>
      </c>
      <c r="AS166" s="91" t="s">
        <v>6310</v>
      </c>
      <c r="AT166" s="34">
        <v>3115377488</v>
      </c>
      <c r="AU166" s="34" t="s">
        <v>2127</v>
      </c>
      <c r="AX166" s="90"/>
      <c r="BA166" s="91"/>
      <c r="BB166" s="91"/>
      <c r="BC166" s="91"/>
      <c r="BF166" s="34" t="s">
        <v>4983</v>
      </c>
      <c r="BG166" s="92" t="s">
        <v>2098</v>
      </c>
      <c r="BM166" s="36" t="s">
        <v>131</v>
      </c>
      <c r="BN166" s="34" t="s">
        <v>132</v>
      </c>
      <c r="BO166" s="36">
        <v>0</v>
      </c>
      <c r="BQ166" s="94"/>
      <c r="BS166" t="s">
        <v>132</v>
      </c>
      <c r="BU166" s="95"/>
      <c r="BV166" s="95"/>
      <c r="BW166" s="61"/>
      <c r="BX166" s="60"/>
      <c r="BY166" s="59" t="str">
        <f t="shared" ca="1" si="11"/>
        <v/>
      </c>
      <c r="CD166" s="68"/>
      <c r="CE166" s="68"/>
      <c r="CF166" s="67"/>
      <c r="CG166">
        <v>68</v>
      </c>
      <c r="CH166" s="2">
        <v>160</v>
      </c>
      <c r="CI166" s="4">
        <f t="shared" si="12"/>
        <v>26.562499999999996</v>
      </c>
      <c r="CJ166" s="5" t="str">
        <f t="shared" si="13"/>
        <v>SOBREPESO</v>
      </c>
      <c r="CK166" s="36">
        <v>0</v>
      </c>
      <c r="CL166" s="66"/>
      <c r="CM166" s="89">
        <v>42206</v>
      </c>
      <c r="CN166" s="97">
        <v>42206</v>
      </c>
      <c r="CP166"/>
      <c r="CQ166" s="65"/>
      <c r="CR166" s="65"/>
      <c r="CS166" s="98"/>
      <c r="CT166"/>
      <c r="CU166"/>
      <c r="CV166" s="65"/>
      <c r="CW166" s="2"/>
      <c r="CX166" s="82"/>
      <c r="DC166"/>
      <c r="DG166" s="64"/>
      <c r="DI166" s="89"/>
      <c r="DJ166" s="89"/>
      <c r="DN166" s="34"/>
      <c r="DO166" s="34"/>
      <c r="DP166" s="34"/>
      <c r="DQ166" s="34"/>
      <c r="DR166" s="34"/>
      <c r="DS166" s="34" t="s">
        <v>2127</v>
      </c>
      <c r="DT166" s="34"/>
      <c r="DU166" s="47">
        <v>44441</v>
      </c>
      <c r="DY166" s="1">
        <v>2</v>
      </c>
      <c r="DZ166" t="s">
        <v>7940</v>
      </c>
      <c r="EB166" s="4"/>
      <c r="EJ166"/>
      <c r="EL166" s="34"/>
      <c r="EN166" s="34"/>
    </row>
    <row r="167" spans="1:144" hidden="1" x14ac:dyDescent="0.25">
      <c r="A167" s="85">
        <v>2022</v>
      </c>
      <c r="B167" s="87">
        <v>44830</v>
      </c>
      <c r="C167" t="s">
        <v>121</v>
      </c>
      <c r="D167" t="s">
        <v>122</v>
      </c>
      <c r="E167" s="36" t="s">
        <v>7938</v>
      </c>
      <c r="F167" s="34">
        <f t="shared" si="14"/>
        <v>166</v>
      </c>
      <c r="G167" s="34" t="s">
        <v>4985</v>
      </c>
      <c r="H167">
        <v>18</v>
      </c>
      <c r="I167" s="34" t="s">
        <v>6141</v>
      </c>
      <c r="J167" s="34" t="s">
        <v>4988</v>
      </c>
      <c r="K167" s="34" t="str">
        <f>VLOOKUP(J167,[2]CodMpios!$B$347:$E$362,4,FALSE)</f>
        <v>18001 - Florencia</v>
      </c>
      <c r="L167" s="34" t="str">
        <f>VLOOKUP($J167,[2]Coord_Mpios_X_Y!$B$2:$K$1123,9,FALSE)</f>
        <v>1,749138703818</v>
      </c>
      <c r="M167" s="34" t="str">
        <f>VLOOKUP($J167,[2]Coord_Mpios_X_Y!$B$2:$K$1123,10,FALSE)</f>
        <v>-75,558239064333</v>
      </c>
      <c r="N167" s="34" t="s">
        <v>125</v>
      </c>
      <c r="O167" s="34" t="s">
        <v>126</v>
      </c>
      <c r="Q167" s="34" t="s">
        <v>127</v>
      </c>
      <c r="R167" s="34">
        <v>36150745</v>
      </c>
      <c r="S167" s="34" t="str">
        <f t="shared" si="10"/>
        <v>CC36150745</v>
      </c>
      <c r="T167" s="34" t="s">
        <v>6078</v>
      </c>
      <c r="V167" s="34" t="s">
        <v>5047</v>
      </c>
      <c r="W167" s="34" t="s">
        <v>6077</v>
      </c>
      <c r="X167" s="87">
        <v>18514</v>
      </c>
      <c r="Y167">
        <v>72</v>
      </c>
      <c r="Z167" s="36">
        <f>VLOOKUP($Y167,[2]Edades!$A$3:$H$153,4,FALSE)</f>
        <v>6</v>
      </c>
      <c r="AA167" s="34" t="str">
        <f>VLOOKUP($Y167,[2]Edades!$A$3:$H$153,6,FALSE)</f>
        <v>6 - Persona mayor</v>
      </c>
      <c r="AB167" s="34">
        <f>VLOOKUP($Y167,[2]Edades!$A$3:$H$153,7,FALSE)</f>
        <v>15</v>
      </c>
      <c r="AC167" s="34" t="str">
        <f>VLOOKUP($Y167,[2]Edades!$A$3:$H$153,8,FALSE)</f>
        <v>70-74</v>
      </c>
      <c r="AD167" s="34" t="s">
        <v>129</v>
      </c>
      <c r="AE167" s="1">
        <v>2</v>
      </c>
      <c r="AF167" s="34" t="s">
        <v>2137</v>
      </c>
      <c r="AG167" s="34" t="s">
        <v>2127</v>
      </c>
      <c r="AH167" s="34" t="s">
        <v>2127</v>
      </c>
      <c r="AK167" s="34" t="s">
        <v>125</v>
      </c>
      <c r="AM167" s="34" t="s">
        <v>2127</v>
      </c>
      <c r="AN167" s="36" t="s">
        <v>2127</v>
      </c>
      <c r="AO167" s="36" t="s">
        <v>2127</v>
      </c>
      <c r="AP167" s="34" t="s">
        <v>2127</v>
      </c>
      <c r="AQ167" s="36" t="s">
        <v>2127</v>
      </c>
      <c r="AR167" s="34" t="s">
        <v>2098</v>
      </c>
      <c r="AS167" s="91" t="s">
        <v>6311</v>
      </c>
      <c r="AT167" s="34">
        <v>3203074904</v>
      </c>
      <c r="AU167" s="34" t="s">
        <v>2127</v>
      </c>
      <c r="AX167" s="90"/>
      <c r="BA167" s="91"/>
      <c r="BB167" s="91"/>
      <c r="BC167" s="91"/>
      <c r="BF167" s="34" t="s">
        <v>4983</v>
      </c>
      <c r="BG167" s="92" t="s">
        <v>2098</v>
      </c>
      <c r="BM167" s="36" t="s">
        <v>131</v>
      </c>
      <c r="BN167" s="34" t="s">
        <v>132</v>
      </c>
      <c r="BO167" s="36">
        <v>0</v>
      </c>
      <c r="BQ167" s="94"/>
      <c r="BS167" t="s">
        <v>132</v>
      </c>
      <c r="BU167" s="95"/>
      <c r="BV167" s="95"/>
      <c r="BW167" s="61"/>
      <c r="BX167" s="60"/>
      <c r="BY167" s="59" t="str">
        <f t="shared" ca="1" si="11"/>
        <v/>
      </c>
      <c r="CD167" s="68"/>
      <c r="CE167" s="68"/>
      <c r="CF167" s="67"/>
      <c r="CG167">
        <v>60</v>
      </c>
      <c r="CH167" s="2">
        <v>157</v>
      </c>
      <c r="CI167" s="4">
        <f t="shared" si="12"/>
        <v>24.341758286340216</v>
      </c>
      <c r="CJ167" s="5" t="str">
        <f t="shared" si="13"/>
        <v>NORMAL</v>
      </c>
      <c r="CK167" s="36">
        <v>0</v>
      </c>
      <c r="CL167" s="66"/>
      <c r="CM167" s="89">
        <v>41295</v>
      </c>
      <c r="CN167" s="97">
        <v>41295</v>
      </c>
      <c r="CP167"/>
      <c r="CQ167" s="65"/>
      <c r="CR167" s="65"/>
      <c r="CS167" s="98"/>
      <c r="CT167"/>
      <c r="CU167"/>
      <c r="CV167" s="65"/>
      <c r="CW167" s="2">
        <v>150</v>
      </c>
      <c r="CX167" s="82">
        <v>80</v>
      </c>
      <c r="DC167"/>
      <c r="DG167" s="64"/>
      <c r="DI167" s="89">
        <v>43571</v>
      </c>
      <c r="DJ167" s="89"/>
      <c r="DN167" s="34"/>
      <c r="DO167" s="34"/>
      <c r="DP167" s="34"/>
      <c r="DQ167" s="34"/>
      <c r="DR167" s="34"/>
      <c r="DS167" s="34" t="s">
        <v>2127</v>
      </c>
      <c r="DT167" s="34"/>
      <c r="DU167" s="47">
        <v>44594</v>
      </c>
      <c r="DY167" s="1">
        <v>2</v>
      </c>
      <c r="DZ167" t="s">
        <v>7941</v>
      </c>
      <c r="EA167" s="4">
        <v>0.75</v>
      </c>
      <c r="EB167" s="4">
        <v>109</v>
      </c>
      <c r="EC167" s="4">
        <v>224</v>
      </c>
      <c r="ED167" s="4">
        <v>146.19999999999999</v>
      </c>
      <c r="EE167" s="4">
        <v>44.4</v>
      </c>
      <c r="EF167" s="4">
        <v>167</v>
      </c>
      <c r="EG167" s="4">
        <v>2.1</v>
      </c>
      <c r="EJ167"/>
      <c r="EL167" s="34"/>
      <c r="EN167" s="34"/>
    </row>
    <row r="168" spans="1:144" x14ac:dyDescent="0.25">
      <c r="A168" s="85">
        <v>2022</v>
      </c>
      <c r="B168" s="87">
        <v>44830</v>
      </c>
      <c r="C168" t="s">
        <v>121</v>
      </c>
      <c r="D168" t="s">
        <v>122</v>
      </c>
      <c r="E168" s="34" t="s">
        <v>7938</v>
      </c>
      <c r="F168" s="34">
        <f t="shared" si="14"/>
        <v>167</v>
      </c>
      <c r="G168" s="34" t="s">
        <v>4985</v>
      </c>
      <c r="H168">
        <v>18</v>
      </c>
      <c r="I168" s="34" t="s">
        <v>6141</v>
      </c>
      <c r="J168" s="34" t="s">
        <v>4991</v>
      </c>
      <c r="K168" s="34" t="str">
        <f>VLOOKUP(J168,[2]CodMpios!$B$347:$E$362,4,FALSE)</f>
        <v>18592 - Puerto Rico</v>
      </c>
      <c r="L168" s="34" t="str">
        <f>VLOOKUP($J168,[2]Coord_Mpios_X_Y!$B$2:$K$1123,9,FALSE)</f>
        <v>2,018940891255</v>
      </c>
      <c r="M168" s="34" t="str">
        <f>VLOOKUP($J168,[2]Coord_Mpios_X_Y!$B$2:$K$1123,10,FALSE)</f>
        <v>-75,073086267336</v>
      </c>
      <c r="N168" s="34" t="s">
        <v>125</v>
      </c>
      <c r="O168" s="34" t="s">
        <v>126</v>
      </c>
      <c r="Q168" s="34" t="s">
        <v>127</v>
      </c>
      <c r="R168" s="34">
        <v>40756912</v>
      </c>
      <c r="S168" s="34" t="str">
        <f t="shared" si="10"/>
        <v>CC40756912</v>
      </c>
      <c r="T168" s="34" t="s">
        <v>134</v>
      </c>
      <c r="U168" s="34" t="s">
        <v>802</v>
      </c>
      <c r="V168" s="34" t="s">
        <v>2433</v>
      </c>
      <c r="W168" s="34" t="s">
        <v>522</v>
      </c>
      <c r="X168" s="87">
        <v>20143</v>
      </c>
      <c r="Y168">
        <v>68</v>
      </c>
      <c r="Z168" s="36">
        <f>VLOOKUP($Y168,[2]Edades!$A$3:$H$153,4,FALSE)</f>
        <v>6</v>
      </c>
      <c r="AA168" s="34" t="str">
        <f>VLOOKUP($Y168,[2]Edades!$A$3:$H$153,6,FALSE)</f>
        <v>6 - Persona mayor</v>
      </c>
      <c r="AB168" s="34">
        <f>VLOOKUP($Y168,[2]Edades!$A$3:$H$153,7,FALSE)</f>
        <v>14</v>
      </c>
      <c r="AC168" s="34" t="str">
        <f>VLOOKUP($Y168,[2]Edades!$A$3:$H$153,8,FALSE)</f>
        <v>65-69</v>
      </c>
      <c r="AD168" s="34" t="s">
        <v>129</v>
      </c>
      <c r="AE168" s="1">
        <v>2</v>
      </c>
      <c r="AF168" s="34" t="s">
        <v>2137</v>
      </c>
      <c r="AG168" s="34" t="s">
        <v>2127</v>
      </c>
      <c r="AH168" s="34" t="s">
        <v>2127</v>
      </c>
      <c r="AK168" s="34" t="s">
        <v>125</v>
      </c>
      <c r="AM168" s="34" t="s">
        <v>2127</v>
      </c>
      <c r="AN168" s="36" t="s">
        <v>2127</v>
      </c>
      <c r="AO168" s="36" t="s">
        <v>2127</v>
      </c>
      <c r="AP168" s="34" t="s">
        <v>2127</v>
      </c>
      <c r="AQ168" s="36" t="s">
        <v>2127</v>
      </c>
      <c r="AR168" s="34" t="s">
        <v>4989</v>
      </c>
      <c r="AS168" s="91" t="s">
        <v>6312</v>
      </c>
      <c r="AT168" s="34">
        <v>3133478498</v>
      </c>
      <c r="AU168" s="34" t="s">
        <v>2127</v>
      </c>
      <c r="AX168" s="90"/>
      <c r="BA168" s="91"/>
      <c r="BB168" s="91"/>
      <c r="BC168" s="91"/>
      <c r="BF168" s="34" t="s">
        <v>4983</v>
      </c>
      <c r="BG168" s="92" t="s">
        <v>2098</v>
      </c>
      <c r="BM168" s="36" t="s">
        <v>131</v>
      </c>
      <c r="BN168" s="34" t="s">
        <v>132</v>
      </c>
      <c r="BO168" s="36">
        <v>0</v>
      </c>
      <c r="BQ168" s="94"/>
      <c r="BS168" s="36" t="s">
        <v>2127</v>
      </c>
      <c r="BU168" s="95"/>
      <c r="BV168" s="95"/>
      <c r="BW168" s="61"/>
      <c r="BX168" s="60"/>
      <c r="BY168" s="59" t="str">
        <f t="shared" ca="1" si="11"/>
        <v/>
      </c>
      <c r="CD168" s="68"/>
      <c r="CE168" s="68"/>
      <c r="CF168" s="67"/>
      <c r="CG168"/>
      <c r="CH168" s="2"/>
      <c r="CI168" s="4" t="e">
        <f t="shared" si="12"/>
        <v>#DIV/0!</v>
      </c>
      <c r="CJ168" s="5" t="str">
        <f t="shared" si="13"/>
        <v>SIN DATO</v>
      </c>
      <c r="CK168" s="36">
        <v>0</v>
      </c>
      <c r="CL168" s="66"/>
      <c r="CM168" s="89">
        <v>41442</v>
      </c>
      <c r="CN168" s="97">
        <v>41442</v>
      </c>
      <c r="CP168"/>
      <c r="CQ168" s="65"/>
      <c r="CR168" s="65"/>
      <c r="CS168" s="98"/>
      <c r="CT168"/>
      <c r="CU168"/>
      <c r="CV168" s="97"/>
      <c r="CW168" s="2"/>
      <c r="CX168" s="82"/>
      <c r="DG168" s="64"/>
      <c r="DI168" s="89">
        <v>42955</v>
      </c>
      <c r="DJ168" s="89"/>
      <c r="DN168" s="34"/>
      <c r="DO168" s="34"/>
      <c r="DP168" s="34"/>
      <c r="DQ168" s="34"/>
      <c r="DR168" s="34"/>
      <c r="DS168" s="34" t="s">
        <v>2127</v>
      </c>
      <c r="DT168" s="34"/>
      <c r="DY168" s="1">
        <v>2</v>
      </c>
      <c r="DZ168" t="s">
        <v>7941</v>
      </c>
      <c r="EB168" s="4"/>
      <c r="EJ168"/>
      <c r="EL168" s="34"/>
      <c r="EN168" s="34"/>
    </row>
    <row r="169" spans="1:144" x14ac:dyDescent="0.25">
      <c r="A169" s="85">
        <v>2022</v>
      </c>
      <c r="B169" s="87">
        <v>44830</v>
      </c>
      <c r="C169" t="s">
        <v>121</v>
      </c>
      <c r="D169" t="s">
        <v>122</v>
      </c>
      <c r="E169" s="34" t="s">
        <v>7938</v>
      </c>
      <c r="F169" s="34">
        <f t="shared" si="14"/>
        <v>168</v>
      </c>
      <c r="G169" s="34" t="s">
        <v>4985</v>
      </c>
      <c r="H169">
        <v>18</v>
      </c>
      <c r="I169" s="34" t="s">
        <v>6141</v>
      </c>
      <c r="J169" s="34" t="s">
        <v>4984</v>
      </c>
      <c r="K169" s="34" t="str">
        <f>VLOOKUP(J169,[2]CodMpios!$B$347:$E$362,4,FALSE)</f>
        <v>18753 - San Vicente Del Caguán</v>
      </c>
      <c r="L169" s="34" t="str">
        <f>VLOOKUP($J169,[2]Coord_Mpios_X_Y!$B$2:$K$1123,9,FALSE)</f>
        <v>1,567801695842</v>
      </c>
      <c r="M169" s="34" t="str">
        <f>VLOOKUP($J169,[2]Coord_Mpios_X_Y!$B$2:$K$1123,10,FALSE)</f>
        <v>-74,262977514784</v>
      </c>
      <c r="N169" s="34" t="s">
        <v>125</v>
      </c>
      <c r="O169" s="34" t="s">
        <v>126</v>
      </c>
      <c r="Q169" s="34" t="s">
        <v>127</v>
      </c>
      <c r="R169" s="34">
        <v>54258438</v>
      </c>
      <c r="S169" s="34" t="str">
        <f t="shared" si="10"/>
        <v>CC54258438</v>
      </c>
      <c r="T169" s="34" t="s">
        <v>6076</v>
      </c>
      <c r="V169" s="34" t="s">
        <v>214</v>
      </c>
      <c r="W169" s="34" t="s">
        <v>246</v>
      </c>
      <c r="X169" s="87">
        <v>25370</v>
      </c>
      <c r="Y169">
        <v>53</v>
      </c>
      <c r="Z169" s="36">
        <f>VLOOKUP($Y169,[2]Edades!$A$3:$H$153,4,FALSE)</f>
        <v>5</v>
      </c>
      <c r="AA169" s="34" t="str">
        <f>VLOOKUP($Y169,[2]Edades!$A$3:$H$153,6,FALSE)</f>
        <v>5 - Adultez</v>
      </c>
      <c r="AB169" s="34">
        <f>VLOOKUP($Y169,[2]Edades!$A$3:$H$153,7,FALSE)</f>
        <v>11</v>
      </c>
      <c r="AC169" s="34" t="str">
        <f>VLOOKUP($Y169,[2]Edades!$A$3:$H$153,8,FALSE)</f>
        <v>50-54</v>
      </c>
      <c r="AD169" s="34" t="s">
        <v>129</v>
      </c>
      <c r="AE169" s="1">
        <v>2</v>
      </c>
      <c r="AF169" s="34" t="s">
        <v>130</v>
      </c>
      <c r="AG169" s="34" t="s">
        <v>2127</v>
      </c>
      <c r="AH169" s="34" t="s">
        <v>2127</v>
      </c>
      <c r="AK169" s="34" t="s">
        <v>125</v>
      </c>
      <c r="AM169" s="34" t="s">
        <v>2127</v>
      </c>
      <c r="AN169" s="36" t="s">
        <v>2127</v>
      </c>
      <c r="AO169" s="36" t="s">
        <v>2127</v>
      </c>
      <c r="AP169" s="34" t="s">
        <v>2127</v>
      </c>
      <c r="AQ169" s="36" t="s">
        <v>2127</v>
      </c>
      <c r="AR169" s="34" t="s">
        <v>5042</v>
      </c>
      <c r="AS169" s="91" t="s">
        <v>6313</v>
      </c>
      <c r="AT169" s="34">
        <v>3226154856</v>
      </c>
      <c r="AU169" s="34" t="s">
        <v>2127</v>
      </c>
      <c r="AX169" s="90"/>
      <c r="BA169" s="91"/>
      <c r="BB169" s="91"/>
      <c r="BC169" s="91"/>
      <c r="BF169" s="34" t="s">
        <v>4983</v>
      </c>
      <c r="BG169" s="92" t="s">
        <v>2098</v>
      </c>
      <c r="BM169" s="36" t="s">
        <v>131</v>
      </c>
      <c r="BN169" s="34" t="s">
        <v>132</v>
      </c>
      <c r="BO169" s="36">
        <v>0</v>
      </c>
      <c r="BQ169" s="94"/>
      <c r="BS169" s="36" t="s">
        <v>2127</v>
      </c>
      <c r="BU169" s="95"/>
      <c r="BV169" s="95"/>
      <c r="BW169" s="61"/>
      <c r="BX169" s="60"/>
      <c r="BY169" s="59" t="str">
        <f t="shared" ca="1" si="11"/>
        <v/>
      </c>
      <c r="CD169" s="68"/>
      <c r="CE169" s="68"/>
      <c r="CF169" s="67"/>
      <c r="CG169">
        <v>75</v>
      </c>
      <c r="CH169" s="2">
        <v>163</v>
      </c>
      <c r="CI169" s="4">
        <f t="shared" si="12"/>
        <v>28.228386465429637</v>
      </c>
      <c r="CJ169" s="5" t="str">
        <f t="shared" si="13"/>
        <v>SOBREPESO</v>
      </c>
      <c r="CK169" s="36">
        <v>0</v>
      </c>
      <c r="CL169" s="66"/>
      <c r="CM169" s="89">
        <v>41311</v>
      </c>
      <c r="CN169" s="97">
        <v>41311</v>
      </c>
      <c r="CP169"/>
      <c r="CQ169" s="65"/>
      <c r="CR169" s="65"/>
      <c r="CS169" s="98"/>
      <c r="CT169"/>
      <c r="CU169"/>
      <c r="CV169" s="97"/>
      <c r="CW169" s="2">
        <v>147</v>
      </c>
      <c r="CX169" s="82">
        <v>69</v>
      </c>
      <c r="DG169" s="64"/>
      <c r="DI169" s="89"/>
      <c r="DJ169" s="89"/>
      <c r="DN169" s="34"/>
      <c r="DO169" s="34"/>
      <c r="DP169" s="34"/>
      <c r="DQ169" s="34"/>
      <c r="DR169" s="34"/>
      <c r="DS169" s="34" t="s">
        <v>2127</v>
      </c>
      <c r="DT169" s="34"/>
      <c r="DU169" s="47">
        <v>44627</v>
      </c>
      <c r="DY169" s="1">
        <v>2</v>
      </c>
      <c r="DZ169" t="s">
        <v>7940</v>
      </c>
      <c r="EA169" s="4">
        <v>0.84</v>
      </c>
      <c r="EB169" s="4">
        <v>95</v>
      </c>
      <c r="EC169" s="4">
        <v>219</v>
      </c>
      <c r="ED169" s="4">
        <v>158.4</v>
      </c>
      <c r="EE169" s="4">
        <v>46.6</v>
      </c>
      <c r="EF169" s="4">
        <v>70</v>
      </c>
      <c r="EG169" s="4">
        <v>17.8</v>
      </c>
      <c r="EJ169"/>
      <c r="EL169" s="34"/>
      <c r="EN169" s="34"/>
    </row>
    <row r="170" spans="1:144" hidden="1" x14ac:dyDescent="0.25">
      <c r="A170" s="85">
        <v>2022</v>
      </c>
      <c r="B170" s="87">
        <v>44830</v>
      </c>
      <c r="C170" t="s">
        <v>121</v>
      </c>
      <c r="D170" t="s">
        <v>122</v>
      </c>
      <c r="E170" s="36" t="s">
        <v>7938</v>
      </c>
      <c r="F170" s="34">
        <f t="shared" si="14"/>
        <v>169</v>
      </c>
      <c r="G170" s="34" t="s">
        <v>4985</v>
      </c>
      <c r="H170">
        <v>18</v>
      </c>
      <c r="I170" s="34" t="s">
        <v>6141</v>
      </c>
      <c r="J170" s="34" t="s">
        <v>4988</v>
      </c>
      <c r="K170" s="34" t="str">
        <f>VLOOKUP(J170,[2]CodMpios!$B$347:$E$362,4,FALSE)</f>
        <v>18001 - Florencia</v>
      </c>
      <c r="L170" s="34" t="str">
        <f>VLOOKUP($J170,[2]Coord_Mpios_X_Y!$B$2:$K$1123,9,FALSE)</f>
        <v>1,749138703818</v>
      </c>
      <c r="M170" s="34" t="str">
        <f>VLOOKUP($J170,[2]Coord_Mpios_X_Y!$B$2:$K$1123,10,FALSE)</f>
        <v>-75,558239064333</v>
      </c>
      <c r="N170" s="34" t="s">
        <v>139</v>
      </c>
      <c r="O170" s="34" t="s">
        <v>126</v>
      </c>
      <c r="Q170" s="34" t="s">
        <v>127</v>
      </c>
      <c r="R170" s="34">
        <v>41414587</v>
      </c>
      <c r="S170" s="34" t="str">
        <f t="shared" si="10"/>
        <v>CC41414587</v>
      </c>
      <c r="T170" s="34" t="s">
        <v>5291</v>
      </c>
      <c r="V170" s="34" t="s">
        <v>5502</v>
      </c>
      <c r="W170" s="34" t="s">
        <v>754</v>
      </c>
      <c r="X170" s="87">
        <v>17289</v>
      </c>
      <c r="Y170">
        <v>75</v>
      </c>
      <c r="Z170" s="36">
        <f>VLOOKUP($Y170,[2]Edades!$A$3:$H$153,4,FALSE)</f>
        <v>6</v>
      </c>
      <c r="AA170" s="34" t="str">
        <f>VLOOKUP($Y170,[2]Edades!$A$3:$H$153,6,FALSE)</f>
        <v>6 - Persona mayor</v>
      </c>
      <c r="AB170" s="34">
        <f>VLOOKUP($Y170,[2]Edades!$A$3:$H$153,7,FALSE)</f>
        <v>16</v>
      </c>
      <c r="AC170" s="34" t="str">
        <f>VLOOKUP($Y170,[2]Edades!$A$3:$H$153,8,FALSE)</f>
        <v>75-79</v>
      </c>
      <c r="AD170" s="34" t="s">
        <v>129</v>
      </c>
      <c r="AE170" s="1">
        <v>2</v>
      </c>
      <c r="AF170" s="34" t="s">
        <v>2137</v>
      </c>
      <c r="AG170" s="34" t="s">
        <v>2127</v>
      </c>
      <c r="AH170" s="34" t="s">
        <v>2127</v>
      </c>
      <c r="AK170" s="34" t="s">
        <v>139</v>
      </c>
      <c r="AM170" s="34" t="s">
        <v>2127</v>
      </c>
      <c r="AN170" s="36" t="s">
        <v>2127</v>
      </c>
      <c r="AO170" s="36" t="s">
        <v>2127</v>
      </c>
      <c r="AP170" s="34" t="s">
        <v>2127</v>
      </c>
      <c r="AQ170" s="36" t="s">
        <v>2127</v>
      </c>
      <c r="AR170" s="34" t="s">
        <v>2098</v>
      </c>
      <c r="AS170" s="91" t="s">
        <v>6314</v>
      </c>
      <c r="AT170" s="34">
        <v>3112805670</v>
      </c>
      <c r="AU170" s="34" t="s">
        <v>2127</v>
      </c>
      <c r="AX170" s="90"/>
      <c r="BA170" s="91"/>
      <c r="BB170" s="91"/>
      <c r="BC170" s="91"/>
      <c r="BF170" s="34" t="s">
        <v>4983</v>
      </c>
      <c r="BG170" s="92" t="s">
        <v>2098</v>
      </c>
      <c r="BM170" s="36" t="s">
        <v>131</v>
      </c>
      <c r="BN170" s="34" t="s">
        <v>132</v>
      </c>
      <c r="BO170" s="36">
        <v>0</v>
      </c>
      <c r="BQ170" s="94"/>
      <c r="BS170" t="s">
        <v>132</v>
      </c>
      <c r="BU170" s="95"/>
      <c r="BV170" s="95"/>
      <c r="BW170" s="61"/>
      <c r="BX170" s="60"/>
      <c r="BY170" s="59" t="str">
        <f t="shared" ca="1" si="11"/>
        <v/>
      </c>
      <c r="CD170" s="68"/>
      <c r="CE170" s="68"/>
      <c r="CF170" s="67"/>
      <c r="CG170">
        <v>87</v>
      </c>
      <c r="CH170" s="2">
        <v>160</v>
      </c>
      <c r="CI170" s="4">
        <f t="shared" si="12"/>
        <v>33.984374999999993</v>
      </c>
      <c r="CJ170" s="5" t="str">
        <f t="shared" si="13"/>
        <v>OBESIDAD</v>
      </c>
      <c r="CK170" s="36">
        <v>0</v>
      </c>
      <c r="CL170" s="66"/>
      <c r="CM170" s="89">
        <v>41316</v>
      </c>
      <c r="CN170" s="97">
        <v>41316</v>
      </c>
      <c r="CP170"/>
      <c r="CQ170" s="65"/>
      <c r="CR170" s="65"/>
      <c r="CS170" s="98"/>
      <c r="CT170"/>
      <c r="CU170"/>
      <c r="CV170" s="65"/>
      <c r="CW170" s="2">
        <v>120</v>
      </c>
      <c r="CX170" s="82">
        <v>80</v>
      </c>
      <c r="DC170"/>
      <c r="DG170" s="64"/>
      <c r="DI170" s="89"/>
      <c r="DJ170" s="89"/>
      <c r="DN170" s="34"/>
      <c r="DO170" s="34"/>
      <c r="DP170" s="34"/>
      <c r="DQ170" s="34"/>
      <c r="DR170" s="34"/>
      <c r="DS170" s="34" t="s">
        <v>2127</v>
      </c>
      <c r="DT170" s="34"/>
      <c r="DU170" s="47">
        <v>44581</v>
      </c>
      <c r="DY170" s="1">
        <v>2</v>
      </c>
      <c r="DZ170" t="s">
        <v>7941</v>
      </c>
      <c r="EA170" s="4">
        <v>0.86</v>
      </c>
      <c r="EB170" s="4">
        <v>115</v>
      </c>
      <c r="EC170" s="4">
        <v>138</v>
      </c>
      <c r="EE170" s="4">
        <v>41</v>
      </c>
      <c r="EF170" s="4">
        <v>131</v>
      </c>
      <c r="EG170" s="4">
        <v>2.8</v>
      </c>
      <c r="EJ170"/>
      <c r="EL170" s="34"/>
      <c r="EN170" s="34"/>
    </row>
    <row r="171" spans="1:144" x14ac:dyDescent="0.25">
      <c r="A171" s="85">
        <v>2022</v>
      </c>
      <c r="B171" s="87">
        <v>44830</v>
      </c>
      <c r="C171" t="s">
        <v>121</v>
      </c>
      <c r="D171" t="s">
        <v>122</v>
      </c>
      <c r="E171" s="34" t="s">
        <v>7938</v>
      </c>
      <c r="F171" s="34">
        <f t="shared" si="14"/>
        <v>170</v>
      </c>
      <c r="G171" s="34" t="s">
        <v>4985</v>
      </c>
      <c r="H171">
        <v>18</v>
      </c>
      <c r="I171" s="34" t="s">
        <v>6141</v>
      </c>
      <c r="J171" s="34" t="s">
        <v>5007</v>
      </c>
      <c r="K171" s="34" t="str">
        <f>VLOOKUP(J171,[2]CodMpios!$B$347:$E$362,4,FALSE)</f>
        <v>18410 - La Montañita</v>
      </c>
      <c r="L171" s="34" t="str">
        <f>VLOOKUP($J171,[2]Coord_Mpios_X_Y!$B$2:$K$1123,9,FALSE)</f>
        <v>1,302860442333</v>
      </c>
      <c r="M171" s="34" t="str">
        <f>VLOOKUP($J171,[2]Coord_Mpios_X_Y!$B$2:$K$1123,10,FALSE)</f>
        <v>-75,235727318747</v>
      </c>
      <c r="N171" s="34" t="s">
        <v>139</v>
      </c>
      <c r="O171" s="34" t="s">
        <v>126</v>
      </c>
      <c r="Q171" s="34" t="s">
        <v>127</v>
      </c>
      <c r="R171" s="34">
        <v>40610042</v>
      </c>
      <c r="S171" s="34" t="str">
        <f t="shared" si="10"/>
        <v>CC40610042</v>
      </c>
      <c r="T171" s="34" t="s">
        <v>6075</v>
      </c>
      <c r="U171" s="34" t="s">
        <v>305</v>
      </c>
      <c r="V171" s="34" t="s">
        <v>1030</v>
      </c>
      <c r="W171" s="34" t="s">
        <v>5267</v>
      </c>
      <c r="X171" s="87">
        <v>19986</v>
      </c>
      <c r="Y171">
        <v>68</v>
      </c>
      <c r="Z171" s="36">
        <f>VLOOKUP($Y171,[2]Edades!$A$3:$H$153,4,FALSE)</f>
        <v>6</v>
      </c>
      <c r="AA171" s="34" t="str">
        <f>VLOOKUP($Y171,[2]Edades!$A$3:$H$153,6,FALSE)</f>
        <v>6 - Persona mayor</v>
      </c>
      <c r="AB171" s="34">
        <f>VLOOKUP($Y171,[2]Edades!$A$3:$H$153,7,FALSE)</f>
        <v>14</v>
      </c>
      <c r="AC171" s="34" t="str">
        <f>VLOOKUP($Y171,[2]Edades!$A$3:$H$153,8,FALSE)</f>
        <v>65-69</v>
      </c>
      <c r="AD171" s="34" t="s">
        <v>129</v>
      </c>
      <c r="AE171" s="1">
        <v>2</v>
      </c>
      <c r="AF171" s="34" t="s">
        <v>2137</v>
      </c>
      <c r="AG171" s="34" t="s">
        <v>2127</v>
      </c>
      <c r="AH171" s="34" t="s">
        <v>2127</v>
      </c>
      <c r="AK171" s="34" t="s">
        <v>139</v>
      </c>
      <c r="AM171" s="34" t="s">
        <v>2127</v>
      </c>
      <c r="AN171" s="36" t="s">
        <v>2127</v>
      </c>
      <c r="AO171" s="36" t="s">
        <v>2127</v>
      </c>
      <c r="AP171" s="34" t="s">
        <v>2127</v>
      </c>
      <c r="AQ171" s="36" t="s">
        <v>2127</v>
      </c>
      <c r="AR171" s="34" t="s">
        <v>2098</v>
      </c>
      <c r="AS171" s="91" t="s">
        <v>6315</v>
      </c>
      <c r="AT171" s="34">
        <v>3133621942</v>
      </c>
      <c r="AU171" s="34" t="s">
        <v>2127</v>
      </c>
      <c r="AX171" s="90"/>
      <c r="BA171" s="91"/>
      <c r="BB171" s="91"/>
      <c r="BC171" s="91"/>
      <c r="BF171" s="34" t="s">
        <v>4983</v>
      </c>
      <c r="BG171" s="92" t="s">
        <v>2098</v>
      </c>
      <c r="BM171" s="36" t="s">
        <v>131</v>
      </c>
      <c r="BN171" s="34" t="s">
        <v>132</v>
      </c>
      <c r="BO171" s="36">
        <v>0</v>
      </c>
      <c r="BQ171" s="94"/>
      <c r="BS171" s="36" t="s">
        <v>2127</v>
      </c>
      <c r="BU171" s="95"/>
      <c r="BV171" s="95"/>
      <c r="BW171" s="61"/>
      <c r="BX171" s="60"/>
      <c r="BY171" s="59" t="str">
        <f t="shared" ca="1" si="11"/>
        <v/>
      </c>
      <c r="CD171" s="68"/>
      <c r="CE171" s="68"/>
      <c r="CF171" s="67"/>
      <c r="CG171">
        <v>57</v>
      </c>
      <c r="CH171" s="2">
        <v>157</v>
      </c>
      <c r="CI171" s="4">
        <f t="shared" si="12"/>
        <v>23.124670372023203</v>
      </c>
      <c r="CJ171" s="5" t="str">
        <f t="shared" si="13"/>
        <v>NORMAL</v>
      </c>
      <c r="CK171" s="36">
        <v>0</v>
      </c>
      <c r="CL171" s="66"/>
      <c r="CM171" s="89">
        <v>41317</v>
      </c>
      <c r="CN171" s="97">
        <v>41317</v>
      </c>
      <c r="CP171"/>
      <c r="CQ171" s="65"/>
      <c r="CR171" s="65"/>
      <c r="CS171" s="98"/>
      <c r="CT171"/>
      <c r="CU171"/>
      <c r="CV171" s="97"/>
      <c r="CW171" s="2">
        <v>120</v>
      </c>
      <c r="CX171" s="82">
        <v>60</v>
      </c>
      <c r="DG171" s="64"/>
      <c r="DI171" s="89"/>
      <c r="DJ171" s="89"/>
      <c r="DN171" s="34"/>
      <c r="DO171" s="34"/>
      <c r="DP171" s="34"/>
      <c r="DQ171" s="34"/>
      <c r="DR171" s="34"/>
      <c r="DS171" s="34" t="s">
        <v>2127</v>
      </c>
      <c r="DT171" s="34"/>
      <c r="DU171" s="47">
        <v>44705</v>
      </c>
      <c r="DY171" s="1">
        <v>2</v>
      </c>
      <c r="DZ171" t="s">
        <v>7941</v>
      </c>
      <c r="EA171" s="4">
        <v>0.79</v>
      </c>
      <c r="EB171" s="4">
        <v>116</v>
      </c>
      <c r="EC171" s="4">
        <v>169</v>
      </c>
      <c r="ED171" s="4">
        <v>95</v>
      </c>
      <c r="EE171" s="4">
        <v>58</v>
      </c>
      <c r="EF171" s="4">
        <v>81</v>
      </c>
      <c r="EH171" s="4">
        <v>6.5</v>
      </c>
      <c r="EJ171"/>
      <c r="EL171" s="34"/>
      <c r="EN171" s="34"/>
    </row>
    <row r="172" spans="1:144" hidden="1" x14ac:dyDescent="0.25">
      <c r="A172" s="85">
        <v>2022</v>
      </c>
      <c r="B172" s="87">
        <v>44830</v>
      </c>
      <c r="C172" t="s">
        <v>121</v>
      </c>
      <c r="D172" t="s">
        <v>122</v>
      </c>
      <c r="E172" s="36" t="s">
        <v>7938</v>
      </c>
      <c r="F172" s="34">
        <f t="shared" si="14"/>
        <v>171</v>
      </c>
      <c r="G172" s="34" t="s">
        <v>4985</v>
      </c>
      <c r="H172">
        <v>18</v>
      </c>
      <c r="I172" s="34" t="s">
        <v>6141</v>
      </c>
      <c r="J172" s="34" t="s">
        <v>5049</v>
      </c>
      <c r="K172" s="34" t="str">
        <f>VLOOKUP(J172,[2]CodMpios!$B$347:$E$362,4,FALSE)</f>
        <v>18610 - San José Del Fragua</v>
      </c>
      <c r="L172" s="34" t="str">
        <f>VLOOKUP($J172,[2]Coord_Mpios_X_Y!$B$2:$K$1123,9,FALSE)</f>
        <v>1,304702314265</v>
      </c>
      <c r="M172" s="34" t="str">
        <f>VLOOKUP($J172,[2]Coord_Mpios_X_Y!$B$2:$K$1123,10,FALSE)</f>
        <v>-76,110005941537</v>
      </c>
      <c r="N172" s="34" t="s">
        <v>139</v>
      </c>
      <c r="O172" s="34" t="s">
        <v>126</v>
      </c>
      <c r="Q172" s="34" t="s">
        <v>127</v>
      </c>
      <c r="R172" s="34">
        <v>40600207</v>
      </c>
      <c r="S172" s="34" t="str">
        <f t="shared" si="10"/>
        <v>CC40600207</v>
      </c>
      <c r="T172" s="34" t="s">
        <v>385</v>
      </c>
      <c r="V172" s="34" t="s">
        <v>6074</v>
      </c>
      <c r="W172" s="34" t="s">
        <v>293</v>
      </c>
      <c r="X172" s="87">
        <v>20573</v>
      </c>
      <c r="Y172">
        <v>66</v>
      </c>
      <c r="Z172" s="36">
        <f>VLOOKUP($Y172,[2]Edades!$A$3:$H$153,4,FALSE)</f>
        <v>6</v>
      </c>
      <c r="AA172" s="34" t="str">
        <f>VLOOKUP($Y172,[2]Edades!$A$3:$H$153,6,FALSE)</f>
        <v>6 - Persona mayor</v>
      </c>
      <c r="AB172" s="34">
        <f>VLOOKUP($Y172,[2]Edades!$A$3:$H$153,7,FALSE)</f>
        <v>14</v>
      </c>
      <c r="AC172" s="34" t="str">
        <f>VLOOKUP($Y172,[2]Edades!$A$3:$H$153,8,FALSE)</f>
        <v>65-69</v>
      </c>
      <c r="AD172" s="34" t="s">
        <v>129</v>
      </c>
      <c r="AE172" s="1">
        <v>2</v>
      </c>
      <c r="AF172" s="34" t="s">
        <v>2137</v>
      </c>
      <c r="AG172" s="34" t="s">
        <v>2127</v>
      </c>
      <c r="AH172" s="34" t="s">
        <v>2127</v>
      </c>
      <c r="AK172" s="34" t="s">
        <v>139</v>
      </c>
      <c r="AM172" s="34" t="s">
        <v>2127</v>
      </c>
      <c r="AN172" s="36" t="s">
        <v>2127</v>
      </c>
      <c r="AO172" s="36" t="s">
        <v>2127</v>
      </c>
      <c r="AP172" s="34" t="s">
        <v>2127</v>
      </c>
      <c r="AQ172" s="36" t="s">
        <v>2127</v>
      </c>
      <c r="AR172" s="34" t="s">
        <v>2098</v>
      </c>
      <c r="AS172" s="91" t="s">
        <v>6316</v>
      </c>
      <c r="AT172" s="34">
        <v>3118743462</v>
      </c>
      <c r="AU172" s="34" t="s">
        <v>2127</v>
      </c>
      <c r="AX172" s="90"/>
      <c r="BA172" s="91"/>
      <c r="BB172" s="91"/>
      <c r="BC172" s="91"/>
      <c r="BF172" s="34" t="s">
        <v>4983</v>
      </c>
      <c r="BG172" s="92" t="s">
        <v>2098</v>
      </c>
      <c r="BM172" s="36" t="s">
        <v>131</v>
      </c>
      <c r="BN172" s="34" t="s">
        <v>132</v>
      </c>
      <c r="BO172" s="36">
        <v>0</v>
      </c>
      <c r="BQ172" s="94"/>
      <c r="BS172" t="s">
        <v>132</v>
      </c>
      <c r="BU172" s="95"/>
      <c r="BV172" s="95"/>
      <c r="BW172" s="61"/>
      <c r="BX172" s="60"/>
      <c r="BY172" s="59" t="str">
        <f t="shared" ca="1" si="11"/>
        <v/>
      </c>
      <c r="CD172" s="68"/>
      <c r="CE172" s="68"/>
      <c r="CF172" s="67"/>
      <c r="CG172">
        <v>84</v>
      </c>
      <c r="CH172" s="2">
        <v>165</v>
      </c>
      <c r="CI172" s="4">
        <f t="shared" si="12"/>
        <v>30.853994490358129</v>
      </c>
      <c r="CJ172" s="5" t="str">
        <f t="shared" si="13"/>
        <v>OBESIDAD</v>
      </c>
      <c r="CK172" s="36">
        <v>0</v>
      </c>
      <c r="CL172" s="66"/>
      <c r="CM172" s="89">
        <v>41394</v>
      </c>
      <c r="CN172" s="97">
        <v>41394</v>
      </c>
      <c r="CP172"/>
      <c r="CQ172" s="65"/>
      <c r="CR172" s="65"/>
      <c r="CS172" s="98"/>
      <c r="CT172"/>
      <c r="CU172"/>
      <c r="CV172" s="65"/>
      <c r="CW172" s="2"/>
      <c r="CX172" s="82"/>
      <c r="DC172"/>
      <c r="DG172" s="64"/>
      <c r="DI172" s="89"/>
      <c r="DJ172" s="89"/>
      <c r="DN172" s="34"/>
      <c r="DO172" s="34"/>
      <c r="DP172" s="34"/>
      <c r="DQ172" s="34"/>
      <c r="DR172" s="34"/>
      <c r="DS172" s="34" t="s">
        <v>2127</v>
      </c>
      <c r="DT172" s="34"/>
      <c r="DU172" s="47">
        <v>43516</v>
      </c>
      <c r="DY172" s="1">
        <v>2</v>
      </c>
      <c r="DZ172" t="s">
        <v>7941</v>
      </c>
      <c r="EB172" s="4"/>
      <c r="EJ172"/>
      <c r="EL172" s="34"/>
      <c r="EN172" s="34"/>
    </row>
    <row r="173" spans="1:144" hidden="1" x14ac:dyDescent="0.25">
      <c r="A173" s="85">
        <v>2022</v>
      </c>
      <c r="B173" s="87">
        <v>44830</v>
      </c>
      <c r="C173" t="s">
        <v>121</v>
      </c>
      <c r="D173" t="s">
        <v>122</v>
      </c>
      <c r="E173" s="36" t="s">
        <v>7938</v>
      </c>
      <c r="F173" s="34">
        <f t="shared" si="14"/>
        <v>172</v>
      </c>
      <c r="G173" s="34" t="s">
        <v>4985</v>
      </c>
      <c r="H173">
        <v>18</v>
      </c>
      <c r="I173" s="34" t="s">
        <v>6141</v>
      </c>
      <c r="J173" s="34" t="s">
        <v>4988</v>
      </c>
      <c r="K173" s="34" t="str">
        <f>VLOOKUP(J173,[2]CodMpios!$B$347:$E$362,4,FALSE)</f>
        <v>18001 - Florencia</v>
      </c>
      <c r="L173" s="34" t="str">
        <f>VLOOKUP($J173,[2]Coord_Mpios_X_Y!$B$2:$K$1123,9,FALSE)</f>
        <v>1,749138703818</v>
      </c>
      <c r="M173" s="34" t="str">
        <f>VLOOKUP($J173,[2]Coord_Mpios_X_Y!$B$2:$K$1123,10,FALSE)</f>
        <v>-75,558239064333</v>
      </c>
      <c r="N173" s="34" t="s">
        <v>6142</v>
      </c>
      <c r="O173" s="34" t="s">
        <v>126</v>
      </c>
      <c r="Q173" s="34" t="s">
        <v>127</v>
      </c>
      <c r="R173" s="34">
        <v>17626282</v>
      </c>
      <c r="S173" s="34" t="str">
        <f t="shared" si="10"/>
        <v>CC17626282</v>
      </c>
      <c r="T173" s="34" t="s">
        <v>375</v>
      </c>
      <c r="U173" s="34" t="s">
        <v>428</v>
      </c>
      <c r="V173" s="34" t="s">
        <v>5997</v>
      </c>
      <c r="W173" s="34" t="s">
        <v>5135</v>
      </c>
      <c r="X173" s="87">
        <v>18891</v>
      </c>
      <c r="Y173">
        <v>71</v>
      </c>
      <c r="Z173" s="36">
        <f>VLOOKUP($Y173,[2]Edades!$A$3:$H$153,4,FALSE)</f>
        <v>6</v>
      </c>
      <c r="AA173" s="34" t="str">
        <f>VLOOKUP($Y173,[2]Edades!$A$3:$H$153,6,FALSE)</f>
        <v>6 - Persona mayor</v>
      </c>
      <c r="AB173" s="34">
        <f>VLOOKUP($Y173,[2]Edades!$A$3:$H$153,7,FALSE)</f>
        <v>15</v>
      </c>
      <c r="AC173" s="34" t="str">
        <f>VLOOKUP($Y173,[2]Edades!$A$3:$H$153,8,FALSE)</f>
        <v>70-74</v>
      </c>
      <c r="AD173" s="34" t="s">
        <v>146</v>
      </c>
      <c r="AE173">
        <v>1</v>
      </c>
      <c r="AF173" s="34" t="s">
        <v>2137</v>
      </c>
      <c r="AG173" s="34" t="s">
        <v>2127</v>
      </c>
      <c r="AH173" s="34" t="s">
        <v>2127</v>
      </c>
      <c r="AK173" s="34" t="s">
        <v>6142</v>
      </c>
      <c r="AM173" s="34" t="s">
        <v>2127</v>
      </c>
      <c r="AN173" s="36" t="s">
        <v>2127</v>
      </c>
      <c r="AO173" s="36" t="s">
        <v>2127</v>
      </c>
      <c r="AP173" s="34" t="s">
        <v>2127</v>
      </c>
      <c r="AQ173" s="36" t="s">
        <v>2127</v>
      </c>
      <c r="AR173" s="34" t="s">
        <v>2098</v>
      </c>
      <c r="AS173" s="91" t="s">
        <v>6317</v>
      </c>
      <c r="AT173" s="34">
        <v>3134420506</v>
      </c>
      <c r="AU173" s="34" t="s">
        <v>2127</v>
      </c>
      <c r="AX173" s="90"/>
      <c r="BA173" s="91"/>
      <c r="BB173" s="91"/>
      <c r="BC173" s="91"/>
      <c r="BF173" s="34" t="s">
        <v>4983</v>
      </c>
      <c r="BG173" s="92" t="s">
        <v>2098</v>
      </c>
      <c r="BM173" s="36" t="s">
        <v>131</v>
      </c>
      <c r="BN173" s="34" t="s">
        <v>132</v>
      </c>
      <c r="BO173" s="36">
        <v>0</v>
      </c>
      <c r="BQ173" s="94"/>
      <c r="BS173" t="s">
        <v>131</v>
      </c>
      <c r="BU173" s="95"/>
      <c r="BV173" s="95"/>
      <c r="BW173" s="61"/>
      <c r="BX173" s="60"/>
      <c r="BY173" s="59" t="str">
        <f t="shared" ca="1" si="11"/>
        <v/>
      </c>
      <c r="CD173" s="68"/>
      <c r="CE173" s="68"/>
      <c r="CF173" s="67"/>
      <c r="CG173">
        <v>73</v>
      </c>
      <c r="CH173" s="2">
        <v>168</v>
      </c>
      <c r="CI173" s="4">
        <f t="shared" si="12"/>
        <v>25.864512471655331</v>
      </c>
      <c r="CJ173" s="5" t="str">
        <f t="shared" si="13"/>
        <v>SOBREPESO</v>
      </c>
      <c r="CK173" s="36">
        <v>0</v>
      </c>
      <c r="CL173" s="66"/>
      <c r="CM173" s="89">
        <v>41373</v>
      </c>
      <c r="CN173" s="97">
        <v>41373</v>
      </c>
      <c r="CP173"/>
      <c r="CQ173" s="65"/>
      <c r="CR173" s="65"/>
      <c r="CS173" s="98"/>
      <c r="CT173"/>
      <c r="CU173"/>
      <c r="CV173" s="65"/>
      <c r="CW173" s="2">
        <v>120</v>
      </c>
      <c r="CX173" s="82">
        <v>60</v>
      </c>
      <c r="DC173"/>
      <c r="DG173" s="64"/>
      <c r="DI173" s="89">
        <v>43164</v>
      </c>
      <c r="DJ173" s="89"/>
      <c r="DN173" s="34"/>
      <c r="DO173" s="34"/>
      <c r="DP173" s="34"/>
      <c r="DQ173" s="34"/>
      <c r="DR173" s="34"/>
      <c r="DS173" s="34" t="s">
        <v>2127</v>
      </c>
      <c r="DT173" s="34"/>
      <c r="DU173" s="47">
        <v>44133</v>
      </c>
      <c r="DY173" s="1">
        <v>2</v>
      </c>
      <c r="DZ173" t="s">
        <v>7941</v>
      </c>
      <c r="EB173" s="4"/>
      <c r="EJ173"/>
      <c r="EL173" s="34"/>
      <c r="EN173" s="34"/>
    </row>
    <row r="174" spans="1:144" hidden="1" x14ac:dyDescent="0.25">
      <c r="A174" s="85">
        <v>2022</v>
      </c>
      <c r="B174" s="87">
        <v>44830</v>
      </c>
      <c r="C174" t="s">
        <v>121</v>
      </c>
      <c r="D174" t="s">
        <v>122</v>
      </c>
      <c r="E174" s="36" t="s">
        <v>7938</v>
      </c>
      <c r="F174" s="34">
        <f t="shared" si="14"/>
        <v>173</v>
      </c>
      <c r="G174" s="34" t="s">
        <v>4985</v>
      </c>
      <c r="H174">
        <v>18</v>
      </c>
      <c r="I174" s="34" t="s">
        <v>6141</v>
      </c>
      <c r="J174" s="34" t="s">
        <v>5032</v>
      </c>
      <c r="K174" s="34" t="str">
        <f>VLOOKUP(J174,[2]CodMpios!$B$347:$E$362,4,FALSE)</f>
        <v>18150 - Cartagena Del Chaira</v>
      </c>
      <c r="L174" s="34" t="str">
        <f>VLOOKUP($J174,[2]Coord_Mpios_X_Y!$B$2:$K$1123,9,FALSE)</f>
        <v>0,647693081213</v>
      </c>
      <c r="M174" s="34" t="str">
        <f>VLOOKUP($J174,[2]Coord_Mpios_X_Y!$B$2:$K$1123,10,FALSE)</f>
        <v>-74,272354990827</v>
      </c>
      <c r="N174" s="34" t="s">
        <v>139</v>
      </c>
      <c r="O174" s="34" t="s">
        <v>126</v>
      </c>
      <c r="Q174" s="34" t="s">
        <v>127</v>
      </c>
      <c r="R174" s="34">
        <v>40759727</v>
      </c>
      <c r="S174" s="34" t="str">
        <f t="shared" si="10"/>
        <v>CC40759727</v>
      </c>
      <c r="T174" s="34" t="s">
        <v>281</v>
      </c>
      <c r="V174" s="34" t="s">
        <v>769</v>
      </c>
      <c r="W174" s="34" t="s">
        <v>303</v>
      </c>
      <c r="X174" s="87">
        <v>22072</v>
      </c>
      <c r="Y174">
        <v>62</v>
      </c>
      <c r="Z174" s="36">
        <f>VLOOKUP($Y174,[2]Edades!$A$3:$H$153,4,FALSE)</f>
        <v>6</v>
      </c>
      <c r="AA174" s="34" t="str">
        <f>VLOOKUP($Y174,[2]Edades!$A$3:$H$153,6,FALSE)</f>
        <v>6 - Persona mayor</v>
      </c>
      <c r="AB174" s="34">
        <f>VLOOKUP($Y174,[2]Edades!$A$3:$H$153,7,FALSE)</f>
        <v>13</v>
      </c>
      <c r="AC174" s="34" t="str">
        <f>VLOOKUP($Y174,[2]Edades!$A$3:$H$153,8,FALSE)</f>
        <v>60-64</v>
      </c>
      <c r="AD174" s="34" t="s">
        <v>129</v>
      </c>
      <c r="AE174" s="1">
        <v>2</v>
      </c>
      <c r="AF174" s="34" t="s">
        <v>2137</v>
      </c>
      <c r="AG174" s="34" t="s">
        <v>2127</v>
      </c>
      <c r="AH174" s="34" t="s">
        <v>2127</v>
      </c>
      <c r="AK174" s="34" t="s">
        <v>139</v>
      </c>
      <c r="AM174" s="34" t="s">
        <v>2127</v>
      </c>
      <c r="AN174" s="36" t="s">
        <v>2127</v>
      </c>
      <c r="AO174" s="36" t="s">
        <v>2127</v>
      </c>
      <c r="AP174" s="34" t="s">
        <v>2127</v>
      </c>
      <c r="AQ174" s="36" t="s">
        <v>2127</v>
      </c>
      <c r="AR174" s="34" t="s">
        <v>2098</v>
      </c>
      <c r="AS174" s="91" t="s">
        <v>6318</v>
      </c>
      <c r="AT174" s="34">
        <v>3202619545</v>
      </c>
      <c r="AU174" s="34" t="s">
        <v>2127</v>
      </c>
      <c r="AX174" s="90"/>
      <c r="BA174" s="91"/>
      <c r="BB174" s="91"/>
      <c r="BC174" s="91"/>
      <c r="BF174" s="34" t="s">
        <v>4983</v>
      </c>
      <c r="BG174" s="92" t="s">
        <v>2098</v>
      </c>
      <c r="BM174" s="36" t="s">
        <v>131</v>
      </c>
      <c r="BN174" s="34" t="s">
        <v>132</v>
      </c>
      <c r="BO174" s="36">
        <v>0</v>
      </c>
      <c r="BQ174" s="94"/>
      <c r="BS174" t="s">
        <v>131</v>
      </c>
      <c r="BU174" s="95"/>
      <c r="BV174" s="95"/>
      <c r="BW174" s="61"/>
      <c r="BX174" s="60"/>
      <c r="BY174" s="59" t="str">
        <f t="shared" ca="1" si="11"/>
        <v/>
      </c>
      <c r="CD174" s="68"/>
      <c r="CE174" s="68"/>
      <c r="CF174" s="67"/>
      <c r="CG174">
        <v>57</v>
      </c>
      <c r="CH174" s="2">
        <v>150</v>
      </c>
      <c r="CI174" s="4">
        <f t="shared" si="12"/>
        <v>25.333333333333332</v>
      </c>
      <c r="CJ174" s="5" t="str">
        <f t="shared" si="13"/>
        <v>SOBREPESO</v>
      </c>
      <c r="CK174" s="36">
        <v>0</v>
      </c>
      <c r="CL174" s="66"/>
      <c r="CM174" s="89">
        <v>41284</v>
      </c>
      <c r="CN174" s="97">
        <v>41284</v>
      </c>
      <c r="CP174"/>
      <c r="CQ174" s="65"/>
      <c r="CR174" s="65"/>
      <c r="CS174" s="98"/>
      <c r="CT174"/>
      <c r="CU174"/>
      <c r="CV174" s="65"/>
      <c r="CW174" s="2">
        <v>120</v>
      </c>
      <c r="CX174" s="82">
        <v>60</v>
      </c>
      <c r="DC174"/>
      <c r="DG174" s="64"/>
      <c r="DI174" s="89"/>
      <c r="DJ174" s="89"/>
      <c r="DK174" s="89">
        <v>44816</v>
      </c>
      <c r="DN174" s="34"/>
      <c r="DO174" s="34"/>
      <c r="DP174" s="34"/>
      <c r="DQ174" s="34"/>
      <c r="DR174" s="34"/>
      <c r="DS174" s="34" t="s">
        <v>2127</v>
      </c>
      <c r="DT174" s="34"/>
      <c r="DU174" s="47">
        <v>44706</v>
      </c>
      <c r="DY174" s="1">
        <v>2</v>
      </c>
      <c r="DZ174" t="s">
        <v>7941</v>
      </c>
      <c r="EA174" s="4">
        <v>0.91</v>
      </c>
      <c r="EB174" s="4">
        <v>130</v>
      </c>
      <c r="EC174" s="4">
        <v>145</v>
      </c>
      <c r="ED174" s="4">
        <v>38</v>
      </c>
      <c r="EF174" s="4">
        <v>110</v>
      </c>
      <c r="EG174" s="4">
        <v>1.8</v>
      </c>
      <c r="EH174" s="4">
        <v>7</v>
      </c>
      <c r="EJ174"/>
      <c r="EL174" s="34"/>
      <c r="EN174" s="34"/>
    </row>
    <row r="175" spans="1:144" x14ac:dyDescent="0.25">
      <c r="A175" s="85">
        <v>2022</v>
      </c>
      <c r="B175" s="87">
        <v>44830</v>
      </c>
      <c r="C175" t="s">
        <v>121</v>
      </c>
      <c r="D175" t="s">
        <v>122</v>
      </c>
      <c r="E175" s="34" t="s">
        <v>7938</v>
      </c>
      <c r="F175" s="34">
        <f t="shared" si="14"/>
        <v>174</v>
      </c>
      <c r="G175" s="34" t="s">
        <v>4985</v>
      </c>
      <c r="H175">
        <v>18</v>
      </c>
      <c r="I175" s="34" t="s">
        <v>6141</v>
      </c>
      <c r="J175" s="34" t="s">
        <v>4988</v>
      </c>
      <c r="K175" s="34" t="str">
        <f>VLOOKUP(J175,[2]CodMpios!$B$347:$E$362,4,FALSE)</f>
        <v>18001 - Florencia</v>
      </c>
      <c r="L175" s="34" t="str">
        <f>VLOOKUP($J175,[2]Coord_Mpios_X_Y!$B$2:$K$1123,9,FALSE)</f>
        <v>1,749138703818</v>
      </c>
      <c r="M175" s="34" t="str">
        <f>VLOOKUP($J175,[2]Coord_Mpios_X_Y!$B$2:$K$1123,10,FALSE)</f>
        <v>-75,558239064333</v>
      </c>
      <c r="N175" s="34" t="s">
        <v>125</v>
      </c>
      <c r="O175" s="34" t="s">
        <v>126</v>
      </c>
      <c r="Q175" s="34" t="s">
        <v>127</v>
      </c>
      <c r="R175" s="34">
        <v>4962861</v>
      </c>
      <c r="S175" s="34" t="str">
        <f t="shared" si="10"/>
        <v>CC4962861</v>
      </c>
      <c r="T175" s="34" t="s">
        <v>823</v>
      </c>
      <c r="V175" s="34" t="s">
        <v>5744</v>
      </c>
      <c r="W175" s="34" t="s">
        <v>255</v>
      </c>
      <c r="X175" s="87">
        <v>22472</v>
      </c>
      <c r="Y175">
        <v>61</v>
      </c>
      <c r="Z175" s="36">
        <f>VLOOKUP($Y175,[2]Edades!$A$3:$H$153,4,FALSE)</f>
        <v>6</v>
      </c>
      <c r="AA175" s="34" t="str">
        <f>VLOOKUP($Y175,[2]Edades!$A$3:$H$153,6,FALSE)</f>
        <v>6 - Persona mayor</v>
      </c>
      <c r="AB175" s="34">
        <f>VLOOKUP($Y175,[2]Edades!$A$3:$H$153,7,FALSE)</f>
        <v>13</v>
      </c>
      <c r="AC175" s="34" t="str">
        <f>VLOOKUP($Y175,[2]Edades!$A$3:$H$153,8,FALSE)</f>
        <v>60-64</v>
      </c>
      <c r="AD175" s="34" t="s">
        <v>146</v>
      </c>
      <c r="AE175">
        <v>1</v>
      </c>
      <c r="AF175" s="34" t="s">
        <v>2137</v>
      </c>
      <c r="AG175" s="34" t="s">
        <v>2127</v>
      </c>
      <c r="AH175" s="34" t="s">
        <v>2127</v>
      </c>
      <c r="AK175" s="34" t="s">
        <v>125</v>
      </c>
      <c r="AM175" s="34" t="s">
        <v>2127</v>
      </c>
      <c r="AN175" s="36" t="s">
        <v>2127</v>
      </c>
      <c r="AO175" s="36" t="s">
        <v>2127</v>
      </c>
      <c r="AP175" s="34" t="s">
        <v>2127</v>
      </c>
      <c r="AQ175" s="36" t="s">
        <v>2127</v>
      </c>
      <c r="AR175" s="34" t="s">
        <v>2098</v>
      </c>
      <c r="AS175" s="91" t="s">
        <v>6319</v>
      </c>
      <c r="AT175" s="34">
        <v>4349791</v>
      </c>
      <c r="AU175" s="34" t="s">
        <v>2127</v>
      </c>
      <c r="AX175" s="90"/>
      <c r="BA175" s="91"/>
      <c r="BB175" s="91"/>
      <c r="BC175" s="91"/>
      <c r="BF175" s="34" t="s">
        <v>4983</v>
      </c>
      <c r="BG175" s="92" t="s">
        <v>2098</v>
      </c>
      <c r="BM175" s="36" t="s">
        <v>131</v>
      </c>
      <c r="BN175" s="34" t="s">
        <v>132</v>
      </c>
      <c r="BO175" s="36">
        <v>0</v>
      </c>
      <c r="BQ175" s="94"/>
      <c r="BS175" s="36" t="s">
        <v>2127</v>
      </c>
      <c r="BU175" s="95"/>
      <c r="BV175" s="95"/>
      <c r="BW175" s="61"/>
      <c r="BX175" s="60"/>
      <c r="BY175" s="59" t="str">
        <f t="shared" ca="1" si="11"/>
        <v/>
      </c>
      <c r="CD175" s="68"/>
      <c r="CE175" s="68"/>
      <c r="CF175" s="67"/>
      <c r="CG175"/>
      <c r="CH175" s="2"/>
      <c r="CI175" s="4" t="e">
        <f t="shared" si="12"/>
        <v>#DIV/0!</v>
      </c>
      <c r="CJ175" s="5" t="str">
        <f t="shared" si="13"/>
        <v>SIN DATO</v>
      </c>
      <c r="CK175" s="36">
        <v>0</v>
      </c>
      <c r="CL175" s="66"/>
      <c r="CM175" s="89">
        <v>42282</v>
      </c>
      <c r="CN175" s="97">
        <v>42282</v>
      </c>
      <c r="CP175"/>
      <c r="CQ175" s="65"/>
      <c r="CR175" s="65"/>
      <c r="CS175" s="98"/>
      <c r="CT175"/>
      <c r="CU175"/>
      <c r="CV175" s="97"/>
      <c r="CW175" s="2"/>
      <c r="CX175" s="82"/>
      <c r="DG175" s="64"/>
      <c r="DI175" s="89"/>
      <c r="DJ175" s="89"/>
      <c r="DN175" s="34"/>
      <c r="DO175" s="34"/>
      <c r="DP175" s="34"/>
      <c r="DQ175" s="34"/>
      <c r="DR175" s="34"/>
      <c r="DS175" s="34" t="s">
        <v>2127</v>
      </c>
      <c r="DT175" s="34"/>
      <c r="DY175" s="1">
        <v>2</v>
      </c>
      <c r="DZ175" t="s">
        <v>7941</v>
      </c>
      <c r="EB175" s="4"/>
      <c r="EJ175"/>
      <c r="EL175" s="34"/>
      <c r="EN175" s="34"/>
    </row>
    <row r="176" spans="1:144" hidden="1" x14ac:dyDescent="0.25">
      <c r="A176" s="85">
        <v>2022</v>
      </c>
      <c r="B176" s="87">
        <v>44830</v>
      </c>
      <c r="C176" t="s">
        <v>121</v>
      </c>
      <c r="D176" t="s">
        <v>122</v>
      </c>
      <c r="E176" s="36" t="s">
        <v>7938</v>
      </c>
      <c r="F176" s="34">
        <f t="shared" si="14"/>
        <v>175</v>
      </c>
      <c r="G176" s="34" t="s">
        <v>4985</v>
      </c>
      <c r="H176">
        <v>18</v>
      </c>
      <c r="I176" s="34" t="s">
        <v>6141</v>
      </c>
      <c r="J176" s="34" t="s">
        <v>4988</v>
      </c>
      <c r="K176" s="34" t="str">
        <f>VLOOKUP(J176,[2]CodMpios!$B$347:$E$362,4,FALSE)</f>
        <v>18001 - Florencia</v>
      </c>
      <c r="L176" s="34" t="str">
        <f>VLOOKUP($J176,[2]Coord_Mpios_X_Y!$B$2:$K$1123,9,FALSE)</f>
        <v>1,749138703818</v>
      </c>
      <c r="M176" s="34" t="str">
        <f>VLOOKUP($J176,[2]Coord_Mpios_X_Y!$B$2:$K$1123,10,FALSE)</f>
        <v>-75,558239064333</v>
      </c>
      <c r="N176" s="34" t="s">
        <v>125</v>
      </c>
      <c r="O176" s="34" t="s">
        <v>126</v>
      </c>
      <c r="Q176" s="34" t="s">
        <v>127</v>
      </c>
      <c r="R176" s="34">
        <v>40756407</v>
      </c>
      <c r="S176" s="34" t="str">
        <f t="shared" si="10"/>
        <v>CC40756407</v>
      </c>
      <c r="T176" s="34" t="s">
        <v>2423</v>
      </c>
      <c r="V176" s="34" t="s">
        <v>5472</v>
      </c>
      <c r="W176" s="34" t="s">
        <v>6073</v>
      </c>
      <c r="X176" s="87">
        <v>20443</v>
      </c>
      <c r="Y176">
        <v>67</v>
      </c>
      <c r="Z176" s="36">
        <f>VLOOKUP($Y176,[2]Edades!$A$3:$H$153,4,FALSE)</f>
        <v>6</v>
      </c>
      <c r="AA176" s="34" t="str">
        <f>VLOOKUP($Y176,[2]Edades!$A$3:$H$153,6,FALSE)</f>
        <v>6 - Persona mayor</v>
      </c>
      <c r="AB176" s="34">
        <f>VLOOKUP($Y176,[2]Edades!$A$3:$H$153,7,FALSE)</f>
        <v>14</v>
      </c>
      <c r="AC176" s="34" t="str">
        <f>VLOOKUP($Y176,[2]Edades!$A$3:$H$153,8,FALSE)</f>
        <v>65-69</v>
      </c>
      <c r="AD176" s="34" t="s">
        <v>129</v>
      </c>
      <c r="AE176" s="1">
        <v>2</v>
      </c>
      <c r="AF176" s="34" t="s">
        <v>2137</v>
      </c>
      <c r="AG176" s="34" t="s">
        <v>2127</v>
      </c>
      <c r="AH176" s="34" t="s">
        <v>2127</v>
      </c>
      <c r="AK176" s="34" t="s">
        <v>125</v>
      </c>
      <c r="AM176" s="34" t="s">
        <v>2127</v>
      </c>
      <c r="AN176" s="36" t="s">
        <v>2127</v>
      </c>
      <c r="AO176" s="36" t="s">
        <v>2127</v>
      </c>
      <c r="AP176" s="34" t="s">
        <v>2127</v>
      </c>
      <c r="AQ176" s="36" t="s">
        <v>2127</v>
      </c>
      <c r="AR176" s="34" t="s">
        <v>2098</v>
      </c>
      <c r="AS176" s="91" t="s">
        <v>6320</v>
      </c>
      <c r="AT176" s="34">
        <v>4345338</v>
      </c>
      <c r="AU176" s="34" t="s">
        <v>2127</v>
      </c>
      <c r="AX176" s="90"/>
      <c r="BA176" s="91"/>
      <c r="BB176" s="91"/>
      <c r="BC176" s="91"/>
      <c r="BF176" s="34" t="s">
        <v>4983</v>
      </c>
      <c r="BG176" s="92" t="s">
        <v>2098</v>
      </c>
      <c r="BM176" s="36" t="s">
        <v>131</v>
      </c>
      <c r="BN176" s="34" t="s">
        <v>132</v>
      </c>
      <c r="BO176" s="36">
        <v>0</v>
      </c>
      <c r="BQ176" s="94"/>
      <c r="BS176" t="s">
        <v>132</v>
      </c>
      <c r="BU176" s="95"/>
      <c r="BV176" s="95"/>
      <c r="BW176" s="61"/>
      <c r="BX176" s="60"/>
      <c r="BY176" s="59" t="str">
        <f t="shared" ca="1" si="11"/>
        <v/>
      </c>
      <c r="CD176" s="68"/>
      <c r="CE176" s="68"/>
      <c r="CF176" s="67"/>
      <c r="CG176">
        <v>58</v>
      </c>
      <c r="CH176" s="2">
        <v>152</v>
      </c>
      <c r="CI176" s="4">
        <f t="shared" si="12"/>
        <v>25.103878116343491</v>
      </c>
      <c r="CJ176" s="5" t="str">
        <f t="shared" si="13"/>
        <v>SOBREPESO</v>
      </c>
      <c r="CK176" s="36">
        <v>0</v>
      </c>
      <c r="CL176" s="66"/>
      <c r="CM176" s="89">
        <v>41380</v>
      </c>
      <c r="CN176" s="97">
        <v>41380</v>
      </c>
      <c r="CP176"/>
      <c r="CQ176" s="65"/>
      <c r="CR176" s="65"/>
      <c r="CS176" s="98"/>
      <c r="CT176"/>
      <c r="CU176"/>
      <c r="CV176" s="65"/>
      <c r="CW176" s="2">
        <v>118</v>
      </c>
      <c r="CX176" s="82">
        <v>64</v>
      </c>
      <c r="DC176"/>
      <c r="DG176" s="64"/>
      <c r="DI176" s="89"/>
      <c r="DJ176" s="89"/>
      <c r="DN176" s="34"/>
      <c r="DO176" s="34"/>
      <c r="DP176" s="34"/>
      <c r="DQ176" s="34"/>
      <c r="DR176" s="34"/>
      <c r="DS176" s="34" t="s">
        <v>2127</v>
      </c>
      <c r="DT176" s="34"/>
      <c r="DU176" s="47">
        <v>44259</v>
      </c>
      <c r="DY176" s="1">
        <v>2</v>
      </c>
      <c r="DZ176" t="s">
        <v>7940</v>
      </c>
      <c r="EB176" s="4"/>
      <c r="EC176" s="4">
        <v>252</v>
      </c>
      <c r="ED176" s="4">
        <v>170</v>
      </c>
      <c r="EE176" s="4">
        <v>50.9</v>
      </c>
      <c r="EF176" s="4">
        <v>155</v>
      </c>
      <c r="EJ176"/>
      <c r="EL176" s="34"/>
      <c r="EN176" s="34"/>
    </row>
    <row r="177" spans="1:144" hidden="1" x14ac:dyDescent="0.25">
      <c r="A177" s="85">
        <v>2022</v>
      </c>
      <c r="B177" s="87">
        <v>44830</v>
      </c>
      <c r="C177" t="s">
        <v>121</v>
      </c>
      <c r="D177" t="s">
        <v>122</v>
      </c>
      <c r="E177" s="36" t="s">
        <v>7938</v>
      </c>
      <c r="F177" s="34">
        <f t="shared" si="14"/>
        <v>176</v>
      </c>
      <c r="G177" s="34" t="s">
        <v>4985</v>
      </c>
      <c r="H177">
        <v>18</v>
      </c>
      <c r="I177" s="34" t="s">
        <v>6141</v>
      </c>
      <c r="J177" s="34" t="s">
        <v>4988</v>
      </c>
      <c r="K177" s="34" t="str">
        <f>VLOOKUP(J177,[2]CodMpios!$B$347:$E$362,4,FALSE)</f>
        <v>18001 - Florencia</v>
      </c>
      <c r="L177" s="34" t="str">
        <f>VLOOKUP($J177,[2]Coord_Mpios_X_Y!$B$2:$K$1123,9,FALSE)</f>
        <v>1,749138703818</v>
      </c>
      <c r="M177" s="34" t="str">
        <f>VLOOKUP($J177,[2]Coord_Mpios_X_Y!$B$2:$K$1123,10,FALSE)</f>
        <v>-75,558239064333</v>
      </c>
      <c r="N177" s="34" t="s">
        <v>125</v>
      </c>
      <c r="O177" s="34" t="s">
        <v>126</v>
      </c>
      <c r="Q177" s="34" t="s">
        <v>127</v>
      </c>
      <c r="R177" s="34">
        <v>19195266</v>
      </c>
      <c r="S177" s="34" t="str">
        <f t="shared" si="10"/>
        <v>CC19195266</v>
      </c>
      <c r="T177" s="34" t="s">
        <v>2143</v>
      </c>
      <c r="V177" s="34" t="s">
        <v>501</v>
      </c>
      <c r="W177" s="34" t="s">
        <v>5047</v>
      </c>
      <c r="X177" s="87">
        <v>19433</v>
      </c>
      <c r="Y177">
        <v>70</v>
      </c>
      <c r="Z177" s="36">
        <f>VLOOKUP($Y177,[2]Edades!$A$3:$H$153,4,FALSE)</f>
        <v>6</v>
      </c>
      <c r="AA177" s="34" t="str">
        <f>VLOOKUP($Y177,[2]Edades!$A$3:$H$153,6,FALSE)</f>
        <v>6 - Persona mayor</v>
      </c>
      <c r="AB177" s="34">
        <f>VLOOKUP($Y177,[2]Edades!$A$3:$H$153,7,FALSE)</f>
        <v>15</v>
      </c>
      <c r="AC177" s="34" t="str">
        <f>VLOOKUP($Y177,[2]Edades!$A$3:$H$153,8,FALSE)</f>
        <v>70-74</v>
      </c>
      <c r="AD177" s="34" t="s">
        <v>146</v>
      </c>
      <c r="AE177">
        <v>1</v>
      </c>
      <c r="AF177" s="34" t="s">
        <v>2137</v>
      </c>
      <c r="AG177" s="34" t="s">
        <v>2127</v>
      </c>
      <c r="AH177" s="34" t="s">
        <v>2127</v>
      </c>
      <c r="AK177" s="34" t="s">
        <v>125</v>
      </c>
      <c r="AM177" s="34" t="s">
        <v>2127</v>
      </c>
      <c r="AN177" s="36" t="s">
        <v>2127</v>
      </c>
      <c r="AO177" s="36" t="s">
        <v>2127</v>
      </c>
      <c r="AP177" s="34" t="s">
        <v>2127</v>
      </c>
      <c r="AQ177" s="36" t="s">
        <v>2127</v>
      </c>
      <c r="AR177" s="34" t="s">
        <v>2098</v>
      </c>
      <c r="AS177" s="91" t="s">
        <v>6321</v>
      </c>
      <c r="AT177" s="34">
        <v>4348807</v>
      </c>
      <c r="AU177" s="34" t="s">
        <v>2127</v>
      </c>
      <c r="AX177" s="90"/>
      <c r="BA177" s="91"/>
      <c r="BB177" s="91"/>
      <c r="BC177" s="91"/>
      <c r="BF177" s="34" t="s">
        <v>4983</v>
      </c>
      <c r="BG177" s="92" t="s">
        <v>2098</v>
      </c>
      <c r="BM177" s="36" t="s">
        <v>131</v>
      </c>
      <c r="BN177" s="34" t="s">
        <v>132</v>
      </c>
      <c r="BO177" s="36">
        <v>0</v>
      </c>
      <c r="BQ177" s="94"/>
      <c r="BS177" t="s">
        <v>132</v>
      </c>
      <c r="BU177" s="95"/>
      <c r="BV177" s="95"/>
      <c r="BW177" s="61"/>
      <c r="BX177" s="60"/>
      <c r="BY177" s="59" t="str">
        <f t="shared" ca="1" si="11"/>
        <v/>
      </c>
      <c r="CD177" s="68"/>
      <c r="CE177" s="68"/>
      <c r="CF177" s="67"/>
      <c r="CG177">
        <v>78</v>
      </c>
      <c r="CH177" s="2">
        <v>172</v>
      </c>
      <c r="CI177" s="4">
        <f t="shared" si="12"/>
        <v>26.365603028664147</v>
      </c>
      <c r="CJ177" s="5" t="str">
        <f t="shared" si="13"/>
        <v>SOBREPESO</v>
      </c>
      <c r="CK177" s="36">
        <v>0</v>
      </c>
      <c r="CL177" s="66"/>
      <c r="CM177" s="89">
        <v>41346</v>
      </c>
      <c r="CN177" s="97">
        <v>41346</v>
      </c>
      <c r="CP177"/>
      <c r="CQ177" s="65"/>
      <c r="CR177" s="65"/>
      <c r="CS177" s="98"/>
      <c r="CT177"/>
      <c r="CU177"/>
      <c r="CV177" s="65"/>
      <c r="CW177" s="2">
        <v>130</v>
      </c>
      <c r="CX177" s="82">
        <v>86</v>
      </c>
      <c r="DC177"/>
      <c r="DG177" s="64"/>
      <c r="DI177" s="89">
        <v>42941</v>
      </c>
      <c r="DJ177" s="89"/>
      <c r="DN177" s="34"/>
      <c r="DO177" s="34"/>
      <c r="DP177" s="34"/>
      <c r="DQ177" s="34"/>
      <c r="DR177" s="34"/>
      <c r="DS177" s="34" t="s">
        <v>2127</v>
      </c>
      <c r="DT177" s="34"/>
      <c r="DU177" s="47">
        <v>44768</v>
      </c>
      <c r="DY177" s="1">
        <v>1</v>
      </c>
      <c r="DZ177" t="s">
        <v>7940</v>
      </c>
      <c r="EA177" s="4">
        <v>0.8</v>
      </c>
      <c r="EB177" s="4">
        <v>108</v>
      </c>
      <c r="EC177" s="4">
        <v>120</v>
      </c>
      <c r="EE177" s="4">
        <v>32.9</v>
      </c>
      <c r="EF177" s="4">
        <v>130</v>
      </c>
      <c r="EG177" s="4">
        <v>2</v>
      </c>
      <c r="EJ177"/>
      <c r="EL177" s="34"/>
      <c r="EN177" s="34"/>
    </row>
    <row r="178" spans="1:144" hidden="1" x14ac:dyDescent="0.25">
      <c r="A178" s="85">
        <v>2022</v>
      </c>
      <c r="B178" s="87">
        <v>44830</v>
      </c>
      <c r="C178" t="s">
        <v>121</v>
      </c>
      <c r="D178" t="s">
        <v>122</v>
      </c>
      <c r="E178" s="36" t="s">
        <v>7938</v>
      </c>
      <c r="F178" s="34">
        <f t="shared" si="14"/>
        <v>177</v>
      </c>
      <c r="G178" s="34" t="s">
        <v>4985</v>
      </c>
      <c r="H178">
        <v>18</v>
      </c>
      <c r="I178" s="34" t="s">
        <v>6141</v>
      </c>
      <c r="J178" s="34" t="s">
        <v>4988</v>
      </c>
      <c r="K178" s="34" t="str">
        <f>VLOOKUP(J178,[2]CodMpios!$B$347:$E$362,4,FALSE)</f>
        <v>18001 - Florencia</v>
      </c>
      <c r="L178" s="34" t="str">
        <f>VLOOKUP($J178,[2]Coord_Mpios_X_Y!$B$2:$K$1123,9,FALSE)</f>
        <v>1,749138703818</v>
      </c>
      <c r="M178" s="34" t="str">
        <f>VLOOKUP($J178,[2]Coord_Mpios_X_Y!$B$2:$K$1123,10,FALSE)</f>
        <v>-75,558239064333</v>
      </c>
      <c r="N178" s="34" t="s">
        <v>6142</v>
      </c>
      <c r="O178" s="34" t="s">
        <v>126</v>
      </c>
      <c r="Q178" s="34" t="s">
        <v>127</v>
      </c>
      <c r="R178" s="34">
        <v>4956856</v>
      </c>
      <c r="S178" s="34" t="str">
        <f t="shared" si="10"/>
        <v>CC4956856</v>
      </c>
      <c r="T178" s="34" t="s">
        <v>1496</v>
      </c>
      <c r="U178" s="34" t="s">
        <v>2434</v>
      </c>
      <c r="V178" s="34" t="s">
        <v>246</v>
      </c>
      <c r="W178" s="34" t="s">
        <v>2129</v>
      </c>
      <c r="X178" s="87">
        <v>20326</v>
      </c>
      <c r="Y178">
        <v>67</v>
      </c>
      <c r="Z178" s="36">
        <f>VLOOKUP($Y178,[2]Edades!$A$3:$H$153,4,FALSE)</f>
        <v>6</v>
      </c>
      <c r="AA178" s="34" t="str">
        <f>VLOOKUP($Y178,[2]Edades!$A$3:$H$153,6,FALSE)</f>
        <v>6 - Persona mayor</v>
      </c>
      <c r="AB178" s="34">
        <f>VLOOKUP($Y178,[2]Edades!$A$3:$H$153,7,FALSE)</f>
        <v>14</v>
      </c>
      <c r="AC178" s="34" t="str">
        <f>VLOOKUP($Y178,[2]Edades!$A$3:$H$153,8,FALSE)</f>
        <v>65-69</v>
      </c>
      <c r="AD178" s="34" t="s">
        <v>146</v>
      </c>
      <c r="AE178">
        <v>1</v>
      </c>
      <c r="AF178" s="34" t="s">
        <v>2137</v>
      </c>
      <c r="AG178" s="34" t="s">
        <v>2127</v>
      </c>
      <c r="AH178" s="34" t="s">
        <v>2127</v>
      </c>
      <c r="AK178" s="34" t="s">
        <v>6142</v>
      </c>
      <c r="AM178" s="34" t="s">
        <v>2127</v>
      </c>
      <c r="AN178" s="36" t="s">
        <v>2127</v>
      </c>
      <c r="AO178" s="36" t="s">
        <v>2127</v>
      </c>
      <c r="AP178" s="34" t="s">
        <v>2127</v>
      </c>
      <c r="AQ178" s="36" t="s">
        <v>2127</v>
      </c>
      <c r="AR178" s="34" t="s">
        <v>2098</v>
      </c>
      <c r="AS178" s="91" t="s">
        <v>6322</v>
      </c>
      <c r="AT178" s="34">
        <v>3102187178</v>
      </c>
      <c r="AU178" s="34" t="s">
        <v>2127</v>
      </c>
      <c r="AX178" s="90"/>
      <c r="BA178" s="91"/>
      <c r="BB178" s="91"/>
      <c r="BC178" s="91"/>
      <c r="BF178" s="34" t="s">
        <v>4983</v>
      </c>
      <c r="BG178" s="92" t="s">
        <v>2098</v>
      </c>
      <c r="BM178" s="36" t="s">
        <v>131</v>
      </c>
      <c r="BN178" s="34" t="s">
        <v>132</v>
      </c>
      <c r="BO178" s="36">
        <v>0</v>
      </c>
      <c r="BQ178" s="94"/>
      <c r="BS178" t="s">
        <v>132</v>
      </c>
      <c r="BU178" s="95"/>
      <c r="BV178" s="95"/>
      <c r="BW178" s="61"/>
      <c r="BX178" s="60"/>
      <c r="BY178" s="59" t="str">
        <f t="shared" ca="1" si="11"/>
        <v/>
      </c>
      <c r="CD178" s="68"/>
      <c r="CE178" s="68"/>
      <c r="CF178" s="67"/>
      <c r="CG178">
        <v>73</v>
      </c>
      <c r="CH178" s="2">
        <v>160</v>
      </c>
      <c r="CI178" s="4">
        <f t="shared" si="12"/>
        <v>28.515624999999993</v>
      </c>
      <c r="CJ178" s="5" t="str">
        <f t="shared" si="13"/>
        <v>SOBREPESO</v>
      </c>
      <c r="CK178" s="36">
        <v>0</v>
      </c>
      <c r="CL178" s="66"/>
      <c r="CM178" s="89">
        <v>41373</v>
      </c>
      <c r="CN178" s="97">
        <v>41373</v>
      </c>
      <c r="CP178"/>
      <c r="CQ178" s="65"/>
      <c r="CR178" s="65"/>
      <c r="CS178" s="98"/>
      <c r="CT178"/>
      <c r="CU178"/>
      <c r="CV178" s="65"/>
      <c r="CW178" s="2">
        <v>140</v>
      </c>
      <c r="CX178" s="82">
        <v>80</v>
      </c>
      <c r="DC178"/>
      <c r="DG178" s="64"/>
      <c r="DI178" s="89">
        <v>43886</v>
      </c>
      <c r="DJ178" s="89"/>
      <c r="DN178" s="34"/>
      <c r="DO178" s="34"/>
      <c r="DP178" s="34"/>
      <c r="DQ178" s="34"/>
      <c r="DR178" s="34"/>
      <c r="DS178" s="34" t="s">
        <v>2127</v>
      </c>
      <c r="DT178" s="34"/>
      <c r="DU178" s="47">
        <v>44174</v>
      </c>
      <c r="DY178" s="1">
        <v>2</v>
      </c>
      <c r="DZ178" t="s">
        <v>7941</v>
      </c>
      <c r="EB178" s="4"/>
      <c r="EJ178"/>
      <c r="EL178" s="34"/>
      <c r="EN178" s="34"/>
    </row>
    <row r="179" spans="1:144" hidden="1" x14ac:dyDescent="0.25">
      <c r="A179" s="85">
        <v>2022</v>
      </c>
      <c r="B179" s="87">
        <v>44830</v>
      </c>
      <c r="C179" t="s">
        <v>121</v>
      </c>
      <c r="D179" t="s">
        <v>122</v>
      </c>
      <c r="E179" s="36" t="s">
        <v>7938</v>
      </c>
      <c r="F179" s="34">
        <f t="shared" si="14"/>
        <v>178</v>
      </c>
      <c r="G179" s="34" t="s">
        <v>4985</v>
      </c>
      <c r="H179">
        <v>18</v>
      </c>
      <c r="I179" s="34" t="s">
        <v>6141</v>
      </c>
      <c r="J179" s="34" t="s">
        <v>4988</v>
      </c>
      <c r="K179" s="34" t="str">
        <f>VLOOKUP(J179,[2]CodMpios!$B$347:$E$362,4,FALSE)</f>
        <v>18001 - Florencia</v>
      </c>
      <c r="L179" s="34" t="str">
        <f>VLOOKUP($J179,[2]Coord_Mpios_X_Y!$B$2:$K$1123,9,FALSE)</f>
        <v>1,749138703818</v>
      </c>
      <c r="M179" s="34" t="str">
        <f>VLOOKUP($J179,[2]Coord_Mpios_X_Y!$B$2:$K$1123,10,FALSE)</f>
        <v>-75,558239064333</v>
      </c>
      <c r="N179" s="34" t="s">
        <v>6142</v>
      </c>
      <c r="O179" s="34" t="s">
        <v>126</v>
      </c>
      <c r="Q179" s="34" t="s">
        <v>127</v>
      </c>
      <c r="R179" s="34">
        <v>26631444</v>
      </c>
      <c r="S179" s="34" t="str">
        <f t="shared" si="10"/>
        <v>CC26631444</v>
      </c>
      <c r="T179" s="34" t="s">
        <v>1605</v>
      </c>
      <c r="V179" s="34" t="s">
        <v>6072</v>
      </c>
      <c r="W179" s="34" t="s">
        <v>5035</v>
      </c>
      <c r="X179" s="87">
        <v>19515</v>
      </c>
      <c r="Y179">
        <v>69</v>
      </c>
      <c r="Z179" s="36">
        <f>VLOOKUP($Y179,[2]Edades!$A$3:$H$153,4,FALSE)</f>
        <v>6</v>
      </c>
      <c r="AA179" s="34" t="str">
        <f>VLOOKUP($Y179,[2]Edades!$A$3:$H$153,6,FALSE)</f>
        <v>6 - Persona mayor</v>
      </c>
      <c r="AB179" s="34">
        <f>VLOOKUP($Y179,[2]Edades!$A$3:$H$153,7,FALSE)</f>
        <v>14</v>
      </c>
      <c r="AC179" s="34" t="str">
        <f>VLOOKUP($Y179,[2]Edades!$A$3:$H$153,8,FALSE)</f>
        <v>65-69</v>
      </c>
      <c r="AD179" s="34" t="s">
        <v>129</v>
      </c>
      <c r="AE179" s="1">
        <v>2</v>
      </c>
      <c r="AF179" s="34" t="s">
        <v>2137</v>
      </c>
      <c r="AG179" s="34" t="s">
        <v>2127</v>
      </c>
      <c r="AH179" s="34" t="s">
        <v>2127</v>
      </c>
      <c r="AK179" s="34" t="s">
        <v>6142</v>
      </c>
      <c r="AM179" s="34" t="s">
        <v>2127</v>
      </c>
      <c r="AN179" s="36" t="s">
        <v>2127</v>
      </c>
      <c r="AO179" s="36" t="s">
        <v>2127</v>
      </c>
      <c r="AP179" s="34" t="s">
        <v>2127</v>
      </c>
      <c r="AQ179" s="36" t="s">
        <v>2127</v>
      </c>
      <c r="AR179" s="34" t="s">
        <v>2098</v>
      </c>
      <c r="AS179" s="91" t="s">
        <v>6323</v>
      </c>
      <c r="AT179" s="34">
        <v>4340126</v>
      </c>
      <c r="AU179" s="34" t="s">
        <v>2127</v>
      </c>
      <c r="AX179" s="90"/>
      <c r="BA179" s="91"/>
      <c r="BB179" s="91"/>
      <c r="BC179" s="91"/>
      <c r="BF179" s="34" t="s">
        <v>4983</v>
      </c>
      <c r="BG179" s="92" t="s">
        <v>2098</v>
      </c>
      <c r="BM179" s="36" t="s">
        <v>131</v>
      </c>
      <c r="BN179" s="34" t="s">
        <v>132</v>
      </c>
      <c r="BO179" s="36">
        <v>0</v>
      </c>
      <c r="BQ179" s="94"/>
      <c r="BS179" t="s">
        <v>132</v>
      </c>
      <c r="BU179" s="95"/>
      <c r="BV179" s="95"/>
      <c r="BW179" s="61"/>
      <c r="BX179" s="60"/>
      <c r="BY179" s="59" t="str">
        <f t="shared" ca="1" si="11"/>
        <v/>
      </c>
      <c r="CD179" s="68"/>
      <c r="CE179" s="68"/>
      <c r="CF179" s="67"/>
      <c r="CG179">
        <v>58</v>
      </c>
      <c r="CH179" s="2">
        <v>153</v>
      </c>
      <c r="CI179" s="4">
        <f t="shared" si="12"/>
        <v>24.776795249690291</v>
      </c>
      <c r="CJ179" s="5" t="str">
        <f t="shared" si="13"/>
        <v>NORMAL</v>
      </c>
      <c r="CK179" s="36">
        <v>0</v>
      </c>
      <c r="CL179" s="66"/>
      <c r="CM179" s="89">
        <v>41424</v>
      </c>
      <c r="CN179" s="97">
        <v>41424</v>
      </c>
      <c r="CP179"/>
      <c r="CQ179" s="65"/>
      <c r="CR179" s="65"/>
      <c r="CS179" s="98"/>
      <c r="CT179"/>
      <c r="CU179"/>
      <c r="CV179" s="65"/>
      <c r="CW179" s="2">
        <v>120</v>
      </c>
      <c r="CX179" s="82">
        <v>80</v>
      </c>
      <c r="DC179"/>
      <c r="DG179" s="64"/>
      <c r="DI179" s="89">
        <v>43164</v>
      </c>
      <c r="DJ179" s="89"/>
      <c r="DK179" s="89">
        <v>44579</v>
      </c>
      <c r="DN179" s="34"/>
      <c r="DO179" s="34"/>
      <c r="DP179" s="34"/>
      <c r="DQ179" s="34"/>
      <c r="DR179" s="34"/>
      <c r="DS179" s="34" t="s">
        <v>2127</v>
      </c>
      <c r="DT179" s="34"/>
      <c r="DU179" s="47">
        <v>43500</v>
      </c>
      <c r="DY179" s="1">
        <v>2</v>
      </c>
      <c r="DZ179" t="s">
        <v>7941</v>
      </c>
      <c r="EB179" s="4">
        <v>123</v>
      </c>
      <c r="EH179" s="4">
        <v>6.2</v>
      </c>
      <c r="EJ179"/>
      <c r="EL179" s="34"/>
      <c r="EN179" s="34"/>
    </row>
    <row r="180" spans="1:144" hidden="1" x14ac:dyDescent="0.25">
      <c r="A180" s="85">
        <v>2022</v>
      </c>
      <c r="B180" s="87">
        <v>44830</v>
      </c>
      <c r="C180" t="s">
        <v>121</v>
      </c>
      <c r="D180" t="s">
        <v>122</v>
      </c>
      <c r="E180" s="36" t="s">
        <v>7938</v>
      </c>
      <c r="F180" s="34">
        <f t="shared" si="14"/>
        <v>179</v>
      </c>
      <c r="G180" s="34" t="s">
        <v>4985</v>
      </c>
      <c r="H180">
        <v>18</v>
      </c>
      <c r="I180" s="34" t="s">
        <v>6141</v>
      </c>
      <c r="J180" s="34" t="s">
        <v>4988</v>
      </c>
      <c r="K180" s="34" t="str">
        <f>VLOOKUP(J180,[2]CodMpios!$B$347:$E$362,4,FALSE)</f>
        <v>18001 - Florencia</v>
      </c>
      <c r="L180" s="34" t="str">
        <f>VLOOKUP($J180,[2]Coord_Mpios_X_Y!$B$2:$K$1123,9,FALSE)</f>
        <v>1,749138703818</v>
      </c>
      <c r="M180" s="34" t="str">
        <f>VLOOKUP($J180,[2]Coord_Mpios_X_Y!$B$2:$K$1123,10,FALSE)</f>
        <v>-75,558239064333</v>
      </c>
      <c r="N180" s="34" t="s">
        <v>139</v>
      </c>
      <c r="O180" s="34" t="s">
        <v>126</v>
      </c>
      <c r="Q180" s="34" t="s">
        <v>127</v>
      </c>
      <c r="R180" s="34">
        <v>17624623</v>
      </c>
      <c r="S180" s="34" t="str">
        <f t="shared" si="10"/>
        <v>CC17624623</v>
      </c>
      <c r="T180" s="34" t="s">
        <v>238</v>
      </c>
      <c r="V180" s="34" t="s">
        <v>876</v>
      </c>
      <c r="W180" s="34" t="s">
        <v>344</v>
      </c>
      <c r="X180" s="87">
        <v>18687</v>
      </c>
      <c r="Y180">
        <v>72</v>
      </c>
      <c r="Z180" s="36">
        <f>VLOOKUP($Y180,[2]Edades!$A$3:$H$153,4,FALSE)</f>
        <v>6</v>
      </c>
      <c r="AA180" s="34" t="str">
        <f>VLOOKUP($Y180,[2]Edades!$A$3:$H$153,6,FALSE)</f>
        <v>6 - Persona mayor</v>
      </c>
      <c r="AB180" s="34">
        <f>VLOOKUP($Y180,[2]Edades!$A$3:$H$153,7,FALSE)</f>
        <v>15</v>
      </c>
      <c r="AC180" s="34" t="str">
        <f>VLOOKUP($Y180,[2]Edades!$A$3:$H$153,8,FALSE)</f>
        <v>70-74</v>
      </c>
      <c r="AD180" s="34" t="s">
        <v>146</v>
      </c>
      <c r="AE180">
        <v>1</v>
      </c>
      <c r="AF180" s="34" t="s">
        <v>2137</v>
      </c>
      <c r="AG180" s="34" t="s">
        <v>2127</v>
      </c>
      <c r="AH180" s="34" t="s">
        <v>2127</v>
      </c>
      <c r="AK180" s="34" t="s">
        <v>139</v>
      </c>
      <c r="AM180" s="34" t="s">
        <v>2127</v>
      </c>
      <c r="AN180" s="36" t="s">
        <v>2127</v>
      </c>
      <c r="AO180" s="36" t="s">
        <v>2127</v>
      </c>
      <c r="AP180" s="34" t="s">
        <v>2127</v>
      </c>
      <c r="AQ180" s="36" t="s">
        <v>2127</v>
      </c>
      <c r="AR180" s="34" t="s">
        <v>2098</v>
      </c>
      <c r="AS180" s="91" t="s">
        <v>6324</v>
      </c>
      <c r="AT180" s="34">
        <v>3105382041</v>
      </c>
      <c r="AU180" s="34" t="s">
        <v>2127</v>
      </c>
      <c r="AX180" s="90"/>
      <c r="BA180" s="91"/>
      <c r="BB180" s="91"/>
      <c r="BC180" s="91"/>
      <c r="BF180" s="34" t="s">
        <v>4983</v>
      </c>
      <c r="BG180" s="92" t="s">
        <v>2098</v>
      </c>
      <c r="BM180" s="36" t="s">
        <v>131</v>
      </c>
      <c r="BN180" s="34" t="s">
        <v>132</v>
      </c>
      <c r="BO180" s="36">
        <v>0</v>
      </c>
      <c r="BQ180" s="94"/>
      <c r="BS180" t="s">
        <v>132</v>
      </c>
      <c r="BU180" s="95"/>
      <c r="BV180" s="95"/>
      <c r="BW180" s="61"/>
      <c r="BX180" s="60"/>
      <c r="BY180" s="59" t="str">
        <f t="shared" ca="1" si="11"/>
        <v/>
      </c>
      <c r="CD180" s="68"/>
      <c r="CE180" s="68"/>
      <c r="CF180" s="67"/>
      <c r="CG180">
        <v>130</v>
      </c>
      <c r="CH180" s="2">
        <v>7000</v>
      </c>
      <c r="CI180" s="4">
        <f t="shared" si="12"/>
        <v>2.6530612244897958E-2</v>
      </c>
      <c r="CJ180" s="5" t="str">
        <f t="shared" si="13"/>
        <v>BAJO PESO</v>
      </c>
      <c r="CK180" s="36">
        <v>0</v>
      </c>
      <c r="CL180" s="66"/>
      <c r="CM180" s="89">
        <v>41375</v>
      </c>
      <c r="CN180" s="97">
        <v>41375</v>
      </c>
      <c r="CP180"/>
      <c r="CQ180" s="65"/>
      <c r="CR180" s="65"/>
      <c r="CS180" s="98"/>
      <c r="CT180"/>
      <c r="CU180"/>
      <c r="CV180" s="65"/>
      <c r="CW180" s="2">
        <v>130</v>
      </c>
      <c r="CX180" s="82">
        <v>70</v>
      </c>
      <c r="DC180"/>
      <c r="DG180" s="64"/>
      <c r="DI180" s="89"/>
      <c r="DJ180" s="89"/>
      <c r="DN180" s="34"/>
      <c r="DO180" s="34"/>
      <c r="DP180" s="34"/>
      <c r="DQ180" s="34"/>
      <c r="DR180" s="34"/>
      <c r="DS180" s="34" t="s">
        <v>2127</v>
      </c>
      <c r="DT180" s="34"/>
      <c r="DU180" s="47">
        <v>44186</v>
      </c>
      <c r="DY180" s="1">
        <v>2</v>
      </c>
      <c r="DZ180" t="s">
        <v>7941</v>
      </c>
      <c r="EA180" s="4">
        <v>0.96</v>
      </c>
      <c r="EB180" s="4">
        <v>99</v>
      </c>
      <c r="EC180" s="4">
        <v>121</v>
      </c>
      <c r="ED180" s="4">
        <v>61.6</v>
      </c>
      <c r="EE180" s="4">
        <v>46.1</v>
      </c>
      <c r="EF180" s="4">
        <v>67</v>
      </c>
      <c r="EJ180"/>
      <c r="EL180" s="34"/>
      <c r="EN180" s="34"/>
    </row>
    <row r="181" spans="1:144" hidden="1" x14ac:dyDescent="0.25">
      <c r="A181" s="85">
        <v>2022</v>
      </c>
      <c r="B181" s="87">
        <v>44830</v>
      </c>
      <c r="C181" t="s">
        <v>121</v>
      </c>
      <c r="D181" t="s">
        <v>122</v>
      </c>
      <c r="E181" s="36" t="s">
        <v>7938</v>
      </c>
      <c r="F181" s="34">
        <f t="shared" si="14"/>
        <v>180</v>
      </c>
      <c r="G181" s="34" t="s">
        <v>4985</v>
      </c>
      <c r="H181">
        <v>18</v>
      </c>
      <c r="I181" s="34" t="s">
        <v>6141</v>
      </c>
      <c r="J181" s="34" t="s">
        <v>4988</v>
      </c>
      <c r="K181" s="34" t="str">
        <f>VLOOKUP(J181,[2]CodMpios!$B$347:$E$362,4,FALSE)</f>
        <v>18001 - Florencia</v>
      </c>
      <c r="L181" s="34" t="str">
        <f>VLOOKUP($J181,[2]Coord_Mpios_X_Y!$B$2:$K$1123,9,FALSE)</f>
        <v>1,749138703818</v>
      </c>
      <c r="M181" s="34" t="str">
        <f>VLOOKUP($J181,[2]Coord_Mpios_X_Y!$B$2:$K$1123,10,FALSE)</f>
        <v>-75,558239064333</v>
      </c>
      <c r="N181" s="34" t="s">
        <v>125</v>
      </c>
      <c r="O181" s="34" t="s">
        <v>126</v>
      </c>
      <c r="Q181" s="34" t="s">
        <v>127</v>
      </c>
      <c r="R181" s="34">
        <v>17636413</v>
      </c>
      <c r="S181" s="34" t="str">
        <f t="shared" si="10"/>
        <v>CC17636413</v>
      </c>
      <c r="T181" s="34" t="s">
        <v>213</v>
      </c>
      <c r="U181" s="34" t="s">
        <v>428</v>
      </c>
      <c r="V181" s="34" t="s">
        <v>2498</v>
      </c>
      <c r="W181" s="34" t="s">
        <v>203</v>
      </c>
      <c r="X181" s="87">
        <v>22762</v>
      </c>
      <c r="Y181">
        <v>60</v>
      </c>
      <c r="Z181" s="36">
        <f>VLOOKUP($Y181,[2]Edades!$A$3:$H$153,4,FALSE)</f>
        <v>6</v>
      </c>
      <c r="AA181" s="34" t="str">
        <f>VLOOKUP($Y181,[2]Edades!$A$3:$H$153,6,FALSE)</f>
        <v>6 - Persona mayor</v>
      </c>
      <c r="AB181" s="34">
        <f>VLOOKUP($Y181,[2]Edades!$A$3:$H$153,7,FALSE)</f>
        <v>13</v>
      </c>
      <c r="AC181" s="34" t="str">
        <f>VLOOKUP($Y181,[2]Edades!$A$3:$H$153,8,FALSE)</f>
        <v>60-64</v>
      </c>
      <c r="AD181" s="34" t="s">
        <v>146</v>
      </c>
      <c r="AE181">
        <v>1</v>
      </c>
      <c r="AF181" s="34" t="s">
        <v>2137</v>
      </c>
      <c r="AG181" s="34" t="s">
        <v>2127</v>
      </c>
      <c r="AH181" s="34" t="s">
        <v>2127</v>
      </c>
      <c r="AK181" s="34" t="s">
        <v>125</v>
      </c>
      <c r="AM181" s="34" t="s">
        <v>2127</v>
      </c>
      <c r="AN181" s="36" t="s">
        <v>2127</v>
      </c>
      <c r="AO181" s="36" t="s">
        <v>2127</v>
      </c>
      <c r="AP181" s="34" t="s">
        <v>2127</v>
      </c>
      <c r="AQ181" s="36" t="s">
        <v>2127</v>
      </c>
      <c r="AR181" s="34" t="s">
        <v>2098</v>
      </c>
      <c r="AS181" s="91" t="s">
        <v>6325</v>
      </c>
      <c r="AT181" s="34">
        <v>4354472</v>
      </c>
      <c r="AU181" s="34" t="s">
        <v>2127</v>
      </c>
      <c r="AX181" s="90"/>
      <c r="BA181" s="91"/>
      <c r="BB181" s="91"/>
      <c r="BC181" s="91"/>
      <c r="BF181" s="34" t="s">
        <v>4983</v>
      </c>
      <c r="BG181" s="92" t="s">
        <v>2098</v>
      </c>
      <c r="BM181" s="36" t="s">
        <v>131</v>
      </c>
      <c r="BN181" s="34" t="s">
        <v>132</v>
      </c>
      <c r="BO181" s="36">
        <v>0</v>
      </c>
      <c r="BQ181" s="94"/>
      <c r="BS181" t="s">
        <v>132</v>
      </c>
      <c r="BU181" s="95"/>
      <c r="BV181" s="95"/>
      <c r="BW181" s="61"/>
      <c r="BX181" s="60"/>
      <c r="BY181" s="59" t="str">
        <f t="shared" ca="1" si="11"/>
        <v/>
      </c>
      <c r="CD181" s="68"/>
      <c r="CE181" s="68"/>
      <c r="CF181" s="67"/>
      <c r="CG181">
        <v>74</v>
      </c>
      <c r="CH181" s="2">
        <v>160</v>
      </c>
      <c r="CI181" s="4">
        <f t="shared" si="12"/>
        <v>28.906249999999993</v>
      </c>
      <c r="CJ181" s="5" t="str">
        <f t="shared" si="13"/>
        <v>SOBREPESO</v>
      </c>
      <c r="CK181" s="36">
        <v>0</v>
      </c>
      <c r="CL181" s="66"/>
      <c r="CM181" s="89">
        <v>41324</v>
      </c>
      <c r="CN181" s="97">
        <v>41324</v>
      </c>
      <c r="CP181"/>
      <c r="CQ181" s="65"/>
      <c r="CR181" s="65"/>
      <c r="CS181" s="98"/>
      <c r="CT181"/>
      <c r="CU181"/>
      <c r="CV181" s="65"/>
      <c r="CW181" s="2">
        <v>110</v>
      </c>
      <c r="CX181" s="82">
        <v>70</v>
      </c>
      <c r="DC181"/>
      <c r="DG181" s="64"/>
      <c r="DI181" s="89">
        <v>42794</v>
      </c>
      <c r="DJ181" s="89"/>
      <c r="DN181" s="34"/>
      <c r="DO181" s="34"/>
      <c r="DP181" s="34"/>
      <c r="DQ181" s="34"/>
      <c r="DR181" s="34"/>
      <c r="DS181" s="34" t="s">
        <v>2127</v>
      </c>
      <c r="DT181" s="34"/>
      <c r="DU181" s="47">
        <v>44638</v>
      </c>
      <c r="DY181" s="1">
        <v>1</v>
      </c>
      <c r="DZ181" t="s">
        <v>7940</v>
      </c>
      <c r="EA181" s="4">
        <v>0.91</v>
      </c>
      <c r="EB181" s="4">
        <v>139</v>
      </c>
      <c r="EC181" s="4">
        <v>196</v>
      </c>
      <c r="EE181" s="4">
        <v>44.7</v>
      </c>
      <c r="EF181" s="4">
        <v>156</v>
      </c>
      <c r="EH181" s="4">
        <v>9.1</v>
      </c>
      <c r="EJ181"/>
      <c r="EL181" s="34"/>
      <c r="EN181" s="34"/>
    </row>
    <row r="182" spans="1:144" hidden="1" x14ac:dyDescent="0.25">
      <c r="A182" s="85">
        <v>2022</v>
      </c>
      <c r="B182" s="87">
        <v>44830</v>
      </c>
      <c r="C182" t="s">
        <v>121</v>
      </c>
      <c r="D182" t="s">
        <v>122</v>
      </c>
      <c r="E182" s="36" t="s">
        <v>7938</v>
      </c>
      <c r="F182" s="34">
        <f t="shared" si="14"/>
        <v>181</v>
      </c>
      <c r="G182" s="34" t="s">
        <v>4985</v>
      </c>
      <c r="H182">
        <v>18</v>
      </c>
      <c r="I182" s="34" t="s">
        <v>6141</v>
      </c>
      <c r="J182" s="34" t="s">
        <v>4991</v>
      </c>
      <c r="K182" s="34" t="str">
        <f>VLOOKUP(J182,[2]CodMpios!$B$347:$E$362,4,FALSE)</f>
        <v>18592 - Puerto Rico</v>
      </c>
      <c r="L182" s="34" t="str">
        <f>VLOOKUP($J182,[2]Coord_Mpios_X_Y!$B$2:$K$1123,9,FALSE)</f>
        <v>2,018940891255</v>
      </c>
      <c r="M182" s="34" t="str">
        <f>VLOOKUP($J182,[2]Coord_Mpios_X_Y!$B$2:$K$1123,10,FALSE)</f>
        <v>-75,073086267336</v>
      </c>
      <c r="N182" s="34" t="s">
        <v>139</v>
      </c>
      <c r="O182" s="34" t="s">
        <v>126</v>
      </c>
      <c r="Q182" s="34" t="s">
        <v>127</v>
      </c>
      <c r="R182" s="34">
        <v>12295038</v>
      </c>
      <c r="S182" s="34" t="str">
        <f t="shared" si="10"/>
        <v>CC12295038</v>
      </c>
      <c r="T182" s="34" t="s">
        <v>490</v>
      </c>
      <c r="U182" s="34" t="s">
        <v>5524</v>
      </c>
      <c r="V182" s="34" t="s">
        <v>769</v>
      </c>
      <c r="W182" s="34" t="s">
        <v>4987</v>
      </c>
      <c r="X182" s="87">
        <v>20683</v>
      </c>
      <c r="Y182">
        <v>66</v>
      </c>
      <c r="Z182" s="36">
        <f>VLOOKUP($Y182,[2]Edades!$A$3:$H$153,4,FALSE)</f>
        <v>6</v>
      </c>
      <c r="AA182" s="34" t="str">
        <f>VLOOKUP($Y182,[2]Edades!$A$3:$H$153,6,FALSE)</f>
        <v>6 - Persona mayor</v>
      </c>
      <c r="AB182" s="34">
        <f>VLOOKUP($Y182,[2]Edades!$A$3:$H$153,7,FALSE)</f>
        <v>14</v>
      </c>
      <c r="AC182" s="34" t="str">
        <f>VLOOKUP($Y182,[2]Edades!$A$3:$H$153,8,FALSE)</f>
        <v>65-69</v>
      </c>
      <c r="AD182" s="34" t="s">
        <v>146</v>
      </c>
      <c r="AE182">
        <v>1</v>
      </c>
      <c r="AF182" s="34" t="s">
        <v>2137</v>
      </c>
      <c r="AG182" s="34" t="s">
        <v>2127</v>
      </c>
      <c r="AH182" s="34" t="s">
        <v>2127</v>
      </c>
      <c r="AK182" s="34" t="s">
        <v>139</v>
      </c>
      <c r="AM182" s="34" t="s">
        <v>2127</v>
      </c>
      <c r="AN182" s="36" t="s">
        <v>2127</v>
      </c>
      <c r="AO182" s="36" t="s">
        <v>2127</v>
      </c>
      <c r="AP182" s="34" t="s">
        <v>2127</v>
      </c>
      <c r="AQ182" s="36" t="s">
        <v>2127</v>
      </c>
      <c r="AR182" s="34" t="s">
        <v>2098</v>
      </c>
      <c r="AS182" s="91" t="s">
        <v>6326</v>
      </c>
      <c r="AT182" s="34">
        <v>3174346243</v>
      </c>
      <c r="AU182" s="34" t="s">
        <v>2127</v>
      </c>
      <c r="AX182" s="90"/>
      <c r="BA182" s="91"/>
      <c r="BB182" s="91"/>
      <c r="BC182" s="91"/>
      <c r="BF182" s="34" t="s">
        <v>4983</v>
      </c>
      <c r="BG182" s="92" t="s">
        <v>2098</v>
      </c>
      <c r="BM182" s="36" t="s">
        <v>131</v>
      </c>
      <c r="BN182" s="34" t="s">
        <v>131</v>
      </c>
      <c r="BO182">
        <v>1</v>
      </c>
      <c r="BQ182" s="94"/>
      <c r="BS182" t="s">
        <v>132</v>
      </c>
      <c r="BU182" s="95"/>
      <c r="BV182" s="95"/>
      <c r="BW182" s="61"/>
      <c r="BX182" s="60"/>
      <c r="BY182" s="59" t="str">
        <f t="shared" ca="1" si="11"/>
        <v/>
      </c>
      <c r="CD182" s="68"/>
      <c r="CE182" s="68"/>
      <c r="CF182" s="67"/>
      <c r="CG182">
        <v>90</v>
      </c>
      <c r="CH182" s="2">
        <v>185</v>
      </c>
      <c r="CI182" s="4">
        <f t="shared" si="12"/>
        <v>26.296566837107374</v>
      </c>
      <c r="CJ182" s="5" t="str">
        <f t="shared" si="13"/>
        <v>SOBREPESO</v>
      </c>
      <c r="CK182" s="36">
        <v>0</v>
      </c>
      <c r="CL182" s="66"/>
      <c r="CM182" s="89">
        <v>41316</v>
      </c>
      <c r="CN182" s="97">
        <v>41316</v>
      </c>
      <c r="CP182"/>
      <c r="CQ182" s="65"/>
      <c r="CR182" s="65"/>
      <c r="CS182" s="98"/>
      <c r="CT182"/>
      <c r="CU182"/>
      <c r="CV182" s="65"/>
      <c r="CW182" s="2"/>
      <c r="CX182" s="82"/>
      <c r="DC182"/>
      <c r="DG182" s="64"/>
      <c r="DI182" s="89">
        <v>43515</v>
      </c>
      <c r="DJ182" s="89"/>
      <c r="DN182" s="34"/>
      <c r="DO182" s="34"/>
      <c r="DP182" s="34"/>
      <c r="DQ182" s="34"/>
      <c r="DR182" s="34"/>
      <c r="DS182" s="34" t="s">
        <v>2127</v>
      </c>
      <c r="DT182" s="34"/>
      <c r="DU182" s="47">
        <v>44606</v>
      </c>
      <c r="DY182" s="1">
        <v>1</v>
      </c>
      <c r="DZ182" t="s">
        <v>7940</v>
      </c>
      <c r="EA182" s="4">
        <v>0.86</v>
      </c>
      <c r="EB182" s="4">
        <v>93</v>
      </c>
      <c r="EC182" s="4">
        <v>120</v>
      </c>
      <c r="ED182" s="4">
        <v>60</v>
      </c>
      <c r="EE182" s="4">
        <v>50.8</v>
      </c>
      <c r="EF182" s="4">
        <v>67</v>
      </c>
      <c r="EG182" s="4">
        <v>2</v>
      </c>
      <c r="EJ182"/>
      <c r="EL182" s="34"/>
      <c r="EN182" s="34"/>
    </row>
    <row r="183" spans="1:144" x14ac:dyDescent="0.25">
      <c r="A183" s="85">
        <v>2022</v>
      </c>
      <c r="B183" s="87">
        <v>44830</v>
      </c>
      <c r="C183" t="s">
        <v>121</v>
      </c>
      <c r="D183" t="s">
        <v>122</v>
      </c>
      <c r="E183" s="34" t="s">
        <v>7938</v>
      </c>
      <c r="F183" s="34">
        <f t="shared" si="14"/>
        <v>182</v>
      </c>
      <c r="G183" s="34" t="s">
        <v>4985</v>
      </c>
      <c r="H183">
        <v>18</v>
      </c>
      <c r="I183" s="34" t="s">
        <v>6141</v>
      </c>
      <c r="J183" s="34" t="s">
        <v>5052</v>
      </c>
      <c r="K183" s="34" t="str">
        <f>VLOOKUP(J183,[2]CodMpios!$B$347:$E$362,4,FALSE)</f>
        <v>18256 - El Paujil</v>
      </c>
      <c r="L183" s="34" t="str">
        <f>VLOOKUP($J183,[2]Coord_Mpios_X_Y!$B$2:$K$1123,9,FALSE)</f>
        <v>1,617746356165</v>
      </c>
      <c r="M183" s="34" t="str">
        <f>VLOOKUP($J183,[2]Coord_Mpios_X_Y!$B$2:$K$1123,10,FALSE)</f>
        <v>-75,234043334186</v>
      </c>
      <c r="N183" s="34" t="s">
        <v>125</v>
      </c>
      <c r="O183" s="34" t="s">
        <v>126</v>
      </c>
      <c r="Q183" s="34" t="s">
        <v>127</v>
      </c>
      <c r="R183" s="34">
        <v>16190618</v>
      </c>
      <c r="S183" s="34" t="str">
        <f t="shared" si="10"/>
        <v>CC16190618</v>
      </c>
      <c r="T183" s="34" t="s">
        <v>949</v>
      </c>
      <c r="U183" s="34" t="s">
        <v>5800</v>
      </c>
      <c r="V183" s="34" t="s">
        <v>5736</v>
      </c>
      <c r="W183" s="34" t="s">
        <v>1279</v>
      </c>
      <c r="X183" s="87">
        <v>22949</v>
      </c>
      <c r="Y183">
        <v>60</v>
      </c>
      <c r="Z183" s="36">
        <f>VLOOKUP($Y183,[2]Edades!$A$3:$H$153,4,FALSE)</f>
        <v>6</v>
      </c>
      <c r="AA183" s="34" t="str">
        <f>VLOOKUP($Y183,[2]Edades!$A$3:$H$153,6,FALSE)</f>
        <v>6 - Persona mayor</v>
      </c>
      <c r="AB183" s="34">
        <f>VLOOKUP($Y183,[2]Edades!$A$3:$H$153,7,FALSE)</f>
        <v>13</v>
      </c>
      <c r="AC183" s="34" t="str">
        <f>VLOOKUP($Y183,[2]Edades!$A$3:$H$153,8,FALSE)</f>
        <v>60-64</v>
      </c>
      <c r="AD183" s="34" t="s">
        <v>146</v>
      </c>
      <c r="AE183">
        <v>1</v>
      </c>
      <c r="AF183" s="34" t="s">
        <v>2137</v>
      </c>
      <c r="AG183" s="34" t="s">
        <v>2127</v>
      </c>
      <c r="AH183" s="34" t="s">
        <v>2127</v>
      </c>
      <c r="AK183" s="34" t="s">
        <v>125</v>
      </c>
      <c r="AM183" s="34" t="s">
        <v>2127</v>
      </c>
      <c r="AN183" s="36" t="s">
        <v>2127</v>
      </c>
      <c r="AO183" s="36" t="s">
        <v>2127</v>
      </c>
      <c r="AP183" s="34" t="s">
        <v>2127</v>
      </c>
      <c r="AQ183" s="36" t="s">
        <v>2127</v>
      </c>
      <c r="AR183" s="34" t="s">
        <v>5262</v>
      </c>
      <c r="AS183" s="91" t="s">
        <v>6247</v>
      </c>
      <c r="AT183" s="34">
        <v>3133768535</v>
      </c>
      <c r="AU183" s="34" t="s">
        <v>2127</v>
      </c>
      <c r="AX183" s="90"/>
      <c r="BA183" s="91"/>
      <c r="BB183" s="91"/>
      <c r="BC183" s="91"/>
      <c r="BF183" s="34" t="s">
        <v>4983</v>
      </c>
      <c r="BG183" s="92" t="s">
        <v>2098</v>
      </c>
      <c r="BM183" s="36" t="s">
        <v>131</v>
      </c>
      <c r="BN183" s="34" t="s">
        <v>131</v>
      </c>
      <c r="BO183">
        <v>1</v>
      </c>
      <c r="BQ183" s="94"/>
      <c r="BS183" s="36" t="s">
        <v>2127</v>
      </c>
      <c r="BU183" s="95"/>
      <c r="BV183" s="95"/>
      <c r="BW183" s="61"/>
      <c r="BX183" s="60"/>
      <c r="BY183" s="59" t="str">
        <f t="shared" ca="1" si="11"/>
        <v/>
      </c>
      <c r="CD183" s="68"/>
      <c r="CE183" s="68"/>
      <c r="CF183" s="67"/>
      <c r="CG183">
        <v>96</v>
      </c>
      <c r="CH183" s="2">
        <v>165</v>
      </c>
      <c r="CI183" s="4">
        <f t="shared" si="12"/>
        <v>35.261707988980717</v>
      </c>
      <c r="CJ183" s="5" t="str">
        <f t="shared" si="13"/>
        <v>OBESIDAD</v>
      </c>
      <c r="CK183" s="36">
        <v>0</v>
      </c>
      <c r="CL183" s="66"/>
      <c r="CM183" s="89">
        <v>41444</v>
      </c>
      <c r="CN183" s="97">
        <v>41444</v>
      </c>
      <c r="CP183"/>
      <c r="CQ183" s="65"/>
      <c r="CR183" s="65"/>
      <c r="CS183" s="98"/>
      <c r="CT183"/>
      <c r="CU183"/>
      <c r="CV183" s="97"/>
      <c r="CW183" s="2">
        <v>120</v>
      </c>
      <c r="CX183" s="82">
        <v>70</v>
      </c>
      <c r="DG183" s="64"/>
      <c r="DI183" s="89"/>
      <c r="DJ183" s="89"/>
      <c r="DN183" s="34"/>
      <c r="DO183" s="34"/>
      <c r="DP183" s="34"/>
      <c r="DQ183" s="34"/>
      <c r="DR183" s="34"/>
      <c r="DS183" s="34" t="s">
        <v>2127</v>
      </c>
      <c r="DT183" s="34"/>
      <c r="DU183" s="47">
        <v>44113</v>
      </c>
      <c r="DY183" s="1">
        <v>2</v>
      </c>
      <c r="DZ183" t="s">
        <v>7941</v>
      </c>
      <c r="EA183" s="4">
        <v>1.02</v>
      </c>
      <c r="EB183" s="4"/>
      <c r="EG183" s="4">
        <v>2.1</v>
      </c>
      <c r="EH183" s="4">
        <v>2.1</v>
      </c>
      <c r="EJ183"/>
      <c r="EL183" s="34"/>
      <c r="EN183" s="34"/>
    </row>
    <row r="184" spans="1:144" hidden="1" x14ac:dyDescent="0.25">
      <c r="A184" s="85">
        <v>2022</v>
      </c>
      <c r="B184" s="87">
        <v>44830</v>
      </c>
      <c r="C184" t="s">
        <v>121</v>
      </c>
      <c r="D184" t="s">
        <v>122</v>
      </c>
      <c r="E184" s="36" t="s">
        <v>7938</v>
      </c>
      <c r="F184" s="34">
        <f t="shared" si="14"/>
        <v>183</v>
      </c>
      <c r="G184" s="34" t="s">
        <v>4985</v>
      </c>
      <c r="H184">
        <v>18</v>
      </c>
      <c r="I184" s="34" t="s">
        <v>6141</v>
      </c>
      <c r="J184" s="34" t="s">
        <v>4988</v>
      </c>
      <c r="K184" s="34" t="str">
        <f>VLOOKUP(J184,[2]CodMpios!$B$347:$E$362,4,FALSE)</f>
        <v>18001 - Florencia</v>
      </c>
      <c r="L184" s="34" t="str">
        <f>VLOOKUP($J184,[2]Coord_Mpios_X_Y!$B$2:$K$1123,9,FALSE)</f>
        <v>1,749138703818</v>
      </c>
      <c r="M184" s="34" t="str">
        <f>VLOOKUP($J184,[2]Coord_Mpios_X_Y!$B$2:$K$1123,10,FALSE)</f>
        <v>-75,558239064333</v>
      </c>
      <c r="N184" s="34" t="s">
        <v>139</v>
      </c>
      <c r="O184" s="34" t="s">
        <v>126</v>
      </c>
      <c r="Q184" s="34" t="s">
        <v>127</v>
      </c>
      <c r="R184" s="34">
        <v>17636717</v>
      </c>
      <c r="S184" s="34" t="str">
        <f t="shared" si="10"/>
        <v>CC17636717</v>
      </c>
      <c r="T184" s="34" t="s">
        <v>176</v>
      </c>
      <c r="V184" s="34" t="s">
        <v>1279</v>
      </c>
      <c r="W184" s="34" t="s">
        <v>2128</v>
      </c>
      <c r="X184" s="87">
        <v>23522</v>
      </c>
      <c r="Y184">
        <v>58</v>
      </c>
      <c r="Z184" s="36">
        <f>VLOOKUP($Y184,[2]Edades!$A$3:$H$153,4,FALSE)</f>
        <v>5</v>
      </c>
      <c r="AA184" s="34" t="str">
        <f>VLOOKUP($Y184,[2]Edades!$A$3:$H$153,6,FALSE)</f>
        <v>5 - Adultez</v>
      </c>
      <c r="AB184" s="34">
        <f>VLOOKUP($Y184,[2]Edades!$A$3:$H$153,7,FALSE)</f>
        <v>12</v>
      </c>
      <c r="AC184" s="34" t="str">
        <f>VLOOKUP($Y184,[2]Edades!$A$3:$H$153,8,FALSE)</f>
        <v>55-59</v>
      </c>
      <c r="AD184" s="34" t="s">
        <v>146</v>
      </c>
      <c r="AE184">
        <v>1</v>
      </c>
      <c r="AF184" s="34" t="s">
        <v>130</v>
      </c>
      <c r="AG184" s="34" t="s">
        <v>2127</v>
      </c>
      <c r="AH184" s="34" t="s">
        <v>2127</v>
      </c>
      <c r="AK184" s="34" t="s">
        <v>139</v>
      </c>
      <c r="AM184" s="34" t="s">
        <v>2127</v>
      </c>
      <c r="AN184" s="36" t="s">
        <v>2127</v>
      </c>
      <c r="AO184" s="36" t="s">
        <v>2127</v>
      </c>
      <c r="AP184" s="34" t="s">
        <v>2127</v>
      </c>
      <c r="AQ184" s="36" t="s">
        <v>2127</v>
      </c>
      <c r="AR184" s="34" t="s">
        <v>2098</v>
      </c>
      <c r="AS184" s="91" t="s">
        <v>6327</v>
      </c>
      <c r="AT184" s="34">
        <v>3132174227</v>
      </c>
      <c r="AU184" s="34" t="s">
        <v>2127</v>
      </c>
      <c r="AX184" s="90"/>
      <c r="BA184" s="91"/>
      <c r="BB184" s="91"/>
      <c r="BC184" s="91"/>
      <c r="BF184" s="34" t="s">
        <v>4983</v>
      </c>
      <c r="BG184" s="92" t="s">
        <v>2098</v>
      </c>
      <c r="BM184" s="36" t="s">
        <v>131</v>
      </c>
      <c r="BN184" s="34" t="s">
        <v>131</v>
      </c>
      <c r="BO184">
        <v>1</v>
      </c>
      <c r="BQ184" s="94"/>
      <c r="BS184" t="s">
        <v>132</v>
      </c>
      <c r="BU184" s="95"/>
      <c r="BV184" s="95"/>
      <c r="BW184" s="61"/>
      <c r="BX184" s="60"/>
      <c r="BY184" s="59" t="str">
        <f t="shared" ca="1" si="11"/>
        <v/>
      </c>
      <c r="CD184" s="68"/>
      <c r="CE184" s="68"/>
      <c r="CF184" s="67"/>
      <c r="CG184">
        <v>70</v>
      </c>
      <c r="CH184" s="2">
        <v>155</v>
      </c>
      <c r="CI184" s="4">
        <f t="shared" si="12"/>
        <v>29.136316337148799</v>
      </c>
      <c r="CJ184" s="5" t="str">
        <f t="shared" si="13"/>
        <v>SOBREPESO</v>
      </c>
      <c r="CK184" s="36">
        <v>0</v>
      </c>
      <c r="CL184" s="66"/>
      <c r="CM184" s="89">
        <v>41318</v>
      </c>
      <c r="CN184" s="97">
        <v>41318</v>
      </c>
      <c r="CP184"/>
      <c r="CQ184" s="65"/>
      <c r="CR184" s="65"/>
      <c r="CS184" s="98"/>
      <c r="CT184"/>
      <c r="CU184"/>
      <c r="CV184" s="65"/>
      <c r="CW184" s="2"/>
      <c r="CX184" s="82"/>
      <c r="DC184"/>
      <c r="DG184" s="64"/>
      <c r="DI184" s="89">
        <v>44587</v>
      </c>
      <c r="DJ184" s="89"/>
      <c r="DN184" s="34"/>
      <c r="DO184" s="34"/>
      <c r="DP184" s="34"/>
      <c r="DQ184" s="34"/>
      <c r="DR184" s="34"/>
      <c r="DS184" s="34" t="s">
        <v>2127</v>
      </c>
      <c r="DT184" s="34"/>
      <c r="DU184" s="47">
        <v>44488</v>
      </c>
      <c r="DY184" s="1">
        <v>1</v>
      </c>
      <c r="DZ184" t="s">
        <v>7939</v>
      </c>
      <c r="EB184" s="4"/>
      <c r="EJ184"/>
      <c r="EL184" s="34"/>
      <c r="EN184" s="34"/>
    </row>
    <row r="185" spans="1:144" hidden="1" x14ac:dyDescent="0.25">
      <c r="A185" s="85">
        <v>2022</v>
      </c>
      <c r="B185" s="87">
        <v>44830</v>
      </c>
      <c r="C185" t="s">
        <v>121</v>
      </c>
      <c r="D185" t="s">
        <v>122</v>
      </c>
      <c r="E185" s="36" t="s">
        <v>7938</v>
      </c>
      <c r="F185" s="34">
        <f t="shared" si="14"/>
        <v>184</v>
      </c>
      <c r="G185" s="34" t="s">
        <v>4985</v>
      </c>
      <c r="H185">
        <v>18</v>
      </c>
      <c r="I185" s="34" t="s">
        <v>6141</v>
      </c>
      <c r="J185" s="34" t="s">
        <v>4988</v>
      </c>
      <c r="K185" s="34" t="str">
        <f>VLOOKUP(J185,[2]CodMpios!$B$347:$E$362,4,FALSE)</f>
        <v>18001 - Florencia</v>
      </c>
      <c r="L185" s="34" t="str">
        <f>VLOOKUP($J185,[2]Coord_Mpios_X_Y!$B$2:$K$1123,9,FALSE)</f>
        <v>1,749138703818</v>
      </c>
      <c r="M185" s="34" t="str">
        <f>VLOOKUP($J185,[2]Coord_Mpios_X_Y!$B$2:$K$1123,10,FALSE)</f>
        <v>-75,558239064333</v>
      </c>
      <c r="N185" s="34" t="s">
        <v>125</v>
      </c>
      <c r="O185" s="34" t="s">
        <v>126</v>
      </c>
      <c r="Q185" s="34" t="s">
        <v>127</v>
      </c>
      <c r="R185" s="34">
        <v>7527601</v>
      </c>
      <c r="S185" s="34" t="str">
        <f t="shared" si="10"/>
        <v>CC7527601</v>
      </c>
      <c r="T185" s="34" t="s">
        <v>198</v>
      </c>
      <c r="U185" s="34" t="s">
        <v>6004</v>
      </c>
      <c r="V185" s="34" t="s">
        <v>2150</v>
      </c>
      <c r="W185" s="34" t="s">
        <v>5527</v>
      </c>
      <c r="X185" s="87">
        <v>21552</v>
      </c>
      <c r="Y185">
        <v>64</v>
      </c>
      <c r="Z185" s="36">
        <f>VLOOKUP($Y185,[2]Edades!$A$3:$H$153,4,FALSE)</f>
        <v>6</v>
      </c>
      <c r="AA185" s="34" t="str">
        <f>VLOOKUP($Y185,[2]Edades!$A$3:$H$153,6,FALSE)</f>
        <v>6 - Persona mayor</v>
      </c>
      <c r="AB185" s="34">
        <f>VLOOKUP($Y185,[2]Edades!$A$3:$H$153,7,FALSE)</f>
        <v>13</v>
      </c>
      <c r="AC185" s="34" t="str">
        <f>VLOOKUP($Y185,[2]Edades!$A$3:$H$153,8,FALSE)</f>
        <v>60-64</v>
      </c>
      <c r="AD185" s="34" t="s">
        <v>146</v>
      </c>
      <c r="AE185">
        <v>1</v>
      </c>
      <c r="AF185" s="34" t="s">
        <v>2137</v>
      </c>
      <c r="AG185" s="34" t="s">
        <v>2127</v>
      </c>
      <c r="AH185" s="34" t="s">
        <v>2127</v>
      </c>
      <c r="AK185" s="34" t="s">
        <v>125</v>
      </c>
      <c r="AM185" s="34" t="s">
        <v>2127</v>
      </c>
      <c r="AN185" s="36" t="s">
        <v>2127</v>
      </c>
      <c r="AO185" s="36" t="s">
        <v>2127</v>
      </c>
      <c r="AP185" s="34" t="s">
        <v>2127</v>
      </c>
      <c r="AQ185" s="36" t="s">
        <v>2127</v>
      </c>
      <c r="AR185" s="34" t="s">
        <v>2098</v>
      </c>
      <c r="AS185" s="91" t="s">
        <v>6328</v>
      </c>
      <c r="AT185" s="34">
        <v>4342076</v>
      </c>
      <c r="AU185" s="34" t="s">
        <v>2127</v>
      </c>
      <c r="AX185" s="90"/>
      <c r="BA185" s="91"/>
      <c r="BB185" s="91"/>
      <c r="BC185" s="91"/>
      <c r="BF185" s="34" t="s">
        <v>4983</v>
      </c>
      <c r="BG185" s="92" t="s">
        <v>2098</v>
      </c>
      <c r="BM185" s="36" t="s">
        <v>131</v>
      </c>
      <c r="BN185" s="34" t="s">
        <v>132</v>
      </c>
      <c r="BO185" s="36">
        <v>0</v>
      </c>
      <c r="BQ185" s="94"/>
      <c r="BS185" t="s">
        <v>132</v>
      </c>
      <c r="BU185" s="95"/>
      <c r="BV185" s="95"/>
      <c r="BW185" s="61"/>
      <c r="BX185" s="60"/>
      <c r="BY185" s="59" t="str">
        <f t="shared" ca="1" si="11"/>
        <v/>
      </c>
      <c r="CD185" s="68"/>
      <c r="CE185" s="68"/>
      <c r="CF185" s="67"/>
      <c r="CG185">
        <v>81</v>
      </c>
      <c r="CH185" s="2">
        <v>178</v>
      </c>
      <c r="CI185" s="4">
        <f t="shared" si="12"/>
        <v>25.564953919959599</v>
      </c>
      <c r="CJ185" s="5" t="str">
        <f t="shared" si="13"/>
        <v>SOBREPESO</v>
      </c>
      <c r="CK185" s="36">
        <v>0</v>
      </c>
      <c r="CL185" s="66"/>
      <c r="CM185" s="89">
        <v>41331</v>
      </c>
      <c r="CN185" s="97">
        <v>41331</v>
      </c>
      <c r="CP185"/>
      <c r="CQ185" s="65"/>
      <c r="CR185" s="65"/>
      <c r="CS185" s="98"/>
      <c r="CT185"/>
      <c r="CU185"/>
      <c r="CV185" s="65"/>
      <c r="CW185" s="2">
        <v>140</v>
      </c>
      <c r="CX185" s="82">
        <v>80</v>
      </c>
      <c r="DC185"/>
      <c r="DG185" s="64"/>
      <c r="DI185" s="89">
        <v>43629</v>
      </c>
      <c r="DJ185" s="89"/>
      <c r="DN185" s="34"/>
      <c r="DO185" s="34"/>
      <c r="DP185" s="34"/>
      <c r="DQ185" s="34"/>
      <c r="DR185" s="34"/>
      <c r="DS185" s="34" t="s">
        <v>2127</v>
      </c>
      <c r="DT185" s="34"/>
      <c r="DU185" s="47">
        <v>44580</v>
      </c>
      <c r="DY185" s="1">
        <v>2</v>
      </c>
      <c r="DZ185" t="s">
        <v>7941</v>
      </c>
      <c r="EA185" s="4">
        <v>1.1399999999999999</v>
      </c>
      <c r="EB185" s="4">
        <v>72</v>
      </c>
      <c r="EC185" s="4">
        <v>141</v>
      </c>
      <c r="ED185" s="4">
        <v>190</v>
      </c>
      <c r="EE185" s="4">
        <v>42.7</v>
      </c>
      <c r="EF185" s="4">
        <v>115</v>
      </c>
      <c r="EG185" s="4">
        <v>2.2999999999999998</v>
      </c>
      <c r="EJ185"/>
      <c r="EL185" s="34"/>
      <c r="EN185" s="34"/>
    </row>
    <row r="186" spans="1:144" x14ac:dyDescent="0.25">
      <c r="A186" s="85">
        <v>2022</v>
      </c>
      <c r="B186" s="87">
        <v>44830</v>
      </c>
      <c r="C186" t="s">
        <v>121</v>
      </c>
      <c r="D186" t="s">
        <v>122</v>
      </c>
      <c r="E186" s="34" t="s">
        <v>7938</v>
      </c>
      <c r="F186" s="34">
        <f t="shared" si="14"/>
        <v>185</v>
      </c>
      <c r="G186" s="34" t="s">
        <v>4985</v>
      </c>
      <c r="H186">
        <v>18</v>
      </c>
      <c r="I186" s="34" t="s">
        <v>6141</v>
      </c>
      <c r="J186" s="34" t="s">
        <v>4988</v>
      </c>
      <c r="K186" s="34" t="str">
        <f>VLOOKUP(J186,[2]CodMpios!$B$347:$E$362,4,FALSE)</f>
        <v>18001 - Florencia</v>
      </c>
      <c r="L186" s="34" t="str">
        <f>VLOOKUP($J186,[2]Coord_Mpios_X_Y!$B$2:$K$1123,9,FALSE)</f>
        <v>1,749138703818</v>
      </c>
      <c r="M186" s="34" t="str">
        <f>VLOOKUP($J186,[2]Coord_Mpios_X_Y!$B$2:$K$1123,10,FALSE)</f>
        <v>-75,558239064333</v>
      </c>
      <c r="N186" s="34" t="s">
        <v>125</v>
      </c>
      <c r="O186" s="34" t="s">
        <v>126</v>
      </c>
      <c r="Q186" s="34" t="s">
        <v>127</v>
      </c>
      <c r="R186" s="34">
        <v>6557199</v>
      </c>
      <c r="S186" s="34" t="str">
        <f t="shared" si="10"/>
        <v>CC6557199</v>
      </c>
      <c r="T186" s="34" t="s">
        <v>2348</v>
      </c>
      <c r="V186" s="34" t="s">
        <v>303</v>
      </c>
      <c r="W186" s="34" t="s">
        <v>221</v>
      </c>
      <c r="X186" s="87">
        <v>18702</v>
      </c>
      <c r="Y186">
        <v>72</v>
      </c>
      <c r="Z186" s="36">
        <f>VLOOKUP($Y186,[2]Edades!$A$3:$H$153,4,FALSE)</f>
        <v>6</v>
      </c>
      <c r="AA186" s="34" t="str">
        <f>VLOOKUP($Y186,[2]Edades!$A$3:$H$153,6,FALSE)</f>
        <v>6 - Persona mayor</v>
      </c>
      <c r="AB186" s="34">
        <f>VLOOKUP($Y186,[2]Edades!$A$3:$H$153,7,FALSE)</f>
        <v>15</v>
      </c>
      <c r="AC186" s="34" t="str">
        <f>VLOOKUP($Y186,[2]Edades!$A$3:$H$153,8,FALSE)</f>
        <v>70-74</v>
      </c>
      <c r="AD186" s="34" t="s">
        <v>146</v>
      </c>
      <c r="AE186">
        <v>1</v>
      </c>
      <c r="AF186" s="34" t="s">
        <v>2137</v>
      </c>
      <c r="AG186" s="34" t="s">
        <v>2127</v>
      </c>
      <c r="AH186" s="34" t="s">
        <v>2127</v>
      </c>
      <c r="AK186" s="34" t="s">
        <v>125</v>
      </c>
      <c r="AM186" s="34" t="s">
        <v>2127</v>
      </c>
      <c r="AN186" s="36" t="s">
        <v>2127</v>
      </c>
      <c r="AO186" s="36" t="s">
        <v>2127</v>
      </c>
      <c r="AP186" s="34" t="s">
        <v>2127</v>
      </c>
      <c r="AQ186" s="36" t="s">
        <v>2127</v>
      </c>
      <c r="AR186" s="34" t="s">
        <v>2098</v>
      </c>
      <c r="AS186" s="91" t="s">
        <v>6329</v>
      </c>
      <c r="AT186" s="34">
        <v>3124804153</v>
      </c>
      <c r="AU186" s="34" t="s">
        <v>2127</v>
      </c>
      <c r="AX186" s="90"/>
      <c r="BA186" s="91"/>
      <c r="BB186" s="91"/>
      <c r="BC186" s="91"/>
      <c r="BF186" s="34" t="s">
        <v>4983</v>
      </c>
      <c r="BG186" s="92" t="s">
        <v>2098</v>
      </c>
      <c r="BM186" s="36" t="s">
        <v>131</v>
      </c>
      <c r="BN186" s="34" t="s">
        <v>132</v>
      </c>
      <c r="BO186" s="36">
        <v>0</v>
      </c>
      <c r="BQ186" s="94"/>
      <c r="BS186" s="36" t="s">
        <v>2127</v>
      </c>
      <c r="BU186" s="95"/>
      <c r="BV186" s="95"/>
      <c r="BW186" s="61"/>
      <c r="BX186" s="60"/>
      <c r="BY186" s="59" t="str">
        <f t="shared" ca="1" si="11"/>
        <v/>
      </c>
      <c r="CD186" s="68"/>
      <c r="CE186" s="68"/>
      <c r="CF186" s="67"/>
      <c r="CG186">
        <v>87</v>
      </c>
      <c r="CH186" s="2">
        <v>158</v>
      </c>
      <c r="CI186" s="4">
        <f t="shared" si="12"/>
        <v>34.850184265342087</v>
      </c>
      <c r="CJ186" s="5" t="str">
        <f t="shared" si="13"/>
        <v>OBESIDAD</v>
      </c>
      <c r="CK186" s="36">
        <v>0</v>
      </c>
      <c r="CL186" s="66"/>
      <c r="CM186" s="89">
        <v>41353</v>
      </c>
      <c r="CN186" s="97">
        <v>41353</v>
      </c>
      <c r="CP186"/>
      <c r="CQ186" s="65"/>
      <c r="CR186" s="65"/>
      <c r="CS186" s="98"/>
      <c r="CT186"/>
      <c r="CU186"/>
      <c r="CV186" s="97"/>
      <c r="CW186" s="2">
        <v>140</v>
      </c>
      <c r="CX186" s="82">
        <v>100</v>
      </c>
      <c r="DG186" s="64"/>
      <c r="DI186" s="89"/>
      <c r="DJ186" s="89"/>
      <c r="DN186" s="34"/>
      <c r="DO186" s="34"/>
      <c r="DP186" s="34"/>
      <c r="DQ186" s="34"/>
      <c r="DR186" s="34"/>
      <c r="DS186" s="34" t="s">
        <v>2127</v>
      </c>
      <c r="DT186" s="34"/>
      <c r="DU186" s="47">
        <v>44420</v>
      </c>
      <c r="DY186" s="1">
        <v>3</v>
      </c>
      <c r="DZ186" t="s">
        <v>7940</v>
      </c>
      <c r="EB186" s="4">
        <v>350</v>
      </c>
      <c r="EH186" s="4">
        <v>17.899999999999999</v>
      </c>
      <c r="EJ186"/>
      <c r="EL186" s="34"/>
      <c r="EN186" s="34"/>
    </row>
    <row r="187" spans="1:144" hidden="1" x14ac:dyDescent="0.25">
      <c r="A187" s="85">
        <v>2022</v>
      </c>
      <c r="B187" s="87">
        <v>44830</v>
      </c>
      <c r="C187" t="s">
        <v>121</v>
      </c>
      <c r="D187" t="s">
        <v>122</v>
      </c>
      <c r="E187" s="36" t="s">
        <v>7938</v>
      </c>
      <c r="F187" s="34">
        <f t="shared" si="14"/>
        <v>186</v>
      </c>
      <c r="G187" s="34" t="s">
        <v>4985</v>
      </c>
      <c r="H187">
        <v>18</v>
      </c>
      <c r="I187" s="34" t="s">
        <v>6141</v>
      </c>
      <c r="J187" s="34" t="s">
        <v>4988</v>
      </c>
      <c r="K187" s="34" t="str">
        <f>VLOOKUP(J187,[2]CodMpios!$B$347:$E$362,4,FALSE)</f>
        <v>18001 - Florencia</v>
      </c>
      <c r="L187" s="34" t="str">
        <f>VLOOKUP($J187,[2]Coord_Mpios_X_Y!$B$2:$K$1123,9,FALSE)</f>
        <v>1,749138703818</v>
      </c>
      <c r="M187" s="34" t="str">
        <f>VLOOKUP($J187,[2]Coord_Mpios_X_Y!$B$2:$K$1123,10,FALSE)</f>
        <v>-75,558239064333</v>
      </c>
      <c r="N187" s="34" t="s">
        <v>139</v>
      </c>
      <c r="O187" s="34" t="s">
        <v>126</v>
      </c>
      <c r="Q187" s="34" t="s">
        <v>127</v>
      </c>
      <c r="R187" s="34">
        <v>96328180</v>
      </c>
      <c r="S187" s="34" t="str">
        <f t="shared" si="10"/>
        <v>CC96328180</v>
      </c>
      <c r="T187" s="34" t="s">
        <v>375</v>
      </c>
      <c r="V187" s="34" t="s">
        <v>5807</v>
      </c>
      <c r="W187" s="34" t="s">
        <v>5565</v>
      </c>
      <c r="X187" s="87">
        <v>21306</v>
      </c>
      <c r="Y187">
        <v>64</v>
      </c>
      <c r="Z187" s="36">
        <f>VLOOKUP($Y187,[2]Edades!$A$3:$H$153,4,FALSE)</f>
        <v>6</v>
      </c>
      <c r="AA187" s="34" t="str">
        <f>VLOOKUP($Y187,[2]Edades!$A$3:$H$153,6,FALSE)</f>
        <v>6 - Persona mayor</v>
      </c>
      <c r="AB187" s="34">
        <f>VLOOKUP($Y187,[2]Edades!$A$3:$H$153,7,FALSE)</f>
        <v>13</v>
      </c>
      <c r="AC187" s="34" t="str">
        <f>VLOOKUP($Y187,[2]Edades!$A$3:$H$153,8,FALSE)</f>
        <v>60-64</v>
      </c>
      <c r="AD187" s="34" t="s">
        <v>146</v>
      </c>
      <c r="AE187">
        <v>1</v>
      </c>
      <c r="AF187" s="34" t="s">
        <v>2137</v>
      </c>
      <c r="AG187" s="34" t="s">
        <v>2127</v>
      </c>
      <c r="AH187" s="34" t="s">
        <v>2127</v>
      </c>
      <c r="AK187" s="34" t="s">
        <v>139</v>
      </c>
      <c r="AM187" s="34" t="s">
        <v>2127</v>
      </c>
      <c r="AN187" s="36" t="s">
        <v>2127</v>
      </c>
      <c r="AO187" s="36" t="s">
        <v>2127</v>
      </c>
      <c r="AP187" s="34" t="s">
        <v>2127</v>
      </c>
      <c r="AQ187" s="36" t="s">
        <v>2127</v>
      </c>
      <c r="AR187" s="34" t="s">
        <v>2098</v>
      </c>
      <c r="AS187" s="91" t="s">
        <v>6330</v>
      </c>
      <c r="AT187" s="34">
        <v>4347129</v>
      </c>
      <c r="AU187" s="34" t="s">
        <v>2127</v>
      </c>
      <c r="AX187" s="90"/>
      <c r="BA187" s="91"/>
      <c r="BB187" s="91"/>
      <c r="BC187" s="91"/>
      <c r="BF187" s="34" t="s">
        <v>4983</v>
      </c>
      <c r="BG187" s="92" t="s">
        <v>2098</v>
      </c>
      <c r="BM187" s="36" t="s">
        <v>131</v>
      </c>
      <c r="BN187" s="34" t="s">
        <v>132</v>
      </c>
      <c r="BO187" s="36">
        <v>0</v>
      </c>
      <c r="BQ187" s="94"/>
      <c r="BS187" t="s">
        <v>132</v>
      </c>
      <c r="BU187" s="95"/>
      <c r="BV187" s="95"/>
      <c r="BW187" s="61"/>
      <c r="BX187" s="60"/>
      <c r="BY187" s="59" t="str">
        <f t="shared" ca="1" si="11"/>
        <v/>
      </c>
      <c r="CD187" s="68"/>
      <c r="CE187" s="68"/>
      <c r="CF187" s="67"/>
      <c r="CG187">
        <v>86</v>
      </c>
      <c r="CH187" s="2">
        <v>176</v>
      </c>
      <c r="CI187" s="4">
        <f t="shared" si="12"/>
        <v>27.763429752066116</v>
      </c>
      <c r="CJ187" s="5" t="str">
        <f t="shared" si="13"/>
        <v>SOBREPESO</v>
      </c>
      <c r="CK187" s="36">
        <v>0</v>
      </c>
      <c r="CL187" s="66"/>
      <c r="CM187" s="89">
        <v>41323</v>
      </c>
      <c r="CN187" s="97">
        <v>41323</v>
      </c>
      <c r="CP187"/>
      <c r="CQ187" s="65"/>
      <c r="CR187" s="65"/>
      <c r="CS187" s="98"/>
      <c r="CT187"/>
      <c r="CU187"/>
      <c r="CV187" s="65"/>
      <c r="CW187" s="2">
        <v>120</v>
      </c>
      <c r="CX187" s="82">
        <v>70</v>
      </c>
      <c r="DC187"/>
      <c r="DG187" s="64"/>
      <c r="DI187" s="89">
        <v>43222</v>
      </c>
      <c r="DJ187" s="89"/>
      <c r="DN187" s="34"/>
      <c r="DO187" s="34"/>
      <c r="DP187" s="34"/>
      <c r="DQ187" s="34"/>
      <c r="DR187" s="34"/>
      <c r="DS187" s="34" t="s">
        <v>2127</v>
      </c>
      <c r="DT187" s="34"/>
      <c r="DU187" s="47">
        <v>43880</v>
      </c>
      <c r="DY187" s="1">
        <v>1</v>
      </c>
      <c r="DZ187" t="s">
        <v>7941</v>
      </c>
      <c r="EB187" s="4">
        <v>95</v>
      </c>
      <c r="EH187" s="4">
        <v>6.9</v>
      </c>
      <c r="EJ187"/>
      <c r="EL187" s="34"/>
      <c r="EN187" s="34"/>
    </row>
    <row r="188" spans="1:144" hidden="1" x14ac:dyDescent="0.25">
      <c r="A188" s="85">
        <v>2022</v>
      </c>
      <c r="B188" s="87">
        <v>44830</v>
      </c>
      <c r="C188" t="s">
        <v>121</v>
      </c>
      <c r="D188" t="s">
        <v>122</v>
      </c>
      <c r="E188" s="36" t="s">
        <v>7938</v>
      </c>
      <c r="F188" s="34">
        <f t="shared" si="14"/>
        <v>187</v>
      </c>
      <c r="G188" s="34" t="s">
        <v>4985</v>
      </c>
      <c r="H188">
        <v>18</v>
      </c>
      <c r="I188" s="34" t="s">
        <v>6141</v>
      </c>
      <c r="J188" s="34" t="s">
        <v>5008</v>
      </c>
      <c r="K188" s="34" t="str">
        <f>VLOOKUP(J188,[2]CodMpios!$B$347:$E$362,4,FALSE)</f>
        <v>18094 - Belén De Los Andaquíes</v>
      </c>
      <c r="L188" s="34" t="str">
        <f>VLOOKUP($J188,[2]Coord_Mpios_X_Y!$B$2:$K$1123,9,FALSE)</f>
        <v>1,500923003060</v>
      </c>
      <c r="M188" s="34" t="str">
        <f>VLOOKUP($J188,[2]Coord_Mpios_X_Y!$B$2:$K$1123,10,FALSE)</f>
        <v>-75,875645424257</v>
      </c>
      <c r="N188" s="34" t="s">
        <v>125</v>
      </c>
      <c r="O188" s="34" t="s">
        <v>126</v>
      </c>
      <c r="Q188" s="34" t="s">
        <v>127</v>
      </c>
      <c r="R188" s="34">
        <v>40757118</v>
      </c>
      <c r="S188" s="34" t="str">
        <f t="shared" si="10"/>
        <v>CC40757118</v>
      </c>
      <c r="T188" s="34" t="s">
        <v>6071</v>
      </c>
      <c r="V188" s="34" t="s">
        <v>5685</v>
      </c>
      <c r="W188" s="34" t="s">
        <v>604</v>
      </c>
      <c r="X188" s="87">
        <v>21112</v>
      </c>
      <c r="Y188">
        <v>65</v>
      </c>
      <c r="Z188" s="36">
        <f>VLOOKUP($Y188,[2]Edades!$A$3:$H$153,4,FALSE)</f>
        <v>6</v>
      </c>
      <c r="AA188" s="34" t="str">
        <f>VLOOKUP($Y188,[2]Edades!$A$3:$H$153,6,FALSE)</f>
        <v>6 - Persona mayor</v>
      </c>
      <c r="AB188" s="34">
        <f>VLOOKUP($Y188,[2]Edades!$A$3:$H$153,7,FALSE)</f>
        <v>14</v>
      </c>
      <c r="AC188" s="34" t="str">
        <f>VLOOKUP($Y188,[2]Edades!$A$3:$H$153,8,FALSE)</f>
        <v>65-69</v>
      </c>
      <c r="AD188" s="34" t="s">
        <v>129</v>
      </c>
      <c r="AE188" s="1">
        <v>2</v>
      </c>
      <c r="AF188" s="34" t="s">
        <v>2137</v>
      </c>
      <c r="AG188" s="34" t="s">
        <v>2127</v>
      </c>
      <c r="AH188" s="34" t="s">
        <v>2127</v>
      </c>
      <c r="AK188" s="34" t="s">
        <v>125</v>
      </c>
      <c r="AM188" s="34" t="s">
        <v>2127</v>
      </c>
      <c r="AN188" s="36" t="s">
        <v>2127</v>
      </c>
      <c r="AO188" s="36" t="s">
        <v>2127</v>
      </c>
      <c r="AP188" s="34" t="s">
        <v>2127</v>
      </c>
      <c r="AQ188" s="36" t="s">
        <v>2127</v>
      </c>
      <c r="AR188" s="34" t="s">
        <v>2098</v>
      </c>
      <c r="AS188" s="91" t="s">
        <v>6331</v>
      </c>
      <c r="AT188" s="34">
        <v>3106075864</v>
      </c>
      <c r="AU188" s="34" t="s">
        <v>2127</v>
      </c>
      <c r="AX188" s="90"/>
      <c r="BA188" s="91"/>
      <c r="BB188" s="91"/>
      <c r="BC188" s="91"/>
      <c r="BF188" s="34" t="s">
        <v>4983</v>
      </c>
      <c r="BG188" s="92" t="s">
        <v>2098</v>
      </c>
      <c r="BM188" s="36" t="s">
        <v>131</v>
      </c>
      <c r="BN188" s="34" t="s">
        <v>132</v>
      </c>
      <c r="BO188" s="36">
        <v>0</v>
      </c>
      <c r="BQ188" s="94"/>
      <c r="BS188" t="s">
        <v>132</v>
      </c>
      <c r="BU188" s="95"/>
      <c r="BV188" s="95"/>
      <c r="BW188" s="61"/>
      <c r="BX188" s="60"/>
      <c r="BY188" s="59" t="str">
        <f t="shared" ca="1" si="11"/>
        <v/>
      </c>
      <c r="CD188" s="68"/>
      <c r="CE188" s="68"/>
      <c r="CF188" s="67"/>
      <c r="CG188"/>
      <c r="CH188" s="2"/>
      <c r="CI188" s="4" t="e">
        <f t="shared" si="12"/>
        <v>#DIV/0!</v>
      </c>
      <c r="CJ188" s="5" t="str">
        <f t="shared" si="13"/>
        <v>SIN DATO</v>
      </c>
      <c r="CK188" s="36">
        <v>0</v>
      </c>
      <c r="CL188" s="66"/>
      <c r="CM188" s="89">
        <v>42271</v>
      </c>
      <c r="CN188" s="97">
        <v>42271</v>
      </c>
      <c r="CP188"/>
      <c r="CQ188" s="65"/>
      <c r="CR188" s="65"/>
      <c r="CS188" s="98"/>
      <c r="CT188"/>
      <c r="CU188"/>
      <c r="CV188" s="65"/>
      <c r="CW188" s="2"/>
      <c r="CX188" s="82"/>
      <c r="DC188"/>
      <c r="DG188" s="64"/>
      <c r="DI188" s="89"/>
      <c r="DJ188" s="89"/>
      <c r="DN188" s="34"/>
      <c r="DO188" s="34"/>
      <c r="DP188" s="34"/>
      <c r="DQ188" s="34"/>
      <c r="DR188" s="34"/>
      <c r="DS188" s="34" t="s">
        <v>2127</v>
      </c>
      <c r="DT188" s="34"/>
      <c r="DU188" s="47">
        <v>44491</v>
      </c>
      <c r="DY188" s="1">
        <v>2</v>
      </c>
      <c r="DZ188" t="s">
        <v>7940</v>
      </c>
      <c r="EB188" s="4"/>
      <c r="EJ188"/>
      <c r="EL188" s="34"/>
      <c r="EN188" s="34"/>
    </row>
    <row r="189" spans="1:144" hidden="1" x14ac:dyDescent="0.25">
      <c r="A189" s="85">
        <v>2022</v>
      </c>
      <c r="B189" s="87">
        <v>44830</v>
      </c>
      <c r="C189" t="s">
        <v>121</v>
      </c>
      <c r="D189" t="s">
        <v>122</v>
      </c>
      <c r="E189" s="36" t="s">
        <v>7938</v>
      </c>
      <c r="F189" s="34">
        <f t="shared" si="14"/>
        <v>188</v>
      </c>
      <c r="G189" s="34" t="s">
        <v>4985</v>
      </c>
      <c r="H189">
        <v>18</v>
      </c>
      <c r="I189" s="34" t="s">
        <v>6141</v>
      </c>
      <c r="J189" s="34" t="s">
        <v>4984</v>
      </c>
      <c r="K189" s="34" t="str">
        <f>VLOOKUP(J189,[2]CodMpios!$B$347:$E$362,4,FALSE)</f>
        <v>18753 - San Vicente Del Caguán</v>
      </c>
      <c r="L189" s="34" t="str">
        <f>VLOOKUP($J189,[2]Coord_Mpios_X_Y!$B$2:$K$1123,9,FALSE)</f>
        <v>1,567801695842</v>
      </c>
      <c r="M189" s="34" t="str">
        <f>VLOOKUP($J189,[2]Coord_Mpios_X_Y!$B$2:$K$1123,10,FALSE)</f>
        <v>-74,262977514784</v>
      </c>
      <c r="N189" s="34" t="s">
        <v>125</v>
      </c>
      <c r="O189" s="34" t="s">
        <v>126</v>
      </c>
      <c r="Q189" s="34" t="s">
        <v>127</v>
      </c>
      <c r="R189" s="34">
        <v>17681372</v>
      </c>
      <c r="S189" s="34" t="str">
        <f t="shared" si="10"/>
        <v>CC17681372</v>
      </c>
      <c r="T189" s="34" t="s">
        <v>188</v>
      </c>
      <c r="U189" s="34" t="s">
        <v>6070</v>
      </c>
      <c r="V189" s="34" t="s">
        <v>2195</v>
      </c>
      <c r="W189" s="34" t="s">
        <v>497</v>
      </c>
      <c r="X189" s="87">
        <v>22524</v>
      </c>
      <c r="Y189">
        <v>61</v>
      </c>
      <c r="Z189" s="36">
        <f>VLOOKUP($Y189,[2]Edades!$A$3:$H$153,4,FALSE)</f>
        <v>6</v>
      </c>
      <c r="AA189" s="34" t="str">
        <f>VLOOKUP($Y189,[2]Edades!$A$3:$H$153,6,FALSE)</f>
        <v>6 - Persona mayor</v>
      </c>
      <c r="AB189" s="34">
        <f>VLOOKUP($Y189,[2]Edades!$A$3:$H$153,7,FALSE)</f>
        <v>13</v>
      </c>
      <c r="AC189" s="34" t="str">
        <f>VLOOKUP($Y189,[2]Edades!$A$3:$H$153,8,FALSE)</f>
        <v>60-64</v>
      </c>
      <c r="AD189" s="34" t="s">
        <v>146</v>
      </c>
      <c r="AE189">
        <v>1</v>
      </c>
      <c r="AF189" s="34" t="s">
        <v>2137</v>
      </c>
      <c r="AG189" s="34" t="s">
        <v>2127</v>
      </c>
      <c r="AH189" s="34" t="s">
        <v>2127</v>
      </c>
      <c r="AK189" s="34" t="s">
        <v>125</v>
      </c>
      <c r="AM189" s="34" t="s">
        <v>2127</v>
      </c>
      <c r="AN189" s="36" t="s">
        <v>2127</v>
      </c>
      <c r="AO189" s="36" t="s">
        <v>2127</v>
      </c>
      <c r="AP189" s="34" t="s">
        <v>2127</v>
      </c>
      <c r="AQ189" s="36" t="s">
        <v>2127</v>
      </c>
      <c r="AR189" s="34" t="s">
        <v>5048</v>
      </c>
      <c r="AS189" s="91" t="s">
        <v>6332</v>
      </c>
      <c r="AT189" s="34">
        <v>3134605428</v>
      </c>
      <c r="AU189" s="34" t="s">
        <v>2127</v>
      </c>
      <c r="AX189" s="90"/>
      <c r="BA189" s="91"/>
      <c r="BB189" s="91"/>
      <c r="BC189" s="91"/>
      <c r="BF189" s="34" t="s">
        <v>4983</v>
      </c>
      <c r="BG189" s="92" t="s">
        <v>2098</v>
      </c>
      <c r="BM189" s="36" t="s">
        <v>131</v>
      </c>
      <c r="BN189" s="34" t="s">
        <v>132</v>
      </c>
      <c r="BO189" s="36">
        <v>0</v>
      </c>
      <c r="BQ189" s="94"/>
      <c r="BS189" t="s">
        <v>132</v>
      </c>
      <c r="BU189" s="95"/>
      <c r="BV189" s="95"/>
      <c r="BW189" s="61"/>
      <c r="BX189" s="60"/>
      <c r="BY189" s="59" t="str">
        <f t="shared" ca="1" si="11"/>
        <v/>
      </c>
      <c r="CD189" s="68"/>
      <c r="CE189" s="68"/>
      <c r="CF189" s="67"/>
      <c r="CG189">
        <v>90</v>
      </c>
      <c r="CH189" s="2">
        <v>171</v>
      </c>
      <c r="CI189" s="4">
        <f t="shared" si="12"/>
        <v>30.778701138811947</v>
      </c>
      <c r="CJ189" s="5" t="str">
        <f t="shared" si="13"/>
        <v>OBESIDAD</v>
      </c>
      <c r="CK189" s="36">
        <v>0</v>
      </c>
      <c r="CL189" s="66"/>
      <c r="CM189" s="89">
        <v>41302</v>
      </c>
      <c r="CN189" s="97">
        <v>41302</v>
      </c>
      <c r="CP189"/>
      <c r="CQ189" s="65"/>
      <c r="CR189" s="65"/>
      <c r="CS189" s="98"/>
      <c r="CT189"/>
      <c r="CU189"/>
      <c r="CV189" s="65"/>
      <c r="CW189" s="2">
        <v>90</v>
      </c>
      <c r="CX189" s="82">
        <v>56</v>
      </c>
      <c r="DC189"/>
      <c r="DG189" s="64"/>
      <c r="DI189" s="89"/>
      <c r="DJ189" s="89"/>
      <c r="DN189" s="34"/>
      <c r="DO189" s="34"/>
      <c r="DP189" s="34"/>
      <c r="DQ189" s="34"/>
      <c r="DR189" s="34"/>
      <c r="DS189" s="34" t="s">
        <v>2127</v>
      </c>
      <c r="DT189" s="34"/>
      <c r="DU189" s="47">
        <v>43791</v>
      </c>
      <c r="DY189" s="1">
        <v>2</v>
      </c>
      <c r="DZ189" t="s">
        <v>7941</v>
      </c>
      <c r="EB189" s="4">
        <v>108</v>
      </c>
      <c r="EH189" s="4">
        <v>7</v>
      </c>
      <c r="EJ189"/>
      <c r="EL189" s="34"/>
      <c r="EN189" s="34"/>
    </row>
    <row r="190" spans="1:144" hidden="1" x14ac:dyDescent="0.25">
      <c r="A190" s="85">
        <v>2022</v>
      </c>
      <c r="B190" s="87">
        <v>44830</v>
      </c>
      <c r="C190" t="s">
        <v>121</v>
      </c>
      <c r="D190" t="s">
        <v>122</v>
      </c>
      <c r="E190" s="36" t="s">
        <v>7938</v>
      </c>
      <c r="F190" s="34">
        <f t="shared" si="14"/>
        <v>189</v>
      </c>
      <c r="G190" s="34" t="s">
        <v>4985</v>
      </c>
      <c r="H190">
        <v>18</v>
      </c>
      <c r="I190" s="34" t="s">
        <v>6141</v>
      </c>
      <c r="J190" s="34" t="s">
        <v>4988</v>
      </c>
      <c r="K190" s="34" t="str">
        <f>VLOOKUP(J190,[2]CodMpios!$B$347:$E$362,4,FALSE)</f>
        <v>18001 - Florencia</v>
      </c>
      <c r="L190" s="34" t="str">
        <f>VLOOKUP($J190,[2]Coord_Mpios_X_Y!$B$2:$K$1123,9,FALSE)</f>
        <v>1,749138703818</v>
      </c>
      <c r="M190" s="34" t="str">
        <f>VLOOKUP($J190,[2]Coord_Mpios_X_Y!$B$2:$K$1123,10,FALSE)</f>
        <v>-75,558239064333</v>
      </c>
      <c r="N190" s="34" t="s">
        <v>125</v>
      </c>
      <c r="O190" s="34" t="s">
        <v>126</v>
      </c>
      <c r="Q190" s="34" t="s">
        <v>127</v>
      </c>
      <c r="R190" s="34">
        <v>40764682</v>
      </c>
      <c r="S190" s="34" t="str">
        <f t="shared" si="10"/>
        <v>CC40764682</v>
      </c>
      <c r="T190" s="34" t="s">
        <v>334</v>
      </c>
      <c r="V190" s="34" t="s">
        <v>759</v>
      </c>
      <c r="W190" s="34" t="s">
        <v>1179</v>
      </c>
      <c r="X190" s="87">
        <v>22342</v>
      </c>
      <c r="Y190">
        <v>62</v>
      </c>
      <c r="Z190" s="36">
        <f>VLOOKUP($Y190,[2]Edades!$A$3:$H$153,4,FALSE)</f>
        <v>6</v>
      </c>
      <c r="AA190" s="34" t="str">
        <f>VLOOKUP($Y190,[2]Edades!$A$3:$H$153,6,FALSE)</f>
        <v>6 - Persona mayor</v>
      </c>
      <c r="AB190" s="34">
        <f>VLOOKUP($Y190,[2]Edades!$A$3:$H$153,7,FALSE)</f>
        <v>13</v>
      </c>
      <c r="AC190" s="34" t="str">
        <f>VLOOKUP($Y190,[2]Edades!$A$3:$H$153,8,FALSE)</f>
        <v>60-64</v>
      </c>
      <c r="AD190" s="34" t="s">
        <v>129</v>
      </c>
      <c r="AE190" s="1">
        <v>2</v>
      </c>
      <c r="AF190" s="34" t="s">
        <v>2137</v>
      </c>
      <c r="AG190" s="34" t="s">
        <v>2127</v>
      </c>
      <c r="AH190" s="34" t="s">
        <v>2127</v>
      </c>
      <c r="AK190" s="34" t="s">
        <v>125</v>
      </c>
      <c r="AM190" s="34" t="s">
        <v>2127</v>
      </c>
      <c r="AN190" s="36" t="s">
        <v>2127</v>
      </c>
      <c r="AO190" s="36" t="s">
        <v>2127</v>
      </c>
      <c r="AP190" s="34" t="s">
        <v>2127</v>
      </c>
      <c r="AQ190" s="36" t="s">
        <v>2127</v>
      </c>
      <c r="AR190" s="34" t="s">
        <v>2098</v>
      </c>
      <c r="AS190" s="91" t="s">
        <v>6333</v>
      </c>
      <c r="AT190" s="34">
        <v>3112311040</v>
      </c>
      <c r="AU190" s="34" t="s">
        <v>2127</v>
      </c>
      <c r="AX190" s="90"/>
      <c r="BA190" s="91"/>
      <c r="BB190" s="91"/>
      <c r="BC190" s="91"/>
      <c r="BF190" s="34" t="s">
        <v>4983</v>
      </c>
      <c r="BG190" s="92" t="s">
        <v>2098</v>
      </c>
      <c r="BM190" s="36" t="s">
        <v>131</v>
      </c>
      <c r="BN190" s="34" t="s">
        <v>132</v>
      </c>
      <c r="BO190" s="36">
        <v>0</v>
      </c>
      <c r="BQ190" s="94"/>
      <c r="BS190" t="s">
        <v>132</v>
      </c>
      <c r="BU190" s="95"/>
      <c r="BV190" s="95"/>
      <c r="BW190" s="61"/>
      <c r="BX190" s="60"/>
      <c r="BY190" s="59" t="str">
        <f t="shared" ca="1" si="11"/>
        <v/>
      </c>
      <c r="CD190" s="68"/>
      <c r="CE190" s="68"/>
      <c r="CF190" s="67"/>
      <c r="CG190">
        <v>70</v>
      </c>
      <c r="CH190" s="2">
        <v>163</v>
      </c>
      <c r="CI190" s="4">
        <f t="shared" si="12"/>
        <v>26.346494034400994</v>
      </c>
      <c r="CJ190" s="5" t="str">
        <f t="shared" si="13"/>
        <v>SOBREPESO</v>
      </c>
      <c r="CK190" s="36">
        <v>0</v>
      </c>
      <c r="CL190" s="66"/>
      <c r="CM190" s="89">
        <v>41351</v>
      </c>
      <c r="CN190" s="97">
        <v>41351</v>
      </c>
      <c r="CP190"/>
      <c r="CQ190" s="65"/>
      <c r="CR190" s="65"/>
      <c r="CS190" s="98"/>
      <c r="CT190"/>
      <c r="CU190"/>
      <c r="CV190" s="65"/>
      <c r="CW190" s="2">
        <v>110</v>
      </c>
      <c r="CX190" s="82">
        <v>60</v>
      </c>
      <c r="DC190"/>
      <c r="DG190" s="64"/>
      <c r="DI190" s="89"/>
      <c r="DJ190" s="89"/>
      <c r="DN190" s="34"/>
      <c r="DO190" s="34"/>
      <c r="DP190" s="34"/>
      <c r="DQ190" s="34"/>
      <c r="DR190" s="34"/>
      <c r="DS190" s="34" t="s">
        <v>2127</v>
      </c>
      <c r="DT190" s="34"/>
      <c r="DU190" s="47">
        <v>44466</v>
      </c>
      <c r="DY190" s="1">
        <v>1</v>
      </c>
      <c r="DZ190" t="s">
        <v>7940</v>
      </c>
      <c r="EB190" s="4"/>
      <c r="EJ190"/>
      <c r="EL190" s="34"/>
      <c r="EN190" s="34"/>
    </row>
    <row r="191" spans="1:144" hidden="1" x14ac:dyDescent="0.25">
      <c r="A191" s="85">
        <v>2022</v>
      </c>
      <c r="B191" s="87">
        <v>44830</v>
      </c>
      <c r="C191" t="s">
        <v>121</v>
      </c>
      <c r="D191" t="s">
        <v>122</v>
      </c>
      <c r="E191" s="36" t="s">
        <v>7938</v>
      </c>
      <c r="F191" s="34">
        <f t="shared" si="14"/>
        <v>190</v>
      </c>
      <c r="G191" s="34" t="s">
        <v>4985</v>
      </c>
      <c r="H191">
        <v>18</v>
      </c>
      <c r="I191" s="34" t="s">
        <v>6141</v>
      </c>
      <c r="J191" s="34" t="s">
        <v>5110</v>
      </c>
      <c r="K191" s="34" t="str">
        <f>VLOOKUP(J191,[2]CodMpios!$B$347:$E$362,4,FALSE)</f>
        <v>18479 - Morelia</v>
      </c>
      <c r="L191" s="34" t="str">
        <f>VLOOKUP($J191,[2]Coord_Mpios_X_Y!$B$2:$K$1123,9,FALSE)</f>
        <v>1,382996109840</v>
      </c>
      <c r="M191" s="34" t="str">
        <f>VLOOKUP($J191,[2]Coord_Mpios_X_Y!$B$2:$K$1123,10,FALSE)</f>
        <v>-75,673811233713</v>
      </c>
      <c r="N191" s="34" t="s">
        <v>125</v>
      </c>
      <c r="O191" s="34" t="s">
        <v>126</v>
      </c>
      <c r="Q191" s="34" t="s">
        <v>127</v>
      </c>
      <c r="R191" s="34">
        <v>17693057</v>
      </c>
      <c r="S191" s="34" t="str">
        <f t="shared" si="10"/>
        <v>CC17693057</v>
      </c>
      <c r="T191" s="34" t="s">
        <v>188</v>
      </c>
      <c r="U191" s="34" t="s">
        <v>6069</v>
      </c>
      <c r="V191" s="34" t="s">
        <v>5507</v>
      </c>
      <c r="W191" s="34" t="s">
        <v>716</v>
      </c>
      <c r="X191" s="87">
        <v>20994</v>
      </c>
      <c r="Y191">
        <v>65</v>
      </c>
      <c r="Z191" s="36">
        <f>VLOOKUP($Y191,[2]Edades!$A$3:$H$153,4,FALSE)</f>
        <v>6</v>
      </c>
      <c r="AA191" s="34" t="str">
        <f>VLOOKUP($Y191,[2]Edades!$A$3:$H$153,6,FALSE)</f>
        <v>6 - Persona mayor</v>
      </c>
      <c r="AB191" s="34">
        <f>VLOOKUP($Y191,[2]Edades!$A$3:$H$153,7,FALSE)</f>
        <v>14</v>
      </c>
      <c r="AC191" s="34" t="str">
        <f>VLOOKUP($Y191,[2]Edades!$A$3:$H$153,8,FALSE)</f>
        <v>65-69</v>
      </c>
      <c r="AD191" s="34" t="s">
        <v>146</v>
      </c>
      <c r="AE191">
        <v>1</v>
      </c>
      <c r="AF191" s="34" t="s">
        <v>2137</v>
      </c>
      <c r="AG191" s="34" t="s">
        <v>2127</v>
      </c>
      <c r="AH191" s="34" t="s">
        <v>2127</v>
      </c>
      <c r="AK191" s="34" t="s">
        <v>125</v>
      </c>
      <c r="AM191" s="34" t="s">
        <v>2127</v>
      </c>
      <c r="AN191" s="36" t="s">
        <v>2127</v>
      </c>
      <c r="AO191" s="36" t="s">
        <v>2127</v>
      </c>
      <c r="AP191" s="34" t="s">
        <v>2127</v>
      </c>
      <c r="AQ191" s="36" t="s">
        <v>2127</v>
      </c>
      <c r="AR191" s="34" t="s">
        <v>2098</v>
      </c>
      <c r="AS191" s="91" t="s">
        <v>6334</v>
      </c>
      <c r="AT191" s="34">
        <v>3232064115</v>
      </c>
      <c r="AU191" s="34" t="s">
        <v>2127</v>
      </c>
      <c r="AX191" s="90"/>
      <c r="BA191" s="91"/>
      <c r="BB191" s="91"/>
      <c r="BC191" s="91"/>
      <c r="BF191" s="34" t="s">
        <v>4983</v>
      </c>
      <c r="BG191" s="92" t="s">
        <v>2098</v>
      </c>
      <c r="BM191" s="36" t="s">
        <v>131</v>
      </c>
      <c r="BN191" s="34" t="s">
        <v>132</v>
      </c>
      <c r="BO191" s="36">
        <v>0</v>
      </c>
      <c r="BQ191" s="94"/>
      <c r="BS191" t="s">
        <v>131</v>
      </c>
      <c r="BU191" s="95"/>
      <c r="BV191" s="95"/>
      <c r="BW191" s="61"/>
      <c r="BX191" s="60"/>
      <c r="BY191" s="59" t="str">
        <f t="shared" ca="1" si="11"/>
        <v/>
      </c>
      <c r="CD191" s="68"/>
      <c r="CE191" s="68"/>
      <c r="CF191" s="67"/>
      <c r="CG191">
        <v>92</v>
      </c>
      <c r="CH191" s="2">
        <v>162</v>
      </c>
      <c r="CI191" s="4">
        <f t="shared" si="12"/>
        <v>35.055631763450684</v>
      </c>
      <c r="CJ191" s="5" t="str">
        <f t="shared" si="13"/>
        <v>OBESIDAD</v>
      </c>
      <c r="CK191" s="36">
        <v>0</v>
      </c>
      <c r="CL191" s="66"/>
      <c r="CM191" s="89">
        <v>41295</v>
      </c>
      <c r="CN191" s="97">
        <v>41295</v>
      </c>
      <c r="CP191"/>
      <c r="CQ191" s="65"/>
      <c r="CR191" s="65"/>
      <c r="CS191" s="98"/>
      <c r="CT191"/>
      <c r="CU191"/>
      <c r="CV191" s="65"/>
      <c r="CW191" s="2"/>
      <c r="CX191" s="82"/>
      <c r="DC191"/>
      <c r="DG191" s="64"/>
      <c r="DI191" s="89"/>
      <c r="DJ191" s="89"/>
      <c r="DN191" s="34"/>
      <c r="DO191" s="34"/>
      <c r="DP191" s="34"/>
      <c r="DQ191" s="34"/>
      <c r="DR191" s="34"/>
      <c r="DS191" s="34" t="s">
        <v>2127</v>
      </c>
      <c r="DT191" s="34"/>
      <c r="DU191" s="47">
        <v>43897</v>
      </c>
      <c r="DY191" s="1">
        <v>1</v>
      </c>
      <c r="DZ191" t="s">
        <v>7941</v>
      </c>
      <c r="EB191" s="4"/>
      <c r="EJ191"/>
      <c r="EL191" s="34"/>
      <c r="EN191" s="34"/>
    </row>
    <row r="192" spans="1:144" hidden="1" x14ac:dyDescent="0.25">
      <c r="A192" s="85">
        <v>2022</v>
      </c>
      <c r="B192" s="87">
        <v>44830</v>
      </c>
      <c r="C192" t="s">
        <v>121</v>
      </c>
      <c r="D192" t="s">
        <v>122</v>
      </c>
      <c r="E192" s="36" t="s">
        <v>7938</v>
      </c>
      <c r="F192" s="34">
        <f t="shared" si="14"/>
        <v>191</v>
      </c>
      <c r="G192" s="34" t="s">
        <v>4985</v>
      </c>
      <c r="H192">
        <v>18</v>
      </c>
      <c r="I192" s="34" t="s">
        <v>6141</v>
      </c>
      <c r="J192" s="34" t="s">
        <v>4988</v>
      </c>
      <c r="K192" s="34" t="str">
        <f>VLOOKUP(J192,[2]CodMpios!$B$347:$E$362,4,FALSE)</f>
        <v>18001 - Florencia</v>
      </c>
      <c r="L192" s="34" t="str">
        <f>VLOOKUP($J192,[2]Coord_Mpios_X_Y!$B$2:$K$1123,9,FALSE)</f>
        <v>1,749138703818</v>
      </c>
      <c r="M192" s="34" t="str">
        <f>VLOOKUP($J192,[2]Coord_Mpios_X_Y!$B$2:$K$1123,10,FALSE)</f>
        <v>-75,558239064333</v>
      </c>
      <c r="N192" s="34" t="s">
        <v>125</v>
      </c>
      <c r="O192" s="34" t="s">
        <v>126</v>
      </c>
      <c r="Q192" s="34" t="s">
        <v>127</v>
      </c>
      <c r="R192" s="34">
        <v>17652197</v>
      </c>
      <c r="S192" s="34" t="str">
        <f t="shared" si="10"/>
        <v>CC17652197</v>
      </c>
      <c r="T192" s="34" t="s">
        <v>446</v>
      </c>
      <c r="U192" s="34" t="s">
        <v>427</v>
      </c>
      <c r="V192" s="34" t="s">
        <v>2103</v>
      </c>
      <c r="W192" s="34" t="s">
        <v>2195</v>
      </c>
      <c r="X192" s="87">
        <v>27392</v>
      </c>
      <c r="Y192">
        <v>48</v>
      </c>
      <c r="Z192" s="36">
        <f>VLOOKUP($Y192,[2]Edades!$A$3:$H$153,4,FALSE)</f>
        <v>5</v>
      </c>
      <c r="AA192" s="34" t="str">
        <f>VLOOKUP($Y192,[2]Edades!$A$3:$H$153,6,FALSE)</f>
        <v>5 - Adultez</v>
      </c>
      <c r="AB192" s="34">
        <f>VLOOKUP($Y192,[2]Edades!$A$3:$H$153,7,FALSE)</f>
        <v>10</v>
      </c>
      <c r="AC192" s="34" t="str">
        <f>VLOOKUP($Y192,[2]Edades!$A$3:$H$153,8,FALSE)</f>
        <v>45-49</v>
      </c>
      <c r="AD192" s="34" t="s">
        <v>146</v>
      </c>
      <c r="AE192">
        <v>1</v>
      </c>
      <c r="AF192" s="34" t="s">
        <v>130</v>
      </c>
      <c r="AG192" s="34" t="s">
        <v>2127</v>
      </c>
      <c r="AH192" s="34" t="s">
        <v>2127</v>
      </c>
      <c r="AK192" s="34" t="s">
        <v>125</v>
      </c>
      <c r="AM192" s="34" t="s">
        <v>2127</v>
      </c>
      <c r="AN192" s="36" t="s">
        <v>2127</v>
      </c>
      <c r="AO192" s="36" t="s">
        <v>2127</v>
      </c>
      <c r="AP192" s="34" t="s">
        <v>2127</v>
      </c>
      <c r="AQ192" s="36" t="s">
        <v>2127</v>
      </c>
      <c r="AR192" s="34" t="s">
        <v>2098</v>
      </c>
      <c r="AS192" s="91" t="s">
        <v>6335</v>
      </c>
      <c r="AT192" s="34">
        <v>3142190917</v>
      </c>
      <c r="AU192" s="34" t="s">
        <v>2127</v>
      </c>
      <c r="AX192" s="90"/>
      <c r="BA192" s="91"/>
      <c r="BB192" s="91"/>
      <c r="BC192" s="91"/>
      <c r="BF192" s="34" t="s">
        <v>4983</v>
      </c>
      <c r="BG192" s="92" t="s">
        <v>2098</v>
      </c>
      <c r="BM192" s="36" t="s">
        <v>131</v>
      </c>
      <c r="BN192" s="34" t="s">
        <v>132</v>
      </c>
      <c r="BO192" s="36">
        <v>0</v>
      </c>
      <c r="BQ192" s="94"/>
      <c r="BS192" t="s">
        <v>132</v>
      </c>
      <c r="BU192" s="95"/>
      <c r="BV192" s="95"/>
      <c r="BW192" s="61"/>
      <c r="BX192" s="60"/>
      <c r="BY192" s="59" t="str">
        <f t="shared" ca="1" si="11"/>
        <v/>
      </c>
      <c r="CD192" s="68"/>
      <c r="CE192" s="68"/>
      <c r="CF192" s="67"/>
      <c r="CG192">
        <v>86</v>
      </c>
      <c r="CH192" s="2">
        <v>170</v>
      </c>
      <c r="CI192" s="4">
        <f t="shared" si="12"/>
        <v>29.757785467128031</v>
      </c>
      <c r="CJ192" s="5" t="str">
        <f t="shared" si="13"/>
        <v>SOBREPESO</v>
      </c>
      <c r="CK192" s="36">
        <v>0</v>
      </c>
      <c r="CL192" s="66"/>
      <c r="CM192" s="89">
        <v>41296</v>
      </c>
      <c r="CN192" s="97">
        <v>41296</v>
      </c>
      <c r="CP192"/>
      <c r="CQ192" s="65"/>
      <c r="CR192" s="65"/>
      <c r="CS192" s="98"/>
      <c r="CT192"/>
      <c r="CU192"/>
      <c r="CV192" s="65"/>
      <c r="CW192" s="2">
        <v>120</v>
      </c>
      <c r="CX192" s="82">
        <v>70</v>
      </c>
      <c r="DC192"/>
      <c r="DG192" s="64"/>
      <c r="DI192" s="89">
        <v>42794</v>
      </c>
      <c r="DJ192" s="89"/>
      <c r="DN192" s="34"/>
      <c r="DO192" s="34"/>
      <c r="DP192" s="34"/>
      <c r="DQ192" s="34"/>
      <c r="DR192" s="34"/>
      <c r="DS192" s="34" t="s">
        <v>2127</v>
      </c>
      <c r="DT192" s="34"/>
      <c r="DU192" s="47">
        <v>44733</v>
      </c>
      <c r="DY192" s="1">
        <v>2</v>
      </c>
      <c r="DZ192" t="s">
        <v>7941</v>
      </c>
      <c r="EA192" s="4">
        <v>1.1399999999999999</v>
      </c>
      <c r="EB192" s="4">
        <v>93</v>
      </c>
      <c r="EC192" s="4">
        <v>155</v>
      </c>
      <c r="EE192" s="4">
        <v>44.9</v>
      </c>
      <c r="EF192" s="4">
        <v>261</v>
      </c>
      <c r="EG192" s="4">
        <v>45</v>
      </c>
      <c r="EJ192"/>
      <c r="EL192" s="34"/>
      <c r="EN192" s="34"/>
    </row>
    <row r="193" spans="1:144" hidden="1" x14ac:dyDescent="0.25">
      <c r="A193" s="85">
        <v>2022</v>
      </c>
      <c r="B193" s="87">
        <v>44830</v>
      </c>
      <c r="C193" t="s">
        <v>121</v>
      </c>
      <c r="D193" t="s">
        <v>122</v>
      </c>
      <c r="E193" s="36" t="s">
        <v>7938</v>
      </c>
      <c r="F193" s="34">
        <f t="shared" si="14"/>
        <v>192</v>
      </c>
      <c r="G193" s="34" t="s">
        <v>4985</v>
      </c>
      <c r="H193">
        <v>18</v>
      </c>
      <c r="I193" s="34" t="s">
        <v>6141</v>
      </c>
      <c r="J193" s="34" t="s">
        <v>4988</v>
      </c>
      <c r="K193" s="34" t="str">
        <f>VLOOKUP(J193,[2]CodMpios!$B$347:$E$362,4,FALSE)</f>
        <v>18001 - Florencia</v>
      </c>
      <c r="L193" s="34" t="str">
        <f>VLOOKUP($J193,[2]Coord_Mpios_X_Y!$B$2:$K$1123,9,FALSE)</f>
        <v>1,749138703818</v>
      </c>
      <c r="M193" s="34" t="str">
        <f>VLOOKUP($J193,[2]Coord_Mpios_X_Y!$B$2:$K$1123,10,FALSE)</f>
        <v>-75,558239064333</v>
      </c>
      <c r="N193" s="34" t="s">
        <v>125</v>
      </c>
      <c r="O193" s="34" t="s">
        <v>126</v>
      </c>
      <c r="Q193" s="34" t="s">
        <v>127</v>
      </c>
      <c r="R193" s="34">
        <v>17667228</v>
      </c>
      <c r="S193" s="34" t="str">
        <f t="shared" si="10"/>
        <v>CC17667228</v>
      </c>
      <c r="T193" s="34" t="s">
        <v>2455</v>
      </c>
      <c r="V193" s="34" t="s">
        <v>866</v>
      </c>
      <c r="W193" s="34" t="s">
        <v>5064</v>
      </c>
      <c r="X193" s="87">
        <v>21299</v>
      </c>
      <c r="Y193">
        <v>64</v>
      </c>
      <c r="Z193" s="36">
        <f>VLOOKUP($Y193,[2]Edades!$A$3:$H$153,4,FALSE)</f>
        <v>6</v>
      </c>
      <c r="AA193" s="34" t="str">
        <f>VLOOKUP($Y193,[2]Edades!$A$3:$H$153,6,FALSE)</f>
        <v>6 - Persona mayor</v>
      </c>
      <c r="AB193" s="34">
        <f>VLOOKUP($Y193,[2]Edades!$A$3:$H$153,7,FALSE)</f>
        <v>13</v>
      </c>
      <c r="AC193" s="34" t="str">
        <f>VLOOKUP($Y193,[2]Edades!$A$3:$H$153,8,FALSE)</f>
        <v>60-64</v>
      </c>
      <c r="AD193" s="34" t="s">
        <v>146</v>
      </c>
      <c r="AE193">
        <v>1</v>
      </c>
      <c r="AF193" s="34" t="s">
        <v>2137</v>
      </c>
      <c r="AG193" s="34" t="s">
        <v>2127</v>
      </c>
      <c r="AH193" s="34" t="s">
        <v>2127</v>
      </c>
      <c r="AK193" s="34" t="s">
        <v>125</v>
      </c>
      <c r="AM193" s="34" t="s">
        <v>2127</v>
      </c>
      <c r="AN193" s="36" t="s">
        <v>2127</v>
      </c>
      <c r="AO193" s="36" t="s">
        <v>2127</v>
      </c>
      <c r="AP193" s="34" t="s">
        <v>2127</v>
      </c>
      <c r="AQ193" s="36" t="s">
        <v>2127</v>
      </c>
      <c r="AR193" s="34" t="s">
        <v>2098</v>
      </c>
      <c r="AS193" s="91" t="s">
        <v>6336</v>
      </c>
      <c r="AT193" s="34">
        <v>3208163505</v>
      </c>
      <c r="AU193" s="34" t="s">
        <v>2127</v>
      </c>
      <c r="AX193" s="90"/>
      <c r="BA193" s="91"/>
      <c r="BB193" s="91"/>
      <c r="BC193" s="91"/>
      <c r="BF193" s="34" t="s">
        <v>4983</v>
      </c>
      <c r="BG193" s="92" t="s">
        <v>2098</v>
      </c>
      <c r="BM193" s="36" t="s">
        <v>131</v>
      </c>
      <c r="BN193" s="34" t="s">
        <v>132</v>
      </c>
      <c r="BO193" s="36">
        <v>0</v>
      </c>
      <c r="BQ193" s="94"/>
      <c r="BS193" t="s">
        <v>132</v>
      </c>
      <c r="BU193" s="95"/>
      <c r="BV193" s="95"/>
      <c r="BW193" s="61"/>
      <c r="BX193" s="60"/>
      <c r="BY193" s="59" t="str">
        <f t="shared" ca="1" si="11"/>
        <v/>
      </c>
      <c r="CD193" s="68"/>
      <c r="CE193" s="68"/>
      <c r="CF193" s="67"/>
      <c r="CG193">
        <v>89</v>
      </c>
      <c r="CH193" s="2">
        <v>167</v>
      </c>
      <c r="CI193" s="4">
        <f t="shared" si="12"/>
        <v>31.912223457277065</v>
      </c>
      <c r="CJ193" s="5" t="str">
        <f t="shared" si="13"/>
        <v>OBESIDAD</v>
      </c>
      <c r="CK193" s="36">
        <v>0</v>
      </c>
      <c r="CL193" s="66"/>
      <c r="CM193" s="89">
        <v>41438</v>
      </c>
      <c r="CN193" s="97">
        <v>41438</v>
      </c>
      <c r="CP193"/>
      <c r="CQ193" s="65"/>
      <c r="CR193" s="65"/>
      <c r="CS193" s="98"/>
      <c r="CT193"/>
      <c r="CU193"/>
      <c r="CV193" s="65"/>
      <c r="CW193" s="2"/>
      <c r="CX193" s="82"/>
      <c r="DC193"/>
      <c r="DG193" s="64"/>
      <c r="DI193" s="89">
        <v>44601</v>
      </c>
      <c r="DJ193" s="89"/>
      <c r="DN193" s="34"/>
      <c r="DO193" s="34"/>
      <c r="DP193" s="34"/>
      <c r="DQ193" s="34"/>
      <c r="DR193" s="34"/>
      <c r="DS193" s="34" t="s">
        <v>2127</v>
      </c>
      <c r="DT193" s="34"/>
      <c r="DU193" s="47">
        <v>44599</v>
      </c>
      <c r="DY193" s="1">
        <v>2</v>
      </c>
      <c r="DZ193" t="s">
        <v>7940</v>
      </c>
      <c r="EA193" s="4">
        <v>1.07</v>
      </c>
      <c r="EB193" s="4">
        <v>123</v>
      </c>
      <c r="EC193" s="4">
        <v>230</v>
      </c>
      <c r="ED193" s="4">
        <v>154</v>
      </c>
      <c r="EE193" s="4">
        <v>50.6</v>
      </c>
      <c r="EG193" s="4">
        <v>4</v>
      </c>
      <c r="EJ193"/>
      <c r="EL193" s="34"/>
      <c r="EN193" s="34"/>
    </row>
    <row r="194" spans="1:144" x14ac:dyDescent="0.25">
      <c r="A194" s="85">
        <v>2022</v>
      </c>
      <c r="B194" s="87">
        <v>44830</v>
      </c>
      <c r="C194" t="s">
        <v>121</v>
      </c>
      <c r="D194" t="s">
        <v>122</v>
      </c>
      <c r="E194" s="34" t="s">
        <v>7938</v>
      </c>
      <c r="F194" s="34">
        <f t="shared" si="14"/>
        <v>193</v>
      </c>
      <c r="G194" s="34" t="s">
        <v>4985</v>
      </c>
      <c r="H194">
        <v>18</v>
      </c>
      <c r="I194" s="34" t="s">
        <v>6141</v>
      </c>
      <c r="J194" s="34" t="s">
        <v>5008</v>
      </c>
      <c r="K194" s="34" t="str">
        <f>VLOOKUP(J194,[2]CodMpios!$B$347:$E$362,4,FALSE)</f>
        <v>18094 - Belén De Los Andaquíes</v>
      </c>
      <c r="L194" s="34" t="str">
        <f>VLOOKUP($J194,[2]Coord_Mpios_X_Y!$B$2:$K$1123,9,FALSE)</f>
        <v>1,500923003060</v>
      </c>
      <c r="M194" s="34" t="str">
        <f>VLOOKUP($J194,[2]Coord_Mpios_X_Y!$B$2:$K$1123,10,FALSE)</f>
        <v>-75,875645424257</v>
      </c>
      <c r="N194" s="34" t="s">
        <v>125</v>
      </c>
      <c r="O194" s="34" t="s">
        <v>126</v>
      </c>
      <c r="Q194" s="34" t="s">
        <v>127</v>
      </c>
      <c r="R194" s="34">
        <v>17681092</v>
      </c>
      <c r="S194" s="34" t="str">
        <f t="shared" ref="S194:S257" si="15">CONCATENATE(Q194,R194)</f>
        <v>CC17681092</v>
      </c>
      <c r="T194" s="34" t="s">
        <v>197</v>
      </c>
      <c r="U194" s="34" t="s">
        <v>840</v>
      </c>
      <c r="V194" s="34" t="s">
        <v>138</v>
      </c>
      <c r="W194" s="34" t="s">
        <v>876</v>
      </c>
      <c r="X194" s="87">
        <v>22373</v>
      </c>
      <c r="Y194">
        <v>61</v>
      </c>
      <c r="Z194" s="36">
        <f>VLOOKUP($Y194,[2]Edades!$A$3:$H$153,4,FALSE)</f>
        <v>6</v>
      </c>
      <c r="AA194" s="34" t="str">
        <f>VLOOKUP($Y194,[2]Edades!$A$3:$H$153,6,FALSE)</f>
        <v>6 - Persona mayor</v>
      </c>
      <c r="AB194" s="34">
        <f>VLOOKUP($Y194,[2]Edades!$A$3:$H$153,7,FALSE)</f>
        <v>13</v>
      </c>
      <c r="AC194" s="34" t="str">
        <f>VLOOKUP($Y194,[2]Edades!$A$3:$H$153,8,FALSE)</f>
        <v>60-64</v>
      </c>
      <c r="AD194" s="34" t="s">
        <v>146</v>
      </c>
      <c r="AE194">
        <v>1</v>
      </c>
      <c r="AF194" s="34" t="s">
        <v>2137</v>
      </c>
      <c r="AG194" s="34" t="s">
        <v>2127</v>
      </c>
      <c r="AH194" s="34" t="s">
        <v>2127</v>
      </c>
      <c r="AK194" s="34" t="s">
        <v>125</v>
      </c>
      <c r="AM194" s="34" t="s">
        <v>2127</v>
      </c>
      <c r="AN194" s="36" t="s">
        <v>2127</v>
      </c>
      <c r="AO194" s="36" t="s">
        <v>2127</v>
      </c>
      <c r="AP194" s="34" t="s">
        <v>2127</v>
      </c>
      <c r="AQ194" s="36" t="s">
        <v>2127</v>
      </c>
      <c r="AR194" s="34" t="s">
        <v>5238</v>
      </c>
      <c r="AS194" s="91" t="s">
        <v>6337</v>
      </c>
      <c r="AT194" s="34">
        <v>3132200158</v>
      </c>
      <c r="AU194" s="34" t="s">
        <v>2127</v>
      </c>
      <c r="AX194" s="90"/>
      <c r="BA194" s="91"/>
      <c r="BB194" s="91"/>
      <c r="BC194" s="91"/>
      <c r="BF194" s="34" t="s">
        <v>4983</v>
      </c>
      <c r="BG194" s="92" t="s">
        <v>5238</v>
      </c>
      <c r="BM194" s="36" t="s">
        <v>131</v>
      </c>
      <c r="BN194" s="34" t="s">
        <v>132</v>
      </c>
      <c r="BO194" s="36">
        <v>0</v>
      </c>
      <c r="BQ194" s="94"/>
      <c r="BS194" s="36" t="s">
        <v>2127</v>
      </c>
      <c r="BU194" s="95"/>
      <c r="BV194" s="95"/>
      <c r="BW194" s="61"/>
      <c r="BX194" s="60"/>
      <c r="BY194" s="59" t="str">
        <f t="shared" ref="BY194:BY257" ca="1" si="16">IFERROR(IF(BW194="","",BW194-TODAY()),"SIN DATO")</f>
        <v/>
      </c>
      <c r="CD194" s="68"/>
      <c r="CE194" s="68"/>
      <c r="CF194" s="67"/>
      <c r="CG194"/>
      <c r="CH194" s="2"/>
      <c r="CI194" s="4" t="e">
        <f t="shared" ref="CI194:CI257" si="17">(CG194/((CH194/100)*(CH194/100)))</f>
        <v>#DIV/0!</v>
      </c>
      <c r="CJ194" s="5" t="str">
        <f t="shared" ref="CJ194:CJ257" si="18">IFERROR(IF(CI194&lt;=18.5,"BAJO PESO",IF(AND(CI194&gt;18.5,CI194&lt;25),"NORMAL",IF(AND(CI194&gt;=25,CI194&lt;=30),"SOBREPESO","OBESIDAD"))),"SIN DATO")</f>
        <v>SIN DATO</v>
      </c>
      <c r="CK194" s="36">
        <v>0</v>
      </c>
      <c r="CL194" s="66"/>
      <c r="CM194" s="89">
        <v>41318</v>
      </c>
      <c r="CN194" s="97">
        <v>41318</v>
      </c>
      <c r="CP194"/>
      <c r="CQ194" s="65"/>
      <c r="CR194" s="65"/>
      <c r="CS194" s="98"/>
      <c r="CT194"/>
      <c r="CU194"/>
      <c r="CV194" s="97"/>
      <c r="CW194" s="2"/>
      <c r="CX194" s="82"/>
      <c r="DG194" s="64"/>
      <c r="DI194" s="89"/>
      <c r="DJ194" s="89"/>
      <c r="DN194" s="34"/>
      <c r="DO194" s="34"/>
      <c r="DP194" s="34"/>
      <c r="DQ194" s="34"/>
      <c r="DR194" s="34"/>
      <c r="DS194" s="34" t="s">
        <v>2127</v>
      </c>
      <c r="DT194" s="34"/>
      <c r="DY194" s="1">
        <v>2</v>
      </c>
      <c r="DZ194" t="s">
        <v>7941</v>
      </c>
      <c r="EB194" s="4"/>
      <c r="EJ194"/>
      <c r="EL194" s="34"/>
      <c r="EN194" s="34"/>
    </row>
    <row r="195" spans="1:144" hidden="1" x14ac:dyDescent="0.25">
      <c r="A195" s="85">
        <v>2022</v>
      </c>
      <c r="B195" s="87">
        <v>44830</v>
      </c>
      <c r="C195" t="s">
        <v>121</v>
      </c>
      <c r="D195" t="s">
        <v>122</v>
      </c>
      <c r="E195" s="36" t="s">
        <v>7938</v>
      </c>
      <c r="F195" s="34">
        <f t="shared" ref="F195:F258" si="19">F194+1</f>
        <v>194</v>
      </c>
      <c r="G195" s="34" t="s">
        <v>4985</v>
      </c>
      <c r="H195">
        <v>18</v>
      </c>
      <c r="I195" s="34" t="s">
        <v>6141</v>
      </c>
      <c r="J195" s="34" t="s">
        <v>4988</v>
      </c>
      <c r="K195" s="34" t="str">
        <f>VLOOKUP(J195,[2]CodMpios!$B$347:$E$362,4,FALSE)</f>
        <v>18001 - Florencia</v>
      </c>
      <c r="L195" s="34" t="str">
        <f>VLOOKUP($J195,[2]Coord_Mpios_X_Y!$B$2:$K$1123,9,FALSE)</f>
        <v>1,749138703818</v>
      </c>
      <c r="M195" s="34" t="str">
        <f>VLOOKUP($J195,[2]Coord_Mpios_X_Y!$B$2:$K$1123,10,FALSE)</f>
        <v>-75,558239064333</v>
      </c>
      <c r="N195" s="34" t="s">
        <v>6142</v>
      </c>
      <c r="O195" s="34" t="s">
        <v>126</v>
      </c>
      <c r="Q195" s="34" t="s">
        <v>127</v>
      </c>
      <c r="R195" s="34">
        <v>17631310</v>
      </c>
      <c r="S195" s="34" t="str">
        <f t="shared" si="15"/>
        <v>CC17631310</v>
      </c>
      <c r="T195" s="34" t="s">
        <v>428</v>
      </c>
      <c r="V195" s="34" t="s">
        <v>5804</v>
      </c>
      <c r="W195" s="34" t="s">
        <v>151</v>
      </c>
      <c r="X195" s="87">
        <v>21766</v>
      </c>
      <c r="Y195">
        <v>63</v>
      </c>
      <c r="Z195" s="36">
        <f>VLOOKUP($Y195,[2]Edades!$A$3:$H$153,4,FALSE)</f>
        <v>6</v>
      </c>
      <c r="AA195" s="34" t="str">
        <f>VLOOKUP($Y195,[2]Edades!$A$3:$H$153,6,FALSE)</f>
        <v>6 - Persona mayor</v>
      </c>
      <c r="AB195" s="34">
        <f>VLOOKUP($Y195,[2]Edades!$A$3:$H$153,7,FALSE)</f>
        <v>13</v>
      </c>
      <c r="AC195" s="34" t="str">
        <f>VLOOKUP($Y195,[2]Edades!$A$3:$H$153,8,FALSE)</f>
        <v>60-64</v>
      </c>
      <c r="AD195" s="34" t="s">
        <v>146</v>
      </c>
      <c r="AE195">
        <v>1</v>
      </c>
      <c r="AF195" s="34" t="s">
        <v>2137</v>
      </c>
      <c r="AG195" s="34" t="s">
        <v>2127</v>
      </c>
      <c r="AH195" s="34" t="s">
        <v>2127</v>
      </c>
      <c r="AK195" s="34" t="s">
        <v>6142</v>
      </c>
      <c r="AM195" s="34" t="s">
        <v>2127</v>
      </c>
      <c r="AN195" s="36" t="s">
        <v>2127</v>
      </c>
      <c r="AO195" s="36" t="s">
        <v>2127</v>
      </c>
      <c r="AP195" s="34" t="s">
        <v>2127</v>
      </c>
      <c r="AQ195" s="36" t="s">
        <v>2127</v>
      </c>
      <c r="AR195" s="34" t="s">
        <v>2098</v>
      </c>
      <c r="AS195" s="91" t="s">
        <v>6338</v>
      </c>
      <c r="AT195" s="34">
        <v>3208632547</v>
      </c>
      <c r="AU195" s="34" t="s">
        <v>2127</v>
      </c>
      <c r="AX195" s="90"/>
      <c r="BA195" s="91"/>
      <c r="BB195" s="91"/>
      <c r="BC195" s="91"/>
      <c r="BF195" s="34" t="s">
        <v>4983</v>
      </c>
      <c r="BG195" s="92" t="s">
        <v>2098</v>
      </c>
      <c r="BM195" s="36" t="s">
        <v>131</v>
      </c>
      <c r="BN195" s="34" t="s">
        <v>132</v>
      </c>
      <c r="BO195" s="36">
        <v>0</v>
      </c>
      <c r="BQ195" s="94"/>
      <c r="BS195" t="s">
        <v>132</v>
      </c>
      <c r="BU195" s="95"/>
      <c r="BV195" s="95"/>
      <c r="BW195" s="61"/>
      <c r="BX195" s="60"/>
      <c r="BY195" s="59" t="str">
        <f t="shared" ca="1" si="16"/>
        <v/>
      </c>
      <c r="CD195" s="68"/>
      <c r="CE195" s="68"/>
      <c r="CF195" s="67"/>
      <c r="CG195">
        <v>97</v>
      </c>
      <c r="CH195" s="2">
        <v>180</v>
      </c>
      <c r="CI195" s="4">
        <f t="shared" si="17"/>
        <v>29.938271604938269</v>
      </c>
      <c r="CJ195" s="5" t="str">
        <f t="shared" si="18"/>
        <v>SOBREPESO</v>
      </c>
      <c r="CK195" s="36">
        <v>0</v>
      </c>
      <c r="CL195" s="66"/>
      <c r="CM195" s="89">
        <v>41289</v>
      </c>
      <c r="CN195" s="97">
        <v>41289</v>
      </c>
      <c r="CP195"/>
      <c r="CQ195" s="65"/>
      <c r="CR195" s="65"/>
      <c r="CS195" s="98"/>
      <c r="CT195"/>
      <c r="CU195"/>
      <c r="CV195" s="65"/>
      <c r="CW195" s="2">
        <v>126</v>
      </c>
      <c r="CX195" s="82">
        <v>76</v>
      </c>
      <c r="DC195"/>
      <c r="DG195" s="64"/>
      <c r="DI195" s="89">
        <v>44613</v>
      </c>
      <c r="DJ195" s="89"/>
      <c r="DN195" s="34"/>
      <c r="DO195" s="34"/>
      <c r="DP195" s="34"/>
      <c r="DQ195" s="34"/>
      <c r="DR195" s="34"/>
      <c r="DS195" s="34" t="s">
        <v>2127</v>
      </c>
      <c r="DT195" s="34"/>
      <c r="DU195" s="47">
        <v>44609</v>
      </c>
      <c r="DY195" s="1">
        <v>3</v>
      </c>
      <c r="DZ195" t="s">
        <v>7940</v>
      </c>
      <c r="EA195" s="4">
        <v>1.66</v>
      </c>
      <c r="EB195" s="4">
        <v>97</v>
      </c>
      <c r="EC195" s="4">
        <v>240</v>
      </c>
      <c r="ED195" s="4">
        <v>132</v>
      </c>
      <c r="EE195" s="4">
        <v>35.9</v>
      </c>
      <c r="EF195" s="4">
        <v>363</v>
      </c>
      <c r="EG195" s="4">
        <v>2.1</v>
      </c>
      <c r="EH195" s="4">
        <v>6.7</v>
      </c>
      <c r="EJ195"/>
      <c r="EL195" s="34"/>
      <c r="EN195" s="34"/>
    </row>
    <row r="196" spans="1:144" hidden="1" x14ac:dyDescent="0.25">
      <c r="A196" s="85">
        <v>2022</v>
      </c>
      <c r="B196" s="87">
        <v>44830</v>
      </c>
      <c r="C196" t="s">
        <v>121</v>
      </c>
      <c r="D196" t="s">
        <v>122</v>
      </c>
      <c r="E196" s="36" t="s">
        <v>7938</v>
      </c>
      <c r="F196" s="34">
        <f t="shared" si="19"/>
        <v>195</v>
      </c>
      <c r="G196" s="34" t="s">
        <v>4985</v>
      </c>
      <c r="H196">
        <v>18</v>
      </c>
      <c r="I196" s="34" t="s">
        <v>6141</v>
      </c>
      <c r="J196" s="34" t="s">
        <v>4988</v>
      </c>
      <c r="K196" s="34" t="str">
        <f>VLOOKUP(J196,[2]CodMpios!$B$347:$E$362,4,FALSE)</f>
        <v>18001 - Florencia</v>
      </c>
      <c r="L196" s="34" t="str">
        <f>VLOOKUP($J196,[2]Coord_Mpios_X_Y!$B$2:$K$1123,9,FALSE)</f>
        <v>1,749138703818</v>
      </c>
      <c r="M196" s="34" t="str">
        <f>VLOOKUP($J196,[2]Coord_Mpios_X_Y!$B$2:$K$1123,10,FALSE)</f>
        <v>-75,558239064333</v>
      </c>
      <c r="N196" s="34" t="s">
        <v>125</v>
      </c>
      <c r="O196" s="34" t="s">
        <v>126</v>
      </c>
      <c r="Q196" s="34" t="s">
        <v>127</v>
      </c>
      <c r="R196" s="34">
        <v>17668137</v>
      </c>
      <c r="S196" s="34" t="str">
        <f t="shared" si="15"/>
        <v>CC17668137</v>
      </c>
      <c r="T196" s="34" t="s">
        <v>5183</v>
      </c>
      <c r="V196" s="34" t="s">
        <v>465</v>
      </c>
      <c r="W196" s="34" t="s">
        <v>495</v>
      </c>
      <c r="X196" s="87">
        <v>22169</v>
      </c>
      <c r="Y196">
        <v>62</v>
      </c>
      <c r="Z196" s="36">
        <f>VLOOKUP($Y196,[2]Edades!$A$3:$H$153,4,FALSE)</f>
        <v>6</v>
      </c>
      <c r="AA196" s="34" t="str">
        <f>VLOOKUP($Y196,[2]Edades!$A$3:$H$153,6,FALSE)</f>
        <v>6 - Persona mayor</v>
      </c>
      <c r="AB196" s="34">
        <f>VLOOKUP($Y196,[2]Edades!$A$3:$H$153,7,FALSE)</f>
        <v>13</v>
      </c>
      <c r="AC196" s="34" t="str">
        <f>VLOOKUP($Y196,[2]Edades!$A$3:$H$153,8,FALSE)</f>
        <v>60-64</v>
      </c>
      <c r="AD196" s="34" t="s">
        <v>146</v>
      </c>
      <c r="AE196">
        <v>1</v>
      </c>
      <c r="AF196" s="34" t="s">
        <v>2137</v>
      </c>
      <c r="AG196" s="34" t="s">
        <v>2127</v>
      </c>
      <c r="AH196" s="34" t="s">
        <v>2127</v>
      </c>
      <c r="AK196" s="34" t="s">
        <v>125</v>
      </c>
      <c r="AM196" s="34" t="s">
        <v>2127</v>
      </c>
      <c r="AN196" s="36" t="s">
        <v>2127</v>
      </c>
      <c r="AO196" s="36" t="s">
        <v>2127</v>
      </c>
      <c r="AP196" s="34" t="s">
        <v>2127</v>
      </c>
      <c r="AQ196" s="36" t="s">
        <v>2127</v>
      </c>
      <c r="AR196" s="34" t="s">
        <v>2098</v>
      </c>
      <c r="AS196" s="91" t="s">
        <v>6339</v>
      </c>
      <c r="AT196" s="34">
        <v>3153492082</v>
      </c>
      <c r="AU196" s="34" t="s">
        <v>2127</v>
      </c>
      <c r="AX196" s="90"/>
      <c r="BA196" s="91"/>
      <c r="BB196" s="91"/>
      <c r="BC196" s="91"/>
      <c r="BF196" s="34" t="s">
        <v>4983</v>
      </c>
      <c r="BG196" s="92" t="s">
        <v>2098</v>
      </c>
      <c r="BM196" s="36" t="s">
        <v>131</v>
      </c>
      <c r="BN196" s="34" t="s">
        <v>132</v>
      </c>
      <c r="BO196" s="36">
        <v>0</v>
      </c>
      <c r="BQ196" s="94"/>
      <c r="BS196" t="s">
        <v>132</v>
      </c>
      <c r="BU196" s="95"/>
      <c r="BV196" s="95"/>
      <c r="BW196" s="61"/>
      <c r="BX196" s="60"/>
      <c r="BY196" s="59" t="str">
        <f t="shared" ca="1" si="16"/>
        <v/>
      </c>
      <c r="CD196" s="68"/>
      <c r="CE196" s="68"/>
      <c r="CF196" s="67"/>
      <c r="CG196">
        <v>99</v>
      </c>
      <c r="CH196" s="2">
        <v>173</v>
      </c>
      <c r="CI196" s="4">
        <f t="shared" si="17"/>
        <v>33.078285275151188</v>
      </c>
      <c r="CJ196" s="5" t="str">
        <f t="shared" si="18"/>
        <v>OBESIDAD</v>
      </c>
      <c r="CK196" s="36">
        <v>0</v>
      </c>
      <c r="CL196" s="66"/>
      <c r="CM196" s="89">
        <v>41325</v>
      </c>
      <c r="CN196" s="97">
        <v>41325</v>
      </c>
      <c r="CP196"/>
      <c r="CQ196" s="65"/>
      <c r="CR196" s="65"/>
      <c r="CS196" s="98"/>
      <c r="CT196"/>
      <c r="CU196"/>
      <c r="CV196" s="65"/>
      <c r="CW196" s="2">
        <v>99</v>
      </c>
      <c r="CX196" s="82">
        <v>1.72</v>
      </c>
      <c r="DC196"/>
      <c r="DG196" s="64"/>
      <c r="DI196" s="89"/>
      <c r="DJ196" s="89"/>
      <c r="DN196" s="34"/>
      <c r="DO196" s="34"/>
      <c r="DP196" s="34"/>
      <c r="DQ196" s="34"/>
      <c r="DR196" s="34"/>
      <c r="DS196" s="34" t="s">
        <v>2127</v>
      </c>
      <c r="DT196" s="34"/>
      <c r="DU196" s="47">
        <v>44376</v>
      </c>
      <c r="DY196" s="1">
        <v>2</v>
      </c>
      <c r="DZ196" t="s">
        <v>7940</v>
      </c>
      <c r="EB196" s="4"/>
      <c r="ED196" s="4">
        <v>101</v>
      </c>
      <c r="EE196" s="4">
        <v>48.2</v>
      </c>
      <c r="EF196" s="4">
        <v>129</v>
      </c>
      <c r="EJ196"/>
      <c r="EL196" s="34"/>
      <c r="EN196" s="34"/>
    </row>
    <row r="197" spans="1:144" hidden="1" x14ac:dyDescent="0.25">
      <c r="A197" s="85">
        <v>2022</v>
      </c>
      <c r="B197" s="87">
        <v>44830</v>
      </c>
      <c r="C197" t="s">
        <v>121</v>
      </c>
      <c r="D197" t="s">
        <v>122</v>
      </c>
      <c r="E197" s="36" t="s">
        <v>7938</v>
      </c>
      <c r="F197" s="34">
        <f t="shared" si="19"/>
        <v>196</v>
      </c>
      <c r="G197" s="34" t="s">
        <v>4985</v>
      </c>
      <c r="H197">
        <v>18</v>
      </c>
      <c r="I197" s="34" t="s">
        <v>6141</v>
      </c>
      <c r="J197" s="34" t="s">
        <v>4988</v>
      </c>
      <c r="K197" s="34" t="str">
        <f>VLOOKUP(J197,[2]CodMpios!$B$347:$E$362,4,FALSE)</f>
        <v>18001 - Florencia</v>
      </c>
      <c r="L197" s="34" t="str">
        <f>VLOOKUP($J197,[2]Coord_Mpios_X_Y!$B$2:$K$1123,9,FALSE)</f>
        <v>1,749138703818</v>
      </c>
      <c r="M197" s="34" t="str">
        <f>VLOOKUP($J197,[2]Coord_Mpios_X_Y!$B$2:$K$1123,10,FALSE)</f>
        <v>-75,558239064333</v>
      </c>
      <c r="N197" s="34" t="s">
        <v>125</v>
      </c>
      <c r="O197" s="34" t="s">
        <v>126</v>
      </c>
      <c r="Q197" s="34" t="s">
        <v>127</v>
      </c>
      <c r="R197" s="34">
        <v>17632173</v>
      </c>
      <c r="S197" s="34" t="str">
        <f t="shared" si="15"/>
        <v>CC17632173</v>
      </c>
      <c r="T197" s="34" t="s">
        <v>2436</v>
      </c>
      <c r="U197" s="34" t="s">
        <v>618</v>
      </c>
      <c r="V197" s="34" t="s">
        <v>296</v>
      </c>
      <c r="W197" s="34" t="s">
        <v>522</v>
      </c>
      <c r="X197" s="87">
        <v>21868</v>
      </c>
      <c r="Y197">
        <v>63</v>
      </c>
      <c r="Z197" s="36">
        <f>VLOOKUP($Y197,[2]Edades!$A$3:$H$153,4,FALSE)</f>
        <v>6</v>
      </c>
      <c r="AA197" s="34" t="str">
        <f>VLOOKUP($Y197,[2]Edades!$A$3:$H$153,6,FALSE)</f>
        <v>6 - Persona mayor</v>
      </c>
      <c r="AB197" s="34">
        <f>VLOOKUP($Y197,[2]Edades!$A$3:$H$153,7,FALSE)</f>
        <v>13</v>
      </c>
      <c r="AC197" s="34" t="str">
        <f>VLOOKUP($Y197,[2]Edades!$A$3:$H$153,8,FALSE)</f>
        <v>60-64</v>
      </c>
      <c r="AD197" s="34" t="s">
        <v>146</v>
      </c>
      <c r="AE197">
        <v>1</v>
      </c>
      <c r="AF197" s="34" t="s">
        <v>2137</v>
      </c>
      <c r="AG197" s="34" t="s">
        <v>2127</v>
      </c>
      <c r="AH197" s="34" t="s">
        <v>2127</v>
      </c>
      <c r="AK197" s="34" t="s">
        <v>125</v>
      </c>
      <c r="AM197" s="34" t="s">
        <v>2127</v>
      </c>
      <c r="AN197" s="36" t="s">
        <v>2127</v>
      </c>
      <c r="AO197" s="36" t="s">
        <v>2127</v>
      </c>
      <c r="AP197" s="34" t="s">
        <v>2127</v>
      </c>
      <c r="AQ197" s="36" t="s">
        <v>2127</v>
      </c>
      <c r="AR197" s="34" t="s">
        <v>2098</v>
      </c>
      <c r="AS197" s="91" t="s">
        <v>6340</v>
      </c>
      <c r="AT197" s="34">
        <v>4358610</v>
      </c>
      <c r="AU197" s="34" t="s">
        <v>2127</v>
      </c>
      <c r="AX197" s="90"/>
      <c r="BA197" s="91"/>
      <c r="BB197" s="91"/>
      <c r="BC197" s="91"/>
      <c r="BF197" s="34" t="s">
        <v>4983</v>
      </c>
      <c r="BG197" s="92" t="s">
        <v>2098</v>
      </c>
      <c r="BM197" s="36" t="s">
        <v>131</v>
      </c>
      <c r="BN197" s="34" t="s">
        <v>132</v>
      </c>
      <c r="BO197" s="36">
        <v>0</v>
      </c>
      <c r="BQ197" s="94"/>
      <c r="BS197" t="s">
        <v>132</v>
      </c>
      <c r="BU197" s="95"/>
      <c r="BV197" s="95"/>
      <c r="BW197" s="61"/>
      <c r="BX197" s="60"/>
      <c r="BY197" s="59" t="str">
        <f t="shared" ca="1" si="16"/>
        <v/>
      </c>
      <c r="CD197" s="68"/>
      <c r="CE197" s="68"/>
      <c r="CF197" s="67"/>
      <c r="CG197">
        <v>82</v>
      </c>
      <c r="CH197" s="2">
        <v>173</v>
      </c>
      <c r="CI197" s="4">
        <f t="shared" si="17"/>
        <v>27.398175682448461</v>
      </c>
      <c r="CJ197" s="5" t="str">
        <f t="shared" si="18"/>
        <v>SOBREPESO</v>
      </c>
      <c r="CK197" s="36">
        <v>0</v>
      </c>
      <c r="CL197" s="66"/>
      <c r="CM197" s="89">
        <v>41348</v>
      </c>
      <c r="CN197" s="97">
        <v>41348</v>
      </c>
      <c r="CP197"/>
      <c r="CQ197" s="65"/>
      <c r="CR197" s="65"/>
      <c r="CS197" s="98"/>
      <c r="CT197"/>
      <c r="CU197"/>
      <c r="CV197" s="65"/>
      <c r="CW197" s="2">
        <v>120</v>
      </c>
      <c r="CX197" s="82">
        <v>70</v>
      </c>
      <c r="DC197"/>
      <c r="DG197" s="64"/>
      <c r="DI197" s="89"/>
      <c r="DJ197" s="89"/>
      <c r="DN197" s="34"/>
      <c r="DO197" s="34"/>
      <c r="DP197" s="34"/>
      <c r="DQ197" s="34"/>
      <c r="DR197" s="34"/>
      <c r="DS197" s="34" t="s">
        <v>2127</v>
      </c>
      <c r="DT197" s="34"/>
      <c r="DU197" s="47">
        <v>44263</v>
      </c>
      <c r="DY197" s="1">
        <v>3</v>
      </c>
      <c r="DZ197" t="s">
        <v>7940</v>
      </c>
      <c r="EB197" s="4">
        <v>96</v>
      </c>
      <c r="EC197" s="4">
        <v>260</v>
      </c>
      <c r="EF197" s="4">
        <v>326</v>
      </c>
      <c r="EJ197"/>
      <c r="EL197" s="34"/>
      <c r="EN197" s="34"/>
    </row>
    <row r="198" spans="1:144" hidden="1" x14ac:dyDescent="0.25">
      <c r="A198" s="85">
        <v>2022</v>
      </c>
      <c r="B198" s="87">
        <v>44830</v>
      </c>
      <c r="C198" t="s">
        <v>121</v>
      </c>
      <c r="D198" t="s">
        <v>122</v>
      </c>
      <c r="E198" s="36" t="s">
        <v>7938</v>
      </c>
      <c r="F198" s="34">
        <f t="shared" si="19"/>
        <v>197</v>
      </c>
      <c r="G198" s="34" t="s">
        <v>4985</v>
      </c>
      <c r="H198">
        <v>18</v>
      </c>
      <c r="I198" s="34" t="s">
        <v>6141</v>
      </c>
      <c r="J198" s="34" t="s">
        <v>4988</v>
      </c>
      <c r="K198" s="34" t="str">
        <f>VLOOKUP(J198,[2]CodMpios!$B$347:$E$362,4,FALSE)</f>
        <v>18001 - Florencia</v>
      </c>
      <c r="L198" s="34" t="str">
        <f>VLOOKUP($J198,[2]Coord_Mpios_X_Y!$B$2:$K$1123,9,FALSE)</f>
        <v>1,749138703818</v>
      </c>
      <c r="M198" s="34" t="str">
        <f>VLOOKUP($J198,[2]Coord_Mpios_X_Y!$B$2:$K$1123,10,FALSE)</f>
        <v>-75,558239064333</v>
      </c>
      <c r="N198" s="34" t="s">
        <v>125</v>
      </c>
      <c r="O198" s="34" t="s">
        <v>126</v>
      </c>
      <c r="Q198" s="34" t="s">
        <v>127</v>
      </c>
      <c r="R198" s="34">
        <v>4804755</v>
      </c>
      <c r="S198" s="34" t="str">
        <f t="shared" si="15"/>
        <v>CC4804755</v>
      </c>
      <c r="T198" s="34" t="s">
        <v>341</v>
      </c>
      <c r="V198" s="34" t="s">
        <v>969</v>
      </c>
      <c r="W198" s="34" t="s">
        <v>423</v>
      </c>
      <c r="X198" s="87">
        <v>20047</v>
      </c>
      <c r="Y198">
        <v>68</v>
      </c>
      <c r="Z198" s="36">
        <f>VLOOKUP($Y198,[2]Edades!$A$3:$H$153,4,FALSE)</f>
        <v>6</v>
      </c>
      <c r="AA198" s="34" t="str">
        <f>VLOOKUP($Y198,[2]Edades!$A$3:$H$153,6,FALSE)</f>
        <v>6 - Persona mayor</v>
      </c>
      <c r="AB198" s="34">
        <f>VLOOKUP($Y198,[2]Edades!$A$3:$H$153,7,FALSE)</f>
        <v>14</v>
      </c>
      <c r="AC198" s="34" t="str">
        <f>VLOOKUP($Y198,[2]Edades!$A$3:$H$153,8,FALSE)</f>
        <v>65-69</v>
      </c>
      <c r="AD198" s="34" t="s">
        <v>146</v>
      </c>
      <c r="AE198">
        <v>1</v>
      </c>
      <c r="AF198" s="34" t="s">
        <v>2137</v>
      </c>
      <c r="AG198" s="34" t="s">
        <v>2127</v>
      </c>
      <c r="AH198" s="34" t="s">
        <v>2127</v>
      </c>
      <c r="AK198" s="34" t="s">
        <v>125</v>
      </c>
      <c r="AM198" s="34" t="s">
        <v>2127</v>
      </c>
      <c r="AN198" s="36" t="s">
        <v>2127</v>
      </c>
      <c r="AO198" s="36" t="s">
        <v>2127</v>
      </c>
      <c r="AP198" s="34" t="s">
        <v>2127</v>
      </c>
      <c r="AQ198" s="36" t="s">
        <v>2127</v>
      </c>
      <c r="AR198" s="34" t="s">
        <v>2098</v>
      </c>
      <c r="AS198" s="91" t="s">
        <v>6341</v>
      </c>
      <c r="AT198" s="34">
        <v>3118125282</v>
      </c>
      <c r="AU198" s="34" t="s">
        <v>2127</v>
      </c>
      <c r="AX198" s="90"/>
      <c r="BA198" s="91"/>
      <c r="BB198" s="91"/>
      <c r="BC198" s="91"/>
      <c r="BF198" s="34" t="s">
        <v>4983</v>
      </c>
      <c r="BG198" s="92" t="s">
        <v>2098</v>
      </c>
      <c r="BM198" s="36" t="s">
        <v>131</v>
      </c>
      <c r="BN198" s="34" t="s">
        <v>132</v>
      </c>
      <c r="BO198" s="36">
        <v>0</v>
      </c>
      <c r="BQ198" s="94"/>
      <c r="BS198" t="s">
        <v>132</v>
      </c>
      <c r="BU198" s="95"/>
      <c r="BV198" s="95"/>
      <c r="BW198" s="61"/>
      <c r="BX198" s="60"/>
      <c r="BY198" s="59" t="str">
        <f t="shared" ca="1" si="16"/>
        <v/>
      </c>
      <c r="CD198" s="68"/>
      <c r="CE198" s="68"/>
      <c r="CF198" s="67"/>
      <c r="CG198">
        <v>60</v>
      </c>
      <c r="CH198" s="2">
        <v>163</v>
      </c>
      <c r="CI198" s="4">
        <f t="shared" si="17"/>
        <v>22.582709172343712</v>
      </c>
      <c r="CJ198" s="5" t="str">
        <f t="shared" si="18"/>
        <v>NORMAL</v>
      </c>
      <c r="CK198" s="36">
        <v>0</v>
      </c>
      <c r="CL198" s="66"/>
      <c r="CM198" s="89">
        <v>41351</v>
      </c>
      <c r="CN198" s="97">
        <v>41351</v>
      </c>
      <c r="CP198"/>
      <c r="CQ198" s="65"/>
      <c r="CR198" s="65"/>
      <c r="CS198" s="98"/>
      <c r="CT198"/>
      <c r="CU198"/>
      <c r="CV198" s="65"/>
      <c r="CW198" s="2">
        <v>120</v>
      </c>
      <c r="CX198" s="82">
        <v>70</v>
      </c>
      <c r="DC198"/>
      <c r="DG198" s="64"/>
      <c r="DI198" s="89"/>
      <c r="DJ198" s="89"/>
      <c r="DN198" s="34"/>
      <c r="DO198" s="34"/>
      <c r="DP198" s="34"/>
      <c r="DQ198" s="34"/>
      <c r="DR198" s="34"/>
      <c r="DS198" s="34" t="s">
        <v>2127</v>
      </c>
      <c r="DT198" s="34"/>
      <c r="DU198" s="47">
        <v>44630</v>
      </c>
      <c r="DY198" s="1">
        <v>2</v>
      </c>
      <c r="DZ198" t="s">
        <v>7939</v>
      </c>
      <c r="EA198" s="4">
        <v>66</v>
      </c>
      <c r="EB198" s="4">
        <v>70</v>
      </c>
      <c r="EC198" s="4">
        <v>121</v>
      </c>
      <c r="ED198" s="4">
        <v>40</v>
      </c>
      <c r="EE198" s="4">
        <v>42</v>
      </c>
      <c r="EF198" s="4">
        <v>243</v>
      </c>
      <c r="EG198" s="4">
        <v>2.4</v>
      </c>
      <c r="EH198" s="4">
        <v>7.4</v>
      </c>
      <c r="EJ198"/>
      <c r="EL198" s="34"/>
      <c r="EN198" s="34"/>
    </row>
    <row r="199" spans="1:144" hidden="1" x14ac:dyDescent="0.25">
      <c r="A199" s="85">
        <v>2022</v>
      </c>
      <c r="B199" s="87">
        <v>44830</v>
      </c>
      <c r="C199" t="s">
        <v>121</v>
      </c>
      <c r="D199" t="s">
        <v>122</v>
      </c>
      <c r="E199" s="36" t="s">
        <v>7938</v>
      </c>
      <c r="F199" s="34">
        <f t="shared" si="19"/>
        <v>198</v>
      </c>
      <c r="G199" s="34" t="s">
        <v>4985</v>
      </c>
      <c r="H199">
        <v>18</v>
      </c>
      <c r="I199" s="34" t="s">
        <v>6141</v>
      </c>
      <c r="J199" s="34" t="s">
        <v>5110</v>
      </c>
      <c r="K199" s="34" t="str">
        <f>VLOOKUP(J199,[2]CodMpios!$B$347:$E$362,4,FALSE)</f>
        <v>18479 - Morelia</v>
      </c>
      <c r="L199" s="34" t="str">
        <f>VLOOKUP($J199,[2]Coord_Mpios_X_Y!$B$2:$K$1123,9,FALSE)</f>
        <v>1,382996109840</v>
      </c>
      <c r="M199" s="34" t="str">
        <f>VLOOKUP($J199,[2]Coord_Mpios_X_Y!$B$2:$K$1123,10,FALSE)</f>
        <v>-75,673811233713</v>
      </c>
      <c r="N199" s="34" t="s">
        <v>139</v>
      </c>
      <c r="O199" s="34" t="s">
        <v>126</v>
      </c>
      <c r="Q199" s="34" t="s">
        <v>127</v>
      </c>
      <c r="R199" s="34">
        <v>40759006</v>
      </c>
      <c r="S199" s="34" t="str">
        <f t="shared" si="15"/>
        <v>CC40759006</v>
      </c>
      <c r="T199" s="34" t="s">
        <v>853</v>
      </c>
      <c r="V199" s="34" t="s">
        <v>769</v>
      </c>
      <c r="X199" s="87">
        <v>22183</v>
      </c>
      <c r="Y199">
        <v>62</v>
      </c>
      <c r="Z199" s="36">
        <f>VLOOKUP($Y199,[2]Edades!$A$3:$H$153,4,FALSE)</f>
        <v>6</v>
      </c>
      <c r="AA199" s="34" t="str">
        <f>VLOOKUP($Y199,[2]Edades!$A$3:$H$153,6,FALSE)</f>
        <v>6 - Persona mayor</v>
      </c>
      <c r="AB199" s="34">
        <f>VLOOKUP($Y199,[2]Edades!$A$3:$H$153,7,FALSE)</f>
        <v>13</v>
      </c>
      <c r="AC199" s="34" t="str">
        <f>VLOOKUP($Y199,[2]Edades!$A$3:$H$153,8,FALSE)</f>
        <v>60-64</v>
      </c>
      <c r="AD199" s="34" t="s">
        <v>129</v>
      </c>
      <c r="AE199" s="1">
        <v>2</v>
      </c>
      <c r="AF199" s="34" t="s">
        <v>2137</v>
      </c>
      <c r="AG199" s="34" t="s">
        <v>2127</v>
      </c>
      <c r="AH199" s="34" t="s">
        <v>2127</v>
      </c>
      <c r="AK199" s="34" t="s">
        <v>139</v>
      </c>
      <c r="AM199" s="34" t="s">
        <v>2127</v>
      </c>
      <c r="AN199" s="36" t="s">
        <v>2127</v>
      </c>
      <c r="AO199" s="36" t="s">
        <v>2127</v>
      </c>
      <c r="AP199" s="34" t="s">
        <v>2127</v>
      </c>
      <c r="AQ199" s="36" t="s">
        <v>2127</v>
      </c>
      <c r="AR199" s="34" t="s">
        <v>2098</v>
      </c>
      <c r="AS199" s="91" t="s">
        <v>6342</v>
      </c>
      <c r="AT199" s="34">
        <v>3103126892</v>
      </c>
      <c r="AU199" s="34" t="s">
        <v>2127</v>
      </c>
      <c r="AX199" s="90"/>
      <c r="BA199" s="91"/>
      <c r="BB199" s="91"/>
      <c r="BC199" s="91"/>
      <c r="BF199" s="34" t="s">
        <v>4983</v>
      </c>
      <c r="BG199" s="92" t="s">
        <v>2098</v>
      </c>
      <c r="BM199" s="36" t="s">
        <v>131</v>
      </c>
      <c r="BN199" s="34" t="s">
        <v>132</v>
      </c>
      <c r="BO199" s="36">
        <v>0</v>
      </c>
      <c r="BQ199" s="94"/>
      <c r="BS199" t="s">
        <v>132</v>
      </c>
      <c r="BU199" s="95"/>
      <c r="BV199" s="95"/>
      <c r="BW199" s="61"/>
      <c r="BX199" s="60"/>
      <c r="BY199" s="59" t="str">
        <f t="shared" ca="1" si="16"/>
        <v/>
      </c>
      <c r="CD199" s="68"/>
      <c r="CE199" s="68"/>
      <c r="CF199" s="67"/>
      <c r="CG199">
        <v>61</v>
      </c>
      <c r="CH199" s="2">
        <v>153</v>
      </c>
      <c r="CI199" s="4">
        <f t="shared" si="17"/>
        <v>26.058353624674272</v>
      </c>
      <c r="CJ199" s="5" t="str">
        <f t="shared" si="18"/>
        <v>SOBREPESO</v>
      </c>
      <c r="CK199" s="36">
        <v>0</v>
      </c>
      <c r="CL199" s="66"/>
      <c r="CM199" s="89">
        <v>41296</v>
      </c>
      <c r="CN199" s="97">
        <v>41296</v>
      </c>
      <c r="CP199"/>
      <c r="CQ199" s="65"/>
      <c r="CR199" s="65"/>
      <c r="CS199" s="98"/>
      <c r="CT199"/>
      <c r="CU199"/>
      <c r="CV199" s="65"/>
      <c r="CW199" s="2">
        <v>120</v>
      </c>
      <c r="CX199" s="82">
        <v>80</v>
      </c>
      <c r="DC199"/>
      <c r="DG199" s="64"/>
      <c r="DI199" s="89">
        <v>42999</v>
      </c>
      <c r="DJ199" s="89"/>
      <c r="DN199" s="34"/>
      <c r="DO199" s="34"/>
      <c r="DP199" s="34"/>
      <c r="DQ199" s="34"/>
      <c r="DR199" s="34"/>
      <c r="DS199" s="34" t="s">
        <v>2127</v>
      </c>
      <c r="DT199" s="34"/>
      <c r="DU199" s="47">
        <v>44686</v>
      </c>
      <c r="DY199" s="1">
        <v>2</v>
      </c>
      <c r="DZ199" t="s">
        <v>7941</v>
      </c>
      <c r="EA199" s="4">
        <v>0.79</v>
      </c>
      <c r="EB199" s="4">
        <v>82</v>
      </c>
      <c r="EC199" s="4">
        <v>190</v>
      </c>
      <c r="EE199" s="4">
        <v>62.6</v>
      </c>
      <c r="EF199" s="4">
        <v>106</v>
      </c>
      <c r="EH199" s="4">
        <v>9.3000000000000007</v>
      </c>
      <c r="EJ199"/>
      <c r="EL199" s="34"/>
      <c r="EN199" s="34"/>
    </row>
    <row r="200" spans="1:144" hidden="1" x14ac:dyDescent="0.25">
      <c r="A200" s="85">
        <v>2022</v>
      </c>
      <c r="B200" s="87">
        <v>44830</v>
      </c>
      <c r="C200" t="s">
        <v>121</v>
      </c>
      <c r="D200" t="s">
        <v>122</v>
      </c>
      <c r="E200" s="36" t="s">
        <v>7938</v>
      </c>
      <c r="F200" s="34">
        <f t="shared" si="19"/>
        <v>199</v>
      </c>
      <c r="G200" s="34" t="s">
        <v>4985</v>
      </c>
      <c r="H200">
        <v>18</v>
      </c>
      <c r="I200" s="34" t="s">
        <v>6141</v>
      </c>
      <c r="J200" s="34" t="s">
        <v>4988</v>
      </c>
      <c r="K200" s="34" t="str">
        <f>VLOOKUP(J200,[2]CodMpios!$B$347:$E$362,4,FALSE)</f>
        <v>18001 - Florencia</v>
      </c>
      <c r="L200" s="34" t="str">
        <f>VLOOKUP($J200,[2]Coord_Mpios_X_Y!$B$2:$K$1123,9,FALSE)</f>
        <v>1,749138703818</v>
      </c>
      <c r="M200" s="34" t="str">
        <f>VLOOKUP($J200,[2]Coord_Mpios_X_Y!$B$2:$K$1123,10,FALSE)</f>
        <v>-75,558239064333</v>
      </c>
      <c r="N200" s="34" t="s">
        <v>6142</v>
      </c>
      <c r="O200" s="34" t="s">
        <v>126</v>
      </c>
      <c r="Q200" s="34" t="s">
        <v>127</v>
      </c>
      <c r="R200" s="34">
        <v>17627419</v>
      </c>
      <c r="S200" s="34" t="str">
        <f t="shared" si="15"/>
        <v>CC17627419</v>
      </c>
      <c r="T200" s="34" t="s">
        <v>154</v>
      </c>
      <c r="V200" s="34" t="s">
        <v>312</v>
      </c>
      <c r="W200" s="34" t="s">
        <v>759</v>
      </c>
      <c r="X200" s="87">
        <v>20691</v>
      </c>
      <c r="Y200">
        <v>66</v>
      </c>
      <c r="Z200" s="36">
        <f>VLOOKUP($Y200,[2]Edades!$A$3:$H$153,4,FALSE)</f>
        <v>6</v>
      </c>
      <c r="AA200" s="34" t="str">
        <f>VLOOKUP($Y200,[2]Edades!$A$3:$H$153,6,FALSE)</f>
        <v>6 - Persona mayor</v>
      </c>
      <c r="AB200" s="34">
        <f>VLOOKUP($Y200,[2]Edades!$A$3:$H$153,7,FALSE)</f>
        <v>14</v>
      </c>
      <c r="AC200" s="34" t="str">
        <f>VLOOKUP($Y200,[2]Edades!$A$3:$H$153,8,FALSE)</f>
        <v>65-69</v>
      </c>
      <c r="AD200" s="34" t="s">
        <v>146</v>
      </c>
      <c r="AE200">
        <v>1</v>
      </c>
      <c r="AF200" s="34" t="s">
        <v>2137</v>
      </c>
      <c r="AG200" s="34" t="s">
        <v>2127</v>
      </c>
      <c r="AH200" s="34" t="s">
        <v>2127</v>
      </c>
      <c r="AK200" s="34" t="s">
        <v>6142</v>
      </c>
      <c r="AM200" s="34" t="s">
        <v>2127</v>
      </c>
      <c r="AN200" s="36" t="s">
        <v>2127</v>
      </c>
      <c r="AO200" s="36" t="s">
        <v>2127</v>
      </c>
      <c r="AP200" s="34" t="s">
        <v>2127</v>
      </c>
      <c r="AQ200" s="36" t="s">
        <v>2127</v>
      </c>
      <c r="AR200" s="34" t="s">
        <v>2098</v>
      </c>
      <c r="AS200" s="91" t="s">
        <v>6343</v>
      </c>
      <c r="AT200" s="34">
        <v>3138387461</v>
      </c>
      <c r="AU200" s="34" t="s">
        <v>2127</v>
      </c>
      <c r="AX200" s="90"/>
      <c r="BA200" s="91"/>
      <c r="BB200" s="91"/>
      <c r="BC200" s="91"/>
      <c r="BF200" s="34" t="s">
        <v>4983</v>
      </c>
      <c r="BG200" s="92" t="s">
        <v>2098</v>
      </c>
      <c r="BM200" s="36" t="s">
        <v>131</v>
      </c>
      <c r="BN200" s="34" t="s">
        <v>132</v>
      </c>
      <c r="BO200" s="36">
        <v>0</v>
      </c>
      <c r="BQ200" s="94"/>
      <c r="BS200" t="s">
        <v>131</v>
      </c>
      <c r="BU200" s="95"/>
      <c r="BV200" s="95"/>
      <c r="BW200" s="61"/>
      <c r="BX200" s="60"/>
      <c r="BY200" s="59" t="str">
        <f t="shared" ca="1" si="16"/>
        <v/>
      </c>
      <c r="CD200" s="68"/>
      <c r="CE200" s="68"/>
      <c r="CF200" s="67"/>
      <c r="CG200">
        <v>94</v>
      </c>
      <c r="CH200" s="2">
        <v>175</v>
      </c>
      <c r="CI200" s="4">
        <f t="shared" si="17"/>
        <v>30.693877551020407</v>
      </c>
      <c r="CJ200" s="5" t="str">
        <f t="shared" si="18"/>
        <v>OBESIDAD</v>
      </c>
      <c r="CK200" s="36">
        <v>0</v>
      </c>
      <c r="CL200" s="66"/>
      <c r="CM200" s="89">
        <v>41547</v>
      </c>
      <c r="CN200" s="97">
        <v>41547</v>
      </c>
      <c r="CP200"/>
      <c r="CQ200" s="65"/>
      <c r="CR200" s="65"/>
      <c r="CS200" s="98"/>
      <c r="CT200"/>
      <c r="CU200"/>
      <c r="CV200" s="65"/>
      <c r="CW200" s="2"/>
      <c r="CX200" s="82"/>
      <c r="DC200"/>
      <c r="DG200" s="64"/>
      <c r="DI200" s="89"/>
      <c r="DJ200" s="89"/>
      <c r="DN200" s="34"/>
      <c r="DO200" s="34"/>
      <c r="DP200" s="34"/>
      <c r="DQ200" s="34"/>
      <c r="DR200" s="34"/>
      <c r="DS200" s="34" t="s">
        <v>2127</v>
      </c>
      <c r="DT200" s="34"/>
      <c r="DY200" s="1">
        <v>1</v>
      </c>
      <c r="DZ200" t="s">
        <v>7941</v>
      </c>
      <c r="EB200" s="4"/>
      <c r="EJ200"/>
      <c r="EL200" s="34"/>
      <c r="EN200" s="34"/>
    </row>
    <row r="201" spans="1:144" hidden="1" x14ac:dyDescent="0.25">
      <c r="A201" s="85">
        <v>2022</v>
      </c>
      <c r="B201" s="87">
        <v>44830</v>
      </c>
      <c r="C201" t="s">
        <v>121</v>
      </c>
      <c r="D201" t="s">
        <v>122</v>
      </c>
      <c r="E201" s="36" t="s">
        <v>7938</v>
      </c>
      <c r="F201" s="34">
        <f t="shared" si="19"/>
        <v>200</v>
      </c>
      <c r="G201" s="34" t="s">
        <v>4985</v>
      </c>
      <c r="H201">
        <v>18</v>
      </c>
      <c r="I201" s="34" t="s">
        <v>6141</v>
      </c>
      <c r="J201" s="34" t="s">
        <v>4991</v>
      </c>
      <c r="K201" s="34" t="str">
        <f>VLOOKUP(J201,[2]CodMpios!$B$347:$E$362,4,FALSE)</f>
        <v>18592 - Puerto Rico</v>
      </c>
      <c r="L201" s="34" t="str">
        <f>VLOOKUP($J201,[2]Coord_Mpios_X_Y!$B$2:$K$1123,9,FALSE)</f>
        <v>2,018940891255</v>
      </c>
      <c r="M201" s="34" t="str">
        <f>VLOOKUP($J201,[2]Coord_Mpios_X_Y!$B$2:$K$1123,10,FALSE)</f>
        <v>-75,073086267336</v>
      </c>
      <c r="N201" s="34" t="s">
        <v>139</v>
      </c>
      <c r="O201" s="34" t="s">
        <v>126</v>
      </c>
      <c r="Q201" s="34" t="s">
        <v>127</v>
      </c>
      <c r="R201" s="34">
        <v>38891034</v>
      </c>
      <c r="S201" s="34" t="str">
        <f t="shared" si="15"/>
        <v>CC38891034</v>
      </c>
      <c r="T201" s="34" t="s">
        <v>2525</v>
      </c>
      <c r="V201" s="34" t="s">
        <v>466</v>
      </c>
      <c r="W201" s="34" t="s">
        <v>5242</v>
      </c>
      <c r="X201" s="87">
        <v>18403</v>
      </c>
      <c r="Y201">
        <v>72</v>
      </c>
      <c r="Z201" s="36">
        <f>VLOOKUP($Y201,[2]Edades!$A$3:$H$153,4,FALSE)</f>
        <v>6</v>
      </c>
      <c r="AA201" s="34" t="str">
        <f>VLOOKUP($Y201,[2]Edades!$A$3:$H$153,6,FALSE)</f>
        <v>6 - Persona mayor</v>
      </c>
      <c r="AB201" s="34">
        <f>VLOOKUP($Y201,[2]Edades!$A$3:$H$153,7,FALSE)</f>
        <v>15</v>
      </c>
      <c r="AC201" s="34" t="str">
        <f>VLOOKUP($Y201,[2]Edades!$A$3:$H$153,8,FALSE)</f>
        <v>70-74</v>
      </c>
      <c r="AD201" s="34" t="s">
        <v>129</v>
      </c>
      <c r="AE201" s="1">
        <v>2</v>
      </c>
      <c r="AF201" s="34" t="s">
        <v>2137</v>
      </c>
      <c r="AG201" s="34" t="s">
        <v>2127</v>
      </c>
      <c r="AH201" s="34" t="s">
        <v>2127</v>
      </c>
      <c r="AK201" s="34" t="s">
        <v>139</v>
      </c>
      <c r="AM201" s="34" t="s">
        <v>2127</v>
      </c>
      <c r="AN201" s="36" t="s">
        <v>2127</v>
      </c>
      <c r="AO201" s="36" t="s">
        <v>2127</v>
      </c>
      <c r="AP201" s="34" t="s">
        <v>2127</v>
      </c>
      <c r="AQ201" s="36" t="s">
        <v>2127</v>
      </c>
      <c r="AR201" s="34" t="s">
        <v>4989</v>
      </c>
      <c r="AS201" s="91" t="s">
        <v>6344</v>
      </c>
      <c r="AT201" s="34">
        <v>3125060632</v>
      </c>
      <c r="AU201" s="34" t="s">
        <v>2127</v>
      </c>
      <c r="AX201" s="90"/>
      <c r="BA201" s="91"/>
      <c r="BB201" s="91"/>
      <c r="BC201" s="91"/>
      <c r="BF201" s="34" t="s">
        <v>4983</v>
      </c>
      <c r="BG201" s="92" t="s">
        <v>2098</v>
      </c>
      <c r="BM201" s="36" t="s">
        <v>131</v>
      </c>
      <c r="BN201" s="34" t="s">
        <v>132</v>
      </c>
      <c r="BO201" s="36">
        <v>0</v>
      </c>
      <c r="BQ201" s="94"/>
      <c r="BS201" t="s">
        <v>132</v>
      </c>
      <c r="BU201" s="95"/>
      <c r="BV201" s="95"/>
      <c r="BW201" s="61"/>
      <c r="BX201" s="60"/>
      <c r="BY201" s="59" t="str">
        <f t="shared" ca="1" si="16"/>
        <v/>
      </c>
      <c r="CD201" s="68"/>
      <c r="CE201" s="68"/>
      <c r="CF201" s="67"/>
      <c r="CG201">
        <v>52</v>
      </c>
      <c r="CH201" s="2">
        <v>155</v>
      </c>
      <c r="CI201" s="4">
        <f t="shared" si="17"/>
        <v>21.644120707596251</v>
      </c>
      <c r="CJ201" s="5" t="str">
        <f t="shared" si="18"/>
        <v>NORMAL</v>
      </c>
      <c r="CK201" s="36">
        <v>0</v>
      </c>
      <c r="CL201" s="66"/>
      <c r="CM201" s="89">
        <v>41348</v>
      </c>
      <c r="CN201" s="97">
        <v>41348</v>
      </c>
      <c r="CP201"/>
      <c r="CQ201" s="65"/>
      <c r="CR201" s="65"/>
      <c r="CS201" s="98"/>
      <c r="CT201"/>
      <c r="CU201"/>
      <c r="CV201" s="65"/>
      <c r="CW201" s="2">
        <v>130</v>
      </c>
      <c r="CX201" s="82">
        <v>80</v>
      </c>
      <c r="DC201"/>
      <c r="DG201" s="64"/>
      <c r="DI201" s="89">
        <v>43627</v>
      </c>
      <c r="DJ201" s="89"/>
      <c r="DK201" s="89">
        <v>44809</v>
      </c>
      <c r="DN201" s="34"/>
      <c r="DO201" s="34"/>
      <c r="DP201" s="34"/>
      <c r="DQ201" s="34"/>
      <c r="DR201" s="34"/>
      <c r="DS201" s="34" t="s">
        <v>2127</v>
      </c>
      <c r="DT201" s="34"/>
      <c r="DU201" s="47">
        <v>44650</v>
      </c>
      <c r="DY201" s="1">
        <v>2</v>
      </c>
      <c r="DZ201" t="s">
        <v>7940</v>
      </c>
      <c r="EA201" s="4">
        <v>0.88</v>
      </c>
      <c r="EB201" s="4">
        <v>100</v>
      </c>
      <c r="EC201" s="4">
        <v>149</v>
      </c>
      <c r="ED201" s="4">
        <v>86</v>
      </c>
      <c r="EE201" s="4">
        <v>44.4</v>
      </c>
      <c r="EF201" s="4">
        <v>91</v>
      </c>
      <c r="EG201" s="4">
        <v>2</v>
      </c>
      <c r="EJ201"/>
      <c r="EL201" s="34"/>
      <c r="EN201" s="34"/>
    </row>
    <row r="202" spans="1:144" x14ac:dyDescent="0.25">
      <c r="A202" s="85">
        <v>2022</v>
      </c>
      <c r="B202" s="87">
        <v>44830</v>
      </c>
      <c r="C202" t="s">
        <v>121</v>
      </c>
      <c r="D202" t="s">
        <v>122</v>
      </c>
      <c r="E202" s="34" t="s">
        <v>7938</v>
      </c>
      <c r="F202" s="34">
        <f t="shared" si="19"/>
        <v>201</v>
      </c>
      <c r="G202" s="34" t="s">
        <v>4985</v>
      </c>
      <c r="H202">
        <v>18</v>
      </c>
      <c r="I202" s="34" t="s">
        <v>6141</v>
      </c>
      <c r="J202" s="34" t="s">
        <v>4988</v>
      </c>
      <c r="K202" s="34" t="str">
        <f>VLOOKUP(J202,[2]CodMpios!$B$347:$E$362,4,FALSE)</f>
        <v>18001 - Florencia</v>
      </c>
      <c r="L202" s="34" t="str">
        <f>VLOOKUP($J202,[2]Coord_Mpios_X_Y!$B$2:$K$1123,9,FALSE)</f>
        <v>1,749138703818</v>
      </c>
      <c r="M202" s="34" t="str">
        <f>VLOOKUP($J202,[2]Coord_Mpios_X_Y!$B$2:$K$1123,10,FALSE)</f>
        <v>-75,558239064333</v>
      </c>
      <c r="N202" s="34" t="s">
        <v>125</v>
      </c>
      <c r="O202" s="34" t="s">
        <v>126</v>
      </c>
      <c r="Q202" s="34" t="s">
        <v>127</v>
      </c>
      <c r="R202" s="34">
        <v>17635351</v>
      </c>
      <c r="S202" s="34" t="str">
        <f t="shared" si="15"/>
        <v>CC17635351</v>
      </c>
      <c r="T202" s="34" t="s">
        <v>369</v>
      </c>
      <c r="V202" s="34" t="s">
        <v>2406</v>
      </c>
      <c r="W202" s="34" t="s">
        <v>328</v>
      </c>
      <c r="X202" s="87">
        <v>22887</v>
      </c>
      <c r="Y202">
        <v>60</v>
      </c>
      <c r="Z202" s="36">
        <f>VLOOKUP($Y202,[2]Edades!$A$3:$H$153,4,FALSE)</f>
        <v>6</v>
      </c>
      <c r="AA202" s="34" t="str">
        <f>VLOOKUP($Y202,[2]Edades!$A$3:$H$153,6,FALSE)</f>
        <v>6 - Persona mayor</v>
      </c>
      <c r="AB202" s="34">
        <f>VLOOKUP($Y202,[2]Edades!$A$3:$H$153,7,FALSE)</f>
        <v>13</v>
      </c>
      <c r="AC202" s="34" t="str">
        <f>VLOOKUP($Y202,[2]Edades!$A$3:$H$153,8,FALSE)</f>
        <v>60-64</v>
      </c>
      <c r="AD202" s="34" t="s">
        <v>146</v>
      </c>
      <c r="AE202">
        <v>1</v>
      </c>
      <c r="AF202" s="34" t="s">
        <v>2137</v>
      </c>
      <c r="AG202" s="34" t="s">
        <v>2127</v>
      </c>
      <c r="AH202" s="34" t="s">
        <v>2127</v>
      </c>
      <c r="AK202" s="34" t="s">
        <v>125</v>
      </c>
      <c r="AM202" s="34" t="s">
        <v>2127</v>
      </c>
      <c r="AN202" s="36" t="s">
        <v>2127</v>
      </c>
      <c r="AO202" s="36" t="s">
        <v>2127</v>
      </c>
      <c r="AP202" s="34" t="s">
        <v>2127</v>
      </c>
      <c r="AQ202" s="36" t="s">
        <v>2127</v>
      </c>
      <c r="AR202" s="34" t="s">
        <v>2098</v>
      </c>
      <c r="AS202" s="91" t="s">
        <v>6345</v>
      </c>
      <c r="AT202" s="34">
        <v>4356726</v>
      </c>
      <c r="AU202" s="34" t="s">
        <v>2127</v>
      </c>
      <c r="AX202" s="90"/>
      <c r="BA202" s="91"/>
      <c r="BB202" s="91"/>
      <c r="BC202" s="91"/>
      <c r="BF202" s="34" t="s">
        <v>4983</v>
      </c>
      <c r="BG202" s="92" t="s">
        <v>2098</v>
      </c>
      <c r="BM202" s="36" t="s">
        <v>131</v>
      </c>
      <c r="BN202" s="34" t="s">
        <v>132</v>
      </c>
      <c r="BO202" s="36">
        <v>0</v>
      </c>
      <c r="BQ202" s="94"/>
      <c r="BS202" s="36" t="s">
        <v>2127</v>
      </c>
      <c r="BU202" s="95"/>
      <c r="BV202" s="95"/>
      <c r="BW202" s="61"/>
      <c r="BX202" s="60"/>
      <c r="BY202" s="59" t="str">
        <f t="shared" ca="1" si="16"/>
        <v/>
      </c>
      <c r="CD202" s="68"/>
      <c r="CE202" s="68"/>
      <c r="CF202" s="67"/>
      <c r="CG202">
        <v>92</v>
      </c>
      <c r="CH202" s="2">
        <v>175</v>
      </c>
      <c r="CI202" s="4">
        <f t="shared" si="17"/>
        <v>30.040816326530614</v>
      </c>
      <c r="CJ202" s="5" t="str">
        <f t="shared" si="18"/>
        <v>OBESIDAD</v>
      </c>
      <c r="CK202" s="36">
        <v>0</v>
      </c>
      <c r="CL202" s="66"/>
      <c r="CM202" s="89">
        <v>42682</v>
      </c>
      <c r="CN202" s="97">
        <v>42682</v>
      </c>
      <c r="CP202"/>
      <c r="CQ202" s="65"/>
      <c r="CR202" s="65"/>
      <c r="CS202" s="98"/>
      <c r="CT202"/>
      <c r="CU202"/>
      <c r="CV202" s="97"/>
      <c r="CW202" s="2"/>
      <c r="CX202" s="82"/>
      <c r="DG202" s="64"/>
      <c r="DI202" s="89"/>
      <c r="DJ202" s="89"/>
      <c r="DN202" s="34"/>
      <c r="DO202" s="34"/>
      <c r="DP202" s="34"/>
      <c r="DQ202" s="34"/>
      <c r="DR202" s="34"/>
      <c r="DS202" s="34" t="s">
        <v>2127</v>
      </c>
      <c r="DT202" s="34"/>
      <c r="DU202" s="47">
        <v>44355</v>
      </c>
      <c r="DY202" s="1">
        <v>3</v>
      </c>
      <c r="DZ202" t="s">
        <v>7940</v>
      </c>
      <c r="EB202" s="4"/>
      <c r="EJ202"/>
      <c r="EL202" s="34"/>
      <c r="EN202" s="34"/>
    </row>
    <row r="203" spans="1:144" hidden="1" x14ac:dyDescent="0.25">
      <c r="A203" s="85">
        <v>2022</v>
      </c>
      <c r="B203" s="87">
        <v>44830</v>
      </c>
      <c r="C203" t="s">
        <v>121</v>
      </c>
      <c r="D203" t="s">
        <v>122</v>
      </c>
      <c r="E203" s="36" t="s">
        <v>7938</v>
      </c>
      <c r="F203" s="34">
        <f t="shared" si="19"/>
        <v>202</v>
      </c>
      <c r="G203" s="34" t="s">
        <v>4985</v>
      </c>
      <c r="H203">
        <v>18</v>
      </c>
      <c r="I203" s="34" t="s">
        <v>6141</v>
      </c>
      <c r="J203" s="34" t="s">
        <v>5052</v>
      </c>
      <c r="K203" s="34" t="str">
        <f>VLOOKUP(J203,[2]CodMpios!$B$347:$E$362,4,FALSE)</f>
        <v>18256 - El Paujil</v>
      </c>
      <c r="L203" s="34" t="str">
        <f>VLOOKUP($J203,[2]Coord_Mpios_X_Y!$B$2:$K$1123,9,FALSE)</f>
        <v>1,617746356165</v>
      </c>
      <c r="M203" s="34" t="str">
        <f>VLOOKUP($J203,[2]Coord_Mpios_X_Y!$B$2:$K$1123,10,FALSE)</f>
        <v>-75,234043334186</v>
      </c>
      <c r="N203" s="34" t="s">
        <v>125</v>
      </c>
      <c r="O203" s="34" t="s">
        <v>126</v>
      </c>
      <c r="Q203" s="34" t="s">
        <v>127</v>
      </c>
      <c r="R203" s="34">
        <v>40755941</v>
      </c>
      <c r="S203" s="34" t="str">
        <f t="shared" si="15"/>
        <v>CC40755941</v>
      </c>
      <c r="T203" s="34" t="s">
        <v>291</v>
      </c>
      <c r="V203" s="34" t="s">
        <v>2150</v>
      </c>
      <c r="W203" s="34" t="s">
        <v>2150</v>
      </c>
      <c r="X203" s="87">
        <v>19439</v>
      </c>
      <c r="Y203">
        <v>70</v>
      </c>
      <c r="Z203" s="36">
        <f>VLOOKUP($Y203,[2]Edades!$A$3:$H$153,4,FALSE)</f>
        <v>6</v>
      </c>
      <c r="AA203" s="34" t="str">
        <f>VLOOKUP($Y203,[2]Edades!$A$3:$H$153,6,FALSE)</f>
        <v>6 - Persona mayor</v>
      </c>
      <c r="AB203" s="34">
        <f>VLOOKUP($Y203,[2]Edades!$A$3:$H$153,7,FALSE)</f>
        <v>15</v>
      </c>
      <c r="AC203" s="34" t="str">
        <f>VLOOKUP($Y203,[2]Edades!$A$3:$H$153,8,FALSE)</f>
        <v>70-74</v>
      </c>
      <c r="AD203" s="34" t="s">
        <v>129</v>
      </c>
      <c r="AE203" s="1">
        <v>2</v>
      </c>
      <c r="AF203" s="34" t="s">
        <v>2137</v>
      </c>
      <c r="AG203" s="34" t="s">
        <v>2127</v>
      </c>
      <c r="AH203" s="34" t="s">
        <v>2127</v>
      </c>
      <c r="AK203" s="34" t="s">
        <v>125</v>
      </c>
      <c r="AM203" s="34" t="s">
        <v>2127</v>
      </c>
      <c r="AN203" s="36" t="s">
        <v>2127</v>
      </c>
      <c r="AO203" s="36" t="s">
        <v>2127</v>
      </c>
      <c r="AP203" s="34" t="s">
        <v>2127</v>
      </c>
      <c r="AQ203" s="36" t="s">
        <v>2127</v>
      </c>
      <c r="AR203" s="34" t="s">
        <v>2098</v>
      </c>
      <c r="AS203" s="91" t="s">
        <v>6346</v>
      </c>
      <c r="AT203" s="34">
        <v>4345670</v>
      </c>
      <c r="AU203" s="34" t="s">
        <v>2127</v>
      </c>
      <c r="AX203" s="90"/>
      <c r="BA203" s="91"/>
      <c r="BB203" s="91"/>
      <c r="BC203" s="91"/>
      <c r="BF203" s="34" t="s">
        <v>4983</v>
      </c>
      <c r="BG203" s="92" t="s">
        <v>2098</v>
      </c>
      <c r="BM203" s="36" t="s">
        <v>131</v>
      </c>
      <c r="BN203" s="34" t="s">
        <v>132</v>
      </c>
      <c r="BO203" s="36">
        <v>0</v>
      </c>
      <c r="BQ203" s="94"/>
      <c r="BS203" t="s">
        <v>132</v>
      </c>
      <c r="BU203" s="95"/>
      <c r="BV203" s="95"/>
      <c r="BW203" s="61"/>
      <c r="BX203" s="60"/>
      <c r="BY203" s="59" t="str">
        <f t="shared" ca="1" si="16"/>
        <v/>
      </c>
      <c r="CD203" s="68"/>
      <c r="CE203" s="68"/>
      <c r="CF203" s="67"/>
      <c r="CG203">
        <v>62</v>
      </c>
      <c r="CH203" s="2">
        <v>159</v>
      </c>
      <c r="CI203" s="4">
        <f t="shared" si="17"/>
        <v>24.524346347059055</v>
      </c>
      <c r="CJ203" s="5" t="str">
        <f t="shared" si="18"/>
        <v>NORMAL</v>
      </c>
      <c r="CK203" s="36">
        <v>0</v>
      </c>
      <c r="CL203" s="66"/>
      <c r="CM203" s="89">
        <v>42283</v>
      </c>
      <c r="CN203" s="97">
        <v>42283</v>
      </c>
      <c r="CP203"/>
      <c r="CQ203" s="65"/>
      <c r="CR203" s="65"/>
      <c r="CS203" s="98"/>
      <c r="CT203"/>
      <c r="CU203"/>
      <c r="CV203" s="65"/>
      <c r="CW203" s="2"/>
      <c r="CX203" s="82"/>
      <c r="DC203"/>
      <c r="DG203" s="64"/>
      <c r="DI203" s="89"/>
      <c r="DJ203" s="89"/>
      <c r="DN203" s="34"/>
      <c r="DO203" s="34"/>
      <c r="DP203" s="34"/>
      <c r="DQ203" s="34"/>
      <c r="DR203" s="34"/>
      <c r="DS203" s="34" t="s">
        <v>2127</v>
      </c>
      <c r="DT203" s="34"/>
      <c r="DU203" s="47">
        <v>44386</v>
      </c>
      <c r="DY203" s="1">
        <v>2</v>
      </c>
      <c r="DZ203" t="s">
        <v>7940</v>
      </c>
      <c r="EB203" s="4"/>
      <c r="EJ203"/>
      <c r="EL203" s="34"/>
      <c r="EN203" s="34"/>
    </row>
    <row r="204" spans="1:144" hidden="1" x14ac:dyDescent="0.25">
      <c r="A204" s="85">
        <v>2022</v>
      </c>
      <c r="B204" s="87">
        <v>44830</v>
      </c>
      <c r="C204" t="s">
        <v>121</v>
      </c>
      <c r="D204" t="s">
        <v>122</v>
      </c>
      <c r="E204" s="36" t="s">
        <v>7938</v>
      </c>
      <c r="F204" s="34">
        <f t="shared" si="19"/>
        <v>203</v>
      </c>
      <c r="G204" s="34" t="s">
        <v>4985</v>
      </c>
      <c r="H204">
        <v>18</v>
      </c>
      <c r="I204" s="34" t="s">
        <v>6141</v>
      </c>
      <c r="J204" s="34" t="s">
        <v>4988</v>
      </c>
      <c r="K204" s="34" t="str">
        <f>VLOOKUP(J204,[2]CodMpios!$B$347:$E$362,4,FALSE)</f>
        <v>18001 - Florencia</v>
      </c>
      <c r="L204" s="34" t="str">
        <f>VLOOKUP($J204,[2]Coord_Mpios_X_Y!$B$2:$K$1123,9,FALSE)</f>
        <v>1,749138703818</v>
      </c>
      <c r="M204" s="34" t="str">
        <f>VLOOKUP($J204,[2]Coord_Mpios_X_Y!$B$2:$K$1123,10,FALSE)</f>
        <v>-75,558239064333</v>
      </c>
      <c r="N204" s="34" t="s">
        <v>125</v>
      </c>
      <c r="O204" s="34" t="s">
        <v>126</v>
      </c>
      <c r="Q204" s="34" t="s">
        <v>127</v>
      </c>
      <c r="R204" s="34">
        <v>54257690</v>
      </c>
      <c r="S204" s="34" t="str">
        <f t="shared" si="15"/>
        <v>CC54257690</v>
      </c>
      <c r="T204" s="34" t="s">
        <v>6068</v>
      </c>
      <c r="U204" s="34" t="s">
        <v>134</v>
      </c>
      <c r="V204" s="34" t="s">
        <v>5336</v>
      </c>
      <c r="W204" s="34" t="s">
        <v>423</v>
      </c>
      <c r="X204" s="87">
        <v>25246</v>
      </c>
      <c r="Y204">
        <v>54</v>
      </c>
      <c r="Z204" s="36">
        <f>VLOOKUP($Y204,[2]Edades!$A$3:$H$153,4,FALSE)</f>
        <v>5</v>
      </c>
      <c r="AA204" s="34" t="str">
        <f>VLOOKUP($Y204,[2]Edades!$A$3:$H$153,6,FALSE)</f>
        <v>5 - Adultez</v>
      </c>
      <c r="AB204" s="34">
        <f>VLOOKUP($Y204,[2]Edades!$A$3:$H$153,7,FALSE)</f>
        <v>11</v>
      </c>
      <c r="AC204" s="34" t="str">
        <f>VLOOKUP($Y204,[2]Edades!$A$3:$H$153,8,FALSE)</f>
        <v>50-54</v>
      </c>
      <c r="AD204" s="34" t="s">
        <v>129</v>
      </c>
      <c r="AE204" s="1">
        <v>2</v>
      </c>
      <c r="AF204" s="34" t="s">
        <v>5066</v>
      </c>
      <c r="AG204" s="34" t="s">
        <v>2127</v>
      </c>
      <c r="AH204" s="34" t="s">
        <v>2127</v>
      </c>
      <c r="AK204" s="34" t="s">
        <v>125</v>
      </c>
      <c r="AM204" s="34" t="s">
        <v>2127</v>
      </c>
      <c r="AN204" s="36" t="s">
        <v>2127</v>
      </c>
      <c r="AO204" s="36" t="s">
        <v>2127</v>
      </c>
      <c r="AP204" s="34" t="s">
        <v>2127</v>
      </c>
      <c r="AQ204" s="36" t="s">
        <v>2127</v>
      </c>
      <c r="AR204" s="34" t="s">
        <v>2098</v>
      </c>
      <c r="AS204" s="91" t="s">
        <v>6347</v>
      </c>
      <c r="AT204" s="34">
        <v>4375195</v>
      </c>
      <c r="AU204" s="34" t="s">
        <v>2127</v>
      </c>
      <c r="AX204" s="90"/>
      <c r="BA204" s="91"/>
      <c r="BB204" s="91"/>
      <c r="BC204" s="91"/>
      <c r="BF204" s="34" t="s">
        <v>4983</v>
      </c>
      <c r="BG204" s="92" t="s">
        <v>2098</v>
      </c>
      <c r="BM204" s="36" t="s">
        <v>131</v>
      </c>
      <c r="BN204" s="34" t="s">
        <v>132</v>
      </c>
      <c r="BO204" s="36">
        <v>0</v>
      </c>
      <c r="BQ204" s="94"/>
      <c r="BS204" t="s">
        <v>132</v>
      </c>
      <c r="BU204" s="95"/>
      <c r="BV204" s="95"/>
      <c r="BW204" s="61"/>
      <c r="BX204" s="60"/>
      <c r="BY204" s="59" t="str">
        <f t="shared" ca="1" si="16"/>
        <v/>
      </c>
      <c r="CD204" s="68"/>
      <c r="CE204" s="68"/>
      <c r="CF204" s="67"/>
      <c r="CG204">
        <v>77</v>
      </c>
      <c r="CH204" s="2">
        <v>155</v>
      </c>
      <c r="CI204" s="4">
        <f t="shared" si="17"/>
        <v>32.049947970863677</v>
      </c>
      <c r="CJ204" s="5" t="str">
        <f t="shared" si="18"/>
        <v>OBESIDAD</v>
      </c>
      <c r="CK204" s="36">
        <v>0</v>
      </c>
      <c r="CL204" s="66"/>
      <c r="CM204" s="89">
        <v>41347</v>
      </c>
      <c r="CN204" s="97">
        <v>41347</v>
      </c>
      <c r="CP204"/>
      <c r="CQ204" s="65"/>
      <c r="CR204" s="65"/>
      <c r="CS204" s="98"/>
      <c r="CT204"/>
      <c r="CU204"/>
      <c r="CV204" s="65"/>
      <c r="CW204" s="2">
        <v>110</v>
      </c>
      <c r="CX204" s="82">
        <v>70</v>
      </c>
      <c r="DC204"/>
      <c r="DG204" s="64"/>
      <c r="DI204" s="89">
        <v>43223</v>
      </c>
      <c r="DJ204" s="89"/>
      <c r="DN204" s="34"/>
      <c r="DO204" s="34"/>
      <c r="DP204" s="34"/>
      <c r="DQ204" s="34"/>
      <c r="DR204" s="34"/>
      <c r="DS204" s="34" t="s">
        <v>2127</v>
      </c>
      <c r="DT204" s="34"/>
      <c r="DU204" s="47">
        <v>44823</v>
      </c>
      <c r="DY204" s="1">
        <v>2</v>
      </c>
      <c r="DZ204" t="s">
        <v>7940</v>
      </c>
      <c r="EA204" s="4">
        <v>0.88</v>
      </c>
      <c r="EB204" s="4">
        <v>284</v>
      </c>
      <c r="EC204" s="4">
        <v>108</v>
      </c>
      <c r="ED204" s="4">
        <v>46.8</v>
      </c>
      <c r="EE204" s="4">
        <v>34.9</v>
      </c>
      <c r="EF204" s="4">
        <v>136</v>
      </c>
      <c r="EG204" s="4">
        <v>2</v>
      </c>
      <c r="EH204" s="4">
        <v>6.7</v>
      </c>
      <c r="EJ204"/>
      <c r="EL204" s="34"/>
      <c r="EN204" s="34"/>
    </row>
    <row r="205" spans="1:144" x14ac:dyDescent="0.25">
      <c r="A205" s="85">
        <v>2022</v>
      </c>
      <c r="B205" s="87">
        <v>44830</v>
      </c>
      <c r="C205" t="s">
        <v>121</v>
      </c>
      <c r="D205" t="s">
        <v>122</v>
      </c>
      <c r="E205" s="34" t="s">
        <v>7938</v>
      </c>
      <c r="F205" s="34">
        <f t="shared" si="19"/>
        <v>204</v>
      </c>
      <c r="G205" s="34" t="s">
        <v>4985</v>
      </c>
      <c r="H205">
        <v>18</v>
      </c>
      <c r="I205" s="34" t="s">
        <v>6141</v>
      </c>
      <c r="J205" s="34" t="s">
        <v>4988</v>
      </c>
      <c r="K205" s="34" t="str">
        <f>VLOOKUP(J205,[2]CodMpios!$B$347:$E$362,4,FALSE)</f>
        <v>18001 - Florencia</v>
      </c>
      <c r="L205" s="34" t="str">
        <f>VLOOKUP($J205,[2]Coord_Mpios_X_Y!$B$2:$K$1123,9,FALSE)</f>
        <v>1,749138703818</v>
      </c>
      <c r="M205" s="34" t="str">
        <f>VLOOKUP($J205,[2]Coord_Mpios_X_Y!$B$2:$K$1123,10,FALSE)</f>
        <v>-75,558239064333</v>
      </c>
      <c r="N205" s="34" t="s">
        <v>6142</v>
      </c>
      <c r="O205" s="34" t="s">
        <v>126</v>
      </c>
      <c r="Q205" s="34" t="s">
        <v>127</v>
      </c>
      <c r="R205" s="34">
        <v>26548421</v>
      </c>
      <c r="S205" s="34" t="str">
        <f t="shared" si="15"/>
        <v>CC26548421</v>
      </c>
      <c r="T205" s="34" t="s">
        <v>2341</v>
      </c>
      <c r="U205" s="34" t="s">
        <v>6067</v>
      </c>
      <c r="V205" s="34" t="s">
        <v>297</v>
      </c>
      <c r="W205" s="34" t="s">
        <v>5796</v>
      </c>
      <c r="X205" s="87">
        <v>16595</v>
      </c>
      <c r="Y205">
        <v>77</v>
      </c>
      <c r="Z205" s="36">
        <f>VLOOKUP($Y205,[2]Edades!$A$3:$H$153,4,FALSE)</f>
        <v>6</v>
      </c>
      <c r="AA205" s="34" t="str">
        <f>VLOOKUP($Y205,[2]Edades!$A$3:$H$153,6,FALSE)</f>
        <v>6 - Persona mayor</v>
      </c>
      <c r="AB205" s="34">
        <f>VLOOKUP($Y205,[2]Edades!$A$3:$H$153,7,FALSE)</f>
        <v>16</v>
      </c>
      <c r="AC205" s="34" t="str">
        <f>VLOOKUP($Y205,[2]Edades!$A$3:$H$153,8,FALSE)</f>
        <v>75-79</v>
      </c>
      <c r="AD205" s="34" t="s">
        <v>129</v>
      </c>
      <c r="AE205" s="1">
        <v>2</v>
      </c>
      <c r="AF205" s="34" t="s">
        <v>2137</v>
      </c>
      <c r="AG205" s="34" t="s">
        <v>2127</v>
      </c>
      <c r="AH205" s="34" t="s">
        <v>2127</v>
      </c>
      <c r="AK205" s="34" t="s">
        <v>6142</v>
      </c>
      <c r="AM205" s="34" t="s">
        <v>2127</v>
      </c>
      <c r="AN205" s="36" t="s">
        <v>2127</v>
      </c>
      <c r="AO205" s="36" t="s">
        <v>2127</v>
      </c>
      <c r="AP205" s="34" t="s">
        <v>2127</v>
      </c>
      <c r="AQ205" s="36" t="s">
        <v>2127</v>
      </c>
      <c r="AR205" s="34" t="s">
        <v>2098</v>
      </c>
      <c r="AS205" s="91" t="s">
        <v>6348</v>
      </c>
      <c r="AT205" s="34">
        <v>3163234855</v>
      </c>
      <c r="AU205" s="34" t="s">
        <v>2127</v>
      </c>
      <c r="AX205" s="90"/>
      <c r="BA205" s="91"/>
      <c r="BB205" s="91"/>
      <c r="BC205" s="91"/>
      <c r="BF205" s="34" t="s">
        <v>4983</v>
      </c>
      <c r="BG205" s="92" t="s">
        <v>2098</v>
      </c>
      <c r="BM205" s="36" t="s">
        <v>131</v>
      </c>
      <c r="BN205" s="34" t="s">
        <v>132</v>
      </c>
      <c r="BO205" s="36">
        <v>0</v>
      </c>
      <c r="BQ205" s="94"/>
      <c r="BS205" s="36" t="s">
        <v>2127</v>
      </c>
      <c r="BU205" s="95"/>
      <c r="BV205" s="95"/>
      <c r="BW205" s="61"/>
      <c r="BX205" s="60"/>
      <c r="BY205" s="59" t="str">
        <f t="shared" ca="1" si="16"/>
        <v/>
      </c>
      <c r="CD205" s="68"/>
      <c r="CE205" s="68"/>
      <c r="CF205" s="67"/>
      <c r="CG205">
        <v>90</v>
      </c>
      <c r="CH205" s="2">
        <v>156</v>
      </c>
      <c r="CI205" s="4">
        <f t="shared" si="17"/>
        <v>36.982248520710058</v>
      </c>
      <c r="CJ205" s="5" t="str">
        <f t="shared" si="18"/>
        <v>OBESIDAD</v>
      </c>
      <c r="CK205" s="36">
        <v>0</v>
      </c>
      <c r="CL205" s="66"/>
      <c r="CM205" s="89">
        <v>43174</v>
      </c>
      <c r="CN205" s="97">
        <v>43207</v>
      </c>
      <c r="CP205"/>
      <c r="CQ205" s="65"/>
      <c r="CR205" s="65"/>
      <c r="CS205" s="98"/>
      <c r="CT205"/>
      <c r="CU205"/>
      <c r="CV205" s="97"/>
      <c r="CW205" s="2">
        <v>120</v>
      </c>
      <c r="CX205" s="82">
        <v>80</v>
      </c>
      <c r="DG205" s="64"/>
      <c r="DI205" s="89"/>
      <c r="DJ205" s="89"/>
      <c r="DN205" s="34"/>
      <c r="DO205" s="34"/>
      <c r="DP205" s="34"/>
      <c r="DQ205" s="34"/>
      <c r="DR205" s="34"/>
      <c r="DS205" s="34" t="s">
        <v>2127</v>
      </c>
      <c r="DT205" s="34"/>
      <c r="DU205" s="47">
        <v>44634</v>
      </c>
      <c r="DY205" s="1">
        <v>2</v>
      </c>
      <c r="DZ205" t="s">
        <v>7939</v>
      </c>
      <c r="EA205" s="4">
        <v>0.79</v>
      </c>
      <c r="EB205" s="4">
        <v>127</v>
      </c>
      <c r="EC205" s="4">
        <v>149</v>
      </c>
      <c r="ED205" s="4">
        <v>82.4</v>
      </c>
      <c r="EE205" s="4">
        <v>51.8</v>
      </c>
      <c r="EF205" s="4">
        <v>78</v>
      </c>
      <c r="EG205" s="4">
        <v>2.6</v>
      </c>
      <c r="EH205" s="4">
        <v>7.1</v>
      </c>
      <c r="EJ205"/>
      <c r="EL205" s="34"/>
      <c r="EN205" s="34"/>
    </row>
    <row r="206" spans="1:144" hidden="1" x14ac:dyDescent="0.25">
      <c r="A206" s="85">
        <v>2022</v>
      </c>
      <c r="B206" s="87">
        <v>44830</v>
      </c>
      <c r="C206" t="s">
        <v>121</v>
      </c>
      <c r="D206" t="s">
        <v>122</v>
      </c>
      <c r="E206" s="36" t="s">
        <v>7938</v>
      </c>
      <c r="F206" s="34">
        <f t="shared" si="19"/>
        <v>205</v>
      </c>
      <c r="G206" s="34" t="s">
        <v>4985</v>
      </c>
      <c r="H206">
        <v>18</v>
      </c>
      <c r="I206" s="34" t="s">
        <v>6141</v>
      </c>
      <c r="J206" s="34" t="s">
        <v>5007</v>
      </c>
      <c r="K206" s="34" t="str">
        <f>VLOOKUP(J206,[2]CodMpios!$B$347:$E$362,4,FALSE)</f>
        <v>18410 - La Montañita</v>
      </c>
      <c r="L206" s="34" t="str">
        <f>VLOOKUP($J206,[2]Coord_Mpios_X_Y!$B$2:$K$1123,9,FALSE)</f>
        <v>1,302860442333</v>
      </c>
      <c r="M206" s="34" t="str">
        <f>VLOOKUP($J206,[2]Coord_Mpios_X_Y!$B$2:$K$1123,10,FALSE)</f>
        <v>-75,235727318747</v>
      </c>
      <c r="N206" s="34" t="s">
        <v>125</v>
      </c>
      <c r="O206" s="34" t="s">
        <v>126</v>
      </c>
      <c r="Q206" s="34" t="s">
        <v>127</v>
      </c>
      <c r="R206" s="34">
        <v>17648502</v>
      </c>
      <c r="S206" s="34" t="str">
        <f t="shared" si="15"/>
        <v>CC17648502</v>
      </c>
      <c r="T206" s="34" t="s">
        <v>2422</v>
      </c>
      <c r="V206" s="34" t="s">
        <v>373</v>
      </c>
      <c r="W206" s="34" t="s">
        <v>196</v>
      </c>
      <c r="X206" s="87">
        <v>26455</v>
      </c>
      <c r="Y206">
        <v>50</v>
      </c>
      <c r="Z206" s="36">
        <f>VLOOKUP($Y206,[2]Edades!$A$3:$H$153,4,FALSE)</f>
        <v>5</v>
      </c>
      <c r="AA206" s="34" t="str">
        <f>VLOOKUP($Y206,[2]Edades!$A$3:$H$153,6,FALSE)</f>
        <v>5 - Adultez</v>
      </c>
      <c r="AB206" s="34">
        <f>VLOOKUP($Y206,[2]Edades!$A$3:$H$153,7,FALSE)</f>
        <v>11</v>
      </c>
      <c r="AC206" s="34" t="str">
        <f>VLOOKUP($Y206,[2]Edades!$A$3:$H$153,8,FALSE)</f>
        <v>50-54</v>
      </c>
      <c r="AD206" s="34" t="s">
        <v>146</v>
      </c>
      <c r="AE206">
        <v>1</v>
      </c>
      <c r="AF206" s="34" t="s">
        <v>130</v>
      </c>
      <c r="AG206" s="34" t="s">
        <v>2127</v>
      </c>
      <c r="AH206" s="34" t="s">
        <v>2127</v>
      </c>
      <c r="AK206" s="34" t="s">
        <v>125</v>
      </c>
      <c r="AM206" s="34" t="s">
        <v>2127</v>
      </c>
      <c r="AN206" s="36" t="s">
        <v>2127</v>
      </c>
      <c r="AO206" s="36" t="s">
        <v>2127</v>
      </c>
      <c r="AP206" s="34" t="s">
        <v>2127</v>
      </c>
      <c r="AQ206" s="36" t="s">
        <v>2127</v>
      </c>
      <c r="AR206" s="34" t="s">
        <v>5919</v>
      </c>
      <c r="AS206" s="91" t="s">
        <v>6349</v>
      </c>
      <c r="AT206" s="34">
        <v>3112404494</v>
      </c>
      <c r="AU206" s="34" t="s">
        <v>2127</v>
      </c>
      <c r="AX206" s="90"/>
      <c r="BA206" s="91"/>
      <c r="BB206" s="91"/>
      <c r="BC206" s="91"/>
      <c r="BF206" s="34" t="s">
        <v>4983</v>
      </c>
      <c r="BG206" s="92" t="s">
        <v>2098</v>
      </c>
      <c r="BM206" s="36" t="s">
        <v>131</v>
      </c>
      <c r="BN206" s="34" t="s">
        <v>132</v>
      </c>
      <c r="BO206" s="36">
        <v>0</v>
      </c>
      <c r="BQ206" s="94"/>
      <c r="BS206" t="s">
        <v>131</v>
      </c>
      <c r="BU206" s="95"/>
      <c r="BV206" s="95"/>
      <c r="BW206" s="61"/>
      <c r="BX206" s="60"/>
      <c r="BY206" s="59" t="str">
        <f t="shared" ca="1" si="16"/>
        <v/>
      </c>
      <c r="CD206" s="68"/>
      <c r="CE206" s="68"/>
      <c r="CF206" s="67"/>
      <c r="CG206">
        <v>73</v>
      </c>
      <c r="CH206" s="2">
        <v>172</v>
      </c>
      <c r="CI206" s="4">
        <f t="shared" si="17"/>
        <v>24.675500270416443</v>
      </c>
      <c r="CJ206" s="5" t="str">
        <f t="shared" si="18"/>
        <v>NORMAL</v>
      </c>
      <c r="CK206" s="36">
        <v>0</v>
      </c>
      <c r="CL206" s="66"/>
      <c r="CM206" s="89">
        <v>41372</v>
      </c>
      <c r="CN206" s="97">
        <v>41372</v>
      </c>
      <c r="CP206"/>
      <c r="CQ206" s="65"/>
      <c r="CR206" s="65"/>
      <c r="CS206" s="98"/>
      <c r="CT206"/>
      <c r="CU206"/>
      <c r="CV206" s="65"/>
      <c r="CW206" s="2">
        <v>120</v>
      </c>
      <c r="CX206" s="82">
        <v>70</v>
      </c>
      <c r="DC206"/>
      <c r="DG206" s="64"/>
      <c r="DI206" s="89">
        <v>44750</v>
      </c>
      <c r="DJ206" s="89"/>
      <c r="DN206" s="34"/>
      <c r="DO206" s="34"/>
      <c r="DP206" s="34"/>
      <c r="DQ206" s="34"/>
      <c r="DR206" s="34"/>
      <c r="DS206" s="34" t="s">
        <v>2127</v>
      </c>
      <c r="DT206" s="34"/>
      <c r="DU206" s="47">
        <v>44596</v>
      </c>
      <c r="DY206" s="1">
        <v>2</v>
      </c>
      <c r="DZ206" t="s">
        <v>7940</v>
      </c>
      <c r="EA206" s="4">
        <v>1.19</v>
      </c>
      <c r="EB206" s="4">
        <v>88</v>
      </c>
      <c r="EC206" s="4">
        <v>120</v>
      </c>
      <c r="ED206" s="4">
        <v>59.8</v>
      </c>
      <c r="EE206" s="4">
        <v>38.4</v>
      </c>
      <c r="EF206" s="4">
        <v>111</v>
      </c>
      <c r="EG206" s="4">
        <v>2.1</v>
      </c>
      <c r="EJ206"/>
      <c r="EL206" s="34"/>
      <c r="EN206" s="34"/>
    </row>
    <row r="207" spans="1:144" hidden="1" x14ac:dyDescent="0.25">
      <c r="A207" s="85">
        <v>2022</v>
      </c>
      <c r="B207" s="87">
        <v>44830</v>
      </c>
      <c r="C207" t="s">
        <v>121</v>
      </c>
      <c r="D207" t="s">
        <v>122</v>
      </c>
      <c r="E207" s="36" t="s">
        <v>7938</v>
      </c>
      <c r="F207" s="34">
        <f t="shared" si="19"/>
        <v>206</v>
      </c>
      <c r="G207" s="34" t="s">
        <v>4985</v>
      </c>
      <c r="H207">
        <v>18</v>
      </c>
      <c r="I207" s="34" t="s">
        <v>6141</v>
      </c>
      <c r="J207" s="34" t="s">
        <v>4988</v>
      </c>
      <c r="K207" s="34" t="str">
        <f>VLOOKUP(J207,[2]CodMpios!$B$347:$E$362,4,FALSE)</f>
        <v>18001 - Florencia</v>
      </c>
      <c r="L207" s="34" t="str">
        <f>VLOOKUP($J207,[2]Coord_Mpios_X_Y!$B$2:$K$1123,9,FALSE)</f>
        <v>1,749138703818</v>
      </c>
      <c r="M207" s="34" t="str">
        <f>VLOOKUP($J207,[2]Coord_Mpios_X_Y!$B$2:$K$1123,10,FALSE)</f>
        <v>-75,558239064333</v>
      </c>
      <c r="N207" s="34" t="s">
        <v>6142</v>
      </c>
      <c r="O207" s="34" t="s">
        <v>126</v>
      </c>
      <c r="Q207" s="34" t="s">
        <v>127</v>
      </c>
      <c r="R207" s="34">
        <v>4426653</v>
      </c>
      <c r="S207" s="34" t="str">
        <f t="shared" si="15"/>
        <v>CC4426653</v>
      </c>
      <c r="T207" s="34" t="s">
        <v>188</v>
      </c>
      <c r="U207" s="34" t="s">
        <v>278</v>
      </c>
      <c r="V207" s="34" t="s">
        <v>296</v>
      </c>
      <c r="W207" s="34" t="s">
        <v>270</v>
      </c>
      <c r="X207" s="87">
        <v>19437</v>
      </c>
      <c r="Y207">
        <v>70</v>
      </c>
      <c r="Z207" s="36">
        <f>VLOOKUP($Y207,[2]Edades!$A$3:$H$153,4,FALSE)</f>
        <v>6</v>
      </c>
      <c r="AA207" s="34" t="str">
        <f>VLOOKUP($Y207,[2]Edades!$A$3:$H$153,6,FALSE)</f>
        <v>6 - Persona mayor</v>
      </c>
      <c r="AB207" s="34">
        <f>VLOOKUP($Y207,[2]Edades!$A$3:$H$153,7,FALSE)</f>
        <v>15</v>
      </c>
      <c r="AC207" s="34" t="str">
        <f>VLOOKUP($Y207,[2]Edades!$A$3:$H$153,8,FALSE)</f>
        <v>70-74</v>
      </c>
      <c r="AD207" s="34" t="s">
        <v>146</v>
      </c>
      <c r="AE207">
        <v>1</v>
      </c>
      <c r="AF207" s="34" t="s">
        <v>2137</v>
      </c>
      <c r="AG207" s="34" t="s">
        <v>2127</v>
      </c>
      <c r="AH207" s="34" t="s">
        <v>2127</v>
      </c>
      <c r="AK207" s="34" t="s">
        <v>6142</v>
      </c>
      <c r="AM207" s="34" t="s">
        <v>2127</v>
      </c>
      <c r="AN207" s="36" t="s">
        <v>2127</v>
      </c>
      <c r="AO207" s="36" t="s">
        <v>2127</v>
      </c>
      <c r="AP207" s="34" t="s">
        <v>2127</v>
      </c>
      <c r="AQ207" s="36" t="s">
        <v>2127</v>
      </c>
      <c r="AR207" s="34" t="s">
        <v>2098</v>
      </c>
      <c r="AS207" s="91" t="s">
        <v>6223</v>
      </c>
      <c r="AT207" s="34">
        <v>3208351634</v>
      </c>
      <c r="AU207" s="34" t="s">
        <v>2127</v>
      </c>
      <c r="AX207" s="90"/>
      <c r="BA207" s="91"/>
      <c r="BB207" s="91"/>
      <c r="BC207" s="91"/>
      <c r="BF207" s="34" t="s">
        <v>4983</v>
      </c>
      <c r="BG207" s="92" t="s">
        <v>2098</v>
      </c>
      <c r="BM207" s="36" t="s">
        <v>131</v>
      </c>
      <c r="BN207" s="34" t="s">
        <v>132</v>
      </c>
      <c r="BO207" s="36">
        <v>0</v>
      </c>
      <c r="BQ207" s="94"/>
      <c r="BS207" t="s">
        <v>132</v>
      </c>
      <c r="BU207" s="95"/>
      <c r="BV207" s="95"/>
      <c r="BW207" s="61"/>
      <c r="BX207" s="60"/>
      <c r="BY207" s="59" t="str">
        <f t="shared" ca="1" si="16"/>
        <v/>
      </c>
      <c r="CD207" s="68"/>
      <c r="CE207" s="68"/>
      <c r="CF207" s="67"/>
      <c r="CG207">
        <v>85</v>
      </c>
      <c r="CH207" s="2">
        <v>173</v>
      </c>
      <c r="CI207" s="4">
        <f t="shared" si="17"/>
        <v>28.400547963513649</v>
      </c>
      <c r="CJ207" s="5" t="str">
        <f t="shared" si="18"/>
        <v>SOBREPESO</v>
      </c>
      <c r="CK207" s="36">
        <v>0</v>
      </c>
      <c r="CL207" s="66"/>
      <c r="CM207" s="89">
        <v>41467</v>
      </c>
      <c r="CN207" s="97">
        <v>41467</v>
      </c>
      <c r="CP207"/>
      <c r="CQ207" s="65"/>
      <c r="CR207" s="65"/>
      <c r="CS207" s="98"/>
      <c r="CT207"/>
      <c r="CU207"/>
      <c r="CV207" s="65"/>
      <c r="CW207" s="2">
        <v>132</v>
      </c>
      <c r="CX207" s="82">
        <v>87</v>
      </c>
      <c r="DC207"/>
      <c r="DG207" s="64"/>
      <c r="DI207" s="89">
        <v>42977</v>
      </c>
      <c r="DJ207" s="89"/>
      <c r="DN207" s="34"/>
      <c r="DO207" s="34"/>
      <c r="DP207" s="34"/>
      <c r="DQ207" s="34"/>
      <c r="DR207" s="34"/>
      <c r="DS207" s="34" t="s">
        <v>2127</v>
      </c>
      <c r="DT207" s="34"/>
      <c r="DU207" s="47">
        <v>44733</v>
      </c>
      <c r="DY207" s="1">
        <v>2</v>
      </c>
      <c r="DZ207" t="s">
        <v>7940</v>
      </c>
      <c r="EA207" s="4">
        <v>0.94</v>
      </c>
      <c r="EB207" s="4">
        <v>109</v>
      </c>
      <c r="EC207" s="4">
        <v>188</v>
      </c>
      <c r="ED207" s="4">
        <v>112</v>
      </c>
      <c r="EE207" s="4">
        <v>47</v>
      </c>
      <c r="EF207" s="4">
        <v>144</v>
      </c>
      <c r="EG207" s="4">
        <v>2.2000000000000002</v>
      </c>
      <c r="EH207" s="4">
        <v>6.9</v>
      </c>
      <c r="EJ207"/>
      <c r="EL207" s="34"/>
      <c r="EN207" s="34"/>
    </row>
    <row r="208" spans="1:144" x14ac:dyDescent="0.25">
      <c r="A208" s="85">
        <v>2022</v>
      </c>
      <c r="B208" s="87">
        <v>44830</v>
      </c>
      <c r="C208" t="s">
        <v>121</v>
      </c>
      <c r="D208" t="s">
        <v>122</v>
      </c>
      <c r="E208" s="34" t="s">
        <v>7938</v>
      </c>
      <c r="F208" s="34">
        <f t="shared" si="19"/>
        <v>207</v>
      </c>
      <c r="G208" s="34" t="s">
        <v>4985</v>
      </c>
      <c r="H208">
        <v>18</v>
      </c>
      <c r="I208" s="34" t="s">
        <v>6141</v>
      </c>
      <c r="J208" s="34" t="s">
        <v>4988</v>
      </c>
      <c r="K208" s="34" t="str">
        <f>VLOOKUP(J208,[2]CodMpios!$B$347:$E$362,4,FALSE)</f>
        <v>18001 - Florencia</v>
      </c>
      <c r="L208" s="34" t="str">
        <f>VLOOKUP($J208,[2]Coord_Mpios_X_Y!$B$2:$K$1123,9,FALSE)</f>
        <v>1,749138703818</v>
      </c>
      <c r="M208" s="34" t="str">
        <f>VLOOKUP($J208,[2]Coord_Mpios_X_Y!$B$2:$K$1123,10,FALSE)</f>
        <v>-75,558239064333</v>
      </c>
      <c r="N208" s="34" t="s">
        <v>125</v>
      </c>
      <c r="O208" s="34" t="s">
        <v>126</v>
      </c>
      <c r="Q208" s="34" t="s">
        <v>127</v>
      </c>
      <c r="R208" s="34">
        <v>26617648</v>
      </c>
      <c r="S208" s="34" t="str">
        <f t="shared" si="15"/>
        <v>CC26617648</v>
      </c>
      <c r="T208" s="34" t="s">
        <v>929</v>
      </c>
      <c r="V208" s="34" t="s">
        <v>328</v>
      </c>
      <c r="W208" s="34" t="s">
        <v>6066</v>
      </c>
      <c r="X208" s="87">
        <v>19309</v>
      </c>
      <c r="Y208">
        <v>70</v>
      </c>
      <c r="Z208" s="36">
        <f>VLOOKUP($Y208,[2]Edades!$A$3:$H$153,4,FALSE)</f>
        <v>6</v>
      </c>
      <c r="AA208" s="34" t="str">
        <f>VLOOKUP($Y208,[2]Edades!$A$3:$H$153,6,FALSE)</f>
        <v>6 - Persona mayor</v>
      </c>
      <c r="AB208" s="34">
        <f>VLOOKUP($Y208,[2]Edades!$A$3:$H$153,7,FALSE)</f>
        <v>15</v>
      </c>
      <c r="AC208" s="34" t="str">
        <f>VLOOKUP($Y208,[2]Edades!$A$3:$H$153,8,FALSE)</f>
        <v>70-74</v>
      </c>
      <c r="AD208" s="34" t="s">
        <v>129</v>
      </c>
      <c r="AE208" s="1">
        <v>2</v>
      </c>
      <c r="AF208" s="34" t="s">
        <v>2137</v>
      </c>
      <c r="AG208" s="34" t="s">
        <v>2127</v>
      </c>
      <c r="AH208" s="34" t="s">
        <v>2127</v>
      </c>
      <c r="AK208" s="34" t="s">
        <v>125</v>
      </c>
      <c r="AM208" s="34" t="s">
        <v>2127</v>
      </c>
      <c r="AN208" s="36" t="s">
        <v>2127</v>
      </c>
      <c r="AO208" s="36" t="s">
        <v>2127</v>
      </c>
      <c r="AP208" s="34" t="s">
        <v>2127</v>
      </c>
      <c r="AQ208" s="36" t="s">
        <v>2127</v>
      </c>
      <c r="AR208" s="34" t="s">
        <v>2098</v>
      </c>
      <c r="AS208" s="91" t="s">
        <v>6350</v>
      </c>
      <c r="AT208" s="34">
        <v>4356408</v>
      </c>
      <c r="AU208" s="34" t="s">
        <v>2127</v>
      </c>
      <c r="AX208" s="90"/>
      <c r="BA208" s="91"/>
      <c r="BB208" s="91"/>
      <c r="BC208" s="91"/>
      <c r="BF208" s="34" t="s">
        <v>4983</v>
      </c>
      <c r="BG208" s="92" t="s">
        <v>2098</v>
      </c>
      <c r="BM208" s="36" t="s">
        <v>131</v>
      </c>
      <c r="BN208" s="34" t="s">
        <v>132</v>
      </c>
      <c r="BO208" s="36">
        <v>0</v>
      </c>
      <c r="BQ208" s="94"/>
      <c r="BS208" s="36" t="s">
        <v>2127</v>
      </c>
      <c r="BU208" s="95"/>
      <c r="BV208" s="95"/>
      <c r="BW208" s="61"/>
      <c r="BX208" s="60"/>
      <c r="BY208" s="59" t="str">
        <f t="shared" ca="1" si="16"/>
        <v/>
      </c>
      <c r="CD208" s="68"/>
      <c r="CE208" s="68"/>
      <c r="CF208" s="67"/>
      <c r="CG208">
        <v>65</v>
      </c>
      <c r="CH208" s="2">
        <v>155</v>
      </c>
      <c r="CI208" s="4">
        <f t="shared" si="17"/>
        <v>27.055150884495315</v>
      </c>
      <c r="CJ208" s="5" t="str">
        <f t="shared" si="18"/>
        <v>SOBREPESO</v>
      </c>
      <c r="CK208" s="36">
        <v>0</v>
      </c>
      <c r="CL208" s="66"/>
      <c r="CM208" s="89">
        <v>41344</v>
      </c>
      <c r="CN208" s="97">
        <v>41344</v>
      </c>
      <c r="CP208"/>
      <c r="CQ208" s="65"/>
      <c r="CR208" s="65"/>
      <c r="CS208" s="98"/>
      <c r="CT208"/>
      <c r="CU208"/>
      <c r="CV208" s="97"/>
      <c r="CW208" s="2">
        <v>130</v>
      </c>
      <c r="CX208" s="82">
        <v>80</v>
      </c>
      <c r="DG208" s="64"/>
      <c r="DI208" s="89"/>
      <c r="DJ208" s="89"/>
      <c r="DK208" s="89">
        <v>44008</v>
      </c>
      <c r="DN208" s="34"/>
      <c r="DO208" s="34"/>
      <c r="DP208" s="34"/>
      <c r="DQ208" s="34"/>
      <c r="DR208" s="34"/>
      <c r="DS208" s="34" t="s">
        <v>2127</v>
      </c>
      <c r="DT208" s="34"/>
      <c r="DU208" s="47" t="s">
        <v>7943</v>
      </c>
      <c r="DY208" s="1">
        <v>2</v>
      </c>
      <c r="DZ208" t="s">
        <v>7941</v>
      </c>
      <c r="EB208" s="4">
        <v>131</v>
      </c>
      <c r="EH208" s="4">
        <v>7.5</v>
      </c>
      <c r="EJ208"/>
      <c r="EL208" s="34"/>
      <c r="EN208" s="34"/>
    </row>
    <row r="209" spans="1:144" hidden="1" x14ac:dyDescent="0.25">
      <c r="A209" s="85">
        <v>2022</v>
      </c>
      <c r="B209" s="87">
        <v>44830</v>
      </c>
      <c r="C209" t="s">
        <v>121</v>
      </c>
      <c r="D209" t="s">
        <v>122</v>
      </c>
      <c r="E209" s="36" t="s">
        <v>7938</v>
      </c>
      <c r="F209" s="34">
        <f t="shared" si="19"/>
        <v>208</v>
      </c>
      <c r="G209" s="34" t="s">
        <v>4985</v>
      </c>
      <c r="H209">
        <v>18</v>
      </c>
      <c r="I209" s="34" t="s">
        <v>6141</v>
      </c>
      <c r="J209" s="34" t="s">
        <v>4988</v>
      </c>
      <c r="K209" s="34" t="str">
        <f>VLOOKUP(J209,[2]CodMpios!$B$347:$E$362,4,FALSE)</f>
        <v>18001 - Florencia</v>
      </c>
      <c r="L209" s="34" t="str">
        <f>VLOOKUP($J209,[2]Coord_Mpios_X_Y!$B$2:$K$1123,9,FALSE)</f>
        <v>1,749138703818</v>
      </c>
      <c r="M209" s="34" t="str">
        <f>VLOOKUP($J209,[2]Coord_Mpios_X_Y!$B$2:$K$1123,10,FALSE)</f>
        <v>-75,558239064333</v>
      </c>
      <c r="N209" s="34" t="s">
        <v>125</v>
      </c>
      <c r="O209" s="34" t="s">
        <v>126</v>
      </c>
      <c r="Q209" s="34" t="s">
        <v>127</v>
      </c>
      <c r="R209" s="34">
        <v>40756130</v>
      </c>
      <c r="S209" s="34" t="str">
        <f t="shared" si="15"/>
        <v>CC40756130</v>
      </c>
      <c r="T209" s="34" t="s">
        <v>309</v>
      </c>
      <c r="U209" s="34" t="s">
        <v>959</v>
      </c>
      <c r="V209" s="34" t="s">
        <v>656</v>
      </c>
      <c r="W209" s="34" t="s">
        <v>466</v>
      </c>
      <c r="X209" s="87">
        <v>20336</v>
      </c>
      <c r="Y209">
        <v>67</v>
      </c>
      <c r="Z209" s="36">
        <f>VLOOKUP($Y209,[2]Edades!$A$3:$H$153,4,FALSE)</f>
        <v>6</v>
      </c>
      <c r="AA209" s="34" t="str">
        <f>VLOOKUP($Y209,[2]Edades!$A$3:$H$153,6,FALSE)</f>
        <v>6 - Persona mayor</v>
      </c>
      <c r="AB209" s="34">
        <f>VLOOKUP($Y209,[2]Edades!$A$3:$H$153,7,FALSE)</f>
        <v>14</v>
      </c>
      <c r="AC209" s="34" t="str">
        <f>VLOOKUP($Y209,[2]Edades!$A$3:$H$153,8,FALSE)</f>
        <v>65-69</v>
      </c>
      <c r="AD209" s="34" t="s">
        <v>129</v>
      </c>
      <c r="AE209" s="1">
        <v>2</v>
      </c>
      <c r="AF209" s="34" t="s">
        <v>2137</v>
      </c>
      <c r="AG209" s="34" t="s">
        <v>2127</v>
      </c>
      <c r="AH209" s="34" t="s">
        <v>2127</v>
      </c>
      <c r="AK209" s="34" t="s">
        <v>125</v>
      </c>
      <c r="AM209" s="34" t="s">
        <v>2127</v>
      </c>
      <c r="AN209" s="36" t="s">
        <v>2127</v>
      </c>
      <c r="AO209" s="36" t="s">
        <v>2127</v>
      </c>
      <c r="AP209" s="34" t="s">
        <v>2127</v>
      </c>
      <c r="AQ209" s="36" t="s">
        <v>2127</v>
      </c>
      <c r="AR209" s="34" t="s">
        <v>2098</v>
      </c>
      <c r="AS209" s="91" t="s">
        <v>6351</v>
      </c>
      <c r="AT209" s="34">
        <v>3123056507</v>
      </c>
      <c r="AU209" s="34" t="s">
        <v>2127</v>
      </c>
      <c r="AX209" s="90"/>
      <c r="BA209" s="91"/>
      <c r="BB209" s="91"/>
      <c r="BC209" s="91"/>
      <c r="BF209" s="34" t="s">
        <v>4983</v>
      </c>
      <c r="BG209" s="92" t="s">
        <v>2098</v>
      </c>
      <c r="BM209" s="36" t="s">
        <v>131</v>
      </c>
      <c r="BN209" s="34" t="s">
        <v>132</v>
      </c>
      <c r="BO209" s="36">
        <v>0</v>
      </c>
      <c r="BQ209" s="94"/>
      <c r="BS209" t="s">
        <v>132</v>
      </c>
      <c r="BU209" s="95"/>
      <c r="BV209" s="95"/>
      <c r="BW209" s="61"/>
      <c r="BX209" s="60"/>
      <c r="BY209" s="59" t="str">
        <f t="shared" ca="1" si="16"/>
        <v/>
      </c>
      <c r="CD209" s="68"/>
      <c r="CE209" s="68"/>
      <c r="CF209" s="67"/>
      <c r="CG209">
        <v>76</v>
      </c>
      <c r="CH209" s="2">
        <v>157</v>
      </c>
      <c r="CI209" s="4">
        <f t="shared" si="17"/>
        <v>30.832893829364274</v>
      </c>
      <c r="CJ209" s="5" t="str">
        <f t="shared" si="18"/>
        <v>OBESIDAD</v>
      </c>
      <c r="CK209" s="36">
        <v>0</v>
      </c>
      <c r="CL209" s="66"/>
      <c r="CM209" s="89">
        <v>41262</v>
      </c>
      <c r="CN209" s="97">
        <v>41262</v>
      </c>
      <c r="CP209"/>
      <c r="CQ209" s="65"/>
      <c r="CR209" s="65"/>
      <c r="CS209" s="98"/>
      <c r="CT209"/>
      <c r="CU209"/>
      <c r="CV209" s="65"/>
      <c r="CW209" s="2">
        <v>110</v>
      </c>
      <c r="CX209" s="82">
        <v>60</v>
      </c>
      <c r="DC209"/>
      <c r="DG209" s="64"/>
      <c r="DI209" s="89"/>
      <c r="DJ209" s="89"/>
      <c r="DN209" s="34"/>
      <c r="DO209" s="34"/>
      <c r="DP209" s="34"/>
      <c r="DQ209" s="34"/>
      <c r="DR209" s="34"/>
      <c r="DS209" s="34" t="s">
        <v>2127</v>
      </c>
      <c r="DT209" s="34"/>
      <c r="DU209" s="47">
        <v>44498</v>
      </c>
      <c r="DY209" s="1">
        <v>2</v>
      </c>
      <c r="DZ209" t="s">
        <v>7940</v>
      </c>
      <c r="EB209" s="4"/>
      <c r="EJ209"/>
      <c r="EL209" s="34"/>
      <c r="EN209" s="34"/>
    </row>
    <row r="210" spans="1:144" hidden="1" x14ac:dyDescent="0.25">
      <c r="A210" s="85">
        <v>2022</v>
      </c>
      <c r="B210" s="87">
        <v>44830</v>
      </c>
      <c r="C210" t="s">
        <v>121</v>
      </c>
      <c r="D210" t="s">
        <v>122</v>
      </c>
      <c r="E210" s="36" t="s">
        <v>7938</v>
      </c>
      <c r="F210" s="34">
        <f t="shared" si="19"/>
        <v>209</v>
      </c>
      <c r="G210" s="34" t="s">
        <v>4985</v>
      </c>
      <c r="H210">
        <v>18</v>
      </c>
      <c r="I210" s="34" t="s">
        <v>6141</v>
      </c>
      <c r="J210" s="34" t="s">
        <v>5032</v>
      </c>
      <c r="K210" s="34" t="str">
        <f>VLOOKUP(J210,[2]CodMpios!$B$347:$E$362,4,FALSE)</f>
        <v>18150 - Cartagena Del Chaira</v>
      </c>
      <c r="L210" s="34" t="str">
        <f>VLOOKUP($J210,[2]Coord_Mpios_X_Y!$B$2:$K$1123,9,FALSE)</f>
        <v>0,647693081213</v>
      </c>
      <c r="M210" s="34" t="str">
        <f>VLOOKUP($J210,[2]Coord_Mpios_X_Y!$B$2:$K$1123,10,FALSE)</f>
        <v>-74,272354990827</v>
      </c>
      <c r="N210" s="34" t="s">
        <v>125</v>
      </c>
      <c r="O210" s="34" t="s">
        <v>126</v>
      </c>
      <c r="Q210" s="34" t="s">
        <v>127</v>
      </c>
      <c r="R210" s="34">
        <v>26620494</v>
      </c>
      <c r="S210" s="34" t="str">
        <f t="shared" si="15"/>
        <v>CC26620494</v>
      </c>
      <c r="T210" s="34" t="s">
        <v>463</v>
      </c>
      <c r="U210" s="34" t="s">
        <v>593</v>
      </c>
      <c r="V210" s="34" t="s">
        <v>303</v>
      </c>
      <c r="W210" s="34" t="s">
        <v>1030</v>
      </c>
      <c r="X210" s="87">
        <v>22791</v>
      </c>
      <c r="Y210">
        <v>60</v>
      </c>
      <c r="Z210" s="36">
        <f>VLOOKUP($Y210,[2]Edades!$A$3:$H$153,4,FALSE)</f>
        <v>6</v>
      </c>
      <c r="AA210" s="34" t="str">
        <f>VLOOKUP($Y210,[2]Edades!$A$3:$H$153,6,FALSE)</f>
        <v>6 - Persona mayor</v>
      </c>
      <c r="AB210" s="34">
        <f>VLOOKUP($Y210,[2]Edades!$A$3:$H$153,7,FALSE)</f>
        <v>13</v>
      </c>
      <c r="AC210" s="34" t="str">
        <f>VLOOKUP($Y210,[2]Edades!$A$3:$H$153,8,FALSE)</f>
        <v>60-64</v>
      </c>
      <c r="AD210" s="34" t="s">
        <v>129</v>
      </c>
      <c r="AE210" s="1">
        <v>2</v>
      </c>
      <c r="AF210" s="34" t="s">
        <v>2137</v>
      </c>
      <c r="AG210" s="34" t="s">
        <v>2127</v>
      </c>
      <c r="AH210" s="34" t="s">
        <v>2127</v>
      </c>
      <c r="AK210" s="34" t="s">
        <v>125</v>
      </c>
      <c r="AM210" s="34" t="s">
        <v>2127</v>
      </c>
      <c r="AN210" s="36" t="s">
        <v>2127</v>
      </c>
      <c r="AO210" s="36" t="s">
        <v>2127</v>
      </c>
      <c r="AP210" s="34" t="s">
        <v>2127</v>
      </c>
      <c r="AQ210" s="36" t="s">
        <v>2127</v>
      </c>
      <c r="AR210" s="34" t="s">
        <v>5318</v>
      </c>
      <c r="AS210" s="91" t="s">
        <v>6352</v>
      </c>
      <c r="AT210" s="34">
        <v>3123023744</v>
      </c>
      <c r="AU210" s="34" t="s">
        <v>2127</v>
      </c>
      <c r="AX210" s="90"/>
      <c r="BA210" s="91"/>
      <c r="BB210" s="91"/>
      <c r="BC210" s="91"/>
      <c r="BF210" s="34" t="s">
        <v>4983</v>
      </c>
      <c r="BG210" s="92" t="s">
        <v>2098</v>
      </c>
      <c r="BM210" s="36" t="s">
        <v>131</v>
      </c>
      <c r="BN210" s="34" t="s">
        <v>132</v>
      </c>
      <c r="BO210" s="36">
        <v>0</v>
      </c>
      <c r="BQ210" s="94"/>
      <c r="BS210" t="s">
        <v>132</v>
      </c>
      <c r="BU210" s="95"/>
      <c r="BV210" s="95"/>
      <c r="BW210" s="61"/>
      <c r="BX210" s="60"/>
      <c r="BY210" s="59" t="str">
        <f t="shared" ca="1" si="16"/>
        <v/>
      </c>
      <c r="CD210" s="68"/>
      <c r="CE210" s="68"/>
      <c r="CF210" s="67"/>
      <c r="CG210">
        <v>67</v>
      </c>
      <c r="CH210" s="2">
        <v>168</v>
      </c>
      <c r="CI210" s="4">
        <f t="shared" si="17"/>
        <v>23.738662131519277</v>
      </c>
      <c r="CJ210" s="5" t="str">
        <f t="shared" si="18"/>
        <v>NORMAL</v>
      </c>
      <c r="CK210" s="36">
        <v>0</v>
      </c>
      <c r="CL210" s="66"/>
      <c r="CM210" s="89">
        <v>41320</v>
      </c>
      <c r="CN210" s="97">
        <v>41320</v>
      </c>
      <c r="CP210"/>
      <c r="CQ210" s="65"/>
      <c r="CR210" s="65"/>
      <c r="CS210" s="98"/>
      <c r="CT210"/>
      <c r="CU210"/>
      <c r="CV210" s="65"/>
      <c r="CW210" s="2">
        <v>125</v>
      </c>
      <c r="CX210" s="82">
        <v>70</v>
      </c>
      <c r="DC210"/>
      <c r="DG210" s="64"/>
      <c r="DI210" s="89"/>
      <c r="DJ210" s="89"/>
      <c r="DN210" s="34"/>
      <c r="DO210" s="34"/>
      <c r="DP210" s="34"/>
      <c r="DQ210" s="34"/>
      <c r="DR210" s="34"/>
      <c r="DS210" s="34" t="s">
        <v>2127</v>
      </c>
      <c r="DT210" s="34"/>
      <c r="DU210" s="47">
        <v>44620</v>
      </c>
      <c r="DY210" s="1">
        <v>2</v>
      </c>
      <c r="DZ210" t="s">
        <v>7939</v>
      </c>
      <c r="EA210" s="4">
        <v>0.71</v>
      </c>
      <c r="EB210" s="4">
        <v>89</v>
      </c>
      <c r="EC210" s="4">
        <v>147</v>
      </c>
      <c r="EE210" s="4">
        <v>48.4</v>
      </c>
      <c r="EF210" s="4">
        <v>81</v>
      </c>
      <c r="EG210" s="4">
        <v>2.4</v>
      </c>
      <c r="EH210" s="4">
        <v>6.3</v>
      </c>
      <c r="EJ210"/>
      <c r="EL210" s="34"/>
      <c r="EN210" s="34"/>
    </row>
    <row r="211" spans="1:144" hidden="1" x14ac:dyDescent="0.25">
      <c r="A211" s="85">
        <v>2022</v>
      </c>
      <c r="B211" s="87">
        <v>44830</v>
      </c>
      <c r="C211" t="s">
        <v>121</v>
      </c>
      <c r="D211" t="s">
        <v>122</v>
      </c>
      <c r="E211" s="36" t="s">
        <v>7938</v>
      </c>
      <c r="F211" s="34">
        <f t="shared" si="19"/>
        <v>210</v>
      </c>
      <c r="G211" s="34" t="s">
        <v>4985</v>
      </c>
      <c r="H211">
        <v>18</v>
      </c>
      <c r="I211" s="34" t="s">
        <v>6141</v>
      </c>
      <c r="J211" s="34" t="s">
        <v>5008</v>
      </c>
      <c r="K211" s="34" t="str">
        <f>VLOOKUP(J211,[2]CodMpios!$B$347:$E$362,4,FALSE)</f>
        <v>18094 - Belén De Los Andaquíes</v>
      </c>
      <c r="L211" s="34" t="str">
        <f>VLOOKUP($J211,[2]Coord_Mpios_X_Y!$B$2:$K$1123,9,FALSE)</f>
        <v>1,500923003060</v>
      </c>
      <c r="M211" s="34" t="str">
        <f>VLOOKUP($J211,[2]Coord_Mpios_X_Y!$B$2:$K$1123,10,FALSE)</f>
        <v>-75,875645424257</v>
      </c>
      <c r="N211" s="34" t="s">
        <v>139</v>
      </c>
      <c r="O211" s="34" t="s">
        <v>126</v>
      </c>
      <c r="Q211" s="34" t="s">
        <v>127</v>
      </c>
      <c r="R211" s="34">
        <v>17628136</v>
      </c>
      <c r="S211" s="34" t="str">
        <f t="shared" si="15"/>
        <v>CC17628136</v>
      </c>
      <c r="T211" s="34" t="s">
        <v>197</v>
      </c>
      <c r="U211" s="34" t="s">
        <v>332</v>
      </c>
      <c r="V211" s="34" t="s">
        <v>5565</v>
      </c>
      <c r="X211" s="87">
        <v>20780</v>
      </c>
      <c r="Y211">
        <v>66</v>
      </c>
      <c r="Z211" s="36">
        <f>VLOOKUP($Y211,[2]Edades!$A$3:$H$153,4,FALSE)</f>
        <v>6</v>
      </c>
      <c r="AA211" s="34" t="str">
        <f>VLOOKUP($Y211,[2]Edades!$A$3:$H$153,6,FALSE)</f>
        <v>6 - Persona mayor</v>
      </c>
      <c r="AB211" s="34">
        <f>VLOOKUP($Y211,[2]Edades!$A$3:$H$153,7,FALSE)</f>
        <v>14</v>
      </c>
      <c r="AC211" s="34" t="str">
        <f>VLOOKUP($Y211,[2]Edades!$A$3:$H$153,8,FALSE)</f>
        <v>65-69</v>
      </c>
      <c r="AD211" s="34" t="s">
        <v>146</v>
      </c>
      <c r="AE211">
        <v>1</v>
      </c>
      <c r="AF211" s="34" t="s">
        <v>2137</v>
      </c>
      <c r="AG211" s="34" t="s">
        <v>2127</v>
      </c>
      <c r="AH211" s="34" t="s">
        <v>2127</v>
      </c>
      <c r="AK211" s="34" t="s">
        <v>139</v>
      </c>
      <c r="AM211" s="34" t="s">
        <v>2127</v>
      </c>
      <c r="AN211" s="36" t="s">
        <v>2127</v>
      </c>
      <c r="AO211" s="36" t="s">
        <v>2127</v>
      </c>
      <c r="AP211" s="34" t="s">
        <v>2127</v>
      </c>
      <c r="AQ211" s="36" t="s">
        <v>2127</v>
      </c>
      <c r="AR211" s="34" t="s">
        <v>5238</v>
      </c>
      <c r="AS211" s="91" t="s">
        <v>6353</v>
      </c>
      <c r="AT211" s="34">
        <v>3147724795</v>
      </c>
      <c r="AU211" s="34" t="s">
        <v>2127</v>
      </c>
      <c r="AX211" s="90"/>
      <c r="BA211" s="91"/>
      <c r="BB211" s="91"/>
      <c r="BC211" s="91"/>
      <c r="BF211" s="34" t="s">
        <v>4983</v>
      </c>
      <c r="BG211" s="92" t="s">
        <v>2098</v>
      </c>
      <c r="BM211" s="36" t="s">
        <v>131</v>
      </c>
      <c r="BN211" s="34" t="s">
        <v>132</v>
      </c>
      <c r="BO211" s="36">
        <v>0</v>
      </c>
      <c r="BQ211" s="94"/>
      <c r="BS211" t="s">
        <v>132</v>
      </c>
      <c r="BU211" s="95"/>
      <c r="BV211" s="95"/>
      <c r="BW211" s="61"/>
      <c r="BX211" s="60"/>
      <c r="BY211" s="59" t="str">
        <f t="shared" ca="1" si="16"/>
        <v/>
      </c>
      <c r="CD211" s="68"/>
      <c r="CE211" s="68"/>
      <c r="CF211" s="67"/>
      <c r="CG211"/>
      <c r="CH211" s="2"/>
      <c r="CI211" s="4" t="e">
        <f t="shared" si="17"/>
        <v>#DIV/0!</v>
      </c>
      <c r="CJ211" s="5" t="str">
        <f t="shared" si="18"/>
        <v>SIN DATO</v>
      </c>
      <c r="CK211" s="36">
        <v>0</v>
      </c>
      <c r="CL211" s="66"/>
      <c r="CM211" s="89">
        <v>41292</v>
      </c>
      <c r="CN211" s="97">
        <v>41292</v>
      </c>
      <c r="CP211"/>
      <c r="CQ211" s="65"/>
      <c r="CR211" s="65"/>
      <c r="CS211" s="98"/>
      <c r="CT211"/>
      <c r="CU211"/>
      <c r="CV211" s="65"/>
      <c r="CW211" s="2"/>
      <c r="CX211" s="82"/>
      <c r="DC211"/>
      <c r="DG211" s="64"/>
      <c r="DI211" s="89"/>
      <c r="DJ211" s="89"/>
      <c r="DN211" s="34"/>
      <c r="DO211" s="34"/>
      <c r="DP211" s="34"/>
      <c r="DQ211" s="34"/>
      <c r="DR211" s="34"/>
      <c r="DS211" s="34" t="s">
        <v>2127</v>
      </c>
      <c r="DT211" s="34"/>
      <c r="DU211" s="47">
        <v>44468</v>
      </c>
      <c r="DY211" s="1">
        <v>2</v>
      </c>
      <c r="DZ211" t="s">
        <v>7940</v>
      </c>
      <c r="EB211" s="4"/>
      <c r="EJ211"/>
      <c r="EL211" s="34"/>
      <c r="EN211" s="34"/>
    </row>
    <row r="212" spans="1:144" hidden="1" x14ac:dyDescent="0.25">
      <c r="A212" s="85">
        <v>2022</v>
      </c>
      <c r="B212" s="87">
        <v>44830</v>
      </c>
      <c r="C212" t="s">
        <v>121</v>
      </c>
      <c r="D212" t="s">
        <v>122</v>
      </c>
      <c r="E212" s="36" t="s">
        <v>7938</v>
      </c>
      <c r="F212" s="34">
        <f t="shared" si="19"/>
        <v>211</v>
      </c>
      <c r="G212" s="34" t="s">
        <v>4985</v>
      </c>
      <c r="H212">
        <v>18</v>
      </c>
      <c r="I212" s="34" t="s">
        <v>6141</v>
      </c>
      <c r="J212" s="34" t="s">
        <v>4988</v>
      </c>
      <c r="K212" s="34" t="str">
        <f>VLOOKUP(J212,[2]CodMpios!$B$347:$E$362,4,FALSE)</f>
        <v>18001 - Florencia</v>
      </c>
      <c r="L212" s="34" t="str">
        <f>VLOOKUP($J212,[2]Coord_Mpios_X_Y!$B$2:$K$1123,9,FALSE)</f>
        <v>1,749138703818</v>
      </c>
      <c r="M212" s="34" t="str">
        <f>VLOOKUP($J212,[2]Coord_Mpios_X_Y!$B$2:$K$1123,10,FALSE)</f>
        <v>-75,558239064333</v>
      </c>
      <c r="N212" s="34" t="s">
        <v>139</v>
      </c>
      <c r="O212" s="34" t="s">
        <v>126</v>
      </c>
      <c r="Q212" s="34" t="s">
        <v>127</v>
      </c>
      <c r="R212" s="34">
        <v>40720112</v>
      </c>
      <c r="S212" s="34" t="str">
        <f t="shared" si="15"/>
        <v>CC40720112</v>
      </c>
      <c r="T212" s="34" t="s">
        <v>385</v>
      </c>
      <c r="V212" s="34" t="s">
        <v>5520</v>
      </c>
      <c r="W212" s="34" t="s">
        <v>623</v>
      </c>
      <c r="X212" s="87">
        <v>21894</v>
      </c>
      <c r="Y212">
        <v>63</v>
      </c>
      <c r="Z212" s="36">
        <f>VLOOKUP($Y212,[2]Edades!$A$3:$H$153,4,FALSE)</f>
        <v>6</v>
      </c>
      <c r="AA212" s="34" t="str">
        <f>VLOOKUP($Y212,[2]Edades!$A$3:$H$153,6,FALSE)</f>
        <v>6 - Persona mayor</v>
      </c>
      <c r="AB212" s="34">
        <f>VLOOKUP($Y212,[2]Edades!$A$3:$H$153,7,FALSE)</f>
        <v>13</v>
      </c>
      <c r="AC212" s="34" t="str">
        <f>VLOOKUP($Y212,[2]Edades!$A$3:$H$153,8,FALSE)</f>
        <v>60-64</v>
      </c>
      <c r="AD212" s="34" t="s">
        <v>129</v>
      </c>
      <c r="AE212" s="1">
        <v>2</v>
      </c>
      <c r="AF212" s="34" t="s">
        <v>2137</v>
      </c>
      <c r="AG212" s="34" t="s">
        <v>2127</v>
      </c>
      <c r="AH212" s="34" t="s">
        <v>2127</v>
      </c>
      <c r="AK212" s="34" t="s">
        <v>139</v>
      </c>
      <c r="AM212" s="34" t="s">
        <v>2127</v>
      </c>
      <c r="AN212" s="36" t="s">
        <v>2127</v>
      </c>
      <c r="AO212" s="36" t="s">
        <v>2127</v>
      </c>
      <c r="AP212" s="34" t="s">
        <v>2127</v>
      </c>
      <c r="AQ212" s="36" t="s">
        <v>2127</v>
      </c>
      <c r="AR212" s="34" t="s">
        <v>2098</v>
      </c>
      <c r="AS212" s="91" t="s">
        <v>6354</v>
      </c>
      <c r="AT212" s="34">
        <v>3132909686</v>
      </c>
      <c r="AU212" s="34" t="s">
        <v>2127</v>
      </c>
      <c r="AX212" s="90"/>
      <c r="BA212" s="91"/>
      <c r="BB212" s="91"/>
      <c r="BC212" s="91"/>
      <c r="BF212" s="34" t="s">
        <v>4983</v>
      </c>
      <c r="BG212" s="92" t="s">
        <v>2098</v>
      </c>
      <c r="BM212" s="36" t="s">
        <v>131</v>
      </c>
      <c r="BN212" s="34" t="s">
        <v>132</v>
      </c>
      <c r="BO212" s="36">
        <v>0</v>
      </c>
      <c r="BQ212" s="94"/>
      <c r="BS212" t="s">
        <v>132</v>
      </c>
      <c r="BU212" s="95"/>
      <c r="BV212" s="95"/>
      <c r="BW212" s="61"/>
      <c r="BX212" s="60"/>
      <c r="BY212" s="59" t="str">
        <f t="shared" ca="1" si="16"/>
        <v/>
      </c>
      <c r="CD212" s="68"/>
      <c r="CE212" s="68"/>
      <c r="CF212" s="67"/>
      <c r="CG212">
        <v>56</v>
      </c>
      <c r="CH212" s="2">
        <v>164</v>
      </c>
      <c r="CI212" s="4">
        <f t="shared" si="17"/>
        <v>20.820939916716245</v>
      </c>
      <c r="CJ212" s="5" t="str">
        <f t="shared" si="18"/>
        <v>NORMAL</v>
      </c>
      <c r="CK212" s="36">
        <v>0</v>
      </c>
      <c r="CL212" s="66"/>
      <c r="CM212" s="89">
        <v>41289</v>
      </c>
      <c r="CN212" s="97">
        <v>41289</v>
      </c>
      <c r="CP212"/>
      <c r="CQ212" s="65"/>
      <c r="CR212" s="65"/>
      <c r="CS212" s="98"/>
      <c r="CT212"/>
      <c r="CU212"/>
      <c r="CV212" s="65"/>
      <c r="CW212" s="2">
        <v>120</v>
      </c>
      <c r="CX212" s="82">
        <v>80</v>
      </c>
      <c r="DC212"/>
      <c r="DG212" s="64"/>
      <c r="DI212" s="89"/>
      <c r="DJ212" s="89"/>
      <c r="DN212" s="34"/>
      <c r="DO212" s="34"/>
      <c r="DP212" s="34"/>
      <c r="DQ212" s="34"/>
      <c r="DR212" s="34"/>
      <c r="DS212" s="34" t="s">
        <v>2127</v>
      </c>
      <c r="DT212" s="34"/>
      <c r="DU212" s="47">
        <v>44607</v>
      </c>
      <c r="DY212" s="1">
        <v>2</v>
      </c>
      <c r="DZ212" t="s">
        <v>7939</v>
      </c>
      <c r="EA212" s="4">
        <v>0.79</v>
      </c>
      <c r="EB212" s="4">
        <v>84</v>
      </c>
      <c r="EC212" s="4">
        <v>182</v>
      </c>
      <c r="ED212" s="4">
        <v>117.3</v>
      </c>
      <c r="EE212" s="4">
        <v>49.7</v>
      </c>
      <c r="EF212" s="4">
        <v>75</v>
      </c>
      <c r="EG212" s="4">
        <v>2.1</v>
      </c>
      <c r="EJ212"/>
      <c r="EL212" s="34"/>
      <c r="EN212" s="34"/>
    </row>
    <row r="213" spans="1:144" hidden="1" x14ac:dyDescent="0.25">
      <c r="A213" s="85">
        <v>2022</v>
      </c>
      <c r="B213" s="87">
        <v>44830</v>
      </c>
      <c r="C213" t="s">
        <v>121</v>
      </c>
      <c r="D213" t="s">
        <v>122</v>
      </c>
      <c r="E213" s="36" t="s">
        <v>7938</v>
      </c>
      <c r="F213" s="34">
        <f t="shared" si="19"/>
        <v>212</v>
      </c>
      <c r="G213" s="34" t="s">
        <v>4985</v>
      </c>
      <c r="H213">
        <v>18</v>
      </c>
      <c r="I213" s="34" t="s">
        <v>6141</v>
      </c>
      <c r="J213" s="34" t="s">
        <v>4988</v>
      </c>
      <c r="K213" s="34" t="str">
        <f>VLOOKUP(J213,[2]CodMpios!$B$347:$E$362,4,FALSE)</f>
        <v>18001 - Florencia</v>
      </c>
      <c r="L213" s="34" t="str">
        <f>VLOOKUP($J213,[2]Coord_Mpios_X_Y!$B$2:$K$1123,9,FALSE)</f>
        <v>1,749138703818</v>
      </c>
      <c r="M213" s="34" t="str">
        <f>VLOOKUP($J213,[2]Coord_Mpios_X_Y!$B$2:$K$1123,10,FALSE)</f>
        <v>-75,558239064333</v>
      </c>
      <c r="N213" s="34" t="s">
        <v>6142</v>
      </c>
      <c r="O213" s="34" t="s">
        <v>126</v>
      </c>
      <c r="Q213" s="34" t="s">
        <v>127</v>
      </c>
      <c r="R213" s="34">
        <v>40755022</v>
      </c>
      <c r="S213" s="34" t="str">
        <f t="shared" si="15"/>
        <v>CC40755022</v>
      </c>
      <c r="T213" s="34" t="s">
        <v>134</v>
      </c>
      <c r="U213" s="34" t="s">
        <v>6065</v>
      </c>
      <c r="V213" s="34" t="s">
        <v>1159</v>
      </c>
      <c r="W213" s="34" t="s">
        <v>6064</v>
      </c>
      <c r="X213" s="87">
        <v>18390</v>
      </c>
      <c r="Y213">
        <v>72</v>
      </c>
      <c r="Z213" s="36">
        <f>VLOOKUP($Y213,[2]Edades!$A$3:$H$153,4,FALSE)</f>
        <v>6</v>
      </c>
      <c r="AA213" s="34" t="str">
        <f>VLOOKUP($Y213,[2]Edades!$A$3:$H$153,6,FALSE)</f>
        <v>6 - Persona mayor</v>
      </c>
      <c r="AB213" s="34">
        <f>VLOOKUP($Y213,[2]Edades!$A$3:$H$153,7,FALSE)</f>
        <v>15</v>
      </c>
      <c r="AC213" s="34" t="str">
        <f>VLOOKUP($Y213,[2]Edades!$A$3:$H$153,8,FALSE)</f>
        <v>70-74</v>
      </c>
      <c r="AD213" s="34" t="s">
        <v>129</v>
      </c>
      <c r="AE213" s="1">
        <v>2</v>
      </c>
      <c r="AF213" s="34" t="s">
        <v>2137</v>
      </c>
      <c r="AG213" s="34" t="s">
        <v>2127</v>
      </c>
      <c r="AH213" s="34" t="s">
        <v>2127</v>
      </c>
      <c r="AK213" s="34" t="s">
        <v>6142</v>
      </c>
      <c r="AM213" s="34" t="s">
        <v>2127</v>
      </c>
      <c r="AN213" s="36" t="s">
        <v>2127</v>
      </c>
      <c r="AO213" s="36" t="s">
        <v>2127</v>
      </c>
      <c r="AP213" s="34" t="s">
        <v>2127</v>
      </c>
      <c r="AQ213" s="36" t="s">
        <v>2127</v>
      </c>
      <c r="AR213" s="34" t="s">
        <v>2098</v>
      </c>
      <c r="AS213" s="91" t="s">
        <v>6355</v>
      </c>
      <c r="AT213" s="34">
        <v>3103432268</v>
      </c>
      <c r="AU213" s="34" t="s">
        <v>2127</v>
      </c>
      <c r="AX213" s="90"/>
      <c r="BA213" s="91"/>
      <c r="BB213" s="91"/>
      <c r="BC213" s="91"/>
      <c r="BF213" s="34" t="s">
        <v>4983</v>
      </c>
      <c r="BG213" s="92" t="s">
        <v>2098</v>
      </c>
      <c r="BM213" s="36" t="s">
        <v>131</v>
      </c>
      <c r="BN213" s="34" t="s">
        <v>132</v>
      </c>
      <c r="BO213" s="36">
        <v>0</v>
      </c>
      <c r="BQ213" s="94"/>
      <c r="BS213" t="s">
        <v>131</v>
      </c>
      <c r="BU213" s="95"/>
      <c r="BV213" s="95"/>
      <c r="BW213" s="61"/>
      <c r="BX213" s="60"/>
      <c r="BY213" s="59" t="str">
        <f t="shared" ca="1" si="16"/>
        <v/>
      </c>
      <c r="CD213" s="68"/>
      <c r="CE213" s="68"/>
      <c r="CF213" s="67"/>
      <c r="CG213">
        <v>55</v>
      </c>
      <c r="CH213" s="2">
        <v>164</v>
      </c>
      <c r="CI213" s="4">
        <f t="shared" si="17"/>
        <v>20.449137418203453</v>
      </c>
      <c r="CJ213" s="5" t="str">
        <f t="shared" si="18"/>
        <v>NORMAL</v>
      </c>
      <c r="CK213" s="36">
        <v>0</v>
      </c>
      <c r="CL213" s="66"/>
      <c r="CM213" s="89">
        <v>41380</v>
      </c>
      <c r="CN213" s="97">
        <v>41380</v>
      </c>
      <c r="CP213"/>
      <c r="CQ213" s="65"/>
      <c r="CR213" s="65"/>
      <c r="CS213" s="98"/>
      <c r="CT213"/>
      <c r="CU213"/>
      <c r="CV213" s="65"/>
      <c r="CW213" s="2">
        <v>90</v>
      </c>
      <c r="CX213" s="82">
        <v>50</v>
      </c>
      <c r="DC213"/>
      <c r="DG213" s="64"/>
      <c r="DI213" s="89"/>
      <c r="DJ213" s="89"/>
      <c r="DN213" s="34"/>
      <c r="DO213" s="34"/>
      <c r="DP213" s="34"/>
      <c r="DQ213" s="34"/>
      <c r="DR213" s="34"/>
      <c r="DS213" s="34" t="s">
        <v>2127</v>
      </c>
      <c r="DT213" s="34"/>
      <c r="DU213" s="47">
        <v>44403</v>
      </c>
      <c r="DY213" s="1">
        <v>1</v>
      </c>
      <c r="DZ213" t="s">
        <v>7940</v>
      </c>
      <c r="EA213" s="4">
        <v>0.82</v>
      </c>
      <c r="EB213" s="4">
        <v>195</v>
      </c>
      <c r="ED213" s="4">
        <v>145</v>
      </c>
      <c r="EH213" s="4">
        <v>14.2</v>
      </c>
      <c r="EJ213"/>
      <c r="EL213" s="34"/>
      <c r="EN213" s="34"/>
    </row>
    <row r="214" spans="1:144" hidden="1" x14ac:dyDescent="0.25">
      <c r="A214" s="85">
        <v>2022</v>
      </c>
      <c r="B214" s="87">
        <v>44830</v>
      </c>
      <c r="C214" t="s">
        <v>121</v>
      </c>
      <c r="D214" t="s">
        <v>122</v>
      </c>
      <c r="E214" s="36" t="s">
        <v>7938</v>
      </c>
      <c r="F214" s="34">
        <f t="shared" si="19"/>
        <v>213</v>
      </c>
      <c r="G214" s="34" t="s">
        <v>4985</v>
      </c>
      <c r="H214">
        <v>18</v>
      </c>
      <c r="I214" s="34" t="s">
        <v>6141</v>
      </c>
      <c r="J214" s="34" t="s">
        <v>5007</v>
      </c>
      <c r="K214" s="34" t="str">
        <f>VLOOKUP(J214,[2]CodMpios!$B$347:$E$362,4,FALSE)</f>
        <v>18410 - La Montañita</v>
      </c>
      <c r="L214" s="34" t="str">
        <f>VLOOKUP($J214,[2]Coord_Mpios_X_Y!$B$2:$K$1123,9,FALSE)</f>
        <v>1,302860442333</v>
      </c>
      <c r="M214" s="34" t="str">
        <f>VLOOKUP($J214,[2]Coord_Mpios_X_Y!$B$2:$K$1123,10,FALSE)</f>
        <v>-75,235727318747</v>
      </c>
      <c r="N214" s="34" t="s">
        <v>6142</v>
      </c>
      <c r="O214" s="34" t="s">
        <v>126</v>
      </c>
      <c r="Q214" s="34" t="s">
        <v>127</v>
      </c>
      <c r="R214" s="34">
        <v>4830758</v>
      </c>
      <c r="S214" s="34" t="str">
        <f t="shared" si="15"/>
        <v>CC4830758</v>
      </c>
      <c r="T214" s="34" t="s">
        <v>197</v>
      </c>
      <c r="U214" s="34" t="s">
        <v>6063</v>
      </c>
      <c r="V214" s="34" t="s">
        <v>328</v>
      </c>
      <c r="W214" s="34" t="s">
        <v>408</v>
      </c>
      <c r="X214" s="87">
        <v>18400</v>
      </c>
      <c r="Y214">
        <v>72</v>
      </c>
      <c r="Z214" s="36">
        <f>VLOOKUP($Y214,[2]Edades!$A$3:$H$153,4,FALSE)</f>
        <v>6</v>
      </c>
      <c r="AA214" s="34" t="str">
        <f>VLOOKUP($Y214,[2]Edades!$A$3:$H$153,6,FALSE)</f>
        <v>6 - Persona mayor</v>
      </c>
      <c r="AB214" s="34">
        <f>VLOOKUP($Y214,[2]Edades!$A$3:$H$153,7,FALSE)</f>
        <v>15</v>
      </c>
      <c r="AC214" s="34" t="str">
        <f>VLOOKUP($Y214,[2]Edades!$A$3:$H$153,8,FALSE)</f>
        <v>70-74</v>
      </c>
      <c r="AD214" s="34" t="s">
        <v>146</v>
      </c>
      <c r="AE214">
        <v>1</v>
      </c>
      <c r="AF214" s="34" t="s">
        <v>2137</v>
      </c>
      <c r="AG214" s="34" t="s">
        <v>2127</v>
      </c>
      <c r="AH214" s="34" t="s">
        <v>2127</v>
      </c>
      <c r="AK214" s="34" t="s">
        <v>6142</v>
      </c>
      <c r="AM214" s="34" t="s">
        <v>2127</v>
      </c>
      <c r="AN214" s="36" t="s">
        <v>2127</v>
      </c>
      <c r="AO214" s="36" t="s">
        <v>2127</v>
      </c>
      <c r="AP214" s="34" t="s">
        <v>2127</v>
      </c>
      <c r="AQ214" s="36" t="s">
        <v>2127</v>
      </c>
      <c r="AR214" s="34" t="s">
        <v>2098</v>
      </c>
      <c r="AS214" s="91" t="s">
        <v>6356</v>
      </c>
      <c r="AT214" s="34">
        <v>3134667403</v>
      </c>
      <c r="AU214" s="34" t="s">
        <v>2127</v>
      </c>
      <c r="AX214" s="90"/>
      <c r="BA214" s="91"/>
      <c r="BB214" s="91"/>
      <c r="BC214" s="91"/>
      <c r="BF214" s="34" t="s">
        <v>4983</v>
      </c>
      <c r="BG214" s="92" t="s">
        <v>2098</v>
      </c>
      <c r="BM214" s="36" t="s">
        <v>131</v>
      </c>
      <c r="BN214" s="34" t="s">
        <v>132</v>
      </c>
      <c r="BO214" s="36">
        <v>0</v>
      </c>
      <c r="BQ214" s="94"/>
      <c r="BS214" t="s">
        <v>131</v>
      </c>
      <c r="BU214" s="95"/>
      <c r="BV214" s="95"/>
      <c r="BW214" s="61"/>
      <c r="BX214" s="60"/>
      <c r="BY214" s="59" t="str">
        <f t="shared" ca="1" si="16"/>
        <v/>
      </c>
      <c r="CD214" s="68"/>
      <c r="CE214" s="68"/>
      <c r="CF214" s="67"/>
      <c r="CG214">
        <v>74</v>
      </c>
      <c r="CH214" s="2">
        <v>175</v>
      </c>
      <c r="CI214" s="4">
        <f t="shared" si="17"/>
        <v>24.163265306122447</v>
      </c>
      <c r="CJ214" s="5" t="str">
        <f t="shared" si="18"/>
        <v>NORMAL</v>
      </c>
      <c r="CK214" s="36">
        <v>0</v>
      </c>
      <c r="CL214" s="66"/>
      <c r="CM214" s="89">
        <v>41288</v>
      </c>
      <c r="CN214" s="97">
        <v>41288</v>
      </c>
      <c r="CP214"/>
      <c r="CQ214" s="65"/>
      <c r="CR214" s="65"/>
      <c r="CS214" s="98"/>
      <c r="CT214"/>
      <c r="CU214"/>
      <c r="CV214" s="65"/>
      <c r="CW214" s="2">
        <v>125</v>
      </c>
      <c r="CX214" s="82">
        <v>70</v>
      </c>
      <c r="DC214"/>
      <c r="DG214" s="64"/>
      <c r="DI214" s="89"/>
      <c r="DJ214" s="89"/>
      <c r="DN214" s="34"/>
      <c r="DO214" s="34"/>
      <c r="DP214" s="34"/>
      <c r="DQ214" s="34"/>
      <c r="DR214" s="34"/>
      <c r="DS214" s="34" t="s">
        <v>2127</v>
      </c>
      <c r="DT214" s="34"/>
      <c r="DU214" s="47">
        <v>44592</v>
      </c>
      <c r="DY214" s="1">
        <v>2</v>
      </c>
      <c r="DZ214" t="s">
        <v>7941</v>
      </c>
      <c r="EA214" s="4">
        <v>1.1499999999999999</v>
      </c>
      <c r="EB214" s="4">
        <v>194</v>
      </c>
      <c r="ED214" s="4">
        <v>217</v>
      </c>
      <c r="EF214" s="4">
        <v>173</v>
      </c>
      <c r="EH214" s="4">
        <v>11.6</v>
      </c>
      <c r="EJ214"/>
      <c r="EL214" s="34"/>
      <c r="EN214" s="34"/>
    </row>
    <row r="215" spans="1:144" x14ac:dyDescent="0.25">
      <c r="A215" s="85">
        <v>2022</v>
      </c>
      <c r="B215" s="87">
        <v>44830</v>
      </c>
      <c r="C215" t="s">
        <v>121</v>
      </c>
      <c r="D215" t="s">
        <v>122</v>
      </c>
      <c r="E215" s="34" t="s">
        <v>7938</v>
      </c>
      <c r="F215" s="34">
        <f t="shared" si="19"/>
        <v>214</v>
      </c>
      <c r="G215" s="34" t="s">
        <v>4985</v>
      </c>
      <c r="H215">
        <v>18</v>
      </c>
      <c r="I215" s="34" t="s">
        <v>6141</v>
      </c>
      <c r="J215" s="34" t="s">
        <v>5007</v>
      </c>
      <c r="K215" s="34" t="str">
        <f>VLOOKUP(J215,[2]CodMpios!$B$347:$E$362,4,FALSE)</f>
        <v>18410 - La Montañita</v>
      </c>
      <c r="L215" s="34" t="str">
        <f>VLOOKUP($J215,[2]Coord_Mpios_X_Y!$B$2:$K$1123,9,FALSE)</f>
        <v>1,302860442333</v>
      </c>
      <c r="M215" s="34" t="str">
        <f>VLOOKUP($J215,[2]Coord_Mpios_X_Y!$B$2:$K$1123,10,FALSE)</f>
        <v>-75,235727318747</v>
      </c>
      <c r="N215" s="34" t="s">
        <v>125</v>
      </c>
      <c r="O215" s="34" t="s">
        <v>126</v>
      </c>
      <c r="Q215" s="34" t="s">
        <v>127</v>
      </c>
      <c r="R215" s="34">
        <v>26620170</v>
      </c>
      <c r="S215" s="34" t="str">
        <f t="shared" si="15"/>
        <v>CC26620170</v>
      </c>
      <c r="T215" s="34" t="s">
        <v>515</v>
      </c>
      <c r="V215" s="34" t="s">
        <v>5104</v>
      </c>
      <c r="W215" s="34" t="s">
        <v>303</v>
      </c>
      <c r="X215" s="87">
        <v>21786</v>
      </c>
      <c r="Y215">
        <v>63</v>
      </c>
      <c r="Z215" s="36">
        <f>VLOOKUP($Y215,[2]Edades!$A$3:$H$153,4,FALSE)</f>
        <v>6</v>
      </c>
      <c r="AA215" s="34" t="str">
        <f>VLOOKUP($Y215,[2]Edades!$A$3:$H$153,6,FALSE)</f>
        <v>6 - Persona mayor</v>
      </c>
      <c r="AB215" s="34">
        <f>VLOOKUP($Y215,[2]Edades!$A$3:$H$153,7,FALSE)</f>
        <v>13</v>
      </c>
      <c r="AC215" s="34" t="str">
        <f>VLOOKUP($Y215,[2]Edades!$A$3:$H$153,8,FALSE)</f>
        <v>60-64</v>
      </c>
      <c r="AD215" s="34" t="s">
        <v>129</v>
      </c>
      <c r="AE215" s="1">
        <v>2</v>
      </c>
      <c r="AF215" s="34" t="s">
        <v>2137</v>
      </c>
      <c r="AG215" s="34" t="s">
        <v>2127</v>
      </c>
      <c r="AH215" s="34" t="s">
        <v>2127</v>
      </c>
      <c r="AK215" s="34" t="s">
        <v>125</v>
      </c>
      <c r="AM215" s="34" t="s">
        <v>2127</v>
      </c>
      <c r="AN215" s="36" t="s">
        <v>2127</v>
      </c>
      <c r="AO215" s="36" t="s">
        <v>2127</v>
      </c>
      <c r="AP215" s="34" t="s">
        <v>2127</v>
      </c>
      <c r="AQ215" s="36" t="s">
        <v>2127</v>
      </c>
      <c r="AR215" s="34" t="s">
        <v>5919</v>
      </c>
      <c r="AS215" s="91" t="s">
        <v>6357</v>
      </c>
      <c r="AT215" s="34">
        <v>3124818679</v>
      </c>
      <c r="AU215" s="34" t="s">
        <v>2127</v>
      </c>
      <c r="AX215" s="90"/>
      <c r="BA215" s="91"/>
      <c r="BB215" s="91"/>
      <c r="BC215" s="91"/>
      <c r="BF215" s="34" t="s">
        <v>4983</v>
      </c>
      <c r="BG215" s="92" t="s">
        <v>5919</v>
      </c>
      <c r="BM215" s="36" t="s">
        <v>131</v>
      </c>
      <c r="BN215" s="34" t="s">
        <v>132</v>
      </c>
      <c r="BO215" s="36">
        <v>0</v>
      </c>
      <c r="BQ215" s="94"/>
      <c r="BS215" s="36" t="s">
        <v>2127</v>
      </c>
      <c r="BU215" s="95"/>
      <c r="BV215" s="95"/>
      <c r="BW215" s="61"/>
      <c r="BX215" s="60"/>
      <c r="BY215" s="59" t="str">
        <f t="shared" ca="1" si="16"/>
        <v/>
      </c>
      <c r="CD215" s="68"/>
      <c r="CE215" s="68"/>
      <c r="CF215" s="67"/>
      <c r="CG215"/>
      <c r="CH215" s="2"/>
      <c r="CI215" s="4" t="e">
        <f t="shared" si="17"/>
        <v>#DIV/0!</v>
      </c>
      <c r="CJ215" s="5" t="str">
        <f t="shared" si="18"/>
        <v>SIN DATO</v>
      </c>
      <c r="CK215" s="36">
        <v>0</v>
      </c>
      <c r="CL215" s="66"/>
      <c r="CM215" s="89">
        <v>41352</v>
      </c>
      <c r="CN215" s="97">
        <v>41352</v>
      </c>
      <c r="CP215"/>
      <c r="CQ215" s="65"/>
      <c r="CR215" s="65"/>
      <c r="CS215" s="98"/>
      <c r="CT215"/>
      <c r="CU215"/>
      <c r="CV215" s="97"/>
      <c r="CW215" s="2"/>
      <c r="CX215" s="82"/>
      <c r="DG215" s="64"/>
      <c r="DI215" s="89"/>
      <c r="DJ215" s="89"/>
      <c r="DN215" s="34"/>
      <c r="DO215" s="34"/>
      <c r="DP215" s="34"/>
      <c r="DQ215" s="34"/>
      <c r="DR215" s="34"/>
      <c r="DS215" s="34" t="s">
        <v>131</v>
      </c>
      <c r="DT215" s="34"/>
      <c r="DY215" s="1">
        <v>5</v>
      </c>
      <c r="DZ215" t="s">
        <v>7941</v>
      </c>
      <c r="EB215" s="4"/>
      <c r="EJ215"/>
      <c r="EL215" s="34"/>
      <c r="EN215" s="34"/>
    </row>
    <row r="216" spans="1:144" hidden="1" x14ac:dyDescent="0.25">
      <c r="A216" s="85">
        <v>2022</v>
      </c>
      <c r="B216" s="87">
        <v>44830</v>
      </c>
      <c r="C216" t="s">
        <v>121</v>
      </c>
      <c r="D216" t="s">
        <v>122</v>
      </c>
      <c r="E216" s="36" t="s">
        <v>7938</v>
      </c>
      <c r="F216" s="34">
        <f t="shared" si="19"/>
        <v>215</v>
      </c>
      <c r="G216" s="34" t="s">
        <v>4985</v>
      </c>
      <c r="H216">
        <v>18</v>
      </c>
      <c r="I216" s="34" t="s">
        <v>6141</v>
      </c>
      <c r="J216" s="34" t="s">
        <v>4998</v>
      </c>
      <c r="K216" s="34" t="str">
        <f>VLOOKUP(J216,[2]CodMpios!$B$347:$E$362,4,FALSE)</f>
        <v>18460 - Milán</v>
      </c>
      <c r="L216" s="34" t="str">
        <f>VLOOKUP($J216,[2]Coord_Mpios_X_Y!$B$2:$K$1123,9,FALSE)</f>
        <v>1,146692553938</v>
      </c>
      <c r="M216" s="34" t="str">
        <f>VLOOKUP($J216,[2]Coord_Mpios_X_Y!$B$2:$K$1123,10,FALSE)</f>
        <v>-75,386647638375</v>
      </c>
      <c r="N216" s="34" t="s">
        <v>6142</v>
      </c>
      <c r="O216" s="34" t="s">
        <v>126</v>
      </c>
      <c r="Q216" s="34" t="s">
        <v>127</v>
      </c>
      <c r="R216" s="34">
        <v>4880038</v>
      </c>
      <c r="S216" s="34" t="str">
        <f t="shared" si="15"/>
        <v>CC4880038</v>
      </c>
      <c r="T216" s="34" t="s">
        <v>237</v>
      </c>
      <c r="V216" s="34" t="s">
        <v>5087</v>
      </c>
      <c r="W216" s="34" t="s">
        <v>5749</v>
      </c>
      <c r="X216" s="87">
        <v>14280</v>
      </c>
      <c r="Y216">
        <v>84</v>
      </c>
      <c r="Z216" s="36">
        <f>VLOOKUP($Y216,[2]Edades!$A$3:$H$153,4,FALSE)</f>
        <v>6</v>
      </c>
      <c r="AA216" s="34" t="str">
        <f>VLOOKUP($Y216,[2]Edades!$A$3:$H$153,6,FALSE)</f>
        <v>6 - Persona mayor</v>
      </c>
      <c r="AB216" s="34">
        <f>VLOOKUP($Y216,[2]Edades!$A$3:$H$153,7,FALSE)</f>
        <v>17</v>
      </c>
      <c r="AC216" s="34" t="str">
        <f>VLOOKUP($Y216,[2]Edades!$A$3:$H$153,8,FALSE)</f>
        <v>80 Y MÁS</v>
      </c>
      <c r="AD216" s="34" t="s">
        <v>146</v>
      </c>
      <c r="AE216">
        <v>1</v>
      </c>
      <c r="AF216" s="34" t="s">
        <v>2137</v>
      </c>
      <c r="AG216" s="34" t="s">
        <v>2127</v>
      </c>
      <c r="AH216" s="34" t="s">
        <v>2127</v>
      </c>
      <c r="AK216" s="34" t="s">
        <v>6142</v>
      </c>
      <c r="AM216" s="34" t="s">
        <v>2127</v>
      </c>
      <c r="AN216" s="36" t="s">
        <v>2127</v>
      </c>
      <c r="AO216" s="36" t="s">
        <v>2127</v>
      </c>
      <c r="AP216" s="34" t="s">
        <v>2127</v>
      </c>
      <c r="AQ216" s="36" t="s">
        <v>2127</v>
      </c>
      <c r="AR216" s="34" t="s">
        <v>2098</v>
      </c>
      <c r="AS216" s="91" t="s">
        <v>6358</v>
      </c>
      <c r="AT216" s="34">
        <v>3103026322</v>
      </c>
      <c r="AU216" s="34" t="s">
        <v>2127</v>
      </c>
      <c r="AX216" s="90"/>
      <c r="BA216" s="91"/>
      <c r="BB216" s="91"/>
      <c r="BC216" s="91"/>
      <c r="BF216" s="34" t="s">
        <v>4983</v>
      </c>
      <c r="BG216" s="92" t="s">
        <v>2098</v>
      </c>
      <c r="BM216" s="36" t="s">
        <v>131</v>
      </c>
      <c r="BN216" s="34" t="s">
        <v>132</v>
      </c>
      <c r="BO216" s="36">
        <v>0</v>
      </c>
      <c r="BQ216" s="94"/>
      <c r="BS216" t="s">
        <v>131</v>
      </c>
      <c r="BU216" s="95"/>
      <c r="BV216" s="95"/>
      <c r="BW216" s="61"/>
      <c r="BX216" s="60"/>
      <c r="BY216" s="59" t="str">
        <f t="shared" ca="1" si="16"/>
        <v/>
      </c>
      <c r="CD216" s="68"/>
      <c r="CE216" s="68"/>
      <c r="CF216" s="67"/>
      <c r="CG216">
        <v>66</v>
      </c>
      <c r="CH216" s="2">
        <v>163</v>
      </c>
      <c r="CI216" s="4">
        <f t="shared" si="17"/>
        <v>24.840980089578082</v>
      </c>
      <c r="CJ216" s="5" t="str">
        <f t="shared" si="18"/>
        <v>NORMAL</v>
      </c>
      <c r="CK216" s="36">
        <v>0</v>
      </c>
      <c r="CL216" s="66"/>
      <c r="CM216" s="89">
        <v>42102</v>
      </c>
      <c r="CN216" s="97">
        <v>42102</v>
      </c>
      <c r="CP216"/>
      <c r="CQ216" s="65"/>
      <c r="CR216" s="65"/>
      <c r="CS216" s="98"/>
      <c r="CT216"/>
      <c r="CU216"/>
      <c r="CV216" s="65"/>
      <c r="CW216" s="2"/>
      <c r="CX216" s="82"/>
      <c r="DC216"/>
      <c r="DG216" s="64"/>
      <c r="DI216" s="89"/>
      <c r="DJ216" s="89"/>
      <c r="DN216" s="34"/>
      <c r="DO216" s="34"/>
      <c r="DP216" s="34"/>
      <c r="DQ216" s="34"/>
      <c r="DR216" s="34"/>
      <c r="DS216" s="34" t="s">
        <v>2127</v>
      </c>
      <c r="DT216" s="34"/>
      <c r="DU216" s="47">
        <v>44279</v>
      </c>
      <c r="DY216" s="1">
        <v>2</v>
      </c>
      <c r="DZ216" t="s">
        <v>7940</v>
      </c>
      <c r="EA216" s="4">
        <v>1.35</v>
      </c>
      <c r="EB216" s="4">
        <v>284</v>
      </c>
      <c r="EC216" s="4">
        <v>152</v>
      </c>
      <c r="EE216" s="4">
        <v>35</v>
      </c>
      <c r="EF216" s="4">
        <v>224</v>
      </c>
      <c r="EH216" s="4">
        <v>12.4</v>
      </c>
      <c r="EJ216"/>
      <c r="EL216" s="34"/>
      <c r="EN216" s="34"/>
    </row>
    <row r="217" spans="1:144" x14ac:dyDescent="0.25">
      <c r="A217" s="85">
        <v>2022</v>
      </c>
      <c r="B217" s="87">
        <v>44830</v>
      </c>
      <c r="C217" t="s">
        <v>121</v>
      </c>
      <c r="D217" t="s">
        <v>122</v>
      </c>
      <c r="E217" s="34" t="s">
        <v>7938</v>
      </c>
      <c r="F217" s="34">
        <f t="shared" si="19"/>
        <v>216</v>
      </c>
      <c r="G217" s="34" t="s">
        <v>4985</v>
      </c>
      <c r="H217">
        <v>18</v>
      </c>
      <c r="I217" s="34" t="s">
        <v>6141</v>
      </c>
      <c r="J217" s="34" t="s">
        <v>5049</v>
      </c>
      <c r="K217" s="34" t="str">
        <f>VLOOKUP(J217,[2]CodMpios!$B$347:$E$362,4,FALSE)</f>
        <v>18610 - San José Del Fragua</v>
      </c>
      <c r="L217" s="34" t="str">
        <f>VLOOKUP($J217,[2]Coord_Mpios_X_Y!$B$2:$K$1123,9,FALSE)</f>
        <v>1,304702314265</v>
      </c>
      <c r="M217" s="34" t="str">
        <f>VLOOKUP($J217,[2]Coord_Mpios_X_Y!$B$2:$K$1123,10,FALSE)</f>
        <v>-76,110005941537</v>
      </c>
      <c r="N217" s="34" t="s">
        <v>139</v>
      </c>
      <c r="O217" s="34" t="s">
        <v>126</v>
      </c>
      <c r="Q217" s="34" t="s">
        <v>127</v>
      </c>
      <c r="R217" s="34">
        <v>40764828</v>
      </c>
      <c r="S217" s="34" t="str">
        <f t="shared" si="15"/>
        <v>CC40764828</v>
      </c>
      <c r="T217" s="34" t="s">
        <v>655</v>
      </c>
      <c r="U217" s="34" t="s">
        <v>134</v>
      </c>
      <c r="V217" s="34" t="s">
        <v>1030</v>
      </c>
      <c r="W217" s="34" t="s">
        <v>1279</v>
      </c>
      <c r="X217" s="87">
        <v>23517</v>
      </c>
      <c r="Y217">
        <v>58</v>
      </c>
      <c r="Z217" s="36">
        <f>VLOOKUP($Y217,[2]Edades!$A$3:$H$153,4,FALSE)</f>
        <v>5</v>
      </c>
      <c r="AA217" s="34" t="str">
        <f>VLOOKUP($Y217,[2]Edades!$A$3:$H$153,6,FALSE)</f>
        <v>5 - Adultez</v>
      </c>
      <c r="AB217" s="34">
        <f>VLOOKUP($Y217,[2]Edades!$A$3:$H$153,7,FALSE)</f>
        <v>12</v>
      </c>
      <c r="AC217" s="34" t="str">
        <f>VLOOKUP($Y217,[2]Edades!$A$3:$H$153,8,FALSE)</f>
        <v>55-59</v>
      </c>
      <c r="AD217" s="34" t="s">
        <v>129</v>
      </c>
      <c r="AE217" s="1">
        <v>2</v>
      </c>
      <c r="AF217" s="34" t="s">
        <v>130</v>
      </c>
      <c r="AG217" s="34" t="s">
        <v>2127</v>
      </c>
      <c r="AH217" s="34" t="s">
        <v>2127</v>
      </c>
      <c r="AK217" s="34" t="s">
        <v>139</v>
      </c>
      <c r="AM217" s="34" t="s">
        <v>2127</v>
      </c>
      <c r="AN217" s="36" t="s">
        <v>2127</v>
      </c>
      <c r="AO217" s="36" t="s">
        <v>2127</v>
      </c>
      <c r="AP217" s="34" t="s">
        <v>2127</v>
      </c>
      <c r="AQ217" s="36" t="s">
        <v>2127</v>
      </c>
      <c r="AR217" s="34" t="s">
        <v>2098</v>
      </c>
      <c r="AS217" s="91" t="s">
        <v>6359</v>
      </c>
      <c r="AT217" s="34">
        <v>3103495456</v>
      </c>
      <c r="AU217" s="34" t="s">
        <v>2127</v>
      </c>
      <c r="AX217" s="90"/>
      <c r="BA217" s="91"/>
      <c r="BB217" s="91"/>
      <c r="BC217" s="91"/>
      <c r="BF217" s="34" t="s">
        <v>4983</v>
      </c>
      <c r="BG217" s="92" t="s">
        <v>2098</v>
      </c>
      <c r="BM217" s="36" t="s">
        <v>131</v>
      </c>
      <c r="BN217" s="34" t="s">
        <v>132</v>
      </c>
      <c r="BO217" s="36">
        <v>0</v>
      </c>
      <c r="BQ217" s="94"/>
      <c r="BS217" s="36" t="s">
        <v>2127</v>
      </c>
      <c r="BU217" s="95"/>
      <c r="BV217" s="95"/>
      <c r="BW217" s="61"/>
      <c r="BX217" s="60"/>
      <c r="BY217" s="59" t="str">
        <f t="shared" ca="1" si="16"/>
        <v/>
      </c>
      <c r="CD217" s="68"/>
      <c r="CE217" s="68"/>
      <c r="CF217" s="67"/>
      <c r="CG217">
        <v>82</v>
      </c>
      <c r="CH217" s="2">
        <v>150</v>
      </c>
      <c r="CI217" s="4">
        <f t="shared" si="17"/>
        <v>36.444444444444443</v>
      </c>
      <c r="CJ217" s="5" t="str">
        <f t="shared" si="18"/>
        <v>OBESIDAD</v>
      </c>
      <c r="CK217" s="36">
        <v>0</v>
      </c>
      <c r="CL217" s="66"/>
      <c r="CM217" s="89">
        <v>42916</v>
      </c>
      <c r="CN217" s="97">
        <v>42916</v>
      </c>
      <c r="CP217"/>
      <c r="CQ217" s="65"/>
      <c r="CR217" s="65"/>
      <c r="CS217" s="98"/>
      <c r="CT217"/>
      <c r="CU217"/>
      <c r="CV217" s="97"/>
      <c r="CW217" s="2">
        <v>120</v>
      </c>
      <c r="CX217" s="82">
        <v>80</v>
      </c>
      <c r="DG217" s="64"/>
      <c r="DI217" s="89"/>
      <c r="DJ217" s="89"/>
      <c r="DN217" s="34"/>
      <c r="DO217" s="34"/>
      <c r="DP217" s="34"/>
      <c r="DQ217" s="34"/>
      <c r="DR217" s="34"/>
      <c r="DS217" s="34" t="s">
        <v>2127</v>
      </c>
      <c r="DT217" s="34"/>
      <c r="DU217" s="47">
        <v>44743</v>
      </c>
      <c r="DY217" s="1">
        <v>2</v>
      </c>
      <c r="DZ217" t="s">
        <v>7939</v>
      </c>
      <c r="EA217" s="4">
        <v>0.76</v>
      </c>
      <c r="EB217" s="4">
        <v>106</v>
      </c>
      <c r="EC217" s="4">
        <v>203</v>
      </c>
      <c r="ED217" s="4">
        <v>110</v>
      </c>
      <c r="EE217" s="4">
        <v>50.8</v>
      </c>
      <c r="EF217" s="4">
        <v>213</v>
      </c>
      <c r="EG217" s="4">
        <v>1.7</v>
      </c>
      <c r="EH217" s="4">
        <v>6.7</v>
      </c>
      <c r="EJ217"/>
      <c r="EL217" s="34"/>
      <c r="EN217" s="34"/>
    </row>
    <row r="218" spans="1:144" hidden="1" x14ac:dyDescent="0.25">
      <c r="A218" s="85">
        <v>2022</v>
      </c>
      <c r="B218" s="87">
        <v>44830</v>
      </c>
      <c r="C218" t="s">
        <v>121</v>
      </c>
      <c r="D218" t="s">
        <v>122</v>
      </c>
      <c r="E218" s="36" t="s">
        <v>7938</v>
      </c>
      <c r="F218" s="34">
        <f t="shared" si="19"/>
        <v>217</v>
      </c>
      <c r="G218" s="34" t="s">
        <v>4985</v>
      </c>
      <c r="H218">
        <v>18</v>
      </c>
      <c r="I218" s="34" t="s">
        <v>6141</v>
      </c>
      <c r="J218" s="34" t="s">
        <v>5008</v>
      </c>
      <c r="K218" s="34" t="str">
        <f>VLOOKUP(J218,[2]CodMpios!$B$347:$E$362,4,FALSE)</f>
        <v>18094 - Belén De Los Andaquíes</v>
      </c>
      <c r="L218" s="34" t="str">
        <f>VLOOKUP($J218,[2]Coord_Mpios_X_Y!$B$2:$K$1123,9,FALSE)</f>
        <v>1,500923003060</v>
      </c>
      <c r="M218" s="34" t="str">
        <f>VLOOKUP($J218,[2]Coord_Mpios_X_Y!$B$2:$K$1123,10,FALSE)</f>
        <v>-75,875645424257</v>
      </c>
      <c r="N218" s="34" t="s">
        <v>6142</v>
      </c>
      <c r="O218" s="34" t="s">
        <v>126</v>
      </c>
      <c r="Q218" s="34" t="s">
        <v>127</v>
      </c>
      <c r="R218" s="34">
        <v>17188140</v>
      </c>
      <c r="S218" s="34" t="str">
        <f t="shared" si="15"/>
        <v>CC17188140</v>
      </c>
      <c r="T218" s="34" t="s">
        <v>797</v>
      </c>
      <c r="U218" s="34" t="s">
        <v>164</v>
      </c>
      <c r="V218" s="34" t="s">
        <v>377</v>
      </c>
      <c r="W218" s="34" t="s">
        <v>161</v>
      </c>
      <c r="X218" s="87">
        <v>17447</v>
      </c>
      <c r="Y218">
        <v>75</v>
      </c>
      <c r="Z218" s="36">
        <f>VLOOKUP($Y218,[2]Edades!$A$3:$H$153,4,FALSE)</f>
        <v>6</v>
      </c>
      <c r="AA218" s="34" t="str">
        <f>VLOOKUP($Y218,[2]Edades!$A$3:$H$153,6,FALSE)</f>
        <v>6 - Persona mayor</v>
      </c>
      <c r="AB218" s="34">
        <f>VLOOKUP($Y218,[2]Edades!$A$3:$H$153,7,FALSE)</f>
        <v>16</v>
      </c>
      <c r="AC218" s="34" t="str">
        <f>VLOOKUP($Y218,[2]Edades!$A$3:$H$153,8,FALSE)</f>
        <v>75-79</v>
      </c>
      <c r="AD218" s="34" t="s">
        <v>146</v>
      </c>
      <c r="AE218">
        <v>1</v>
      </c>
      <c r="AF218" s="34" t="s">
        <v>2137</v>
      </c>
      <c r="AG218" s="34" t="s">
        <v>2127</v>
      </c>
      <c r="AH218" s="34" t="s">
        <v>2127</v>
      </c>
      <c r="AK218" s="34" t="s">
        <v>6142</v>
      </c>
      <c r="AM218" s="34" t="s">
        <v>2127</v>
      </c>
      <c r="AN218" s="36" t="s">
        <v>2127</v>
      </c>
      <c r="AO218" s="36" t="s">
        <v>2127</v>
      </c>
      <c r="AP218" s="34" t="s">
        <v>2127</v>
      </c>
      <c r="AQ218" s="36" t="s">
        <v>2127</v>
      </c>
      <c r="AR218" s="34" t="s">
        <v>2098</v>
      </c>
      <c r="AS218" s="91" t="s">
        <v>6360</v>
      </c>
      <c r="AT218" s="34">
        <v>3103970322</v>
      </c>
      <c r="AU218" s="34" t="s">
        <v>2127</v>
      </c>
      <c r="AX218" s="90"/>
      <c r="BA218" s="91"/>
      <c r="BB218" s="91"/>
      <c r="BC218" s="91"/>
      <c r="BF218" s="34" t="s">
        <v>4983</v>
      </c>
      <c r="BG218" s="92" t="s">
        <v>2098</v>
      </c>
      <c r="BM218" s="36" t="s">
        <v>131</v>
      </c>
      <c r="BN218" s="34" t="s">
        <v>132</v>
      </c>
      <c r="BO218" s="36">
        <v>0</v>
      </c>
      <c r="BQ218" s="94"/>
      <c r="BS218" t="s">
        <v>131</v>
      </c>
      <c r="BU218" s="95"/>
      <c r="BV218" s="95"/>
      <c r="BW218" s="61"/>
      <c r="BX218" s="60"/>
      <c r="BY218" s="59" t="str">
        <f t="shared" ca="1" si="16"/>
        <v/>
      </c>
      <c r="CD218" s="68"/>
      <c r="CE218" s="68"/>
      <c r="CF218" s="67"/>
      <c r="CG218">
        <v>70</v>
      </c>
      <c r="CH218" s="2">
        <v>170</v>
      </c>
      <c r="CI218" s="4">
        <f t="shared" si="17"/>
        <v>24.221453287197235</v>
      </c>
      <c r="CJ218" s="5" t="str">
        <f t="shared" si="18"/>
        <v>NORMAL</v>
      </c>
      <c r="CK218" s="36">
        <v>0</v>
      </c>
      <c r="CL218" s="66"/>
      <c r="CM218" s="89">
        <v>41347</v>
      </c>
      <c r="CN218" s="97">
        <v>41347</v>
      </c>
      <c r="CP218"/>
      <c r="CQ218" s="65"/>
      <c r="CR218" s="65"/>
      <c r="CS218" s="98"/>
      <c r="CT218"/>
      <c r="CU218"/>
      <c r="CV218" s="65"/>
      <c r="CW218" s="2"/>
      <c r="CX218" s="82"/>
      <c r="DC218"/>
      <c r="DG218" s="64"/>
      <c r="DI218" s="89">
        <v>42804</v>
      </c>
      <c r="DJ218" s="89"/>
      <c r="DN218" s="34"/>
      <c r="DO218" s="34"/>
      <c r="DP218" s="34"/>
      <c r="DQ218" s="34"/>
      <c r="DR218" s="34"/>
      <c r="DS218" s="34" t="s">
        <v>2127</v>
      </c>
      <c r="DT218" s="34"/>
      <c r="DU218" s="47">
        <v>43530</v>
      </c>
      <c r="DY218" s="1">
        <v>3</v>
      </c>
      <c r="DZ218" t="s">
        <v>7941</v>
      </c>
      <c r="EB218" s="4"/>
      <c r="EJ218"/>
      <c r="EL218" s="34"/>
      <c r="EN218" s="34"/>
    </row>
    <row r="219" spans="1:144" hidden="1" x14ac:dyDescent="0.25">
      <c r="A219" s="85">
        <v>2022</v>
      </c>
      <c r="B219" s="87">
        <v>44830</v>
      </c>
      <c r="C219" t="s">
        <v>121</v>
      </c>
      <c r="D219" t="s">
        <v>122</v>
      </c>
      <c r="E219" s="36" t="s">
        <v>7938</v>
      </c>
      <c r="F219" s="34">
        <f t="shared" si="19"/>
        <v>218</v>
      </c>
      <c r="G219" s="34" t="s">
        <v>4985</v>
      </c>
      <c r="H219">
        <v>18</v>
      </c>
      <c r="I219" s="34" t="s">
        <v>6141</v>
      </c>
      <c r="J219" s="34" t="s">
        <v>4988</v>
      </c>
      <c r="K219" s="34" t="str">
        <f>VLOOKUP(J219,[2]CodMpios!$B$347:$E$362,4,FALSE)</f>
        <v>18001 - Florencia</v>
      </c>
      <c r="L219" s="34" t="str">
        <f>VLOOKUP($J219,[2]Coord_Mpios_X_Y!$B$2:$K$1123,9,FALSE)</f>
        <v>1,749138703818</v>
      </c>
      <c r="M219" s="34" t="str">
        <f>VLOOKUP($J219,[2]Coord_Mpios_X_Y!$B$2:$K$1123,10,FALSE)</f>
        <v>-75,558239064333</v>
      </c>
      <c r="N219" s="34" t="s">
        <v>6142</v>
      </c>
      <c r="O219" s="34" t="s">
        <v>126</v>
      </c>
      <c r="Q219" s="34" t="s">
        <v>127</v>
      </c>
      <c r="R219" s="34">
        <v>30065601</v>
      </c>
      <c r="S219" s="34" t="str">
        <f t="shared" si="15"/>
        <v>CC30065601</v>
      </c>
      <c r="T219" s="34" t="s">
        <v>134</v>
      </c>
      <c r="U219" s="34" t="s">
        <v>1201</v>
      </c>
      <c r="V219" s="34" t="s">
        <v>495</v>
      </c>
      <c r="W219" s="34" t="s">
        <v>5258</v>
      </c>
      <c r="X219" s="87">
        <v>15344</v>
      </c>
      <c r="Y219">
        <v>81</v>
      </c>
      <c r="Z219" s="36">
        <f>VLOOKUP($Y219,[2]Edades!$A$3:$H$153,4,FALSE)</f>
        <v>6</v>
      </c>
      <c r="AA219" s="34" t="str">
        <f>VLOOKUP($Y219,[2]Edades!$A$3:$H$153,6,FALSE)</f>
        <v>6 - Persona mayor</v>
      </c>
      <c r="AB219" s="34">
        <f>VLOOKUP($Y219,[2]Edades!$A$3:$H$153,7,FALSE)</f>
        <v>17</v>
      </c>
      <c r="AC219" s="34" t="str">
        <f>VLOOKUP($Y219,[2]Edades!$A$3:$H$153,8,FALSE)</f>
        <v>80 Y MÁS</v>
      </c>
      <c r="AD219" s="34" t="s">
        <v>129</v>
      </c>
      <c r="AE219" s="1">
        <v>2</v>
      </c>
      <c r="AF219" s="34" t="s">
        <v>2137</v>
      </c>
      <c r="AG219" s="34" t="s">
        <v>2127</v>
      </c>
      <c r="AH219" s="34" t="s">
        <v>2127</v>
      </c>
      <c r="AK219" s="34" t="s">
        <v>6142</v>
      </c>
      <c r="AM219" s="34" t="s">
        <v>2127</v>
      </c>
      <c r="AN219" s="36" t="s">
        <v>2127</v>
      </c>
      <c r="AO219" s="36" t="s">
        <v>2127</v>
      </c>
      <c r="AP219" s="34" t="s">
        <v>2127</v>
      </c>
      <c r="AQ219" s="36" t="s">
        <v>2127</v>
      </c>
      <c r="AR219" s="34" t="s">
        <v>2098</v>
      </c>
      <c r="AS219" s="91" t="s">
        <v>6361</v>
      </c>
      <c r="AT219" s="34">
        <v>3142475313</v>
      </c>
      <c r="AU219" s="34" t="s">
        <v>2127</v>
      </c>
      <c r="AX219" s="90"/>
      <c r="BA219" s="91"/>
      <c r="BB219" s="91"/>
      <c r="BC219" s="91"/>
      <c r="BF219" s="34" t="s">
        <v>4983</v>
      </c>
      <c r="BG219" s="92" t="s">
        <v>2098</v>
      </c>
      <c r="BM219" s="36" t="s">
        <v>131</v>
      </c>
      <c r="BN219" s="34" t="s">
        <v>132</v>
      </c>
      <c r="BO219" s="36">
        <v>0</v>
      </c>
      <c r="BQ219" s="94"/>
      <c r="BS219" t="s">
        <v>132</v>
      </c>
      <c r="BU219" s="95"/>
      <c r="BV219" s="95"/>
      <c r="BW219" s="61"/>
      <c r="BX219" s="60"/>
      <c r="BY219" s="59" t="str">
        <f t="shared" ca="1" si="16"/>
        <v/>
      </c>
      <c r="CD219" s="68"/>
      <c r="CE219" s="68"/>
      <c r="CF219" s="67"/>
      <c r="CG219">
        <v>67</v>
      </c>
      <c r="CH219" s="2">
        <v>165</v>
      </c>
      <c r="CI219" s="4">
        <f t="shared" si="17"/>
        <v>24.609733700642796</v>
      </c>
      <c r="CJ219" s="5" t="str">
        <f t="shared" si="18"/>
        <v>NORMAL</v>
      </c>
      <c r="CK219" s="36">
        <v>0</v>
      </c>
      <c r="CL219" s="66"/>
      <c r="CM219" s="89">
        <v>41262</v>
      </c>
      <c r="CN219" s="97">
        <v>41262</v>
      </c>
      <c r="CP219"/>
      <c r="CQ219" s="65"/>
      <c r="CR219" s="65"/>
      <c r="CS219" s="98"/>
      <c r="CT219"/>
      <c r="CU219"/>
      <c r="CV219" s="65"/>
      <c r="CW219" s="2">
        <v>130</v>
      </c>
      <c r="CX219" s="82">
        <v>80</v>
      </c>
      <c r="DC219"/>
      <c r="DG219" s="64"/>
      <c r="DI219" s="89"/>
      <c r="DJ219" s="89"/>
      <c r="DN219" s="34"/>
      <c r="DO219" s="34"/>
      <c r="DP219" s="34"/>
      <c r="DQ219" s="34"/>
      <c r="DR219" s="34"/>
      <c r="DS219" s="34" t="s">
        <v>2127</v>
      </c>
      <c r="DT219" s="34"/>
      <c r="DU219" s="47">
        <v>44608</v>
      </c>
      <c r="DY219" s="1">
        <v>3</v>
      </c>
      <c r="DZ219" t="s">
        <v>7941</v>
      </c>
      <c r="EA219" s="4">
        <v>0.9</v>
      </c>
      <c r="EB219" s="4">
        <v>111</v>
      </c>
      <c r="EC219" s="4">
        <v>244</v>
      </c>
      <c r="ED219" s="4">
        <v>177.9</v>
      </c>
      <c r="EE219" s="4">
        <v>35.700000000000003</v>
      </c>
      <c r="EF219" s="4">
        <v>152</v>
      </c>
      <c r="EG219" s="4">
        <v>2.6</v>
      </c>
      <c r="EJ219"/>
      <c r="EL219" s="34"/>
      <c r="EN219" s="34"/>
    </row>
    <row r="220" spans="1:144" x14ac:dyDescent="0.25">
      <c r="A220" s="85">
        <v>2022</v>
      </c>
      <c r="B220" s="87">
        <v>44830</v>
      </c>
      <c r="C220" t="s">
        <v>121</v>
      </c>
      <c r="D220" t="s">
        <v>122</v>
      </c>
      <c r="E220" s="34" t="s">
        <v>7938</v>
      </c>
      <c r="F220" s="34">
        <f t="shared" si="19"/>
        <v>219</v>
      </c>
      <c r="G220" s="34" t="s">
        <v>4985</v>
      </c>
      <c r="H220">
        <v>18</v>
      </c>
      <c r="I220" s="34" t="s">
        <v>6141</v>
      </c>
      <c r="J220" s="34" t="s">
        <v>4988</v>
      </c>
      <c r="K220" s="34" t="str">
        <f>VLOOKUP(J220,[2]CodMpios!$B$347:$E$362,4,FALSE)</f>
        <v>18001 - Florencia</v>
      </c>
      <c r="L220" s="34" t="str">
        <f>VLOOKUP($J220,[2]Coord_Mpios_X_Y!$B$2:$K$1123,9,FALSE)</f>
        <v>1,749138703818</v>
      </c>
      <c r="M220" s="34" t="str">
        <f>VLOOKUP($J220,[2]Coord_Mpios_X_Y!$B$2:$K$1123,10,FALSE)</f>
        <v>-75,558239064333</v>
      </c>
      <c r="N220" s="34" t="s">
        <v>125</v>
      </c>
      <c r="O220" s="34" t="s">
        <v>126</v>
      </c>
      <c r="Q220" s="34" t="s">
        <v>127</v>
      </c>
      <c r="R220" s="34">
        <v>17633200</v>
      </c>
      <c r="S220" s="34" t="str">
        <f t="shared" si="15"/>
        <v>CC17633200</v>
      </c>
      <c r="T220" s="34" t="s">
        <v>6062</v>
      </c>
      <c r="V220" s="34" t="s">
        <v>448</v>
      </c>
      <c r="X220" s="87">
        <v>22411</v>
      </c>
      <c r="Y220">
        <v>61</v>
      </c>
      <c r="Z220" s="36">
        <f>VLOOKUP($Y220,[2]Edades!$A$3:$H$153,4,FALSE)</f>
        <v>6</v>
      </c>
      <c r="AA220" s="34" t="str">
        <f>VLOOKUP($Y220,[2]Edades!$A$3:$H$153,6,FALSE)</f>
        <v>6 - Persona mayor</v>
      </c>
      <c r="AB220" s="34">
        <f>VLOOKUP($Y220,[2]Edades!$A$3:$H$153,7,FALSE)</f>
        <v>13</v>
      </c>
      <c r="AC220" s="34" t="str">
        <f>VLOOKUP($Y220,[2]Edades!$A$3:$H$153,8,FALSE)</f>
        <v>60-64</v>
      </c>
      <c r="AD220" s="34" t="s">
        <v>146</v>
      </c>
      <c r="AE220">
        <v>1</v>
      </c>
      <c r="AF220" s="34" t="s">
        <v>2137</v>
      </c>
      <c r="AG220" s="34" t="s">
        <v>2127</v>
      </c>
      <c r="AH220" s="34" t="s">
        <v>2127</v>
      </c>
      <c r="AK220" s="34" t="s">
        <v>125</v>
      </c>
      <c r="AM220" s="34" t="s">
        <v>2127</v>
      </c>
      <c r="AN220" s="36" t="s">
        <v>2127</v>
      </c>
      <c r="AO220" s="36" t="s">
        <v>2127</v>
      </c>
      <c r="AP220" s="34" t="s">
        <v>2127</v>
      </c>
      <c r="AQ220" s="36" t="s">
        <v>2127</v>
      </c>
      <c r="AR220" s="34" t="s">
        <v>2098</v>
      </c>
      <c r="AS220" s="91" t="s">
        <v>6362</v>
      </c>
      <c r="AT220" s="34">
        <v>4375498</v>
      </c>
      <c r="AU220" s="34" t="s">
        <v>2127</v>
      </c>
      <c r="AX220" s="90"/>
      <c r="BA220" s="91"/>
      <c r="BB220" s="91"/>
      <c r="BC220" s="91"/>
      <c r="BF220" s="34" t="s">
        <v>4983</v>
      </c>
      <c r="BG220" s="92" t="s">
        <v>2098</v>
      </c>
      <c r="BM220" s="36" t="s">
        <v>131</v>
      </c>
      <c r="BN220" s="34" t="s">
        <v>132</v>
      </c>
      <c r="BO220" s="36">
        <v>0</v>
      </c>
      <c r="BQ220" s="94"/>
      <c r="BS220" s="36" t="s">
        <v>2127</v>
      </c>
      <c r="BU220" s="95"/>
      <c r="BV220" s="95"/>
      <c r="BW220" s="61"/>
      <c r="BX220" s="60"/>
      <c r="BY220" s="59" t="str">
        <f t="shared" ca="1" si="16"/>
        <v/>
      </c>
      <c r="CD220" s="68"/>
      <c r="CE220" s="68"/>
      <c r="CF220" s="67"/>
      <c r="CG220">
        <v>106</v>
      </c>
      <c r="CH220" s="2">
        <v>175</v>
      </c>
      <c r="CI220" s="4">
        <f t="shared" si="17"/>
        <v>34.612244897959187</v>
      </c>
      <c r="CJ220" s="5" t="str">
        <f t="shared" si="18"/>
        <v>OBESIDAD</v>
      </c>
      <c r="CK220" s="36">
        <v>0</v>
      </c>
      <c r="CL220" s="66"/>
      <c r="CM220" s="89">
        <v>41533</v>
      </c>
      <c r="CN220" s="97">
        <v>41533</v>
      </c>
      <c r="CP220"/>
      <c r="CQ220" s="65"/>
      <c r="CR220" s="65"/>
      <c r="CS220" s="98"/>
      <c r="CT220"/>
      <c r="CU220"/>
      <c r="CV220" s="97"/>
      <c r="CW220" s="2">
        <v>130</v>
      </c>
      <c r="CX220" s="82">
        <v>80</v>
      </c>
      <c r="DG220" s="64"/>
      <c r="DI220" s="89"/>
      <c r="DJ220" s="89"/>
      <c r="DN220" s="34"/>
      <c r="DO220" s="34"/>
      <c r="DP220" s="34"/>
      <c r="DQ220" s="34"/>
      <c r="DR220" s="34"/>
      <c r="DS220" s="34" t="s">
        <v>2127</v>
      </c>
      <c r="DT220" s="34"/>
      <c r="DU220" s="47">
        <v>44158</v>
      </c>
      <c r="DY220" s="1">
        <v>2</v>
      </c>
      <c r="DZ220" t="s">
        <v>7941</v>
      </c>
      <c r="EB220" s="4"/>
      <c r="EJ220"/>
      <c r="EL220" s="34"/>
      <c r="EN220" s="34"/>
    </row>
    <row r="221" spans="1:144" x14ac:dyDescent="0.25">
      <c r="A221" s="85">
        <v>2022</v>
      </c>
      <c r="B221" s="87">
        <v>44830</v>
      </c>
      <c r="C221" t="s">
        <v>121</v>
      </c>
      <c r="D221" t="s">
        <v>122</v>
      </c>
      <c r="E221" s="34" t="s">
        <v>7938</v>
      </c>
      <c r="F221" s="34">
        <f t="shared" si="19"/>
        <v>220</v>
      </c>
      <c r="G221" s="34" t="s">
        <v>4985</v>
      </c>
      <c r="H221">
        <v>18</v>
      </c>
      <c r="I221" s="34" t="s">
        <v>6141</v>
      </c>
      <c r="J221" s="34" t="s">
        <v>4988</v>
      </c>
      <c r="K221" s="34" t="str">
        <f>VLOOKUP(J221,[2]CodMpios!$B$347:$E$362,4,FALSE)</f>
        <v>18001 - Florencia</v>
      </c>
      <c r="L221" s="34" t="str">
        <f>VLOOKUP($J221,[2]Coord_Mpios_X_Y!$B$2:$K$1123,9,FALSE)</f>
        <v>1,749138703818</v>
      </c>
      <c r="M221" s="34" t="str">
        <f>VLOOKUP($J221,[2]Coord_Mpios_X_Y!$B$2:$K$1123,10,FALSE)</f>
        <v>-75,558239064333</v>
      </c>
      <c r="N221" s="34" t="s">
        <v>6142</v>
      </c>
      <c r="O221" s="34" t="s">
        <v>126</v>
      </c>
      <c r="Q221" s="34" t="s">
        <v>127</v>
      </c>
      <c r="R221" s="34">
        <v>8421604</v>
      </c>
      <c r="S221" s="34" t="str">
        <f t="shared" si="15"/>
        <v>CC8421604</v>
      </c>
      <c r="T221" s="34" t="s">
        <v>2315</v>
      </c>
      <c r="V221" s="34" t="s">
        <v>5583</v>
      </c>
      <c r="W221" s="34" t="s">
        <v>423</v>
      </c>
      <c r="X221" s="87">
        <v>16775</v>
      </c>
      <c r="Y221">
        <v>77</v>
      </c>
      <c r="Z221" s="36">
        <f>VLOOKUP($Y221,[2]Edades!$A$3:$H$153,4,FALSE)</f>
        <v>6</v>
      </c>
      <c r="AA221" s="34" t="str">
        <f>VLOOKUP($Y221,[2]Edades!$A$3:$H$153,6,FALSE)</f>
        <v>6 - Persona mayor</v>
      </c>
      <c r="AB221" s="34">
        <f>VLOOKUP($Y221,[2]Edades!$A$3:$H$153,7,FALSE)</f>
        <v>16</v>
      </c>
      <c r="AC221" s="34" t="str">
        <f>VLOOKUP($Y221,[2]Edades!$A$3:$H$153,8,FALSE)</f>
        <v>75-79</v>
      </c>
      <c r="AD221" s="34" t="s">
        <v>146</v>
      </c>
      <c r="AE221">
        <v>1</v>
      </c>
      <c r="AF221" s="34" t="s">
        <v>2137</v>
      </c>
      <c r="AG221" s="34" t="s">
        <v>2127</v>
      </c>
      <c r="AH221" s="34" t="s">
        <v>2127</v>
      </c>
      <c r="AK221" s="34" t="s">
        <v>6142</v>
      </c>
      <c r="AM221" s="34" t="s">
        <v>2127</v>
      </c>
      <c r="AN221" s="36" t="s">
        <v>2127</v>
      </c>
      <c r="AO221" s="36" t="s">
        <v>2127</v>
      </c>
      <c r="AP221" s="34" t="s">
        <v>2127</v>
      </c>
      <c r="AQ221" s="36" t="s">
        <v>2127</v>
      </c>
      <c r="AR221" s="34" t="s">
        <v>2098</v>
      </c>
      <c r="AS221" s="91" t="s">
        <v>6363</v>
      </c>
      <c r="AT221" s="34">
        <v>3132824974</v>
      </c>
      <c r="AU221" s="34" t="s">
        <v>2127</v>
      </c>
      <c r="AX221" s="90"/>
      <c r="BA221" s="91"/>
      <c r="BB221" s="91"/>
      <c r="BC221" s="91"/>
      <c r="BF221" s="34" t="s">
        <v>4983</v>
      </c>
      <c r="BG221" s="92" t="s">
        <v>2098</v>
      </c>
      <c r="BM221" s="36" t="s">
        <v>131</v>
      </c>
      <c r="BN221" s="34" t="s">
        <v>132</v>
      </c>
      <c r="BO221" s="36">
        <v>0</v>
      </c>
      <c r="BQ221" s="94"/>
      <c r="BS221" s="36" t="s">
        <v>2127</v>
      </c>
      <c r="BU221" s="95"/>
      <c r="BV221" s="95"/>
      <c r="BW221" s="61"/>
      <c r="BX221" s="60"/>
      <c r="BY221" s="59" t="str">
        <f t="shared" ca="1" si="16"/>
        <v/>
      </c>
      <c r="CD221" s="68"/>
      <c r="CE221" s="68"/>
      <c r="CF221" s="67"/>
      <c r="CG221">
        <v>60</v>
      </c>
      <c r="CH221" s="2">
        <v>157</v>
      </c>
      <c r="CI221" s="4">
        <f t="shared" si="17"/>
        <v>24.341758286340216</v>
      </c>
      <c r="CJ221" s="5" t="str">
        <f t="shared" si="18"/>
        <v>NORMAL</v>
      </c>
      <c r="CK221" s="36">
        <v>0</v>
      </c>
      <c r="CL221" s="66"/>
      <c r="CM221" s="89">
        <v>41291</v>
      </c>
      <c r="CN221" s="97">
        <v>41291</v>
      </c>
      <c r="CP221"/>
      <c r="CQ221" s="65"/>
      <c r="CR221" s="65"/>
      <c r="CS221" s="98"/>
      <c r="CT221"/>
      <c r="CU221"/>
      <c r="CV221" s="97"/>
      <c r="CW221" s="2">
        <v>130</v>
      </c>
      <c r="CX221" s="82">
        <v>60</v>
      </c>
      <c r="DG221" s="64"/>
      <c r="DI221" s="89"/>
      <c r="DJ221" s="89"/>
      <c r="DN221" s="34"/>
      <c r="DO221" s="34"/>
      <c r="DP221" s="34"/>
      <c r="DQ221" s="34"/>
      <c r="DR221" s="34"/>
      <c r="DS221" s="34" t="s">
        <v>2127</v>
      </c>
      <c r="DT221" s="34"/>
      <c r="DU221" s="47">
        <v>43733</v>
      </c>
      <c r="DY221" s="1">
        <v>3</v>
      </c>
      <c r="DZ221" t="s">
        <v>7941</v>
      </c>
      <c r="EB221" s="4"/>
      <c r="EJ221"/>
      <c r="EL221" s="34"/>
      <c r="EN221" s="34"/>
    </row>
    <row r="222" spans="1:144" hidden="1" x14ac:dyDescent="0.25">
      <c r="A222" s="85">
        <v>2022</v>
      </c>
      <c r="B222" s="87">
        <v>44830</v>
      </c>
      <c r="C222" t="s">
        <v>121</v>
      </c>
      <c r="D222" t="s">
        <v>122</v>
      </c>
      <c r="E222" s="36" t="s">
        <v>7938</v>
      </c>
      <c r="F222" s="34">
        <f t="shared" si="19"/>
        <v>221</v>
      </c>
      <c r="G222" s="34" t="s">
        <v>4985</v>
      </c>
      <c r="H222">
        <v>18</v>
      </c>
      <c r="I222" s="34" t="s">
        <v>6141</v>
      </c>
      <c r="J222" s="34" t="s">
        <v>4988</v>
      </c>
      <c r="K222" s="34" t="str">
        <f>VLOOKUP(J222,[2]CodMpios!$B$347:$E$362,4,FALSE)</f>
        <v>18001 - Florencia</v>
      </c>
      <c r="L222" s="34" t="str">
        <f>VLOOKUP($J222,[2]Coord_Mpios_X_Y!$B$2:$K$1123,9,FALSE)</f>
        <v>1,749138703818</v>
      </c>
      <c r="M222" s="34" t="str">
        <f>VLOOKUP($J222,[2]Coord_Mpios_X_Y!$B$2:$K$1123,10,FALSE)</f>
        <v>-75,558239064333</v>
      </c>
      <c r="N222" s="34" t="s">
        <v>125</v>
      </c>
      <c r="O222" s="34" t="s">
        <v>126</v>
      </c>
      <c r="Q222" s="34" t="s">
        <v>127</v>
      </c>
      <c r="R222" s="34">
        <v>17631097</v>
      </c>
      <c r="S222" s="34" t="str">
        <f t="shared" si="15"/>
        <v>CC17631097</v>
      </c>
      <c r="T222" s="34" t="s">
        <v>197</v>
      </c>
      <c r="U222" s="34" t="s">
        <v>249</v>
      </c>
      <c r="V222" s="34" t="s">
        <v>408</v>
      </c>
      <c r="X222" s="87">
        <v>20315</v>
      </c>
      <c r="Y222">
        <v>67</v>
      </c>
      <c r="Z222" s="36">
        <f>VLOOKUP($Y222,[2]Edades!$A$3:$H$153,4,FALSE)</f>
        <v>6</v>
      </c>
      <c r="AA222" s="34" t="str">
        <f>VLOOKUP($Y222,[2]Edades!$A$3:$H$153,6,FALSE)</f>
        <v>6 - Persona mayor</v>
      </c>
      <c r="AB222" s="34">
        <f>VLOOKUP($Y222,[2]Edades!$A$3:$H$153,7,FALSE)</f>
        <v>14</v>
      </c>
      <c r="AC222" s="34" t="str">
        <f>VLOOKUP($Y222,[2]Edades!$A$3:$H$153,8,FALSE)</f>
        <v>65-69</v>
      </c>
      <c r="AD222" s="34" t="s">
        <v>146</v>
      </c>
      <c r="AE222">
        <v>1</v>
      </c>
      <c r="AF222" s="34" t="s">
        <v>2137</v>
      </c>
      <c r="AG222" s="34" t="s">
        <v>2127</v>
      </c>
      <c r="AH222" s="34" t="s">
        <v>2127</v>
      </c>
      <c r="AK222" s="34" t="s">
        <v>125</v>
      </c>
      <c r="AM222" s="34" t="s">
        <v>2127</v>
      </c>
      <c r="AN222" s="36" t="s">
        <v>2127</v>
      </c>
      <c r="AO222" s="36" t="s">
        <v>2127</v>
      </c>
      <c r="AP222" s="34" t="s">
        <v>2127</v>
      </c>
      <c r="AQ222" s="36" t="s">
        <v>2127</v>
      </c>
      <c r="AR222" s="34" t="s">
        <v>2098</v>
      </c>
      <c r="AS222" s="91" t="s">
        <v>6364</v>
      </c>
      <c r="AT222" s="34">
        <v>4345565</v>
      </c>
      <c r="AU222" s="34" t="s">
        <v>2127</v>
      </c>
      <c r="AX222" s="90"/>
      <c r="BA222" s="91"/>
      <c r="BB222" s="91"/>
      <c r="BC222" s="91"/>
      <c r="BF222" s="34" t="s">
        <v>4983</v>
      </c>
      <c r="BG222" s="92" t="s">
        <v>2098</v>
      </c>
      <c r="BM222" s="36" t="s">
        <v>131</v>
      </c>
      <c r="BN222" s="34" t="s">
        <v>132</v>
      </c>
      <c r="BO222" s="36">
        <v>0</v>
      </c>
      <c r="BQ222" s="94"/>
      <c r="BS222" t="s">
        <v>131</v>
      </c>
      <c r="BU222" s="95"/>
      <c r="BV222" s="95"/>
      <c r="BW222" s="61"/>
      <c r="BX222" s="60"/>
      <c r="BY222" s="59" t="str">
        <f t="shared" ca="1" si="16"/>
        <v/>
      </c>
      <c r="CD222" s="68"/>
      <c r="CE222" s="68"/>
      <c r="CF222" s="67"/>
      <c r="CG222">
        <v>88</v>
      </c>
      <c r="CH222" s="2">
        <v>165</v>
      </c>
      <c r="CI222" s="4">
        <f t="shared" si="17"/>
        <v>32.323232323232325</v>
      </c>
      <c r="CJ222" s="5" t="str">
        <f t="shared" si="18"/>
        <v>OBESIDAD</v>
      </c>
      <c r="CK222" s="36">
        <v>0</v>
      </c>
      <c r="CL222" s="66"/>
      <c r="CM222" s="89">
        <v>41318</v>
      </c>
      <c r="CN222" s="97">
        <v>41318</v>
      </c>
      <c r="CP222"/>
      <c r="CQ222" s="65"/>
      <c r="CR222" s="65"/>
      <c r="CS222" s="98"/>
      <c r="CT222"/>
      <c r="CU222"/>
      <c r="CV222" s="65"/>
      <c r="CW222" s="2">
        <v>120</v>
      </c>
      <c r="CX222" s="82">
        <v>80</v>
      </c>
      <c r="DC222"/>
      <c r="DG222" s="64"/>
      <c r="DI222" s="89"/>
      <c r="DJ222" s="89"/>
      <c r="DN222" s="34"/>
      <c r="DO222" s="34"/>
      <c r="DP222" s="34"/>
      <c r="DQ222" s="34"/>
      <c r="DR222" s="34"/>
      <c r="DS222" s="34" t="s">
        <v>2127</v>
      </c>
      <c r="DT222" s="34"/>
      <c r="DU222" s="47">
        <v>44714</v>
      </c>
      <c r="DY222" s="1">
        <v>2</v>
      </c>
      <c r="DZ222" t="s">
        <v>7939</v>
      </c>
      <c r="EA222" s="4">
        <v>1.04</v>
      </c>
      <c r="EB222" s="4">
        <v>120</v>
      </c>
      <c r="EC222" s="4">
        <v>183</v>
      </c>
      <c r="EE222" s="4">
        <v>36.799999999999997</v>
      </c>
      <c r="EF222" s="4">
        <v>242</v>
      </c>
      <c r="EG222" s="4">
        <v>51</v>
      </c>
      <c r="EH222" s="4">
        <v>6.5</v>
      </c>
      <c r="EJ222"/>
      <c r="EL222" s="34"/>
      <c r="EN222" s="34"/>
    </row>
    <row r="223" spans="1:144" hidden="1" x14ac:dyDescent="0.25">
      <c r="A223" s="85">
        <v>2022</v>
      </c>
      <c r="B223" s="87">
        <v>44830</v>
      </c>
      <c r="C223" t="s">
        <v>121</v>
      </c>
      <c r="D223" t="s">
        <v>122</v>
      </c>
      <c r="E223" s="36" t="s">
        <v>7938</v>
      </c>
      <c r="F223" s="34">
        <f t="shared" si="19"/>
        <v>222</v>
      </c>
      <c r="G223" s="34" t="s">
        <v>4985</v>
      </c>
      <c r="H223">
        <v>18</v>
      </c>
      <c r="I223" s="34" t="s">
        <v>6141</v>
      </c>
      <c r="J223" s="34" t="s">
        <v>4988</v>
      </c>
      <c r="K223" s="34" t="str">
        <f>VLOOKUP(J223,[2]CodMpios!$B$347:$E$362,4,FALSE)</f>
        <v>18001 - Florencia</v>
      </c>
      <c r="L223" s="34" t="str">
        <f>VLOOKUP($J223,[2]Coord_Mpios_X_Y!$B$2:$K$1123,9,FALSE)</f>
        <v>1,749138703818</v>
      </c>
      <c r="M223" s="34" t="str">
        <f>VLOOKUP($J223,[2]Coord_Mpios_X_Y!$B$2:$K$1123,10,FALSE)</f>
        <v>-75,558239064333</v>
      </c>
      <c r="N223" s="34" t="s">
        <v>125</v>
      </c>
      <c r="O223" s="34" t="s">
        <v>126</v>
      </c>
      <c r="Q223" s="34" t="s">
        <v>127</v>
      </c>
      <c r="R223" s="34">
        <v>65692531</v>
      </c>
      <c r="S223" s="34" t="str">
        <f t="shared" si="15"/>
        <v>CC65692531</v>
      </c>
      <c r="T223" s="34" t="s">
        <v>593</v>
      </c>
      <c r="U223" s="34" t="s">
        <v>240</v>
      </c>
      <c r="V223" s="34" t="s">
        <v>783</v>
      </c>
      <c r="X223" s="87">
        <v>20656</v>
      </c>
      <c r="Y223">
        <v>66</v>
      </c>
      <c r="Z223" s="36">
        <f>VLOOKUP($Y223,[2]Edades!$A$3:$H$153,4,FALSE)</f>
        <v>6</v>
      </c>
      <c r="AA223" s="34" t="str">
        <f>VLOOKUP($Y223,[2]Edades!$A$3:$H$153,6,FALSE)</f>
        <v>6 - Persona mayor</v>
      </c>
      <c r="AB223" s="34">
        <f>VLOOKUP($Y223,[2]Edades!$A$3:$H$153,7,FALSE)</f>
        <v>14</v>
      </c>
      <c r="AC223" s="34" t="str">
        <f>VLOOKUP($Y223,[2]Edades!$A$3:$H$153,8,FALSE)</f>
        <v>65-69</v>
      </c>
      <c r="AD223" s="34" t="s">
        <v>129</v>
      </c>
      <c r="AE223" s="1">
        <v>2</v>
      </c>
      <c r="AF223" s="34" t="s">
        <v>2137</v>
      </c>
      <c r="AG223" s="34" t="s">
        <v>2127</v>
      </c>
      <c r="AH223" s="34" t="s">
        <v>2127</v>
      </c>
      <c r="AK223" s="34" t="s">
        <v>125</v>
      </c>
      <c r="AM223" s="34" t="s">
        <v>2127</v>
      </c>
      <c r="AN223" s="36" t="s">
        <v>2127</v>
      </c>
      <c r="AO223" s="36" t="s">
        <v>2127</v>
      </c>
      <c r="AP223" s="34" t="s">
        <v>2127</v>
      </c>
      <c r="AQ223" s="36" t="s">
        <v>2127</v>
      </c>
      <c r="AR223" s="34" t="s">
        <v>2098</v>
      </c>
      <c r="AS223" s="91" t="s">
        <v>6365</v>
      </c>
      <c r="AT223" s="34">
        <v>3133513972</v>
      </c>
      <c r="AU223" s="34" t="s">
        <v>2127</v>
      </c>
      <c r="AX223" s="90"/>
      <c r="BA223" s="91"/>
      <c r="BB223" s="91"/>
      <c r="BC223" s="91"/>
      <c r="BF223" s="34" t="s">
        <v>4983</v>
      </c>
      <c r="BG223" s="92" t="s">
        <v>2098</v>
      </c>
      <c r="BM223" s="36" t="s">
        <v>131</v>
      </c>
      <c r="BN223" s="34" t="s">
        <v>132</v>
      </c>
      <c r="BO223" s="36">
        <v>0</v>
      </c>
      <c r="BQ223" s="94"/>
      <c r="BS223" t="s">
        <v>132</v>
      </c>
      <c r="BU223" s="95"/>
      <c r="BV223" s="95"/>
      <c r="BW223" s="61"/>
      <c r="BX223" s="60"/>
      <c r="BY223" s="59" t="str">
        <f t="shared" ca="1" si="16"/>
        <v/>
      </c>
      <c r="CD223" s="68"/>
      <c r="CE223" s="68"/>
      <c r="CF223" s="67"/>
      <c r="CG223">
        <v>63</v>
      </c>
      <c r="CH223" s="2">
        <v>155</v>
      </c>
      <c r="CI223" s="4">
        <f t="shared" si="17"/>
        <v>26.22268470343392</v>
      </c>
      <c r="CJ223" s="5" t="str">
        <f t="shared" si="18"/>
        <v>SOBREPESO</v>
      </c>
      <c r="CK223" s="36">
        <v>0</v>
      </c>
      <c r="CL223" s="66"/>
      <c r="CM223" s="89">
        <v>41292</v>
      </c>
      <c r="CN223" s="97">
        <v>41292</v>
      </c>
      <c r="CP223"/>
      <c r="CQ223" s="65"/>
      <c r="CR223" s="65"/>
      <c r="CS223" s="98"/>
      <c r="CT223"/>
      <c r="CU223"/>
      <c r="CV223" s="65"/>
      <c r="CW223" s="2"/>
      <c r="CX223" s="82"/>
      <c r="DC223"/>
      <c r="DG223" s="64"/>
      <c r="DI223" s="89"/>
      <c r="DJ223" s="89"/>
      <c r="DN223" s="34"/>
      <c r="DO223" s="34"/>
      <c r="DP223" s="34"/>
      <c r="DQ223" s="34"/>
      <c r="DR223" s="34"/>
      <c r="DS223" s="34" t="s">
        <v>2127</v>
      </c>
      <c r="DT223" s="34"/>
      <c r="DU223" s="47">
        <v>43699</v>
      </c>
      <c r="DY223" s="1">
        <v>2</v>
      </c>
      <c r="DZ223" t="s">
        <v>7941</v>
      </c>
      <c r="EB223" s="4"/>
      <c r="EJ223"/>
      <c r="EL223" s="34"/>
      <c r="EN223" s="34"/>
    </row>
    <row r="224" spans="1:144" hidden="1" x14ac:dyDescent="0.25">
      <c r="A224" s="85">
        <v>2022</v>
      </c>
      <c r="B224" s="87">
        <v>44830</v>
      </c>
      <c r="C224" t="s">
        <v>121</v>
      </c>
      <c r="D224" t="s">
        <v>122</v>
      </c>
      <c r="E224" s="36" t="s">
        <v>7938</v>
      </c>
      <c r="F224" s="34">
        <f t="shared" si="19"/>
        <v>223</v>
      </c>
      <c r="G224" s="34" t="s">
        <v>4985</v>
      </c>
      <c r="H224">
        <v>18</v>
      </c>
      <c r="I224" s="34" t="s">
        <v>6141</v>
      </c>
      <c r="J224" s="34" t="s">
        <v>5110</v>
      </c>
      <c r="K224" s="34" t="str">
        <f>VLOOKUP(J224,[2]CodMpios!$B$347:$E$362,4,FALSE)</f>
        <v>18479 - Morelia</v>
      </c>
      <c r="L224" s="34" t="str">
        <f>VLOOKUP($J224,[2]Coord_Mpios_X_Y!$B$2:$K$1123,9,FALSE)</f>
        <v>1,382996109840</v>
      </c>
      <c r="M224" s="34" t="str">
        <f>VLOOKUP($J224,[2]Coord_Mpios_X_Y!$B$2:$K$1123,10,FALSE)</f>
        <v>-75,673811233713</v>
      </c>
      <c r="N224" s="34" t="s">
        <v>6142</v>
      </c>
      <c r="O224" s="34" t="s">
        <v>126</v>
      </c>
      <c r="Q224" s="34" t="s">
        <v>127</v>
      </c>
      <c r="R224" s="34">
        <v>40757146</v>
      </c>
      <c r="S224" s="34" t="str">
        <f t="shared" si="15"/>
        <v>CC40757146</v>
      </c>
      <c r="T224" s="34" t="s">
        <v>159</v>
      </c>
      <c r="V224" s="34" t="s">
        <v>161</v>
      </c>
      <c r="W224" s="34" t="s">
        <v>2147</v>
      </c>
      <c r="X224" s="87">
        <v>20558</v>
      </c>
      <c r="Y224">
        <v>66</v>
      </c>
      <c r="Z224" s="36">
        <f>VLOOKUP($Y224,[2]Edades!$A$3:$H$153,4,FALSE)</f>
        <v>6</v>
      </c>
      <c r="AA224" s="34" t="str">
        <f>VLOOKUP($Y224,[2]Edades!$A$3:$H$153,6,FALSE)</f>
        <v>6 - Persona mayor</v>
      </c>
      <c r="AB224" s="34">
        <f>VLOOKUP($Y224,[2]Edades!$A$3:$H$153,7,FALSE)</f>
        <v>14</v>
      </c>
      <c r="AC224" s="34" t="str">
        <f>VLOOKUP($Y224,[2]Edades!$A$3:$H$153,8,FALSE)</f>
        <v>65-69</v>
      </c>
      <c r="AD224" s="34" t="s">
        <v>129</v>
      </c>
      <c r="AE224" s="1">
        <v>2</v>
      </c>
      <c r="AF224" s="34" t="s">
        <v>2137</v>
      </c>
      <c r="AG224" s="34" t="s">
        <v>2127</v>
      </c>
      <c r="AH224" s="34" t="s">
        <v>2127</v>
      </c>
      <c r="AK224" s="34" t="s">
        <v>6142</v>
      </c>
      <c r="AM224" s="34" t="s">
        <v>2127</v>
      </c>
      <c r="AN224" s="36" t="s">
        <v>2127</v>
      </c>
      <c r="AO224" s="36" t="s">
        <v>2127</v>
      </c>
      <c r="AP224" s="34" t="s">
        <v>2127</v>
      </c>
      <c r="AQ224" s="36" t="s">
        <v>2127</v>
      </c>
      <c r="AR224" s="34" t="s">
        <v>5906</v>
      </c>
      <c r="AS224" s="91" t="s">
        <v>6366</v>
      </c>
      <c r="AT224" s="34">
        <v>3152348853</v>
      </c>
      <c r="AU224" s="34" t="s">
        <v>2127</v>
      </c>
      <c r="AX224" s="90"/>
      <c r="BA224" s="91"/>
      <c r="BB224" s="91"/>
      <c r="BC224" s="91"/>
      <c r="BF224" s="34" t="s">
        <v>4983</v>
      </c>
      <c r="BG224" s="92" t="s">
        <v>2098</v>
      </c>
      <c r="BM224" s="36" t="s">
        <v>131</v>
      </c>
      <c r="BN224" s="34" t="s">
        <v>132</v>
      </c>
      <c r="BO224" s="36">
        <v>0</v>
      </c>
      <c r="BQ224" s="94"/>
      <c r="BS224" t="s">
        <v>131</v>
      </c>
      <c r="BU224" s="95"/>
      <c r="BV224" s="95"/>
      <c r="BW224" s="61"/>
      <c r="BX224" s="60"/>
      <c r="BY224" s="59" t="str">
        <f t="shared" ca="1" si="16"/>
        <v/>
      </c>
      <c r="CD224" s="68"/>
      <c r="CE224" s="68"/>
      <c r="CF224" s="67"/>
      <c r="CG224">
        <v>99</v>
      </c>
      <c r="CH224" s="2">
        <v>158</v>
      </c>
      <c r="CI224" s="4">
        <f t="shared" si="17"/>
        <v>39.65710623297548</v>
      </c>
      <c r="CJ224" s="5" t="str">
        <f t="shared" si="18"/>
        <v>OBESIDAD</v>
      </c>
      <c r="CK224" s="36">
        <v>0</v>
      </c>
      <c r="CL224" s="66"/>
      <c r="CM224" s="89">
        <v>42282</v>
      </c>
      <c r="CN224" s="97">
        <v>42282</v>
      </c>
      <c r="CP224"/>
      <c r="CQ224" s="65"/>
      <c r="CR224" s="65"/>
      <c r="CS224" s="98"/>
      <c r="CT224"/>
      <c r="CU224"/>
      <c r="CV224" s="65"/>
      <c r="CW224" s="2">
        <v>130</v>
      </c>
      <c r="CX224" s="82">
        <v>80</v>
      </c>
      <c r="DC224"/>
      <c r="DG224" s="64"/>
      <c r="DI224" s="89"/>
      <c r="DJ224" s="89"/>
      <c r="DN224" s="34"/>
      <c r="DO224" s="34"/>
      <c r="DP224" s="34"/>
      <c r="DQ224" s="34"/>
      <c r="DR224" s="34"/>
      <c r="DS224" s="34" t="s">
        <v>2127</v>
      </c>
      <c r="DT224" s="34"/>
      <c r="DU224" s="47">
        <v>44663</v>
      </c>
      <c r="DY224" s="1">
        <v>1</v>
      </c>
      <c r="DZ224" t="s">
        <v>7941</v>
      </c>
      <c r="EB224" s="4">
        <v>134</v>
      </c>
      <c r="ED224" s="4">
        <v>71</v>
      </c>
      <c r="EF224" s="4">
        <v>145</v>
      </c>
      <c r="EG224" s="4">
        <v>2.8</v>
      </c>
      <c r="EH224" s="4">
        <v>7.4</v>
      </c>
      <c r="EJ224"/>
      <c r="EL224" s="34"/>
      <c r="EN224" s="34"/>
    </row>
    <row r="225" spans="1:144" x14ac:dyDescent="0.25">
      <c r="A225" s="85">
        <v>2022</v>
      </c>
      <c r="B225" s="87">
        <v>44830</v>
      </c>
      <c r="C225" t="s">
        <v>121</v>
      </c>
      <c r="D225" t="s">
        <v>122</v>
      </c>
      <c r="E225" s="34" t="s">
        <v>7938</v>
      </c>
      <c r="F225" s="34">
        <f t="shared" si="19"/>
        <v>224</v>
      </c>
      <c r="G225" s="34" t="s">
        <v>4985</v>
      </c>
      <c r="H225">
        <v>18</v>
      </c>
      <c r="I225" s="34" t="s">
        <v>6141</v>
      </c>
      <c r="J225" s="34" t="s">
        <v>5014</v>
      </c>
      <c r="K225" s="34" t="str">
        <f>VLOOKUP(J225,[2]CodMpios!$B$347:$E$362,4,FALSE)</f>
        <v>18029 - Albania</v>
      </c>
      <c r="L225" s="34" t="str">
        <f>VLOOKUP($J225,[2]Coord_Mpios_X_Y!$B$2:$K$1123,9,FALSE)</f>
        <v>1,227865490191</v>
      </c>
      <c r="M225" s="34" t="str">
        <f>VLOOKUP($J225,[2]Coord_Mpios_X_Y!$B$2:$K$1123,10,FALSE)</f>
        <v>-75,882326507579</v>
      </c>
      <c r="N225" s="34" t="s">
        <v>125</v>
      </c>
      <c r="O225" s="34" t="s">
        <v>126</v>
      </c>
      <c r="Q225" s="34" t="s">
        <v>127</v>
      </c>
      <c r="R225" s="34">
        <v>96357362</v>
      </c>
      <c r="S225" s="34" t="str">
        <f t="shared" si="15"/>
        <v>CC96357362</v>
      </c>
      <c r="T225" s="34" t="s">
        <v>197</v>
      </c>
      <c r="U225" s="34" t="s">
        <v>413</v>
      </c>
      <c r="V225" s="34" t="s">
        <v>142</v>
      </c>
      <c r="W225" s="34" t="s">
        <v>759</v>
      </c>
      <c r="X225" s="87">
        <v>25786</v>
      </c>
      <c r="Y225">
        <v>52</v>
      </c>
      <c r="Z225" s="36">
        <f>VLOOKUP($Y225,[2]Edades!$A$3:$H$153,4,FALSE)</f>
        <v>5</v>
      </c>
      <c r="AA225" s="34" t="str">
        <f>VLOOKUP($Y225,[2]Edades!$A$3:$H$153,6,FALSE)</f>
        <v>5 - Adultez</v>
      </c>
      <c r="AB225" s="34">
        <f>VLOOKUP($Y225,[2]Edades!$A$3:$H$153,7,FALSE)</f>
        <v>11</v>
      </c>
      <c r="AC225" s="34" t="str">
        <f>VLOOKUP($Y225,[2]Edades!$A$3:$H$153,8,FALSE)</f>
        <v>50-54</v>
      </c>
      <c r="AD225" s="34" t="s">
        <v>146</v>
      </c>
      <c r="AE225">
        <v>1</v>
      </c>
      <c r="AF225" s="34" t="s">
        <v>130</v>
      </c>
      <c r="AG225" s="34" t="s">
        <v>2127</v>
      </c>
      <c r="AH225" s="34" t="s">
        <v>2127</v>
      </c>
      <c r="AK225" s="34" t="s">
        <v>125</v>
      </c>
      <c r="AM225" s="34" t="s">
        <v>2127</v>
      </c>
      <c r="AN225" s="36" t="s">
        <v>2127</v>
      </c>
      <c r="AO225" s="36" t="s">
        <v>2127</v>
      </c>
      <c r="AP225" s="34" t="s">
        <v>2127</v>
      </c>
      <c r="AQ225" s="36" t="s">
        <v>2127</v>
      </c>
      <c r="AR225" s="34" t="s">
        <v>5189</v>
      </c>
      <c r="AS225" s="91" t="s">
        <v>6367</v>
      </c>
      <c r="AT225" s="34">
        <v>3142098700</v>
      </c>
      <c r="AU225" s="34" t="s">
        <v>2127</v>
      </c>
      <c r="AX225" s="90"/>
      <c r="BA225" s="91"/>
      <c r="BB225" s="91"/>
      <c r="BC225" s="91"/>
      <c r="BF225" s="34" t="s">
        <v>4983</v>
      </c>
      <c r="BG225" s="92" t="s">
        <v>2098</v>
      </c>
      <c r="BM225" s="36" t="s">
        <v>131</v>
      </c>
      <c r="BN225" s="34" t="s">
        <v>132</v>
      </c>
      <c r="BO225" s="36">
        <v>0</v>
      </c>
      <c r="BQ225" s="94"/>
      <c r="BS225" s="36" t="s">
        <v>2127</v>
      </c>
      <c r="BU225" s="95"/>
      <c r="BV225" s="95"/>
      <c r="BW225" s="61"/>
      <c r="BX225" s="60"/>
      <c r="BY225" s="59" t="str">
        <f t="shared" ca="1" si="16"/>
        <v/>
      </c>
      <c r="CD225" s="68"/>
      <c r="CE225" s="68"/>
      <c r="CF225" s="67"/>
      <c r="CG225">
        <v>85</v>
      </c>
      <c r="CH225" s="2">
        <v>176</v>
      </c>
      <c r="CI225" s="4">
        <f t="shared" si="17"/>
        <v>27.440599173553721</v>
      </c>
      <c r="CJ225" s="5" t="str">
        <f t="shared" si="18"/>
        <v>SOBREPESO</v>
      </c>
      <c r="CK225" s="36">
        <v>0</v>
      </c>
      <c r="CL225" s="66"/>
      <c r="CM225" s="89">
        <v>41348</v>
      </c>
      <c r="CN225" s="97">
        <v>41348</v>
      </c>
      <c r="CP225"/>
      <c r="CQ225" s="65"/>
      <c r="CR225" s="65"/>
      <c r="CS225" s="98"/>
      <c r="CT225"/>
      <c r="CU225"/>
      <c r="CV225" s="97"/>
      <c r="CW225" s="2"/>
      <c r="CX225" s="82"/>
      <c r="DG225" s="64"/>
      <c r="DI225" s="89"/>
      <c r="DJ225" s="89"/>
      <c r="DN225" s="34"/>
      <c r="DO225" s="34"/>
      <c r="DP225" s="34"/>
      <c r="DQ225" s="34"/>
      <c r="DR225" s="34"/>
      <c r="DS225" s="34" t="s">
        <v>2127</v>
      </c>
      <c r="DT225" s="34"/>
      <c r="DU225" s="47">
        <v>44509</v>
      </c>
      <c r="DY225" s="1">
        <v>2</v>
      </c>
      <c r="DZ225" t="s">
        <v>7940</v>
      </c>
      <c r="EA225" s="4">
        <v>1.07</v>
      </c>
      <c r="EB225" s="4">
        <v>124</v>
      </c>
      <c r="ED225" s="4">
        <v>88</v>
      </c>
      <c r="EF225" s="4">
        <v>110</v>
      </c>
      <c r="EJ225"/>
      <c r="EL225" s="34"/>
      <c r="EN225" s="34"/>
    </row>
    <row r="226" spans="1:144" hidden="1" x14ac:dyDescent="0.25">
      <c r="A226" s="85">
        <v>2022</v>
      </c>
      <c r="B226" s="87">
        <v>44830</v>
      </c>
      <c r="C226" t="s">
        <v>121</v>
      </c>
      <c r="D226" t="s">
        <v>122</v>
      </c>
      <c r="E226" s="36" t="s">
        <v>7938</v>
      </c>
      <c r="F226" s="34">
        <f t="shared" si="19"/>
        <v>225</v>
      </c>
      <c r="G226" s="34" t="s">
        <v>4985</v>
      </c>
      <c r="H226">
        <v>18</v>
      </c>
      <c r="I226" s="34" t="s">
        <v>6141</v>
      </c>
      <c r="J226" s="34" t="s">
        <v>4998</v>
      </c>
      <c r="K226" s="34" t="str">
        <f>VLOOKUP(J226,[2]CodMpios!$B$347:$E$362,4,FALSE)</f>
        <v>18460 - Milán</v>
      </c>
      <c r="L226" s="34" t="str">
        <f>VLOOKUP($J226,[2]Coord_Mpios_X_Y!$B$2:$K$1123,9,FALSE)</f>
        <v>1,146692553938</v>
      </c>
      <c r="M226" s="34" t="str">
        <f>VLOOKUP($J226,[2]Coord_Mpios_X_Y!$B$2:$K$1123,10,FALSE)</f>
        <v>-75,386647638375</v>
      </c>
      <c r="N226" s="34" t="s">
        <v>125</v>
      </c>
      <c r="O226" s="34" t="s">
        <v>126</v>
      </c>
      <c r="Q226" s="34" t="s">
        <v>127</v>
      </c>
      <c r="R226" s="34">
        <v>35587243</v>
      </c>
      <c r="S226" s="34" t="str">
        <f t="shared" si="15"/>
        <v>CC35587243</v>
      </c>
      <c r="T226" s="34" t="s">
        <v>2390</v>
      </c>
      <c r="U226" s="34" t="s">
        <v>6061</v>
      </c>
      <c r="V226" s="34" t="s">
        <v>5070</v>
      </c>
      <c r="W226" s="34" t="s">
        <v>969</v>
      </c>
      <c r="X226" s="87">
        <v>28464</v>
      </c>
      <c r="Y226">
        <v>45</v>
      </c>
      <c r="Z226" s="36">
        <f>VLOOKUP($Y226,[2]Edades!$A$3:$H$153,4,FALSE)</f>
        <v>5</v>
      </c>
      <c r="AA226" s="34" t="str">
        <f>VLOOKUP($Y226,[2]Edades!$A$3:$H$153,6,FALSE)</f>
        <v>5 - Adultez</v>
      </c>
      <c r="AB226" s="34">
        <f>VLOOKUP($Y226,[2]Edades!$A$3:$H$153,7,FALSE)</f>
        <v>10</v>
      </c>
      <c r="AC226" s="34" t="str">
        <f>VLOOKUP($Y226,[2]Edades!$A$3:$H$153,8,FALSE)</f>
        <v>45-49</v>
      </c>
      <c r="AD226" s="34" t="s">
        <v>129</v>
      </c>
      <c r="AE226" s="1">
        <v>2</v>
      </c>
      <c r="AF226" s="34" t="s">
        <v>5066</v>
      </c>
      <c r="AG226" s="34" t="s">
        <v>2127</v>
      </c>
      <c r="AH226" s="34" t="s">
        <v>2127</v>
      </c>
      <c r="AK226" s="34" t="s">
        <v>125</v>
      </c>
      <c r="AM226" s="34" t="s">
        <v>2127</v>
      </c>
      <c r="AN226" s="36" t="s">
        <v>2127</v>
      </c>
      <c r="AO226" s="36" t="s">
        <v>2127</v>
      </c>
      <c r="AP226" s="34" t="s">
        <v>2127</v>
      </c>
      <c r="AQ226" s="36" t="s">
        <v>2127</v>
      </c>
      <c r="AR226" s="34" t="s">
        <v>5963</v>
      </c>
      <c r="AS226" s="91" t="s">
        <v>6368</v>
      </c>
      <c r="AT226" s="34">
        <v>3143945833</v>
      </c>
      <c r="AU226" s="34" t="s">
        <v>2127</v>
      </c>
      <c r="AX226" s="90"/>
      <c r="BA226" s="91"/>
      <c r="BB226" s="91"/>
      <c r="BC226" s="91"/>
      <c r="BF226" s="34" t="s">
        <v>4983</v>
      </c>
      <c r="BG226" s="92" t="s">
        <v>2098</v>
      </c>
      <c r="BM226" s="36" t="s">
        <v>131</v>
      </c>
      <c r="BN226" s="34" t="s">
        <v>132</v>
      </c>
      <c r="BO226" s="36">
        <v>0</v>
      </c>
      <c r="BQ226" s="94"/>
      <c r="BS226" t="s">
        <v>131</v>
      </c>
      <c r="BU226" s="95"/>
      <c r="BV226" s="95"/>
      <c r="BW226" s="61"/>
      <c r="BX226" s="60"/>
      <c r="BY226" s="59" t="str">
        <f t="shared" ca="1" si="16"/>
        <v/>
      </c>
      <c r="CD226" s="68"/>
      <c r="CE226" s="68"/>
      <c r="CF226" s="67"/>
      <c r="CG226">
        <v>65</v>
      </c>
      <c r="CH226" s="2">
        <v>155</v>
      </c>
      <c r="CI226" s="4">
        <f t="shared" si="17"/>
        <v>27.055150884495315</v>
      </c>
      <c r="CJ226" s="5" t="str">
        <f t="shared" si="18"/>
        <v>SOBREPESO</v>
      </c>
      <c r="CK226" s="36">
        <v>0</v>
      </c>
      <c r="CL226" s="66"/>
      <c r="CM226" s="89">
        <v>41319</v>
      </c>
      <c r="CN226" s="97">
        <v>41319</v>
      </c>
      <c r="CP226"/>
      <c r="CQ226" s="65"/>
      <c r="CR226" s="65"/>
      <c r="CS226" s="98"/>
      <c r="CT226"/>
      <c r="CU226"/>
      <c r="CV226" s="65"/>
      <c r="CW226" s="2">
        <v>120</v>
      </c>
      <c r="CX226" s="82">
        <v>70</v>
      </c>
      <c r="DC226"/>
      <c r="DG226" s="64"/>
      <c r="DI226" s="89"/>
      <c r="DJ226" s="89"/>
      <c r="DN226" s="34"/>
      <c r="DO226" s="34"/>
      <c r="DP226" s="34"/>
      <c r="DQ226" s="34"/>
      <c r="DR226" s="34"/>
      <c r="DS226" s="34" t="s">
        <v>2127</v>
      </c>
      <c r="DT226" s="34"/>
      <c r="DY226" s="1">
        <v>2</v>
      </c>
      <c r="DZ226" t="s">
        <v>7941</v>
      </c>
      <c r="EB226" s="4">
        <v>87</v>
      </c>
      <c r="EC226" s="4">
        <v>226</v>
      </c>
      <c r="ED226" s="4">
        <v>154</v>
      </c>
      <c r="EF226" s="4">
        <v>45</v>
      </c>
      <c r="EH226" s="4">
        <v>6.3</v>
      </c>
      <c r="EJ226"/>
      <c r="EL226" s="34"/>
      <c r="EN226" s="34"/>
    </row>
    <row r="227" spans="1:144" x14ac:dyDescent="0.25">
      <c r="A227" s="85">
        <v>2022</v>
      </c>
      <c r="B227" s="87">
        <v>44830</v>
      </c>
      <c r="C227" t="s">
        <v>121</v>
      </c>
      <c r="D227" t="s">
        <v>122</v>
      </c>
      <c r="E227" s="34" t="s">
        <v>7938</v>
      </c>
      <c r="F227" s="34">
        <f t="shared" si="19"/>
        <v>226</v>
      </c>
      <c r="G227" s="34" t="s">
        <v>4985</v>
      </c>
      <c r="H227">
        <v>18</v>
      </c>
      <c r="I227" s="34" t="s">
        <v>6141</v>
      </c>
      <c r="J227" s="34" t="s">
        <v>5008</v>
      </c>
      <c r="K227" s="34" t="str">
        <f>VLOOKUP(J227,[2]CodMpios!$B$347:$E$362,4,FALSE)</f>
        <v>18094 - Belén De Los Andaquíes</v>
      </c>
      <c r="L227" s="34" t="str">
        <f>VLOOKUP($J227,[2]Coord_Mpios_X_Y!$B$2:$K$1123,9,FALSE)</f>
        <v>1,500923003060</v>
      </c>
      <c r="M227" s="34" t="str">
        <f>VLOOKUP($J227,[2]Coord_Mpios_X_Y!$B$2:$K$1123,10,FALSE)</f>
        <v>-75,875645424257</v>
      </c>
      <c r="N227" s="34" t="s">
        <v>125</v>
      </c>
      <c r="O227" s="34" t="s">
        <v>126</v>
      </c>
      <c r="Q227" s="34" t="s">
        <v>127</v>
      </c>
      <c r="R227" s="34">
        <v>26629585</v>
      </c>
      <c r="S227" s="34" t="str">
        <f t="shared" si="15"/>
        <v>CC26629585</v>
      </c>
      <c r="T227" s="34" t="s">
        <v>399</v>
      </c>
      <c r="V227" s="34" t="s">
        <v>228</v>
      </c>
      <c r="W227" s="34" t="s">
        <v>423</v>
      </c>
      <c r="X227" s="87">
        <v>23574</v>
      </c>
      <c r="Y227">
        <v>58</v>
      </c>
      <c r="Z227" s="36">
        <f>VLOOKUP($Y227,[2]Edades!$A$3:$H$153,4,FALSE)</f>
        <v>5</v>
      </c>
      <c r="AA227" s="34" t="str">
        <f>VLOOKUP($Y227,[2]Edades!$A$3:$H$153,6,FALSE)</f>
        <v>5 - Adultez</v>
      </c>
      <c r="AB227" s="34">
        <f>VLOOKUP($Y227,[2]Edades!$A$3:$H$153,7,FALSE)</f>
        <v>12</v>
      </c>
      <c r="AC227" s="34" t="str">
        <f>VLOOKUP($Y227,[2]Edades!$A$3:$H$153,8,FALSE)</f>
        <v>55-59</v>
      </c>
      <c r="AD227" s="34" t="s">
        <v>129</v>
      </c>
      <c r="AE227" s="1">
        <v>2</v>
      </c>
      <c r="AF227" s="34" t="s">
        <v>130</v>
      </c>
      <c r="AG227" s="34" t="s">
        <v>2127</v>
      </c>
      <c r="AH227" s="34" t="s">
        <v>2127</v>
      </c>
      <c r="AK227" s="34" t="s">
        <v>125</v>
      </c>
      <c r="AM227" s="34" t="s">
        <v>2127</v>
      </c>
      <c r="AN227" s="36" t="s">
        <v>2127</v>
      </c>
      <c r="AO227" s="36" t="s">
        <v>2127</v>
      </c>
      <c r="AP227" s="34" t="s">
        <v>2127</v>
      </c>
      <c r="AQ227" s="36" t="s">
        <v>2127</v>
      </c>
      <c r="AR227" s="34" t="s">
        <v>5238</v>
      </c>
      <c r="AS227" s="91" t="s">
        <v>6369</v>
      </c>
      <c r="AT227" s="34">
        <v>3204134685</v>
      </c>
      <c r="AU227" s="34" t="s">
        <v>2127</v>
      </c>
      <c r="AX227" s="90"/>
      <c r="BA227" s="91"/>
      <c r="BB227" s="91"/>
      <c r="BC227" s="91"/>
      <c r="BF227" s="34" t="s">
        <v>4983</v>
      </c>
      <c r="BG227" s="92" t="s">
        <v>2098</v>
      </c>
      <c r="BM227" s="36" t="s">
        <v>131</v>
      </c>
      <c r="BN227" s="34" t="s">
        <v>132</v>
      </c>
      <c r="BO227" s="36">
        <v>0</v>
      </c>
      <c r="BQ227" s="94"/>
      <c r="BS227" s="36" t="s">
        <v>2127</v>
      </c>
      <c r="BU227" s="95"/>
      <c r="BV227" s="95"/>
      <c r="BW227" s="61"/>
      <c r="BX227" s="60"/>
      <c r="BY227" s="59" t="str">
        <f t="shared" ca="1" si="16"/>
        <v/>
      </c>
      <c r="CD227" s="68"/>
      <c r="CE227" s="68"/>
      <c r="CF227" s="67"/>
      <c r="CG227">
        <v>79</v>
      </c>
      <c r="CH227" s="2">
        <v>168</v>
      </c>
      <c r="CI227" s="4">
        <f t="shared" si="17"/>
        <v>27.990362811791389</v>
      </c>
      <c r="CJ227" s="5" t="str">
        <f t="shared" si="18"/>
        <v>SOBREPESO</v>
      </c>
      <c r="CK227" s="36">
        <v>0</v>
      </c>
      <c r="CL227" s="66"/>
      <c r="CM227" s="89">
        <v>41289</v>
      </c>
      <c r="CN227" s="97">
        <v>41289</v>
      </c>
      <c r="CP227"/>
      <c r="CQ227" s="65"/>
      <c r="CR227" s="65"/>
      <c r="CS227" s="98"/>
      <c r="CT227"/>
      <c r="CU227"/>
      <c r="CV227" s="97"/>
      <c r="CW227" s="2"/>
      <c r="CX227" s="82"/>
      <c r="DG227" s="64"/>
      <c r="DI227" s="89"/>
      <c r="DJ227" s="89"/>
      <c r="DN227" s="34"/>
      <c r="DO227" s="34"/>
      <c r="DP227" s="34"/>
      <c r="DQ227" s="34"/>
      <c r="DR227" s="34"/>
      <c r="DS227" s="34" t="s">
        <v>2127</v>
      </c>
      <c r="DT227" s="34"/>
      <c r="DU227" s="47">
        <v>44523</v>
      </c>
      <c r="DY227" s="1">
        <v>2</v>
      </c>
      <c r="DZ227" t="s">
        <v>7940</v>
      </c>
      <c r="EB227" s="4"/>
      <c r="EJ227"/>
      <c r="EL227" s="34"/>
      <c r="EN227" s="34"/>
    </row>
    <row r="228" spans="1:144" hidden="1" x14ac:dyDescent="0.25">
      <c r="A228" s="85">
        <v>2022</v>
      </c>
      <c r="B228" s="87">
        <v>44830</v>
      </c>
      <c r="C228" t="s">
        <v>121</v>
      </c>
      <c r="D228" t="s">
        <v>122</v>
      </c>
      <c r="E228" s="36" t="s">
        <v>7938</v>
      </c>
      <c r="F228" s="34">
        <f t="shared" si="19"/>
        <v>227</v>
      </c>
      <c r="G228" s="34" t="s">
        <v>4985</v>
      </c>
      <c r="H228">
        <v>18</v>
      </c>
      <c r="I228" s="34" t="s">
        <v>6141</v>
      </c>
      <c r="J228" s="34" t="s">
        <v>4984</v>
      </c>
      <c r="K228" s="34" t="str">
        <f>VLOOKUP(J228,[2]CodMpios!$B$347:$E$362,4,FALSE)</f>
        <v>18753 - San Vicente Del Caguán</v>
      </c>
      <c r="L228" s="34" t="str">
        <f>VLOOKUP($J228,[2]Coord_Mpios_X_Y!$B$2:$K$1123,9,FALSE)</f>
        <v>1,567801695842</v>
      </c>
      <c r="M228" s="34" t="str">
        <f>VLOOKUP($J228,[2]Coord_Mpios_X_Y!$B$2:$K$1123,10,FALSE)</f>
        <v>-74,262977514784</v>
      </c>
      <c r="N228" s="34" t="s">
        <v>139</v>
      </c>
      <c r="O228" s="34" t="s">
        <v>126</v>
      </c>
      <c r="Q228" s="34" t="s">
        <v>127</v>
      </c>
      <c r="R228" s="34">
        <v>30516151</v>
      </c>
      <c r="S228" s="34" t="str">
        <f t="shared" si="15"/>
        <v>CC30516151</v>
      </c>
      <c r="T228" s="34" t="s">
        <v>334</v>
      </c>
      <c r="V228" s="34" t="s">
        <v>250</v>
      </c>
      <c r="W228" s="34" t="s">
        <v>507</v>
      </c>
      <c r="X228" s="87">
        <v>21628</v>
      </c>
      <c r="Y228">
        <v>64</v>
      </c>
      <c r="Z228" s="36">
        <f>VLOOKUP($Y228,[2]Edades!$A$3:$H$153,4,FALSE)</f>
        <v>6</v>
      </c>
      <c r="AA228" s="34" t="str">
        <f>VLOOKUP($Y228,[2]Edades!$A$3:$H$153,6,FALSE)</f>
        <v>6 - Persona mayor</v>
      </c>
      <c r="AB228" s="34">
        <f>VLOOKUP($Y228,[2]Edades!$A$3:$H$153,7,FALSE)</f>
        <v>13</v>
      </c>
      <c r="AC228" s="34" t="str">
        <f>VLOOKUP($Y228,[2]Edades!$A$3:$H$153,8,FALSE)</f>
        <v>60-64</v>
      </c>
      <c r="AD228" s="34" t="s">
        <v>129</v>
      </c>
      <c r="AE228" s="1">
        <v>2</v>
      </c>
      <c r="AF228" s="34" t="s">
        <v>2137</v>
      </c>
      <c r="AG228" s="34" t="s">
        <v>2127</v>
      </c>
      <c r="AH228" s="34" t="s">
        <v>2127</v>
      </c>
      <c r="AK228" s="34" t="s">
        <v>139</v>
      </c>
      <c r="AM228" s="34" t="s">
        <v>2127</v>
      </c>
      <c r="AN228" s="36" t="s">
        <v>2127</v>
      </c>
      <c r="AO228" s="36" t="s">
        <v>2127</v>
      </c>
      <c r="AP228" s="34" t="s">
        <v>2127</v>
      </c>
      <c r="AQ228" s="36" t="s">
        <v>2127</v>
      </c>
      <c r="AR228" s="34" t="s">
        <v>5042</v>
      </c>
      <c r="AS228" s="91" t="s">
        <v>6370</v>
      </c>
      <c r="AT228" s="34">
        <v>3203133045</v>
      </c>
      <c r="AU228" s="34" t="s">
        <v>2127</v>
      </c>
      <c r="AX228" s="90"/>
      <c r="BA228" s="91"/>
      <c r="BB228" s="91"/>
      <c r="BC228" s="91"/>
      <c r="BF228" s="34" t="s">
        <v>4983</v>
      </c>
      <c r="BG228" s="92" t="s">
        <v>2098</v>
      </c>
      <c r="BM228" s="36" t="s">
        <v>131</v>
      </c>
      <c r="BN228" s="34" t="s">
        <v>132</v>
      </c>
      <c r="BO228" s="36">
        <v>0</v>
      </c>
      <c r="BQ228" s="94"/>
      <c r="BS228" t="s">
        <v>132</v>
      </c>
      <c r="BU228" s="95"/>
      <c r="BV228" s="95"/>
      <c r="BW228" s="61"/>
      <c r="BX228" s="60"/>
      <c r="BY228" s="59" t="str">
        <f t="shared" ca="1" si="16"/>
        <v/>
      </c>
      <c r="CD228" s="68"/>
      <c r="CE228" s="68"/>
      <c r="CF228" s="67"/>
      <c r="CG228">
        <v>54</v>
      </c>
      <c r="CH228" s="2">
        <v>160</v>
      </c>
      <c r="CI228" s="4">
        <f t="shared" si="17"/>
        <v>21.093749999999996</v>
      </c>
      <c r="CJ228" s="5" t="str">
        <f t="shared" si="18"/>
        <v>NORMAL</v>
      </c>
      <c r="CK228" s="36">
        <v>0</v>
      </c>
      <c r="CL228" s="66"/>
      <c r="CM228" s="89">
        <v>41285</v>
      </c>
      <c r="CN228" s="97">
        <v>41285</v>
      </c>
      <c r="CP228"/>
      <c r="CQ228" s="65"/>
      <c r="CR228" s="65"/>
      <c r="CS228" s="98"/>
      <c r="CT228"/>
      <c r="CU228"/>
      <c r="CV228" s="65"/>
      <c r="CW228" s="2">
        <v>110</v>
      </c>
      <c r="CX228" s="82">
        <v>80</v>
      </c>
      <c r="DC228"/>
      <c r="DG228" s="64"/>
      <c r="DI228" s="89">
        <v>44595</v>
      </c>
      <c r="DJ228" s="89"/>
      <c r="DN228" s="34"/>
      <c r="DO228" s="34"/>
      <c r="DP228" s="34"/>
      <c r="DQ228" s="34"/>
      <c r="DR228" s="34"/>
      <c r="DS228" s="34" t="s">
        <v>2127</v>
      </c>
      <c r="DT228" s="34"/>
      <c r="DU228" s="47">
        <v>44218</v>
      </c>
      <c r="DY228" s="1">
        <v>3</v>
      </c>
      <c r="DZ228" t="s">
        <v>7940</v>
      </c>
      <c r="EB228" s="4">
        <v>117</v>
      </c>
      <c r="EH228" s="4">
        <v>6.5</v>
      </c>
      <c r="EJ228"/>
      <c r="EL228" s="34"/>
      <c r="EN228" s="34"/>
    </row>
    <row r="229" spans="1:144" hidden="1" x14ac:dyDescent="0.25">
      <c r="A229" s="85">
        <v>2022</v>
      </c>
      <c r="B229" s="87">
        <v>44830</v>
      </c>
      <c r="C229" t="s">
        <v>121</v>
      </c>
      <c r="D229" t="s">
        <v>122</v>
      </c>
      <c r="E229" s="36" t="s">
        <v>7938</v>
      </c>
      <c r="F229" s="34">
        <f t="shared" si="19"/>
        <v>228</v>
      </c>
      <c r="G229" s="34" t="s">
        <v>4985</v>
      </c>
      <c r="H229">
        <v>18</v>
      </c>
      <c r="I229" s="34" t="s">
        <v>6141</v>
      </c>
      <c r="J229" s="34" t="s">
        <v>4988</v>
      </c>
      <c r="K229" s="34" t="str">
        <f>VLOOKUP(J229,[2]CodMpios!$B$347:$E$362,4,FALSE)</f>
        <v>18001 - Florencia</v>
      </c>
      <c r="L229" s="34" t="str">
        <f>VLOOKUP($J229,[2]Coord_Mpios_X_Y!$B$2:$K$1123,9,FALSE)</f>
        <v>1,749138703818</v>
      </c>
      <c r="M229" s="34" t="str">
        <f>VLOOKUP($J229,[2]Coord_Mpios_X_Y!$B$2:$K$1123,10,FALSE)</f>
        <v>-75,558239064333</v>
      </c>
      <c r="N229" s="34" t="s">
        <v>125</v>
      </c>
      <c r="O229" s="34" t="s">
        <v>126</v>
      </c>
      <c r="Q229" s="34" t="s">
        <v>127</v>
      </c>
      <c r="R229" s="34">
        <v>17626792</v>
      </c>
      <c r="S229" s="34" t="str">
        <f t="shared" si="15"/>
        <v>CC17626792</v>
      </c>
      <c r="T229" s="34" t="s">
        <v>262</v>
      </c>
      <c r="V229" s="34" t="s">
        <v>507</v>
      </c>
      <c r="W229" s="34" t="s">
        <v>5114</v>
      </c>
      <c r="X229" s="87">
        <v>19255</v>
      </c>
      <c r="Y229">
        <v>70</v>
      </c>
      <c r="Z229" s="36">
        <f>VLOOKUP($Y229,[2]Edades!$A$3:$H$153,4,FALSE)</f>
        <v>6</v>
      </c>
      <c r="AA229" s="34" t="str">
        <f>VLOOKUP($Y229,[2]Edades!$A$3:$H$153,6,FALSE)</f>
        <v>6 - Persona mayor</v>
      </c>
      <c r="AB229" s="34">
        <f>VLOOKUP($Y229,[2]Edades!$A$3:$H$153,7,FALSE)</f>
        <v>15</v>
      </c>
      <c r="AC229" s="34" t="str">
        <f>VLOOKUP($Y229,[2]Edades!$A$3:$H$153,8,FALSE)</f>
        <v>70-74</v>
      </c>
      <c r="AD229" s="34" t="s">
        <v>146</v>
      </c>
      <c r="AE229">
        <v>1</v>
      </c>
      <c r="AF229" s="34" t="s">
        <v>2137</v>
      </c>
      <c r="AG229" s="34" t="s">
        <v>2127</v>
      </c>
      <c r="AH229" s="34" t="s">
        <v>2127</v>
      </c>
      <c r="AK229" s="34" t="s">
        <v>125</v>
      </c>
      <c r="AM229" s="34" t="s">
        <v>2127</v>
      </c>
      <c r="AN229" s="36" t="s">
        <v>2127</v>
      </c>
      <c r="AO229" s="36" t="s">
        <v>2127</v>
      </c>
      <c r="AP229" s="34" t="s">
        <v>2127</v>
      </c>
      <c r="AQ229" s="36" t="s">
        <v>2127</v>
      </c>
      <c r="AR229" s="34" t="s">
        <v>2098</v>
      </c>
      <c r="AS229" s="91" t="s">
        <v>6371</v>
      </c>
      <c r="AT229" s="34">
        <v>4375269</v>
      </c>
      <c r="AU229" s="34" t="s">
        <v>2127</v>
      </c>
      <c r="AX229" s="90"/>
      <c r="BA229" s="91"/>
      <c r="BB229" s="91"/>
      <c r="BC229" s="91"/>
      <c r="BF229" s="34" t="s">
        <v>4983</v>
      </c>
      <c r="BG229" s="92" t="s">
        <v>2098</v>
      </c>
      <c r="BM229" s="36" t="s">
        <v>131</v>
      </c>
      <c r="BN229" s="34" t="s">
        <v>132</v>
      </c>
      <c r="BO229" s="36">
        <v>0</v>
      </c>
      <c r="BQ229" s="94"/>
      <c r="BS229" t="s">
        <v>131</v>
      </c>
      <c r="BU229" s="95"/>
      <c r="BV229" s="95"/>
      <c r="BW229" s="61"/>
      <c r="BX229" s="60"/>
      <c r="BY229" s="59" t="str">
        <f t="shared" ca="1" si="16"/>
        <v/>
      </c>
      <c r="CD229" s="68"/>
      <c r="CE229" s="68"/>
      <c r="CF229" s="67"/>
      <c r="CG229">
        <v>105</v>
      </c>
      <c r="CH229" s="2">
        <v>170</v>
      </c>
      <c r="CI229" s="4">
        <f t="shared" si="17"/>
        <v>36.332179930795853</v>
      </c>
      <c r="CJ229" s="5" t="str">
        <f t="shared" si="18"/>
        <v>OBESIDAD</v>
      </c>
      <c r="CK229" s="36">
        <v>0</v>
      </c>
      <c r="CL229" s="66"/>
      <c r="CM229" s="89">
        <v>41320</v>
      </c>
      <c r="CN229" s="97">
        <v>41320</v>
      </c>
      <c r="CP229"/>
      <c r="CQ229" s="65"/>
      <c r="CR229" s="65"/>
      <c r="CS229" s="98"/>
      <c r="CT229"/>
      <c r="CU229"/>
      <c r="CV229" s="65"/>
      <c r="CW229" s="2"/>
      <c r="CX229" s="82"/>
      <c r="DC229"/>
      <c r="DG229" s="64"/>
      <c r="DI229" s="89"/>
      <c r="DJ229" s="89"/>
      <c r="DN229" s="34"/>
      <c r="DO229" s="34"/>
      <c r="DP229" s="34"/>
      <c r="DQ229" s="34"/>
      <c r="DR229" s="34"/>
      <c r="DS229" s="34" t="s">
        <v>2127</v>
      </c>
      <c r="DT229" s="34"/>
      <c r="DU229" s="47">
        <v>44099</v>
      </c>
      <c r="DY229" s="1">
        <v>3</v>
      </c>
      <c r="DZ229" t="s">
        <v>7941</v>
      </c>
      <c r="EB229" s="4"/>
      <c r="EJ229"/>
      <c r="EL229" s="34"/>
      <c r="EN229" s="34"/>
    </row>
    <row r="230" spans="1:144" hidden="1" x14ac:dyDescent="0.25">
      <c r="A230" s="85">
        <v>2022</v>
      </c>
      <c r="B230" s="87">
        <v>44830</v>
      </c>
      <c r="C230" t="s">
        <v>121</v>
      </c>
      <c r="D230" t="s">
        <v>122</v>
      </c>
      <c r="E230" s="36" t="s">
        <v>7938</v>
      </c>
      <c r="F230" s="34">
        <f t="shared" si="19"/>
        <v>229</v>
      </c>
      <c r="G230" s="34" t="s">
        <v>4985</v>
      </c>
      <c r="H230">
        <v>18</v>
      </c>
      <c r="I230" s="34" t="s">
        <v>6141</v>
      </c>
      <c r="J230" s="34" t="s">
        <v>4988</v>
      </c>
      <c r="K230" s="34" t="str">
        <f>VLOOKUP(J230,[2]CodMpios!$B$347:$E$362,4,FALSE)</f>
        <v>18001 - Florencia</v>
      </c>
      <c r="L230" s="34" t="str">
        <f>VLOOKUP($J230,[2]Coord_Mpios_X_Y!$B$2:$K$1123,9,FALSE)</f>
        <v>1,749138703818</v>
      </c>
      <c r="M230" s="34" t="str">
        <f>VLOOKUP($J230,[2]Coord_Mpios_X_Y!$B$2:$K$1123,10,FALSE)</f>
        <v>-75,558239064333</v>
      </c>
      <c r="N230" s="34" t="s">
        <v>6142</v>
      </c>
      <c r="O230" s="34" t="s">
        <v>126</v>
      </c>
      <c r="Q230" s="34" t="s">
        <v>127</v>
      </c>
      <c r="R230" s="34">
        <v>4555666</v>
      </c>
      <c r="S230" s="34" t="str">
        <f t="shared" si="15"/>
        <v>CC4555666</v>
      </c>
      <c r="T230" s="34" t="s">
        <v>218</v>
      </c>
      <c r="U230" s="34" t="s">
        <v>197</v>
      </c>
      <c r="V230" s="34" t="s">
        <v>250</v>
      </c>
      <c r="W230" s="34" t="s">
        <v>222</v>
      </c>
      <c r="X230" s="87">
        <v>15185</v>
      </c>
      <c r="Y230">
        <v>81</v>
      </c>
      <c r="Z230" s="36">
        <f>VLOOKUP($Y230,[2]Edades!$A$3:$H$153,4,FALSE)</f>
        <v>6</v>
      </c>
      <c r="AA230" s="34" t="str">
        <f>VLOOKUP($Y230,[2]Edades!$A$3:$H$153,6,FALSE)</f>
        <v>6 - Persona mayor</v>
      </c>
      <c r="AB230" s="34">
        <f>VLOOKUP($Y230,[2]Edades!$A$3:$H$153,7,FALSE)</f>
        <v>17</v>
      </c>
      <c r="AC230" s="34" t="str">
        <f>VLOOKUP($Y230,[2]Edades!$A$3:$H$153,8,FALSE)</f>
        <v>80 Y MÁS</v>
      </c>
      <c r="AD230" s="34" t="s">
        <v>146</v>
      </c>
      <c r="AE230">
        <v>1</v>
      </c>
      <c r="AF230" s="34" t="s">
        <v>2137</v>
      </c>
      <c r="AG230" s="34" t="s">
        <v>2127</v>
      </c>
      <c r="AH230" s="34" t="s">
        <v>2127</v>
      </c>
      <c r="AK230" s="34" t="s">
        <v>6142</v>
      </c>
      <c r="AM230" s="34" t="s">
        <v>2127</v>
      </c>
      <c r="AN230" s="36" t="s">
        <v>2127</v>
      </c>
      <c r="AO230" s="36" t="s">
        <v>2127</v>
      </c>
      <c r="AP230" s="34" t="s">
        <v>2127</v>
      </c>
      <c r="AQ230" s="36" t="s">
        <v>2127</v>
      </c>
      <c r="AR230" s="34" t="s">
        <v>2098</v>
      </c>
      <c r="AS230" s="91" t="s">
        <v>6372</v>
      </c>
      <c r="AT230" s="34">
        <v>4358655</v>
      </c>
      <c r="AU230" s="34" t="s">
        <v>2127</v>
      </c>
      <c r="AX230" s="90"/>
      <c r="BA230" s="91"/>
      <c r="BB230" s="91"/>
      <c r="BC230" s="91"/>
      <c r="BF230" s="34" t="s">
        <v>4983</v>
      </c>
      <c r="BG230" s="92" t="s">
        <v>2098</v>
      </c>
      <c r="BM230" s="36" t="s">
        <v>131</v>
      </c>
      <c r="BN230" s="34" t="s">
        <v>132</v>
      </c>
      <c r="BO230" s="36">
        <v>0</v>
      </c>
      <c r="BQ230" s="94"/>
      <c r="BS230" t="s">
        <v>131</v>
      </c>
      <c r="BU230" s="95"/>
      <c r="BV230" s="95"/>
      <c r="BW230" s="61"/>
      <c r="BX230" s="60"/>
      <c r="BY230" s="59" t="str">
        <f t="shared" ca="1" si="16"/>
        <v/>
      </c>
      <c r="CD230" s="68"/>
      <c r="CE230" s="68"/>
      <c r="CF230" s="67"/>
      <c r="CG230">
        <v>61</v>
      </c>
      <c r="CH230" s="2">
        <v>155</v>
      </c>
      <c r="CI230" s="4">
        <f t="shared" si="17"/>
        <v>25.390218522372525</v>
      </c>
      <c r="CJ230" s="5" t="str">
        <f t="shared" si="18"/>
        <v>SOBREPESO</v>
      </c>
      <c r="CK230" s="36">
        <v>0</v>
      </c>
      <c r="CL230" s="66"/>
      <c r="CM230" s="89">
        <v>41324</v>
      </c>
      <c r="CN230" s="97">
        <v>41324</v>
      </c>
      <c r="CP230"/>
      <c r="CQ230" s="65"/>
      <c r="CR230" s="65"/>
      <c r="CS230" s="98"/>
      <c r="CT230"/>
      <c r="CU230"/>
      <c r="CV230" s="65"/>
      <c r="CW230" s="2">
        <v>145</v>
      </c>
      <c r="CX230" s="82">
        <v>80</v>
      </c>
      <c r="DC230"/>
      <c r="DG230" s="64"/>
      <c r="DI230" s="89">
        <v>43523</v>
      </c>
      <c r="DJ230" s="89"/>
      <c r="DN230" s="34"/>
      <c r="DO230" s="34"/>
      <c r="DP230" s="34"/>
      <c r="DQ230" s="34"/>
      <c r="DR230" s="34"/>
      <c r="DS230" s="34" t="s">
        <v>2127</v>
      </c>
      <c r="DT230" s="34"/>
      <c r="DU230" s="47">
        <v>44756</v>
      </c>
      <c r="DY230" s="1">
        <v>2</v>
      </c>
      <c r="DZ230" t="s">
        <v>7941</v>
      </c>
      <c r="EA230" s="4">
        <v>0.99</v>
      </c>
      <c r="EB230" s="4">
        <v>117</v>
      </c>
      <c r="EC230" s="4">
        <v>170</v>
      </c>
      <c r="EE230" s="4">
        <v>60</v>
      </c>
      <c r="EF230" s="4">
        <v>155</v>
      </c>
      <c r="EG230" s="4">
        <v>3.2</v>
      </c>
      <c r="EH230" s="4">
        <v>7</v>
      </c>
      <c r="EJ230"/>
      <c r="EL230" s="34"/>
      <c r="EN230" s="34"/>
    </row>
    <row r="231" spans="1:144" x14ac:dyDescent="0.25">
      <c r="A231" s="85">
        <v>2022</v>
      </c>
      <c r="B231" s="87">
        <v>44830</v>
      </c>
      <c r="C231" t="s">
        <v>121</v>
      </c>
      <c r="D231" t="s">
        <v>122</v>
      </c>
      <c r="E231" s="34" t="s">
        <v>7938</v>
      </c>
      <c r="F231" s="34">
        <f t="shared" si="19"/>
        <v>230</v>
      </c>
      <c r="G231" s="34" t="s">
        <v>4985</v>
      </c>
      <c r="H231">
        <v>18</v>
      </c>
      <c r="I231" s="34" t="s">
        <v>6141</v>
      </c>
      <c r="J231" s="34" t="s">
        <v>5052</v>
      </c>
      <c r="K231" s="34" t="str">
        <f>VLOOKUP(J231,[2]CodMpios!$B$347:$E$362,4,FALSE)</f>
        <v>18256 - El Paujil</v>
      </c>
      <c r="L231" s="34" t="str">
        <f>VLOOKUP($J231,[2]Coord_Mpios_X_Y!$B$2:$K$1123,9,FALSE)</f>
        <v>1,617746356165</v>
      </c>
      <c r="M231" s="34" t="str">
        <f>VLOOKUP($J231,[2]Coord_Mpios_X_Y!$B$2:$K$1123,10,FALSE)</f>
        <v>-75,234043334186</v>
      </c>
      <c r="N231" s="34" t="s">
        <v>125</v>
      </c>
      <c r="O231" s="34" t="s">
        <v>126</v>
      </c>
      <c r="Q231" s="34" t="s">
        <v>127</v>
      </c>
      <c r="R231" s="34">
        <v>17627772</v>
      </c>
      <c r="S231" s="34" t="str">
        <f t="shared" si="15"/>
        <v>CC17627772</v>
      </c>
      <c r="T231" s="34" t="s">
        <v>238</v>
      </c>
      <c r="V231" s="34" t="s">
        <v>763</v>
      </c>
      <c r="W231" s="34" t="s">
        <v>186</v>
      </c>
      <c r="X231" s="87">
        <v>20062</v>
      </c>
      <c r="Y231">
        <v>68</v>
      </c>
      <c r="Z231" s="36">
        <f>VLOOKUP($Y231,[2]Edades!$A$3:$H$153,4,FALSE)</f>
        <v>6</v>
      </c>
      <c r="AA231" s="34" t="str">
        <f>VLOOKUP($Y231,[2]Edades!$A$3:$H$153,6,FALSE)</f>
        <v>6 - Persona mayor</v>
      </c>
      <c r="AB231" s="34">
        <f>VLOOKUP($Y231,[2]Edades!$A$3:$H$153,7,FALSE)</f>
        <v>14</v>
      </c>
      <c r="AC231" s="34" t="str">
        <f>VLOOKUP($Y231,[2]Edades!$A$3:$H$153,8,FALSE)</f>
        <v>65-69</v>
      </c>
      <c r="AD231" s="34" t="s">
        <v>146</v>
      </c>
      <c r="AE231">
        <v>1</v>
      </c>
      <c r="AF231" s="34" t="s">
        <v>2137</v>
      </c>
      <c r="AG231" s="34" t="s">
        <v>2127</v>
      </c>
      <c r="AH231" s="34" t="s">
        <v>2127</v>
      </c>
      <c r="AK231" s="34" t="s">
        <v>125</v>
      </c>
      <c r="AM231" s="34" t="s">
        <v>2127</v>
      </c>
      <c r="AN231" s="36" t="s">
        <v>2127</v>
      </c>
      <c r="AO231" s="36" t="s">
        <v>2127</v>
      </c>
      <c r="AP231" s="34" t="s">
        <v>2127</v>
      </c>
      <c r="AQ231" s="36" t="s">
        <v>2127</v>
      </c>
      <c r="AR231" s="34" t="s">
        <v>2098</v>
      </c>
      <c r="AS231" s="91" t="s">
        <v>6373</v>
      </c>
      <c r="AT231" s="34">
        <v>3203400905</v>
      </c>
      <c r="AU231" s="34" t="s">
        <v>2127</v>
      </c>
      <c r="AX231" s="90"/>
      <c r="BA231" s="91"/>
      <c r="BB231" s="91"/>
      <c r="BC231" s="91"/>
      <c r="BF231" s="34" t="s">
        <v>4983</v>
      </c>
      <c r="BG231" s="92" t="s">
        <v>2098</v>
      </c>
      <c r="BM231" s="36" t="s">
        <v>131</v>
      </c>
      <c r="BN231" s="34" t="s">
        <v>132</v>
      </c>
      <c r="BO231" s="36">
        <v>0</v>
      </c>
      <c r="BQ231" s="94"/>
      <c r="BS231" s="36" t="s">
        <v>2127</v>
      </c>
      <c r="BU231" s="95"/>
      <c r="BV231" s="95"/>
      <c r="BW231" s="61"/>
      <c r="BX231" s="60"/>
      <c r="BY231" s="59" t="str">
        <f t="shared" ca="1" si="16"/>
        <v/>
      </c>
      <c r="CD231" s="68"/>
      <c r="CE231" s="68"/>
      <c r="CF231" s="67"/>
      <c r="CG231">
        <v>66</v>
      </c>
      <c r="CH231" s="2">
        <v>163</v>
      </c>
      <c r="CI231" s="4">
        <f t="shared" si="17"/>
        <v>24.840980089578082</v>
      </c>
      <c r="CJ231" s="5" t="str">
        <f t="shared" si="18"/>
        <v>NORMAL</v>
      </c>
      <c r="CK231" s="36">
        <v>0</v>
      </c>
      <c r="CL231" s="66"/>
      <c r="CM231" s="89">
        <v>41348</v>
      </c>
      <c r="CN231" s="97">
        <v>41348</v>
      </c>
      <c r="CP231"/>
      <c r="CQ231" s="65"/>
      <c r="CR231" s="65"/>
      <c r="CS231" s="98"/>
      <c r="CT231"/>
      <c r="CU231"/>
      <c r="CV231" s="97"/>
      <c r="CW231" s="2">
        <v>120</v>
      </c>
      <c r="CX231" s="82">
        <v>60</v>
      </c>
      <c r="DG231" s="64"/>
      <c r="DI231" s="89"/>
      <c r="DJ231" s="89"/>
      <c r="DN231" s="34"/>
      <c r="DO231" s="34"/>
      <c r="DP231" s="34"/>
      <c r="DQ231" s="34"/>
      <c r="DR231" s="34"/>
      <c r="DS231" s="34" t="s">
        <v>2127</v>
      </c>
      <c r="DT231" s="34"/>
      <c r="DU231" s="47">
        <v>44733</v>
      </c>
      <c r="DY231" s="1">
        <v>2</v>
      </c>
      <c r="DZ231" t="s">
        <v>7940</v>
      </c>
      <c r="EA231" s="4">
        <v>1.17</v>
      </c>
      <c r="EB231" s="4">
        <v>105</v>
      </c>
      <c r="EC231" s="4">
        <v>159</v>
      </c>
      <c r="EE231" s="4">
        <v>35.200000000000003</v>
      </c>
      <c r="EF231" s="4">
        <v>203</v>
      </c>
      <c r="EG231" s="4">
        <v>2.1</v>
      </c>
      <c r="EH231" s="4">
        <v>6.1</v>
      </c>
      <c r="EJ231"/>
      <c r="EL231" s="34"/>
      <c r="EN231" s="34"/>
    </row>
    <row r="232" spans="1:144" hidden="1" x14ac:dyDescent="0.25">
      <c r="A232" s="85">
        <v>2022</v>
      </c>
      <c r="B232" s="87">
        <v>44830</v>
      </c>
      <c r="C232" t="s">
        <v>121</v>
      </c>
      <c r="D232" t="s">
        <v>122</v>
      </c>
      <c r="E232" s="36" t="s">
        <v>7938</v>
      </c>
      <c r="F232" s="34">
        <f t="shared" si="19"/>
        <v>231</v>
      </c>
      <c r="G232" s="34" t="s">
        <v>4985</v>
      </c>
      <c r="H232">
        <v>18</v>
      </c>
      <c r="I232" s="34" t="s">
        <v>6141</v>
      </c>
      <c r="J232" s="34" t="s">
        <v>4988</v>
      </c>
      <c r="K232" s="34" t="str">
        <f>VLOOKUP(J232,[2]CodMpios!$B$347:$E$362,4,FALSE)</f>
        <v>18001 - Florencia</v>
      </c>
      <c r="L232" s="34" t="str">
        <f>VLOOKUP($J232,[2]Coord_Mpios_X_Y!$B$2:$K$1123,9,FALSE)</f>
        <v>1,749138703818</v>
      </c>
      <c r="M232" s="34" t="str">
        <f>VLOOKUP($J232,[2]Coord_Mpios_X_Y!$B$2:$K$1123,10,FALSE)</f>
        <v>-75,558239064333</v>
      </c>
      <c r="N232" s="34" t="s">
        <v>125</v>
      </c>
      <c r="O232" s="34" t="s">
        <v>126</v>
      </c>
      <c r="Q232" s="34" t="s">
        <v>127</v>
      </c>
      <c r="R232" s="34">
        <v>40762586</v>
      </c>
      <c r="S232" s="34" t="str">
        <f t="shared" si="15"/>
        <v>CC40762586</v>
      </c>
      <c r="T232" s="34" t="s">
        <v>719</v>
      </c>
      <c r="V232" s="34" t="s">
        <v>6060</v>
      </c>
      <c r="W232" s="34" t="s">
        <v>5881</v>
      </c>
      <c r="X232" s="87">
        <v>22512</v>
      </c>
      <c r="Y232">
        <v>61</v>
      </c>
      <c r="Z232" s="36">
        <f>VLOOKUP($Y232,[2]Edades!$A$3:$H$153,4,FALSE)</f>
        <v>6</v>
      </c>
      <c r="AA232" s="34" t="str">
        <f>VLOOKUP($Y232,[2]Edades!$A$3:$H$153,6,FALSE)</f>
        <v>6 - Persona mayor</v>
      </c>
      <c r="AB232" s="34">
        <f>VLOOKUP($Y232,[2]Edades!$A$3:$H$153,7,FALSE)</f>
        <v>13</v>
      </c>
      <c r="AC232" s="34" t="str">
        <f>VLOOKUP($Y232,[2]Edades!$A$3:$H$153,8,FALSE)</f>
        <v>60-64</v>
      </c>
      <c r="AD232" s="34" t="s">
        <v>129</v>
      </c>
      <c r="AE232" s="1">
        <v>2</v>
      </c>
      <c r="AF232" s="34" t="s">
        <v>2137</v>
      </c>
      <c r="AG232" s="34" t="s">
        <v>2127</v>
      </c>
      <c r="AH232" s="34" t="s">
        <v>2127</v>
      </c>
      <c r="AK232" s="34" t="s">
        <v>125</v>
      </c>
      <c r="AM232" s="34" t="s">
        <v>2127</v>
      </c>
      <c r="AN232" s="36" t="s">
        <v>2127</v>
      </c>
      <c r="AO232" s="36" t="s">
        <v>2127</v>
      </c>
      <c r="AP232" s="34" t="s">
        <v>2127</v>
      </c>
      <c r="AQ232" s="36" t="s">
        <v>2127</v>
      </c>
      <c r="AR232" s="34" t="s">
        <v>2098</v>
      </c>
      <c r="AS232" s="91" t="s">
        <v>6374</v>
      </c>
      <c r="AT232" s="34">
        <v>3214286657</v>
      </c>
      <c r="AU232" s="34" t="s">
        <v>2127</v>
      </c>
      <c r="AX232" s="90"/>
      <c r="BA232" s="91"/>
      <c r="BB232" s="91"/>
      <c r="BC232" s="91"/>
      <c r="BF232" s="34" t="s">
        <v>4983</v>
      </c>
      <c r="BG232" s="92" t="s">
        <v>2098</v>
      </c>
      <c r="BM232" s="36" t="s">
        <v>131</v>
      </c>
      <c r="BN232" s="34" t="s">
        <v>132</v>
      </c>
      <c r="BO232" s="36">
        <v>0</v>
      </c>
      <c r="BQ232" s="94"/>
      <c r="BS232" t="s">
        <v>131</v>
      </c>
      <c r="BU232" s="95"/>
      <c r="BV232" s="95"/>
      <c r="BW232" s="61"/>
      <c r="BX232" s="60"/>
      <c r="BY232" s="59" t="str">
        <f t="shared" ca="1" si="16"/>
        <v/>
      </c>
      <c r="CD232" s="68"/>
      <c r="CE232" s="68"/>
      <c r="CF232" s="67"/>
      <c r="CG232">
        <v>83</v>
      </c>
      <c r="CH232" s="2">
        <v>155</v>
      </c>
      <c r="CI232" s="4">
        <f t="shared" si="17"/>
        <v>34.54734651404786</v>
      </c>
      <c r="CJ232" s="5" t="str">
        <f t="shared" si="18"/>
        <v>OBESIDAD</v>
      </c>
      <c r="CK232" s="36">
        <v>0</v>
      </c>
      <c r="CL232" s="66"/>
      <c r="CM232" s="89">
        <v>41346</v>
      </c>
      <c r="CN232" s="97">
        <v>41346</v>
      </c>
      <c r="CP232"/>
      <c r="CQ232" s="65"/>
      <c r="CR232" s="65"/>
      <c r="CS232" s="98"/>
      <c r="CT232"/>
      <c r="CU232"/>
      <c r="CV232" s="65"/>
      <c r="CW232" s="2">
        <v>120</v>
      </c>
      <c r="CX232" s="82">
        <v>80</v>
      </c>
      <c r="DC232"/>
      <c r="DG232" s="64"/>
      <c r="DI232" s="89"/>
      <c r="DJ232" s="89"/>
      <c r="DN232" s="34"/>
      <c r="DO232" s="34"/>
      <c r="DP232" s="34"/>
      <c r="DQ232" s="34"/>
      <c r="DR232" s="34"/>
      <c r="DS232" s="34" t="s">
        <v>2127</v>
      </c>
      <c r="DT232" s="34"/>
      <c r="DU232" s="47">
        <v>44575</v>
      </c>
      <c r="DY232" s="1">
        <v>2</v>
      </c>
      <c r="DZ232" t="s">
        <v>7941</v>
      </c>
      <c r="EA232" s="4">
        <v>0.8</v>
      </c>
      <c r="EB232" s="4">
        <v>102</v>
      </c>
      <c r="EC232" s="4">
        <v>114</v>
      </c>
      <c r="ED232" s="4">
        <v>51.4</v>
      </c>
      <c r="EE232" s="4">
        <v>37.200000000000003</v>
      </c>
      <c r="EF232" s="4">
        <v>128</v>
      </c>
      <c r="EG232" s="4">
        <v>2</v>
      </c>
      <c r="EJ232"/>
      <c r="EL232" s="34"/>
      <c r="EN232" s="34"/>
    </row>
    <row r="233" spans="1:144" hidden="1" x14ac:dyDescent="0.25">
      <c r="A233" s="85">
        <v>2022</v>
      </c>
      <c r="B233" s="87">
        <v>44830</v>
      </c>
      <c r="C233" t="s">
        <v>121</v>
      </c>
      <c r="D233" t="s">
        <v>122</v>
      </c>
      <c r="E233" s="36" t="s">
        <v>7938</v>
      </c>
      <c r="F233" s="34">
        <f t="shared" si="19"/>
        <v>232</v>
      </c>
      <c r="G233" s="34" t="s">
        <v>4985</v>
      </c>
      <c r="H233">
        <v>18</v>
      </c>
      <c r="I233" s="34" t="s">
        <v>6141</v>
      </c>
      <c r="J233" s="34" t="s">
        <v>4988</v>
      </c>
      <c r="K233" s="34" t="str">
        <f>VLOOKUP(J233,[2]CodMpios!$B$347:$E$362,4,FALSE)</f>
        <v>18001 - Florencia</v>
      </c>
      <c r="L233" s="34" t="str">
        <f>VLOOKUP($J233,[2]Coord_Mpios_X_Y!$B$2:$K$1123,9,FALSE)</f>
        <v>1,749138703818</v>
      </c>
      <c r="M233" s="34" t="str">
        <f>VLOOKUP($J233,[2]Coord_Mpios_X_Y!$B$2:$K$1123,10,FALSE)</f>
        <v>-75,558239064333</v>
      </c>
      <c r="N233" s="34" t="s">
        <v>125</v>
      </c>
      <c r="O233" s="34" t="s">
        <v>126</v>
      </c>
      <c r="Q233" s="34" t="s">
        <v>127</v>
      </c>
      <c r="R233" s="34">
        <v>41897256</v>
      </c>
      <c r="S233" s="34" t="str">
        <f t="shared" si="15"/>
        <v>CC41897256</v>
      </c>
      <c r="T233" s="34" t="s">
        <v>134</v>
      </c>
      <c r="U233" s="34" t="s">
        <v>720</v>
      </c>
      <c r="V233" s="34" t="s">
        <v>2456</v>
      </c>
      <c r="W233" s="34" t="s">
        <v>466</v>
      </c>
      <c r="X233" s="87">
        <v>21979</v>
      </c>
      <c r="Y233">
        <v>63</v>
      </c>
      <c r="Z233" s="36">
        <f>VLOOKUP($Y233,[2]Edades!$A$3:$H$153,4,FALSE)</f>
        <v>6</v>
      </c>
      <c r="AA233" s="34" t="str">
        <f>VLOOKUP($Y233,[2]Edades!$A$3:$H$153,6,FALSE)</f>
        <v>6 - Persona mayor</v>
      </c>
      <c r="AB233" s="34">
        <f>VLOOKUP($Y233,[2]Edades!$A$3:$H$153,7,FALSE)</f>
        <v>13</v>
      </c>
      <c r="AC233" s="34" t="str">
        <f>VLOOKUP($Y233,[2]Edades!$A$3:$H$153,8,FALSE)</f>
        <v>60-64</v>
      </c>
      <c r="AD233" s="34" t="s">
        <v>129</v>
      </c>
      <c r="AE233" s="1">
        <v>2</v>
      </c>
      <c r="AF233" s="34" t="s">
        <v>2137</v>
      </c>
      <c r="AG233" s="34" t="s">
        <v>2127</v>
      </c>
      <c r="AH233" s="34" t="s">
        <v>2127</v>
      </c>
      <c r="AK233" s="34" t="s">
        <v>125</v>
      </c>
      <c r="AM233" s="34" t="s">
        <v>2127</v>
      </c>
      <c r="AN233" s="36" t="s">
        <v>2127</v>
      </c>
      <c r="AO233" s="36" t="s">
        <v>2127</v>
      </c>
      <c r="AP233" s="34" t="s">
        <v>2127</v>
      </c>
      <c r="AQ233" s="36" t="s">
        <v>2127</v>
      </c>
      <c r="AR233" s="34" t="s">
        <v>2098</v>
      </c>
      <c r="AS233" s="91" t="s">
        <v>6375</v>
      </c>
      <c r="AT233" s="34">
        <v>3125733198</v>
      </c>
      <c r="AU233" s="34" t="s">
        <v>2127</v>
      </c>
      <c r="AX233" s="90"/>
      <c r="BA233" s="91"/>
      <c r="BB233" s="91"/>
      <c r="BC233" s="91"/>
      <c r="BF233" s="34" t="s">
        <v>4983</v>
      </c>
      <c r="BG233" s="92" t="s">
        <v>2098</v>
      </c>
      <c r="BM233" s="36" t="s">
        <v>131</v>
      </c>
      <c r="BN233" s="34" t="s">
        <v>132</v>
      </c>
      <c r="BO233" s="36">
        <v>0</v>
      </c>
      <c r="BQ233" s="94"/>
      <c r="BS233" t="s">
        <v>132</v>
      </c>
      <c r="BU233" s="95"/>
      <c r="BV233" s="95"/>
      <c r="BW233" s="61"/>
      <c r="BX233" s="60"/>
      <c r="BY233" s="59" t="str">
        <f t="shared" ca="1" si="16"/>
        <v/>
      </c>
      <c r="CD233" s="68"/>
      <c r="CE233" s="68"/>
      <c r="CF233" s="67"/>
      <c r="CG233">
        <v>53</v>
      </c>
      <c r="CH233" s="2">
        <v>150</v>
      </c>
      <c r="CI233" s="4">
        <f t="shared" si="17"/>
        <v>23.555555555555557</v>
      </c>
      <c r="CJ233" s="5" t="str">
        <f t="shared" si="18"/>
        <v>NORMAL</v>
      </c>
      <c r="CK233" s="36">
        <v>0</v>
      </c>
      <c r="CL233" s="66"/>
      <c r="CM233" s="89">
        <v>41319</v>
      </c>
      <c r="CN233" s="97">
        <v>41319</v>
      </c>
      <c r="CP233"/>
      <c r="CQ233" s="65"/>
      <c r="CR233" s="65"/>
      <c r="CS233" s="98"/>
      <c r="CT233"/>
      <c r="CU233"/>
      <c r="CV233" s="65"/>
      <c r="CW233" s="2">
        <v>120</v>
      </c>
      <c r="CX233" s="82">
        <v>80</v>
      </c>
      <c r="DC233"/>
      <c r="DG233" s="64"/>
      <c r="DI233" s="89">
        <v>43369</v>
      </c>
      <c r="DJ233" s="89"/>
      <c r="DN233" s="34"/>
      <c r="DO233" s="34"/>
      <c r="DP233" s="34"/>
      <c r="DQ233" s="34"/>
      <c r="DR233" s="34"/>
      <c r="DS233" s="34" t="s">
        <v>2127</v>
      </c>
      <c r="DT233" s="34"/>
      <c r="DU233" s="47">
        <v>44132</v>
      </c>
      <c r="DY233" s="1">
        <v>1</v>
      </c>
      <c r="DZ233" t="s">
        <v>7941</v>
      </c>
      <c r="EB233" s="4">
        <v>146</v>
      </c>
      <c r="EH233" s="4">
        <v>7.3</v>
      </c>
      <c r="EJ233"/>
      <c r="EL233" s="34"/>
      <c r="EN233" s="34"/>
    </row>
    <row r="234" spans="1:144" hidden="1" x14ac:dyDescent="0.25">
      <c r="A234" s="85">
        <v>2022</v>
      </c>
      <c r="B234" s="87">
        <v>44830</v>
      </c>
      <c r="C234" t="s">
        <v>121</v>
      </c>
      <c r="D234" t="s">
        <v>122</v>
      </c>
      <c r="E234" s="36" t="s">
        <v>7938</v>
      </c>
      <c r="F234" s="34">
        <f t="shared" si="19"/>
        <v>233</v>
      </c>
      <c r="G234" s="34" t="s">
        <v>4985</v>
      </c>
      <c r="H234">
        <v>18</v>
      </c>
      <c r="I234" s="34" t="s">
        <v>6141</v>
      </c>
      <c r="J234" s="34" t="s">
        <v>4988</v>
      </c>
      <c r="K234" s="34" t="str">
        <f>VLOOKUP(J234,[2]CodMpios!$B$347:$E$362,4,FALSE)</f>
        <v>18001 - Florencia</v>
      </c>
      <c r="L234" s="34" t="str">
        <f>VLOOKUP($J234,[2]Coord_Mpios_X_Y!$B$2:$K$1123,9,FALSE)</f>
        <v>1,749138703818</v>
      </c>
      <c r="M234" s="34" t="str">
        <f>VLOOKUP($J234,[2]Coord_Mpios_X_Y!$B$2:$K$1123,10,FALSE)</f>
        <v>-75,558239064333</v>
      </c>
      <c r="N234" s="34" t="s">
        <v>139</v>
      </c>
      <c r="O234" s="34" t="s">
        <v>126</v>
      </c>
      <c r="Q234" s="34" t="s">
        <v>127</v>
      </c>
      <c r="R234" s="34">
        <v>17627637</v>
      </c>
      <c r="S234" s="34" t="str">
        <f t="shared" si="15"/>
        <v>CC17627637</v>
      </c>
      <c r="T234" s="34" t="s">
        <v>490</v>
      </c>
      <c r="U234" s="34" t="s">
        <v>188</v>
      </c>
      <c r="V234" s="34" t="s">
        <v>495</v>
      </c>
      <c r="W234" s="34" t="s">
        <v>303</v>
      </c>
      <c r="X234" s="87">
        <v>20318</v>
      </c>
      <c r="Y234">
        <v>67</v>
      </c>
      <c r="Z234" s="36">
        <f>VLOOKUP($Y234,[2]Edades!$A$3:$H$153,4,FALSE)</f>
        <v>6</v>
      </c>
      <c r="AA234" s="34" t="str">
        <f>VLOOKUP($Y234,[2]Edades!$A$3:$H$153,6,FALSE)</f>
        <v>6 - Persona mayor</v>
      </c>
      <c r="AB234" s="34">
        <f>VLOOKUP($Y234,[2]Edades!$A$3:$H$153,7,FALSE)</f>
        <v>14</v>
      </c>
      <c r="AC234" s="34" t="str">
        <f>VLOOKUP($Y234,[2]Edades!$A$3:$H$153,8,FALSE)</f>
        <v>65-69</v>
      </c>
      <c r="AD234" s="34" t="s">
        <v>146</v>
      </c>
      <c r="AE234">
        <v>1</v>
      </c>
      <c r="AF234" s="34" t="s">
        <v>2137</v>
      </c>
      <c r="AG234" s="34" t="s">
        <v>2127</v>
      </c>
      <c r="AH234" s="34" t="s">
        <v>2127</v>
      </c>
      <c r="AK234" s="34" t="s">
        <v>139</v>
      </c>
      <c r="AM234" s="34" t="s">
        <v>2127</v>
      </c>
      <c r="AN234" s="36" t="s">
        <v>2127</v>
      </c>
      <c r="AO234" s="36" t="s">
        <v>2127</v>
      </c>
      <c r="AP234" s="34" t="s">
        <v>2127</v>
      </c>
      <c r="AQ234" s="36" t="s">
        <v>2127</v>
      </c>
      <c r="AR234" s="34" t="s">
        <v>2098</v>
      </c>
      <c r="AS234" s="91" t="s">
        <v>6376</v>
      </c>
      <c r="AT234" s="34">
        <v>3144435686</v>
      </c>
      <c r="AU234" s="34" t="s">
        <v>2127</v>
      </c>
      <c r="AX234" s="90"/>
      <c r="BA234" s="91"/>
      <c r="BB234" s="91"/>
      <c r="BC234" s="91"/>
      <c r="BF234" s="34" t="s">
        <v>4983</v>
      </c>
      <c r="BG234" s="92" t="s">
        <v>2098</v>
      </c>
      <c r="BM234" s="36" t="s">
        <v>131</v>
      </c>
      <c r="BN234" s="34" t="s">
        <v>131</v>
      </c>
      <c r="BO234">
        <v>1</v>
      </c>
      <c r="BQ234" s="94"/>
      <c r="BS234" t="s">
        <v>132</v>
      </c>
      <c r="BU234" s="95"/>
      <c r="BV234" s="95"/>
      <c r="BW234" s="61"/>
      <c r="BX234" s="60"/>
      <c r="BY234" s="59" t="str">
        <f t="shared" ca="1" si="16"/>
        <v/>
      </c>
      <c r="CD234" s="68"/>
      <c r="CE234" s="68"/>
      <c r="CF234" s="67"/>
      <c r="CG234">
        <v>73</v>
      </c>
      <c r="CH234" s="2">
        <v>173</v>
      </c>
      <c r="CI234" s="4">
        <f t="shared" si="17"/>
        <v>24.391058839252899</v>
      </c>
      <c r="CJ234" s="5" t="str">
        <f t="shared" si="18"/>
        <v>NORMAL</v>
      </c>
      <c r="CK234" s="36">
        <v>0</v>
      </c>
      <c r="CL234" s="66"/>
      <c r="CM234" s="89">
        <v>41261</v>
      </c>
      <c r="CN234" s="97">
        <v>41261</v>
      </c>
      <c r="CP234"/>
      <c r="CQ234" s="65"/>
      <c r="CR234" s="65"/>
      <c r="CS234" s="98"/>
      <c r="CT234"/>
      <c r="CU234"/>
      <c r="CV234" s="65"/>
      <c r="CW234" s="2">
        <v>110</v>
      </c>
      <c r="CX234" s="82">
        <v>55</v>
      </c>
      <c r="DC234"/>
      <c r="DG234" s="64"/>
      <c r="DI234" s="89">
        <v>43223</v>
      </c>
      <c r="DJ234" s="89"/>
      <c r="DN234" s="34"/>
      <c r="DO234" s="34"/>
      <c r="DP234" s="34"/>
      <c r="DQ234" s="34"/>
      <c r="DR234" s="34"/>
      <c r="DS234" s="34" t="s">
        <v>2127</v>
      </c>
      <c r="DT234" s="34"/>
      <c r="DU234" s="47">
        <v>44306</v>
      </c>
      <c r="DY234" s="1">
        <v>2</v>
      </c>
      <c r="DZ234" t="s">
        <v>7940</v>
      </c>
      <c r="EA234" s="4">
        <v>1.08</v>
      </c>
      <c r="EB234" s="4">
        <v>102</v>
      </c>
      <c r="EC234" s="4">
        <v>125</v>
      </c>
      <c r="ED234" s="4">
        <v>57.6</v>
      </c>
      <c r="EE234" s="4">
        <v>50.4</v>
      </c>
      <c r="EF234" s="4">
        <v>85</v>
      </c>
      <c r="EG234" s="4">
        <v>2.7</v>
      </c>
      <c r="EH234" s="4">
        <v>7.1</v>
      </c>
      <c r="EJ234"/>
      <c r="EL234" s="34"/>
      <c r="EN234" s="34"/>
    </row>
    <row r="235" spans="1:144" x14ac:dyDescent="0.25">
      <c r="A235" s="85">
        <v>2022</v>
      </c>
      <c r="B235" s="87">
        <v>44830</v>
      </c>
      <c r="C235" t="s">
        <v>121</v>
      </c>
      <c r="D235" t="s">
        <v>122</v>
      </c>
      <c r="E235" s="34" t="s">
        <v>7938</v>
      </c>
      <c r="F235" s="34">
        <f t="shared" si="19"/>
        <v>234</v>
      </c>
      <c r="G235" s="34" t="s">
        <v>4985</v>
      </c>
      <c r="H235">
        <v>18</v>
      </c>
      <c r="I235" s="34" t="s">
        <v>6141</v>
      </c>
      <c r="J235" s="34" t="s">
        <v>5007</v>
      </c>
      <c r="K235" s="34" t="str">
        <f>VLOOKUP(J235,[2]CodMpios!$B$347:$E$362,4,FALSE)</f>
        <v>18410 - La Montañita</v>
      </c>
      <c r="L235" s="34" t="str">
        <f>VLOOKUP($J235,[2]Coord_Mpios_X_Y!$B$2:$K$1123,9,FALSE)</f>
        <v>1,302860442333</v>
      </c>
      <c r="M235" s="34" t="str">
        <f>VLOOKUP($J235,[2]Coord_Mpios_X_Y!$B$2:$K$1123,10,FALSE)</f>
        <v>-75,235727318747</v>
      </c>
      <c r="N235" s="34" t="s">
        <v>6142</v>
      </c>
      <c r="O235" s="34" t="s">
        <v>126</v>
      </c>
      <c r="Q235" s="34" t="s">
        <v>127</v>
      </c>
      <c r="R235" s="34">
        <v>6862046</v>
      </c>
      <c r="S235" s="34" t="str">
        <f t="shared" si="15"/>
        <v>CC6862046</v>
      </c>
      <c r="T235" s="34" t="s">
        <v>691</v>
      </c>
      <c r="V235" s="34" t="s">
        <v>969</v>
      </c>
      <c r="W235" s="34" t="s">
        <v>214</v>
      </c>
      <c r="X235" s="87">
        <v>17681</v>
      </c>
      <c r="Y235">
        <v>74</v>
      </c>
      <c r="Z235" s="36">
        <f>VLOOKUP($Y235,[2]Edades!$A$3:$H$153,4,FALSE)</f>
        <v>6</v>
      </c>
      <c r="AA235" s="34" t="str">
        <f>VLOOKUP($Y235,[2]Edades!$A$3:$H$153,6,FALSE)</f>
        <v>6 - Persona mayor</v>
      </c>
      <c r="AB235" s="34">
        <f>VLOOKUP($Y235,[2]Edades!$A$3:$H$153,7,FALSE)</f>
        <v>15</v>
      </c>
      <c r="AC235" s="34" t="str">
        <f>VLOOKUP($Y235,[2]Edades!$A$3:$H$153,8,FALSE)</f>
        <v>70-74</v>
      </c>
      <c r="AD235" s="34" t="s">
        <v>146</v>
      </c>
      <c r="AE235">
        <v>1</v>
      </c>
      <c r="AF235" s="34" t="s">
        <v>2137</v>
      </c>
      <c r="AG235" s="34" t="s">
        <v>2127</v>
      </c>
      <c r="AH235" s="34" t="s">
        <v>2127</v>
      </c>
      <c r="AK235" s="34" t="s">
        <v>6142</v>
      </c>
      <c r="AM235" s="34" t="s">
        <v>2127</v>
      </c>
      <c r="AN235" s="36" t="s">
        <v>2127</v>
      </c>
      <c r="AO235" s="36" t="s">
        <v>2127</v>
      </c>
      <c r="AP235" s="34" t="s">
        <v>2127</v>
      </c>
      <c r="AQ235" s="36" t="s">
        <v>2127</v>
      </c>
      <c r="AR235" s="34" t="s">
        <v>5919</v>
      </c>
      <c r="AS235" s="91" t="s">
        <v>2112</v>
      </c>
      <c r="AT235" s="34">
        <v>3117651793</v>
      </c>
      <c r="AU235" s="34" t="s">
        <v>2127</v>
      </c>
      <c r="AX235" s="90"/>
      <c r="BA235" s="91"/>
      <c r="BB235" s="91"/>
      <c r="BC235" s="91"/>
      <c r="BF235" s="34" t="s">
        <v>4983</v>
      </c>
      <c r="BG235" s="92" t="s">
        <v>2098</v>
      </c>
      <c r="BM235" s="36" t="s">
        <v>131</v>
      </c>
      <c r="BN235" s="34" t="s">
        <v>132</v>
      </c>
      <c r="BO235" s="36">
        <v>0</v>
      </c>
      <c r="BQ235" s="94"/>
      <c r="BS235" s="36" t="s">
        <v>2127</v>
      </c>
      <c r="BU235" s="95"/>
      <c r="BV235" s="95"/>
      <c r="BW235" s="61"/>
      <c r="BX235" s="60"/>
      <c r="BY235" s="59" t="str">
        <f t="shared" ca="1" si="16"/>
        <v/>
      </c>
      <c r="CD235" s="68"/>
      <c r="CE235" s="68"/>
      <c r="CF235" s="67"/>
      <c r="CG235">
        <v>64</v>
      </c>
      <c r="CH235" s="2">
        <v>170</v>
      </c>
      <c r="CI235" s="4">
        <f t="shared" si="17"/>
        <v>22.145328719723185</v>
      </c>
      <c r="CJ235" s="5" t="str">
        <f t="shared" si="18"/>
        <v>NORMAL</v>
      </c>
      <c r="CK235" s="36">
        <v>0</v>
      </c>
      <c r="CL235" s="66"/>
      <c r="CM235" s="89">
        <v>41346</v>
      </c>
      <c r="CN235" s="97">
        <v>41346</v>
      </c>
      <c r="CP235"/>
      <c r="CQ235" s="65"/>
      <c r="CR235" s="65"/>
      <c r="CS235" s="98"/>
      <c r="CT235"/>
      <c r="CU235"/>
      <c r="CV235" s="97"/>
      <c r="CW235" s="2"/>
      <c r="CX235" s="82"/>
      <c r="DG235" s="64"/>
      <c r="DI235" s="89"/>
      <c r="DJ235" s="89"/>
      <c r="DN235" s="34"/>
      <c r="DO235" s="34"/>
      <c r="DP235" s="34"/>
      <c r="DQ235" s="34"/>
      <c r="DR235" s="34"/>
      <c r="DS235" s="34" t="s">
        <v>2127</v>
      </c>
      <c r="DT235" s="34"/>
      <c r="DU235" s="47">
        <v>43353</v>
      </c>
      <c r="DY235" s="1">
        <v>3</v>
      </c>
      <c r="DZ235" t="s">
        <v>7941</v>
      </c>
      <c r="EB235" s="4"/>
      <c r="EJ235"/>
      <c r="EL235" s="34"/>
      <c r="EN235" s="34"/>
    </row>
    <row r="236" spans="1:144" x14ac:dyDescent="0.25">
      <c r="A236" s="85">
        <v>2022</v>
      </c>
      <c r="B236" s="87">
        <v>44830</v>
      </c>
      <c r="C236" t="s">
        <v>121</v>
      </c>
      <c r="D236" t="s">
        <v>122</v>
      </c>
      <c r="E236" s="34" t="s">
        <v>7938</v>
      </c>
      <c r="F236" s="34">
        <f t="shared" si="19"/>
        <v>235</v>
      </c>
      <c r="G236" s="34" t="s">
        <v>4985</v>
      </c>
      <c r="H236">
        <v>18</v>
      </c>
      <c r="I236" s="34" t="s">
        <v>6141</v>
      </c>
      <c r="J236" s="34" t="s">
        <v>5002</v>
      </c>
      <c r="K236" s="34" t="str">
        <f>VLOOKUP(J236,[2]CodMpios!$B$347:$E$362,4,FALSE)</f>
        <v>18860 - Valparaíso</v>
      </c>
      <c r="L236" s="34" t="str">
        <f>VLOOKUP($J236,[2]Coord_Mpios_X_Y!$B$2:$K$1123,9,FALSE)</f>
        <v>1,061292206570</v>
      </c>
      <c r="M236" s="34" t="str">
        <f>VLOOKUP($J236,[2]Coord_Mpios_X_Y!$B$2:$K$1123,10,FALSE)</f>
        <v>-75,627047667443</v>
      </c>
      <c r="N236" s="34" t="s">
        <v>139</v>
      </c>
      <c r="O236" s="34" t="s">
        <v>126</v>
      </c>
      <c r="Q236" s="34" t="s">
        <v>127</v>
      </c>
      <c r="R236" s="34">
        <v>40768277</v>
      </c>
      <c r="S236" s="34" t="str">
        <f t="shared" si="15"/>
        <v>CC40768277</v>
      </c>
      <c r="T236" s="34" t="s">
        <v>1164</v>
      </c>
      <c r="V236" s="34" t="s">
        <v>522</v>
      </c>
      <c r="W236" s="34" t="s">
        <v>339</v>
      </c>
      <c r="X236" s="87">
        <v>24433</v>
      </c>
      <c r="Y236">
        <v>56</v>
      </c>
      <c r="Z236" s="36">
        <f>VLOOKUP($Y236,[2]Edades!$A$3:$H$153,4,FALSE)</f>
        <v>5</v>
      </c>
      <c r="AA236" s="34" t="str">
        <f>VLOOKUP($Y236,[2]Edades!$A$3:$H$153,6,FALSE)</f>
        <v>5 - Adultez</v>
      </c>
      <c r="AB236" s="34">
        <f>VLOOKUP($Y236,[2]Edades!$A$3:$H$153,7,FALSE)</f>
        <v>12</v>
      </c>
      <c r="AC236" s="34" t="str">
        <f>VLOOKUP($Y236,[2]Edades!$A$3:$H$153,8,FALSE)</f>
        <v>55-59</v>
      </c>
      <c r="AD236" s="34" t="s">
        <v>129</v>
      </c>
      <c r="AE236" s="1">
        <v>2</v>
      </c>
      <c r="AF236" s="34" t="s">
        <v>130</v>
      </c>
      <c r="AG236" s="34" t="s">
        <v>2127</v>
      </c>
      <c r="AH236" s="34" t="s">
        <v>2127</v>
      </c>
      <c r="AK236" s="34" t="s">
        <v>139</v>
      </c>
      <c r="AM236" s="34" t="s">
        <v>2127</v>
      </c>
      <c r="AN236" s="36" t="s">
        <v>2127</v>
      </c>
      <c r="AO236" s="36" t="s">
        <v>2127</v>
      </c>
      <c r="AP236" s="34" t="s">
        <v>2127</v>
      </c>
      <c r="AQ236" s="36" t="s">
        <v>2127</v>
      </c>
      <c r="AR236" s="34" t="s">
        <v>2098</v>
      </c>
      <c r="AS236" s="91" t="s">
        <v>6377</v>
      </c>
      <c r="AT236" s="34">
        <v>3208572582</v>
      </c>
      <c r="AU236" s="34" t="s">
        <v>2127</v>
      </c>
      <c r="AX236" s="90"/>
      <c r="BA236" s="91"/>
      <c r="BB236" s="91"/>
      <c r="BC236" s="91"/>
      <c r="BF236" s="34" t="s">
        <v>4983</v>
      </c>
      <c r="BG236" s="92" t="s">
        <v>2098</v>
      </c>
      <c r="BM236" s="36" t="s">
        <v>131</v>
      </c>
      <c r="BN236" s="34" t="s">
        <v>132</v>
      </c>
      <c r="BO236" s="36">
        <v>0</v>
      </c>
      <c r="BQ236" s="94"/>
      <c r="BS236" s="36" t="s">
        <v>2127</v>
      </c>
      <c r="BU236" s="95"/>
      <c r="BV236" s="95"/>
      <c r="BW236" s="61"/>
      <c r="BX236" s="60"/>
      <c r="BY236" s="59" t="str">
        <f t="shared" ca="1" si="16"/>
        <v/>
      </c>
      <c r="CD236" s="68"/>
      <c r="CE236" s="68"/>
      <c r="CF236" s="67"/>
      <c r="CG236">
        <v>77</v>
      </c>
      <c r="CH236" s="2">
        <v>155</v>
      </c>
      <c r="CI236" s="4">
        <f t="shared" si="17"/>
        <v>32.049947970863677</v>
      </c>
      <c r="CJ236" s="5" t="str">
        <f t="shared" si="18"/>
        <v>OBESIDAD</v>
      </c>
      <c r="CK236" s="36">
        <v>0</v>
      </c>
      <c r="CL236" s="66"/>
      <c r="CM236" s="89">
        <v>43320</v>
      </c>
      <c r="CN236" s="97">
        <v>43328</v>
      </c>
      <c r="CP236"/>
      <c r="CQ236" s="65"/>
      <c r="CR236" s="65"/>
      <c r="CS236" s="98"/>
      <c r="CT236"/>
      <c r="CU236"/>
      <c r="CV236" s="97"/>
      <c r="CW236" s="2">
        <v>130</v>
      </c>
      <c r="CX236" s="82">
        <v>85</v>
      </c>
      <c r="DG236" s="64"/>
      <c r="DI236" s="89"/>
      <c r="DJ236" s="89"/>
      <c r="DN236" s="34"/>
      <c r="DO236" s="34"/>
      <c r="DP236" s="34"/>
      <c r="DQ236" s="34"/>
      <c r="DR236" s="34"/>
      <c r="DS236" s="34" t="s">
        <v>2127</v>
      </c>
      <c r="DT236" s="34"/>
      <c r="DU236" s="47">
        <v>44519</v>
      </c>
      <c r="DY236" s="1">
        <v>1</v>
      </c>
      <c r="DZ236" t="s">
        <v>7940</v>
      </c>
      <c r="EB236" s="4">
        <v>116</v>
      </c>
      <c r="ED236" s="4">
        <v>134</v>
      </c>
      <c r="EH236" s="4">
        <v>6.1</v>
      </c>
      <c r="EJ236"/>
      <c r="EL236" s="34"/>
      <c r="EN236" s="34"/>
    </row>
    <row r="237" spans="1:144" hidden="1" x14ac:dyDescent="0.25">
      <c r="A237" s="85">
        <v>2022</v>
      </c>
      <c r="B237" s="87">
        <v>44830</v>
      </c>
      <c r="C237" t="s">
        <v>121</v>
      </c>
      <c r="D237" t="s">
        <v>122</v>
      </c>
      <c r="E237" s="36" t="s">
        <v>7938</v>
      </c>
      <c r="F237" s="34">
        <f t="shared" si="19"/>
        <v>236</v>
      </c>
      <c r="G237" s="34" t="s">
        <v>4985</v>
      </c>
      <c r="H237">
        <v>18</v>
      </c>
      <c r="I237" s="34" t="s">
        <v>6141</v>
      </c>
      <c r="J237" s="34" t="s">
        <v>4988</v>
      </c>
      <c r="K237" s="34" t="str">
        <f>VLOOKUP(J237,[2]CodMpios!$B$347:$E$362,4,FALSE)</f>
        <v>18001 - Florencia</v>
      </c>
      <c r="L237" s="34" t="str">
        <f>VLOOKUP($J237,[2]Coord_Mpios_X_Y!$B$2:$K$1123,9,FALSE)</f>
        <v>1,749138703818</v>
      </c>
      <c r="M237" s="34" t="str">
        <f>VLOOKUP($J237,[2]Coord_Mpios_X_Y!$B$2:$K$1123,10,FALSE)</f>
        <v>-75,558239064333</v>
      </c>
      <c r="N237" s="34" t="s">
        <v>125</v>
      </c>
      <c r="O237" s="34" t="s">
        <v>126</v>
      </c>
      <c r="Q237" s="34" t="s">
        <v>127</v>
      </c>
      <c r="R237" s="34">
        <v>26620061</v>
      </c>
      <c r="S237" s="34" t="str">
        <f t="shared" si="15"/>
        <v>CC26620061</v>
      </c>
      <c r="T237" s="34" t="s">
        <v>309</v>
      </c>
      <c r="U237" s="34" t="s">
        <v>330</v>
      </c>
      <c r="V237" s="34" t="s">
        <v>5685</v>
      </c>
      <c r="W237" s="34" t="s">
        <v>604</v>
      </c>
      <c r="X237" s="87">
        <v>19735</v>
      </c>
      <c r="Y237">
        <v>69</v>
      </c>
      <c r="Z237" s="36">
        <f>VLOOKUP($Y237,[2]Edades!$A$3:$H$153,4,FALSE)</f>
        <v>6</v>
      </c>
      <c r="AA237" s="34" t="str">
        <f>VLOOKUP($Y237,[2]Edades!$A$3:$H$153,6,FALSE)</f>
        <v>6 - Persona mayor</v>
      </c>
      <c r="AB237" s="34">
        <f>VLOOKUP($Y237,[2]Edades!$A$3:$H$153,7,FALSE)</f>
        <v>14</v>
      </c>
      <c r="AC237" s="34" t="str">
        <f>VLOOKUP($Y237,[2]Edades!$A$3:$H$153,8,FALSE)</f>
        <v>65-69</v>
      </c>
      <c r="AD237" s="34" t="s">
        <v>129</v>
      </c>
      <c r="AE237" s="1">
        <v>2</v>
      </c>
      <c r="AF237" s="34" t="s">
        <v>2137</v>
      </c>
      <c r="AG237" s="34" t="s">
        <v>2127</v>
      </c>
      <c r="AH237" s="34" t="s">
        <v>2127</v>
      </c>
      <c r="AK237" s="34" t="s">
        <v>125</v>
      </c>
      <c r="AM237" s="34" t="s">
        <v>2127</v>
      </c>
      <c r="AN237" s="36" t="s">
        <v>2127</v>
      </c>
      <c r="AO237" s="36" t="s">
        <v>2127</v>
      </c>
      <c r="AP237" s="34" t="s">
        <v>2127</v>
      </c>
      <c r="AQ237" s="36" t="s">
        <v>2127</v>
      </c>
      <c r="AR237" s="34" t="s">
        <v>2098</v>
      </c>
      <c r="AS237" s="91" t="s">
        <v>6378</v>
      </c>
      <c r="AT237" s="34">
        <v>3102149226</v>
      </c>
      <c r="AU237" s="34" t="s">
        <v>2127</v>
      </c>
      <c r="AX237" s="90"/>
      <c r="BA237" s="91"/>
      <c r="BB237" s="91"/>
      <c r="BC237" s="91"/>
      <c r="BF237" s="34" t="s">
        <v>4983</v>
      </c>
      <c r="BG237" s="92" t="s">
        <v>2098</v>
      </c>
      <c r="BM237" s="36" t="s">
        <v>131</v>
      </c>
      <c r="BN237" s="34" t="s">
        <v>132</v>
      </c>
      <c r="BO237" s="36">
        <v>0</v>
      </c>
      <c r="BQ237" s="94"/>
      <c r="BS237" t="s">
        <v>131</v>
      </c>
      <c r="BU237" s="95"/>
      <c r="BV237" s="95"/>
      <c r="BW237" s="61"/>
      <c r="BX237" s="60"/>
      <c r="BY237" s="59" t="str">
        <f t="shared" ca="1" si="16"/>
        <v/>
      </c>
      <c r="CD237" s="68"/>
      <c r="CE237" s="68"/>
      <c r="CF237" s="67"/>
      <c r="CG237">
        <v>58</v>
      </c>
      <c r="CH237" s="2">
        <v>153</v>
      </c>
      <c r="CI237" s="4">
        <f t="shared" si="17"/>
        <v>24.776795249690291</v>
      </c>
      <c r="CJ237" s="5" t="str">
        <f t="shared" si="18"/>
        <v>NORMAL</v>
      </c>
      <c r="CK237" s="36">
        <v>0</v>
      </c>
      <c r="CL237" s="66"/>
      <c r="CM237" s="89">
        <v>41344</v>
      </c>
      <c r="CN237" s="97">
        <v>41344</v>
      </c>
      <c r="CP237"/>
      <c r="CQ237" s="65"/>
      <c r="CR237" s="65"/>
      <c r="CS237" s="98"/>
      <c r="CT237"/>
      <c r="CU237"/>
      <c r="CV237" s="65"/>
      <c r="CW237" s="2">
        <v>120</v>
      </c>
      <c r="CX237" s="82">
        <v>80</v>
      </c>
      <c r="DC237"/>
      <c r="DG237" s="64"/>
      <c r="DI237" s="89"/>
      <c r="DJ237" s="89"/>
      <c r="DK237" s="89">
        <v>44231</v>
      </c>
      <c r="DN237" s="34"/>
      <c r="DO237" s="34"/>
      <c r="DP237" s="34"/>
      <c r="DQ237" s="34"/>
      <c r="DR237" s="34"/>
      <c r="DS237" s="34" t="s">
        <v>2127</v>
      </c>
      <c r="DT237" s="34"/>
      <c r="DU237" s="47">
        <v>44242</v>
      </c>
      <c r="DY237" s="1">
        <v>3</v>
      </c>
      <c r="DZ237" t="s">
        <v>7940</v>
      </c>
      <c r="EB237" s="4">
        <v>103</v>
      </c>
      <c r="EH237" s="4">
        <v>8.6</v>
      </c>
      <c r="EJ237"/>
      <c r="EL237" s="34"/>
      <c r="EN237" s="34"/>
    </row>
    <row r="238" spans="1:144" x14ac:dyDescent="0.25">
      <c r="A238" s="85">
        <v>2022</v>
      </c>
      <c r="B238" s="87">
        <v>44830</v>
      </c>
      <c r="C238" t="s">
        <v>121</v>
      </c>
      <c r="D238" t="s">
        <v>122</v>
      </c>
      <c r="E238" s="34" t="s">
        <v>7938</v>
      </c>
      <c r="F238" s="34">
        <f t="shared" si="19"/>
        <v>237</v>
      </c>
      <c r="G238" s="34" t="s">
        <v>4985</v>
      </c>
      <c r="H238">
        <v>18</v>
      </c>
      <c r="I238" s="34" t="s">
        <v>6141</v>
      </c>
      <c r="J238" s="34" t="s">
        <v>5032</v>
      </c>
      <c r="K238" s="34" t="str">
        <f>VLOOKUP(J238,[2]CodMpios!$B$347:$E$362,4,FALSE)</f>
        <v>18150 - Cartagena Del Chaira</v>
      </c>
      <c r="L238" s="34" t="str">
        <f>VLOOKUP($J238,[2]Coord_Mpios_X_Y!$B$2:$K$1123,9,FALSE)</f>
        <v>0,647693081213</v>
      </c>
      <c r="M238" s="34" t="str">
        <f>VLOOKUP($J238,[2]Coord_Mpios_X_Y!$B$2:$K$1123,10,FALSE)</f>
        <v>-74,272354990827</v>
      </c>
      <c r="N238" s="34" t="s">
        <v>139</v>
      </c>
      <c r="O238" s="34" t="s">
        <v>126</v>
      </c>
      <c r="Q238" s="34" t="s">
        <v>127</v>
      </c>
      <c r="R238" s="34">
        <v>26624557</v>
      </c>
      <c r="S238" s="34" t="str">
        <f t="shared" si="15"/>
        <v>CC26624557</v>
      </c>
      <c r="T238" s="34" t="s">
        <v>593</v>
      </c>
      <c r="U238" s="34" t="s">
        <v>240</v>
      </c>
      <c r="V238" s="34" t="s">
        <v>5555</v>
      </c>
      <c r="W238" s="34" t="s">
        <v>273</v>
      </c>
      <c r="X238" s="87">
        <v>19906</v>
      </c>
      <c r="Y238">
        <v>68</v>
      </c>
      <c r="Z238" s="36">
        <f>VLOOKUP($Y238,[2]Edades!$A$3:$H$153,4,FALSE)</f>
        <v>6</v>
      </c>
      <c r="AA238" s="34" t="str">
        <f>VLOOKUP($Y238,[2]Edades!$A$3:$H$153,6,FALSE)</f>
        <v>6 - Persona mayor</v>
      </c>
      <c r="AB238" s="34">
        <f>VLOOKUP($Y238,[2]Edades!$A$3:$H$153,7,FALSE)</f>
        <v>14</v>
      </c>
      <c r="AC238" s="34" t="str">
        <f>VLOOKUP($Y238,[2]Edades!$A$3:$H$153,8,FALSE)</f>
        <v>65-69</v>
      </c>
      <c r="AD238" s="34" t="s">
        <v>129</v>
      </c>
      <c r="AE238" s="1">
        <v>2</v>
      </c>
      <c r="AF238" s="34" t="s">
        <v>2137</v>
      </c>
      <c r="AG238" s="34" t="s">
        <v>2127</v>
      </c>
      <c r="AH238" s="34" t="s">
        <v>2127</v>
      </c>
      <c r="AK238" s="34" t="s">
        <v>139</v>
      </c>
      <c r="AM238" s="34" t="s">
        <v>2127</v>
      </c>
      <c r="AN238" s="36" t="s">
        <v>2127</v>
      </c>
      <c r="AO238" s="36" t="s">
        <v>2127</v>
      </c>
      <c r="AP238" s="34" t="s">
        <v>2127</v>
      </c>
      <c r="AQ238" s="36" t="s">
        <v>2127</v>
      </c>
      <c r="AR238" s="34" t="s">
        <v>2098</v>
      </c>
      <c r="AS238" s="91" t="s">
        <v>6379</v>
      </c>
      <c r="AT238" s="34">
        <v>4356133</v>
      </c>
      <c r="AU238" s="34" t="s">
        <v>2127</v>
      </c>
      <c r="AX238" s="90"/>
      <c r="BA238" s="91"/>
      <c r="BB238" s="91"/>
      <c r="BC238" s="91"/>
      <c r="BF238" s="34" t="s">
        <v>4983</v>
      </c>
      <c r="BG238" s="92" t="s">
        <v>2098</v>
      </c>
      <c r="BM238" s="36" t="s">
        <v>131</v>
      </c>
      <c r="BN238" s="34" t="s">
        <v>132</v>
      </c>
      <c r="BO238" s="36">
        <v>0</v>
      </c>
      <c r="BQ238" s="94"/>
      <c r="BS238" s="36" t="s">
        <v>2127</v>
      </c>
      <c r="BU238" s="95"/>
      <c r="BV238" s="95"/>
      <c r="BW238" s="61"/>
      <c r="BX238" s="60"/>
      <c r="BY238" s="59" t="str">
        <f t="shared" ca="1" si="16"/>
        <v/>
      </c>
      <c r="CD238" s="68"/>
      <c r="CE238" s="68"/>
      <c r="CF238" s="67"/>
      <c r="CG238">
        <v>62</v>
      </c>
      <c r="CH238" s="2">
        <v>154</v>
      </c>
      <c r="CI238" s="4">
        <f t="shared" si="17"/>
        <v>26.14268848035082</v>
      </c>
      <c r="CJ238" s="5" t="str">
        <f t="shared" si="18"/>
        <v>SOBREPESO</v>
      </c>
      <c r="CK238" s="36">
        <v>0</v>
      </c>
      <c r="CL238" s="66"/>
      <c r="CM238" s="89">
        <v>41372</v>
      </c>
      <c r="CN238" s="97">
        <v>41372</v>
      </c>
      <c r="CP238"/>
      <c r="CQ238" s="65"/>
      <c r="CR238" s="65"/>
      <c r="CS238" s="98"/>
      <c r="CT238"/>
      <c r="CU238"/>
      <c r="CV238" s="97"/>
      <c r="CW238" s="2">
        <v>110</v>
      </c>
      <c r="CX238" s="82">
        <v>60</v>
      </c>
      <c r="DG238" s="64"/>
      <c r="DI238" s="89"/>
      <c r="DJ238" s="89"/>
      <c r="DN238" s="34"/>
      <c r="DO238" s="34"/>
      <c r="DP238" s="34"/>
      <c r="DQ238" s="34"/>
      <c r="DR238" s="34"/>
      <c r="DS238" s="34" t="s">
        <v>2127</v>
      </c>
      <c r="DT238" s="34"/>
      <c r="DU238" s="47">
        <v>43887</v>
      </c>
      <c r="DY238" s="1">
        <v>1</v>
      </c>
      <c r="DZ238" t="s">
        <v>7941</v>
      </c>
      <c r="EB238" s="4"/>
      <c r="EJ238"/>
      <c r="EL238" s="34"/>
      <c r="EN238" s="34"/>
    </row>
    <row r="239" spans="1:144" hidden="1" x14ac:dyDescent="0.25">
      <c r="A239" s="85">
        <v>2022</v>
      </c>
      <c r="B239" s="87">
        <v>44830</v>
      </c>
      <c r="C239" t="s">
        <v>121</v>
      </c>
      <c r="D239" t="s">
        <v>122</v>
      </c>
      <c r="E239" s="36" t="s">
        <v>7938</v>
      </c>
      <c r="F239" s="34">
        <f t="shared" si="19"/>
        <v>238</v>
      </c>
      <c r="G239" s="34" t="s">
        <v>4985</v>
      </c>
      <c r="H239">
        <v>18</v>
      </c>
      <c r="I239" s="34" t="s">
        <v>6141</v>
      </c>
      <c r="J239" s="34" t="s">
        <v>4988</v>
      </c>
      <c r="K239" s="34" t="str">
        <f>VLOOKUP(J239,[2]CodMpios!$B$347:$E$362,4,FALSE)</f>
        <v>18001 - Florencia</v>
      </c>
      <c r="L239" s="34" t="str">
        <f>VLOOKUP($J239,[2]Coord_Mpios_X_Y!$B$2:$K$1123,9,FALSE)</f>
        <v>1,749138703818</v>
      </c>
      <c r="M239" s="34" t="str">
        <f>VLOOKUP($J239,[2]Coord_Mpios_X_Y!$B$2:$K$1123,10,FALSE)</f>
        <v>-75,558239064333</v>
      </c>
      <c r="N239" s="34" t="s">
        <v>6142</v>
      </c>
      <c r="O239" s="34" t="s">
        <v>126</v>
      </c>
      <c r="Q239" s="34" t="s">
        <v>127</v>
      </c>
      <c r="R239" s="34">
        <v>12185191</v>
      </c>
      <c r="S239" s="34" t="str">
        <f t="shared" si="15"/>
        <v>CC12185191</v>
      </c>
      <c r="T239" s="34" t="s">
        <v>509</v>
      </c>
      <c r="U239" s="34" t="s">
        <v>145</v>
      </c>
      <c r="V239" s="34" t="s">
        <v>5257</v>
      </c>
      <c r="W239" s="34" t="s">
        <v>2149</v>
      </c>
      <c r="X239" s="87">
        <v>17942</v>
      </c>
      <c r="Y239">
        <v>74</v>
      </c>
      <c r="Z239" s="36">
        <f>VLOOKUP($Y239,[2]Edades!$A$3:$H$153,4,FALSE)</f>
        <v>6</v>
      </c>
      <c r="AA239" s="34" t="str">
        <f>VLOOKUP($Y239,[2]Edades!$A$3:$H$153,6,FALSE)</f>
        <v>6 - Persona mayor</v>
      </c>
      <c r="AB239" s="34">
        <f>VLOOKUP($Y239,[2]Edades!$A$3:$H$153,7,FALSE)</f>
        <v>15</v>
      </c>
      <c r="AC239" s="34" t="str">
        <f>VLOOKUP($Y239,[2]Edades!$A$3:$H$153,8,FALSE)</f>
        <v>70-74</v>
      </c>
      <c r="AD239" s="34" t="s">
        <v>146</v>
      </c>
      <c r="AE239">
        <v>1</v>
      </c>
      <c r="AF239" s="34" t="s">
        <v>2137</v>
      </c>
      <c r="AG239" s="34" t="s">
        <v>2127</v>
      </c>
      <c r="AH239" s="34" t="s">
        <v>2127</v>
      </c>
      <c r="AK239" s="34" t="s">
        <v>6142</v>
      </c>
      <c r="AM239" s="34" t="s">
        <v>2127</v>
      </c>
      <c r="AN239" s="36" t="s">
        <v>2127</v>
      </c>
      <c r="AO239" s="36" t="s">
        <v>2127</v>
      </c>
      <c r="AP239" s="34" t="s">
        <v>2127</v>
      </c>
      <c r="AQ239" s="36" t="s">
        <v>2127</v>
      </c>
      <c r="AR239" s="34" t="s">
        <v>6145</v>
      </c>
      <c r="AS239" s="91" t="s">
        <v>2112</v>
      </c>
      <c r="AT239" s="34">
        <v>3144651334</v>
      </c>
      <c r="AU239" s="34" t="s">
        <v>2127</v>
      </c>
      <c r="AX239" s="90"/>
      <c r="BA239" s="91"/>
      <c r="BB239" s="91"/>
      <c r="BC239" s="91"/>
      <c r="BF239" s="34" t="s">
        <v>4983</v>
      </c>
      <c r="BG239" s="92" t="s">
        <v>2098</v>
      </c>
      <c r="BM239" s="36" t="s">
        <v>131</v>
      </c>
      <c r="BN239" s="34" t="s">
        <v>132</v>
      </c>
      <c r="BO239" s="36">
        <v>0</v>
      </c>
      <c r="BQ239" s="94"/>
      <c r="BS239" t="s">
        <v>131</v>
      </c>
      <c r="BU239" s="95"/>
      <c r="BV239" s="95"/>
      <c r="BW239" s="61"/>
      <c r="BX239" s="60"/>
      <c r="BY239" s="59" t="str">
        <f t="shared" ca="1" si="16"/>
        <v/>
      </c>
      <c r="CD239" s="68"/>
      <c r="CE239" s="68"/>
      <c r="CF239" s="67"/>
      <c r="CG239">
        <v>70</v>
      </c>
      <c r="CH239" s="2">
        <v>157</v>
      </c>
      <c r="CI239" s="4">
        <f t="shared" si="17"/>
        <v>28.398718000730252</v>
      </c>
      <c r="CJ239" s="5" t="str">
        <f t="shared" si="18"/>
        <v>SOBREPESO</v>
      </c>
      <c r="CK239" s="36">
        <v>0</v>
      </c>
      <c r="CL239" s="66"/>
      <c r="CM239" s="89">
        <v>41288</v>
      </c>
      <c r="CN239" s="97">
        <v>41288</v>
      </c>
      <c r="CP239"/>
      <c r="CQ239" s="65"/>
      <c r="CR239" s="65"/>
      <c r="CS239" s="98"/>
      <c r="CT239"/>
      <c r="CU239"/>
      <c r="CV239" s="65"/>
      <c r="CW239" s="2">
        <v>120</v>
      </c>
      <c r="CX239" s="82">
        <v>60</v>
      </c>
      <c r="DC239"/>
      <c r="DG239" s="64"/>
      <c r="DI239" s="89"/>
      <c r="DJ239" s="89"/>
      <c r="DM239" s="89">
        <v>43678</v>
      </c>
      <c r="DN239" s="34"/>
      <c r="DO239" s="34"/>
      <c r="DP239" s="34"/>
      <c r="DQ239" s="34"/>
      <c r="DR239" s="34"/>
      <c r="DS239" s="34" t="s">
        <v>2127</v>
      </c>
      <c r="DT239" s="34"/>
      <c r="DU239" s="47">
        <v>44784</v>
      </c>
      <c r="DY239" s="1">
        <v>3</v>
      </c>
      <c r="DZ239" t="s">
        <v>7941</v>
      </c>
      <c r="EB239" s="4">
        <v>143</v>
      </c>
      <c r="EC239" s="4">
        <v>148</v>
      </c>
      <c r="EE239" s="4">
        <v>40.6</v>
      </c>
      <c r="EF239" s="4">
        <v>400</v>
      </c>
      <c r="EH239" s="4">
        <v>7.3</v>
      </c>
      <c r="EJ239"/>
      <c r="EL239" s="34"/>
      <c r="EN239" s="34"/>
    </row>
    <row r="240" spans="1:144" hidden="1" x14ac:dyDescent="0.25">
      <c r="A240" s="85">
        <v>2022</v>
      </c>
      <c r="B240" s="87">
        <v>44830</v>
      </c>
      <c r="C240" t="s">
        <v>121</v>
      </c>
      <c r="D240" t="s">
        <v>122</v>
      </c>
      <c r="E240" s="36" t="s">
        <v>7938</v>
      </c>
      <c r="F240" s="34">
        <f t="shared" si="19"/>
        <v>239</v>
      </c>
      <c r="G240" s="34" t="s">
        <v>4985</v>
      </c>
      <c r="H240">
        <v>18</v>
      </c>
      <c r="I240" s="34" t="s">
        <v>6141</v>
      </c>
      <c r="J240" s="34" t="s">
        <v>5007</v>
      </c>
      <c r="K240" s="34" t="str">
        <f>VLOOKUP(J240,[2]CodMpios!$B$347:$E$362,4,FALSE)</f>
        <v>18410 - La Montañita</v>
      </c>
      <c r="L240" s="34" t="str">
        <f>VLOOKUP($J240,[2]Coord_Mpios_X_Y!$B$2:$K$1123,9,FALSE)</f>
        <v>1,302860442333</v>
      </c>
      <c r="M240" s="34" t="str">
        <f>VLOOKUP($J240,[2]Coord_Mpios_X_Y!$B$2:$K$1123,10,FALSE)</f>
        <v>-75,235727318747</v>
      </c>
      <c r="N240" s="34" t="s">
        <v>125</v>
      </c>
      <c r="O240" s="34" t="s">
        <v>126</v>
      </c>
      <c r="Q240" s="34" t="s">
        <v>127</v>
      </c>
      <c r="R240" s="34">
        <v>17682886</v>
      </c>
      <c r="S240" s="34" t="str">
        <f t="shared" si="15"/>
        <v>CC17682886</v>
      </c>
      <c r="T240" s="34" t="s">
        <v>2167</v>
      </c>
      <c r="V240" s="34" t="s">
        <v>2162</v>
      </c>
      <c r="W240" s="34" t="s">
        <v>268</v>
      </c>
      <c r="X240" s="87">
        <v>24493</v>
      </c>
      <c r="Y240">
        <v>56</v>
      </c>
      <c r="Z240" s="36">
        <f>VLOOKUP($Y240,[2]Edades!$A$3:$H$153,4,FALSE)</f>
        <v>5</v>
      </c>
      <c r="AA240" s="34" t="str">
        <f>VLOOKUP($Y240,[2]Edades!$A$3:$H$153,6,FALSE)</f>
        <v>5 - Adultez</v>
      </c>
      <c r="AB240" s="34">
        <f>VLOOKUP($Y240,[2]Edades!$A$3:$H$153,7,FALSE)</f>
        <v>12</v>
      </c>
      <c r="AC240" s="34" t="str">
        <f>VLOOKUP($Y240,[2]Edades!$A$3:$H$153,8,FALSE)</f>
        <v>55-59</v>
      </c>
      <c r="AD240" s="34" t="s">
        <v>146</v>
      </c>
      <c r="AE240">
        <v>1</v>
      </c>
      <c r="AF240" s="34" t="s">
        <v>130</v>
      </c>
      <c r="AG240" s="34" t="s">
        <v>2127</v>
      </c>
      <c r="AH240" s="34" t="s">
        <v>2127</v>
      </c>
      <c r="AK240" s="34" t="s">
        <v>125</v>
      </c>
      <c r="AM240" s="34" t="s">
        <v>2127</v>
      </c>
      <c r="AN240" s="36" t="s">
        <v>2127</v>
      </c>
      <c r="AO240" s="36" t="s">
        <v>2127</v>
      </c>
      <c r="AP240" s="34" t="s">
        <v>2127</v>
      </c>
      <c r="AQ240" s="36" t="s">
        <v>2127</v>
      </c>
      <c r="AR240" s="34" t="s">
        <v>5919</v>
      </c>
      <c r="AS240" s="91" t="s">
        <v>6380</v>
      </c>
      <c r="AT240" s="34">
        <v>3208297030</v>
      </c>
      <c r="AU240" s="34" t="s">
        <v>2127</v>
      </c>
      <c r="AX240" s="90"/>
      <c r="BA240" s="91"/>
      <c r="BB240" s="91"/>
      <c r="BC240" s="91"/>
      <c r="BF240" s="34" t="s">
        <v>4983</v>
      </c>
      <c r="BG240" s="92" t="s">
        <v>2098</v>
      </c>
      <c r="BM240" s="36" t="s">
        <v>131</v>
      </c>
      <c r="BN240" s="34" t="s">
        <v>132</v>
      </c>
      <c r="BO240" s="36">
        <v>0</v>
      </c>
      <c r="BQ240" s="94"/>
      <c r="BS240" t="s">
        <v>131</v>
      </c>
      <c r="BU240" s="95"/>
      <c r="BV240" s="95"/>
      <c r="BW240" s="61"/>
      <c r="BX240" s="60"/>
      <c r="BY240" s="59" t="str">
        <f t="shared" ca="1" si="16"/>
        <v/>
      </c>
      <c r="CD240" s="68"/>
      <c r="CE240" s="68"/>
      <c r="CF240" s="67"/>
      <c r="CG240">
        <v>72</v>
      </c>
      <c r="CH240" s="2">
        <v>164</v>
      </c>
      <c r="CI240" s="4">
        <f t="shared" si="17"/>
        <v>26.769779892920884</v>
      </c>
      <c r="CJ240" s="5" t="str">
        <f t="shared" si="18"/>
        <v>SOBREPESO</v>
      </c>
      <c r="CK240" s="36">
        <v>0</v>
      </c>
      <c r="CL240" s="66"/>
      <c r="CM240" s="89">
        <v>41288</v>
      </c>
      <c r="CN240" s="97">
        <v>41288</v>
      </c>
      <c r="CP240"/>
      <c r="CQ240" s="65"/>
      <c r="CR240" s="65"/>
      <c r="CS240" s="98"/>
      <c r="CT240"/>
      <c r="CU240"/>
      <c r="CV240" s="65"/>
      <c r="CW240" s="2">
        <v>131</v>
      </c>
      <c r="CX240" s="82">
        <v>76</v>
      </c>
      <c r="DC240"/>
      <c r="DG240" s="64"/>
      <c r="DI240" s="89"/>
      <c r="DJ240" s="89"/>
      <c r="DN240" s="34"/>
      <c r="DO240" s="34"/>
      <c r="DP240" s="34"/>
      <c r="DQ240" s="34"/>
      <c r="DR240" s="34"/>
      <c r="DS240" s="34" t="s">
        <v>2127</v>
      </c>
      <c r="DT240" s="34"/>
      <c r="DU240" s="47">
        <v>44715</v>
      </c>
      <c r="DY240" s="1">
        <v>1</v>
      </c>
      <c r="DZ240" t="s">
        <v>7939</v>
      </c>
      <c r="EA240" s="4">
        <v>0.85</v>
      </c>
      <c r="EB240" s="4">
        <v>82</v>
      </c>
      <c r="EC240" s="4">
        <v>279</v>
      </c>
      <c r="EE240" s="4">
        <v>52.7</v>
      </c>
      <c r="EF240" s="4">
        <v>174</v>
      </c>
      <c r="EG240" s="4">
        <v>2.4</v>
      </c>
      <c r="EJ240"/>
      <c r="EL240" s="34"/>
      <c r="EN240" s="34"/>
    </row>
    <row r="241" spans="1:144" hidden="1" x14ac:dyDescent="0.25">
      <c r="A241" s="85">
        <v>2022</v>
      </c>
      <c r="B241" s="87">
        <v>44830</v>
      </c>
      <c r="C241" t="s">
        <v>121</v>
      </c>
      <c r="D241" t="s">
        <v>122</v>
      </c>
      <c r="E241" s="36" t="s">
        <v>7938</v>
      </c>
      <c r="F241" s="34">
        <f t="shared" si="19"/>
        <v>240</v>
      </c>
      <c r="G241" s="34" t="s">
        <v>4985</v>
      </c>
      <c r="H241">
        <v>18</v>
      </c>
      <c r="I241" s="34" t="s">
        <v>6141</v>
      </c>
      <c r="J241" s="34" t="s">
        <v>5049</v>
      </c>
      <c r="K241" s="34" t="str">
        <f>VLOOKUP(J241,[2]CodMpios!$B$347:$E$362,4,FALSE)</f>
        <v>18610 - San José Del Fragua</v>
      </c>
      <c r="L241" s="34" t="str">
        <f>VLOOKUP($J241,[2]Coord_Mpios_X_Y!$B$2:$K$1123,9,FALSE)</f>
        <v>1,304702314265</v>
      </c>
      <c r="M241" s="34" t="str">
        <f>VLOOKUP($J241,[2]Coord_Mpios_X_Y!$B$2:$K$1123,10,FALSE)</f>
        <v>-76,110005941537</v>
      </c>
      <c r="N241" s="34" t="s">
        <v>125</v>
      </c>
      <c r="O241" s="34" t="s">
        <v>126</v>
      </c>
      <c r="Q241" s="34" t="s">
        <v>127</v>
      </c>
      <c r="R241" s="34">
        <v>40759132</v>
      </c>
      <c r="S241" s="34" t="str">
        <f t="shared" si="15"/>
        <v>CC40759132</v>
      </c>
      <c r="T241" s="34" t="s">
        <v>234</v>
      </c>
      <c r="U241" s="34" t="s">
        <v>597</v>
      </c>
      <c r="V241" s="34" t="s">
        <v>328</v>
      </c>
      <c r="W241" s="34" t="s">
        <v>5556</v>
      </c>
      <c r="X241" s="87">
        <v>20894</v>
      </c>
      <c r="Y241">
        <v>66</v>
      </c>
      <c r="Z241" s="36">
        <f>VLOOKUP($Y241,[2]Edades!$A$3:$H$153,4,FALSE)</f>
        <v>6</v>
      </c>
      <c r="AA241" s="34" t="str">
        <f>VLOOKUP($Y241,[2]Edades!$A$3:$H$153,6,FALSE)</f>
        <v>6 - Persona mayor</v>
      </c>
      <c r="AB241" s="34">
        <f>VLOOKUP($Y241,[2]Edades!$A$3:$H$153,7,FALSE)</f>
        <v>14</v>
      </c>
      <c r="AC241" s="34" t="str">
        <f>VLOOKUP($Y241,[2]Edades!$A$3:$H$153,8,FALSE)</f>
        <v>65-69</v>
      </c>
      <c r="AD241" s="34" t="s">
        <v>129</v>
      </c>
      <c r="AE241" s="1">
        <v>2</v>
      </c>
      <c r="AF241" s="34" t="s">
        <v>2137</v>
      </c>
      <c r="AG241" s="34" t="s">
        <v>2127</v>
      </c>
      <c r="AH241" s="34" t="s">
        <v>2127</v>
      </c>
      <c r="AK241" s="34" t="s">
        <v>125</v>
      </c>
      <c r="AM241" s="34" t="s">
        <v>2127</v>
      </c>
      <c r="AN241" s="36" t="s">
        <v>2127</v>
      </c>
      <c r="AO241" s="36" t="s">
        <v>2127</v>
      </c>
      <c r="AP241" s="34" t="s">
        <v>2127</v>
      </c>
      <c r="AQ241" s="36" t="s">
        <v>2127</v>
      </c>
      <c r="AR241" s="34" t="s">
        <v>5048</v>
      </c>
      <c r="AS241" s="91" t="s">
        <v>6381</v>
      </c>
      <c r="AT241" s="34">
        <v>3144249550</v>
      </c>
      <c r="AU241" s="34" t="s">
        <v>2127</v>
      </c>
      <c r="AX241" s="90"/>
      <c r="BA241" s="91"/>
      <c r="BB241" s="91"/>
      <c r="BC241" s="91"/>
      <c r="BF241" s="34" t="s">
        <v>4983</v>
      </c>
      <c r="BG241" s="92" t="s">
        <v>2098</v>
      </c>
      <c r="BM241" s="36" t="s">
        <v>131</v>
      </c>
      <c r="BN241" s="34" t="s">
        <v>132</v>
      </c>
      <c r="BO241" s="36">
        <v>0</v>
      </c>
      <c r="BQ241" s="94"/>
      <c r="BS241" t="s">
        <v>132</v>
      </c>
      <c r="BU241" s="95"/>
      <c r="BV241" s="95"/>
      <c r="BW241" s="61"/>
      <c r="BX241" s="60"/>
      <c r="BY241" s="59" t="str">
        <f t="shared" ca="1" si="16"/>
        <v/>
      </c>
      <c r="CD241" s="68"/>
      <c r="CE241" s="68"/>
      <c r="CF241" s="67"/>
      <c r="CG241">
        <v>65</v>
      </c>
      <c r="CH241" s="2">
        <v>164</v>
      </c>
      <c r="CI241" s="4">
        <f t="shared" si="17"/>
        <v>24.167162403331353</v>
      </c>
      <c r="CJ241" s="5" t="str">
        <f t="shared" si="18"/>
        <v>NORMAL</v>
      </c>
      <c r="CK241" s="36">
        <v>0</v>
      </c>
      <c r="CL241" s="66"/>
      <c r="CM241" s="89">
        <v>41326</v>
      </c>
      <c r="CN241" s="97">
        <v>41326</v>
      </c>
      <c r="CP241"/>
      <c r="CQ241" s="65"/>
      <c r="CR241" s="65"/>
      <c r="CS241" s="98"/>
      <c r="CT241"/>
      <c r="CU241"/>
      <c r="CV241" s="65"/>
      <c r="CW241" s="2">
        <v>130</v>
      </c>
      <c r="CX241" s="82">
        <v>80</v>
      </c>
      <c r="DC241"/>
      <c r="DG241" s="64"/>
      <c r="DI241" s="89"/>
      <c r="DJ241" s="89"/>
      <c r="DN241" s="34"/>
      <c r="DO241" s="34"/>
      <c r="DP241" s="34"/>
      <c r="DQ241" s="34"/>
      <c r="DR241" s="34"/>
      <c r="DS241" s="34" t="s">
        <v>2127</v>
      </c>
      <c r="DT241" s="34"/>
      <c r="DU241" s="47">
        <v>44669</v>
      </c>
      <c r="DY241" s="1">
        <v>2</v>
      </c>
      <c r="DZ241" t="s">
        <v>7941</v>
      </c>
      <c r="EA241" s="4">
        <v>0.8</v>
      </c>
      <c r="EB241" s="4">
        <v>102</v>
      </c>
      <c r="EC241" s="4">
        <v>156</v>
      </c>
      <c r="ED241" s="4">
        <v>71.599999999999994</v>
      </c>
      <c r="EE241" s="4">
        <v>45</v>
      </c>
      <c r="EF241" s="4">
        <v>197</v>
      </c>
      <c r="EG241" s="4">
        <v>2.2999999999999998</v>
      </c>
      <c r="EJ241"/>
      <c r="EL241" s="34"/>
      <c r="EN241" s="34"/>
    </row>
    <row r="242" spans="1:144" hidden="1" x14ac:dyDescent="0.25">
      <c r="A242" s="85">
        <v>2022</v>
      </c>
      <c r="B242" s="87">
        <v>44830</v>
      </c>
      <c r="C242" t="s">
        <v>121</v>
      </c>
      <c r="D242" t="s">
        <v>122</v>
      </c>
      <c r="E242" s="36" t="s">
        <v>7938</v>
      </c>
      <c r="F242" s="34">
        <f t="shared" si="19"/>
        <v>241</v>
      </c>
      <c r="G242" s="34" t="s">
        <v>4985</v>
      </c>
      <c r="H242">
        <v>18</v>
      </c>
      <c r="I242" s="34" t="s">
        <v>6141</v>
      </c>
      <c r="J242" s="34" t="s">
        <v>4988</v>
      </c>
      <c r="K242" s="34" t="str">
        <f>VLOOKUP(J242,[2]CodMpios!$B$347:$E$362,4,FALSE)</f>
        <v>18001 - Florencia</v>
      </c>
      <c r="L242" s="34" t="str">
        <f>VLOOKUP($J242,[2]Coord_Mpios_X_Y!$B$2:$K$1123,9,FALSE)</f>
        <v>1,749138703818</v>
      </c>
      <c r="M242" s="34" t="str">
        <f>VLOOKUP($J242,[2]Coord_Mpios_X_Y!$B$2:$K$1123,10,FALSE)</f>
        <v>-75,558239064333</v>
      </c>
      <c r="N242" s="34" t="s">
        <v>6142</v>
      </c>
      <c r="O242" s="34" t="s">
        <v>126</v>
      </c>
      <c r="Q242" s="34" t="s">
        <v>127</v>
      </c>
      <c r="R242" s="34">
        <v>26616083</v>
      </c>
      <c r="S242" s="34" t="str">
        <f t="shared" si="15"/>
        <v>CC26616083</v>
      </c>
      <c r="T242" s="34" t="s">
        <v>334</v>
      </c>
      <c r="V242" s="34" t="s">
        <v>2150</v>
      </c>
      <c r="W242" s="34" t="s">
        <v>2329</v>
      </c>
      <c r="X242" s="87">
        <v>17350</v>
      </c>
      <c r="Y242">
        <v>75</v>
      </c>
      <c r="Z242" s="36">
        <f>VLOOKUP($Y242,[2]Edades!$A$3:$H$153,4,FALSE)</f>
        <v>6</v>
      </c>
      <c r="AA242" s="34" t="str">
        <f>VLOOKUP($Y242,[2]Edades!$A$3:$H$153,6,FALSE)</f>
        <v>6 - Persona mayor</v>
      </c>
      <c r="AB242" s="34">
        <f>VLOOKUP($Y242,[2]Edades!$A$3:$H$153,7,FALSE)</f>
        <v>16</v>
      </c>
      <c r="AC242" s="34" t="str">
        <f>VLOOKUP($Y242,[2]Edades!$A$3:$H$153,8,FALSE)</f>
        <v>75-79</v>
      </c>
      <c r="AD242" s="34" t="s">
        <v>129</v>
      </c>
      <c r="AE242" s="1">
        <v>2</v>
      </c>
      <c r="AF242" s="34" t="s">
        <v>2137</v>
      </c>
      <c r="AG242" s="34" t="s">
        <v>2127</v>
      </c>
      <c r="AH242" s="34" t="s">
        <v>2127</v>
      </c>
      <c r="AK242" s="34" t="s">
        <v>6142</v>
      </c>
      <c r="AM242" s="34" t="s">
        <v>2127</v>
      </c>
      <c r="AN242" s="36" t="s">
        <v>2127</v>
      </c>
      <c r="AO242" s="36" t="s">
        <v>2127</v>
      </c>
      <c r="AP242" s="34" t="s">
        <v>2127</v>
      </c>
      <c r="AQ242" s="36" t="s">
        <v>2127</v>
      </c>
      <c r="AR242" s="34" t="s">
        <v>2098</v>
      </c>
      <c r="AS242" s="91" t="s">
        <v>6382</v>
      </c>
      <c r="AT242" s="34">
        <v>4355290</v>
      </c>
      <c r="AU242" s="34" t="s">
        <v>2127</v>
      </c>
      <c r="AX242" s="90"/>
      <c r="BA242" s="91"/>
      <c r="BB242" s="91"/>
      <c r="BC242" s="91"/>
      <c r="BF242" s="34" t="s">
        <v>4983</v>
      </c>
      <c r="BG242" s="92" t="s">
        <v>2098</v>
      </c>
      <c r="BM242" s="36" t="s">
        <v>131</v>
      </c>
      <c r="BN242" s="34" t="s">
        <v>132</v>
      </c>
      <c r="BO242" s="36">
        <v>0</v>
      </c>
      <c r="BQ242" s="94"/>
      <c r="BS242" t="s">
        <v>131</v>
      </c>
      <c r="BU242" s="95"/>
      <c r="BV242" s="95"/>
      <c r="BW242" s="61"/>
      <c r="BX242" s="60"/>
      <c r="BY242" s="59" t="str">
        <f t="shared" ca="1" si="16"/>
        <v/>
      </c>
      <c r="CD242" s="68"/>
      <c r="CE242" s="68"/>
      <c r="CF242" s="67"/>
      <c r="CG242">
        <v>89</v>
      </c>
      <c r="CH242" s="2">
        <v>157</v>
      </c>
      <c r="CI242" s="4">
        <f t="shared" si="17"/>
        <v>36.106941458071319</v>
      </c>
      <c r="CJ242" s="5" t="str">
        <f t="shared" si="18"/>
        <v>OBESIDAD</v>
      </c>
      <c r="CK242" s="36">
        <v>0</v>
      </c>
      <c r="CL242" s="66"/>
      <c r="CM242" s="89">
        <v>41313</v>
      </c>
      <c r="CN242" s="97">
        <v>41313</v>
      </c>
      <c r="CP242"/>
      <c r="CQ242" s="65"/>
      <c r="CR242" s="65"/>
      <c r="CS242" s="98"/>
      <c r="CT242"/>
      <c r="CU242"/>
      <c r="CV242" s="65"/>
      <c r="CW242" s="2">
        <v>120</v>
      </c>
      <c r="CX242" s="82">
        <v>70</v>
      </c>
      <c r="DC242"/>
      <c r="DG242" s="64"/>
      <c r="DI242" s="89"/>
      <c r="DJ242" s="89"/>
      <c r="DN242" s="34"/>
      <c r="DO242" s="34"/>
      <c r="DP242" s="34"/>
      <c r="DQ242" s="34"/>
      <c r="DR242" s="34"/>
      <c r="DS242" s="34" t="s">
        <v>2127</v>
      </c>
      <c r="DT242" s="34"/>
      <c r="DU242" s="47">
        <v>44706</v>
      </c>
      <c r="DY242" s="1">
        <v>2</v>
      </c>
      <c r="DZ242" t="s">
        <v>7940</v>
      </c>
      <c r="EA242" s="4">
        <v>0.88</v>
      </c>
      <c r="EB242" s="4">
        <v>112</v>
      </c>
      <c r="EC242" s="4">
        <v>143</v>
      </c>
      <c r="ED242" s="4">
        <v>71.2</v>
      </c>
      <c r="EE242" s="4">
        <v>44.9</v>
      </c>
      <c r="EF242" s="4">
        <v>139</v>
      </c>
      <c r="EG242" s="4">
        <v>2.1</v>
      </c>
      <c r="EH242" s="4">
        <v>6.5</v>
      </c>
      <c r="EJ242"/>
      <c r="EL242" s="34"/>
      <c r="EN242" s="34"/>
    </row>
    <row r="243" spans="1:144" hidden="1" x14ac:dyDescent="0.25">
      <c r="A243" s="85">
        <v>2022</v>
      </c>
      <c r="B243" s="87">
        <v>44830</v>
      </c>
      <c r="C243" t="s">
        <v>121</v>
      </c>
      <c r="D243" t="s">
        <v>122</v>
      </c>
      <c r="E243" s="36" t="s">
        <v>7938</v>
      </c>
      <c r="F243" s="34">
        <f t="shared" si="19"/>
        <v>242</v>
      </c>
      <c r="G243" s="34" t="s">
        <v>4985</v>
      </c>
      <c r="H243">
        <v>18</v>
      </c>
      <c r="I243" s="34" t="s">
        <v>6141</v>
      </c>
      <c r="J243" s="34" t="s">
        <v>5007</v>
      </c>
      <c r="K243" s="34" t="str">
        <f>VLOOKUP(J243,[2]CodMpios!$B$347:$E$362,4,FALSE)</f>
        <v>18410 - La Montañita</v>
      </c>
      <c r="L243" s="34" t="str">
        <f>VLOOKUP($J243,[2]Coord_Mpios_X_Y!$B$2:$K$1123,9,FALSE)</f>
        <v>1,302860442333</v>
      </c>
      <c r="M243" s="34" t="str">
        <f>VLOOKUP($J243,[2]Coord_Mpios_X_Y!$B$2:$K$1123,10,FALSE)</f>
        <v>-75,235727318747</v>
      </c>
      <c r="N243" s="34" t="s">
        <v>6142</v>
      </c>
      <c r="O243" s="34" t="s">
        <v>126</v>
      </c>
      <c r="Q243" s="34" t="s">
        <v>127</v>
      </c>
      <c r="R243" s="34">
        <v>26617073</v>
      </c>
      <c r="S243" s="34" t="str">
        <f t="shared" si="15"/>
        <v>CC26617073</v>
      </c>
      <c r="T243" s="34" t="s">
        <v>234</v>
      </c>
      <c r="U243" s="34" t="s">
        <v>235</v>
      </c>
      <c r="V243" s="34" t="s">
        <v>497</v>
      </c>
      <c r="W243" s="34" t="s">
        <v>6059</v>
      </c>
      <c r="X243" s="87">
        <v>18320</v>
      </c>
      <c r="Y243">
        <v>73</v>
      </c>
      <c r="Z243" s="36">
        <f>VLOOKUP($Y243,[2]Edades!$A$3:$H$153,4,FALSE)</f>
        <v>6</v>
      </c>
      <c r="AA243" s="34" t="str">
        <f>VLOOKUP($Y243,[2]Edades!$A$3:$H$153,6,FALSE)</f>
        <v>6 - Persona mayor</v>
      </c>
      <c r="AB243" s="34">
        <f>VLOOKUP($Y243,[2]Edades!$A$3:$H$153,7,FALSE)</f>
        <v>15</v>
      </c>
      <c r="AC243" s="34" t="str">
        <f>VLOOKUP($Y243,[2]Edades!$A$3:$H$153,8,FALSE)</f>
        <v>70-74</v>
      </c>
      <c r="AD243" s="34" t="s">
        <v>129</v>
      </c>
      <c r="AE243" s="1">
        <v>2</v>
      </c>
      <c r="AF243" s="34" t="s">
        <v>2137</v>
      </c>
      <c r="AG243" s="34" t="s">
        <v>2127</v>
      </c>
      <c r="AH243" s="34" t="s">
        <v>2127</v>
      </c>
      <c r="AK243" s="34" t="s">
        <v>6142</v>
      </c>
      <c r="AM243" s="34" t="s">
        <v>2127</v>
      </c>
      <c r="AN243" s="36" t="s">
        <v>2127</v>
      </c>
      <c r="AO243" s="36" t="s">
        <v>2127</v>
      </c>
      <c r="AP243" s="34" t="s">
        <v>2127</v>
      </c>
      <c r="AQ243" s="36" t="s">
        <v>2127</v>
      </c>
      <c r="AR243" s="34" t="s">
        <v>2098</v>
      </c>
      <c r="AS243" s="91" t="s">
        <v>6383</v>
      </c>
      <c r="AT243" s="34">
        <v>3118889214</v>
      </c>
      <c r="AU243" s="34" t="s">
        <v>2127</v>
      </c>
      <c r="AX243" s="90"/>
      <c r="BA243" s="91"/>
      <c r="BB243" s="91"/>
      <c r="BC243" s="91"/>
      <c r="BF243" s="34" t="s">
        <v>4983</v>
      </c>
      <c r="BG243" s="92" t="s">
        <v>2098</v>
      </c>
      <c r="BM243" s="36" t="s">
        <v>131</v>
      </c>
      <c r="BN243" s="34" t="s">
        <v>132</v>
      </c>
      <c r="BO243" s="36">
        <v>0</v>
      </c>
      <c r="BQ243" s="94"/>
      <c r="BS243" t="s">
        <v>131</v>
      </c>
      <c r="BU243" s="95"/>
      <c r="BV243" s="95"/>
      <c r="BW243" s="61"/>
      <c r="BX243" s="60"/>
      <c r="BY243" s="59" t="str">
        <f t="shared" ca="1" si="16"/>
        <v/>
      </c>
      <c r="CD243" s="68"/>
      <c r="CE243" s="68"/>
      <c r="CF243" s="67"/>
      <c r="CG243">
        <v>54</v>
      </c>
      <c r="CH243" s="2">
        <v>149</v>
      </c>
      <c r="CI243" s="4">
        <f t="shared" si="17"/>
        <v>24.323228683392639</v>
      </c>
      <c r="CJ243" s="5" t="str">
        <f t="shared" si="18"/>
        <v>NORMAL</v>
      </c>
      <c r="CK243" s="36">
        <v>0</v>
      </c>
      <c r="CL243" s="66"/>
      <c r="CM243" s="89">
        <v>41284</v>
      </c>
      <c r="CN243" s="97">
        <v>41284</v>
      </c>
      <c r="CP243"/>
      <c r="CQ243" s="65"/>
      <c r="CR243" s="65"/>
      <c r="CS243" s="98"/>
      <c r="CT243"/>
      <c r="CU243"/>
      <c r="CV243" s="65"/>
      <c r="CW243" s="2">
        <v>130</v>
      </c>
      <c r="CX243" s="82">
        <v>80</v>
      </c>
      <c r="DC243"/>
      <c r="DG243" s="64"/>
      <c r="DI243" s="89"/>
      <c r="DJ243" s="89"/>
      <c r="DM243" s="89">
        <v>43678</v>
      </c>
      <c r="DN243" s="34"/>
      <c r="DO243" s="34"/>
      <c r="DP243" s="34"/>
      <c r="DQ243" s="34"/>
      <c r="DR243" s="34"/>
      <c r="DS243" s="34" t="s">
        <v>2127</v>
      </c>
      <c r="DT243" s="34"/>
      <c r="DU243" s="47">
        <v>44420</v>
      </c>
      <c r="DY243" s="1">
        <v>2</v>
      </c>
      <c r="DZ243" t="s">
        <v>7940</v>
      </c>
      <c r="EB243" s="4">
        <v>139</v>
      </c>
      <c r="EH243" s="4">
        <v>6</v>
      </c>
      <c r="EJ243"/>
      <c r="EL243" s="34"/>
      <c r="EN243" s="34"/>
    </row>
    <row r="244" spans="1:144" hidden="1" x14ac:dyDescent="0.25">
      <c r="A244" s="85">
        <v>2022</v>
      </c>
      <c r="B244" s="87">
        <v>44830</v>
      </c>
      <c r="C244" t="s">
        <v>121</v>
      </c>
      <c r="D244" t="s">
        <v>122</v>
      </c>
      <c r="E244" s="36" t="s">
        <v>7938</v>
      </c>
      <c r="F244" s="34">
        <f t="shared" si="19"/>
        <v>243</v>
      </c>
      <c r="G244" s="34" t="s">
        <v>4985</v>
      </c>
      <c r="H244">
        <v>18</v>
      </c>
      <c r="I244" s="34" t="s">
        <v>6141</v>
      </c>
      <c r="J244" s="34" t="s">
        <v>4988</v>
      </c>
      <c r="K244" s="34" t="str">
        <f>VLOOKUP(J244,[2]CodMpios!$B$347:$E$362,4,FALSE)</f>
        <v>18001 - Florencia</v>
      </c>
      <c r="L244" s="34" t="str">
        <f>VLOOKUP($J244,[2]Coord_Mpios_X_Y!$B$2:$K$1123,9,FALSE)</f>
        <v>1,749138703818</v>
      </c>
      <c r="M244" s="34" t="str">
        <f>VLOOKUP($J244,[2]Coord_Mpios_X_Y!$B$2:$K$1123,10,FALSE)</f>
        <v>-75,558239064333</v>
      </c>
      <c r="N244" s="34" t="s">
        <v>6142</v>
      </c>
      <c r="O244" s="34" t="s">
        <v>126</v>
      </c>
      <c r="Q244" s="34" t="s">
        <v>127</v>
      </c>
      <c r="R244" s="34">
        <v>17628430</v>
      </c>
      <c r="S244" s="34" t="str">
        <f t="shared" si="15"/>
        <v>CC17628430</v>
      </c>
      <c r="T244" s="34" t="s">
        <v>213</v>
      </c>
      <c r="U244" s="34" t="s">
        <v>428</v>
      </c>
      <c r="V244" s="34" t="s">
        <v>196</v>
      </c>
      <c r="W244" s="34" t="s">
        <v>5015</v>
      </c>
      <c r="X244" s="87">
        <v>21121</v>
      </c>
      <c r="Y244">
        <v>65</v>
      </c>
      <c r="Z244" s="36">
        <f>VLOOKUP($Y244,[2]Edades!$A$3:$H$153,4,FALSE)</f>
        <v>6</v>
      </c>
      <c r="AA244" s="34" t="str">
        <f>VLOOKUP($Y244,[2]Edades!$A$3:$H$153,6,FALSE)</f>
        <v>6 - Persona mayor</v>
      </c>
      <c r="AB244" s="34">
        <f>VLOOKUP($Y244,[2]Edades!$A$3:$H$153,7,FALSE)</f>
        <v>14</v>
      </c>
      <c r="AC244" s="34" t="str">
        <f>VLOOKUP($Y244,[2]Edades!$A$3:$H$153,8,FALSE)</f>
        <v>65-69</v>
      </c>
      <c r="AD244" s="34" t="s">
        <v>146</v>
      </c>
      <c r="AE244">
        <v>1</v>
      </c>
      <c r="AF244" s="34" t="s">
        <v>2137</v>
      </c>
      <c r="AG244" s="34" t="s">
        <v>2127</v>
      </c>
      <c r="AH244" s="34" t="s">
        <v>2127</v>
      </c>
      <c r="AK244" s="34" t="s">
        <v>6142</v>
      </c>
      <c r="AM244" s="34" t="s">
        <v>2127</v>
      </c>
      <c r="AN244" s="36" t="s">
        <v>2127</v>
      </c>
      <c r="AO244" s="36" t="s">
        <v>2127</v>
      </c>
      <c r="AP244" s="34" t="s">
        <v>2127</v>
      </c>
      <c r="AQ244" s="36" t="s">
        <v>2127</v>
      </c>
      <c r="AR244" s="34" t="s">
        <v>2098</v>
      </c>
      <c r="AS244" s="91" t="s">
        <v>6384</v>
      </c>
      <c r="AT244" s="34">
        <v>4355143</v>
      </c>
      <c r="AU244" s="34" t="s">
        <v>2127</v>
      </c>
      <c r="AX244" s="90"/>
      <c r="BA244" s="91"/>
      <c r="BB244" s="91"/>
      <c r="BC244" s="91"/>
      <c r="BF244" s="34" t="s">
        <v>4983</v>
      </c>
      <c r="BG244" s="92" t="s">
        <v>2098</v>
      </c>
      <c r="BM244" s="36" t="s">
        <v>131</v>
      </c>
      <c r="BN244" s="34" t="s">
        <v>132</v>
      </c>
      <c r="BO244" s="36">
        <v>0</v>
      </c>
      <c r="BQ244" s="94"/>
      <c r="BS244" t="s">
        <v>131</v>
      </c>
      <c r="BU244" s="95"/>
      <c r="BV244" s="95"/>
      <c r="BW244" s="61"/>
      <c r="BX244" s="60"/>
      <c r="BY244" s="59" t="str">
        <f t="shared" ca="1" si="16"/>
        <v/>
      </c>
      <c r="CD244" s="68"/>
      <c r="CE244" s="68"/>
      <c r="CF244" s="67"/>
      <c r="CG244">
        <v>105</v>
      </c>
      <c r="CH244" s="2">
        <v>176</v>
      </c>
      <c r="CI244" s="4">
        <f t="shared" si="17"/>
        <v>33.897210743801651</v>
      </c>
      <c r="CJ244" s="5" t="str">
        <f t="shared" si="18"/>
        <v>OBESIDAD</v>
      </c>
      <c r="CK244" s="36">
        <v>0</v>
      </c>
      <c r="CL244" s="66"/>
      <c r="CM244" s="89">
        <v>41261</v>
      </c>
      <c r="CN244" s="97">
        <v>41261</v>
      </c>
      <c r="CP244"/>
      <c r="CQ244" s="65"/>
      <c r="CR244" s="65"/>
      <c r="CS244" s="98"/>
      <c r="CT244"/>
      <c r="CU244"/>
      <c r="CV244" s="65"/>
      <c r="CW244" s="2">
        <v>132</v>
      </c>
      <c r="CX244" s="82">
        <v>85</v>
      </c>
      <c r="DC244"/>
      <c r="DG244" s="64"/>
      <c r="DI244" s="89">
        <v>42775</v>
      </c>
      <c r="DJ244" s="89"/>
      <c r="DN244" s="34"/>
      <c r="DO244" s="34"/>
      <c r="DP244" s="34"/>
      <c r="DQ244" s="34"/>
      <c r="DR244" s="34"/>
      <c r="DS244" s="34" t="s">
        <v>2127</v>
      </c>
      <c r="DT244" s="34"/>
      <c r="DU244" s="47">
        <v>44181</v>
      </c>
      <c r="DY244" s="1">
        <v>2</v>
      </c>
      <c r="DZ244" t="s">
        <v>7941</v>
      </c>
      <c r="EA244" s="4">
        <v>1.1299999999999999</v>
      </c>
      <c r="EB244" s="4">
        <v>100</v>
      </c>
      <c r="ED244" s="4">
        <v>126</v>
      </c>
      <c r="EG244" s="4">
        <v>1.4</v>
      </c>
      <c r="EH244" s="4">
        <v>6.1</v>
      </c>
      <c r="EJ244"/>
      <c r="EL244" s="34"/>
      <c r="EN244" s="34"/>
    </row>
    <row r="245" spans="1:144" x14ac:dyDescent="0.25">
      <c r="A245" s="85">
        <v>2022</v>
      </c>
      <c r="B245" s="87">
        <v>44830</v>
      </c>
      <c r="C245" t="s">
        <v>121</v>
      </c>
      <c r="D245" t="s">
        <v>122</v>
      </c>
      <c r="E245" s="34" t="s">
        <v>7938</v>
      </c>
      <c r="F245" s="34">
        <f t="shared" si="19"/>
        <v>244</v>
      </c>
      <c r="G245" s="34" t="s">
        <v>4985</v>
      </c>
      <c r="H245">
        <v>18</v>
      </c>
      <c r="I245" s="34" t="s">
        <v>6141</v>
      </c>
      <c r="J245" s="34" t="s">
        <v>4988</v>
      </c>
      <c r="K245" s="34" t="str">
        <f>VLOOKUP(J245,[2]CodMpios!$B$347:$E$362,4,FALSE)</f>
        <v>18001 - Florencia</v>
      </c>
      <c r="L245" s="34" t="str">
        <f>VLOOKUP($J245,[2]Coord_Mpios_X_Y!$B$2:$K$1123,9,FALSE)</f>
        <v>1,749138703818</v>
      </c>
      <c r="M245" s="34" t="str">
        <f>VLOOKUP($J245,[2]Coord_Mpios_X_Y!$B$2:$K$1123,10,FALSE)</f>
        <v>-75,558239064333</v>
      </c>
      <c r="N245" s="34" t="s">
        <v>125</v>
      </c>
      <c r="O245" s="34" t="s">
        <v>126</v>
      </c>
      <c r="Q245" s="34" t="s">
        <v>127</v>
      </c>
      <c r="R245" s="34">
        <v>40755209</v>
      </c>
      <c r="S245" s="34" t="str">
        <f t="shared" si="15"/>
        <v>CC40755209</v>
      </c>
      <c r="T245" s="34" t="s">
        <v>281</v>
      </c>
      <c r="V245" s="34" t="s">
        <v>303</v>
      </c>
      <c r="W245" s="34" t="s">
        <v>6058</v>
      </c>
      <c r="X245" s="87">
        <v>19415</v>
      </c>
      <c r="Y245">
        <v>70</v>
      </c>
      <c r="Z245" s="36">
        <f>VLOOKUP($Y245,[2]Edades!$A$3:$H$153,4,FALSE)</f>
        <v>6</v>
      </c>
      <c r="AA245" s="34" t="str">
        <f>VLOOKUP($Y245,[2]Edades!$A$3:$H$153,6,FALSE)</f>
        <v>6 - Persona mayor</v>
      </c>
      <c r="AB245" s="34">
        <f>VLOOKUP($Y245,[2]Edades!$A$3:$H$153,7,FALSE)</f>
        <v>15</v>
      </c>
      <c r="AC245" s="34" t="str">
        <f>VLOOKUP($Y245,[2]Edades!$A$3:$H$153,8,FALSE)</f>
        <v>70-74</v>
      </c>
      <c r="AD245" s="34" t="s">
        <v>129</v>
      </c>
      <c r="AE245" s="1">
        <v>2</v>
      </c>
      <c r="AF245" s="34" t="s">
        <v>2137</v>
      </c>
      <c r="AG245" s="34" t="s">
        <v>2127</v>
      </c>
      <c r="AH245" s="34" t="s">
        <v>2127</v>
      </c>
      <c r="AK245" s="34" t="s">
        <v>125</v>
      </c>
      <c r="AM245" s="34" t="s">
        <v>2127</v>
      </c>
      <c r="AN245" s="36" t="s">
        <v>2127</v>
      </c>
      <c r="AO245" s="36" t="s">
        <v>2127</v>
      </c>
      <c r="AP245" s="34" t="s">
        <v>2127</v>
      </c>
      <c r="AQ245" s="36" t="s">
        <v>2127</v>
      </c>
      <c r="AR245" s="34" t="s">
        <v>2098</v>
      </c>
      <c r="AS245" s="91" t="s">
        <v>6385</v>
      </c>
      <c r="AT245" s="34">
        <v>4353049</v>
      </c>
      <c r="AU245" s="34" t="s">
        <v>2127</v>
      </c>
      <c r="AX245" s="90"/>
      <c r="BA245" s="91"/>
      <c r="BB245" s="91"/>
      <c r="BC245" s="91"/>
      <c r="BF245" s="34" t="s">
        <v>4983</v>
      </c>
      <c r="BG245" s="92" t="s">
        <v>2098</v>
      </c>
      <c r="BM245" s="36" t="s">
        <v>131</v>
      </c>
      <c r="BN245" s="34" t="s">
        <v>132</v>
      </c>
      <c r="BO245" s="36">
        <v>0</v>
      </c>
      <c r="BQ245" s="94"/>
      <c r="BS245" s="36" t="s">
        <v>2127</v>
      </c>
      <c r="BU245" s="95"/>
      <c r="BV245" s="95"/>
      <c r="BW245" s="61"/>
      <c r="BX245" s="60"/>
      <c r="BY245" s="59" t="str">
        <f t="shared" ca="1" si="16"/>
        <v/>
      </c>
      <c r="CD245" s="68"/>
      <c r="CE245" s="68"/>
      <c r="CF245" s="67"/>
      <c r="CG245">
        <v>83</v>
      </c>
      <c r="CH245" s="2">
        <v>156</v>
      </c>
      <c r="CI245" s="4">
        <f t="shared" si="17"/>
        <v>34.105851413543718</v>
      </c>
      <c r="CJ245" s="5" t="str">
        <f t="shared" si="18"/>
        <v>OBESIDAD</v>
      </c>
      <c r="CK245" s="36">
        <v>0</v>
      </c>
      <c r="CL245" s="66"/>
      <c r="CM245" s="89">
        <v>41295</v>
      </c>
      <c r="CN245" s="97">
        <v>41295</v>
      </c>
      <c r="CP245"/>
      <c r="CQ245" s="65"/>
      <c r="CR245" s="65"/>
      <c r="CS245" s="98"/>
      <c r="CT245"/>
      <c r="CU245"/>
      <c r="CV245" s="97"/>
      <c r="CW245" s="2">
        <v>110</v>
      </c>
      <c r="CX245" s="82">
        <v>60</v>
      </c>
      <c r="DG245" s="64"/>
      <c r="DI245" s="89"/>
      <c r="DJ245" s="89"/>
      <c r="DN245" s="34"/>
      <c r="DO245" s="34"/>
      <c r="DP245" s="34"/>
      <c r="DQ245" s="34"/>
      <c r="DR245" s="34"/>
      <c r="DS245" s="34" t="s">
        <v>2127</v>
      </c>
      <c r="DT245" s="34"/>
      <c r="DU245" s="47">
        <v>44572</v>
      </c>
      <c r="DY245" s="1">
        <v>2</v>
      </c>
      <c r="DZ245" t="s">
        <v>7941</v>
      </c>
      <c r="EA245" s="4">
        <v>0.85</v>
      </c>
      <c r="EB245" s="4">
        <v>86</v>
      </c>
      <c r="EC245" s="4">
        <v>283</v>
      </c>
      <c r="EE245" s="4">
        <v>53.1</v>
      </c>
      <c r="EF245" s="4">
        <v>199</v>
      </c>
      <c r="EJ245"/>
      <c r="EL245" s="34"/>
      <c r="EN245" s="34"/>
    </row>
    <row r="246" spans="1:144" hidden="1" x14ac:dyDescent="0.25">
      <c r="A246" s="85">
        <v>2022</v>
      </c>
      <c r="B246" s="87">
        <v>44830</v>
      </c>
      <c r="C246" t="s">
        <v>121</v>
      </c>
      <c r="D246" t="s">
        <v>122</v>
      </c>
      <c r="E246" s="36" t="s">
        <v>7938</v>
      </c>
      <c r="F246" s="34">
        <f t="shared" si="19"/>
        <v>245</v>
      </c>
      <c r="G246" s="34" t="s">
        <v>4985</v>
      </c>
      <c r="H246">
        <v>18</v>
      </c>
      <c r="I246" s="34" t="s">
        <v>6141</v>
      </c>
      <c r="J246" s="34" t="s">
        <v>4988</v>
      </c>
      <c r="K246" s="34" t="str">
        <f>VLOOKUP(J246,[2]CodMpios!$B$347:$E$362,4,FALSE)</f>
        <v>18001 - Florencia</v>
      </c>
      <c r="L246" s="34" t="str">
        <f>VLOOKUP($J246,[2]Coord_Mpios_X_Y!$B$2:$K$1123,9,FALSE)</f>
        <v>1,749138703818</v>
      </c>
      <c r="M246" s="34" t="str">
        <f>VLOOKUP($J246,[2]Coord_Mpios_X_Y!$B$2:$K$1123,10,FALSE)</f>
        <v>-75,558239064333</v>
      </c>
      <c r="N246" s="34" t="s">
        <v>6142</v>
      </c>
      <c r="O246" s="34" t="s">
        <v>126</v>
      </c>
      <c r="Q246" s="34" t="s">
        <v>127</v>
      </c>
      <c r="R246" s="34">
        <v>40755558</v>
      </c>
      <c r="S246" s="34" t="str">
        <f t="shared" si="15"/>
        <v>CC40755558</v>
      </c>
      <c r="T246" s="34" t="s">
        <v>545</v>
      </c>
      <c r="V246" s="34" t="s">
        <v>947</v>
      </c>
      <c r="W246" s="34" t="s">
        <v>2103</v>
      </c>
      <c r="X246" s="87">
        <v>19077</v>
      </c>
      <c r="Y246">
        <v>71</v>
      </c>
      <c r="Z246" s="36">
        <f>VLOOKUP($Y246,[2]Edades!$A$3:$H$153,4,FALSE)</f>
        <v>6</v>
      </c>
      <c r="AA246" s="34" t="str">
        <f>VLOOKUP($Y246,[2]Edades!$A$3:$H$153,6,FALSE)</f>
        <v>6 - Persona mayor</v>
      </c>
      <c r="AB246" s="34">
        <f>VLOOKUP($Y246,[2]Edades!$A$3:$H$153,7,FALSE)</f>
        <v>15</v>
      </c>
      <c r="AC246" s="34" t="str">
        <f>VLOOKUP($Y246,[2]Edades!$A$3:$H$153,8,FALSE)</f>
        <v>70-74</v>
      </c>
      <c r="AD246" s="34" t="s">
        <v>129</v>
      </c>
      <c r="AE246" s="1">
        <v>2</v>
      </c>
      <c r="AF246" s="34" t="s">
        <v>2137</v>
      </c>
      <c r="AG246" s="34" t="s">
        <v>2127</v>
      </c>
      <c r="AH246" s="34" t="s">
        <v>2127</v>
      </c>
      <c r="AK246" s="34" t="s">
        <v>6142</v>
      </c>
      <c r="AM246" s="34" t="s">
        <v>2127</v>
      </c>
      <c r="AN246" s="36" t="s">
        <v>2127</v>
      </c>
      <c r="AO246" s="36" t="s">
        <v>2127</v>
      </c>
      <c r="AP246" s="34" t="s">
        <v>2127</v>
      </c>
      <c r="AQ246" s="36" t="s">
        <v>2127</v>
      </c>
      <c r="AR246" s="34" t="s">
        <v>2098</v>
      </c>
      <c r="AS246" s="91" t="s">
        <v>6386</v>
      </c>
      <c r="AT246" s="34">
        <v>3118288610</v>
      </c>
      <c r="AU246" s="34" t="s">
        <v>2127</v>
      </c>
      <c r="AX246" s="90"/>
      <c r="BA246" s="91"/>
      <c r="BB246" s="91"/>
      <c r="BC246" s="91"/>
      <c r="BF246" s="34" t="s">
        <v>4983</v>
      </c>
      <c r="BG246" s="92" t="s">
        <v>2098</v>
      </c>
      <c r="BM246" s="36" t="s">
        <v>131</v>
      </c>
      <c r="BN246" s="34" t="s">
        <v>132</v>
      </c>
      <c r="BO246" s="36">
        <v>0</v>
      </c>
      <c r="BQ246" s="94"/>
      <c r="BS246" t="s">
        <v>132</v>
      </c>
      <c r="BU246" s="95"/>
      <c r="BV246" s="95"/>
      <c r="BW246" s="61"/>
      <c r="BX246" s="60"/>
      <c r="BY246" s="59" t="str">
        <f t="shared" ca="1" si="16"/>
        <v/>
      </c>
      <c r="CD246" s="68"/>
      <c r="CE246" s="68"/>
      <c r="CF246" s="67"/>
      <c r="CG246">
        <v>65</v>
      </c>
      <c r="CH246" s="2">
        <v>150</v>
      </c>
      <c r="CI246" s="4">
        <f t="shared" si="17"/>
        <v>28.888888888888889</v>
      </c>
      <c r="CJ246" s="5" t="str">
        <f t="shared" si="18"/>
        <v>SOBREPESO</v>
      </c>
      <c r="CK246" s="36">
        <v>0</v>
      </c>
      <c r="CL246" s="66"/>
      <c r="CM246" s="89">
        <v>41318</v>
      </c>
      <c r="CN246" s="97">
        <v>41318</v>
      </c>
      <c r="CP246"/>
      <c r="CQ246" s="65"/>
      <c r="CR246" s="65"/>
      <c r="CS246" s="98"/>
      <c r="CT246"/>
      <c r="CU246"/>
      <c r="CV246" s="65"/>
      <c r="CW246" s="2">
        <v>130</v>
      </c>
      <c r="CX246" s="82">
        <v>70</v>
      </c>
      <c r="DC246"/>
      <c r="DG246" s="64"/>
      <c r="DI246" s="89"/>
      <c r="DJ246" s="89"/>
      <c r="DN246" s="34"/>
      <c r="DO246" s="34"/>
      <c r="DP246" s="34"/>
      <c r="DQ246" s="34"/>
      <c r="DR246" s="34"/>
      <c r="DS246" s="34" t="s">
        <v>2127</v>
      </c>
      <c r="DT246" s="34"/>
      <c r="DU246" s="47">
        <v>43564</v>
      </c>
      <c r="DY246" s="1">
        <v>2</v>
      </c>
      <c r="DZ246" t="s">
        <v>7941</v>
      </c>
      <c r="EB246" s="4"/>
      <c r="EJ246"/>
      <c r="EL246" s="34"/>
      <c r="EN246" s="34"/>
    </row>
    <row r="247" spans="1:144" hidden="1" x14ac:dyDescent="0.25">
      <c r="A247" s="85">
        <v>2022</v>
      </c>
      <c r="B247" s="87">
        <v>44830</v>
      </c>
      <c r="C247" t="s">
        <v>121</v>
      </c>
      <c r="D247" t="s">
        <v>122</v>
      </c>
      <c r="E247" s="36" t="s">
        <v>7938</v>
      </c>
      <c r="F247" s="34">
        <f t="shared" si="19"/>
        <v>246</v>
      </c>
      <c r="G247" s="34" t="s">
        <v>4985</v>
      </c>
      <c r="H247">
        <v>18</v>
      </c>
      <c r="I247" s="34" t="s">
        <v>6141</v>
      </c>
      <c r="J247" s="34" t="s">
        <v>4988</v>
      </c>
      <c r="K247" s="34" t="str">
        <f>VLOOKUP(J247,[2]CodMpios!$B$347:$E$362,4,FALSE)</f>
        <v>18001 - Florencia</v>
      </c>
      <c r="L247" s="34" t="str">
        <f>VLOOKUP($J247,[2]Coord_Mpios_X_Y!$B$2:$K$1123,9,FALSE)</f>
        <v>1,749138703818</v>
      </c>
      <c r="M247" s="34" t="str">
        <f>VLOOKUP($J247,[2]Coord_Mpios_X_Y!$B$2:$K$1123,10,FALSE)</f>
        <v>-75,558239064333</v>
      </c>
      <c r="N247" s="34" t="s">
        <v>6142</v>
      </c>
      <c r="O247" s="34" t="s">
        <v>126</v>
      </c>
      <c r="Q247" s="34" t="s">
        <v>127</v>
      </c>
      <c r="R247" s="34">
        <v>26615573</v>
      </c>
      <c r="S247" s="34" t="str">
        <f t="shared" si="15"/>
        <v>CC26615573</v>
      </c>
      <c r="T247" s="34" t="s">
        <v>137</v>
      </c>
      <c r="U247" s="34" t="s">
        <v>1043</v>
      </c>
      <c r="V247" s="34" t="s">
        <v>1277</v>
      </c>
      <c r="W247" s="34" t="s">
        <v>307</v>
      </c>
      <c r="X247" s="87">
        <v>17546</v>
      </c>
      <c r="Y247">
        <v>75</v>
      </c>
      <c r="Z247" s="36">
        <f>VLOOKUP($Y247,[2]Edades!$A$3:$H$153,4,FALSE)</f>
        <v>6</v>
      </c>
      <c r="AA247" s="34" t="str">
        <f>VLOOKUP($Y247,[2]Edades!$A$3:$H$153,6,FALSE)</f>
        <v>6 - Persona mayor</v>
      </c>
      <c r="AB247" s="34">
        <f>VLOOKUP($Y247,[2]Edades!$A$3:$H$153,7,FALSE)</f>
        <v>16</v>
      </c>
      <c r="AC247" s="34" t="str">
        <f>VLOOKUP($Y247,[2]Edades!$A$3:$H$153,8,FALSE)</f>
        <v>75-79</v>
      </c>
      <c r="AD247" s="34" t="s">
        <v>129</v>
      </c>
      <c r="AE247" s="1">
        <v>2</v>
      </c>
      <c r="AF247" s="34" t="s">
        <v>2137</v>
      </c>
      <c r="AG247" s="34" t="s">
        <v>2127</v>
      </c>
      <c r="AH247" s="34" t="s">
        <v>2127</v>
      </c>
      <c r="AK247" s="34" t="s">
        <v>6142</v>
      </c>
      <c r="AM247" s="34" t="s">
        <v>2127</v>
      </c>
      <c r="AN247" s="36" t="s">
        <v>2127</v>
      </c>
      <c r="AO247" s="36" t="s">
        <v>2127</v>
      </c>
      <c r="AP247" s="34" t="s">
        <v>2127</v>
      </c>
      <c r="AQ247" s="36" t="s">
        <v>2127</v>
      </c>
      <c r="AR247" s="34" t="s">
        <v>2098</v>
      </c>
      <c r="AS247" s="91" t="s">
        <v>6387</v>
      </c>
      <c r="AT247" s="34">
        <v>3102116735</v>
      </c>
      <c r="AU247" s="34" t="s">
        <v>2127</v>
      </c>
      <c r="AX247" s="90"/>
      <c r="BA247" s="91"/>
      <c r="BB247" s="91"/>
      <c r="BC247" s="91"/>
      <c r="BF247" s="34" t="s">
        <v>4983</v>
      </c>
      <c r="BG247" s="92" t="s">
        <v>2098</v>
      </c>
      <c r="BM247" s="36" t="s">
        <v>131</v>
      </c>
      <c r="BN247" s="34" t="s">
        <v>132</v>
      </c>
      <c r="BO247" s="36">
        <v>0</v>
      </c>
      <c r="BQ247" s="94"/>
      <c r="BS247" t="s">
        <v>131</v>
      </c>
      <c r="BU247" s="95"/>
      <c r="BV247" s="95"/>
      <c r="BW247" s="61"/>
      <c r="BX247" s="60"/>
      <c r="BY247" s="59" t="str">
        <f t="shared" ca="1" si="16"/>
        <v/>
      </c>
      <c r="CD247" s="68"/>
      <c r="CE247" s="68"/>
      <c r="CF247" s="67"/>
      <c r="CG247">
        <v>74</v>
      </c>
      <c r="CH247" s="2">
        <v>150</v>
      </c>
      <c r="CI247" s="4">
        <f t="shared" si="17"/>
        <v>32.888888888888886</v>
      </c>
      <c r="CJ247" s="5" t="str">
        <f t="shared" si="18"/>
        <v>OBESIDAD</v>
      </c>
      <c r="CK247" s="36">
        <v>0</v>
      </c>
      <c r="CL247" s="66"/>
      <c r="CM247" s="89">
        <v>41296</v>
      </c>
      <c r="CN247" s="97">
        <v>41296</v>
      </c>
      <c r="CP247"/>
      <c r="CQ247" s="65"/>
      <c r="CR247" s="65"/>
      <c r="CS247" s="98"/>
      <c r="CT247"/>
      <c r="CU247"/>
      <c r="CV247" s="65"/>
      <c r="CW247" s="2"/>
      <c r="CX247" s="82"/>
      <c r="DC247"/>
      <c r="DG247" s="64"/>
      <c r="DI247" s="89">
        <v>42850</v>
      </c>
      <c r="DJ247" s="89"/>
      <c r="DN247" s="34"/>
      <c r="DO247" s="34"/>
      <c r="DP247" s="34"/>
      <c r="DQ247" s="34"/>
      <c r="DR247" s="34"/>
      <c r="DS247" s="34" t="s">
        <v>2127</v>
      </c>
      <c r="DT247" s="34"/>
      <c r="DU247" s="47">
        <v>44686</v>
      </c>
      <c r="DY247" s="1">
        <v>2</v>
      </c>
      <c r="DZ247" t="s">
        <v>7939</v>
      </c>
      <c r="EB247" s="4">
        <v>139</v>
      </c>
      <c r="EF247" s="4">
        <v>320</v>
      </c>
      <c r="EH247" s="4">
        <v>7.2</v>
      </c>
      <c r="EJ247"/>
      <c r="EL247" s="34"/>
      <c r="EN247" s="34"/>
    </row>
    <row r="248" spans="1:144" x14ac:dyDescent="0.25">
      <c r="A248" s="85">
        <v>2022</v>
      </c>
      <c r="B248" s="87">
        <v>44830</v>
      </c>
      <c r="C248" t="s">
        <v>121</v>
      </c>
      <c r="D248" t="s">
        <v>122</v>
      </c>
      <c r="E248" s="34" t="s">
        <v>7938</v>
      </c>
      <c r="F248" s="34">
        <f t="shared" si="19"/>
        <v>247</v>
      </c>
      <c r="G248" s="34" t="s">
        <v>4985</v>
      </c>
      <c r="H248">
        <v>18</v>
      </c>
      <c r="I248" s="34" t="s">
        <v>6141</v>
      </c>
      <c r="J248" s="34" t="s">
        <v>5007</v>
      </c>
      <c r="K248" s="34" t="str">
        <f>VLOOKUP(J248,[2]CodMpios!$B$347:$E$362,4,FALSE)</f>
        <v>18410 - La Montañita</v>
      </c>
      <c r="L248" s="34" t="str">
        <f>VLOOKUP($J248,[2]Coord_Mpios_X_Y!$B$2:$K$1123,9,FALSE)</f>
        <v>1,302860442333</v>
      </c>
      <c r="M248" s="34" t="str">
        <f>VLOOKUP($J248,[2]Coord_Mpios_X_Y!$B$2:$K$1123,10,FALSE)</f>
        <v>-75,235727318747</v>
      </c>
      <c r="N248" s="34" t="s">
        <v>6142</v>
      </c>
      <c r="O248" s="34" t="s">
        <v>126</v>
      </c>
      <c r="Q248" s="34" t="s">
        <v>127</v>
      </c>
      <c r="R248" s="34">
        <v>38973773</v>
      </c>
      <c r="S248" s="34" t="str">
        <f t="shared" si="15"/>
        <v>CC38973773</v>
      </c>
      <c r="T248" s="34" t="s">
        <v>559</v>
      </c>
      <c r="V248" s="34" t="s">
        <v>431</v>
      </c>
      <c r="W248" s="34" t="s">
        <v>250</v>
      </c>
      <c r="X248" s="87">
        <v>16614</v>
      </c>
      <c r="Y248">
        <v>77</v>
      </c>
      <c r="Z248" s="36">
        <f>VLOOKUP($Y248,[2]Edades!$A$3:$H$153,4,FALSE)</f>
        <v>6</v>
      </c>
      <c r="AA248" s="34" t="str">
        <f>VLOOKUP($Y248,[2]Edades!$A$3:$H$153,6,FALSE)</f>
        <v>6 - Persona mayor</v>
      </c>
      <c r="AB248" s="34">
        <f>VLOOKUP($Y248,[2]Edades!$A$3:$H$153,7,FALSE)</f>
        <v>16</v>
      </c>
      <c r="AC248" s="34" t="str">
        <f>VLOOKUP($Y248,[2]Edades!$A$3:$H$153,8,FALSE)</f>
        <v>75-79</v>
      </c>
      <c r="AD248" s="34" t="s">
        <v>129</v>
      </c>
      <c r="AE248" s="1">
        <v>2</v>
      </c>
      <c r="AF248" s="34" t="s">
        <v>2137</v>
      </c>
      <c r="AG248" s="34" t="s">
        <v>2127</v>
      </c>
      <c r="AH248" s="34" t="s">
        <v>2127</v>
      </c>
      <c r="AK248" s="34" t="s">
        <v>6142</v>
      </c>
      <c r="AM248" s="34" t="s">
        <v>2127</v>
      </c>
      <c r="AN248" s="36" t="s">
        <v>2127</v>
      </c>
      <c r="AO248" s="36" t="s">
        <v>2127</v>
      </c>
      <c r="AP248" s="34" t="s">
        <v>2127</v>
      </c>
      <c r="AQ248" s="36" t="s">
        <v>2127</v>
      </c>
      <c r="AR248" s="34" t="s">
        <v>2098</v>
      </c>
      <c r="AS248" s="91" t="s">
        <v>6388</v>
      </c>
      <c r="AT248" s="34">
        <v>4354498</v>
      </c>
      <c r="AU248" s="34" t="s">
        <v>2127</v>
      </c>
      <c r="AX248" s="90"/>
      <c r="BA248" s="91"/>
      <c r="BB248" s="91"/>
      <c r="BC248" s="91"/>
      <c r="BF248" s="34" t="s">
        <v>4983</v>
      </c>
      <c r="BG248" s="92" t="s">
        <v>2098</v>
      </c>
      <c r="BM248" s="36" t="s">
        <v>131</v>
      </c>
      <c r="BN248" s="34" t="s">
        <v>132</v>
      </c>
      <c r="BO248" s="36">
        <v>0</v>
      </c>
      <c r="BQ248" s="94"/>
      <c r="BS248" s="36" t="s">
        <v>2127</v>
      </c>
      <c r="BU248" s="95"/>
      <c r="BV248" s="95"/>
      <c r="BW248" s="61"/>
      <c r="BX248" s="60"/>
      <c r="BY248" s="59" t="str">
        <f t="shared" ca="1" si="16"/>
        <v/>
      </c>
      <c r="CD248" s="68"/>
      <c r="CE248" s="68"/>
      <c r="CF248" s="67"/>
      <c r="CG248">
        <v>69</v>
      </c>
      <c r="CH248" s="2">
        <v>157</v>
      </c>
      <c r="CI248" s="4">
        <f t="shared" si="17"/>
        <v>27.993022029291247</v>
      </c>
      <c r="CJ248" s="5" t="str">
        <f t="shared" si="18"/>
        <v>SOBREPESO</v>
      </c>
      <c r="CK248" s="36">
        <v>0</v>
      </c>
      <c r="CL248" s="66"/>
      <c r="CM248" s="89">
        <v>43634</v>
      </c>
      <c r="CN248" s="97">
        <v>43634</v>
      </c>
      <c r="CP248"/>
      <c r="CQ248" s="65"/>
      <c r="CR248" s="65"/>
      <c r="CS248" s="98"/>
      <c r="CT248"/>
      <c r="CU248"/>
      <c r="CV248" s="97"/>
      <c r="CW248" s="2"/>
      <c r="CX248" s="82"/>
      <c r="DG248" s="64"/>
      <c r="DI248" s="89">
        <v>43635</v>
      </c>
      <c r="DJ248" s="89"/>
      <c r="DN248" s="34"/>
      <c r="DO248" s="34"/>
      <c r="DP248" s="34"/>
      <c r="DQ248" s="34"/>
      <c r="DR248" s="34"/>
      <c r="DS248" s="34" t="s">
        <v>2127</v>
      </c>
      <c r="DT248" s="34"/>
      <c r="DU248" s="47">
        <v>44134</v>
      </c>
      <c r="DY248" s="1">
        <v>2</v>
      </c>
      <c r="DZ248" t="s">
        <v>7941</v>
      </c>
      <c r="EB248" s="4"/>
      <c r="EJ248"/>
      <c r="EL248" s="34"/>
      <c r="EN248" s="34"/>
    </row>
    <row r="249" spans="1:144" hidden="1" x14ac:dyDescent="0.25">
      <c r="A249" s="85">
        <v>2022</v>
      </c>
      <c r="B249" s="87">
        <v>44830</v>
      </c>
      <c r="C249" t="s">
        <v>121</v>
      </c>
      <c r="D249" t="s">
        <v>122</v>
      </c>
      <c r="E249" s="36" t="s">
        <v>7938</v>
      </c>
      <c r="F249" s="34">
        <f t="shared" si="19"/>
        <v>248</v>
      </c>
      <c r="G249" s="34" t="s">
        <v>4985</v>
      </c>
      <c r="H249">
        <v>18</v>
      </c>
      <c r="I249" s="34" t="s">
        <v>6141</v>
      </c>
      <c r="J249" s="34" t="s">
        <v>4988</v>
      </c>
      <c r="K249" s="34" t="str">
        <f>VLOOKUP(J249,[2]CodMpios!$B$347:$E$362,4,FALSE)</f>
        <v>18001 - Florencia</v>
      </c>
      <c r="L249" s="34" t="str">
        <f>VLOOKUP($J249,[2]Coord_Mpios_X_Y!$B$2:$K$1123,9,FALSE)</f>
        <v>1,749138703818</v>
      </c>
      <c r="M249" s="34" t="str">
        <f>VLOOKUP($J249,[2]Coord_Mpios_X_Y!$B$2:$K$1123,10,FALSE)</f>
        <v>-75,558239064333</v>
      </c>
      <c r="N249" s="34" t="s">
        <v>6142</v>
      </c>
      <c r="O249" s="34" t="s">
        <v>126</v>
      </c>
      <c r="Q249" s="34" t="s">
        <v>127</v>
      </c>
      <c r="R249" s="34">
        <v>26617723</v>
      </c>
      <c r="S249" s="34" t="str">
        <f t="shared" si="15"/>
        <v>CC26617723</v>
      </c>
      <c r="T249" s="34" t="s">
        <v>1434</v>
      </c>
      <c r="V249" s="34" t="s">
        <v>6057</v>
      </c>
      <c r="W249" s="34" t="s">
        <v>2446</v>
      </c>
      <c r="X249" s="87">
        <v>18824</v>
      </c>
      <c r="Y249">
        <v>71</v>
      </c>
      <c r="Z249" s="36">
        <f>VLOOKUP($Y249,[2]Edades!$A$3:$H$153,4,FALSE)</f>
        <v>6</v>
      </c>
      <c r="AA249" s="34" t="str">
        <f>VLOOKUP($Y249,[2]Edades!$A$3:$H$153,6,FALSE)</f>
        <v>6 - Persona mayor</v>
      </c>
      <c r="AB249" s="34">
        <f>VLOOKUP($Y249,[2]Edades!$A$3:$H$153,7,FALSE)</f>
        <v>15</v>
      </c>
      <c r="AC249" s="34" t="str">
        <f>VLOOKUP($Y249,[2]Edades!$A$3:$H$153,8,FALSE)</f>
        <v>70-74</v>
      </c>
      <c r="AD249" s="34" t="s">
        <v>129</v>
      </c>
      <c r="AE249" s="1">
        <v>2</v>
      </c>
      <c r="AF249" s="34" t="s">
        <v>2137</v>
      </c>
      <c r="AG249" s="34" t="s">
        <v>2127</v>
      </c>
      <c r="AH249" s="34" t="s">
        <v>2127</v>
      </c>
      <c r="AK249" s="34" t="s">
        <v>6142</v>
      </c>
      <c r="AM249" s="34" t="s">
        <v>2127</v>
      </c>
      <c r="AN249" s="36" t="s">
        <v>2127</v>
      </c>
      <c r="AO249" s="36" t="s">
        <v>2127</v>
      </c>
      <c r="AP249" s="34" t="s">
        <v>2127</v>
      </c>
      <c r="AQ249" s="36" t="s">
        <v>2127</v>
      </c>
      <c r="AR249" s="34" t="s">
        <v>2098</v>
      </c>
      <c r="AS249" s="91" t="s">
        <v>6389</v>
      </c>
      <c r="AT249" s="34">
        <v>3132624399</v>
      </c>
      <c r="AU249" s="34" t="s">
        <v>2127</v>
      </c>
      <c r="AX249" s="90"/>
      <c r="BA249" s="91"/>
      <c r="BB249" s="91"/>
      <c r="BC249" s="91"/>
      <c r="BF249" s="34" t="s">
        <v>4983</v>
      </c>
      <c r="BG249" s="92" t="s">
        <v>2098</v>
      </c>
      <c r="BM249" s="36" t="s">
        <v>131</v>
      </c>
      <c r="BN249" s="34" t="s">
        <v>132</v>
      </c>
      <c r="BO249" s="36">
        <v>0</v>
      </c>
      <c r="BQ249" s="94"/>
      <c r="BS249" t="s">
        <v>131</v>
      </c>
      <c r="BU249" s="95"/>
      <c r="BV249" s="95"/>
      <c r="BW249" s="61"/>
      <c r="BX249" s="60"/>
      <c r="BY249" s="59" t="str">
        <f t="shared" ca="1" si="16"/>
        <v/>
      </c>
      <c r="CD249" s="68"/>
      <c r="CE249" s="68"/>
      <c r="CF249" s="67"/>
      <c r="CG249">
        <v>74</v>
      </c>
      <c r="CH249" s="2">
        <v>170</v>
      </c>
      <c r="CI249" s="4">
        <f t="shared" si="17"/>
        <v>25.605536332179934</v>
      </c>
      <c r="CJ249" s="5" t="str">
        <f t="shared" si="18"/>
        <v>SOBREPESO</v>
      </c>
      <c r="CK249" s="36">
        <v>0</v>
      </c>
      <c r="CL249" s="66"/>
      <c r="CM249" s="89">
        <v>43048</v>
      </c>
      <c r="CN249" s="97">
        <v>43048</v>
      </c>
      <c r="CP249"/>
      <c r="CQ249" s="65"/>
      <c r="CR249" s="65"/>
      <c r="CS249" s="98"/>
      <c r="CT249"/>
      <c r="CU249"/>
      <c r="CV249" s="65"/>
      <c r="CW249" s="2">
        <v>130</v>
      </c>
      <c r="CX249" s="82">
        <v>80</v>
      </c>
      <c r="DC249"/>
      <c r="DG249" s="64"/>
      <c r="DI249" s="89"/>
      <c r="DJ249" s="89"/>
      <c r="DN249" s="34"/>
      <c r="DO249" s="34"/>
      <c r="DP249" s="34"/>
      <c r="DQ249" s="34"/>
      <c r="DR249" s="34"/>
      <c r="DS249" s="34" t="s">
        <v>2127</v>
      </c>
      <c r="DT249" s="34"/>
      <c r="DU249" s="47">
        <v>44279</v>
      </c>
      <c r="DY249" s="1">
        <v>3</v>
      </c>
      <c r="DZ249" t="s">
        <v>7940</v>
      </c>
      <c r="EB249" s="4">
        <v>260</v>
      </c>
      <c r="EH249" s="4">
        <v>9.6999999999999993</v>
      </c>
      <c r="EJ249"/>
      <c r="EL249" s="34"/>
      <c r="EN249" s="34"/>
    </row>
    <row r="250" spans="1:144" hidden="1" x14ac:dyDescent="0.25">
      <c r="A250" s="85">
        <v>2022</v>
      </c>
      <c r="B250" s="87">
        <v>44830</v>
      </c>
      <c r="C250" t="s">
        <v>121</v>
      </c>
      <c r="D250" t="s">
        <v>122</v>
      </c>
      <c r="E250" s="36" t="s">
        <v>7938</v>
      </c>
      <c r="F250" s="34">
        <f t="shared" si="19"/>
        <v>249</v>
      </c>
      <c r="G250" s="34" t="s">
        <v>4985</v>
      </c>
      <c r="H250">
        <v>18</v>
      </c>
      <c r="I250" s="34" t="s">
        <v>6141</v>
      </c>
      <c r="J250" s="34" t="s">
        <v>4988</v>
      </c>
      <c r="K250" s="34" t="str">
        <f>VLOOKUP(J250,[2]CodMpios!$B$347:$E$362,4,FALSE)</f>
        <v>18001 - Florencia</v>
      </c>
      <c r="L250" s="34" t="str">
        <f>VLOOKUP($J250,[2]Coord_Mpios_X_Y!$B$2:$K$1123,9,FALSE)</f>
        <v>1,749138703818</v>
      </c>
      <c r="M250" s="34" t="str">
        <f>VLOOKUP($J250,[2]Coord_Mpios_X_Y!$B$2:$K$1123,10,FALSE)</f>
        <v>-75,558239064333</v>
      </c>
      <c r="N250" s="34" t="s">
        <v>125</v>
      </c>
      <c r="O250" s="34" t="s">
        <v>126</v>
      </c>
      <c r="Q250" s="34" t="s">
        <v>127</v>
      </c>
      <c r="R250" s="34">
        <v>31495785</v>
      </c>
      <c r="S250" s="34" t="str">
        <f t="shared" si="15"/>
        <v>CC31495785</v>
      </c>
      <c r="T250" s="34" t="s">
        <v>739</v>
      </c>
      <c r="U250" s="34" t="s">
        <v>392</v>
      </c>
      <c r="V250" s="34" t="s">
        <v>6056</v>
      </c>
      <c r="W250" s="34" t="s">
        <v>454</v>
      </c>
      <c r="X250" s="87">
        <v>22960</v>
      </c>
      <c r="Y250">
        <v>60</v>
      </c>
      <c r="Z250" s="36">
        <f>VLOOKUP($Y250,[2]Edades!$A$3:$H$153,4,FALSE)</f>
        <v>6</v>
      </c>
      <c r="AA250" s="34" t="str">
        <f>VLOOKUP($Y250,[2]Edades!$A$3:$H$153,6,FALSE)</f>
        <v>6 - Persona mayor</v>
      </c>
      <c r="AB250" s="34">
        <f>VLOOKUP($Y250,[2]Edades!$A$3:$H$153,7,FALSE)</f>
        <v>13</v>
      </c>
      <c r="AC250" s="34" t="str">
        <f>VLOOKUP($Y250,[2]Edades!$A$3:$H$153,8,FALSE)</f>
        <v>60-64</v>
      </c>
      <c r="AD250" s="34" t="s">
        <v>129</v>
      </c>
      <c r="AE250" s="1">
        <v>2</v>
      </c>
      <c r="AF250" s="34" t="s">
        <v>2137</v>
      </c>
      <c r="AG250" s="34" t="s">
        <v>2127</v>
      </c>
      <c r="AH250" s="34" t="s">
        <v>2127</v>
      </c>
      <c r="AK250" s="34" t="s">
        <v>125</v>
      </c>
      <c r="AM250" s="34" t="s">
        <v>2127</v>
      </c>
      <c r="AN250" s="36" t="s">
        <v>2127</v>
      </c>
      <c r="AO250" s="36" t="s">
        <v>2127</v>
      </c>
      <c r="AP250" s="34" t="s">
        <v>2127</v>
      </c>
      <c r="AQ250" s="36" t="s">
        <v>2127</v>
      </c>
      <c r="AR250" s="34" t="s">
        <v>2098</v>
      </c>
      <c r="AS250" s="91" t="s">
        <v>6390</v>
      </c>
      <c r="AT250" s="34">
        <v>4349827</v>
      </c>
      <c r="AU250" s="34" t="s">
        <v>2127</v>
      </c>
      <c r="AX250" s="90"/>
      <c r="BA250" s="91"/>
      <c r="BB250" s="91"/>
      <c r="BC250" s="91"/>
      <c r="BF250" s="34" t="s">
        <v>4983</v>
      </c>
      <c r="BG250" s="92" t="s">
        <v>2098</v>
      </c>
      <c r="BM250" s="36" t="s">
        <v>131</v>
      </c>
      <c r="BN250" s="34" t="s">
        <v>132</v>
      </c>
      <c r="BO250" s="36">
        <v>0</v>
      </c>
      <c r="BQ250" s="94"/>
      <c r="BS250" t="s">
        <v>131</v>
      </c>
      <c r="BU250" s="95"/>
      <c r="BV250" s="95"/>
      <c r="BW250" s="61"/>
      <c r="BX250" s="60"/>
      <c r="BY250" s="59" t="str">
        <f t="shared" ca="1" si="16"/>
        <v/>
      </c>
      <c r="CD250" s="68"/>
      <c r="CE250" s="68"/>
      <c r="CF250" s="67"/>
      <c r="CG250">
        <v>72</v>
      </c>
      <c r="CH250" s="2">
        <v>161</v>
      </c>
      <c r="CI250" s="4">
        <f t="shared" si="17"/>
        <v>27.776706145596233</v>
      </c>
      <c r="CJ250" s="5" t="str">
        <f t="shared" si="18"/>
        <v>SOBREPESO</v>
      </c>
      <c r="CK250" s="36">
        <v>0</v>
      </c>
      <c r="CL250" s="66"/>
      <c r="CM250" s="89">
        <v>41317</v>
      </c>
      <c r="CN250" s="97">
        <v>41317</v>
      </c>
      <c r="CP250"/>
      <c r="CQ250" s="65"/>
      <c r="CR250" s="65"/>
      <c r="CS250" s="98"/>
      <c r="CT250"/>
      <c r="CU250"/>
      <c r="CV250" s="65"/>
      <c r="CW250" s="2">
        <v>120</v>
      </c>
      <c r="CX250" s="82">
        <v>80</v>
      </c>
      <c r="DC250"/>
      <c r="DG250" s="64"/>
      <c r="DI250" s="89">
        <v>42823</v>
      </c>
      <c r="DJ250" s="89"/>
      <c r="DN250" s="34"/>
      <c r="DO250" s="34"/>
      <c r="DP250" s="34"/>
      <c r="DQ250" s="34"/>
      <c r="DR250" s="34"/>
      <c r="DS250" s="34" t="s">
        <v>2127</v>
      </c>
      <c r="DT250" s="34"/>
      <c r="DY250" s="1">
        <v>2</v>
      </c>
      <c r="DZ250" t="s">
        <v>7941</v>
      </c>
      <c r="EB250" s="4"/>
      <c r="EJ250"/>
      <c r="EL250" s="34"/>
      <c r="EN250" s="34"/>
    </row>
    <row r="251" spans="1:144" hidden="1" x14ac:dyDescent="0.25">
      <c r="A251" s="85">
        <v>2022</v>
      </c>
      <c r="B251" s="87">
        <v>44830</v>
      </c>
      <c r="C251" t="s">
        <v>121</v>
      </c>
      <c r="D251" t="s">
        <v>122</v>
      </c>
      <c r="E251" s="36" t="s">
        <v>7938</v>
      </c>
      <c r="F251" s="34">
        <f t="shared" si="19"/>
        <v>250</v>
      </c>
      <c r="G251" s="34" t="s">
        <v>4985</v>
      </c>
      <c r="H251">
        <v>18</v>
      </c>
      <c r="I251" s="34" t="s">
        <v>6141</v>
      </c>
      <c r="J251" s="34" t="s">
        <v>4988</v>
      </c>
      <c r="K251" s="34" t="str">
        <f>VLOOKUP(J251,[2]CodMpios!$B$347:$E$362,4,FALSE)</f>
        <v>18001 - Florencia</v>
      </c>
      <c r="L251" s="34" t="str">
        <f>VLOOKUP($J251,[2]Coord_Mpios_X_Y!$B$2:$K$1123,9,FALSE)</f>
        <v>1,749138703818</v>
      </c>
      <c r="M251" s="34" t="str">
        <f>VLOOKUP($J251,[2]Coord_Mpios_X_Y!$B$2:$K$1123,10,FALSE)</f>
        <v>-75,558239064333</v>
      </c>
      <c r="N251" s="34" t="s">
        <v>125</v>
      </c>
      <c r="O251" s="34" t="s">
        <v>126</v>
      </c>
      <c r="Q251" s="34" t="s">
        <v>127</v>
      </c>
      <c r="R251" s="34">
        <v>26628543</v>
      </c>
      <c r="S251" s="34" t="str">
        <f t="shared" si="15"/>
        <v>CC26628543</v>
      </c>
      <c r="T251" s="34" t="s">
        <v>134</v>
      </c>
      <c r="U251" s="34" t="s">
        <v>140</v>
      </c>
      <c r="V251" s="34" t="s">
        <v>1030</v>
      </c>
      <c r="W251" s="34" t="s">
        <v>6055</v>
      </c>
      <c r="X251" s="87">
        <v>20434</v>
      </c>
      <c r="Y251">
        <v>67</v>
      </c>
      <c r="Z251" s="36">
        <f>VLOOKUP($Y251,[2]Edades!$A$3:$H$153,4,FALSE)</f>
        <v>6</v>
      </c>
      <c r="AA251" s="34" t="str">
        <f>VLOOKUP($Y251,[2]Edades!$A$3:$H$153,6,FALSE)</f>
        <v>6 - Persona mayor</v>
      </c>
      <c r="AB251" s="34">
        <f>VLOOKUP($Y251,[2]Edades!$A$3:$H$153,7,FALSE)</f>
        <v>14</v>
      </c>
      <c r="AC251" s="34" t="str">
        <f>VLOOKUP($Y251,[2]Edades!$A$3:$H$153,8,FALSE)</f>
        <v>65-69</v>
      </c>
      <c r="AD251" s="34" t="s">
        <v>129</v>
      </c>
      <c r="AE251" s="1">
        <v>2</v>
      </c>
      <c r="AF251" s="34" t="s">
        <v>2137</v>
      </c>
      <c r="AG251" s="34" t="s">
        <v>2127</v>
      </c>
      <c r="AH251" s="34" t="s">
        <v>2127</v>
      </c>
      <c r="AK251" s="34" t="s">
        <v>125</v>
      </c>
      <c r="AM251" s="34" t="s">
        <v>2127</v>
      </c>
      <c r="AN251" s="36" t="s">
        <v>2127</v>
      </c>
      <c r="AO251" s="36" t="s">
        <v>2127</v>
      </c>
      <c r="AP251" s="34" t="s">
        <v>2127</v>
      </c>
      <c r="AQ251" s="36" t="s">
        <v>2127</v>
      </c>
      <c r="AR251" s="34" t="s">
        <v>2098</v>
      </c>
      <c r="AS251" s="91" t="s">
        <v>6391</v>
      </c>
      <c r="AT251" s="34">
        <v>3105930251</v>
      </c>
      <c r="AU251" s="34" t="s">
        <v>2127</v>
      </c>
      <c r="AX251" s="90"/>
      <c r="BA251" s="91"/>
      <c r="BB251" s="91"/>
      <c r="BC251" s="91"/>
      <c r="BF251" s="34" t="s">
        <v>4983</v>
      </c>
      <c r="BG251" s="92" t="s">
        <v>2098</v>
      </c>
      <c r="BM251" s="36" t="s">
        <v>131</v>
      </c>
      <c r="BN251" s="34" t="s">
        <v>132</v>
      </c>
      <c r="BO251" s="36">
        <v>0</v>
      </c>
      <c r="BQ251" s="94"/>
      <c r="BS251" t="s">
        <v>131</v>
      </c>
      <c r="BU251" s="95"/>
      <c r="BV251" s="95"/>
      <c r="BW251" s="61"/>
      <c r="BX251" s="60"/>
      <c r="BY251" s="59" t="str">
        <f t="shared" ca="1" si="16"/>
        <v/>
      </c>
      <c r="CD251" s="68"/>
      <c r="CE251" s="68"/>
      <c r="CF251" s="67"/>
      <c r="CG251">
        <v>79</v>
      </c>
      <c r="CH251" s="2">
        <v>155</v>
      </c>
      <c r="CI251" s="4">
        <f t="shared" si="17"/>
        <v>32.882414151925076</v>
      </c>
      <c r="CJ251" s="5" t="str">
        <f t="shared" si="18"/>
        <v>OBESIDAD</v>
      </c>
      <c r="CK251" s="36">
        <v>0</v>
      </c>
      <c r="CL251" s="66"/>
      <c r="CM251" s="89">
        <v>41374</v>
      </c>
      <c r="CN251" s="97">
        <v>43931</v>
      </c>
      <c r="CP251"/>
      <c r="CQ251" s="65"/>
      <c r="CR251" s="65"/>
      <c r="CS251" s="98"/>
      <c r="CT251"/>
      <c r="CU251"/>
      <c r="CV251" s="65"/>
      <c r="CW251" s="2">
        <v>128</v>
      </c>
      <c r="CX251" s="82">
        <v>70</v>
      </c>
      <c r="DC251"/>
      <c r="DG251" s="64"/>
      <c r="DI251" s="89"/>
      <c r="DJ251" s="89"/>
      <c r="DN251" s="34"/>
      <c r="DO251" s="34"/>
      <c r="DP251" s="34"/>
      <c r="DQ251" s="34"/>
      <c r="DR251" s="34"/>
      <c r="DS251" s="34" t="s">
        <v>2127</v>
      </c>
      <c r="DT251" s="34"/>
      <c r="DU251" s="47">
        <v>44449</v>
      </c>
      <c r="DY251" s="1">
        <v>2</v>
      </c>
      <c r="DZ251" t="s">
        <v>7940</v>
      </c>
      <c r="EB251" s="4">
        <v>67</v>
      </c>
      <c r="EH251" s="4">
        <v>6.7</v>
      </c>
      <c r="EJ251"/>
      <c r="EL251" s="34"/>
      <c r="EN251" s="34"/>
    </row>
    <row r="252" spans="1:144" hidden="1" x14ac:dyDescent="0.25">
      <c r="A252" s="85">
        <v>2022</v>
      </c>
      <c r="B252" s="87">
        <v>44830</v>
      </c>
      <c r="C252" t="s">
        <v>121</v>
      </c>
      <c r="D252" t="s">
        <v>122</v>
      </c>
      <c r="E252" s="36" t="s">
        <v>7938</v>
      </c>
      <c r="F252" s="34">
        <f t="shared" si="19"/>
        <v>251</v>
      </c>
      <c r="G252" s="34" t="s">
        <v>4985</v>
      </c>
      <c r="H252">
        <v>18</v>
      </c>
      <c r="I252" s="34" t="s">
        <v>6141</v>
      </c>
      <c r="J252" s="34" t="s">
        <v>4988</v>
      </c>
      <c r="K252" s="34" t="str">
        <f>VLOOKUP(J252,[2]CodMpios!$B$347:$E$362,4,FALSE)</f>
        <v>18001 - Florencia</v>
      </c>
      <c r="L252" s="34" t="str">
        <f>VLOOKUP($J252,[2]Coord_Mpios_X_Y!$B$2:$K$1123,9,FALSE)</f>
        <v>1,749138703818</v>
      </c>
      <c r="M252" s="34" t="str">
        <f>VLOOKUP($J252,[2]Coord_Mpios_X_Y!$B$2:$K$1123,10,FALSE)</f>
        <v>-75,558239064333</v>
      </c>
      <c r="N252" s="34" t="s">
        <v>6142</v>
      </c>
      <c r="O252" s="34" t="s">
        <v>126</v>
      </c>
      <c r="Q252" s="34" t="s">
        <v>127</v>
      </c>
      <c r="R252" s="34">
        <v>40756459</v>
      </c>
      <c r="S252" s="34" t="str">
        <f t="shared" si="15"/>
        <v>CC40756459</v>
      </c>
      <c r="T252" s="34" t="s">
        <v>309</v>
      </c>
      <c r="U252" s="34" t="s">
        <v>553</v>
      </c>
      <c r="V252" s="34" t="s">
        <v>193</v>
      </c>
      <c r="W252" s="34" t="s">
        <v>160</v>
      </c>
      <c r="X252" s="87">
        <v>19527</v>
      </c>
      <c r="Y252">
        <v>69</v>
      </c>
      <c r="Z252" s="36">
        <f>VLOOKUP($Y252,[2]Edades!$A$3:$H$153,4,FALSE)</f>
        <v>6</v>
      </c>
      <c r="AA252" s="34" t="str">
        <f>VLOOKUP($Y252,[2]Edades!$A$3:$H$153,6,FALSE)</f>
        <v>6 - Persona mayor</v>
      </c>
      <c r="AB252" s="34">
        <f>VLOOKUP($Y252,[2]Edades!$A$3:$H$153,7,FALSE)</f>
        <v>14</v>
      </c>
      <c r="AC252" s="34" t="str">
        <f>VLOOKUP($Y252,[2]Edades!$A$3:$H$153,8,FALSE)</f>
        <v>65-69</v>
      </c>
      <c r="AD252" s="34" t="s">
        <v>129</v>
      </c>
      <c r="AE252" s="1">
        <v>2</v>
      </c>
      <c r="AF252" s="34" t="s">
        <v>2137</v>
      </c>
      <c r="AG252" s="34" t="s">
        <v>2127</v>
      </c>
      <c r="AH252" s="34" t="s">
        <v>2127</v>
      </c>
      <c r="AK252" s="34" t="s">
        <v>6142</v>
      </c>
      <c r="AM252" s="34" t="s">
        <v>2127</v>
      </c>
      <c r="AN252" s="36" t="s">
        <v>2127</v>
      </c>
      <c r="AO252" s="36" t="s">
        <v>2127</v>
      </c>
      <c r="AP252" s="34" t="s">
        <v>2127</v>
      </c>
      <c r="AQ252" s="36" t="s">
        <v>2127</v>
      </c>
      <c r="AR252" s="34" t="s">
        <v>2098</v>
      </c>
      <c r="AS252" s="91" t="s">
        <v>6392</v>
      </c>
      <c r="AT252" s="34">
        <v>3112489392</v>
      </c>
      <c r="AU252" s="34" t="s">
        <v>2127</v>
      </c>
      <c r="AX252" s="90"/>
      <c r="BA252" s="91"/>
      <c r="BB252" s="91"/>
      <c r="BC252" s="91"/>
      <c r="BF252" s="34" t="s">
        <v>4983</v>
      </c>
      <c r="BG252" s="92" t="s">
        <v>2098</v>
      </c>
      <c r="BM252" s="36" t="s">
        <v>131</v>
      </c>
      <c r="BN252" s="34" t="s">
        <v>132</v>
      </c>
      <c r="BO252" s="36">
        <v>0</v>
      </c>
      <c r="BQ252" s="94"/>
      <c r="BS252" t="s">
        <v>131</v>
      </c>
      <c r="BU252" s="95"/>
      <c r="BV252" s="95"/>
      <c r="BW252" s="61"/>
      <c r="BX252" s="60"/>
      <c r="BY252" s="59" t="str">
        <f t="shared" ca="1" si="16"/>
        <v/>
      </c>
      <c r="CD252" s="68"/>
      <c r="CE252" s="68"/>
      <c r="CF252" s="67"/>
      <c r="CG252">
        <v>75</v>
      </c>
      <c r="CH252" s="2">
        <v>152</v>
      </c>
      <c r="CI252" s="4">
        <f t="shared" si="17"/>
        <v>32.461911357340718</v>
      </c>
      <c r="CJ252" s="5" t="str">
        <f t="shared" si="18"/>
        <v>OBESIDAD</v>
      </c>
      <c r="CK252" s="36">
        <v>0</v>
      </c>
      <c r="CL252" s="66"/>
      <c r="CM252" s="89">
        <v>41347</v>
      </c>
      <c r="CN252" s="97">
        <v>41347</v>
      </c>
      <c r="CP252"/>
      <c r="CQ252" s="65"/>
      <c r="CR252" s="65"/>
      <c r="CS252" s="98"/>
      <c r="CT252"/>
      <c r="CU252"/>
      <c r="CV252" s="65"/>
      <c r="CW252" s="2">
        <v>120</v>
      </c>
      <c r="CX252" s="82">
        <v>70</v>
      </c>
      <c r="DC252"/>
      <c r="DG252" s="64"/>
      <c r="DI252" s="89"/>
      <c r="DJ252" s="89"/>
      <c r="DN252" s="34"/>
      <c r="DO252" s="34"/>
      <c r="DP252" s="34"/>
      <c r="DQ252" s="34"/>
      <c r="DR252" s="34"/>
      <c r="DS252" s="34" t="s">
        <v>2127</v>
      </c>
      <c r="DT252" s="34"/>
      <c r="DU252" s="47">
        <v>44673</v>
      </c>
      <c r="DY252" s="1">
        <v>2</v>
      </c>
      <c r="DZ252" t="s">
        <v>7940</v>
      </c>
      <c r="EA252" s="4">
        <v>0.82</v>
      </c>
      <c r="EB252" s="4">
        <v>94</v>
      </c>
      <c r="EC252" s="4">
        <v>204</v>
      </c>
      <c r="ED252" s="4">
        <v>114.4</v>
      </c>
      <c r="EE252" s="4">
        <v>60.4</v>
      </c>
      <c r="EF252" s="4">
        <v>146</v>
      </c>
      <c r="EG252" s="4">
        <v>1.5</v>
      </c>
      <c r="EH252" s="4">
        <v>6.1</v>
      </c>
      <c r="EJ252"/>
      <c r="EL252" s="34"/>
      <c r="EN252" s="34"/>
    </row>
    <row r="253" spans="1:144" x14ac:dyDescent="0.25">
      <c r="A253" s="85">
        <v>2022</v>
      </c>
      <c r="B253" s="87">
        <v>44830</v>
      </c>
      <c r="C253" t="s">
        <v>121</v>
      </c>
      <c r="D253" t="s">
        <v>122</v>
      </c>
      <c r="E253" s="34" t="s">
        <v>7938</v>
      </c>
      <c r="F253" s="34">
        <f t="shared" si="19"/>
        <v>252</v>
      </c>
      <c r="G253" s="34" t="s">
        <v>4985</v>
      </c>
      <c r="H253">
        <v>18</v>
      </c>
      <c r="I253" s="34" t="s">
        <v>6141</v>
      </c>
      <c r="J253" s="34" t="s">
        <v>4988</v>
      </c>
      <c r="K253" s="34" t="str">
        <f>VLOOKUP(J253,[2]CodMpios!$B$347:$E$362,4,FALSE)</f>
        <v>18001 - Florencia</v>
      </c>
      <c r="L253" s="34" t="str">
        <f>VLOOKUP($J253,[2]Coord_Mpios_X_Y!$B$2:$K$1123,9,FALSE)</f>
        <v>1,749138703818</v>
      </c>
      <c r="M253" s="34" t="str">
        <f>VLOOKUP($J253,[2]Coord_Mpios_X_Y!$B$2:$K$1123,10,FALSE)</f>
        <v>-75,558239064333</v>
      </c>
      <c r="N253" s="34" t="s">
        <v>6142</v>
      </c>
      <c r="O253" s="34" t="s">
        <v>126</v>
      </c>
      <c r="Q253" s="34" t="s">
        <v>127</v>
      </c>
      <c r="R253" s="34">
        <v>26616017</v>
      </c>
      <c r="S253" s="34" t="str">
        <f t="shared" si="15"/>
        <v>CC26616017</v>
      </c>
      <c r="T253" s="34" t="s">
        <v>545</v>
      </c>
      <c r="V253" s="34" t="s">
        <v>228</v>
      </c>
      <c r="W253" s="34" t="s">
        <v>5745</v>
      </c>
      <c r="X253" s="87">
        <v>18028</v>
      </c>
      <c r="Y253">
        <v>73</v>
      </c>
      <c r="Z253" s="36">
        <f>VLOOKUP($Y253,[2]Edades!$A$3:$H$153,4,FALSE)</f>
        <v>6</v>
      </c>
      <c r="AA253" s="34" t="str">
        <f>VLOOKUP($Y253,[2]Edades!$A$3:$H$153,6,FALSE)</f>
        <v>6 - Persona mayor</v>
      </c>
      <c r="AB253" s="34">
        <f>VLOOKUP($Y253,[2]Edades!$A$3:$H$153,7,FALSE)</f>
        <v>15</v>
      </c>
      <c r="AC253" s="34" t="str">
        <f>VLOOKUP($Y253,[2]Edades!$A$3:$H$153,8,FALSE)</f>
        <v>70-74</v>
      </c>
      <c r="AD253" s="34" t="s">
        <v>129</v>
      </c>
      <c r="AE253" s="1">
        <v>2</v>
      </c>
      <c r="AF253" s="34" t="s">
        <v>2137</v>
      </c>
      <c r="AG253" s="34" t="s">
        <v>2127</v>
      </c>
      <c r="AH253" s="34" t="s">
        <v>2127</v>
      </c>
      <c r="AK253" s="34" t="s">
        <v>6142</v>
      </c>
      <c r="AM253" s="34" t="s">
        <v>2127</v>
      </c>
      <c r="AN253" s="36" t="s">
        <v>2127</v>
      </c>
      <c r="AO253" s="36" t="s">
        <v>2127</v>
      </c>
      <c r="AP253" s="34" t="s">
        <v>2127</v>
      </c>
      <c r="AQ253" s="36" t="s">
        <v>2127</v>
      </c>
      <c r="AR253" s="34" t="s">
        <v>2098</v>
      </c>
      <c r="AS253" s="91" t="s">
        <v>6393</v>
      </c>
      <c r="AT253" s="34">
        <v>3014299764</v>
      </c>
      <c r="AU253" s="34" t="s">
        <v>2127</v>
      </c>
      <c r="AX253" s="90"/>
      <c r="BA253" s="91"/>
      <c r="BB253" s="91"/>
      <c r="BC253" s="91"/>
      <c r="BF253" s="34" t="s">
        <v>4983</v>
      </c>
      <c r="BG253" s="92" t="s">
        <v>2098</v>
      </c>
      <c r="BM253" s="36" t="s">
        <v>131</v>
      </c>
      <c r="BN253" s="34" t="s">
        <v>132</v>
      </c>
      <c r="BO253" s="36">
        <v>0</v>
      </c>
      <c r="BQ253" s="94"/>
      <c r="BS253" s="36" t="s">
        <v>2127</v>
      </c>
      <c r="BU253" s="95"/>
      <c r="BV253" s="95"/>
      <c r="BW253" s="61"/>
      <c r="BX253" s="60"/>
      <c r="BY253" s="59" t="str">
        <f t="shared" ca="1" si="16"/>
        <v/>
      </c>
      <c r="CD253" s="68"/>
      <c r="CE253" s="68"/>
      <c r="CF253" s="67"/>
      <c r="CG253">
        <v>62</v>
      </c>
      <c r="CH253" s="2">
        <v>150</v>
      </c>
      <c r="CI253" s="4">
        <f t="shared" si="17"/>
        <v>27.555555555555557</v>
      </c>
      <c r="CJ253" s="5" t="str">
        <f t="shared" si="18"/>
        <v>SOBREPESO</v>
      </c>
      <c r="CK253" s="36">
        <v>0</v>
      </c>
      <c r="CL253" s="66"/>
      <c r="CM253" s="89">
        <v>41415</v>
      </c>
      <c r="CN253" s="97">
        <v>41415</v>
      </c>
      <c r="CP253"/>
      <c r="CQ253" s="65"/>
      <c r="CR253" s="65"/>
      <c r="CS253" s="98"/>
      <c r="CT253"/>
      <c r="CU253"/>
      <c r="CV253" s="97"/>
      <c r="CW253" s="2">
        <v>120</v>
      </c>
      <c r="CX253" s="82">
        <v>70</v>
      </c>
      <c r="DG253" s="64"/>
      <c r="DI253" s="89"/>
      <c r="DJ253" s="89"/>
      <c r="DN253" s="34"/>
      <c r="DO253" s="34"/>
      <c r="DP253" s="34"/>
      <c r="DQ253" s="34"/>
      <c r="DR253" s="34"/>
      <c r="DS253" s="34" t="s">
        <v>2127</v>
      </c>
      <c r="DT253" s="34"/>
      <c r="DU253" s="47">
        <v>44251</v>
      </c>
      <c r="DY253" s="1">
        <v>3</v>
      </c>
      <c r="DZ253" t="s">
        <v>7940</v>
      </c>
      <c r="EB253" s="4"/>
      <c r="EJ253"/>
      <c r="EL253" s="34"/>
      <c r="EN253" s="34"/>
    </row>
    <row r="254" spans="1:144" hidden="1" x14ac:dyDescent="0.25">
      <c r="A254" s="85">
        <v>2022</v>
      </c>
      <c r="B254" s="87">
        <v>44830</v>
      </c>
      <c r="C254" t="s">
        <v>121</v>
      </c>
      <c r="D254" t="s">
        <v>122</v>
      </c>
      <c r="E254" s="36" t="s">
        <v>7938</v>
      </c>
      <c r="F254" s="34">
        <f t="shared" si="19"/>
        <v>253</v>
      </c>
      <c r="G254" s="34" t="s">
        <v>4985</v>
      </c>
      <c r="H254">
        <v>18</v>
      </c>
      <c r="I254" s="34" t="s">
        <v>6141</v>
      </c>
      <c r="J254" s="34" t="s">
        <v>4988</v>
      </c>
      <c r="K254" s="34" t="str">
        <f>VLOOKUP(J254,[2]CodMpios!$B$347:$E$362,4,FALSE)</f>
        <v>18001 - Florencia</v>
      </c>
      <c r="L254" s="34" t="str">
        <f>VLOOKUP($J254,[2]Coord_Mpios_X_Y!$B$2:$K$1123,9,FALSE)</f>
        <v>1,749138703818</v>
      </c>
      <c r="M254" s="34" t="str">
        <f>VLOOKUP($J254,[2]Coord_Mpios_X_Y!$B$2:$K$1123,10,FALSE)</f>
        <v>-75,558239064333</v>
      </c>
      <c r="N254" s="34" t="s">
        <v>125</v>
      </c>
      <c r="O254" s="34" t="s">
        <v>126</v>
      </c>
      <c r="Q254" s="34" t="s">
        <v>127</v>
      </c>
      <c r="R254" s="34">
        <v>17631396</v>
      </c>
      <c r="S254" s="34" t="str">
        <f t="shared" si="15"/>
        <v>CC17631396</v>
      </c>
      <c r="T254" s="34" t="s">
        <v>375</v>
      </c>
      <c r="V254" s="34" t="s">
        <v>2449</v>
      </c>
      <c r="W254" s="34" t="s">
        <v>556</v>
      </c>
      <c r="X254" s="87">
        <v>21893</v>
      </c>
      <c r="Y254">
        <v>63</v>
      </c>
      <c r="Z254" s="36">
        <f>VLOOKUP($Y254,[2]Edades!$A$3:$H$153,4,FALSE)</f>
        <v>6</v>
      </c>
      <c r="AA254" s="34" t="str">
        <f>VLOOKUP($Y254,[2]Edades!$A$3:$H$153,6,FALSE)</f>
        <v>6 - Persona mayor</v>
      </c>
      <c r="AB254" s="34">
        <f>VLOOKUP($Y254,[2]Edades!$A$3:$H$153,7,FALSE)</f>
        <v>13</v>
      </c>
      <c r="AC254" s="34" t="str">
        <f>VLOOKUP($Y254,[2]Edades!$A$3:$H$153,8,FALSE)</f>
        <v>60-64</v>
      </c>
      <c r="AD254" s="34" t="s">
        <v>146</v>
      </c>
      <c r="AE254">
        <v>1</v>
      </c>
      <c r="AF254" s="34" t="s">
        <v>2137</v>
      </c>
      <c r="AG254" s="34" t="s">
        <v>2127</v>
      </c>
      <c r="AH254" s="34" t="s">
        <v>2127</v>
      </c>
      <c r="AK254" s="34" t="s">
        <v>125</v>
      </c>
      <c r="AM254" s="34" t="s">
        <v>2127</v>
      </c>
      <c r="AN254" s="36" t="s">
        <v>2127</v>
      </c>
      <c r="AO254" s="36" t="s">
        <v>2127</v>
      </c>
      <c r="AP254" s="34" t="s">
        <v>2127</v>
      </c>
      <c r="AQ254" s="36" t="s">
        <v>2127</v>
      </c>
      <c r="AR254" s="34" t="s">
        <v>2098</v>
      </c>
      <c r="AS254" s="91" t="s">
        <v>6394</v>
      </c>
      <c r="AT254" s="34">
        <v>3103456468</v>
      </c>
      <c r="AU254" s="34" t="s">
        <v>2127</v>
      </c>
      <c r="AX254" s="90"/>
      <c r="BA254" s="91"/>
      <c r="BB254" s="91"/>
      <c r="BC254" s="91"/>
      <c r="BF254" s="34" t="s">
        <v>4983</v>
      </c>
      <c r="BG254" s="92" t="s">
        <v>2098</v>
      </c>
      <c r="BM254" s="36" t="s">
        <v>131</v>
      </c>
      <c r="BN254" s="34" t="s">
        <v>132</v>
      </c>
      <c r="BO254" s="36">
        <v>0</v>
      </c>
      <c r="BQ254" s="94"/>
      <c r="BS254" t="s">
        <v>131</v>
      </c>
      <c r="BU254" s="95"/>
      <c r="BV254" s="95"/>
      <c r="BW254" s="61"/>
      <c r="BX254" s="60"/>
      <c r="BY254" s="59" t="str">
        <f t="shared" ca="1" si="16"/>
        <v/>
      </c>
      <c r="CD254" s="68"/>
      <c r="CE254" s="68"/>
      <c r="CF254" s="67"/>
      <c r="CG254">
        <v>57</v>
      </c>
      <c r="CH254" s="2">
        <v>167</v>
      </c>
      <c r="CI254" s="4">
        <f t="shared" si="17"/>
        <v>20.43816558499767</v>
      </c>
      <c r="CJ254" s="5" t="str">
        <f t="shared" si="18"/>
        <v>NORMAL</v>
      </c>
      <c r="CK254" s="36">
        <v>0</v>
      </c>
      <c r="CL254" s="66"/>
      <c r="CM254" s="89">
        <v>41302</v>
      </c>
      <c r="CN254" s="97">
        <v>41302</v>
      </c>
      <c r="CP254"/>
      <c r="CQ254" s="65"/>
      <c r="CR254" s="65"/>
      <c r="CS254" s="98"/>
      <c r="CT254"/>
      <c r="CU254"/>
      <c r="CV254" s="65"/>
      <c r="CW254" s="2"/>
      <c r="CX254" s="82"/>
      <c r="DC254"/>
      <c r="DG254" s="64"/>
      <c r="DI254" s="89"/>
      <c r="DJ254" s="89"/>
      <c r="DN254" s="34"/>
      <c r="DO254" s="34"/>
      <c r="DP254" s="34"/>
      <c r="DQ254" s="34"/>
      <c r="DR254" s="34"/>
      <c r="DS254" s="34" t="s">
        <v>2127</v>
      </c>
      <c r="DT254" s="34"/>
      <c r="DU254" s="47">
        <v>44211</v>
      </c>
      <c r="DY254" s="1">
        <v>2</v>
      </c>
      <c r="DZ254" t="s">
        <v>7940</v>
      </c>
      <c r="EB254" s="4"/>
      <c r="EJ254"/>
      <c r="EL254" s="34"/>
      <c r="EN254" s="34"/>
    </row>
    <row r="255" spans="1:144" hidden="1" x14ac:dyDescent="0.25">
      <c r="A255" s="85">
        <v>2022</v>
      </c>
      <c r="B255" s="87">
        <v>44830</v>
      </c>
      <c r="C255" t="s">
        <v>121</v>
      </c>
      <c r="D255" t="s">
        <v>122</v>
      </c>
      <c r="E255" s="36" t="s">
        <v>7938</v>
      </c>
      <c r="F255" s="34">
        <f t="shared" si="19"/>
        <v>254</v>
      </c>
      <c r="G255" s="34" t="s">
        <v>4985</v>
      </c>
      <c r="H255">
        <v>18</v>
      </c>
      <c r="I255" s="34" t="s">
        <v>6141</v>
      </c>
      <c r="J255" s="34" t="s">
        <v>4988</v>
      </c>
      <c r="K255" s="34" t="str">
        <f>VLOOKUP(J255,[2]CodMpios!$B$347:$E$362,4,FALSE)</f>
        <v>18001 - Florencia</v>
      </c>
      <c r="L255" s="34" t="str">
        <f>VLOOKUP($J255,[2]Coord_Mpios_X_Y!$B$2:$K$1123,9,FALSE)</f>
        <v>1,749138703818</v>
      </c>
      <c r="M255" s="34" t="str">
        <f>VLOOKUP($J255,[2]Coord_Mpios_X_Y!$B$2:$K$1123,10,FALSE)</f>
        <v>-75,558239064333</v>
      </c>
      <c r="N255" s="34" t="s">
        <v>125</v>
      </c>
      <c r="O255" s="34" t="s">
        <v>126</v>
      </c>
      <c r="Q255" s="34" t="s">
        <v>127</v>
      </c>
      <c r="R255" s="34">
        <v>17636928</v>
      </c>
      <c r="S255" s="34" t="str">
        <f t="shared" si="15"/>
        <v>CC17636928</v>
      </c>
      <c r="T255" s="34" t="s">
        <v>6054</v>
      </c>
      <c r="U255" s="34" t="s">
        <v>145</v>
      </c>
      <c r="V255" s="34" t="s">
        <v>2446</v>
      </c>
      <c r="W255" s="34" t="s">
        <v>242</v>
      </c>
      <c r="X255" s="87">
        <v>23590</v>
      </c>
      <c r="Y255">
        <v>58</v>
      </c>
      <c r="Z255" s="36">
        <f>VLOOKUP($Y255,[2]Edades!$A$3:$H$153,4,FALSE)</f>
        <v>5</v>
      </c>
      <c r="AA255" s="34" t="str">
        <f>VLOOKUP($Y255,[2]Edades!$A$3:$H$153,6,FALSE)</f>
        <v>5 - Adultez</v>
      </c>
      <c r="AB255" s="34">
        <f>VLOOKUP($Y255,[2]Edades!$A$3:$H$153,7,FALSE)</f>
        <v>12</v>
      </c>
      <c r="AC255" s="34" t="str">
        <f>VLOOKUP($Y255,[2]Edades!$A$3:$H$153,8,FALSE)</f>
        <v>55-59</v>
      </c>
      <c r="AD255" s="34" t="s">
        <v>146</v>
      </c>
      <c r="AE255">
        <v>1</v>
      </c>
      <c r="AF255" s="34" t="s">
        <v>130</v>
      </c>
      <c r="AG255" s="34" t="s">
        <v>2127</v>
      </c>
      <c r="AH255" s="34" t="s">
        <v>2127</v>
      </c>
      <c r="AK255" s="34" t="s">
        <v>125</v>
      </c>
      <c r="AM255" s="34" t="s">
        <v>2127</v>
      </c>
      <c r="AN255" s="36" t="s">
        <v>2127</v>
      </c>
      <c r="AO255" s="36" t="s">
        <v>2127</v>
      </c>
      <c r="AP255" s="34" t="s">
        <v>2127</v>
      </c>
      <c r="AQ255" s="36" t="s">
        <v>2127</v>
      </c>
      <c r="AR255" s="34" t="s">
        <v>2098</v>
      </c>
      <c r="AS255" s="91" t="s">
        <v>6395</v>
      </c>
      <c r="AT255" s="34">
        <v>3134094509</v>
      </c>
      <c r="AU255" s="34" t="s">
        <v>2127</v>
      </c>
      <c r="AX255" s="90"/>
      <c r="BA255" s="91"/>
      <c r="BB255" s="91"/>
      <c r="BC255" s="91"/>
      <c r="BF255" s="34" t="s">
        <v>4983</v>
      </c>
      <c r="BG255" s="92" t="s">
        <v>2098</v>
      </c>
      <c r="BM255" s="36" t="s">
        <v>131</v>
      </c>
      <c r="BN255" s="34" t="s">
        <v>132</v>
      </c>
      <c r="BO255" s="36">
        <v>0</v>
      </c>
      <c r="BQ255" s="94"/>
      <c r="BS255" t="s">
        <v>131</v>
      </c>
      <c r="BU255" s="95"/>
      <c r="BV255" s="95"/>
      <c r="BW255" s="61"/>
      <c r="BX255" s="60"/>
      <c r="BY255" s="59" t="str">
        <f t="shared" ca="1" si="16"/>
        <v/>
      </c>
      <c r="CD255" s="68"/>
      <c r="CE255" s="68"/>
      <c r="CF255" s="67"/>
      <c r="CG255">
        <v>93</v>
      </c>
      <c r="CH255" s="2">
        <v>175</v>
      </c>
      <c r="CI255" s="4">
        <f t="shared" si="17"/>
        <v>30.367346938775512</v>
      </c>
      <c r="CJ255" s="5" t="str">
        <f t="shared" si="18"/>
        <v>OBESIDAD</v>
      </c>
      <c r="CK255" s="36">
        <v>0</v>
      </c>
      <c r="CL255" s="66"/>
      <c r="CM255" s="89">
        <v>41345</v>
      </c>
      <c r="CN255" s="97">
        <v>41345</v>
      </c>
      <c r="CP255"/>
      <c r="CQ255" s="65"/>
      <c r="CR255" s="65"/>
      <c r="CS255" s="98"/>
      <c r="CT255"/>
      <c r="CU255"/>
      <c r="CV255" s="65"/>
      <c r="CW255" s="2">
        <v>125</v>
      </c>
      <c r="CX255" s="82">
        <v>80</v>
      </c>
      <c r="DC255"/>
      <c r="DG255" s="64"/>
      <c r="DI255" s="89"/>
      <c r="DJ255" s="89"/>
      <c r="DN255" s="34"/>
      <c r="DO255" s="34"/>
      <c r="DP255" s="34"/>
      <c r="DQ255" s="34"/>
      <c r="DR255" s="34"/>
      <c r="DS255" s="34" t="s">
        <v>2127</v>
      </c>
      <c r="DT255" s="34"/>
      <c r="DU255" s="47">
        <v>44693</v>
      </c>
      <c r="DY255" s="1">
        <v>2</v>
      </c>
      <c r="DZ255" t="s">
        <v>7939</v>
      </c>
      <c r="EA255" s="4">
        <v>1.27</v>
      </c>
      <c r="EB255" s="4">
        <v>127</v>
      </c>
      <c r="EC255" s="4">
        <v>151</v>
      </c>
      <c r="EE255" s="4">
        <v>47.7</v>
      </c>
      <c r="EF255" s="4">
        <v>117</v>
      </c>
      <c r="EG255" s="4">
        <v>2.2999999999999998</v>
      </c>
      <c r="EH255" s="4">
        <v>7.3</v>
      </c>
      <c r="EJ255"/>
      <c r="EL255" s="34"/>
      <c r="EN255" s="34"/>
    </row>
    <row r="256" spans="1:144" hidden="1" x14ac:dyDescent="0.25">
      <c r="A256" s="85">
        <v>2022</v>
      </c>
      <c r="B256" s="87">
        <v>44830</v>
      </c>
      <c r="C256" t="s">
        <v>121</v>
      </c>
      <c r="D256" t="s">
        <v>122</v>
      </c>
      <c r="E256" s="36" t="s">
        <v>7938</v>
      </c>
      <c r="F256" s="34">
        <f t="shared" si="19"/>
        <v>255</v>
      </c>
      <c r="G256" s="34" t="s">
        <v>4985</v>
      </c>
      <c r="H256">
        <v>18</v>
      </c>
      <c r="I256" s="34" t="s">
        <v>6141</v>
      </c>
      <c r="J256" s="34" t="s">
        <v>4988</v>
      </c>
      <c r="K256" s="34" t="str">
        <f>VLOOKUP(J256,[2]CodMpios!$B$347:$E$362,4,FALSE)</f>
        <v>18001 - Florencia</v>
      </c>
      <c r="L256" s="34" t="str">
        <f>VLOOKUP($J256,[2]Coord_Mpios_X_Y!$B$2:$K$1123,9,FALSE)</f>
        <v>1,749138703818</v>
      </c>
      <c r="M256" s="34" t="str">
        <f>VLOOKUP($J256,[2]Coord_Mpios_X_Y!$B$2:$K$1123,10,FALSE)</f>
        <v>-75,558239064333</v>
      </c>
      <c r="N256" s="34" t="s">
        <v>6142</v>
      </c>
      <c r="O256" s="34" t="s">
        <v>126</v>
      </c>
      <c r="Q256" s="34" t="s">
        <v>127</v>
      </c>
      <c r="R256" s="34">
        <v>26616501</v>
      </c>
      <c r="S256" s="34" t="str">
        <f t="shared" si="15"/>
        <v>CC26616501</v>
      </c>
      <c r="T256" s="34" t="s">
        <v>163</v>
      </c>
      <c r="V256" s="34" t="s">
        <v>759</v>
      </c>
      <c r="W256" s="34" t="s">
        <v>1174</v>
      </c>
      <c r="X256" s="87">
        <v>17668</v>
      </c>
      <c r="Y256">
        <v>74</v>
      </c>
      <c r="Z256" s="36">
        <f>VLOOKUP($Y256,[2]Edades!$A$3:$H$153,4,FALSE)</f>
        <v>6</v>
      </c>
      <c r="AA256" s="34" t="str">
        <f>VLOOKUP($Y256,[2]Edades!$A$3:$H$153,6,FALSE)</f>
        <v>6 - Persona mayor</v>
      </c>
      <c r="AB256" s="34">
        <f>VLOOKUP($Y256,[2]Edades!$A$3:$H$153,7,FALSE)</f>
        <v>15</v>
      </c>
      <c r="AC256" s="34" t="str">
        <f>VLOOKUP($Y256,[2]Edades!$A$3:$H$153,8,FALSE)</f>
        <v>70-74</v>
      </c>
      <c r="AD256" s="34" t="s">
        <v>129</v>
      </c>
      <c r="AE256" s="1">
        <v>2</v>
      </c>
      <c r="AF256" s="34" t="s">
        <v>2137</v>
      </c>
      <c r="AG256" s="34" t="s">
        <v>2127</v>
      </c>
      <c r="AH256" s="34" t="s">
        <v>2127</v>
      </c>
      <c r="AK256" s="34" t="s">
        <v>6142</v>
      </c>
      <c r="AM256" s="34" t="s">
        <v>2127</v>
      </c>
      <c r="AN256" s="36" t="s">
        <v>2127</v>
      </c>
      <c r="AO256" s="36" t="s">
        <v>2127</v>
      </c>
      <c r="AP256" s="34" t="s">
        <v>2127</v>
      </c>
      <c r="AQ256" s="36" t="s">
        <v>2127</v>
      </c>
      <c r="AR256" s="34" t="s">
        <v>2098</v>
      </c>
      <c r="AS256" s="91" t="s">
        <v>6396</v>
      </c>
      <c r="AT256" s="34">
        <v>3105628518</v>
      </c>
      <c r="AU256" s="34" t="s">
        <v>2127</v>
      </c>
      <c r="AX256" s="90"/>
      <c r="BA256" s="91"/>
      <c r="BB256" s="91"/>
      <c r="BC256" s="91"/>
      <c r="BF256" s="34" t="s">
        <v>4983</v>
      </c>
      <c r="BG256" s="92" t="s">
        <v>2098</v>
      </c>
      <c r="BM256" s="36" t="s">
        <v>131</v>
      </c>
      <c r="BN256" s="34" t="s">
        <v>132</v>
      </c>
      <c r="BO256" s="36">
        <v>0</v>
      </c>
      <c r="BQ256" s="94"/>
      <c r="BS256" t="s">
        <v>131</v>
      </c>
      <c r="BU256" s="95"/>
      <c r="BV256" s="95"/>
      <c r="BW256" s="61"/>
      <c r="BX256" s="60"/>
      <c r="BY256" s="59" t="str">
        <f t="shared" ca="1" si="16"/>
        <v/>
      </c>
      <c r="CD256" s="68"/>
      <c r="CE256" s="68"/>
      <c r="CF256" s="67"/>
      <c r="CG256">
        <v>75</v>
      </c>
      <c r="CH256" s="2">
        <v>168</v>
      </c>
      <c r="CI256" s="4">
        <f t="shared" si="17"/>
        <v>26.573129251700685</v>
      </c>
      <c r="CJ256" s="5" t="str">
        <f t="shared" si="18"/>
        <v>SOBREPESO</v>
      </c>
      <c r="CK256" s="36">
        <v>0</v>
      </c>
      <c r="CL256" s="66"/>
      <c r="CM256" s="89">
        <v>41379</v>
      </c>
      <c r="CN256" s="97">
        <v>41379</v>
      </c>
      <c r="CP256"/>
      <c r="CQ256" s="65"/>
      <c r="CR256" s="65"/>
      <c r="CS256" s="98"/>
      <c r="CT256"/>
      <c r="CU256"/>
      <c r="CV256" s="65"/>
      <c r="CW256" s="2">
        <v>100</v>
      </c>
      <c r="CX256" s="82">
        <v>50</v>
      </c>
      <c r="DC256"/>
      <c r="DG256" s="64"/>
      <c r="DI256" s="89"/>
      <c r="DJ256" s="89"/>
      <c r="DN256" s="34"/>
      <c r="DO256" s="34"/>
      <c r="DP256" s="34"/>
      <c r="DQ256" s="34"/>
      <c r="DR256" s="34"/>
      <c r="DS256" s="34" t="s">
        <v>2127</v>
      </c>
      <c r="DT256" s="34"/>
      <c r="DU256" s="47">
        <v>44172</v>
      </c>
      <c r="DY256" s="1">
        <v>3</v>
      </c>
      <c r="DZ256" t="s">
        <v>7941</v>
      </c>
      <c r="EB256" s="4"/>
      <c r="EJ256"/>
      <c r="EL256" s="34"/>
      <c r="EN256" s="34"/>
    </row>
    <row r="257" spans="1:144" hidden="1" x14ac:dyDescent="0.25">
      <c r="A257" s="85">
        <v>2022</v>
      </c>
      <c r="B257" s="87">
        <v>44830</v>
      </c>
      <c r="C257" t="s">
        <v>121</v>
      </c>
      <c r="D257" t="s">
        <v>122</v>
      </c>
      <c r="E257" s="36" t="s">
        <v>7938</v>
      </c>
      <c r="F257" s="34">
        <f t="shared" si="19"/>
        <v>256</v>
      </c>
      <c r="G257" s="34" t="s">
        <v>4985</v>
      </c>
      <c r="H257">
        <v>18</v>
      </c>
      <c r="I257" s="34" t="s">
        <v>6141</v>
      </c>
      <c r="J257" s="34" t="s">
        <v>4991</v>
      </c>
      <c r="K257" s="34" t="str">
        <f>VLOOKUP(J257,[2]CodMpios!$B$347:$E$362,4,FALSE)</f>
        <v>18592 - Puerto Rico</v>
      </c>
      <c r="L257" s="34" t="str">
        <f>VLOOKUP($J257,[2]Coord_Mpios_X_Y!$B$2:$K$1123,9,FALSE)</f>
        <v>2,018940891255</v>
      </c>
      <c r="M257" s="34" t="str">
        <f>VLOOKUP($J257,[2]Coord_Mpios_X_Y!$B$2:$K$1123,10,FALSE)</f>
        <v>-75,073086267336</v>
      </c>
      <c r="N257" s="34" t="s">
        <v>6142</v>
      </c>
      <c r="O257" s="34" t="s">
        <v>126</v>
      </c>
      <c r="Q257" s="34" t="s">
        <v>127</v>
      </c>
      <c r="R257" s="34">
        <v>11785672</v>
      </c>
      <c r="S257" s="34" t="str">
        <f t="shared" si="15"/>
        <v>CC11785672</v>
      </c>
      <c r="T257" s="34" t="s">
        <v>6053</v>
      </c>
      <c r="V257" s="34" t="s">
        <v>2170</v>
      </c>
      <c r="W257" s="34" t="s">
        <v>2518</v>
      </c>
      <c r="X257" s="87">
        <v>17251</v>
      </c>
      <c r="Y257">
        <v>76</v>
      </c>
      <c r="Z257" s="36">
        <f>VLOOKUP($Y257,[2]Edades!$A$3:$H$153,4,FALSE)</f>
        <v>6</v>
      </c>
      <c r="AA257" s="34" t="str">
        <f>VLOOKUP($Y257,[2]Edades!$A$3:$H$153,6,FALSE)</f>
        <v>6 - Persona mayor</v>
      </c>
      <c r="AB257" s="34">
        <f>VLOOKUP($Y257,[2]Edades!$A$3:$H$153,7,FALSE)</f>
        <v>16</v>
      </c>
      <c r="AC257" s="34" t="str">
        <f>VLOOKUP($Y257,[2]Edades!$A$3:$H$153,8,FALSE)</f>
        <v>75-79</v>
      </c>
      <c r="AD257" s="34" t="s">
        <v>146</v>
      </c>
      <c r="AE257">
        <v>1</v>
      </c>
      <c r="AF257" s="34" t="s">
        <v>2137</v>
      </c>
      <c r="AG257" s="34" t="s">
        <v>2127</v>
      </c>
      <c r="AH257" s="34" t="s">
        <v>2127</v>
      </c>
      <c r="AK257" s="34" t="s">
        <v>6142</v>
      </c>
      <c r="AM257" s="34" t="s">
        <v>2127</v>
      </c>
      <c r="AN257" s="36" t="s">
        <v>2127</v>
      </c>
      <c r="AO257" s="36" t="s">
        <v>2127</v>
      </c>
      <c r="AP257" s="34" t="s">
        <v>2127</v>
      </c>
      <c r="AQ257" s="36" t="s">
        <v>2127</v>
      </c>
      <c r="AR257" s="34" t="s">
        <v>2098</v>
      </c>
      <c r="AS257" s="91" t="s">
        <v>6397</v>
      </c>
      <c r="AT257" s="34">
        <v>4354185</v>
      </c>
      <c r="AU257" s="34" t="s">
        <v>2127</v>
      </c>
      <c r="AX257" s="90"/>
      <c r="BA257" s="91"/>
      <c r="BB257" s="91"/>
      <c r="BC257" s="91"/>
      <c r="BF257" s="34" t="s">
        <v>4983</v>
      </c>
      <c r="BG257" s="92" t="s">
        <v>2098</v>
      </c>
      <c r="BM257" s="36" t="s">
        <v>131</v>
      </c>
      <c r="BN257" s="34" t="s">
        <v>132</v>
      </c>
      <c r="BO257" s="36">
        <v>0</v>
      </c>
      <c r="BQ257" s="94"/>
      <c r="BS257" t="s">
        <v>131</v>
      </c>
      <c r="BU257" s="95"/>
      <c r="BV257" s="95"/>
      <c r="BW257" s="61"/>
      <c r="BX257" s="60"/>
      <c r="BY257" s="59" t="str">
        <f t="shared" ca="1" si="16"/>
        <v/>
      </c>
      <c r="CD257" s="68"/>
      <c r="CE257" s="68"/>
      <c r="CF257" s="67"/>
      <c r="CG257">
        <v>78</v>
      </c>
      <c r="CH257" s="2">
        <v>169</v>
      </c>
      <c r="CI257" s="4">
        <f t="shared" si="17"/>
        <v>27.309968138370508</v>
      </c>
      <c r="CJ257" s="5" t="str">
        <f t="shared" si="18"/>
        <v>SOBREPESO</v>
      </c>
      <c r="CK257" s="36">
        <v>0</v>
      </c>
      <c r="CL257" s="66"/>
      <c r="CM257" s="89">
        <v>41439</v>
      </c>
      <c r="CN257" s="97">
        <v>41439</v>
      </c>
      <c r="CP257"/>
      <c r="CQ257" s="65"/>
      <c r="CR257" s="65"/>
      <c r="CS257" s="98"/>
      <c r="CT257"/>
      <c r="CU257"/>
      <c r="CV257" s="65"/>
      <c r="CW257" s="2">
        <v>120</v>
      </c>
      <c r="CX257" s="82">
        <v>80</v>
      </c>
      <c r="DC257"/>
      <c r="DG257" s="64"/>
      <c r="DI257" s="89">
        <v>42644</v>
      </c>
      <c r="DJ257" s="89"/>
      <c r="DN257" s="34"/>
      <c r="DO257" s="34"/>
      <c r="DP257" s="34"/>
      <c r="DQ257" s="34"/>
      <c r="DR257" s="34"/>
      <c r="DS257" s="34" t="s">
        <v>2127</v>
      </c>
      <c r="DT257" s="34"/>
      <c r="DU257" s="47">
        <v>44403</v>
      </c>
      <c r="DY257" s="1">
        <v>1</v>
      </c>
      <c r="DZ257" t="s">
        <v>7940</v>
      </c>
      <c r="EB257" s="4"/>
      <c r="EJ257"/>
      <c r="EL257" s="34"/>
      <c r="EN257" s="34"/>
    </row>
    <row r="258" spans="1:144" hidden="1" x14ac:dyDescent="0.25">
      <c r="A258" s="85">
        <v>2022</v>
      </c>
      <c r="B258" s="87">
        <v>44830</v>
      </c>
      <c r="C258" t="s">
        <v>121</v>
      </c>
      <c r="D258" t="s">
        <v>122</v>
      </c>
      <c r="E258" s="36" t="s">
        <v>7938</v>
      </c>
      <c r="F258" s="34">
        <f t="shared" si="19"/>
        <v>257</v>
      </c>
      <c r="G258" s="34" t="s">
        <v>4985</v>
      </c>
      <c r="H258">
        <v>18</v>
      </c>
      <c r="I258" s="34" t="s">
        <v>6141</v>
      </c>
      <c r="J258" s="34" t="s">
        <v>4988</v>
      </c>
      <c r="K258" s="34" t="str">
        <f>VLOOKUP(J258,[2]CodMpios!$B$347:$E$362,4,FALSE)</f>
        <v>18001 - Florencia</v>
      </c>
      <c r="L258" s="34" t="str">
        <f>VLOOKUP($J258,[2]Coord_Mpios_X_Y!$B$2:$K$1123,9,FALSE)</f>
        <v>1,749138703818</v>
      </c>
      <c r="M258" s="34" t="str">
        <f>VLOOKUP($J258,[2]Coord_Mpios_X_Y!$B$2:$K$1123,10,FALSE)</f>
        <v>-75,558239064333</v>
      </c>
      <c r="N258" s="34" t="s">
        <v>125</v>
      </c>
      <c r="O258" s="34" t="s">
        <v>126</v>
      </c>
      <c r="Q258" s="34" t="s">
        <v>127</v>
      </c>
      <c r="R258" s="34">
        <v>17624539</v>
      </c>
      <c r="S258" s="34" t="str">
        <f t="shared" ref="S258:S321" si="20">CONCATENATE(Q258,R258)</f>
        <v>CC17624539</v>
      </c>
      <c r="T258" s="34" t="s">
        <v>238</v>
      </c>
      <c r="U258" s="34" t="s">
        <v>368</v>
      </c>
      <c r="V258" s="34" t="s">
        <v>142</v>
      </c>
      <c r="X258" s="87">
        <v>18580</v>
      </c>
      <c r="Y258">
        <v>72</v>
      </c>
      <c r="Z258" s="36">
        <f>VLOOKUP($Y258,[2]Edades!$A$3:$H$153,4,FALSE)</f>
        <v>6</v>
      </c>
      <c r="AA258" s="34" t="str">
        <f>VLOOKUP($Y258,[2]Edades!$A$3:$H$153,6,FALSE)</f>
        <v>6 - Persona mayor</v>
      </c>
      <c r="AB258" s="34">
        <f>VLOOKUP($Y258,[2]Edades!$A$3:$H$153,7,FALSE)</f>
        <v>15</v>
      </c>
      <c r="AC258" s="34" t="str">
        <f>VLOOKUP($Y258,[2]Edades!$A$3:$H$153,8,FALSE)</f>
        <v>70-74</v>
      </c>
      <c r="AD258" s="34" t="s">
        <v>146</v>
      </c>
      <c r="AE258">
        <v>1</v>
      </c>
      <c r="AF258" s="34" t="s">
        <v>2137</v>
      </c>
      <c r="AG258" s="34" t="s">
        <v>2127</v>
      </c>
      <c r="AH258" s="34" t="s">
        <v>2127</v>
      </c>
      <c r="AK258" s="34" t="s">
        <v>125</v>
      </c>
      <c r="AM258" s="34" t="s">
        <v>2127</v>
      </c>
      <c r="AN258" s="36" t="s">
        <v>2127</v>
      </c>
      <c r="AO258" s="36" t="s">
        <v>2127</v>
      </c>
      <c r="AP258" s="34" t="s">
        <v>2127</v>
      </c>
      <c r="AQ258" s="36" t="s">
        <v>2127</v>
      </c>
      <c r="AR258" s="34" t="s">
        <v>2098</v>
      </c>
      <c r="AS258" s="91" t="s">
        <v>6398</v>
      </c>
      <c r="AT258" s="34">
        <v>3132922399</v>
      </c>
      <c r="AU258" s="34" t="s">
        <v>2127</v>
      </c>
      <c r="AX258" s="90"/>
      <c r="BA258" s="91"/>
      <c r="BB258" s="91"/>
      <c r="BC258" s="91"/>
      <c r="BF258" s="34" t="s">
        <v>4983</v>
      </c>
      <c r="BG258" s="92" t="s">
        <v>2098</v>
      </c>
      <c r="BM258" s="36" t="s">
        <v>131</v>
      </c>
      <c r="BN258" s="34" t="s">
        <v>132</v>
      </c>
      <c r="BO258" s="36">
        <v>0</v>
      </c>
      <c r="BQ258" s="94"/>
      <c r="BS258" t="s">
        <v>131</v>
      </c>
      <c r="BU258" s="95"/>
      <c r="BV258" s="95"/>
      <c r="BW258" s="61"/>
      <c r="BX258" s="60"/>
      <c r="BY258" s="59" t="str">
        <f t="shared" ref="BY258:BY321" ca="1" si="21">IFERROR(IF(BW258="","",BW258-TODAY()),"SIN DATO")</f>
        <v/>
      </c>
      <c r="CD258" s="68"/>
      <c r="CE258" s="68"/>
      <c r="CF258" s="67"/>
      <c r="CG258">
        <v>70</v>
      </c>
      <c r="CH258" s="2">
        <v>164</v>
      </c>
      <c r="CI258" s="4">
        <f t="shared" ref="CI258:CI321" si="22">(CG258/((CH258/100)*(CH258/100)))</f>
        <v>26.026174895895306</v>
      </c>
      <c r="CJ258" s="5" t="str">
        <f t="shared" ref="CJ258:CJ321" si="23">IFERROR(IF(CI258&lt;=18.5,"BAJO PESO",IF(AND(CI258&gt;18.5,CI258&lt;25),"NORMAL",IF(AND(CI258&gt;=25,CI258&lt;=30),"SOBREPESO","OBESIDAD"))),"SIN DATO")</f>
        <v>SOBREPESO</v>
      </c>
      <c r="CK258" s="36">
        <v>0</v>
      </c>
      <c r="CL258" s="66"/>
      <c r="CM258" s="89">
        <v>41347</v>
      </c>
      <c r="CN258" s="97">
        <v>41347</v>
      </c>
      <c r="CP258"/>
      <c r="CQ258" s="65"/>
      <c r="CR258" s="65"/>
      <c r="CS258" s="98"/>
      <c r="CT258"/>
      <c r="CU258"/>
      <c r="CV258" s="65"/>
      <c r="CW258" s="2">
        <v>110</v>
      </c>
      <c r="CX258" s="82">
        <v>80</v>
      </c>
      <c r="DC258"/>
      <c r="DG258" s="64"/>
      <c r="DI258" s="89"/>
      <c r="DJ258" s="89"/>
      <c r="DK258" s="89">
        <v>44806</v>
      </c>
      <c r="DN258" s="34"/>
      <c r="DO258" s="34"/>
      <c r="DP258" s="34"/>
      <c r="DQ258" s="34"/>
      <c r="DR258" s="34"/>
      <c r="DS258" s="34" t="s">
        <v>2127</v>
      </c>
      <c r="DT258" s="34"/>
      <c r="DU258" s="47">
        <v>44162</v>
      </c>
      <c r="DY258" s="1">
        <v>2</v>
      </c>
      <c r="DZ258" t="s">
        <v>7941</v>
      </c>
      <c r="EB258" s="4">
        <v>99</v>
      </c>
      <c r="EH258" s="4">
        <v>6.2</v>
      </c>
      <c r="EJ258"/>
      <c r="EL258" s="34"/>
      <c r="EN258" s="34"/>
    </row>
    <row r="259" spans="1:144" hidden="1" x14ac:dyDescent="0.25">
      <c r="A259" s="85">
        <v>2022</v>
      </c>
      <c r="B259" s="87">
        <v>44830</v>
      </c>
      <c r="C259" t="s">
        <v>121</v>
      </c>
      <c r="D259" t="s">
        <v>122</v>
      </c>
      <c r="E259" s="36" t="s">
        <v>7938</v>
      </c>
      <c r="F259" s="34">
        <f t="shared" ref="F259:F322" si="24">F258+1</f>
        <v>258</v>
      </c>
      <c r="G259" s="34" t="s">
        <v>4985</v>
      </c>
      <c r="H259">
        <v>18</v>
      </c>
      <c r="I259" s="34" t="s">
        <v>6141</v>
      </c>
      <c r="J259" s="34" t="s">
        <v>4988</v>
      </c>
      <c r="K259" s="34" t="str">
        <f>VLOOKUP(J259,[2]CodMpios!$B$347:$E$362,4,FALSE)</f>
        <v>18001 - Florencia</v>
      </c>
      <c r="L259" s="34" t="str">
        <f>VLOOKUP($J259,[2]Coord_Mpios_X_Y!$B$2:$K$1123,9,FALSE)</f>
        <v>1,749138703818</v>
      </c>
      <c r="M259" s="34" t="str">
        <f>VLOOKUP($J259,[2]Coord_Mpios_X_Y!$B$2:$K$1123,10,FALSE)</f>
        <v>-75,558239064333</v>
      </c>
      <c r="N259" s="34" t="s">
        <v>6142</v>
      </c>
      <c r="O259" s="34" t="s">
        <v>126</v>
      </c>
      <c r="Q259" s="34" t="s">
        <v>127</v>
      </c>
      <c r="R259" s="34">
        <v>26617855</v>
      </c>
      <c r="S259" s="34" t="str">
        <f t="shared" si="20"/>
        <v>CC26617855</v>
      </c>
      <c r="T259" s="34" t="s">
        <v>227</v>
      </c>
      <c r="V259" s="34" t="s">
        <v>1030</v>
      </c>
      <c r="W259" s="34" t="s">
        <v>497</v>
      </c>
      <c r="X259" s="87">
        <v>19387</v>
      </c>
      <c r="Y259">
        <v>70</v>
      </c>
      <c r="Z259" s="36">
        <f>VLOOKUP($Y259,[2]Edades!$A$3:$H$153,4,FALSE)</f>
        <v>6</v>
      </c>
      <c r="AA259" s="34" t="str">
        <f>VLOOKUP($Y259,[2]Edades!$A$3:$H$153,6,FALSE)</f>
        <v>6 - Persona mayor</v>
      </c>
      <c r="AB259" s="34">
        <f>VLOOKUP($Y259,[2]Edades!$A$3:$H$153,7,FALSE)</f>
        <v>15</v>
      </c>
      <c r="AC259" s="34" t="str">
        <f>VLOOKUP($Y259,[2]Edades!$A$3:$H$153,8,FALSE)</f>
        <v>70-74</v>
      </c>
      <c r="AD259" s="34" t="s">
        <v>129</v>
      </c>
      <c r="AE259" s="1">
        <v>2</v>
      </c>
      <c r="AF259" s="34" t="s">
        <v>2137</v>
      </c>
      <c r="AG259" s="34" t="s">
        <v>2127</v>
      </c>
      <c r="AH259" s="34" t="s">
        <v>2127</v>
      </c>
      <c r="AK259" s="34" t="s">
        <v>6142</v>
      </c>
      <c r="AM259" s="34" t="s">
        <v>2127</v>
      </c>
      <c r="AN259" s="36" t="s">
        <v>2127</v>
      </c>
      <c r="AO259" s="36" t="s">
        <v>2127</v>
      </c>
      <c r="AP259" s="34" t="s">
        <v>2127</v>
      </c>
      <c r="AQ259" s="36" t="s">
        <v>2127</v>
      </c>
      <c r="AR259" s="34" t="s">
        <v>2098</v>
      </c>
      <c r="AS259" s="91" t="s">
        <v>6399</v>
      </c>
      <c r="AT259" s="34">
        <v>4356814</v>
      </c>
      <c r="AU259" s="34" t="s">
        <v>2127</v>
      </c>
      <c r="AX259" s="90"/>
      <c r="BA259" s="91"/>
      <c r="BB259" s="91"/>
      <c r="BC259" s="91"/>
      <c r="BF259" s="34" t="s">
        <v>4983</v>
      </c>
      <c r="BG259" s="92" t="s">
        <v>2098</v>
      </c>
      <c r="BM259" s="36" t="s">
        <v>131</v>
      </c>
      <c r="BN259" s="34" t="s">
        <v>132</v>
      </c>
      <c r="BO259" s="36">
        <v>0</v>
      </c>
      <c r="BQ259" s="94"/>
      <c r="BS259" t="s">
        <v>131</v>
      </c>
      <c r="BU259" s="95"/>
      <c r="BV259" s="95"/>
      <c r="BW259" s="61"/>
      <c r="BX259" s="60"/>
      <c r="BY259" s="59" t="str">
        <f t="shared" ca="1" si="21"/>
        <v/>
      </c>
      <c r="CD259" s="68"/>
      <c r="CE259" s="68"/>
      <c r="CF259" s="67"/>
      <c r="CG259">
        <v>51</v>
      </c>
      <c r="CH259" s="2">
        <v>162</v>
      </c>
      <c r="CI259" s="4">
        <f t="shared" si="22"/>
        <v>19.433013260173752</v>
      </c>
      <c r="CJ259" s="5" t="str">
        <f t="shared" si="23"/>
        <v>NORMAL</v>
      </c>
      <c r="CK259" s="36">
        <v>0</v>
      </c>
      <c r="CL259" s="66"/>
      <c r="CM259" s="89">
        <v>41320</v>
      </c>
      <c r="CN259" s="97">
        <v>41320</v>
      </c>
      <c r="CP259"/>
      <c r="CQ259" s="65"/>
      <c r="CR259" s="65"/>
      <c r="CS259" s="98"/>
      <c r="CT259"/>
      <c r="CU259"/>
      <c r="CV259" s="65"/>
      <c r="CW259" s="2">
        <v>90</v>
      </c>
      <c r="CX259" s="82">
        <v>50</v>
      </c>
      <c r="DC259"/>
      <c r="DG259" s="64"/>
      <c r="DI259" s="89"/>
      <c r="DJ259" s="89"/>
      <c r="DN259" s="34"/>
      <c r="DO259" s="34"/>
      <c r="DP259" s="34"/>
      <c r="DQ259" s="34"/>
      <c r="DR259" s="34"/>
      <c r="DS259" s="34" t="s">
        <v>2127</v>
      </c>
      <c r="DT259" s="34"/>
      <c r="DU259" s="47">
        <v>43453</v>
      </c>
      <c r="DY259" s="1">
        <v>3</v>
      </c>
      <c r="DZ259" t="s">
        <v>7941</v>
      </c>
      <c r="EA259" s="4">
        <v>1.45</v>
      </c>
      <c r="EB259" s="4">
        <v>205</v>
      </c>
      <c r="EC259" s="4">
        <v>159</v>
      </c>
      <c r="ED259" s="4">
        <v>76.5</v>
      </c>
      <c r="EE259" s="4">
        <v>50.7</v>
      </c>
      <c r="EF259" s="4">
        <v>159</v>
      </c>
      <c r="EG259" s="4">
        <v>2.8</v>
      </c>
      <c r="EH259" s="4">
        <v>9.5</v>
      </c>
      <c r="EJ259"/>
      <c r="EL259" s="34"/>
      <c r="EN259" s="34"/>
    </row>
    <row r="260" spans="1:144" hidden="1" x14ac:dyDescent="0.25">
      <c r="A260" s="85">
        <v>2022</v>
      </c>
      <c r="B260" s="87">
        <v>44830</v>
      </c>
      <c r="C260" t="s">
        <v>121</v>
      </c>
      <c r="D260" t="s">
        <v>122</v>
      </c>
      <c r="E260" s="36" t="s">
        <v>7938</v>
      </c>
      <c r="F260" s="34">
        <f t="shared" si="24"/>
        <v>259</v>
      </c>
      <c r="G260" s="34" t="s">
        <v>4985</v>
      </c>
      <c r="H260">
        <v>18</v>
      </c>
      <c r="I260" s="34" t="s">
        <v>6141</v>
      </c>
      <c r="J260" s="34" t="s">
        <v>5110</v>
      </c>
      <c r="K260" s="34" t="str">
        <f>VLOOKUP(J260,[2]CodMpios!$B$347:$E$362,4,FALSE)</f>
        <v>18479 - Morelia</v>
      </c>
      <c r="L260" s="34" t="str">
        <f>VLOOKUP($J260,[2]Coord_Mpios_X_Y!$B$2:$K$1123,9,FALSE)</f>
        <v>1,382996109840</v>
      </c>
      <c r="M260" s="34" t="str">
        <f>VLOOKUP($J260,[2]Coord_Mpios_X_Y!$B$2:$K$1123,10,FALSE)</f>
        <v>-75,673811233713</v>
      </c>
      <c r="N260" s="34" t="s">
        <v>6142</v>
      </c>
      <c r="O260" s="34" t="s">
        <v>126</v>
      </c>
      <c r="Q260" s="34" t="s">
        <v>127</v>
      </c>
      <c r="R260" s="34">
        <v>26256655</v>
      </c>
      <c r="S260" s="34" t="str">
        <f t="shared" si="20"/>
        <v>CC26256655</v>
      </c>
      <c r="T260" s="34" t="s">
        <v>234</v>
      </c>
      <c r="U260" s="34" t="s">
        <v>2317</v>
      </c>
      <c r="V260" s="34" t="s">
        <v>842</v>
      </c>
      <c r="W260" s="34" t="s">
        <v>1375</v>
      </c>
      <c r="X260" s="87">
        <v>18661</v>
      </c>
      <c r="Y260">
        <v>72</v>
      </c>
      <c r="Z260" s="36">
        <f>VLOOKUP($Y260,[2]Edades!$A$3:$H$153,4,FALSE)</f>
        <v>6</v>
      </c>
      <c r="AA260" s="34" t="str">
        <f>VLOOKUP($Y260,[2]Edades!$A$3:$H$153,6,FALSE)</f>
        <v>6 - Persona mayor</v>
      </c>
      <c r="AB260" s="34">
        <f>VLOOKUP($Y260,[2]Edades!$A$3:$H$153,7,FALSE)</f>
        <v>15</v>
      </c>
      <c r="AC260" s="34" t="str">
        <f>VLOOKUP($Y260,[2]Edades!$A$3:$H$153,8,FALSE)</f>
        <v>70-74</v>
      </c>
      <c r="AD260" s="34" t="s">
        <v>129</v>
      </c>
      <c r="AE260" s="1">
        <v>2</v>
      </c>
      <c r="AF260" s="34" t="s">
        <v>2137</v>
      </c>
      <c r="AG260" s="34" t="s">
        <v>2127</v>
      </c>
      <c r="AH260" s="34" t="s">
        <v>2127</v>
      </c>
      <c r="AK260" s="34" t="s">
        <v>6142</v>
      </c>
      <c r="AM260" s="34" t="s">
        <v>2127</v>
      </c>
      <c r="AN260" s="36" t="s">
        <v>2127</v>
      </c>
      <c r="AO260" s="36" t="s">
        <v>2127</v>
      </c>
      <c r="AP260" s="34" t="s">
        <v>2127</v>
      </c>
      <c r="AQ260" s="36" t="s">
        <v>2127</v>
      </c>
      <c r="AR260" s="34" t="s">
        <v>2098</v>
      </c>
      <c r="AS260" s="91" t="s">
        <v>6400</v>
      </c>
      <c r="AT260" s="34">
        <v>3138627802</v>
      </c>
      <c r="AU260" s="34" t="s">
        <v>2127</v>
      </c>
      <c r="AX260" s="90"/>
      <c r="BA260" s="91"/>
      <c r="BB260" s="91"/>
      <c r="BC260" s="91"/>
      <c r="BF260" s="34" t="s">
        <v>4983</v>
      </c>
      <c r="BG260" s="92" t="s">
        <v>2098</v>
      </c>
      <c r="BM260" s="36" t="s">
        <v>131</v>
      </c>
      <c r="BN260" s="34" t="s">
        <v>132</v>
      </c>
      <c r="BO260" s="36">
        <v>0</v>
      </c>
      <c r="BQ260" s="94"/>
      <c r="BS260" t="s">
        <v>131</v>
      </c>
      <c r="BU260" s="95"/>
      <c r="BV260" s="95"/>
      <c r="BW260" s="61"/>
      <c r="BX260" s="60"/>
      <c r="BY260" s="59" t="str">
        <f t="shared" ca="1" si="21"/>
        <v/>
      </c>
      <c r="CD260" s="68"/>
      <c r="CE260" s="68"/>
      <c r="CF260" s="67"/>
      <c r="CG260">
        <v>90</v>
      </c>
      <c r="CH260" s="2">
        <v>169</v>
      </c>
      <c r="CI260" s="4">
        <f t="shared" si="22"/>
        <v>31.511501698119819</v>
      </c>
      <c r="CJ260" s="5" t="str">
        <f t="shared" si="23"/>
        <v>OBESIDAD</v>
      </c>
      <c r="CK260" s="36">
        <v>0</v>
      </c>
      <c r="CL260" s="66"/>
      <c r="CM260" s="89">
        <v>41500</v>
      </c>
      <c r="CN260" s="97">
        <v>41500</v>
      </c>
      <c r="CP260"/>
      <c r="CQ260" s="65"/>
      <c r="CR260" s="65"/>
      <c r="CS260" s="98"/>
      <c r="CT260"/>
      <c r="CU260"/>
      <c r="CV260" s="65"/>
      <c r="CW260" s="2"/>
      <c r="CX260" s="82"/>
      <c r="DC260"/>
      <c r="DG260" s="64"/>
      <c r="DI260" s="89">
        <v>42958</v>
      </c>
      <c r="DJ260" s="89"/>
      <c r="DN260" s="34"/>
      <c r="DO260" s="34"/>
      <c r="DP260" s="34"/>
      <c r="DQ260" s="34"/>
      <c r="DR260" s="34"/>
      <c r="DS260" s="34" t="s">
        <v>2127</v>
      </c>
      <c r="DT260" s="34"/>
      <c r="DU260" s="47">
        <v>43546</v>
      </c>
      <c r="DY260" s="1">
        <v>2</v>
      </c>
      <c r="DZ260" t="s">
        <v>7941</v>
      </c>
      <c r="EB260" s="4"/>
      <c r="EJ260"/>
      <c r="EL260" s="34"/>
      <c r="EN260" s="34"/>
    </row>
    <row r="261" spans="1:144" hidden="1" x14ac:dyDescent="0.25">
      <c r="A261" s="85">
        <v>2022</v>
      </c>
      <c r="B261" s="87">
        <v>44830</v>
      </c>
      <c r="C261" t="s">
        <v>121</v>
      </c>
      <c r="D261" t="s">
        <v>122</v>
      </c>
      <c r="E261" s="36" t="s">
        <v>7938</v>
      </c>
      <c r="F261" s="34">
        <f t="shared" si="24"/>
        <v>260</v>
      </c>
      <c r="G261" s="34" t="s">
        <v>4985</v>
      </c>
      <c r="H261">
        <v>18</v>
      </c>
      <c r="I261" s="34" t="s">
        <v>6141</v>
      </c>
      <c r="J261" s="34" t="s">
        <v>4988</v>
      </c>
      <c r="K261" s="34" t="str">
        <f>VLOOKUP(J261,[2]CodMpios!$B$347:$E$362,4,FALSE)</f>
        <v>18001 - Florencia</v>
      </c>
      <c r="L261" s="34" t="str">
        <f>VLOOKUP($J261,[2]Coord_Mpios_X_Y!$B$2:$K$1123,9,FALSE)</f>
        <v>1,749138703818</v>
      </c>
      <c r="M261" s="34" t="str">
        <f>VLOOKUP($J261,[2]Coord_Mpios_X_Y!$B$2:$K$1123,10,FALSE)</f>
        <v>-75,558239064333</v>
      </c>
      <c r="N261" s="34" t="s">
        <v>6142</v>
      </c>
      <c r="O261" s="34" t="s">
        <v>126</v>
      </c>
      <c r="Q261" s="34" t="s">
        <v>127</v>
      </c>
      <c r="R261" s="34">
        <v>26615910</v>
      </c>
      <c r="S261" s="34" t="str">
        <f t="shared" si="20"/>
        <v>CC26615910</v>
      </c>
      <c r="T261" s="34" t="s">
        <v>2478</v>
      </c>
      <c r="V261" s="34" t="s">
        <v>250</v>
      </c>
      <c r="W261" s="34" t="s">
        <v>6052</v>
      </c>
      <c r="X261" s="87">
        <v>17650</v>
      </c>
      <c r="Y261">
        <v>74</v>
      </c>
      <c r="Z261" s="36">
        <f>VLOOKUP($Y261,[2]Edades!$A$3:$H$153,4,FALSE)</f>
        <v>6</v>
      </c>
      <c r="AA261" s="34" t="str">
        <f>VLOOKUP($Y261,[2]Edades!$A$3:$H$153,6,FALSE)</f>
        <v>6 - Persona mayor</v>
      </c>
      <c r="AB261" s="34">
        <f>VLOOKUP($Y261,[2]Edades!$A$3:$H$153,7,FALSE)</f>
        <v>15</v>
      </c>
      <c r="AC261" s="34" t="str">
        <f>VLOOKUP($Y261,[2]Edades!$A$3:$H$153,8,FALSE)</f>
        <v>70-74</v>
      </c>
      <c r="AD261" s="34" t="s">
        <v>129</v>
      </c>
      <c r="AE261" s="1">
        <v>2</v>
      </c>
      <c r="AF261" s="34" t="s">
        <v>2137</v>
      </c>
      <c r="AG261" s="34" t="s">
        <v>2127</v>
      </c>
      <c r="AH261" s="34" t="s">
        <v>2127</v>
      </c>
      <c r="AK261" s="34" t="s">
        <v>6142</v>
      </c>
      <c r="AM261" s="34" t="s">
        <v>2127</v>
      </c>
      <c r="AN261" s="36" t="s">
        <v>2127</v>
      </c>
      <c r="AO261" s="36" t="s">
        <v>2127</v>
      </c>
      <c r="AP261" s="34" t="s">
        <v>2127</v>
      </c>
      <c r="AQ261" s="36" t="s">
        <v>2127</v>
      </c>
      <c r="AR261" s="34" t="s">
        <v>2098</v>
      </c>
      <c r="AS261" s="91" t="s">
        <v>6401</v>
      </c>
      <c r="AT261" s="34">
        <v>4362271</v>
      </c>
      <c r="AU261" s="34" t="s">
        <v>2127</v>
      </c>
      <c r="AX261" s="90"/>
      <c r="BA261" s="91"/>
      <c r="BB261" s="91"/>
      <c r="BC261" s="91"/>
      <c r="BF261" s="34" t="s">
        <v>4983</v>
      </c>
      <c r="BG261" s="92" t="s">
        <v>2098</v>
      </c>
      <c r="BM261" s="36" t="s">
        <v>131</v>
      </c>
      <c r="BN261" s="34" t="s">
        <v>132</v>
      </c>
      <c r="BO261" s="36">
        <v>0</v>
      </c>
      <c r="BQ261" s="94"/>
      <c r="BS261" t="s">
        <v>131</v>
      </c>
      <c r="BU261" s="95"/>
      <c r="BV261" s="95"/>
      <c r="BW261" s="61"/>
      <c r="BX261" s="60"/>
      <c r="BY261" s="59" t="str">
        <f t="shared" ca="1" si="21"/>
        <v/>
      </c>
      <c r="CD261" s="68"/>
      <c r="CE261" s="68"/>
      <c r="CF261" s="67"/>
      <c r="CG261">
        <v>80</v>
      </c>
      <c r="CH261" s="2">
        <v>161</v>
      </c>
      <c r="CI261" s="4">
        <f t="shared" si="22"/>
        <v>30.863006828440259</v>
      </c>
      <c r="CJ261" s="5" t="str">
        <f t="shared" si="23"/>
        <v>OBESIDAD</v>
      </c>
      <c r="CK261" s="36">
        <v>0</v>
      </c>
      <c r="CL261" s="66"/>
      <c r="CM261" s="89">
        <v>41326</v>
      </c>
      <c r="CN261" s="97">
        <v>41326</v>
      </c>
      <c r="CP261"/>
      <c r="CQ261" s="65"/>
      <c r="CR261" s="65"/>
      <c r="CS261" s="98"/>
      <c r="CT261"/>
      <c r="CU261"/>
      <c r="CV261" s="65"/>
      <c r="CW261" s="2"/>
      <c r="CX261" s="82"/>
      <c r="DC261"/>
      <c r="DG261" s="64"/>
      <c r="DI261" s="89"/>
      <c r="DJ261" s="89"/>
      <c r="DN261" s="34"/>
      <c r="DO261" s="34"/>
      <c r="DP261" s="34"/>
      <c r="DQ261" s="34"/>
      <c r="DR261" s="34"/>
      <c r="DS261" s="34" t="s">
        <v>2127</v>
      </c>
      <c r="DT261" s="34"/>
      <c r="DU261" s="47">
        <v>44174</v>
      </c>
      <c r="DY261" s="1">
        <v>3</v>
      </c>
      <c r="DZ261" t="s">
        <v>7941</v>
      </c>
      <c r="EA261" s="4">
        <v>1.72</v>
      </c>
      <c r="EB261" s="4">
        <v>120</v>
      </c>
      <c r="ED261" s="4">
        <v>48</v>
      </c>
      <c r="EF261" s="4">
        <v>407</v>
      </c>
      <c r="EH261" s="4">
        <v>7.6</v>
      </c>
      <c r="EJ261"/>
      <c r="EL261" s="34"/>
      <c r="EN261" s="34"/>
    </row>
    <row r="262" spans="1:144" hidden="1" x14ac:dyDescent="0.25">
      <c r="A262" s="85">
        <v>2022</v>
      </c>
      <c r="B262" s="87">
        <v>44830</v>
      </c>
      <c r="C262" t="s">
        <v>121</v>
      </c>
      <c r="D262" t="s">
        <v>122</v>
      </c>
      <c r="E262" s="36" t="s">
        <v>7938</v>
      </c>
      <c r="F262" s="34">
        <f t="shared" si="24"/>
        <v>261</v>
      </c>
      <c r="G262" s="34" t="s">
        <v>4985</v>
      </c>
      <c r="H262">
        <v>18</v>
      </c>
      <c r="I262" s="34" t="s">
        <v>6141</v>
      </c>
      <c r="J262" s="34" t="s">
        <v>4988</v>
      </c>
      <c r="K262" s="34" t="str">
        <f>VLOOKUP(J262,[2]CodMpios!$B$347:$E$362,4,FALSE)</f>
        <v>18001 - Florencia</v>
      </c>
      <c r="L262" s="34" t="str">
        <f>VLOOKUP($J262,[2]Coord_Mpios_X_Y!$B$2:$K$1123,9,FALSE)</f>
        <v>1,749138703818</v>
      </c>
      <c r="M262" s="34" t="str">
        <f>VLOOKUP($J262,[2]Coord_Mpios_X_Y!$B$2:$K$1123,10,FALSE)</f>
        <v>-75,558239064333</v>
      </c>
      <c r="N262" s="34" t="s">
        <v>6142</v>
      </c>
      <c r="O262" s="34" t="s">
        <v>126</v>
      </c>
      <c r="Q262" s="34" t="s">
        <v>127</v>
      </c>
      <c r="R262" s="34">
        <v>26616717</v>
      </c>
      <c r="S262" s="34" t="str">
        <f t="shared" si="20"/>
        <v>CC26616717</v>
      </c>
      <c r="T262" s="34" t="s">
        <v>608</v>
      </c>
      <c r="U262" s="34" t="s">
        <v>378</v>
      </c>
      <c r="V262" s="34" t="s">
        <v>5926</v>
      </c>
      <c r="W262" s="34" t="s">
        <v>6051</v>
      </c>
      <c r="X262" s="87">
        <v>18667</v>
      </c>
      <c r="Y262">
        <v>72</v>
      </c>
      <c r="Z262" s="36">
        <f>VLOOKUP($Y262,[2]Edades!$A$3:$H$153,4,FALSE)</f>
        <v>6</v>
      </c>
      <c r="AA262" s="34" t="str">
        <f>VLOOKUP($Y262,[2]Edades!$A$3:$H$153,6,FALSE)</f>
        <v>6 - Persona mayor</v>
      </c>
      <c r="AB262" s="34">
        <f>VLOOKUP($Y262,[2]Edades!$A$3:$H$153,7,FALSE)</f>
        <v>15</v>
      </c>
      <c r="AC262" s="34" t="str">
        <f>VLOOKUP($Y262,[2]Edades!$A$3:$H$153,8,FALSE)</f>
        <v>70-74</v>
      </c>
      <c r="AD262" s="34" t="s">
        <v>129</v>
      </c>
      <c r="AE262" s="1">
        <v>2</v>
      </c>
      <c r="AF262" s="34" t="s">
        <v>2137</v>
      </c>
      <c r="AG262" s="34" t="s">
        <v>2127</v>
      </c>
      <c r="AH262" s="34" t="s">
        <v>2127</v>
      </c>
      <c r="AK262" s="34" t="s">
        <v>6142</v>
      </c>
      <c r="AM262" s="34" t="s">
        <v>2127</v>
      </c>
      <c r="AN262" s="36" t="s">
        <v>2127</v>
      </c>
      <c r="AO262" s="36" t="s">
        <v>2127</v>
      </c>
      <c r="AP262" s="34" t="s">
        <v>2127</v>
      </c>
      <c r="AQ262" s="36" t="s">
        <v>2127</v>
      </c>
      <c r="AR262" s="34" t="s">
        <v>2098</v>
      </c>
      <c r="AS262" s="91" t="s">
        <v>6402</v>
      </c>
      <c r="AT262" s="34">
        <v>4357869</v>
      </c>
      <c r="AU262" s="34" t="s">
        <v>2127</v>
      </c>
      <c r="AX262" s="90"/>
      <c r="BA262" s="91"/>
      <c r="BB262" s="91"/>
      <c r="BC262" s="91"/>
      <c r="BF262" s="34" t="s">
        <v>4983</v>
      </c>
      <c r="BG262" s="92" t="s">
        <v>2098</v>
      </c>
      <c r="BM262" s="36" t="s">
        <v>131</v>
      </c>
      <c r="BN262" s="34" t="s">
        <v>132</v>
      </c>
      <c r="BO262" s="36">
        <v>0</v>
      </c>
      <c r="BQ262" s="94"/>
      <c r="BS262" t="s">
        <v>131</v>
      </c>
      <c r="BU262" s="95"/>
      <c r="BV262" s="95"/>
      <c r="BW262" s="61"/>
      <c r="BX262" s="60"/>
      <c r="BY262" s="59" t="str">
        <f t="shared" ca="1" si="21"/>
        <v/>
      </c>
      <c r="CD262" s="68"/>
      <c r="CE262" s="68"/>
      <c r="CF262" s="67"/>
      <c r="CG262">
        <v>64</v>
      </c>
      <c r="CH262" s="2">
        <v>149</v>
      </c>
      <c r="CI262" s="4">
        <f t="shared" si="22"/>
        <v>28.827530291428314</v>
      </c>
      <c r="CJ262" s="5" t="str">
        <f t="shared" si="23"/>
        <v>SOBREPESO</v>
      </c>
      <c r="CK262" s="36">
        <v>0</v>
      </c>
      <c r="CL262" s="66"/>
      <c r="CM262" s="89">
        <v>41351</v>
      </c>
      <c r="CN262" s="97">
        <v>41351</v>
      </c>
      <c r="CP262"/>
      <c r="CQ262" s="65"/>
      <c r="CR262" s="65"/>
      <c r="CS262" s="98"/>
      <c r="CT262"/>
      <c r="CU262"/>
      <c r="CV262" s="65"/>
      <c r="CW262" s="2">
        <v>109</v>
      </c>
      <c r="CX262" s="82">
        <v>51</v>
      </c>
      <c r="DC262"/>
      <c r="DG262" s="64"/>
      <c r="DI262" s="89">
        <v>43775</v>
      </c>
      <c r="DJ262" s="89"/>
      <c r="DN262" s="34"/>
      <c r="DO262" s="34"/>
      <c r="DP262" s="34"/>
      <c r="DQ262" s="34"/>
      <c r="DR262" s="34"/>
      <c r="DS262" s="34" t="s">
        <v>2127</v>
      </c>
      <c r="DT262" s="34"/>
      <c r="DU262" s="47">
        <v>44377</v>
      </c>
      <c r="DY262" s="1">
        <v>2</v>
      </c>
      <c r="DZ262" t="s">
        <v>7940</v>
      </c>
      <c r="EB262" s="4">
        <v>74</v>
      </c>
      <c r="EH262" s="4">
        <v>7.8</v>
      </c>
      <c r="EJ262"/>
      <c r="EL262" s="34"/>
      <c r="EN262" s="34"/>
    </row>
    <row r="263" spans="1:144" hidden="1" x14ac:dyDescent="0.25">
      <c r="A263" s="85">
        <v>2022</v>
      </c>
      <c r="B263" s="87">
        <v>44830</v>
      </c>
      <c r="C263" t="s">
        <v>121</v>
      </c>
      <c r="D263" t="s">
        <v>122</v>
      </c>
      <c r="E263" s="36" t="s">
        <v>7938</v>
      </c>
      <c r="F263" s="34">
        <f t="shared" si="24"/>
        <v>262</v>
      </c>
      <c r="G263" s="34" t="s">
        <v>4985</v>
      </c>
      <c r="H263">
        <v>18</v>
      </c>
      <c r="I263" s="34" t="s">
        <v>6141</v>
      </c>
      <c r="J263" s="34" t="s">
        <v>4988</v>
      </c>
      <c r="K263" s="34" t="str">
        <f>VLOOKUP(J263,[2]CodMpios!$B$347:$E$362,4,FALSE)</f>
        <v>18001 - Florencia</v>
      </c>
      <c r="L263" s="34" t="str">
        <f>VLOOKUP($J263,[2]Coord_Mpios_X_Y!$B$2:$K$1123,9,FALSE)</f>
        <v>1,749138703818</v>
      </c>
      <c r="M263" s="34" t="str">
        <f>VLOOKUP($J263,[2]Coord_Mpios_X_Y!$B$2:$K$1123,10,FALSE)</f>
        <v>-75,558239064333</v>
      </c>
      <c r="N263" s="34" t="s">
        <v>125</v>
      </c>
      <c r="O263" s="34" t="s">
        <v>126</v>
      </c>
      <c r="Q263" s="34" t="s">
        <v>127</v>
      </c>
      <c r="R263" s="34">
        <v>10231529</v>
      </c>
      <c r="S263" s="34" t="str">
        <f t="shared" si="20"/>
        <v>CC10231529</v>
      </c>
      <c r="T263" s="34" t="s">
        <v>197</v>
      </c>
      <c r="U263" s="34" t="s">
        <v>188</v>
      </c>
      <c r="V263" s="34" t="s">
        <v>5038</v>
      </c>
      <c r="W263" s="34" t="s">
        <v>5038</v>
      </c>
      <c r="X263" s="87">
        <v>20692</v>
      </c>
      <c r="Y263">
        <v>66</v>
      </c>
      <c r="Z263" s="36">
        <f>VLOOKUP($Y263,[2]Edades!$A$3:$H$153,4,FALSE)</f>
        <v>6</v>
      </c>
      <c r="AA263" s="34" t="str">
        <f>VLOOKUP($Y263,[2]Edades!$A$3:$H$153,6,FALSE)</f>
        <v>6 - Persona mayor</v>
      </c>
      <c r="AB263" s="34">
        <f>VLOOKUP($Y263,[2]Edades!$A$3:$H$153,7,FALSE)</f>
        <v>14</v>
      </c>
      <c r="AC263" s="34" t="str">
        <f>VLOOKUP($Y263,[2]Edades!$A$3:$H$153,8,FALSE)</f>
        <v>65-69</v>
      </c>
      <c r="AD263" s="34" t="s">
        <v>146</v>
      </c>
      <c r="AE263">
        <v>1</v>
      </c>
      <c r="AF263" s="34" t="s">
        <v>2137</v>
      </c>
      <c r="AG263" s="34" t="s">
        <v>2127</v>
      </c>
      <c r="AH263" s="34" t="s">
        <v>2127</v>
      </c>
      <c r="AK263" s="34" t="s">
        <v>125</v>
      </c>
      <c r="AM263" s="34" t="s">
        <v>2127</v>
      </c>
      <c r="AN263" s="36" t="s">
        <v>2127</v>
      </c>
      <c r="AO263" s="36" t="s">
        <v>2127</v>
      </c>
      <c r="AP263" s="34" t="s">
        <v>2127</v>
      </c>
      <c r="AQ263" s="36" t="s">
        <v>2127</v>
      </c>
      <c r="AR263" s="34" t="s">
        <v>2098</v>
      </c>
      <c r="AS263" s="91" t="s">
        <v>6403</v>
      </c>
      <c r="AT263" s="34">
        <v>4345523</v>
      </c>
      <c r="AU263" s="34" t="s">
        <v>2127</v>
      </c>
      <c r="AX263" s="90"/>
      <c r="BA263" s="91"/>
      <c r="BB263" s="91"/>
      <c r="BC263" s="91"/>
      <c r="BF263" s="34" t="s">
        <v>4983</v>
      </c>
      <c r="BG263" s="92" t="s">
        <v>2098</v>
      </c>
      <c r="BM263" s="36" t="s">
        <v>131</v>
      </c>
      <c r="BN263" s="34" t="s">
        <v>132</v>
      </c>
      <c r="BO263" s="36">
        <v>0</v>
      </c>
      <c r="BQ263" s="94"/>
      <c r="BS263" t="s">
        <v>131</v>
      </c>
      <c r="BU263" s="95"/>
      <c r="BV263" s="95"/>
      <c r="BW263" s="61"/>
      <c r="BX263" s="60"/>
      <c r="BY263" s="59" t="str">
        <f t="shared" ca="1" si="21"/>
        <v/>
      </c>
      <c r="CD263" s="68"/>
      <c r="CE263" s="68"/>
      <c r="CF263" s="67"/>
      <c r="CG263">
        <v>79</v>
      </c>
      <c r="CH263" s="2">
        <v>165</v>
      </c>
      <c r="CI263" s="4">
        <f t="shared" si="22"/>
        <v>29.017447199265384</v>
      </c>
      <c r="CJ263" s="5" t="str">
        <f t="shared" si="23"/>
        <v>SOBREPESO</v>
      </c>
      <c r="CK263" s="36">
        <v>0</v>
      </c>
      <c r="CL263" s="66"/>
      <c r="CM263" s="89">
        <v>41352</v>
      </c>
      <c r="CN263" s="97">
        <v>41352</v>
      </c>
      <c r="CP263"/>
      <c r="CQ263" s="65"/>
      <c r="CR263" s="65"/>
      <c r="CS263" s="98"/>
      <c r="CT263"/>
      <c r="CU263"/>
      <c r="CV263" s="65"/>
      <c r="CW263" s="2">
        <v>120</v>
      </c>
      <c r="CX263" s="82">
        <v>70</v>
      </c>
      <c r="DC263"/>
      <c r="DG263" s="64"/>
      <c r="DI263" s="89"/>
      <c r="DJ263" s="89"/>
      <c r="DN263" s="34"/>
      <c r="DO263" s="34"/>
      <c r="DP263" s="34"/>
      <c r="DQ263" s="34"/>
      <c r="DR263" s="34"/>
      <c r="DS263" s="34" t="s">
        <v>2127</v>
      </c>
      <c r="DT263" s="34"/>
      <c r="DU263" s="47">
        <v>44222</v>
      </c>
      <c r="DY263" s="1">
        <v>2</v>
      </c>
      <c r="DZ263" t="s">
        <v>7940</v>
      </c>
      <c r="EB263" s="4">
        <v>126</v>
      </c>
      <c r="EH263" s="4">
        <v>6.4</v>
      </c>
      <c r="EJ263"/>
      <c r="EL263" s="34"/>
      <c r="EN263" s="34"/>
    </row>
    <row r="264" spans="1:144" hidden="1" x14ac:dyDescent="0.25">
      <c r="A264" s="85">
        <v>2022</v>
      </c>
      <c r="B264" s="87">
        <v>44830</v>
      </c>
      <c r="C264" t="s">
        <v>121</v>
      </c>
      <c r="D264" t="s">
        <v>122</v>
      </c>
      <c r="E264" s="36" t="s">
        <v>7938</v>
      </c>
      <c r="F264" s="34">
        <f t="shared" si="24"/>
        <v>263</v>
      </c>
      <c r="G264" s="34" t="s">
        <v>4985</v>
      </c>
      <c r="H264">
        <v>18</v>
      </c>
      <c r="I264" s="34" t="s">
        <v>6141</v>
      </c>
      <c r="J264" s="34" t="s">
        <v>4988</v>
      </c>
      <c r="K264" s="34" t="str">
        <f>VLOOKUP(J264,[2]CodMpios!$B$347:$E$362,4,FALSE)</f>
        <v>18001 - Florencia</v>
      </c>
      <c r="L264" s="34" t="str">
        <f>VLOOKUP($J264,[2]Coord_Mpios_X_Y!$B$2:$K$1123,9,FALSE)</f>
        <v>1,749138703818</v>
      </c>
      <c r="M264" s="34" t="str">
        <f>VLOOKUP($J264,[2]Coord_Mpios_X_Y!$B$2:$K$1123,10,FALSE)</f>
        <v>-75,558239064333</v>
      </c>
      <c r="N264" s="34" t="s">
        <v>6142</v>
      </c>
      <c r="O264" s="34" t="s">
        <v>126</v>
      </c>
      <c r="Q264" s="34" t="s">
        <v>127</v>
      </c>
      <c r="R264" s="34">
        <v>26613396</v>
      </c>
      <c r="S264" s="34" t="str">
        <f t="shared" si="20"/>
        <v>CC26613396</v>
      </c>
      <c r="T264" s="34" t="s">
        <v>6050</v>
      </c>
      <c r="V264" s="34" t="s">
        <v>5034</v>
      </c>
      <c r="W264" s="34" t="s">
        <v>456</v>
      </c>
      <c r="X264" s="87">
        <v>15035</v>
      </c>
      <c r="Y264">
        <v>82</v>
      </c>
      <c r="Z264" s="36">
        <f>VLOOKUP($Y264,[2]Edades!$A$3:$H$153,4,FALSE)</f>
        <v>6</v>
      </c>
      <c r="AA264" s="34" t="str">
        <f>VLOOKUP($Y264,[2]Edades!$A$3:$H$153,6,FALSE)</f>
        <v>6 - Persona mayor</v>
      </c>
      <c r="AB264" s="34">
        <f>VLOOKUP($Y264,[2]Edades!$A$3:$H$153,7,FALSE)</f>
        <v>17</v>
      </c>
      <c r="AC264" s="34" t="str">
        <f>VLOOKUP($Y264,[2]Edades!$A$3:$H$153,8,FALSE)</f>
        <v>80 Y MÁS</v>
      </c>
      <c r="AD264" s="34" t="s">
        <v>129</v>
      </c>
      <c r="AE264" s="1">
        <v>2</v>
      </c>
      <c r="AF264" s="34" t="s">
        <v>2137</v>
      </c>
      <c r="AG264" s="34" t="s">
        <v>2127</v>
      </c>
      <c r="AH264" s="34" t="s">
        <v>2127</v>
      </c>
      <c r="AK264" s="34" t="s">
        <v>6142</v>
      </c>
      <c r="AM264" s="34" t="s">
        <v>2127</v>
      </c>
      <c r="AN264" s="36" t="s">
        <v>2127</v>
      </c>
      <c r="AO264" s="36" t="s">
        <v>2127</v>
      </c>
      <c r="AP264" s="34" t="s">
        <v>2127</v>
      </c>
      <c r="AQ264" s="36" t="s">
        <v>2127</v>
      </c>
      <c r="AR264" s="34" t="s">
        <v>2098</v>
      </c>
      <c r="AS264" s="91" t="s">
        <v>6404</v>
      </c>
      <c r="AT264" s="34">
        <v>3214227545</v>
      </c>
      <c r="AU264" s="34" t="s">
        <v>2127</v>
      </c>
      <c r="AX264" s="90"/>
      <c r="BA264" s="91"/>
      <c r="BB264" s="91"/>
      <c r="BC264" s="91"/>
      <c r="BF264" s="34" t="s">
        <v>4983</v>
      </c>
      <c r="BG264" s="92" t="s">
        <v>2098</v>
      </c>
      <c r="BM264" s="36" t="s">
        <v>131</v>
      </c>
      <c r="BN264" s="34" t="s">
        <v>132</v>
      </c>
      <c r="BO264" s="36">
        <v>0</v>
      </c>
      <c r="BQ264" s="94"/>
      <c r="BS264" t="s">
        <v>131</v>
      </c>
      <c r="BU264" s="95"/>
      <c r="BV264" s="95"/>
      <c r="BW264" s="61"/>
      <c r="BX264" s="60"/>
      <c r="BY264" s="59" t="str">
        <f t="shared" ca="1" si="21"/>
        <v/>
      </c>
      <c r="CD264" s="68"/>
      <c r="CE264" s="68"/>
      <c r="CF264" s="67"/>
      <c r="CG264">
        <v>100</v>
      </c>
      <c r="CH264" s="2">
        <v>164</v>
      </c>
      <c r="CI264" s="4">
        <f t="shared" si="22"/>
        <v>37.180249851279008</v>
      </c>
      <c r="CJ264" s="5" t="str">
        <f t="shared" si="23"/>
        <v>OBESIDAD</v>
      </c>
      <c r="CK264" s="36">
        <v>0</v>
      </c>
      <c r="CL264" s="66"/>
      <c r="CM264" s="89">
        <v>41373</v>
      </c>
      <c r="CN264" s="97">
        <v>41373</v>
      </c>
      <c r="CP264"/>
      <c r="CQ264" s="65"/>
      <c r="CR264" s="65"/>
      <c r="CS264" s="98"/>
      <c r="CT264"/>
      <c r="CU264"/>
      <c r="CV264" s="65"/>
      <c r="CW264" s="2">
        <v>100</v>
      </c>
      <c r="CX264" s="82">
        <v>50</v>
      </c>
      <c r="DC264"/>
      <c r="DG264" s="64"/>
      <c r="DI264" s="89"/>
      <c r="DJ264" s="89"/>
      <c r="DN264" s="34"/>
      <c r="DO264" s="34"/>
      <c r="DP264" s="34"/>
      <c r="DQ264" s="34"/>
      <c r="DR264" s="34"/>
      <c r="DS264" s="34" t="s">
        <v>2127</v>
      </c>
      <c r="DT264" s="34"/>
      <c r="DU264" s="47">
        <v>44159</v>
      </c>
      <c r="DY264" s="1">
        <v>4</v>
      </c>
      <c r="DZ264" t="s">
        <v>7941</v>
      </c>
      <c r="EA264" s="4">
        <v>1.61</v>
      </c>
      <c r="EB264" s="4">
        <v>162</v>
      </c>
      <c r="EH264" s="4">
        <v>7.4</v>
      </c>
      <c r="EJ264"/>
      <c r="EL264" s="34"/>
      <c r="EN264" s="34"/>
    </row>
    <row r="265" spans="1:144" hidden="1" x14ac:dyDescent="0.25">
      <c r="A265" s="85">
        <v>2022</v>
      </c>
      <c r="B265" s="87">
        <v>44830</v>
      </c>
      <c r="C265" t="s">
        <v>121</v>
      </c>
      <c r="D265" t="s">
        <v>122</v>
      </c>
      <c r="E265" s="36" t="s">
        <v>7938</v>
      </c>
      <c r="F265" s="34">
        <f t="shared" si="24"/>
        <v>264</v>
      </c>
      <c r="G265" s="34" t="s">
        <v>4985</v>
      </c>
      <c r="H265">
        <v>18</v>
      </c>
      <c r="I265" s="34" t="s">
        <v>6141</v>
      </c>
      <c r="J265" s="34" t="s">
        <v>5110</v>
      </c>
      <c r="K265" s="34" t="str">
        <f>VLOOKUP(J265,[2]CodMpios!$B$347:$E$362,4,FALSE)</f>
        <v>18479 - Morelia</v>
      </c>
      <c r="L265" s="34" t="str">
        <f>VLOOKUP($J265,[2]Coord_Mpios_X_Y!$B$2:$K$1123,9,FALSE)</f>
        <v>1,382996109840</v>
      </c>
      <c r="M265" s="34" t="str">
        <f>VLOOKUP($J265,[2]Coord_Mpios_X_Y!$B$2:$K$1123,10,FALSE)</f>
        <v>-75,673811233713</v>
      </c>
      <c r="N265" s="34" t="s">
        <v>139</v>
      </c>
      <c r="O265" s="34" t="s">
        <v>126</v>
      </c>
      <c r="Q265" s="34" t="s">
        <v>127</v>
      </c>
      <c r="R265" s="34">
        <v>14991341</v>
      </c>
      <c r="S265" s="34" t="str">
        <f t="shared" si="20"/>
        <v>CC14991341</v>
      </c>
      <c r="T265" s="34" t="s">
        <v>868</v>
      </c>
      <c r="V265" s="34" t="s">
        <v>4990</v>
      </c>
      <c r="W265" s="34" t="s">
        <v>2138</v>
      </c>
      <c r="X265" s="87">
        <v>19458</v>
      </c>
      <c r="Y265">
        <v>69</v>
      </c>
      <c r="Z265" s="36">
        <f>VLOOKUP($Y265,[2]Edades!$A$3:$H$153,4,FALSE)</f>
        <v>6</v>
      </c>
      <c r="AA265" s="34" t="str">
        <f>VLOOKUP($Y265,[2]Edades!$A$3:$H$153,6,FALSE)</f>
        <v>6 - Persona mayor</v>
      </c>
      <c r="AB265" s="34">
        <f>VLOOKUP($Y265,[2]Edades!$A$3:$H$153,7,FALSE)</f>
        <v>14</v>
      </c>
      <c r="AC265" s="34" t="str">
        <f>VLOOKUP($Y265,[2]Edades!$A$3:$H$153,8,FALSE)</f>
        <v>65-69</v>
      </c>
      <c r="AD265" s="34" t="s">
        <v>146</v>
      </c>
      <c r="AE265">
        <v>1</v>
      </c>
      <c r="AF265" s="34" t="s">
        <v>2137</v>
      </c>
      <c r="AG265" s="34" t="s">
        <v>2127</v>
      </c>
      <c r="AH265" s="34" t="s">
        <v>2127</v>
      </c>
      <c r="AK265" s="34" t="s">
        <v>139</v>
      </c>
      <c r="AM265" s="34" t="s">
        <v>2127</v>
      </c>
      <c r="AN265" s="36" t="s">
        <v>2127</v>
      </c>
      <c r="AO265" s="36" t="s">
        <v>2127</v>
      </c>
      <c r="AP265" s="34" t="s">
        <v>2127</v>
      </c>
      <c r="AQ265" s="36" t="s">
        <v>2127</v>
      </c>
      <c r="AR265" s="34" t="s">
        <v>2098</v>
      </c>
      <c r="AS265" s="91" t="s">
        <v>6405</v>
      </c>
      <c r="AT265" s="34">
        <v>3154580112</v>
      </c>
      <c r="AU265" s="34" t="s">
        <v>2127</v>
      </c>
      <c r="AX265" s="90"/>
      <c r="BA265" s="91"/>
      <c r="BB265" s="91"/>
      <c r="BC265" s="91"/>
      <c r="BF265" s="34" t="s">
        <v>4983</v>
      </c>
      <c r="BG265" s="92" t="s">
        <v>2098</v>
      </c>
      <c r="BM265" s="36" t="s">
        <v>131</v>
      </c>
      <c r="BN265" s="34" t="s">
        <v>132</v>
      </c>
      <c r="BO265" s="36">
        <v>0</v>
      </c>
      <c r="BQ265" s="94"/>
      <c r="BS265" t="s">
        <v>131</v>
      </c>
      <c r="BU265" s="95"/>
      <c r="BV265" s="95"/>
      <c r="BW265" s="61"/>
      <c r="BX265" s="60"/>
      <c r="BY265" s="59" t="str">
        <f t="shared" ca="1" si="21"/>
        <v/>
      </c>
      <c r="CD265" s="68"/>
      <c r="CE265" s="68"/>
      <c r="CF265" s="67"/>
      <c r="CG265">
        <v>70</v>
      </c>
      <c r="CH265" s="2">
        <v>170</v>
      </c>
      <c r="CI265" s="4">
        <f t="shared" si="22"/>
        <v>24.221453287197235</v>
      </c>
      <c r="CJ265" s="5" t="str">
        <f t="shared" si="23"/>
        <v>NORMAL</v>
      </c>
      <c r="CK265" s="36">
        <v>0</v>
      </c>
      <c r="CL265" s="66"/>
      <c r="CM265" s="89">
        <v>41381</v>
      </c>
      <c r="CN265" s="97">
        <v>41381</v>
      </c>
      <c r="CP265"/>
      <c r="CQ265" s="65"/>
      <c r="CR265" s="65"/>
      <c r="CS265" s="98"/>
      <c r="CT265"/>
      <c r="CU265"/>
      <c r="CV265" s="65"/>
      <c r="CW265" s="2"/>
      <c r="CX265" s="82"/>
      <c r="DC265"/>
      <c r="DG265" s="64"/>
      <c r="DI265" s="89">
        <v>42787</v>
      </c>
      <c r="DJ265" s="89"/>
      <c r="DN265" s="34"/>
      <c r="DO265" s="34"/>
      <c r="DP265" s="34"/>
      <c r="DQ265" s="34"/>
      <c r="DR265" s="34"/>
      <c r="DS265" s="34" t="s">
        <v>2127</v>
      </c>
      <c r="DT265" s="34"/>
      <c r="DU265" s="47">
        <v>44286</v>
      </c>
      <c r="DY265" s="1">
        <v>1</v>
      </c>
      <c r="DZ265" t="s">
        <v>7940</v>
      </c>
      <c r="EB265" s="4"/>
      <c r="EJ265"/>
      <c r="EL265" s="34"/>
      <c r="EN265" s="34"/>
    </row>
    <row r="266" spans="1:144" hidden="1" x14ac:dyDescent="0.25">
      <c r="A266" s="85">
        <v>2022</v>
      </c>
      <c r="B266" s="87">
        <v>44830</v>
      </c>
      <c r="C266" t="s">
        <v>121</v>
      </c>
      <c r="D266" t="s">
        <v>122</v>
      </c>
      <c r="E266" s="36" t="s">
        <v>7938</v>
      </c>
      <c r="F266" s="34">
        <f t="shared" si="24"/>
        <v>265</v>
      </c>
      <c r="G266" s="34" t="s">
        <v>4985</v>
      </c>
      <c r="H266">
        <v>18</v>
      </c>
      <c r="I266" s="34" t="s">
        <v>6141</v>
      </c>
      <c r="J266" s="34" t="s">
        <v>5021</v>
      </c>
      <c r="K266" s="34" t="str">
        <f>VLOOKUP(J266,[2]CodMpios!$B$347:$E$362,4,FALSE)</f>
        <v>18785 - Solita</v>
      </c>
      <c r="L266" s="34" t="str">
        <f>VLOOKUP($J266,[2]Coord_Mpios_X_Y!$B$2:$K$1123,9,FALSE)</f>
        <v>0,909265456917</v>
      </c>
      <c r="M266" s="34" t="str">
        <f>VLOOKUP($J266,[2]Coord_Mpios_X_Y!$B$2:$K$1123,10,FALSE)</f>
        <v>-75,638400454679</v>
      </c>
      <c r="N266" s="34" t="s">
        <v>125</v>
      </c>
      <c r="O266" s="34" t="s">
        <v>126</v>
      </c>
      <c r="Q266" s="34" t="s">
        <v>127</v>
      </c>
      <c r="R266" s="34">
        <v>17625710</v>
      </c>
      <c r="S266" s="34" t="str">
        <f t="shared" si="20"/>
        <v>CC17625710</v>
      </c>
      <c r="T266" s="34" t="s">
        <v>797</v>
      </c>
      <c r="V266" s="34" t="s">
        <v>5881</v>
      </c>
      <c r="W266" s="34" t="s">
        <v>335</v>
      </c>
      <c r="X266" s="87">
        <v>18966</v>
      </c>
      <c r="Y266">
        <v>71</v>
      </c>
      <c r="Z266" s="36">
        <f>VLOOKUP($Y266,[2]Edades!$A$3:$H$153,4,FALSE)</f>
        <v>6</v>
      </c>
      <c r="AA266" s="34" t="str">
        <f>VLOOKUP($Y266,[2]Edades!$A$3:$H$153,6,FALSE)</f>
        <v>6 - Persona mayor</v>
      </c>
      <c r="AB266" s="34">
        <f>VLOOKUP($Y266,[2]Edades!$A$3:$H$153,7,FALSE)</f>
        <v>15</v>
      </c>
      <c r="AC266" s="34" t="str">
        <f>VLOOKUP($Y266,[2]Edades!$A$3:$H$153,8,FALSE)</f>
        <v>70-74</v>
      </c>
      <c r="AD266" s="34" t="s">
        <v>146</v>
      </c>
      <c r="AE266">
        <v>1</v>
      </c>
      <c r="AF266" s="34" t="s">
        <v>2137</v>
      </c>
      <c r="AG266" s="34" t="s">
        <v>2127</v>
      </c>
      <c r="AH266" s="34" t="s">
        <v>2127</v>
      </c>
      <c r="AK266" s="34" t="s">
        <v>125</v>
      </c>
      <c r="AM266" s="34" t="s">
        <v>2127</v>
      </c>
      <c r="AN266" s="36" t="s">
        <v>2127</v>
      </c>
      <c r="AO266" s="36" t="s">
        <v>2127</v>
      </c>
      <c r="AP266" s="34" t="s">
        <v>2127</v>
      </c>
      <c r="AQ266" s="36" t="s">
        <v>2127</v>
      </c>
      <c r="AR266" s="34" t="s">
        <v>5906</v>
      </c>
      <c r="AS266" s="91" t="s">
        <v>6406</v>
      </c>
      <c r="AT266" s="34">
        <v>3114685580</v>
      </c>
      <c r="AU266" s="34" t="s">
        <v>2127</v>
      </c>
      <c r="AX266" s="90"/>
      <c r="BA266" s="91"/>
      <c r="BB266" s="91"/>
      <c r="BC266" s="91"/>
      <c r="BF266" s="34" t="s">
        <v>4983</v>
      </c>
      <c r="BG266" s="92" t="s">
        <v>2098</v>
      </c>
      <c r="BM266" s="36" t="s">
        <v>131</v>
      </c>
      <c r="BN266" s="34" t="s">
        <v>132</v>
      </c>
      <c r="BO266" s="36">
        <v>0</v>
      </c>
      <c r="BQ266" s="94"/>
      <c r="BS266" t="s">
        <v>132</v>
      </c>
      <c r="BU266" s="95"/>
      <c r="BV266" s="95"/>
      <c r="BW266" s="61"/>
      <c r="BX266" s="60"/>
      <c r="BY266" s="59" t="str">
        <f t="shared" ca="1" si="21"/>
        <v/>
      </c>
      <c r="CD266" s="68"/>
      <c r="CE266" s="68"/>
      <c r="CF266" s="67"/>
      <c r="CG266">
        <v>98</v>
      </c>
      <c r="CH266" s="2">
        <v>178</v>
      </c>
      <c r="CI266" s="4">
        <f t="shared" si="22"/>
        <v>30.930438076000502</v>
      </c>
      <c r="CJ266" s="5" t="str">
        <f t="shared" si="23"/>
        <v>OBESIDAD</v>
      </c>
      <c r="CK266" s="36">
        <v>0</v>
      </c>
      <c r="CL266" s="66"/>
      <c r="CM266" s="89">
        <v>41397</v>
      </c>
      <c r="CN266" s="97">
        <v>41397</v>
      </c>
      <c r="CP266"/>
      <c r="CQ266" s="65"/>
      <c r="CR266" s="65"/>
      <c r="CS266" s="98"/>
      <c r="CT266"/>
      <c r="CU266"/>
      <c r="CV266" s="65"/>
      <c r="CW266" s="2">
        <v>110</v>
      </c>
      <c r="CX266" s="82">
        <v>70</v>
      </c>
      <c r="DC266"/>
      <c r="DG266" s="64"/>
      <c r="DI266" s="89"/>
      <c r="DJ266" s="89"/>
      <c r="DN266" s="34"/>
      <c r="DO266" s="34"/>
      <c r="DP266" s="34"/>
      <c r="DQ266" s="34"/>
      <c r="DR266" s="34"/>
      <c r="DS266" s="34" t="s">
        <v>2127</v>
      </c>
      <c r="DT266" s="34"/>
      <c r="DU266" s="47">
        <v>44631</v>
      </c>
      <c r="DY266" s="1">
        <v>2</v>
      </c>
      <c r="DZ266" t="s">
        <v>7940</v>
      </c>
      <c r="EA266" s="4">
        <v>1.08</v>
      </c>
      <c r="EB266" s="4">
        <v>135</v>
      </c>
      <c r="EC266" s="4">
        <v>181</v>
      </c>
      <c r="EE266" s="4">
        <v>38.799999999999997</v>
      </c>
      <c r="EF266" s="4">
        <v>167</v>
      </c>
      <c r="EG266" s="4">
        <v>210</v>
      </c>
      <c r="EH266" s="4">
        <v>7.5</v>
      </c>
      <c r="EJ266"/>
      <c r="EL266" s="34"/>
      <c r="EN266" s="34"/>
    </row>
    <row r="267" spans="1:144" hidden="1" x14ac:dyDescent="0.25">
      <c r="A267" s="85">
        <v>2022</v>
      </c>
      <c r="B267" s="87">
        <v>44830</v>
      </c>
      <c r="C267" t="s">
        <v>121</v>
      </c>
      <c r="D267" t="s">
        <v>122</v>
      </c>
      <c r="E267" s="36" t="s">
        <v>7938</v>
      </c>
      <c r="F267" s="34">
        <f t="shared" si="24"/>
        <v>266</v>
      </c>
      <c r="G267" s="34" t="s">
        <v>4985</v>
      </c>
      <c r="H267">
        <v>18</v>
      </c>
      <c r="I267" s="34" t="s">
        <v>6141</v>
      </c>
      <c r="J267" s="34" t="s">
        <v>4988</v>
      </c>
      <c r="K267" s="34" t="str">
        <f>VLOOKUP(J267,[2]CodMpios!$B$347:$E$362,4,FALSE)</f>
        <v>18001 - Florencia</v>
      </c>
      <c r="L267" s="34" t="str">
        <f>VLOOKUP($J267,[2]Coord_Mpios_X_Y!$B$2:$K$1123,9,FALSE)</f>
        <v>1,749138703818</v>
      </c>
      <c r="M267" s="34" t="str">
        <f>VLOOKUP($J267,[2]Coord_Mpios_X_Y!$B$2:$K$1123,10,FALSE)</f>
        <v>-75,558239064333</v>
      </c>
      <c r="N267" s="34" t="s">
        <v>125</v>
      </c>
      <c r="O267" s="34" t="s">
        <v>126</v>
      </c>
      <c r="Q267" s="34" t="s">
        <v>127</v>
      </c>
      <c r="R267" s="34">
        <v>17623977</v>
      </c>
      <c r="S267" s="34" t="str">
        <f t="shared" si="20"/>
        <v>CC17623977</v>
      </c>
      <c r="T267" s="34" t="s">
        <v>150</v>
      </c>
      <c r="U267" s="34" t="s">
        <v>271</v>
      </c>
      <c r="V267" s="34" t="s">
        <v>635</v>
      </c>
      <c r="W267" s="34" t="s">
        <v>630</v>
      </c>
      <c r="X267" s="87">
        <v>18310</v>
      </c>
      <c r="Y267">
        <v>73</v>
      </c>
      <c r="Z267" s="36">
        <f>VLOOKUP($Y267,[2]Edades!$A$3:$H$153,4,FALSE)</f>
        <v>6</v>
      </c>
      <c r="AA267" s="34" t="str">
        <f>VLOOKUP($Y267,[2]Edades!$A$3:$H$153,6,FALSE)</f>
        <v>6 - Persona mayor</v>
      </c>
      <c r="AB267" s="34">
        <f>VLOOKUP($Y267,[2]Edades!$A$3:$H$153,7,FALSE)</f>
        <v>15</v>
      </c>
      <c r="AC267" s="34" t="str">
        <f>VLOOKUP($Y267,[2]Edades!$A$3:$H$153,8,FALSE)</f>
        <v>70-74</v>
      </c>
      <c r="AD267" s="34" t="s">
        <v>146</v>
      </c>
      <c r="AE267">
        <v>1</v>
      </c>
      <c r="AF267" s="34" t="s">
        <v>2137</v>
      </c>
      <c r="AG267" s="34" t="s">
        <v>2127</v>
      </c>
      <c r="AH267" s="34" t="s">
        <v>2127</v>
      </c>
      <c r="AK267" s="34" t="s">
        <v>125</v>
      </c>
      <c r="AM267" s="34" t="s">
        <v>2127</v>
      </c>
      <c r="AN267" s="36" t="s">
        <v>2127</v>
      </c>
      <c r="AO267" s="36" t="s">
        <v>2127</v>
      </c>
      <c r="AP267" s="34" t="s">
        <v>2127</v>
      </c>
      <c r="AQ267" s="36" t="s">
        <v>2127</v>
      </c>
      <c r="AR267" s="34" t="s">
        <v>2098</v>
      </c>
      <c r="AS267" s="91" t="s">
        <v>6407</v>
      </c>
      <c r="AT267" s="34">
        <v>4352690</v>
      </c>
      <c r="AU267" s="34" t="s">
        <v>2127</v>
      </c>
      <c r="AX267" s="90"/>
      <c r="BA267" s="91"/>
      <c r="BB267" s="91"/>
      <c r="BC267" s="91"/>
      <c r="BF267" s="34" t="s">
        <v>4983</v>
      </c>
      <c r="BG267" s="92" t="s">
        <v>2098</v>
      </c>
      <c r="BM267" s="36" t="s">
        <v>131</v>
      </c>
      <c r="BN267" s="34" t="s">
        <v>132</v>
      </c>
      <c r="BO267" s="36">
        <v>0</v>
      </c>
      <c r="BQ267" s="94"/>
      <c r="BS267" t="s">
        <v>131</v>
      </c>
      <c r="BU267" s="95"/>
      <c r="BV267" s="95"/>
      <c r="BW267" s="61"/>
      <c r="BX267" s="60"/>
      <c r="BY267" s="59" t="str">
        <f t="shared" ca="1" si="21"/>
        <v/>
      </c>
      <c r="CD267" s="68"/>
      <c r="CE267" s="68"/>
      <c r="CF267" s="67"/>
      <c r="CG267">
        <v>75</v>
      </c>
      <c r="CH267" s="2">
        <v>172</v>
      </c>
      <c r="CI267" s="4">
        <f t="shared" si="22"/>
        <v>25.351541373715524</v>
      </c>
      <c r="CJ267" s="5" t="str">
        <f t="shared" si="23"/>
        <v>SOBREPESO</v>
      </c>
      <c r="CK267" s="36">
        <v>0</v>
      </c>
      <c r="CL267" s="66"/>
      <c r="CM267" s="89">
        <v>41331</v>
      </c>
      <c r="CN267" s="97">
        <v>41331</v>
      </c>
      <c r="CP267"/>
      <c r="CQ267" s="65"/>
      <c r="CR267" s="65"/>
      <c r="CS267" s="98"/>
      <c r="CT267"/>
      <c r="CU267"/>
      <c r="CV267" s="65"/>
      <c r="CW267" s="2">
        <v>130</v>
      </c>
      <c r="CX267" s="82">
        <v>70</v>
      </c>
      <c r="DC267"/>
      <c r="DG267" s="64"/>
      <c r="DI267" s="89"/>
      <c r="DJ267" s="89"/>
      <c r="DN267" s="34"/>
      <c r="DO267" s="34"/>
      <c r="DP267" s="34"/>
      <c r="DQ267" s="34"/>
      <c r="DR267" s="34"/>
      <c r="DS267" s="34" t="s">
        <v>2127</v>
      </c>
      <c r="DT267" s="34"/>
      <c r="DU267" s="47">
        <v>44802</v>
      </c>
      <c r="DY267" s="1">
        <v>3</v>
      </c>
      <c r="DZ267" t="s">
        <v>7939</v>
      </c>
      <c r="EA267" s="4">
        <v>1.2</v>
      </c>
      <c r="EB267" s="4">
        <v>294</v>
      </c>
      <c r="EC267" s="4">
        <v>216</v>
      </c>
      <c r="EE267" s="4">
        <v>35.1</v>
      </c>
      <c r="EF267" s="4">
        <v>262</v>
      </c>
      <c r="EG267" s="4">
        <v>2.6</v>
      </c>
      <c r="EH267" s="4">
        <v>11</v>
      </c>
      <c r="EJ267"/>
      <c r="EL267" s="34"/>
      <c r="EN267" s="34"/>
    </row>
    <row r="268" spans="1:144" hidden="1" x14ac:dyDescent="0.25">
      <c r="A268" s="85">
        <v>2022</v>
      </c>
      <c r="B268" s="87">
        <v>44830</v>
      </c>
      <c r="C268" t="s">
        <v>121</v>
      </c>
      <c r="D268" t="s">
        <v>122</v>
      </c>
      <c r="E268" s="36" t="s">
        <v>7938</v>
      </c>
      <c r="F268" s="34">
        <f t="shared" si="24"/>
        <v>267</v>
      </c>
      <c r="G268" s="34" t="s">
        <v>4985</v>
      </c>
      <c r="H268">
        <v>18</v>
      </c>
      <c r="I268" s="34" t="s">
        <v>6141</v>
      </c>
      <c r="J268" s="34" t="s">
        <v>4988</v>
      </c>
      <c r="K268" s="34" t="str">
        <f>VLOOKUP(J268,[2]CodMpios!$B$347:$E$362,4,FALSE)</f>
        <v>18001 - Florencia</v>
      </c>
      <c r="L268" s="34" t="str">
        <f>VLOOKUP($J268,[2]Coord_Mpios_X_Y!$B$2:$K$1123,9,FALSE)</f>
        <v>1,749138703818</v>
      </c>
      <c r="M268" s="34" t="str">
        <f>VLOOKUP($J268,[2]Coord_Mpios_X_Y!$B$2:$K$1123,10,FALSE)</f>
        <v>-75,558239064333</v>
      </c>
      <c r="N268" s="34" t="s">
        <v>6142</v>
      </c>
      <c r="O268" s="34" t="s">
        <v>126</v>
      </c>
      <c r="Q268" s="34" t="s">
        <v>127</v>
      </c>
      <c r="R268" s="34">
        <v>17622885</v>
      </c>
      <c r="S268" s="34" t="str">
        <f t="shared" si="20"/>
        <v>CC17622885</v>
      </c>
      <c r="T268" s="34" t="s">
        <v>541</v>
      </c>
      <c r="V268" s="34" t="s">
        <v>303</v>
      </c>
      <c r="W268" s="34" t="s">
        <v>497</v>
      </c>
      <c r="X268" s="87">
        <v>17402</v>
      </c>
      <c r="Y268">
        <v>75</v>
      </c>
      <c r="Z268" s="36">
        <f>VLOOKUP($Y268,[2]Edades!$A$3:$H$153,4,FALSE)</f>
        <v>6</v>
      </c>
      <c r="AA268" s="34" t="str">
        <f>VLOOKUP($Y268,[2]Edades!$A$3:$H$153,6,FALSE)</f>
        <v>6 - Persona mayor</v>
      </c>
      <c r="AB268" s="34">
        <f>VLOOKUP($Y268,[2]Edades!$A$3:$H$153,7,FALSE)</f>
        <v>16</v>
      </c>
      <c r="AC268" s="34" t="str">
        <f>VLOOKUP($Y268,[2]Edades!$A$3:$H$153,8,FALSE)</f>
        <v>75-79</v>
      </c>
      <c r="AD268" s="34" t="s">
        <v>146</v>
      </c>
      <c r="AE268">
        <v>1</v>
      </c>
      <c r="AF268" s="34" t="s">
        <v>2137</v>
      </c>
      <c r="AG268" s="34" t="s">
        <v>2127</v>
      </c>
      <c r="AH268" s="34" t="s">
        <v>2127</v>
      </c>
      <c r="AK268" s="34" t="s">
        <v>6142</v>
      </c>
      <c r="AM268" s="34" t="s">
        <v>2127</v>
      </c>
      <c r="AN268" s="36" t="s">
        <v>2127</v>
      </c>
      <c r="AO268" s="36" t="s">
        <v>2127</v>
      </c>
      <c r="AP268" s="34" t="s">
        <v>2127</v>
      </c>
      <c r="AQ268" s="36" t="s">
        <v>2127</v>
      </c>
      <c r="AR268" s="34" t="s">
        <v>2098</v>
      </c>
      <c r="AS268" s="91" t="s">
        <v>6408</v>
      </c>
      <c r="AT268" s="34">
        <v>3115712905</v>
      </c>
      <c r="AU268" s="34" t="s">
        <v>2127</v>
      </c>
      <c r="AX268" s="90"/>
      <c r="BA268" s="91"/>
      <c r="BB268" s="91"/>
      <c r="BC268" s="91"/>
      <c r="BF268" s="34" t="s">
        <v>4983</v>
      </c>
      <c r="BG268" s="92" t="s">
        <v>2098</v>
      </c>
      <c r="BM268" s="36" t="s">
        <v>131</v>
      </c>
      <c r="BN268" s="34" t="s">
        <v>132</v>
      </c>
      <c r="BO268" s="36">
        <v>0</v>
      </c>
      <c r="BQ268" s="94"/>
      <c r="BS268" t="s">
        <v>132</v>
      </c>
      <c r="BU268" s="95"/>
      <c r="BV268" s="95"/>
      <c r="BW268" s="61"/>
      <c r="BX268" s="60"/>
      <c r="BY268" s="59" t="str">
        <f t="shared" ca="1" si="21"/>
        <v/>
      </c>
      <c r="CD268" s="68"/>
      <c r="CE268" s="68"/>
      <c r="CF268" s="67"/>
      <c r="CG268">
        <v>78</v>
      </c>
      <c r="CH268" s="2">
        <v>169</v>
      </c>
      <c r="CI268" s="4">
        <f t="shared" si="22"/>
        <v>27.309968138370508</v>
      </c>
      <c r="CJ268" s="5" t="str">
        <f t="shared" si="23"/>
        <v>SOBREPESO</v>
      </c>
      <c r="CK268" s="36">
        <v>0</v>
      </c>
      <c r="CL268" s="66"/>
      <c r="CM268" s="89">
        <v>41411</v>
      </c>
      <c r="CN268" s="97">
        <v>41411</v>
      </c>
      <c r="CP268"/>
      <c r="CQ268" s="65"/>
      <c r="CR268" s="65"/>
      <c r="CS268" s="98"/>
      <c r="CT268"/>
      <c r="CU268"/>
      <c r="CV268" s="65"/>
      <c r="CW268" s="2">
        <v>180</v>
      </c>
      <c r="CX268" s="82">
        <v>80</v>
      </c>
      <c r="DC268"/>
      <c r="DG268" s="64"/>
      <c r="DI268" s="89"/>
      <c r="DJ268" s="89"/>
      <c r="DN268" s="34"/>
      <c r="DO268" s="34"/>
      <c r="DP268" s="34"/>
      <c r="DQ268" s="34"/>
      <c r="DR268" s="34"/>
      <c r="DS268" s="34" t="s">
        <v>2127</v>
      </c>
      <c r="DT268" s="34"/>
      <c r="DU268" s="47">
        <v>44676</v>
      </c>
      <c r="DY268" s="1">
        <v>3</v>
      </c>
      <c r="DZ268" t="s">
        <v>7941</v>
      </c>
      <c r="EA268" s="4">
        <v>1.1200000000000001</v>
      </c>
      <c r="EB268" s="4">
        <v>80</v>
      </c>
      <c r="EC268" s="4">
        <v>195</v>
      </c>
      <c r="EE268" s="4">
        <v>49</v>
      </c>
      <c r="EF268" s="4">
        <v>137</v>
      </c>
      <c r="EG268" s="4">
        <v>2.8</v>
      </c>
      <c r="EH268" s="4">
        <v>6.2</v>
      </c>
      <c r="EJ268"/>
      <c r="EL268" s="34"/>
      <c r="EN268" s="34"/>
    </row>
    <row r="269" spans="1:144" x14ac:dyDescent="0.25">
      <c r="A269" s="85">
        <v>2022</v>
      </c>
      <c r="B269" s="87">
        <v>44830</v>
      </c>
      <c r="C269" t="s">
        <v>121</v>
      </c>
      <c r="D269" t="s">
        <v>122</v>
      </c>
      <c r="E269" s="34" t="s">
        <v>7938</v>
      </c>
      <c r="F269" s="34">
        <f t="shared" si="24"/>
        <v>268</v>
      </c>
      <c r="G269" s="34" t="s">
        <v>4985</v>
      </c>
      <c r="H269">
        <v>18</v>
      </c>
      <c r="I269" s="34" t="s">
        <v>6141</v>
      </c>
      <c r="J269" s="34" t="s">
        <v>5032</v>
      </c>
      <c r="K269" s="34" t="str">
        <f>VLOOKUP(J269,[2]CodMpios!$B$347:$E$362,4,FALSE)</f>
        <v>18150 - Cartagena Del Chaira</v>
      </c>
      <c r="L269" s="34" t="str">
        <f>VLOOKUP($J269,[2]Coord_Mpios_X_Y!$B$2:$K$1123,9,FALSE)</f>
        <v>0,647693081213</v>
      </c>
      <c r="M269" s="34" t="str">
        <f>VLOOKUP($J269,[2]Coord_Mpios_X_Y!$B$2:$K$1123,10,FALSE)</f>
        <v>-74,272354990827</v>
      </c>
      <c r="N269" s="34" t="s">
        <v>125</v>
      </c>
      <c r="O269" s="34" t="s">
        <v>126</v>
      </c>
      <c r="Q269" s="34" t="s">
        <v>127</v>
      </c>
      <c r="R269" s="34">
        <v>34501546</v>
      </c>
      <c r="S269" s="34" t="str">
        <f t="shared" si="20"/>
        <v>CC34501546</v>
      </c>
      <c r="T269" s="34" t="s">
        <v>195</v>
      </c>
      <c r="U269" s="34" t="s">
        <v>6049</v>
      </c>
      <c r="V269" s="34" t="s">
        <v>5018</v>
      </c>
      <c r="W269" s="34" t="s">
        <v>6048</v>
      </c>
      <c r="X269" s="87">
        <v>25444</v>
      </c>
      <c r="Y269">
        <v>48</v>
      </c>
      <c r="Z269" s="36">
        <f>VLOOKUP($Y269,[2]Edades!$A$3:$H$153,4,FALSE)</f>
        <v>5</v>
      </c>
      <c r="AA269" s="34" t="str">
        <f>VLOOKUP($Y269,[2]Edades!$A$3:$H$153,6,FALSE)</f>
        <v>5 - Adultez</v>
      </c>
      <c r="AB269" s="34">
        <f>VLOOKUP($Y269,[2]Edades!$A$3:$H$153,7,FALSE)</f>
        <v>10</v>
      </c>
      <c r="AC269" s="34" t="str">
        <f>VLOOKUP($Y269,[2]Edades!$A$3:$H$153,8,FALSE)</f>
        <v>45-49</v>
      </c>
      <c r="AD269" s="34" t="s">
        <v>129</v>
      </c>
      <c r="AE269" s="1">
        <v>2</v>
      </c>
      <c r="AF269" s="34" t="s">
        <v>130</v>
      </c>
      <c r="AG269" s="34" t="s">
        <v>2127</v>
      </c>
      <c r="AH269" s="34" t="s">
        <v>2127</v>
      </c>
      <c r="AK269" s="34" t="s">
        <v>125</v>
      </c>
      <c r="AM269" s="34" t="s">
        <v>2127</v>
      </c>
      <c r="AN269" s="36" t="s">
        <v>2127</v>
      </c>
      <c r="AO269" s="36" t="s">
        <v>2127</v>
      </c>
      <c r="AP269" s="34" t="s">
        <v>2127</v>
      </c>
      <c r="AQ269" s="36" t="s">
        <v>2127</v>
      </c>
      <c r="AR269" s="34" t="s">
        <v>5318</v>
      </c>
      <c r="AS269" s="91" t="s">
        <v>6409</v>
      </c>
      <c r="AT269" s="34">
        <v>3229431739</v>
      </c>
      <c r="AU269" s="34" t="s">
        <v>2127</v>
      </c>
      <c r="AX269" s="90"/>
      <c r="BA269" s="91"/>
      <c r="BB269" s="91"/>
      <c r="BC269" s="91"/>
      <c r="BF269" s="34" t="s">
        <v>4983</v>
      </c>
      <c r="BG269" s="92" t="s">
        <v>2098</v>
      </c>
      <c r="BM269" s="36" t="s">
        <v>131</v>
      </c>
      <c r="BN269" s="34" t="s">
        <v>132</v>
      </c>
      <c r="BO269" s="36">
        <v>0</v>
      </c>
      <c r="BQ269" s="94"/>
      <c r="BS269" s="36" t="s">
        <v>2127</v>
      </c>
      <c r="BU269" s="95"/>
      <c r="BV269" s="95"/>
      <c r="BW269" s="61"/>
      <c r="BX269" s="60"/>
      <c r="BY269" s="59" t="str">
        <f t="shared" ca="1" si="21"/>
        <v/>
      </c>
      <c r="CD269" s="68"/>
      <c r="CE269" s="68"/>
      <c r="CF269" s="67"/>
      <c r="CG269">
        <v>80</v>
      </c>
      <c r="CH269" s="2">
        <v>162</v>
      </c>
      <c r="CI269" s="4">
        <f t="shared" si="22"/>
        <v>30.48315805517451</v>
      </c>
      <c r="CJ269" s="5" t="str">
        <f t="shared" si="23"/>
        <v>OBESIDAD</v>
      </c>
      <c r="CK269" s="36">
        <v>0</v>
      </c>
      <c r="CL269" s="66"/>
      <c r="CM269" s="89">
        <v>42580</v>
      </c>
      <c r="CN269" s="97">
        <v>42613</v>
      </c>
      <c r="CP269"/>
      <c r="CQ269" s="65"/>
      <c r="CR269" s="65"/>
      <c r="CS269" s="98"/>
      <c r="CT269"/>
      <c r="CU269"/>
      <c r="CV269" s="97"/>
      <c r="CW269" s="2">
        <v>130</v>
      </c>
      <c r="CX269" s="82">
        <v>70</v>
      </c>
      <c r="DG269" s="64"/>
      <c r="DI269" s="89"/>
      <c r="DJ269" s="89"/>
      <c r="DN269" s="34"/>
      <c r="DO269" s="34"/>
      <c r="DP269" s="34"/>
      <c r="DQ269" s="34"/>
      <c r="DR269" s="34"/>
      <c r="DS269" s="34" t="s">
        <v>2127</v>
      </c>
      <c r="DT269" s="34"/>
      <c r="DU269" s="47">
        <v>44791</v>
      </c>
      <c r="DY269" s="1">
        <v>1</v>
      </c>
      <c r="DZ269" t="s">
        <v>7941</v>
      </c>
      <c r="EA269" s="4">
        <v>0.75</v>
      </c>
      <c r="EB269" s="4">
        <v>177</v>
      </c>
      <c r="EC269" s="4">
        <v>108</v>
      </c>
      <c r="ED269" s="4">
        <v>26.2</v>
      </c>
      <c r="EE269" s="4">
        <v>62.8</v>
      </c>
      <c r="EF269" s="4">
        <v>99</v>
      </c>
      <c r="EG269" s="4">
        <v>2</v>
      </c>
      <c r="EH269" s="4">
        <v>9.1</v>
      </c>
      <c r="EJ269"/>
      <c r="EL269" s="34"/>
      <c r="EN269" s="34"/>
    </row>
    <row r="270" spans="1:144" hidden="1" x14ac:dyDescent="0.25">
      <c r="A270" s="85">
        <v>2022</v>
      </c>
      <c r="B270" s="87">
        <v>44830</v>
      </c>
      <c r="C270" t="s">
        <v>121</v>
      </c>
      <c r="D270" t="s">
        <v>122</v>
      </c>
      <c r="E270" s="36" t="s">
        <v>7938</v>
      </c>
      <c r="F270" s="34">
        <f t="shared" si="24"/>
        <v>269</v>
      </c>
      <c r="G270" s="34" t="s">
        <v>4985</v>
      </c>
      <c r="H270">
        <v>18</v>
      </c>
      <c r="I270" s="34" t="s">
        <v>6141</v>
      </c>
      <c r="J270" s="34" t="s">
        <v>5008</v>
      </c>
      <c r="K270" s="34" t="str">
        <f>VLOOKUP(J270,[2]CodMpios!$B$347:$E$362,4,FALSE)</f>
        <v>18094 - Belén De Los Andaquíes</v>
      </c>
      <c r="L270" s="34" t="str">
        <f>VLOOKUP($J270,[2]Coord_Mpios_X_Y!$B$2:$K$1123,9,FALSE)</f>
        <v>1,500923003060</v>
      </c>
      <c r="M270" s="34" t="str">
        <f>VLOOKUP($J270,[2]Coord_Mpios_X_Y!$B$2:$K$1123,10,FALSE)</f>
        <v>-75,875645424257</v>
      </c>
      <c r="N270" s="34" t="s">
        <v>125</v>
      </c>
      <c r="O270" s="34" t="s">
        <v>126</v>
      </c>
      <c r="Q270" s="34" t="s">
        <v>127</v>
      </c>
      <c r="R270" s="34">
        <v>26628549</v>
      </c>
      <c r="S270" s="34" t="str">
        <f t="shared" si="20"/>
        <v>CC26628549</v>
      </c>
      <c r="T270" s="34" t="s">
        <v>878</v>
      </c>
      <c r="V270" s="34" t="s">
        <v>2480</v>
      </c>
      <c r="W270" s="34" t="s">
        <v>6047</v>
      </c>
      <c r="X270" s="87">
        <v>21537</v>
      </c>
      <c r="Y270">
        <v>64</v>
      </c>
      <c r="Z270" s="36">
        <f>VLOOKUP($Y270,[2]Edades!$A$3:$H$153,4,FALSE)</f>
        <v>6</v>
      </c>
      <c r="AA270" s="34" t="str">
        <f>VLOOKUP($Y270,[2]Edades!$A$3:$H$153,6,FALSE)</f>
        <v>6 - Persona mayor</v>
      </c>
      <c r="AB270" s="34">
        <f>VLOOKUP($Y270,[2]Edades!$A$3:$H$153,7,FALSE)</f>
        <v>13</v>
      </c>
      <c r="AC270" s="34" t="str">
        <f>VLOOKUP($Y270,[2]Edades!$A$3:$H$153,8,FALSE)</f>
        <v>60-64</v>
      </c>
      <c r="AD270" s="34" t="s">
        <v>129</v>
      </c>
      <c r="AE270" s="1">
        <v>2</v>
      </c>
      <c r="AF270" s="34" t="s">
        <v>2137</v>
      </c>
      <c r="AG270" s="34" t="s">
        <v>2127</v>
      </c>
      <c r="AH270" s="34" t="s">
        <v>2127</v>
      </c>
      <c r="AK270" s="34" t="s">
        <v>125</v>
      </c>
      <c r="AM270" s="34" t="s">
        <v>2127</v>
      </c>
      <c r="AN270" s="36" t="s">
        <v>2127</v>
      </c>
      <c r="AO270" s="36" t="s">
        <v>2127</v>
      </c>
      <c r="AP270" s="34" t="s">
        <v>2127</v>
      </c>
      <c r="AQ270" s="36" t="s">
        <v>2127</v>
      </c>
      <c r="AR270" s="34" t="s">
        <v>5238</v>
      </c>
      <c r="AS270" s="91" t="s">
        <v>6410</v>
      </c>
      <c r="AT270" s="34">
        <v>3204769397</v>
      </c>
      <c r="AU270" s="34" t="s">
        <v>2127</v>
      </c>
      <c r="AX270" s="90"/>
      <c r="BA270" s="91"/>
      <c r="BB270" s="91"/>
      <c r="BC270" s="91"/>
      <c r="BF270" s="34" t="s">
        <v>4983</v>
      </c>
      <c r="BG270" s="92" t="s">
        <v>2098</v>
      </c>
      <c r="BM270" s="36" t="s">
        <v>131</v>
      </c>
      <c r="BN270" s="34" t="s">
        <v>132</v>
      </c>
      <c r="BO270" s="36">
        <v>0</v>
      </c>
      <c r="BQ270" s="94"/>
      <c r="BS270" t="s">
        <v>131</v>
      </c>
      <c r="BU270" s="95"/>
      <c r="BV270" s="95"/>
      <c r="BW270" s="61"/>
      <c r="BX270" s="60"/>
      <c r="BY270" s="59" t="str">
        <f t="shared" ca="1" si="21"/>
        <v/>
      </c>
      <c r="CD270" s="68"/>
      <c r="CE270" s="68"/>
      <c r="CF270" s="67"/>
      <c r="CG270">
        <v>71</v>
      </c>
      <c r="CH270" s="2">
        <v>158</v>
      </c>
      <c r="CI270" s="4">
        <f t="shared" si="22"/>
        <v>28.440954975164232</v>
      </c>
      <c r="CJ270" s="5" t="str">
        <f t="shared" si="23"/>
        <v>SOBREPESO</v>
      </c>
      <c r="CK270" s="36">
        <v>0</v>
      </c>
      <c r="CL270" s="66"/>
      <c r="CM270" s="89">
        <v>41352</v>
      </c>
      <c r="CN270" s="97">
        <v>41352</v>
      </c>
      <c r="CP270"/>
      <c r="CQ270" s="65"/>
      <c r="CR270" s="65"/>
      <c r="CS270" s="98"/>
      <c r="CT270"/>
      <c r="CU270"/>
      <c r="CV270" s="65"/>
      <c r="CW270" s="2">
        <v>120</v>
      </c>
      <c r="CX270" s="82">
        <v>70</v>
      </c>
      <c r="DC270"/>
      <c r="DG270" s="64"/>
      <c r="DI270" s="89">
        <v>42790</v>
      </c>
      <c r="DJ270" s="89"/>
      <c r="DN270" s="34"/>
      <c r="DO270" s="34"/>
      <c r="DP270" s="34"/>
      <c r="DQ270" s="34"/>
      <c r="DR270" s="34"/>
      <c r="DS270" s="34" t="s">
        <v>2127</v>
      </c>
      <c r="DT270" s="34"/>
      <c r="DU270" s="47">
        <v>44811</v>
      </c>
      <c r="DY270" s="1">
        <v>3</v>
      </c>
      <c r="DZ270" t="s">
        <v>7941</v>
      </c>
      <c r="EB270" s="4"/>
      <c r="EJ270"/>
      <c r="EL270" s="34"/>
      <c r="EN270" s="34"/>
    </row>
    <row r="271" spans="1:144" x14ac:dyDescent="0.25">
      <c r="A271" s="85">
        <v>2022</v>
      </c>
      <c r="B271" s="87">
        <v>44830</v>
      </c>
      <c r="C271" t="s">
        <v>121</v>
      </c>
      <c r="D271" t="s">
        <v>122</v>
      </c>
      <c r="E271" s="34" t="s">
        <v>7938</v>
      </c>
      <c r="F271" s="34">
        <f t="shared" si="24"/>
        <v>270</v>
      </c>
      <c r="G271" s="34" t="s">
        <v>4985</v>
      </c>
      <c r="H271">
        <v>18</v>
      </c>
      <c r="I271" s="34" t="s">
        <v>6141</v>
      </c>
      <c r="J271" s="34" t="s">
        <v>4988</v>
      </c>
      <c r="K271" s="34" t="str">
        <f>VLOOKUP(J271,[2]CodMpios!$B$347:$E$362,4,FALSE)</f>
        <v>18001 - Florencia</v>
      </c>
      <c r="L271" s="34" t="str">
        <f>VLOOKUP($J271,[2]Coord_Mpios_X_Y!$B$2:$K$1123,9,FALSE)</f>
        <v>1,749138703818</v>
      </c>
      <c r="M271" s="34" t="str">
        <f>VLOOKUP($J271,[2]Coord_Mpios_X_Y!$B$2:$K$1123,10,FALSE)</f>
        <v>-75,558239064333</v>
      </c>
      <c r="N271" s="34" t="s">
        <v>125</v>
      </c>
      <c r="O271" s="34" t="s">
        <v>126</v>
      </c>
      <c r="Q271" s="34" t="s">
        <v>127</v>
      </c>
      <c r="R271" s="34">
        <v>17650176</v>
      </c>
      <c r="S271" s="34" t="str">
        <f t="shared" si="20"/>
        <v>CC17650176</v>
      </c>
      <c r="T271" s="34" t="s">
        <v>5281</v>
      </c>
      <c r="V271" s="34" t="s">
        <v>522</v>
      </c>
      <c r="W271" s="34" t="s">
        <v>328</v>
      </c>
      <c r="X271" s="87">
        <v>26834</v>
      </c>
      <c r="Y271">
        <v>49</v>
      </c>
      <c r="Z271" s="36">
        <f>VLOOKUP($Y271,[2]Edades!$A$3:$H$153,4,FALSE)</f>
        <v>5</v>
      </c>
      <c r="AA271" s="34" t="str">
        <f>VLOOKUP($Y271,[2]Edades!$A$3:$H$153,6,FALSE)</f>
        <v>5 - Adultez</v>
      </c>
      <c r="AB271" s="34">
        <f>VLOOKUP($Y271,[2]Edades!$A$3:$H$153,7,FALSE)</f>
        <v>10</v>
      </c>
      <c r="AC271" s="34" t="str">
        <f>VLOOKUP($Y271,[2]Edades!$A$3:$H$153,8,FALSE)</f>
        <v>45-49</v>
      </c>
      <c r="AD271" s="34" t="s">
        <v>146</v>
      </c>
      <c r="AE271">
        <v>1</v>
      </c>
      <c r="AF271" s="34" t="s">
        <v>130</v>
      </c>
      <c r="AG271" s="34" t="s">
        <v>2127</v>
      </c>
      <c r="AH271" s="34" t="s">
        <v>2127</v>
      </c>
      <c r="AK271" s="34" t="s">
        <v>125</v>
      </c>
      <c r="AM271" s="34" t="s">
        <v>2127</v>
      </c>
      <c r="AN271" s="36" t="s">
        <v>2127</v>
      </c>
      <c r="AO271" s="36" t="s">
        <v>2127</v>
      </c>
      <c r="AP271" s="34" t="s">
        <v>2127</v>
      </c>
      <c r="AQ271" s="36" t="s">
        <v>2127</v>
      </c>
      <c r="AR271" s="34" t="s">
        <v>2098</v>
      </c>
      <c r="AS271" s="91" t="s">
        <v>6411</v>
      </c>
      <c r="AT271" s="34">
        <v>3214682583</v>
      </c>
      <c r="AU271" s="34" t="s">
        <v>2127</v>
      </c>
      <c r="AX271" s="90"/>
      <c r="BA271" s="91"/>
      <c r="BB271" s="91"/>
      <c r="BC271" s="91"/>
      <c r="BF271" s="34" t="s">
        <v>4983</v>
      </c>
      <c r="BG271" s="92" t="s">
        <v>2098</v>
      </c>
      <c r="BM271" s="36" t="s">
        <v>131</v>
      </c>
      <c r="BN271" s="34" t="s">
        <v>132</v>
      </c>
      <c r="BO271" s="36">
        <v>0</v>
      </c>
      <c r="BQ271" s="94"/>
      <c r="BS271" s="36" t="s">
        <v>2127</v>
      </c>
      <c r="BU271" s="95"/>
      <c r="BV271" s="95"/>
      <c r="BW271" s="61"/>
      <c r="BX271" s="60"/>
      <c r="BY271" s="59" t="str">
        <f t="shared" ca="1" si="21"/>
        <v/>
      </c>
      <c r="CD271" s="68"/>
      <c r="CE271" s="68"/>
      <c r="CF271" s="67"/>
      <c r="CG271"/>
      <c r="CH271" s="2"/>
      <c r="CI271" s="4" t="e">
        <f t="shared" si="22"/>
        <v>#DIV/0!</v>
      </c>
      <c r="CJ271" s="5" t="str">
        <f t="shared" si="23"/>
        <v>SIN DATO</v>
      </c>
      <c r="CK271" s="36">
        <v>0</v>
      </c>
      <c r="CL271" s="66"/>
      <c r="CM271" s="89">
        <v>41320</v>
      </c>
      <c r="CN271" s="97">
        <v>41320</v>
      </c>
      <c r="CP271"/>
      <c r="CQ271" s="65"/>
      <c r="CR271" s="65"/>
      <c r="CS271" s="98"/>
      <c r="CT271"/>
      <c r="CU271"/>
      <c r="CV271" s="97"/>
      <c r="CW271" s="2"/>
      <c r="CX271" s="82"/>
      <c r="DG271" s="64"/>
      <c r="DI271" s="89"/>
      <c r="DJ271" s="89"/>
      <c r="DN271" s="34"/>
      <c r="DO271" s="34"/>
      <c r="DP271" s="34"/>
      <c r="DQ271" s="34"/>
      <c r="DR271" s="34"/>
      <c r="DS271" s="34" t="s">
        <v>2127</v>
      </c>
      <c r="DT271" s="34"/>
      <c r="DU271" s="47">
        <v>44347</v>
      </c>
      <c r="DY271" s="1">
        <v>1</v>
      </c>
      <c r="DZ271" t="s">
        <v>7940</v>
      </c>
      <c r="EB271" s="4"/>
      <c r="EJ271"/>
      <c r="EL271" s="34"/>
      <c r="EN271" s="34"/>
    </row>
    <row r="272" spans="1:144" hidden="1" x14ac:dyDescent="0.25">
      <c r="A272" s="85">
        <v>2022</v>
      </c>
      <c r="B272" s="87">
        <v>44830</v>
      </c>
      <c r="C272" t="s">
        <v>121</v>
      </c>
      <c r="D272" t="s">
        <v>122</v>
      </c>
      <c r="E272" s="36" t="s">
        <v>7938</v>
      </c>
      <c r="F272" s="34">
        <f t="shared" si="24"/>
        <v>271</v>
      </c>
      <c r="G272" s="34" t="s">
        <v>4985</v>
      </c>
      <c r="H272">
        <v>18</v>
      </c>
      <c r="I272" s="34" t="s">
        <v>6141</v>
      </c>
      <c r="J272" s="34" t="s">
        <v>4988</v>
      </c>
      <c r="K272" s="34" t="str">
        <f>VLOOKUP(J272,[2]CodMpios!$B$347:$E$362,4,FALSE)</f>
        <v>18001 - Florencia</v>
      </c>
      <c r="L272" s="34" t="str">
        <f>VLOOKUP($J272,[2]Coord_Mpios_X_Y!$B$2:$K$1123,9,FALSE)</f>
        <v>1,749138703818</v>
      </c>
      <c r="M272" s="34" t="str">
        <f>VLOOKUP($J272,[2]Coord_Mpios_X_Y!$B$2:$K$1123,10,FALSE)</f>
        <v>-75,558239064333</v>
      </c>
      <c r="N272" s="34" t="s">
        <v>6142</v>
      </c>
      <c r="O272" s="34" t="s">
        <v>126</v>
      </c>
      <c r="Q272" s="34" t="s">
        <v>127</v>
      </c>
      <c r="R272" s="34">
        <v>26614304</v>
      </c>
      <c r="S272" s="34" t="str">
        <f t="shared" si="20"/>
        <v>CC26614304</v>
      </c>
      <c r="T272" s="34" t="s">
        <v>134</v>
      </c>
      <c r="U272" s="34" t="s">
        <v>2356</v>
      </c>
      <c r="V272" s="34" t="s">
        <v>623</v>
      </c>
      <c r="W272" s="34" t="s">
        <v>6046</v>
      </c>
      <c r="X272" s="87">
        <v>15999</v>
      </c>
      <c r="Y272">
        <v>79</v>
      </c>
      <c r="Z272" s="36">
        <f>VLOOKUP($Y272,[2]Edades!$A$3:$H$153,4,FALSE)</f>
        <v>6</v>
      </c>
      <c r="AA272" s="34" t="str">
        <f>VLOOKUP($Y272,[2]Edades!$A$3:$H$153,6,FALSE)</f>
        <v>6 - Persona mayor</v>
      </c>
      <c r="AB272" s="34">
        <f>VLOOKUP($Y272,[2]Edades!$A$3:$H$153,7,FALSE)</f>
        <v>16</v>
      </c>
      <c r="AC272" s="34" t="str">
        <f>VLOOKUP($Y272,[2]Edades!$A$3:$H$153,8,FALSE)</f>
        <v>75-79</v>
      </c>
      <c r="AD272" s="34" t="s">
        <v>129</v>
      </c>
      <c r="AE272" s="1">
        <v>2</v>
      </c>
      <c r="AF272" s="34" t="s">
        <v>2137</v>
      </c>
      <c r="AG272" s="34" t="s">
        <v>2127</v>
      </c>
      <c r="AH272" s="34" t="s">
        <v>2127</v>
      </c>
      <c r="AK272" s="34" t="s">
        <v>6142</v>
      </c>
      <c r="AM272" s="34" t="s">
        <v>2127</v>
      </c>
      <c r="AN272" s="36" t="s">
        <v>2127</v>
      </c>
      <c r="AO272" s="36" t="s">
        <v>2127</v>
      </c>
      <c r="AP272" s="34" t="s">
        <v>2127</v>
      </c>
      <c r="AQ272" s="36" t="s">
        <v>2127</v>
      </c>
      <c r="AR272" s="34" t="s">
        <v>2098</v>
      </c>
      <c r="AS272" s="91" t="s">
        <v>6412</v>
      </c>
      <c r="AT272" s="34">
        <v>3012914081</v>
      </c>
      <c r="AU272" s="34" t="s">
        <v>2127</v>
      </c>
      <c r="AX272" s="90"/>
      <c r="BA272" s="91"/>
      <c r="BB272" s="91"/>
      <c r="BC272" s="91"/>
      <c r="BF272" s="34" t="s">
        <v>4983</v>
      </c>
      <c r="BG272" s="92" t="s">
        <v>2098</v>
      </c>
      <c r="BM272" s="36" t="s">
        <v>131</v>
      </c>
      <c r="BN272" s="34" t="s">
        <v>132</v>
      </c>
      <c r="BO272" s="36">
        <v>0</v>
      </c>
      <c r="BQ272" s="94"/>
      <c r="BS272" t="s">
        <v>131</v>
      </c>
      <c r="BU272" s="95"/>
      <c r="BV272" s="95"/>
      <c r="BW272" s="61"/>
      <c r="BX272" s="60"/>
      <c r="BY272" s="59" t="str">
        <f t="shared" ca="1" si="21"/>
        <v/>
      </c>
      <c r="CD272" s="68"/>
      <c r="CE272" s="68"/>
      <c r="CF272" s="67"/>
      <c r="CG272">
        <v>70</v>
      </c>
      <c r="CH272" s="2">
        <v>155</v>
      </c>
      <c r="CI272" s="4">
        <f t="shared" si="22"/>
        <v>29.136316337148799</v>
      </c>
      <c r="CJ272" s="5" t="str">
        <f t="shared" si="23"/>
        <v>SOBREPESO</v>
      </c>
      <c r="CK272" s="36">
        <v>0</v>
      </c>
      <c r="CL272" s="66"/>
      <c r="CM272" s="89">
        <v>41331</v>
      </c>
      <c r="CN272" s="97">
        <v>41331</v>
      </c>
      <c r="CP272"/>
      <c r="CQ272" s="65"/>
      <c r="CR272" s="65"/>
      <c r="CS272" s="98"/>
      <c r="CT272"/>
      <c r="CU272"/>
      <c r="CV272" s="65"/>
      <c r="CW272" s="2"/>
      <c r="CX272" s="82"/>
      <c r="DC272"/>
      <c r="DG272" s="64"/>
      <c r="DI272" s="89"/>
      <c r="DJ272" s="89"/>
      <c r="DN272" s="34"/>
      <c r="DO272" s="34"/>
      <c r="DP272" s="34"/>
      <c r="DQ272" s="34"/>
      <c r="DR272" s="34"/>
      <c r="DS272" s="34" t="s">
        <v>2127</v>
      </c>
      <c r="DT272" s="34"/>
      <c r="DU272" s="47">
        <v>44152</v>
      </c>
      <c r="DY272" s="1">
        <v>1</v>
      </c>
      <c r="DZ272" t="s">
        <v>7941</v>
      </c>
      <c r="EB272" s="4"/>
      <c r="EJ272"/>
      <c r="EL272" s="34"/>
      <c r="EN272" s="34"/>
    </row>
    <row r="273" spans="1:144" hidden="1" x14ac:dyDescent="0.25">
      <c r="A273" s="85">
        <v>2022</v>
      </c>
      <c r="B273" s="87">
        <v>44830</v>
      </c>
      <c r="C273" t="s">
        <v>121</v>
      </c>
      <c r="D273" t="s">
        <v>122</v>
      </c>
      <c r="E273" s="36" t="s">
        <v>7938</v>
      </c>
      <c r="F273" s="34">
        <f t="shared" si="24"/>
        <v>272</v>
      </c>
      <c r="G273" s="34" t="s">
        <v>4985</v>
      </c>
      <c r="H273">
        <v>18</v>
      </c>
      <c r="I273" s="34" t="s">
        <v>6141</v>
      </c>
      <c r="J273" s="34" t="s">
        <v>4988</v>
      </c>
      <c r="K273" s="34" t="str">
        <f>VLOOKUP(J273,[2]CodMpios!$B$347:$E$362,4,FALSE)</f>
        <v>18001 - Florencia</v>
      </c>
      <c r="L273" s="34" t="str">
        <f>VLOOKUP($J273,[2]Coord_Mpios_X_Y!$B$2:$K$1123,9,FALSE)</f>
        <v>1,749138703818</v>
      </c>
      <c r="M273" s="34" t="str">
        <f>VLOOKUP($J273,[2]Coord_Mpios_X_Y!$B$2:$K$1123,10,FALSE)</f>
        <v>-75,558239064333</v>
      </c>
      <c r="N273" s="34" t="s">
        <v>6142</v>
      </c>
      <c r="O273" s="34" t="s">
        <v>126</v>
      </c>
      <c r="Q273" s="34" t="s">
        <v>127</v>
      </c>
      <c r="R273" s="34">
        <v>41381505</v>
      </c>
      <c r="S273" s="34" t="str">
        <f t="shared" si="20"/>
        <v>CC41381505</v>
      </c>
      <c r="T273" s="34" t="s">
        <v>878</v>
      </c>
      <c r="U273" s="34" t="s">
        <v>134</v>
      </c>
      <c r="V273" s="34" t="s">
        <v>255</v>
      </c>
      <c r="W273" s="34" t="s">
        <v>616</v>
      </c>
      <c r="X273" s="87">
        <v>17223</v>
      </c>
      <c r="Y273">
        <v>76</v>
      </c>
      <c r="Z273" s="36">
        <f>VLOOKUP($Y273,[2]Edades!$A$3:$H$153,4,FALSE)</f>
        <v>6</v>
      </c>
      <c r="AA273" s="34" t="str">
        <f>VLOOKUP($Y273,[2]Edades!$A$3:$H$153,6,FALSE)</f>
        <v>6 - Persona mayor</v>
      </c>
      <c r="AB273" s="34">
        <f>VLOOKUP($Y273,[2]Edades!$A$3:$H$153,7,FALSE)</f>
        <v>16</v>
      </c>
      <c r="AC273" s="34" t="str">
        <f>VLOOKUP($Y273,[2]Edades!$A$3:$H$153,8,FALSE)</f>
        <v>75-79</v>
      </c>
      <c r="AD273" s="34" t="s">
        <v>129</v>
      </c>
      <c r="AE273" s="1">
        <v>2</v>
      </c>
      <c r="AF273" s="34" t="s">
        <v>2137</v>
      </c>
      <c r="AG273" s="34" t="s">
        <v>2127</v>
      </c>
      <c r="AH273" s="34" t="s">
        <v>2127</v>
      </c>
      <c r="AK273" s="34" t="s">
        <v>6142</v>
      </c>
      <c r="AM273" s="34" t="s">
        <v>2127</v>
      </c>
      <c r="AN273" s="36" t="s">
        <v>2127</v>
      </c>
      <c r="AO273" s="36" t="s">
        <v>2127</v>
      </c>
      <c r="AP273" s="34" t="s">
        <v>2127</v>
      </c>
      <c r="AQ273" s="36" t="s">
        <v>2127</v>
      </c>
      <c r="AR273" s="34" t="s">
        <v>2098</v>
      </c>
      <c r="AS273" s="91" t="s">
        <v>6413</v>
      </c>
      <c r="AT273" s="34">
        <v>4355086</v>
      </c>
      <c r="AU273" s="34" t="s">
        <v>2127</v>
      </c>
      <c r="AX273" s="90"/>
      <c r="BA273" s="91"/>
      <c r="BB273" s="91"/>
      <c r="BC273" s="91"/>
      <c r="BF273" s="34" t="s">
        <v>4983</v>
      </c>
      <c r="BG273" s="92" t="s">
        <v>2098</v>
      </c>
      <c r="BM273" s="36" t="s">
        <v>131</v>
      </c>
      <c r="BN273" s="34" t="s">
        <v>132</v>
      </c>
      <c r="BO273" s="36">
        <v>0</v>
      </c>
      <c r="BQ273" s="94"/>
      <c r="BS273" t="s">
        <v>132</v>
      </c>
      <c r="BU273" s="95"/>
      <c r="BV273" s="95"/>
      <c r="BW273" s="61"/>
      <c r="BX273" s="60"/>
      <c r="BY273" s="59" t="str">
        <f t="shared" ca="1" si="21"/>
        <v/>
      </c>
      <c r="CD273" s="68"/>
      <c r="CE273" s="68"/>
      <c r="CF273" s="67"/>
      <c r="CG273">
        <v>56</v>
      </c>
      <c r="CH273" s="2">
        <v>153</v>
      </c>
      <c r="CI273" s="4">
        <f t="shared" si="22"/>
        <v>23.92242299970097</v>
      </c>
      <c r="CJ273" s="5" t="str">
        <f t="shared" si="23"/>
        <v>NORMAL</v>
      </c>
      <c r="CK273" s="36">
        <v>0</v>
      </c>
      <c r="CL273" s="66"/>
      <c r="CM273" s="89">
        <v>41466</v>
      </c>
      <c r="CN273" s="97">
        <v>41466</v>
      </c>
      <c r="CP273"/>
      <c r="CQ273" s="65"/>
      <c r="CR273" s="65"/>
      <c r="CS273" s="98"/>
      <c r="CT273"/>
      <c r="CU273"/>
      <c r="CV273" s="65"/>
      <c r="CW273" s="2">
        <v>130</v>
      </c>
      <c r="CX273" s="82">
        <v>80</v>
      </c>
      <c r="DC273"/>
      <c r="DG273" s="64"/>
      <c r="DI273" s="89">
        <v>43229</v>
      </c>
      <c r="DJ273" s="89"/>
      <c r="DN273" s="34"/>
      <c r="DO273" s="34"/>
      <c r="DP273" s="34"/>
      <c r="DQ273" s="34"/>
      <c r="DR273" s="34"/>
      <c r="DS273" s="34" t="s">
        <v>2127</v>
      </c>
      <c r="DT273" s="34"/>
      <c r="DU273" s="47">
        <v>44468</v>
      </c>
      <c r="DY273" s="1">
        <v>2</v>
      </c>
      <c r="DZ273" t="s">
        <v>7940</v>
      </c>
      <c r="EA273" s="4">
        <v>0.92</v>
      </c>
      <c r="EB273" s="4">
        <v>108</v>
      </c>
      <c r="EC273" s="4">
        <v>156</v>
      </c>
      <c r="ED273" s="4">
        <v>85</v>
      </c>
      <c r="EE273" s="4">
        <v>36</v>
      </c>
      <c r="EF273" s="4">
        <v>172</v>
      </c>
      <c r="EG273" s="4">
        <v>1.9</v>
      </c>
      <c r="EH273" s="4">
        <v>6.4</v>
      </c>
      <c r="EJ273"/>
      <c r="EL273" s="34"/>
      <c r="EN273" s="34"/>
    </row>
    <row r="274" spans="1:144" hidden="1" x14ac:dyDescent="0.25">
      <c r="A274" s="85">
        <v>2022</v>
      </c>
      <c r="B274" s="87">
        <v>44830</v>
      </c>
      <c r="C274" t="s">
        <v>121</v>
      </c>
      <c r="D274" t="s">
        <v>122</v>
      </c>
      <c r="E274" s="36" t="s">
        <v>7938</v>
      </c>
      <c r="F274" s="34">
        <f t="shared" si="24"/>
        <v>273</v>
      </c>
      <c r="G274" s="34" t="s">
        <v>4985</v>
      </c>
      <c r="H274">
        <v>18</v>
      </c>
      <c r="I274" s="34" t="s">
        <v>6141</v>
      </c>
      <c r="J274" s="34" t="s">
        <v>4988</v>
      </c>
      <c r="K274" s="34" t="str">
        <f>VLOOKUP(J274,[2]CodMpios!$B$347:$E$362,4,FALSE)</f>
        <v>18001 - Florencia</v>
      </c>
      <c r="L274" s="34" t="str">
        <f>VLOOKUP($J274,[2]Coord_Mpios_X_Y!$B$2:$K$1123,9,FALSE)</f>
        <v>1,749138703818</v>
      </c>
      <c r="M274" s="34" t="str">
        <f>VLOOKUP($J274,[2]Coord_Mpios_X_Y!$B$2:$K$1123,10,FALSE)</f>
        <v>-75,558239064333</v>
      </c>
      <c r="N274" s="34" t="s">
        <v>125</v>
      </c>
      <c r="O274" s="34" t="s">
        <v>126</v>
      </c>
      <c r="Q274" s="34" t="s">
        <v>127</v>
      </c>
      <c r="R274" s="34">
        <v>17630936</v>
      </c>
      <c r="S274" s="34" t="str">
        <f t="shared" si="20"/>
        <v>CC17630936</v>
      </c>
      <c r="T274" s="34" t="s">
        <v>150</v>
      </c>
      <c r="U274" s="34" t="s">
        <v>372</v>
      </c>
      <c r="V274" s="34" t="s">
        <v>2498</v>
      </c>
      <c r="W274" s="34" t="s">
        <v>5685</v>
      </c>
      <c r="X274" s="87">
        <v>20534</v>
      </c>
      <c r="Y274">
        <v>67</v>
      </c>
      <c r="Z274" s="36">
        <f>VLOOKUP($Y274,[2]Edades!$A$3:$H$153,4,FALSE)</f>
        <v>6</v>
      </c>
      <c r="AA274" s="34" t="str">
        <f>VLOOKUP($Y274,[2]Edades!$A$3:$H$153,6,FALSE)</f>
        <v>6 - Persona mayor</v>
      </c>
      <c r="AB274" s="34">
        <f>VLOOKUP($Y274,[2]Edades!$A$3:$H$153,7,FALSE)</f>
        <v>14</v>
      </c>
      <c r="AC274" s="34" t="str">
        <f>VLOOKUP($Y274,[2]Edades!$A$3:$H$153,8,FALSE)</f>
        <v>65-69</v>
      </c>
      <c r="AD274" s="34" t="s">
        <v>146</v>
      </c>
      <c r="AE274">
        <v>1</v>
      </c>
      <c r="AF274" s="34" t="s">
        <v>2137</v>
      </c>
      <c r="AG274" s="34" t="s">
        <v>2127</v>
      </c>
      <c r="AH274" s="34" t="s">
        <v>2127</v>
      </c>
      <c r="AK274" s="34" t="s">
        <v>125</v>
      </c>
      <c r="AM274" s="34" t="s">
        <v>2127</v>
      </c>
      <c r="AN274" s="36" t="s">
        <v>2127</v>
      </c>
      <c r="AO274" s="36" t="s">
        <v>2127</v>
      </c>
      <c r="AP274" s="34" t="s">
        <v>2127</v>
      </c>
      <c r="AQ274" s="36" t="s">
        <v>2127</v>
      </c>
      <c r="AR274" s="34" t="s">
        <v>2098</v>
      </c>
      <c r="AS274" s="91" t="s">
        <v>6414</v>
      </c>
      <c r="AT274" s="34">
        <v>3107862268</v>
      </c>
      <c r="AU274" s="34" t="s">
        <v>2127</v>
      </c>
      <c r="AX274" s="90"/>
      <c r="BA274" s="91"/>
      <c r="BB274" s="91"/>
      <c r="BC274" s="91"/>
      <c r="BF274" s="34" t="s">
        <v>4983</v>
      </c>
      <c r="BG274" s="92" t="s">
        <v>2098</v>
      </c>
      <c r="BM274" s="36" t="s">
        <v>131</v>
      </c>
      <c r="BN274" s="34" t="s">
        <v>132</v>
      </c>
      <c r="BO274" s="36">
        <v>0</v>
      </c>
      <c r="BQ274" s="94"/>
      <c r="BS274" t="s">
        <v>132</v>
      </c>
      <c r="BU274" s="95"/>
      <c r="BV274" s="95"/>
      <c r="BW274" s="61"/>
      <c r="BX274" s="60"/>
      <c r="BY274" s="59" t="str">
        <f t="shared" ca="1" si="21"/>
        <v/>
      </c>
      <c r="CD274" s="68"/>
      <c r="CE274" s="68"/>
      <c r="CF274" s="67"/>
      <c r="CG274">
        <v>75</v>
      </c>
      <c r="CH274" s="2">
        <v>157</v>
      </c>
      <c r="CI274" s="4">
        <f t="shared" si="22"/>
        <v>30.427197857925268</v>
      </c>
      <c r="CJ274" s="5" t="str">
        <f t="shared" si="23"/>
        <v>OBESIDAD</v>
      </c>
      <c r="CK274" s="36">
        <v>0</v>
      </c>
      <c r="CL274" s="66"/>
      <c r="CM274" s="89">
        <v>42901</v>
      </c>
      <c r="CN274" s="97">
        <v>42901</v>
      </c>
      <c r="CP274"/>
      <c r="CQ274" s="65"/>
      <c r="CR274" s="65"/>
      <c r="CS274" s="98"/>
      <c r="CT274"/>
      <c r="CU274"/>
      <c r="CV274" s="65"/>
      <c r="CW274" s="2">
        <v>140</v>
      </c>
      <c r="CX274" s="82">
        <v>80</v>
      </c>
      <c r="DC274"/>
      <c r="DG274" s="64"/>
      <c r="DI274" s="89">
        <v>42998</v>
      </c>
      <c r="DJ274" s="89"/>
      <c r="DN274" s="34"/>
      <c r="DO274" s="34"/>
      <c r="DP274" s="34"/>
      <c r="DQ274" s="34"/>
      <c r="DR274" s="34"/>
      <c r="DS274" s="34" t="s">
        <v>2127</v>
      </c>
      <c r="DT274" s="34"/>
      <c r="DU274" s="47">
        <v>44686</v>
      </c>
      <c r="DY274" s="1">
        <v>3</v>
      </c>
      <c r="DZ274" t="s">
        <v>7941</v>
      </c>
      <c r="EA274" s="4">
        <v>1.39</v>
      </c>
      <c r="EB274" s="4">
        <v>88</v>
      </c>
      <c r="EC274" s="4">
        <v>159</v>
      </c>
      <c r="ED274" s="4">
        <v>104</v>
      </c>
      <c r="EE274" s="4">
        <v>35.799999999999997</v>
      </c>
      <c r="EF274" s="4">
        <v>96</v>
      </c>
      <c r="EG274" s="4">
        <v>143</v>
      </c>
      <c r="EJ274"/>
      <c r="EL274" s="34"/>
      <c r="EN274" s="34"/>
    </row>
    <row r="275" spans="1:144" hidden="1" x14ac:dyDescent="0.25">
      <c r="A275" s="85">
        <v>2022</v>
      </c>
      <c r="B275" s="87">
        <v>44830</v>
      </c>
      <c r="C275" t="s">
        <v>121</v>
      </c>
      <c r="D275" t="s">
        <v>122</v>
      </c>
      <c r="E275" s="36" t="s">
        <v>7938</v>
      </c>
      <c r="F275" s="34">
        <f t="shared" si="24"/>
        <v>274</v>
      </c>
      <c r="G275" s="34" t="s">
        <v>4985</v>
      </c>
      <c r="H275">
        <v>18</v>
      </c>
      <c r="I275" s="34" t="s">
        <v>6141</v>
      </c>
      <c r="J275" s="34" t="s">
        <v>4998</v>
      </c>
      <c r="K275" s="34" t="str">
        <f>VLOOKUP(J275,[2]CodMpios!$B$347:$E$362,4,FALSE)</f>
        <v>18460 - Milán</v>
      </c>
      <c r="L275" s="34" t="str">
        <f>VLOOKUP($J275,[2]Coord_Mpios_X_Y!$B$2:$K$1123,9,FALSE)</f>
        <v>1,146692553938</v>
      </c>
      <c r="M275" s="34" t="str">
        <f>VLOOKUP($J275,[2]Coord_Mpios_X_Y!$B$2:$K$1123,10,FALSE)</f>
        <v>-75,386647638375</v>
      </c>
      <c r="N275" s="34" t="s">
        <v>6142</v>
      </c>
      <c r="O275" s="34" t="s">
        <v>126</v>
      </c>
      <c r="Q275" s="34" t="s">
        <v>127</v>
      </c>
      <c r="R275" s="34">
        <v>26616072</v>
      </c>
      <c r="S275" s="34" t="str">
        <f t="shared" si="20"/>
        <v>CC26616072</v>
      </c>
      <c r="T275" s="34" t="s">
        <v>305</v>
      </c>
      <c r="V275" s="34" t="s">
        <v>1408</v>
      </c>
      <c r="W275" s="34" t="s">
        <v>454</v>
      </c>
      <c r="X275" s="87">
        <v>17747</v>
      </c>
      <c r="Y275">
        <v>74</v>
      </c>
      <c r="Z275" s="36">
        <f>VLOOKUP($Y275,[2]Edades!$A$3:$H$153,4,FALSE)</f>
        <v>6</v>
      </c>
      <c r="AA275" s="34" t="str">
        <f>VLOOKUP($Y275,[2]Edades!$A$3:$H$153,6,FALSE)</f>
        <v>6 - Persona mayor</v>
      </c>
      <c r="AB275" s="34">
        <f>VLOOKUP($Y275,[2]Edades!$A$3:$H$153,7,FALSE)</f>
        <v>15</v>
      </c>
      <c r="AC275" s="34" t="str">
        <f>VLOOKUP($Y275,[2]Edades!$A$3:$H$153,8,FALSE)</f>
        <v>70-74</v>
      </c>
      <c r="AD275" s="34" t="s">
        <v>129</v>
      </c>
      <c r="AE275" s="1">
        <v>2</v>
      </c>
      <c r="AF275" s="34" t="s">
        <v>2137</v>
      </c>
      <c r="AG275" s="34" t="s">
        <v>2127</v>
      </c>
      <c r="AH275" s="34" t="s">
        <v>2127</v>
      </c>
      <c r="AK275" s="34" t="s">
        <v>6142</v>
      </c>
      <c r="AM275" s="34" t="s">
        <v>2127</v>
      </c>
      <c r="AN275" s="36" t="s">
        <v>2127</v>
      </c>
      <c r="AO275" s="36" t="s">
        <v>2127</v>
      </c>
      <c r="AP275" s="34" t="s">
        <v>2127</v>
      </c>
      <c r="AQ275" s="36" t="s">
        <v>2127</v>
      </c>
      <c r="AR275" s="34" t="s">
        <v>2098</v>
      </c>
      <c r="AS275" s="91" t="s">
        <v>6415</v>
      </c>
      <c r="AT275" s="34">
        <v>3105826864</v>
      </c>
      <c r="AU275" s="34" t="s">
        <v>2127</v>
      </c>
      <c r="AX275" s="90"/>
      <c r="BA275" s="91"/>
      <c r="BB275" s="91"/>
      <c r="BC275" s="91"/>
      <c r="BF275" s="34" t="s">
        <v>4983</v>
      </c>
      <c r="BG275" s="92" t="s">
        <v>2098</v>
      </c>
      <c r="BM275" s="36" t="s">
        <v>131</v>
      </c>
      <c r="BN275" s="34" t="s">
        <v>132</v>
      </c>
      <c r="BO275" s="36">
        <v>0</v>
      </c>
      <c r="BQ275" s="94"/>
      <c r="BS275" t="s">
        <v>132</v>
      </c>
      <c r="BU275" s="95"/>
      <c r="BV275" s="95"/>
      <c r="BW275" s="61"/>
      <c r="BX275" s="60"/>
      <c r="BY275" s="59" t="str">
        <f t="shared" ca="1" si="21"/>
        <v/>
      </c>
      <c r="CD275" s="68"/>
      <c r="CE275" s="68"/>
      <c r="CF275" s="67"/>
      <c r="CG275">
        <v>78</v>
      </c>
      <c r="CH275" s="2">
        <v>156</v>
      </c>
      <c r="CI275" s="4">
        <f t="shared" si="22"/>
        <v>32.051282051282051</v>
      </c>
      <c r="CJ275" s="5" t="str">
        <f t="shared" si="23"/>
        <v>OBESIDAD</v>
      </c>
      <c r="CK275" s="36">
        <v>0</v>
      </c>
      <c r="CL275" s="66"/>
      <c r="CM275" s="89">
        <v>41318</v>
      </c>
      <c r="CN275" s="97">
        <v>41318</v>
      </c>
      <c r="CP275"/>
      <c r="CQ275" s="65"/>
      <c r="CR275" s="65"/>
      <c r="CS275" s="98"/>
      <c r="CT275"/>
      <c r="CU275"/>
      <c r="CV275" s="65"/>
      <c r="CW275" s="2">
        <v>138</v>
      </c>
      <c r="CX275" s="82">
        <v>70</v>
      </c>
      <c r="DC275"/>
      <c r="DG275" s="64"/>
      <c r="DI275" s="89"/>
      <c r="DJ275" s="89"/>
      <c r="DK275" s="89">
        <v>44817</v>
      </c>
      <c r="DN275" s="34"/>
      <c r="DO275" s="34"/>
      <c r="DP275" s="34"/>
      <c r="DQ275" s="34"/>
      <c r="DR275" s="34"/>
      <c r="DS275" s="34" t="s">
        <v>2127</v>
      </c>
      <c r="DT275" s="34"/>
      <c r="DU275" s="47">
        <v>44781</v>
      </c>
      <c r="DY275" s="1">
        <v>2</v>
      </c>
      <c r="DZ275" t="s">
        <v>7941</v>
      </c>
      <c r="EA275" s="4">
        <v>0.86</v>
      </c>
      <c r="EB275" s="4">
        <v>95</v>
      </c>
      <c r="EC275" s="4">
        <v>177</v>
      </c>
      <c r="ED275" s="4">
        <v>102</v>
      </c>
      <c r="EE275" s="4">
        <v>49.2</v>
      </c>
      <c r="EF275" s="4">
        <v>127</v>
      </c>
      <c r="EG275" s="4">
        <v>2.2000000000000002</v>
      </c>
      <c r="EJ275"/>
      <c r="EL275" s="34"/>
      <c r="EN275" s="34"/>
    </row>
    <row r="276" spans="1:144" hidden="1" x14ac:dyDescent="0.25">
      <c r="A276" s="85">
        <v>2022</v>
      </c>
      <c r="B276" s="87">
        <v>44830</v>
      </c>
      <c r="C276" t="s">
        <v>121</v>
      </c>
      <c r="D276" t="s">
        <v>122</v>
      </c>
      <c r="E276" s="36" t="s">
        <v>7938</v>
      </c>
      <c r="F276" s="34">
        <f t="shared" si="24"/>
        <v>275</v>
      </c>
      <c r="G276" s="34" t="s">
        <v>4985</v>
      </c>
      <c r="H276">
        <v>18</v>
      </c>
      <c r="I276" s="34" t="s">
        <v>6141</v>
      </c>
      <c r="J276" s="34" t="s">
        <v>4988</v>
      </c>
      <c r="K276" s="34" t="str">
        <f>VLOOKUP(J276,[2]CodMpios!$B$347:$E$362,4,FALSE)</f>
        <v>18001 - Florencia</v>
      </c>
      <c r="L276" s="34" t="str">
        <f>VLOOKUP($J276,[2]Coord_Mpios_X_Y!$B$2:$K$1123,9,FALSE)</f>
        <v>1,749138703818</v>
      </c>
      <c r="M276" s="34" t="str">
        <f>VLOOKUP($J276,[2]Coord_Mpios_X_Y!$B$2:$K$1123,10,FALSE)</f>
        <v>-75,558239064333</v>
      </c>
      <c r="N276" s="34" t="s">
        <v>6142</v>
      </c>
      <c r="O276" s="34" t="s">
        <v>126</v>
      </c>
      <c r="Q276" s="34" t="s">
        <v>127</v>
      </c>
      <c r="R276" s="34">
        <v>26617437</v>
      </c>
      <c r="S276" s="34" t="str">
        <f t="shared" si="20"/>
        <v>CC26617437</v>
      </c>
      <c r="T276" s="34" t="s">
        <v>590</v>
      </c>
      <c r="V276" s="34" t="s">
        <v>2170</v>
      </c>
      <c r="W276" s="34" t="s">
        <v>5756</v>
      </c>
      <c r="X276" s="87">
        <v>18691</v>
      </c>
      <c r="Y276">
        <v>72</v>
      </c>
      <c r="Z276" s="36">
        <f>VLOOKUP($Y276,[2]Edades!$A$3:$H$153,4,FALSE)</f>
        <v>6</v>
      </c>
      <c r="AA276" s="34" t="str">
        <f>VLOOKUP($Y276,[2]Edades!$A$3:$H$153,6,FALSE)</f>
        <v>6 - Persona mayor</v>
      </c>
      <c r="AB276" s="34">
        <f>VLOOKUP($Y276,[2]Edades!$A$3:$H$153,7,FALSE)</f>
        <v>15</v>
      </c>
      <c r="AC276" s="34" t="str">
        <f>VLOOKUP($Y276,[2]Edades!$A$3:$H$153,8,FALSE)</f>
        <v>70-74</v>
      </c>
      <c r="AD276" s="34" t="s">
        <v>129</v>
      </c>
      <c r="AE276" s="1">
        <v>2</v>
      </c>
      <c r="AF276" s="34" t="s">
        <v>2137</v>
      </c>
      <c r="AG276" s="34" t="s">
        <v>2127</v>
      </c>
      <c r="AH276" s="34" t="s">
        <v>2127</v>
      </c>
      <c r="AK276" s="34" t="s">
        <v>6142</v>
      </c>
      <c r="AM276" s="34" t="s">
        <v>2127</v>
      </c>
      <c r="AN276" s="36" t="s">
        <v>2127</v>
      </c>
      <c r="AO276" s="36" t="s">
        <v>2127</v>
      </c>
      <c r="AP276" s="34" t="s">
        <v>2127</v>
      </c>
      <c r="AQ276" s="36" t="s">
        <v>2127</v>
      </c>
      <c r="AR276" s="34" t="s">
        <v>2098</v>
      </c>
      <c r="AS276" s="91" t="s">
        <v>6416</v>
      </c>
      <c r="AT276" s="34">
        <v>4346492</v>
      </c>
      <c r="AU276" s="34" t="s">
        <v>2127</v>
      </c>
      <c r="AX276" s="90"/>
      <c r="BA276" s="91"/>
      <c r="BB276" s="91"/>
      <c r="BC276" s="91"/>
      <c r="BF276" s="34" t="s">
        <v>4983</v>
      </c>
      <c r="BG276" s="92" t="s">
        <v>2098</v>
      </c>
      <c r="BM276" s="36" t="s">
        <v>131</v>
      </c>
      <c r="BN276" s="34" t="s">
        <v>132</v>
      </c>
      <c r="BO276" s="36">
        <v>0</v>
      </c>
      <c r="BQ276" s="94"/>
      <c r="BS276" t="s">
        <v>132</v>
      </c>
      <c r="BU276" s="95"/>
      <c r="BV276" s="95"/>
      <c r="BW276" s="61"/>
      <c r="BX276" s="60"/>
      <c r="BY276" s="59" t="str">
        <f t="shared" ca="1" si="21"/>
        <v/>
      </c>
      <c r="CD276" s="68"/>
      <c r="CE276" s="68"/>
      <c r="CF276" s="67"/>
      <c r="CG276">
        <v>74</v>
      </c>
      <c r="CH276" s="2">
        <v>150</v>
      </c>
      <c r="CI276" s="4">
        <f t="shared" si="22"/>
        <v>32.888888888888886</v>
      </c>
      <c r="CJ276" s="5" t="str">
        <f t="shared" si="23"/>
        <v>OBESIDAD</v>
      </c>
      <c r="CK276" s="36">
        <v>0</v>
      </c>
      <c r="CL276" s="66"/>
      <c r="CM276" s="89">
        <v>41296</v>
      </c>
      <c r="CN276" s="97">
        <v>41296</v>
      </c>
      <c r="CP276"/>
      <c r="CQ276" s="65"/>
      <c r="CR276" s="65"/>
      <c r="CS276" s="98"/>
      <c r="CT276"/>
      <c r="CU276"/>
      <c r="CV276" s="65"/>
      <c r="CW276" s="2">
        <v>134</v>
      </c>
      <c r="CX276" s="82">
        <v>78</v>
      </c>
      <c r="DC276"/>
      <c r="DG276" s="64"/>
      <c r="DI276" s="89">
        <v>42797</v>
      </c>
      <c r="DJ276" s="89"/>
      <c r="DN276" s="34"/>
      <c r="DO276" s="34"/>
      <c r="DP276" s="34"/>
      <c r="DQ276" s="34"/>
      <c r="DR276" s="34"/>
      <c r="DS276" s="34" t="s">
        <v>2127</v>
      </c>
      <c r="DT276" s="34"/>
      <c r="DU276" s="47">
        <v>44456</v>
      </c>
      <c r="DY276" s="1">
        <v>1</v>
      </c>
      <c r="DZ276" t="s">
        <v>7940</v>
      </c>
      <c r="EB276" s="4"/>
      <c r="EJ276"/>
      <c r="EL276" s="34"/>
      <c r="EN276" s="34"/>
    </row>
    <row r="277" spans="1:144" hidden="1" x14ac:dyDescent="0.25">
      <c r="A277" s="85">
        <v>2022</v>
      </c>
      <c r="B277" s="87">
        <v>44830</v>
      </c>
      <c r="C277" t="s">
        <v>121</v>
      </c>
      <c r="D277" t="s">
        <v>122</v>
      </c>
      <c r="E277" s="36" t="s">
        <v>7938</v>
      </c>
      <c r="F277" s="34">
        <f t="shared" si="24"/>
        <v>276</v>
      </c>
      <c r="G277" s="34" t="s">
        <v>4985</v>
      </c>
      <c r="H277">
        <v>18</v>
      </c>
      <c r="I277" s="34" t="s">
        <v>6141</v>
      </c>
      <c r="J277" s="34" t="s">
        <v>4988</v>
      </c>
      <c r="K277" s="34" t="str">
        <f>VLOOKUP(J277,[2]CodMpios!$B$347:$E$362,4,FALSE)</f>
        <v>18001 - Florencia</v>
      </c>
      <c r="L277" s="34" t="str">
        <f>VLOOKUP($J277,[2]Coord_Mpios_X_Y!$B$2:$K$1123,9,FALSE)</f>
        <v>1,749138703818</v>
      </c>
      <c r="M277" s="34" t="str">
        <f>VLOOKUP($J277,[2]Coord_Mpios_X_Y!$B$2:$K$1123,10,FALSE)</f>
        <v>-75,558239064333</v>
      </c>
      <c r="N277" s="34" t="s">
        <v>6142</v>
      </c>
      <c r="O277" s="34" t="s">
        <v>126</v>
      </c>
      <c r="Q277" s="34" t="s">
        <v>127</v>
      </c>
      <c r="R277" s="34">
        <v>11785265</v>
      </c>
      <c r="S277" s="34" t="str">
        <f t="shared" si="20"/>
        <v>CC11785265</v>
      </c>
      <c r="T277" s="34" t="s">
        <v>6045</v>
      </c>
      <c r="V277" s="34" t="s">
        <v>783</v>
      </c>
      <c r="W277" s="34" t="s">
        <v>454</v>
      </c>
      <c r="X277" s="87">
        <v>16456</v>
      </c>
      <c r="Y277">
        <v>78</v>
      </c>
      <c r="Z277" s="36">
        <f>VLOOKUP($Y277,[2]Edades!$A$3:$H$153,4,FALSE)</f>
        <v>6</v>
      </c>
      <c r="AA277" s="34" t="str">
        <f>VLOOKUP($Y277,[2]Edades!$A$3:$H$153,6,FALSE)</f>
        <v>6 - Persona mayor</v>
      </c>
      <c r="AB277" s="34">
        <f>VLOOKUP($Y277,[2]Edades!$A$3:$H$153,7,FALSE)</f>
        <v>16</v>
      </c>
      <c r="AC277" s="34" t="str">
        <f>VLOOKUP($Y277,[2]Edades!$A$3:$H$153,8,FALSE)</f>
        <v>75-79</v>
      </c>
      <c r="AD277" s="34" t="s">
        <v>146</v>
      </c>
      <c r="AE277">
        <v>1</v>
      </c>
      <c r="AF277" s="34" t="s">
        <v>2137</v>
      </c>
      <c r="AG277" s="34" t="s">
        <v>2127</v>
      </c>
      <c r="AH277" s="34" t="s">
        <v>2127</v>
      </c>
      <c r="AK277" s="34" t="s">
        <v>6142</v>
      </c>
      <c r="AM277" s="34" t="s">
        <v>2127</v>
      </c>
      <c r="AN277" s="36" t="s">
        <v>2127</v>
      </c>
      <c r="AO277" s="36" t="s">
        <v>2127</v>
      </c>
      <c r="AP277" s="34" t="s">
        <v>2127</v>
      </c>
      <c r="AQ277" s="36" t="s">
        <v>2127</v>
      </c>
      <c r="AR277" s="34" t="s">
        <v>2098</v>
      </c>
      <c r="AS277" s="91" t="s">
        <v>6417</v>
      </c>
      <c r="AT277" s="34">
        <v>4379837</v>
      </c>
      <c r="AU277" s="34" t="s">
        <v>2127</v>
      </c>
      <c r="AX277" s="90"/>
      <c r="BA277" s="91"/>
      <c r="BB277" s="91"/>
      <c r="BC277" s="91"/>
      <c r="BF277" s="34" t="s">
        <v>4983</v>
      </c>
      <c r="BG277" s="92" t="s">
        <v>2098</v>
      </c>
      <c r="BM277" s="36" t="s">
        <v>131</v>
      </c>
      <c r="BN277" s="34" t="s">
        <v>132</v>
      </c>
      <c r="BO277" s="36">
        <v>0</v>
      </c>
      <c r="BQ277" s="94"/>
      <c r="BS277" t="s">
        <v>132</v>
      </c>
      <c r="BU277" s="95"/>
      <c r="BV277" s="95"/>
      <c r="BW277" s="61"/>
      <c r="BX277" s="60"/>
      <c r="BY277" s="59" t="str">
        <f t="shared" ca="1" si="21"/>
        <v/>
      </c>
      <c r="CD277" s="68"/>
      <c r="CE277" s="68"/>
      <c r="CF277" s="67"/>
      <c r="CG277">
        <v>74</v>
      </c>
      <c r="CH277" s="2">
        <v>164</v>
      </c>
      <c r="CI277" s="4">
        <f t="shared" si="22"/>
        <v>27.513384889946465</v>
      </c>
      <c r="CJ277" s="5" t="str">
        <f t="shared" si="23"/>
        <v>SOBREPESO</v>
      </c>
      <c r="CK277" s="36">
        <v>0</v>
      </c>
      <c r="CL277" s="66"/>
      <c r="CM277" s="89">
        <v>41352</v>
      </c>
      <c r="CN277" s="97">
        <v>41352</v>
      </c>
      <c r="CP277"/>
      <c r="CQ277" s="65"/>
      <c r="CR277" s="65"/>
      <c r="CS277" s="98"/>
      <c r="CT277"/>
      <c r="CU277"/>
      <c r="CV277" s="65"/>
      <c r="CW277" s="2">
        <v>100</v>
      </c>
      <c r="CX277" s="82">
        <v>50</v>
      </c>
      <c r="DC277"/>
      <c r="DG277" s="64"/>
      <c r="DI277" s="89">
        <v>42797</v>
      </c>
      <c r="DJ277" s="89"/>
      <c r="DN277" s="34"/>
      <c r="DO277" s="34"/>
      <c r="DP277" s="34"/>
      <c r="DQ277" s="34"/>
      <c r="DR277" s="34"/>
      <c r="DS277" s="34" t="s">
        <v>2127</v>
      </c>
      <c r="DT277" s="34"/>
      <c r="DU277" s="47">
        <v>44607</v>
      </c>
      <c r="DY277" s="1">
        <v>3</v>
      </c>
      <c r="DZ277" t="s">
        <v>7940</v>
      </c>
      <c r="EA277" s="4">
        <v>1.46</v>
      </c>
      <c r="EB277" s="4">
        <v>109</v>
      </c>
      <c r="EC277" s="4">
        <v>119</v>
      </c>
      <c r="EE277" s="4">
        <v>35</v>
      </c>
      <c r="EF277" s="4">
        <v>107</v>
      </c>
      <c r="EG277" s="4">
        <v>2.5</v>
      </c>
      <c r="EH277" s="4">
        <v>6.4</v>
      </c>
      <c r="EJ277"/>
      <c r="EL277" s="34"/>
      <c r="EN277" s="34"/>
    </row>
    <row r="278" spans="1:144" hidden="1" x14ac:dyDescent="0.25">
      <c r="A278" s="85">
        <v>2022</v>
      </c>
      <c r="B278" s="87">
        <v>44830</v>
      </c>
      <c r="C278" t="s">
        <v>121</v>
      </c>
      <c r="D278" t="s">
        <v>122</v>
      </c>
      <c r="E278" s="36" t="s">
        <v>7938</v>
      </c>
      <c r="F278" s="34">
        <f t="shared" si="24"/>
        <v>277</v>
      </c>
      <c r="G278" s="34" t="s">
        <v>4985</v>
      </c>
      <c r="H278">
        <v>18</v>
      </c>
      <c r="I278" s="34" t="s">
        <v>6141</v>
      </c>
      <c r="J278" s="34" t="s">
        <v>4988</v>
      </c>
      <c r="K278" s="34" t="str">
        <f>VLOOKUP(J278,[2]CodMpios!$B$347:$E$362,4,FALSE)</f>
        <v>18001 - Florencia</v>
      </c>
      <c r="L278" s="34" t="str">
        <f>VLOOKUP($J278,[2]Coord_Mpios_X_Y!$B$2:$K$1123,9,FALSE)</f>
        <v>1,749138703818</v>
      </c>
      <c r="M278" s="34" t="str">
        <f>VLOOKUP($J278,[2]Coord_Mpios_X_Y!$B$2:$K$1123,10,FALSE)</f>
        <v>-75,558239064333</v>
      </c>
      <c r="N278" s="34" t="s">
        <v>6142</v>
      </c>
      <c r="O278" s="34" t="s">
        <v>126</v>
      </c>
      <c r="Q278" s="34" t="s">
        <v>127</v>
      </c>
      <c r="R278" s="34">
        <v>4563104</v>
      </c>
      <c r="S278" s="34" t="str">
        <f t="shared" si="20"/>
        <v>CC4563104</v>
      </c>
      <c r="T278" s="34" t="s">
        <v>530</v>
      </c>
      <c r="V278" s="34" t="s">
        <v>940</v>
      </c>
      <c r="W278" s="34" t="s">
        <v>940</v>
      </c>
      <c r="X278" s="87">
        <v>15552</v>
      </c>
      <c r="Y278">
        <v>80</v>
      </c>
      <c r="Z278" s="36">
        <f>VLOOKUP($Y278,[2]Edades!$A$3:$H$153,4,FALSE)</f>
        <v>6</v>
      </c>
      <c r="AA278" s="34" t="str">
        <f>VLOOKUP($Y278,[2]Edades!$A$3:$H$153,6,FALSE)</f>
        <v>6 - Persona mayor</v>
      </c>
      <c r="AB278" s="34">
        <f>VLOOKUP($Y278,[2]Edades!$A$3:$H$153,7,FALSE)</f>
        <v>17</v>
      </c>
      <c r="AC278" s="34" t="str">
        <f>VLOOKUP($Y278,[2]Edades!$A$3:$H$153,8,FALSE)</f>
        <v>80 Y MÁS</v>
      </c>
      <c r="AD278" s="34" t="s">
        <v>146</v>
      </c>
      <c r="AE278">
        <v>1</v>
      </c>
      <c r="AF278" s="34" t="s">
        <v>2137</v>
      </c>
      <c r="AG278" s="34" t="s">
        <v>2127</v>
      </c>
      <c r="AH278" s="34" t="s">
        <v>2127</v>
      </c>
      <c r="AK278" s="34" t="s">
        <v>6142</v>
      </c>
      <c r="AM278" s="34" t="s">
        <v>2127</v>
      </c>
      <c r="AN278" s="36" t="s">
        <v>2127</v>
      </c>
      <c r="AO278" s="36" t="s">
        <v>2127</v>
      </c>
      <c r="AP278" s="34" t="s">
        <v>2127</v>
      </c>
      <c r="AQ278" s="36" t="s">
        <v>2127</v>
      </c>
      <c r="AR278" s="34" t="s">
        <v>2098</v>
      </c>
      <c r="AS278" s="91" t="s">
        <v>6418</v>
      </c>
      <c r="AT278" s="34">
        <v>3107872615</v>
      </c>
      <c r="AU278" s="34" t="s">
        <v>2127</v>
      </c>
      <c r="AX278" s="90"/>
      <c r="BA278" s="91"/>
      <c r="BB278" s="91"/>
      <c r="BC278" s="91"/>
      <c r="BF278" s="34" t="s">
        <v>4983</v>
      </c>
      <c r="BG278" s="92" t="s">
        <v>2098</v>
      </c>
      <c r="BM278" s="36" t="s">
        <v>131</v>
      </c>
      <c r="BN278" s="34" t="s">
        <v>132</v>
      </c>
      <c r="BO278" s="36">
        <v>0</v>
      </c>
      <c r="BQ278" s="94"/>
      <c r="BS278" t="s">
        <v>132</v>
      </c>
      <c r="BU278" s="95"/>
      <c r="BV278" s="95"/>
      <c r="BW278" s="61"/>
      <c r="BX278" s="60"/>
      <c r="BY278" s="59" t="str">
        <f t="shared" ca="1" si="21"/>
        <v/>
      </c>
      <c r="CD278" s="68"/>
      <c r="CE278" s="68"/>
      <c r="CF278" s="67"/>
      <c r="CG278">
        <v>72</v>
      </c>
      <c r="CH278" s="2">
        <v>168</v>
      </c>
      <c r="CI278" s="4">
        <f t="shared" si="22"/>
        <v>25.510204081632658</v>
      </c>
      <c r="CJ278" s="5" t="str">
        <f t="shared" si="23"/>
        <v>SOBREPESO</v>
      </c>
      <c r="CK278" s="36">
        <v>0</v>
      </c>
      <c r="CL278" s="66"/>
      <c r="CM278" s="89">
        <v>41352</v>
      </c>
      <c r="CN278" s="97">
        <v>41352</v>
      </c>
      <c r="CP278"/>
      <c r="CQ278" s="65"/>
      <c r="CR278" s="65"/>
      <c r="CS278" s="98"/>
      <c r="CT278"/>
      <c r="CU278"/>
      <c r="CV278" s="65"/>
      <c r="CW278" s="2">
        <v>150</v>
      </c>
      <c r="CX278" s="82">
        <v>80</v>
      </c>
      <c r="DC278"/>
      <c r="DG278" s="64"/>
      <c r="DI278" s="89">
        <v>43007</v>
      </c>
      <c r="DJ278" s="89"/>
      <c r="DN278" s="34"/>
      <c r="DO278" s="34"/>
      <c r="DP278" s="34"/>
      <c r="DQ278" s="34"/>
      <c r="DR278" s="34"/>
      <c r="DS278" s="34" t="s">
        <v>2127</v>
      </c>
      <c r="DT278" s="34"/>
      <c r="DU278" s="47">
        <v>44589</v>
      </c>
      <c r="DY278" s="1">
        <v>3</v>
      </c>
      <c r="DZ278" t="s">
        <v>7940</v>
      </c>
      <c r="EA278" s="4">
        <v>1.34</v>
      </c>
      <c r="EB278" s="4">
        <v>99</v>
      </c>
      <c r="EC278" s="4">
        <v>130</v>
      </c>
      <c r="ED278" s="4">
        <v>70</v>
      </c>
      <c r="EE278" s="4">
        <v>42.7</v>
      </c>
      <c r="EF278" s="4">
        <v>63</v>
      </c>
      <c r="EG278" s="4">
        <v>2.1</v>
      </c>
      <c r="EH278" s="4">
        <v>5.7</v>
      </c>
      <c r="EJ278"/>
      <c r="EL278" s="34"/>
      <c r="EN278" s="34"/>
    </row>
    <row r="279" spans="1:144" hidden="1" x14ac:dyDescent="0.25">
      <c r="A279" s="85">
        <v>2022</v>
      </c>
      <c r="B279" s="87">
        <v>44830</v>
      </c>
      <c r="C279" t="s">
        <v>121</v>
      </c>
      <c r="D279" t="s">
        <v>122</v>
      </c>
      <c r="E279" s="36" t="s">
        <v>7938</v>
      </c>
      <c r="F279" s="34">
        <f t="shared" si="24"/>
        <v>278</v>
      </c>
      <c r="G279" s="34" t="s">
        <v>4985</v>
      </c>
      <c r="H279">
        <v>18</v>
      </c>
      <c r="I279" s="34" t="s">
        <v>6141</v>
      </c>
      <c r="J279" s="34" t="s">
        <v>5014</v>
      </c>
      <c r="K279" s="34" t="str">
        <f>VLOOKUP(J279,[2]CodMpios!$B$347:$E$362,4,FALSE)</f>
        <v>18029 - Albania</v>
      </c>
      <c r="L279" s="34" t="str">
        <f>VLOOKUP($J279,[2]Coord_Mpios_X_Y!$B$2:$K$1123,9,FALSE)</f>
        <v>1,227865490191</v>
      </c>
      <c r="M279" s="34" t="str">
        <f>VLOOKUP($J279,[2]Coord_Mpios_X_Y!$B$2:$K$1123,10,FALSE)</f>
        <v>-75,882326507579</v>
      </c>
      <c r="N279" s="34" t="s">
        <v>125</v>
      </c>
      <c r="O279" s="34" t="s">
        <v>126</v>
      </c>
      <c r="Q279" s="34" t="s">
        <v>127</v>
      </c>
      <c r="R279" s="34">
        <v>7534470</v>
      </c>
      <c r="S279" s="34" t="str">
        <f t="shared" si="20"/>
        <v>CC7534470</v>
      </c>
      <c r="T279" s="34" t="s">
        <v>176</v>
      </c>
      <c r="V279" s="34" t="s">
        <v>377</v>
      </c>
      <c r="W279" s="34" t="s">
        <v>1030</v>
      </c>
      <c r="X279" s="87">
        <v>21695</v>
      </c>
      <c r="Y279">
        <v>63</v>
      </c>
      <c r="Z279" s="36">
        <f>VLOOKUP($Y279,[2]Edades!$A$3:$H$153,4,FALSE)</f>
        <v>6</v>
      </c>
      <c r="AA279" s="34" t="str">
        <f>VLOOKUP($Y279,[2]Edades!$A$3:$H$153,6,FALSE)</f>
        <v>6 - Persona mayor</v>
      </c>
      <c r="AB279" s="34">
        <f>VLOOKUP($Y279,[2]Edades!$A$3:$H$153,7,FALSE)</f>
        <v>13</v>
      </c>
      <c r="AC279" s="34" t="str">
        <f>VLOOKUP($Y279,[2]Edades!$A$3:$H$153,8,FALSE)</f>
        <v>60-64</v>
      </c>
      <c r="AD279" s="34" t="s">
        <v>146</v>
      </c>
      <c r="AE279">
        <v>1</v>
      </c>
      <c r="AF279" s="34" t="s">
        <v>2137</v>
      </c>
      <c r="AG279" s="34" t="s">
        <v>2127</v>
      </c>
      <c r="AH279" s="34" t="s">
        <v>2127</v>
      </c>
      <c r="AK279" s="34" t="s">
        <v>125</v>
      </c>
      <c r="AM279" s="34" t="s">
        <v>2127</v>
      </c>
      <c r="AN279" s="36" t="s">
        <v>2127</v>
      </c>
      <c r="AO279" s="36" t="s">
        <v>2127</v>
      </c>
      <c r="AP279" s="34" t="s">
        <v>2127</v>
      </c>
      <c r="AQ279" s="36" t="s">
        <v>2127</v>
      </c>
      <c r="AR279" s="34" t="s">
        <v>5305</v>
      </c>
      <c r="AS279" s="91" t="s">
        <v>6419</v>
      </c>
      <c r="AT279" s="34">
        <v>3124328760</v>
      </c>
      <c r="AU279" s="34" t="s">
        <v>2127</v>
      </c>
      <c r="AX279" s="90"/>
      <c r="BA279" s="91"/>
      <c r="BB279" s="91"/>
      <c r="BC279" s="91"/>
      <c r="BF279" s="34" t="s">
        <v>4983</v>
      </c>
      <c r="BG279" s="92" t="s">
        <v>2098</v>
      </c>
      <c r="BM279" s="36" t="s">
        <v>131</v>
      </c>
      <c r="BN279" s="34" t="s">
        <v>132</v>
      </c>
      <c r="BO279" s="36">
        <v>0</v>
      </c>
      <c r="BQ279" s="94"/>
      <c r="BS279" t="s">
        <v>132</v>
      </c>
      <c r="BU279" s="95"/>
      <c r="BV279" s="95"/>
      <c r="BW279" s="61"/>
      <c r="BX279" s="60"/>
      <c r="BY279" s="59" t="str">
        <f t="shared" ca="1" si="21"/>
        <v/>
      </c>
      <c r="CD279" s="68"/>
      <c r="CE279" s="68"/>
      <c r="CF279" s="67"/>
      <c r="CG279">
        <v>60</v>
      </c>
      <c r="CH279" s="2">
        <v>157</v>
      </c>
      <c r="CI279" s="4">
        <f t="shared" si="22"/>
        <v>24.341758286340216</v>
      </c>
      <c r="CJ279" s="5" t="str">
        <f t="shared" si="23"/>
        <v>NORMAL</v>
      </c>
      <c r="CK279" s="36">
        <v>0</v>
      </c>
      <c r="CL279" s="66"/>
      <c r="CM279" s="89">
        <v>41325</v>
      </c>
      <c r="CN279" s="97">
        <v>41325</v>
      </c>
      <c r="CP279"/>
      <c r="CQ279" s="65"/>
      <c r="CR279" s="65"/>
      <c r="CS279" s="98"/>
      <c r="CT279"/>
      <c r="CU279"/>
      <c r="CV279" s="65"/>
      <c r="CW279" s="2">
        <v>131</v>
      </c>
      <c r="CX279" s="82">
        <v>80</v>
      </c>
      <c r="DC279"/>
      <c r="DG279" s="64"/>
      <c r="DI279" s="89"/>
      <c r="DJ279" s="89"/>
      <c r="DN279" s="34"/>
      <c r="DO279" s="34"/>
      <c r="DP279" s="34"/>
      <c r="DQ279" s="34"/>
      <c r="DR279" s="34"/>
      <c r="DS279" s="34" t="s">
        <v>2127</v>
      </c>
      <c r="DT279" s="34"/>
      <c r="DY279" s="1">
        <v>1</v>
      </c>
      <c r="DZ279" t="s">
        <v>7941</v>
      </c>
      <c r="EB279" s="4"/>
      <c r="EJ279"/>
      <c r="EL279" s="34"/>
      <c r="EN279" s="34"/>
    </row>
    <row r="280" spans="1:144" hidden="1" x14ac:dyDescent="0.25">
      <c r="A280" s="85">
        <v>2022</v>
      </c>
      <c r="B280" s="87">
        <v>44830</v>
      </c>
      <c r="C280" t="s">
        <v>121</v>
      </c>
      <c r="D280" t="s">
        <v>122</v>
      </c>
      <c r="E280" s="36" t="s">
        <v>7938</v>
      </c>
      <c r="F280" s="34">
        <f t="shared" si="24"/>
        <v>279</v>
      </c>
      <c r="G280" s="34" t="s">
        <v>4985</v>
      </c>
      <c r="H280">
        <v>18</v>
      </c>
      <c r="I280" s="34" t="s">
        <v>6141</v>
      </c>
      <c r="J280" s="34" t="s">
        <v>4988</v>
      </c>
      <c r="K280" s="34" t="str">
        <f>VLOOKUP(J280,[2]CodMpios!$B$347:$E$362,4,FALSE)</f>
        <v>18001 - Florencia</v>
      </c>
      <c r="L280" s="34" t="str">
        <f>VLOOKUP($J280,[2]Coord_Mpios_X_Y!$B$2:$K$1123,9,FALSE)</f>
        <v>1,749138703818</v>
      </c>
      <c r="M280" s="34" t="str">
        <f>VLOOKUP($J280,[2]Coord_Mpios_X_Y!$B$2:$K$1123,10,FALSE)</f>
        <v>-75,558239064333</v>
      </c>
      <c r="N280" s="34" t="s">
        <v>125</v>
      </c>
      <c r="O280" s="34" t="s">
        <v>126</v>
      </c>
      <c r="Q280" s="34" t="s">
        <v>127</v>
      </c>
      <c r="R280" s="34">
        <v>54251685</v>
      </c>
      <c r="S280" s="34" t="str">
        <f t="shared" si="20"/>
        <v>CC54251685</v>
      </c>
      <c r="T280" s="34" t="s">
        <v>574</v>
      </c>
      <c r="U280" s="34" t="s">
        <v>553</v>
      </c>
      <c r="V280" s="34" t="s">
        <v>160</v>
      </c>
      <c r="W280" s="34" t="s">
        <v>423</v>
      </c>
      <c r="X280" s="87">
        <v>21404</v>
      </c>
      <c r="Y280">
        <v>64</v>
      </c>
      <c r="Z280" s="36">
        <f>VLOOKUP($Y280,[2]Edades!$A$3:$H$153,4,FALSE)</f>
        <v>6</v>
      </c>
      <c r="AA280" s="34" t="str">
        <f>VLOOKUP($Y280,[2]Edades!$A$3:$H$153,6,FALSE)</f>
        <v>6 - Persona mayor</v>
      </c>
      <c r="AB280" s="34">
        <f>VLOOKUP($Y280,[2]Edades!$A$3:$H$153,7,FALSE)</f>
        <v>13</v>
      </c>
      <c r="AC280" s="34" t="str">
        <f>VLOOKUP($Y280,[2]Edades!$A$3:$H$153,8,FALSE)</f>
        <v>60-64</v>
      </c>
      <c r="AD280" s="34" t="s">
        <v>129</v>
      </c>
      <c r="AE280" s="1">
        <v>2</v>
      </c>
      <c r="AF280" s="34" t="s">
        <v>2137</v>
      </c>
      <c r="AG280" s="34" t="s">
        <v>2127</v>
      </c>
      <c r="AH280" s="34" t="s">
        <v>2127</v>
      </c>
      <c r="AK280" s="34" t="s">
        <v>125</v>
      </c>
      <c r="AM280" s="34" t="s">
        <v>2127</v>
      </c>
      <c r="AN280" s="36" t="s">
        <v>2127</v>
      </c>
      <c r="AO280" s="36" t="s">
        <v>2127</v>
      </c>
      <c r="AP280" s="34" t="s">
        <v>2127</v>
      </c>
      <c r="AQ280" s="36" t="s">
        <v>2127</v>
      </c>
      <c r="AR280" s="34" t="s">
        <v>2098</v>
      </c>
      <c r="AS280" s="91" t="s">
        <v>6420</v>
      </c>
      <c r="AT280" s="34">
        <v>3133256743</v>
      </c>
      <c r="AU280" s="34" t="s">
        <v>2127</v>
      </c>
      <c r="AX280" s="90"/>
      <c r="BA280" s="91"/>
      <c r="BB280" s="91"/>
      <c r="BC280" s="91"/>
      <c r="BF280" s="34" t="s">
        <v>4983</v>
      </c>
      <c r="BG280" s="92" t="s">
        <v>2098</v>
      </c>
      <c r="BM280" s="36" t="s">
        <v>131</v>
      </c>
      <c r="BN280" s="34" t="s">
        <v>132</v>
      </c>
      <c r="BO280" s="36">
        <v>0</v>
      </c>
      <c r="BQ280" s="94"/>
      <c r="BS280" t="s">
        <v>131</v>
      </c>
      <c r="BU280" s="95"/>
      <c r="BV280" s="95"/>
      <c r="BW280" s="61"/>
      <c r="BX280" s="60"/>
      <c r="BY280" s="59" t="str">
        <f t="shared" ca="1" si="21"/>
        <v/>
      </c>
      <c r="CD280" s="68"/>
      <c r="CE280" s="68"/>
      <c r="CF280" s="67"/>
      <c r="CG280">
        <v>87</v>
      </c>
      <c r="CH280" s="2">
        <v>172</v>
      </c>
      <c r="CI280" s="4">
        <f t="shared" si="22"/>
        <v>29.407787993510009</v>
      </c>
      <c r="CJ280" s="5" t="str">
        <f t="shared" si="23"/>
        <v>SOBREPESO</v>
      </c>
      <c r="CK280" s="36">
        <v>0</v>
      </c>
      <c r="CL280" s="66"/>
      <c r="CM280" s="89">
        <v>41345</v>
      </c>
      <c r="CN280" s="97">
        <v>41345</v>
      </c>
      <c r="CP280"/>
      <c r="CQ280" s="65"/>
      <c r="CR280" s="65"/>
      <c r="CS280" s="98"/>
      <c r="CT280"/>
      <c r="CU280"/>
      <c r="CV280" s="65"/>
      <c r="CW280" s="2">
        <v>130</v>
      </c>
      <c r="CX280" s="82">
        <v>70</v>
      </c>
      <c r="DC280"/>
      <c r="DG280" s="64"/>
      <c r="DI280" s="89">
        <v>43699</v>
      </c>
      <c r="DJ280" s="89"/>
      <c r="DN280" s="34"/>
      <c r="DO280" s="34"/>
      <c r="DP280" s="34"/>
      <c r="DQ280" s="34"/>
      <c r="DR280" s="34"/>
      <c r="DS280" s="34" t="s">
        <v>2127</v>
      </c>
      <c r="DT280" s="34"/>
      <c r="DU280" s="47">
        <v>44825</v>
      </c>
      <c r="DY280" s="1">
        <v>2</v>
      </c>
      <c r="DZ280" t="s">
        <v>7940</v>
      </c>
      <c r="EA280" s="4">
        <v>0.88</v>
      </c>
      <c r="EB280" s="4">
        <v>221</v>
      </c>
      <c r="EC280" s="4">
        <v>147</v>
      </c>
      <c r="ED280" s="4">
        <v>77</v>
      </c>
      <c r="EE280" s="4">
        <v>39.799999999999997</v>
      </c>
      <c r="EF280" s="4">
        <v>154</v>
      </c>
      <c r="EG280" s="4">
        <v>1.5</v>
      </c>
      <c r="EH280" s="4">
        <v>10.1</v>
      </c>
      <c r="EJ280"/>
      <c r="EL280" s="34"/>
      <c r="EN280" s="34"/>
    </row>
    <row r="281" spans="1:144" x14ac:dyDescent="0.25">
      <c r="A281" s="85">
        <v>2022</v>
      </c>
      <c r="B281" s="87">
        <v>44830</v>
      </c>
      <c r="C281" t="s">
        <v>121</v>
      </c>
      <c r="D281" t="s">
        <v>122</v>
      </c>
      <c r="E281" s="34" t="s">
        <v>7938</v>
      </c>
      <c r="F281" s="34">
        <f t="shared" si="24"/>
        <v>280</v>
      </c>
      <c r="G281" s="34" t="s">
        <v>4985</v>
      </c>
      <c r="H281">
        <v>18</v>
      </c>
      <c r="I281" s="34" t="s">
        <v>6141</v>
      </c>
      <c r="J281" s="34" t="s">
        <v>4988</v>
      </c>
      <c r="K281" s="34" t="str">
        <f>VLOOKUP(J281,[2]CodMpios!$B$347:$E$362,4,FALSE)</f>
        <v>18001 - Florencia</v>
      </c>
      <c r="L281" s="34" t="str">
        <f>VLOOKUP($J281,[2]Coord_Mpios_X_Y!$B$2:$K$1123,9,FALSE)</f>
        <v>1,749138703818</v>
      </c>
      <c r="M281" s="34" t="str">
        <f>VLOOKUP($J281,[2]Coord_Mpios_X_Y!$B$2:$K$1123,10,FALSE)</f>
        <v>-75,558239064333</v>
      </c>
      <c r="N281" s="34" t="s">
        <v>125</v>
      </c>
      <c r="O281" s="34" t="s">
        <v>126</v>
      </c>
      <c r="Q281" s="34" t="s">
        <v>127</v>
      </c>
      <c r="R281" s="34">
        <v>40756312</v>
      </c>
      <c r="S281" s="34" t="str">
        <f t="shared" si="20"/>
        <v>CC40756312</v>
      </c>
      <c r="T281" s="34" t="s">
        <v>334</v>
      </c>
      <c r="V281" s="34" t="s">
        <v>2319</v>
      </c>
      <c r="W281" s="34" t="s">
        <v>623</v>
      </c>
      <c r="X281" s="87">
        <v>19500</v>
      </c>
      <c r="Y281">
        <v>69</v>
      </c>
      <c r="Z281" s="36">
        <f>VLOOKUP($Y281,[2]Edades!$A$3:$H$153,4,FALSE)</f>
        <v>6</v>
      </c>
      <c r="AA281" s="34" t="str">
        <f>VLOOKUP($Y281,[2]Edades!$A$3:$H$153,6,FALSE)</f>
        <v>6 - Persona mayor</v>
      </c>
      <c r="AB281" s="34">
        <f>VLOOKUP($Y281,[2]Edades!$A$3:$H$153,7,FALSE)</f>
        <v>14</v>
      </c>
      <c r="AC281" s="34" t="str">
        <f>VLOOKUP($Y281,[2]Edades!$A$3:$H$153,8,FALSE)</f>
        <v>65-69</v>
      </c>
      <c r="AD281" s="34" t="s">
        <v>129</v>
      </c>
      <c r="AE281" s="1">
        <v>2</v>
      </c>
      <c r="AF281" s="34" t="s">
        <v>2137</v>
      </c>
      <c r="AG281" s="34" t="s">
        <v>2127</v>
      </c>
      <c r="AH281" s="34" t="s">
        <v>2127</v>
      </c>
      <c r="AK281" s="34" t="s">
        <v>125</v>
      </c>
      <c r="AM281" s="34" t="s">
        <v>2127</v>
      </c>
      <c r="AN281" s="36" t="s">
        <v>2127</v>
      </c>
      <c r="AO281" s="36" t="s">
        <v>2127</v>
      </c>
      <c r="AP281" s="34" t="s">
        <v>2127</v>
      </c>
      <c r="AQ281" s="36" t="s">
        <v>2127</v>
      </c>
      <c r="AR281" s="34" t="s">
        <v>2098</v>
      </c>
      <c r="AS281" s="91" t="s">
        <v>6309</v>
      </c>
      <c r="AT281" s="34">
        <v>4361214</v>
      </c>
      <c r="AU281" s="34" t="s">
        <v>2127</v>
      </c>
      <c r="AX281" s="90"/>
      <c r="BA281" s="91"/>
      <c r="BB281" s="91"/>
      <c r="BC281" s="91"/>
      <c r="BF281" s="34" t="s">
        <v>4983</v>
      </c>
      <c r="BG281" s="92" t="s">
        <v>2098</v>
      </c>
      <c r="BM281" s="36" t="s">
        <v>131</v>
      </c>
      <c r="BN281" s="34" t="s">
        <v>132</v>
      </c>
      <c r="BO281" s="36">
        <v>0</v>
      </c>
      <c r="BQ281" s="94"/>
      <c r="BS281" s="36" t="s">
        <v>2127</v>
      </c>
      <c r="BU281" s="95"/>
      <c r="BV281" s="95"/>
      <c r="BW281" s="61"/>
      <c r="BX281" s="60"/>
      <c r="BY281" s="59" t="str">
        <f t="shared" ca="1" si="21"/>
        <v/>
      </c>
      <c r="CD281" s="68"/>
      <c r="CE281" s="68"/>
      <c r="CF281" s="67"/>
      <c r="CG281">
        <v>58</v>
      </c>
      <c r="CH281" s="2">
        <v>150</v>
      </c>
      <c r="CI281" s="4">
        <f t="shared" si="22"/>
        <v>25.777777777777779</v>
      </c>
      <c r="CJ281" s="5" t="str">
        <f t="shared" si="23"/>
        <v>SOBREPESO</v>
      </c>
      <c r="CK281" s="36">
        <v>0</v>
      </c>
      <c r="CL281" s="66"/>
      <c r="CM281" s="89">
        <v>41352</v>
      </c>
      <c r="CN281" s="97">
        <v>41352</v>
      </c>
      <c r="CP281"/>
      <c r="CQ281" s="65"/>
      <c r="CR281" s="65"/>
      <c r="CS281" s="98"/>
      <c r="CT281"/>
      <c r="CU281"/>
      <c r="CV281" s="97"/>
      <c r="CW281" s="2"/>
      <c r="CX281" s="82"/>
      <c r="DG281" s="64"/>
      <c r="DI281" s="89"/>
      <c r="DJ281" s="89"/>
      <c r="DN281" s="34"/>
      <c r="DO281" s="34"/>
      <c r="DP281" s="34"/>
      <c r="DQ281" s="34"/>
      <c r="DR281" s="34"/>
      <c r="DS281" s="34" t="s">
        <v>2127</v>
      </c>
      <c r="DT281" s="34"/>
      <c r="DU281" s="47">
        <v>44455</v>
      </c>
      <c r="DY281" s="1">
        <v>2</v>
      </c>
      <c r="DZ281" t="s">
        <v>7940</v>
      </c>
      <c r="EB281" s="4">
        <v>186</v>
      </c>
      <c r="EH281" s="4">
        <v>8.1</v>
      </c>
      <c r="EJ281"/>
      <c r="EL281" s="34"/>
      <c r="EN281" s="34"/>
    </row>
    <row r="282" spans="1:144" hidden="1" x14ac:dyDescent="0.25">
      <c r="A282" s="85">
        <v>2022</v>
      </c>
      <c r="B282" s="87">
        <v>44830</v>
      </c>
      <c r="C282" t="s">
        <v>121</v>
      </c>
      <c r="D282" t="s">
        <v>122</v>
      </c>
      <c r="E282" s="36" t="s">
        <v>7938</v>
      </c>
      <c r="F282" s="34">
        <f t="shared" si="24"/>
        <v>281</v>
      </c>
      <c r="G282" s="34" t="s">
        <v>4985</v>
      </c>
      <c r="H282">
        <v>18</v>
      </c>
      <c r="I282" s="34" t="s">
        <v>6141</v>
      </c>
      <c r="J282" s="34" t="s">
        <v>4988</v>
      </c>
      <c r="K282" s="34" t="str">
        <f>VLOOKUP(J282,[2]CodMpios!$B$347:$E$362,4,FALSE)</f>
        <v>18001 - Florencia</v>
      </c>
      <c r="L282" s="34" t="str">
        <f>VLOOKUP($J282,[2]Coord_Mpios_X_Y!$B$2:$K$1123,9,FALSE)</f>
        <v>1,749138703818</v>
      </c>
      <c r="M282" s="34" t="str">
        <f>VLOOKUP($J282,[2]Coord_Mpios_X_Y!$B$2:$K$1123,10,FALSE)</f>
        <v>-75,558239064333</v>
      </c>
      <c r="N282" s="34" t="s">
        <v>6142</v>
      </c>
      <c r="O282" s="34" t="s">
        <v>126</v>
      </c>
      <c r="Q282" s="34" t="s">
        <v>127</v>
      </c>
      <c r="R282" s="34">
        <v>41408653</v>
      </c>
      <c r="S282" s="34" t="str">
        <f t="shared" si="20"/>
        <v>CC41408653</v>
      </c>
      <c r="T282" s="34" t="s">
        <v>6044</v>
      </c>
      <c r="V282" s="34" t="s">
        <v>5380</v>
      </c>
      <c r="W282" s="34" t="s">
        <v>1363</v>
      </c>
      <c r="X282" s="87">
        <v>15174</v>
      </c>
      <c r="Y282">
        <v>81</v>
      </c>
      <c r="Z282" s="36">
        <f>VLOOKUP($Y282,[2]Edades!$A$3:$H$153,4,FALSE)</f>
        <v>6</v>
      </c>
      <c r="AA282" s="34" t="str">
        <f>VLOOKUP($Y282,[2]Edades!$A$3:$H$153,6,FALSE)</f>
        <v>6 - Persona mayor</v>
      </c>
      <c r="AB282" s="34">
        <f>VLOOKUP($Y282,[2]Edades!$A$3:$H$153,7,FALSE)</f>
        <v>17</v>
      </c>
      <c r="AC282" s="34" t="str">
        <f>VLOOKUP($Y282,[2]Edades!$A$3:$H$153,8,FALSE)</f>
        <v>80 Y MÁS</v>
      </c>
      <c r="AD282" s="34" t="s">
        <v>129</v>
      </c>
      <c r="AE282" s="1">
        <v>2</v>
      </c>
      <c r="AF282" s="34" t="s">
        <v>2137</v>
      </c>
      <c r="AG282" s="34" t="s">
        <v>2127</v>
      </c>
      <c r="AH282" s="34" t="s">
        <v>2127</v>
      </c>
      <c r="AK282" s="34" t="s">
        <v>6142</v>
      </c>
      <c r="AM282" s="34" t="s">
        <v>2127</v>
      </c>
      <c r="AN282" s="36" t="s">
        <v>2127</v>
      </c>
      <c r="AO282" s="36" t="s">
        <v>2127</v>
      </c>
      <c r="AP282" s="34" t="s">
        <v>2127</v>
      </c>
      <c r="AQ282" s="36" t="s">
        <v>2127</v>
      </c>
      <c r="AR282" s="34" t="s">
        <v>2098</v>
      </c>
      <c r="AS282" s="91" t="s">
        <v>6421</v>
      </c>
      <c r="AT282" s="34">
        <v>3112190499</v>
      </c>
      <c r="AU282" s="34" t="s">
        <v>2127</v>
      </c>
      <c r="AX282" s="90"/>
      <c r="BA282" s="91"/>
      <c r="BB282" s="91"/>
      <c r="BC282" s="91"/>
      <c r="BF282" s="34" t="s">
        <v>4983</v>
      </c>
      <c r="BG282" s="92" t="s">
        <v>2098</v>
      </c>
      <c r="BM282" s="36" t="s">
        <v>131</v>
      </c>
      <c r="BN282" s="34" t="s">
        <v>132</v>
      </c>
      <c r="BO282" s="36">
        <v>0</v>
      </c>
      <c r="BQ282" s="94"/>
      <c r="BS282" t="s">
        <v>132</v>
      </c>
      <c r="BU282" s="95"/>
      <c r="BV282" s="95"/>
      <c r="BW282" s="61"/>
      <c r="BX282" s="60"/>
      <c r="BY282" s="59" t="str">
        <f t="shared" ca="1" si="21"/>
        <v/>
      </c>
      <c r="CD282" s="68"/>
      <c r="CE282" s="68"/>
      <c r="CF282" s="67"/>
      <c r="CG282">
        <v>56</v>
      </c>
      <c r="CH282" s="2">
        <v>160</v>
      </c>
      <c r="CI282" s="4">
        <f t="shared" si="22"/>
        <v>21.874999999999996</v>
      </c>
      <c r="CJ282" s="5" t="str">
        <f t="shared" si="23"/>
        <v>NORMAL</v>
      </c>
      <c r="CK282" s="36">
        <v>0</v>
      </c>
      <c r="CL282" s="66"/>
      <c r="CM282" s="89">
        <v>41374</v>
      </c>
      <c r="CN282" s="97">
        <v>41374</v>
      </c>
      <c r="CP282"/>
      <c r="CQ282" s="65"/>
      <c r="CR282" s="65"/>
      <c r="CS282" s="98"/>
      <c r="CT282"/>
      <c r="CU282"/>
      <c r="CV282" s="65"/>
      <c r="CW282" s="2"/>
      <c r="CX282" s="82"/>
      <c r="DC282"/>
      <c r="DG282" s="64"/>
      <c r="DI282" s="89"/>
      <c r="DJ282" s="89"/>
      <c r="DN282" s="34"/>
      <c r="DO282" s="34"/>
      <c r="DP282" s="34"/>
      <c r="DQ282" s="34"/>
      <c r="DR282" s="34"/>
      <c r="DS282" s="34" t="s">
        <v>2127</v>
      </c>
      <c r="DT282" s="34"/>
      <c r="DU282" s="47">
        <v>44182</v>
      </c>
      <c r="DY282" s="1">
        <v>3</v>
      </c>
      <c r="DZ282" t="s">
        <v>7941</v>
      </c>
      <c r="EB282" s="4"/>
      <c r="EJ282"/>
      <c r="EL282" s="34"/>
      <c r="EN282" s="34"/>
    </row>
    <row r="283" spans="1:144" hidden="1" x14ac:dyDescent="0.25">
      <c r="A283" s="85">
        <v>2022</v>
      </c>
      <c r="B283" s="87">
        <v>44830</v>
      </c>
      <c r="C283" t="s">
        <v>121</v>
      </c>
      <c r="D283" t="s">
        <v>122</v>
      </c>
      <c r="E283" s="36" t="s">
        <v>7938</v>
      </c>
      <c r="F283" s="34">
        <f t="shared" si="24"/>
        <v>282</v>
      </c>
      <c r="G283" s="34" t="s">
        <v>4985</v>
      </c>
      <c r="H283">
        <v>18</v>
      </c>
      <c r="I283" s="34" t="s">
        <v>6141</v>
      </c>
      <c r="J283" s="34" t="s">
        <v>4988</v>
      </c>
      <c r="K283" s="34" t="str">
        <f>VLOOKUP(J283,[2]CodMpios!$B$347:$E$362,4,FALSE)</f>
        <v>18001 - Florencia</v>
      </c>
      <c r="L283" s="34" t="str">
        <f>VLOOKUP($J283,[2]Coord_Mpios_X_Y!$B$2:$K$1123,9,FALSE)</f>
        <v>1,749138703818</v>
      </c>
      <c r="M283" s="34" t="str">
        <f>VLOOKUP($J283,[2]Coord_Mpios_X_Y!$B$2:$K$1123,10,FALSE)</f>
        <v>-75,558239064333</v>
      </c>
      <c r="N283" s="34" t="s">
        <v>125</v>
      </c>
      <c r="O283" s="34" t="s">
        <v>126</v>
      </c>
      <c r="Q283" s="34" t="s">
        <v>127</v>
      </c>
      <c r="R283" s="34">
        <v>40758899</v>
      </c>
      <c r="S283" s="34" t="str">
        <f t="shared" si="20"/>
        <v>CC40758899</v>
      </c>
      <c r="T283" s="34" t="s">
        <v>134</v>
      </c>
      <c r="U283" s="34" t="s">
        <v>453</v>
      </c>
      <c r="V283" s="34" t="s">
        <v>937</v>
      </c>
      <c r="W283" s="34" t="s">
        <v>2196</v>
      </c>
      <c r="X283" s="87">
        <v>21349</v>
      </c>
      <c r="Y283">
        <v>64</v>
      </c>
      <c r="Z283" s="36">
        <f>VLOOKUP($Y283,[2]Edades!$A$3:$H$153,4,FALSE)</f>
        <v>6</v>
      </c>
      <c r="AA283" s="34" t="str">
        <f>VLOOKUP($Y283,[2]Edades!$A$3:$H$153,6,FALSE)</f>
        <v>6 - Persona mayor</v>
      </c>
      <c r="AB283" s="34">
        <f>VLOOKUP($Y283,[2]Edades!$A$3:$H$153,7,FALSE)</f>
        <v>13</v>
      </c>
      <c r="AC283" s="34" t="str">
        <f>VLOOKUP($Y283,[2]Edades!$A$3:$H$153,8,FALSE)</f>
        <v>60-64</v>
      </c>
      <c r="AD283" s="34" t="s">
        <v>129</v>
      </c>
      <c r="AE283" s="1">
        <v>2</v>
      </c>
      <c r="AF283" s="34" t="s">
        <v>2137</v>
      </c>
      <c r="AG283" s="34" t="s">
        <v>2127</v>
      </c>
      <c r="AH283" s="34" t="s">
        <v>2127</v>
      </c>
      <c r="AK283" s="34" t="s">
        <v>125</v>
      </c>
      <c r="AM283" s="34" t="s">
        <v>2127</v>
      </c>
      <c r="AN283" s="36" t="s">
        <v>2127</v>
      </c>
      <c r="AO283" s="36" t="s">
        <v>2127</v>
      </c>
      <c r="AP283" s="34" t="s">
        <v>2127</v>
      </c>
      <c r="AQ283" s="36" t="s">
        <v>2127</v>
      </c>
      <c r="AR283" s="34" t="s">
        <v>2098</v>
      </c>
      <c r="AS283" s="91" t="s">
        <v>6422</v>
      </c>
      <c r="AT283" s="34">
        <v>3182219246</v>
      </c>
      <c r="AU283" s="34" t="s">
        <v>2127</v>
      </c>
      <c r="AX283" s="90"/>
      <c r="BA283" s="91"/>
      <c r="BB283" s="91"/>
      <c r="BC283" s="91"/>
      <c r="BF283" s="34" t="s">
        <v>4983</v>
      </c>
      <c r="BG283" s="92" t="s">
        <v>2098</v>
      </c>
      <c r="BM283" s="36" t="s">
        <v>131</v>
      </c>
      <c r="BN283" s="34" t="s">
        <v>132</v>
      </c>
      <c r="BO283" s="36">
        <v>0</v>
      </c>
      <c r="BQ283" s="94"/>
      <c r="BS283" t="s">
        <v>131</v>
      </c>
      <c r="BU283" s="95"/>
      <c r="BV283" s="95"/>
      <c r="BW283" s="61"/>
      <c r="BX283" s="60"/>
      <c r="BY283" s="59" t="str">
        <f t="shared" ca="1" si="21"/>
        <v/>
      </c>
      <c r="CD283" s="68"/>
      <c r="CE283" s="68"/>
      <c r="CF283" s="67"/>
      <c r="CG283">
        <v>66</v>
      </c>
      <c r="CH283" s="2">
        <v>154</v>
      </c>
      <c r="CI283" s="4">
        <f t="shared" si="22"/>
        <v>27.829313543599259</v>
      </c>
      <c r="CJ283" s="5" t="str">
        <f t="shared" si="23"/>
        <v>SOBREPESO</v>
      </c>
      <c r="CK283" s="36">
        <v>0</v>
      </c>
      <c r="CL283" s="66"/>
      <c r="CM283" s="89">
        <v>41498</v>
      </c>
      <c r="CN283" s="97">
        <v>41498</v>
      </c>
      <c r="CP283"/>
      <c r="CQ283" s="65"/>
      <c r="CR283" s="65"/>
      <c r="CS283" s="98"/>
      <c r="CT283"/>
      <c r="CU283"/>
      <c r="CV283" s="65"/>
      <c r="CW283" s="2">
        <v>120</v>
      </c>
      <c r="CX283" s="82">
        <v>70</v>
      </c>
      <c r="DC283"/>
      <c r="DG283" s="64"/>
      <c r="DI283" s="89"/>
      <c r="DJ283" s="89"/>
      <c r="DN283" s="34"/>
      <c r="DO283" s="34"/>
      <c r="DP283" s="34"/>
      <c r="DQ283" s="34"/>
      <c r="DR283" s="34"/>
      <c r="DS283" s="34" t="s">
        <v>2127</v>
      </c>
      <c r="DT283" s="34"/>
      <c r="DU283" s="47">
        <v>44356</v>
      </c>
      <c r="DY283" s="1">
        <v>2</v>
      </c>
      <c r="DZ283" t="s">
        <v>7940</v>
      </c>
      <c r="EB283" s="4"/>
      <c r="EJ283"/>
      <c r="EL283" s="34"/>
      <c r="EN283" s="34"/>
    </row>
    <row r="284" spans="1:144" hidden="1" x14ac:dyDescent="0.25">
      <c r="A284" s="85">
        <v>2022</v>
      </c>
      <c r="B284" s="87">
        <v>44830</v>
      </c>
      <c r="C284" t="s">
        <v>121</v>
      </c>
      <c r="D284" t="s">
        <v>122</v>
      </c>
      <c r="E284" s="36" t="s">
        <v>7938</v>
      </c>
      <c r="F284" s="34">
        <f t="shared" si="24"/>
        <v>283</v>
      </c>
      <c r="G284" s="34" t="s">
        <v>4985</v>
      </c>
      <c r="H284">
        <v>18</v>
      </c>
      <c r="I284" s="34" t="s">
        <v>6141</v>
      </c>
      <c r="J284" s="34" t="s">
        <v>4988</v>
      </c>
      <c r="K284" s="34" t="str">
        <f>VLOOKUP(J284,[2]CodMpios!$B$347:$E$362,4,FALSE)</f>
        <v>18001 - Florencia</v>
      </c>
      <c r="L284" s="34" t="str">
        <f>VLOOKUP($J284,[2]Coord_Mpios_X_Y!$B$2:$K$1123,9,FALSE)</f>
        <v>1,749138703818</v>
      </c>
      <c r="M284" s="34" t="str">
        <f>VLOOKUP($J284,[2]Coord_Mpios_X_Y!$B$2:$K$1123,10,FALSE)</f>
        <v>-75,558239064333</v>
      </c>
      <c r="N284" s="34" t="s">
        <v>6142</v>
      </c>
      <c r="O284" s="34" t="s">
        <v>126</v>
      </c>
      <c r="Q284" s="34" t="s">
        <v>127</v>
      </c>
      <c r="R284" s="34">
        <v>26615299</v>
      </c>
      <c r="S284" s="34" t="str">
        <f t="shared" si="20"/>
        <v>CC26615299</v>
      </c>
      <c r="T284" s="34" t="s">
        <v>597</v>
      </c>
      <c r="V284" s="34" t="s">
        <v>2446</v>
      </c>
      <c r="W284" s="34" t="s">
        <v>1174</v>
      </c>
      <c r="X284" s="87">
        <v>17372</v>
      </c>
      <c r="Y284">
        <v>75</v>
      </c>
      <c r="Z284" s="36">
        <f>VLOOKUP($Y284,[2]Edades!$A$3:$H$153,4,FALSE)</f>
        <v>6</v>
      </c>
      <c r="AA284" s="34" t="str">
        <f>VLOOKUP($Y284,[2]Edades!$A$3:$H$153,6,FALSE)</f>
        <v>6 - Persona mayor</v>
      </c>
      <c r="AB284" s="34">
        <f>VLOOKUP($Y284,[2]Edades!$A$3:$H$153,7,FALSE)</f>
        <v>16</v>
      </c>
      <c r="AC284" s="34" t="str">
        <f>VLOOKUP($Y284,[2]Edades!$A$3:$H$153,8,FALSE)</f>
        <v>75-79</v>
      </c>
      <c r="AD284" s="34" t="s">
        <v>129</v>
      </c>
      <c r="AE284" s="1">
        <v>2</v>
      </c>
      <c r="AF284" s="34" t="s">
        <v>2137</v>
      </c>
      <c r="AG284" s="34" t="s">
        <v>2127</v>
      </c>
      <c r="AH284" s="34" t="s">
        <v>2127</v>
      </c>
      <c r="AK284" s="34" t="s">
        <v>6142</v>
      </c>
      <c r="AM284" s="34" t="s">
        <v>2127</v>
      </c>
      <c r="AN284" s="36" t="s">
        <v>2127</v>
      </c>
      <c r="AO284" s="36" t="s">
        <v>2127</v>
      </c>
      <c r="AP284" s="34" t="s">
        <v>2127</v>
      </c>
      <c r="AQ284" s="36" t="s">
        <v>2127</v>
      </c>
      <c r="AR284" s="34" t="s">
        <v>2098</v>
      </c>
      <c r="AS284" s="91" t="s">
        <v>6423</v>
      </c>
      <c r="AT284" s="34">
        <v>4354866</v>
      </c>
      <c r="AU284" s="34" t="s">
        <v>2127</v>
      </c>
      <c r="AX284" s="90"/>
      <c r="BA284" s="91"/>
      <c r="BB284" s="91"/>
      <c r="BC284" s="91"/>
      <c r="BF284" s="34" t="s">
        <v>4983</v>
      </c>
      <c r="BG284" s="92" t="s">
        <v>2098</v>
      </c>
      <c r="BM284" s="36" t="s">
        <v>131</v>
      </c>
      <c r="BN284" s="34" t="s">
        <v>132</v>
      </c>
      <c r="BO284" s="36">
        <v>0</v>
      </c>
      <c r="BQ284" s="94"/>
      <c r="BS284" t="s">
        <v>132</v>
      </c>
      <c r="BU284" s="95"/>
      <c r="BV284" s="95"/>
      <c r="BW284" s="61"/>
      <c r="BX284" s="60"/>
      <c r="BY284" s="59" t="str">
        <f t="shared" ca="1" si="21"/>
        <v/>
      </c>
      <c r="CD284" s="68"/>
      <c r="CE284" s="68"/>
      <c r="CF284" s="67"/>
      <c r="CG284">
        <v>54</v>
      </c>
      <c r="CH284" s="2">
        <v>155</v>
      </c>
      <c r="CI284" s="4">
        <f t="shared" si="22"/>
        <v>22.476586888657646</v>
      </c>
      <c r="CJ284" s="5" t="str">
        <f t="shared" si="23"/>
        <v>NORMAL</v>
      </c>
      <c r="CK284" s="36">
        <v>0</v>
      </c>
      <c r="CL284" s="66"/>
      <c r="CM284" s="89">
        <v>41319</v>
      </c>
      <c r="CN284" s="97">
        <v>41319</v>
      </c>
      <c r="CP284"/>
      <c r="CQ284" s="65"/>
      <c r="CR284" s="65"/>
      <c r="CS284" s="98"/>
      <c r="CT284"/>
      <c r="CU284"/>
      <c r="CV284" s="65"/>
      <c r="CW284" s="2">
        <v>130</v>
      </c>
      <c r="CX284" s="82">
        <v>80</v>
      </c>
      <c r="DC284"/>
      <c r="DG284" s="64"/>
      <c r="DI284" s="89"/>
      <c r="DJ284" s="89"/>
      <c r="DL284" s="89">
        <v>44418</v>
      </c>
      <c r="DN284" s="34"/>
      <c r="DO284" s="34"/>
      <c r="DP284" s="34"/>
      <c r="DQ284" s="34"/>
      <c r="DR284" s="34"/>
      <c r="DS284" s="34" t="s">
        <v>2127</v>
      </c>
      <c r="DT284" s="34"/>
      <c r="DU284" s="47">
        <v>44435</v>
      </c>
      <c r="DY284" s="1">
        <v>2</v>
      </c>
      <c r="DZ284" t="s">
        <v>7940</v>
      </c>
      <c r="EB284" s="4">
        <v>89</v>
      </c>
      <c r="EH284" s="4">
        <v>5.6</v>
      </c>
      <c r="EJ284"/>
      <c r="EL284" s="34"/>
      <c r="EN284" s="34"/>
    </row>
    <row r="285" spans="1:144" hidden="1" x14ac:dyDescent="0.25">
      <c r="A285" s="85">
        <v>2022</v>
      </c>
      <c r="B285" s="87">
        <v>44830</v>
      </c>
      <c r="C285" t="s">
        <v>121</v>
      </c>
      <c r="D285" t="s">
        <v>122</v>
      </c>
      <c r="E285" s="36" t="s">
        <v>7938</v>
      </c>
      <c r="F285" s="34">
        <f t="shared" si="24"/>
        <v>284</v>
      </c>
      <c r="G285" s="34" t="s">
        <v>4985</v>
      </c>
      <c r="H285">
        <v>18</v>
      </c>
      <c r="I285" s="34" t="s">
        <v>6141</v>
      </c>
      <c r="J285" s="34" t="s">
        <v>4988</v>
      </c>
      <c r="K285" s="34" t="str">
        <f>VLOOKUP(J285,[2]CodMpios!$B$347:$E$362,4,FALSE)</f>
        <v>18001 - Florencia</v>
      </c>
      <c r="L285" s="34" t="str">
        <f>VLOOKUP($J285,[2]Coord_Mpios_X_Y!$B$2:$K$1123,9,FALSE)</f>
        <v>1,749138703818</v>
      </c>
      <c r="M285" s="34" t="str">
        <f>VLOOKUP($J285,[2]Coord_Mpios_X_Y!$B$2:$K$1123,10,FALSE)</f>
        <v>-75,558239064333</v>
      </c>
      <c r="N285" s="34" t="s">
        <v>125</v>
      </c>
      <c r="O285" s="34" t="s">
        <v>126</v>
      </c>
      <c r="Q285" s="34" t="s">
        <v>127</v>
      </c>
      <c r="R285" s="34">
        <v>26258285</v>
      </c>
      <c r="S285" s="34" t="str">
        <f t="shared" si="20"/>
        <v>CC26258285</v>
      </c>
      <c r="T285" s="34" t="s">
        <v>2541</v>
      </c>
      <c r="V285" s="34" t="s">
        <v>228</v>
      </c>
      <c r="W285" s="34" t="s">
        <v>423</v>
      </c>
      <c r="X285" s="87">
        <v>20526</v>
      </c>
      <c r="Y285">
        <v>67</v>
      </c>
      <c r="Z285" s="36">
        <f>VLOOKUP($Y285,[2]Edades!$A$3:$H$153,4,FALSE)</f>
        <v>6</v>
      </c>
      <c r="AA285" s="34" t="str">
        <f>VLOOKUP($Y285,[2]Edades!$A$3:$H$153,6,FALSE)</f>
        <v>6 - Persona mayor</v>
      </c>
      <c r="AB285" s="34">
        <f>VLOOKUP($Y285,[2]Edades!$A$3:$H$153,7,FALSE)</f>
        <v>14</v>
      </c>
      <c r="AC285" s="34" t="str">
        <f>VLOOKUP($Y285,[2]Edades!$A$3:$H$153,8,FALSE)</f>
        <v>65-69</v>
      </c>
      <c r="AD285" s="34" t="s">
        <v>129</v>
      </c>
      <c r="AE285" s="1">
        <v>2</v>
      </c>
      <c r="AF285" s="34" t="s">
        <v>2137</v>
      </c>
      <c r="AG285" s="34" t="s">
        <v>2127</v>
      </c>
      <c r="AH285" s="34" t="s">
        <v>2127</v>
      </c>
      <c r="AK285" s="34" t="s">
        <v>125</v>
      </c>
      <c r="AM285" s="34" t="s">
        <v>2127</v>
      </c>
      <c r="AN285" s="36" t="s">
        <v>2127</v>
      </c>
      <c r="AO285" s="36" t="s">
        <v>2127</v>
      </c>
      <c r="AP285" s="34" t="s">
        <v>2127</v>
      </c>
      <c r="AQ285" s="36" t="s">
        <v>2127</v>
      </c>
      <c r="AR285" s="34" t="s">
        <v>2098</v>
      </c>
      <c r="AS285" s="91" t="s">
        <v>6424</v>
      </c>
      <c r="AT285" s="34">
        <v>4358983</v>
      </c>
      <c r="AU285" s="34" t="s">
        <v>2127</v>
      </c>
      <c r="AX285" s="90"/>
      <c r="BA285" s="91"/>
      <c r="BB285" s="91"/>
      <c r="BC285" s="91"/>
      <c r="BF285" s="34" t="s">
        <v>4983</v>
      </c>
      <c r="BG285" s="92" t="s">
        <v>2098</v>
      </c>
      <c r="BM285" s="36" t="s">
        <v>131</v>
      </c>
      <c r="BN285" s="34" t="s">
        <v>132</v>
      </c>
      <c r="BO285" s="36">
        <v>0</v>
      </c>
      <c r="BQ285" s="94"/>
      <c r="BS285" t="s">
        <v>131</v>
      </c>
      <c r="BU285" s="95"/>
      <c r="BV285" s="95"/>
      <c r="BW285" s="61"/>
      <c r="BX285" s="60"/>
      <c r="BY285" s="59" t="str">
        <f t="shared" ca="1" si="21"/>
        <v/>
      </c>
      <c r="CD285" s="68"/>
      <c r="CE285" s="68"/>
      <c r="CF285" s="67"/>
      <c r="CG285">
        <v>90</v>
      </c>
      <c r="CH285" s="2">
        <v>154</v>
      </c>
      <c r="CI285" s="4">
        <f t="shared" si="22"/>
        <v>37.949063923089895</v>
      </c>
      <c r="CJ285" s="5" t="str">
        <f t="shared" si="23"/>
        <v>OBESIDAD</v>
      </c>
      <c r="CK285" s="36">
        <v>0</v>
      </c>
      <c r="CL285" s="66"/>
      <c r="CM285" s="89">
        <v>41319</v>
      </c>
      <c r="CN285" s="97">
        <v>41319</v>
      </c>
      <c r="CP285"/>
      <c r="CQ285" s="65"/>
      <c r="CR285" s="65"/>
      <c r="CS285" s="98"/>
      <c r="CT285"/>
      <c r="CU285"/>
      <c r="CV285" s="65"/>
      <c r="CW285" s="2"/>
      <c r="CX285" s="82"/>
      <c r="DC285"/>
      <c r="DG285" s="64"/>
      <c r="DI285" s="89"/>
      <c r="DJ285" s="89"/>
      <c r="DN285" s="34"/>
      <c r="DO285" s="34"/>
      <c r="DP285" s="34"/>
      <c r="DQ285" s="34"/>
      <c r="DR285" s="34"/>
      <c r="DS285" s="34" t="s">
        <v>2127</v>
      </c>
      <c r="DT285" s="34"/>
      <c r="DU285" s="47">
        <v>44756</v>
      </c>
      <c r="DY285" s="1">
        <v>3</v>
      </c>
      <c r="DZ285" t="s">
        <v>7940</v>
      </c>
      <c r="EB285" s="4"/>
      <c r="EJ285"/>
      <c r="EL285" s="34"/>
      <c r="EN285" s="34"/>
    </row>
    <row r="286" spans="1:144" hidden="1" x14ac:dyDescent="0.25">
      <c r="A286" s="85">
        <v>2022</v>
      </c>
      <c r="B286" s="87">
        <v>44830</v>
      </c>
      <c r="C286" t="s">
        <v>121</v>
      </c>
      <c r="D286" t="s">
        <v>122</v>
      </c>
      <c r="E286" s="36" t="s">
        <v>7938</v>
      </c>
      <c r="F286" s="34">
        <f t="shared" si="24"/>
        <v>285</v>
      </c>
      <c r="G286" s="34" t="s">
        <v>4985</v>
      </c>
      <c r="H286">
        <v>18</v>
      </c>
      <c r="I286" s="34" t="s">
        <v>6141</v>
      </c>
      <c r="J286" s="34" t="s">
        <v>4988</v>
      </c>
      <c r="K286" s="34" t="str">
        <f>VLOOKUP(J286,[2]CodMpios!$B$347:$E$362,4,FALSE)</f>
        <v>18001 - Florencia</v>
      </c>
      <c r="L286" s="34" t="str">
        <f>VLOOKUP($J286,[2]Coord_Mpios_X_Y!$B$2:$K$1123,9,FALSE)</f>
        <v>1,749138703818</v>
      </c>
      <c r="M286" s="34" t="str">
        <f>VLOOKUP($J286,[2]Coord_Mpios_X_Y!$B$2:$K$1123,10,FALSE)</f>
        <v>-75,558239064333</v>
      </c>
      <c r="N286" s="34" t="s">
        <v>6142</v>
      </c>
      <c r="O286" s="34" t="s">
        <v>126</v>
      </c>
      <c r="Q286" s="34" t="s">
        <v>127</v>
      </c>
      <c r="R286" s="34">
        <v>26615598</v>
      </c>
      <c r="S286" s="34" t="str">
        <f t="shared" si="20"/>
        <v>CC26615598</v>
      </c>
      <c r="T286" s="34" t="s">
        <v>134</v>
      </c>
      <c r="U286" s="34" t="s">
        <v>2479</v>
      </c>
      <c r="V286" s="34" t="s">
        <v>296</v>
      </c>
      <c r="W286" s="34" t="s">
        <v>777</v>
      </c>
      <c r="X286" s="87">
        <v>16577</v>
      </c>
      <c r="Y286">
        <v>77</v>
      </c>
      <c r="Z286" s="36">
        <f>VLOOKUP($Y286,[2]Edades!$A$3:$H$153,4,FALSE)</f>
        <v>6</v>
      </c>
      <c r="AA286" s="34" t="str">
        <f>VLOOKUP($Y286,[2]Edades!$A$3:$H$153,6,FALSE)</f>
        <v>6 - Persona mayor</v>
      </c>
      <c r="AB286" s="34">
        <f>VLOOKUP($Y286,[2]Edades!$A$3:$H$153,7,FALSE)</f>
        <v>16</v>
      </c>
      <c r="AC286" s="34" t="str">
        <f>VLOOKUP($Y286,[2]Edades!$A$3:$H$153,8,FALSE)</f>
        <v>75-79</v>
      </c>
      <c r="AD286" s="34" t="s">
        <v>129</v>
      </c>
      <c r="AE286" s="1">
        <v>2</v>
      </c>
      <c r="AF286" s="34" t="s">
        <v>2137</v>
      </c>
      <c r="AG286" s="34" t="s">
        <v>2127</v>
      </c>
      <c r="AH286" s="34" t="s">
        <v>2127</v>
      </c>
      <c r="AK286" s="34" t="s">
        <v>6142</v>
      </c>
      <c r="AM286" s="34" t="s">
        <v>2127</v>
      </c>
      <c r="AN286" s="36" t="s">
        <v>2127</v>
      </c>
      <c r="AO286" s="36" t="s">
        <v>2127</v>
      </c>
      <c r="AP286" s="34" t="s">
        <v>2127</v>
      </c>
      <c r="AQ286" s="36" t="s">
        <v>2127</v>
      </c>
      <c r="AR286" s="34" t="s">
        <v>2098</v>
      </c>
      <c r="AS286" s="91" t="s">
        <v>6425</v>
      </c>
      <c r="AT286" s="34">
        <v>4373705</v>
      </c>
      <c r="AU286" s="34" t="s">
        <v>2127</v>
      </c>
      <c r="AX286" s="90"/>
      <c r="BA286" s="91"/>
      <c r="BB286" s="91"/>
      <c r="BC286" s="91"/>
      <c r="BF286" s="34" t="s">
        <v>4983</v>
      </c>
      <c r="BG286" s="92" t="s">
        <v>2098</v>
      </c>
      <c r="BM286" s="36" t="s">
        <v>131</v>
      </c>
      <c r="BN286" s="34" t="s">
        <v>132</v>
      </c>
      <c r="BO286" s="36">
        <v>0</v>
      </c>
      <c r="BQ286" s="94"/>
      <c r="BS286" t="s">
        <v>131</v>
      </c>
      <c r="BU286" s="95"/>
      <c r="BV286" s="95"/>
      <c r="BW286" s="61"/>
      <c r="BX286" s="60"/>
      <c r="BY286" s="59" t="str">
        <f t="shared" ca="1" si="21"/>
        <v/>
      </c>
      <c r="CD286" s="68"/>
      <c r="CE286" s="68"/>
      <c r="CF286" s="67"/>
      <c r="CG286">
        <v>73</v>
      </c>
      <c r="CH286" s="2">
        <v>150</v>
      </c>
      <c r="CI286" s="4">
        <f t="shared" si="22"/>
        <v>32.444444444444443</v>
      </c>
      <c r="CJ286" s="5" t="str">
        <f t="shared" si="23"/>
        <v>OBESIDAD</v>
      </c>
      <c r="CK286" s="36">
        <v>0</v>
      </c>
      <c r="CL286" s="66"/>
      <c r="CM286" s="89">
        <v>41323</v>
      </c>
      <c r="CN286" s="97">
        <v>41323</v>
      </c>
      <c r="CP286"/>
      <c r="CQ286" s="65"/>
      <c r="CR286" s="65"/>
      <c r="CS286" s="98"/>
      <c r="CT286"/>
      <c r="CU286"/>
      <c r="CV286" s="65"/>
      <c r="CW286" s="2">
        <v>115</v>
      </c>
      <c r="CX286" s="82">
        <v>60</v>
      </c>
      <c r="DC286"/>
      <c r="DG286" s="64"/>
      <c r="DI286" s="89">
        <v>42772</v>
      </c>
      <c r="DJ286" s="89"/>
      <c r="DN286" s="34"/>
      <c r="DO286" s="34"/>
      <c r="DP286" s="34"/>
      <c r="DQ286" s="34"/>
      <c r="DR286" s="34"/>
      <c r="DS286" s="34" t="s">
        <v>2127</v>
      </c>
      <c r="DT286" s="34"/>
      <c r="DU286" s="47">
        <v>44454</v>
      </c>
      <c r="DY286" s="1">
        <v>2</v>
      </c>
      <c r="DZ286" t="s">
        <v>7940</v>
      </c>
      <c r="EB286" s="4">
        <v>110</v>
      </c>
      <c r="EH286" s="4">
        <v>8</v>
      </c>
      <c r="EJ286"/>
      <c r="EL286" s="34"/>
      <c r="EN286" s="34"/>
    </row>
    <row r="287" spans="1:144" hidden="1" x14ac:dyDescent="0.25">
      <c r="A287" s="85">
        <v>2022</v>
      </c>
      <c r="B287" s="87">
        <v>44830</v>
      </c>
      <c r="C287" t="s">
        <v>121</v>
      </c>
      <c r="D287" t="s">
        <v>122</v>
      </c>
      <c r="E287" s="36" t="s">
        <v>7938</v>
      </c>
      <c r="F287" s="34">
        <f t="shared" si="24"/>
        <v>286</v>
      </c>
      <c r="G287" s="34" t="s">
        <v>4985</v>
      </c>
      <c r="H287">
        <v>18</v>
      </c>
      <c r="I287" s="34" t="s">
        <v>6141</v>
      </c>
      <c r="J287" s="34" t="s">
        <v>4988</v>
      </c>
      <c r="K287" s="34" t="str">
        <f>VLOOKUP(J287,[2]CodMpios!$B$347:$E$362,4,FALSE)</f>
        <v>18001 - Florencia</v>
      </c>
      <c r="L287" s="34" t="str">
        <f>VLOOKUP($J287,[2]Coord_Mpios_X_Y!$B$2:$K$1123,9,FALSE)</f>
        <v>1,749138703818</v>
      </c>
      <c r="M287" s="34" t="str">
        <f>VLOOKUP($J287,[2]Coord_Mpios_X_Y!$B$2:$K$1123,10,FALSE)</f>
        <v>-75,558239064333</v>
      </c>
      <c r="N287" s="34" t="s">
        <v>139</v>
      </c>
      <c r="O287" s="34" t="s">
        <v>126</v>
      </c>
      <c r="Q287" s="34" t="s">
        <v>127</v>
      </c>
      <c r="R287" s="34">
        <v>40765784</v>
      </c>
      <c r="S287" s="34" t="str">
        <f t="shared" si="20"/>
        <v>CC40765784</v>
      </c>
      <c r="T287" s="34" t="s">
        <v>309</v>
      </c>
      <c r="U287" s="34" t="s">
        <v>549</v>
      </c>
      <c r="V287" s="34" t="s">
        <v>5303</v>
      </c>
      <c r="W287" s="34" t="s">
        <v>759</v>
      </c>
      <c r="X287" s="87">
        <v>22776</v>
      </c>
      <c r="Y287">
        <v>60</v>
      </c>
      <c r="Z287" s="36">
        <f>VLOOKUP($Y287,[2]Edades!$A$3:$H$153,4,FALSE)</f>
        <v>6</v>
      </c>
      <c r="AA287" s="34" t="str">
        <f>VLOOKUP($Y287,[2]Edades!$A$3:$H$153,6,FALSE)</f>
        <v>6 - Persona mayor</v>
      </c>
      <c r="AB287" s="34">
        <f>VLOOKUP($Y287,[2]Edades!$A$3:$H$153,7,FALSE)</f>
        <v>13</v>
      </c>
      <c r="AC287" s="34" t="str">
        <f>VLOOKUP($Y287,[2]Edades!$A$3:$H$153,8,FALSE)</f>
        <v>60-64</v>
      </c>
      <c r="AD287" s="34" t="s">
        <v>129</v>
      </c>
      <c r="AE287" s="1">
        <v>2</v>
      </c>
      <c r="AF287" s="34" t="s">
        <v>2137</v>
      </c>
      <c r="AG287" s="34" t="s">
        <v>2127</v>
      </c>
      <c r="AH287" s="34" t="s">
        <v>2127</v>
      </c>
      <c r="AK287" s="34" t="s">
        <v>139</v>
      </c>
      <c r="AM287" s="34" t="s">
        <v>2127</v>
      </c>
      <c r="AN287" s="36" t="s">
        <v>2127</v>
      </c>
      <c r="AO287" s="36" t="s">
        <v>2127</v>
      </c>
      <c r="AP287" s="34" t="s">
        <v>2127</v>
      </c>
      <c r="AQ287" s="36" t="s">
        <v>2127</v>
      </c>
      <c r="AR287" s="34" t="s">
        <v>2098</v>
      </c>
      <c r="AS287" s="91" t="s">
        <v>6426</v>
      </c>
      <c r="AT287" s="34">
        <v>3232322811</v>
      </c>
      <c r="AU287" s="34" t="s">
        <v>2127</v>
      </c>
      <c r="AX287" s="90"/>
      <c r="BA287" s="91"/>
      <c r="BB287" s="91"/>
      <c r="BC287" s="91"/>
      <c r="BF287" s="34" t="s">
        <v>4983</v>
      </c>
      <c r="BG287" s="92" t="s">
        <v>2098</v>
      </c>
      <c r="BM287" s="36" t="s">
        <v>131</v>
      </c>
      <c r="BN287" s="34" t="s">
        <v>132</v>
      </c>
      <c r="BO287" s="36">
        <v>0</v>
      </c>
      <c r="BQ287" s="94"/>
      <c r="BS287" t="s">
        <v>132</v>
      </c>
      <c r="BU287" s="95"/>
      <c r="BV287" s="95"/>
      <c r="BW287" s="61"/>
      <c r="BX287" s="60"/>
      <c r="BY287" s="59" t="str">
        <f t="shared" ca="1" si="21"/>
        <v/>
      </c>
      <c r="CD287" s="68"/>
      <c r="CE287" s="68"/>
      <c r="CF287" s="67"/>
      <c r="CG287">
        <v>78</v>
      </c>
      <c r="CH287" s="2">
        <v>155</v>
      </c>
      <c r="CI287" s="4">
        <f t="shared" si="22"/>
        <v>32.46618106139438</v>
      </c>
      <c r="CJ287" s="5" t="str">
        <f t="shared" si="23"/>
        <v>OBESIDAD</v>
      </c>
      <c r="CK287" s="36">
        <v>0</v>
      </c>
      <c r="CL287" s="66"/>
      <c r="CM287" s="89">
        <v>41346</v>
      </c>
      <c r="CN287" s="97">
        <v>41346</v>
      </c>
      <c r="CP287"/>
      <c r="CQ287" s="65"/>
      <c r="CR287" s="65"/>
      <c r="CS287" s="98"/>
      <c r="CT287"/>
      <c r="CU287"/>
      <c r="CV287" s="65"/>
      <c r="CW287" s="2"/>
      <c r="CX287" s="82"/>
      <c r="DC287"/>
      <c r="DG287" s="64"/>
      <c r="DI287" s="89"/>
      <c r="DJ287" s="89"/>
      <c r="DK287" s="89">
        <v>44817</v>
      </c>
      <c r="DN287" s="34"/>
      <c r="DO287" s="34"/>
      <c r="DP287" s="34"/>
      <c r="DQ287" s="34"/>
      <c r="DR287" s="34"/>
      <c r="DS287" s="34" t="s">
        <v>2127</v>
      </c>
      <c r="DT287" s="34"/>
      <c r="DU287" s="47">
        <v>44581</v>
      </c>
      <c r="DY287" s="1">
        <v>3</v>
      </c>
      <c r="DZ287" t="s">
        <v>7941</v>
      </c>
      <c r="EA287" s="4">
        <v>1.22</v>
      </c>
      <c r="EB287" s="4">
        <v>117</v>
      </c>
      <c r="EC287" s="4">
        <v>314</v>
      </c>
      <c r="ED287" s="4">
        <v>226.1</v>
      </c>
      <c r="EE287" s="4">
        <v>62.5</v>
      </c>
      <c r="EF287" s="4">
        <v>127</v>
      </c>
      <c r="EG287" s="4">
        <v>3</v>
      </c>
      <c r="EJ287"/>
      <c r="EL287" s="34"/>
      <c r="EN287" s="34"/>
    </row>
    <row r="288" spans="1:144" hidden="1" x14ac:dyDescent="0.25">
      <c r="A288" s="85">
        <v>2022</v>
      </c>
      <c r="B288" s="87">
        <v>44830</v>
      </c>
      <c r="C288" t="s">
        <v>121</v>
      </c>
      <c r="D288" t="s">
        <v>122</v>
      </c>
      <c r="E288" s="36" t="s">
        <v>7938</v>
      </c>
      <c r="F288" s="34">
        <f t="shared" si="24"/>
        <v>287</v>
      </c>
      <c r="G288" s="34" t="s">
        <v>4985</v>
      </c>
      <c r="H288">
        <v>18</v>
      </c>
      <c r="I288" s="34" t="s">
        <v>6141</v>
      </c>
      <c r="J288" s="34" t="s">
        <v>4988</v>
      </c>
      <c r="K288" s="34" t="str">
        <f>VLOOKUP(J288,[2]CodMpios!$B$347:$E$362,4,FALSE)</f>
        <v>18001 - Florencia</v>
      </c>
      <c r="L288" s="34" t="str">
        <f>VLOOKUP($J288,[2]Coord_Mpios_X_Y!$B$2:$K$1123,9,FALSE)</f>
        <v>1,749138703818</v>
      </c>
      <c r="M288" s="34" t="str">
        <f>VLOOKUP($J288,[2]Coord_Mpios_X_Y!$B$2:$K$1123,10,FALSE)</f>
        <v>-75,558239064333</v>
      </c>
      <c r="N288" s="34" t="s">
        <v>6142</v>
      </c>
      <c r="O288" s="34" t="s">
        <v>126</v>
      </c>
      <c r="Q288" s="34" t="s">
        <v>127</v>
      </c>
      <c r="R288" s="34">
        <v>26617070</v>
      </c>
      <c r="S288" s="34" t="str">
        <f t="shared" si="20"/>
        <v>CC26617070</v>
      </c>
      <c r="T288" s="34" t="s">
        <v>134</v>
      </c>
      <c r="U288" s="34" t="s">
        <v>395</v>
      </c>
      <c r="V288" s="34" t="s">
        <v>2443</v>
      </c>
      <c r="W288" s="34" t="s">
        <v>438</v>
      </c>
      <c r="X288" s="87">
        <v>18815</v>
      </c>
      <c r="Y288">
        <v>71</v>
      </c>
      <c r="Z288" s="36">
        <f>VLOOKUP($Y288,[2]Edades!$A$3:$H$153,4,FALSE)</f>
        <v>6</v>
      </c>
      <c r="AA288" s="34" t="str">
        <f>VLOOKUP($Y288,[2]Edades!$A$3:$H$153,6,FALSE)</f>
        <v>6 - Persona mayor</v>
      </c>
      <c r="AB288" s="34">
        <f>VLOOKUP($Y288,[2]Edades!$A$3:$H$153,7,FALSE)</f>
        <v>15</v>
      </c>
      <c r="AC288" s="34" t="str">
        <f>VLOOKUP($Y288,[2]Edades!$A$3:$H$153,8,FALSE)</f>
        <v>70-74</v>
      </c>
      <c r="AD288" s="34" t="s">
        <v>129</v>
      </c>
      <c r="AE288" s="1">
        <v>2</v>
      </c>
      <c r="AF288" s="34" t="s">
        <v>2137</v>
      </c>
      <c r="AG288" s="34" t="s">
        <v>2127</v>
      </c>
      <c r="AH288" s="34" t="s">
        <v>2127</v>
      </c>
      <c r="AK288" s="34" t="s">
        <v>6142</v>
      </c>
      <c r="AM288" s="34" t="s">
        <v>2127</v>
      </c>
      <c r="AN288" s="36" t="s">
        <v>2127</v>
      </c>
      <c r="AO288" s="36" t="s">
        <v>2127</v>
      </c>
      <c r="AP288" s="34" t="s">
        <v>2127</v>
      </c>
      <c r="AQ288" s="36" t="s">
        <v>2127</v>
      </c>
      <c r="AR288" s="34" t="s">
        <v>2098</v>
      </c>
      <c r="AS288" s="91" t="s">
        <v>6427</v>
      </c>
      <c r="AT288" s="34">
        <v>4341933</v>
      </c>
      <c r="AU288" s="34" t="s">
        <v>2127</v>
      </c>
      <c r="AX288" s="90"/>
      <c r="BA288" s="91"/>
      <c r="BB288" s="91"/>
      <c r="BC288" s="91"/>
      <c r="BF288" s="34" t="s">
        <v>4983</v>
      </c>
      <c r="BG288" s="92" t="s">
        <v>2098</v>
      </c>
      <c r="BM288" s="36" t="s">
        <v>131</v>
      </c>
      <c r="BN288" s="34" t="s">
        <v>132</v>
      </c>
      <c r="BO288" s="36">
        <v>0</v>
      </c>
      <c r="BQ288" s="94"/>
      <c r="BS288" t="s">
        <v>131</v>
      </c>
      <c r="BU288" s="95"/>
      <c r="BV288" s="95"/>
      <c r="BW288" s="61"/>
      <c r="BX288" s="60"/>
      <c r="BY288" s="59" t="str">
        <f t="shared" ca="1" si="21"/>
        <v/>
      </c>
      <c r="CD288" s="68"/>
      <c r="CE288" s="68"/>
      <c r="CF288" s="67"/>
      <c r="CG288">
        <v>79</v>
      </c>
      <c r="CH288" s="2">
        <v>159</v>
      </c>
      <c r="CI288" s="4">
        <f t="shared" si="22"/>
        <v>31.24876389383331</v>
      </c>
      <c r="CJ288" s="5" t="str">
        <f t="shared" si="23"/>
        <v>OBESIDAD</v>
      </c>
      <c r="CK288" s="36">
        <v>0</v>
      </c>
      <c r="CL288" s="66"/>
      <c r="CM288" s="89">
        <v>41330</v>
      </c>
      <c r="CN288" s="97">
        <v>41330</v>
      </c>
      <c r="CP288"/>
      <c r="CQ288" s="65"/>
      <c r="CR288" s="65"/>
      <c r="CS288" s="98"/>
      <c r="CT288"/>
      <c r="CU288"/>
      <c r="CV288" s="65"/>
      <c r="CW288" s="2">
        <v>124</v>
      </c>
      <c r="CX288" s="82">
        <v>57</v>
      </c>
      <c r="DC288"/>
      <c r="DG288" s="64"/>
      <c r="DI288" s="89">
        <v>43417</v>
      </c>
      <c r="DJ288" s="89"/>
      <c r="DN288" s="34"/>
      <c r="DO288" s="34"/>
      <c r="DP288" s="34"/>
      <c r="DQ288" s="34"/>
      <c r="DR288" s="34"/>
      <c r="DS288" s="34" t="s">
        <v>2127</v>
      </c>
      <c r="DT288" s="34"/>
      <c r="DU288" s="47">
        <v>44628</v>
      </c>
      <c r="DY288" s="1">
        <v>1</v>
      </c>
      <c r="DZ288" t="s">
        <v>7939</v>
      </c>
      <c r="EA288" s="4">
        <v>0.64</v>
      </c>
      <c r="EB288" s="4">
        <v>116</v>
      </c>
      <c r="EC288" s="4">
        <v>215</v>
      </c>
      <c r="EE288" s="4">
        <v>72.3</v>
      </c>
      <c r="EF288" s="4">
        <v>139</v>
      </c>
      <c r="EG288" s="4">
        <v>2.4</v>
      </c>
      <c r="EH288" s="4">
        <v>6</v>
      </c>
      <c r="EJ288"/>
      <c r="EL288" s="34"/>
      <c r="EN288" s="34"/>
    </row>
    <row r="289" spans="1:144" hidden="1" x14ac:dyDescent="0.25">
      <c r="A289" s="85">
        <v>2022</v>
      </c>
      <c r="B289" s="87">
        <v>44830</v>
      </c>
      <c r="C289" t="s">
        <v>121</v>
      </c>
      <c r="D289" t="s">
        <v>122</v>
      </c>
      <c r="E289" s="36" t="s">
        <v>7938</v>
      </c>
      <c r="F289" s="34">
        <f t="shared" si="24"/>
        <v>288</v>
      </c>
      <c r="G289" s="34" t="s">
        <v>4985</v>
      </c>
      <c r="H289">
        <v>18</v>
      </c>
      <c r="I289" s="34" t="s">
        <v>6141</v>
      </c>
      <c r="J289" s="34" t="s">
        <v>4988</v>
      </c>
      <c r="K289" s="34" t="str">
        <f>VLOOKUP(J289,[2]CodMpios!$B$347:$E$362,4,FALSE)</f>
        <v>18001 - Florencia</v>
      </c>
      <c r="L289" s="34" t="str">
        <f>VLOOKUP($J289,[2]Coord_Mpios_X_Y!$B$2:$K$1123,9,FALSE)</f>
        <v>1,749138703818</v>
      </c>
      <c r="M289" s="34" t="str">
        <f>VLOOKUP($J289,[2]Coord_Mpios_X_Y!$B$2:$K$1123,10,FALSE)</f>
        <v>-75,558239064333</v>
      </c>
      <c r="N289" s="34" t="s">
        <v>125</v>
      </c>
      <c r="O289" s="34" t="s">
        <v>126</v>
      </c>
      <c r="Q289" s="34" t="s">
        <v>127</v>
      </c>
      <c r="R289" s="34">
        <v>26620199</v>
      </c>
      <c r="S289" s="34" t="str">
        <f t="shared" si="20"/>
        <v>CC26620199</v>
      </c>
      <c r="T289" s="34" t="s">
        <v>545</v>
      </c>
      <c r="V289" s="34" t="s">
        <v>759</v>
      </c>
      <c r="W289" s="34" t="s">
        <v>5472</v>
      </c>
      <c r="X289" s="87">
        <v>20940</v>
      </c>
      <c r="Y289">
        <v>65</v>
      </c>
      <c r="Z289" s="36">
        <f>VLOOKUP($Y289,[2]Edades!$A$3:$H$153,4,FALSE)</f>
        <v>6</v>
      </c>
      <c r="AA289" s="34" t="str">
        <f>VLOOKUP($Y289,[2]Edades!$A$3:$H$153,6,FALSE)</f>
        <v>6 - Persona mayor</v>
      </c>
      <c r="AB289" s="34">
        <f>VLOOKUP($Y289,[2]Edades!$A$3:$H$153,7,FALSE)</f>
        <v>14</v>
      </c>
      <c r="AC289" s="34" t="str">
        <f>VLOOKUP($Y289,[2]Edades!$A$3:$H$153,8,FALSE)</f>
        <v>65-69</v>
      </c>
      <c r="AD289" s="34" t="s">
        <v>129</v>
      </c>
      <c r="AE289" s="1">
        <v>2</v>
      </c>
      <c r="AF289" s="34" t="s">
        <v>2137</v>
      </c>
      <c r="AG289" s="34" t="s">
        <v>2127</v>
      </c>
      <c r="AH289" s="34" t="s">
        <v>2127</v>
      </c>
      <c r="AK289" s="34" t="s">
        <v>125</v>
      </c>
      <c r="AM289" s="34" t="s">
        <v>2127</v>
      </c>
      <c r="AN289" s="36" t="s">
        <v>2127</v>
      </c>
      <c r="AO289" s="36" t="s">
        <v>2127</v>
      </c>
      <c r="AP289" s="34" t="s">
        <v>2127</v>
      </c>
      <c r="AQ289" s="36" t="s">
        <v>2127</v>
      </c>
      <c r="AR289" s="34" t="s">
        <v>2098</v>
      </c>
      <c r="AS289" s="91" t="s">
        <v>6428</v>
      </c>
      <c r="AT289" s="34">
        <v>4346189</v>
      </c>
      <c r="AU289" s="34" t="s">
        <v>2127</v>
      </c>
      <c r="AX289" s="90"/>
      <c r="BA289" s="91"/>
      <c r="BB289" s="91"/>
      <c r="BC289" s="91"/>
      <c r="BF289" s="34" t="s">
        <v>4983</v>
      </c>
      <c r="BG289" s="92" t="s">
        <v>2098</v>
      </c>
      <c r="BM289" s="36" t="s">
        <v>131</v>
      </c>
      <c r="BN289" s="34" t="s">
        <v>132</v>
      </c>
      <c r="BO289" s="36">
        <v>0</v>
      </c>
      <c r="BQ289" s="94"/>
      <c r="BS289" t="s">
        <v>132</v>
      </c>
      <c r="BU289" s="95"/>
      <c r="BV289" s="95"/>
      <c r="BW289" s="61"/>
      <c r="BX289" s="60"/>
      <c r="BY289" s="59" t="str">
        <f t="shared" ca="1" si="21"/>
        <v/>
      </c>
      <c r="CD289" s="68"/>
      <c r="CE289" s="68"/>
      <c r="CF289" s="67"/>
      <c r="CG289">
        <v>75</v>
      </c>
      <c r="CH289" s="2">
        <v>149</v>
      </c>
      <c r="CI289" s="4">
        <f t="shared" si="22"/>
        <v>33.782262060267556</v>
      </c>
      <c r="CJ289" s="5" t="str">
        <f t="shared" si="23"/>
        <v>OBESIDAD</v>
      </c>
      <c r="CK289" s="36">
        <v>0</v>
      </c>
      <c r="CL289" s="66"/>
      <c r="CM289" s="89">
        <v>41317</v>
      </c>
      <c r="CN289" s="97">
        <v>41317</v>
      </c>
      <c r="CP289"/>
      <c r="CQ289" s="65"/>
      <c r="CR289" s="65"/>
      <c r="CS289" s="98"/>
      <c r="CT289"/>
      <c r="CU289"/>
      <c r="CV289" s="65"/>
      <c r="CW289" s="2">
        <v>120</v>
      </c>
      <c r="CX289" s="82">
        <v>75</v>
      </c>
      <c r="DC289"/>
      <c r="DG289" s="64"/>
      <c r="DI289" s="89">
        <v>42793</v>
      </c>
      <c r="DJ289" s="89"/>
      <c r="DN289" s="34"/>
      <c r="DO289" s="34"/>
      <c r="DP289" s="34"/>
      <c r="DQ289" s="34"/>
      <c r="DR289" s="34"/>
      <c r="DS289" s="34" t="s">
        <v>2127</v>
      </c>
      <c r="DT289" s="34"/>
      <c r="DU289" s="47">
        <v>43623</v>
      </c>
      <c r="DY289" s="1">
        <v>2</v>
      </c>
      <c r="DZ289" t="s">
        <v>7941</v>
      </c>
      <c r="EB289" s="4"/>
      <c r="EJ289"/>
      <c r="EL289" s="34"/>
      <c r="EN289" s="34"/>
    </row>
    <row r="290" spans="1:144" hidden="1" x14ac:dyDescent="0.25">
      <c r="A290" s="85">
        <v>2022</v>
      </c>
      <c r="B290" s="87">
        <v>44830</v>
      </c>
      <c r="C290" t="s">
        <v>121</v>
      </c>
      <c r="D290" t="s">
        <v>122</v>
      </c>
      <c r="E290" s="36" t="s">
        <v>7938</v>
      </c>
      <c r="F290" s="34">
        <f t="shared" si="24"/>
        <v>289</v>
      </c>
      <c r="G290" s="34" t="s">
        <v>4985</v>
      </c>
      <c r="H290">
        <v>18</v>
      </c>
      <c r="I290" s="34" t="s">
        <v>6141</v>
      </c>
      <c r="J290" s="34" t="s">
        <v>4998</v>
      </c>
      <c r="K290" s="34" t="str">
        <f>VLOOKUP(J290,[2]CodMpios!$B$347:$E$362,4,FALSE)</f>
        <v>18460 - Milán</v>
      </c>
      <c r="L290" s="34" t="str">
        <f>VLOOKUP($J290,[2]Coord_Mpios_X_Y!$B$2:$K$1123,9,FALSE)</f>
        <v>1,146692553938</v>
      </c>
      <c r="M290" s="34" t="str">
        <f>VLOOKUP($J290,[2]Coord_Mpios_X_Y!$B$2:$K$1123,10,FALSE)</f>
        <v>-75,386647638375</v>
      </c>
      <c r="N290" s="34" t="s">
        <v>125</v>
      </c>
      <c r="O290" s="34" t="s">
        <v>126</v>
      </c>
      <c r="Q290" s="34" t="s">
        <v>127</v>
      </c>
      <c r="R290" s="34">
        <v>40758562</v>
      </c>
      <c r="S290" s="34" t="str">
        <f t="shared" si="20"/>
        <v>CC40758562</v>
      </c>
      <c r="T290" s="34" t="s">
        <v>134</v>
      </c>
      <c r="U290" s="34" t="s">
        <v>164</v>
      </c>
      <c r="V290" s="34" t="s">
        <v>230</v>
      </c>
      <c r="W290" s="34" t="s">
        <v>763</v>
      </c>
      <c r="X290" s="87">
        <v>21151</v>
      </c>
      <c r="Y290">
        <v>65</v>
      </c>
      <c r="Z290" s="36">
        <f>VLOOKUP($Y290,[2]Edades!$A$3:$H$153,4,FALSE)</f>
        <v>6</v>
      </c>
      <c r="AA290" s="34" t="str">
        <f>VLOOKUP($Y290,[2]Edades!$A$3:$H$153,6,FALSE)</f>
        <v>6 - Persona mayor</v>
      </c>
      <c r="AB290" s="34">
        <f>VLOOKUP($Y290,[2]Edades!$A$3:$H$153,7,FALSE)</f>
        <v>14</v>
      </c>
      <c r="AC290" s="34" t="str">
        <f>VLOOKUP($Y290,[2]Edades!$A$3:$H$153,8,FALSE)</f>
        <v>65-69</v>
      </c>
      <c r="AD290" s="34" t="s">
        <v>129</v>
      </c>
      <c r="AE290" s="1">
        <v>2</v>
      </c>
      <c r="AF290" s="34" t="s">
        <v>2137</v>
      </c>
      <c r="AG290" s="34" t="s">
        <v>2127</v>
      </c>
      <c r="AH290" s="34" t="s">
        <v>2127</v>
      </c>
      <c r="AK290" s="34" t="s">
        <v>125</v>
      </c>
      <c r="AM290" s="34" t="s">
        <v>2127</v>
      </c>
      <c r="AN290" s="36" t="s">
        <v>2127</v>
      </c>
      <c r="AO290" s="36" t="s">
        <v>2127</v>
      </c>
      <c r="AP290" s="34" t="s">
        <v>2127</v>
      </c>
      <c r="AQ290" s="36" t="s">
        <v>2127</v>
      </c>
      <c r="AR290" s="34" t="s">
        <v>5963</v>
      </c>
      <c r="AS290" s="91" t="s">
        <v>2112</v>
      </c>
      <c r="AT290" s="34">
        <v>3204051185</v>
      </c>
      <c r="AU290" s="34" t="s">
        <v>2127</v>
      </c>
      <c r="AX290" s="90"/>
      <c r="BA290" s="91"/>
      <c r="BB290" s="91"/>
      <c r="BC290" s="91"/>
      <c r="BF290" s="34" t="s">
        <v>4983</v>
      </c>
      <c r="BG290" s="92" t="s">
        <v>2098</v>
      </c>
      <c r="BM290" s="36" t="s">
        <v>131</v>
      </c>
      <c r="BN290" s="34" t="s">
        <v>132</v>
      </c>
      <c r="BO290" s="36">
        <v>0</v>
      </c>
      <c r="BQ290" s="94"/>
      <c r="BS290" t="s">
        <v>131</v>
      </c>
      <c r="BU290" s="95"/>
      <c r="BV290" s="95"/>
      <c r="BW290" s="61"/>
      <c r="BX290" s="60"/>
      <c r="BY290" s="59" t="str">
        <f t="shared" ca="1" si="21"/>
        <v/>
      </c>
      <c r="CD290" s="68"/>
      <c r="CE290" s="68"/>
      <c r="CF290" s="67"/>
      <c r="CG290">
        <v>90</v>
      </c>
      <c r="CH290" s="2">
        <v>162</v>
      </c>
      <c r="CI290" s="4">
        <f t="shared" si="22"/>
        <v>34.293552812071326</v>
      </c>
      <c r="CJ290" s="5" t="str">
        <f t="shared" si="23"/>
        <v>OBESIDAD</v>
      </c>
      <c r="CK290" s="36">
        <v>0</v>
      </c>
      <c r="CL290" s="66"/>
      <c r="CM290" s="89">
        <v>41348</v>
      </c>
      <c r="CN290" s="97">
        <v>41348</v>
      </c>
      <c r="CP290"/>
      <c r="CQ290" s="65"/>
      <c r="CR290" s="65"/>
      <c r="CS290" s="98"/>
      <c r="CT290"/>
      <c r="CU290"/>
      <c r="CV290" s="65"/>
      <c r="CW290" s="2"/>
      <c r="CX290" s="82"/>
      <c r="DC290"/>
      <c r="DG290" s="64"/>
      <c r="DI290" s="89"/>
      <c r="DJ290" s="89"/>
      <c r="DN290" s="34"/>
      <c r="DO290" s="34"/>
      <c r="DP290" s="34"/>
      <c r="DQ290" s="34"/>
      <c r="DR290" s="34"/>
      <c r="DS290" s="34" t="s">
        <v>2127</v>
      </c>
      <c r="DT290" s="34"/>
      <c r="DU290" s="47">
        <v>44263</v>
      </c>
      <c r="DY290" s="1">
        <v>3</v>
      </c>
      <c r="DZ290" t="s">
        <v>7940</v>
      </c>
      <c r="EB290" s="4"/>
      <c r="EJ290"/>
      <c r="EL290" s="34"/>
      <c r="EN290" s="34"/>
    </row>
    <row r="291" spans="1:144" hidden="1" x14ac:dyDescent="0.25">
      <c r="A291" s="85">
        <v>2022</v>
      </c>
      <c r="B291" s="87">
        <v>44830</v>
      </c>
      <c r="C291" t="s">
        <v>121</v>
      </c>
      <c r="D291" t="s">
        <v>122</v>
      </c>
      <c r="E291" s="36" t="s">
        <v>7938</v>
      </c>
      <c r="F291" s="34">
        <f t="shared" si="24"/>
        <v>290</v>
      </c>
      <c r="G291" s="34" t="s">
        <v>4985</v>
      </c>
      <c r="H291">
        <v>18</v>
      </c>
      <c r="I291" s="34" t="s">
        <v>6141</v>
      </c>
      <c r="J291" s="34" t="s">
        <v>5008</v>
      </c>
      <c r="K291" s="34" t="str">
        <f>VLOOKUP(J291,[2]CodMpios!$B$347:$E$362,4,FALSE)</f>
        <v>18094 - Belén De Los Andaquíes</v>
      </c>
      <c r="L291" s="34" t="str">
        <f>VLOOKUP($J291,[2]Coord_Mpios_X_Y!$B$2:$K$1123,9,FALSE)</f>
        <v>1,500923003060</v>
      </c>
      <c r="M291" s="34" t="str">
        <f>VLOOKUP($J291,[2]Coord_Mpios_X_Y!$B$2:$K$1123,10,FALSE)</f>
        <v>-75,875645424257</v>
      </c>
      <c r="N291" s="34" t="s">
        <v>125</v>
      </c>
      <c r="O291" s="34" t="s">
        <v>126</v>
      </c>
      <c r="Q291" s="34" t="s">
        <v>127</v>
      </c>
      <c r="R291" s="34">
        <v>40758074</v>
      </c>
      <c r="S291" s="34" t="str">
        <f t="shared" si="20"/>
        <v>CC40758074</v>
      </c>
      <c r="T291" s="34" t="s">
        <v>2421</v>
      </c>
      <c r="V291" s="34" t="s">
        <v>4987</v>
      </c>
      <c r="W291" s="34" t="s">
        <v>5971</v>
      </c>
      <c r="X291" s="87">
        <v>20757</v>
      </c>
      <c r="Y291">
        <v>66</v>
      </c>
      <c r="Z291" s="36">
        <f>VLOOKUP($Y291,[2]Edades!$A$3:$H$153,4,FALSE)</f>
        <v>6</v>
      </c>
      <c r="AA291" s="34" t="str">
        <f>VLOOKUP($Y291,[2]Edades!$A$3:$H$153,6,FALSE)</f>
        <v>6 - Persona mayor</v>
      </c>
      <c r="AB291" s="34">
        <f>VLOOKUP($Y291,[2]Edades!$A$3:$H$153,7,FALSE)</f>
        <v>14</v>
      </c>
      <c r="AC291" s="34" t="str">
        <f>VLOOKUP($Y291,[2]Edades!$A$3:$H$153,8,FALSE)</f>
        <v>65-69</v>
      </c>
      <c r="AD291" s="34" t="s">
        <v>129</v>
      </c>
      <c r="AE291" s="1">
        <v>2</v>
      </c>
      <c r="AF291" s="34" t="s">
        <v>2137</v>
      </c>
      <c r="AG291" s="34" t="s">
        <v>2127</v>
      </c>
      <c r="AH291" s="34" t="s">
        <v>2127</v>
      </c>
      <c r="AK291" s="34" t="s">
        <v>125</v>
      </c>
      <c r="AM291" s="34" t="s">
        <v>2127</v>
      </c>
      <c r="AN291" s="36" t="s">
        <v>2127</v>
      </c>
      <c r="AO291" s="36" t="s">
        <v>2127</v>
      </c>
      <c r="AP291" s="34" t="s">
        <v>2127</v>
      </c>
      <c r="AQ291" s="36" t="s">
        <v>2127</v>
      </c>
      <c r="AR291" s="34" t="s">
        <v>5238</v>
      </c>
      <c r="AS291" s="91" t="s">
        <v>6429</v>
      </c>
      <c r="AT291" s="34">
        <v>3213797630</v>
      </c>
      <c r="AU291" s="34" t="s">
        <v>2127</v>
      </c>
      <c r="AX291" s="90"/>
      <c r="BA291" s="91"/>
      <c r="BB291" s="91"/>
      <c r="BC291" s="91"/>
      <c r="BF291" s="34" t="s">
        <v>4983</v>
      </c>
      <c r="BG291" s="92" t="s">
        <v>2098</v>
      </c>
      <c r="BM291" s="36" t="s">
        <v>131</v>
      </c>
      <c r="BN291" s="34" t="s">
        <v>132</v>
      </c>
      <c r="BO291" s="36">
        <v>0</v>
      </c>
      <c r="BQ291" s="94"/>
      <c r="BS291" t="s">
        <v>132</v>
      </c>
      <c r="BU291" s="95"/>
      <c r="BV291" s="95"/>
      <c r="BW291" s="61"/>
      <c r="BX291" s="60"/>
      <c r="BY291" s="59" t="str">
        <f t="shared" ca="1" si="21"/>
        <v/>
      </c>
      <c r="CD291" s="68"/>
      <c r="CE291" s="68"/>
      <c r="CF291" s="67"/>
      <c r="CG291">
        <v>63</v>
      </c>
      <c r="CH291" s="2">
        <v>156</v>
      </c>
      <c r="CI291" s="4">
        <f t="shared" si="22"/>
        <v>25.88757396449704</v>
      </c>
      <c r="CJ291" s="5" t="str">
        <f t="shared" si="23"/>
        <v>SOBREPESO</v>
      </c>
      <c r="CK291" s="36">
        <v>0</v>
      </c>
      <c r="CL291" s="66"/>
      <c r="CM291" s="89">
        <v>41285</v>
      </c>
      <c r="CN291" s="97">
        <v>41285</v>
      </c>
      <c r="CP291"/>
      <c r="CQ291" s="65"/>
      <c r="CR291" s="65"/>
      <c r="CS291" s="98"/>
      <c r="CT291"/>
      <c r="CU291"/>
      <c r="CV291" s="65"/>
      <c r="CW291" s="2"/>
      <c r="CX291" s="82"/>
      <c r="DC291"/>
      <c r="DG291" s="64"/>
      <c r="DI291" s="89"/>
      <c r="DJ291" s="89"/>
      <c r="DN291" s="34"/>
      <c r="DO291" s="34"/>
      <c r="DP291" s="34"/>
      <c r="DQ291" s="34"/>
      <c r="DR291" s="34"/>
      <c r="DS291" s="34" t="s">
        <v>2127</v>
      </c>
      <c r="DT291" s="34"/>
      <c r="DU291" s="47">
        <v>43871</v>
      </c>
      <c r="DY291" s="1">
        <v>1</v>
      </c>
      <c r="DZ291" t="s">
        <v>7941</v>
      </c>
      <c r="EB291" s="4"/>
      <c r="EJ291"/>
      <c r="EL291" s="34"/>
      <c r="EN291" s="34"/>
    </row>
    <row r="292" spans="1:144" x14ac:dyDescent="0.25">
      <c r="A292" s="85">
        <v>2022</v>
      </c>
      <c r="B292" s="87">
        <v>44830</v>
      </c>
      <c r="C292" t="s">
        <v>121</v>
      </c>
      <c r="D292" t="s">
        <v>122</v>
      </c>
      <c r="E292" s="34" t="s">
        <v>7938</v>
      </c>
      <c r="F292" s="34">
        <f t="shared" si="24"/>
        <v>291</v>
      </c>
      <c r="G292" s="34" t="s">
        <v>4985</v>
      </c>
      <c r="H292">
        <v>18</v>
      </c>
      <c r="I292" s="34" t="s">
        <v>6141</v>
      </c>
      <c r="J292" s="34" t="s">
        <v>4988</v>
      </c>
      <c r="K292" s="34" t="str">
        <f>VLOOKUP(J292,[2]CodMpios!$B$347:$E$362,4,FALSE)</f>
        <v>18001 - Florencia</v>
      </c>
      <c r="L292" s="34" t="str">
        <f>VLOOKUP($J292,[2]Coord_Mpios_X_Y!$B$2:$K$1123,9,FALSE)</f>
        <v>1,749138703818</v>
      </c>
      <c r="M292" s="34" t="str">
        <f>VLOOKUP($J292,[2]Coord_Mpios_X_Y!$B$2:$K$1123,10,FALSE)</f>
        <v>-75,558239064333</v>
      </c>
      <c r="N292" s="34" t="s">
        <v>125</v>
      </c>
      <c r="O292" s="34" t="s">
        <v>126</v>
      </c>
      <c r="Q292" s="34" t="s">
        <v>127</v>
      </c>
      <c r="R292" s="34">
        <v>17628388</v>
      </c>
      <c r="S292" s="34" t="str">
        <f t="shared" si="20"/>
        <v>CC17628388</v>
      </c>
      <c r="T292" s="34" t="s">
        <v>156</v>
      </c>
      <c r="U292" s="34" t="s">
        <v>164</v>
      </c>
      <c r="V292" s="34" t="s">
        <v>2391</v>
      </c>
      <c r="W292" s="34" t="s">
        <v>273</v>
      </c>
      <c r="X292" s="87">
        <v>20246</v>
      </c>
      <c r="Y292">
        <v>67</v>
      </c>
      <c r="Z292" s="36">
        <f>VLOOKUP($Y292,[2]Edades!$A$3:$H$153,4,FALSE)</f>
        <v>6</v>
      </c>
      <c r="AA292" s="34" t="str">
        <f>VLOOKUP($Y292,[2]Edades!$A$3:$H$153,6,FALSE)</f>
        <v>6 - Persona mayor</v>
      </c>
      <c r="AB292" s="34">
        <f>VLOOKUP($Y292,[2]Edades!$A$3:$H$153,7,FALSE)</f>
        <v>14</v>
      </c>
      <c r="AC292" s="34" t="str">
        <f>VLOOKUP($Y292,[2]Edades!$A$3:$H$153,8,FALSE)</f>
        <v>65-69</v>
      </c>
      <c r="AD292" s="34" t="s">
        <v>146</v>
      </c>
      <c r="AE292">
        <v>1</v>
      </c>
      <c r="AF292" s="34" t="s">
        <v>2137</v>
      </c>
      <c r="AG292" s="34" t="s">
        <v>2127</v>
      </c>
      <c r="AH292" s="34" t="s">
        <v>2127</v>
      </c>
      <c r="AK292" s="34" t="s">
        <v>125</v>
      </c>
      <c r="AM292" s="34" t="s">
        <v>2127</v>
      </c>
      <c r="AN292" s="36" t="s">
        <v>2127</v>
      </c>
      <c r="AO292" s="36" t="s">
        <v>2127</v>
      </c>
      <c r="AP292" s="34" t="s">
        <v>2127</v>
      </c>
      <c r="AQ292" s="36" t="s">
        <v>2127</v>
      </c>
      <c r="AR292" s="34" t="s">
        <v>2098</v>
      </c>
      <c r="AS292" s="91" t="s">
        <v>6430</v>
      </c>
      <c r="AT292" s="34">
        <v>3102259567</v>
      </c>
      <c r="AU292" s="34" t="s">
        <v>2127</v>
      </c>
      <c r="AX292" s="90"/>
      <c r="BA292" s="91"/>
      <c r="BB292" s="91"/>
      <c r="BC292" s="91"/>
      <c r="BF292" s="34" t="s">
        <v>4983</v>
      </c>
      <c r="BG292" s="92" t="s">
        <v>2098</v>
      </c>
      <c r="BM292" s="36" t="s">
        <v>131</v>
      </c>
      <c r="BN292" s="34" t="s">
        <v>132</v>
      </c>
      <c r="BO292" s="36">
        <v>0</v>
      </c>
      <c r="BQ292" s="94"/>
      <c r="BS292" s="36" t="s">
        <v>2127</v>
      </c>
      <c r="BU292" s="95"/>
      <c r="BV292" s="95"/>
      <c r="BW292" s="61"/>
      <c r="BX292" s="60"/>
      <c r="BY292" s="59" t="str">
        <f t="shared" ca="1" si="21"/>
        <v/>
      </c>
      <c r="CD292" s="68"/>
      <c r="CE292" s="68"/>
      <c r="CF292" s="67"/>
      <c r="CG292">
        <v>87</v>
      </c>
      <c r="CH292" s="2">
        <v>170</v>
      </c>
      <c r="CI292" s="4">
        <f t="shared" si="22"/>
        <v>30.103806228373706</v>
      </c>
      <c r="CJ292" s="5" t="str">
        <f t="shared" si="23"/>
        <v>OBESIDAD</v>
      </c>
      <c r="CK292" s="36">
        <v>0</v>
      </c>
      <c r="CL292" s="66"/>
      <c r="CM292" s="89">
        <v>41318</v>
      </c>
      <c r="CN292" s="97">
        <v>41318</v>
      </c>
      <c r="CP292"/>
      <c r="CQ292" s="65"/>
      <c r="CR292" s="65"/>
      <c r="CS292" s="98"/>
      <c r="CT292"/>
      <c r="CU292"/>
      <c r="CV292" s="97"/>
      <c r="CW292" s="2">
        <v>140</v>
      </c>
      <c r="CX292" s="82">
        <v>90</v>
      </c>
      <c r="DG292" s="64"/>
      <c r="DI292" s="89">
        <v>44697</v>
      </c>
      <c r="DJ292" s="89"/>
      <c r="DN292" s="34"/>
      <c r="DO292" s="34"/>
      <c r="DP292" s="34"/>
      <c r="DQ292" s="34"/>
      <c r="DR292" s="34"/>
      <c r="DS292" s="34" t="s">
        <v>2127</v>
      </c>
      <c r="DT292" s="34"/>
      <c r="DU292" s="47">
        <v>43816</v>
      </c>
      <c r="DY292" s="1">
        <v>1</v>
      </c>
      <c r="DZ292" t="s">
        <v>7941</v>
      </c>
      <c r="EB292" s="4"/>
      <c r="EC292" s="4">
        <v>263</v>
      </c>
      <c r="ED292" s="4">
        <v>170</v>
      </c>
      <c r="EE292" s="4">
        <v>40.9</v>
      </c>
      <c r="EF292" s="4">
        <v>258</v>
      </c>
      <c r="EJ292"/>
      <c r="EL292" s="34"/>
      <c r="EN292" s="34"/>
    </row>
    <row r="293" spans="1:144" hidden="1" x14ac:dyDescent="0.25">
      <c r="A293" s="85">
        <v>2022</v>
      </c>
      <c r="B293" s="87">
        <v>44830</v>
      </c>
      <c r="C293" t="s">
        <v>121</v>
      </c>
      <c r="D293" t="s">
        <v>122</v>
      </c>
      <c r="E293" s="36" t="s">
        <v>7938</v>
      </c>
      <c r="F293" s="34">
        <f t="shared" si="24"/>
        <v>292</v>
      </c>
      <c r="G293" s="34" t="s">
        <v>4985</v>
      </c>
      <c r="H293">
        <v>18</v>
      </c>
      <c r="I293" s="34" t="s">
        <v>6141</v>
      </c>
      <c r="J293" s="34" t="s">
        <v>4988</v>
      </c>
      <c r="K293" s="34" t="str">
        <f>VLOOKUP(J293,[2]CodMpios!$B$347:$E$362,4,FALSE)</f>
        <v>18001 - Florencia</v>
      </c>
      <c r="L293" s="34" t="str">
        <f>VLOOKUP($J293,[2]Coord_Mpios_X_Y!$B$2:$K$1123,9,FALSE)</f>
        <v>1,749138703818</v>
      </c>
      <c r="M293" s="34" t="str">
        <f>VLOOKUP($J293,[2]Coord_Mpios_X_Y!$B$2:$K$1123,10,FALSE)</f>
        <v>-75,558239064333</v>
      </c>
      <c r="N293" s="34" t="s">
        <v>6142</v>
      </c>
      <c r="O293" s="34" t="s">
        <v>126</v>
      </c>
      <c r="Q293" s="34" t="s">
        <v>127</v>
      </c>
      <c r="R293" s="34">
        <v>26618950</v>
      </c>
      <c r="S293" s="34" t="str">
        <f t="shared" si="20"/>
        <v>CC26618950</v>
      </c>
      <c r="T293" s="34" t="s">
        <v>134</v>
      </c>
      <c r="U293" s="34" t="s">
        <v>288</v>
      </c>
      <c r="V293" s="34" t="s">
        <v>876</v>
      </c>
      <c r="W293" s="34" t="s">
        <v>2403</v>
      </c>
      <c r="X293" s="87">
        <v>17021</v>
      </c>
      <c r="Y293">
        <v>76</v>
      </c>
      <c r="Z293" s="36">
        <f>VLOOKUP($Y293,[2]Edades!$A$3:$H$153,4,FALSE)</f>
        <v>6</v>
      </c>
      <c r="AA293" s="34" t="str">
        <f>VLOOKUP($Y293,[2]Edades!$A$3:$H$153,6,FALSE)</f>
        <v>6 - Persona mayor</v>
      </c>
      <c r="AB293" s="34">
        <f>VLOOKUP($Y293,[2]Edades!$A$3:$H$153,7,FALSE)</f>
        <v>16</v>
      </c>
      <c r="AC293" s="34" t="str">
        <f>VLOOKUP($Y293,[2]Edades!$A$3:$H$153,8,FALSE)</f>
        <v>75-79</v>
      </c>
      <c r="AD293" s="34" t="s">
        <v>129</v>
      </c>
      <c r="AE293" s="1">
        <v>2</v>
      </c>
      <c r="AF293" s="34" t="s">
        <v>2137</v>
      </c>
      <c r="AG293" s="34" t="s">
        <v>2127</v>
      </c>
      <c r="AH293" s="34" t="s">
        <v>2127</v>
      </c>
      <c r="AK293" s="34" t="s">
        <v>6142</v>
      </c>
      <c r="AM293" s="34" t="s">
        <v>2127</v>
      </c>
      <c r="AN293" s="36" t="s">
        <v>2127</v>
      </c>
      <c r="AO293" s="36" t="s">
        <v>2127</v>
      </c>
      <c r="AP293" s="34" t="s">
        <v>2127</v>
      </c>
      <c r="AQ293" s="36" t="s">
        <v>2127</v>
      </c>
      <c r="AR293" s="34" t="s">
        <v>2098</v>
      </c>
      <c r="AS293" s="91" t="s">
        <v>6431</v>
      </c>
      <c r="AT293" s="34">
        <v>3112724297</v>
      </c>
      <c r="AU293" s="34" t="s">
        <v>2127</v>
      </c>
      <c r="AX293" s="90"/>
      <c r="BA293" s="91"/>
      <c r="BB293" s="91"/>
      <c r="BC293" s="91"/>
      <c r="BF293" s="34" t="s">
        <v>4983</v>
      </c>
      <c r="BG293" s="92" t="s">
        <v>2098</v>
      </c>
      <c r="BM293" s="36" t="s">
        <v>131</v>
      </c>
      <c r="BN293" s="34" t="s">
        <v>132</v>
      </c>
      <c r="BO293" s="36">
        <v>0</v>
      </c>
      <c r="BQ293" s="94"/>
      <c r="BS293" t="s">
        <v>131</v>
      </c>
      <c r="BU293" s="95"/>
      <c r="BV293" s="95"/>
      <c r="BW293" s="61"/>
      <c r="BX293" s="60"/>
      <c r="BY293" s="59" t="str">
        <f t="shared" ca="1" si="21"/>
        <v/>
      </c>
      <c r="CD293" s="68"/>
      <c r="CE293" s="68"/>
      <c r="CF293" s="67"/>
      <c r="CG293">
        <v>56</v>
      </c>
      <c r="CH293" s="2">
        <v>143</v>
      </c>
      <c r="CI293" s="4">
        <f t="shared" si="22"/>
        <v>27.385202210377038</v>
      </c>
      <c r="CJ293" s="5" t="str">
        <f t="shared" si="23"/>
        <v>SOBREPESO</v>
      </c>
      <c r="CK293" s="36">
        <v>0</v>
      </c>
      <c r="CL293" s="66"/>
      <c r="CM293" s="89">
        <v>41442</v>
      </c>
      <c r="CN293" s="97">
        <v>41442</v>
      </c>
      <c r="CP293"/>
      <c r="CQ293" s="65"/>
      <c r="CR293" s="65"/>
      <c r="CS293" s="98"/>
      <c r="CT293"/>
      <c r="CU293"/>
      <c r="CV293" s="65"/>
      <c r="CW293" s="2"/>
      <c r="CX293" s="82"/>
      <c r="DC293"/>
      <c r="DG293" s="64"/>
      <c r="DI293" s="89">
        <v>43566</v>
      </c>
      <c r="DJ293" s="89"/>
      <c r="DN293" s="34"/>
      <c r="DO293" s="34"/>
      <c r="DP293" s="34"/>
      <c r="DQ293" s="34"/>
      <c r="DR293" s="34"/>
      <c r="DS293" s="34" t="s">
        <v>2127</v>
      </c>
      <c r="DT293" s="34"/>
      <c r="DU293" s="47">
        <v>44488</v>
      </c>
      <c r="DY293" s="1">
        <v>2</v>
      </c>
      <c r="DZ293" t="s">
        <v>7940</v>
      </c>
      <c r="EB293" s="4"/>
      <c r="EJ293"/>
      <c r="EL293" s="34"/>
      <c r="EN293" s="34"/>
    </row>
    <row r="294" spans="1:144" hidden="1" x14ac:dyDescent="0.25">
      <c r="A294" s="85">
        <v>2022</v>
      </c>
      <c r="B294" s="87">
        <v>44830</v>
      </c>
      <c r="C294" t="s">
        <v>121</v>
      </c>
      <c r="D294" t="s">
        <v>122</v>
      </c>
      <c r="E294" s="36" t="s">
        <v>7938</v>
      </c>
      <c r="F294" s="34">
        <f t="shared" si="24"/>
        <v>293</v>
      </c>
      <c r="G294" s="34" t="s">
        <v>4985</v>
      </c>
      <c r="H294">
        <v>18</v>
      </c>
      <c r="I294" s="34" t="s">
        <v>6141</v>
      </c>
      <c r="J294" s="34" t="s">
        <v>4988</v>
      </c>
      <c r="K294" s="34" t="str">
        <f>VLOOKUP(J294,[2]CodMpios!$B$347:$E$362,4,FALSE)</f>
        <v>18001 - Florencia</v>
      </c>
      <c r="L294" s="34" t="str">
        <f>VLOOKUP($J294,[2]Coord_Mpios_X_Y!$B$2:$K$1123,9,FALSE)</f>
        <v>1,749138703818</v>
      </c>
      <c r="M294" s="34" t="str">
        <f>VLOOKUP($J294,[2]Coord_Mpios_X_Y!$B$2:$K$1123,10,FALSE)</f>
        <v>-75,558239064333</v>
      </c>
      <c r="N294" s="34" t="s">
        <v>6142</v>
      </c>
      <c r="O294" s="34" t="s">
        <v>126</v>
      </c>
      <c r="Q294" s="34" t="s">
        <v>127</v>
      </c>
      <c r="R294" s="34">
        <v>26616591</v>
      </c>
      <c r="S294" s="34" t="str">
        <f t="shared" si="20"/>
        <v>CC26616591</v>
      </c>
      <c r="T294" s="34" t="s">
        <v>134</v>
      </c>
      <c r="U294" s="34" t="s">
        <v>163</v>
      </c>
      <c r="V294" s="34" t="s">
        <v>2418</v>
      </c>
      <c r="W294" s="34" t="s">
        <v>681</v>
      </c>
      <c r="X294" s="87">
        <v>18095</v>
      </c>
      <c r="Y294">
        <v>73</v>
      </c>
      <c r="Z294" s="36">
        <f>VLOOKUP($Y294,[2]Edades!$A$3:$H$153,4,FALSE)</f>
        <v>6</v>
      </c>
      <c r="AA294" s="34" t="str">
        <f>VLOOKUP($Y294,[2]Edades!$A$3:$H$153,6,FALSE)</f>
        <v>6 - Persona mayor</v>
      </c>
      <c r="AB294" s="34">
        <f>VLOOKUP($Y294,[2]Edades!$A$3:$H$153,7,FALSE)</f>
        <v>15</v>
      </c>
      <c r="AC294" s="34" t="str">
        <f>VLOOKUP($Y294,[2]Edades!$A$3:$H$153,8,FALSE)</f>
        <v>70-74</v>
      </c>
      <c r="AD294" s="34" t="s">
        <v>129</v>
      </c>
      <c r="AE294" s="1">
        <v>2</v>
      </c>
      <c r="AF294" s="34" t="s">
        <v>2137</v>
      </c>
      <c r="AG294" s="34" t="s">
        <v>2127</v>
      </c>
      <c r="AH294" s="34" t="s">
        <v>2127</v>
      </c>
      <c r="AK294" s="34" t="s">
        <v>6142</v>
      </c>
      <c r="AM294" s="34" t="s">
        <v>2127</v>
      </c>
      <c r="AN294" s="36" t="s">
        <v>2127</v>
      </c>
      <c r="AO294" s="36" t="s">
        <v>2127</v>
      </c>
      <c r="AP294" s="34" t="s">
        <v>2127</v>
      </c>
      <c r="AQ294" s="36" t="s">
        <v>2127</v>
      </c>
      <c r="AR294" s="34" t="s">
        <v>2098</v>
      </c>
      <c r="AS294" s="91" t="s">
        <v>6432</v>
      </c>
      <c r="AT294" s="34">
        <v>4352496</v>
      </c>
      <c r="AU294" s="34" t="s">
        <v>2127</v>
      </c>
      <c r="AX294" s="90"/>
      <c r="BA294" s="91"/>
      <c r="BB294" s="91"/>
      <c r="BC294" s="91"/>
      <c r="BF294" s="34" t="s">
        <v>4983</v>
      </c>
      <c r="BG294" s="92" t="s">
        <v>2098</v>
      </c>
      <c r="BM294" s="36" t="s">
        <v>131</v>
      </c>
      <c r="BN294" s="34" t="s">
        <v>132</v>
      </c>
      <c r="BO294" s="36">
        <v>0</v>
      </c>
      <c r="BQ294" s="94"/>
      <c r="BS294" t="s">
        <v>132</v>
      </c>
      <c r="BU294" s="95"/>
      <c r="BV294" s="95"/>
      <c r="BW294" s="61"/>
      <c r="BX294" s="60"/>
      <c r="BY294" s="59" t="str">
        <f t="shared" ca="1" si="21"/>
        <v/>
      </c>
      <c r="CD294" s="68"/>
      <c r="CE294" s="68"/>
      <c r="CF294" s="67"/>
      <c r="CG294">
        <v>57</v>
      </c>
      <c r="CH294" s="2">
        <v>152</v>
      </c>
      <c r="CI294" s="4">
        <f t="shared" si="22"/>
        <v>24.671052631578949</v>
      </c>
      <c r="CJ294" s="5" t="str">
        <f t="shared" si="23"/>
        <v>NORMAL</v>
      </c>
      <c r="CK294" s="36">
        <v>0</v>
      </c>
      <c r="CL294" s="66"/>
      <c r="CM294" s="89">
        <v>41438</v>
      </c>
      <c r="CN294" s="97">
        <v>41438</v>
      </c>
      <c r="CP294"/>
      <c r="CQ294" s="65"/>
      <c r="CR294" s="65"/>
      <c r="CS294" s="98"/>
      <c r="CT294"/>
      <c r="CU294"/>
      <c r="CV294" s="65"/>
      <c r="CW294" s="2">
        <v>155</v>
      </c>
      <c r="CX294" s="82">
        <v>85</v>
      </c>
      <c r="DC294"/>
      <c r="DG294" s="64"/>
      <c r="DI294" s="89">
        <v>43612</v>
      </c>
      <c r="DJ294" s="89"/>
      <c r="DN294" s="34"/>
      <c r="DO294" s="34"/>
      <c r="DP294" s="34"/>
      <c r="DQ294" s="34"/>
      <c r="DR294" s="34"/>
      <c r="DS294" s="34" t="s">
        <v>2127</v>
      </c>
      <c r="DT294" s="34"/>
      <c r="DU294" s="47">
        <v>44728</v>
      </c>
      <c r="DY294" s="1">
        <v>2</v>
      </c>
      <c r="DZ294" t="s">
        <v>7941</v>
      </c>
      <c r="EA294" s="4">
        <v>0.93</v>
      </c>
      <c r="EB294" s="4">
        <v>88</v>
      </c>
      <c r="EC294" s="4">
        <v>194</v>
      </c>
      <c r="EE294" s="4">
        <v>42.7</v>
      </c>
      <c r="EF294" s="4">
        <v>163</v>
      </c>
      <c r="EG294" s="4">
        <v>2.8</v>
      </c>
      <c r="EJ294"/>
      <c r="EL294" s="34"/>
      <c r="EN294" s="34"/>
    </row>
    <row r="295" spans="1:144" hidden="1" x14ac:dyDescent="0.25">
      <c r="A295" s="85">
        <v>2022</v>
      </c>
      <c r="B295" s="87">
        <v>44830</v>
      </c>
      <c r="C295" t="s">
        <v>121</v>
      </c>
      <c r="D295" t="s">
        <v>122</v>
      </c>
      <c r="E295" s="36" t="s">
        <v>7938</v>
      </c>
      <c r="F295" s="34">
        <f t="shared" si="24"/>
        <v>294</v>
      </c>
      <c r="G295" s="34" t="s">
        <v>4985</v>
      </c>
      <c r="H295">
        <v>18</v>
      </c>
      <c r="I295" s="34" t="s">
        <v>6141</v>
      </c>
      <c r="J295" s="34" t="s">
        <v>5014</v>
      </c>
      <c r="K295" s="34" t="str">
        <f>VLOOKUP(J295,[2]CodMpios!$B$347:$E$362,4,FALSE)</f>
        <v>18029 - Albania</v>
      </c>
      <c r="L295" s="34" t="str">
        <f>VLOOKUP($J295,[2]Coord_Mpios_X_Y!$B$2:$K$1123,9,FALSE)</f>
        <v>1,227865490191</v>
      </c>
      <c r="M295" s="34" t="str">
        <f>VLOOKUP($J295,[2]Coord_Mpios_X_Y!$B$2:$K$1123,10,FALSE)</f>
        <v>-75,882326507579</v>
      </c>
      <c r="N295" s="34" t="s">
        <v>6142</v>
      </c>
      <c r="O295" s="34" t="s">
        <v>126</v>
      </c>
      <c r="Q295" s="34" t="s">
        <v>127</v>
      </c>
      <c r="R295" s="34">
        <v>17623805</v>
      </c>
      <c r="S295" s="34" t="str">
        <f t="shared" si="20"/>
        <v>CC17623805</v>
      </c>
      <c r="T295" s="34" t="s">
        <v>2368</v>
      </c>
      <c r="V295" s="34" t="s">
        <v>5474</v>
      </c>
      <c r="W295" s="34" t="s">
        <v>182</v>
      </c>
      <c r="X295" s="87">
        <v>17913</v>
      </c>
      <c r="Y295">
        <v>74</v>
      </c>
      <c r="Z295" s="36">
        <f>VLOOKUP($Y295,[2]Edades!$A$3:$H$153,4,FALSE)</f>
        <v>6</v>
      </c>
      <c r="AA295" s="34" t="str">
        <f>VLOOKUP($Y295,[2]Edades!$A$3:$H$153,6,FALSE)</f>
        <v>6 - Persona mayor</v>
      </c>
      <c r="AB295" s="34">
        <f>VLOOKUP($Y295,[2]Edades!$A$3:$H$153,7,FALSE)</f>
        <v>15</v>
      </c>
      <c r="AC295" s="34" t="str">
        <f>VLOOKUP($Y295,[2]Edades!$A$3:$H$153,8,FALSE)</f>
        <v>70-74</v>
      </c>
      <c r="AD295" s="34" t="s">
        <v>146</v>
      </c>
      <c r="AE295">
        <v>1</v>
      </c>
      <c r="AF295" s="34" t="s">
        <v>2137</v>
      </c>
      <c r="AG295" s="34" t="s">
        <v>2127</v>
      </c>
      <c r="AH295" s="34" t="s">
        <v>2127</v>
      </c>
      <c r="AK295" s="34" t="s">
        <v>6142</v>
      </c>
      <c r="AM295" s="34" t="s">
        <v>2127</v>
      </c>
      <c r="AN295" s="36" t="s">
        <v>2127</v>
      </c>
      <c r="AO295" s="36" t="s">
        <v>2127</v>
      </c>
      <c r="AP295" s="34" t="s">
        <v>2127</v>
      </c>
      <c r="AQ295" s="36" t="s">
        <v>2127</v>
      </c>
      <c r="AR295" s="34" t="s">
        <v>2098</v>
      </c>
      <c r="AS295" s="91" t="s">
        <v>6433</v>
      </c>
      <c r="AT295" s="34">
        <v>3203391964</v>
      </c>
      <c r="AU295" s="34" t="s">
        <v>2127</v>
      </c>
      <c r="AX295" s="90"/>
      <c r="BA295" s="91"/>
      <c r="BB295" s="91"/>
      <c r="BC295" s="91"/>
      <c r="BF295" s="34" t="s">
        <v>4983</v>
      </c>
      <c r="BG295" s="92" t="s">
        <v>2098</v>
      </c>
      <c r="BM295" s="36" t="s">
        <v>131</v>
      </c>
      <c r="BN295" s="34" t="s">
        <v>132</v>
      </c>
      <c r="BO295" s="36">
        <v>0</v>
      </c>
      <c r="BQ295" s="94"/>
      <c r="BS295" t="s">
        <v>132</v>
      </c>
      <c r="BU295" s="95"/>
      <c r="BV295" s="95"/>
      <c r="BW295" s="61"/>
      <c r="BX295" s="60"/>
      <c r="BY295" s="59" t="str">
        <f t="shared" ca="1" si="21"/>
        <v/>
      </c>
      <c r="CD295" s="68"/>
      <c r="CE295" s="68"/>
      <c r="CF295" s="67"/>
      <c r="CG295">
        <v>69</v>
      </c>
      <c r="CH295" s="2">
        <v>164</v>
      </c>
      <c r="CI295" s="4">
        <f t="shared" si="22"/>
        <v>25.654372397382513</v>
      </c>
      <c r="CJ295" s="5" t="str">
        <f t="shared" si="23"/>
        <v>SOBREPESO</v>
      </c>
      <c r="CK295" s="36">
        <v>0</v>
      </c>
      <c r="CL295" s="66"/>
      <c r="CM295" s="89">
        <v>41344</v>
      </c>
      <c r="CN295" s="97">
        <v>41344</v>
      </c>
      <c r="CP295"/>
      <c r="CQ295" s="65"/>
      <c r="CR295" s="65"/>
      <c r="CS295" s="98"/>
      <c r="CT295"/>
      <c r="CU295"/>
      <c r="CV295" s="65"/>
      <c r="CW295" s="2">
        <v>110</v>
      </c>
      <c r="CX295" s="82">
        <v>58</v>
      </c>
      <c r="DC295"/>
      <c r="DG295" s="64"/>
      <c r="DI295" s="89">
        <v>43721</v>
      </c>
      <c r="DJ295" s="89"/>
      <c r="DN295" s="34"/>
      <c r="DO295" s="34"/>
      <c r="DP295" s="34"/>
      <c r="DQ295" s="34"/>
      <c r="DR295" s="34"/>
      <c r="DS295" s="34" t="s">
        <v>2127</v>
      </c>
      <c r="DT295" s="34"/>
      <c r="DU295" s="47">
        <v>44593</v>
      </c>
      <c r="DY295" s="1">
        <v>3</v>
      </c>
      <c r="DZ295" t="s">
        <v>7940</v>
      </c>
      <c r="EA295" s="4">
        <v>0.98</v>
      </c>
      <c r="EB295" s="4">
        <v>92</v>
      </c>
      <c r="EC295" s="4">
        <v>182</v>
      </c>
      <c r="ED295" s="4">
        <v>105.7</v>
      </c>
      <c r="EE295" s="4">
        <v>46.5</v>
      </c>
      <c r="EF295" s="4">
        <v>149</v>
      </c>
      <c r="EG295" s="4">
        <v>1.9</v>
      </c>
      <c r="EJ295"/>
      <c r="EL295" s="34"/>
      <c r="EN295" s="34"/>
    </row>
    <row r="296" spans="1:144" x14ac:dyDescent="0.25">
      <c r="A296" s="85">
        <v>2022</v>
      </c>
      <c r="B296" s="87">
        <v>44830</v>
      </c>
      <c r="C296" t="s">
        <v>121</v>
      </c>
      <c r="D296" t="s">
        <v>122</v>
      </c>
      <c r="E296" s="34" t="s">
        <v>7938</v>
      </c>
      <c r="F296" s="34">
        <f t="shared" si="24"/>
        <v>295</v>
      </c>
      <c r="G296" s="34" t="s">
        <v>4985</v>
      </c>
      <c r="H296">
        <v>18</v>
      </c>
      <c r="I296" s="34" t="s">
        <v>6141</v>
      </c>
      <c r="J296" s="34" t="s">
        <v>4988</v>
      </c>
      <c r="K296" s="34" t="str">
        <f>VLOOKUP(J296,[2]CodMpios!$B$347:$E$362,4,FALSE)</f>
        <v>18001 - Florencia</v>
      </c>
      <c r="L296" s="34" t="str">
        <f>VLOOKUP($J296,[2]Coord_Mpios_X_Y!$B$2:$K$1123,9,FALSE)</f>
        <v>1,749138703818</v>
      </c>
      <c r="M296" s="34" t="str">
        <f>VLOOKUP($J296,[2]Coord_Mpios_X_Y!$B$2:$K$1123,10,FALSE)</f>
        <v>-75,558239064333</v>
      </c>
      <c r="N296" s="34" t="s">
        <v>125</v>
      </c>
      <c r="O296" s="34" t="s">
        <v>126</v>
      </c>
      <c r="Q296" s="34" t="s">
        <v>127</v>
      </c>
      <c r="R296" s="34">
        <v>40755262</v>
      </c>
      <c r="S296" s="34" t="str">
        <f t="shared" si="20"/>
        <v>CC40755262</v>
      </c>
      <c r="T296" s="34" t="s">
        <v>398</v>
      </c>
      <c r="V296" s="34" t="s">
        <v>303</v>
      </c>
      <c r="W296" s="34" t="s">
        <v>2183</v>
      </c>
      <c r="X296" s="87">
        <v>19356</v>
      </c>
      <c r="Y296">
        <v>70</v>
      </c>
      <c r="Z296" s="36">
        <f>VLOOKUP($Y296,[2]Edades!$A$3:$H$153,4,FALSE)</f>
        <v>6</v>
      </c>
      <c r="AA296" s="34" t="str">
        <f>VLOOKUP($Y296,[2]Edades!$A$3:$H$153,6,FALSE)</f>
        <v>6 - Persona mayor</v>
      </c>
      <c r="AB296" s="34">
        <f>VLOOKUP($Y296,[2]Edades!$A$3:$H$153,7,FALSE)</f>
        <v>15</v>
      </c>
      <c r="AC296" s="34" t="str">
        <f>VLOOKUP($Y296,[2]Edades!$A$3:$H$153,8,FALSE)</f>
        <v>70-74</v>
      </c>
      <c r="AD296" s="34" t="s">
        <v>129</v>
      </c>
      <c r="AE296" s="1">
        <v>2</v>
      </c>
      <c r="AF296" s="34" t="s">
        <v>2137</v>
      </c>
      <c r="AG296" s="34" t="s">
        <v>2127</v>
      </c>
      <c r="AH296" s="34" t="s">
        <v>2127</v>
      </c>
      <c r="AK296" s="34" t="s">
        <v>125</v>
      </c>
      <c r="AM296" s="34" t="s">
        <v>2127</v>
      </c>
      <c r="AN296" s="36" t="s">
        <v>2127</v>
      </c>
      <c r="AO296" s="36" t="s">
        <v>2127</v>
      </c>
      <c r="AP296" s="34" t="s">
        <v>2127</v>
      </c>
      <c r="AQ296" s="36" t="s">
        <v>2127</v>
      </c>
      <c r="AR296" s="34" t="s">
        <v>2098</v>
      </c>
      <c r="AS296" s="91" t="s">
        <v>6434</v>
      </c>
      <c r="AT296" s="34">
        <v>3213882986</v>
      </c>
      <c r="AU296" s="34" t="s">
        <v>2127</v>
      </c>
      <c r="AX296" s="90"/>
      <c r="BA296" s="91"/>
      <c r="BB296" s="91"/>
      <c r="BC296" s="91"/>
      <c r="BF296" s="34" t="s">
        <v>4983</v>
      </c>
      <c r="BG296" s="92" t="s">
        <v>2098</v>
      </c>
      <c r="BM296" s="36" t="s">
        <v>131</v>
      </c>
      <c r="BN296" s="34" t="s">
        <v>132</v>
      </c>
      <c r="BO296" s="36">
        <v>0</v>
      </c>
      <c r="BQ296" s="94"/>
      <c r="BS296" s="36" t="s">
        <v>2127</v>
      </c>
      <c r="BU296" s="95"/>
      <c r="BV296" s="95"/>
      <c r="BW296" s="61"/>
      <c r="BX296" s="60"/>
      <c r="BY296" s="59" t="str">
        <f t="shared" ca="1" si="21"/>
        <v/>
      </c>
      <c r="CD296" s="68"/>
      <c r="CE296" s="68"/>
      <c r="CF296" s="67"/>
      <c r="CG296">
        <v>82</v>
      </c>
      <c r="CH296" s="2">
        <v>158</v>
      </c>
      <c r="CI296" s="4">
        <f t="shared" si="22"/>
        <v>32.847300112161506</v>
      </c>
      <c r="CJ296" s="5" t="str">
        <f t="shared" si="23"/>
        <v>OBESIDAD</v>
      </c>
      <c r="CK296" s="36">
        <v>0</v>
      </c>
      <c r="CL296" s="66"/>
      <c r="CM296" s="89">
        <v>41346</v>
      </c>
      <c r="CN296" s="97">
        <v>41346</v>
      </c>
      <c r="CP296"/>
      <c r="CQ296" s="65"/>
      <c r="CR296" s="65"/>
      <c r="CS296" s="98"/>
      <c r="CT296"/>
      <c r="CU296"/>
      <c r="CV296" s="97"/>
      <c r="CW296" s="2">
        <v>160</v>
      </c>
      <c r="CX296" s="82">
        <v>100</v>
      </c>
      <c r="DG296" s="64"/>
      <c r="DI296" s="89"/>
      <c r="DJ296" s="89"/>
      <c r="DN296" s="34"/>
      <c r="DO296" s="34"/>
      <c r="DP296" s="34"/>
      <c r="DQ296" s="34"/>
      <c r="DR296" s="34"/>
      <c r="DS296" s="34" t="s">
        <v>2127</v>
      </c>
      <c r="DT296" s="34"/>
      <c r="DY296" s="1">
        <v>1</v>
      </c>
      <c r="DZ296" t="s">
        <v>7941</v>
      </c>
      <c r="EB296" s="4"/>
      <c r="EJ296"/>
      <c r="EL296" s="34"/>
      <c r="EN296" s="34"/>
    </row>
    <row r="297" spans="1:144" x14ac:dyDescent="0.25">
      <c r="A297" s="85">
        <v>2022</v>
      </c>
      <c r="B297" s="87">
        <v>44830</v>
      </c>
      <c r="C297" t="s">
        <v>121</v>
      </c>
      <c r="D297" t="s">
        <v>122</v>
      </c>
      <c r="E297" s="34" t="s">
        <v>7938</v>
      </c>
      <c r="F297" s="34">
        <f t="shared" si="24"/>
        <v>296</v>
      </c>
      <c r="G297" s="34" t="s">
        <v>4985</v>
      </c>
      <c r="H297">
        <v>18</v>
      </c>
      <c r="I297" s="34" t="s">
        <v>6141</v>
      </c>
      <c r="J297" s="34" t="s">
        <v>4988</v>
      </c>
      <c r="K297" s="34" t="str">
        <f>VLOOKUP(J297,[2]CodMpios!$B$347:$E$362,4,FALSE)</f>
        <v>18001 - Florencia</v>
      </c>
      <c r="L297" s="34" t="str">
        <f>VLOOKUP($J297,[2]Coord_Mpios_X_Y!$B$2:$K$1123,9,FALSE)</f>
        <v>1,749138703818</v>
      </c>
      <c r="M297" s="34" t="str">
        <f>VLOOKUP($J297,[2]Coord_Mpios_X_Y!$B$2:$K$1123,10,FALSE)</f>
        <v>-75,558239064333</v>
      </c>
      <c r="N297" s="34" t="s">
        <v>125</v>
      </c>
      <c r="O297" s="34" t="s">
        <v>126</v>
      </c>
      <c r="Q297" s="34" t="s">
        <v>127</v>
      </c>
      <c r="R297" s="34">
        <v>40757717</v>
      </c>
      <c r="S297" s="34" t="str">
        <f t="shared" si="20"/>
        <v>CC40757717</v>
      </c>
      <c r="T297" s="34" t="s">
        <v>134</v>
      </c>
      <c r="U297" s="34" t="s">
        <v>739</v>
      </c>
      <c r="V297" s="34" t="s">
        <v>182</v>
      </c>
      <c r="W297" s="34" t="s">
        <v>344</v>
      </c>
      <c r="X297" s="87">
        <v>20327</v>
      </c>
      <c r="Y297">
        <v>67</v>
      </c>
      <c r="Z297" s="36">
        <f>VLOOKUP($Y297,[2]Edades!$A$3:$H$153,4,FALSE)</f>
        <v>6</v>
      </c>
      <c r="AA297" s="34" t="str">
        <f>VLOOKUP($Y297,[2]Edades!$A$3:$H$153,6,FALSE)</f>
        <v>6 - Persona mayor</v>
      </c>
      <c r="AB297" s="34">
        <f>VLOOKUP($Y297,[2]Edades!$A$3:$H$153,7,FALSE)</f>
        <v>14</v>
      </c>
      <c r="AC297" s="34" t="str">
        <f>VLOOKUP($Y297,[2]Edades!$A$3:$H$153,8,FALSE)</f>
        <v>65-69</v>
      </c>
      <c r="AD297" s="34" t="s">
        <v>129</v>
      </c>
      <c r="AE297" s="1">
        <v>2</v>
      </c>
      <c r="AF297" s="34" t="s">
        <v>2137</v>
      </c>
      <c r="AG297" s="34" t="s">
        <v>2127</v>
      </c>
      <c r="AH297" s="34" t="s">
        <v>2127</v>
      </c>
      <c r="AK297" s="34" t="s">
        <v>125</v>
      </c>
      <c r="AM297" s="34" t="s">
        <v>2127</v>
      </c>
      <c r="AN297" s="36" t="s">
        <v>2127</v>
      </c>
      <c r="AO297" s="36" t="s">
        <v>2127</v>
      </c>
      <c r="AP297" s="34" t="s">
        <v>2127</v>
      </c>
      <c r="AQ297" s="36" t="s">
        <v>2127</v>
      </c>
      <c r="AR297" s="34" t="s">
        <v>2098</v>
      </c>
      <c r="AS297" s="91" t="s">
        <v>6435</v>
      </c>
      <c r="AT297" s="34">
        <v>3174978963</v>
      </c>
      <c r="AU297" s="34" t="s">
        <v>2127</v>
      </c>
      <c r="AX297" s="90"/>
      <c r="BA297" s="91"/>
      <c r="BB297" s="91"/>
      <c r="BC297" s="91"/>
      <c r="BF297" s="34" t="s">
        <v>4983</v>
      </c>
      <c r="BG297" s="92" t="s">
        <v>2098</v>
      </c>
      <c r="BM297" s="36" t="s">
        <v>131</v>
      </c>
      <c r="BN297" s="34" t="s">
        <v>132</v>
      </c>
      <c r="BO297" s="36">
        <v>0</v>
      </c>
      <c r="BQ297" s="94"/>
      <c r="BS297" s="36" t="s">
        <v>2127</v>
      </c>
      <c r="BU297" s="95"/>
      <c r="BV297" s="95"/>
      <c r="BW297" s="61"/>
      <c r="BX297" s="60"/>
      <c r="BY297" s="59" t="str">
        <f t="shared" ca="1" si="21"/>
        <v/>
      </c>
      <c r="CD297" s="68"/>
      <c r="CE297" s="68"/>
      <c r="CF297" s="67"/>
      <c r="CG297">
        <v>66</v>
      </c>
      <c r="CH297" s="2">
        <v>150</v>
      </c>
      <c r="CI297" s="4">
        <f t="shared" si="22"/>
        <v>29.333333333333332</v>
      </c>
      <c r="CJ297" s="5" t="str">
        <f t="shared" si="23"/>
        <v>SOBREPESO</v>
      </c>
      <c r="CK297" s="36">
        <v>0</v>
      </c>
      <c r="CL297" s="66"/>
      <c r="CM297" s="89">
        <v>41410</v>
      </c>
      <c r="CN297" s="97">
        <v>41410</v>
      </c>
      <c r="CP297"/>
      <c r="CQ297" s="65"/>
      <c r="CR297" s="65"/>
      <c r="CS297" s="98"/>
      <c r="CT297"/>
      <c r="CU297"/>
      <c r="CV297" s="97"/>
      <c r="CW297" s="2">
        <v>120</v>
      </c>
      <c r="CX297" s="82">
        <v>70</v>
      </c>
      <c r="DG297" s="64"/>
      <c r="DI297" s="89">
        <v>43391</v>
      </c>
      <c r="DJ297" s="89"/>
      <c r="DK297" s="89">
        <v>43789</v>
      </c>
      <c r="DN297" s="34"/>
      <c r="DO297" s="34"/>
      <c r="DP297" s="34"/>
      <c r="DQ297" s="34"/>
      <c r="DR297" s="34"/>
      <c r="DS297" s="34" t="s">
        <v>2127</v>
      </c>
      <c r="DT297" s="34"/>
      <c r="DU297" s="47">
        <v>44183</v>
      </c>
      <c r="DY297" s="1">
        <v>2</v>
      </c>
      <c r="DZ297" t="s">
        <v>7941</v>
      </c>
      <c r="EB297" s="4"/>
      <c r="EJ297"/>
      <c r="EL297" s="34"/>
      <c r="EN297" s="34"/>
    </row>
    <row r="298" spans="1:144" hidden="1" x14ac:dyDescent="0.25">
      <c r="A298" s="85">
        <v>2022</v>
      </c>
      <c r="B298" s="87">
        <v>44830</v>
      </c>
      <c r="C298" t="s">
        <v>121</v>
      </c>
      <c r="D298" t="s">
        <v>122</v>
      </c>
      <c r="E298" s="36" t="s">
        <v>7938</v>
      </c>
      <c r="F298" s="34">
        <f t="shared" si="24"/>
        <v>297</v>
      </c>
      <c r="G298" s="34" t="s">
        <v>4985</v>
      </c>
      <c r="H298">
        <v>18</v>
      </c>
      <c r="I298" s="34" t="s">
        <v>6141</v>
      </c>
      <c r="J298" s="34" t="s">
        <v>4988</v>
      </c>
      <c r="K298" s="34" t="str">
        <f>VLOOKUP(J298,[2]CodMpios!$B$347:$E$362,4,FALSE)</f>
        <v>18001 - Florencia</v>
      </c>
      <c r="L298" s="34" t="str">
        <f>VLOOKUP($J298,[2]Coord_Mpios_X_Y!$B$2:$K$1123,9,FALSE)</f>
        <v>1,749138703818</v>
      </c>
      <c r="M298" s="34" t="str">
        <f>VLOOKUP($J298,[2]Coord_Mpios_X_Y!$B$2:$K$1123,10,FALSE)</f>
        <v>-75,558239064333</v>
      </c>
      <c r="N298" s="34" t="s">
        <v>139</v>
      </c>
      <c r="O298" s="34" t="s">
        <v>126</v>
      </c>
      <c r="Q298" s="34" t="s">
        <v>127</v>
      </c>
      <c r="R298" s="34">
        <v>40759050</v>
      </c>
      <c r="S298" s="34" t="str">
        <f t="shared" si="20"/>
        <v>CC40759050</v>
      </c>
      <c r="T298" s="34" t="s">
        <v>6043</v>
      </c>
      <c r="V298" s="34" t="s">
        <v>623</v>
      </c>
      <c r="W298" s="34" t="s">
        <v>1279</v>
      </c>
      <c r="X298" s="87">
        <v>20905</v>
      </c>
      <c r="Y298">
        <v>66</v>
      </c>
      <c r="Z298" s="36">
        <f>VLOOKUP($Y298,[2]Edades!$A$3:$H$153,4,FALSE)</f>
        <v>6</v>
      </c>
      <c r="AA298" s="34" t="str">
        <f>VLOOKUP($Y298,[2]Edades!$A$3:$H$153,6,FALSE)</f>
        <v>6 - Persona mayor</v>
      </c>
      <c r="AB298" s="34">
        <f>VLOOKUP($Y298,[2]Edades!$A$3:$H$153,7,FALSE)</f>
        <v>14</v>
      </c>
      <c r="AC298" s="34" t="str">
        <f>VLOOKUP($Y298,[2]Edades!$A$3:$H$153,8,FALSE)</f>
        <v>65-69</v>
      </c>
      <c r="AD298" s="34" t="s">
        <v>129</v>
      </c>
      <c r="AE298" s="1">
        <v>2</v>
      </c>
      <c r="AF298" s="34" t="s">
        <v>2137</v>
      </c>
      <c r="AG298" s="34" t="s">
        <v>2127</v>
      </c>
      <c r="AH298" s="34" t="s">
        <v>2127</v>
      </c>
      <c r="AK298" s="34" t="s">
        <v>139</v>
      </c>
      <c r="AM298" s="34" t="s">
        <v>2127</v>
      </c>
      <c r="AN298" s="36" t="s">
        <v>2127</v>
      </c>
      <c r="AO298" s="36" t="s">
        <v>2127</v>
      </c>
      <c r="AP298" s="34" t="s">
        <v>2127</v>
      </c>
      <c r="AQ298" s="36" t="s">
        <v>2127</v>
      </c>
      <c r="AR298" s="34" t="s">
        <v>2098</v>
      </c>
      <c r="AS298" s="91" t="s">
        <v>6436</v>
      </c>
      <c r="AT298" s="34">
        <v>3222088469</v>
      </c>
      <c r="AU298" s="34" t="s">
        <v>2127</v>
      </c>
      <c r="AX298" s="90"/>
      <c r="BA298" s="91"/>
      <c r="BB298" s="91"/>
      <c r="BC298" s="91"/>
      <c r="BF298" s="34" t="s">
        <v>4983</v>
      </c>
      <c r="BG298" s="92" t="s">
        <v>2098</v>
      </c>
      <c r="BM298" s="36" t="s">
        <v>131</v>
      </c>
      <c r="BN298" s="34" t="s">
        <v>132</v>
      </c>
      <c r="BO298" s="36">
        <v>0</v>
      </c>
      <c r="BQ298" s="94"/>
      <c r="BS298" t="s">
        <v>132</v>
      </c>
      <c r="BU298" s="95"/>
      <c r="BV298" s="95"/>
      <c r="BW298" s="61"/>
      <c r="BX298" s="60"/>
      <c r="BY298" s="59" t="str">
        <f t="shared" ca="1" si="21"/>
        <v/>
      </c>
      <c r="CD298" s="68"/>
      <c r="CE298" s="68"/>
      <c r="CF298" s="67"/>
      <c r="CG298">
        <v>60</v>
      </c>
      <c r="CH298" s="2">
        <v>150</v>
      </c>
      <c r="CI298" s="4">
        <f t="shared" si="22"/>
        <v>26.666666666666668</v>
      </c>
      <c r="CJ298" s="5" t="str">
        <f t="shared" si="23"/>
        <v>SOBREPESO</v>
      </c>
      <c r="CK298" s="36">
        <v>0</v>
      </c>
      <c r="CL298" s="66"/>
      <c r="CM298" s="89">
        <v>41297</v>
      </c>
      <c r="CN298" s="97">
        <v>41297</v>
      </c>
      <c r="CP298"/>
      <c r="CQ298" s="65"/>
      <c r="CR298" s="65"/>
      <c r="CS298" s="98"/>
      <c r="CT298"/>
      <c r="CU298"/>
      <c r="CV298" s="65"/>
      <c r="CW298" s="2">
        <v>122</v>
      </c>
      <c r="CX298" s="82">
        <v>70</v>
      </c>
      <c r="DC298"/>
      <c r="DG298" s="64"/>
      <c r="DI298" s="89"/>
      <c r="DJ298" s="89"/>
      <c r="DK298" s="89">
        <v>44809</v>
      </c>
      <c r="DN298" s="34"/>
      <c r="DO298" s="34"/>
      <c r="DP298" s="34"/>
      <c r="DQ298" s="34"/>
      <c r="DR298" s="34"/>
      <c r="DS298" s="34" t="s">
        <v>2127</v>
      </c>
      <c r="DT298" s="34"/>
      <c r="DU298" s="47">
        <v>44781</v>
      </c>
      <c r="DY298" s="1">
        <v>2</v>
      </c>
      <c r="DZ298" t="s">
        <v>7941</v>
      </c>
      <c r="EA298" s="4">
        <v>0.89</v>
      </c>
      <c r="EB298" s="4">
        <v>132</v>
      </c>
      <c r="EC298" s="4">
        <v>241</v>
      </c>
      <c r="ED298" s="4">
        <v>137</v>
      </c>
      <c r="EE298" s="4">
        <v>52.5</v>
      </c>
      <c r="EF298" s="4">
        <v>257</v>
      </c>
      <c r="EG298" s="4">
        <v>2.1</v>
      </c>
      <c r="EJ298"/>
      <c r="EL298" s="34"/>
      <c r="EN298" s="34"/>
    </row>
    <row r="299" spans="1:144" hidden="1" x14ac:dyDescent="0.25">
      <c r="A299" s="85">
        <v>2022</v>
      </c>
      <c r="B299" s="87">
        <v>44830</v>
      </c>
      <c r="C299" t="s">
        <v>121</v>
      </c>
      <c r="D299" t="s">
        <v>122</v>
      </c>
      <c r="E299" s="36" t="s">
        <v>7938</v>
      </c>
      <c r="F299" s="34">
        <f t="shared" si="24"/>
        <v>298</v>
      </c>
      <c r="G299" s="34" t="s">
        <v>4985</v>
      </c>
      <c r="H299">
        <v>18</v>
      </c>
      <c r="I299" s="34" t="s">
        <v>6141</v>
      </c>
      <c r="J299" s="34" t="s">
        <v>4988</v>
      </c>
      <c r="K299" s="34" t="str">
        <f>VLOOKUP(J299,[2]CodMpios!$B$347:$E$362,4,FALSE)</f>
        <v>18001 - Florencia</v>
      </c>
      <c r="L299" s="34" t="str">
        <f>VLOOKUP($J299,[2]Coord_Mpios_X_Y!$B$2:$K$1123,9,FALSE)</f>
        <v>1,749138703818</v>
      </c>
      <c r="M299" s="34" t="str">
        <f>VLOOKUP($J299,[2]Coord_Mpios_X_Y!$B$2:$K$1123,10,FALSE)</f>
        <v>-75,558239064333</v>
      </c>
      <c r="N299" s="34" t="s">
        <v>6142</v>
      </c>
      <c r="O299" s="34" t="s">
        <v>126</v>
      </c>
      <c r="Q299" s="34" t="s">
        <v>127</v>
      </c>
      <c r="R299" s="34">
        <v>17625520</v>
      </c>
      <c r="S299" s="34" t="str">
        <f t="shared" si="20"/>
        <v>CC17625520</v>
      </c>
      <c r="T299" s="34" t="s">
        <v>197</v>
      </c>
      <c r="U299" s="34" t="s">
        <v>6042</v>
      </c>
      <c r="V299" s="34" t="s">
        <v>5047</v>
      </c>
      <c r="W299" s="34" t="s">
        <v>5540</v>
      </c>
      <c r="X299" s="87">
        <v>19023</v>
      </c>
      <c r="Y299">
        <v>71</v>
      </c>
      <c r="Z299" s="36">
        <f>VLOOKUP($Y299,[2]Edades!$A$3:$H$153,4,FALSE)</f>
        <v>6</v>
      </c>
      <c r="AA299" s="34" t="str">
        <f>VLOOKUP($Y299,[2]Edades!$A$3:$H$153,6,FALSE)</f>
        <v>6 - Persona mayor</v>
      </c>
      <c r="AB299" s="34">
        <f>VLOOKUP($Y299,[2]Edades!$A$3:$H$153,7,FALSE)</f>
        <v>15</v>
      </c>
      <c r="AC299" s="34" t="str">
        <f>VLOOKUP($Y299,[2]Edades!$A$3:$H$153,8,FALSE)</f>
        <v>70-74</v>
      </c>
      <c r="AD299" s="34" t="s">
        <v>146</v>
      </c>
      <c r="AE299">
        <v>1</v>
      </c>
      <c r="AF299" s="34" t="s">
        <v>2137</v>
      </c>
      <c r="AG299" s="34" t="s">
        <v>2127</v>
      </c>
      <c r="AH299" s="34" t="s">
        <v>2127</v>
      </c>
      <c r="AK299" s="34" t="s">
        <v>6142</v>
      </c>
      <c r="AM299" s="34" t="s">
        <v>2127</v>
      </c>
      <c r="AN299" s="36" t="s">
        <v>2127</v>
      </c>
      <c r="AO299" s="36" t="s">
        <v>2127</v>
      </c>
      <c r="AP299" s="34" t="s">
        <v>2127</v>
      </c>
      <c r="AQ299" s="36" t="s">
        <v>2127</v>
      </c>
      <c r="AR299" s="34" t="s">
        <v>2098</v>
      </c>
      <c r="AS299" s="91" t="s">
        <v>6437</v>
      </c>
      <c r="AT299" s="34">
        <v>3133674288</v>
      </c>
      <c r="AU299" s="34" t="s">
        <v>2127</v>
      </c>
      <c r="AX299" s="90"/>
      <c r="BA299" s="91"/>
      <c r="BB299" s="91"/>
      <c r="BC299" s="91"/>
      <c r="BF299" s="34" t="s">
        <v>4983</v>
      </c>
      <c r="BG299" s="92" t="s">
        <v>2098</v>
      </c>
      <c r="BM299" s="36" t="s">
        <v>131</v>
      </c>
      <c r="BN299" s="34" t="s">
        <v>132</v>
      </c>
      <c r="BO299" s="36">
        <v>0</v>
      </c>
      <c r="BQ299" s="94"/>
      <c r="BS299" t="s">
        <v>132</v>
      </c>
      <c r="BU299" s="95"/>
      <c r="BV299" s="95"/>
      <c r="BW299" s="61"/>
      <c r="BX299" s="60"/>
      <c r="BY299" s="59" t="str">
        <f t="shared" ca="1" si="21"/>
        <v/>
      </c>
      <c r="CD299" s="68"/>
      <c r="CE299" s="68"/>
      <c r="CF299" s="67"/>
      <c r="CG299">
        <v>82</v>
      </c>
      <c r="CH299" s="2">
        <v>170</v>
      </c>
      <c r="CI299" s="4">
        <f t="shared" si="22"/>
        <v>28.373702422145332</v>
      </c>
      <c r="CJ299" s="5" t="str">
        <f t="shared" si="23"/>
        <v>SOBREPESO</v>
      </c>
      <c r="CK299" s="36">
        <v>0</v>
      </c>
      <c r="CL299" s="66"/>
      <c r="CM299" s="89">
        <v>41297</v>
      </c>
      <c r="CN299" s="97">
        <v>41297</v>
      </c>
      <c r="CP299"/>
      <c r="CQ299" s="65"/>
      <c r="CR299" s="65"/>
      <c r="CS299" s="98"/>
      <c r="CT299"/>
      <c r="CU299"/>
      <c r="CV299" s="65"/>
      <c r="CW299" s="2"/>
      <c r="CX299" s="82"/>
      <c r="DC299"/>
      <c r="DG299" s="64"/>
      <c r="DI299" s="89">
        <v>43661</v>
      </c>
      <c r="DJ299" s="89"/>
      <c r="DN299" s="34"/>
      <c r="DO299" s="34"/>
      <c r="DP299" s="34"/>
      <c r="DQ299" s="34"/>
      <c r="DR299" s="34"/>
      <c r="DS299" s="34" t="s">
        <v>2127</v>
      </c>
      <c r="DT299" s="34"/>
      <c r="DU299" s="47">
        <v>44481</v>
      </c>
      <c r="DY299" s="1">
        <v>1</v>
      </c>
      <c r="DZ299" t="s">
        <v>7940</v>
      </c>
      <c r="EB299" s="4"/>
      <c r="EJ299"/>
      <c r="EL299" s="34"/>
      <c r="EN299" s="34"/>
    </row>
    <row r="300" spans="1:144" hidden="1" x14ac:dyDescent="0.25">
      <c r="A300" s="85">
        <v>2022</v>
      </c>
      <c r="B300" s="87">
        <v>44830</v>
      </c>
      <c r="C300" t="s">
        <v>121</v>
      </c>
      <c r="D300" t="s">
        <v>122</v>
      </c>
      <c r="E300" s="36" t="s">
        <v>7938</v>
      </c>
      <c r="F300" s="34">
        <f t="shared" si="24"/>
        <v>299</v>
      </c>
      <c r="G300" s="34" t="s">
        <v>4985</v>
      </c>
      <c r="H300">
        <v>18</v>
      </c>
      <c r="I300" s="34" t="s">
        <v>6141</v>
      </c>
      <c r="J300" s="34" t="s">
        <v>5110</v>
      </c>
      <c r="K300" s="34" t="str">
        <f>VLOOKUP(J300,[2]CodMpios!$B$347:$E$362,4,FALSE)</f>
        <v>18479 - Morelia</v>
      </c>
      <c r="L300" s="34" t="str">
        <f>VLOOKUP($J300,[2]Coord_Mpios_X_Y!$B$2:$K$1123,9,FALSE)</f>
        <v>1,382996109840</v>
      </c>
      <c r="M300" s="34" t="str">
        <f>VLOOKUP($J300,[2]Coord_Mpios_X_Y!$B$2:$K$1123,10,FALSE)</f>
        <v>-75,673811233713</v>
      </c>
      <c r="N300" s="34" t="s">
        <v>125</v>
      </c>
      <c r="O300" s="34" t="s">
        <v>126</v>
      </c>
      <c r="Q300" s="34" t="s">
        <v>127</v>
      </c>
      <c r="R300" s="34">
        <v>40756880</v>
      </c>
      <c r="S300" s="34" t="str">
        <f t="shared" si="20"/>
        <v>CC40756880</v>
      </c>
      <c r="T300" s="34" t="s">
        <v>802</v>
      </c>
      <c r="U300" s="34" t="s">
        <v>291</v>
      </c>
      <c r="V300" s="34" t="s">
        <v>290</v>
      </c>
      <c r="W300" s="34" t="s">
        <v>462</v>
      </c>
      <c r="X300" s="87">
        <v>20410</v>
      </c>
      <c r="Y300">
        <v>67</v>
      </c>
      <c r="Z300" s="36">
        <f>VLOOKUP($Y300,[2]Edades!$A$3:$H$153,4,FALSE)</f>
        <v>6</v>
      </c>
      <c r="AA300" s="34" t="str">
        <f>VLOOKUP($Y300,[2]Edades!$A$3:$H$153,6,FALSE)</f>
        <v>6 - Persona mayor</v>
      </c>
      <c r="AB300" s="34">
        <f>VLOOKUP($Y300,[2]Edades!$A$3:$H$153,7,FALSE)</f>
        <v>14</v>
      </c>
      <c r="AC300" s="34" t="str">
        <f>VLOOKUP($Y300,[2]Edades!$A$3:$H$153,8,FALSE)</f>
        <v>65-69</v>
      </c>
      <c r="AD300" s="34" t="s">
        <v>129</v>
      </c>
      <c r="AE300" s="1">
        <v>2</v>
      </c>
      <c r="AF300" s="34" t="s">
        <v>2137</v>
      </c>
      <c r="AG300" s="34" t="s">
        <v>2127</v>
      </c>
      <c r="AH300" s="34" t="s">
        <v>2127</v>
      </c>
      <c r="AK300" s="34" t="s">
        <v>125</v>
      </c>
      <c r="AM300" s="34" t="s">
        <v>2127</v>
      </c>
      <c r="AN300" s="36" t="s">
        <v>2127</v>
      </c>
      <c r="AO300" s="36" t="s">
        <v>2127</v>
      </c>
      <c r="AP300" s="34" t="s">
        <v>2127</v>
      </c>
      <c r="AQ300" s="36" t="s">
        <v>2127</v>
      </c>
      <c r="AR300" s="34" t="s">
        <v>5906</v>
      </c>
      <c r="AS300" s="91" t="s">
        <v>6438</v>
      </c>
      <c r="AT300" s="34">
        <v>3144484020</v>
      </c>
      <c r="AU300" s="34" t="s">
        <v>2127</v>
      </c>
      <c r="AX300" s="90"/>
      <c r="BA300" s="91"/>
      <c r="BB300" s="91"/>
      <c r="BC300" s="91"/>
      <c r="BF300" s="34" t="s">
        <v>4983</v>
      </c>
      <c r="BG300" s="92" t="s">
        <v>2098</v>
      </c>
      <c r="BM300" s="36" t="s">
        <v>131</v>
      </c>
      <c r="BN300" s="34" t="s">
        <v>132</v>
      </c>
      <c r="BO300" s="36">
        <v>0</v>
      </c>
      <c r="BQ300" s="94"/>
      <c r="BS300" t="s">
        <v>131</v>
      </c>
      <c r="BU300" s="95"/>
      <c r="BV300" s="95"/>
      <c r="BW300" s="61"/>
      <c r="BX300" s="60"/>
      <c r="BY300" s="59" t="str">
        <f t="shared" ca="1" si="21"/>
        <v/>
      </c>
      <c r="CD300" s="68"/>
      <c r="CE300" s="68"/>
      <c r="CF300" s="67"/>
      <c r="CG300">
        <v>65</v>
      </c>
      <c r="CH300" s="2">
        <v>157</v>
      </c>
      <c r="CI300" s="4">
        <f t="shared" si="22"/>
        <v>26.370238143535232</v>
      </c>
      <c r="CJ300" s="5" t="str">
        <f t="shared" si="23"/>
        <v>SOBREPESO</v>
      </c>
      <c r="CK300" s="36">
        <v>0</v>
      </c>
      <c r="CL300" s="66"/>
      <c r="CM300" s="89">
        <v>41288</v>
      </c>
      <c r="CN300" s="97">
        <v>41288</v>
      </c>
      <c r="CP300"/>
      <c r="CQ300" s="65"/>
      <c r="CR300" s="65"/>
      <c r="CS300" s="98"/>
      <c r="CT300"/>
      <c r="CU300"/>
      <c r="CV300" s="65"/>
      <c r="CW300" s="2"/>
      <c r="CX300" s="82"/>
      <c r="DC300"/>
      <c r="DG300" s="64"/>
      <c r="DI300" s="89"/>
      <c r="DJ300" s="89"/>
      <c r="DN300" s="34"/>
      <c r="DO300" s="34"/>
      <c r="DP300" s="34"/>
      <c r="DQ300" s="34"/>
      <c r="DR300" s="34"/>
      <c r="DS300" s="34" t="s">
        <v>2127</v>
      </c>
      <c r="DT300" s="34"/>
      <c r="DU300" s="47">
        <v>44220</v>
      </c>
      <c r="DY300" s="1">
        <v>2</v>
      </c>
      <c r="DZ300" t="s">
        <v>7940</v>
      </c>
      <c r="EA300" s="4">
        <v>0.9</v>
      </c>
      <c r="EB300" s="4">
        <v>90.2</v>
      </c>
      <c r="EC300" s="4">
        <v>267</v>
      </c>
      <c r="ED300" s="4">
        <v>178.1</v>
      </c>
      <c r="EE300" s="4">
        <v>60.1</v>
      </c>
      <c r="EF300" s="4">
        <v>144</v>
      </c>
      <c r="EJ300"/>
      <c r="EL300" s="34"/>
      <c r="EN300" s="34"/>
    </row>
    <row r="301" spans="1:144" hidden="1" x14ac:dyDescent="0.25">
      <c r="A301" s="85">
        <v>2022</v>
      </c>
      <c r="B301" s="87">
        <v>44830</v>
      </c>
      <c r="C301" t="s">
        <v>121</v>
      </c>
      <c r="D301" t="s">
        <v>122</v>
      </c>
      <c r="E301" s="36" t="s">
        <v>7938</v>
      </c>
      <c r="F301" s="34">
        <f t="shared" si="24"/>
        <v>300</v>
      </c>
      <c r="G301" s="34" t="s">
        <v>4985</v>
      </c>
      <c r="H301">
        <v>18</v>
      </c>
      <c r="I301" s="34" t="s">
        <v>6141</v>
      </c>
      <c r="J301" s="34" t="s">
        <v>5052</v>
      </c>
      <c r="K301" s="34" t="str">
        <f>VLOOKUP(J301,[2]CodMpios!$B$347:$E$362,4,FALSE)</f>
        <v>18256 - El Paujil</v>
      </c>
      <c r="L301" s="34" t="str">
        <f>VLOOKUP($J301,[2]Coord_Mpios_X_Y!$B$2:$K$1123,9,FALSE)</f>
        <v>1,617746356165</v>
      </c>
      <c r="M301" s="34" t="str">
        <f>VLOOKUP($J301,[2]Coord_Mpios_X_Y!$B$2:$K$1123,10,FALSE)</f>
        <v>-75,234043334186</v>
      </c>
      <c r="N301" s="34" t="s">
        <v>125</v>
      </c>
      <c r="O301" s="34" t="s">
        <v>126</v>
      </c>
      <c r="Q301" s="34" t="s">
        <v>127</v>
      </c>
      <c r="R301" s="34">
        <v>17683197</v>
      </c>
      <c r="S301" s="34" t="str">
        <f t="shared" si="20"/>
        <v>CC17683197</v>
      </c>
      <c r="T301" s="34" t="s">
        <v>213</v>
      </c>
      <c r="V301" s="34" t="s">
        <v>940</v>
      </c>
      <c r="W301" s="34" t="s">
        <v>759</v>
      </c>
      <c r="X301" s="87">
        <v>24951</v>
      </c>
      <c r="Y301">
        <v>54</v>
      </c>
      <c r="Z301" s="36">
        <f>VLOOKUP($Y301,[2]Edades!$A$3:$H$153,4,FALSE)</f>
        <v>5</v>
      </c>
      <c r="AA301" s="34" t="str">
        <f>VLOOKUP($Y301,[2]Edades!$A$3:$H$153,6,FALSE)</f>
        <v>5 - Adultez</v>
      </c>
      <c r="AB301" s="34">
        <f>VLOOKUP($Y301,[2]Edades!$A$3:$H$153,7,FALSE)</f>
        <v>11</v>
      </c>
      <c r="AC301" s="34" t="str">
        <f>VLOOKUP($Y301,[2]Edades!$A$3:$H$153,8,FALSE)</f>
        <v>50-54</v>
      </c>
      <c r="AD301" s="34" t="s">
        <v>146</v>
      </c>
      <c r="AE301">
        <v>1</v>
      </c>
      <c r="AF301" s="34" t="s">
        <v>130</v>
      </c>
      <c r="AG301" s="34" t="s">
        <v>2127</v>
      </c>
      <c r="AH301" s="34" t="s">
        <v>2127</v>
      </c>
      <c r="AK301" s="34" t="s">
        <v>125</v>
      </c>
      <c r="AM301" s="34" t="s">
        <v>2127</v>
      </c>
      <c r="AN301" s="36" t="s">
        <v>2127</v>
      </c>
      <c r="AO301" s="36" t="s">
        <v>2127</v>
      </c>
      <c r="AP301" s="34" t="s">
        <v>2127</v>
      </c>
      <c r="AQ301" s="36" t="s">
        <v>2127</v>
      </c>
      <c r="AR301" s="34" t="s">
        <v>6146</v>
      </c>
      <c r="AS301" s="91" t="s">
        <v>6439</v>
      </c>
      <c r="AT301" s="34">
        <v>3138108656</v>
      </c>
      <c r="AU301" s="34" t="s">
        <v>2127</v>
      </c>
      <c r="AX301" s="90"/>
      <c r="BA301" s="91"/>
      <c r="BB301" s="91"/>
      <c r="BC301" s="91"/>
      <c r="BF301" s="34" t="s">
        <v>4983</v>
      </c>
      <c r="BG301" s="92" t="s">
        <v>2098</v>
      </c>
      <c r="BM301" s="36" t="s">
        <v>131</v>
      </c>
      <c r="BN301" s="34" t="s">
        <v>132</v>
      </c>
      <c r="BO301" s="36">
        <v>0</v>
      </c>
      <c r="BQ301" s="94"/>
      <c r="BS301" t="s">
        <v>131</v>
      </c>
      <c r="BU301" s="95"/>
      <c r="BV301" s="95"/>
      <c r="BW301" s="61"/>
      <c r="BX301" s="60"/>
      <c r="BY301" s="59" t="str">
        <f t="shared" ca="1" si="21"/>
        <v/>
      </c>
      <c r="CD301" s="68"/>
      <c r="CE301" s="68"/>
      <c r="CF301" s="67"/>
      <c r="CG301">
        <v>80</v>
      </c>
      <c r="CH301" s="2">
        <v>168</v>
      </c>
      <c r="CI301" s="4">
        <f t="shared" si="22"/>
        <v>28.344671201814062</v>
      </c>
      <c r="CJ301" s="5" t="str">
        <f t="shared" si="23"/>
        <v>SOBREPESO</v>
      </c>
      <c r="CK301" s="36">
        <v>0</v>
      </c>
      <c r="CL301" s="66"/>
      <c r="CM301" s="89">
        <v>41474</v>
      </c>
      <c r="CN301" s="97">
        <v>41474</v>
      </c>
      <c r="CP301"/>
      <c r="CQ301" s="65"/>
      <c r="CR301" s="65"/>
      <c r="CS301" s="98"/>
      <c r="CT301"/>
      <c r="CU301"/>
      <c r="CV301" s="65"/>
      <c r="CW301" s="2">
        <v>130</v>
      </c>
      <c r="CX301" s="82">
        <v>70</v>
      </c>
      <c r="DC301"/>
      <c r="DG301" s="64"/>
      <c r="DI301" s="89"/>
      <c r="DJ301" s="89"/>
      <c r="DN301" s="34"/>
      <c r="DO301" s="34"/>
      <c r="DP301" s="34"/>
      <c r="DQ301" s="34"/>
      <c r="DR301" s="34"/>
      <c r="DS301" s="34" t="s">
        <v>2127</v>
      </c>
      <c r="DT301" s="34"/>
      <c r="DU301" s="47" t="s">
        <v>7944</v>
      </c>
      <c r="DY301" s="1">
        <v>2</v>
      </c>
      <c r="DZ301" t="s">
        <v>7941</v>
      </c>
      <c r="EA301" s="4">
        <v>1.03</v>
      </c>
      <c r="EB301" s="4">
        <v>130</v>
      </c>
      <c r="EC301" s="4">
        <v>161</v>
      </c>
      <c r="ED301" s="4">
        <v>50</v>
      </c>
      <c r="EE301" s="4">
        <v>36.799999999999997</v>
      </c>
      <c r="EF301" s="4">
        <v>371</v>
      </c>
      <c r="EG301" s="4">
        <v>2.2000000000000002</v>
      </c>
      <c r="EJ301"/>
      <c r="EL301" s="34"/>
      <c r="EN301" s="34"/>
    </row>
    <row r="302" spans="1:144" hidden="1" x14ac:dyDescent="0.25">
      <c r="A302" s="85">
        <v>2022</v>
      </c>
      <c r="B302" s="87">
        <v>44830</v>
      </c>
      <c r="C302" t="s">
        <v>121</v>
      </c>
      <c r="D302" t="s">
        <v>122</v>
      </c>
      <c r="E302" s="36" t="s">
        <v>7938</v>
      </c>
      <c r="F302" s="34">
        <f t="shared" si="24"/>
        <v>301</v>
      </c>
      <c r="G302" s="34" t="s">
        <v>4985</v>
      </c>
      <c r="H302">
        <v>18</v>
      </c>
      <c r="I302" s="34" t="s">
        <v>6141</v>
      </c>
      <c r="J302" s="34" t="s">
        <v>4988</v>
      </c>
      <c r="K302" s="34" t="str">
        <f>VLOOKUP(J302,[2]CodMpios!$B$347:$E$362,4,FALSE)</f>
        <v>18001 - Florencia</v>
      </c>
      <c r="L302" s="34" t="str">
        <f>VLOOKUP($J302,[2]Coord_Mpios_X_Y!$B$2:$K$1123,9,FALSE)</f>
        <v>1,749138703818</v>
      </c>
      <c r="M302" s="34" t="str">
        <f>VLOOKUP($J302,[2]Coord_Mpios_X_Y!$B$2:$K$1123,10,FALSE)</f>
        <v>-75,558239064333</v>
      </c>
      <c r="N302" s="34" t="s">
        <v>125</v>
      </c>
      <c r="O302" s="34" t="s">
        <v>126</v>
      </c>
      <c r="Q302" s="34" t="s">
        <v>127</v>
      </c>
      <c r="R302" s="34">
        <v>40758392</v>
      </c>
      <c r="S302" s="34" t="str">
        <f t="shared" si="20"/>
        <v>CC40758392</v>
      </c>
      <c r="T302" s="34" t="s">
        <v>1635</v>
      </c>
      <c r="V302" s="34" t="s">
        <v>408</v>
      </c>
      <c r="W302" s="34" t="s">
        <v>1613</v>
      </c>
      <c r="X302" s="87">
        <v>19782</v>
      </c>
      <c r="Y302">
        <v>69</v>
      </c>
      <c r="Z302" s="36">
        <f>VLOOKUP($Y302,[2]Edades!$A$3:$H$153,4,FALSE)</f>
        <v>6</v>
      </c>
      <c r="AA302" s="34" t="str">
        <f>VLOOKUP($Y302,[2]Edades!$A$3:$H$153,6,FALSE)</f>
        <v>6 - Persona mayor</v>
      </c>
      <c r="AB302" s="34">
        <f>VLOOKUP($Y302,[2]Edades!$A$3:$H$153,7,FALSE)</f>
        <v>14</v>
      </c>
      <c r="AC302" s="34" t="str">
        <f>VLOOKUP($Y302,[2]Edades!$A$3:$H$153,8,FALSE)</f>
        <v>65-69</v>
      </c>
      <c r="AD302" s="34" t="s">
        <v>129</v>
      </c>
      <c r="AE302" s="1">
        <v>2</v>
      </c>
      <c r="AF302" s="34" t="s">
        <v>2137</v>
      </c>
      <c r="AG302" s="34" t="s">
        <v>2127</v>
      </c>
      <c r="AH302" s="34" t="s">
        <v>2127</v>
      </c>
      <c r="AK302" s="34" t="s">
        <v>125</v>
      </c>
      <c r="AM302" s="34" t="s">
        <v>2127</v>
      </c>
      <c r="AN302" s="36" t="s">
        <v>2127</v>
      </c>
      <c r="AO302" s="36" t="s">
        <v>2127</v>
      </c>
      <c r="AP302" s="34" t="s">
        <v>2127</v>
      </c>
      <c r="AQ302" s="36" t="s">
        <v>2127</v>
      </c>
      <c r="AR302" s="34" t="s">
        <v>2098</v>
      </c>
      <c r="AS302" s="91" t="s">
        <v>6440</v>
      </c>
      <c r="AT302" s="34">
        <v>3163398103</v>
      </c>
      <c r="AU302" s="34" t="s">
        <v>2127</v>
      </c>
      <c r="AX302" s="90"/>
      <c r="BA302" s="91"/>
      <c r="BB302" s="91"/>
      <c r="BC302" s="91"/>
      <c r="BF302" s="34" t="s">
        <v>4983</v>
      </c>
      <c r="BG302" s="92" t="s">
        <v>2098</v>
      </c>
      <c r="BM302" s="36" t="s">
        <v>131</v>
      </c>
      <c r="BN302" s="34" t="s">
        <v>132</v>
      </c>
      <c r="BO302" s="36">
        <v>0</v>
      </c>
      <c r="BQ302" s="94"/>
      <c r="BS302" t="s">
        <v>131</v>
      </c>
      <c r="BU302" s="95"/>
      <c r="BV302" s="95"/>
      <c r="BW302" s="61"/>
      <c r="BX302" s="60"/>
      <c r="BY302" s="59" t="str">
        <f t="shared" ca="1" si="21"/>
        <v/>
      </c>
      <c r="CD302" s="68"/>
      <c r="CE302" s="68"/>
      <c r="CF302" s="67"/>
      <c r="CG302">
        <v>65</v>
      </c>
      <c r="CH302" s="2">
        <v>165</v>
      </c>
      <c r="CI302" s="4">
        <f t="shared" si="22"/>
        <v>23.875114784205696</v>
      </c>
      <c r="CJ302" s="5" t="str">
        <f t="shared" si="23"/>
        <v>NORMAL</v>
      </c>
      <c r="CK302" s="36">
        <v>0</v>
      </c>
      <c r="CL302" s="66"/>
      <c r="CM302" s="89">
        <v>41442</v>
      </c>
      <c r="CN302" s="97">
        <v>41442</v>
      </c>
      <c r="CP302"/>
      <c r="CQ302" s="65"/>
      <c r="CR302" s="65"/>
      <c r="CS302" s="98"/>
      <c r="CT302"/>
      <c r="CU302"/>
      <c r="CV302" s="65"/>
      <c r="CW302" s="2">
        <v>130</v>
      </c>
      <c r="CX302" s="82">
        <v>70</v>
      </c>
      <c r="DC302"/>
      <c r="DG302" s="64"/>
      <c r="DI302" s="89"/>
      <c r="DJ302" s="89"/>
      <c r="DN302" s="34"/>
      <c r="DO302" s="34"/>
      <c r="DP302" s="34"/>
      <c r="DQ302" s="34"/>
      <c r="DR302" s="34"/>
      <c r="DS302" s="34" t="s">
        <v>2127</v>
      </c>
      <c r="DT302" s="34"/>
      <c r="DU302" s="47">
        <v>44803</v>
      </c>
      <c r="DY302" s="1">
        <v>1</v>
      </c>
      <c r="DZ302" t="s">
        <v>7941</v>
      </c>
      <c r="EA302" s="4">
        <v>0.67</v>
      </c>
      <c r="EB302" s="4">
        <v>98</v>
      </c>
      <c r="EC302" s="4">
        <v>183</v>
      </c>
      <c r="ED302" s="4">
        <v>114</v>
      </c>
      <c r="EE302" s="4">
        <v>35.200000000000003</v>
      </c>
      <c r="EF302" s="4">
        <v>169</v>
      </c>
      <c r="EG302" s="4">
        <v>1.9</v>
      </c>
      <c r="EH302" s="4">
        <v>6.5</v>
      </c>
      <c r="EJ302"/>
      <c r="EL302" s="34"/>
      <c r="EN302" s="34"/>
    </row>
    <row r="303" spans="1:144" hidden="1" x14ac:dyDescent="0.25">
      <c r="A303" s="85">
        <v>2022</v>
      </c>
      <c r="B303" s="87">
        <v>44830</v>
      </c>
      <c r="C303" t="s">
        <v>121</v>
      </c>
      <c r="D303" t="s">
        <v>122</v>
      </c>
      <c r="E303" s="36" t="s">
        <v>7938</v>
      </c>
      <c r="F303" s="34">
        <f t="shared" si="24"/>
        <v>302</v>
      </c>
      <c r="G303" s="34" t="s">
        <v>4985</v>
      </c>
      <c r="H303">
        <v>18</v>
      </c>
      <c r="I303" s="34" t="s">
        <v>6141</v>
      </c>
      <c r="J303" s="34" t="s">
        <v>4988</v>
      </c>
      <c r="K303" s="34" t="str">
        <f>VLOOKUP(J303,[2]CodMpios!$B$347:$E$362,4,FALSE)</f>
        <v>18001 - Florencia</v>
      </c>
      <c r="L303" s="34" t="str">
        <f>VLOOKUP($J303,[2]Coord_Mpios_X_Y!$B$2:$K$1123,9,FALSE)</f>
        <v>1,749138703818</v>
      </c>
      <c r="M303" s="34" t="str">
        <f>VLOOKUP($J303,[2]Coord_Mpios_X_Y!$B$2:$K$1123,10,FALSE)</f>
        <v>-75,558239064333</v>
      </c>
      <c r="N303" s="34" t="s">
        <v>6142</v>
      </c>
      <c r="O303" s="34" t="s">
        <v>126</v>
      </c>
      <c r="Q303" s="34" t="s">
        <v>127</v>
      </c>
      <c r="R303" s="34">
        <v>17139643</v>
      </c>
      <c r="S303" s="34" t="str">
        <f t="shared" si="20"/>
        <v>CC17139643</v>
      </c>
      <c r="T303" s="34" t="s">
        <v>156</v>
      </c>
      <c r="V303" s="34" t="s">
        <v>289</v>
      </c>
      <c r="W303" s="34" t="s">
        <v>447</v>
      </c>
      <c r="X303" s="87">
        <v>16826</v>
      </c>
      <c r="Y303">
        <v>77</v>
      </c>
      <c r="Z303" s="36">
        <f>VLOOKUP($Y303,[2]Edades!$A$3:$H$153,4,FALSE)</f>
        <v>6</v>
      </c>
      <c r="AA303" s="34" t="str">
        <f>VLOOKUP($Y303,[2]Edades!$A$3:$H$153,6,FALSE)</f>
        <v>6 - Persona mayor</v>
      </c>
      <c r="AB303" s="34">
        <f>VLOOKUP($Y303,[2]Edades!$A$3:$H$153,7,FALSE)</f>
        <v>16</v>
      </c>
      <c r="AC303" s="34" t="str">
        <f>VLOOKUP($Y303,[2]Edades!$A$3:$H$153,8,FALSE)</f>
        <v>75-79</v>
      </c>
      <c r="AD303" s="34" t="s">
        <v>146</v>
      </c>
      <c r="AE303">
        <v>1</v>
      </c>
      <c r="AF303" s="34" t="s">
        <v>2137</v>
      </c>
      <c r="AG303" s="34" t="s">
        <v>2127</v>
      </c>
      <c r="AH303" s="34" t="s">
        <v>2127</v>
      </c>
      <c r="AK303" s="34" t="s">
        <v>6142</v>
      </c>
      <c r="AM303" s="34" t="s">
        <v>2127</v>
      </c>
      <c r="AN303" s="36" t="s">
        <v>2127</v>
      </c>
      <c r="AO303" s="36" t="s">
        <v>2127</v>
      </c>
      <c r="AP303" s="34" t="s">
        <v>2127</v>
      </c>
      <c r="AQ303" s="36" t="s">
        <v>2127</v>
      </c>
      <c r="AR303" s="34" t="s">
        <v>2098</v>
      </c>
      <c r="AS303" s="91" t="s">
        <v>6441</v>
      </c>
      <c r="AT303" s="34">
        <v>3142982394</v>
      </c>
      <c r="AU303" s="34" t="s">
        <v>2127</v>
      </c>
      <c r="AX303" s="90"/>
      <c r="BA303" s="91"/>
      <c r="BB303" s="91"/>
      <c r="BC303" s="91"/>
      <c r="BF303" s="34" t="s">
        <v>4983</v>
      </c>
      <c r="BG303" s="92" t="s">
        <v>2098</v>
      </c>
      <c r="BM303" s="36" t="s">
        <v>131</v>
      </c>
      <c r="BN303" s="34" t="s">
        <v>132</v>
      </c>
      <c r="BO303" s="36">
        <v>0</v>
      </c>
      <c r="BQ303" s="94"/>
      <c r="BS303" t="s">
        <v>131</v>
      </c>
      <c r="BU303" s="95"/>
      <c r="BV303" s="95"/>
      <c r="BW303" s="61"/>
      <c r="BX303" s="60"/>
      <c r="BY303" s="59" t="str">
        <f t="shared" ca="1" si="21"/>
        <v/>
      </c>
      <c r="CD303" s="68"/>
      <c r="CE303" s="68"/>
      <c r="CF303" s="67"/>
      <c r="CG303">
        <v>110</v>
      </c>
      <c r="CH303" s="2">
        <v>174</v>
      </c>
      <c r="CI303" s="4">
        <f t="shared" si="22"/>
        <v>36.332408508389484</v>
      </c>
      <c r="CJ303" s="5" t="str">
        <f t="shared" si="23"/>
        <v>OBESIDAD</v>
      </c>
      <c r="CK303" s="36">
        <v>0</v>
      </c>
      <c r="CL303" s="66"/>
      <c r="CM303" s="89">
        <v>41317</v>
      </c>
      <c r="CN303" s="97">
        <v>41317</v>
      </c>
      <c r="CP303"/>
      <c r="CQ303" s="65"/>
      <c r="CR303" s="65"/>
      <c r="CS303" s="98"/>
      <c r="CT303"/>
      <c r="CU303"/>
      <c r="CV303" s="65"/>
      <c r="CW303" s="2">
        <v>137</v>
      </c>
      <c r="CX303" s="82">
        <v>75</v>
      </c>
      <c r="DC303"/>
      <c r="DG303" s="64"/>
      <c r="DI303" s="89"/>
      <c r="DJ303" s="89"/>
      <c r="DN303" s="34"/>
      <c r="DO303" s="34"/>
      <c r="DP303" s="34"/>
      <c r="DQ303" s="34"/>
      <c r="DR303" s="34"/>
      <c r="DS303" s="34" t="s">
        <v>2127</v>
      </c>
      <c r="DT303" s="34"/>
      <c r="DU303" s="47">
        <v>43797</v>
      </c>
      <c r="DY303" s="1">
        <v>4</v>
      </c>
      <c r="DZ303" t="s">
        <v>7941</v>
      </c>
      <c r="EA303" s="4">
        <v>3.13</v>
      </c>
      <c r="EB303" s="4">
        <v>96</v>
      </c>
      <c r="ED303" s="4">
        <v>62</v>
      </c>
      <c r="EJ303"/>
      <c r="EL303" s="34"/>
      <c r="EN303" s="34"/>
    </row>
    <row r="304" spans="1:144" hidden="1" x14ac:dyDescent="0.25">
      <c r="A304" s="85">
        <v>2022</v>
      </c>
      <c r="B304" s="87">
        <v>44830</v>
      </c>
      <c r="C304" t="s">
        <v>121</v>
      </c>
      <c r="D304" t="s">
        <v>122</v>
      </c>
      <c r="E304" s="36" t="s">
        <v>7938</v>
      </c>
      <c r="F304" s="34">
        <f t="shared" si="24"/>
        <v>303</v>
      </c>
      <c r="G304" s="34" t="s">
        <v>4985</v>
      </c>
      <c r="H304">
        <v>18</v>
      </c>
      <c r="I304" s="34" t="s">
        <v>6141</v>
      </c>
      <c r="J304" s="34" t="s">
        <v>4988</v>
      </c>
      <c r="K304" s="34" t="str">
        <f>VLOOKUP(J304,[2]CodMpios!$B$347:$E$362,4,FALSE)</f>
        <v>18001 - Florencia</v>
      </c>
      <c r="L304" s="34" t="str">
        <f>VLOOKUP($J304,[2]Coord_Mpios_X_Y!$B$2:$K$1123,9,FALSE)</f>
        <v>1,749138703818</v>
      </c>
      <c r="M304" s="34" t="str">
        <f>VLOOKUP($J304,[2]Coord_Mpios_X_Y!$B$2:$K$1123,10,FALSE)</f>
        <v>-75,558239064333</v>
      </c>
      <c r="N304" s="34" t="s">
        <v>6142</v>
      </c>
      <c r="O304" s="34" t="s">
        <v>126</v>
      </c>
      <c r="Q304" s="34" t="s">
        <v>127</v>
      </c>
      <c r="R304" s="34">
        <v>17621228</v>
      </c>
      <c r="S304" s="34" t="str">
        <f t="shared" si="20"/>
        <v>CC17621228</v>
      </c>
      <c r="T304" s="34" t="s">
        <v>6041</v>
      </c>
      <c r="V304" s="34" t="s">
        <v>221</v>
      </c>
      <c r="W304" s="34" t="s">
        <v>222</v>
      </c>
      <c r="X304" s="87">
        <v>16167</v>
      </c>
      <c r="Y304">
        <v>78</v>
      </c>
      <c r="Z304" s="36">
        <f>VLOOKUP($Y304,[2]Edades!$A$3:$H$153,4,FALSE)</f>
        <v>6</v>
      </c>
      <c r="AA304" s="34" t="str">
        <f>VLOOKUP($Y304,[2]Edades!$A$3:$H$153,6,FALSE)</f>
        <v>6 - Persona mayor</v>
      </c>
      <c r="AB304" s="34">
        <f>VLOOKUP($Y304,[2]Edades!$A$3:$H$153,7,FALSE)</f>
        <v>16</v>
      </c>
      <c r="AC304" s="34" t="str">
        <f>VLOOKUP($Y304,[2]Edades!$A$3:$H$153,8,FALSE)</f>
        <v>75-79</v>
      </c>
      <c r="AD304" s="34" t="s">
        <v>146</v>
      </c>
      <c r="AE304">
        <v>1</v>
      </c>
      <c r="AF304" s="34" t="s">
        <v>2137</v>
      </c>
      <c r="AG304" s="34" t="s">
        <v>2127</v>
      </c>
      <c r="AH304" s="34" t="s">
        <v>2127</v>
      </c>
      <c r="AK304" s="34" t="s">
        <v>6142</v>
      </c>
      <c r="AM304" s="34" t="s">
        <v>2127</v>
      </c>
      <c r="AN304" s="36" t="s">
        <v>2127</v>
      </c>
      <c r="AO304" s="36" t="s">
        <v>2127</v>
      </c>
      <c r="AP304" s="34" t="s">
        <v>2127</v>
      </c>
      <c r="AQ304" s="36" t="s">
        <v>2127</v>
      </c>
      <c r="AR304" s="34" t="s">
        <v>6147</v>
      </c>
      <c r="AS304" s="91" t="s">
        <v>6442</v>
      </c>
      <c r="AT304" s="34">
        <v>3235861997</v>
      </c>
      <c r="AU304" s="34" t="s">
        <v>2127</v>
      </c>
      <c r="AX304" s="90"/>
      <c r="BA304" s="91"/>
      <c r="BB304" s="91"/>
      <c r="BC304" s="91"/>
      <c r="BF304" s="34" t="s">
        <v>4983</v>
      </c>
      <c r="BG304" s="92" t="s">
        <v>2098</v>
      </c>
      <c r="BM304" s="36" t="s">
        <v>131</v>
      </c>
      <c r="BN304" s="34" t="s">
        <v>132</v>
      </c>
      <c r="BO304" s="36">
        <v>0</v>
      </c>
      <c r="BQ304" s="94"/>
      <c r="BS304" t="s">
        <v>131</v>
      </c>
      <c r="BU304" s="95"/>
      <c r="BV304" s="95"/>
      <c r="BW304" s="61"/>
      <c r="BX304" s="60"/>
      <c r="BY304" s="59" t="str">
        <f t="shared" ca="1" si="21"/>
        <v/>
      </c>
      <c r="CD304" s="68"/>
      <c r="CE304" s="68"/>
      <c r="CF304" s="67"/>
      <c r="CG304">
        <v>75</v>
      </c>
      <c r="CH304" s="2">
        <v>165</v>
      </c>
      <c r="CI304" s="4">
        <f t="shared" si="22"/>
        <v>27.548209366391188</v>
      </c>
      <c r="CJ304" s="5" t="str">
        <f t="shared" si="23"/>
        <v>SOBREPESO</v>
      </c>
      <c r="CK304" s="36">
        <v>0</v>
      </c>
      <c r="CL304" s="66"/>
      <c r="CM304" s="89">
        <v>41284</v>
      </c>
      <c r="CN304" s="97">
        <v>41284</v>
      </c>
      <c r="CP304"/>
      <c r="CQ304" s="65"/>
      <c r="CR304" s="65"/>
      <c r="CS304" s="98"/>
      <c r="CT304"/>
      <c r="CU304"/>
      <c r="CV304" s="65"/>
      <c r="CW304" s="2">
        <v>125</v>
      </c>
      <c r="CX304" s="82">
        <v>68</v>
      </c>
      <c r="DC304"/>
      <c r="DG304" s="64"/>
      <c r="DI304" s="89"/>
      <c r="DJ304" s="89"/>
      <c r="DN304" s="34"/>
      <c r="DO304" s="34"/>
      <c r="DP304" s="34"/>
      <c r="DQ304" s="34"/>
      <c r="DR304" s="34"/>
      <c r="DS304" s="34" t="s">
        <v>2127</v>
      </c>
      <c r="DT304" s="34"/>
      <c r="DU304" s="47">
        <v>44250</v>
      </c>
      <c r="DY304" s="1">
        <v>3</v>
      </c>
      <c r="DZ304" t="s">
        <v>7940</v>
      </c>
      <c r="EB304" s="4"/>
      <c r="EJ304"/>
      <c r="EL304" s="34"/>
      <c r="EN304" s="34"/>
    </row>
    <row r="305" spans="1:144" hidden="1" x14ac:dyDescent="0.25">
      <c r="A305" s="85">
        <v>2022</v>
      </c>
      <c r="B305" s="87">
        <v>44830</v>
      </c>
      <c r="C305" t="s">
        <v>121</v>
      </c>
      <c r="D305" t="s">
        <v>122</v>
      </c>
      <c r="E305" s="36" t="s">
        <v>7938</v>
      </c>
      <c r="F305" s="34">
        <f t="shared" si="24"/>
        <v>304</v>
      </c>
      <c r="G305" s="34" t="s">
        <v>4985</v>
      </c>
      <c r="H305">
        <v>18</v>
      </c>
      <c r="I305" s="34" t="s">
        <v>6141</v>
      </c>
      <c r="J305" s="34" t="s">
        <v>4988</v>
      </c>
      <c r="K305" s="34" t="str">
        <f>VLOOKUP(J305,[2]CodMpios!$B$347:$E$362,4,FALSE)</f>
        <v>18001 - Florencia</v>
      </c>
      <c r="L305" s="34" t="str">
        <f>VLOOKUP($J305,[2]Coord_Mpios_X_Y!$B$2:$K$1123,9,FALSE)</f>
        <v>1,749138703818</v>
      </c>
      <c r="M305" s="34" t="str">
        <f>VLOOKUP($J305,[2]Coord_Mpios_X_Y!$B$2:$K$1123,10,FALSE)</f>
        <v>-75,558239064333</v>
      </c>
      <c r="N305" s="34" t="s">
        <v>6142</v>
      </c>
      <c r="O305" s="34" t="s">
        <v>126</v>
      </c>
      <c r="Q305" s="34" t="s">
        <v>127</v>
      </c>
      <c r="R305" s="34">
        <v>25034142</v>
      </c>
      <c r="S305" s="34" t="str">
        <f t="shared" si="20"/>
        <v>CC25034142</v>
      </c>
      <c r="T305" s="34" t="s">
        <v>593</v>
      </c>
      <c r="U305" s="34" t="s">
        <v>648</v>
      </c>
      <c r="V305" s="34" t="s">
        <v>969</v>
      </c>
      <c r="W305" s="34" t="s">
        <v>6040</v>
      </c>
      <c r="X305" s="87">
        <v>17662</v>
      </c>
      <c r="Y305">
        <v>74</v>
      </c>
      <c r="Z305" s="36">
        <f>VLOOKUP($Y305,[2]Edades!$A$3:$H$153,4,FALSE)</f>
        <v>6</v>
      </c>
      <c r="AA305" s="34" t="str">
        <f>VLOOKUP($Y305,[2]Edades!$A$3:$H$153,6,FALSE)</f>
        <v>6 - Persona mayor</v>
      </c>
      <c r="AB305" s="34">
        <f>VLOOKUP($Y305,[2]Edades!$A$3:$H$153,7,FALSE)</f>
        <v>15</v>
      </c>
      <c r="AC305" s="34" t="str">
        <f>VLOOKUP($Y305,[2]Edades!$A$3:$H$153,8,FALSE)</f>
        <v>70-74</v>
      </c>
      <c r="AD305" s="34" t="s">
        <v>129</v>
      </c>
      <c r="AE305" s="1">
        <v>2</v>
      </c>
      <c r="AF305" s="34" t="s">
        <v>2137</v>
      </c>
      <c r="AG305" s="34" t="s">
        <v>2127</v>
      </c>
      <c r="AH305" s="34" t="s">
        <v>2127</v>
      </c>
      <c r="AK305" s="34" t="s">
        <v>6142</v>
      </c>
      <c r="AM305" s="34" t="s">
        <v>2127</v>
      </c>
      <c r="AN305" s="36" t="s">
        <v>2127</v>
      </c>
      <c r="AO305" s="36" t="s">
        <v>2127</v>
      </c>
      <c r="AP305" s="34" t="s">
        <v>2127</v>
      </c>
      <c r="AQ305" s="36" t="s">
        <v>2127</v>
      </c>
      <c r="AR305" s="34" t="s">
        <v>2098</v>
      </c>
      <c r="AS305" s="91" t="s">
        <v>6443</v>
      </c>
      <c r="AT305" s="34">
        <v>3134245746</v>
      </c>
      <c r="AU305" s="34" t="s">
        <v>2127</v>
      </c>
      <c r="AX305" s="90"/>
      <c r="BA305" s="91"/>
      <c r="BB305" s="91"/>
      <c r="BC305" s="91"/>
      <c r="BF305" s="34" t="s">
        <v>4983</v>
      </c>
      <c r="BG305" s="92" t="s">
        <v>2098</v>
      </c>
      <c r="BM305" s="36" t="s">
        <v>131</v>
      </c>
      <c r="BN305" s="34" t="s">
        <v>132</v>
      </c>
      <c r="BO305" s="36">
        <v>0</v>
      </c>
      <c r="BQ305" s="94"/>
      <c r="BS305" t="s">
        <v>131</v>
      </c>
      <c r="BU305" s="95"/>
      <c r="BV305" s="95"/>
      <c r="BW305" s="61"/>
      <c r="BX305" s="60"/>
      <c r="BY305" s="59" t="str">
        <f t="shared" ca="1" si="21"/>
        <v/>
      </c>
      <c r="CD305" s="68"/>
      <c r="CE305" s="68"/>
      <c r="CF305" s="67"/>
      <c r="CG305">
        <v>84</v>
      </c>
      <c r="CH305" s="2">
        <v>152</v>
      </c>
      <c r="CI305" s="4">
        <f t="shared" si="22"/>
        <v>36.357340720221607</v>
      </c>
      <c r="CJ305" s="5" t="str">
        <f t="shared" si="23"/>
        <v>OBESIDAD</v>
      </c>
      <c r="CK305" s="36">
        <v>0</v>
      </c>
      <c r="CL305" s="66"/>
      <c r="CM305" s="89">
        <v>41374</v>
      </c>
      <c r="CN305" s="97">
        <v>41374</v>
      </c>
      <c r="CP305"/>
      <c r="CQ305" s="65"/>
      <c r="CR305" s="65"/>
      <c r="CS305" s="98"/>
      <c r="CT305"/>
      <c r="CU305"/>
      <c r="CV305" s="65"/>
      <c r="CW305" s="2"/>
      <c r="CX305" s="82"/>
      <c r="DC305"/>
      <c r="DG305" s="64"/>
      <c r="DI305" s="89"/>
      <c r="DJ305" s="89"/>
      <c r="DN305" s="34"/>
      <c r="DO305" s="34"/>
      <c r="DP305" s="34"/>
      <c r="DQ305" s="34"/>
      <c r="DR305" s="34"/>
      <c r="DS305" s="34" t="s">
        <v>2127</v>
      </c>
      <c r="DT305" s="34"/>
      <c r="DU305" s="47">
        <v>44483</v>
      </c>
      <c r="DY305" s="1">
        <v>2</v>
      </c>
      <c r="DZ305" t="s">
        <v>7940</v>
      </c>
      <c r="EB305" s="4"/>
      <c r="ED305" s="4">
        <v>126</v>
      </c>
      <c r="EJ305"/>
      <c r="EL305" s="34"/>
      <c r="EN305" s="34"/>
    </row>
    <row r="306" spans="1:144" hidden="1" x14ac:dyDescent="0.25">
      <c r="A306" s="85">
        <v>2022</v>
      </c>
      <c r="B306" s="87">
        <v>44830</v>
      </c>
      <c r="C306" t="s">
        <v>121</v>
      </c>
      <c r="D306" t="s">
        <v>122</v>
      </c>
      <c r="E306" s="36" t="s">
        <v>7938</v>
      </c>
      <c r="F306" s="34">
        <f t="shared" si="24"/>
        <v>305</v>
      </c>
      <c r="G306" s="34" t="s">
        <v>4985</v>
      </c>
      <c r="H306">
        <v>18</v>
      </c>
      <c r="I306" s="34" t="s">
        <v>6141</v>
      </c>
      <c r="J306" s="34" t="s">
        <v>4988</v>
      </c>
      <c r="K306" s="34" t="str">
        <f>VLOOKUP(J306,[2]CodMpios!$B$347:$E$362,4,FALSE)</f>
        <v>18001 - Florencia</v>
      </c>
      <c r="L306" s="34" t="str">
        <f>VLOOKUP($J306,[2]Coord_Mpios_X_Y!$B$2:$K$1123,9,FALSE)</f>
        <v>1,749138703818</v>
      </c>
      <c r="M306" s="34" t="str">
        <f>VLOOKUP($J306,[2]Coord_Mpios_X_Y!$B$2:$K$1123,10,FALSE)</f>
        <v>-75,558239064333</v>
      </c>
      <c r="N306" s="34" t="s">
        <v>6142</v>
      </c>
      <c r="O306" s="34" t="s">
        <v>126</v>
      </c>
      <c r="Q306" s="34" t="s">
        <v>127</v>
      </c>
      <c r="R306" s="34">
        <v>17622230</v>
      </c>
      <c r="S306" s="34" t="str">
        <f t="shared" si="20"/>
        <v>CC17622230</v>
      </c>
      <c r="T306" s="34" t="s">
        <v>6011</v>
      </c>
      <c r="V306" s="34" t="s">
        <v>373</v>
      </c>
      <c r="W306" s="34" t="s">
        <v>2147</v>
      </c>
      <c r="X306" s="87">
        <v>17013</v>
      </c>
      <c r="Y306">
        <v>76</v>
      </c>
      <c r="Z306" s="36">
        <f>VLOOKUP($Y306,[2]Edades!$A$3:$H$153,4,FALSE)</f>
        <v>6</v>
      </c>
      <c r="AA306" s="34" t="str">
        <f>VLOOKUP($Y306,[2]Edades!$A$3:$H$153,6,FALSE)</f>
        <v>6 - Persona mayor</v>
      </c>
      <c r="AB306" s="34">
        <f>VLOOKUP($Y306,[2]Edades!$A$3:$H$153,7,FALSE)</f>
        <v>16</v>
      </c>
      <c r="AC306" s="34" t="str">
        <f>VLOOKUP($Y306,[2]Edades!$A$3:$H$153,8,FALSE)</f>
        <v>75-79</v>
      </c>
      <c r="AD306" s="34" t="s">
        <v>146</v>
      </c>
      <c r="AE306">
        <v>1</v>
      </c>
      <c r="AF306" s="34" t="s">
        <v>2137</v>
      </c>
      <c r="AG306" s="34" t="s">
        <v>2127</v>
      </c>
      <c r="AH306" s="34" t="s">
        <v>2127</v>
      </c>
      <c r="AK306" s="34" t="s">
        <v>6142</v>
      </c>
      <c r="AM306" s="34" t="s">
        <v>2127</v>
      </c>
      <c r="AN306" s="36" t="s">
        <v>2127</v>
      </c>
      <c r="AO306" s="36" t="s">
        <v>2127</v>
      </c>
      <c r="AP306" s="34" t="s">
        <v>2127</v>
      </c>
      <c r="AQ306" s="36" t="s">
        <v>2127</v>
      </c>
      <c r="AR306" s="34" t="s">
        <v>2098</v>
      </c>
      <c r="AS306" s="91" t="s">
        <v>6444</v>
      </c>
      <c r="AT306" s="34">
        <v>4361315</v>
      </c>
      <c r="AU306" s="34" t="s">
        <v>2127</v>
      </c>
      <c r="AX306" s="90"/>
      <c r="BA306" s="91"/>
      <c r="BB306" s="91"/>
      <c r="BC306" s="91"/>
      <c r="BF306" s="34" t="s">
        <v>4983</v>
      </c>
      <c r="BG306" s="92" t="s">
        <v>2098</v>
      </c>
      <c r="BM306" s="36" t="s">
        <v>131</v>
      </c>
      <c r="BN306" s="34" t="s">
        <v>132</v>
      </c>
      <c r="BO306" s="36">
        <v>0</v>
      </c>
      <c r="BQ306" s="94"/>
      <c r="BS306" t="s">
        <v>131</v>
      </c>
      <c r="BU306" s="95"/>
      <c r="BV306" s="95"/>
      <c r="BW306" s="61"/>
      <c r="BX306" s="60"/>
      <c r="BY306" s="59" t="str">
        <f t="shared" ca="1" si="21"/>
        <v/>
      </c>
      <c r="CD306" s="68"/>
      <c r="CE306" s="68"/>
      <c r="CF306" s="67"/>
      <c r="CG306">
        <v>91</v>
      </c>
      <c r="CH306" s="2">
        <v>168</v>
      </c>
      <c r="CI306" s="4">
        <f t="shared" si="22"/>
        <v>32.242063492063494</v>
      </c>
      <c r="CJ306" s="5" t="str">
        <f t="shared" si="23"/>
        <v>OBESIDAD</v>
      </c>
      <c r="CK306" s="36">
        <v>0</v>
      </c>
      <c r="CL306" s="66"/>
      <c r="CM306" s="89">
        <v>41325</v>
      </c>
      <c r="CN306" s="97">
        <v>41325</v>
      </c>
      <c r="CP306"/>
      <c r="CQ306" s="65"/>
      <c r="CR306" s="65"/>
      <c r="CS306" s="98"/>
      <c r="CT306"/>
      <c r="CU306"/>
      <c r="CV306" s="65"/>
      <c r="CW306" s="2"/>
      <c r="CX306" s="82"/>
      <c r="DC306"/>
      <c r="DG306" s="64"/>
      <c r="DI306" s="89"/>
      <c r="DJ306" s="89"/>
      <c r="DN306" s="34"/>
      <c r="DO306" s="34"/>
      <c r="DP306" s="34"/>
      <c r="DQ306" s="34"/>
      <c r="DR306" s="34"/>
      <c r="DS306" s="34" t="s">
        <v>2127</v>
      </c>
      <c r="DT306" s="34"/>
      <c r="DU306" s="47">
        <v>43397</v>
      </c>
      <c r="DY306" s="1">
        <v>2</v>
      </c>
      <c r="DZ306" t="s">
        <v>7941</v>
      </c>
      <c r="EB306" s="4"/>
      <c r="EJ306"/>
      <c r="EL306" s="34"/>
      <c r="EN306" s="34"/>
    </row>
    <row r="307" spans="1:144" hidden="1" x14ac:dyDescent="0.25">
      <c r="A307" s="85">
        <v>2022</v>
      </c>
      <c r="B307" s="87">
        <v>44830</v>
      </c>
      <c r="C307" t="s">
        <v>121</v>
      </c>
      <c r="D307" t="s">
        <v>122</v>
      </c>
      <c r="E307" s="36" t="s">
        <v>7938</v>
      </c>
      <c r="F307" s="34">
        <f t="shared" si="24"/>
        <v>306</v>
      </c>
      <c r="G307" s="34" t="s">
        <v>4985</v>
      </c>
      <c r="H307">
        <v>18</v>
      </c>
      <c r="I307" s="34" t="s">
        <v>6141</v>
      </c>
      <c r="J307" s="34" t="s">
        <v>5007</v>
      </c>
      <c r="K307" s="34" t="str">
        <f>VLOOKUP(J307,[2]CodMpios!$B$347:$E$362,4,FALSE)</f>
        <v>18410 - La Montañita</v>
      </c>
      <c r="L307" s="34" t="str">
        <f>VLOOKUP($J307,[2]Coord_Mpios_X_Y!$B$2:$K$1123,9,FALSE)</f>
        <v>1,302860442333</v>
      </c>
      <c r="M307" s="34" t="str">
        <f>VLOOKUP($J307,[2]Coord_Mpios_X_Y!$B$2:$K$1123,10,FALSE)</f>
        <v>-75,235727318747</v>
      </c>
      <c r="N307" s="34" t="s">
        <v>6142</v>
      </c>
      <c r="O307" s="34" t="s">
        <v>126</v>
      </c>
      <c r="Q307" s="34" t="s">
        <v>127</v>
      </c>
      <c r="R307" s="34">
        <v>26616774</v>
      </c>
      <c r="S307" s="34" t="str">
        <f t="shared" si="20"/>
        <v>CC26616774</v>
      </c>
      <c r="T307" s="34" t="s">
        <v>134</v>
      </c>
      <c r="U307" s="34" t="s">
        <v>227</v>
      </c>
      <c r="V307" s="34" t="s">
        <v>769</v>
      </c>
      <c r="W307" s="34" t="s">
        <v>303</v>
      </c>
      <c r="X307" s="87">
        <v>18186</v>
      </c>
      <c r="Y307">
        <v>73</v>
      </c>
      <c r="Z307" s="36">
        <f>VLOOKUP($Y307,[2]Edades!$A$3:$H$153,4,FALSE)</f>
        <v>6</v>
      </c>
      <c r="AA307" s="34" t="str">
        <f>VLOOKUP($Y307,[2]Edades!$A$3:$H$153,6,FALSE)</f>
        <v>6 - Persona mayor</v>
      </c>
      <c r="AB307" s="34">
        <f>VLOOKUP($Y307,[2]Edades!$A$3:$H$153,7,FALSE)</f>
        <v>15</v>
      </c>
      <c r="AC307" s="34" t="str">
        <f>VLOOKUP($Y307,[2]Edades!$A$3:$H$153,8,FALSE)</f>
        <v>70-74</v>
      </c>
      <c r="AD307" s="34" t="s">
        <v>129</v>
      </c>
      <c r="AE307" s="1">
        <v>2</v>
      </c>
      <c r="AF307" s="34" t="s">
        <v>2137</v>
      </c>
      <c r="AG307" s="34" t="s">
        <v>2127</v>
      </c>
      <c r="AH307" s="34" t="s">
        <v>2127</v>
      </c>
      <c r="AK307" s="34" t="s">
        <v>6142</v>
      </c>
      <c r="AM307" s="34" t="s">
        <v>2127</v>
      </c>
      <c r="AN307" s="36" t="s">
        <v>2127</v>
      </c>
      <c r="AO307" s="36" t="s">
        <v>2127</v>
      </c>
      <c r="AP307" s="34" t="s">
        <v>2127</v>
      </c>
      <c r="AQ307" s="36" t="s">
        <v>2127</v>
      </c>
      <c r="AR307" s="34" t="s">
        <v>2098</v>
      </c>
      <c r="AS307" s="91" t="s">
        <v>6445</v>
      </c>
      <c r="AT307" s="34">
        <v>4359617</v>
      </c>
      <c r="AU307" s="34" t="s">
        <v>2127</v>
      </c>
      <c r="AX307" s="90"/>
      <c r="BA307" s="91"/>
      <c r="BB307" s="91"/>
      <c r="BC307" s="91"/>
      <c r="BF307" s="34" t="s">
        <v>4983</v>
      </c>
      <c r="BG307" s="92" t="s">
        <v>2098</v>
      </c>
      <c r="BM307" s="36" t="s">
        <v>131</v>
      </c>
      <c r="BN307" s="34" t="s">
        <v>132</v>
      </c>
      <c r="BO307" s="36">
        <v>0</v>
      </c>
      <c r="BQ307" s="94"/>
      <c r="BS307" t="s">
        <v>131</v>
      </c>
      <c r="BU307" s="95"/>
      <c r="BV307" s="95"/>
      <c r="BW307" s="61"/>
      <c r="BX307" s="60"/>
      <c r="BY307" s="59" t="str">
        <f t="shared" ca="1" si="21"/>
        <v/>
      </c>
      <c r="CD307" s="68"/>
      <c r="CE307" s="68"/>
      <c r="CF307" s="67"/>
      <c r="CG307">
        <v>64</v>
      </c>
      <c r="CH307" s="2">
        <v>150</v>
      </c>
      <c r="CI307" s="4">
        <f t="shared" si="22"/>
        <v>28.444444444444443</v>
      </c>
      <c r="CJ307" s="5" t="str">
        <f t="shared" si="23"/>
        <v>SOBREPESO</v>
      </c>
      <c r="CK307" s="36">
        <v>0</v>
      </c>
      <c r="CL307" s="66"/>
      <c r="CM307" s="89">
        <v>41291</v>
      </c>
      <c r="CN307" s="97">
        <v>41291</v>
      </c>
      <c r="CP307"/>
      <c r="CQ307" s="65"/>
      <c r="CR307" s="65"/>
      <c r="CS307" s="98"/>
      <c r="CT307"/>
      <c r="CU307"/>
      <c r="CV307" s="65"/>
      <c r="CW307" s="2">
        <v>110</v>
      </c>
      <c r="CX307" s="82">
        <v>60</v>
      </c>
      <c r="DC307"/>
      <c r="DG307" s="64"/>
      <c r="DI307" s="89">
        <v>43252</v>
      </c>
      <c r="DJ307" s="89"/>
      <c r="DN307" s="34"/>
      <c r="DO307" s="34"/>
      <c r="DP307" s="34"/>
      <c r="DQ307" s="34"/>
      <c r="DR307" s="34"/>
      <c r="DS307" s="34" t="s">
        <v>2127</v>
      </c>
      <c r="DT307" s="34"/>
      <c r="DU307" s="47">
        <v>44607</v>
      </c>
      <c r="DY307" s="1">
        <v>2</v>
      </c>
      <c r="DZ307" t="s">
        <v>7939</v>
      </c>
      <c r="EA307" s="4">
        <v>0.67</v>
      </c>
      <c r="EB307" s="4">
        <v>107</v>
      </c>
      <c r="EC307" s="4">
        <v>199</v>
      </c>
      <c r="EE307" s="4">
        <v>41</v>
      </c>
      <c r="EF307" s="4">
        <v>97</v>
      </c>
      <c r="EG307" s="4">
        <v>2.2999999999999998</v>
      </c>
      <c r="EH307" s="4">
        <v>6.4</v>
      </c>
      <c r="EJ307"/>
      <c r="EL307" s="34"/>
      <c r="EN307" s="34"/>
    </row>
    <row r="308" spans="1:144" hidden="1" x14ac:dyDescent="0.25">
      <c r="A308" s="85">
        <v>2022</v>
      </c>
      <c r="B308" s="87">
        <v>44830</v>
      </c>
      <c r="C308" t="s">
        <v>121</v>
      </c>
      <c r="D308" t="s">
        <v>122</v>
      </c>
      <c r="E308" s="36" t="s">
        <v>7938</v>
      </c>
      <c r="F308" s="34">
        <f t="shared" si="24"/>
        <v>307</v>
      </c>
      <c r="G308" s="34" t="s">
        <v>4985</v>
      </c>
      <c r="H308">
        <v>18</v>
      </c>
      <c r="I308" s="34" t="s">
        <v>6141</v>
      </c>
      <c r="J308" s="34" t="s">
        <v>4988</v>
      </c>
      <c r="K308" s="34" t="str">
        <f>VLOOKUP(J308,[2]CodMpios!$B$347:$E$362,4,FALSE)</f>
        <v>18001 - Florencia</v>
      </c>
      <c r="L308" s="34" t="str">
        <f>VLOOKUP($J308,[2]Coord_Mpios_X_Y!$B$2:$K$1123,9,FALSE)</f>
        <v>1,749138703818</v>
      </c>
      <c r="M308" s="34" t="str">
        <f>VLOOKUP($J308,[2]Coord_Mpios_X_Y!$B$2:$K$1123,10,FALSE)</f>
        <v>-75,558239064333</v>
      </c>
      <c r="N308" s="34" t="s">
        <v>125</v>
      </c>
      <c r="O308" s="34" t="s">
        <v>126</v>
      </c>
      <c r="Q308" s="34" t="s">
        <v>127</v>
      </c>
      <c r="R308" s="34">
        <v>26634338</v>
      </c>
      <c r="S308" s="34" t="str">
        <f t="shared" si="20"/>
        <v>CC26634338</v>
      </c>
      <c r="T308" s="34" t="s">
        <v>385</v>
      </c>
      <c r="V308" s="34" t="s">
        <v>6039</v>
      </c>
      <c r="W308" s="34" t="s">
        <v>2476</v>
      </c>
      <c r="X308" s="87">
        <v>25254</v>
      </c>
      <c r="Y308">
        <v>54</v>
      </c>
      <c r="Z308" s="36">
        <f>VLOOKUP($Y308,[2]Edades!$A$3:$H$153,4,FALSE)</f>
        <v>5</v>
      </c>
      <c r="AA308" s="34" t="str">
        <f>VLOOKUP($Y308,[2]Edades!$A$3:$H$153,6,FALSE)</f>
        <v>5 - Adultez</v>
      </c>
      <c r="AB308" s="34">
        <f>VLOOKUP($Y308,[2]Edades!$A$3:$H$153,7,FALSE)</f>
        <v>11</v>
      </c>
      <c r="AC308" s="34" t="str">
        <f>VLOOKUP($Y308,[2]Edades!$A$3:$H$153,8,FALSE)</f>
        <v>50-54</v>
      </c>
      <c r="AD308" s="34" t="s">
        <v>129</v>
      </c>
      <c r="AE308" s="1">
        <v>2</v>
      </c>
      <c r="AF308" s="34" t="s">
        <v>130</v>
      </c>
      <c r="AG308" s="34" t="s">
        <v>2127</v>
      </c>
      <c r="AH308" s="34" t="s">
        <v>2127</v>
      </c>
      <c r="AK308" s="34" t="s">
        <v>125</v>
      </c>
      <c r="AM308" s="34" t="s">
        <v>2127</v>
      </c>
      <c r="AN308" s="36" t="s">
        <v>2127</v>
      </c>
      <c r="AO308" s="36" t="s">
        <v>2127</v>
      </c>
      <c r="AP308" s="34" t="s">
        <v>2127</v>
      </c>
      <c r="AQ308" s="36" t="s">
        <v>2127</v>
      </c>
      <c r="AR308" s="34" t="s">
        <v>2098</v>
      </c>
      <c r="AS308" s="91" t="s">
        <v>6446</v>
      </c>
      <c r="AT308" s="34">
        <v>3138518654</v>
      </c>
      <c r="AU308" s="34" t="s">
        <v>2127</v>
      </c>
      <c r="AX308" s="90"/>
      <c r="BA308" s="91"/>
      <c r="BB308" s="91"/>
      <c r="BC308" s="91"/>
      <c r="BF308" s="34" t="s">
        <v>4983</v>
      </c>
      <c r="BG308" s="92" t="s">
        <v>2098</v>
      </c>
      <c r="BM308" s="36" t="s">
        <v>131</v>
      </c>
      <c r="BN308" s="34" t="s">
        <v>132</v>
      </c>
      <c r="BO308" s="36">
        <v>0</v>
      </c>
      <c r="BQ308" s="94"/>
      <c r="BS308" t="s">
        <v>132</v>
      </c>
      <c r="BU308" s="95"/>
      <c r="BV308" s="95"/>
      <c r="BW308" s="61"/>
      <c r="BX308" s="60"/>
      <c r="BY308" s="59" t="str">
        <f t="shared" ca="1" si="21"/>
        <v/>
      </c>
      <c r="CD308" s="68"/>
      <c r="CE308" s="68"/>
      <c r="CF308" s="67"/>
      <c r="CG308">
        <v>53</v>
      </c>
      <c r="CH308" s="2">
        <v>150</v>
      </c>
      <c r="CI308" s="4">
        <f t="shared" si="22"/>
        <v>23.555555555555557</v>
      </c>
      <c r="CJ308" s="5" t="str">
        <f t="shared" si="23"/>
        <v>NORMAL</v>
      </c>
      <c r="CK308" s="36">
        <v>0</v>
      </c>
      <c r="CL308" s="66"/>
      <c r="CM308" s="89">
        <v>41290</v>
      </c>
      <c r="CN308" s="97">
        <v>41290</v>
      </c>
      <c r="CP308"/>
      <c r="CQ308" s="65"/>
      <c r="CR308" s="65"/>
      <c r="CS308" s="98"/>
      <c r="CT308"/>
      <c r="CU308"/>
      <c r="CV308" s="65"/>
      <c r="CW308" s="2">
        <v>135</v>
      </c>
      <c r="CX308" s="82">
        <v>80</v>
      </c>
      <c r="DC308"/>
      <c r="DG308" s="64"/>
      <c r="DI308" s="89"/>
      <c r="DJ308" s="89"/>
      <c r="DN308" s="34"/>
      <c r="DO308" s="34"/>
      <c r="DP308" s="34"/>
      <c r="DQ308" s="34"/>
      <c r="DR308" s="34"/>
      <c r="DS308" s="34" t="s">
        <v>2127</v>
      </c>
      <c r="DT308" s="34"/>
      <c r="DU308" s="47">
        <v>44237</v>
      </c>
      <c r="DY308" s="1">
        <v>2</v>
      </c>
      <c r="DZ308" t="s">
        <v>7940</v>
      </c>
      <c r="EB308" s="4"/>
      <c r="EJ308"/>
      <c r="EL308" s="34"/>
      <c r="EN308" s="34"/>
    </row>
    <row r="309" spans="1:144" hidden="1" x14ac:dyDescent="0.25">
      <c r="A309" s="85">
        <v>2022</v>
      </c>
      <c r="B309" s="87">
        <v>44830</v>
      </c>
      <c r="C309" t="s">
        <v>121</v>
      </c>
      <c r="D309" t="s">
        <v>122</v>
      </c>
      <c r="E309" s="36" t="s">
        <v>7938</v>
      </c>
      <c r="F309" s="34">
        <f t="shared" si="24"/>
        <v>308</v>
      </c>
      <c r="G309" s="34" t="s">
        <v>4985</v>
      </c>
      <c r="H309">
        <v>18</v>
      </c>
      <c r="I309" s="34" t="s">
        <v>6141</v>
      </c>
      <c r="J309" s="34" t="s">
        <v>4988</v>
      </c>
      <c r="K309" s="34" t="str">
        <f>VLOOKUP(J309,[2]CodMpios!$B$347:$E$362,4,FALSE)</f>
        <v>18001 - Florencia</v>
      </c>
      <c r="L309" s="34" t="str">
        <f>VLOOKUP($J309,[2]Coord_Mpios_X_Y!$B$2:$K$1123,9,FALSE)</f>
        <v>1,749138703818</v>
      </c>
      <c r="M309" s="34" t="str">
        <f>VLOOKUP($J309,[2]Coord_Mpios_X_Y!$B$2:$K$1123,10,FALSE)</f>
        <v>-75,558239064333</v>
      </c>
      <c r="N309" s="34" t="s">
        <v>6142</v>
      </c>
      <c r="O309" s="34" t="s">
        <v>126</v>
      </c>
      <c r="Q309" s="34" t="s">
        <v>127</v>
      </c>
      <c r="R309" s="34">
        <v>26614408</v>
      </c>
      <c r="S309" s="34" t="str">
        <f t="shared" si="20"/>
        <v>CC26614408</v>
      </c>
      <c r="T309" s="34" t="s">
        <v>5100</v>
      </c>
      <c r="U309" s="34" t="s">
        <v>6038</v>
      </c>
      <c r="V309" s="34" t="s">
        <v>142</v>
      </c>
      <c r="W309" s="34" t="s">
        <v>5995</v>
      </c>
      <c r="X309" s="87">
        <v>15926</v>
      </c>
      <c r="Y309">
        <v>79</v>
      </c>
      <c r="Z309" s="36">
        <f>VLOOKUP($Y309,[2]Edades!$A$3:$H$153,4,FALSE)</f>
        <v>6</v>
      </c>
      <c r="AA309" s="34" t="str">
        <f>VLOOKUP($Y309,[2]Edades!$A$3:$H$153,6,FALSE)</f>
        <v>6 - Persona mayor</v>
      </c>
      <c r="AB309" s="34">
        <f>VLOOKUP($Y309,[2]Edades!$A$3:$H$153,7,FALSE)</f>
        <v>16</v>
      </c>
      <c r="AC309" s="34" t="str">
        <f>VLOOKUP($Y309,[2]Edades!$A$3:$H$153,8,FALSE)</f>
        <v>75-79</v>
      </c>
      <c r="AD309" s="34" t="s">
        <v>129</v>
      </c>
      <c r="AE309" s="1">
        <v>2</v>
      </c>
      <c r="AF309" s="34" t="s">
        <v>2137</v>
      </c>
      <c r="AG309" s="34" t="s">
        <v>2127</v>
      </c>
      <c r="AH309" s="34" t="s">
        <v>2127</v>
      </c>
      <c r="AK309" s="34" t="s">
        <v>6142</v>
      </c>
      <c r="AM309" s="34" t="s">
        <v>2127</v>
      </c>
      <c r="AN309" s="36" t="s">
        <v>2127</v>
      </c>
      <c r="AO309" s="36" t="s">
        <v>2127</v>
      </c>
      <c r="AP309" s="34" t="s">
        <v>2127</v>
      </c>
      <c r="AQ309" s="36" t="s">
        <v>2127</v>
      </c>
      <c r="AR309" s="34" t="s">
        <v>2098</v>
      </c>
      <c r="AS309" s="91" t="s">
        <v>6447</v>
      </c>
      <c r="AT309" s="34">
        <v>4375097</v>
      </c>
      <c r="AU309" s="34" t="s">
        <v>2127</v>
      </c>
      <c r="AX309" s="90"/>
      <c r="BA309" s="91"/>
      <c r="BB309" s="91"/>
      <c r="BC309" s="91"/>
      <c r="BF309" s="34" t="s">
        <v>4983</v>
      </c>
      <c r="BG309" s="92" t="s">
        <v>2098</v>
      </c>
      <c r="BM309" s="36" t="s">
        <v>131</v>
      </c>
      <c r="BN309" s="34" t="s">
        <v>132</v>
      </c>
      <c r="BO309" s="36">
        <v>0</v>
      </c>
      <c r="BQ309" s="94"/>
      <c r="BS309" t="s">
        <v>131</v>
      </c>
      <c r="BU309" s="95"/>
      <c r="BV309" s="95"/>
      <c r="BW309" s="61"/>
      <c r="BX309" s="60"/>
      <c r="BY309" s="59" t="str">
        <f t="shared" ca="1" si="21"/>
        <v/>
      </c>
      <c r="CD309" s="68"/>
      <c r="CE309" s="68"/>
      <c r="CF309" s="67"/>
      <c r="CG309">
        <v>56</v>
      </c>
      <c r="CH309" s="2">
        <v>153</v>
      </c>
      <c r="CI309" s="4">
        <f t="shared" si="22"/>
        <v>23.92242299970097</v>
      </c>
      <c r="CJ309" s="5" t="str">
        <f t="shared" si="23"/>
        <v>NORMAL</v>
      </c>
      <c r="CK309" s="36">
        <v>0</v>
      </c>
      <c r="CL309" s="66"/>
      <c r="CM309" s="89">
        <v>41348</v>
      </c>
      <c r="CN309" s="97">
        <v>41348</v>
      </c>
      <c r="CP309"/>
      <c r="CQ309" s="65"/>
      <c r="CR309" s="65"/>
      <c r="CS309" s="98"/>
      <c r="CT309"/>
      <c r="CU309"/>
      <c r="CV309" s="65"/>
      <c r="CW309" s="2">
        <v>130</v>
      </c>
      <c r="CX309" s="82">
        <v>80</v>
      </c>
      <c r="DC309"/>
      <c r="DG309" s="64"/>
      <c r="DI309" s="89"/>
      <c r="DJ309" s="89"/>
      <c r="DN309" s="34"/>
      <c r="DO309" s="34"/>
      <c r="DP309" s="34"/>
      <c r="DQ309" s="34"/>
      <c r="DR309" s="34"/>
      <c r="DS309" s="34" t="s">
        <v>2127</v>
      </c>
      <c r="DT309" s="34"/>
      <c r="DU309" s="47">
        <v>44084</v>
      </c>
      <c r="DY309" s="1">
        <v>3</v>
      </c>
      <c r="DZ309" t="s">
        <v>7941</v>
      </c>
      <c r="EA309" s="4">
        <v>1.56</v>
      </c>
      <c r="EB309" s="4">
        <v>92</v>
      </c>
      <c r="EH309" s="4">
        <v>6</v>
      </c>
      <c r="EJ309"/>
      <c r="EL309" s="34"/>
      <c r="EN309" s="34"/>
    </row>
    <row r="310" spans="1:144" x14ac:dyDescent="0.25">
      <c r="A310" s="85">
        <v>2022</v>
      </c>
      <c r="B310" s="87">
        <v>44830</v>
      </c>
      <c r="C310" t="s">
        <v>121</v>
      </c>
      <c r="D310" t="s">
        <v>122</v>
      </c>
      <c r="E310" s="34" t="s">
        <v>7938</v>
      </c>
      <c r="F310" s="34">
        <f t="shared" si="24"/>
        <v>309</v>
      </c>
      <c r="G310" s="34" t="s">
        <v>4985</v>
      </c>
      <c r="H310">
        <v>18</v>
      </c>
      <c r="I310" s="34" t="s">
        <v>6141</v>
      </c>
      <c r="J310" s="34" t="s">
        <v>5008</v>
      </c>
      <c r="K310" s="34" t="str">
        <f>VLOOKUP(J310,[2]CodMpios!$B$347:$E$362,4,FALSE)</f>
        <v>18094 - Belén De Los Andaquíes</v>
      </c>
      <c r="L310" s="34" t="str">
        <f>VLOOKUP($J310,[2]Coord_Mpios_X_Y!$B$2:$K$1123,9,FALSE)</f>
        <v>1,500923003060</v>
      </c>
      <c r="M310" s="34" t="str">
        <f>VLOOKUP($J310,[2]Coord_Mpios_X_Y!$B$2:$K$1123,10,FALSE)</f>
        <v>-75,875645424257</v>
      </c>
      <c r="N310" s="34" t="s">
        <v>6142</v>
      </c>
      <c r="O310" s="34" t="s">
        <v>126</v>
      </c>
      <c r="Q310" s="34" t="s">
        <v>127</v>
      </c>
      <c r="R310" s="34">
        <v>26617065</v>
      </c>
      <c r="S310" s="34" t="str">
        <f t="shared" si="20"/>
        <v>CC26617065</v>
      </c>
      <c r="T310" s="34" t="s">
        <v>134</v>
      </c>
      <c r="U310" s="34" t="s">
        <v>6037</v>
      </c>
      <c r="V310" s="34" t="s">
        <v>5472</v>
      </c>
      <c r="W310" s="34" t="s">
        <v>6036</v>
      </c>
      <c r="X310" s="87">
        <v>18778</v>
      </c>
      <c r="Y310">
        <v>71</v>
      </c>
      <c r="Z310" s="36">
        <f>VLOOKUP($Y310,[2]Edades!$A$3:$H$153,4,FALSE)</f>
        <v>6</v>
      </c>
      <c r="AA310" s="34" t="str">
        <f>VLOOKUP($Y310,[2]Edades!$A$3:$H$153,6,FALSE)</f>
        <v>6 - Persona mayor</v>
      </c>
      <c r="AB310" s="34">
        <f>VLOOKUP($Y310,[2]Edades!$A$3:$H$153,7,FALSE)</f>
        <v>15</v>
      </c>
      <c r="AC310" s="34" t="str">
        <f>VLOOKUP($Y310,[2]Edades!$A$3:$H$153,8,FALSE)</f>
        <v>70-74</v>
      </c>
      <c r="AD310" s="34" t="s">
        <v>129</v>
      </c>
      <c r="AE310" s="1">
        <v>2</v>
      </c>
      <c r="AF310" s="34" t="s">
        <v>2137</v>
      </c>
      <c r="AG310" s="34" t="s">
        <v>2127</v>
      </c>
      <c r="AH310" s="34" t="s">
        <v>2127</v>
      </c>
      <c r="AK310" s="34" t="s">
        <v>6142</v>
      </c>
      <c r="AM310" s="34" t="s">
        <v>2127</v>
      </c>
      <c r="AN310" s="36" t="s">
        <v>2127</v>
      </c>
      <c r="AO310" s="36" t="s">
        <v>2127</v>
      </c>
      <c r="AP310" s="34" t="s">
        <v>2127</v>
      </c>
      <c r="AQ310" s="36" t="s">
        <v>2127</v>
      </c>
      <c r="AR310" s="34" t="s">
        <v>5238</v>
      </c>
      <c r="AS310" s="91" t="s">
        <v>6448</v>
      </c>
      <c r="AT310" s="34">
        <v>3132959882</v>
      </c>
      <c r="AU310" s="34" t="s">
        <v>2127</v>
      </c>
      <c r="AX310" s="90"/>
      <c r="BA310" s="91"/>
      <c r="BB310" s="91"/>
      <c r="BC310" s="91"/>
      <c r="BF310" s="34" t="s">
        <v>4983</v>
      </c>
      <c r="BG310" s="92" t="s">
        <v>2098</v>
      </c>
      <c r="BM310" s="36" t="s">
        <v>131</v>
      </c>
      <c r="BN310" s="34" t="s">
        <v>132</v>
      </c>
      <c r="BO310" s="36">
        <v>0</v>
      </c>
      <c r="BQ310" s="94"/>
      <c r="BS310" s="36" t="s">
        <v>2127</v>
      </c>
      <c r="BU310" s="95"/>
      <c r="BV310" s="95"/>
      <c r="BW310" s="61"/>
      <c r="BX310" s="60"/>
      <c r="BY310" s="59" t="str">
        <f t="shared" ca="1" si="21"/>
        <v/>
      </c>
      <c r="CD310" s="68"/>
      <c r="CE310" s="68"/>
      <c r="CF310" s="67"/>
      <c r="CG310">
        <v>55</v>
      </c>
      <c r="CH310" s="2">
        <v>145</v>
      </c>
      <c r="CI310" s="4">
        <f t="shared" si="22"/>
        <v>26.159334126040427</v>
      </c>
      <c r="CJ310" s="5" t="str">
        <f t="shared" si="23"/>
        <v>SOBREPESO</v>
      </c>
      <c r="CK310" s="36">
        <v>0</v>
      </c>
      <c r="CL310" s="66"/>
      <c r="CM310" s="89">
        <v>41289</v>
      </c>
      <c r="CN310" s="97">
        <v>41289</v>
      </c>
      <c r="CP310"/>
      <c r="CQ310" s="65"/>
      <c r="CR310" s="65"/>
      <c r="CS310" s="98"/>
      <c r="CT310"/>
      <c r="CU310"/>
      <c r="CV310" s="97"/>
      <c r="CW310" s="2">
        <v>130</v>
      </c>
      <c r="CX310" s="82">
        <v>70</v>
      </c>
      <c r="DG310" s="64"/>
      <c r="DI310" s="89"/>
      <c r="DJ310" s="89"/>
      <c r="DN310" s="34"/>
      <c r="DO310" s="34"/>
      <c r="DP310" s="34"/>
      <c r="DQ310" s="34"/>
      <c r="DR310" s="34"/>
      <c r="DS310" s="34" t="s">
        <v>2127</v>
      </c>
      <c r="DT310" s="34"/>
      <c r="DU310" s="47">
        <v>44211</v>
      </c>
      <c r="DY310" s="1">
        <v>2</v>
      </c>
      <c r="DZ310" t="s">
        <v>7940</v>
      </c>
      <c r="EB310" s="4">
        <v>116</v>
      </c>
      <c r="EF310" s="4">
        <v>546</v>
      </c>
      <c r="EH310" s="4">
        <v>6.5</v>
      </c>
      <c r="EJ310"/>
      <c r="EL310" s="34"/>
      <c r="EN310" s="34"/>
    </row>
    <row r="311" spans="1:144" hidden="1" x14ac:dyDescent="0.25">
      <c r="A311" s="85">
        <v>2022</v>
      </c>
      <c r="B311" s="87">
        <v>44830</v>
      </c>
      <c r="C311" t="s">
        <v>121</v>
      </c>
      <c r="D311" t="s">
        <v>122</v>
      </c>
      <c r="E311" s="36" t="s">
        <v>7938</v>
      </c>
      <c r="F311" s="34">
        <f t="shared" si="24"/>
        <v>310</v>
      </c>
      <c r="G311" s="34" t="s">
        <v>4985</v>
      </c>
      <c r="H311">
        <v>18</v>
      </c>
      <c r="I311" s="34" t="s">
        <v>6141</v>
      </c>
      <c r="J311" s="34" t="s">
        <v>4988</v>
      </c>
      <c r="K311" s="34" t="str">
        <f>VLOOKUP(J311,[2]CodMpios!$B$347:$E$362,4,FALSE)</f>
        <v>18001 - Florencia</v>
      </c>
      <c r="L311" s="34" t="str">
        <f>VLOOKUP($J311,[2]Coord_Mpios_X_Y!$B$2:$K$1123,9,FALSE)</f>
        <v>1,749138703818</v>
      </c>
      <c r="M311" s="34" t="str">
        <f>VLOOKUP($J311,[2]Coord_Mpios_X_Y!$B$2:$K$1123,10,FALSE)</f>
        <v>-75,558239064333</v>
      </c>
      <c r="N311" s="34" t="s">
        <v>125</v>
      </c>
      <c r="O311" s="34" t="s">
        <v>126</v>
      </c>
      <c r="Q311" s="34" t="s">
        <v>127</v>
      </c>
      <c r="R311" s="34">
        <v>40756657</v>
      </c>
      <c r="S311" s="34" t="str">
        <f t="shared" si="20"/>
        <v>CC40756657</v>
      </c>
      <c r="T311" s="34" t="s">
        <v>159</v>
      </c>
      <c r="V311" s="34" t="s">
        <v>5034</v>
      </c>
      <c r="W311" s="34" t="s">
        <v>6035</v>
      </c>
      <c r="X311" s="87">
        <v>19404</v>
      </c>
      <c r="Y311">
        <v>70</v>
      </c>
      <c r="Z311" s="36">
        <f>VLOOKUP($Y311,[2]Edades!$A$3:$H$153,4,FALSE)</f>
        <v>6</v>
      </c>
      <c r="AA311" s="34" t="str">
        <f>VLOOKUP($Y311,[2]Edades!$A$3:$H$153,6,FALSE)</f>
        <v>6 - Persona mayor</v>
      </c>
      <c r="AB311" s="34">
        <f>VLOOKUP($Y311,[2]Edades!$A$3:$H$153,7,FALSE)</f>
        <v>15</v>
      </c>
      <c r="AC311" s="34" t="str">
        <f>VLOOKUP($Y311,[2]Edades!$A$3:$H$153,8,FALSE)</f>
        <v>70-74</v>
      </c>
      <c r="AD311" s="34" t="s">
        <v>129</v>
      </c>
      <c r="AE311" s="1">
        <v>2</v>
      </c>
      <c r="AF311" s="34" t="s">
        <v>2137</v>
      </c>
      <c r="AG311" s="34" t="s">
        <v>2127</v>
      </c>
      <c r="AH311" s="34" t="s">
        <v>2127</v>
      </c>
      <c r="AK311" s="34" t="s">
        <v>125</v>
      </c>
      <c r="AM311" s="34" t="s">
        <v>2127</v>
      </c>
      <c r="AN311" s="36" t="s">
        <v>2127</v>
      </c>
      <c r="AO311" s="36" t="s">
        <v>2127</v>
      </c>
      <c r="AP311" s="34" t="s">
        <v>2127</v>
      </c>
      <c r="AQ311" s="36" t="s">
        <v>2127</v>
      </c>
      <c r="AR311" s="34" t="s">
        <v>2098</v>
      </c>
      <c r="AS311" s="91" t="s">
        <v>6449</v>
      </c>
      <c r="AT311" s="34">
        <v>4352461</v>
      </c>
      <c r="AU311" s="34" t="s">
        <v>2127</v>
      </c>
      <c r="AX311" s="90"/>
      <c r="BA311" s="91"/>
      <c r="BB311" s="91"/>
      <c r="BC311" s="91"/>
      <c r="BF311" s="34" t="s">
        <v>4983</v>
      </c>
      <c r="BG311" s="92" t="s">
        <v>2098</v>
      </c>
      <c r="BM311" s="36" t="s">
        <v>131</v>
      </c>
      <c r="BN311" s="34" t="s">
        <v>132</v>
      </c>
      <c r="BO311" s="36">
        <v>0</v>
      </c>
      <c r="BQ311" s="94"/>
      <c r="BS311" t="s">
        <v>131</v>
      </c>
      <c r="BU311" s="95"/>
      <c r="BV311" s="95"/>
      <c r="BW311" s="61"/>
      <c r="BX311" s="60"/>
      <c r="BY311" s="59" t="str">
        <f t="shared" ca="1" si="21"/>
        <v/>
      </c>
      <c r="CD311" s="68"/>
      <c r="CE311" s="68"/>
      <c r="CF311" s="67"/>
      <c r="CG311">
        <v>72</v>
      </c>
      <c r="CH311" s="2">
        <v>155</v>
      </c>
      <c r="CI311" s="4">
        <f t="shared" si="22"/>
        <v>29.968782518210194</v>
      </c>
      <c r="CJ311" s="5" t="str">
        <f t="shared" si="23"/>
        <v>SOBREPESO</v>
      </c>
      <c r="CK311" s="36">
        <v>0</v>
      </c>
      <c r="CL311" s="66"/>
      <c r="CM311" s="89">
        <v>41289</v>
      </c>
      <c r="CN311" s="97">
        <v>41289</v>
      </c>
      <c r="CP311"/>
      <c r="CQ311" s="65"/>
      <c r="CR311" s="65"/>
      <c r="CS311" s="98"/>
      <c r="CT311"/>
      <c r="CU311"/>
      <c r="CV311" s="65"/>
      <c r="CW311" s="2">
        <v>100</v>
      </c>
      <c r="CX311" s="82">
        <v>60</v>
      </c>
      <c r="DC311"/>
      <c r="DG311" s="64"/>
      <c r="DI311" s="89"/>
      <c r="DJ311" s="89"/>
      <c r="DN311" s="34"/>
      <c r="DO311" s="34"/>
      <c r="DP311" s="34"/>
      <c r="DQ311" s="34"/>
      <c r="DR311" s="34"/>
      <c r="DS311" s="34" t="s">
        <v>2127</v>
      </c>
      <c r="DT311" s="34"/>
      <c r="DU311" s="47">
        <v>44607</v>
      </c>
      <c r="DY311" s="1">
        <v>2</v>
      </c>
      <c r="DZ311" t="s">
        <v>7939</v>
      </c>
      <c r="EA311" s="4">
        <v>0.8</v>
      </c>
      <c r="EB311" s="4">
        <v>140</v>
      </c>
      <c r="EC311" s="4">
        <v>162</v>
      </c>
      <c r="ED311" s="4">
        <v>79</v>
      </c>
      <c r="EE311" s="4">
        <v>40</v>
      </c>
      <c r="EF311" s="4">
        <v>144</v>
      </c>
      <c r="EG311" s="4">
        <v>1.9</v>
      </c>
      <c r="EH311" s="4">
        <v>7.2</v>
      </c>
      <c r="EJ311"/>
      <c r="EL311" s="34"/>
      <c r="EN311" s="34"/>
    </row>
    <row r="312" spans="1:144" hidden="1" x14ac:dyDescent="0.25">
      <c r="A312" s="85">
        <v>2022</v>
      </c>
      <c r="B312" s="87">
        <v>44830</v>
      </c>
      <c r="C312" t="s">
        <v>121</v>
      </c>
      <c r="D312" t="s">
        <v>122</v>
      </c>
      <c r="E312" s="36" t="s">
        <v>7938</v>
      </c>
      <c r="F312" s="34">
        <f t="shared" si="24"/>
        <v>311</v>
      </c>
      <c r="G312" s="34" t="s">
        <v>4985</v>
      </c>
      <c r="H312">
        <v>18</v>
      </c>
      <c r="I312" s="34" t="s">
        <v>6141</v>
      </c>
      <c r="J312" s="34" t="s">
        <v>4988</v>
      </c>
      <c r="K312" s="34" t="str">
        <f>VLOOKUP(J312,[2]CodMpios!$B$347:$E$362,4,FALSE)</f>
        <v>18001 - Florencia</v>
      </c>
      <c r="L312" s="34" t="str">
        <f>VLOOKUP($J312,[2]Coord_Mpios_X_Y!$B$2:$K$1123,9,FALSE)</f>
        <v>1,749138703818</v>
      </c>
      <c r="M312" s="34" t="str">
        <f>VLOOKUP($J312,[2]Coord_Mpios_X_Y!$B$2:$K$1123,10,FALSE)</f>
        <v>-75,558239064333</v>
      </c>
      <c r="N312" s="34" t="s">
        <v>125</v>
      </c>
      <c r="O312" s="34" t="s">
        <v>126</v>
      </c>
      <c r="Q312" s="34" t="s">
        <v>127</v>
      </c>
      <c r="R312" s="34">
        <v>17629371</v>
      </c>
      <c r="S312" s="34" t="str">
        <f t="shared" si="20"/>
        <v>CC17629371</v>
      </c>
      <c r="T312" s="34" t="s">
        <v>156</v>
      </c>
      <c r="V312" s="34" t="s">
        <v>5047</v>
      </c>
      <c r="W312" s="34" t="s">
        <v>196</v>
      </c>
      <c r="X312" s="87">
        <v>20748</v>
      </c>
      <c r="Y312">
        <v>66</v>
      </c>
      <c r="Z312" s="36">
        <f>VLOOKUP($Y312,[2]Edades!$A$3:$H$153,4,FALSE)</f>
        <v>6</v>
      </c>
      <c r="AA312" s="34" t="str">
        <f>VLOOKUP($Y312,[2]Edades!$A$3:$H$153,6,FALSE)</f>
        <v>6 - Persona mayor</v>
      </c>
      <c r="AB312" s="34">
        <f>VLOOKUP($Y312,[2]Edades!$A$3:$H$153,7,FALSE)</f>
        <v>14</v>
      </c>
      <c r="AC312" s="34" t="str">
        <f>VLOOKUP($Y312,[2]Edades!$A$3:$H$153,8,FALSE)</f>
        <v>65-69</v>
      </c>
      <c r="AD312" s="34" t="s">
        <v>146</v>
      </c>
      <c r="AE312">
        <v>1</v>
      </c>
      <c r="AF312" s="34" t="s">
        <v>2137</v>
      </c>
      <c r="AG312" s="34" t="s">
        <v>2127</v>
      </c>
      <c r="AH312" s="34" t="s">
        <v>2127</v>
      </c>
      <c r="AK312" s="34" t="s">
        <v>125</v>
      </c>
      <c r="AM312" s="34" t="s">
        <v>2127</v>
      </c>
      <c r="AN312" s="36" t="s">
        <v>2127</v>
      </c>
      <c r="AO312" s="36" t="s">
        <v>2127</v>
      </c>
      <c r="AP312" s="34" t="s">
        <v>2127</v>
      </c>
      <c r="AQ312" s="36" t="s">
        <v>2127</v>
      </c>
      <c r="AR312" s="34" t="s">
        <v>2098</v>
      </c>
      <c r="AS312" s="91" t="s">
        <v>6450</v>
      </c>
      <c r="AT312" s="34">
        <v>4357855</v>
      </c>
      <c r="AU312" s="34" t="s">
        <v>2127</v>
      </c>
      <c r="AX312" s="90"/>
      <c r="BA312" s="91"/>
      <c r="BB312" s="91"/>
      <c r="BC312" s="91"/>
      <c r="BF312" s="34" t="s">
        <v>4983</v>
      </c>
      <c r="BG312" s="92" t="s">
        <v>2098</v>
      </c>
      <c r="BM312" s="36" t="s">
        <v>131</v>
      </c>
      <c r="BN312" s="34" t="s">
        <v>132</v>
      </c>
      <c r="BO312" s="36">
        <v>0</v>
      </c>
      <c r="BQ312" s="94"/>
      <c r="BS312" t="s">
        <v>132</v>
      </c>
      <c r="BU312" s="95"/>
      <c r="BV312" s="95"/>
      <c r="BW312" s="61"/>
      <c r="BX312" s="60"/>
      <c r="BY312" s="59" t="str">
        <f t="shared" ca="1" si="21"/>
        <v/>
      </c>
      <c r="CD312" s="68"/>
      <c r="CE312" s="68"/>
      <c r="CF312" s="67"/>
      <c r="CG312">
        <v>98</v>
      </c>
      <c r="CH312" s="2">
        <v>165</v>
      </c>
      <c r="CI312" s="4">
        <f t="shared" si="22"/>
        <v>35.996326905417817</v>
      </c>
      <c r="CJ312" s="5" t="str">
        <f t="shared" si="23"/>
        <v>OBESIDAD</v>
      </c>
      <c r="CK312" s="36">
        <v>0</v>
      </c>
      <c r="CL312" s="66"/>
      <c r="CM312" s="89">
        <v>41372</v>
      </c>
      <c r="CN312" s="97">
        <v>41372</v>
      </c>
      <c r="CP312"/>
      <c r="CQ312" s="65"/>
      <c r="CR312" s="65"/>
      <c r="CS312" s="98"/>
      <c r="CT312"/>
      <c r="CU312"/>
      <c r="CV312" s="65"/>
      <c r="CW312" s="2">
        <v>138</v>
      </c>
      <c r="CX312" s="82">
        <v>87</v>
      </c>
      <c r="DC312"/>
      <c r="DG312" s="64"/>
      <c r="DI312" s="89">
        <v>42797</v>
      </c>
      <c r="DJ312" s="89"/>
      <c r="DN312" s="34"/>
      <c r="DO312" s="34"/>
      <c r="DP312" s="34"/>
      <c r="DQ312" s="34"/>
      <c r="DR312" s="34"/>
      <c r="DS312" s="34" t="s">
        <v>2127</v>
      </c>
      <c r="DT312" s="34"/>
      <c r="DU312" s="47">
        <v>44503</v>
      </c>
      <c r="DY312" s="1">
        <v>2</v>
      </c>
      <c r="DZ312" t="s">
        <v>7940</v>
      </c>
      <c r="EB312" s="4"/>
      <c r="EC312" s="4">
        <v>193</v>
      </c>
      <c r="ED312" s="4">
        <v>115</v>
      </c>
      <c r="EE312" s="4">
        <v>40.1</v>
      </c>
      <c r="EJ312"/>
      <c r="EL312" s="34"/>
      <c r="EN312" s="34"/>
    </row>
    <row r="313" spans="1:144" hidden="1" x14ac:dyDescent="0.25">
      <c r="A313" s="85">
        <v>2022</v>
      </c>
      <c r="B313" s="87">
        <v>44830</v>
      </c>
      <c r="C313" t="s">
        <v>121</v>
      </c>
      <c r="D313" t="s">
        <v>122</v>
      </c>
      <c r="E313" s="36" t="s">
        <v>7938</v>
      </c>
      <c r="F313" s="34">
        <f t="shared" si="24"/>
        <v>312</v>
      </c>
      <c r="G313" s="34" t="s">
        <v>4985</v>
      </c>
      <c r="H313">
        <v>18</v>
      </c>
      <c r="I313" s="34" t="s">
        <v>6141</v>
      </c>
      <c r="J313" s="34" t="s">
        <v>5110</v>
      </c>
      <c r="K313" s="34" t="str">
        <f>VLOOKUP(J313,[2]CodMpios!$B$347:$E$362,4,FALSE)</f>
        <v>18479 - Morelia</v>
      </c>
      <c r="L313" s="34" t="str">
        <f>VLOOKUP($J313,[2]Coord_Mpios_X_Y!$B$2:$K$1123,9,FALSE)</f>
        <v>1,382996109840</v>
      </c>
      <c r="M313" s="34" t="str">
        <f>VLOOKUP($J313,[2]Coord_Mpios_X_Y!$B$2:$K$1123,10,FALSE)</f>
        <v>-75,673811233713</v>
      </c>
      <c r="N313" s="34" t="s">
        <v>125</v>
      </c>
      <c r="O313" s="34" t="s">
        <v>126</v>
      </c>
      <c r="Q313" s="34" t="s">
        <v>127</v>
      </c>
      <c r="R313" s="34">
        <v>19282532</v>
      </c>
      <c r="S313" s="34" t="str">
        <f t="shared" si="20"/>
        <v>CC19282532</v>
      </c>
      <c r="T313" s="34" t="s">
        <v>188</v>
      </c>
      <c r="U313" s="34" t="s">
        <v>189</v>
      </c>
      <c r="V313" s="34" t="s">
        <v>6034</v>
      </c>
      <c r="W313" s="34" t="s">
        <v>6033</v>
      </c>
      <c r="X313" s="87">
        <v>21067</v>
      </c>
      <c r="Y313">
        <v>65</v>
      </c>
      <c r="Z313" s="36">
        <f>VLOOKUP($Y313,[2]Edades!$A$3:$H$153,4,FALSE)</f>
        <v>6</v>
      </c>
      <c r="AA313" s="34" t="str">
        <f>VLOOKUP($Y313,[2]Edades!$A$3:$H$153,6,FALSE)</f>
        <v>6 - Persona mayor</v>
      </c>
      <c r="AB313" s="34">
        <f>VLOOKUP($Y313,[2]Edades!$A$3:$H$153,7,FALSE)</f>
        <v>14</v>
      </c>
      <c r="AC313" s="34" t="str">
        <f>VLOOKUP($Y313,[2]Edades!$A$3:$H$153,8,FALSE)</f>
        <v>65-69</v>
      </c>
      <c r="AD313" s="34" t="s">
        <v>146</v>
      </c>
      <c r="AE313">
        <v>1</v>
      </c>
      <c r="AF313" s="34" t="s">
        <v>2137</v>
      </c>
      <c r="AG313" s="34" t="s">
        <v>2127</v>
      </c>
      <c r="AH313" s="34" t="s">
        <v>2127</v>
      </c>
      <c r="AK313" s="34" t="s">
        <v>125</v>
      </c>
      <c r="AM313" s="34" t="s">
        <v>2127</v>
      </c>
      <c r="AN313" s="36" t="s">
        <v>2127</v>
      </c>
      <c r="AO313" s="36" t="s">
        <v>2127</v>
      </c>
      <c r="AP313" s="34" t="s">
        <v>2127</v>
      </c>
      <c r="AQ313" s="36" t="s">
        <v>2127</v>
      </c>
      <c r="AR313" s="34" t="s">
        <v>2098</v>
      </c>
      <c r="AS313" s="91" t="s">
        <v>6451</v>
      </c>
      <c r="AT313" s="34">
        <v>4359452</v>
      </c>
      <c r="AU313" s="34" t="s">
        <v>2127</v>
      </c>
      <c r="AX313" s="90"/>
      <c r="BA313" s="91"/>
      <c r="BB313" s="91"/>
      <c r="BC313" s="91"/>
      <c r="BF313" s="34" t="s">
        <v>4983</v>
      </c>
      <c r="BG313" s="92" t="s">
        <v>2098</v>
      </c>
      <c r="BM313" s="36" t="s">
        <v>131</v>
      </c>
      <c r="BN313" s="34" t="s">
        <v>132</v>
      </c>
      <c r="BO313" s="36">
        <v>0</v>
      </c>
      <c r="BQ313" s="94"/>
      <c r="BS313" t="s">
        <v>132</v>
      </c>
      <c r="BU313" s="95"/>
      <c r="BV313" s="95"/>
      <c r="BW313" s="61"/>
      <c r="BX313" s="60"/>
      <c r="BY313" s="59" t="str">
        <f t="shared" ca="1" si="21"/>
        <v/>
      </c>
      <c r="CD313" s="68"/>
      <c r="CE313" s="68"/>
      <c r="CF313" s="67"/>
      <c r="CG313">
        <v>78</v>
      </c>
      <c r="CH313" s="2">
        <v>165</v>
      </c>
      <c r="CI313" s="4">
        <f t="shared" si="22"/>
        <v>28.650137741046834</v>
      </c>
      <c r="CJ313" s="5" t="str">
        <f t="shared" si="23"/>
        <v>SOBREPESO</v>
      </c>
      <c r="CK313" s="36">
        <v>0</v>
      </c>
      <c r="CL313" s="66"/>
      <c r="CM313" s="89">
        <v>41352</v>
      </c>
      <c r="CN313" s="97">
        <v>41352</v>
      </c>
      <c r="CP313"/>
      <c r="CQ313" s="65"/>
      <c r="CR313" s="65"/>
      <c r="CS313" s="98"/>
      <c r="CT313"/>
      <c r="CU313"/>
      <c r="CV313" s="65"/>
      <c r="CW313" s="2">
        <v>100</v>
      </c>
      <c r="CX313" s="82">
        <v>60</v>
      </c>
      <c r="DC313"/>
      <c r="DG313" s="64"/>
      <c r="DI313" s="89"/>
      <c r="DJ313" s="89"/>
      <c r="DN313" s="34"/>
      <c r="DO313" s="34"/>
      <c r="DP313" s="34"/>
      <c r="DQ313" s="34"/>
      <c r="DR313" s="34"/>
      <c r="DS313" s="34" t="s">
        <v>2127</v>
      </c>
      <c r="DT313" s="34"/>
      <c r="DU313" s="47">
        <v>44167</v>
      </c>
      <c r="DY313" s="1">
        <v>2</v>
      </c>
      <c r="DZ313" t="s">
        <v>7941</v>
      </c>
      <c r="EB313" s="4"/>
      <c r="EJ313"/>
      <c r="EL313" s="34"/>
      <c r="EN313" s="34"/>
    </row>
    <row r="314" spans="1:144" hidden="1" x14ac:dyDescent="0.25">
      <c r="A314" s="85">
        <v>2022</v>
      </c>
      <c r="B314" s="87">
        <v>44830</v>
      </c>
      <c r="C314" t="s">
        <v>121</v>
      </c>
      <c r="D314" t="s">
        <v>122</v>
      </c>
      <c r="E314" s="36" t="s">
        <v>7938</v>
      </c>
      <c r="F314" s="34">
        <f t="shared" si="24"/>
        <v>313</v>
      </c>
      <c r="G314" s="34" t="s">
        <v>4985</v>
      </c>
      <c r="H314">
        <v>18</v>
      </c>
      <c r="I314" s="34" t="s">
        <v>6141</v>
      </c>
      <c r="J314" s="34" t="s">
        <v>4988</v>
      </c>
      <c r="K314" s="34" t="str">
        <f>VLOOKUP(J314,[2]CodMpios!$B$347:$E$362,4,FALSE)</f>
        <v>18001 - Florencia</v>
      </c>
      <c r="L314" s="34" t="str">
        <f>VLOOKUP($J314,[2]Coord_Mpios_X_Y!$B$2:$K$1123,9,FALSE)</f>
        <v>1,749138703818</v>
      </c>
      <c r="M314" s="34" t="str">
        <f>VLOOKUP($J314,[2]Coord_Mpios_X_Y!$B$2:$K$1123,10,FALSE)</f>
        <v>-75,558239064333</v>
      </c>
      <c r="N314" s="34" t="s">
        <v>139</v>
      </c>
      <c r="O314" s="34" t="s">
        <v>126</v>
      </c>
      <c r="Q314" s="34" t="s">
        <v>127</v>
      </c>
      <c r="R314" s="34">
        <v>6681502</v>
      </c>
      <c r="S314" s="34" t="str">
        <f t="shared" si="20"/>
        <v>CC6681502</v>
      </c>
      <c r="T314" s="34" t="s">
        <v>144</v>
      </c>
      <c r="U314" s="34" t="s">
        <v>5098</v>
      </c>
      <c r="V314" s="34" t="s">
        <v>339</v>
      </c>
      <c r="W314" s="34" t="s">
        <v>5144</v>
      </c>
      <c r="X314" s="87">
        <v>19280</v>
      </c>
      <c r="Y314">
        <v>70</v>
      </c>
      <c r="Z314" s="36">
        <f>VLOOKUP($Y314,[2]Edades!$A$3:$H$153,4,FALSE)</f>
        <v>6</v>
      </c>
      <c r="AA314" s="34" t="str">
        <f>VLOOKUP($Y314,[2]Edades!$A$3:$H$153,6,FALSE)</f>
        <v>6 - Persona mayor</v>
      </c>
      <c r="AB314" s="34">
        <f>VLOOKUP($Y314,[2]Edades!$A$3:$H$153,7,FALSE)</f>
        <v>15</v>
      </c>
      <c r="AC314" s="34" t="str">
        <f>VLOOKUP($Y314,[2]Edades!$A$3:$H$153,8,FALSE)</f>
        <v>70-74</v>
      </c>
      <c r="AD314" s="34" t="s">
        <v>146</v>
      </c>
      <c r="AE314">
        <v>1</v>
      </c>
      <c r="AF314" s="34" t="s">
        <v>2137</v>
      </c>
      <c r="AG314" s="34" t="s">
        <v>2127</v>
      </c>
      <c r="AH314" s="34" t="s">
        <v>2127</v>
      </c>
      <c r="AK314" s="34" t="s">
        <v>139</v>
      </c>
      <c r="AM314" s="34" t="s">
        <v>2127</v>
      </c>
      <c r="AN314" s="36" t="s">
        <v>2127</v>
      </c>
      <c r="AO314" s="36" t="s">
        <v>2127</v>
      </c>
      <c r="AP314" s="34" t="s">
        <v>2127</v>
      </c>
      <c r="AQ314" s="36" t="s">
        <v>2127</v>
      </c>
      <c r="AR314" s="34" t="s">
        <v>2098</v>
      </c>
      <c r="AS314" s="91" t="s">
        <v>6452</v>
      </c>
      <c r="AT314" s="34">
        <v>3114872805</v>
      </c>
      <c r="AU314" s="34" t="s">
        <v>2127</v>
      </c>
      <c r="AX314" s="90"/>
      <c r="BA314" s="91"/>
      <c r="BB314" s="91"/>
      <c r="BC314" s="91"/>
      <c r="BF314" s="34" t="s">
        <v>4983</v>
      </c>
      <c r="BG314" s="92" t="s">
        <v>2098</v>
      </c>
      <c r="BM314" s="36" t="s">
        <v>131</v>
      </c>
      <c r="BN314" s="34" t="s">
        <v>132</v>
      </c>
      <c r="BO314" s="36">
        <v>0</v>
      </c>
      <c r="BQ314" s="94"/>
      <c r="BS314" t="s">
        <v>131</v>
      </c>
      <c r="BU314" s="95"/>
      <c r="BV314" s="95"/>
      <c r="BW314" s="61"/>
      <c r="BX314" s="60"/>
      <c r="BY314" s="59" t="str">
        <f t="shared" ca="1" si="21"/>
        <v/>
      </c>
      <c r="CD314" s="68"/>
      <c r="CE314" s="68"/>
      <c r="CF314" s="67"/>
      <c r="CG314">
        <v>90</v>
      </c>
      <c r="CH314" s="2">
        <v>169</v>
      </c>
      <c r="CI314" s="4">
        <f t="shared" si="22"/>
        <v>31.511501698119819</v>
      </c>
      <c r="CJ314" s="5" t="str">
        <f t="shared" si="23"/>
        <v>OBESIDAD</v>
      </c>
      <c r="CK314" s="36">
        <v>0</v>
      </c>
      <c r="CL314" s="66"/>
      <c r="CM314" s="89">
        <v>41285</v>
      </c>
      <c r="CN314" s="97">
        <v>41285</v>
      </c>
      <c r="CP314"/>
      <c r="CQ314" s="65"/>
      <c r="CR314" s="65"/>
      <c r="CS314" s="98"/>
      <c r="CT314"/>
      <c r="CU314"/>
      <c r="CV314" s="65"/>
      <c r="CW314" s="2"/>
      <c r="CX314" s="82"/>
      <c r="DC314"/>
      <c r="DG314" s="64"/>
      <c r="DI314" s="89"/>
      <c r="DJ314" s="89"/>
      <c r="DN314" s="34"/>
      <c r="DO314" s="34"/>
      <c r="DP314" s="34"/>
      <c r="DQ314" s="34"/>
      <c r="DR314" s="34"/>
      <c r="DS314" s="34" t="s">
        <v>2127</v>
      </c>
      <c r="DT314" s="34"/>
      <c r="DU314" s="47">
        <v>43487</v>
      </c>
      <c r="DY314" s="1">
        <v>3</v>
      </c>
      <c r="DZ314" t="s">
        <v>7941</v>
      </c>
      <c r="EB314" s="4"/>
      <c r="EJ314"/>
      <c r="EL314" s="34"/>
      <c r="EN314" s="34"/>
    </row>
    <row r="315" spans="1:144" x14ac:dyDescent="0.25">
      <c r="A315" s="85">
        <v>2022</v>
      </c>
      <c r="B315" s="87">
        <v>44830</v>
      </c>
      <c r="C315" t="s">
        <v>121</v>
      </c>
      <c r="D315" t="s">
        <v>122</v>
      </c>
      <c r="E315" s="34" t="s">
        <v>7938</v>
      </c>
      <c r="F315" s="34">
        <f t="shared" si="24"/>
        <v>314</v>
      </c>
      <c r="G315" s="34" t="s">
        <v>4985</v>
      </c>
      <c r="H315">
        <v>18</v>
      </c>
      <c r="I315" s="34" t="s">
        <v>6141</v>
      </c>
      <c r="J315" s="34" t="s">
        <v>4988</v>
      </c>
      <c r="K315" s="34" t="str">
        <f>VLOOKUP(J315,[2]CodMpios!$B$347:$E$362,4,FALSE)</f>
        <v>18001 - Florencia</v>
      </c>
      <c r="L315" s="34" t="str">
        <f>VLOOKUP($J315,[2]Coord_Mpios_X_Y!$B$2:$K$1123,9,FALSE)</f>
        <v>1,749138703818</v>
      </c>
      <c r="M315" s="34" t="str">
        <f>VLOOKUP($J315,[2]Coord_Mpios_X_Y!$B$2:$K$1123,10,FALSE)</f>
        <v>-75,558239064333</v>
      </c>
      <c r="N315" s="34" t="s">
        <v>139</v>
      </c>
      <c r="O315" s="34" t="s">
        <v>126</v>
      </c>
      <c r="Q315" s="34" t="s">
        <v>127</v>
      </c>
      <c r="R315" s="34">
        <v>6804366</v>
      </c>
      <c r="S315" s="34" t="str">
        <f t="shared" si="20"/>
        <v>CC6804366</v>
      </c>
      <c r="T315" s="34" t="s">
        <v>835</v>
      </c>
      <c r="U315" s="34" t="s">
        <v>206</v>
      </c>
      <c r="V315" s="34" t="s">
        <v>5104</v>
      </c>
      <c r="W315" s="34" t="s">
        <v>401</v>
      </c>
      <c r="X315" s="87">
        <v>30580</v>
      </c>
      <c r="Y315">
        <v>33</v>
      </c>
      <c r="Z315" s="36">
        <f>VLOOKUP($Y315,[2]Edades!$A$3:$H$153,4,FALSE)</f>
        <v>5</v>
      </c>
      <c r="AA315" s="34" t="str">
        <f>VLOOKUP($Y315,[2]Edades!$A$3:$H$153,6,FALSE)</f>
        <v>5 - Adultez</v>
      </c>
      <c r="AB315" s="34">
        <f>VLOOKUP($Y315,[2]Edades!$A$3:$H$153,7,FALSE)</f>
        <v>7</v>
      </c>
      <c r="AC315" s="34" t="str">
        <f>VLOOKUP($Y315,[2]Edades!$A$3:$H$153,8,FALSE)</f>
        <v>30-34</v>
      </c>
      <c r="AD315" s="34" t="s">
        <v>146</v>
      </c>
      <c r="AE315">
        <v>1</v>
      </c>
      <c r="AF315" s="34" t="s">
        <v>130</v>
      </c>
      <c r="AG315" s="34" t="s">
        <v>2127</v>
      </c>
      <c r="AH315" s="34" t="s">
        <v>2127</v>
      </c>
      <c r="AK315" s="34" t="s">
        <v>139</v>
      </c>
      <c r="AM315" s="34" t="s">
        <v>2127</v>
      </c>
      <c r="AN315" s="36" t="s">
        <v>2127</v>
      </c>
      <c r="AO315" s="36" t="s">
        <v>2127</v>
      </c>
      <c r="AP315" s="34" t="s">
        <v>2127</v>
      </c>
      <c r="AQ315" s="36" t="s">
        <v>2127</v>
      </c>
      <c r="AR315" s="34" t="s">
        <v>2098</v>
      </c>
      <c r="AS315" s="91" t="s">
        <v>6453</v>
      </c>
      <c r="AT315" s="34">
        <v>3123303232</v>
      </c>
      <c r="AU315" s="34" t="s">
        <v>2127</v>
      </c>
      <c r="AX315" s="90"/>
      <c r="BA315" s="91"/>
      <c r="BB315" s="91"/>
      <c r="BC315" s="91"/>
      <c r="BF315" s="34" t="s">
        <v>4983</v>
      </c>
      <c r="BG315" s="92" t="s">
        <v>2098</v>
      </c>
      <c r="BM315" s="45" t="s">
        <v>2127</v>
      </c>
      <c r="BN315" s="34" t="s">
        <v>132</v>
      </c>
      <c r="BO315" s="36">
        <v>0</v>
      </c>
      <c r="BQ315" s="94"/>
      <c r="BS315" s="36" t="s">
        <v>2127</v>
      </c>
      <c r="BU315" s="95"/>
      <c r="BV315" s="95"/>
      <c r="BW315" s="61"/>
      <c r="BX315" s="60"/>
      <c r="BY315" s="59" t="str">
        <f t="shared" ca="1" si="21"/>
        <v/>
      </c>
      <c r="CD315" s="68"/>
      <c r="CE315" s="68"/>
      <c r="CF315" s="67"/>
      <c r="CG315">
        <v>100</v>
      </c>
      <c r="CH315" s="2">
        <v>175</v>
      </c>
      <c r="CI315" s="4">
        <f t="shared" si="22"/>
        <v>32.653061224489797</v>
      </c>
      <c r="CJ315" s="5" t="str">
        <f t="shared" si="23"/>
        <v>OBESIDAD</v>
      </c>
      <c r="CK315" s="36">
        <v>0</v>
      </c>
      <c r="CL315" s="66"/>
      <c r="CM315" s="89">
        <v>43144</v>
      </c>
      <c r="CN315" s="97">
        <v>43313</v>
      </c>
      <c r="CP315"/>
      <c r="CQ315" s="65"/>
      <c r="CR315" s="65"/>
      <c r="CS315" s="98"/>
      <c r="CT315"/>
      <c r="CU315"/>
      <c r="CV315" s="97"/>
      <c r="CW315" s="2">
        <v>140</v>
      </c>
      <c r="CX315" s="82">
        <v>90</v>
      </c>
      <c r="DG315" s="64"/>
      <c r="DI315" s="89"/>
      <c r="DJ315" s="89"/>
      <c r="DN315" s="34"/>
      <c r="DO315" s="34"/>
      <c r="DP315" s="34"/>
      <c r="DQ315" s="34"/>
      <c r="DR315" s="34"/>
      <c r="DS315" s="34" t="s">
        <v>2127</v>
      </c>
      <c r="DT315" s="34"/>
      <c r="DU315" s="47">
        <v>44734</v>
      </c>
      <c r="DY315" s="1">
        <v>1</v>
      </c>
      <c r="DZ315" t="s">
        <v>7941</v>
      </c>
      <c r="EA315" s="4">
        <v>0.69</v>
      </c>
      <c r="EB315" s="4">
        <v>94</v>
      </c>
      <c r="EC315" s="4">
        <v>195</v>
      </c>
      <c r="EE315" s="4">
        <v>39.299999999999997</v>
      </c>
      <c r="EF315" s="4">
        <v>453</v>
      </c>
      <c r="EG315" s="4">
        <v>2.4</v>
      </c>
      <c r="EJ315"/>
      <c r="EL315" s="34"/>
      <c r="EN315" s="34"/>
    </row>
    <row r="316" spans="1:144" hidden="1" x14ac:dyDescent="0.25">
      <c r="A316" s="85">
        <v>2022</v>
      </c>
      <c r="B316" s="87">
        <v>44830</v>
      </c>
      <c r="C316" t="s">
        <v>121</v>
      </c>
      <c r="D316" t="s">
        <v>122</v>
      </c>
      <c r="E316" s="36" t="s">
        <v>7938</v>
      </c>
      <c r="F316" s="34">
        <f t="shared" si="24"/>
        <v>315</v>
      </c>
      <c r="G316" s="34" t="s">
        <v>4985</v>
      </c>
      <c r="H316">
        <v>18</v>
      </c>
      <c r="I316" s="34" t="s">
        <v>6141</v>
      </c>
      <c r="J316" s="34" t="s">
        <v>5032</v>
      </c>
      <c r="K316" s="34" t="str">
        <f>VLOOKUP(J316,[2]CodMpios!$B$347:$E$362,4,FALSE)</f>
        <v>18150 - Cartagena Del Chaira</v>
      </c>
      <c r="L316" s="34" t="str">
        <f>VLOOKUP($J316,[2]Coord_Mpios_X_Y!$B$2:$K$1123,9,FALSE)</f>
        <v>0,647693081213</v>
      </c>
      <c r="M316" s="34" t="str">
        <f>VLOOKUP($J316,[2]Coord_Mpios_X_Y!$B$2:$K$1123,10,FALSE)</f>
        <v>-74,272354990827</v>
      </c>
      <c r="N316" s="34" t="s">
        <v>139</v>
      </c>
      <c r="O316" s="34" t="s">
        <v>126</v>
      </c>
      <c r="Q316" s="34" t="s">
        <v>127</v>
      </c>
      <c r="R316" s="34">
        <v>4954335</v>
      </c>
      <c r="S316" s="34" t="str">
        <f t="shared" si="20"/>
        <v>CC4954335</v>
      </c>
      <c r="T316" s="34" t="s">
        <v>218</v>
      </c>
      <c r="U316" s="34" t="s">
        <v>2492</v>
      </c>
      <c r="V316" s="34" t="s">
        <v>2323</v>
      </c>
      <c r="W316" s="34" t="s">
        <v>783</v>
      </c>
      <c r="X316" s="87">
        <v>14773</v>
      </c>
      <c r="Y316">
        <v>77</v>
      </c>
      <c r="Z316" s="36">
        <f>VLOOKUP($Y316,[2]Edades!$A$3:$H$153,4,FALSE)</f>
        <v>6</v>
      </c>
      <c r="AA316" s="34" t="str">
        <f>VLOOKUP($Y316,[2]Edades!$A$3:$H$153,6,FALSE)</f>
        <v>6 - Persona mayor</v>
      </c>
      <c r="AB316" s="34">
        <f>VLOOKUP($Y316,[2]Edades!$A$3:$H$153,7,FALSE)</f>
        <v>16</v>
      </c>
      <c r="AC316" s="34" t="str">
        <f>VLOOKUP($Y316,[2]Edades!$A$3:$H$153,8,FALSE)</f>
        <v>75-79</v>
      </c>
      <c r="AD316" s="34" t="s">
        <v>129</v>
      </c>
      <c r="AE316" s="1">
        <v>2</v>
      </c>
      <c r="AF316" s="34" t="s">
        <v>2137</v>
      </c>
      <c r="AG316" s="34" t="s">
        <v>2127</v>
      </c>
      <c r="AH316" s="34" t="s">
        <v>2127</v>
      </c>
      <c r="AK316" s="34" t="s">
        <v>139</v>
      </c>
      <c r="AM316" s="34" t="s">
        <v>2127</v>
      </c>
      <c r="AN316" s="36" t="s">
        <v>2127</v>
      </c>
      <c r="AO316" s="36" t="s">
        <v>2127</v>
      </c>
      <c r="AP316" s="34" t="s">
        <v>2127</v>
      </c>
      <c r="AQ316" s="36" t="s">
        <v>2127</v>
      </c>
      <c r="AR316" s="34" t="s">
        <v>2098</v>
      </c>
      <c r="AS316" s="91" t="s">
        <v>6454</v>
      </c>
      <c r="AT316" s="34">
        <v>4375320</v>
      </c>
      <c r="AU316" s="34" t="s">
        <v>2127</v>
      </c>
      <c r="AX316" s="90"/>
      <c r="BA316" s="91"/>
      <c r="BB316" s="91"/>
      <c r="BC316" s="91"/>
      <c r="BF316" s="34" t="s">
        <v>4983</v>
      </c>
      <c r="BG316" s="92" t="s">
        <v>2098</v>
      </c>
      <c r="BM316" s="36" t="s">
        <v>131</v>
      </c>
      <c r="BN316" s="34" t="s">
        <v>132</v>
      </c>
      <c r="BO316" s="36">
        <v>0</v>
      </c>
      <c r="BQ316" s="94"/>
      <c r="BS316" t="s">
        <v>131</v>
      </c>
      <c r="BU316" s="95"/>
      <c r="BV316" s="95"/>
      <c r="BW316" s="61"/>
      <c r="BX316" s="60"/>
      <c r="BY316" s="59" t="str">
        <f t="shared" ca="1" si="21"/>
        <v/>
      </c>
      <c r="CD316" s="68"/>
      <c r="CE316" s="68"/>
      <c r="CF316" s="67"/>
      <c r="CG316">
        <v>73</v>
      </c>
      <c r="CH316" s="2">
        <v>171</v>
      </c>
      <c r="CI316" s="4">
        <f t="shared" si="22"/>
        <v>24.964946479258579</v>
      </c>
      <c r="CJ316" s="5" t="str">
        <f t="shared" si="23"/>
        <v>NORMAL</v>
      </c>
      <c r="CK316" s="36">
        <v>0</v>
      </c>
      <c r="CL316" s="66"/>
      <c r="CM316" s="89">
        <v>42157</v>
      </c>
      <c r="CN316" s="97">
        <v>42216</v>
      </c>
      <c r="CP316"/>
      <c r="CQ316" s="65"/>
      <c r="CR316" s="65"/>
      <c r="CS316" s="98"/>
      <c r="CT316"/>
      <c r="CU316"/>
      <c r="CV316" s="65"/>
      <c r="CW316" s="2">
        <v>170</v>
      </c>
      <c r="CX316" s="82">
        <v>100</v>
      </c>
      <c r="DC316"/>
      <c r="DG316" s="64"/>
      <c r="DI316" s="89"/>
      <c r="DJ316" s="89"/>
      <c r="DN316" s="34"/>
      <c r="DO316" s="34"/>
      <c r="DP316" s="34"/>
      <c r="DQ316" s="34"/>
      <c r="DR316" s="34"/>
      <c r="DS316" s="34" t="s">
        <v>2127</v>
      </c>
      <c r="DT316" s="34"/>
      <c r="DU316" s="47">
        <v>44735</v>
      </c>
      <c r="DY316" s="1">
        <v>3</v>
      </c>
      <c r="DZ316" t="s">
        <v>7941</v>
      </c>
      <c r="EA316" s="4">
        <v>1.1599999999999999</v>
      </c>
      <c r="EB316" s="4">
        <v>149</v>
      </c>
      <c r="EC316" s="4">
        <v>229</v>
      </c>
      <c r="ED316" s="4">
        <v>145</v>
      </c>
      <c r="EE316" s="4">
        <v>53.2</v>
      </c>
      <c r="EF316" s="4">
        <v>153</v>
      </c>
      <c r="EG316" s="4">
        <v>260</v>
      </c>
      <c r="EH316" s="4">
        <v>9.6</v>
      </c>
      <c r="EJ316"/>
      <c r="EL316" s="34"/>
      <c r="EN316" s="34"/>
    </row>
    <row r="317" spans="1:144" hidden="1" x14ac:dyDescent="0.25">
      <c r="A317" s="85">
        <v>2022</v>
      </c>
      <c r="B317" s="87">
        <v>44830</v>
      </c>
      <c r="C317" t="s">
        <v>121</v>
      </c>
      <c r="D317" t="s">
        <v>122</v>
      </c>
      <c r="E317" s="36" t="s">
        <v>7938</v>
      </c>
      <c r="F317" s="34">
        <f t="shared" si="24"/>
        <v>316</v>
      </c>
      <c r="G317" s="34" t="s">
        <v>4985</v>
      </c>
      <c r="H317">
        <v>18</v>
      </c>
      <c r="I317" s="34" t="s">
        <v>6141</v>
      </c>
      <c r="J317" s="34" t="s">
        <v>5032</v>
      </c>
      <c r="K317" s="34" t="str">
        <f>VLOOKUP(J317,[2]CodMpios!$B$347:$E$362,4,FALSE)</f>
        <v>18150 - Cartagena Del Chaira</v>
      </c>
      <c r="L317" s="34" t="str">
        <f>VLOOKUP($J317,[2]Coord_Mpios_X_Y!$B$2:$K$1123,9,FALSE)</f>
        <v>0,647693081213</v>
      </c>
      <c r="M317" s="34" t="str">
        <f>VLOOKUP($J317,[2]Coord_Mpios_X_Y!$B$2:$K$1123,10,FALSE)</f>
        <v>-74,272354990827</v>
      </c>
      <c r="N317" s="34" t="s">
        <v>139</v>
      </c>
      <c r="O317" s="34" t="s">
        <v>126</v>
      </c>
      <c r="Q317" s="34" t="s">
        <v>127</v>
      </c>
      <c r="R317" s="34">
        <v>26616893</v>
      </c>
      <c r="S317" s="34" t="str">
        <f t="shared" si="20"/>
        <v>CC26616893</v>
      </c>
      <c r="T317" s="34" t="s">
        <v>2120</v>
      </c>
      <c r="U317" s="34" t="s">
        <v>2492</v>
      </c>
      <c r="V317" s="34" t="s">
        <v>2323</v>
      </c>
      <c r="W317" s="34" t="s">
        <v>1174</v>
      </c>
      <c r="X317" s="87">
        <v>17051</v>
      </c>
      <c r="Y317">
        <v>71</v>
      </c>
      <c r="Z317" s="36">
        <f>VLOOKUP($Y317,[2]Edades!$A$3:$H$153,4,FALSE)</f>
        <v>6</v>
      </c>
      <c r="AA317" s="34" t="str">
        <f>VLOOKUP($Y317,[2]Edades!$A$3:$H$153,6,FALSE)</f>
        <v>6 - Persona mayor</v>
      </c>
      <c r="AB317" s="34">
        <f>VLOOKUP($Y317,[2]Edades!$A$3:$H$153,7,FALSE)</f>
        <v>15</v>
      </c>
      <c r="AC317" s="34" t="str">
        <f>VLOOKUP($Y317,[2]Edades!$A$3:$H$153,8,FALSE)</f>
        <v>70-74</v>
      </c>
      <c r="AD317" s="34" t="s">
        <v>129</v>
      </c>
      <c r="AE317" s="1">
        <v>2</v>
      </c>
      <c r="AF317" s="34" t="s">
        <v>2137</v>
      </c>
      <c r="AG317" s="34" t="s">
        <v>2127</v>
      </c>
      <c r="AH317" s="34" t="s">
        <v>2127</v>
      </c>
      <c r="AK317" s="34" t="s">
        <v>139</v>
      </c>
      <c r="AM317" s="34" t="s">
        <v>2127</v>
      </c>
      <c r="AN317" s="36" t="s">
        <v>2127</v>
      </c>
      <c r="AO317" s="36" t="s">
        <v>2127</v>
      </c>
      <c r="AP317" s="34" t="s">
        <v>2127</v>
      </c>
      <c r="AQ317" s="36" t="s">
        <v>2127</v>
      </c>
      <c r="AR317" s="34" t="s">
        <v>2098</v>
      </c>
      <c r="AS317" s="91" t="s">
        <v>6454</v>
      </c>
      <c r="AT317" s="34">
        <v>3228452502</v>
      </c>
      <c r="AU317" s="34" t="s">
        <v>2127</v>
      </c>
      <c r="AX317" s="90"/>
      <c r="BA317" s="91"/>
      <c r="BB317" s="91"/>
      <c r="BC317" s="91"/>
      <c r="BF317" s="34" t="s">
        <v>4983</v>
      </c>
      <c r="BG317" s="92" t="s">
        <v>2098</v>
      </c>
      <c r="BM317" s="36" t="s">
        <v>131</v>
      </c>
      <c r="BN317" s="34" t="s">
        <v>132</v>
      </c>
      <c r="BO317" s="36">
        <v>0</v>
      </c>
      <c r="BQ317" s="94"/>
      <c r="BS317" t="s">
        <v>132</v>
      </c>
      <c r="BU317" s="95"/>
      <c r="BV317" s="95"/>
      <c r="BW317" s="61"/>
      <c r="BX317" s="60"/>
      <c r="BY317" s="59" t="str">
        <f t="shared" ca="1" si="21"/>
        <v/>
      </c>
      <c r="CD317" s="68"/>
      <c r="CE317" s="68"/>
      <c r="CF317" s="67"/>
      <c r="CG317">
        <v>67</v>
      </c>
      <c r="CH317" s="2">
        <v>160</v>
      </c>
      <c r="CI317" s="4">
        <f t="shared" si="22"/>
        <v>26.171874999999996</v>
      </c>
      <c r="CJ317" s="5" t="str">
        <f t="shared" si="23"/>
        <v>SOBREPESO</v>
      </c>
      <c r="CK317" s="36">
        <v>0</v>
      </c>
      <c r="CL317" s="66"/>
      <c r="CM317" s="89">
        <v>42157</v>
      </c>
      <c r="CN317" s="97">
        <v>42216</v>
      </c>
      <c r="CP317"/>
      <c r="CQ317" s="65"/>
      <c r="CR317" s="65"/>
      <c r="CS317" s="98"/>
      <c r="CT317"/>
      <c r="CU317"/>
      <c r="CV317" s="65"/>
      <c r="CW317" s="2">
        <v>128</v>
      </c>
      <c r="CX317" s="82">
        <v>68</v>
      </c>
      <c r="DC317"/>
      <c r="DG317" s="64"/>
      <c r="DI317" s="89"/>
      <c r="DJ317" s="89"/>
      <c r="DN317" s="34"/>
      <c r="DO317" s="34"/>
      <c r="DP317" s="34"/>
      <c r="DQ317" s="34"/>
      <c r="DR317" s="34"/>
      <c r="DS317" s="34" t="s">
        <v>2127</v>
      </c>
      <c r="DT317" s="34"/>
      <c r="DU317" s="47">
        <v>44735</v>
      </c>
      <c r="DY317" s="1">
        <v>2</v>
      </c>
      <c r="DZ317" t="s">
        <v>7941</v>
      </c>
      <c r="EA317" s="4">
        <v>0.82</v>
      </c>
      <c r="EB317" s="4">
        <v>315</v>
      </c>
      <c r="EC317" s="4">
        <v>202</v>
      </c>
      <c r="ED317" s="4">
        <v>136</v>
      </c>
      <c r="EE317" s="4">
        <v>41.9</v>
      </c>
      <c r="EF317" s="4">
        <v>123</v>
      </c>
      <c r="EG317" s="4">
        <v>2.5</v>
      </c>
      <c r="EH317" s="4">
        <v>14.3</v>
      </c>
      <c r="EJ317"/>
      <c r="EL317" s="34"/>
      <c r="EN317" s="34"/>
    </row>
    <row r="318" spans="1:144" hidden="1" x14ac:dyDescent="0.25">
      <c r="A318" s="85">
        <v>2022</v>
      </c>
      <c r="B318" s="87">
        <v>44830</v>
      </c>
      <c r="C318" t="s">
        <v>121</v>
      </c>
      <c r="D318" t="s">
        <v>122</v>
      </c>
      <c r="E318" s="36" t="s">
        <v>7938</v>
      </c>
      <c r="F318" s="34">
        <f t="shared" si="24"/>
        <v>317</v>
      </c>
      <c r="G318" s="34" t="s">
        <v>4985</v>
      </c>
      <c r="H318">
        <v>18</v>
      </c>
      <c r="I318" s="34" t="s">
        <v>6141</v>
      </c>
      <c r="J318" s="34" t="s">
        <v>4988</v>
      </c>
      <c r="K318" s="34" t="str">
        <f>VLOOKUP(J318,[2]CodMpios!$B$347:$E$362,4,FALSE)</f>
        <v>18001 - Florencia</v>
      </c>
      <c r="L318" s="34" t="str">
        <f>VLOOKUP($J318,[2]Coord_Mpios_X_Y!$B$2:$K$1123,9,FALSE)</f>
        <v>1,749138703818</v>
      </c>
      <c r="M318" s="34" t="str">
        <f>VLOOKUP($J318,[2]Coord_Mpios_X_Y!$B$2:$K$1123,10,FALSE)</f>
        <v>-75,558239064333</v>
      </c>
      <c r="N318" s="34" t="s">
        <v>6142</v>
      </c>
      <c r="O318" s="34" t="s">
        <v>126</v>
      </c>
      <c r="Q318" s="34" t="s">
        <v>127</v>
      </c>
      <c r="R318" s="34">
        <v>40755885</v>
      </c>
      <c r="S318" s="34" t="str">
        <f t="shared" si="20"/>
        <v>CC40755885</v>
      </c>
      <c r="T318" s="34" t="s">
        <v>515</v>
      </c>
      <c r="V318" s="34" t="s">
        <v>5153</v>
      </c>
      <c r="W318" s="34" t="s">
        <v>5895</v>
      </c>
      <c r="X318" s="87">
        <v>19646</v>
      </c>
      <c r="Y318">
        <v>69</v>
      </c>
      <c r="Z318" s="36">
        <f>VLOOKUP($Y318,[2]Edades!$A$3:$H$153,4,FALSE)</f>
        <v>6</v>
      </c>
      <c r="AA318" s="34" t="str">
        <f>VLOOKUP($Y318,[2]Edades!$A$3:$H$153,6,FALSE)</f>
        <v>6 - Persona mayor</v>
      </c>
      <c r="AB318" s="34">
        <f>VLOOKUP($Y318,[2]Edades!$A$3:$H$153,7,FALSE)</f>
        <v>14</v>
      </c>
      <c r="AC318" s="34" t="str">
        <f>VLOOKUP($Y318,[2]Edades!$A$3:$H$153,8,FALSE)</f>
        <v>65-69</v>
      </c>
      <c r="AD318" s="34" t="s">
        <v>129</v>
      </c>
      <c r="AE318" s="1">
        <v>2</v>
      </c>
      <c r="AF318" s="34" t="s">
        <v>2137</v>
      </c>
      <c r="AG318" s="34" t="s">
        <v>2127</v>
      </c>
      <c r="AH318" s="34" t="s">
        <v>2127</v>
      </c>
      <c r="AK318" s="34" t="s">
        <v>6142</v>
      </c>
      <c r="AM318" s="34" t="s">
        <v>2127</v>
      </c>
      <c r="AN318" s="36" t="s">
        <v>2127</v>
      </c>
      <c r="AO318" s="36" t="s">
        <v>2127</v>
      </c>
      <c r="AP318" s="34" t="s">
        <v>2127</v>
      </c>
      <c r="AQ318" s="36" t="s">
        <v>2127</v>
      </c>
      <c r="AR318" s="34" t="s">
        <v>2098</v>
      </c>
      <c r="AS318" s="91" t="s">
        <v>6455</v>
      </c>
      <c r="AT318" s="34">
        <v>3125236441</v>
      </c>
      <c r="AU318" s="34" t="s">
        <v>2127</v>
      </c>
      <c r="AX318" s="90"/>
      <c r="BA318" s="91"/>
      <c r="BB318" s="91"/>
      <c r="BC318" s="91"/>
      <c r="BF318" s="34" t="s">
        <v>4983</v>
      </c>
      <c r="BG318" s="92" t="s">
        <v>2098</v>
      </c>
      <c r="BM318" s="36" t="s">
        <v>131</v>
      </c>
      <c r="BN318" s="34" t="s">
        <v>132</v>
      </c>
      <c r="BO318" s="36">
        <v>0</v>
      </c>
      <c r="BQ318" s="94"/>
      <c r="BS318" t="s">
        <v>131</v>
      </c>
      <c r="BU318" s="95"/>
      <c r="BV318" s="95"/>
      <c r="BW318" s="61"/>
      <c r="BX318" s="60"/>
      <c r="BY318" s="59" t="str">
        <f t="shared" ca="1" si="21"/>
        <v/>
      </c>
      <c r="CD318" s="68"/>
      <c r="CE318" s="68"/>
      <c r="CF318" s="67"/>
      <c r="CG318">
        <v>91</v>
      </c>
      <c r="CH318" s="2">
        <v>160</v>
      </c>
      <c r="CI318" s="4">
        <f t="shared" si="22"/>
        <v>35.546874999999993</v>
      </c>
      <c r="CJ318" s="5" t="str">
        <f t="shared" si="23"/>
        <v>OBESIDAD</v>
      </c>
      <c r="CK318" s="36">
        <v>0</v>
      </c>
      <c r="CL318" s="66"/>
      <c r="CM318" s="89">
        <v>41392</v>
      </c>
      <c r="CN318" s="97">
        <v>41392</v>
      </c>
      <c r="CP318"/>
      <c r="CQ318" s="65"/>
      <c r="CR318" s="65"/>
      <c r="CS318" s="98"/>
      <c r="CT318"/>
      <c r="CU318"/>
      <c r="CV318" s="65"/>
      <c r="CW318" s="2">
        <v>110</v>
      </c>
      <c r="CX318" s="82">
        <v>70</v>
      </c>
      <c r="DC318"/>
      <c r="DG318" s="64"/>
      <c r="DI318" s="89"/>
      <c r="DJ318" s="89"/>
      <c r="DN318" s="34"/>
      <c r="DO318" s="34"/>
      <c r="DP318" s="34"/>
      <c r="DQ318" s="34"/>
      <c r="DR318" s="34"/>
      <c r="DS318" s="34" t="s">
        <v>2127</v>
      </c>
      <c r="DT318" s="34"/>
      <c r="DU318" s="47">
        <v>44502</v>
      </c>
      <c r="DY318" s="1">
        <v>3</v>
      </c>
      <c r="DZ318" t="s">
        <v>7940</v>
      </c>
      <c r="EB318" s="4"/>
      <c r="EJ318"/>
      <c r="EL318" s="34"/>
      <c r="EN318" s="34"/>
    </row>
    <row r="319" spans="1:144" hidden="1" x14ac:dyDescent="0.25">
      <c r="A319" s="85">
        <v>2022</v>
      </c>
      <c r="B319" s="87">
        <v>44830</v>
      </c>
      <c r="C319" t="s">
        <v>121</v>
      </c>
      <c r="D319" t="s">
        <v>122</v>
      </c>
      <c r="E319" s="36" t="s">
        <v>7938</v>
      </c>
      <c r="F319" s="34">
        <f t="shared" si="24"/>
        <v>318</v>
      </c>
      <c r="G319" s="34" t="s">
        <v>4985</v>
      </c>
      <c r="H319">
        <v>18</v>
      </c>
      <c r="I319" s="34" t="s">
        <v>6141</v>
      </c>
      <c r="J319" s="34" t="s">
        <v>5007</v>
      </c>
      <c r="K319" s="34" t="str">
        <f>VLOOKUP(J319,[2]CodMpios!$B$347:$E$362,4,FALSE)</f>
        <v>18410 - La Montañita</v>
      </c>
      <c r="L319" s="34" t="str">
        <f>VLOOKUP($J319,[2]Coord_Mpios_X_Y!$B$2:$K$1123,9,FALSE)</f>
        <v>1,302860442333</v>
      </c>
      <c r="M319" s="34" t="str">
        <f>VLOOKUP($J319,[2]Coord_Mpios_X_Y!$B$2:$K$1123,10,FALSE)</f>
        <v>-75,235727318747</v>
      </c>
      <c r="N319" s="34" t="s">
        <v>125</v>
      </c>
      <c r="O319" s="34" t="s">
        <v>126</v>
      </c>
      <c r="Q319" s="34" t="s">
        <v>127</v>
      </c>
      <c r="R319" s="34">
        <v>26620134</v>
      </c>
      <c r="S319" s="34" t="str">
        <f t="shared" si="20"/>
        <v>CC26620134</v>
      </c>
      <c r="T319" s="34" t="s">
        <v>245</v>
      </c>
      <c r="V319" s="34" t="s">
        <v>2101</v>
      </c>
      <c r="W319" s="34" t="s">
        <v>759</v>
      </c>
      <c r="X319" s="87">
        <v>20740</v>
      </c>
      <c r="Y319">
        <v>66</v>
      </c>
      <c r="Z319" s="36">
        <f>VLOOKUP($Y319,[2]Edades!$A$3:$H$153,4,FALSE)</f>
        <v>6</v>
      </c>
      <c r="AA319" s="34" t="str">
        <f>VLOOKUP($Y319,[2]Edades!$A$3:$H$153,6,FALSE)</f>
        <v>6 - Persona mayor</v>
      </c>
      <c r="AB319" s="34">
        <f>VLOOKUP($Y319,[2]Edades!$A$3:$H$153,7,FALSE)</f>
        <v>14</v>
      </c>
      <c r="AC319" s="34" t="str">
        <f>VLOOKUP($Y319,[2]Edades!$A$3:$H$153,8,FALSE)</f>
        <v>65-69</v>
      </c>
      <c r="AD319" s="34" t="s">
        <v>129</v>
      </c>
      <c r="AE319" s="1">
        <v>2</v>
      </c>
      <c r="AF319" s="34" t="s">
        <v>2137</v>
      </c>
      <c r="AG319" s="34" t="s">
        <v>2127</v>
      </c>
      <c r="AH319" s="34" t="s">
        <v>2127</v>
      </c>
      <c r="AK319" s="34" t="s">
        <v>125</v>
      </c>
      <c r="AM319" s="34" t="s">
        <v>2127</v>
      </c>
      <c r="AN319" s="36" t="s">
        <v>2127</v>
      </c>
      <c r="AO319" s="36" t="s">
        <v>2127</v>
      </c>
      <c r="AP319" s="34" t="s">
        <v>2127</v>
      </c>
      <c r="AQ319" s="36" t="s">
        <v>2127</v>
      </c>
      <c r="AR319" s="34" t="s">
        <v>5919</v>
      </c>
      <c r="AS319" s="91" t="s">
        <v>6456</v>
      </c>
      <c r="AT319" s="34">
        <v>3124321632</v>
      </c>
      <c r="AU319" s="34" t="s">
        <v>2127</v>
      </c>
      <c r="AX319" s="90"/>
      <c r="BA319" s="91"/>
      <c r="BB319" s="91"/>
      <c r="BC319" s="91"/>
      <c r="BF319" s="34" t="s">
        <v>4983</v>
      </c>
      <c r="BG319" s="92" t="s">
        <v>2098</v>
      </c>
      <c r="BM319" s="36" t="s">
        <v>131</v>
      </c>
      <c r="BN319" s="34" t="s">
        <v>132</v>
      </c>
      <c r="BO319" s="36">
        <v>0</v>
      </c>
      <c r="BQ319" s="94"/>
      <c r="BS319" t="s">
        <v>132</v>
      </c>
      <c r="BU319" s="95"/>
      <c r="BV319" s="95"/>
      <c r="BW319" s="61"/>
      <c r="BX319" s="60"/>
      <c r="BY319" s="59" t="str">
        <f t="shared" ca="1" si="21"/>
        <v/>
      </c>
      <c r="CD319" s="68"/>
      <c r="CE319" s="68"/>
      <c r="CF319" s="67"/>
      <c r="CG319">
        <v>89</v>
      </c>
      <c r="CH319" s="2">
        <v>164</v>
      </c>
      <c r="CI319" s="4">
        <f t="shared" si="22"/>
        <v>33.090422367638318</v>
      </c>
      <c r="CJ319" s="5" t="str">
        <f t="shared" si="23"/>
        <v>OBESIDAD</v>
      </c>
      <c r="CK319" s="36">
        <v>0</v>
      </c>
      <c r="CL319" s="66"/>
      <c r="CM319" s="89">
        <v>41346</v>
      </c>
      <c r="CN319" s="97">
        <v>41346</v>
      </c>
      <c r="CP319"/>
      <c r="CQ319" s="65"/>
      <c r="CR319" s="65"/>
      <c r="CS319" s="98"/>
      <c r="CT319"/>
      <c r="CU319"/>
      <c r="CV319" s="65"/>
      <c r="CW319" s="2">
        <v>148</v>
      </c>
      <c r="CX319" s="82">
        <v>89</v>
      </c>
      <c r="DC319"/>
      <c r="DG319" s="64"/>
      <c r="DI319" s="89">
        <v>44624</v>
      </c>
      <c r="DJ319" s="89"/>
      <c r="DN319" s="34"/>
      <c r="DO319" s="34"/>
      <c r="DP319" s="34"/>
      <c r="DQ319" s="34"/>
      <c r="DR319" s="34"/>
      <c r="DS319" s="34" t="s">
        <v>2127</v>
      </c>
      <c r="DT319" s="34"/>
      <c r="DU319" s="47">
        <v>44216</v>
      </c>
      <c r="DY319" s="1">
        <v>2</v>
      </c>
      <c r="DZ319" t="s">
        <v>7940</v>
      </c>
      <c r="EA319" s="4">
        <v>0.88</v>
      </c>
      <c r="EB319" s="4">
        <v>108</v>
      </c>
      <c r="EC319" s="4">
        <v>182</v>
      </c>
      <c r="ED319" s="4">
        <v>138</v>
      </c>
      <c r="EE319" s="4">
        <v>36</v>
      </c>
      <c r="EF319" s="4">
        <v>138</v>
      </c>
      <c r="EG319" s="4">
        <v>21</v>
      </c>
      <c r="EH319" s="4">
        <v>7.3</v>
      </c>
      <c r="EJ319"/>
      <c r="EL319" s="34"/>
      <c r="EN319" s="34"/>
    </row>
    <row r="320" spans="1:144" x14ac:dyDescent="0.25">
      <c r="A320" s="85">
        <v>2022</v>
      </c>
      <c r="B320" s="87">
        <v>44830</v>
      </c>
      <c r="C320" t="s">
        <v>121</v>
      </c>
      <c r="D320" t="s">
        <v>122</v>
      </c>
      <c r="E320" s="34" t="s">
        <v>7938</v>
      </c>
      <c r="F320" s="34">
        <f t="shared" si="24"/>
        <v>319</v>
      </c>
      <c r="G320" s="34" t="s">
        <v>4985</v>
      </c>
      <c r="H320">
        <v>18</v>
      </c>
      <c r="I320" s="34" t="s">
        <v>6141</v>
      </c>
      <c r="J320" s="34" t="s">
        <v>4988</v>
      </c>
      <c r="K320" s="34" t="str">
        <f>VLOOKUP(J320,[2]CodMpios!$B$347:$E$362,4,FALSE)</f>
        <v>18001 - Florencia</v>
      </c>
      <c r="L320" s="34" t="str">
        <f>VLOOKUP($J320,[2]Coord_Mpios_X_Y!$B$2:$K$1123,9,FALSE)</f>
        <v>1,749138703818</v>
      </c>
      <c r="M320" s="34" t="str">
        <f>VLOOKUP($J320,[2]Coord_Mpios_X_Y!$B$2:$K$1123,10,FALSE)</f>
        <v>-75,558239064333</v>
      </c>
      <c r="N320" s="34" t="s">
        <v>125</v>
      </c>
      <c r="O320" s="34" t="s">
        <v>126</v>
      </c>
      <c r="Q320" s="34" t="s">
        <v>127</v>
      </c>
      <c r="R320" s="34">
        <v>26508893</v>
      </c>
      <c r="S320" s="34" t="str">
        <f t="shared" si="20"/>
        <v>CC26508893</v>
      </c>
      <c r="T320" s="34" t="s">
        <v>134</v>
      </c>
      <c r="U320" s="34" t="s">
        <v>209</v>
      </c>
      <c r="V320" s="34" t="s">
        <v>431</v>
      </c>
      <c r="W320" s="34" t="s">
        <v>462</v>
      </c>
      <c r="X320" s="87">
        <v>20736</v>
      </c>
      <c r="Y320">
        <v>66</v>
      </c>
      <c r="Z320" s="36">
        <f>VLOOKUP($Y320,[2]Edades!$A$3:$H$153,4,FALSE)</f>
        <v>6</v>
      </c>
      <c r="AA320" s="34" t="str">
        <f>VLOOKUP($Y320,[2]Edades!$A$3:$H$153,6,FALSE)</f>
        <v>6 - Persona mayor</v>
      </c>
      <c r="AB320" s="34">
        <f>VLOOKUP($Y320,[2]Edades!$A$3:$H$153,7,FALSE)</f>
        <v>14</v>
      </c>
      <c r="AC320" s="34" t="str">
        <f>VLOOKUP($Y320,[2]Edades!$A$3:$H$153,8,FALSE)</f>
        <v>65-69</v>
      </c>
      <c r="AD320" s="34" t="s">
        <v>129</v>
      </c>
      <c r="AE320" s="1">
        <v>2</v>
      </c>
      <c r="AF320" s="34" t="s">
        <v>2137</v>
      </c>
      <c r="AG320" s="34" t="s">
        <v>2127</v>
      </c>
      <c r="AH320" s="34" t="s">
        <v>2127</v>
      </c>
      <c r="AK320" s="34" t="s">
        <v>125</v>
      </c>
      <c r="AM320" s="34" t="s">
        <v>2127</v>
      </c>
      <c r="AN320" s="36" t="s">
        <v>2127</v>
      </c>
      <c r="AO320" s="36" t="s">
        <v>2127</v>
      </c>
      <c r="AP320" s="34" t="s">
        <v>2127</v>
      </c>
      <c r="AQ320" s="36" t="s">
        <v>2127</v>
      </c>
      <c r="AR320" s="34" t="s">
        <v>2098</v>
      </c>
      <c r="AS320" s="91" t="s">
        <v>6457</v>
      </c>
      <c r="AT320" s="34">
        <v>3003904970</v>
      </c>
      <c r="AU320" s="34" t="s">
        <v>2127</v>
      </c>
      <c r="AX320" s="90"/>
      <c r="BA320" s="91"/>
      <c r="BB320" s="91"/>
      <c r="BC320" s="91"/>
      <c r="BF320" s="34" t="s">
        <v>4983</v>
      </c>
      <c r="BG320" s="92" t="s">
        <v>2098</v>
      </c>
      <c r="BM320" s="36" t="s">
        <v>131</v>
      </c>
      <c r="BN320" s="34" t="s">
        <v>132</v>
      </c>
      <c r="BO320" s="36">
        <v>0</v>
      </c>
      <c r="BQ320" s="94"/>
      <c r="BS320" s="36" t="s">
        <v>2127</v>
      </c>
      <c r="BU320" s="95"/>
      <c r="BV320" s="95"/>
      <c r="BW320" s="61"/>
      <c r="BX320" s="60"/>
      <c r="BY320" s="59" t="str">
        <f t="shared" ca="1" si="21"/>
        <v/>
      </c>
      <c r="CD320" s="68"/>
      <c r="CE320" s="68"/>
      <c r="CF320" s="67"/>
      <c r="CG320">
        <v>74</v>
      </c>
      <c r="CH320" s="2">
        <v>157</v>
      </c>
      <c r="CI320" s="4">
        <f t="shared" si="22"/>
        <v>30.021501886486266</v>
      </c>
      <c r="CJ320" s="5" t="str">
        <f t="shared" si="23"/>
        <v>OBESIDAD</v>
      </c>
      <c r="CK320" s="36">
        <v>0</v>
      </c>
      <c r="CL320" s="66"/>
      <c r="CM320" s="89">
        <v>41437</v>
      </c>
      <c r="CN320" s="97">
        <v>41437</v>
      </c>
      <c r="CP320"/>
      <c r="CQ320" s="65"/>
      <c r="CR320" s="65"/>
      <c r="CS320" s="98"/>
      <c r="CT320"/>
      <c r="CU320"/>
      <c r="CV320" s="97"/>
      <c r="CW320" s="2">
        <v>120</v>
      </c>
      <c r="CX320" s="82">
        <v>70</v>
      </c>
      <c r="DG320" s="64"/>
      <c r="DI320" s="89">
        <v>44620</v>
      </c>
      <c r="DJ320" s="89"/>
      <c r="DN320" s="34"/>
      <c r="DO320" s="34"/>
      <c r="DP320" s="34"/>
      <c r="DQ320" s="34"/>
      <c r="DR320" s="34"/>
      <c r="DS320" s="34" t="s">
        <v>2127</v>
      </c>
      <c r="DT320" s="34"/>
      <c r="DU320" s="47">
        <v>44616</v>
      </c>
      <c r="DY320" s="1">
        <v>2</v>
      </c>
      <c r="DZ320" t="s">
        <v>7940</v>
      </c>
      <c r="EA320" s="4">
        <v>0.94</v>
      </c>
      <c r="EB320" s="4">
        <v>99</v>
      </c>
      <c r="EC320" s="4">
        <v>198</v>
      </c>
      <c r="ED320" s="4">
        <v>108</v>
      </c>
      <c r="EE320" s="4">
        <v>52.1</v>
      </c>
      <c r="EF320" s="4">
        <v>141</v>
      </c>
      <c r="EG320" s="4">
        <v>1.3</v>
      </c>
      <c r="EJ320"/>
      <c r="EL320" s="34"/>
      <c r="EN320" s="34"/>
    </row>
    <row r="321" spans="1:144" hidden="1" x14ac:dyDescent="0.25">
      <c r="A321" s="85">
        <v>2022</v>
      </c>
      <c r="B321" s="87">
        <v>44830</v>
      </c>
      <c r="C321" t="s">
        <v>121</v>
      </c>
      <c r="D321" t="s">
        <v>122</v>
      </c>
      <c r="E321" s="36" t="s">
        <v>7938</v>
      </c>
      <c r="F321" s="34">
        <f t="shared" si="24"/>
        <v>320</v>
      </c>
      <c r="G321" s="34" t="s">
        <v>4985</v>
      </c>
      <c r="H321">
        <v>18</v>
      </c>
      <c r="I321" s="34" t="s">
        <v>6141</v>
      </c>
      <c r="J321" s="34" t="s">
        <v>5014</v>
      </c>
      <c r="K321" s="34" t="str">
        <f>VLOOKUP(J321,[2]CodMpios!$B$347:$E$362,4,FALSE)</f>
        <v>18029 - Albania</v>
      </c>
      <c r="L321" s="34" t="str">
        <f>VLOOKUP($J321,[2]Coord_Mpios_X_Y!$B$2:$K$1123,9,FALSE)</f>
        <v>1,227865490191</v>
      </c>
      <c r="M321" s="34" t="str">
        <f>VLOOKUP($J321,[2]Coord_Mpios_X_Y!$B$2:$K$1123,10,FALSE)</f>
        <v>-75,882326507579</v>
      </c>
      <c r="N321" s="34" t="s">
        <v>125</v>
      </c>
      <c r="O321" s="34" t="s">
        <v>126</v>
      </c>
      <c r="Q321" s="34" t="s">
        <v>127</v>
      </c>
      <c r="R321" s="34">
        <v>17628230</v>
      </c>
      <c r="S321" s="34" t="str">
        <f t="shared" si="20"/>
        <v>CC17628230</v>
      </c>
      <c r="T321" s="34" t="s">
        <v>723</v>
      </c>
      <c r="V321" s="34" t="s">
        <v>5597</v>
      </c>
      <c r="W321" s="34" t="s">
        <v>660</v>
      </c>
      <c r="X321" s="87">
        <v>21072</v>
      </c>
      <c r="Y321">
        <v>65</v>
      </c>
      <c r="Z321" s="36">
        <f>VLOOKUP($Y321,[2]Edades!$A$3:$H$153,4,FALSE)</f>
        <v>6</v>
      </c>
      <c r="AA321" s="34" t="str">
        <f>VLOOKUP($Y321,[2]Edades!$A$3:$H$153,6,FALSE)</f>
        <v>6 - Persona mayor</v>
      </c>
      <c r="AB321" s="34">
        <f>VLOOKUP($Y321,[2]Edades!$A$3:$H$153,7,FALSE)</f>
        <v>14</v>
      </c>
      <c r="AC321" s="34" t="str">
        <f>VLOOKUP($Y321,[2]Edades!$A$3:$H$153,8,FALSE)</f>
        <v>65-69</v>
      </c>
      <c r="AD321" s="34" t="s">
        <v>146</v>
      </c>
      <c r="AE321">
        <v>1</v>
      </c>
      <c r="AF321" s="34" t="s">
        <v>2137</v>
      </c>
      <c r="AG321" s="34" t="s">
        <v>2127</v>
      </c>
      <c r="AH321" s="34" t="s">
        <v>2127</v>
      </c>
      <c r="AK321" s="34" t="s">
        <v>125</v>
      </c>
      <c r="AM321" s="34" t="s">
        <v>2127</v>
      </c>
      <c r="AN321" s="36" t="s">
        <v>2127</v>
      </c>
      <c r="AO321" s="36" t="s">
        <v>2127</v>
      </c>
      <c r="AP321" s="34" t="s">
        <v>2127</v>
      </c>
      <c r="AQ321" s="36" t="s">
        <v>2127</v>
      </c>
      <c r="AR321" s="34" t="s">
        <v>5305</v>
      </c>
      <c r="AS321" s="91" t="s">
        <v>6458</v>
      </c>
      <c r="AT321" s="34">
        <v>3123068546</v>
      </c>
      <c r="AU321" s="34" t="s">
        <v>2127</v>
      </c>
      <c r="AX321" s="90"/>
      <c r="BA321" s="91"/>
      <c r="BB321" s="91"/>
      <c r="BC321" s="91"/>
      <c r="BF321" s="34" t="s">
        <v>4983</v>
      </c>
      <c r="BG321" s="92" t="s">
        <v>2098</v>
      </c>
      <c r="BM321" s="36" t="s">
        <v>131</v>
      </c>
      <c r="BN321" s="34" t="s">
        <v>132</v>
      </c>
      <c r="BO321" s="36">
        <v>0</v>
      </c>
      <c r="BQ321" s="94"/>
      <c r="BS321" t="s">
        <v>132</v>
      </c>
      <c r="BU321" s="95"/>
      <c r="BV321" s="95"/>
      <c r="BW321" s="61"/>
      <c r="BX321" s="60"/>
      <c r="BY321" s="59" t="str">
        <f t="shared" ca="1" si="21"/>
        <v/>
      </c>
      <c r="CD321" s="68"/>
      <c r="CE321" s="68"/>
      <c r="CF321" s="67"/>
      <c r="CG321">
        <v>62</v>
      </c>
      <c r="CH321" s="2">
        <v>161</v>
      </c>
      <c r="CI321" s="4">
        <f t="shared" si="22"/>
        <v>23.9188302920412</v>
      </c>
      <c r="CJ321" s="5" t="str">
        <f t="shared" si="23"/>
        <v>NORMAL</v>
      </c>
      <c r="CK321" s="36">
        <v>0</v>
      </c>
      <c r="CL321" s="66"/>
      <c r="CM321" s="89">
        <v>41347</v>
      </c>
      <c r="CN321" s="97">
        <v>41347</v>
      </c>
      <c r="CP321"/>
      <c r="CQ321" s="65"/>
      <c r="CR321" s="65"/>
      <c r="CS321" s="98"/>
      <c r="CT321"/>
      <c r="CU321"/>
      <c r="CV321" s="65"/>
      <c r="CW321" s="2"/>
      <c r="CX321" s="82"/>
      <c r="DC321"/>
      <c r="DG321" s="64"/>
      <c r="DI321" s="89"/>
      <c r="DJ321" s="89"/>
      <c r="DN321" s="34"/>
      <c r="DO321" s="34"/>
      <c r="DP321" s="34"/>
      <c r="DQ321" s="34"/>
      <c r="DR321" s="34"/>
      <c r="DS321" s="34" t="s">
        <v>2127</v>
      </c>
      <c r="DT321" s="34"/>
      <c r="DU321" s="47">
        <v>44529</v>
      </c>
      <c r="DY321" s="1">
        <v>2</v>
      </c>
      <c r="DZ321" t="s">
        <v>7940</v>
      </c>
      <c r="EB321" s="4"/>
      <c r="EJ321"/>
      <c r="EL321" s="34"/>
      <c r="EN321" s="34"/>
    </row>
    <row r="322" spans="1:144" hidden="1" x14ac:dyDescent="0.25">
      <c r="A322" s="85">
        <v>2022</v>
      </c>
      <c r="B322" s="87">
        <v>44830</v>
      </c>
      <c r="C322" t="s">
        <v>121</v>
      </c>
      <c r="D322" t="s">
        <v>122</v>
      </c>
      <c r="E322" s="36" t="s">
        <v>7938</v>
      </c>
      <c r="F322" s="34">
        <f t="shared" si="24"/>
        <v>321</v>
      </c>
      <c r="G322" s="34" t="s">
        <v>4985</v>
      </c>
      <c r="H322">
        <v>18</v>
      </c>
      <c r="I322" s="34" t="s">
        <v>6141</v>
      </c>
      <c r="J322" s="34" t="s">
        <v>4988</v>
      </c>
      <c r="K322" s="34" t="str">
        <f>VLOOKUP(J322,[2]CodMpios!$B$347:$E$362,4,FALSE)</f>
        <v>18001 - Florencia</v>
      </c>
      <c r="L322" s="34" t="str">
        <f>VLOOKUP($J322,[2]Coord_Mpios_X_Y!$B$2:$K$1123,9,FALSE)</f>
        <v>1,749138703818</v>
      </c>
      <c r="M322" s="34" t="str">
        <f>VLOOKUP($J322,[2]Coord_Mpios_X_Y!$B$2:$K$1123,10,FALSE)</f>
        <v>-75,558239064333</v>
      </c>
      <c r="N322" s="34" t="s">
        <v>6142</v>
      </c>
      <c r="O322" s="34" t="s">
        <v>126</v>
      </c>
      <c r="Q322" s="34" t="s">
        <v>127</v>
      </c>
      <c r="R322" s="34">
        <v>26616531</v>
      </c>
      <c r="S322" s="34" t="str">
        <f t="shared" ref="S322:S385" si="25">CONCATENATE(Q322,R322)</f>
        <v>CC26616531</v>
      </c>
      <c r="T322" s="34" t="s">
        <v>195</v>
      </c>
      <c r="U322" s="34" t="s">
        <v>392</v>
      </c>
      <c r="V322" s="34" t="s">
        <v>408</v>
      </c>
      <c r="W322" s="34" t="s">
        <v>6032</v>
      </c>
      <c r="X322" s="87">
        <v>18500</v>
      </c>
      <c r="Y322">
        <v>72</v>
      </c>
      <c r="Z322" s="36">
        <f>VLOOKUP($Y322,[2]Edades!$A$3:$H$153,4,FALSE)</f>
        <v>6</v>
      </c>
      <c r="AA322" s="34" t="str">
        <f>VLOOKUP($Y322,[2]Edades!$A$3:$H$153,6,FALSE)</f>
        <v>6 - Persona mayor</v>
      </c>
      <c r="AB322" s="34">
        <f>VLOOKUP($Y322,[2]Edades!$A$3:$H$153,7,FALSE)</f>
        <v>15</v>
      </c>
      <c r="AC322" s="34" t="str">
        <f>VLOOKUP($Y322,[2]Edades!$A$3:$H$153,8,FALSE)</f>
        <v>70-74</v>
      </c>
      <c r="AD322" s="34" t="s">
        <v>129</v>
      </c>
      <c r="AE322" s="1">
        <v>2</v>
      </c>
      <c r="AF322" s="34" t="s">
        <v>2137</v>
      </c>
      <c r="AG322" s="34" t="s">
        <v>2127</v>
      </c>
      <c r="AH322" s="34" t="s">
        <v>2127</v>
      </c>
      <c r="AK322" s="34" t="s">
        <v>6142</v>
      </c>
      <c r="AM322" s="34" t="s">
        <v>2127</v>
      </c>
      <c r="AN322" s="36" t="s">
        <v>2127</v>
      </c>
      <c r="AO322" s="36" t="s">
        <v>2127</v>
      </c>
      <c r="AP322" s="34" t="s">
        <v>2127</v>
      </c>
      <c r="AQ322" s="36" t="s">
        <v>2127</v>
      </c>
      <c r="AR322" s="34" t="s">
        <v>2098</v>
      </c>
      <c r="AS322" s="91" t="s">
        <v>6459</v>
      </c>
      <c r="AT322" s="34">
        <v>3134579011</v>
      </c>
      <c r="AU322" s="34" t="s">
        <v>2127</v>
      </c>
      <c r="AX322" s="90"/>
      <c r="BA322" s="91"/>
      <c r="BB322" s="91"/>
      <c r="BC322" s="91"/>
      <c r="BF322" s="34" t="s">
        <v>4983</v>
      </c>
      <c r="BG322" s="92" t="s">
        <v>2098</v>
      </c>
      <c r="BM322" s="36" t="s">
        <v>131</v>
      </c>
      <c r="BN322" s="34" t="s">
        <v>132</v>
      </c>
      <c r="BO322" s="36">
        <v>0</v>
      </c>
      <c r="BQ322" s="94"/>
      <c r="BS322" t="s">
        <v>131</v>
      </c>
      <c r="BU322" s="95"/>
      <c r="BV322" s="95"/>
      <c r="BW322" s="61"/>
      <c r="BX322" s="60"/>
      <c r="BY322" s="59" t="str">
        <f t="shared" ref="BY322:BY385" ca="1" si="26">IFERROR(IF(BW322="","",BW322-TODAY()),"SIN DATO")</f>
        <v/>
      </c>
      <c r="CD322" s="68"/>
      <c r="CE322" s="68"/>
      <c r="CF322" s="67"/>
      <c r="CG322">
        <v>65</v>
      </c>
      <c r="CH322" s="2">
        <v>154</v>
      </c>
      <c r="CI322" s="4">
        <f t="shared" ref="CI322:CI385" si="27">(CG322/((CH322/100)*(CH322/100)))</f>
        <v>27.407657277787148</v>
      </c>
      <c r="CJ322" s="5" t="str">
        <f t="shared" ref="CJ322:CJ385" si="28">IFERROR(IF(CI322&lt;=18.5,"BAJO PESO",IF(AND(CI322&gt;18.5,CI322&lt;25),"NORMAL",IF(AND(CI322&gt;=25,CI322&lt;=30),"SOBREPESO","OBESIDAD"))),"SIN DATO")</f>
        <v>SOBREPESO</v>
      </c>
      <c r="CK322" s="36">
        <v>0</v>
      </c>
      <c r="CL322" s="66"/>
      <c r="CM322" s="89">
        <v>41353</v>
      </c>
      <c r="CN322" s="97">
        <v>41353</v>
      </c>
      <c r="CP322"/>
      <c r="CQ322" s="65"/>
      <c r="CR322" s="65"/>
      <c r="CS322" s="98"/>
      <c r="CT322"/>
      <c r="CU322"/>
      <c r="CV322" s="65"/>
      <c r="CW322" s="2">
        <v>110</v>
      </c>
      <c r="CX322" s="82">
        <v>60</v>
      </c>
      <c r="DC322"/>
      <c r="DG322" s="64"/>
      <c r="DI322" s="89">
        <v>44602</v>
      </c>
      <c r="DJ322" s="89"/>
      <c r="DN322" s="34"/>
      <c r="DO322" s="34"/>
      <c r="DP322" s="34"/>
      <c r="DQ322" s="34"/>
      <c r="DR322" s="34"/>
      <c r="DS322" s="34" t="s">
        <v>2127</v>
      </c>
      <c r="DT322" s="34"/>
      <c r="DU322" s="47">
        <v>44600</v>
      </c>
      <c r="DY322" s="1">
        <v>2</v>
      </c>
      <c r="DZ322" t="s">
        <v>7940</v>
      </c>
      <c r="EA322" s="4">
        <v>154</v>
      </c>
      <c r="EB322" s="4">
        <v>155</v>
      </c>
      <c r="EC322" s="4">
        <v>285</v>
      </c>
      <c r="ED322" s="4">
        <v>43</v>
      </c>
      <c r="EE322" s="4">
        <v>53.4</v>
      </c>
      <c r="EF322" s="4">
        <v>154</v>
      </c>
      <c r="EG322" s="4">
        <v>1.5</v>
      </c>
      <c r="EH322" s="4">
        <v>8.6999999999999993</v>
      </c>
      <c r="EJ322"/>
      <c r="EL322" s="34"/>
      <c r="EN322" s="34"/>
    </row>
    <row r="323" spans="1:144" hidden="1" x14ac:dyDescent="0.25">
      <c r="A323" s="85">
        <v>2022</v>
      </c>
      <c r="B323" s="87">
        <v>44830</v>
      </c>
      <c r="C323" t="s">
        <v>121</v>
      </c>
      <c r="D323" t="s">
        <v>122</v>
      </c>
      <c r="E323" s="36" t="s">
        <v>7938</v>
      </c>
      <c r="F323" s="34">
        <f t="shared" ref="F323:F386" si="29">F322+1</f>
        <v>322</v>
      </c>
      <c r="G323" s="34" t="s">
        <v>4985</v>
      </c>
      <c r="H323">
        <v>18</v>
      </c>
      <c r="I323" s="34" t="s">
        <v>6141</v>
      </c>
      <c r="J323" s="34" t="s">
        <v>4988</v>
      </c>
      <c r="K323" s="34" t="str">
        <f>VLOOKUP(J323,[2]CodMpios!$B$347:$E$362,4,FALSE)</f>
        <v>18001 - Florencia</v>
      </c>
      <c r="L323" s="34" t="str">
        <f>VLOOKUP($J323,[2]Coord_Mpios_X_Y!$B$2:$K$1123,9,FALSE)</f>
        <v>1,749138703818</v>
      </c>
      <c r="M323" s="34" t="str">
        <f>VLOOKUP($J323,[2]Coord_Mpios_X_Y!$B$2:$K$1123,10,FALSE)</f>
        <v>-75,558239064333</v>
      </c>
      <c r="N323" s="34" t="s">
        <v>139</v>
      </c>
      <c r="O323" s="34" t="s">
        <v>126</v>
      </c>
      <c r="Q323" s="34" t="s">
        <v>127</v>
      </c>
      <c r="R323" s="34">
        <v>26617892</v>
      </c>
      <c r="S323" s="34" t="str">
        <f t="shared" si="25"/>
        <v>CC26617892</v>
      </c>
      <c r="T323" s="34" t="s">
        <v>865</v>
      </c>
      <c r="V323" s="34" t="s">
        <v>193</v>
      </c>
      <c r="W323" s="34" t="s">
        <v>193</v>
      </c>
      <c r="X323" s="87">
        <v>18633</v>
      </c>
      <c r="Y323">
        <v>72</v>
      </c>
      <c r="Z323" s="36">
        <f>VLOOKUP($Y323,[2]Edades!$A$3:$H$153,4,FALSE)</f>
        <v>6</v>
      </c>
      <c r="AA323" s="34" t="str">
        <f>VLOOKUP($Y323,[2]Edades!$A$3:$H$153,6,FALSE)</f>
        <v>6 - Persona mayor</v>
      </c>
      <c r="AB323" s="34">
        <f>VLOOKUP($Y323,[2]Edades!$A$3:$H$153,7,FALSE)</f>
        <v>15</v>
      </c>
      <c r="AC323" s="34" t="str">
        <f>VLOOKUP($Y323,[2]Edades!$A$3:$H$153,8,FALSE)</f>
        <v>70-74</v>
      </c>
      <c r="AD323" s="34" t="s">
        <v>129</v>
      </c>
      <c r="AE323" s="1">
        <v>2</v>
      </c>
      <c r="AF323" s="34" t="s">
        <v>2137</v>
      </c>
      <c r="AG323" s="34" t="s">
        <v>2127</v>
      </c>
      <c r="AH323" s="34" t="s">
        <v>2127</v>
      </c>
      <c r="AK323" s="34" t="s">
        <v>139</v>
      </c>
      <c r="AM323" s="34" t="s">
        <v>2127</v>
      </c>
      <c r="AN323" s="36" t="s">
        <v>2127</v>
      </c>
      <c r="AO323" s="36" t="s">
        <v>2127</v>
      </c>
      <c r="AP323" s="34" t="s">
        <v>2127</v>
      </c>
      <c r="AQ323" s="36" t="s">
        <v>2127</v>
      </c>
      <c r="AR323" s="34" t="s">
        <v>2098</v>
      </c>
      <c r="AS323" s="91" t="s">
        <v>6460</v>
      </c>
      <c r="AT323" s="34">
        <v>3125868881</v>
      </c>
      <c r="AU323" s="34" t="s">
        <v>2127</v>
      </c>
      <c r="AX323" s="90"/>
      <c r="BA323" s="91"/>
      <c r="BB323" s="91"/>
      <c r="BC323" s="91"/>
      <c r="BF323" s="34" t="s">
        <v>4983</v>
      </c>
      <c r="BG323" s="92" t="s">
        <v>2098</v>
      </c>
      <c r="BM323" s="36" t="s">
        <v>131</v>
      </c>
      <c r="BN323" s="34" t="s">
        <v>132</v>
      </c>
      <c r="BO323" s="36">
        <v>0</v>
      </c>
      <c r="BQ323" s="94"/>
      <c r="BS323" t="s">
        <v>132</v>
      </c>
      <c r="BU323" s="95"/>
      <c r="BV323" s="95"/>
      <c r="BW323" s="61"/>
      <c r="BX323" s="60"/>
      <c r="BY323" s="59" t="str">
        <f t="shared" ca="1" si="26"/>
        <v/>
      </c>
      <c r="CD323" s="68"/>
      <c r="CE323" s="68"/>
      <c r="CF323" s="67"/>
      <c r="CG323">
        <v>77</v>
      </c>
      <c r="CH323" s="2">
        <v>152</v>
      </c>
      <c r="CI323" s="4">
        <f t="shared" si="27"/>
        <v>33.327562326869803</v>
      </c>
      <c r="CJ323" s="5" t="str">
        <f t="shared" si="28"/>
        <v>OBESIDAD</v>
      </c>
      <c r="CK323" s="36">
        <v>0</v>
      </c>
      <c r="CL323" s="66"/>
      <c r="CM323" s="89">
        <v>41415</v>
      </c>
      <c r="CN323" s="97">
        <v>41415</v>
      </c>
      <c r="CP323"/>
      <c r="CQ323" s="65"/>
      <c r="CR323" s="65"/>
      <c r="CS323" s="98"/>
      <c r="CT323"/>
      <c r="CU323"/>
      <c r="CV323" s="65"/>
      <c r="CW323" s="2">
        <v>140</v>
      </c>
      <c r="CX323" s="82">
        <v>80</v>
      </c>
      <c r="DC323"/>
      <c r="DG323" s="64"/>
      <c r="DI323" s="89"/>
      <c r="DJ323" s="89"/>
      <c r="DN323" s="34"/>
      <c r="DO323" s="34"/>
      <c r="DP323" s="34"/>
      <c r="DQ323" s="34"/>
      <c r="DR323" s="34"/>
      <c r="DS323" s="34" t="s">
        <v>2127</v>
      </c>
      <c r="DT323" s="34"/>
      <c r="DU323" s="47">
        <v>44620</v>
      </c>
      <c r="DY323" s="1">
        <v>2</v>
      </c>
      <c r="DZ323" t="s">
        <v>7939</v>
      </c>
      <c r="EA323" s="4">
        <v>0.8</v>
      </c>
      <c r="EB323" s="4">
        <v>131</v>
      </c>
      <c r="EC323" s="4">
        <v>238</v>
      </c>
      <c r="ED323" s="4">
        <v>138</v>
      </c>
      <c r="EE323" s="4">
        <v>50</v>
      </c>
      <c r="EF323" s="4">
        <v>153</v>
      </c>
      <c r="EG323" s="4">
        <v>2</v>
      </c>
      <c r="EH323" s="4">
        <v>6.3</v>
      </c>
      <c r="EJ323"/>
      <c r="EL323" s="34"/>
      <c r="EN323" s="34"/>
    </row>
    <row r="324" spans="1:144" hidden="1" x14ac:dyDescent="0.25">
      <c r="A324" s="85">
        <v>2022</v>
      </c>
      <c r="B324" s="87">
        <v>44830</v>
      </c>
      <c r="C324" t="s">
        <v>121</v>
      </c>
      <c r="D324" t="s">
        <v>122</v>
      </c>
      <c r="E324" s="36" t="s">
        <v>7938</v>
      </c>
      <c r="F324" s="34">
        <f t="shared" si="29"/>
        <v>323</v>
      </c>
      <c r="G324" s="34" t="s">
        <v>4985</v>
      </c>
      <c r="H324">
        <v>18</v>
      </c>
      <c r="I324" s="34" t="s">
        <v>6141</v>
      </c>
      <c r="J324" s="34" t="s">
        <v>4988</v>
      </c>
      <c r="K324" s="34" t="str">
        <f>VLOOKUP(J324,[2]CodMpios!$B$347:$E$362,4,FALSE)</f>
        <v>18001 - Florencia</v>
      </c>
      <c r="L324" s="34" t="str">
        <f>VLOOKUP($J324,[2]Coord_Mpios_X_Y!$B$2:$K$1123,9,FALSE)</f>
        <v>1,749138703818</v>
      </c>
      <c r="M324" s="34" t="str">
        <f>VLOOKUP($J324,[2]Coord_Mpios_X_Y!$B$2:$K$1123,10,FALSE)</f>
        <v>-75,558239064333</v>
      </c>
      <c r="N324" s="34" t="s">
        <v>6142</v>
      </c>
      <c r="O324" s="34" t="s">
        <v>126</v>
      </c>
      <c r="Q324" s="34" t="s">
        <v>127</v>
      </c>
      <c r="R324" s="34">
        <v>12223371</v>
      </c>
      <c r="S324" s="34" t="str">
        <f t="shared" si="25"/>
        <v>CC12223371</v>
      </c>
      <c r="T324" s="34" t="s">
        <v>5931</v>
      </c>
      <c r="V324" s="34" t="s">
        <v>6031</v>
      </c>
      <c r="W324" s="34" t="s">
        <v>2133</v>
      </c>
      <c r="X324" s="87">
        <v>17491</v>
      </c>
      <c r="Y324">
        <v>75</v>
      </c>
      <c r="Z324" s="36">
        <f>VLOOKUP($Y324,[2]Edades!$A$3:$H$153,4,FALSE)</f>
        <v>6</v>
      </c>
      <c r="AA324" s="34" t="str">
        <f>VLOOKUP($Y324,[2]Edades!$A$3:$H$153,6,FALSE)</f>
        <v>6 - Persona mayor</v>
      </c>
      <c r="AB324" s="34">
        <f>VLOOKUP($Y324,[2]Edades!$A$3:$H$153,7,FALSE)</f>
        <v>16</v>
      </c>
      <c r="AC324" s="34" t="str">
        <f>VLOOKUP($Y324,[2]Edades!$A$3:$H$153,8,FALSE)</f>
        <v>75-79</v>
      </c>
      <c r="AD324" s="34" t="s">
        <v>146</v>
      </c>
      <c r="AE324">
        <v>1</v>
      </c>
      <c r="AF324" s="34" t="s">
        <v>2137</v>
      </c>
      <c r="AG324" s="34" t="s">
        <v>2127</v>
      </c>
      <c r="AH324" s="34" t="s">
        <v>2127</v>
      </c>
      <c r="AK324" s="34" t="s">
        <v>6142</v>
      </c>
      <c r="AM324" s="34" t="s">
        <v>2127</v>
      </c>
      <c r="AN324" s="36" t="s">
        <v>2127</v>
      </c>
      <c r="AO324" s="36" t="s">
        <v>2127</v>
      </c>
      <c r="AP324" s="34" t="s">
        <v>2127</v>
      </c>
      <c r="AQ324" s="36" t="s">
        <v>2127</v>
      </c>
      <c r="AR324" s="34" t="s">
        <v>2098</v>
      </c>
      <c r="AS324" s="91" t="s">
        <v>6460</v>
      </c>
      <c r="AT324" s="34">
        <v>3125868881</v>
      </c>
      <c r="AU324" s="34" t="s">
        <v>2127</v>
      </c>
      <c r="AX324" s="90"/>
      <c r="BA324" s="91"/>
      <c r="BB324" s="91"/>
      <c r="BC324" s="91"/>
      <c r="BF324" s="34" t="s">
        <v>4983</v>
      </c>
      <c r="BG324" s="92" t="s">
        <v>2098</v>
      </c>
      <c r="BM324" s="36" t="s">
        <v>131</v>
      </c>
      <c r="BN324" s="34" t="s">
        <v>132</v>
      </c>
      <c r="BO324" s="36">
        <v>0</v>
      </c>
      <c r="BQ324" s="94"/>
      <c r="BS324" t="s">
        <v>131</v>
      </c>
      <c r="BU324" s="95"/>
      <c r="BV324" s="95"/>
      <c r="BW324" s="61"/>
      <c r="BX324" s="60"/>
      <c r="BY324" s="59" t="str">
        <f t="shared" ca="1" si="26"/>
        <v/>
      </c>
      <c r="CD324" s="68"/>
      <c r="CE324" s="68"/>
      <c r="CF324" s="67"/>
      <c r="CG324">
        <v>83</v>
      </c>
      <c r="CH324" s="2">
        <v>162</v>
      </c>
      <c r="CI324" s="4">
        <f t="shared" si="27"/>
        <v>31.626276482243554</v>
      </c>
      <c r="CJ324" s="5" t="str">
        <f t="shared" si="28"/>
        <v>OBESIDAD</v>
      </c>
      <c r="CK324" s="36">
        <v>0</v>
      </c>
      <c r="CL324" s="66"/>
      <c r="CM324" s="89">
        <v>41415</v>
      </c>
      <c r="CN324" s="97">
        <v>41415</v>
      </c>
      <c r="CP324"/>
      <c r="CQ324" s="65"/>
      <c r="CR324" s="65"/>
      <c r="CS324" s="98"/>
      <c r="CT324"/>
      <c r="CU324"/>
      <c r="CV324" s="65"/>
      <c r="CW324" s="2">
        <v>130</v>
      </c>
      <c r="CX324" s="82">
        <v>70</v>
      </c>
      <c r="DC324"/>
      <c r="DG324" s="64"/>
      <c r="DI324" s="89"/>
      <c r="DJ324" s="89"/>
      <c r="DN324" s="34"/>
      <c r="DO324" s="34"/>
      <c r="DP324" s="34"/>
      <c r="DQ324" s="34"/>
      <c r="DR324" s="34"/>
      <c r="DS324" s="34" t="s">
        <v>2127</v>
      </c>
      <c r="DT324" s="34"/>
      <c r="DU324" s="47">
        <v>44620</v>
      </c>
      <c r="DY324" s="1">
        <v>2</v>
      </c>
      <c r="DZ324" t="s">
        <v>7940</v>
      </c>
      <c r="EA324" s="4">
        <v>1.04</v>
      </c>
      <c r="EB324" s="4">
        <v>105</v>
      </c>
      <c r="EC324" s="4">
        <v>168</v>
      </c>
      <c r="ED324" s="4">
        <v>87</v>
      </c>
      <c r="EE324" s="4">
        <v>40</v>
      </c>
      <c r="EF324" s="4">
        <v>205</v>
      </c>
      <c r="EG324" s="4">
        <v>281</v>
      </c>
      <c r="EH324" s="4">
        <v>6.1</v>
      </c>
      <c r="EJ324"/>
      <c r="EL324" s="34"/>
      <c r="EN324" s="34"/>
    </row>
    <row r="325" spans="1:144" hidden="1" x14ac:dyDescent="0.25">
      <c r="A325" s="85">
        <v>2022</v>
      </c>
      <c r="B325" s="87">
        <v>44830</v>
      </c>
      <c r="C325" t="s">
        <v>121</v>
      </c>
      <c r="D325" t="s">
        <v>122</v>
      </c>
      <c r="E325" s="36" t="s">
        <v>7938</v>
      </c>
      <c r="F325" s="34">
        <f t="shared" si="29"/>
        <v>324</v>
      </c>
      <c r="G325" s="34" t="s">
        <v>4985</v>
      </c>
      <c r="H325">
        <v>18</v>
      </c>
      <c r="I325" s="34" t="s">
        <v>6141</v>
      </c>
      <c r="J325" s="34" t="s">
        <v>4988</v>
      </c>
      <c r="K325" s="34" t="str">
        <f>VLOOKUP(J325,[2]CodMpios!$B$347:$E$362,4,FALSE)</f>
        <v>18001 - Florencia</v>
      </c>
      <c r="L325" s="34" t="str">
        <f>VLOOKUP($J325,[2]Coord_Mpios_X_Y!$B$2:$K$1123,9,FALSE)</f>
        <v>1,749138703818</v>
      </c>
      <c r="M325" s="34" t="str">
        <f>VLOOKUP($J325,[2]Coord_Mpios_X_Y!$B$2:$K$1123,10,FALSE)</f>
        <v>-75,558239064333</v>
      </c>
      <c r="N325" s="34" t="s">
        <v>6142</v>
      </c>
      <c r="O325" s="34" t="s">
        <v>126</v>
      </c>
      <c r="Q325" s="34" t="s">
        <v>127</v>
      </c>
      <c r="R325" s="34">
        <v>26619490</v>
      </c>
      <c r="S325" s="34" t="str">
        <f t="shared" si="25"/>
        <v>CC26619490</v>
      </c>
      <c r="T325" s="34" t="s">
        <v>318</v>
      </c>
      <c r="V325" s="34" t="s">
        <v>979</v>
      </c>
      <c r="W325" s="34" t="s">
        <v>2329</v>
      </c>
      <c r="X325" s="87">
        <v>18701</v>
      </c>
      <c r="Y325">
        <v>72</v>
      </c>
      <c r="Z325" s="36">
        <f>VLOOKUP($Y325,[2]Edades!$A$3:$H$153,4,FALSE)</f>
        <v>6</v>
      </c>
      <c r="AA325" s="34" t="str">
        <f>VLOOKUP($Y325,[2]Edades!$A$3:$H$153,6,FALSE)</f>
        <v>6 - Persona mayor</v>
      </c>
      <c r="AB325" s="34">
        <f>VLOOKUP($Y325,[2]Edades!$A$3:$H$153,7,FALSE)</f>
        <v>15</v>
      </c>
      <c r="AC325" s="34" t="str">
        <f>VLOOKUP($Y325,[2]Edades!$A$3:$H$153,8,FALSE)</f>
        <v>70-74</v>
      </c>
      <c r="AD325" s="34" t="s">
        <v>129</v>
      </c>
      <c r="AE325" s="1">
        <v>2</v>
      </c>
      <c r="AF325" s="34" t="s">
        <v>2137</v>
      </c>
      <c r="AG325" s="34" t="s">
        <v>2127</v>
      </c>
      <c r="AH325" s="34" t="s">
        <v>2127</v>
      </c>
      <c r="AK325" s="34" t="s">
        <v>6142</v>
      </c>
      <c r="AM325" s="34" t="s">
        <v>2127</v>
      </c>
      <c r="AN325" s="36" t="s">
        <v>2127</v>
      </c>
      <c r="AO325" s="36" t="s">
        <v>2127</v>
      </c>
      <c r="AP325" s="34" t="s">
        <v>2127</v>
      </c>
      <c r="AQ325" s="36" t="s">
        <v>2127</v>
      </c>
      <c r="AR325" s="34" t="s">
        <v>2098</v>
      </c>
      <c r="AS325" s="91" t="s">
        <v>6461</v>
      </c>
      <c r="AT325" s="34">
        <v>4343539</v>
      </c>
      <c r="AU325" s="34" t="s">
        <v>2127</v>
      </c>
      <c r="AX325" s="90"/>
      <c r="BA325" s="91"/>
      <c r="BB325" s="91"/>
      <c r="BC325" s="91"/>
      <c r="BF325" s="34" t="s">
        <v>4983</v>
      </c>
      <c r="BG325" s="92" t="s">
        <v>2098</v>
      </c>
      <c r="BM325" s="36" t="s">
        <v>131</v>
      </c>
      <c r="BN325" s="34" t="s">
        <v>132</v>
      </c>
      <c r="BO325" s="36">
        <v>0</v>
      </c>
      <c r="BQ325" s="94"/>
      <c r="BS325" t="s">
        <v>131</v>
      </c>
      <c r="BU325" s="95"/>
      <c r="BV325" s="95"/>
      <c r="BW325" s="61"/>
      <c r="BX325" s="60"/>
      <c r="BY325" s="59" t="str">
        <f t="shared" ca="1" si="26"/>
        <v/>
      </c>
      <c r="CD325" s="68"/>
      <c r="CE325" s="68"/>
      <c r="CF325" s="67"/>
      <c r="CG325">
        <v>77</v>
      </c>
      <c r="CH325" s="2">
        <v>155</v>
      </c>
      <c r="CI325" s="4">
        <f t="shared" si="27"/>
        <v>32.049947970863677</v>
      </c>
      <c r="CJ325" s="5" t="str">
        <f t="shared" si="28"/>
        <v>OBESIDAD</v>
      </c>
      <c r="CK325" s="36">
        <v>0</v>
      </c>
      <c r="CL325" s="66"/>
      <c r="CM325" s="89">
        <v>41445</v>
      </c>
      <c r="CN325" s="97">
        <v>41445</v>
      </c>
      <c r="CP325"/>
      <c r="CQ325" s="65"/>
      <c r="CR325" s="65"/>
      <c r="CS325" s="98"/>
      <c r="CT325"/>
      <c r="CU325"/>
      <c r="CV325" s="65"/>
      <c r="CW325" s="2"/>
      <c r="CX325" s="82"/>
      <c r="DC325"/>
      <c r="DG325" s="64"/>
      <c r="DI325" s="89">
        <v>43020</v>
      </c>
      <c r="DJ325" s="89"/>
      <c r="DK325" s="89">
        <v>44806</v>
      </c>
      <c r="DN325" s="34"/>
      <c r="DO325" s="34"/>
      <c r="DP325" s="34"/>
      <c r="DQ325" s="34"/>
      <c r="DR325" s="34"/>
      <c r="DS325" s="34" t="s">
        <v>2127</v>
      </c>
      <c r="DT325" s="34"/>
      <c r="DU325" s="47">
        <v>44162</v>
      </c>
      <c r="DY325" s="1">
        <v>1</v>
      </c>
      <c r="DZ325" t="s">
        <v>7941</v>
      </c>
      <c r="EB325" s="4">
        <v>123</v>
      </c>
      <c r="EH325" s="4">
        <v>6.5</v>
      </c>
      <c r="EJ325"/>
      <c r="EL325" s="34"/>
      <c r="EN325" s="34"/>
    </row>
    <row r="326" spans="1:144" x14ac:dyDescent="0.25">
      <c r="A326" s="85">
        <v>2022</v>
      </c>
      <c r="B326" s="87">
        <v>44830</v>
      </c>
      <c r="C326" t="s">
        <v>121</v>
      </c>
      <c r="D326" t="s">
        <v>122</v>
      </c>
      <c r="E326" s="34" t="s">
        <v>7938</v>
      </c>
      <c r="F326" s="34">
        <f t="shared" si="29"/>
        <v>325</v>
      </c>
      <c r="G326" s="34" t="s">
        <v>4985</v>
      </c>
      <c r="H326">
        <v>18</v>
      </c>
      <c r="I326" s="34" t="s">
        <v>6141</v>
      </c>
      <c r="J326" s="34" t="s">
        <v>4996</v>
      </c>
      <c r="K326" s="34" t="str">
        <f>VLOOKUP(J326,[2]CodMpios!$B$347:$E$362,4,FALSE)</f>
        <v>18247 - El Doncello</v>
      </c>
      <c r="L326" s="34" t="str">
        <f>VLOOKUP($J326,[2]Coord_Mpios_X_Y!$B$2:$K$1123,9,FALSE)</f>
        <v>1,791385903474</v>
      </c>
      <c r="M326" s="34" t="str">
        <f>VLOOKUP($J326,[2]Coord_Mpios_X_Y!$B$2:$K$1123,10,FALSE)</f>
        <v>-75,193944154894</v>
      </c>
      <c r="N326" s="34" t="s">
        <v>139</v>
      </c>
      <c r="O326" s="34" t="s">
        <v>126</v>
      </c>
      <c r="Q326" s="34" t="s">
        <v>127</v>
      </c>
      <c r="R326" s="34">
        <v>40085516</v>
      </c>
      <c r="S326" s="34" t="str">
        <f t="shared" si="25"/>
        <v>CC40085516</v>
      </c>
      <c r="T326" s="34" t="s">
        <v>309</v>
      </c>
      <c r="U326" s="34" t="s">
        <v>1053</v>
      </c>
      <c r="V326" s="34" t="s">
        <v>6030</v>
      </c>
      <c r="W326" s="34" t="s">
        <v>6029</v>
      </c>
      <c r="X326" s="87">
        <v>21550</v>
      </c>
      <c r="Y326">
        <v>64</v>
      </c>
      <c r="Z326" s="36">
        <f>VLOOKUP($Y326,[2]Edades!$A$3:$H$153,4,FALSE)</f>
        <v>6</v>
      </c>
      <c r="AA326" s="34" t="str">
        <f>VLOOKUP($Y326,[2]Edades!$A$3:$H$153,6,FALSE)</f>
        <v>6 - Persona mayor</v>
      </c>
      <c r="AB326" s="34">
        <f>VLOOKUP($Y326,[2]Edades!$A$3:$H$153,7,FALSE)</f>
        <v>13</v>
      </c>
      <c r="AC326" s="34" t="str">
        <f>VLOOKUP($Y326,[2]Edades!$A$3:$H$153,8,FALSE)</f>
        <v>60-64</v>
      </c>
      <c r="AD326" s="34" t="s">
        <v>129</v>
      </c>
      <c r="AE326" s="1">
        <v>2</v>
      </c>
      <c r="AF326" s="34" t="s">
        <v>2137</v>
      </c>
      <c r="AG326" s="34" t="s">
        <v>2127</v>
      </c>
      <c r="AH326" s="34" t="s">
        <v>2127</v>
      </c>
      <c r="AK326" s="34" t="s">
        <v>139</v>
      </c>
      <c r="AM326" s="34" t="s">
        <v>2127</v>
      </c>
      <c r="AN326" s="36" t="s">
        <v>2127</v>
      </c>
      <c r="AO326" s="36" t="s">
        <v>2127</v>
      </c>
      <c r="AP326" s="34" t="s">
        <v>2127</v>
      </c>
      <c r="AQ326" s="36" t="s">
        <v>2127</v>
      </c>
      <c r="AR326" s="34" t="s">
        <v>5189</v>
      </c>
      <c r="AS326" s="91" t="s">
        <v>6462</v>
      </c>
      <c r="AT326" s="34">
        <v>3123526800</v>
      </c>
      <c r="AU326" s="34" t="s">
        <v>2127</v>
      </c>
      <c r="AX326" s="90"/>
      <c r="BA326" s="91"/>
      <c r="BB326" s="91"/>
      <c r="BC326" s="91"/>
      <c r="BF326" s="34" t="s">
        <v>4983</v>
      </c>
      <c r="BG326" s="92" t="s">
        <v>5189</v>
      </c>
      <c r="BM326" s="36" t="s">
        <v>131</v>
      </c>
      <c r="BN326" s="34" t="s">
        <v>132</v>
      </c>
      <c r="BO326" s="36">
        <v>0</v>
      </c>
      <c r="BQ326" s="94"/>
      <c r="BS326" s="36" t="s">
        <v>2127</v>
      </c>
      <c r="BU326" s="95"/>
      <c r="BV326" s="95"/>
      <c r="BW326" s="61"/>
      <c r="BX326" s="60"/>
      <c r="BY326" s="59" t="str">
        <f t="shared" ca="1" si="26"/>
        <v/>
      </c>
      <c r="CD326" s="68"/>
      <c r="CE326" s="68"/>
      <c r="CF326" s="67"/>
      <c r="CG326"/>
      <c r="CH326" s="2"/>
      <c r="CI326" s="4" t="e">
        <f t="shared" si="27"/>
        <v>#DIV/0!</v>
      </c>
      <c r="CJ326" s="5" t="str">
        <f t="shared" si="28"/>
        <v>SIN DATO</v>
      </c>
      <c r="CK326" s="36">
        <v>0</v>
      </c>
      <c r="CL326" s="66"/>
      <c r="CM326" s="89">
        <v>42640</v>
      </c>
      <c r="CN326" s="97">
        <v>42640</v>
      </c>
      <c r="CP326"/>
      <c r="CQ326" s="65"/>
      <c r="CR326" s="65"/>
      <c r="CS326" s="98"/>
      <c r="CT326"/>
      <c r="CU326"/>
      <c r="CV326" s="97"/>
      <c r="CW326" s="2"/>
      <c r="CX326" s="82"/>
      <c r="DG326" s="64"/>
      <c r="DI326" s="89"/>
      <c r="DJ326" s="89"/>
      <c r="DN326" s="34"/>
      <c r="DO326" s="34"/>
      <c r="DP326" s="34"/>
      <c r="DQ326" s="34"/>
      <c r="DR326" s="34"/>
      <c r="DS326" s="34" t="s">
        <v>2127</v>
      </c>
      <c r="DT326" s="34"/>
      <c r="DY326" s="1">
        <v>2</v>
      </c>
      <c r="DZ326" t="s">
        <v>7941</v>
      </c>
      <c r="EB326" s="4"/>
      <c r="EJ326"/>
      <c r="EL326" s="34"/>
      <c r="EN326" s="34"/>
    </row>
    <row r="327" spans="1:144" hidden="1" x14ac:dyDescent="0.25">
      <c r="A327" s="85">
        <v>2022</v>
      </c>
      <c r="B327" s="87">
        <v>44830</v>
      </c>
      <c r="C327" t="s">
        <v>121</v>
      </c>
      <c r="D327" t="s">
        <v>122</v>
      </c>
      <c r="E327" s="36" t="s">
        <v>7938</v>
      </c>
      <c r="F327" s="34">
        <f t="shared" si="29"/>
        <v>326</v>
      </c>
      <c r="G327" s="34" t="s">
        <v>4985</v>
      </c>
      <c r="H327">
        <v>18</v>
      </c>
      <c r="I327" s="34" t="s">
        <v>6141</v>
      </c>
      <c r="J327" s="34" t="s">
        <v>4988</v>
      </c>
      <c r="K327" s="34" t="str">
        <f>VLOOKUP(J327,[2]CodMpios!$B$347:$E$362,4,FALSE)</f>
        <v>18001 - Florencia</v>
      </c>
      <c r="L327" s="34" t="str">
        <f>VLOOKUP($J327,[2]Coord_Mpios_X_Y!$B$2:$K$1123,9,FALSE)</f>
        <v>1,749138703818</v>
      </c>
      <c r="M327" s="34" t="str">
        <f>VLOOKUP($J327,[2]Coord_Mpios_X_Y!$B$2:$K$1123,10,FALSE)</f>
        <v>-75,558239064333</v>
      </c>
      <c r="N327" s="34" t="s">
        <v>125</v>
      </c>
      <c r="O327" s="34" t="s">
        <v>126</v>
      </c>
      <c r="Q327" s="34" t="s">
        <v>127</v>
      </c>
      <c r="R327" s="34">
        <v>26628275</v>
      </c>
      <c r="S327" s="34" t="str">
        <f t="shared" si="25"/>
        <v>CC26628275</v>
      </c>
      <c r="T327" s="34" t="s">
        <v>305</v>
      </c>
      <c r="V327" s="34" t="s">
        <v>497</v>
      </c>
      <c r="X327" s="87">
        <v>19291</v>
      </c>
      <c r="Y327">
        <v>70</v>
      </c>
      <c r="Z327" s="36">
        <f>VLOOKUP($Y327,[2]Edades!$A$3:$H$153,4,FALSE)</f>
        <v>6</v>
      </c>
      <c r="AA327" s="34" t="str">
        <f>VLOOKUP($Y327,[2]Edades!$A$3:$H$153,6,FALSE)</f>
        <v>6 - Persona mayor</v>
      </c>
      <c r="AB327" s="34">
        <f>VLOOKUP($Y327,[2]Edades!$A$3:$H$153,7,FALSE)</f>
        <v>15</v>
      </c>
      <c r="AC327" s="34" t="str">
        <f>VLOOKUP($Y327,[2]Edades!$A$3:$H$153,8,FALSE)</f>
        <v>70-74</v>
      </c>
      <c r="AD327" s="34" t="s">
        <v>129</v>
      </c>
      <c r="AE327" s="1">
        <v>2</v>
      </c>
      <c r="AF327" s="34" t="s">
        <v>2137</v>
      </c>
      <c r="AG327" s="34" t="s">
        <v>2127</v>
      </c>
      <c r="AH327" s="34" t="s">
        <v>2127</v>
      </c>
      <c r="AK327" s="34" t="s">
        <v>125</v>
      </c>
      <c r="AM327" s="34" t="s">
        <v>2127</v>
      </c>
      <c r="AN327" s="36" t="s">
        <v>2127</v>
      </c>
      <c r="AO327" s="36" t="s">
        <v>2127</v>
      </c>
      <c r="AP327" s="34" t="s">
        <v>2127</v>
      </c>
      <c r="AQ327" s="36" t="s">
        <v>2127</v>
      </c>
      <c r="AR327" s="34" t="s">
        <v>2098</v>
      </c>
      <c r="AS327" s="91" t="s">
        <v>6463</v>
      </c>
      <c r="AT327" s="34">
        <v>4341914</v>
      </c>
      <c r="AU327" s="34" t="s">
        <v>2127</v>
      </c>
      <c r="AX327" s="90"/>
      <c r="BA327" s="91"/>
      <c r="BB327" s="91"/>
      <c r="BC327" s="91"/>
      <c r="BF327" s="34" t="s">
        <v>4983</v>
      </c>
      <c r="BG327" s="92" t="s">
        <v>2098</v>
      </c>
      <c r="BM327" s="36" t="s">
        <v>131</v>
      </c>
      <c r="BN327" s="34" t="s">
        <v>132</v>
      </c>
      <c r="BO327" s="36">
        <v>0</v>
      </c>
      <c r="BQ327" s="94"/>
      <c r="BS327" t="s">
        <v>131</v>
      </c>
      <c r="BU327" s="95"/>
      <c r="BV327" s="95"/>
      <c r="BW327" s="61"/>
      <c r="BX327" s="60"/>
      <c r="BY327" s="59" t="str">
        <f t="shared" ca="1" si="26"/>
        <v/>
      </c>
      <c r="CD327" s="68"/>
      <c r="CE327" s="68"/>
      <c r="CF327" s="67"/>
      <c r="CG327">
        <v>69</v>
      </c>
      <c r="CH327" s="2">
        <v>152</v>
      </c>
      <c r="CI327" s="4">
        <f t="shared" si="27"/>
        <v>29.864958448753463</v>
      </c>
      <c r="CJ327" s="5" t="str">
        <f t="shared" si="28"/>
        <v>SOBREPESO</v>
      </c>
      <c r="CK327" s="36">
        <v>0</v>
      </c>
      <c r="CL327" s="66"/>
      <c r="CM327" s="89">
        <v>41303</v>
      </c>
      <c r="CN327" s="97">
        <v>41303</v>
      </c>
      <c r="CP327"/>
      <c r="CQ327" s="65"/>
      <c r="CR327" s="65"/>
      <c r="CS327" s="98"/>
      <c r="CT327"/>
      <c r="CU327"/>
      <c r="CV327" s="65"/>
      <c r="CW327" s="2">
        <v>130</v>
      </c>
      <c r="CX327" s="82">
        <v>80</v>
      </c>
      <c r="DC327"/>
      <c r="DG327" s="64"/>
      <c r="DI327" s="89"/>
      <c r="DJ327" s="89"/>
      <c r="DN327" s="34"/>
      <c r="DO327" s="34"/>
      <c r="DP327" s="34"/>
      <c r="DQ327" s="34"/>
      <c r="DR327" s="34"/>
      <c r="DS327" s="34" t="s">
        <v>2127</v>
      </c>
      <c r="DT327" s="34"/>
      <c r="DU327" s="47">
        <v>44575</v>
      </c>
      <c r="DY327" s="1">
        <v>2</v>
      </c>
      <c r="DZ327" t="s">
        <v>7941</v>
      </c>
      <c r="EA327" s="4">
        <v>0.93</v>
      </c>
      <c r="EB327" s="4">
        <v>149</v>
      </c>
      <c r="EC327" s="4">
        <v>130</v>
      </c>
      <c r="ED327" s="4">
        <v>47</v>
      </c>
      <c r="EE327" s="4">
        <v>67.5</v>
      </c>
      <c r="EF327" s="4">
        <v>78</v>
      </c>
      <c r="EG327" s="4">
        <v>1.8</v>
      </c>
      <c r="EH327" s="4">
        <v>7.6</v>
      </c>
      <c r="EJ327"/>
      <c r="EL327" s="34"/>
      <c r="EN327" s="34"/>
    </row>
    <row r="328" spans="1:144" hidden="1" x14ac:dyDescent="0.25">
      <c r="A328" s="85">
        <v>2022</v>
      </c>
      <c r="B328" s="87">
        <v>44830</v>
      </c>
      <c r="C328" t="s">
        <v>121</v>
      </c>
      <c r="D328" t="s">
        <v>122</v>
      </c>
      <c r="E328" s="36" t="s">
        <v>7938</v>
      </c>
      <c r="F328" s="34">
        <f t="shared" si="29"/>
        <v>327</v>
      </c>
      <c r="G328" s="34" t="s">
        <v>4985</v>
      </c>
      <c r="H328">
        <v>18</v>
      </c>
      <c r="I328" s="34" t="s">
        <v>6141</v>
      </c>
      <c r="J328" s="34" t="s">
        <v>4988</v>
      </c>
      <c r="K328" s="34" t="str">
        <f>VLOOKUP(J328,[2]CodMpios!$B$347:$E$362,4,FALSE)</f>
        <v>18001 - Florencia</v>
      </c>
      <c r="L328" s="34" t="str">
        <f>VLOOKUP($J328,[2]Coord_Mpios_X_Y!$B$2:$K$1123,9,FALSE)</f>
        <v>1,749138703818</v>
      </c>
      <c r="M328" s="34" t="str">
        <f>VLOOKUP($J328,[2]Coord_Mpios_X_Y!$B$2:$K$1123,10,FALSE)</f>
        <v>-75,558239064333</v>
      </c>
      <c r="N328" s="34" t="s">
        <v>125</v>
      </c>
      <c r="O328" s="34" t="s">
        <v>126</v>
      </c>
      <c r="Q328" s="34" t="s">
        <v>127</v>
      </c>
      <c r="R328" s="34">
        <v>40759159</v>
      </c>
      <c r="S328" s="34" t="str">
        <f t="shared" si="25"/>
        <v>CC40759159</v>
      </c>
      <c r="T328" s="34" t="s">
        <v>6028</v>
      </c>
      <c r="V328" s="34" t="s">
        <v>2129</v>
      </c>
      <c r="W328" s="34" t="s">
        <v>5347</v>
      </c>
      <c r="X328" s="87">
        <v>20990</v>
      </c>
      <c r="Y328">
        <v>65</v>
      </c>
      <c r="Z328" s="36">
        <f>VLOOKUP($Y328,[2]Edades!$A$3:$H$153,4,FALSE)</f>
        <v>6</v>
      </c>
      <c r="AA328" s="34" t="str">
        <f>VLOOKUP($Y328,[2]Edades!$A$3:$H$153,6,FALSE)</f>
        <v>6 - Persona mayor</v>
      </c>
      <c r="AB328" s="34">
        <f>VLOOKUP($Y328,[2]Edades!$A$3:$H$153,7,FALSE)</f>
        <v>14</v>
      </c>
      <c r="AC328" s="34" t="str">
        <f>VLOOKUP($Y328,[2]Edades!$A$3:$H$153,8,FALSE)</f>
        <v>65-69</v>
      </c>
      <c r="AD328" s="34" t="s">
        <v>129</v>
      </c>
      <c r="AE328" s="1">
        <v>2</v>
      </c>
      <c r="AF328" s="34" t="s">
        <v>2137</v>
      </c>
      <c r="AG328" s="34" t="s">
        <v>2127</v>
      </c>
      <c r="AH328" s="34" t="s">
        <v>2127</v>
      </c>
      <c r="AK328" s="34" t="s">
        <v>125</v>
      </c>
      <c r="AM328" s="34" t="s">
        <v>2127</v>
      </c>
      <c r="AN328" s="36" t="s">
        <v>2127</v>
      </c>
      <c r="AO328" s="36" t="s">
        <v>2127</v>
      </c>
      <c r="AP328" s="34" t="s">
        <v>2127</v>
      </c>
      <c r="AQ328" s="36" t="s">
        <v>2127</v>
      </c>
      <c r="AR328" s="34" t="s">
        <v>2098</v>
      </c>
      <c r="AS328" s="91" t="s">
        <v>6464</v>
      </c>
      <c r="AT328" s="34">
        <v>3132106950</v>
      </c>
      <c r="AU328" s="34" t="s">
        <v>2127</v>
      </c>
      <c r="AX328" s="90"/>
      <c r="BA328" s="91"/>
      <c r="BB328" s="91"/>
      <c r="BC328" s="91"/>
      <c r="BF328" s="34" t="s">
        <v>4983</v>
      </c>
      <c r="BG328" s="92" t="s">
        <v>2098</v>
      </c>
      <c r="BM328" s="36" t="s">
        <v>131</v>
      </c>
      <c r="BN328" s="34" t="s">
        <v>132</v>
      </c>
      <c r="BO328" s="36">
        <v>0</v>
      </c>
      <c r="BQ328" s="94"/>
      <c r="BS328" t="s">
        <v>131</v>
      </c>
      <c r="BU328" s="95"/>
      <c r="BV328" s="95"/>
      <c r="BW328" s="61"/>
      <c r="BX328" s="60"/>
      <c r="BY328" s="59" t="str">
        <f t="shared" ca="1" si="26"/>
        <v/>
      </c>
      <c r="CD328" s="68"/>
      <c r="CE328" s="68"/>
      <c r="CF328" s="67"/>
      <c r="CG328">
        <v>78</v>
      </c>
      <c r="CH328" s="2">
        <v>150</v>
      </c>
      <c r="CI328" s="4">
        <f t="shared" si="27"/>
        <v>34.666666666666664</v>
      </c>
      <c r="CJ328" s="5" t="str">
        <f t="shared" si="28"/>
        <v>OBESIDAD</v>
      </c>
      <c r="CK328" s="36">
        <v>0</v>
      </c>
      <c r="CL328" s="66"/>
      <c r="CM328" s="89">
        <v>41290</v>
      </c>
      <c r="CN328" s="97">
        <v>41290</v>
      </c>
      <c r="CP328"/>
      <c r="CQ328" s="65"/>
      <c r="CR328" s="65"/>
      <c r="CS328" s="98"/>
      <c r="CT328"/>
      <c r="CU328"/>
      <c r="CV328" s="65"/>
      <c r="CW328" s="2">
        <v>145</v>
      </c>
      <c r="CX328" s="82">
        <v>85</v>
      </c>
      <c r="DC328"/>
      <c r="DG328" s="64"/>
      <c r="DI328" s="89">
        <v>43717</v>
      </c>
      <c r="DJ328" s="89"/>
      <c r="DN328" s="34"/>
      <c r="DO328" s="34"/>
      <c r="DP328" s="34"/>
      <c r="DQ328" s="34"/>
      <c r="DR328" s="34"/>
      <c r="DS328" s="34" t="s">
        <v>2127</v>
      </c>
      <c r="DT328" s="34"/>
      <c r="DU328" s="47">
        <v>44606</v>
      </c>
      <c r="DY328" s="1">
        <v>2</v>
      </c>
      <c r="DZ328" t="s">
        <v>7941</v>
      </c>
      <c r="EA328" s="4">
        <v>1.05</v>
      </c>
      <c r="EB328" s="4">
        <v>167</v>
      </c>
      <c r="EC328" s="4">
        <v>251</v>
      </c>
      <c r="ED328" s="4">
        <v>132</v>
      </c>
      <c r="EE328" s="4">
        <v>45.4</v>
      </c>
      <c r="EF328" s="4">
        <v>195</v>
      </c>
      <c r="EG328" s="4">
        <v>2.1</v>
      </c>
      <c r="EH328" s="4">
        <v>7.2</v>
      </c>
      <c r="EJ328"/>
      <c r="EL328" s="34"/>
      <c r="EN328" s="34"/>
    </row>
    <row r="329" spans="1:144" hidden="1" x14ac:dyDescent="0.25">
      <c r="A329" s="85">
        <v>2022</v>
      </c>
      <c r="B329" s="87">
        <v>44830</v>
      </c>
      <c r="C329" t="s">
        <v>121</v>
      </c>
      <c r="D329" t="s">
        <v>122</v>
      </c>
      <c r="E329" s="36" t="s">
        <v>7938</v>
      </c>
      <c r="F329" s="34">
        <f t="shared" si="29"/>
        <v>328</v>
      </c>
      <c r="G329" s="34" t="s">
        <v>4985</v>
      </c>
      <c r="H329">
        <v>18</v>
      </c>
      <c r="I329" s="34" t="s">
        <v>6141</v>
      </c>
      <c r="J329" s="34" t="s">
        <v>4988</v>
      </c>
      <c r="K329" s="34" t="str">
        <f>VLOOKUP(J329,[2]CodMpios!$B$347:$E$362,4,FALSE)</f>
        <v>18001 - Florencia</v>
      </c>
      <c r="L329" s="34" t="str">
        <f>VLOOKUP($J329,[2]Coord_Mpios_X_Y!$B$2:$K$1123,9,FALSE)</f>
        <v>1,749138703818</v>
      </c>
      <c r="M329" s="34" t="str">
        <f>VLOOKUP($J329,[2]Coord_Mpios_X_Y!$B$2:$K$1123,10,FALSE)</f>
        <v>-75,558239064333</v>
      </c>
      <c r="N329" s="34" t="s">
        <v>139</v>
      </c>
      <c r="O329" s="34" t="s">
        <v>126</v>
      </c>
      <c r="Q329" s="34" t="s">
        <v>127</v>
      </c>
      <c r="R329" s="34">
        <v>40080365</v>
      </c>
      <c r="S329" s="34" t="str">
        <f t="shared" si="25"/>
        <v>CC40080365</v>
      </c>
      <c r="T329" s="34" t="s">
        <v>397</v>
      </c>
      <c r="V329" s="34" t="s">
        <v>255</v>
      </c>
      <c r="W329" s="34" t="s">
        <v>6000</v>
      </c>
      <c r="X329" s="87">
        <v>20627</v>
      </c>
      <c r="Y329">
        <v>66</v>
      </c>
      <c r="Z329" s="36">
        <f>VLOOKUP($Y329,[2]Edades!$A$3:$H$153,4,FALSE)</f>
        <v>6</v>
      </c>
      <c r="AA329" s="34" t="str">
        <f>VLOOKUP($Y329,[2]Edades!$A$3:$H$153,6,FALSE)</f>
        <v>6 - Persona mayor</v>
      </c>
      <c r="AB329" s="34">
        <f>VLOOKUP($Y329,[2]Edades!$A$3:$H$153,7,FALSE)</f>
        <v>14</v>
      </c>
      <c r="AC329" s="34" t="str">
        <f>VLOOKUP($Y329,[2]Edades!$A$3:$H$153,8,FALSE)</f>
        <v>65-69</v>
      </c>
      <c r="AD329" s="34" t="s">
        <v>129</v>
      </c>
      <c r="AE329" s="1">
        <v>2</v>
      </c>
      <c r="AF329" s="34" t="s">
        <v>2137</v>
      </c>
      <c r="AG329" s="34" t="s">
        <v>2127</v>
      </c>
      <c r="AH329" s="34" t="s">
        <v>2127</v>
      </c>
      <c r="AK329" s="34" t="s">
        <v>139</v>
      </c>
      <c r="AM329" s="34" t="s">
        <v>2127</v>
      </c>
      <c r="AN329" s="36" t="s">
        <v>2127</v>
      </c>
      <c r="AO329" s="36" t="s">
        <v>2127</v>
      </c>
      <c r="AP329" s="34" t="s">
        <v>2127</v>
      </c>
      <c r="AQ329" s="36" t="s">
        <v>2127</v>
      </c>
      <c r="AR329" s="34" t="s">
        <v>2098</v>
      </c>
      <c r="AS329" s="91" t="s">
        <v>6465</v>
      </c>
      <c r="AT329" s="34">
        <v>3202334830</v>
      </c>
      <c r="AU329" s="34" t="s">
        <v>2127</v>
      </c>
      <c r="AX329" s="90"/>
      <c r="BA329" s="91"/>
      <c r="BB329" s="91"/>
      <c r="BC329" s="91"/>
      <c r="BF329" s="34" t="s">
        <v>4983</v>
      </c>
      <c r="BG329" s="92" t="s">
        <v>2098</v>
      </c>
      <c r="BM329" s="36" t="s">
        <v>131</v>
      </c>
      <c r="BN329" s="34" t="s">
        <v>132</v>
      </c>
      <c r="BO329" s="36">
        <v>0</v>
      </c>
      <c r="BQ329" s="94"/>
      <c r="BS329" t="s">
        <v>131</v>
      </c>
      <c r="BU329" s="95"/>
      <c r="BV329" s="95"/>
      <c r="BW329" s="61"/>
      <c r="BX329" s="60"/>
      <c r="BY329" s="59" t="str">
        <f t="shared" ca="1" si="26"/>
        <v/>
      </c>
      <c r="CD329" s="68"/>
      <c r="CE329" s="68"/>
      <c r="CF329" s="67"/>
      <c r="CG329">
        <v>80</v>
      </c>
      <c r="CH329" s="2">
        <v>178</v>
      </c>
      <c r="CI329" s="4">
        <f t="shared" si="27"/>
        <v>25.249337204898371</v>
      </c>
      <c r="CJ329" s="5" t="str">
        <f t="shared" si="28"/>
        <v>SOBREPESO</v>
      </c>
      <c r="CK329" s="36">
        <v>0</v>
      </c>
      <c r="CL329" s="66"/>
      <c r="CM329" s="89">
        <v>41439</v>
      </c>
      <c r="CN329" s="97">
        <v>41439</v>
      </c>
      <c r="CP329"/>
      <c r="CQ329" s="65"/>
      <c r="CR329" s="65"/>
      <c r="CS329" s="98"/>
      <c r="CT329"/>
      <c r="CU329"/>
      <c r="CV329" s="65"/>
      <c r="CW329" s="2"/>
      <c r="CX329" s="82"/>
      <c r="DC329"/>
      <c r="DG329" s="64"/>
      <c r="DI329" s="89">
        <v>42816</v>
      </c>
      <c r="DJ329" s="89"/>
      <c r="DN329" s="34"/>
      <c r="DO329" s="34"/>
      <c r="DP329" s="34"/>
      <c r="DQ329" s="34"/>
      <c r="DR329" s="34"/>
      <c r="DS329" s="34" t="s">
        <v>2127</v>
      </c>
      <c r="DT329" s="34"/>
      <c r="DU329" s="47">
        <v>43515</v>
      </c>
      <c r="DY329" s="1">
        <v>2</v>
      </c>
      <c r="DZ329" t="s">
        <v>7941</v>
      </c>
      <c r="EB329" s="4"/>
      <c r="EJ329"/>
      <c r="EL329" s="34"/>
      <c r="EN329" s="34"/>
    </row>
    <row r="330" spans="1:144" hidden="1" x14ac:dyDescent="0.25">
      <c r="A330" s="85">
        <v>2022</v>
      </c>
      <c r="B330" s="87">
        <v>44830</v>
      </c>
      <c r="C330" t="s">
        <v>121</v>
      </c>
      <c r="D330" t="s">
        <v>122</v>
      </c>
      <c r="E330" s="36" t="s">
        <v>7938</v>
      </c>
      <c r="F330" s="34">
        <f t="shared" si="29"/>
        <v>329</v>
      </c>
      <c r="G330" s="34" t="s">
        <v>4985</v>
      </c>
      <c r="H330">
        <v>18</v>
      </c>
      <c r="I330" s="34" t="s">
        <v>6141</v>
      </c>
      <c r="J330" s="34" t="s">
        <v>4988</v>
      </c>
      <c r="K330" s="34" t="str">
        <f>VLOOKUP(J330,[2]CodMpios!$B$347:$E$362,4,FALSE)</f>
        <v>18001 - Florencia</v>
      </c>
      <c r="L330" s="34" t="str">
        <f>VLOOKUP($J330,[2]Coord_Mpios_X_Y!$B$2:$K$1123,9,FALSE)</f>
        <v>1,749138703818</v>
      </c>
      <c r="M330" s="34" t="str">
        <f>VLOOKUP($J330,[2]Coord_Mpios_X_Y!$B$2:$K$1123,10,FALSE)</f>
        <v>-75,558239064333</v>
      </c>
      <c r="N330" s="34" t="s">
        <v>6142</v>
      </c>
      <c r="O330" s="34" t="s">
        <v>126</v>
      </c>
      <c r="Q330" s="34" t="s">
        <v>127</v>
      </c>
      <c r="R330" s="34">
        <v>17623275</v>
      </c>
      <c r="S330" s="34" t="str">
        <f t="shared" si="25"/>
        <v>CC17623275</v>
      </c>
      <c r="T330" s="34" t="s">
        <v>5145</v>
      </c>
      <c r="V330" s="34" t="s">
        <v>303</v>
      </c>
      <c r="W330" s="34" t="s">
        <v>142</v>
      </c>
      <c r="X330" s="87">
        <v>16961</v>
      </c>
      <c r="Y330">
        <v>76</v>
      </c>
      <c r="Z330" s="36">
        <f>VLOOKUP($Y330,[2]Edades!$A$3:$H$153,4,FALSE)</f>
        <v>6</v>
      </c>
      <c r="AA330" s="34" t="str">
        <f>VLOOKUP($Y330,[2]Edades!$A$3:$H$153,6,FALSE)</f>
        <v>6 - Persona mayor</v>
      </c>
      <c r="AB330" s="34">
        <f>VLOOKUP($Y330,[2]Edades!$A$3:$H$153,7,FALSE)</f>
        <v>16</v>
      </c>
      <c r="AC330" s="34" t="str">
        <f>VLOOKUP($Y330,[2]Edades!$A$3:$H$153,8,FALSE)</f>
        <v>75-79</v>
      </c>
      <c r="AD330" s="34" t="s">
        <v>146</v>
      </c>
      <c r="AE330">
        <v>1</v>
      </c>
      <c r="AF330" s="34" t="s">
        <v>2137</v>
      </c>
      <c r="AG330" s="34" t="s">
        <v>2127</v>
      </c>
      <c r="AH330" s="34" t="s">
        <v>2127</v>
      </c>
      <c r="AK330" s="34" t="s">
        <v>6142</v>
      </c>
      <c r="AM330" s="34" t="s">
        <v>2127</v>
      </c>
      <c r="AN330" s="36" t="s">
        <v>2127</v>
      </c>
      <c r="AO330" s="36" t="s">
        <v>2127</v>
      </c>
      <c r="AP330" s="34" t="s">
        <v>2127</v>
      </c>
      <c r="AQ330" s="36" t="s">
        <v>2127</v>
      </c>
      <c r="AR330" s="34" t="s">
        <v>2098</v>
      </c>
      <c r="AS330" s="91" t="s">
        <v>6466</v>
      </c>
      <c r="AT330" s="34">
        <v>3118549444</v>
      </c>
      <c r="AU330" s="34" t="s">
        <v>2127</v>
      </c>
      <c r="AX330" s="90"/>
      <c r="BA330" s="91"/>
      <c r="BB330" s="91"/>
      <c r="BC330" s="91"/>
      <c r="BF330" s="34" t="s">
        <v>4983</v>
      </c>
      <c r="BG330" s="92" t="s">
        <v>2098</v>
      </c>
      <c r="BM330" s="36" t="s">
        <v>131</v>
      </c>
      <c r="BN330" s="34" t="s">
        <v>132</v>
      </c>
      <c r="BO330" s="36">
        <v>0</v>
      </c>
      <c r="BQ330" s="94"/>
      <c r="BS330" t="s">
        <v>131</v>
      </c>
      <c r="BU330" s="95"/>
      <c r="BV330" s="95"/>
      <c r="BW330" s="61"/>
      <c r="BX330" s="60"/>
      <c r="BY330" s="59" t="str">
        <f t="shared" ca="1" si="26"/>
        <v/>
      </c>
      <c r="CD330" s="68"/>
      <c r="CE330" s="68"/>
      <c r="CF330" s="67"/>
      <c r="CG330">
        <v>74</v>
      </c>
      <c r="CH330" s="2">
        <v>172</v>
      </c>
      <c r="CI330" s="4">
        <f t="shared" si="27"/>
        <v>25.013520822065985</v>
      </c>
      <c r="CJ330" s="5" t="str">
        <f t="shared" si="28"/>
        <v>SOBREPESO</v>
      </c>
      <c r="CK330" s="36">
        <v>0</v>
      </c>
      <c r="CL330" s="66"/>
      <c r="CM330" s="89">
        <v>43257</v>
      </c>
      <c r="CN330" s="97">
        <v>43257</v>
      </c>
      <c r="CP330"/>
      <c r="CQ330" s="65"/>
      <c r="CR330" s="65"/>
      <c r="CS330" s="98"/>
      <c r="CT330"/>
      <c r="CU330"/>
      <c r="CV330" s="65"/>
      <c r="CW330" s="2">
        <v>120</v>
      </c>
      <c r="CX330" s="82">
        <v>60</v>
      </c>
      <c r="DC330"/>
      <c r="DG330" s="64"/>
      <c r="DI330" s="89">
        <v>42796</v>
      </c>
      <c r="DJ330" s="89"/>
      <c r="DN330" s="34"/>
      <c r="DO330" s="34"/>
      <c r="DP330" s="34"/>
      <c r="DQ330" s="34"/>
      <c r="DR330" s="34"/>
      <c r="DS330" s="34" t="s">
        <v>2127</v>
      </c>
      <c r="DT330" s="34"/>
      <c r="DU330" s="47" t="s">
        <v>7945</v>
      </c>
      <c r="DY330" s="1">
        <v>3</v>
      </c>
      <c r="DZ330" t="s">
        <v>7941</v>
      </c>
      <c r="EA330" s="4">
        <v>1.37</v>
      </c>
      <c r="EB330" s="4">
        <v>126</v>
      </c>
      <c r="EC330" s="4">
        <v>168</v>
      </c>
      <c r="ED330" s="4">
        <v>95.3</v>
      </c>
      <c r="EE330" s="4">
        <v>36.5</v>
      </c>
      <c r="EF330" s="4">
        <v>181</v>
      </c>
      <c r="EG330" s="4">
        <v>160</v>
      </c>
      <c r="EH330" s="4">
        <v>6.5</v>
      </c>
      <c r="EJ330"/>
      <c r="EL330" s="34"/>
      <c r="EN330" s="34"/>
    </row>
    <row r="331" spans="1:144" x14ac:dyDescent="0.25">
      <c r="A331" s="85">
        <v>2022</v>
      </c>
      <c r="B331" s="87">
        <v>44830</v>
      </c>
      <c r="C331" t="s">
        <v>121</v>
      </c>
      <c r="D331" t="s">
        <v>122</v>
      </c>
      <c r="E331" s="34" t="s">
        <v>7938</v>
      </c>
      <c r="F331" s="34">
        <f t="shared" si="29"/>
        <v>330</v>
      </c>
      <c r="G331" s="34" t="s">
        <v>4985</v>
      </c>
      <c r="H331">
        <v>18</v>
      </c>
      <c r="I331" s="34" t="s">
        <v>6141</v>
      </c>
      <c r="J331" s="34" t="s">
        <v>4996</v>
      </c>
      <c r="K331" s="34" t="str">
        <f>VLOOKUP(J331,[2]CodMpios!$B$347:$E$362,4,FALSE)</f>
        <v>18247 - El Doncello</v>
      </c>
      <c r="L331" s="34" t="str">
        <f>VLOOKUP($J331,[2]Coord_Mpios_X_Y!$B$2:$K$1123,9,FALSE)</f>
        <v>1,791385903474</v>
      </c>
      <c r="M331" s="34" t="str">
        <f>VLOOKUP($J331,[2]Coord_Mpios_X_Y!$B$2:$K$1123,10,FALSE)</f>
        <v>-75,193944154894</v>
      </c>
      <c r="N331" s="34" t="s">
        <v>6142</v>
      </c>
      <c r="O331" s="34" t="s">
        <v>126</v>
      </c>
      <c r="Q331" s="34" t="s">
        <v>127</v>
      </c>
      <c r="R331" s="34">
        <v>463479</v>
      </c>
      <c r="S331" s="34" t="str">
        <f t="shared" si="25"/>
        <v>CC463479</v>
      </c>
      <c r="T331" s="34" t="s">
        <v>197</v>
      </c>
      <c r="U331" s="34" t="s">
        <v>154</v>
      </c>
      <c r="V331" s="34" t="s">
        <v>5124</v>
      </c>
      <c r="W331" s="34" t="s">
        <v>5121</v>
      </c>
      <c r="X331" s="87">
        <v>17381</v>
      </c>
      <c r="Y331">
        <v>75</v>
      </c>
      <c r="Z331" s="36">
        <f>VLOOKUP($Y331,[2]Edades!$A$3:$H$153,4,FALSE)</f>
        <v>6</v>
      </c>
      <c r="AA331" s="34" t="str">
        <f>VLOOKUP($Y331,[2]Edades!$A$3:$H$153,6,FALSE)</f>
        <v>6 - Persona mayor</v>
      </c>
      <c r="AB331" s="34">
        <f>VLOOKUP($Y331,[2]Edades!$A$3:$H$153,7,FALSE)</f>
        <v>16</v>
      </c>
      <c r="AC331" s="34" t="str">
        <f>VLOOKUP($Y331,[2]Edades!$A$3:$H$153,8,FALSE)</f>
        <v>75-79</v>
      </c>
      <c r="AD331" s="34" t="s">
        <v>146</v>
      </c>
      <c r="AE331">
        <v>1</v>
      </c>
      <c r="AF331" s="34" t="s">
        <v>2137</v>
      </c>
      <c r="AG331" s="34" t="s">
        <v>2127</v>
      </c>
      <c r="AH331" s="34" t="s">
        <v>2127</v>
      </c>
      <c r="AK331" s="34" t="s">
        <v>6142</v>
      </c>
      <c r="AM331" s="34" t="s">
        <v>2127</v>
      </c>
      <c r="AN331" s="36" t="s">
        <v>2127</v>
      </c>
      <c r="AO331" s="36" t="s">
        <v>2127</v>
      </c>
      <c r="AP331" s="34" t="s">
        <v>2127</v>
      </c>
      <c r="AQ331" s="36" t="s">
        <v>2127</v>
      </c>
      <c r="AR331" s="34" t="s">
        <v>5189</v>
      </c>
      <c r="AS331" s="91" t="s">
        <v>6467</v>
      </c>
      <c r="AT331" s="34">
        <v>3178958430</v>
      </c>
      <c r="AU331" s="34" t="s">
        <v>2127</v>
      </c>
      <c r="AX331" s="90"/>
      <c r="BA331" s="91"/>
      <c r="BB331" s="91"/>
      <c r="BC331" s="91"/>
      <c r="BF331" s="34" t="s">
        <v>4983</v>
      </c>
      <c r="BG331" s="92" t="s">
        <v>2098</v>
      </c>
      <c r="BM331" s="36" t="s">
        <v>131</v>
      </c>
      <c r="BN331" s="34" t="s">
        <v>132</v>
      </c>
      <c r="BO331" s="36">
        <v>0</v>
      </c>
      <c r="BQ331" s="94"/>
      <c r="BS331" s="36" t="s">
        <v>2127</v>
      </c>
      <c r="BU331" s="95"/>
      <c r="BV331" s="95"/>
      <c r="BW331" s="61"/>
      <c r="BX331" s="60"/>
      <c r="BY331" s="59" t="str">
        <f t="shared" ca="1" si="26"/>
        <v/>
      </c>
      <c r="CD331" s="68"/>
      <c r="CE331" s="68"/>
      <c r="CF331" s="67"/>
      <c r="CG331">
        <v>73</v>
      </c>
      <c r="CH331" s="2">
        <v>176</v>
      </c>
      <c r="CI331" s="4">
        <f t="shared" si="27"/>
        <v>23.566632231404959</v>
      </c>
      <c r="CJ331" s="5" t="str">
        <f t="shared" si="28"/>
        <v>NORMAL</v>
      </c>
      <c r="CK331" s="36">
        <v>0</v>
      </c>
      <c r="CL331" s="66"/>
      <c r="CM331" s="89">
        <v>41262</v>
      </c>
      <c r="CN331" s="97">
        <v>41262</v>
      </c>
      <c r="CP331"/>
      <c r="CQ331" s="65"/>
      <c r="CR331" s="65"/>
      <c r="CS331" s="98"/>
      <c r="CT331"/>
      <c r="CU331"/>
      <c r="CV331" s="97"/>
      <c r="CW331" s="2">
        <v>125</v>
      </c>
      <c r="CX331" s="82">
        <v>75</v>
      </c>
      <c r="DG331" s="64"/>
      <c r="DI331" s="89"/>
      <c r="DJ331" s="89"/>
      <c r="DN331" s="34"/>
      <c r="DO331" s="34"/>
      <c r="DP331" s="34"/>
      <c r="DQ331" s="34"/>
      <c r="DR331" s="34"/>
      <c r="DS331" s="34" t="s">
        <v>2127</v>
      </c>
      <c r="DT331" s="34"/>
      <c r="DU331" s="47">
        <v>43717</v>
      </c>
      <c r="DY331" s="1">
        <v>3</v>
      </c>
      <c r="DZ331" t="s">
        <v>7941</v>
      </c>
      <c r="EA331" s="4">
        <v>1.1200000000000001</v>
      </c>
      <c r="EB331" s="4">
        <v>105</v>
      </c>
      <c r="EH331" s="4">
        <v>6.8</v>
      </c>
      <c r="EJ331"/>
      <c r="EL331" s="34"/>
      <c r="EN331" s="34"/>
    </row>
    <row r="332" spans="1:144" x14ac:dyDescent="0.25">
      <c r="A332" s="85">
        <v>2022</v>
      </c>
      <c r="B332" s="87">
        <v>44830</v>
      </c>
      <c r="C332" t="s">
        <v>121</v>
      </c>
      <c r="D332" t="s">
        <v>122</v>
      </c>
      <c r="E332" s="34" t="s">
        <v>7938</v>
      </c>
      <c r="F332" s="34">
        <f t="shared" si="29"/>
        <v>331</v>
      </c>
      <c r="G332" s="34" t="s">
        <v>4985</v>
      </c>
      <c r="H332">
        <v>18</v>
      </c>
      <c r="I332" s="34" t="s">
        <v>6141</v>
      </c>
      <c r="J332" s="34" t="s">
        <v>4996</v>
      </c>
      <c r="K332" s="34" t="str">
        <f>VLOOKUP(J332,[2]CodMpios!$B$347:$E$362,4,FALSE)</f>
        <v>18247 - El Doncello</v>
      </c>
      <c r="L332" s="34" t="str">
        <f>VLOOKUP($J332,[2]Coord_Mpios_X_Y!$B$2:$K$1123,9,FALSE)</f>
        <v>1,791385903474</v>
      </c>
      <c r="M332" s="34" t="str">
        <f>VLOOKUP($J332,[2]Coord_Mpios_X_Y!$B$2:$K$1123,10,FALSE)</f>
        <v>-75,193944154894</v>
      </c>
      <c r="N332" s="34" t="s">
        <v>139</v>
      </c>
      <c r="O332" s="34" t="s">
        <v>126</v>
      </c>
      <c r="Q332" s="34" t="s">
        <v>127</v>
      </c>
      <c r="R332" s="34">
        <v>17669051</v>
      </c>
      <c r="S332" s="34" t="str">
        <f t="shared" si="25"/>
        <v>CC17669051</v>
      </c>
      <c r="T332" s="34" t="s">
        <v>6027</v>
      </c>
      <c r="V332" s="34" t="s">
        <v>273</v>
      </c>
      <c r="W332" s="34" t="s">
        <v>842</v>
      </c>
      <c r="X332" s="87">
        <v>22872</v>
      </c>
      <c r="Y332">
        <v>60</v>
      </c>
      <c r="Z332" s="36">
        <f>VLOOKUP($Y332,[2]Edades!$A$3:$H$153,4,FALSE)</f>
        <v>6</v>
      </c>
      <c r="AA332" s="34" t="str">
        <f>VLOOKUP($Y332,[2]Edades!$A$3:$H$153,6,FALSE)</f>
        <v>6 - Persona mayor</v>
      </c>
      <c r="AB332" s="34">
        <f>VLOOKUP($Y332,[2]Edades!$A$3:$H$153,7,FALSE)</f>
        <v>13</v>
      </c>
      <c r="AC332" s="34" t="str">
        <f>VLOOKUP($Y332,[2]Edades!$A$3:$H$153,8,FALSE)</f>
        <v>60-64</v>
      </c>
      <c r="AD332" s="34" t="s">
        <v>146</v>
      </c>
      <c r="AE332">
        <v>1</v>
      </c>
      <c r="AF332" s="34" t="s">
        <v>2137</v>
      </c>
      <c r="AG332" s="34" t="s">
        <v>2127</v>
      </c>
      <c r="AH332" s="34" t="s">
        <v>2127</v>
      </c>
      <c r="AK332" s="34" t="s">
        <v>139</v>
      </c>
      <c r="AM332" s="34" t="s">
        <v>2127</v>
      </c>
      <c r="AN332" s="36" t="s">
        <v>2127</v>
      </c>
      <c r="AO332" s="36" t="s">
        <v>2127</v>
      </c>
      <c r="AP332" s="34" t="s">
        <v>2127</v>
      </c>
      <c r="AQ332" s="36" t="s">
        <v>2127</v>
      </c>
      <c r="AR332" s="34" t="s">
        <v>5189</v>
      </c>
      <c r="AS332" s="91" t="s">
        <v>6468</v>
      </c>
      <c r="AT332" s="34">
        <v>4310578</v>
      </c>
      <c r="AU332" s="34" t="s">
        <v>2127</v>
      </c>
      <c r="AX332" s="90"/>
      <c r="BA332" s="91"/>
      <c r="BB332" s="91"/>
      <c r="BC332" s="91"/>
      <c r="BF332" s="34" t="s">
        <v>4983</v>
      </c>
      <c r="BG332" s="92" t="s">
        <v>5189</v>
      </c>
      <c r="BM332" s="36" t="s">
        <v>131</v>
      </c>
      <c r="BN332" s="34" t="s">
        <v>132</v>
      </c>
      <c r="BO332" s="36">
        <v>0</v>
      </c>
      <c r="BQ332" s="94"/>
      <c r="BS332" s="36" t="s">
        <v>2127</v>
      </c>
      <c r="BU332" s="95"/>
      <c r="BV332" s="95"/>
      <c r="BW332" s="61"/>
      <c r="BX332" s="60"/>
      <c r="BY332" s="59" t="str">
        <f t="shared" ca="1" si="26"/>
        <v/>
      </c>
      <c r="CD332" s="68"/>
      <c r="CE332" s="68"/>
      <c r="CF332" s="67"/>
      <c r="CG332"/>
      <c r="CH332" s="2"/>
      <c r="CI332" s="4" t="e">
        <f t="shared" si="27"/>
        <v>#DIV/0!</v>
      </c>
      <c r="CJ332" s="5" t="str">
        <f t="shared" si="28"/>
        <v>SIN DATO</v>
      </c>
      <c r="CK332" s="36">
        <v>0</v>
      </c>
      <c r="CL332" s="66"/>
      <c r="CM332" s="89">
        <v>40787</v>
      </c>
      <c r="CN332" s="97">
        <v>40787</v>
      </c>
      <c r="CP332"/>
      <c r="CQ332" s="65"/>
      <c r="CR332" s="65"/>
      <c r="CS332" s="98"/>
      <c r="CT332"/>
      <c r="CU332"/>
      <c r="CV332" s="97"/>
      <c r="CW332" s="2"/>
      <c r="CX332" s="82"/>
      <c r="DG332" s="64"/>
      <c r="DI332" s="89"/>
      <c r="DJ332" s="89"/>
      <c r="DN332" s="34"/>
      <c r="DO332" s="34"/>
      <c r="DP332" s="34"/>
      <c r="DQ332" s="34"/>
      <c r="DR332" s="34"/>
      <c r="DS332" s="34" t="s">
        <v>2127</v>
      </c>
      <c r="DT332" s="34"/>
      <c r="DY332" s="1">
        <v>2</v>
      </c>
      <c r="DZ332" t="s">
        <v>7941</v>
      </c>
      <c r="EB332" s="4"/>
      <c r="EJ332"/>
      <c r="EL332" s="34"/>
      <c r="EN332" s="34"/>
    </row>
    <row r="333" spans="1:144" x14ac:dyDescent="0.25">
      <c r="A333" s="85">
        <v>2022</v>
      </c>
      <c r="B333" s="87">
        <v>44830</v>
      </c>
      <c r="C333" t="s">
        <v>121</v>
      </c>
      <c r="D333" t="s">
        <v>122</v>
      </c>
      <c r="E333" s="34" t="s">
        <v>7938</v>
      </c>
      <c r="F333" s="34">
        <f t="shared" si="29"/>
        <v>332</v>
      </c>
      <c r="G333" s="34" t="s">
        <v>4985</v>
      </c>
      <c r="H333">
        <v>18</v>
      </c>
      <c r="I333" s="34" t="s">
        <v>6141</v>
      </c>
      <c r="J333" s="34" t="s">
        <v>4996</v>
      </c>
      <c r="K333" s="34" t="str">
        <f>VLOOKUP(J333,[2]CodMpios!$B$347:$E$362,4,FALSE)</f>
        <v>18247 - El Doncello</v>
      </c>
      <c r="L333" s="34" t="str">
        <f>VLOOKUP($J333,[2]Coord_Mpios_X_Y!$B$2:$K$1123,9,FALSE)</f>
        <v>1,791385903474</v>
      </c>
      <c r="M333" s="34" t="str">
        <f>VLOOKUP($J333,[2]Coord_Mpios_X_Y!$B$2:$K$1123,10,FALSE)</f>
        <v>-75,193944154894</v>
      </c>
      <c r="N333" s="34" t="s">
        <v>139</v>
      </c>
      <c r="O333" s="34" t="s">
        <v>126</v>
      </c>
      <c r="Q333" s="34" t="s">
        <v>127</v>
      </c>
      <c r="R333" s="34">
        <v>40726121</v>
      </c>
      <c r="S333" s="34" t="str">
        <f t="shared" si="25"/>
        <v>CC40726121</v>
      </c>
      <c r="T333" s="34" t="s">
        <v>181</v>
      </c>
      <c r="V333" s="34" t="s">
        <v>214</v>
      </c>
      <c r="W333" s="34" t="s">
        <v>196</v>
      </c>
      <c r="X333" s="87">
        <v>21109</v>
      </c>
      <c r="Y333">
        <v>65</v>
      </c>
      <c r="Z333" s="36">
        <f>VLOOKUP($Y333,[2]Edades!$A$3:$H$153,4,FALSE)</f>
        <v>6</v>
      </c>
      <c r="AA333" s="34" t="str">
        <f>VLOOKUP($Y333,[2]Edades!$A$3:$H$153,6,FALSE)</f>
        <v>6 - Persona mayor</v>
      </c>
      <c r="AB333" s="34">
        <f>VLOOKUP($Y333,[2]Edades!$A$3:$H$153,7,FALSE)</f>
        <v>14</v>
      </c>
      <c r="AC333" s="34" t="str">
        <f>VLOOKUP($Y333,[2]Edades!$A$3:$H$153,8,FALSE)</f>
        <v>65-69</v>
      </c>
      <c r="AD333" s="34" t="s">
        <v>129</v>
      </c>
      <c r="AE333" s="1">
        <v>2</v>
      </c>
      <c r="AF333" s="34" t="s">
        <v>2137</v>
      </c>
      <c r="AG333" s="34" t="s">
        <v>2127</v>
      </c>
      <c r="AH333" s="34" t="s">
        <v>2127</v>
      </c>
      <c r="AK333" s="34" t="s">
        <v>139</v>
      </c>
      <c r="AM333" s="34" t="s">
        <v>2127</v>
      </c>
      <c r="AN333" s="36" t="s">
        <v>2127</v>
      </c>
      <c r="AO333" s="36" t="s">
        <v>2127</v>
      </c>
      <c r="AP333" s="34" t="s">
        <v>2127</v>
      </c>
      <c r="AQ333" s="36" t="s">
        <v>2127</v>
      </c>
      <c r="AR333" s="34" t="s">
        <v>5189</v>
      </c>
      <c r="AS333" s="91" t="s">
        <v>6469</v>
      </c>
      <c r="AT333" s="34">
        <v>3212074097</v>
      </c>
      <c r="AU333" s="34" t="s">
        <v>2127</v>
      </c>
      <c r="AX333" s="90"/>
      <c r="BA333" s="91"/>
      <c r="BB333" s="91"/>
      <c r="BC333" s="91"/>
      <c r="BF333" s="34" t="s">
        <v>4983</v>
      </c>
      <c r="BG333" s="92" t="s">
        <v>2098</v>
      </c>
      <c r="BM333" s="36" t="s">
        <v>131</v>
      </c>
      <c r="BN333" s="34" t="s">
        <v>132</v>
      </c>
      <c r="BO333" s="36">
        <v>0</v>
      </c>
      <c r="BQ333" s="94"/>
      <c r="BS333" s="36" t="s">
        <v>2127</v>
      </c>
      <c r="BU333" s="95"/>
      <c r="BV333" s="95"/>
      <c r="BW333" s="61"/>
      <c r="BX333" s="60"/>
      <c r="BY333" s="59" t="str">
        <f t="shared" ca="1" si="26"/>
        <v/>
      </c>
      <c r="CD333" s="68"/>
      <c r="CE333" s="68"/>
      <c r="CF333" s="67"/>
      <c r="CG333">
        <v>45</v>
      </c>
      <c r="CH333" s="2">
        <v>158</v>
      </c>
      <c r="CI333" s="4">
        <f t="shared" si="27"/>
        <v>18.025957378625218</v>
      </c>
      <c r="CJ333" s="5" t="str">
        <f t="shared" si="28"/>
        <v>BAJO PESO</v>
      </c>
      <c r="CK333" s="36">
        <v>0</v>
      </c>
      <c r="CL333" s="66"/>
      <c r="CM333" s="89">
        <v>41443</v>
      </c>
      <c r="CN333" s="97">
        <v>41443</v>
      </c>
      <c r="CP333"/>
      <c r="CQ333" s="65"/>
      <c r="CR333" s="65"/>
      <c r="CS333" s="98"/>
      <c r="CT333"/>
      <c r="CU333"/>
      <c r="CV333" s="97"/>
      <c r="CW333" s="2"/>
      <c r="CX333" s="82"/>
      <c r="DG333" s="64"/>
      <c r="DI333" s="89"/>
      <c r="DJ333" s="89"/>
      <c r="DN333" s="34"/>
      <c r="DO333" s="34"/>
      <c r="DP333" s="34"/>
      <c r="DQ333" s="34"/>
      <c r="DR333" s="34"/>
      <c r="DS333" s="34" t="s">
        <v>2127</v>
      </c>
      <c r="DT333" s="34"/>
      <c r="DU333" s="47">
        <v>43279</v>
      </c>
      <c r="DY333" s="1">
        <v>1</v>
      </c>
      <c r="DZ333" t="s">
        <v>7941</v>
      </c>
      <c r="EB333" s="4"/>
      <c r="EJ333"/>
      <c r="EL333" s="34"/>
      <c r="EN333" s="34"/>
    </row>
    <row r="334" spans="1:144" hidden="1" x14ac:dyDescent="0.25">
      <c r="A334" s="85">
        <v>2022</v>
      </c>
      <c r="B334" s="87">
        <v>44830</v>
      </c>
      <c r="C334" t="s">
        <v>121</v>
      </c>
      <c r="D334" t="s">
        <v>122</v>
      </c>
      <c r="E334" s="36" t="s">
        <v>7938</v>
      </c>
      <c r="F334" s="34">
        <f t="shared" si="29"/>
        <v>333</v>
      </c>
      <c r="G334" s="34" t="s">
        <v>4985</v>
      </c>
      <c r="H334">
        <v>18</v>
      </c>
      <c r="I334" s="34" t="s">
        <v>6141</v>
      </c>
      <c r="J334" s="34" t="s">
        <v>4996</v>
      </c>
      <c r="K334" s="34" t="str">
        <f>VLOOKUP(J334,[2]CodMpios!$B$347:$E$362,4,FALSE)</f>
        <v>18247 - El Doncello</v>
      </c>
      <c r="L334" s="34" t="str">
        <f>VLOOKUP($J334,[2]Coord_Mpios_X_Y!$B$2:$K$1123,9,FALSE)</f>
        <v>1,791385903474</v>
      </c>
      <c r="M334" s="34" t="str">
        <f>VLOOKUP($J334,[2]Coord_Mpios_X_Y!$B$2:$K$1123,10,FALSE)</f>
        <v>-75,193944154894</v>
      </c>
      <c r="N334" s="34" t="s">
        <v>125</v>
      </c>
      <c r="O334" s="34" t="s">
        <v>126</v>
      </c>
      <c r="Q334" s="34" t="s">
        <v>127</v>
      </c>
      <c r="R334" s="34">
        <v>40726097</v>
      </c>
      <c r="S334" s="34" t="str">
        <f t="shared" si="25"/>
        <v>CC40726097</v>
      </c>
      <c r="T334" s="34" t="s">
        <v>195</v>
      </c>
      <c r="U334" s="34" t="s">
        <v>245</v>
      </c>
      <c r="V334" s="34" t="s">
        <v>759</v>
      </c>
      <c r="W334" s="34" t="s">
        <v>260</v>
      </c>
      <c r="X334" s="87">
        <v>21646</v>
      </c>
      <c r="Y334">
        <v>63</v>
      </c>
      <c r="Z334" s="36">
        <f>VLOOKUP($Y334,[2]Edades!$A$3:$H$153,4,FALSE)</f>
        <v>6</v>
      </c>
      <c r="AA334" s="34" t="str">
        <f>VLOOKUP($Y334,[2]Edades!$A$3:$H$153,6,FALSE)</f>
        <v>6 - Persona mayor</v>
      </c>
      <c r="AB334" s="34">
        <f>VLOOKUP($Y334,[2]Edades!$A$3:$H$153,7,FALSE)</f>
        <v>13</v>
      </c>
      <c r="AC334" s="34" t="str">
        <f>VLOOKUP($Y334,[2]Edades!$A$3:$H$153,8,FALSE)</f>
        <v>60-64</v>
      </c>
      <c r="AD334" s="34" t="s">
        <v>129</v>
      </c>
      <c r="AE334" s="1">
        <v>2</v>
      </c>
      <c r="AF334" s="34" t="s">
        <v>2137</v>
      </c>
      <c r="AG334" s="34" t="s">
        <v>2127</v>
      </c>
      <c r="AH334" s="34" t="s">
        <v>2127</v>
      </c>
      <c r="AK334" s="34" t="s">
        <v>125</v>
      </c>
      <c r="AM334" s="34" t="s">
        <v>2127</v>
      </c>
      <c r="AN334" s="36" t="s">
        <v>2127</v>
      </c>
      <c r="AO334" s="36" t="s">
        <v>2127</v>
      </c>
      <c r="AP334" s="34" t="s">
        <v>2127</v>
      </c>
      <c r="AQ334" s="36" t="s">
        <v>2127</v>
      </c>
      <c r="AR334" s="34" t="s">
        <v>5189</v>
      </c>
      <c r="AS334" s="91" t="s">
        <v>6470</v>
      </c>
      <c r="AT334" s="34">
        <v>4310427</v>
      </c>
      <c r="AU334" s="34" t="s">
        <v>2127</v>
      </c>
      <c r="AX334" s="90"/>
      <c r="BA334" s="91"/>
      <c r="BB334" s="91"/>
      <c r="BC334" s="91"/>
      <c r="BF334" s="34" t="s">
        <v>4983</v>
      </c>
      <c r="BG334" s="92" t="s">
        <v>2098</v>
      </c>
      <c r="BM334" s="36" t="s">
        <v>131</v>
      </c>
      <c r="BN334" s="34" t="s">
        <v>132</v>
      </c>
      <c r="BO334" s="36">
        <v>0</v>
      </c>
      <c r="BQ334" s="94"/>
      <c r="BS334" t="s">
        <v>131</v>
      </c>
      <c r="BU334" s="95"/>
      <c r="BV334" s="95"/>
      <c r="BW334" s="61"/>
      <c r="BX334" s="60"/>
      <c r="BY334" s="59" t="str">
        <f t="shared" ca="1" si="26"/>
        <v/>
      </c>
      <c r="CD334" s="68"/>
      <c r="CE334" s="68"/>
      <c r="CF334" s="67"/>
      <c r="CG334">
        <v>68</v>
      </c>
      <c r="CH334" s="2">
        <v>160</v>
      </c>
      <c r="CI334" s="4">
        <f t="shared" si="27"/>
        <v>26.562499999999996</v>
      </c>
      <c r="CJ334" s="5" t="str">
        <f t="shared" si="28"/>
        <v>SOBREPESO</v>
      </c>
      <c r="CK334" s="36">
        <v>0</v>
      </c>
      <c r="CL334" s="66"/>
      <c r="CM334" s="89">
        <v>42640</v>
      </c>
      <c r="CN334" s="97">
        <v>42640</v>
      </c>
      <c r="CP334"/>
      <c r="CQ334" s="65"/>
      <c r="CR334" s="65"/>
      <c r="CS334" s="98"/>
      <c r="CT334"/>
      <c r="CU334"/>
      <c r="CV334" s="65"/>
      <c r="CW334" s="2">
        <v>160</v>
      </c>
      <c r="CX334" s="82">
        <v>90</v>
      </c>
      <c r="DC334"/>
      <c r="DG334" s="64"/>
      <c r="DI334" s="89"/>
      <c r="DJ334" s="89"/>
      <c r="DN334" s="34"/>
      <c r="DO334" s="34"/>
      <c r="DP334" s="34"/>
      <c r="DQ334" s="34"/>
      <c r="DR334" s="34"/>
      <c r="DS334" s="34" t="s">
        <v>2127</v>
      </c>
      <c r="DT334" s="34"/>
      <c r="DU334" s="47">
        <v>44286</v>
      </c>
      <c r="DY334" s="1">
        <v>1</v>
      </c>
      <c r="DZ334" t="s">
        <v>7940</v>
      </c>
      <c r="EB334" s="4"/>
      <c r="EJ334"/>
      <c r="EL334" s="34"/>
      <c r="EN334" s="34"/>
    </row>
    <row r="335" spans="1:144" x14ac:dyDescent="0.25">
      <c r="A335" s="85">
        <v>2022</v>
      </c>
      <c r="B335" s="87">
        <v>44830</v>
      </c>
      <c r="C335" t="s">
        <v>121</v>
      </c>
      <c r="D335" t="s">
        <v>122</v>
      </c>
      <c r="E335" s="34" t="s">
        <v>7938</v>
      </c>
      <c r="F335" s="34">
        <f t="shared" si="29"/>
        <v>334</v>
      </c>
      <c r="G335" s="34" t="s">
        <v>4985</v>
      </c>
      <c r="H335">
        <v>18</v>
      </c>
      <c r="I335" s="34" t="s">
        <v>6141</v>
      </c>
      <c r="J335" s="34" t="s">
        <v>4996</v>
      </c>
      <c r="K335" s="34" t="str">
        <f>VLOOKUP(J335,[2]CodMpios!$B$347:$E$362,4,FALSE)</f>
        <v>18247 - El Doncello</v>
      </c>
      <c r="L335" s="34" t="str">
        <f>VLOOKUP($J335,[2]Coord_Mpios_X_Y!$B$2:$K$1123,9,FALSE)</f>
        <v>1,791385903474</v>
      </c>
      <c r="M335" s="34" t="str">
        <f>VLOOKUP($J335,[2]Coord_Mpios_X_Y!$B$2:$K$1123,10,FALSE)</f>
        <v>-75,193944154894</v>
      </c>
      <c r="N335" s="34" t="s">
        <v>139</v>
      </c>
      <c r="O335" s="34" t="s">
        <v>126</v>
      </c>
      <c r="Q335" s="34" t="s">
        <v>127</v>
      </c>
      <c r="R335" s="34">
        <v>26618058</v>
      </c>
      <c r="S335" s="34" t="str">
        <f t="shared" si="25"/>
        <v>CC26618058</v>
      </c>
      <c r="T335" s="34" t="s">
        <v>822</v>
      </c>
      <c r="V335" s="34" t="s">
        <v>193</v>
      </c>
      <c r="W335" s="34" t="s">
        <v>6026</v>
      </c>
      <c r="X335" s="87">
        <v>13834</v>
      </c>
      <c r="Y335">
        <v>85</v>
      </c>
      <c r="Z335" s="36">
        <f>VLOOKUP($Y335,[2]Edades!$A$3:$H$153,4,FALSE)</f>
        <v>6</v>
      </c>
      <c r="AA335" s="34" t="str">
        <f>VLOOKUP($Y335,[2]Edades!$A$3:$H$153,6,FALSE)</f>
        <v>6 - Persona mayor</v>
      </c>
      <c r="AB335" s="34">
        <f>VLOOKUP($Y335,[2]Edades!$A$3:$H$153,7,FALSE)</f>
        <v>17</v>
      </c>
      <c r="AC335" s="34" t="str">
        <f>VLOOKUP($Y335,[2]Edades!$A$3:$H$153,8,FALSE)</f>
        <v>80 Y MÁS</v>
      </c>
      <c r="AD335" s="34" t="s">
        <v>129</v>
      </c>
      <c r="AE335" s="1">
        <v>2</v>
      </c>
      <c r="AF335" s="34" t="s">
        <v>2137</v>
      </c>
      <c r="AG335" s="34" t="s">
        <v>2127</v>
      </c>
      <c r="AH335" s="34" t="s">
        <v>2127</v>
      </c>
      <c r="AK335" s="34" t="s">
        <v>139</v>
      </c>
      <c r="AM335" s="34" t="s">
        <v>2127</v>
      </c>
      <c r="AN335" s="36" t="s">
        <v>2127</v>
      </c>
      <c r="AO335" s="36" t="s">
        <v>2127</v>
      </c>
      <c r="AP335" s="34" t="s">
        <v>2127</v>
      </c>
      <c r="AQ335" s="36" t="s">
        <v>2127</v>
      </c>
      <c r="AR335" s="34" t="s">
        <v>5189</v>
      </c>
      <c r="AS335" s="91" t="s">
        <v>6471</v>
      </c>
      <c r="AT335" s="34">
        <v>3212322457</v>
      </c>
      <c r="AU335" s="34" t="s">
        <v>2127</v>
      </c>
      <c r="AX335" s="90"/>
      <c r="BA335" s="91"/>
      <c r="BB335" s="91"/>
      <c r="BC335" s="91"/>
      <c r="BF335" s="34" t="s">
        <v>4983</v>
      </c>
      <c r="BG335" s="92" t="s">
        <v>2098</v>
      </c>
      <c r="BM335" s="36" t="s">
        <v>131</v>
      </c>
      <c r="BN335" s="34" t="s">
        <v>132</v>
      </c>
      <c r="BO335" s="36">
        <v>0</v>
      </c>
      <c r="BQ335" s="94"/>
      <c r="BS335" s="36" t="s">
        <v>2127</v>
      </c>
      <c r="BU335" s="95"/>
      <c r="BV335" s="95"/>
      <c r="BW335" s="61"/>
      <c r="BX335" s="60"/>
      <c r="BY335" s="59" t="str">
        <f t="shared" ca="1" si="26"/>
        <v/>
      </c>
      <c r="CD335" s="68"/>
      <c r="CE335" s="68"/>
      <c r="CF335" s="67"/>
      <c r="CG335">
        <v>67</v>
      </c>
      <c r="CH335" s="2">
        <v>154</v>
      </c>
      <c r="CI335" s="4">
        <f t="shared" si="27"/>
        <v>28.250969809411369</v>
      </c>
      <c r="CJ335" s="5" t="str">
        <f t="shared" si="28"/>
        <v>SOBREPESO</v>
      </c>
      <c r="CK335" s="36">
        <v>0</v>
      </c>
      <c r="CL335" s="66"/>
      <c r="CM335" s="89">
        <v>42271</v>
      </c>
      <c r="CN335" s="97">
        <v>42271</v>
      </c>
      <c r="CP335"/>
      <c r="CQ335" s="65"/>
      <c r="CR335" s="65"/>
      <c r="CS335" s="98"/>
      <c r="CT335"/>
      <c r="CU335"/>
      <c r="CV335" s="97"/>
      <c r="CW335" s="2">
        <v>130</v>
      </c>
      <c r="CX335" s="82">
        <v>80</v>
      </c>
      <c r="DG335" s="64"/>
      <c r="DI335" s="89"/>
      <c r="DJ335" s="89"/>
      <c r="DN335" s="34"/>
      <c r="DO335" s="34"/>
      <c r="DP335" s="34"/>
      <c r="DQ335" s="34"/>
      <c r="DR335" s="34"/>
      <c r="DS335" s="34" t="s">
        <v>2127</v>
      </c>
      <c r="DT335" s="34"/>
      <c r="DU335" s="47">
        <v>44686</v>
      </c>
      <c r="DY335" s="1">
        <v>2</v>
      </c>
      <c r="DZ335" t="s">
        <v>7941</v>
      </c>
      <c r="EA335" s="4">
        <v>0.87</v>
      </c>
      <c r="EB335" s="4"/>
      <c r="EC335" s="4">
        <v>219</v>
      </c>
      <c r="ED335" s="4">
        <v>150</v>
      </c>
      <c r="EE335" s="4">
        <v>52.9</v>
      </c>
      <c r="EF335" s="4">
        <v>114</v>
      </c>
      <c r="EG335" s="4">
        <v>1.9</v>
      </c>
      <c r="EH335" s="4">
        <v>5.7</v>
      </c>
      <c r="EJ335"/>
      <c r="EL335" s="34"/>
      <c r="EN335" s="34"/>
    </row>
    <row r="336" spans="1:144" hidden="1" x14ac:dyDescent="0.25">
      <c r="A336" s="85">
        <v>2022</v>
      </c>
      <c r="B336" s="87">
        <v>44830</v>
      </c>
      <c r="C336" t="s">
        <v>121</v>
      </c>
      <c r="D336" t="s">
        <v>122</v>
      </c>
      <c r="E336" s="36" t="s">
        <v>7938</v>
      </c>
      <c r="F336" s="34">
        <f t="shared" si="29"/>
        <v>335</v>
      </c>
      <c r="G336" s="34" t="s">
        <v>4985</v>
      </c>
      <c r="H336">
        <v>18</v>
      </c>
      <c r="I336" s="34" t="s">
        <v>6141</v>
      </c>
      <c r="J336" s="34" t="s">
        <v>4996</v>
      </c>
      <c r="K336" s="34" t="str">
        <f>VLOOKUP(J336,[2]CodMpios!$B$347:$E$362,4,FALSE)</f>
        <v>18247 - El Doncello</v>
      </c>
      <c r="L336" s="34" t="str">
        <f>VLOOKUP($J336,[2]Coord_Mpios_X_Y!$B$2:$K$1123,9,FALSE)</f>
        <v>1,791385903474</v>
      </c>
      <c r="M336" s="34" t="str">
        <f>VLOOKUP($J336,[2]Coord_Mpios_X_Y!$B$2:$K$1123,10,FALSE)</f>
        <v>-75,193944154894</v>
      </c>
      <c r="N336" s="34" t="s">
        <v>125</v>
      </c>
      <c r="O336" s="34" t="s">
        <v>126</v>
      </c>
      <c r="Q336" s="34" t="s">
        <v>127</v>
      </c>
      <c r="R336" s="34">
        <v>40726738</v>
      </c>
      <c r="S336" s="34" t="str">
        <f t="shared" si="25"/>
        <v>CC40726738</v>
      </c>
      <c r="T336" s="34" t="s">
        <v>309</v>
      </c>
      <c r="U336" s="34" t="s">
        <v>959</v>
      </c>
      <c r="V336" s="34" t="s">
        <v>759</v>
      </c>
      <c r="W336" s="34" t="s">
        <v>260</v>
      </c>
      <c r="X336" s="87">
        <v>22336</v>
      </c>
      <c r="Y336">
        <v>62</v>
      </c>
      <c r="Z336" s="36">
        <f>VLOOKUP($Y336,[2]Edades!$A$3:$H$153,4,FALSE)</f>
        <v>6</v>
      </c>
      <c r="AA336" s="34" t="str">
        <f>VLOOKUP($Y336,[2]Edades!$A$3:$H$153,6,FALSE)</f>
        <v>6 - Persona mayor</v>
      </c>
      <c r="AB336" s="34">
        <f>VLOOKUP($Y336,[2]Edades!$A$3:$H$153,7,FALSE)</f>
        <v>13</v>
      </c>
      <c r="AC336" s="34" t="str">
        <f>VLOOKUP($Y336,[2]Edades!$A$3:$H$153,8,FALSE)</f>
        <v>60-64</v>
      </c>
      <c r="AD336" s="34" t="s">
        <v>129</v>
      </c>
      <c r="AE336" s="1">
        <v>2</v>
      </c>
      <c r="AF336" s="34" t="s">
        <v>2137</v>
      </c>
      <c r="AG336" s="34" t="s">
        <v>2127</v>
      </c>
      <c r="AH336" s="34" t="s">
        <v>2127</v>
      </c>
      <c r="AK336" s="34" t="s">
        <v>125</v>
      </c>
      <c r="AM336" s="34" t="s">
        <v>2127</v>
      </c>
      <c r="AN336" s="36" t="s">
        <v>2127</v>
      </c>
      <c r="AO336" s="36" t="s">
        <v>2127</v>
      </c>
      <c r="AP336" s="34" t="s">
        <v>2127</v>
      </c>
      <c r="AQ336" s="36" t="s">
        <v>2127</v>
      </c>
      <c r="AR336" s="34" t="s">
        <v>5189</v>
      </c>
      <c r="AS336" s="91" t="s">
        <v>6472</v>
      </c>
      <c r="AT336" s="34">
        <v>3134968257</v>
      </c>
      <c r="AU336" s="34" t="s">
        <v>2127</v>
      </c>
      <c r="AX336" s="90"/>
      <c r="BA336" s="91"/>
      <c r="BB336" s="91"/>
      <c r="BC336" s="91"/>
      <c r="BF336" s="34" t="s">
        <v>4983</v>
      </c>
      <c r="BG336" s="92" t="s">
        <v>2098</v>
      </c>
      <c r="BM336" s="36" t="s">
        <v>131</v>
      </c>
      <c r="BN336" s="34" t="s">
        <v>132</v>
      </c>
      <c r="BO336" s="36">
        <v>0</v>
      </c>
      <c r="BQ336" s="94"/>
      <c r="BS336" t="s">
        <v>131</v>
      </c>
      <c r="BU336" s="95"/>
      <c r="BV336" s="95"/>
      <c r="BW336" s="61"/>
      <c r="BX336" s="60"/>
      <c r="BY336" s="59" t="str">
        <f t="shared" ca="1" si="26"/>
        <v/>
      </c>
      <c r="CD336" s="68"/>
      <c r="CE336" s="68"/>
      <c r="CF336" s="67"/>
      <c r="CG336">
        <v>69</v>
      </c>
      <c r="CH336" s="2">
        <v>165</v>
      </c>
      <c r="CI336" s="4">
        <f t="shared" si="27"/>
        <v>25.344352617079892</v>
      </c>
      <c r="CJ336" s="5" t="str">
        <f t="shared" si="28"/>
        <v>SOBREPESO</v>
      </c>
      <c r="CK336" s="36">
        <v>0</v>
      </c>
      <c r="CL336" s="66"/>
      <c r="CM336" s="89">
        <v>42640</v>
      </c>
      <c r="CN336" s="97">
        <v>42640</v>
      </c>
      <c r="CP336"/>
      <c r="CQ336" s="65"/>
      <c r="CR336" s="65"/>
      <c r="CS336" s="98"/>
      <c r="CT336"/>
      <c r="CU336"/>
      <c r="CV336" s="65"/>
      <c r="CW336" s="2">
        <v>120</v>
      </c>
      <c r="CX336" s="82">
        <v>60</v>
      </c>
      <c r="DC336"/>
      <c r="DG336" s="64"/>
      <c r="DI336" s="89"/>
      <c r="DJ336" s="89"/>
      <c r="DN336" s="34"/>
      <c r="DO336" s="34"/>
      <c r="DP336" s="34"/>
      <c r="DQ336" s="34"/>
      <c r="DR336" s="34"/>
      <c r="DS336" s="34" t="s">
        <v>2127</v>
      </c>
      <c r="DT336" s="34"/>
      <c r="DU336" s="47">
        <v>44680</v>
      </c>
      <c r="DY336" s="1">
        <v>1</v>
      </c>
      <c r="DZ336" t="s">
        <v>7940</v>
      </c>
      <c r="EA336" s="4">
        <v>0.7</v>
      </c>
      <c r="EB336" s="4">
        <v>83</v>
      </c>
      <c r="EC336" s="4">
        <v>176</v>
      </c>
      <c r="EE336" s="4">
        <v>61</v>
      </c>
      <c r="EF336" s="4">
        <v>36</v>
      </c>
      <c r="EG336" s="4">
        <v>2.2000000000000002</v>
      </c>
      <c r="EJ336"/>
      <c r="EL336" s="34"/>
      <c r="EN336" s="34"/>
    </row>
    <row r="337" spans="1:144" x14ac:dyDescent="0.25">
      <c r="A337" s="85">
        <v>2022</v>
      </c>
      <c r="B337" s="87">
        <v>44830</v>
      </c>
      <c r="C337" t="s">
        <v>121</v>
      </c>
      <c r="D337" t="s">
        <v>122</v>
      </c>
      <c r="E337" s="34" t="s">
        <v>7938</v>
      </c>
      <c r="F337" s="34">
        <f t="shared" si="29"/>
        <v>336</v>
      </c>
      <c r="G337" s="34" t="s">
        <v>4985</v>
      </c>
      <c r="H337">
        <v>18</v>
      </c>
      <c r="I337" s="34" t="s">
        <v>6141</v>
      </c>
      <c r="J337" s="34" t="s">
        <v>4996</v>
      </c>
      <c r="K337" s="34" t="str">
        <f>VLOOKUP(J337,[2]CodMpios!$B$347:$E$362,4,FALSE)</f>
        <v>18247 - El Doncello</v>
      </c>
      <c r="L337" s="34" t="str">
        <f>VLOOKUP($J337,[2]Coord_Mpios_X_Y!$B$2:$K$1123,9,FALSE)</f>
        <v>1,791385903474</v>
      </c>
      <c r="M337" s="34" t="str">
        <f>VLOOKUP($J337,[2]Coord_Mpios_X_Y!$B$2:$K$1123,10,FALSE)</f>
        <v>-75,193944154894</v>
      </c>
      <c r="N337" s="34" t="s">
        <v>125</v>
      </c>
      <c r="O337" s="34" t="s">
        <v>126</v>
      </c>
      <c r="Q337" s="34" t="s">
        <v>127</v>
      </c>
      <c r="R337" s="34">
        <v>30066190</v>
      </c>
      <c r="S337" s="34" t="str">
        <f t="shared" si="25"/>
        <v>CC30066190</v>
      </c>
      <c r="T337" s="34" t="s">
        <v>140</v>
      </c>
      <c r="V337" s="34" t="s">
        <v>561</v>
      </c>
      <c r="W337" s="34" t="s">
        <v>228</v>
      </c>
      <c r="X337" s="87">
        <v>20188</v>
      </c>
      <c r="Y337">
        <v>67</v>
      </c>
      <c r="Z337" s="36">
        <f>VLOOKUP($Y337,[2]Edades!$A$3:$H$153,4,FALSE)</f>
        <v>6</v>
      </c>
      <c r="AA337" s="34" t="str">
        <f>VLOOKUP($Y337,[2]Edades!$A$3:$H$153,6,FALSE)</f>
        <v>6 - Persona mayor</v>
      </c>
      <c r="AB337" s="34">
        <f>VLOOKUP($Y337,[2]Edades!$A$3:$H$153,7,FALSE)</f>
        <v>14</v>
      </c>
      <c r="AC337" s="34" t="str">
        <f>VLOOKUP($Y337,[2]Edades!$A$3:$H$153,8,FALSE)</f>
        <v>65-69</v>
      </c>
      <c r="AD337" s="34" t="s">
        <v>129</v>
      </c>
      <c r="AE337" s="1">
        <v>2</v>
      </c>
      <c r="AF337" s="34" t="s">
        <v>2137</v>
      </c>
      <c r="AG337" s="34" t="s">
        <v>2127</v>
      </c>
      <c r="AH337" s="34" t="s">
        <v>2127</v>
      </c>
      <c r="AK337" s="34" t="s">
        <v>125</v>
      </c>
      <c r="AM337" s="34" t="s">
        <v>2127</v>
      </c>
      <c r="AN337" s="36" t="s">
        <v>2127</v>
      </c>
      <c r="AO337" s="36" t="s">
        <v>2127</v>
      </c>
      <c r="AP337" s="34" t="s">
        <v>2127</v>
      </c>
      <c r="AQ337" s="36" t="s">
        <v>2127</v>
      </c>
      <c r="AR337" s="34" t="s">
        <v>5189</v>
      </c>
      <c r="AS337" s="91" t="s">
        <v>6473</v>
      </c>
      <c r="AT337" s="34">
        <v>3112299190</v>
      </c>
      <c r="AU337" s="34" t="s">
        <v>2127</v>
      </c>
      <c r="AX337" s="90"/>
      <c r="BA337" s="91"/>
      <c r="BB337" s="91"/>
      <c r="BC337" s="91"/>
      <c r="BF337" s="34" t="s">
        <v>4983</v>
      </c>
      <c r="BG337" s="92" t="s">
        <v>2098</v>
      </c>
      <c r="BM337" s="36" t="s">
        <v>131</v>
      </c>
      <c r="BN337" s="34" t="s">
        <v>132</v>
      </c>
      <c r="BO337" s="36">
        <v>0</v>
      </c>
      <c r="BQ337" s="94"/>
      <c r="BS337" s="36" t="s">
        <v>2127</v>
      </c>
      <c r="BU337" s="95"/>
      <c r="BV337" s="95"/>
      <c r="BW337" s="61"/>
      <c r="BX337" s="60"/>
      <c r="BY337" s="59" t="str">
        <f t="shared" ca="1" si="26"/>
        <v/>
      </c>
      <c r="CD337" s="68"/>
      <c r="CE337" s="68"/>
      <c r="CF337" s="67"/>
      <c r="CG337">
        <v>65</v>
      </c>
      <c r="CH337" s="2">
        <v>165</v>
      </c>
      <c r="CI337" s="4">
        <f t="shared" si="27"/>
        <v>23.875114784205696</v>
      </c>
      <c r="CJ337" s="5" t="str">
        <f t="shared" si="28"/>
        <v>NORMAL</v>
      </c>
      <c r="CK337" s="36">
        <v>0</v>
      </c>
      <c r="CL337" s="66"/>
      <c r="CM337" s="89">
        <v>41320</v>
      </c>
      <c r="CN337" s="97">
        <v>41320</v>
      </c>
      <c r="CP337"/>
      <c r="CQ337" s="65"/>
      <c r="CR337" s="65"/>
      <c r="CS337" s="98"/>
      <c r="CT337"/>
      <c r="CU337"/>
      <c r="CV337" s="97"/>
      <c r="CW337" s="2">
        <v>110</v>
      </c>
      <c r="CX337" s="82">
        <v>80</v>
      </c>
      <c r="DG337" s="64"/>
      <c r="DI337" s="89"/>
      <c r="DJ337" s="89"/>
      <c r="DN337" s="34"/>
      <c r="DO337" s="34"/>
      <c r="DP337" s="34"/>
      <c r="DQ337" s="34"/>
      <c r="DR337" s="34"/>
      <c r="DS337" s="34" t="s">
        <v>2127</v>
      </c>
      <c r="DT337" s="34"/>
      <c r="DU337" s="47">
        <v>44813</v>
      </c>
      <c r="DY337" s="1">
        <v>2</v>
      </c>
      <c r="DZ337" t="s">
        <v>7940</v>
      </c>
      <c r="EA337" s="4">
        <v>0.87</v>
      </c>
      <c r="EB337" s="4">
        <v>91</v>
      </c>
      <c r="EC337" s="4">
        <v>201</v>
      </c>
      <c r="ED337" s="4">
        <v>124</v>
      </c>
      <c r="EE337" s="4">
        <v>37</v>
      </c>
      <c r="EF337" s="4">
        <v>198</v>
      </c>
      <c r="EG337" s="4">
        <v>2</v>
      </c>
      <c r="EH337" s="4">
        <v>6.1</v>
      </c>
      <c r="EJ337"/>
      <c r="EL337" s="34"/>
      <c r="EN337" s="34"/>
    </row>
    <row r="338" spans="1:144" hidden="1" x14ac:dyDescent="0.25">
      <c r="A338" s="85">
        <v>2022</v>
      </c>
      <c r="B338" s="87">
        <v>44830</v>
      </c>
      <c r="C338" t="s">
        <v>121</v>
      </c>
      <c r="D338" t="s">
        <v>122</v>
      </c>
      <c r="E338" s="36" t="s">
        <v>7938</v>
      </c>
      <c r="F338" s="34">
        <f t="shared" si="29"/>
        <v>337</v>
      </c>
      <c r="G338" s="34" t="s">
        <v>4985</v>
      </c>
      <c r="H338">
        <v>18</v>
      </c>
      <c r="I338" s="34" t="s">
        <v>6141</v>
      </c>
      <c r="J338" s="34" t="s">
        <v>4996</v>
      </c>
      <c r="K338" s="34" t="str">
        <f>VLOOKUP(J338,[2]CodMpios!$B$347:$E$362,4,FALSE)</f>
        <v>18247 - El Doncello</v>
      </c>
      <c r="L338" s="34" t="str">
        <f>VLOOKUP($J338,[2]Coord_Mpios_X_Y!$B$2:$K$1123,9,FALSE)</f>
        <v>1,791385903474</v>
      </c>
      <c r="M338" s="34" t="str">
        <f>VLOOKUP($J338,[2]Coord_Mpios_X_Y!$B$2:$K$1123,10,FALSE)</f>
        <v>-75,193944154894</v>
      </c>
      <c r="N338" s="34" t="s">
        <v>6142</v>
      </c>
      <c r="O338" s="34" t="s">
        <v>126</v>
      </c>
      <c r="Q338" s="34" t="s">
        <v>127</v>
      </c>
      <c r="R338" s="34">
        <v>26619429</v>
      </c>
      <c r="S338" s="34" t="str">
        <f t="shared" si="25"/>
        <v>CC26619429</v>
      </c>
      <c r="T338" s="34" t="s">
        <v>134</v>
      </c>
      <c r="U338" s="34" t="s">
        <v>5785</v>
      </c>
      <c r="V338" s="34" t="s">
        <v>289</v>
      </c>
      <c r="W338" s="34" t="s">
        <v>454</v>
      </c>
      <c r="X338" s="87">
        <v>18569</v>
      </c>
      <c r="Y338">
        <v>72</v>
      </c>
      <c r="Z338" s="36">
        <f>VLOOKUP($Y338,[2]Edades!$A$3:$H$153,4,FALSE)</f>
        <v>6</v>
      </c>
      <c r="AA338" s="34" t="str">
        <f>VLOOKUP($Y338,[2]Edades!$A$3:$H$153,6,FALSE)</f>
        <v>6 - Persona mayor</v>
      </c>
      <c r="AB338" s="34">
        <f>VLOOKUP($Y338,[2]Edades!$A$3:$H$153,7,FALSE)</f>
        <v>15</v>
      </c>
      <c r="AC338" s="34" t="str">
        <f>VLOOKUP($Y338,[2]Edades!$A$3:$H$153,8,FALSE)</f>
        <v>70-74</v>
      </c>
      <c r="AD338" s="34" t="s">
        <v>129</v>
      </c>
      <c r="AE338" s="1">
        <v>2</v>
      </c>
      <c r="AF338" s="34" t="s">
        <v>2137</v>
      </c>
      <c r="AG338" s="34" t="s">
        <v>2127</v>
      </c>
      <c r="AH338" s="34" t="s">
        <v>2127</v>
      </c>
      <c r="AK338" s="34" t="s">
        <v>6142</v>
      </c>
      <c r="AM338" s="34" t="s">
        <v>2127</v>
      </c>
      <c r="AN338" s="36" t="s">
        <v>2127</v>
      </c>
      <c r="AO338" s="36" t="s">
        <v>2127</v>
      </c>
      <c r="AP338" s="34" t="s">
        <v>2127</v>
      </c>
      <c r="AQ338" s="36" t="s">
        <v>2127</v>
      </c>
      <c r="AR338" s="34" t="s">
        <v>2098</v>
      </c>
      <c r="AS338" s="91" t="s">
        <v>6474</v>
      </c>
      <c r="AT338" s="34">
        <v>4355790</v>
      </c>
      <c r="AU338" s="34" t="s">
        <v>2127</v>
      </c>
      <c r="AX338" s="90"/>
      <c r="BA338" s="91"/>
      <c r="BB338" s="91"/>
      <c r="BC338" s="91"/>
      <c r="BF338" s="34" t="s">
        <v>4983</v>
      </c>
      <c r="BG338" s="92" t="s">
        <v>2098</v>
      </c>
      <c r="BM338" s="36" t="s">
        <v>131</v>
      </c>
      <c r="BN338" s="34" t="s">
        <v>132</v>
      </c>
      <c r="BO338" s="36">
        <v>0</v>
      </c>
      <c r="BQ338" s="94"/>
      <c r="BS338" t="s">
        <v>131</v>
      </c>
      <c r="BU338" s="95"/>
      <c r="BV338" s="95"/>
      <c r="BW338" s="61"/>
      <c r="BX338" s="60"/>
      <c r="BY338" s="59" t="str">
        <f t="shared" ca="1" si="26"/>
        <v/>
      </c>
      <c r="CD338" s="68"/>
      <c r="CE338" s="68"/>
      <c r="CF338" s="67"/>
      <c r="CG338">
        <v>78</v>
      </c>
      <c r="CH338" s="2">
        <v>158</v>
      </c>
      <c r="CI338" s="4">
        <f t="shared" si="27"/>
        <v>31.244992789617044</v>
      </c>
      <c r="CJ338" s="5" t="str">
        <f t="shared" si="28"/>
        <v>OBESIDAD</v>
      </c>
      <c r="CK338" s="36">
        <v>0</v>
      </c>
      <c r="CL338" s="66"/>
      <c r="CM338" s="89">
        <v>41352</v>
      </c>
      <c r="CN338" s="97">
        <v>41352</v>
      </c>
      <c r="CP338"/>
      <c r="CQ338" s="65"/>
      <c r="CR338" s="65"/>
      <c r="CS338" s="98"/>
      <c r="CT338"/>
      <c r="CU338"/>
      <c r="CV338" s="65"/>
      <c r="CW338" s="2">
        <v>130</v>
      </c>
      <c r="CX338" s="82">
        <v>80</v>
      </c>
      <c r="DC338"/>
      <c r="DG338" s="64"/>
      <c r="DI338" s="89"/>
      <c r="DJ338" s="89"/>
      <c r="DN338" s="34"/>
      <c r="DO338" s="34"/>
      <c r="DP338" s="34"/>
      <c r="DQ338" s="34"/>
      <c r="DR338" s="34"/>
      <c r="DS338" s="34" t="s">
        <v>2127</v>
      </c>
      <c r="DT338" s="34"/>
      <c r="DU338" s="47">
        <v>43623</v>
      </c>
      <c r="DY338" s="1">
        <v>2</v>
      </c>
      <c r="DZ338" t="s">
        <v>7941</v>
      </c>
      <c r="EB338" s="4"/>
      <c r="EH338" s="4">
        <v>7.5</v>
      </c>
      <c r="EJ338"/>
      <c r="EL338" s="34"/>
      <c r="EN338" s="34"/>
    </row>
    <row r="339" spans="1:144" hidden="1" x14ac:dyDescent="0.25">
      <c r="A339" s="85">
        <v>2022</v>
      </c>
      <c r="B339" s="87">
        <v>44830</v>
      </c>
      <c r="C339" t="s">
        <v>121</v>
      </c>
      <c r="D339" t="s">
        <v>122</v>
      </c>
      <c r="E339" s="36" t="s">
        <v>7938</v>
      </c>
      <c r="F339" s="34">
        <f t="shared" si="29"/>
        <v>338</v>
      </c>
      <c r="G339" s="34" t="s">
        <v>4985</v>
      </c>
      <c r="H339">
        <v>18</v>
      </c>
      <c r="I339" s="34" t="s">
        <v>6141</v>
      </c>
      <c r="J339" s="34" t="s">
        <v>4996</v>
      </c>
      <c r="K339" s="34" t="str">
        <f>VLOOKUP(J339,[2]CodMpios!$B$347:$E$362,4,FALSE)</f>
        <v>18247 - El Doncello</v>
      </c>
      <c r="L339" s="34" t="str">
        <f>VLOOKUP($J339,[2]Coord_Mpios_X_Y!$B$2:$K$1123,9,FALSE)</f>
        <v>1,791385903474</v>
      </c>
      <c r="M339" s="34" t="str">
        <f>VLOOKUP($J339,[2]Coord_Mpios_X_Y!$B$2:$K$1123,10,FALSE)</f>
        <v>-75,193944154894</v>
      </c>
      <c r="N339" s="34" t="s">
        <v>6142</v>
      </c>
      <c r="O339" s="34" t="s">
        <v>126</v>
      </c>
      <c r="Q339" s="34" t="s">
        <v>127</v>
      </c>
      <c r="R339" s="34">
        <v>40755297</v>
      </c>
      <c r="S339" s="34" t="str">
        <f t="shared" si="25"/>
        <v>CC40755297</v>
      </c>
      <c r="T339" s="34" t="s">
        <v>545</v>
      </c>
      <c r="V339" s="34" t="s">
        <v>135</v>
      </c>
      <c r="W339" s="34" t="s">
        <v>250</v>
      </c>
      <c r="X339" s="87">
        <v>19408</v>
      </c>
      <c r="Y339">
        <v>70</v>
      </c>
      <c r="Z339" s="36">
        <f>VLOOKUP($Y339,[2]Edades!$A$3:$H$153,4,FALSE)</f>
        <v>6</v>
      </c>
      <c r="AA339" s="34" t="str">
        <f>VLOOKUP($Y339,[2]Edades!$A$3:$H$153,6,FALSE)</f>
        <v>6 - Persona mayor</v>
      </c>
      <c r="AB339" s="34">
        <f>VLOOKUP($Y339,[2]Edades!$A$3:$H$153,7,FALSE)</f>
        <v>15</v>
      </c>
      <c r="AC339" s="34" t="str">
        <f>VLOOKUP($Y339,[2]Edades!$A$3:$H$153,8,FALSE)</f>
        <v>70-74</v>
      </c>
      <c r="AD339" s="34" t="s">
        <v>129</v>
      </c>
      <c r="AE339" s="1">
        <v>2</v>
      </c>
      <c r="AF339" s="34" t="s">
        <v>2137</v>
      </c>
      <c r="AG339" s="34" t="s">
        <v>2127</v>
      </c>
      <c r="AH339" s="34" t="s">
        <v>2127</v>
      </c>
      <c r="AK339" s="34" t="s">
        <v>6142</v>
      </c>
      <c r="AM339" s="34" t="s">
        <v>2127</v>
      </c>
      <c r="AN339" s="36" t="s">
        <v>2127</v>
      </c>
      <c r="AO339" s="36" t="s">
        <v>2127</v>
      </c>
      <c r="AP339" s="34" t="s">
        <v>2127</v>
      </c>
      <c r="AQ339" s="36" t="s">
        <v>2127</v>
      </c>
      <c r="AR339" s="34" t="s">
        <v>2098</v>
      </c>
      <c r="AS339" s="91" t="s">
        <v>6475</v>
      </c>
      <c r="AT339" s="34">
        <v>3112786619</v>
      </c>
      <c r="AU339" s="34" t="s">
        <v>2127</v>
      </c>
      <c r="AX339" s="90"/>
      <c r="BA339" s="91"/>
      <c r="BB339" s="91"/>
      <c r="BC339" s="91"/>
      <c r="BF339" s="34" t="s">
        <v>4983</v>
      </c>
      <c r="BG339" s="92" t="s">
        <v>2098</v>
      </c>
      <c r="BM339" s="36" t="s">
        <v>131</v>
      </c>
      <c r="BN339" s="34" t="s">
        <v>132</v>
      </c>
      <c r="BO339" s="36">
        <v>0</v>
      </c>
      <c r="BQ339" s="94"/>
      <c r="BS339" t="s">
        <v>132</v>
      </c>
      <c r="BU339" s="95"/>
      <c r="BV339" s="95"/>
      <c r="BW339" s="61"/>
      <c r="BX339" s="60"/>
      <c r="BY339" s="59" t="str">
        <f t="shared" ca="1" si="26"/>
        <v/>
      </c>
      <c r="CD339" s="68"/>
      <c r="CE339" s="68"/>
      <c r="CF339" s="67"/>
      <c r="CG339">
        <v>87</v>
      </c>
      <c r="CH339" s="2">
        <v>164</v>
      </c>
      <c r="CI339" s="4">
        <f t="shared" si="27"/>
        <v>32.346817370612733</v>
      </c>
      <c r="CJ339" s="5" t="str">
        <f t="shared" si="28"/>
        <v>OBESIDAD</v>
      </c>
      <c r="CK339" s="36">
        <v>0</v>
      </c>
      <c r="CL339" s="66"/>
      <c r="CM339" s="89">
        <v>41660</v>
      </c>
      <c r="CN339" s="97">
        <v>41660</v>
      </c>
      <c r="CP339"/>
      <c r="CQ339" s="65"/>
      <c r="CR339" s="65"/>
      <c r="CS339" s="98"/>
      <c r="CT339"/>
      <c r="CU339"/>
      <c r="CV339" s="65"/>
      <c r="CW339" s="2">
        <v>120</v>
      </c>
      <c r="CX339" s="82">
        <v>70</v>
      </c>
      <c r="DC339"/>
      <c r="DG339" s="64"/>
      <c r="DI339" s="89"/>
      <c r="DJ339" s="89"/>
      <c r="DN339" s="34"/>
      <c r="DO339" s="34"/>
      <c r="DP339" s="34"/>
      <c r="DQ339" s="34"/>
      <c r="DR339" s="34"/>
      <c r="DS339" s="34" t="s">
        <v>2127</v>
      </c>
      <c r="DT339" s="34"/>
      <c r="DU339" s="47">
        <v>44630</v>
      </c>
      <c r="DY339" s="1">
        <v>2</v>
      </c>
      <c r="DZ339" t="s">
        <v>7939</v>
      </c>
      <c r="EA339" s="4">
        <v>0.81</v>
      </c>
      <c r="EB339" s="4">
        <v>95</v>
      </c>
      <c r="EC339" s="4">
        <v>121</v>
      </c>
      <c r="ED339" s="4">
        <v>179</v>
      </c>
      <c r="EE339" s="4">
        <v>76</v>
      </c>
      <c r="EF339" s="4">
        <v>58</v>
      </c>
      <c r="EG339" s="4">
        <v>2.1</v>
      </c>
      <c r="EJ339"/>
      <c r="EL339" s="34"/>
      <c r="EN339" s="34"/>
    </row>
    <row r="340" spans="1:144" x14ac:dyDescent="0.25">
      <c r="A340" s="85">
        <v>2022</v>
      </c>
      <c r="B340" s="87">
        <v>44830</v>
      </c>
      <c r="C340" t="s">
        <v>121</v>
      </c>
      <c r="D340" t="s">
        <v>122</v>
      </c>
      <c r="E340" s="34" t="s">
        <v>7938</v>
      </c>
      <c r="F340" s="34">
        <f t="shared" si="29"/>
        <v>339</v>
      </c>
      <c r="G340" s="34" t="s">
        <v>4985</v>
      </c>
      <c r="H340">
        <v>18</v>
      </c>
      <c r="I340" s="34" t="s">
        <v>6141</v>
      </c>
      <c r="J340" s="34" t="s">
        <v>4996</v>
      </c>
      <c r="K340" s="34" t="str">
        <f>VLOOKUP(J340,[2]CodMpios!$B$347:$E$362,4,FALSE)</f>
        <v>18247 - El Doncello</v>
      </c>
      <c r="L340" s="34" t="str">
        <f>VLOOKUP($J340,[2]Coord_Mpios_X_Y!$B$2:$K$1123,9,FALSE)</f>
        <v>1,791385903474</v>
      </c>
      <c r="M340" s="34" t="str">
        <f>VLOOKUP($J340,[2]Coord_Mpios_X_Y!$B$2:$K$1123,10,FALSE)</f>
        <v>-75,193944154894</v>
      </c>
      <c r="N340" s="34" t="s">
        <v>139</v>
      </c>
      <c r="O340" s="34" t="s">
        <v>126</v>
      </c>
      <c r="Q340" s="34" t="s">
        <v>127</v>
      </c>
      <c r="R340" s="34">
        <v>6272076</v>
      </c>
      <c r="S340" s="34" t="str">
        <f t="shared" si="25"/>
        <v>CC6272076</v>
      </c>
      <c r="T340" s="34" t="s">
        <v>809</v>
      </c>
      <c r="U340" s="34" t="s">
        <v>164</v>
      </c>
      <c r="V340" s="34" t="s">
        <v>216</v>
      </c>
      <c r="W340" s="34" t="s">
        <v>857</v>
      </c>
      <c r="X340" s="87">
        <v>17741</v>
      </c>
      <c r="Y340">
        <v>74</v>
      </c>
      <c r="Z340" s="36">
        <f>VLOOKUP($Y340,[2]Edades!$A$3:$H$153,4,FALSE)</f>
        <v>6</v>
      </c>
      <c r="AA340" s="34" t="str">
        <f>VLOOKUP($Y340,[2]Edades!$A$3:$H$153,6,FALSE)</f>
        <v>6 - Persona mayor</v>
      </c>
      <c r="AB340" s="34">
        <f>VLOOKUP($Y340,[2]Edades!$A$3:$H$153,7,FALSE)</f>
        <v>15</v>
      </c>
      <c r="AC340" s="34" t="str">
        <f>VLOOKUP($Y340,[2]Edades!$A$3:$H$153,8,FALSE)</f>
        <v>70-74</v>
      </c>
      <c r="AD340" s="34" t="s">
        <v>146</v>
      </c>
      <c r="AE340">
        <v>1</v>
      </c>
      <c r="AF340" s="34" t="s">
        <v>2137</v>
      </c>
      <c r="AG340" s="34" t="s">
        <v>2127</v>
      </c>
      <c r="AH340" s="34" t="s">
        <v>2127</v>
      </c>
      <c r="AK340" s="34" t="s">
        <v>139</v>
      </c>
      <c r="AM340" s="34" t="s">
        <v>2127</v>
      </c>
      <c r="AN340" s="36" t="s">
        <v>2127</v>
      </c>
      <c r="AO340" s="36" t="s">
        <v>2127</v>
      </c>
      <c r="AP340" s="34" t="s">
        <v>2127</v>
      </c>
      <c r="AQ340" s="36" t="s">
        <v>2127</v>
      </c>
      <c r="AR340" s="34" t="s">
        <v>5189</v>
      </c>
      <c r="AS340" s="91" t="s">
        <v>6476</v>
      </c>
      <c r="AT340" s="34">
        <v>3112636667</v>
      </c>
      <c r="AU340" s="34" t="s">
        <v>2127</v>
      </c>
      <c r="AX340" s="90"/>
      <c r="BA340" s="91"/>
      <c r="BB340" s="91"/>
      <c r="BC340" s="91"/>
      <c r="BF340" s="34" t="s">
        <v>4983</v>
      </c>
      <c r="BG340" s="92" t="s">
        <v>5189</v>
      </c>
      <c r="BM340" s="36" t="s">
        <v>131</v>
      </c>
      <c r="BN340" s="34" t="s">
        <v>132</v>
      </c>
      <c r="BO340" s="36">
        <v>0</v>
      </c>
      <c r="BQ340" s="94"/>
      <c r="BS340" s="36" t="s">
        <v>2127</v>
      </c>
      <c r="BU340" s="95"/>
      <c r="BV340" s="95"/>
      <c r="BW340" s="61"/>
      <c r="BX340" s="60"/>
      <c r="BY340" s="59" t="str">
        <f t="shared" ca="1" si="26"/>
        <v/>
      </c>
      <c r="CD340" s="68"/>
      <c r="CE340" s="68"/>
      <c r="CF340" s="67"/>
      <c r="CG340"/>
      <c r="CH340" s="2"/>
      <c r="CI340" s="4" t="e">
        <f t="shared" si="27"/>
        <v>#DIV/0!</v>
      </c>
      <c r="CJ340" s="5" t="str">
        <f t="shared" si="28"/>
        <v>SIN DATO</v>
      </c>
      <c r="CK340" s="36">
        <v>0</v>
      </c>
      <c r="CL340" s="66"/>
      <c r="CM340" s="89">
        <v>41320</v>
      </c>
      <c r="CN340" s="97">
        <v>41320</v>
      </c>
      <c r="CP340"/>
      <c r="CQ340" s="65"/>
      <c r="CR340" s="65"/>
      <c r="CS340" s="98"/>
      <c r="CT340"/>
      <c r="CU340"/>
      <c r="CV340" s="97"/>
      <c r="CW340" s="2"/>
      <c r="CX340" s="82"/>
      <c r="DG340" s="64"/>
      <c r="DI340" s="89"/>
      <c r="DJ340" s="89"/>
      <c r="DN340" s="34"/>
      <c r="DO340" s="34"/>
      <c r="DP340" s="34"/>
      <c r="DQ340" s="34"/>
      <c r="DR340" s="34"/>
      <c r="DS340" s="34" t="s">
        <v>2127</v>
      </c>
      <c r="DT340" s="34"/>
      <c r="DY340" s="1">
        <v>2</v>
      </c>
      <c r="DZ340" t="s">
        <v>7941</v>
      </c>
      <c r="EB340" s="4"/>
      <c r="EJ340"/>
      <c r="EL340" s="34"/>
      <c r="EN340" s="34"/>
    </row>
    <row r="341" spans="1:144" x14ac:dyDescent="0.25">
      <c r="A341" s="85">
        <v>2022</v>
      </c>
      <c r="B341" s="87">
        <v>44830</v>
      </c>
      <c r="C341" t="s">
        <v>121</v>
      </c>
      <c r="D341" t="s">
        <v>122</v>
      </c>
      <c r="E341" s="34" t="s">
        <v>7938</v>
      </c>
      <c r="F341" s="34">
        <f t="shared" si="29"/>
        <v>340</v>
      </c>
      <c r="G341" s="34" t="s">
        <v>4985</v>
      </c>
      <c r="H341">
        <v>18</v>
      </c>
      <c r="I341" s="34" t="s">
        <v>6141</v>
      </c>
      <c r="J341" s="34" t="s">
        <v>4996</v>
      </c>
      <c r="K341" s="34" t="str">
        <f>VLOOKUP(J341,[2]CodMpios!$B$347:$E$362,4,FALSE)</f>
        <v>18247 - El Doncello</v>
      </c>
      <c r="L341" s="34" t="str">
        <f>VLOOKUP($J341,[2]Coord_Mpios_X_Y!$B$2:$K$1123,9,FALSE)</f>
        <v>1,791385903474</v>
      </c>
      <c r="M341" s="34" t="str">
        <f>VLOOKUP($J341,[2]Coord_Mpios_X_Y!$B$2:$K$1123,10,FALSE)</f>
        <v>-75,193944154894</v>
      </c>
      <c r="N341" s="34" t="s">
        <v>6142</v>
      </c>
      <c r="O341" s="34" t="s">
        <v>126</v>
      </c>
      <c r="Q341" s="34" t="s">
        <v>127</v>
      </c>
      <c r="R341" s="34">
        <v>17625244</v>
      </c>
      <c r="S341" s="34" t="str">
        <f t="shared" si="25"/>
        <v>CC17625244</v>
      </c>
      <c r="T341" s="34" t="s">
        <v>197</v>
      </c>
      <c r="U341" s="34" t="s">
        <v>238</v>
      </c>
      <c r="V341" s="34" t="s">
        <v>255</v>
      </c>
      <c r="W341" s="34" t="s">
        <v>296</v>
      </c>
      <c r="X341" s="87">
        <v>18972</v>
      </c>
      <c r="Y341">
        <v>71</v>
      </c>
      <c r="Z341" s="36">
        <f>VLOOKUP($Y341,[2]Edades!$A$3:$H$153,4,FALSE)</f>
        <v>6</v>
      </c>
      <c r="AA341" s="34" t="str">
        <f>VLOOKUP($Y341,[2]Edades!$A$3:$H$153,6,FALSE)</f>
        <v>6 - Persona mayor</v>
      </c>
      <c r="AB341" s="34">
        <f>VLOOKUP($Y341,[2]Edades!$A$3:$H$153,7,FALSE)</f>
        <v>15</v>
      </c>
      <c r="AC341" s="34" t="str">
        <f>VLOOKUP($Y341,[2]Edades!$A$3:$H$153,8,FALSE)</f>
        <v>70-74</v>
      </c>
      <c r="AD341" s="34" t="s">
        <v>146</v>
      </c>
      <c r="AE341">
        <v>1</v>
      </c>
      <c r="AF341" s="34" t="s">
        <v>2137</v>
      </c>
      <c r="AG341" s="34" t="s">
        <v>2127</v>
      </c>
      <c r="AH341" s="34" t="s">
        <v>2127</v>
      </c>
      <c r="AK341" s="34" t="s">
        <v>6142</v>
      </c>
      <c r="AM341" s="34" t="s">
        <v>2127</v>
      </c>
      <c r="AN341" s="36" t="s">
        <v>2127</v>
      </c>
      <c r="AO341" s="36" t="s">
        <v>2127</v>
      </c>
      <c r="AP341" s="34" t="s">
        <v>2127</v>
      </c>
      <c r="AQ341" s="36" t="s">
        <v>2127</v>
      </c>
      <c r="AR341" s="34" t="s">
        <v>5189</v>
      </c>
      <c r="AS341" s="91" t="s">
        <v>6477</v>
      </c>
      <c r="AT341" s="34">
        <v>3132239787</v>
      </c>
      <c r="AU341" s="34" t="s">
        <v>2127</v>
      </c>
      <c r="AX341" s="90"/>
      <c r="BA341" s="91"/>
      <c r="BB341" s="91"/>
      <c r="BC341" s="91"/>
      <c r="BF341" s="34" t="s">
        <v>4983</v>
      </c>
      <c r="BG341" s="92" t="s">
        <v>5189</v>
      </c>
      <c r="BM341" s="36" t="s">
        <v>131</v>
      </c>
      <c r="BN341" s="34" t="s">
        <v>132</v>
      </c>
      <c r="BO341" s="36">
        <v>0</v>
      </c>
      <c r="BQ341" s="94"/>
      <c r="BS341" s="36" t="s">
        <v>2127</v>
      </c>
      <c r="BU341" s="95"/>
      <c r="BV341" s="95"/>
      <c r="BW341" s="61"/>
      <c r="BX341" s="60"/>
      <c r="BY341" s="59" t="str">
        <f t="shared" ca="1" si="26"/>
        <v/>
      </c>
      <c r="CD341" s="68"/>
      <c r="CE341" s="68"/>
      <c r="CF341" s="67"/>
      <c r="CG341"/>
      <c r="CH341" s="2"/>
      <c r="CI341" s="4" t="e">
        <f t="shared" si="27"/>
        <v>#DIV/0!</v>
      </c>
      <c r="CJ341" s="5" t="str">
        <f t="shared" si="28"/>
        <v>SIN DATO</v>
      </c>
      <c r="CK341" s="36">
        <v>0</v>
      </c>
      <c r="CL341" s="66"/>
      <c r="CM341" s="89">
        <v>41289</v>
      </c>
      <c r="CN341" s="97">
        <v>41289</v>
      </c>
      <c r="CP341"/>
      <c r="CQ341" s="65"/>
      <c r="CR341" s="65"/>
      <c r="CS341" s="98"/>
      <c r="CT341"/>
      <c r="CU341"/>
      <c r="CV341" s="97"/>
      <c r="CW341" s="2"/>
      <c r="CX341" s="82"/>
      <c r="DG341" s="64"/>
      <c r="DI341" s="89"/>
      <c r="DJ341" s="89"/>
      <c r="DN341" s="34"/>
      <c r="DO341" s="34"/>
      <c r="DP341" s="34"/>
      <c r="DQ341" s="34"/>
      <c r="DR341" s="34"/>
      <c r="DS341" s="34" t="s">
        <v>2127</v>
      </c>
      <c r="DT341" s="34"/>
      <c r="DY341" s="1">
        <v>2</v>
      </c>
      <c r="DZ341" t="s">
        <v>7941</v>
      </c>
      <c r="EB341" s="4"/>
      <c r="EJ341"/>
      <c r="EL341" s="34"/>
      <c r="EN341" s="34"/>
    </row>
    <row r="342" spans="1:144" x14ac:dyDescent="0.25">
      <c r="A342" s="85">
        <v>2022</v>
      </c>
      <c r="B342" s="87">
        <v>44830</v>
      </c>
      <c r="C342" t="s">
        <v>121</v>
      </c>
      <c r="D342" t="s">
        <v>122</v>
      </c>
      <c r="E342" s="34" t="s">
        <v>7938</v>
      </c>
      <c r="F342" s="34">
        <f t="shared" si="29"/>
        <v>341</v>
      </c>
      <c r="G342" s="34" t="s">
        <v>4985</v>
      </c>
      <c r="H342">
        <v>18</v>
      </c>
      <c r="I342" s="34" t="s">
        <v>6141</v>
      </c>
      <c r="J342" s="34" t="s">
        <v>4996</v>
      </c>
      <c r="K342" s="34" t="str">
        <f>VLOOKUP(J342,[2]CodMpios!$B$347:$E$362,4,FALSE)</f>
        <v>18247 - El Doncello</v>
      </c>
      <c r="L342" s="34" t="str">
        <f>VLOOKUP($J342,[2]Coord_Mpios_X_Y!$B$2:$K$1123,9,FALSE)</f>
        <v>1,791385903474</v>
      </c>
      <c r="M342" s="34" t="str">
        <f>VLOOKUP($J342,[2]Coord_Mpios_X_Y!$B$2:$K$1123,10,FALSE)</f>
        <v>-75,193944154894</v>
      </c>
      <c r="N342" s="34" t="s">
        <v>139</v>
      </c>
      <c r="O342" s="34" t="s">
        <v>126</v>
      </c>
      <c r="Q342" s="34" t="s">
        <v>127</v>
      </c>
      <c r="R342" s="34">
        <v>21423296</v>
      </c>
      <c r="S342" s="34" t="str">
        <f t="shared" si="25"/>
        <v>CC21423296</v>
      </c>
      <c r="T342" s="34" t="s">
        <v>234</v>
      </c>
      <c r="U342" s="34" t="s">
        <v>1941</v>
      </c>
      <c r="V342" s="34" t="s">
        <v>135</v>
      </c>
      <c r="W342" s="34" t="s">
        <v>5687</v>
      </c>
      <c r="X342" s="87">
        <v>14344</v>
      </c>
      <c r="Y342">
        <v>83</v>
      </c>
      <c r="Z342" s="36">
        <f>VLOOKUP($Y342,[2]Edades!$A$3:$H$153,4,FALSE)</f>
        <v>6</v>
      </c>
      <c r="AA342" s="34" t="str">
        <f>VLOOKUP($Y342,[2]Edades!$A$3:$H$153,6,FALSE)</f>
        <v>6 - Persona mayor</v>
      </c>
      <c r="AB342" s="34">
        <f>VLOOKUP($Y342,[2]Edades!$A$3:$H$153,7,FALSE)</f>
        <v>17</v>
      </c>
      <c r="AC342" s="34" t="str">
        <f>VLOOKUP($Y342,[2]Edades!$A$3:$H$153,8,FALSE)</f>
        <v>80 Y MÁS</v>
      </c>
      <c r="AD342" s="34" t="s">
        <v>129</v>
      </c>
      <c r="AE342" s="1">
        <v>2</v>
      </c>
      <c r="AF342" s="34" t="s">
        <v>2137</v>
      </c>
      <c r="AG342" s="34" t="s">
        <v>2127</v>
      </c>
      <c r="AH342" s="34" t="s">
        <v>2127</v>
      </c>
      <c r="AK342" s="34" t="s">
        <v>139</v>
      </c>
      <c r="AM342" s="34" t="s">
        <v>2127</v>
      </c>
      <c r="AN342" s="36" t="s">
        <v>2127</v>
      </c>
      <c r="AO342" s="36" t="s">
        <v>2127</v>
      </c>
      <c r="AP342" s="34" t="s">
        <v>2127</v>
      </c>
      <c r="AQ342" s="36" t="s">
        <v>2127</v>
      </c>
      <c r="AR342" s="34" t="s">
        <v>5189</v>
      </c>
      <c r="AS342" s="91" t="s">
        <v>6478</v>
      </c>
      <c r="AT342" s="34">
        <v>3132843286</v>
      </c>
      <c r="AU342" s="34" t="s">
        <v>2127</v>
      </c>
      <c r="AX342" s="90"/>
      <c r="BA342" s="91"/>
      <c r="BB342" s="91"/>
      <c r="BC342" s="91"/>
      <c r="BF342" s="34" t="s">
        <v>4983</v>
      </c>
      <c r="BG342" s="92" t="s">
        <v>2098</v>
      </c>
      <c r="BM342" s="36" t="s">
        <v>131</v>
      </c>
      <c r="BN342" s="34" t="s">
        <v>132</v>
      </c>
      <c r="BO342" s="36">
        <v>0</v>
      </c>
      <c r="BQ342" s="94"/>
      <c r="BS342" s="36" t="s">
        <v>2127</v>
      </c>
      <c r="BU342" s="95"/>
      <c r="BV342" s="95"/>
      <c r="BW342" s="61"/>
      <c r="BX342" s="60"/>
      <c r="BY342" s="59" t="str">
        <f t="shared" ca="1" si="26"/>
        <v/>
      </c>
      <c r="CD342" s="68"/>
      <c r="CE342" s="68"/>
      <c r="CF342" s="67"/>
      <c r="CG342">
        <v>55</v>
      </c>
      <c r="CH342" s="2">
        <v>150</v>
      </c>
      <c r="CI342" s="4">
        <f t="shared" si="27"/>
        <v>24.444444444444443</v>
      </c>
      <c r="CJ342" s="5" t="str">
        <f t="shared" si="28"/>
        <v>NORMAL</v>
      </c>
      <c r="CK342" s="36">
        <v>0</v>
      </c>
      <c r="CL342" s="66"/>
      <c r="CM342" s="89">
        <v>43257</v>
      </c>
      <c r="CN342" s="97">
        <v>43257</v>
      </c>
      <c r="CP342"/>
      <c r="CQ342" s="65"/>
      <c r="CR342" s="65"/>
      <c r="CS342" s="98"/>
      <c r="CT342"/>
      <c r="CU342"/>
      <c r="CV342" s="97"/>
      <c r="CW342" s="2">
        <v>120</v>
      </c>
      <c r="CX342" s="82">
        <v>60</v>
      </c>
      <c r="DG342" s="64"/>
      <c r="DI342" s="89"/>
      <c r="DJ342" s="89"/>
      <c r="DN342" s="34"/>
      <c r="DO342" s="34"/>
      <c r="DP342" s="34"/>
      <c r="DQ342" s="34"/>
      <c r="DR342" s="34"/>
      <c r="DS342" s="34" t="s">
        <v>2127</v>
      </c>
      <c r="DT342" s="34"/>
      <c r="DU342" s="47">
        <v>43355</v>
      </c>
      <c r="DY342" s="1">
        <v>3</v>
      </c>
      <c r="DZ342" t="s">
        <v>7941</v>
      </c>
      <c r="EB342" s="4">
        <v>139</v>
      </c>
      <c r="EH342" s="4">
        <v>7.6</v>
      </c>
      <c r="EJ342"/>
      <c r="EL342" s="34"/>
      <c r="EN342" s="34"/>
    </row>
    <row r="343" spans="1:144" x14ac:dyDescent="0.25">
      <c r="A343" s="85">
        <v>2022</v>
      </c>
      <c r="B343" s="87">
        <v>44830</v>
      </c>
      <c r="C343" t="s">
        <v>121</v>
      </c>
      <c r="D343" t="s">
        <v>122</v>
      </c>
      <c r="E343" s="34" t="s">
        <v>7938</v>
      </c>
      <c r="F343" s="34">
        <f t="shared" si="29"/>
        <v>342</v>
      </c>
      <c r="G343" s="34" t="s">
        <v>4985</v>
      </c>
      <c r="H343">
        <v>18</v>
      </c>
      <c r="I343" s="34" t="s">
        <v>6141</v>
      </c>
      <c r="J343" s="34" t="s">
        <v>4996</v>
      </c>
      <c r="K343" s="34" t="str">
        <f>VLOOKUP(J343,[2]CodMpios!$B$347:$E$362,4,FALSE)</f>
        <v>18247 - El Doncello</v>
      </c>
      <c r="L343" s="34" t="str">
        <f>VLOOKUP($J343,[2]Coord_Mpios_X_Y!$B$2:$K$1123,9,FALSE)</f>
        <v>1,791385903474</v>
      </c>
      <c r="M343" s="34" t="str">
        <f>VLOOKUP($J343,[2]Coord_Mpios_X_Y!$B$2:$K$1123,10,FALSE)</f>
        <v>-75,193944154894</v>
      </c>
      <c r="N343" s="34" t="s">
        <v>125</v>
      </c>
      <c r="O343" s="34" t="s">
        <v>126</v>
      </c>
      <c r="Q343" s="34" t="s">
        <v>127</v>
      </c>
      <c r="R343" s="34">
        <v>29769613</v>
      </c>
      <c r="S343" s="34" t="str">
        <f t="shared" si="25"/>
        <v>CC29769613</v>
      </c>
      <c r="T343" s="34" t="s">
        <v>852</v>
      </c>
      <c r="U343" s="34" t="s">
        <v>6025</v>
      </c>
      <c r="V343" s="34" t="s">
        <v>1277</v>
      </c>
      <c r="W343" s="34" t="s">
        <v>6024</v>
      </c>
      <c r="X343" s="87">
        <v>17809</v>
      </c>
      <c r="Y343">
        <v>74</v>
      </c>
      <c r="Z343" s="36">
        <f>VLOOKUP($Y343,[2]Edades!$A$3:$H$153,4,FALSE)</f>
        <v>6</v>
      </c>
      <c r="AA343" s="34" t="str">
        <f>VLOOKUP($Y343,[2]Edades!$A$3:$H$153,6,FALSE)</f>
        <v>6 - Persona mayor</v>
      </c>
      <c r="AB343" s="34">
        <f>VLOOKUP($Y343,[2]Edades!$A$3:$H$153,7,FALSE)</f>
        <v>15</v>
      </c>
      <c r="AC343" s="34" t="str">
        <f>VLOOKUP($Y343,[2]Edades!$A$3:$H$153,8,FALSE)</f>
        <v>70-74</v>
      </c>
      <c r="AD343" s="34" t="s">
        <v>129</v>
      </c>
      <c r="AE343" s="1">
        <v>2</v>
      </c>
      <c r="AF343" s="34" t="s">
        <v>2137</v>
      </c>
      <c r="AG343" s="34" t="s">
        <v>2127</v>
      </c>
      <c r="AH343" s="34" t="s">
        <v>2127</v>
      </c>
      <c r="AK343" s="34" t="s">
        <v>125</v>
      </c>
      <c r="AM343" s="34" t="s">
        <v>2127</v>
      </c>
      <c r="AN343" s="36" t="s">
        <v>2127</v>
      </c>
      <c r="AO343" s="36" t="s">
        <v>2127</v>
      </c>
      <c r="AP343" s="34" t="s">
        <v>2127</v>
      </c>
      <c r="AQ343" s="36" t="s">
        <v>2127</v>
      </c>
      <c r="AR343" s="34" t="s">
        <v>5189</v>
      </c>
      <c r="AS343" s="91" t="s">
        <v>6479</v>
      </c>
      <c r="AT343" s="34">
        <v>4310266</v>
      </c>
      <c r="AU343" s="34" t="s">
        <v>2127</v>
      </c>
      <c r="AX343" s="90"/>
      <c r="BA343" s="91"/>
      <c r="BB343" s="91"/>
      <c r="BC343" s="91"/>
      <c r="BF343" s="34" t="s">
        <v>4983</v>
      </c>
      <c r="BG343" s="92" t="s">
        <v>5189</v>
      </c>
      <c r="BM343" s="36" t="s">
        <v>131</v>
      </c>
      <c r="BN343" s="34" t="s">
        <v>132</v>
      </c>
      <c r="BO343" s="36">
        <v>0</v>
      </c>
      <c r="BQ343" s="94"/>
      <c r="BS343" s="36" t="s">
        <v>2127</v>
      </c>
      <c r="BU343" s="95"/>
      <c r="BV343" s="95"/>
      <c r="BW343" s="61"/>
      <c r="BX343" s="60"/>
      <c r="BY343" s="59" t="str">
        <f t="shared" ca="1" si="26"/>
        <v/>
      </c>
      <c r="CD343" s="68"/>
      <c r="CE343" s="68"/>
      <c r="CF343" s="67"/>
      <c r="CG343"/>
      <c r="CH343" s="2"/>
      <c r="CI343" s="4" t="e">
        <f t="shared" si="27"/>
        <v>#DIV/0!</v>
      </c>
      <c r="CJ343" s="5" t="str">
        <f t="shared" si="28"/>
        <v>SIN DATO</v>
      </c>
      <c r="CK343" s="36">
        <v>0</v>
      </c>
      <c r="CL343" s="66"/>
      <c r="CM343" s="89">
        <v>41324</v>
      </c>
      <c r="CN343" s="97">
        <v>41324</v>
      </c>
      <c r="CP343"/>
      <c r="CQ343" s="65"/>
      <c r="CR343" s="65"/>
      <c r="CS343" s="98"/>
      <c r="CT343"/>
      <c r="CU343"/>
      <c r="CV343" s="97"/>
      <c r="CW343" s="2"/>
      <c r="CX343" s="82"/>
      <c r="DG343" s="64"/>
      <c r="DI343" s="89"/>
      <c r="DJ343" s="89"/>
      <c r="DN343" s="34"/>
      <c r="DO343" s="34"/>
      <c r="DP343" s="34"/>
      <c r="DQ343" s="34"/>
      <c r="DR343" s="34"/>
      <c r="DS343" s="34" t="s">
        <v>2127</v>
      </c>
      <c r="DT343" s="34"/>
      <c r="DY343" s="1">
        <v>2</v>
      </c>
      <c r="DZ343" t="s">
        <v>7941</v>
      </c>
      <c r="EB343" s="4"/>
      <c r="EJ343"/>
      <c r="EL343" s="34"/>
      <c r="EN343" s="34"/>
    </row>
    <row r="344" spans="1:144" x14ac:dyDescent="0.25">
      <c r="A344" s="85">
        <v>2022</v>
      </c>
      <c r="B344" s="87">
        <v>44830</v>
      </c>
      <c r="C344" t="s">
        <v>121</v>
      </c>
      <c r="D344" t="s">
        <v>122</v>
      </c>
      <c r="E344" s="34" t="s">
        <v>7938</v>
      </c>
      <c r="F344" s="34">
        <f t="shared" si="29"/>
        <v>343</v>
      </c>
      <c r="G344" s="34" t="s">
        <v>4985</v>
      </c>
      <c r="H344">
        <v>18</v>
      </c>
      <c r="I344" s="34" t="s">
        <v>6141</v>
      </c>
      <c r="J344" s="34" t="s">
        <v>4996</v>
      </c>
      <c r="K344" s="34" t="str">
        <f>VLOOKUP(J344,[2]CodMpios!$B$347:$E$362,4,FALSE)</f>
        <v>18247 - El Doncello</v>
      </c>
      <c r="L344" s="34" t="str">
        <f>VLOOKUP($J344,[2]Coord_Mpios_X_Y!$B$2:$K$1123,9,FALSE)</f>
        <v>1,791385903474</v>
      </c>
      <c r="M344" s="34" t="str">
        <f>VLOOKUP($J344,[2]Coord_Mpios_X_Y!$B$2:$K$1123,10,FALSE)</f>
        <v>-75,193944154894</v>
      </c>
      <c r="N344" s="34" t="s">
        <v>125</v>
      </c>
      <c r="O344" s="34" t="s">
        <v>126</v>
      </c>
      <c r="Q344" s="34" t="s">
        <v>127</v>
      </c>
      <c r="R344" s="34">
        <v>17628378</v>
      </c>
      <c r="S344" s="34" t="str">
        <f t="shared" si="25"/>
        <v>CC17628378</v>
      </c>
      <c r="T344" s="34" t="s">
        <v>489</v>
      </c>
      <c r="U344" s="34" t="s">
        <v>301</v>
      </c>
      <c r="V344" s="34" t="s">
        <v>401</v>
      </c>
      <c r="W344" s="34" t="s">
        <v>5895</v>
      </c>
      <c r="X344" s="87">
        <v>20503</v>
      </c>
      <c r="Y344">
        <v>67</v>
      </c>
      <c r="Z344" s="36">
        <f>VLOOKUP($Y344,[2]Edades!$A$3:$H$153,4,FALSE)</f>
        <v>6</v>
      </c>
      <c r="AA344" s="34" t="str">
        <f>VLOOKUP($Y344,[2]Edades!$A$3:$H$153,6,FALSE)</f>
        <v>6 - Persona mayor</v>
      </c>
      <c r="AB344" s="34">
        <f>VLOOKUP($Y344,[2]Edades!$A$3:$H$153,7,FALSE)</f>
        <v>14</v>
      </c>
      <c r="AC344" s="34" t="str">
        <f>VLOOKUP($Y344,[2]Edades!$A$3:$H$153,8,FALSE)</f>
        <v>65-69</v>
      </c>
      <c r="AD344" s="34" t="s">
        <v>146</v>
      </c>
      <c r="AE344">
        <v>1</v>
      </c>
      <c r="AF344" s="34" t="s">
        <v>2137</v>
      </c>
      <c r="AG344" s="34" t="s">
        <v>2127</v>
      </c>
      <c r="AH344" s="34" t="s">
        <v>2127</v>
      </c>
      <c r="AK344" s="34" t="s">
        <v>125</v>
      </c>
      <c r="AM344" s="34" t="s">
        <v>2127</v>
      </c>
      <c r="AN344" s="36" t="s">
        <v>2127</v>
      </c>
      <c r="AO344" s="36" t="s">
        <v>2127</v>
      </c>
      <c r="AP344" s="34" t="s">
        <v>2127</v>
      </c>
      <c r="AQ344" s="36" t="s">
        <v>2127</v>
      </c>
      <c r="AR344" s="34" t="s">
        <v>5189</v>
      </c>
      <c r="AS344" s="91" t="s">
        <v>6480</v>
      </c>
      <c r="AT344" s="34">
        <v>3132043513</v>
      </c>
      <c r="AU344" s="34" t="s">
        <v>2127</v>
      </c>
      <c r="AX344" s="90"/>
      <c r="BA344" s="91"/>
      <c r="BB344" s="91"/>
      <c r="BC344" s="91"/>
      <c r="BF344" s="34" t="s">
        <v>4983</v>
      </c>
      <c r="BG344" s="92" t="s">
        <v>5189</v>
      </c>
      <c r="BM344" s="36" t="s">
        <v>131</v>
      </c>
      <c r="BN344" s="34" t="s">
        <v>132</v>
      </c>
      <c r="BO344" s="36">
        <v>0</v>
      </c>
      <c r="BQ344" s="94"/>
      <c r="BS344" s="36" t="s">
        <v>2127</v>
      </c>
      <c r="BU344" s="95"/>
      <c r="BV344" s="95"/>
      <c r="BW344" s="61"/>
      <c r="BX344" s="60"/>
      <c r="BY344" s="59" t="str">
        <f t="shared" ca="1" si="26"/>
        <v/>
      </c>
      <c r="CD344" s="68"/>
      <c r="CE344" s="68"/>
      <c r="CF344" s="67"/>
      <c r="CG344"/>
      <c r="CH344" s="2"/>
      <c r="CI344" s="4" t="e">
        <f t="shared" si="27"/>
        <v>#DIV/0!</v>
      </c>
      <c r="CJ344" s="5" t="str">
        <f t="shared" si="28"/>
        <v>SIN DATO</v>
      </c>
      <c r="CK344" s="36">
        <v>0</v>
      </c>
      <c r="CL344" s="66"/>
      <c r="CM344" s="89">
        <v>41285</v>
      </c>
      <c r="CN344" s="97">
        <v>41285</v>
      </c>
      <c r="CP344"/>
      <c r="CQ344" s="65"/>
      <c r="CR344" s="65"/>
      <c r="CS344" s="98"/>
      <c r="CT344"/>
      <c r="CU344"/>
      <c r="CV344" s="97"/>
      <c r="CW344" s="2"/>
      <c r="CX344" s="82"/>
      <c r="DG344" s="64"/>
      <c r="DI344" s="89"/>
      <c r="DJ344" s="89"/>
      <c r="DN344" s="34"/>
      <c r="DO344" s="34"/>
      <c r="DP344" s="34"/>
      <c r="DQ344" s="34"/>
      <c r="DR344" s="34"/>
      <c r="DS344" s="34" t="s">
        <v>2127</v>
      </c>
      <c r="DT344" s="34"/>
      <c r="DY344" s="1">
        <v>2</v>
      </c>
      <c r="DZ344" t="s">
        <v>7941</v>
      </c>
      <c r="EB344" s="4"/>
      <c r="EJ344"/>
      <c r="EL344" s="34"/>
      <c r="EN344" s="34"/>
    </row>
    <row r="345" spans="1:144" x14ac:dyDescent="0.25">
      <c r="A345" s="85">
        <v>2022</v>
      </c>
      <c r="B345" s="87">
        <v>44830</v>
      </c>
      <c r="C345" t="s">
        <v>121</v>
      </c>
      <c r="D345" t="s">
        <v>122</v>
      </c>
      <c r="E345" s="34" t="s">
        <v>7938</v>
      </c>
      <c r="F345" s="34">
        <f t="shared" si="29"/>
        <v>344</v>
      </c>
      <c r="G345" s="34" t="s">
        <v>4985</v>
      </c>
      <c r="H345">
        <v>18</v>
      </c>
      <c r="I345" s="34" t="s">
        <v>6141</v>
      </c>
      <c r="J345" s="34" t="s">
        <v>4996</v>
      </c>
      <c r="K345" s="34" t="str">
        <f>VLOOKUP(J345,[2]CodMpios!$B$347:$E$362,4,FALSE)</f>
        <v>18247 - El Doncello</v>
      </c>
      <c r="L345" s="34" t="str">
        <f>VLOOKUP($J345,[2]Coord_Mpios_X_Y!$B$2:$K$1123,9,FALSE)</f>
        <v>1,791385903474</v>
      </c>
      <c r="M345" s="34" t="str">
        <f>VLOOKUP($J345,[2]Coord_Mpios_X_Y!$B$2:$K$1123,10,FALSE)</f>
        <v>-75,193944154894</v>
      </c>
      <c r="N345" s="34" t="s">
        <v>125</v>
      </c>
      <c r="O345" s="34" t="s">
        <v>126</v>
      </c>
      <c r="Q345" s="34" t="s">
        <v>127</v>
      </c>
      <c r="R345" s="34">
        <v>17666296</v>
      </c>
      <c r="S345" s="34" t="str">
        <f t="shared" si="25"/>
        <v>CC17666296</v>
      </c>
      <c r="T345" s="34" t="s">
        <v>677</v>
      </c>
      <c r="V345" s="34" t="s">
        <v>2505</v>
      </c>
      <c r="W345" s="34" t="s">
        <v>6023</v>
      </c>
      <c r="X345" s="87">
        <v>19129</v>
      </c>
      <c r="Y345">
        <v>70</v>
      </c>
      <c r="Z345" s="36">
        <f>VLOOKUP($Y345,[2]Edades!$A$3:$H$153,4,FALSE)</f>
        <v>6</v>
      </c>
      <c r="AA345" s="34" t="str">
        <f>VLOOKUP($Y345,[2]Edades!$A$3:$H$153,6,FALSE)</f>
        <v>6 - Persona mayor</v>
      </c>
      <c r="AB345" s="34">
        <f>VLOOKUP($Y345,[2]Edades!$A$3:$H$153,7,FALSE)</f>
        <v>15</v>
      </c>
      <c r="AC345" s="34" t="str">
        <f>VLOOKUP($Y345,[2]Edades!$A$3:$H$153,8,FALSE)</f>
        <v>70-74</v>
      </c>
      <c r="AD345" s="34" t="s">
        <v>146</v>
      </c>
      <c r="AE345">
        <v>1</v>
      </c>
      <c r="AF345" s="34" t="s">
        <v>2137</v>
      </c>
      <c r="AG345" s="34" t="s">
        <v>2127</v>
      </c>
      <c r="AH345" s="34" t="s">
        <v>2127</v>
      </c>
      <c r="AK345" s="34" t="s">
        <v>125</v>
      </c>
      <c r="AM345" s="34" t="s">
        <v>2127</v>
      </c>
      <c r="AN345" s="36" t="s">
        <v>2127</v>
      </c>
      <c r="AO345" s="36" t="s">
        <v>2127</v>
      </c>
      <c r="AP345" s="34" t="s">
        <v>2127</v>
      </c>
      <c r="AQ345" s="36" t="s">
        <v>2127</v>
      </c>
      <c r="AR345" s="34" t="s">
        <v>5189</v>
      </c>
      <c r="AS345" s="91" t="s">
        <v>6481</v>
      </c>
      <c r="AT345" s="34">
        <v>4310196</v>
      </c>
      <c r="AU345" s="34" t="s">
        <v>2127</v>
      </c>
      <c r="AX345" s="90"/>
      <c r="BA345" s="91"/>
      <c r="BB345" s="91"/>
      <c r="BC345" s="91"/>
      <c r="BF345" s="34" t="s">
        <v>4983</v>
      </c>
      <c r="BG345" s="92" t="s">
        <v>5189</v>
      </c>
      <c r="BM345" s="36" t="s">
        <v>131</v>
      </c>
      <c r="BN345" s="34" t="s">
        <v>132</v>
      </c>
      <c r="BO345" s="36">
        <v>0</v>
      </c>
      <c r="BQ345" s="94"/>
      <c r="BS345" s="36" t="s">
        <v>2127</v>
      </c>
      <c r="BU345" s="95"/>
      <c r="BV345" s="95"/>
      <c r="BW345" s="61"/>
      <c r="BX345" s="60"/>
      <c r="BY345" s="59" t="str">
        <f t="shared" ca="1" si="26"/>
        <v/>
      </c>
      <c r="CD345" s="68"/>
      <c r="CE345" s="68"/>
      <c r="CF345" s="67"/>
      <c r="CG345"/>
      <c r="CH345" s="2"/>
      <c r="CI345" s="4" t="e">
        <f t="shared" si="27"/>
        <v>#DIV/0!</v>
      </c>
      <c r="CJ345" s="5" t="str">
        <f t="shared" si="28"/>
        <v>SIN DATO</v>
      </c>
      <c r="CK345" s="36">
        <v>0</v>
      </c>
      <c r="CL345" s="66"/>
      <c r="CM345" s="89">
        <v>41386</v>
      </c>
      <c r="CN345" s="97">
        <v>41386</v>
      </c>
      <c r="CP345"/>
      <c r="CQ345" s="65"/>
      <c r="CR345" s="65"/>
      <c r="CS345" s="98"/>
      <c r="CT345"/>
      <c r="CU345"/>
      <c r="CV345" s="97"/>
      <c r="CW345" s="2"/>
      <c r="CX345" s="82"/>
      <c r="DG345" s="64"/>
      <c r="DI345" s="89"/>
      <c r="DJ345" s="89"/>
      <c r="DK345" s="89">
        <v>44656</v>
      </c>
      <c r="DN345" s="34"/>
      <c r="DO345" s="34"/>
      <c r="DP345" s="34"/>
      <c r="DQ345" s="34"/>
      <c r="DR345" s="34"/>
      <c r="DS345" s="34" t="s">
        <v>2127</v>
      </c>
      <c r="DT345" s="34"/>
      <c r="DY345" s="1">
        <v>2</v>
      </c>
      <c r="DZ345" t="s">
        <v>7941</v>
      </c>
      <c r="EB345" s="4"/>
      <c r="EJ345"/>
      <c r="EL345" s="34"/>
      <c r="EN345" s="34"/>
    </row>
    <row r="346" spans="1:144" x14ac:dyDescent="0.25">
      <c r="A346" s="85">
        <v>2022</v>
      </c>
      <c r="B346" s="87">
        <v>44830</v>
      </c>
      <c r="C346" t="s">
        <v>121</v>
      </c>
      <c r="D346" t="s">
        <v>122</v>
      </c>
      <c r="E346" s="34" t="s">
        <v>7938</v>
      </c>
      <c r="F346" s="34">
        <f t="shared" si="29"/>
        <v>345</v>
      </c>
      <c r="G346" s="34" t="s">
        <v>4985</v>
      </c>
      <c r="H346">
        <v>18</v>
      </c>
      <c r="I346" s="34" t="s">
        <v>6141</v>
      </c>
      <c r="J346" s="34" t="s">
        <v>4996</v>
      </c>
      <c r="K346" s="34" t="str">
        <f>VLOOKUP(J346,[2]CodMpios!$B$347:$E$362,4,FALSE)</f>
        <v>18247 - El Doncello</v>
      </c>
      <c r="L346" s="34" t="str">
        <f>VLOOKUP($J346,[2]Coord_Mpios_X_Y!$B$2:$K$1123,9,FALSE)</f>
        <v>1,791385903474</v>
      </c>
      <c r="M346" s="34" t="str">
        <f>VLOOKUP($J346,[2]Coord_Mpios_X_Y!$B$2:$K$1123,10,FALSE)</f>
        <v>-75,193944154894</v>
      </c>
      <c r="N346" s="34" t="s">
        <v>6142</v>
      </c>
      <c r="O346" s="34" t="s">
        <v>126</v>
      </c>
      <c r="Q346" s="34" t="s">
        <v>127</v>
      </c>
      <c r="R346" s="34">
        <v>19050725</v>
      </c>
      <c r="S346" s="34" t="str">
        <f t="shared" si="25"/>
        <v>CC19050725</v>
      </c>
      <c r="T346" s="34" t="s">
        <v>197</v>
      </c>
      <c r="U346" s="34" t="s">
        <v>283</v>
      </c>
      <c r="V346" s="34" t="s">
        <v>1342</v>
      </c>
      <c r="X346" s="87">
        <v>17658</v>
      </c>
      <c r="Y346">
        <v>74</v>
      </c>
      <c r="Z346" s="36">
        <f>VLOOKUP($Y346,[2]Edades!$A$3:$H$153,4,FALSE)</f>
        <v>6</v>
      </c>
      <c r="AA346" s="34" t="str">
        <f>VLOOKUP($Y346,[2]Edades!$A$3:$H$153,6,FALSE)</f>
        <v>6 - Persona mayor</v>
      </c>
      <c r="AB346" s="34">
        <f>VLOOKUP($Y346,[2]Edades!$A$3:$H$153,7,FALSE)</f>
        <v>15</v>
      </c>
      <c r="AC346" s="34" t="str">
        <f>VLOOKUP($Y346,[2]Edades!$A$3:$H$153,8,FALSE)</f>
        <v>70-74</v>
      </c>
      <c r="AD346" s="34" t="s">
        <v>146</v>
      </c>
      <c r="AE346">
        <v>1</v>
      </c>
      <c r="AF346" s="34" t="s">
        <v>2137</v>
      </c>
      <c r="AG346" s="34" t="s">
        <v>2127</v>
      </c>
      <c r="AH346" s="34" t="s">
        <v>2127</v>
      </c>
      <c r="AK346" s="34" t="s">
        <v>6142</v>
      </c>
      <c r="AM346" s="34" t="s">
        <v>2127</v>
      </c>
      <c r="AN346" s="36" t="s">
        <v>2127</v>
      </c>
      <c r="AO346" s="36" t="s">
        <v>2127</v>
      </c>
      <c r="AP346" s="34" t="s">
        <v>2127</v>
      </c>
      <c r="AQ346" s="36" t="s">
        <v>2127</v>
      </c>
      <c r="AR346" s="34" t="s">
        <v>5189</v>
      </c>
      <c r="AS346" s="91" t="s">
        <v>6482</v>
      </c>
      <c r="AT346" s="34">
        <v>3114423003</v>
      </c>
      <c r="AU346" s="34" t="s">
        <v>2127</v>
      </c>
      <c r="AX346" s="90"/>
      <c r="BA346" s="91"/>
      <c r="BB346" s="91"/>
      <c r="BC346" s="91"/>
      <c r="BF346" s="34" t="s">
        <v>4983</v>
      </c>
      <c r="BG346" s="92" t="s">
        <v>2098</v>
      </c>
      <c r="BM346" s="36" t="s">
        <v>131</v>
      </c>
      <c r="BN346" s="34" t="s">
        <v>132</v>
      </c>
      <c r="BO346" s="36">
        <v>0</v>
      </c>
      <c r="BQ346" s="94"/>
      <c r="BS346" s="36" t="s">
        <v>2127</v>
      </c>
      <c r="BU346" s="95"/>
      <c r="BV346" s="95"/>
      <c r="BW346" s="61"/>
      <c r="BX346" s="60"/>
      <c r="BY346" s="59" t="str">
        <f t="shared" ca="1" si="26"/>
        <v/>
      </c>
      <c r="CD346" s="68"/>
      <c r="CE346" s="68"/>
      <c r="CF346" s="67"/>
      <c r="CG346"/>
      <c r="CH346" s="2"/>
      <c r="CI346" s="4" t="e">
        <f t="shared" si="27"/>
        <v>#DIV/0!</v>
      </c>
      <c r="CJ346" s="5" t="str">
        <f t="shared" si="28"/>
        <v>SIN DATO</v>
      </c>
      <c r="CK346" s="36">
        <v>0</v>
      </c>
      <c r="CL346" s="66"/>
      <c r="CM346" s="89">
        <v>41325</v>
      </c>
      <c r="CN346" s="97">
        <v>41325</v>
      </c>
      <c r="CP346"/>
      <c r="CQ346" s="65"/>
      <c r="CR346" s="65"/>
      <c r="CS346" s="98"/>
      <c r="CT346"/>
      <c r="CU346"/>
      <c r="CV346" s="97"/>
      <c r="CW346" s="2">
        <v>120</v>
      </c>
      <c r="CX346" s="82">
        <v>70</v>
      </c>
      <c r="DG346" s="64"/>
      <c r="DI346" s="89"/>
      <c r="DJ346" s="89"/>
      <c r="DK346" s="89">
        <v>44630</v>
      </c>
      <c r="DN346" s="34"/>
      <c r="DO346" s="34"/>
      <c r="DP346" s="34"/>
      <c r="DQ346" s="34"/>
      <c r="DR346" s="34"/>
      <c r="DS346" s="34" t="s">
        <v>2127</v>
      </c>
      <c r="DT346" s="34"/>
      <c r="DU346" s="47">
        <v>44676</v>
      </c>
      <c r="DY346" s="1">
        <v>2</v>
      </c>
      <c r="DZ346" t="s">
        <v>7941</v>
      </c>
      <c r="EA346" s="4">
        <v>0.87</v>
      </c>
      <c r="EB346" s="4">
        <v>102</v>
      </c>
      <c r="EC346" s="4">
        <v>170</v>
      </c>
      <c r="ED346" s="4">
        <v>95</v>
      </c>
      <c r="EE346" s="4">
        <v>48.7</v>
      </c>
      <c r="EF346" s="4">
        <v>134</v>
      </c>
      <c r="EG346" s="4">
        <v>1.8</v>
      </c>
      <c r="EH346" s="4">
        <v>7</v>
      </c>
      <c r="EJ346"/>
      <c r="EL346" s="34"/>
      <c r="EN346" s="34"/>
    </row>
    <row r="347" spans="1:144" hidden="1" x14ac:dyDescent="0.25">
      <c r="A347" s="85">
        <v>2022</v>
      </c>
      <c r="B347" s="87">
        <v>44830</v>
      </c>
      <c r="C347" t="s">
        <v>121</v>
      </c>
      <c r="D347" t="s">
        <v>122</v>
      </c>
      <c r="E347" s="36" t="s">
        <v>7938</v>
      </c>
      <c r="F347" s="34">
        <f t="shared" si="29"/>
        <v>346</v>
      </c>
      <c r="G347" s="34" t="s">
        <v>4985</v>
      </c>
      <c r="H347">
        <v>18</v>
      </c>
      <c r="I347" s="34" t="s">
        <v>6141</v>
      </c>
      <c r="J347" s="34" t="s">
        <v>4996</v>
      </c>
      <c r="K347" s="34" t="str">
        <f>VLOOKUP(J347,[2]CodMpios!$B$347:$E$362,4,FALSE)</f>
        <v>18247 - El Doncello</v>
      </c>
      <c r="L347" s="34" t="str">
        <f>VLOOKUP($J347,[2]Coord_Mpios_X_Y!$B$2:$K$1123,9,FALSE)</f>
        <v>1,791385903474</v>
      </c>
      <c r="M347" s="34" t="str">
        <f>VLOOKUP($J347,[2]Coord_Mpios_X_Y!$B$2:$K$1123,10,FALSE)</f>
        <v>-75,193944154894</v>
      </c>
      <c r="N347" s="34" t="s">
        <v>6142</v>
      </c>
      <c r="O347" s="34" t="s">
        <v>126</v>
      </c>
      <c r="Q347" s="34" t="s">
        <v>127</v>
      </c>
      <c r="R347" s="34">
        <v>4795178</v>
      </c>
      <c r="S347" s="34" t="str">
        <f t="shared" si="25"/>
        <v>CC4795178</v>
      </c>
      <c r="T347" s="34" t="s">
        <v>145</v>
      </c>
      <c r="U347" s="34" t="s">
        <v>188</v>
      </c>
      <c r="V347" s="34" t="s">
        <v>246</v>
      </c>
      <c r="W347" s="34" t="s">
        <v>246</v>
      </c>
      <c r="X347" s="87">
        <v>16252</v>
      </c>
      <c r="Y347">
        <v>78</v>
      </c>
      <c r="Z347" s="36">
        <f>VLOOKUP($Y347,[2]Edades!$A$3:$H$153,4,FALSE)</f>
        <v>6</v>
      </c>
      <c r="AA347" s="34" t="str">
        <f>VLOOKUP($Y347,[2]Edades!$A$3:$H$153,6,FALSE)</f>
        <v>6 - Persona mayor</v>
      </c>
      <c r="AB347" s="34">
        <f>VLOOKUP($Y347,[2]Edades!$A$3:$H$153,7,FALSE)</f>
        <v>16</v>
      </c>
      <c r="AC347" s="34" t="str">
        <f>VLOOKUP($Y347,[2]Edades!$A$3:$H$153,8,FALSE)</f>
        <v>75-79</v>
      </c>
      <c r="AD347" s="34" t="s">
        <v>146</v>
      </c>
      <c r="AE347">
        <v>1</v>
      </c>
      <c r="AF347" s="34" t="s">
        <v>2137</v>
      </c>
      <c r="AG347" s="34" t="s">
        <v>2127</v>
      </c>
      <c r="AH347" s="34" t="s">
        <v>2127</v>
      </c>
      <c r="AK347" s="34" t="s">
        <v>6142</v>
      </c>
      <c r="AM347" s="34" t="s">
        <v>2127</v>
      </c>
      <c r="AN347" s="36" t="s">
        <v>2127</v>
      </c>
      <c r="AO347" s="36" t="s">
        <v>2127</v>
      </c>
      <c r="AP347" s="34" t="s">
        <v>2127</v>
      </c>
      <c r="AQ347" s="36" t="s">
        <v>2127</v>
      </c>
      <c r="AR347" s="34" t="s">
        <v>5189</v>
      </c>
      <c r="AS347" s="91" t="s">
        <v>6483</v>
      </c>
      <c r="AT347" s="34">
        <v>3112511605</v>
      </c>
      <c r="AU347" s="34" t="s">
        <v>2127</v>
      </c>
      <c r="AX347" s="90"/>
      <c r="BA347" s="91"/>
      <c r="BB347" s="91"/>
      <c r="BC347" s="91"/>
      <c r="BF347" s="34" t="s">
        <v>4983</v>
      </c>
      <c r="BG347" s="92" t="s">
        <v>2098</v>
      </c>
      <c r="BM347" s="36" t="s">
        <v>131</v>
      </c>
      <c r="BN347" s="34" t="s">
        <v>132</v>
      </c>
      <c r="BO347" s="36">
        <v>0</v>
      </c>
      <c r="BQ347" s="94"/>
      <c r="BS347" t="s">
        <v>131</v>
      </c>
      <c r="BU347" s="95"/>
      <c r="BV347" s="95"/>
      <c r="BW347" s="61"/>
      <c r="BX347" s="60"/>
      <c r="BY347" s="59" t="str">
        <f t="shared" ca="1" si="26"/>
        <v/>
      </c>
      <c r="CD347" s="68"/>
      <c r="CE347" s="68"/>
      <c r="CF347" s="67"/>
      <c r="CG347">
        <v>75</v>
      </c>
      <c r="CH347" s="2">
        <v>168</v>
      </c>
      <c r="CI347" s="4">
        <f t="shared" si="27"/>
        <v>26.573129251700685</v>
      </c>
      <c r="CJ347" s="5" t="str">
        <f t="shared" si="28"/>
        <v>SOBREPESO</v>
      </c>
      <c r="CK347" s="36">
        <v>0</v>
      </c>
      <c r="CL347" s="66"/>
      <c r="CM347" s="89">
        <v>41262</v>
      </c>
      <c r="CN347" s="97">
        <v>41262</v>
      </c>
      <c r="CP347"/>
      <c r="CQ347" s="65"/>
      <c r="CR347" s="65"/>
      <c r="CS347" s="98"/>
      <c r="CT347"/>
      <c r="CU347"/>
      <c r="CV347" s="65"/>
      <c r="CW347" s="2"/>
      <c r="CX347" s="82"/>
      <c r="DC347"/>
      <c r="DG347" s="64"/>
      <c r="DI347" s="89">
        <v>44616</v>
      </c>
      <c r="DJ347" s="89"/>
      <c r="DK347" s="89">
        <v>44892</v>
      </c>
      <c r="DL347" s="89">
        <v>43577</v>
      </c>
      <c r="DN347" s="34"/>
      <c r="DO347" s="34"/>
      <c r="DP347" s="34"/>
      <c r="DQ347" s="34"/>
      <c r="DR347" s="34"/>
      <c r="DS347" s="34" t="s">
        <v>2127</v>
      </c>
      <c r="DT347" s="34"/>
      <c r="DU347" s="47">
        <v>43623</v>
      </c>
      <c r="DY347" s="1">
        <v>1</v>
      </c>
      <c r="DZ347" t="s">
        <v>7941</v>
      </c>
      <c r="EB347" s="4"/>
      <c r="EJ347"/>
      <c r="EL347" s="34"/>
      <c r="EN347" s="34"/>
    </row>
    <row r="348" spans="1:144" x14ac:dyDescent="0.25">
      <c r="A348" s="85">
        <v>2022</v>
      </c>
      <c r="B348" s="87">
        <v>44830</v>
      </c>
      <c r="C348" t="s">
        <v>121</v>
      </c>
      <c r="D348" t="s">
        <v>122</v>
      </c>
      <c r="E348" s="34" t="s">
        <v>7938</v>
      </c>
      <c r="F348" s="34">
        <f t="shared" si="29"/>
        <v>347</v>
      </c>
      <c r="G348" s="34" t="s">
        <v>4985</v>
      </c>
      <c r="H348">
        <v>18</v>
      </c>
      <c r="I348" s="34" t="s">
        <v>6141</v>
      </c>
      <c r="J348" s="34" t="s">
        <v>4996</v>
      </c>
      <c r="K348" s="34" t="str">
        <f>VLOOKUP(J348,[2]CodMpios!$B$347:$E$362,4,FALSE)</f>
        <v>18247 - El Doncello</v>
      </c>
      <c r="L348" s="34" t="str">
        <f>VLOOKUP($J348,[2]Coord_Mpios_X_Y!$B$2:$K$1123,9,FALSE)</f>
        <v>1,791385903474</v>
      </c>
      <c r="M348" s="34" t="str">
        <f>VLOOKUP($J348,[2]Coord_Mpios_X_Y!$B$2:$K$1123,10,FALSE)</f>
        <v>-75,193944154894</v>
      </c>
      <c r="N348" s="34" t="s">
        <v>125</v>
      </c>
      <c r="O348" s="34" t="s">
        <v>126</v>
      </c>
      <c r="Q348" s="34" t="s">
        <v>127</v>
      </c>
      <c r="R348" s="34">
        <v>26259741</v>
      </c>
      <c r="S348" s="34" t="str">
        <f t="shared" si="25"/>
        <v>CC26259741</v>
      </c>
      <c r="T348" s="34" t="s">
        <v>6022</v>
      </c>
      <c r="V348" s="34" t="s">
        <v>246</v>
      </c>
      <c r="W348" s="34" t="s">
        <v>248</v>
      </c>
      <c r="X348" s="87">
        <v>21211</v>
      </c>
      <c r="Y348">
        <v>65</v>
      </c>
      <c r="Z348" s="36">
        <f>VLOOKUP($Y348,[2]Edades!$A$3:$H$153,4,FALSE)</f>
        <v>6</v>
      </c>
      <c r="AA348" s="34" t="str">
        <f>VLOOKUP($Y348,[2]Edades!$A$3:$H$153,6,FALSE)</f>
        <v>6 - Persona mayor</v>
      </c>
      <c r="AB348" s="34">
        <f>VLOOKUP($Y348,[2]Edades!$A$3:$H$153,7,FALSE)</f>
        <v>14</v>
      </c>
      <c r="AC348" s="34" t="str">
        <f>VLOOKUP($Y348,[2]Edades!$A$3:$H$153,8,FALSE)</f>
        <v>65-69</v>
      </c>
      <c r="AD348" s="34" t="s">
        <v>129</v>
      </c>
      <c r="AE348" s="1">
        <v>2</v>
      </c>
      <c r="AF348" s="34" t="s">
        <v>2137</v>
      </c>
      <c r="AG348" s="34" t="s">
        <v>2127</v>
      </c>
      <c r="AH348" s="34" t="s">
        <v>2127</v>
      </c>
      <c r="AK348" s="34" t="s">
        <v>125</v>
      </c>
      <c r="AM348" s="34" t="s">
        <v>2127</v>
      </c>
      <c r="AN348" s="36" t="s">
        <v>2127</v>
      </c>
      <c r="AO348" s="36" t="s">
        <v>2127</v>
      </c>
      <c r="AP348" s="34" t="s">
        <v>2127</v>
      </c>
      <c r="AQ348" s="36" t="s">
        <v>2127</v>
      </c>
      <c r="AR348" s="34" t="s">
        <v>5189</v>
      </c>
      <c r="AS348" s="91" t="s">
        <v>6484</v>
      </c>
      <c r="AT348" s="34">
        <v>3182936298</v>
      </c>
      <c r="AU348" s="34" t="s">
        <v>2127</v>
      </c>
      <c r="AX348" s="90"/>
      <c r="BA348" s="91"/>
      <c r="BB348" s="91"/>
      <c r="BC348" s="91"/>
      <c r="BF348" s="34" t="s">
        <v>4983</v>
      </c>
      <c r="BG348" s="92" t="s">
        <v>2098</v>
      </c>
      <c r="BM348" s="36" t="s">
        <v>131</v>
      </c>
      <c r="BN348" s="34" t="s">
        <v>132</v>
      </c>
      <c r="BO348" s="36">
        <v>0</v>
      </c>
      <c r="BQ348" s="94"/>
      <c r="BS348" s="36" t="s">
        <v>2127</v>
      </c>
      <c r="BU348" s="95"/>
      <c r="BV348" s="95"/>
      <c r="BW348" s="61"/>
      <c r="BX348" s="60"/>
      <c r="BY348" s="59" t="str">
        <f t="shared" ca="1" si="26"/>
        <v/>
      </c>
      <c r="CD348" s="68"/>
      <c r="CE348" s="68"/>
      <c r="CF348" s="67"/>
      <c r="CG348"/>
      <c r="CH348" s="2"/>
      <c r="CI348" s="4" t="e">
        <f t="shared" si="27"/>
        <v>#DIV/0!</v>
      </c>
      <c r="CJ348" s="5" t="str">
        <f t="shared" si="28"/>
        <v>SIN DATO</v>
      </c>
      <c r="CK348" s="36">
        <v>0</v>
      </c>
      <c r="CL348" s="66"/>
      <c r="CM348" s="89">
        <v>40787</v>
      </c>
      <c r="CN348" s="97">
        <v>40787</v>
      </c>
      <c r="CP348"/>
      <c r="CQ348" s="65"/>
      <c r="CR348" s="65"/>
      <c r="CS348" s="98"/>
      <c r="CT348"/>
      <c r="CU348"/>
      <c r="CV348" s="97"/>
      <c r="CW348" s="2"/>
      <c r="CX348" s="82"/>
      <c r="DG348" s="64"/>
      <c r="DI348" s="89">
        <v>43840</v>
      </c>
      <c r="DJ348" s="89"/>
      <c r="DN348" s="34"/>
      <c r="DO348" s="34"/>
      <c r="DP348" s="34"/>
      <c r="DQ348" s="34"/>
      <c r="DR348" s="34"/>
      <c r="DS348" s="34" t="s">
        <v>2127</v>
      </c>
      <c r="DT348" s="34"/>
      <c r="DY348" s="1">
        <v>2</v>
      </c>
      <c r="DZ348" t="s">
        <v>7941</v>
      </c>
      <c r="EB348" s="4"/>
      <c r="EJ348"/>
      <c r="EL348" s="34"/>
      <c r="EN348" s="34"/>
    </row>
    <row r="349" spans="1:144" x14ac:dyDescent="0.25">
      <c r="A349" s="85">
        <v>2022</v>
      </c>
      <c r="B349" s="87">
        <v>44830</v>
      </c>
      <c r="C349" t="s">
        <v>121</v>
      </c>
      <c r="D349" t="s">
        <v>122</v>
      </c>
      <c r="E349" s="34" t="s">
        <v>7938</v>
      </c>
      <c r="F349" s="34">
        <f t="shared" si="29"/>
        <v>348</v>
      </c>
      <c r="G349" s="34" t="s">
        <v>4985</v>
      </c>
      <c r="H349">
        <v>18</v>
      </c>
      <c r="I349" s="34" t="s">
        <v>6141</v>
      </c>
      <c r="J349" s="34" t="s">
        <v>4988</v>
      </c>
      <c r="K349" s="34" t="str">
        <f>VLOOKUP(J349,[2]CodMpios!$B$347:$E$362,4,FALSE)</f>
        <v>18001 - Florencia</v>
      </c>
      <c r="L349" s="34" t="str">
        <f>VLOOKUP($J349,[2]Coord_Mpios_X_Y!$B$2:$K$1123,9,FALSE)</f>
        <v>1,749138703818</v>
      </c>
      <c r="M349" s="34" t="str">
        <f>VLOOKUP($J349,[2]Coord_Mpios_X_Y!$B$2:$K$1123,10,FALSE)</f>
        <v>-75,558239064333</v>
      </c>
      <c r="N349" s="34" t="s">
        <v>139</v>
      </c>
      <c r="O349" s="34" t="s">
        <v>126</v>
      </c>
      <c r="Q349" s="34" t="s">
        <v>127</v>
      </c>
      <c r="R349" s="34">
        <v>20304328</v>
      </c>
      <c r="S349" s="34" t="str">
        <f t="shared" si="25"/>
        <v>CC20304328</v>
      </c>
      <c r="T349" s="34" t="s">
        <v>463</v>
      </c>
      <c r="U349" s="34" t="s">
        <v>661</v>
      </c>
      <c r="V349" s="34" t="s">
        <v>5128</v>
      </c>
      <c r="W349" s="34" t="s">
        <v>6021</v>
      </c>
      <c r="X349" s="87">
        <v>12822</v>
      </c>
      <c r="Y349">
        <v>88</v>
      </c>
      <c r="Z349" s="36">
        <f>VLOOKUP($Y349,[2]Edades!$A$3:$H$153,4,FALSE)</f>
        <v>6</v>
      </c>
      <c r="AA349" s="34" t="str">
        <f>VLOOKUP($Y349,[2]Edades!$A$3:$H$153,6,FALSE)</f>
        <v>6 - Persona mayor</v>
      </c>
      <c r="AB349" s="34">
        <f>VLOOKUP($Y349,[2]Edades!$A$3:$H$153,7,FALSE)</f>
        <v>17</v>
      </c>
      <c r="AC349" s="34" t="str">
        <f>VLOOKUP($Y349,[2]Edades!$A$3:$H$153,8,FALSE)</f>
        <v>80 Y MÁS</v>
      </c>
      <c r="AD349" s="34" t="s">
        <v>129</v>
      </c>
      <c r="AE349" s="1">
        <v>2</v>
      </c>
      <c r="AF349" s="34" t="s">
        <v>2137</v>
      </c>
      <c r="AG349" s="34" t="s">
        <v>2127</v>
      </c>
      <c r="AH349" s="34" t="s">
        <v>2127</v>
      </c>
      <c r="AK349" s="34" t="s">
        <v>139</v>
      </c>
      <c r="AM349" s="34" t="s">
        <v>2127</v>
      </c>
      <c r="AN349" s="36" t="s">
        <v>2127</v>
      </c>
      <c r="AO349" s="36" t="s">
        <v>2127</v>
      </c>
      <c r="AP349" s="34" t="s">
        <v>2127</v>
      </c>
      <c r="AQ349" s="36" t="s">
        <v>2127</v>
      </c>
      <c r="AR349" s="34" t="s">
        <v>2098</v>
      </c>
      <c r="AS349" s="91" t="s">
        <v>6485</v>
      </c>
      <c r="AT349" s="34">
        <v>3112030643</v>
      </c>
      <c r="AU349" s="34" t="s">
        <v>2127</v>
      </c>
      <c r="AX349" s="90"/>
      <c r="BA349" s="91"/>
      <c r="BB349" s="91"/>
      <c r="BC349" s="91"/>
      <c r="BF349" s="34" t="s">
        <v>4983</v>
      </c>
      <c r="BG349" s="92" t="s">
        <v>2098</v>
      </c>
      <c r="BM349" s="36" t="s">
        <v>131</v>
      </c>
      <c r="BN349" s="34" t="s">
        <v>132</v>
      </c>
      <c r="BO349" s="36">
        <v>0</v>
      </c>
      <c r="BQ349" s="94"/>
      <c r="BS349" s="36" t="s">
        <v>2127</v>
      </c>
      <c r="BU349" s="95"/>
      <c r="BV349" s="95"/>
      <c r="BW349" s="61"/>
      <c r="BX349" s="60"/>
      <c r="BY349" s="59" t="str">
        <f t="shared" ca="1" si="26"/>
        <v/>
      </c>
      <c r="CD349" s="68"/>
      <c r="CE349" s="68"/>
      <c r="CF349" s="67"/>
      <c r="CG349">
        <v>48</v>
      </c>
      <c r="CH349" s="2">
        <v>150</v>
      </c>
      <c r="CI349" s="4">
        <f t="shared" si="27"/>
        <v>21.333333333333332</v>
      </c>
      <c r="CJ349" s="5" t="str">
        <f t="shared" si="28"/>
        <v>NORMAL</v>
      </c>
      <c r="CK349" s="36">
        <v>0</v>
      </c>
      <c r="CL349" s="66"/>
      <c r="CM349" s="89">
        <v>43789</v>
      </c>
      <c r="CN349" s="97">
        <v>43840</v>
      </c>
      <c r="CP349"/>
      <c r="CQ349" s="65"/>
      <c r="CR349" s="65"/>
      <c r="CS349" s="98"/>
      <c r="CT349"/>
      <c r="CU349"/>
      <c r="CV349" s="97"/>
      <c r="CW349" s="2"/>
      <c r="CX349" s="82"/>
      <c r="DG349" s="64"/>
      <c r="DI349" s="89"/>
      <c r="DJ349" s="89"/>
      <c r="DN349" s="34"/>
      <c r="DO349" s="34"/>
      <c r="DP349" s="34"/>
      <c r="DQ349" s="34"/>
      <c r="DR349" s="34"/>
      <c r="DS349" s="34" t="s">
        <v>2127</v>
      </c>
      <c r="DT349" s="34"/>
      <c r="DU349" s="47">
        <v>43840</v>
      </c>
      <c r="DY349" s="1">
        <v>2</v>
      </c>
      <c r="DZ349" t="s">
        <v>7940</v>
      </c>
      <c r="EB349" s="4"/>
      <c r="EJ349"/>
      <c r="EL349" s="34"/>
      <c r="EN349" s="34"/>
    </row>
    <row r="350" spans="1:144" x14ac:dyDescent="0.25">
      <c r="A350" s="85">
        <v>2022</v>
      </c>
      <c r="B350" s="87">
        <v>44830</v>
      </c>
      <c r="C350" t="s">
        <v>121</v>
      </c>
      <c r="D350" t="s">
        <v>122</v>
      </c>
      <c r="E350" s="34" t="s">
        <v>7938</v>
      </c>
      <c r="F350" s="34">
        <f t="shared" si="29"/>
        <v>349</v>
      </c>
      <c r="G350" s="34" t="s">
        <v>4985</v>
      </c>
      <c r="H350">
        <v>18</v>
      </c>
      <c r="I350" s="34" t="s">
        <v>6141</v>
      </c>
      <c r="J350" s="34" t="s">
        <v>4996</v>
      </c>
      <c r="K350" s="34" t="str">
        <f>VLOOKUP(J350,[2]CodMpios!$B$347:$E$362,4,FALSE)</f>
        <v>18247 - El Doncello</v>
      </c>
      <c r="L350" s="34" t="str">
        <f>VLOOKUP($J350,[2]Coord_Mpios_X_Y!$B$2:$K$1123,9,FALSE)</f>
        <v>1,791385903474</v>
      </c>
      <c r="M350" s="34" t="str">
        <f>VLOOKUP($J350,[2]Coord_Mpios_X_Y!$B$2:$K$1123,10,FALSE)</f>
        <v>-75,193944154894</v>
      </c>
      <c r="N350" s="34" t="s">
        <v>6142</v>
      </c>
      <c r="O350" s="34" t="s">
        <v>126</v>
      </c>
      <c r="Q350" s="34" t="s">
        <v>127</v>
      </c>
      <c r="R350" s="34">
        <v>40726243</v>
      </c>
      <c r="S350" s="34" t="str">
        <f t="shared" si="25"/>
        <v>CC40726243</v>
      </c>
      <c r="T350" s="34" t="s">
        <v>463</v>
      </c>
      <c r="U350" s="34" t="s">
        <v>593</v>
      </c>
      <c r="V350" s="34" t="s">
        <v>160</v>
      </c>
      <c r="W350" s="34" t="s">
        <v>5958</v>
      </c>
      <c r="X350" s="87">
        <v>21111</v>
      </c>
      <c r="Y350">
        <v>65</v>
      </c>
      <c r="Z350" s="36">
        <f>VLOOKUP($Y350,[2]Edades!$A$3:$H$153,4,FALSE)</f>
        <v>6</v>
      </c>
      <c r="AA350" s="34" t="str">
        <f>VLOOKUP($Y350,[2]Edades!$A$3:$H$153,6,FALSE)</f>
        <v>6 - Persona mayor</v>
      </c>
      <c r="AB350" s="34">
        <f>VLOOKUP($Y350,[2]Edades!$A$3:$H$153,7,FALSE)</f>
        <v>14</v>
      </c>
      <c r="AC350" s="34" t="str">
        <f>VLOOKUP($Y350,[2]Edades!$A$3:$H$153,8,FALSE)</f>
        <v>65-69</v>
      </c>
      <c r="AD350" s="34" t="s">
        <v>129</v>
      </c>
      <c r="AE350" s="1">
        <v>2</v>
      </c>
      <c r="AF350" s="34" t="s">
        <v>2137</v>
      </c>
      <c r="AG350" s="34" t="s">
        <v>2127</v>
      </c>
      <c r="AH350" s="34" t="s">
        <v>2127</v>
      </c>
      <c r="AK350" s="34" t="s">
        <v>6142</v>
      </c>
      <c r="AM350" s="34" t="s">
        <v>2127</v>
      </c>
      <c r="AN350" s="36" t="s">
        <v>2127</v>
      </c>
      <c r="AO350" s="36" t="s">
        <v>2127</v>
      </c>
      <c r="AP350" s="34" t="s">
        <v>2127</v>
      </c>
      <c r="AQ350" s="36" t="s">
        <v>2127</v>
      </c>
      <c r="AR350" s="34" t="s">
        <v>5189</v>
      </c>
      <c r="AS350" s="91" t="s">
        <v>6486</v>
      </c>
      <c r="AT350" s="34">
        <v>3143292342</v>
      </c>
      <c r="AU350" s="34" t="s">
        <v>2127</v>
      </c>
      <c r="AX350" s="90"/>
      <c r="BA350" s="91"/>
      <c r="BB350" s="91"/>
      <c r="BC350" s="91"/>
      <c r="BF350" s="34" t="s">
        <v>4983</v>
      </c>
      <c r="BG350" s="92" t="s">
        <v>5189</v>
      </c>
      <c r="BM350" s="36" t="s">
        <v>131</v>
      </c>
      <c r="BN350" s="34" t="s">
        <v>132</v>
      </c>
      <c r="BO350" s="36">
        <v>0</v>
      </c>
      <c r="BQ350" s="94"/>
      <c r="BS350" s="36" t="s">
        <v>2127</v>
      </c>
      <c r="BU350" s="95"/>
      <c r="BV350" s="95"/>
      <c r="BW350" s="61"/>
      <c r="BX350" s="60"/>
      <c r="BY350" s="59" t="str">
        <f t="shared" ca="1" si="26"/>
        <v/>
      </c>
      <c r="CD350" s="68"/>
      <c r="CE350" s="68"/>
      <c r="CF350" s="67"/>
      <c r="CG350"/>
      <c r="CH350" s="2"/>
      <c r="CI350" s="4" t="e">
        <f t="shared" si="27"/>
        <v>#DIV/0!</v>
      </c>
      <c r="CJ350" s="5" t="str">
        <f t="shared" si="28"/>
        <v>SIN DATO</v>
      </c>
      <c r="CK350" s="36">
        <v>0</v>
      </c>
      <c r="CL350" s="66"/>
      <c r="CM350" s="89">
        <v>41289</v>
      </c>
      <c r="CN350" s="97">
        <v>41289</v>
      </c>
      <c r="CP350"/>
      <c r="CQ350" s="65"/>
      <c r="CR350" s="65"/>
      <c r="CS350" s="98"/>
      <c r="CT350"/>
      <c r="CU350"/>
      <c r="CV350" s="97"/>
      <c r="CW350" s="2"/>
      <c r="CX350" s="82"/>
      <c r="DG350" s="64"/>
      <c r="DI350" s="89"/>
      <c r="DJ350" s="89"/>
      <c r="DN350" s="34"/>
      <c r="DO350" s="34"/>
      <c r="DP350" s="34"/>
      <c r="DQ350" s="34"/>
      <c r="DR350" s="34"/>
      <c r="DS350" s="34" t="s">
        <v>2127</v>
      </c>
      <c r="DT350" s="34"/>
      <c r="DY350" s="1">
        <v>2</v>
      </c>
      <c r="DZ350" t="s">
        <v>7941</v>
      </c>
      <c r="EB350" s="4"/>
      <c r="EJ350"/>
      <c r="EL350" s="34"/>
      <c r="EN350" s="34"/>
    </row>
    <row r="351" spans="1:144" hidden="1" x14ac:dyDescent="0.25">
      <c r="A351" s="85">
        <v>2022</v>
      </c>
      <c r="B351" s="87">
        <v>44830</v>
      </c>
      <c r="C351" t="s">
        <v>121</v>
      </c>
      <c r="D351" t="s">
        <v>122</v>
      </c>
      <c r="E351" s="36" t="s">
        <v>7938</v>
      </c>
      <c r="F351" s="34">
        <f t="shared" si="29"/>
        <v>350</v>
      </c>
      <c r="G351" s="34" t="s">
        <v>4985</v>
      </c>
      <c r="H351">
        <v>18</v>
      </c>
      <c r="I351" s="34" t="s">
        <v>6141</v>
      </c>
      <c r="J351" s="34" t="s">
        <v>4996</v>
      </c>
      <c r="K351" s="34" t="str">
        <f>VLOOKUP(J351,[2]CodMpios!$B$347:$E$362,4,FALSE)</f>
        <v>18247 - El Doncello</v>
      </c>
      <c r="L351" s="34" t="str">
        <f>VLOOKUP($J351,[2]Coord_Mpios_X_Y!$B$2:$K$1123,9,FALSE)</f>
        <v>1,791385903474</v>
      </c>
      <c r="M351" s="34" t="str">
        <f>VLOOKUP($J351,[2]Coord_Mpios_X_Y!$B$2:$K$1123,10,FALSE)</f>
        <v>-75,193944154894</v>
      </c>
      <c r="N351" s="34" t="s">
        <v>125</v>
      </c>
      <c r="O351" s="34" t="s">
        <v>126</v>
      </c>
      <c r="Q351" s="34" t="s">
        <v>127</v>
      </c>
      <c r="R351" s="34">
        <v>40731797</v>
      </c>
      <c r="S351" s="34" t="str">
        <f t="shared" si="25"/>
        <v>CC40731797</v>
      </c>
      <c r="T351" s="34" t="s">
        <v>2401</v>
      </c>
      <c r="V351" s="34" t="s">
        <v>222</v>
      </c>
      <c r="W351" s="34" t="s">
        <v>138</v>
      </c>
      <c r="X351" s="87">
        <v>28998</v>
      </c>
      <c r="Y351">
        <v>43</v>
      </c>
      <c r="Z351" s="36">
        <f>VLOOKUP($Y351,[2]Edades!$A$3:$H$153,4,FALSE)</f>
        <v>5</v>
      </c>
      <c r="AA351" s="34" t="str">
        <f>VLOOKUP($Y351,[2]Edades!$A$3:$H$153,6,FALSE)</f>
        <v>5 - Adultez</v>
      </c>
      <c r="AB351" s="34">
        <f>VLOOKUP($Y351,[2]Edades!$A$3:$H$153,7,FALSE)</f>
        <v>9</v>
      </c>
      <c r="AC351" s="34" t="str">
        <f>VLOOKUP($Y351,[2]Edades!$A$3:$H$153,8,FALSE)</f>
        <v>40-44</v>
      </c>
      <c r="AD351" s="34" t="s">
        <v>129</v>
      </c>
      <c r="AE351" s="1">
        <v>2</v>
      </c>
      <c r="AF351" s="34" t="s">
        <v>130</v>
      </c>
      <c r="AG351" s="34" t="s">
        <v>2127</v>
      </c>
      <c r="AH351" s="34" t="s">
        <v>2127</v>
      </c>
      <c r="AK351" s="34" t="s">
        <v>125</v>
      </c>
      <c r="AM351" s="34" t="s">
        <v>2127</v>
      </c>
      <c r="AN351" s="36" t="s">
        <v>2127</v>
      </c>
      <c r="AO351" s="36" t="s">
        <v>2127</v>
      </c>
      <c r="AP351" s="34" t="s">
        <v>2127</v>
      </c>
      <c r="AQ351" s="36" t="s">
        <v>2127</v>
      </c>
      <c r="AR351" s="34" t="s">
        <v>5189</v>
      </c>
      <c r="AS351" s="91" t="s">
        <v>6487</v>
      </c>
      <c r="AT351" s="34">
        <v>3123795814</v>
      </c>
      <c r="AU351" s="34" t="s">
        <v>2127</v>
      </c>
      <c r="AX351" s="90"/>
      <c r="BA351" s="91"/>
      <c r="BB351" s="91"/>
      <c r="BC351" s="91"/>
      <c r="BF351" s="34" t="s">
        <v>4983</v>
      </c>
      <c r="BG351" s="92" t="s">
        <v>2098</v>
      </c>
      <c r="BM351" s="36" t="s">
        <v>131</v>
      </c>
      <c r="BN351" s="34" t="s">
        <v>132</v>
      </c>
      <c r="BO351" s="36">
        <v>0</v>
      </c>
      <c r="BQ351" s="94"/>
      <c r="BS351" t="s">
        <v>132</v>
      </c>
      <c r="BU351" s="95"/>
      <c r="BV351" s="95"/>
      <c r="BW351" s="61"/>
      <c r="BX351" s="60"/>
      <c r="BY351" s="59" t="str">
        <f t="shared" ca="1" si="26"/>
        <v/>
      </c>
      <c r="CD351" s="68"/>
      <c r="CE351" s="68"/>
      <c r="CF351" s="67"/>
      <c r="CG351">
        <v>86</v>
      </c>
      <c r="CH351" s="2">
        <v>160</v>
      </c>
      <c r="CI351" s="4">
        <f t="shared" si="27"/>
        <v>33.593749999999993</v>
      </c>
      <c r="CJ351" s="5" t="str">
        <f t="shared" si="28"/>
        <v>OBESIDAD</v>
      </c>
      <c r="CK351" s="36">
        <v>0</v>
      </c>
      <c r="CL351" s="66"/>
      <c r="CM351" s="89">
        <v>41443</v>
      </c>
      <c r="CN351" s="97">
        <v>41443</v>
      </c>
      <c r="CP351"/>
      <c r="CQ351" s="65"/>
      <c r="CR351" s="65"/>
      <c r="CS351" s="98"/>
      <c r="CT351"/>
      <c r="CU351"/>
      <c r="CV351" s="65"/>
      <c r="CW351" s="2">
        <v>130</v>
      </c>
      <c r="CX351" s="82">
        <v>80</v>
      </c>
      <c r="DC351"/>
      <c r="DG351" s="64"/>
      <c r="DI351" s="89"/>
      <c r="DJ351" s="89"/>
      <c r="DN351" s="34"/>
      <c r="DO351" s="34"/>
      <c r="DP351" s="34"/>
      <c r="DQ351" s="34"/>
      <c r="DR351" s="34"/>
      <c r="DS351" s="34" t="s">
        <v>2127</v>
      </c>
      <c r="DT351" s="34"/>
      <c r="DU351" s="47">
        <v>44649</v>
      </c>
      <c r="DY351" s="1">
        <v>1</v>
      </c>
      <c r="DZ351" t="s">
        <v>7939</v>
      </c>
      <c r="EA351" s="4">
        <v>0.94</v>
      </c>
      <c r="EB351" s="4">
        <v>153</v>
      </c>
      <c r="EC351" s="4">
        <v>138</v>
      </c>
      <c r="EE351" s="4">
        <v>35</v>
      </c>
      <c r="EF351" s="4">
        <v>189</v>
      </c>
      <c r="EG351" s="4">
        <v>2</v>
      </c>
      <c r="EJ351"/>
      <c r="EL351" s="34"/>
      <c r="EN351" s="34"/>
    </row>
    <row r="352" spans="1:144" hidden="1" x14ac:dyDescent="0.25">
      <c r="A352" s="85">
        <v>2022</v>
      </c>
      <c r="B352" s="87">
        <v>44830</v>
      </c>
      <c r="C352" t="s">
        <v>121</v>
      </c>
      <c r="D352" t="s">
        <v>122</v>
      </c>
      <c r="E352" s="36" t="s">
        <v>7938</v>
      </c>
      <c r="F352" s="34">
        <f t="shared" si="29"/>
        <v>351</v>
      </c>
      <c r="G352" s="34" t="s">
        <v>4985</v>
      </c>
      <c r="H352">
        <v>18</v>
      </c>
      <c r="I352" s="34" t="s">
        <v>6141</v>
      </c>
      <c r="J352" s="34" t="s">
        <v>5049</v>
      </c>
      <c r="K352" s="34" t="str">
        <f>VLOOKUP(J352,[2]CodMpios!$B$347:$E$362,4,FALSE)</f>
        <v>18610 - San José Del Fragua</v>
      </c>
      <c r="L352" s="34" t="str">
        <f>VLOOKUP($J352,[2]Coord_Mpios_X_Y!$B$2:$K$1123,9,FALSE)</f>
        <v>1,304702314265</v>
      </c>
      <c r="M352" s="34" t="str">
        <f>VLOOKUP($J352,[2]Coord_Mpios_X_Y!$B$2:$K$1123,10,FALSE)</f>
        <v>-76,110005941537</v>
      </c>
      <c r="N352" s="34" t="s">
        <v>125</v>
      </c>
      <c r="O352" s="34" t="s">
        <v>126</v>
      </c>
      <c r="Q352" s="34" t="s">
        <v>127</v>
      </c>
      <c r="R352" s="34">
        <v>52222924</v>
      </c>
      <c r="S352" s="34" t="str">
        <f t="shared" si="25"/>
        <v>CC52222924</v>
      </c>
      <c r="T352" s="34" t="s">
        <v>6020</v>
      </c>
      <c r="V352" s="34" t="s">
        <v>222</v>
      </c>
      <c r="W352" s="34" t="s">
        <v>1279</v>
      </c>
      <c r="X352" s="87">
        <v>26987</v>
      </c>
      <c r="Y352">
        <v>49</v>
      </c>
      <c r="Z352" s="36">
        <f>VLOOKUP($Y352,[2]Edades!$A$3:$H$153,4,FALSE)</f>
        <v>5</v>
      </c>
      <c r="AA352" s="34" t="str">
        <f>VLOOKUP($Y352,[2]Edades!$A$3:$H$153,6,FALSE)</f>
        <v>5 - Adultez</v>
      </c>
      <c r="AB352" s="34">
        <f>VLOOKUP($Y352,[2]Edades!$A$3:$H$153,7,FALSE)</f>
        <v>10</v>
      </c>
      <c r="AC352" s="34" t="str">
        <f>VLOOKUP($Y352,[2]Edades!$A$3:$H$153,8,FALSE)</f>
        <v>45-49</v>
      </c>
      <c r="AD352" s="34" t="s">
        <v>129</v>
      </c>
      <c r="AE352" s="1">
        <v>2</v>
      </c>
      <c r="AF352" s="34" t="s">
        <v>130</v>
      </c>
      <c r="AG352" s="34" t="s">
        <v>2127</v>
      </c>
      <c r="AH352" s="34" t="s">
        <v>2127</v>
      </c>
      <c r="AK352" s="34" t="s">
        <v>125</v>
      </c>
      <c r="AM352" s="34" t="s">
        <v>2127</v>
      </c>
      <c r="AN352" s="36" t="s">
        <v>2127</v>
      </c>
      <c r="AO352" s="36" t="s">
        <v>2127</v>
      </c>
      <c r="AP352" s="34" t="s">
        <v>2127</v>
      </c>
      <c r="AQ352" s="36" t="s">
        <v>2127</v>
      </c>
      <c r="AR352" s="34" t="s">
        <v>2098</v>
      </c>
      <c r="AS352" s="91" t="s">
        <v>6488</v>
      </c>
      <c r="AT352" s="34">
        <v>3118174832</v>
      </c>
      <c r="AU352" s="34" t="s">
        <v>2127</v>
      </c>
      <c r="AX352" s="90"/>
      <c r="BA352" s="91"/>
      <c r="BB352" s="91"/>
      <c r="BC352" s="91"/>
      <c r="BF352" s="34" t="s">
        <v>4983</v>
      </c>
      <c r="BG352" s="92" t="s">
        <v>2098</v>
      </c>
      <c r="BM352" s="36" t="s">
        <v>131</v>
      </c>
      <c r="BN352" s="34" t="s">
        <v>132</v>
      </c>
      <c r="BO352" s="36">
        <v>0</v>
      </c>
      <c r="BQ352" s="94"/>
      <c r="BS352" t="s">
        <v>131</v>
      </c>
      <c r="BU352" s="95"/>
      <c r="BV352" s="95"/>
      <c r="BW352" s="61"/>
      <c r="BX352" s="60"/>
      <c r="BY352" s="59" t="str">
        <f t="shared" ca="1" si="26"/>
        <v/>
      </c>
      <c r="CD352" s="68"/>
      <c r="CE352" s="68"/>
      <c r="CF352" s="67"/>
      <c r="CG352">
        <v>50</v>
      </c>
      <c r="CH352" s="2">
        <v>155</v>
      </c>
      <c r="CI352" s="4">
        <f t="shared" si="27"/>
        <v>20.811654526534856</v>
      </c>
      <c r="CJ352" s="5" t="str">
        <f t="shared" si="28"/>
        <v>NORMAL</v>
      </c>
      <c r="CK352" s="36">
        <v>0</v>
      </c>
      <c r="CL352" s="66"/>
      <c r="CM352" s="89">
        <v>41331</v>
      </c>
      <c r="CN352" s="97">
        <v>41331</v>
      </c>
      <c r="CP352"/>
      <c r="CQ352" s="65"/>
      <c r="CR352" s="65"/>
      <c r="CS352" s="98"/>
      <c r="CT352"/>
      <c r="CU352"/>
      <c r="CV352" s="65"/>
      <c r="CW352" s="2">
        <v>140</v>
      </c>
      <c r="CX352" s="82">
        <v>90</v>
      </c>
      <c r="DC352"/>
      <c r="DG352" s="64"/>
      <c r="DI352" s="89">
        <v>43154</v>
      </c>
      <c r="DJ352" s="89"/>
      <c r="DN352" s="34"/>
      <c r="DO352" s="34"/>
      <c r="DP352" s="34"/>
      <c r="DQ352" s="34"/>
      <c r="DR352" s="34"/>
      <c r="DS352" s="34" t="s">
        <v>2127</v>
      </c>
      <c r="DT352" s="34"/>
      <c r="DU352" s="47">
        <v>43349</v>
      </c>
      <c r="DY352" s="1">
        <v>2</v>
      </c>
      <c r="DZ352" t="s">
        <v>7941</v>
      </c>
      <c r="EB352" s="4"/>
      <c r="ED352" s="4">
        <v>146</v>
      </c>
      <c r="EJ352"/>
      <c r="EL352" s="34"/>
      <c r="EN352" s="34"/>
    </row>
    <row r="353" spans="1:144" x14ac:dyDescent="0.25">
      <c r="A353" s="85">
        <v>2022</v>
      </c>
      <c r="B353" s="87">
        <v>44830</v>
      </c>
      <c r="C353" t="s">
        <v>121</v>
      </c>
      <c r="D353" t="s">
        <v>122</v>
      </c>
      <c r="E353" s="34" t="s">
        <v>7938</v>
      </c>
      <c r="F353" s="34">
        <f t="shared" si="29"/>
        <v>352</v>
      </c>
      <c r="G353" s="34" t="s">
        <v>4985</v>
      </c>
      <c r="H353">
        <v>18</v>
      </c>
      <c r="I353" s="34" t="s">
        <v>6141</v>
      </c>
      <c r="J353" s="34" t="s">
        <v>5032</v>
      </c>
      <c r="K353" s="34" t="str">
        <f>VLOOKUP(J353,[2]CodMpios!$B$347:$E$362,4,FALSE)</f>
        <v>18150 - Cartagena Del Chaira</v>
      </c>
      <c r="L353" s="34" t="str">
        <f>VLOOKUP($J353,[2]Coord_Mpios_X_Y!$B$2:$K$1123,9,FALSE)</f>
        <v>0,647693081213</v>
      </c>
      <c r="M353" s="34" t="str">
        <f>VLOOKUP($J353,[2]Coord_Mpios_X_Y!$B$2:$K$1123,10,FALSE)</f>
        <v>-74,272354990827</v>
      </c>
      <c r="N353" s="34" t="s">
        <v>125</v>
      </c>
      <c r="O353" s="34" t="s">
        <v>126</v>
      </c>
      <c r="Q353" s="34" t="s">
        <v>127</v>
      </c>
      <c r="R353" s="34">
        <v>36270677</v>
      </c>
      <c r="S353" s="34" t="str">
        <f t="shared" si="25"/>
        <v>CC36270677</v>
      </c>
      <c r="T353" s="34" t="s">
        <v>234</v>
      </c>
      <c r="U353" s="34" t="s">
        <v>140</v>
      </c>
      <c r="V353" s="34" t="s">
        <v>927</v>
      </c>
      <c r="W353" s="34" t="s">
        <v>6019</v>
      </c>
      <c r="X353" s="87">
        <v>19439</v>
      </c>
      <c r="Y353">
        <v>70</v>
      </c>
      <c r="Z353" s="36">
        <f>VLOOKUP($Y353,[2]Edades!$A$3:$H$153,4,FALSE)</f>
        <v>6</v>
      </c>
      <c r="AA353" s="34" t="str">
        <f>VLOOKUP($Y353,[2]Edades!$A$3:$H$153,6,FALSE)</f>
        <v>6 - Persona mayor</v>
      </c>
      <c r="AB353" s="34">
        <f>VLOOKUP($Y353,[2]Edades!$A$3:$H$153,7,FALSE)</f>
        <v>15</v>
      </c>
      <c r="AC353" s="34" t="str">
        <f>VLOOKUP($Y353,[2]Edades!$A$3:$H$153,8,FALSE)</f>
        <v>70-74</v>
      </c>
      <c r="AD353" s="34" t="s">
        <v>129</v>
      </c>
      <c r="AE353" s="1">
        <v>2</v>
      </c>
      <c r="AF353" s="34" t="s">
        <v>2137</v>
      </c>
      <c r="AG353" s="34" t="s">
        <v>2127</v>
      </c>
      <c r="AH353" s="34" t="s">
        <v>2127</v>
      </c>
      <c r="AK353" s="34" t="s">
        <v>125</v>
      </c>
      <c r="AM353" s="34" t="s">
        <v>2127</v>
      </c>
      <c r="AN353" s="36" t="s">
        <v>2127</v>
      </c>
      <c r="AO353" s="36" t="s">
        <v>2127</v>
      </c>
      <c r="AP353" s="34" t="s">
        <v>2127</v>
      </c>
      <c r="AQ353" s="36" t="s">
        <v>2127</v>
      </c>
      <c r="AR353" s="34" t="s">
        <v>5318</v>
      </c>
      <c r="AS353" s="91" t="s">
        <v>6489</v>
      </c>
      <c r="AT353" s="34">
        <v>4318506</v>
      </c>
      <c r="AU353" s="34" t="s">
        <v>2127</v>
      </c>
      <c r="AX353" s="90"/>
      <c r="BA353" s="91"/>
      <c r="BB353" s="91"/>
      <c r="BC353" s="91"/>
      <c r="BF353" s="34" t="s">
        <v>4983</v>
      </c>
      <c r="BG353" s="92" t="s">
        <v>5318</v>
      </c>
      <c r="BM353" s="36" t="s">
        <v>131</v>
      </c>
      <c r="BN353" s="34" t="s">
        <v>132</v>
      </c>
      <c r="BO353" s="36">
        <v>0</v>
      </c>
      <c r="BQ353" s="94"/>
      <c r="BS353" s="36" t="s">
        <v>2127</v>
      </c>
      <c r="BU353" s="95"/>
      <c r="BV353" s="95"/>
      <c r="BW353" s="61"/>
      <c r="BX353" s="60"/>
      <c r="BY353" s="59" t="str">
        <f t="shared" ca="1" si="26"/>
        <v/>
      </c>
      <c r="CD353" s="68"/>
      <c r="CE353" s="68"/>
      <c r="CF353" s="67"/>
      <c r="CG353"/>
      <c r="CH353" s="2"/>
      <c r="CI353" s="4" t="e">
        <f t="shared" si="27"/>
        <v>#DIV/0!</v>
      </c>
      <c r="CJ353" s="5" t="str">
        <f t="shared" si="28"/>
        <v>SIN DATO</v>
      </c>
      <c r="CK353" s="36">
        <v>0</v>
      </c>
      <c r="CL353" s="66"/>
      <c r="CM353" s="89">
        <v>41351</v>
      </c>
      <c r="CN353" s="97">
        <v>41351</v>
      </c>
      <c r="CP353"/>
      <c r="CQ353" s="65"/>
      <c r="CR353" s="65"/>
      <c r="CS353" s="98"/>
      <c r="CT353"/>
      <c r="CU353"/>
      <c r="CV353" s="97"/>
      <c r="CW353" s="2"/>
      <c r="CX353" s="82"/>
      <c r="DG353" s="64"/>
      <c r="DI353" s="89"/>
      <c r="DJ353" s="89"/>
      <c r="DN353" s="34"/>
      <c r="DO353" s="34"/>
      <c r="DP353" s="34"/>
      <c r="DQ353" s="34"/>
      <c r="DR353" s="34"/>
      <c r="DS353" s="34" t="s">
        <v>2127</v>
      </c>
      <c r="DT353" s="34"/>
      <c r="DY353" s="1">
        <v>2</v>
      </c>
      <c r="DZ353" t="s">
        <v>7941</v>
      </c>
      <c r="EB353" s="4"/>
      <c r="EJ353"/>
      <c r="EL353" s="34"/>
      <c r="EN353" s="34"/>
    </row>
    <row r="354" spans="1:144" x14ac:dyDescent="0.25">
      <c r="A354" s="85">
        <v>2022</v>
      </c>
      <c r="B354" s="87">
        <v>44830</v>
      </c>
      <c r="C354" t="s">
        <v>121</v>
      </c>
      <c r="D354" t="s">
        <v>122</v>
      </c>
      <c r="E354" s="34" t="s">
        <v>7938</v>
      </c>
      <c r="F354" s="34">
        <f t="shared" si="29"/>
        <v>353</v>
      </c>
      <c r="G354" s="34" t="s">
        <v>4985</v>
      </c>
      <c r="H354">
        <v>18</v>
      </c>
      <c r="I354" s="34" t="s">
        <v>6141</v>
      </c>
      <c r="J354" s="34" t="s">
        <v>4991</v>
      </c>
      <c r="K354" s="34" t="str">
        <f>VLOOKUP(J354,[2]CodMpios!$B$347:$E$362,4,FALSE)</f>
        <v>18592 - Puerto Rico</v>
      </c>
      <c r="L354" s="34" t="str">
        <f>VLOOKUP($J354,[2]Coord_Mpios_X_Y!$B$2:$K$1123,9,FALSE)</f>
        <v>2,018940891255</v>
      </c>
      <c r="M354" s="34" t="str">
        <f>VLOOKUP($J354,[2]Coord_Mpios_X_Y!$B$2:$K$1123,10,FALSE)</f>
        <v>-75,073086267336</v>
      </c>
      <c r="N354" s="34" t="s">
        <v>125</v>
      </c>
      <c r="O354" s="34" t="s">
        <v>126</v>
      </c>
      <c r="Q354" s="34" t="s">
        <v>127</v>
      </c>
      <c r="R354" s="34">
        <v>20795685</v>
      </c>
      <c r="S354" s="34" t="str">
        <f t="shared" si="25"/>
        <v>CC20795685</v>
      </c>
      <c r="T354" s="34" t="s">
        <v>309</v>
      </c>
      <c r="U354" s="34" t="s">
        <v>392</v>
      </c>
      <c r="V354" s="34" t="s">
        <v>214</v>
      </c>
      <c r="W354" s="34" t="s">
        <v>2110</v>
      </c>
      <c r="X354" s="87">
        <v>23763</v>
      </c>
      <c r="Y354">
        <v>58</v>
      </c>
      <c r="Z354" s="36">
        <f>VLOOKUP($Y354,[2]Edades!$A$3:$H$153,4,FALSE)</f>
        <v>5</v>
      </c>
      <c r="AA354" s="34" t="str">
        <f>VLOOKUP($Y354,[2]Edades!$A$3:$H$153,6,FALSE)</f>
        <v>5 - Adultez</v>
      </c>
      <c r="AB354" s="34">
        <f>VLOOKUP($Y354,[2]Edades!$A$3:$H$153,7,FALSE)</f>
        <v>12</v>
      </c>
      <c r="AC354" s="34" t="str">
        <f>VLOOKUP($Y354,[2]Edades!$A$3:$H$153,8,FALSE)</f>
        <v>55-59</v>
      </c>
      <c r="AD354" s="34" t="s">
        <v>129</v>
      </c>
      <c r="AE354" s="1">
        <v>2</v>
      </c>
      <c r="AF354" s="34" t="s">
        <v>130</v>
      </c>
      <c r="AG354" s="34" t="s">
        <v>2127</v>
      </c>
      <c r="AH354" s="34" t="s">
        <v>2127</v>
      </c>
      <c r="AK354" s="34" t="s">
        <v>125</v>
      </c>
      <c r="AM354" s="34" t="s">
        <v>2127</v>
      </c>
      <c r="AN354" s="36" t="s">
        <v>2127</v>
      </c>
      <c r="AO354" s="36" t="s">
        <v>2127</v>
      </c>
      <c r="AP354" s="34" t="s">
        <v>2127</v>
      </c>
      <c r="AQ354" s="36" t="s">
        <v>2127</v>
      </c>
      <c r="AR354" s="34" t="s">
        <v>4989</v>
      </c>
      <c r="AS354" s="91" t="s">
        <v>6490</v>
      </c>
      <c r="AT354" s="34">
        <v>3114870717</v>
      </c>
      <c r="AU354" s="34" t="s">
        <v>2127</v>
      </c>
      <c r="AX354" s="90"/>
      <c r="BA354" s="91"/>
      <c r="BB354" s="91"/>
      <c r="BC354" s="91"/>
      <c r="BF354" s="34" t="s">
        <v>4983</v>
      </c>
      <c r="BG354" s="92" t="s">
        <v>4989</v>
      </c>
      <c r="BM354" s="36" t="s">
        <v>131</v>
      </c>
      <c r="BN354" s="34" t="s">
        <v>132</v>
      </c>
      <c r="BO354" s="36">
        <v>0</v>
      </c>
      <c r="BQ354" s="94"/>
      <c r="BS354" s="36" t="s">
        <v>2127</v>
      </c>
      <c r="BU354" s="95"/>
      <c r="BV354" s="95"/>
      <c r="BW354" s="61"/>
      <c r="BX354" s="60"/>
      <c r="BY354" s="59" t="str">
        <f t="shared" ca="1" si="26"/>
        <v/>
      </c>
      <c r="CD354" s="68"/>
      <c r="CE354" s="68"/>
      <c r="CF354" s="67"/>
      <c r="CG354"/>
      <c r="CH354" s="2"/>
      <c r="CI354" s="4" t="e">
        <f t="shared" si="27"/>
        <v>#DIV/0!</v>
      </c>
      <c r="CJ354" s="5" t="str">
        <f t="shared" si="28"/>
        <v>SIN DATO</v>
      </c>
      <c r="CK354" s="36">
        <v>0</v>
      </c>
      <c r="CL354" s="66"/>
      <c r="CM354" s="89">
        <v>41379</v>
      </c>
      <c r="CN354" s="97">
        <v>41379</v>
      </c>
      <c r="CP354"/>
      <c r="CQ354" s="65"/>
      <c r="CR354" s="65"/>
      <c r="CS354" s="98"/>
      <c r="CT354"/>
      <c r="CU354"/>
      <c r="CV354" s="97"/>
      <c r="CW354" s="2"/>
      <c r="CX354" s="82"/>
      <c r="DG354" s="64"/>
      <c r="DI354" s="89"/>
      <c r="DJ354" s="89"/>
      <c r="DN354" s="34"/>
      <c r="DO354" s="34"/>
      <c r="DP354" s="34"/>
      <c r="DQ354" s="34"/>
      <c r="DR354" s="34"/>
      <c r="DS354" s="34" t="s">
        <v>2127</v>
      </c>
      <c r="DT354" s="34"/>
      <c r="DY354" s="1">
        <v>2</v>
      </c>
      <c r="DZ354" t="s">
        <v>7941</v>
      </c>
      <c r="EB354" s="4"/>
      <c r="EJ354"/>
      <c r="EL354" s="34"/>
      <c r="EN354" s="34"/>
    </row>
    <row r="355" spans="1:144" x14ac:dyDescent="0.25">
      <c r="A355" s="85">
        <v>2022</v>
      </c>
      <c r="B355" s="87">
        <v>44830</v>
      </c>
      <c r="C355" t="s">
        <v>121</v>
      </c>
      <c r="D355" t="s">
        <v>122</v>
      </c>
      <c r="E355" s="34" t="s">
        <v>7938</v>
      </c>
      <c r="F355" s="34">
        <f t="shared" si="29"/>
        <v>354</v>
      </c>
      <c r="G355" s="34" t="s">
        <v>4985</v>
      </c>
      <c r="H355">
        <v>18</v>
      </c>
      <c r="I355" s="34" t="s">
        <v>6141</v>
      </c>
      <c r="J355" s="34" t="s">
        <v>4991</v>
      </c>
      <c r="K355" s="34" t="str">
        <f>VLOOKUP(J355,[2]CodMpios!$B$347:$E$362,4,FALSE)</f>
        <v>18592 - Puerto Rico</v>
      </c>
      <c r="L355" s="34" t="str">
        <f>VLOOKUP($J355,[2]Coord_Mpios_X_Y!$B$2:$K$1123,9,FALSE)</f>
        <v>2,018940891255</v>
      </c>
      <c r="M355" s="34" t="str">
        <f>VLOOKUP($J355,[2]Coord_Mpios_X_Y!$B$2:$K$1123,10,FALSE)</f>
        <v>-75,073086267336</v>
      </c>
      <c r="N355" s="34" t="s">
        <v>125</v>
      </c>
      <c r="O355" s="34" t="s">
        <v>126</v>
      </c>
      <c r="Q355" s="34" t="s">
        <v>127</v>
      </c>
      <c r="R355" s="34">
        <v>17699816</v>
      </c>
      <c r="S355" s="34" t="str">
        <f t="shared" si="25"/>
        <v>CC17699816</v>
      </c>
      <c r="T355" s="34" t="s">
        <v>6018</v>
      </c>
      <c r="V355" s="34" t="s">
        <v>402</v>
      </c>
      <c r="W355" s="34" t="s">
        <v>5507</v>
      </c>
      <c r="X355" s="87">
        <v>21669</v>
      </c>
      <c r="Y355">
        <v>63</v>
      </c>
      <c r="Z355" s="36">
        <f>VLOOKUP($Y355,[2]Edades!$A$3:$H$153,4,FALSE)</f>
        <v>6</v>
      </c>
      <c r="AA355" s="34" t="str">
        <f>VLOOKUP($Y355,[2]Edades!$A$3:$H$153,6,FALSE)</f>
        <v>6 - Persona mayor</v>
      </c>
      <c r="AB355" s="34">
        <f>VLOOKUP($Y355,[2]Edades!$A$3:$H$153,7,FALSE)</f>
        <v>13</v>
      </c>
      <c r="AC355" s="34" t="str">
        <f>VLOOKUP($Y355,[2]Edades!$A$3:$H$153,8,FALSE)</f>
        <v>60-64</v>
      </c>
      <c r="AD355" s="34" t="s">
        <v>146</v>
      </c>
      <c r="AE355">
        <v>1</v>
      </c>
      <c r="AF355" s="34" t="s">
        <v>2137</v>
      </c>
      <c r="AG355" s="34" t="s">
        <v>2127</v>
      </c>
      <c r="AH355" s="34" t="s">
        <v>2127</v>
      </c>
      <c r="AK355" s="34" t="s">
        <v>125</v>
      </c>
      <c r="AM355" s="34" t="s">
        <v>2127</v>
      </c>
      <c r="AN355" s="36" t="s">
        <v>2127</v>
      </c>
      <c r="AO355" s="36" t="s">
        <v>2127</v>
      </c>
      <c r="AP355" s="34" t="s">
        <v>2127</v>
      </c>
      <c r="AQ355" s="36" t="s">
        <v>2127</v>
      </c>
      <c r="AR355" s="34" t="s">
        <v>4989</v>
      </c>
      <c r="AS355" s="91" t="s">
        <v>6491</v>
      </c>
      <c r="AT355" s="34"/>
      <c r="AU355" s="34" t="s">
        <v>2127</v>
      </c>
      <c r="AX355" s="90"/>
      <c r="BA355" s="91"/>
      <c r="BB355" s="91"/>
      <c r="BC355" s="91"/>
      <c r="BF355" s="34" t="s">
        <v>4983</v>
      </c>
      <c r="BG355" s="92" t="s">
        <v>4989</v>
      </c>
      <c r="BM355" s="36" t="s">
        <v>131</v>
      </c>
      <c r="BN355" s="34" t="s">
        <v>132</v>
      </c>
      <c r="BO355" s="36">
        <v>0</v>
      </c>
      <c r="BQ355" s="94"/>
      <c r="BS355" s="36" t="s">
        <v>2127</v>
      </c>
      <c r="BU355" s="95"/>
      <c r="BV355" s="95"/>
      <c r="BW355" s="61"/>
      <c r="BX355" s="60"/>
      <c r="BY355" s="59" t="str">
        <f t="shared" ca="1" si="26"/>
        <v/>
      </c>
      <c r="CD355" s="68"/>
      <c r="CE355" s="68"/>
      <c r="CF355" s="67"/>
      <c r="CG355"/>
      <c r="CH355" s="2"/>
      <c r="CI355" s="4" t="e">
        <f t="shared" si="27"/>
        <v>#DIV/0!</v>
      </c>
      <c r="CJ355" s="5" t="str">
        <f t="shared" si="28"/>
        <v>SIN DATO</v>
      </c>
      <c r="CK355" s="36">
        <v>0</v>
      </c>
      <c r="CL355" s="66"/>
      <c r="CM355" s="89">
        <v>41295</v>
      </c>
      <c r="CN355" s="97">
        <v>41295</v>
      </c>
      <c r="CP355"/>
      <c r="CQ355" s="65"/>
      <c r="CR355" s="65"/>
      <c r="CS355" s="98"/>
      <c r="CT355"/>
      <c r="CU355"/>
      <c r="CV355" s="97"/>
      <c r="CW355" s="2"/>
      <c r="CX355" s="82"/>
      <c r="DG355" s="64"/>
      <c r="DI355" s="89"/>
      <c r="DJ355" s="89"/>
      <c r="DN355" s="34"/>
      <c r="DO355" s="34"/>
      <c r="DP355" s="34"/>
      <c r="DQ355" s="34"/>
      <c r="DR355" s="34"/>
      <c r="DS355" s="34" t="s">
        <v>2127</v>
      </c>
      <c r="DT355" s="34"/>
      <c r="DY355" s="1">
        <v>2</v>
      </c>
      <c r="DZ355" t="s">
        <v>7941</v>
      </c>
      <c r="EB355" s="4"/>
      <c r="EJ355"/>
      <c r="EL355" s="34"/>
      <c r="EN355" s="34"/>
    </row>
    <row r="356" spans="1:144" x14ac:dyDescent="0.25">
      <c r="A356" s="85">
        <v>2022</v>
      </c>
      <c r="B356" s="87">
        <v>44830</v>
      </c>
      <c r="C356" t="s">
        <v>121</v>
      </c>
      <c r="D356" t="s">
        <v>122</v>
      </c>
      <c r="E356" s="34" t="s">
        <v>7938</v>
      </c>
      <c r="F356" s="34">
        <f t="shared" si="29"/>
        <v>355</v>
      </c>
      <c r="G356" s="34" t="s">
        <v>4985</v>
      </c>
      <c r="H356">
        <v>18</v>
      </c>
      <c r="I356" s="34" t="s">
        <v>6141</v>
      </c>
      <c r="J356" s="34" t="s">
        <v>4991</v>
      </c>
      <c r="K356" s="34" t="str">
        <f>VLOOKUP(J356,[2]CodMpios!$B$347:$E$362,4,FALSE)</f>
        <v>18592 - Puerto Rico</v>
      </c>
      <c r="L356" s="34" t="str">
        <f>VLOOKUP($J356,[2]Coord_Mpios_X_Y!$B$2:$K$1123,9,FALSE)</f>
        <v>2,018940891255</v>
      </c>
      <c r="M356" s="34" t="str">
        <f>VLOOKUP($J356,[2]Coord_Mpios_X_Y!$B$2:$K$1123,10,FALSE)</f>
        <v>-75,073086267336</v>
      </c>
      <c r="N356" s="34" t="s">
        <v>125</v>
      </c>
      <c r="O356" s="34" t="s">
        <v>126</v>
      </c>
      <c r="Q356" s="34" t="s">
        <v>127</v>
      </c>
      <c r="R356" s="34">
        <v>40759046</v>
      </c>
      <c r="S356" s="34" t="str">
        <f t="shared" si="25"/>
        <v>CC40759046</v>
      </c>
      <c r="T356" s="34" t="s">
        <v>234</v>
      </c>
      <c r="U356" s="34" t="s">
        <v>2474</v>
      </c>
      <c r="V356" s="34" t="s">
        <v>5787</v>
      </c>
      <c r="W356" s="34" t="s">
        <v>759</v>
      </c>
      <c r="X356" s="87">
        <v>21074</v>
      </c>
      <c r="Y356">
        <v>65</v>
      </c>
      <c r="Z356" s="36">
        <f>VLOOKUP($Y356,[2]Edades!$A$3:$H$153,4,FALSE)</f>
        <v>6</v>
      </c>
      <c r="AA356" s="34" t="str">
        <f>VLOOKUP($Y356,[2]Edades!$A$3:$H$153,6,FALSE)</f>
        <v>6 - Persona mayor</v>
      </c>
      <c r="AB356" s="34">
        <f>VLOOKUP($Y356,[2]Edades!$A$3:$H$153,7,FALSE)</f>
        <v>14</v>
      </c>
      <c r="AC356" s="34" t="str">
        <f>VLOOKUP($Y356,[2]Edades!$A$3:$H$153,8,FALSE)</f>
        <v>65-69</v>
      </c>
      <c r="AD356" s="34" t="s">
        <v>129</v>
      </c>
      <c r="AE356" s="1">
        <v>2</v>
      </c>
      <c r="AF356" s="34" t="s">
        <v>2137</v>
      </c>
      <c r="AG356" s="34" t="s">
        <v>2127</v>
      </c>
      <c r="AH356" s="34" t="s">
        <v>2127</v>
      </c>
      <c r="AK356" s="34" t="s">
        <v>125</v>
      </c>
      <c r="AM356" s="34" t="s">
        <v>2127</v>
      </c>
      <c r="AN356" s="36" t="s">
        <v>2127</v>
      </c>
      <c r="AO356" s="36" t="s">
        <v>2127</v>
      </c>
      <c r="AP356" s="34" t="s">
        <v>2127</v>
      </c>
      <c r="AQ356" s="36" t="s">
        <v>2127</v>
      </c>
      <c r="AR356" s="34" t="s">
        <v>4989</v>
      </c>
      <c r="AS356" s="91" t="s">
        <v>6492</v>
      </c>
      <c r="AT356" s="34">
        <v>3114749668</v>
      </c>
      <c r="AU356" s="34" t="s">
        <v>2127</v>
      </c>
      <c r="AX356" s="90"/>
      <c r="BA356" s="91"/>
      <c r="BB356" s="91"/>
      <c r="BC356" s="91"/>
      <c r="BF356" s="34" t="s">
        <v>4983</v>
      </c>
      <c r="BG356" s="92" t="s">
        <v>4989</v>
      </c>
      <c r="BM356" s="36" t="s">
        <v>131</v>
      </c>
      <c r="BN356" s="34" t="s">
        <v>132</v>
      </c>
      <c r="BO356" s="36">
        <v>0</v>
      </c>
      <c r="BQ356" s="94"/>
      <c r="BS356" s="36" t="s">
        <v>2127</v>
      </c>
      <c r="BU356" s="95"/>
      <c r="BV356" s="95"/>
      <c r="BW356" s="61"/>
      <c r="BX356" s="60"/>
      <c r="BY356" s="59" t="str">
        <f t="shared" ca="1" si="26"/>
        <v/>
      </c>
      <c r="CD356" s="68"/>
      <c r="CE356" s="68"/>
      <c r="CF356" s="67"/>
      <c r="CG356"/>
      <c r="CH356" s="2"/>
      <c r="CI356" s="4" t="e">
        <f t="shared" si="27"/>
        <v>#DIV/0!</v>
      </c>
      <c r="CJ356" s="5" t="str">
        <f t="shared" si="28"/>
        <v>SIN DATO</v>
      </c>
      <c r="CK356" s="36">
        <v>0</v>
      </c>
      <c r="CL356" s="66"/>
      <c r="CM356" s="89">
        <v>41291</v>
      </c>
      <c r="CN356" s="97">
        <v>41291</v>
      </c>
      <c r="CP356"/>
      <c r="CQ356" s="65"/>
      <c r="CR356" s="65"/>
      <c r="CS356" s="98"/>
      <c r="CT356"/>
      <c r="CU356"/>
      <c r="CV356" s="97"/>
      <c r="CW356" s="2"/>
      <c r="CX356" s="82"/>
      <c r="DG356" s="64"/>
      <c r="DI356" s="89"/>
      <c r="DJ356" s="89"/>
      <c r="DN356" s="34"/>
      <c r="DO356" s="34"/>
      <c r="DP356" s="34"/>
      <c r="DQ356" s="34"/>
      <c r="DR356" s="34"/>
      <c r="DS356" s="34" t="s">
        <v>2127</v>
      </c>
      <c r="DT356" s="34"/>
      <c r="DY356" s="1">
        <v>2</v>
      </c>
      <c r="DZ356" t="s">
        <v>7941</v>
      </c>
      <c r="EB356" s="4"/>
      <c r="EJ356"/>
      <c r="EL356" s="34"/>
      <c r="EN356" s="34"/>
    </row>
    <row r="357" spans="1:144" hidden="1" x14ac:dyDescent="0.25">
      <c r="A357" s="85">
        <v>2022</v>
      </c>
      <c r="B357" s="87">
        <v>44830</v>
      </c>
      <c r="C357" t="s">
        <v>121</v>
      </c>
      <c r="D357" t="s">
        <v>122</v>
      </c>
      <c r="E357" s="36" t="s">
        <v>7938</v>
      </c>
      <c r="F357" s="34">
        <f t="shared" si="29"/>
        <v>356</v>
      </c>
      <c r="G357" s="34" t="s">
        <v>4985</v>
      </c>
      <c r="H357">
        <v>18</v>
      </c>
      <c r="I357" s="34" t="s">
        <v>6141</v>
      </c>
      <c r="J357" s="34" t="s">
        <v>5052</v>
      </c>
      <c r="K357" s="34" t="str">
        <f>VLOOKUP(J357,[2]CodMpios!$B$347:$E$362,4,FALSE)</f>
        <v>18256 - El Paujil</v>
      </c>
      <c r="L357" s="34" t="str">
        <f>VLOOKUP($J357,[2]Coord_Mpios_X_Y!$B$2:$K$1123,9,FALSE)</f>
        <v>1,617746356165</v>
      </c>
      <c r="M357" s="34" t="str">
        <f>VLOOKUP($J357,[2]Coord_Mpios_X_Y!$B$2:$K$1123,10,FALSE)</f>
        <v>-75,234043334186</v>
      </c>
      <c r="N357" s="34" t="s">
        <v>6142</v>
      </c>
      <c r="O357" s="34" t="s">
        <v>126</v>
      </c>
      <c r="Q357" s="34" t="s">
        <v>127</v>
      </c>
      <c r="R357" s="34">
        <v>40756395</v>
      </c>
      <c r="S357" s="34" t="str">
        <f t="shared" si="25"/>
        <v>CC40756395</v>
      </c>
      <c r="T357" s="34" t="s">
        <v>334</v>
      </c>
      <c r="U357" s="34" t="s">
        <v>164</v>
      </c>
      <c r="V357" s="34" t="s">
        <v>6017</v>
      </c>
      <c r="W357" s="34" t="s">
        <v>1668</v>
      </c>
      <c r="X357" s="87">
        <v>20222</v>
      </c>
      <c r="Y357">
        <v>67</v>
      </c>
      <c r="Z357" s="36">
        <f>VLOOKUP($Y357,[2]Edades!$A$3:$H$153,4,FALSE)</f>
        <v>6</v>
      </c>
      <c r="AA357" s="34" t="str">
        <f>VLOOKUP($Y357,[2]Edades!$A$3:$H$153,6,FALSE)</f>
        <v>6 - Persona mayor</v>
      </c>
      <c r="AB357" s="34">
        <f>VLOOKUP($Y357,[2]Edades!$A$3:$H$153,7,FALSE)</f>
        <v>14</v>
      </c>
      <c r="AC357" s="34" t="str">
        <f>VLOOKUP($Y357,[2]Edades!$A$3:$H$153,8,FALSE)</f>
        <v>65-69</v>
      </c>
      <c r="AD357" s="34" t="s">
        <v>129</v>
      </c>
      <c r="AE357" s="1">
        <v>2</v>
      </c>
      <c r="AF357" s="34" t="s">
        <v>2137</v>
      </c>
      <c r="AG357" s="34" t="s">
        <v>2127</v>
      </c>
      <c r="AH357" s="34" t="s">
        <v>2127</v>
      </c>
      <c r="AK357" s="34" t="s">
        <v>6142</v>
      </c>
      <c r="AM357" s="34" t="s">
        <v>2127</v>
      </c>
      <c r="AN357" s="36" t="s">
        <v>2127</v>
      </c>
      <c r="AO357" s="36" t="s">
        <v>2127</v>
      </c>
      <c r="AP357" s="34" t="s">
        <v>2127</v>
      </c>
      <c r="AQ357" s="36" t="s">
        <v>2127</v>
      </c>
      <c r="AR357" s="34" t="s">
        <v>2098</v>
      </c>
      <c r="AS357" s="91" t="s">
        <v>6493</v>
      </c>
      <c r="AT357" s="34">
        <v>3214907235</v>
      </c>
      <c r="AU357" s="34" t="s">
        <v>2127</v>
      </c>
      <c r="AX357" s="90"/>
      <c r="BA357" s="91"/>
      <c r="BB357" s="91"/>
      <c r="BC357" s="91"/>
      <c r="BF357" s="34" t="s">
        <v>4983</v>
      </c>
      <c r="BG357" s="92" t="s">
        <v>2098</v>
      </c>
      <c r="BM357" s="36" t="s">
        <v>131</v>
      </c>
      <c r="BN357" s="34" t="s">
        <v>132</v>
      </c>
      <c r="BO357" s="36">
        <v>0</v>
      </c>
      <c r="BQ357" s="94"/>
      <c r="BS357" t="s">
        <v>132</v>
      </c>
      <c r="BU357" s="95"/>
      <c r="BV357" s="95"/>
      <c r="BW357" s="61"/>
      <c r="BX357" s="60"/>
      <c r="BY357" s="59" t="str">
        <f t="shared" ca="1" si="26"/>
        <v/>
      </c>
      <c r="CD357" s="68"/>
      <c r="CE357" s="68"/>
      <c r="CF357" s="67"/>
      <c r="CG357">
        <v>55</v>
      </c>
      <c r="CH357" s="2">
        <v>155</v>
      </c>
      <c r="CI357" s="4">
        <f t="shared" si="27"/>
        <v>22.892819979188342</v>
      </c>
      <c r="CJ357" s="5" t="str">
        <f t="shared" si="28"/>
        <v>NORMAL</v>
      </c>
      <c r="CK357" s="36">
        <v>0</v>
      </c>
      <c r="CL357" s="66"/>
      <c r="CM357" s="89">
        <v>42271</v>
      </c>
      <c r="CN357" s="97">
        <v>42271</v>
      </c>
      <c r="CP357"/>
      <c r="CQ357" s="65"/>
      <c r="CR357" s="65"/>
      <c r="CS357" s="98"/>
      <c r="CT357"/>
      <c r="CU357"/>
      <c r="CV357" s="65"/>
      <c r="CW357" s="2">
        <v>130</v>
      </c>
      <c r="CX357" s="82">
        <v>70</v>
      </c>
      <c r="DC357"/>
      <c r="DG357" s="64"/>
      <c r="DI357" s="89">
        <v>42947</v>
      </c>
      <c r="DJ357" s="89"/>
      <c r="DN357" s="34"/>
      <c r="DO357" s="34"/>
      <c r="DP357" s="34"/>
      <c r="DQ357" s="34"/>
      <c r="DR357" s="34"/>
      <c r="DS357" s="34" t="s">
        <v>2127</v>
      </c>
      <c r="DT357" s="34"/>
      <c r="DU357" s="47">
        <v>44679</v>
      </c>
      <c r="DY357" s="1">
        <v>2</v>
      </c>
      <c r="DZ357" t="s">
        <v>7940</v>
      </c>
      <c r="EA357" s="4">
        <v>0.9</v>
      </c>
      <c r="EB357" s="4">
        <v>88</v>
      </c>
      <c r="EC357" s="4">
        <v>135</v>
      </c>
      <c r="ED357" s="4">
        <v>57.6</v>
      </c>
      <c r="EE357" s="4">
        <v>44.1</v>
      </c>
      <c r="EF357" s="4">
        <v>167</v>
      </c>
      <c r="EG357" s="4">
        <v>2.8</v>
      </c>
      <c r="EJ357"/>
      <c r="EL357" s="34"/>
      <c r="EN357" s="34"/>
    </row>
    <row r="358" spans="1:144" hidden="1" x14ac:dyDescent="0.25">
      <c r="A358" s="85">
        <v>2022</v>
      </c>
      <c r="B358" s="87">
        <v>44830</v>
      </c>
      <c r="C358" t="s">
        <v>121</v>
      </c>
      <c r="D358" t="s">
        <v>122</v>
      </c>
      <c r="E358" s="36" t="s">
        <v>7938</v>
      </c>
      <c r="F358" s="34">
        <f t="shared" si="29"/>
        <v>357</v>
      </c>
      <c r="G358" s="34" t="s">
        <v>4985</v>
      </c>
      <c r="H358">
        <v>18</v>
      </c>
      <c r="I358" s="34" t="s">
        <v>6141</v>
      </c>
      <c r="J358" s="34" t="s">
        <v>4988</v>
      </c>
      <c r="K358" s="34" t="str">
        <f>VLOOKUP(J358,[2]CodMpios!$B$347:$E$362,4,FALSE)</f>
        <v>18001 - Florencia</v>
      </c>
      <c r="L358" s="34" t="str">
        <f>VLOOKUP($J358,[2]Coord_Mpios_X_Y!$B$2:$K$1123,9,FALSE)</f>
        <v>1,749138703818</v>
      </c>
      <c r="M358" s="34" t="str">
        <f>VLOOKUP($J358,[2]Coord_Mpios_X_Y!$B$2:$K$1123,10,FALSE)</f>
        <v>-75,558239064333</v>
      </c>
      <c r="N358" s="34" t="s">
        <v>6142</v>
      </c>
      <c r="O358" s="34" t="s">
        <v>126</v>
      </c>
      <c r="Q358" s="34" t="s">
        <v>127</v>
      </c>
      <c r="R358" s="34">
        <v>40757814</v>
      </c>
      <c r="S358" s="34" t="str">
        <f t="shared" si="25"/>
        <v>CC40757814</v>
      </c>
      <c r="T358" s="34" t="s">
        <v>163</v>
      </c>
      <c r="V358" s="34" t="s">
        <v>5744</v>
      </c>
      <c r="W358" s="34" t="s">
        <v>517</v>
      </c>
      <c r="X358" s="87">
        <v>20924</v>
      </c>
      <c r="Y358">
        <v>65</v>
      </c>
      <c r="Z358" s="36">
        <f>VLOOKUP($Y358,[2]Edades!$A$3:$H$153,4,FALSE)</f>
        <v>6</v>
      </c>
      <c r="AA358" s="34" t="str">
        <f>VLOOKUP($Y358,[2]Edades!$A$3:$H$153,6,FALSE)</f>
        <v>6 - Persona mayor</v>
      </c>
      <c r="AB358" s="34">
        <f>VLOOKUP($Y358,[2]Edades!$A$3:$H$153,7,FALSE)</f>
        <v>14</v>
      </c>
      <c r="AC358" s="34" t="str">
        <f>VLOOKUP($Y358,[2]Edades!$A$3:$H$153,8,FALSE)</f>
        <v>65-69</v>
      </c>
      <c r="AD358" s="34" t="s">
        <v>129</v>
      </c>
      <c r="AE358" s="1">
        <v>2</v>
      </c>
      <c r="AF358" s="34" t="s">
        <v>2137</v>
      </c>
      <c r="AG358" s="34" t="s">
        <v>2127</v>
      </c>
      <c r="AH358" s="34" t="s">
        <v>2127</v>
      </c>
      <c r="AK358" s="34" t="s">
        <v>6142</v>
      </c>
      <c r="AM358" s="34" t="s">
        <v>2127</v>
      </c>
      <c r="AN358" s="36" t="s">
        <v>2127</v>
      </c>
      <c r="AO358" s="36" t="s">
        <v>2127</v>
      </c>
      <c r="AP358" s="34" t="s">
        <v>2127</v>
      </c>
      <c r="AQ358" s="36" t="s">
        <v>2127</v>
      </c>
      <c r="AR358" s="34" t="s">
        <v>2098</v>
      </c>
      <c r="AS358" s="91" t="s">
        <v>6494</v>
      </c>
      <c r="AT358" s="34">
        <v>3123798376</v>
      </c>
      <c r="AU358" s="34" t="s">
        <v>2127</v>
      </c>
      <c r="AX358" s="90"/>
      <c r="BA358" s="91"/>
      <c r="BB358" s="91"/>
      <c r="BC358" s="91"/>
      <c r="BF358" s="34" t="s">
        <v>4983</v>
      </c>
      <c r="BG358" s="92" t="s">
        <v>2098</v>
      </c>
      <c r="BM358" s="36" t="s">
        <v>131</v>
      </c>
      <c r="BN358" s="34" t="s">
        <v>132</v>
      </c>
      <c r="BO358" s="36">
        <v>0</v>
      </c>
      <c r="BQ358" s="94"/>
      <c r="BS358" t="s">
        <v>132</v>
      </c>
      <c r="BU358" s="95"/>
      <c r="BV358" s="95"/>
      <c r="BW358" s="61"/>
      <c r="BX358" s="60"/>
      <c r="BY358" s="59" t="str">
        <f t="shared" ca="1" si="26"/>
        <v/>
      </c>
      <c r="CD358" s="68"/>
      <c r="CE358" s="68"/>
      <c r="CF358" s="67"/>
      <c r="CG358">
        <v>65</v>
      </c>
      <c r="CH358" s="2">
        <v>157</v>
      </c>
      <c r="CI358" s="4">
        <f t="shared" si="27"/>
        <v>26.370238143535232</v>
      </c>
      <c r="CJ358" s="5" t="str">
        <f t="shared" si="28"/>
        <v>SOBREPESO</v>
      </c>
      <c r="CK358" s="36">
        <v>0</v>
      </c>
      <c r="CL358" s="66"/>
      <c r="CM358" s="89">
        <v>41351</v>
      </c>
      <c r="CN358" s="97">
        <v>41351</v>
      </c>
      <c r="CP358"/>
      <c r="CQ358" s="65"/>
      <c r="CR358" s="65"/>
      <c r="CS358" s="98"/>
      <c r="CT358"/>
      <c r="CU358"/>
      <c r="CV358" s="65"/>
      <c r="CW358" s="2">
        <v>110</v>
      </c>
      <c r="CX358" s="82">
        <v>70</v>
      </c>
      <c r="DC358"/>
      <c r="DG358" s="64"/>
      <c r="DI358" s="89">
        <v>43227</v>
      </c>
      <c r="DJ358" s="89"/>
      <c r="DK358" s="89">
        <v>44823</v>
      </c>
      <c r="DN358" s="34"/>
      <c r="DO358" s="34"/>
      <c r="DP358" s="34"/>
      <c r="DQ358" s="34"/>
      <c r="DR358" s="34"/>
      <c r="DS358" s="34" t="s">
        <v>2127</v>
      </c>
      <c r="DT358" s="34"/>
      <c r="DU358" s="47">
        <v>44610</v>
      </c>
      <c r="DY358" s="1">
        <v>2</v>
      </c>
      <c r="DZ358" t="s">
        <v>7940</v>
      </c>
      <c r="EA358" s="4">
        <v>0.8</v>
      </c>
      <c r="EB358" s="4">
        <v>99</v>
      </c>
      <c r="EC358" s="4">
        <v>147</v>
      </c>
      <c r="EE358" s="4">
        <v>40</v>
      </c>
      <c r="EF358" s="4">
        <v>375</v>
      </c>
      <c r="EH358" s="4">
        <v>7</v>
      </c>
      <c r="EJ358"/>
      <c r="EL358" s="34"/>
      <c r="EN358" s="34"/>
    </row>
    <row r="359" spans="1:144" hidden="1" x14ac:dyDescent="0.25">
      <c r="A359" s="85">
        <v>2022</v>
      </c>
      <c r="B359" s="87">
        <v>44830</v>
      </c>
      <c r="C359" t="s">
        <v>121</v>
      </c>
      <c r="D359" t="s">
        <v>122</v>
      </c>
      <c r="E359" s="36" t="s">
        <v>7938</v>
      </c>
      <c r="F359" s="34">
        <f t="shared" si="29"/>
        <v>358</v>
      </c>
      <c r="G359" s="34" t="s">
        <v>4985</v>
      </c>
      <c r="H359">
        <v>18</v>
      </c>
      <c r="I359" s="34" t="s">
        <v>6141</v>
      </c>
      <c r="J359" s="34" t="s">
        <v>4988</v>
      </c>
      <c r="K359" s="34" t="str">
        <f>VLOOKUP(J359,[2]CodMpios!$B$347:$E$362,4,FALSE)</f>
        <v>18001 - Florencia</v>
      </c>
      <c r="L359" s="34" t="str">
        <f>VLOOKUP($J359,[2]Coord_Mpios_X_Y!$B$2:$K$1123,9,FALSE)</f>
        <v>1,749138703818</v>
      </c>
      <c r="M359" s="34" t="str">
        <f>VLOOKUP($J359,[2]Coord_Mpios_X_Y!$B$2:$K$1123,10,FALSE)</f>
        <v>-75,558239064333</v>
      </c>
      <c r="N359" s="34" t="s">
        <v>6142</v>
      </c>
      <c r="O359" s="34" t="s">
        <v>126</v>
      </c>
      <c r="Q359" s="34" t="s">
        <v>127</v>
      </c>
      <c r="R359" s="34">
        <v>30066272</v>
      </c>
      <c r="S359" s="34" t="str">
        <f t="shared" si="25"/>
        <v>CC30066272</v>
      </c>
      <c r="T359" s="34" t="s">
        <v>6016</v>
      </c>
      <c r="V359" s="34" t="s">
        <v>5084</v>
      </c>
      <c r="W359" s="34" t="s">
        <v>339</v>
      </c>
      <c r="X359" s="87">
        <v>20117</v>
      </c>
      <c r="Y359">
        <v>68</v>
      </c>
      <c r="Z359" s="36">
        <f>VLOOKUP($Y359,[2]Edades!$A$3:$H$153,4,FALSE)</f>
        <v>6</v>
      </c>
      <c r="AA359" s="34" t="str">
        <f>VLOOKUP($Y359,[2]Edades!$A$3:$H$153,6,FALSE)</f>
        <v>6 - Persona mayor</v>
      </c>
      <c r="AB359" s="34">
        <f>VLOOKUP($Y359,[2]Edades!$A$3:$H$153,7,FALSE)</f>
        <v>14</v>
      </c>
      <c r="AC359" s="34" t="str">
        <f>VLOOKUP($Y359,[2]Edades!$A$3:$H$153,8,FALSE)</f>
        <v>65-69</v>
      </c>
      <c r="AD359" s="34" t="s">
        <v>129</v>
      </c>
      <c r="AE359" s="1">
        <v>2</v>
      </c>
      <c r="AF359" s="34" t="s">
        <v>2137</v>
      </c>
      <c r="AG359" s="34" t="s">
        <v>2127</v>
      </c>
      <c r="AH359" s="34" t="s">
        <v>2127</v>
      </c>
      <c r="AK359" s="34" t="s">
        <v>6142</v>
      </c>
      <c r="AM359" s="34" t="s">
        <v>2127</v>
      </c>
      <c r="AN359" s="36" t="s">
        <v>2127</v>
      </c>
      <c r="AO359" s="36" t="s">
        <v>2127</v>
      </c>
      <c r="AP359" s="34" t="s">
        <v>2127</v>
      </c>
      <c r="AQ359" s="36" t="s">
        <v>2127</v>
      </c>
      <c r="AR359" s="34" t="s">
        <v>2098</v>
      </c>
      <c r="AS359" s="91" t="s">
        <v>6495</v>
      </c>
      <c r="AT359" s="34">
        <v>3123961685</v>
      </c>
      <c r="AU359" s="34" t="s">
        <v>2127</v>
      </c>
      <c r="AX359" s="90"/>
      <c r="BA359" s="91"/>
      <c r="BB359" s="91"/>
      <c r="BC359" s="91"/>
      <c r="BF359" s="34" t="s">
        <v>4983</v>
      </c>
      <c r="BG359" s="92" t="s">
        <v>2098</v>
      </c>
      <c r="BM359" s="36" t="s">
        <v>131</v>
      </c>
      <c r="BN359" s="34" t="s">
        <v>132</v>
      </c>
      <c r="BO359" s="36">
        <v>0</v>
      </c>
      <c r="BQ359" s="94"/>
      <c r="BS359" t="s">
        <v>132</v>
      </c>
      <c r="BU359" s="95"/>
      <c r="BV359" s="95"/>
      <c r="BW359" s="61"/>
      <c r="BX359" s="60"/>
      <c r="BY359" s="59" t="str">
        <f t="shared" ca="1" si="26"/>
        <v/>
      </c>
      <c r="CD359" s="68"/>
      <c r="CE359" s="68"/>
      <c r="CF359" s="67"/>
      <c r="CG359">
        <v>52</v>
      </c>
      <c r="CH359" s="2">
        <v>156</v>
      </c>
      <c r="CI359" s="4">
        <f t="shared" si="27"/>
        <v>21.367521367521366</v>
      </c>
      <c r="CJ359" s="5" t="str">
        <f t="shared" si="28"/>
        <v>NORMAL</v>
      </c>
      <c r="CK359" s="36">
        <v>0</v>
      </c>
      <c r="CL359" s="66"/>
      <c r="CM359" s="89">
        <v>41320</v>
      </c>
      <c r="CN359" s="97">
        <v>41320</v>
      </c>
      <c r="CP359"/>
      <c r="CQ359" s="65"/>
      <c r="CR359" s="65"/>
      <c r="CS359" s="98"/>
      <c r="CT359"/>
      <c r="CU359"/>
      <c r="CV359" s="65"/>
      <c r="CW359" s="2"/>
      <c r="CX359" s="82"/>
      <c r="DC359"/>
      <c r="DG359" s="64"/>
      <c r="DI359" s="89"/>
      <c r="DJ359" s="89"/>
      <c r="DN359" s="34"/>
      <c r="DO359" s="34"/>
      <c r="DP359" s="34"/>
      <c r="DQ359" s="34"/>
      <c r="DR359" s="34"/>
      <c r="DS359" s="34" t="s">
        <v>2127</v>
      </c>
      <c r="DT359" s="34"/>
      <c r="DU359" s="47">
        <v>44648</v>
      </c>
      <c r="DY359" s="1">
        <v>2</v>
      </c>
      <c r="DZ359" t="s">
        <v>7941</v>
      </c>
      <c r="EA359" s="4">
        <v>0.7</v>
      </c>
      <c r="EB359" s="4">
        <v>92</v>
      </c>
      <c r="EC359" s="4">
        <v>249</v>
      </c>
      <c r="ED359" s="4">
        <v>143.4</v>
      </c>
      <c r="EE359" s="4">
        <v>56</v>
      </c>
      <c r="EF359" s="4">
        <v>248</v>
      </c>
      <c r="EG359" s="4">
        <v>3.5</v>
      </c>
      <c r="EJ359"/>
      <c r="EL359" s="34"/>
      <c r="EN359" s="34"/>
    </row>
    <row r="360" spans="1:144" hidden="1" x14ac:dyDescent="0.25">
      <c r="A360" s="85">
        <v>2022</v>
      </c>
      <c r="B360" s="87">
        <v>44830</v>
      </c>
      <c r="C360" t="s">
        <v>121</v>
      </c>
      <c r="D360" t="s">
        <v>122</v>
      </c>
      <c r="E360" s="36" t="s">
        <v>7938</v>
      </c>
      <c r="F360" s="34">
        <f t="shared" si="29"/>
        <v>359</v>
      </c>
      <c r="G360" s="34" t="s">
        <v>4985</v>
      </c>
      <c r="H360">
        <v>18</v>
      </c>
      <c r="I360" s="34" t="s">
        <v>6141</v>
      </c>
      <c r="J360" s="34" t="s">
        <v>4988</v>
      </c>
      <c r="K360" s="34" t="str">
        <f>VLOOKUP(J360,[2]CodMpios!$B$347:$E$362,4,FALSE)</f>
        <v>18001 - Florencia</v>
      </c>
      <c r="L360" s="34" t="str">
        <f>VLOOKUP($J360,[2]Coord_Mpios_X_Y!$B$2:$K$1123,9,FALSE)</f>
        <v>1,749138703818</v>
      </c>
      <c r="M360" s="34" t="str">
        <f>VLOOKUP($J360,[2]Coord_Mpios_X_Y!$B$2:$K$1123,10,FALSE)</f>
        <v>-75,558239064333</v>
      </c>
      <c r="N360" s="34" t="s">
        <v>6142</v>
      </c>
      <c r="O360" s="34" t="s">
        <v>126</v>
      </c>
      <c r="Q360" s="34" t="s">
        <v>127</v>
      </c>
      <c r="R360" s="34">
        <v>17620093</v>
      </c>
      <c r="S360" s="34" t="str">
        <f t="shared" si="25"/>
        <v>CC17620093</v>
      </c>
      <c r="T360" s="34" t="s">
        <v>145</v>
      </c>
      <c r="U360" s="34" t="s">
        <v>134</v>
      </c>
      <c r="V360" s="34" t="s">
        <v>1478</v>
      </c>
      <c r="W360" s="34" t="s">
        <v>151</v>
      </c>
      <c r="X360" s="87">
        <v>15037</v>
      </c>
      <c r="Y360">
        <v>82</v>
      </c>
      <c r="Z360" s="36">
        <f>VLOOKUP($Y360,[2]Edades!$A$3:$H$153,4,FALSE)</f>
        <v>6</v>
      </c>
      <c r="AA360" s="34" t="str">
        <f>VLOOKUP($Y360,[2]Edades!$A$3:$H$153,6,FALSE)</f>
        <v>6 - Persona mayor</v>
      </c>
      <c r="AB360" s="34">
        <f>VLOOKUP($Y360,[2]Edades!$A$3:$H$153,7,FALSE)</f>
        <v>17</v>
      </c>
      <c r="AC360" s="34" t="str">
        <f>VLOOKUP($Y360,[2]Edades!$A$3:$H$153,8,FALSE)</f>
        <v>80 Y MÁS</v>
      </c>
      <c r="AD360" s="34" t="s">
        <v>146</v>
      </c>
      <c r="AE360">
        <v>1</v>
      </c>
      <c r="AF360" s="34" t="s">
        <v>2137</v>
      </c>
      <c r="AG360" s="34" t="s">
        <v>2127</v>
      </c>
      <c r="AH360" s="34" t="s">
        <v>2127</v>
      </c>
      <c r="AK360" s="34" t="s">
        <v>6142</v>
      </c>
      <c r="AM360" s="34" t="s">
        <v>2127</v>
      </c>
      <c r="AN360" s="36" t="s">
        <v>2127</v>
      </c>
      <c r="AO360" s="36" t="s">
        <v>2127</v>
      </c>
      <c r="AP360" s="34" t="s">
        <v>2127</v>
      </c>
      <c r="AQ360" s="36" t="s">
        <v>2127</v>
      </c>
      <c r="AR360" s="34" t="s">
        <v>2098</v>
      </c>
      <c r="AS360" s="91" t="s">
        <v>6412</v>
      </c>
      <c r="AT360" s="34">
        <v>3208004685</v>
      </c>
      <c r="AU360" s="34" t="s">
        <v>2127</v>
      </c>
      <c r="AX360" s="90"/>
      <c r="BA360" s="91"/>
      <c r="BB360" s="91"/>
      <c r="BC360" s="91"/>
      <c r="BF360" s="34" t="s">
        <v>4983</v>
      </c>
      <c r="BG360" s="92" t="s">
        <v>2098</v>
      </c>
      <c r="BM360" s="36" t="s">
        <v>131</v>
      </c>
      <c r="BN360" s="34" t="s">
        <v>132</v>
      </c>
      <c r="BO360" s="36">
        <v>0</v>
      </c>
      <c r="BQ360" s="94"/>
      <c r="BS360" t="s">
        <v>131</v>
      </c>
      <c r="BU360" s="95"/>
      <c r="BV360" s="95"/>
      <c r="BW360" s="61"/>
      <c r="BX360" s="60"/>
      <c r="BY360" s="59" t="str">
        <f t="shared" ca="1" si="26"/>
        <v/>
      </c>
      <c r="CD360" s="68"/>
      <c r="CE360" s="68"/>
      <c r="CF360" s="67"/>
      <c r="CG360">
        <v>73</v>
      </c>
      <c r="CH360" s="2">
        <v>160</v>
      </c>
      <c r="CI360" s="4">
        <f t="shared" si="27"/>
        <v>28.515624999999993</v>
      </c>
      <c r="CJ360" s="5" t="str">
        <f t="shared" si="28"/>
        <v>SOBREPESO</v>
      </c>
      <c r="CK360" s="36">
        <v>0</v>
      </c>
      <c r="CL360" s="66"/>
      <c r="CM360" s="89">
        <v>41331</v>
      </c>
      <c r="CN360" s="97">
        <v>41331</v>
      </c>
      <c r="CP360"/>
      <c r="CQ360" s="65"/>
      <c r="CR360" s="65"/>
      <c r="CS360" s="98"/>
      <c r="CT360"/>
      <c r="CU360"/>
      <c r="CV360" s="65"/>
      <c r="CW360" s="2"/>
      <c r="CX360" s="82"/>
      <c r="DC360"/>
      <c r="DG360" s="64"/>
      <c r="DI360" s="89"/>
      <c r="DJ360" s="89"/>
      <c r="DN360" s="34"/>
      <c r="DO360" s="34"/>
      <c r="DP360" s="34"/>
      <c r="DQ360" s="34"/>
      <c r="DR360" s="34"/>
      <c r="DS360" s="34" t="s">
        <v>2127</v>
      </c>
      <c r="DT360" s="34"/>
      <c r="DU360" s="47">
        <v>44152</v>
      </c>
      <c r="DY360" s="1">
        <v>1</v>
      </c>
      <c r="DZ360" t="s">
        <v>7941</v>
      </c>
      <c r="EB360" s="4"/>
      <c r="EJ360"/>
      <c r="EL360" s="34"/>
      <c r="EN360" s="34"/>
    </row>
    <row r="361" spans="1:144" hidden="1" x14ac:dyDescent="0.25">
      <c r="A361" s="85">
        <v>2022</v>
      </c>
      <c r="B361" s="87">
        <v>44830</v>
      </c>
      <c r="C361" t="s">
        <v>121</v>
      </c>
      <c r="D361" t="s">
        <v>122</v>
      </c>
      <c r="E361" s="36" t="s">
        <v>7938</v>
      </c>
      <c r="F361" s="34">
        <f t="shared" si="29"/>
        <v>360</v>
      </c>
      <c r="G361" s="34" t="s">
        <v>4985</v>
      </c>
      <c r="H361">
        <v>18</v>
      </c>
      <c r="I361" s="34" t="s">
        <v>6141</v>
      </c>
      <c r="J361" s="34" t="s">
        <v>4988</v>
      </c>
      <c r="K361" s="34" t="str">
        <f>VLOOKUP(J361,[2]CodMpios!$B$347:$E$362,4,FALSE)</f>
        <v>18001 - Florencia</v>
      </c>
      <c r="L361" s="34" t="str">
        <f>VLOOKUP($J361,[2]Coord_Mpios_X_Y!$B$2:$K$1123,9,FALSE)</f>
        <v>1,749138703818</v>
      </c>
      <c r="M361" s="34" t="str">
        <f>VLOOKUP($J361,[2]Coord_Mpios_X_Y!$B$2:$K$1123,10,FALSE)</f>
        <v>-75,558239064333</v>
      </c>
      <c r="N361" s="34" t="s">
        <v>6142</v>
      </c>
      <c r="O361" s="34" t="s">
        <v>126</v>
      </c>
      <c r="Q361" s="34" t="s">
        <v>127</v>
      </c>
      <c r="R361" s="34">
        <v>6090125</v>
      </c>
      <c r="S361" s="34" t="str">
        <f t="shared" si="25"/>
        <v>CC6090125</v>
      </c>
      <c r="T361" s="34" t="s">
        <v>188</v>
      </c>
      <c r="U361" s="34" t="s">
        <v>6015</v>
      </c>
      <c r="V361" s="34" t="s">
        <v>776</v>
      </c>
      <c r="W361" s="34" t="s">
        <v>2103</v>
      </c>
      <c r="X361" s="87">
        <v>16011</v>
      </c>
      <c r="Y361">
        <v>79</v>
      </c>
      <c r="Z361" s="36">
        <f>VLOOKUP($Y361,[2]Edades!$A$3:$H$153,4,FALSE)</f>
        <v>6</v>
      </c>
      <c r="AA361" s="34" t="str">
        <f>VLOOKUP($Y361,[2]Edades!$A$3:$H$153,6,FALSE)</f>
        <v>6 - Persona mayor</v>
      </c>
      <c r="AB361" s="34">
        <f>VLOOKUP($Y361,[2]Edades!$A$3:$H$153,7,FALSE)</f>
        <v>16</v>
      </c>
      <c r="AC361" s="34" t="str">
        <f>VLOOKUP($Y361,[2]Edades!$A$3:$H$153,8,FALSE)</f>
        <v>75-79</v>
      </c>
      <c r="AD361" s="34" t="s">
        <v>146</v>
      </c>
      <c r="AE361">
        <v>1</v>
      </c>
      <c r="AF361" s="34" t="s">
        <v>2137</v>
      </c>
      <c r="AG361" s="34" t="s">
        <v>2127</v>
      </c>
      <c r="AH361" s="34" t="s">
        <v>2127</v>
      </c>
      <c r="AK361" s="34" t="s">
        <v>6142</v>
      </c>
      <c r="AM361" s="34" t="s">
        <v>2127</v>
      </c>
      <c r="AN361" s="36" t="s">
        <v>2127</v>
      </c>
      <c r="AO361" s="36" t="s">
        <v>2127</v>
      </c>
      <c r="AP361" s="34" t="s">
        <v>2127</v>
      </c>
      <c r="AQ361" s="36" t="s">
        <v>2127</v>
      </c>
      <c r="AR361" s="34" t="s">
        <v>2098</v>
      </c>
      <c r="AS361" s="91" t="s">
        <v>6496</v>
      </c>
      <c r="AT361" s="34">
        <v>3123404181</v>
      </c>
      <c r="AU361" s="34" t="s">
        <v>2127</v>
      </c>
      <c r="AX361" s="90"/>
      <c r="BA361" s="91"/>
      <c r="BB361" s="91"/>
      <c r="BC361" s="91"/>
      <c r="BF361" s="34" t="s">
        <v>4983</v>
      </c>
      <c r="BG361" s="92" t="s">
        <v>2098</v>
      </c>
      <c r="BM361" s="36" t="s">
        <v>131</v>
      </c>
      <c r="BN361" s="34" t="s">
        <v>132</v>
      </c>
      <c r="BO361" s="36">
        <v>0</v>
      </c>
      <c r="BQ361" s="94"/>
      <c r="BS361" t="s">
        <v>131</v>
      </c>
      <c r="BU361" s="95"/>
      <c r="BV361" s="95"/>
      <c r="BW361" s="61"/>
      <c r="BX361" s="60"/>
      <c r="BY361" s="59" t="str">
        <f t="shared" ca="1" si="26"/>
        <v/>
      </c>
      <c r="CD361" s="68"/>
      <c r="CE361" s="68"/>
      <c r="CF361" s="67"/>
      <c r="CG361">
        <v>65</v>
      </c>
      <c r="CH361" s="2">
        <v>162</v>
      </c>
      <c r="CI361" s="4">
        <f t="shared" si="27"/>
        <v>24.767565919829291</v>
      </c>
      <c r="CJ361" s="5" t="str">
        <f t="shared" si="28"/>
        <v>NORMAL</v>
      </c>
      <c r="CK361" s="36">
        <v>0</v>
      </c>
      <c r="CL361" s="66"/>
      <c r="CM361" s="89">
        <v>41466</v>
      </c>
      <c r="CN361" s="97">
        <v>41466</v>
      </c>
      <c r="CP361"/>
      <c r="CQ361" s="65"/>
      <c r="CR361" s="65"/>
      <c r="CS361" s="98"/>
      <c r="CT361"/>
      <c r="CU361"/>
      <c r="CV361" s="65"/>
      <c r="CW361" s="2">
        <v>130</v>
      </c>
      <c r="CX361" s="82">
        <v>90</v>
      </c>
      <c r="DC361"/>
      <c r="DG361" s="64"/>
      <c r="DI361" s="89"/>
      <c r="DJ361" s="89"/>
      <c r="DK361" s="89">
        <v>44810</v>
      </c>
      <c r="DN361" s="34"/>
      <c r="DO361" s="34"/>
      <c r="DP361" s="34"/>
      <c r="DQ361" s="34"/>
      <c r="DR361" s="34"/>
      <c r="DS361" s="34" t="s">
        <v>2127</v>
      </c>
      <c r="DT361" s="34"/>
      <c r="DU361" s="47">
        <v>44796</v>
      </c>
      <c r="DY361" s="1">
        <v>3</v>
      </c>
      <c r="DZ361" t="s">
        <v>7939</v>
      </c>
      <c r="EA361" s="4">
        <v>1.66</v>
      </c>
      <c r="EB361" s="4">
        <v>161</v>
      </c>
      <c r="EC361" s="4">
        <v>165</v>
      </c>
      <c r="EF361" s="4">
        <v>33.200000000000003</v>
      </c>
      <c r="EG361" s="4">
        <v>138</v>
      </c>
      <c r="EH361" s="4">
        <v>6.9</v>
      </c>
      <c r="EJ361"/>
      <c r="EL361" s="34"/>
      <c r="EN361" s="34"/>
    </row>
    <row r="362" spans="1:144" hidden="1" x14ac:dyDescent="0.25">
      <c r="A362" s="85">
        <v>2022</v>
      </c>
      <c r="B362" s="87">
        <v>44830</v>
      </c>
      <c r="C362" t="s">
        <v>121</v>
      </c>
      <c r="D362" t="s">
        <v>122</v>
      </c>
      <c r="E362" s="36" t="s">
        <v>7938</v>
      </c>
      <c r="F362" s="34">
        <f t="shared" si="29"/>
        <v>361</v>
      </c>
      <c r="G362" s="34" t="s">
        <v>4985</v>
      </c>
      <c r="H362">
        <v>18</v>
      </c>
      <c r="I362" s="34" t="s">
        <v>6141</v>
      </c>
      <c r="J362" s="34" t="s">
        <v>4988</v>
      </c>
      <c r="K362" s="34" t="str">
        <f>VLOOKUP(J362,[2]CodMpios!$B$347:$E$362,4,FALSE)</f>
        <v>18001 - Florencia</v>
      </c>
      <c r="L362" s="34" t="str">
        <f>VLOOKUP($J362,[2]Coord_Mpios_X_Y!$B$2:$K$1123,9,FALSE)</f>
        <v>1,749138703818</v>
      </c>
      <c r="M362" s="34" t="str">
        <f>VLOOKUP($J362,[2]Coord_Mpios_X_Y!$B$2:$K$1123,10,FALSE)</f>
        <v>-75,558239064333</v>
      </c>
      <c r="N362" s="34" t="s">
        <v>6142</v>
      </c>
      <c r="O362" s="34" t="s">
        <v>126</v>
      </c>
      <c r="Q362" s="34" t="s">
        <v>127</v>
      </c>
      <c r="R362" s="34">
        <v>26614436</v>
      </c>
      <c r="S362" s="34" t="str">
        <f t="shared" si="25"/>
        <v>CC26614436</v>
      </c>
      <c r="T362" s="34" t="s">
        <v>594</v>
      </c>
      <c r="V362" s="34" t="s">
        <v>160</v>
      </c>
      <c r="W362" s="34" t="s">
        <v>6014</v>
      </c>
      <c r="X362" s="87">
        <v>16644</v>
      </c>
      <c r="Y362">
        <v>77</v>
      </c>
      <c r="Z362" s="36">
        <f>VLOOKUP($Y362,[2]Edades!$A$3:$H$153,4,FALSE)</f>
        <v>6</v>
      </c>
      <c r="AA362" s="34" t="str">
        <f>VLOOKUP($Y362,[2]Edades!$A$3:$H$153,6,FALSE)</f>
        <v>6 - Persona mayor</v>
      </c>
      <c r="AB362" s="34">
        <f>VLOOKUP($Y362,[2]Edades!$A$3:$H$153,7,FALSE)</f>
        <v>16</v>
      </c>
      <c r="AC362" s="34" t="str">
        <f>VLOOKUP($Y362,[2]Edades!$A$3:$H$153,8,FALSE)</f>
        <v>75-79</v>
      </c>
      <c r="AD362" s="34" t="s">
        <v>129</v>
      </c>
      <c r="AE362" s="1">
        <v>2</v>
      </c>
      <c r="AF362" s="34" t="s">
        <v>2137</v>
      </c>
      <c r="AG362" s="34" t="s">
        <v>2127</v>
      </c>
      <c r="AH362" s="34" t="s">
        <v>2127</v>
      </c>
      <c r="AK362" s="34" t="s">
        <v>6142</v>
      </c>
      <c r="AM362" s="34" t="s">
        <v>2127</v>
      </c>
      <c r="AN362" s="36" t="s">
        <v>2127</v>
      </c>
      <c r="AO362" s="36" t="s">
        <v>2127</v>
      </c>
      <c r="AP362" s="34" t="s">
        <v>2127</v>
      </c>
      <c r="AQ362" s="36" t="s">
        <v>2127</v>
      </c>
      <c r="AR362" s="34" t="s">
        <v>2098</v>
      </c>
      <c r="AS362" s="91" t="s">
        <v>6497</v>
      </c>
      <c r="AT362" s="34">
        <v>4352175</v>
      </c>
      <c r="AU362" s="34" t="s">
        <v>2127</v>
      </c>
      <c r="AX362" s="90"/>
      <c r="BA362" s="91"/>
      <c r="BB362" s="91"/>
      <c r="BC362" s="91"/>
      <c r="BF362" s="34" t="s">
        <v>4983</v>
      </c>
      <c r="BG362" s="92" t="s">
        <v>2098</v>
      </c>
      <c r="BM362" s="36" t="s">
        <v>131</v>
      </c>
      <c r="BN362" s="34" t="s">
        <v>132</v>
      </c>
      <c r="BO362" s="36">
        <v>0</v>
      </c>
      <c r="BQ362" s="94"/>
      <c r="BS362" t="s">
        <v>131</v>
      </c>
      <c r="BU362" s="95"/>
      <c r="BV362" s="95"/>
      <c r="BW362" s="61"/>
      <c r="BX362" s="60"/>
      <c r="BY362" s="59" t="str">
        <f t="shared" ca="1" si="26"/>
        <v/>
      </c>
      <c r="CD362" s="68"/>
      <c r="CE362" s="68"/>
      <c r="CF362" s="67"/>
      <c r="CG362">
        <v>78</v>
      </c>
      <c r="CH362" s="2">
        <v>157</v>
      </c>
      <c r="CI362" s="4">
        <f t="shared" si="27"/>
        <v>31.644285772242281</v>
      </c>
      <c r="CJ362" s="5" t="str">
        <f t="shared" si="28"/>
        <v>OBESIDAD</v>
      </c>
      <c r="CK362" s="36">
        <v>0</v>
      </c>
      <c r="CL362" s="66"/>
      <c r="CM362" s="89">
        <v>41288</v>
      </c>
      <c r="CN362" s="97">
        <v>41288</v>
      </c>
      <c r="CP362"/>
      <c r="CQ362" s="65"/>
      <c r="CR362" s="65"/>
      <c r="CS362" s="98"/>
      <c r="CT362"/>
      <c r="CU362"/>
      <c r="CV362" s="65"/>
      <c r="CW362" s="2"/>
      <c r="CX362" s="82"/>
      <c r="DC362"/>
      <c r="DG362" s="64"/>
      <c r="DI362" s="89"/>
      <c r="DJ362" s="89"/>
      <c r="DN362" s="34"/>
      <c r="DO362" s="34"/>
      <c r="DP362" s="34"/>
      <c r="DQ362" s="34"/>
      <c r="DR362" s="34"/>
      <c r="DS362" s="34" t="s">
        <v>2127</v>
      </c>
      <c r="DT362" s="34"/>
      <c r="DU362" s="47">
        <v>43661</v>
      </c>
      <c r="DY362" s="1">
        <v>1</v>
      </c>
      <c r="DZ362" t="s">
        <v>7941</v>
      </c>
      <c r="EB362" s="4"/>
      <c r="EJ362"/>
      <c r="EL362" s="34"/>
      <c r="EN362" s="34"/>
    </row>
    <row r="363" spans="1:144" hidden="1" x14ac:dyDescent="0.25">
      <c r="A363" s="85">
        <v>2022</v>
      </c>
      <c r="B363" s="87">
        <v>44830</v>
      </c>
      <c r="C363" t="s">
        <v>121</v>
      </c>
      <c r="D363" t="s">
        <v>122</v>
      </c>
      <c r="E363" s="36" t="s">
        <v>7938</v>
      </c>
      <c r="F363" s="34">
        <f t="shared" si="29"/>
        <v>362</v>
      </c>
      <c r="G363" s="34" t="s">
        <v>4985</v>
      </c>
      <c r="H363">
        <v>18</v>
      </c>
      <c r="I363" s="34" t="s">
        <v>6141</v>
      </c>
      <c r="J363" s="34" t="s">
        <v>4988</v>
      </c>
      <c r="K363" s="34" t="str">
        <f>VLOOKUP(J363,[2]CodMpios!$B$347:$E$362,4,FALSE)</f>
        <v>18001 - Florencia</v>
      </c>
      <c r="L363" s="34" t="str">
        <f>VLOOKUP($J363,[2]Coord_Mpios_X_Y!$B$2:$K$1123,9,FALSE)</f>
        <v>1,749138703818</v>
      </c>
      <c r="M363" s="34" t="str">
        <f>VLOOKUP($J363,[2]Coord_Mpios_X_Y!$B$2:$K$1123,10,FALSE)</f>
        <v>-75,558239064333</v>
      </c>
      <c r="N363" s="34" t="s">
        <v>125</v>
      </c>
      <c r="O363" s="34" t="s">
        <v>126</v>
      </c>
      <c r="Q363" s="34" t="s">
        <v>127</v>
      </c>
      <c r="R363" s="34">
        <v>40757533</v>
      </c>
      <c r="S363" s="34" t="str">
        <f t="shared" si="25"/>
        <v>CC40757533</v>
      </c>
      <c r="T363" s="34" t="s">
        <v>140</v>
      </c>
      <c r="U363" s="34" t="s">
        <v>668</v>
      </c>
      <c r="V363" s="34" t="s">
        <v>1388</v>
      </c>
      <c r="W363" s="34" t="s">
        <v>160</v>
      </c>
      <c r="X363" s="87">
        <v>21513</v>
      </c>
      <c r="Y363">
        <v>64</v>
      </c>
      <c r="Z363" s="36">
        <f>VLOOKUP($Y363,[2]Edades!$A$3:$H$153,4,FALSE)</f>
        <v>6</v>
      </c>
      <c r="AA363" s="34" t="str">
        <f>VLOOKUP($Y363,[2]Edades!$A$3:$H$153,6,FALSE)</f>
        <v>6 - Persona mayor</v>
      </c>
      <c r="AB363" s="34">
        <f>VLOOKUP($Y363,[2]Edades!$A$3:$H$153,7,FALSE)</f>
        <v>13</v>
      </c>
      <c r="AC363" s="34" t="str">
        <f>VLOOKUP($Y363,[2]Edades!$A$3:$H$153,8,FALSE)</f>
        <v>60-64</v>
      </c>
      <c r="AD363" s="34" t="s">
        <v>129</v>
      </c>
      <c r="AE363" s="1">
        <v>2</v>
      </c>
      <c r="AF363" s="34" t="s">
        <v>2137</v>
      </c>
      <c r="AG363" s="34" t="s">
        <v>2127</v>
      </c>
      <c r="AH363" s="34" t="s">
        <v>2127</v>
      </c>
      <c r="AK363" s="34" t="s">
        <v>125</v>
      </c>
      <c r="AM363" s="34" t="s">
        <v>2127</v>
      </c>
      <c r="AN363" s="36" t="s">
        <v>2127</v>
      </c>
      <c r="AO363" s="36" t="s">
        <v>2127</v>
      </c>
      <c r="AP363" s="34" t="s">
        <v>2127</v>
      </c>
      <c r="AQ363" s="36" t="s">
        <v>2127</v>
      </c>
      <c r="AR363" s="34" t="s">
        <v>2098</v>
      </c>
      <c r="AS363" s="91" t="s">
        <v>6498</v>
      </c>
      <c r="AT363" s="34">
        <v>3138929729</v>
      </c>
      <c r="AU363" s="34" t="s">
        <v>2127</v>
      </c>
      <c r="AX363" s="90"/>
      <c r="BA363" s="91"/>
      <c r="BB363" s="91"/>
      <c r="BC363" s="91"/>
      <c r="BF363" s="34" t="s">
        <v>4983</v>
      </c>
      <c r="BG363" s="92" t="s">
        <v>2098</v>
      </c>
      <c r="BM363" s="36" t="s">
        <v>131</v>
      </c>
      <c r="BN363" s="34" t="s">
        <v>132</v>
      </c>
      <c r="BO363" s="36">
        <v>0</v>
      </c>
      <c r="BQ363" s="94"/>
      <c r="BS363" t="s">
        <v>132</v>
      </c>
      <c r="BU363" s="95"/>
      <c r="BV363" s="95"/>
      <c r="BW363" s="61"/>
      <c r="BX363" s="60"/>
      <c r="BY363" s="59" t="str">
        <f t="shared" ca="1" si="26"/>
        <v/>
      </c>
      <c r="CD363" s="68"/>
      <c r="CE363" s="68"/>
      <c r="CF363" s="67"/>
      <c r="CG363">
        <v>66</v>
      </c>
      <c r="CH363" s="2">
        <v>152</v>
      </c>
      <c r="CI363" s="4">
        <f t="shared" si="27"/>
        <v>28.566481994459835</v>
      </c>
      <c r="CJ363" s="5" t="str">
        <f t="shared" si="28"/>
        <v>SOBREPESO</v>
      </c>
      <c r="CK363" s="36">
        <v>0</v>
      </c>
      <c r="CL363" s="66"/>
      <c r="CM363" s="89">
        <v>41320</v>
      </c>
      <c r="CN363" s="97">
        <v>41320</v>
      </c>
      <c r="CP363"/>
      <c r="CQ363" s="65"/>
      <c r="CR363" s="65"/>
      <c r="CS363" s="98"/>
      <c r="CT363"/>
      <c r="CU363"/>
      <c r="CV363" s="65"/>
      <c r="CW363" s="2">
        <v>120</v>
      </c>
      <c r="CX363" s="82">
        <v>70</v>
      </c>
      <c r="DC363"/>
      <c r="DG363" s="64"/>
      <c r="DI363" s="89"/>
      <c r="DJ363" s="89"/>
      <c r="DN363" s="34"/>
      <c r="DO363" s="34"/>
      <c r="DP363" s="34"/>
      <c r="DQ363" s="34"/>
      <c r="DR363" s="34"/>
      <c r="DS363" s="34" t="s">
        <v>2127</v>
      </c>
      <c r="DT363" s="34"/>
      <c r="DU363" s="47">
        <v>44301</v>
      </c>
      <c r="DY363" s="1">
        <v>1</v>
      </c>
      <c r="DZ363" t="s">
        <v>7940</v>
      </c>
      <c r="EB363" s="4"/>
      <c r="EJ363"/>
      <c r="EL363" s="34"/>
      <c r="EN363" s="34"/>
    </row>
    <row r="364" spans="1:144" hidden="1" x14ac:dyDescent="0.25">
      <c r="A364" s="85">
        <v>2022</v>
      </c>
      <c r="B364" s="87">
        <v>44830</v>
      </c>
      <c r="C364" t="s">
        <v>121</v>
      </c>
      <c r="D364" t="s">
        <v>122</v>
      </c>
      <c r="E364" s="36" t="s">
        <v>7938</v>
      </c>
      <c r="F364" s="34">
        <f t="shared" si="29"/>
        <v>363</v>
      </c>
      <c r="G364" s="34" t="s">
        <v>4985</v>
      </c>
      <c r="H364">
        <v>18</v>
      </c>
      <c r="I364" s="34" t="s">
        <v>6141</v>
      </c>
      <c r="J364" s="34" t="s">
        <v>4988</v>
      </c>
      <c r="K364" s="34" t="str">
        <f>VLOOKUP(J364,[2]CodMpios!$B$347:$E$362,4,FALSE)</f>
        <v>18001 - Florencia</v>
      </c>
      <c r="L364" s="34" t="str">
        <f>VLOOKUP($J364,[2]Coord_Mpios_X_Y!$B$2:$K$1123,9,FALSE)</f>
        <v>1,749138703818</v>
      </c>
      <c r="M364" s="34" t="str">
        <f>VLOOKUP($J364,[2]Coord_Mpios_X_Y!$B$2:$K$1123,10,FALSE)</f>
        <v>-75,558239064333</v>
      </c>
      <c r="N364" s="34" t="s">
        <v>6142</v>
      </c>
      <c r="O364" s="34" t="s">
        <v>126</v>
      </c>
      <c r="Q364" s="34" t="s">
        <v>127</v>
      </c>
      <c r="R364" s="34">
        <v>26491458</v>
      </c>
      <c r="S364" s="34" t="str">
        <f t="shared" si="25"/>
        <v>CC26491458</v>
      </c>
      <c r="T364" s="34" t="s">
        <v>6013</v>
      </c>
      <c r="V364" s="34" t="s">
        <v>759</v>
      </c>
      <c r="W364" s="34" t="s">
        <v>6012</v>
      </c>
      <c r="X364" s="87">
        <v>19656</v>
      </c>
      <c r="Y364">
        <v>69</v>
      </c>
      <c r="Z364" s="36">
        <f>VLOOKUP($Y364,[2]Edades!$A$3:$H$153,4,FALSE)</f>
        <v>6</v>
      </c>
      <c r="AA364" s="34" t="str">
        <f>VLOOKUP($Y364,[2]Edades!$A$3:$H$153,6,FALSE)</f>
        <v>6 - Persona mayor</v>
      </c>
      <c r="AB364" s="34">
        <f>VLOOKUP($Y364,[2]Edades!$A$3:$H$153,7,FALSE)</f>
        <v>14</v>
      </c>
      <c r="AC364" s="34" t="str">
        <f>VLOOKUP($Y364,[2]Edades!$A$3:$H$153,8,FALSE)</f>
        <v>65-69</v>
      </c>
      <c r="AD364" s="34" t="s">
        <v>129</v>
      </c>
      <c r="AE364" s="1">
        <v>2</v>
      </c>
      <c r="AF364" s="34" t="s">
        <v>2137</v>
      </c>
      <c r="AG364" s="34" t="s">
        <v>2127</v>
      </c>
      <c r="AH364" s="34" t="s">
        <v>2127</v>
      </c>
      <c r="AK364" s="34" t="s">
        <v>6142</v>
      </c>
      <c r="AM364" s="34" t="s">
        <v>2127</v>
      </c>
      <c r="AN364" s="36" t="s">
        <v>2127</v>
      </c>
      <c r="AO364" s="36" t="s">
        <v>2127</v>
      </c>
      <c r="AP364" s="34" t="s">
        <v>2127</v>
      </c>
      <c r="AQ364" s="36" t="s">
        <v>2127</v>
      </c>
      <c r="AR364" s="34" t="s">
        <v>2098</v>
      </c>
      <c r="AS364" s="91" t="s">
        <v>6499</v>
      </c>
      <c r="AT364" s="34">
        <v>3134311160</v>
      </c>
      <c r="AU364" s="34" t="s">
        <v>2127</v>
      </c>
      <c r="AX364" s="90"/>
      <c r="BA364" s="91"/>
      <c r="BB364" s="91"/>
      <c r="BC364" s="91"/>
      <c r="BF364" s="34" t="s">
        <v>4983</v>
      </c>
      <c r="BG364" s="92" t="s">
        <v>2098</v>
      </c>
      <c r="BM364" s="36" t="s">
        <v>131</v>
      </c>
      <c r="BN364" s="34" t="s">
        <v>132</v>
      </c>
      <c r="BO364" s="36">
        <v>0</v>
      </c>
      <c r="BQ364" s="94"/>
      <c r="BS364" t="s">
        <v>131</v>
      </c>
      <c r="BU364" s="95"/>
      <c r="BV364" s="95"/>
      <c r="BW364" s="61"/>
      <c r="BX364" s="60"/>
      <c r="BY364" s="59" t="str">
        <f t="shared" ca="1" si="26"/>
        <v/>
      </c>
      <c r="CD364" s="68"/>
      <c r="CE364" s="68"/>
      <c r="CF364" s="67"/>
      <c r="CG364">
        <v>60</v>
      </c>
      <c r="CH364" s="2">
        <v>143</v>
      </c>
      <c r="CI364" s="4">
        <f t="shared" si="27"/>
        <v>29.341288082546829</v>
      </c>
      <c r="CJ364" s="5" t="str">
        <f t="shared" si="28"/>
        <v>SOBREPESO</v>
      </c>
      <c r="CK364" s="36">
        <v>0</v>
      </c>
      <c r="CL364" s="66"/>
      <c r="CM364" s="89">
        <v>41289</v>
      </c>
      <c r="CN364" s="97">
        <v>41289</v>
      </c>
      <c r="CP364"/>
      <c r="CQ364" s="65"/>
      <c r="CR364" s="65"/>
      <c r="CS364" s="98"/>
      <c r="CT364"/>
      <c r="CU364"/>
      <c r="CV364" s="65"/>
      <c r="CW364" s="2">
        <v>145</v>
      </c>
      <c r="CX364" s="82">
        <v>90</v>
      </c>
      <c r="DC364"/>
      <c r="DG364" s="64"/>
      <c r="DI364" s="89"/>
      <c r="DJ364" s="89"/>
      <c r="DN364" s="34"/>
      <c r="DO364" s="34"/>
      <c r="DP364" s="34"/>
      <c r="DQ364" s="34"/>
      <c r="DR364" s="34"/>
      <c r="DS364" s="34" t="s">
        <v>2127</v>
      </c>
      <c r="DT364" s="34"/>
      <c r="DU364" s="47">
        <v>44585</v>
      </c>
      <c r="DY364" s="1">
        <v>2</v>
      </c>
      <c r="DZ364" t="s">
        <v>7941</v>
      </c>
      <c r="EA364" s="4">
        <v>0.7</v>
      </c>
      <c r="EB364" s="4">
        <v>117</v>
      </c>
      <c r="EC364" s="4">
        <v>215</v>
      </c>
      <c r="ED364" s="4">
        <v>70</v>
      </c>
      <c r="EE364" s="4">
        <v>41.3</v>
      </c>
      <c r="EF364" s="4">
        <v>153</v>
      </c>
      <c r="EG364" s="4">
        <v>2.1</v>
      </c>
      <c r="EJ364"/>
      <c r="EL364" s="34"/>
      <c r="EN364" s="34"/>
    </row>
    <row r="365" spans="1:144" hidden="1" x14ac:dyDescent="0.25">
      <c r="A365" s="85">
        <v>2022</v>
      </c>
      <c r="B365" s="87">
        <v>44830</v>
      </c>
      <c r="C365" t="s">
        <v>121</v>
      </c>
      <c r="D365" t="s">
        <v>122</v>
      </c>
      <c r="E365" s="36" t="s">
        <v>7938</v>
      </c>
      <c r="F365" s="34">
        <f t="shared" si="29"/>
        <v>364</v>
      </c>
      <c r="G365" s="34" t="s">
        <v>4985</v>
      </c>
      <c r="H365">
        <v>18</v>
      </c>
      <c r="I365" s="34" t="s">
        <v>6141</v>
      </c>
      <c r="J365" s="34" t="s">
        <v>4988</v>
      </c>
      <c r="K365" s="34" t="str">
        <f>VLOOKUP(J365,[2]CodMpios!$B$347:$E$362,4,FALSE)</f>
        <v>18001 - Florencia</v>
      </c>
      <c r="L365" s="34" t="str">
        <f>VLOOKUP($J365,[2]Coord_Mpios_X_Y!$B$2:$K$1123,9,FALSE)</f>
        <v>1,749138703818</v>
      </c>
      <c r="M365" s="34" t="str">
        <f>VLOOKUP($J365,[2]Coord_Mpios_X_Y!$B$2:$K$1123,10,FALSE)</f>
        <v>-75,558239064333</v>
      </c>
      <c r="N365" s="34" t="s">
        <v>6142</v>
      </c>
      <c r="O365" s="34" t="s">
        <v>126</v>
      </c>
      <c r="Q365" s="34" t="s">
        <v>127</v>
      </c>
      <c r="R365" s="34">
        <v>17627474</v>
      </c>
      <c r="S365" s="34" t="str">
        <f t="shared" si="25"/>
        <v>CC17627474</v>
      </c>
      <c r="T365" s="34" t="s">
        <v>317</v>
      </c>
      <c r="U365" s="34" t="s">
        <v>252</v>
      </c>
      <c r="V365" s="34" t="s">
        <v>2447</v>
      </c>
      <c r="W365" s="34" t="s">
        <v>937</v>
      </c>
      <c r="X365" s="87">
        <v>20199</v>
      </c>
      <c r="Y365">
        <v>67</v>
      </c>
      <c r="Z365" s="36">
        <f>VLOOKUP($Y365,[2]Edades!$A$3:$H$153,4,FALSE)</f>
        <v>6</v>
      </c>
      <c r="AA365" s="34" t="str">
        <f>VLOOKUP($Y365,[2]Edades!$A$3:$H$153,6,FALSE)</f>
        <v>6 - Persona mayor</v>
      </c>
      <c r="AB365" s="34">
        <f>VLOOKUP($Y365,[2]Edades!$A$3:$H$153,7,FALSE)</f>
        <v>14</v>
      </c>
      <c r="AC365" s="34" t="str">
        <f>VLOOKUP($Y365,[2]Edades!$A$3:$H$153,8,FALSE)</f>
        <v>65-69</v>
      </c>
      <c r="AD365" s="34" t="s">
        <v>146</v>
      </c>
      <c r="AE365">
        <v>1</v>
      </c>
      <c r="AF365" s="34" t="s">
        <v>2137</v>
      </c>
      <c r="AG365" s="34" t="s">
        <v>2127</v>
      </c>
      <c r="AH365" s="34" t="s">
        <v>2127</v>
      </c>
      <c r="AK365" s="34" t="s">
        <v>6142</v>
      </c>
      <c r="AM365" s="34" t="s">
        <v>2127</v>
      </c>
      <c r="AN365" s="36" t="s">
        <v>2127</v>
      </c>
      <c r="AO365" s="36" t="s">
        <v>2127</v>
      </c>
      <c r="AP365" s="34" t="s">
        <v>2127</v>
      </c>
      <c r="AQ365" s="36" t="s">
        <v>2127</v>
      </c>
      <c r="AR365" s="34" t="s">
        <v>2098</v>
      </c>
      <c r="AS365" s="91" t="s">
        <v>6500</v>
      </c>
      <c r="AT365" s="34">
        <v>3209629265</v>
      </c>
      <c r="AU365" s="34" t="s">
        <v>2127</v>
      </c>
      <c r="AX365" s="90"/>
      <c r="BA365" s="91"/>
      <c r="BB365" s="91"/>
      <c r="BC365" s="91"/>
      <c r="BF365" s="34" t="s">
        <v>4983</v>
      </c>
      <c r="BG365" s="92" t="s">
        <v>2098</v>
      </c>
      <c r="BM365" s="36" t="s">
        <v>131</v>
      </c>
      <c r="BN365" s="34" t="s">
        <v>132</v>
      </c>
      <c r="BO365" s="36">
        <v>0</v>
      </c>
      <c r="BQ365" s="94"/>
      <c r="BS365" t="s">
        <v>132</v>
      </c>
      <c r="BU365" s="95"/>
      <c r="BV365" s="95"/>
      <c r="BW365" s="61"/>
      <c r="BX365" s="60"/>
      <c r="BY365" s="59" t="str">
        <f t="shared" ca="1" si="26"/>
        <v/>
      </c>
      <c r="CD365" s="68"/>
      <c r="CE365" s="68"/>
      <c r="CF365" s="67"/>
      <c r="CG365">
        <v>67</v>
      </c>
      <c r="CH365" s="2">
        <v>168</v>
      </c>
      <c r="CI365" s="4">
        <f t="shared" si="27"/>
        <v>23.738662131519277</v>
      </c>
      <c r="CJ365" s="5" t="str">
        <f t="shared" si="28"/>
        <v>NORMAL</v>
      </c>
      <c r="CK365" s="36">
        <v>0</v>
      </c>
      <c r="CL365" s="66"/>
      <c r="CM365" s="89">
        <v>41345</v>
      </c>
      <c r="CN365" s="97">
        <v>41345</v>
      </c>
      <c r="CP365"/>
      <c r="CQ365" s="65"/>
      <c r="CR365" s="65"/>
      <c r="CS365" s="98"/>
      <c r="CT365"/>
      <c r="CU365"/>
      <c r="CV365" s="65"/>
      <c r="CW365" s="2"/>
      <c r="CX365" s="82"/>
      <c r="DC365"/>
      <c r="DG365" s="64"/>
      <c r="DI365" s="89"/>
      <c r="DJ365" s="89"/>
      <c r="DN365" s="34"/>
      <c r="DO365" s="34"/>
      <c r="DP365" s="34"/>
      <c r="DQ365" s="34"/>
      <c r="DR365" s="34"/>
      <c r="DS365" s="34" t="s">
        <v>2127</v>
      </c>
      <c r="DT365" s="34"/>
      <c r="DU365" s="47">
        <v>44580</v>
      </c>
      <c r="DY365" s="1">
        <v>3</v>
      </c>
      <c r="DZ365" t="s">
        <v>7940</v>
      </c>
      <c r="EA365" s="4">
        <v>71.900000000000006</v>
      </c>
      <c r="EB365" s="4">
        <v>97.4</v>
      </c>
      <c r="EC365" s="4">
        <v>223</v>
      </c>
      <c r="ED365" s="4">
        <v>138</v>
      </c>
      <c r="EE365" s="4">
        <v>69</v>
      </c>
      <c r="EF365" s="4">
        <v>61.1</v>
      </c>
      <c r="EJ365"/>
      <c r="EL365" s="34"/>
      <c r="EN365" s="34"/>
    </row>
    <row r="366" spans="1:144" x14ac:dyDescent="0.25">
      <c r="A366" s="85">
        <v>2022</v>
      </c>
      <c r="B366" s="87">
        <v>44830</v>
      </c>
      <c r="C366" t="s">
        <v>121</v>
      </c>
      <c r="D366" t="s">
        <v>122</v>
      </c>
      <c r="E366" s="34" t="s">
        <v>7938</v>
      </c>
      <c r="F366" s="34">
        <f t="shared" si="29"/>
        <v>365</v>
      </c>
      <c r="G366" s="34" t="s">
        <v>4985</v>
      </c>
      <c r="H366">
        <v>18</v>
      </c>
      <c r="I366" s="34" t="s">
        <v>6141</v>
      </c>
      <c r="J366" s="34" t="s">
        <v>4988</v>
      </c>
      <c r="K366" s="34" t="str">
        <f>VLOOKUP(J366,[2]CodMpios!$B$347:$E$362,4,FALSE)</f>
        <v>18001 - Florencia</v>
      </c>
      <c r="L366" s="34" t="str">
        <f>VLOOKUP($J366,[2]Coord_Mpios_X_Y!$B$2:$K$1123,9,FALSE)</f>
        <v>1,749138703818</v>
      </c>
      <c r="M366" s="34" t="str">
        <f>VLOOKUP($J366,[2]Coord_Mpios_X_Y!$B$2:$K$1123,10,FALSE)</f>
        <v>-75,558239064333</v>
      </c>
      <c r="N366" s="34" t="s">
        <v>125</v>
      </c>
      <c r="O366" s="34" t="s">
        <v>126</v>
      </c>
      <c r="Q366" s="34" t="s">
        <v>127</v>
      </c>
      <c r="R366" s="34">
        <v>40756386</v>
      </c>
      <c r="S366" s="34" t="str">
        <f t="shared" si="25"/>
        <v>CC40756386</v>
      </c>
      <c r="T366" s="34" t="s">
        <v>134</v>
      </c>
      <c r="U366" s="34" t="s">
        <v>245</v>
      </c>
      <c r="V366" s="34" t="s">
        <v>222</v>
      </c>
      <c r="W366" s="34" t="s">
        <v>5796</v>
      </c>
      <c r="X366" s="87">
        <v>19916</v>
      </c>
      <c r="Y366">
        <v>68</v>
      </c>
      <c r="Z366" s="36">
        <f>VLOOKUP($Y366,[2]Edades!$A$3:$H$153,4,FALSE)</f>
        <v>6</v>
      </c>
      <c r="AA366" s="34" t="str">
        <f>VLOOKUP($Y366,[2]Edades!$A$3:$H$153,6,FALSE)</f>
        <v>6 - Persona mayor</v>
      </c>
      <c r="AB366" s="34">
        <f>VLOOKUP($Y366,[2]Edades!$A$3:$H$153,7,FALSE)</f>
        <v>14</v>
      </c>
      <c r="AC366" s="34" t="str">
        <f>VLOOKUP($Y366,[2]Edades!$A$3:$H$153,8,FALSE)</f>
        <v>65-69</v>
      </c>
      <c r="AD366" s="34" t="s">
        <v>129</v>
      </c>
      <c r="AE366" s="1">
        <v>2</v>
      </c>
      <c r="AF366" s="34" t="s">
        <v>2137</v>
      </c>
      <c r="AG366" s="34" t="s">
        <v>2127</v>
      </c>
      <c r="AH366" s="34" t="s">
        <v>2127</v>
      </c>
      <c r="AK366" s="34" t="s">
        <v>125</v>
      </c>
      <c r="AM366" s="34" t="s">
        <v>2127</v>
      </c>
      <c r="AN366" s="36" t="s">
        <v>2127</v>
      </c>
      <c r="AO366" s="36" t="s">
        <v>2127</v>
      </c>
      <c r="AP366" s="34" t="s">
        <v>2127</v>
      </c>
      <c r="AQ366" s="36" t="s">
        <v>2127</v>
      </c>
      <c r="AR366" s="34" t="s">
        <v>2098</v>
      </c>
      <c r="AS366" s="91" t="s">
        <v>6501</v>
      </c>
      <c r="AT366" s="34">
        <v>4354143</v>
      </c>
      <c r="AU366" s="34" t="s">
        <v>2127</v>
      </c>
      <c r="AX366" s="90"/>
      <c r="BA366" s="91"/>
      <c r="BB366" s="91"/>
      <c r="BC366" s="91"/>
      <c r="BF366" s="34" t="s">
        <v>4983</v>
      </c>
      <c r="BG366" s="92" t="s">
        <v>2098</v>
      </c>
      <c r="BM366" s="36" t="s">
        <v>131</v>
      </c>
      <c r="BN366" s="34" t="s">
        <v>132</v>
      </c>
      <c r="BO366" s="36">
        <v>0</v>
      </c>
      <c r="BQ366" s="94"/>
      <c r="BS366" s="36" t="s">
        <v>2127</v>
      </c>
      <c r="BU366" s="95"/>
      <c r="BV366" s="95"/>
      <c r="BW366" s="61"/>
      <c r="BX366" s="60"/>
      <c r="BY366" s="59" t="str">
        <f t="shared" ca="1" si="26"/>
        <v/>
      </c>
      <c r="CD366" s="68"/>
      <c r="CE366" s="68"/>
      <c r="CF366" s="67"/>
      <c r="CG366">
        <v>73</v>
      </c>
      <c r="CH366" s="2">
        <v>157</v>
      </c>
      <c r="CI366" s="4">
        <f t="shared" si="27"/>
        <v>29.615805915047261</v>
      </c>
      <c r="CJ366" s="5" t="str">
        <f t="shared" si="28"/>
        <v>SOBREPESO</v>
      </c>
      <c r="CK366" s="36">
        <v>0</v>
      </c>
      <c r="CL366" s="66"/>
      <c r="CM366" s="89">
        <v>41291</v>
      </c>
      <c r="CN366" s="97">
        <v>41291</v>
      </c>
      <c r="CP366"/>
      <c r="CQ366" s="65"/>
      <c r="CR366" s="65"/>
      <c r="CS366" s="98"/>
      <c r="CT366"/>
      <c r="CU366"/>
      <c r="CV366" s="97"/>
      <c r="CW366" s="2">
        <v>120</v>
      </c>
      <c r="CX366" s="82">
        <v>70</v>
      </c>
      <c r="DG366" s="64"/>
      <c r="DI366" s="89"/>
      <c r="DJ366" s="89"/>
      <c r="DN366" s="34"/>
      <c r="DO366" s="34"/>
      <c r="DP366" s="34"/>
      <c r="DQ366" s="34"/>
      <c r="DR366" s="34"/>
      <c r="DS366" s="34" t="s">
        <v>2127</v>
      </c>
      <c r="DT366" s="34"/>
      <c r="DU366" s="47">
        <v>44519</v>
      </c>
      <c r="DY366" s="1">
        <v>1</v>
      </c>
      <c r="DZ366" t="s">
        <v>7940</v>
      </c>
      <c r="EB366" s="4">
        <v>115</v>
      </c>
      <c r="EC366" s="4">
        <v>176</v>
      </c>
      <c r="EH366" s="4">
        <v>6.5</v>
      </c>
      <c r="EJ366"/>
      <c r="EL366" s="34"/>
      <c r="EN366" s="34"/>
    </row>
    <row r="367" spans="1:144" x14ac:dyDescent="0.25">
      <c r="A367" s="85">
        <v>2022</v>
      </c>
      <c r="B367" s="87">
        <v>44830</v>
      </c>
      <c r="C367" t="s">
        <v>121</v>
      </c>
      <c r="D367" t="s">
        <v>122</v>
      </c>
      <c r="E367" s="34" t="s">
        <v>7938</v>
      </c>
      <c r="F367" s="34">
        <f t="shared" si="29"/>
        <v>366</v>
      </c>
      <c r="G367" s="34" t="s">
        <v>4985</v>
      </c>
      <c r="H367">
        <v>18</v>
      </c>
      <c r="I367" s="34" t="s">
        <v>6141</v>
      </c>
      <c r="J367" s="34" t="s">
        <v>4998</v>
      </c>
      <c r="K367" s="34" t="str">
        <f>VLOOKUP(J367,[2]CodMpios!$B$347:$E$362,4,FALSE)</f>
        <v>18460 - Milán</v>
      </c>
      <c r="L367" s="34" t="str">
        <f>VLOOKUP($J367,[2]Coord_Mpios_X_Y!$B$2:$K$1123,9,FALSE)</f>
        <v>1,146692553938</v>
      </c>
      <c r="M367" s="34" t="str">
        <f>VLOOKUP($J367,[2]Coord_Mpios_X_Y!$B$2:$K$1123,10,FALSE)</f>
        <v>-75,386647638375</v>
      </c>
      <c r="N367" s="34" t="s">
        <v>139</v>
      </c>
      <c r="O367" s="34" t="s">
        <v>126</v>
      </c>
      <c r="Q367" s="34" t="s">
        <v>127</v>
      </c>
      <c r="R367" s="34">
        <v>17620981</v>
      </c>
      <c r="S367" s="34" t="str">
        <f t="shared" si="25"/>
        <v>CC17620981</v>
      </c>
      <c r="T367" s="34" t="s">
        <v>6011</v>
      </c>
      <c r="V367" s="34" t="s">
        <v>431</v>
      </c>
      <c r="W367" s="34" t="s">
        <v>186</v>
      </c>
      <c r="X367" s="87">
        <v>16132</v>
      </c>
      <c r="Y367">
        <v>79</v>
      </c>
      <c r="Z367" s="36">
        <f>VLOOKUP($Y367,[2]Edades!$A$3:$H$153,4,FALSE)</f>
        <v>6</v>
      </c>
      <c r="AA367" s="34" t="str">
        <f>VLOOKUP($Y367,[2]Edades!$A$3:$H$153,6,FALSE)</f>
        <v>6 - Persona mayor</v>
      </c>
      <c r="AB367" s="34">
        <f>VLOOKUP($Y367,[2]Edades!$A$3:$H$153,7,FALSE)</f>
        <v>16</v>
      </c>
      <c r="AC367" s="34" t="str">
        <f>VLOOKUP($Y367,[2]Edades!$A$3:$H$153,8,FALSE)</f>
        <v>75-79</v>
      </c>
      <c r="AD367" s="34" t="s">
        <v>146</v>
      </c>
      <c r="AE367">
        <v>1</v>
      </c>
      <c r="AF367" s="34" t="s">
        <v>2137</v>
      </c>
      <c r="AG367" s="34" t="s">
        <v>2127</v>
      </c>
      <c r="AH367" s="34" t="s">
        <v>2127</v>
      </c>
      <c r="AK367" s="34" t="s">
        <v>139</v>
      </c>
      <c r="AM367" s="34" t="s">
        <v>2127</v>
      </c>
      <c r="AN367" s="36" t="s">
        <v>2127</v>
      </c>
      <c r="AO367" s="36" t="s">
        <v>2127</v>
      </c>
      <c r="AP367" s="34" t="s">
        <v>2127</v>
      </c>
      <c r="AQ367" s="36" t="s">
        <v>2127</v>
      </c>
      <c r="AR367" s="34" t="s">
        <v>2098</v>
      </c>
      <c r="AS367" s="91" t="s">
        <v>6502</v>
      </c>
      <c r="AT367" s="34">
        <v>4345123</v>
      </c>
      <c r="AU367" s="34" t="s">
        <v>2127</v>
      </c>
      <c r="AX367" s="90"/>
      <c r="BA367" s="91"/>
      <c r="BB367" s="91"/>
      <c r="BC367" s="91"/>
      <c r="BF367" s="34" t="s">
        <v>4983</v>
      </c>
      <c r="BG367" s="92" t="s">
        <v>2098</v>
      </c>
      <c r="BM367" s="36" t="s">
        <v>131</v>
      </c>
      <c r="BN367" s="34" t="s">
        <v>132</v>
      </c>
      <c r="BO367" s="36">
        <v>0</v>
      </c>
      <c r="BQ367" s="94"/>
      <c r="BS367" s="36" t="s">
        <v>2127</v>
      </c>
      <c r="BU367" s="95"/>
      <c r="BV367" s="95"/>
      <c r="BW367" s="61"/>
      <c r="BX367" s="60"/>
      <c r="BY367" s="59" t="str">
        <f t="shared" ca="1" si="26"/>
        <v/>
      </c>
      <c r="CD367" s="68"/>
      <c r="CE367" s="68"/>
      <c r="CF367" s="67"/>
      <c r="CG367">
        <v>87</v>
      </c>
      <c r="CH367" s="2">
        <v>175</v>
      </c>
      <c r="CI367" s="4">
        <f t="shared" si="27"/>
        <v>28.408163265306122</v>
      </c>
      <c r="CJ367" s="5" t="str">
        <f t="shared" si="28"/>
        <v>SOBREPESO</v>
      </c>
      <c r="CK367" s="36">
        <v>0</v>
      </c>
      <c r="CL367" s="66"/>
      <c r="CM367" s="89">
        <v>41324</v>
      </c>
      <c r="CN367" s="97">
        <v>41324</v>
      </c>
      <c r="CP367"/>
      <c r="CQ367" s="65"/>
      <c r="CR367" s="65"/>
      <c r="CS367" s="98"/>
      <c r="CT367"/>
      <c r="CU367"/>
      <c r="CV367" s="97"/>
      <c r="CW367" s="2">
        <v>115</v>
      </c>
      <c r="CX367" s="82">
        <v>70</v>
      </c>
      <c r="DG367" s="64"/>
      <c r="DI367" s="89"/>
      <c r="DJ367" s="89"/>
      <c r="DN367" s="34"/>
      <c r="DO367" s="34"/>
      <c r="DP367" s="34"/>
      <c r="DQ367" s="34"/>
      <c r="DR367" s="34"/>
      <c r="DS367" s="34" t="s">
        <v>2127</v>
      </c>
      <c r="DT367" s="34"/>
      <c r="DU367" s="47">
        <v>44529</v>
      </c>
      <c r="DY367" s="1">
        <v>2</v>
      </c>
      <c r="DZ367" t="s">
        <v>7940</v>
      </c>
      <c r="EB367" s="4"/>
      <c r="EJ367"/>
      <c r="EL367" s="34"/>
      <c r="EN367" s="34"/>
    </row>
    <row r="368" spans="1:144" hidden="1" x14ac:dyDescent="0.25">
      <c r="A368" s="85">
        <v>2022</v>
      </c>
      <c r="B368" s="87">
        <v>44830</v>
      </c>
      <c r="C368" t="s">
        <v>121</v>
      </c>
      <c r="D368" t="s">
        <v>122</v>
      </c>
      <c r="E368" s="36" t="s">
        <v>7938</v>
      </c>
      <c r="F368" s="34">
        <f t="shared" si="29"/>
        <v>367</v>
      </c>
      <c r="G368" s="34" t="s">
        <v>4985</v>
      </c>
      <c r="H368">
        <v>18</v>
      </c>
      <c r="I368" s="34" t="s">
        <v>6141</v>
      </c>
      <c r="J368" s="34" t="s">
        <v>5052</v>
      </c>
      <c r="K368" s="34" t="str">
        <f>VLOOKUP(J368,[2]CodMpios!$B$347:$E$362,4,FALSE)</f>
        <v>18256 - El Paujil</v>
      </c>
      <c r="L368" s="34" t="str">
        <f>VLOOKUP($J368,[2]Coord_Mpios_X_Y!$B$2:$K$1123,9,FALSE)</f>
        <v>1,617746356165</v>
      </c>
      <c r="M368" s="34" t="str">
        <f>VLOOKUP($J368,[2]Coord_Mpios_X_Y!$B$2:$K$1123,10,FALSE)</f>
        <v>-75,234043334186</v>
      </c>
      <c r="N368" s="34" t="s">
        <v>125</v>
      </c>
      <c r="O368" s="34" t="s">
        <v>126</v>
      </c>
      <c r="Q368" s="34" t="s">
        <v>127</v>
      </c>
      <c r="R368" s="34">
        <v>40755142</v>
      </c>
      <c r="S368" s="34" t="str">
        <f t="shared" si="25"/>
        <v>CC40755142</v>
      </c>
      <c r="T368" s="34" t="s">
        <v>398</v>
      </c>
      <c r="U368" s="34" t="s">
        <v>244</v>
      </c>
      <c r="V368" s="34" t="s">
        <v>296</v>
      </c>
      <c r="X368" s="87">
        <v>19480</v>
      </c>
      <c r="Y368">
        <v>69</v>
      </c>
      <c r="Z368" s="36">
        <f>VLOOKUP($Y368,[2]Edades!$A$3:$H$153,4,FALSE)</f>
        <v>6</v>
      </c>
      <c r="AA368" s="34" t="str">
        <f>VLOOKUP($Y368,[2]Edades!$A$3:$H$153,6,FALSE)</f>
        <v>6 - Persona mayor</v>
      </c>
      <c r="AB368" s="34">
        <f>VLOOKUP($Y368,[2]Edades!$A$3:$H$153,7,FALSE)</f>
        <v>14</v>
      </c>
      <c r="AC368" s="34" t="str">
        <f>VLOOKUP($Y368,[2]Edades!$A$3:$H$153,8,FALSE)</f>
        <v>65-69</v>
      </c>
      <c r="AD368" s="34" t="s">
        <v>129</v>
      </c>
      <c r="AE368" s="1">
        <v>2</v>
      </c>
      <c r="AF368" s="34" t="s">
        <v>2137</v>
      </c>
      <c r="AG368" s="34" t="s">
        <v>2127</v>
      </c>
      <c r="AH368" s="34" t="s">
        <v>2127</v>
      </c>
      <c r="AK368" s="34" t="s">
        <v>125</v>
      </c>
      <c r="AM368" s="34" t="s">
        <v>2127</v>
      </c>
      <c r="AN368" s="36" t="s">
        <v>2127</v>
      </c>
      <c r="AO368" s="36" t="s">
        <v>2127</v>
      </c>
      <c r="AP368" s="34" t="s">
        <v>2127</v>
      </c>
      <c r="AQ368" s="36" t="s">
        <v>2127</v>
      </c>
      <c r="AR368" s="34" t="s">
        <v>2098</v>
      </c>
      <c r="AS368" s="91" t="s">
        <v>6503</v>
      </c>
      <c r="AT368" s="34">
        <v>3106778383</v>
      </c>
      <c r="AU368" s="34" t="s">
        <v>2127</v>
      </c>
      <c r="AX368" s="90"/>
      <c r="BA368" s="91"/>
      <c r="BB368" s="91"/>
      <c r="BC368" s="91"/>
      <c r="BF368" s="34" t="s">
        <v>4983</v>
      </c>
      <c r="BG368" s="92" t="s">
        <v>2098</v>
      </c>
      <c r="BM368" s="36" t="s">
        <v>131</v>
      </c>
      <c r="BN368" s="34" t="s">
        <v>132</v>
      </c>
      <c r="BO368" s="36">
        <v>0</v>
      </c>
      <c r="BQ368" s="94"/>
      <c r="BS368" t="s">
        <v>132</v>
      </c>
      <c r="BU368" s="95"/>
      <c r="BV368" s="95"/>
      <c r="BW368" s="61"/>
      <c r="BX368" s="60"/>
      <c r="BY368" s="59" t="str">
        <f t="shared" ca="1" si="26"/>
        <v/>
      </c>
      <c r="CD368" s="68"/>
      <c r="CE368" s="68"/>
      <c r="CF368" s="67"/>
      <c r="CG368">
        <v>95</v>
      </c>
      <c r="CH368" s="2">
        <v>156</v>
      </c>
      <c r="CI368" s="4">
        <f t="shared" si="27"/>
        <v>39.036817882971725</v>
      </c>
      <c r="CJ368" s="5" t="str">
        <f t="shared" si="28"/>
        <v>OBESIDAD</v>
      </c>
      <c r="CK368" s="36">
        <v>0</v>
      </c>
      <c r="CL368" s="66"/>
      <c r="CM368" s="89">
        <v>41285</v>
      </c>
      <c r="CN368" s="97">
        <v>41285</v>
      </c>
      <c r="CP368"/>
      <c r="CQ368" s="65"/>
      <c r="CR368" s="65"/>
      <c r="CS368" s="98"/>
      <c r="CT368"/>
      <c r="CU368"/>
      <c r="CV368" s="65"/>
      <c r="CW368" s="2">
        <v>150</v>
      </c>
      <c r="CX368" s="82">
        <v>90</v>
      </c>
      <c r="DC368"/>
      <c r="DG368" s="64"/>
      <c r="DI368" s="89">
        <v>42849</v>
      </c>
      <c r="DJ368" s="89"/>
      <c r="DN368" s="34"/>
      <c r="DO368" s="34"/>
      <c r="DP368" s="34"/>
      <c r="DQ368" s="34"/>
      <c r="DR368" s="34"/>
      <c r="DS368" s="34" t="s">
        <v>2127</v>
      </c>
      <c r="DT368" s="34"/>
      <c r="DU368" s="47">
        <v>44607</v>
      </c>
      <c r="DY368" s="1">
        <v>2</v>
      </c>
      <c r="DZ368" t="s">
        <v>7941</v>
      </c>
      <c r="EA368" s="4">
        <v>0.9</v>
      </c>
      <c r="EB368" s="4">
        <v>87</v>
      </c>
      <c r="EC368" s="4">
        <v>165</v>
      </c>
      <c r="ED368" s="4">
        <v>100.6</v>
      </c>
      <c r="EE368" s="4">
        <v>37</v>
      </c>
      <c r="EF368" s="4">
        <v>137</v>
      </c>
      <c r="EG368" s="4">
        <v>2.2000000000000002</v>
      </c>
      <c r="EH368" s="4">
        <v>5.5</v>
      </c>
      <c r="EJ368"/>
      <c r="EL368" s="34"/>
      <c r="EN368" s="34"/>
    </row>
    <row r="369" spans="1:144" x14ac:dyDescent="0.25">
      <c r="A369" s="85">
        <v>2022</v>
      </c>
      <c r="B369" s="87">
        <v>44830</v>
      </c>
      <c r="C369" t="s">
        <v>121</v>
      </c>
      <c r="D369" t="s">
        <v>122</v>
      </c>
      <c r="E369" s="34" t="s">
        <v>7938</v>
      </c>
      <c r="F369" s="34">
        <f t="shared" si="29"/>
        <v>368</v>
      </c>
      <c r="G369" s="34" t="s">
        <v>4985</v>
      </c>
      <c r="H369">
        <v>18</v>
      </c>
      <c r="I369" s="34" t="s">
        <v>6141</v>
      </c>
      <c r="J369" s="34" t="s">
        <v>4988</v>
      </c>
      <c r="K369" s="34" t="str">
        <f>VLOOKUP(J369,[2]CodMpios!$B$347:$E$362,4,FALSE)</f>
        <v>18001 - Florencia</v>
      </c>
      <c r="L369" s="34" t="str">
        <f>VLOOKUP($J369,[2]Coord_Mpios_X_Y!$B$2:$K$1123,9,FALSE)</f>
        <v>1,749138703818</v>
      </c>
      <c r="M369" s="34" t="str">
        <f>VLOOKUP($J369,[2]Coord_Mpios_X_Y!$B$2:$K$1123,10,FALSE)</f>
        <v>-75,558239064333</v>
      </c>
      <c r="N369" s="34" t="s">
        <v>125</v>
      </c>
      <c r="O369" s="34" t="s">
        <v>126</v>
      </c>
      <c r="Q369" s="34" t="s">
        <v>127</v>
      </c>
      <c r="R369" s="34">
        <v>40765787</v>
      </c>
      <c r="S369" s="34" t="str">
        <f t="shared" si="25"/>
        <v>CC40765787</v>
      </c>
      <c r="T369" s="34" t="s">
        <v>159</v>
      </c>
      <c r="V369" s="34" t="s">
        <v>6010</v>
      </c>
      <c r="W369" s="34" t="s">
        <v>759</v>
      </c>
      <c r="X369" s="87">
        <v>23846</v>
      </c>
      <c r="Y369">
        <v>57</v>
      </c>
      <c r="Z369" s="36">
        <f>VLOOKUP($Y369,[2]Edades!$A$3:$H$153,4,FALSE)</f>
        <v>5</v>
      </c>
      <c r="AA369" s="34" t="str">
        <f>VLOOKUP($Y369,[2]Edades!$A$3:$H$153,6,FALSE)</f>
        <v>5 - Adultez</v>
      </c>
      <c r="AB369" s="34">
        <f>VLOOKUP($Y369,[2]Edades!$A$3:$H$153,7,FALSE)</f>
        <v>12</v>
      </c>
      <c r="AC369" s="34" t="str">
        <f>VLOOKUP($Y369,[2]Edades!$A$3:$H$153,8,FALSE)</f>
        <v>55-59</v>
      </c>
      <c r="AD369" s="34" t="s">
        <v>129</v>
      </c>
      <c r="AE369" s="1">
        <v>2</v>
      </c>
      <c r="AF369" s="34" t="s">
        <v>130</v>
      </c>
      <c r="AG369" s="34" t="s">
        <v>2127</v>
      </c>
      <c r="AH369" s="34" t="s">
        <v>2127</v>
      </c>
      <c r="AK369" s="34" t="s">
        <v>125</v>
      </c>
      <c r="AM369" s="34" t="s">
        <v>2127</v>
      </c>
      <c r="AN369" s="36" t="s">
        <v>2127</v>
      </c>
      <c r="AO369" s="36" t="s">
        <v>2127</v>
      </c>
      <c r="AP369" s="34" t="s">
        <v>2127</v>
      </c>
      <c r="AQ369" s="36" t="s">
        <v>2127</v>
      </c>
      <c r="AR369" s="34" t="s">
        <v>2098</v>
      </c>
      <c r="AS369" s="91" t="s">
        <v>6504</v>
      </c>
      <c r="AT369" s="34">
        <v>4353667</v>
      </c>
      <c r="AU369" s="34" t="s">
        <v>2127</v>
      </c>
      <c r="AX369" s="90"/>
      <c r="BA369" s="91"/>
      <c r="BB369" s="91"/>
      <c r="BC369" s="91"/>
      <c r="BF369" s="34" t="s">
        <v>4983</v>
      </c>
      <c r="BG369" s="92" t="s">
        <v>2098</v>
      </c>
      <c r="BM369" s="36" t="s">
        <v>131</v>
      </c>
      <c r="BN369" s="34" t="s">
        <v>132</v>
      </c>
      <c r="BO369" s="36">
        <v>0</v>
      </c>
      <c r="BQ369" s="94"/>
      <c r="BS369" s="36" t="s">
        <v>2127</v>
      </c>
      <c r="BU369" s="95"/>
      <c r="BV369" s="95"/>
      <c r="BW369" s="61"/>
      <c r="BX369" s="60"/>
      <c r="BY369" s="59" t="str">
        <f t="shared" ca="1" si="26"/>
        <v/>
      </c>
      <c r="CD369" s="68"/>
      <c r="CE369" s="68"/>
      <c r="CF369" s="67"/>
      <c r="CG369">
        <v>105</v>
      </c>
      <c r="CH369" s="2">
        <v>173</v>
      </c>
      <c r="CI369" s="4">
        <f t="shared" si="27"/>
        <v>35.083029837281565</v>
      </c>
      <c r="CJ369" s="5" t="str">
        <f t="shared" si="28"/>
        <v>OBESIDAD</v>
      </c>
      <c r="CK369" s="36">
        <v>0</v>
      </c>
      <c r="CL369" s="66"/>
      <c r="CM369" s="89">
        <v>41410</v>
      </c>
      <c r="CN369" s="97">
        <v>41410</v>
      </c>
      <c r="CP369"/>
      <c r="CQ369" s="65"/>
      <c r="CR369" s="65"/>
      <c r="CS369" s="98"/>
      <c r="CT369"/>
      <c r="CU369"/>
      <c r="CV369" s="97"/>
      <c r="CW369" s="2"/>
      <c r="CX369" s="82"/>
      <c r="DG369" s="64"/>
      <c r="DI369" s="89"/>
      <c r="DJ369" s="89"/>
      <c r="DN369" s="34"/>
      <c r="DO369" s="34"/>
      <c r="DP369" s="34"/>
      <c r="DQ369" s="34"/>
      <c r="DR369" s="34"/>
      <c r="DS369" s="34" t="s">
        <v>2127</v>
      </c>
      <c r="DT369" s="34"/>
      <c r="DU369" s="47">
        <v>43755</v>
      </c>
      <c r="DY369" s="1">
        <v>2</v>
      </c>
      <c r="DZ369" t="s">
        <v>7941</v>
      </c>
      <c r="EB369" s="4"/>
      <c r="EJ369"/>
      <c r="EL369" s="34"/>
      <c r="EN369" s="34"/>
    </row>
    <row r="370" spans="1:144" hidden="1" x14ac:dyDescent="0.25">
      <c r="A370" s="85">
        <v>2022</v>
      </c>
      <c r="B370" s="87">
        <v>44830</v>
      </c>
      <c r="C370" t="s">
        <v>121</v>
      </c>
      <c r="D370" t="s">
        <v>122</v>
      </c>
      <c r="E370" s="36" t="s">
        <v>7938</v>
      </c>
      <c r="F370" s="34">
        <f t="shared" si="29"/>
        <v>369</v>
      </c>
      <c r="G370" s="34" t="s">
        <v>4985</v>
      </c>
      <c r="H370">
        <v>18</v>
      </c>
      <c r="I370" s="34" t="s">
        <v>6141</v>
      </c>
      <c r="J370" s="34" t="s">
        <v>4988</v>
      </c>
      <c r="K370" s="34" t="str">
        <f>VLOOKUP(J370,[2]CodMpios!$B$347:$E$362,4,FALSE)</f>
        <v>18001 - Florencia</v>
      </c>
      <c r="L370" s="34" t="str">
        <f>VLOOKUP($J370,[2]Coord_Mpios_X_Y!$B$2:$K$1123,9,FALSE)</f>
        <v>1,749138703818</v>
      </c>
      <c r="M370" s="34" t="str">
        <f>VLOOKUP($J370,[2]Coord_Mpios_X_Y!$B$2:$K$1123,10,FALSE)</f>
        <v>-75,558239064333</v>
      </c>
      <c r="N370" s="34" t="s">
        <v>125</v>
      </c>
      <c r="O370" s="34" t="s">
        <v>126</v>
      </c>
      <c r="Q370" s="34" t="s">
        <v>127</v>
      </c>
      <c r="R370" s="34">
        <v>27275679</v>
      </c>
      <c r="S370" s="34" t="str">
        <f t="shared" si="25"/>
        <v>CC27275679</v>
      </c>
      <c r="T370" s="34" t="s">
        <v>220</v>
      </c>
      <c r="V370" s="34" t="s">
        <v>228</v>
      </c>
      <c r="W370" s="34" t="s">
        <v>228</v>
      </c>
      <c r="X370" s="87">
        <v>22412</v>
      </c>
      <c r="Y370">
        <v>61</v>
      </c>
      <c r="Z370" s="36">
        <f>VLOOKUP($Y370,[2]Edades!$A$3:$H$153,4,FALSE)</f>
        <v>6</v>
      </c>
      <c r="AA370" s="34" t="str">
        <f>VLOOKUP($Y370,[2]Edades!$A$3:$H$153,6,FALSE)</f>
        <v>6 - Persona mayor</v>
      </c>
      <c r="AB370" s="34">
        <f>VLOOKUP($Y370,[2]Edades!$A$3:$H$153,7,FALSE)</f>
        <v>13</v>
      </c>
      <c r="AC370" s="34" t="str">
        <f>VLOOKUP($Y370,[2]Edades!$A$3:$H$153,8,FALSE)</f>
        <v>60-64</v>
      </c>
      <c r="AD370" s="34" t="s">
        <v>129</v>
      </c>
      <c r="AE370" s="1">
        <v>2</v>
      </c>
      <c r="AF370" s="34" t="s">
        <v>2137</v>
      </c>
      <c r="AG370" s="34" t="s">
        <v>2127</v>
      </c>
      <c r="AH370" s="34" t="s">
        <v>2127</v>
      </c>
      <c r="AK370" s="34" t="s">
        <v>125</v>
      </c>
      <c r="AM370" s="34" t="s">
        <v>2127</v>
      </c>
      <c r="AN370" s="36" t="s">
        <v>2127</v>
      </c>
      <c r="AO370" s="36" t="s">
        <v>2127</v>
      </c>
      <c r="AP370" s="34" t="s">
        <v>2127</v>
      </c>
      <c r="AQ370" s="36" t="s">
        <v>2127</v>
      </c>
      <c r="AR370" s="34" t="s">
        <v>2098</v>
      </c>
      <c r="AS370" s="91" t="s">
        <v>6505</v>
      </c>
      <c r="AT370" s="34">
        <v>3114481466</v>
      </c>
      <c r="AU370" s="34" t="s">
        <v>2127</v>
      </c>
      <c r="AX370" s="90"/>
      <c r="BA370" s="91"/>
      <c r="BB370" s="91"/>
      <c r="BC370" s="91"/>
      <c r="BF370" s="34" t="s">
        <v>4983</v>
      </c>
      <c r="BG370" s="92" t="s">
        <v>2098</v>
      </c>
      <c r="BM370" s="36" t="s">
        <v>131</v>
      </c>
      <c r="BN370" s="34" t="s">
        <v>132</v>
      </c>
      <c r="BO370" s="36">
        <v>0</v>
      </c>
      <c r="BQ370" s="94"/>
      <c r="BS370" t="s">
        <v>132</v>
      </c>
      <c r="BU370" s="95"/>
      <c r="BV370" s="95"/>
      <c r="BW370" s="61"/>
      <c r="BX370" s="60"/>
      <c r="BY370" s="59" t="str">
        <f t="shared" ca="1" si="26"/>
        <v/>
      </c>
      <c r="CD370" s="68"/>
      <c r="CE370" s="68"/>
      <c r="CF370" s="67"/>
      <c r="CG370">
        <v>58</v>
      </c>
      <c r="CH370" s="2">
        <v>148</v>
      </c>
      <c r="CI370" s="4">
        <f t="shared" si="27"/>
        <v>26.479181884587291</v>
      </c>
      <c r="CJ370" s="5" t="str">
        <f t="shared" si="28"/>
        <v>SOBREPESO</v>
      </c>
      <c r="CK370" s="36">
        <v>0</v>
      </c>
      <c r="CL370" s="66"/>
      <c r="CM370" s="89">
        <v>41351</v>
      </c>
      <c r="CN370" s="97">
        <v>41351</v>
      </c>
      <c r="CP370"/>
      <c r="CQ370" s="65"/>
      <c r="CR370" s="65"/>
      <c r="CS370" s="98"/>
      <c r="CT370"/>
      <c r="CU370"/>
      <c r="CV370" s="65"/>
      <c r="CW370" s="2"/>
      <c r="CX370" s="82"/>
      <c r="DC370"/>
      <c r="DG370" s="64"/>
      <c r="DI370" s="89">
        <v>42997</v>
      </c>
      <c r="DJ370" s="89"/>
      <c r="DN370" s="34"/>
      <c r="DO370" s="34"/>
      <c r="DP370" s="34"/>
      <c r="DQ370" s="34"/>
      <c r="DR370" s="34"/>
      <c r="DS370" s="34" t="s">
        <v>2127</v>
      </c>
      <c r="DT370" s="34"/>
      <c r="DU370" s="47">
        <v>44518</v>
      </c>
      <c r="DY370" s="1">
        <v>2</v>
      </c>
      <c r="DZ370" t="s">
        <v>7940</v>
      </c>
      <c r="EB370" s="4"/>
      <c r="EJ370"/>
      <c r="EL370" s="34"/>
      <c r="EN370" s="34"/>
    </row>
    <row r="371" spans="1:144" hidden="1" x14ac:dyDescent="0.25">
      <c r="A371" s="85">
        <v>2022</v>
      </c>
      <c r="B371" s="87">
        <v>44830</v>
      </c>
      <c r="C371" t="s">
        <v>121</v>
      </c>
      <c r="D371" t="s">
        <v>122</v>
      </c>
      <c r="E371" s="36" t="s">
        <v>7938</v>
      </c>
      <c r="F371" s="34">
        <f t="shared" si="29"/>
        <v>370</v>
      </c>
      <c r="G371" s="34" t="s">
        <v>4985</v>
      </c>
      <c r="H371">
        <v>18</v>
      </c>
      <c r="I371" s="34" t="s">
        <v>6141</v>
      </c>
      <c r="J371" s="34" t="s">
        <v>4988</v>
      </c>
      <c r="K371" s="34" t="str">
        <f>VLOOKUP(J371,[2]CodMpios!$B$347:$E$362,4,FALSE)</f>
        <v>18001 - Florencia</v>
      </c>
      <c r="L371" s="34" t="str">
        <f>VLOOKUP($J371,[2]Coord_Mpios_X_Y!$B$2:$K$1123,9,FALSE)</f>
        <v>1,749138703818</v>
      </c>
      <c r="M371" s="34" t="str">
        <f>VLOOKUP($J371,[2]Coord_Mpios_X_Y!$B$2:$K$1123,10,FALSE)</f>
        <v>-75,558239064333</v>
      </c>
      <c r="N371" s="34" t="s">
        <v>139</v>
      </c>
      <c r="O371" s="34" t="s">
        <v>126</v>
      </c>
      <c r="Q371" s="34" t="s">
        <v>127</v>
      </c>
      <c r="R371" s="34">
        <v>40776839</v>
      </c>
      <c r="S371" s="34" t="str">
        <f t="shared" si="25"/>
        <v>CC40776839</v>
      </c>
      <c r="T371" s="34" t="s">
        <v>593</v>
      </c>
      <c r="U371" s="34" t="s">
        <v>6009</v>
      </c>
      <c r="V371" s="34" t="s">
        <v>497</v>
      </c>
      <c r="W371" s="34" t="s">
        <v>969</v>
      </c>
      <c r="X371" s="87">
        <v>26774</v>
      </c>
      <c r="Y371">
        <v>49</v>
      </c>
      <c r="Z371" s="36">
        <f>VLOOKUP($Y371,[2]Edades!$A$3:$H$153,4,FALSE)</f>
        <v>5</v>
      </c>
      <c r="AA371" s="34" t="str">
        <f>VLOOKUP($Y371,[2]Edades!$A$3:$H$153,6,FALSE)</f>
        <v>5 - Adultez</v>
      </c>
      <c r="AB371" s="34">
        <f>VLOOKUP($Y371,[2]Edades!$A$3:$H$153,7,FALSE)</f>
        <v>10</v>
      </c>
      <c r="AC371" s="34" t="str">
        <f>VLOOKUP($Y371,[2]Edades!$A$3:$H$153,8,FALSE)</f>
        <v>45-49</v>
      </c>
      <c r="AD371" s="34" t="s">
        <v>129</v>
      </c>
      <c r="AE371" s="1">
        <v>2</v>
      </c>
      <c r="AF371" s="34" t="s">
        <v>130</v>
      </c>
      <c r="AG371" s="34" t="s">
        <v>2127</v>
      </c>
      <c r="AH371" s="34" t="s">
        <v>2127</v>
      </c>
      <c r="AK371" s="34" t="s">
        <v>139</v>
      </c>
      <c r="AM371" s="34" t="s">
        <v>2127</v>
      </c>
      <c r="AN371" s="36" t="s">
        <v>2127</v>
      </c>
      <c r="AO371" s="36" t="s">
        <v>2127</v>
      </c>
      <c r="AP371" s="34" t="s">
        <v>2127</v>
      </c>
      <c r="AQ371" s="36" t="s">
        <v>2127</v>
      </c>
      <c r="AR371" s="34" t="s">
        <v>2098</v>
      </c>
      <c r="AS371" s="91" t="s">
        <v>6506</v>
      </c>
      <c r="AT371" s="34">
        <v>3224156561</v>
      </c>
      <c r="AU371" s="34" t="s">
        <v>2127</v>
      </c>
      <c r="AX371" s="90"/>
      <c r="BA371" s="91"/>
      <c r="BB371" s="91"/>
      <c r="BC371" s="91"/>
      <c r="BF371" s="34" t="s">
        <v>4983</v>
      </c>
      <c r="BG371" s="92" t="s">
        <v>2098</v>
      </c>
      <c r="BM371" s="36" t="s">
        <v>131</v>
      </c>
      <c r="BN371" s="34" t="s">
        <v>132</v>
      </c>
      <c r="BO371" s="36">
        <v>0</v>
      </c>
      <c r="BQ371" s="94"/>
      <c r="BS371" t="s">
        <v>132</v>
      </c>
      <c r="BU371" s="95"/>
      <c r="BV371" s="95"/>
      <c r="BW371" s="61"/>
      <c r="BX371" s="60"/>
      <c r="BY371" s="59" t="str">
        <f t="shared" ca="1" si="26"/>
        <v/>
      </c>
      <c r="CD371" s="68"/>
      <c r="CE371" s="68"/>
      <c r="CF371" s="67"/>
      <c r="CG371">
        <v>94</v>
      </c>
      <c r="CH371" s="2">
        <v>150</v>
      </c>
      <c r="CI371" s="4">
        <f t="shared" si="27"/>
        <v>41.777777777777779</v>
      </c>
      <c r="CJ371" s="5" t="str">
        <f t="shared" si="28"/>
        <v>OBESIDAD</v>
      </c>
      <c r="CK371" s="36">
        <v>0</v>
      </c>
      <c r="CL371" s="66"/>
      <c r="CM371" s="89">
        <v>41386</v>
      </c>
      <c r="CN371" s="97">
        <v>41386</v>
      </c>
      <c r="CP371"/>
      <c r="CQ371" s="65"/>
      <c r="CR371" s="65"/>
      <c r="CS371" s="98"/>
      <c r="CT371"/>
      <c r="CU371"/>
      <c r="CV371" s="65"/>
      <c r="CW371" s="2">
        <v>110</v>
      </c>
      <c r="CX371" s="82">
        <v>70</v>
      </c>
      <c r="DC371"/>
      <c r="DG371" s="64"/>
      <c r="DI371" s="89">
        <v>42990</v>
      </c>
      <c r="DJ371" s="89"/>
      <c r="DN371" s="34"/>
      <c r="DO371" s="34"/>
      <c r="DP371" s="34"/>
      <c r="DQ371" s="34"/>
      <c r="DR371" s="34"/>
      <c r="DS371" s="34" t="s">
        <v>2127</v>
      </c>
      <c r="DT371" s="34"/>
      <c r="DU371" s="47">
        <v>44643</v>
      </c>
      <c r="DY371" s="1">
        <v>2</v>
      </c>
      <c r="DZ371" t="s">
        <v>7940</v>
      </c>
      <c r="EA371" s="4">
        <v>0.94</v>
      </c>
      <c r="EB371" s="4">
        <v>80</v>
      </c>
      <c r="EC371" s="4">
        <v>240</v>
      </c>
      <c r="ED371" s="4">
        <v>131</v>
      </c>
      <c r="EE371" s="4">
        <v>34.4</v>
      </c>
      <c r="EF371" s="4">
        <v>227</v>
      </c>
      <c r="EG371" s="4">
        <v>2.1</v>
      </c>
      <c r="EJ371"/>
      <c r="EL371" s="34"/>
      <c r="EN371" s="34"/>
    </row>
    <row r="372" spans="1:144" hidden="1" x14ac:dyDescent="0.25">
      <c r="A372" s="85">
        <v>2022</v>
      </c>
      <c r="B372" s="87">
        <v>44830</v>
      </c>
      <c r="C372" t="s">
        <v>121</v>
      </c>
      <c r="D372" t="s">
        <v>122</v>
      </c>
      <c r="E372" s="36" t="s">
        <v>7938</v>
      </c>
      <c r="F372" s="34">
        <f t="shared" si="29"/>
        <v>371</v>
      </c>
      <c r="G372" s="34" t="s">
        <v>4985</v>
      </c>
      <c r="H372">
        <v>18</v>
      </c>
      <c r="I372" s="34" t="s">
        <v>6141</v>
      </c>
      <c r="J372" s="34" t="s">
        <v>4988</v>
      </c>
      <c r="K372" s="34" t="str">
        <f>VLOOKUP(J372,[2]CodMpios!$B$347:$E$362,4,FALSE)</f>
        <v>18001 - Florencia</v>
      </c>
      <c r="L372" s="34" t="str">
        <f>VLOOKUP($J372,[2]Coord_Mpios_X_Y!$B$2:$K$1123,9,FALSE)</f>
        <v>1,749138703818</v>
      </c>
      <c r="M372" s="34" t="str">
        <f>VLOOKUP($J372,[2]Coord_Mpios_X_Y!$B$2:$K$1123,10,FALSE)</f>
        <v>-75,558239064333</v>
      </c>
      <c r="N372" s="34" t="s">
        <v>125</v>
      </c>
      <c r="O372" s="34" t="s">
        <v>126</v>
      </c>
      <c r="Q372" s="34" t="s">
        <v>127</v>
      </c>
      <c r="R372" s="34">
        <v>30066189</v>
      </c>
      <c r="S372" s="34" t="str">
        <f t="shared" si="25"/>
        <v>CC30066189</v>
      </c>
      <c r="T372" s="34" t="s">
        <v>399</v>
      </c>
      <c r="V372" s="34" t="s">
        <v>328</v>
      </c>
      <c r="W372" s="34" t="s">
        <v>721</v>
      </c>
      <c r="X372" s="87">
        <v>20268</v>
      </c>
      <c r="Y372">
        <v>67</v>
      </c>
      <c r="Z372" s="36">
        <f>VLOOKUP($Y372,[2]Edades!$A$3:$H$153,4,FALSE)</f>
        <v>6</v>
      </c>
      <c r="AA372" s="34" t="str">
        <f>VLOOKUP($Y372,[2]Edades!$A$3:$H$153,6,FALSE)</f>
        <v>6 - Persona mayor</v>
      </c>
      <c r="AB372" s="34">
        <f>VLOOKUP($Y372,[2]Edades!$A$3:$H$153,7,FALSE)</f>
        <v>14</v>
      </c>
      <c r="AC372" s="34" t="str">
        <f>VLOOKUP($Y372,[2]Edades!$A$3:$H$153,8,FALSE)</f>
        <v>65-69</v>
      </c>
      <c r="AD372" s="34" t="s">
        <v>129</v>
      </c>
      <c r="AE372" s="1">
        <v>2</v>
      </c>
      <c r="AF372" s="34" t="s">
        <v>2137</v>
      </c>
      <c r="AG372" s="34" t="s">
        <v>2127</v>
      </c>
      <c r="AH372" s="34" t="s">
        <v>2127</v>
      </c>
      <c r="AK372" s="34" t="s">
        <v>125</v>
      </c>
      <c r="AM372" s="34" t="s">
        <v>2127</v>
      </c>
      <c r="AN372" s="36" t="s">
        <v>2127</v>
      </c>
      <c r="AO372" s="36" t="s">
        <v>2127</v>
      </c>
      <c r="AP372" s="34" t="s">
        <v>2127</v>
      </c>
      <c r="AQ372" s="36" t="s">
        <v>2127</v>
      </c>
      <c r="AR372" s="34" t="s">
        <v>2098</v>
      </c>
      <c r="AS372" s="91" t="s">
        <v>6507</v>
      </c>
      <c r="AT372" s="34">
        <v>4340652</v>
      </c>
      <c r="AU372" s="34" t="s">
        <v>2127</v>
      </c>
      <c r="AX372" s="90"/>
      <c r="BA372" s="91"/>
      <c r="BB372" s="91"/>
      <c r="BC372" s="91"/>
      <c r="BF372" s="34" t="s">
        <v>4983</v>
      </c>
      <c r="BG372" s="92" t="s">
        <v>2098</v>
      </c>
      <c r="BM372" s="36" t="s">
        <v>131</v>
      </c>
      <c r="BN372" s="34" t="s">
        <v>132</v>
      </c>
      <c r="BO372" s="36">
        <v>0</v>
      </c>
      <c r="BQ372" s="94"/>
      <c r="BS372" t="s">
        <v>131</v>
      </c>
      <c r="BU372" s="95"/>
      <c r="BV372" s="95"/>
      <c r="BW372" s="61"/>
      <c r="BX372" s="60"/>
      <c r="BY372" s="59" t="str">
        <f t="shared" ca="1" si="26"/>
        <v/>
      </c>
      <c r="CD372" s="68"/>
      <c r="CE372" s="68"/>
      <c r="CF372" s="67"/>
      <c r="CG372">
        <v>94</v>
      </c>
      <c r="CH372" s="2">
        <v>156</v>
      </c>
      <c r="CI372" s="4">
        <f t="shared" si="27"/>
        <v>38.625904010519392</v>
      </c>
      <c r="CJ372" s="5" t="str">
        <f t="shared" si="28"/>
        <v>OBESIDAD</v>
      </c>
      <c r="CK372" s="36">
        <v>0</v>
      </c>
      <c r="CL372" s="66"/>
      <c r="CM372" s="89">
        <v>41325</v>
      </c>
      <c r="CN372" s="97">
        <v>41325</v>
      </c>
      <c r="CP372"/>
      <c r="CQ372" s="65"/>
      <c r="CR372" s="65"/>
      <c r="CS372" s="98"/>
      <c r="CT372"/>
      <c r="CU372"/>
      <c r="CV372" s="65"/>
      <c r="CW372" s="2">
        <v>140</v>
      </c>
      <c r="CX372" s="82">
        <v>80</v>
      </c>
      <c r="DC372"/>
      <c r="DG372" s="64"/>
      <c r="DI372" s="89">
        <v>44603</v>
      </c>
      <c r="DJ372" s="89"/>
      <c r="DN372" s="34"/>
      <c r="DO372" s="34"/>
      <c r="DP372" s="34"/>
      <c r="DQ372" s="34"/>
      <c r="DR372" s="34"/>
      <c r="DS372" s="34" t="s">
        <v>2127</v>
      </c>
      <c r="DT372" s="34"/>
      <c r="DU372" s="47">
        <v>44488</v>
      </c>
      <c r="DY372" s="1">
        <v>2</v>
      </c>
      <c r="DZ372" t="s">
        <v>7940</v>
      </c>
      <c r="EB372" s="4"/>
      <c r="ED372" s="4">
        <v>148</v>
      </c>
      <c r="EJ372"/>
      <c r="EL372" s="34"/>
      <c r="EN372" s="34"/>
    </row>
    <row r="373" spans="1:144" hidden="1" x14ac:dyDescent="0.25">
      <c r="A373" s="85">
        <v>2022</v>
      </c>
      <c r="B373" s="87">
        <v>44830</v>
      </c>
      <c r="C373" t="s">
        <v>121</v>
      </c>
      <c r="D373" t="s">
        <v>122</v>
      </c>
      <c r="E373" s="36" t="s">
        <v>7938</v>
      </c>
      <c r="F373" s="34">
        <f t="shared" si="29"/>
        <v>372</v>
      </c>
      <c r="G373" s="34" t="s">
        <v>4985</v>
      </c>
      <c r="H373">
        <v>18</v>
      </c>
      <c r="I373" s="34" t="s">
        <v>6141</v>
      </c>
      <c r="J373" s="34" t="s">
        <v>4988</v>
      </c>
      <c r="K373" s="34" t="str">
        <f>VLOOKUP(J373,[2]CodMpios!$B$347:$E$362,4,FALSE)</f>
        <v>18001 - Florencia</v>
      </c>
      <c r="L373" s="34" t="str">
        <f>VLOOKUP($J373,[2]Coord_Mpios_X_Y!$B$2:$K$1123,9,FALSE)</f>
        <v>1,749138703818</v>
      </c>
      <c r="M373" s="34" t="str">
        <f>VLOOKUP($J373,[2]Coord_Mpios_X_Y!$B$2:$K$1123,10,FALSE)</f>
        <v>-75,558239064333</v>
      </c>
      <c r="N373" s="34" t="s">
        <v>125</v>
      </c>
      <c r="O373" s="34" t="s">
        <v>126</v>
      </c>
      <c r="Q373" s="34" t="s">
        <v>127</v>
      </c>
      <c r="R373" s="34">
        <v>24806290</v>
      </c>
      <c r="S373" s="34" t="str">
        <f t="shared" si="25"/>
        <v>CC24806290</v>
      </c>
      <c r="T373" s="34" t="s">
        <v>650</v>
      </c>
      <c r="U373" s="34" t="s">
        <v>470</v>
      </c>
      <c r="V373" s="34" t="s">
        <v>447</v>
      </c>
      <c r="W373" s="34" t="s">
        <v>5890</v>
      </c>
      <c r="X373" s="87">
        <v>20948</v>
      </c>
      <c r="Y373">
        <v>65</v>
      </c>
      <c r="Z373" s="36">
        <f>VLOOKUP($Y373,[2]Edades!$A$3:$H$153,4,FALSE)</f>
        <v>6</v>
      </c>
      <c r="AA373" s="34" t="str">
        <f>VLOOKUP($Y373,[2]Edades!$A$3:$H$153,6,FALSE)</f>
        <v>6 - Persona mayor</v>
      </c>
      <c r="AB373" s="34">
        <f>VLOOKUP($Y373,[2]Edades!$A$3:$H$153,7,FALSE)</f>
        <v>14</v>
      </c>
      <c r="AC373" s="34" t="str">
        <f>VLOOKUP($Y373,[2]Edades!$A$3:$H$153,8,FALSE)</f>
        <v>65-69</v>
      </c>
      <c r="AD373" s="34" t="s">
        <v>129</v>
      </c>
      <c r="AE373" s="1">
        <v>2</v>
      </c>
      <c r="AF373" s="34" t="s">
        <v>2137</v>
      </c>
      <c r="AG373" s="34" t="s">
        <v>2127</v>
      </c>
      <c r="AH373" s="34" t="s">
        <v>2127</v>
      </c>
      <c r="AK373" s="34" t="s">
        <v>125</v>
      </c>
      <c r="AM373" s="34" t="s">
        <v>2127</v>
      </c>
      <c r="AN373" s="36" t="s">
        <v>2127</v>
      </c>
      <c r="AO373" s="36" t="s">
        <v>2127</v>
      </c>
      <c r="AP373" s="34" t="s">
        <v>2127</v>
      </c>
      <c r="AQ373" s="36" t="s">
        <v>2127</v>
      </c>
      <c r="AR373" s="34" t="s">
        <v>2098</v>
      </c>
      <c r="AS373" s="91" t="s">
        <v>6508</v>
      </c>
      <c r="AT373" s="34">
        <v>4345732</v>
      </c>
      <c r="AU373" s="34" t="s">
        <v>2127</v>
      </c>
      <c r="AX373" s="90"/>
      <c r="BA373" s="91"/>
      <c r="BB373" s="91"/>
      <c r="BC373" s="91"/>
      <c r="BF373" s="34" t="s">
        <v>4983</v>
      </c>
      <c r="BG373" s="92" t="s">
        <v>2098</v>
      </c>
      <c r="BM373" s="36" t="s">
        <v>131</v>
      </c>
      <c r="BN373" s="34" t="s">
        <v>132</v>
      </c>
      <c r="BO373" s="36">
        <v>0</v>
      </c>
      <c r="BQ373" s="94"/>
      <c r="BS373" t="s">
        <v>131</v>
      </c>
      <c r="BU373" s="95"/>
      <c r="BV373" s="95"/>
      <c r="BW373" s="61"/>
      <c r="BX373" s="60"/>
      <c r="BY373" s="59" t="str">
        <f t="shared" ca="1" si="26"/>
        <v/>
      </c>
      <c r="CD373" s="68"/>
      <c r="CE373" s="68"/>
      <c r="CF373" s="67"/>
      <c r="CG373">
        <v>86</v>
      </c>
      <c r="CH373" s="2">
        <v>150</v>
      </c>
      <c r="CI373" s="4">
        <f t="shared" si="27"/>
        <v>38.222222222222221</v>
      </c>
      <c r="CJ373" s="5" t="str">
        <f t="shared" si="28"/>
        <v>OBESIDAD</v>
      </c>
      <c r="CK373" s="36">
        <v>0</v>
      </c>
      <c r="CL373" s="66"/>
      <c r="CM373" s="89">
        <v>41320</v>
      </c>
      <c r="CN373" s="97">
        <v>41320</v>
      </c>
      <c r="CP373"/>
      <c r="CQ373" s="65"/>
      <c r="CR373" s="65"/>
      <c r="CS373" s="98"/>
      <c r="CT373"/>
      <c r="CU373"/>
      <c r="CV373" s="65"/>
      <c r="CW373" s="2"/>
      <c r="CX373" s="82"/>
      <c r="DC373"/>
      <c r="DG373" s="64"/>
      <c r="DI373" s="89">
        <v>43746</v>
      </c>
      <c r="DJ373" s="89"/>
      <c r="DN373" s="34"/>
      <c r="DO373" s="34"/>
      <c r="DP373" s="34"/>
      <c r="DQ373" s="34"/>
      <c r="DR373" s="34"/>
      <c r="DS373" s="34" t="s">
        <v>2127</v>
      </c>
      <c r="DT373" s="34"/>
      <c r="DU373" s="47">
        <v>44235</v>
      </c>
      <c r="DY373" s="1">
        <v>3</v>
      </c>
      <c r="DZ373" t="s">
        <v>7940</v>
      </c>
      <c r="EA373" s="4">
        <v>0.9</v>
      </c>
      <c r="EB373" s="4">
        <v>92</v>
      </c>
      <c r="EJ373"/>
      <c r="EL373" s="34"/>
      <c r="EN373" s="34"/>
    </row>
    <row r="374" spans="1:144" hidden="1" x14ac:dyDescent="0.25">
      <c r="A374" s="85">
        <v>2022</v>
      </c>
      <c r="B374" s="87">
        <v>44830</v>
      </c>
      <c r="C374" t="s">
        <v>121</v>
      </c>
      <c r="D374" t="s">
        <v>122</v>
      </c>
      <c r="E374" s="36" t="s">
        <v>7938</v>
      </c>
      <c r="F374" s="34">
        <f t="shared" si="29"/>
        <v>373</v>
      </c>
      <c r="G374" s="34" t="s">
        <v>4985</v>
      </c>
      <c r="H374">
        <v>18</v>
      </c>
      <c r="I374" s="34" t="s">
        <v>6141</v>
      </c>
      <c r="J374" s="34" t="s">
        <v>4988</v>
      </c>
      <c r="K374" s="34" t="str">
        <f>VLOOKUP(J374,[2]CodMpios!$B$347:$E$362,4,FALSE)</f>
        <v>18001 - Florencia</v>
      </c>
      <c r="L374" s="34" t="str">
        <f>VLOOKUP($J374,[2]Coord_Mpios_X_Y!$B$2:$K$1123,9,FALSE)</f>
        <v>1,749138703818</v>
      </c>
      <c r="M374" s="34" t="str">
        <f>VLOOKUP($J374,[2]Coord_Mpios_X_Y!$B$2:$K$1123,10,FALSE)</f>
        <v>-75,558239064333</v>
      </c>
      <c r="N374" s="34" t="s">
        <v>125</v>
      </c>
      <c r="O374" s="34" t="s">
        <v>126</v>
      </c>
      <c r="Q374" s="34" t="s">
        <v>127</v>
      </c>
      <c r="R374" s="34">
        <v>40758091</v>
      </c>
      <c r="S374" s="34" t="str">
        <f t="shared" si="25"/>
        <v>CC40758091</v>
      </c>
      <c r="T374" s="34" t="s">
        <v>6008</v>
      </c>
      <c r="U374" s="34" t="s">
        <v>134</v>
      </c>
      <c r="V374" s="34" t="s">
        <v>497</v>
      </c>
      <c r="W374" s="34" t="s">
        <v>6007</v>
      </c>
      <c r="X374" s="87">
        <v>21680</v>
      </c>
      <c r="Y374">
        <v>63</v>
      </c>
      <c r="Z374" s="36">
        <f>VLOOKUP($Y374,[2]Edades!$A$3:$H$153,4,FALSE)</f>
        <v>6</v>
      </c>
      <c r="AA374" s="34" t="str">
        <f>VLOOKUP($Y374,[2]Edades!$A$3:$H$153,6,FALSE)</f>
        <v>6 - Persona mayor</v>
      </c>
      <c r="AB374" s="34">
        <f>VLOOKUP($Y374,[2]Edades!$A$3:$H$153,7,FALSE)</f>
        <v>13</v>
      </c>
      <c r="AC374" s="34" t="str">
        <f>VLOOKUP($Y374,[2]Edades!$A$3:$H$153,8,FALSE)</f>
        <v>60-64</v>
      </c>
      <c r="AD374" s="34" t="s">
        <v>129</v>
      </c>
      <c r="AE374" s="1">
        <v>2</v>
      </c>
      <c r="AF374" s="34" t="s">
        <v>2137</v>
      </c>
      <c r="AG374" s="34" t="s">
        <v>2127</v>
      </c>
      <c r="AH374" s="34" t="s">
        <v>2127</v>
      </c>
      <c r="AK374" s="34" t="s">
        <v>125</v>
      </c>
      <c r="AM374" s="34" t="s">
        <v>2127</v>
      </c>
      <c r="AN374" s="36" t="s">
        <v>2127</v>
      </c>
      <c r="AO374" s="36" t="s">
        <v>2127</v>
      </c>
      <c r="AP374" s="34" t="s">
        <v>2127</v>
      </c>
      <c r="AQ374" s="36" t="s">
        <v>2127</v>
      </c>
      <c r="AR374" s="34" t="s">
        <v>2098</v>
      </c>
      <c r="AS374" s="91" t="s">
        <v>6509</v>
      </c>
      <c r="AT374" s="34">
        <v>4355394</v>
      </c>
      <c r="AU374" s="34" t="s">
        <v>2127</v>
      </c>
      <c r="AX374" s="90"/>
      <c r="BA374" s="91"/>
      <c r="BB374" s="91"/>
      <c r="BC374" s="91"/>
      <c r="BF374" s="34" t="s">
        <v>4983</v>
      </c>
      <c r="BG374" s="92" t="s">
        <v>2098</v>
      </c>
      <c r="BM374" s="36" t="s">
        <v>131</v>
      </c>
      <c r="BN374" s="34" t="s">
        <v>132</v>
      </c>
      <c r="BO374" s="36">
        <v>0</v>
      </c>
      <c r="BQ374" s="94"/>
      <c r="BS374" t="s">
        <v>131</v>
      </c>
      <c r="BU374" s="95"/>
      <c r="BV374" s="95"/>
      <c r="BW374" s="61"/>
      <c r="BX374" s="60"/>
      <c r="BY374" s="59" t="str">
        <f t="shared" ca="1" si="26"/>
        <v/>
      </c>
      <c r="CD374" s="68"/>
      <c r="CE374" s="68"/>
      <c r="CF374" s="67"/>
      <c r="CG374">
        <v>81</v>
      </c>
      <c r="CH374" s="2">
        <v>160</v>
      </c>
      <c r="CI374" s="4">
        <f t="shared" si="27"/>
        <v>31.640624999999993</v>
      </c>
      <c r="CJ374" s="5" t="str">
        <f t="shared" si="28"/>
        <v>OBESIDAD</v>
      </c>
      <c r="CK374" s="36">
        <v>0</v>
      </c>
      <c r="CL374" s="66"/>
      <c r="CM374" s="89">
        <v>41262</v>
      </c>
      <c r="CN374" s="97">
        <v>41262</v>
      </c>
      <c r="CP374"/>
      <c r="CQ374" s="65"/>
      <c r="CR374" s="65"/>
      <c r="CS374" s="98"/>
      <c r="CT374"/>
      <c r="CU374"/>
      <c r="CV374" s="65"/>
      <c r="CW374" s="2">
        <v>140</v>
      </c>
      <c r="CX374" s="82">
        <v>100</v>
      </c>
      <c r="DC374"/>
      <c r="DG374" s="64"/>
      <c r="DI374" s="89"/>
      <c r="DJ374" s="89"/>
      <c r="DN374" s="34"/>
      <c r="DO374" s="34"/>
      <c r="DP374" s="34"/>
      <c r="DQ374" s="34"/>
      <c r="DR374" s="34"/>
      <c r="DS374" s="34" t="s">
        <v>2127</v>
      </c>
      <c r="DT374" s="34"/>
      <c r="DU374" s="47">
        <v>44795</v>
      </c>
      <c r="DY374" s="1">
        <v>1</v>
      </c>
      <c r="DZ374" t="s">
        <v>7941</v>
      </c>
      <c r="EA374" s="4">
        <v>0.69</v>
      </c>
      <c r="EB374" s="4">
        <v>131</v>
      </c>
      <c r="EC374" s="4">
        <v>211</v>
      </c>
      <c r="EE374" s="4">
        <v>70.400000000000006</v>
      </c>
      <c r="EF374" s="4">
        <v>199</v>
      </c>
      <c r="EG374" s="4">
        <v>2.5</v>
      </c>
      <c r="EH374" s="4">
        <v>7.3</v>
      </c>
      <c r="EJ374"/>
      <c r="EL374" s="34"/>
      <c r="EN374" s="34"/>
    </row>
    <row r="375" spans="1:144" hidden="1" x14ac:dyDescent="0.25">
      <c r="A375" s="85">
        <v>2022</v>
      </c>
      <c r="B375" s="87">
        <v>44830</v>
      </c>
      <c r="C375" t="s">
        <v>121</v>
      </c>
      <c r="D375" t="s">
        <v>122</v>
      </c>
      <c r="E375" s="36" t="s">
        <v>7938</v>
      </c>
      <c r="F375" s="34">
        <f t="shared" si="29"/>
        <v>374</v>
      </c>
      <c r="G375" s="34" t="s">
        <v>4985</v>
      </c>
      <c r="H375">
        <v>18</v>
      </c>
      <c r="I375" s="34" t="s">
        <v>6141</v>
      </c>
      <c r="J375" s="34" t="s">
        <v>4988</v>
      </c>
      <c r="K375" s="34" t="str">
        <f>VLOOKUP(J375,[2]CodMpios!$B$347:$E$362,4,FALSE)</f>
        <v>18001 - Florencia</v>
      </c>
      <c r="L375" s="34" t="str">
        <f>VLOOKUP($J375,[2]Coord_Mpios_X_Y!$B$2:$K$1123,9,FALSE)</f>
        <v>1,749138703818</v>
      </c>
      <c r="M375" s="34" t="str">
        <f>VLOOKUP($J375,[2]Coord_Mpios_X_Y!$B$2:$K$1123,10,FALSE)</f>
        <v>-75,558239064333</v>
      </c>
      <c r="N375" s="34" t="s">
        <v>125</v>
      </c>
      <c r="O375" s="34" t="s">
        <v>126</v>
      </c>
      <c r="Q375" s="34" t="s">
        <v>127</v>
      </c>
      <c r="R375" s="34">
        <v>40757048</v>
      </c>
      <c r="S375" s="34" t="str">
        <f t="shared" si="25"/>
        <v>CC40757048</v>
      </c>
      <c r="T375" s="34" t="s">
        <v>309</v>
      </c>
      <c r="U375" s="34" t="s">
        <v>506</v>
      </c>
      <c r="V375" s="34" t="s">
        <v>497</v>
      </c>
      <c r="W375" s="34" t="s">
        <v>6006</v>
      </c>
      <c r="X375" s="87">
        <v>20091</v>
      </c>
      <c r="Y375">
        <v>68</v>
      </c>
      <c r="Z375" s="36">
        <f>VLOOKUP($Y375,[2]Edades!$A$3:$H$153,4,FALSE)</f>
        <v>6</v>
      </c>
      <c r="AA375" s="34" t="str">
        <f>VLOOKUP($Y375,[2]Edades!$A$3:$H$153,6,FALSE)</f>
        <v>6 - Persona mayor</v>
      </c>
      <c r="AB375" s="34">
        <f>VLOOKUP($Y375,[2]Edades!$A$3:$H$153,7,FALSE)</f>
        <v>14</v>
      </c>
      <c r="AC375" s="34" t="str">
        <f>VLOOKUP($Y375,[2]Edades!$A$3:$H$153,8,FALSE)</f>
        <v>65-69</v>
      </c>
      <c r="AD375" s="34" t="s">
        <v>129</v>
      </c>
      <c r="AE375" s="1">
        <v>2</v>
      </c>
      <c r="AF375" s="34" t="s">
        <v>2137</v>
      </c>
      <c r="AG375" s="34" t="s">
        <v>2127</v>
      </c>
      <c r="AH375" s="34" t="s">
        <v>2127</v>
      </c>
      <c r="AK375" s="34" t="s">
        <v>125</v>
      </c>
      <c r="AM375" s="34" t="s">
        <v>2127</v>
      </c>
      <c r="AN375" s="36" t="s">
        <v>2127</v>
      </c>
      <c r="AO375" s="36" t="s">
        <v>2127</v>
      </c>
      <c r="AP375" s="34" t="s">
        <v>2127</v>
      </c>
      <c r="AQ375" s="36" t="s">
        <v>2127</v>
      </c>
      <c r="AR375" s="34" t="s">
        <v>2098</v>
      </c>
      <c r="AS375" s="91" t="s">
        <v>6510</v>
      </c>
      <c r="AT375" s="34">
        <v>3187717321</v>
      </c>
      <c r="AU375" s="34" t="s">
        <v>2127</v>
      </c>
      <c r="AX375" s="90"/>
      <c r="BA375" s="91"/>
      <c r="BB375" s="91"/>
      <c r="BC375" s="91"/>
      <c r="BF375" s="34" t="s">
        <v>4983</v>
      </c>
      <c r="BG375" s="92" t="s">
        <v>2098</v>
      </c>
      <c r="BM375" s="36" t="s">
        <v>131</v>
      </c>
      <c r="BN375" s="34" t="s">
        <v>132</v>
      </c>
      <c r="BO375" s="36">
        <v>0</v>
      </c>
      <c r="BQ375" s="94"/>
      <c r="BS375" t="s">
        <v>131</v>
      </c>
      <c r="BU375" s="95"/>
      <c r="BV375" s="95"/>
      <c r="BW375" s="61"/>
      <c r="BX375" s="60"/>
      <c r="BY375" s="59" t="str">
        <f t="shared" ca="1" si="26"/>
        <v/>
      </c>
      <c r="CD375" s="68"/>
      <c r="CE375" s="68"/>
      <c r="CF375" s="67"/>
      <c r="CG375">
        <v>79</v>
      </c>
      <c r="CH375" s="2">
        <v>156</v>
      </c>
      <c r="CI375" s="4">
        <f t="shared" si="27"/>
        <v>32.462195923734384</v>
      </c>
      <c r="CJ375" s="5" t="str">
        <f t="shared" si="28"/>
        <v>OBESIDAD</v>
      </c>
      <c r="CK375" s="36">
        <v>0</v>
      </c>
      <c r="CL375" s="66"/>
      <c r="CM375" s="89">
        <v>41292</v>
      </c>
      <c r="CN375" s="97">
        <v>41292</v>
      </c>
      <c r="CP375"/>
      <c r="CQ375" s="65"/>
      <c r="CR375" s="65"/>
      <c r="CS375" s="98"/>
      <c r="CT375"/>
      <c r="CU375"/>
      <c r="CV375" s="65"/>
      <c r="CW375" s="2">
        <v>120</v>
      </c>
      <c r="CX375" s="82">
        <v>60</v>
      </c>
      <c r="DC375"/>
      <c r="DG375" s="64"/>
      <c r="DI375" s="89">
        <v>43796</v>
      </c>
      <c r="DJ375" s="89"/>
      <c r="DN375" s="34"/>
      <c r="DO375" s="34"/>
      <c r="DP375" s="34"/>
      <c r="DQ375" s="34"/>
      <c r="DR375" s="34"/>
      <c r="DS375" s="34" t="s">
        <v>2127</v>
      </c>
      <c r="DT375" s="34"/>
      <c r="DU375" s="47">
        <v>44630</v>
      </c>
      <c r="DY375" s="1">
        <v>1</v>
      </c>
      <c r="DZ375" t="s">
        <v>7940</v>
      </c>
      <c r="EA375" s="4">
        <v>0.67</v>
      </c>
      <c r="EB375" s="4">
        <v>339</v>
      </c>
      <c r="EC375" s="4">
        <v>189</v>
      </c>
      <c r="EE375" s="4">
        <v>28.8</v>
      </c>
      <c r="EF375" s="4">
        <v>195</v>
      </c>
      <c r="EJ375"/>
      <c r="EL375" s="34"/>
      <c r="EN375" s="34"/>
    </row>
    <row r="376" spans="1:144" hidden="1" x14ac:dyDescent="0.25">
      <c r="A376" s="85">
        <v>2022</v>
      </c>
      <c r="B376" s="87">
        <v>44830</v>
      </c>
      <c r="C376" t="s">
        <v>121</v>
      </c>
      <c r="D376" t="s">
        <v>122</v>
      </c>
      <c r="E376" s="36" t="s">
        <v>7938</v>
      </c>
      <c r="F376" s="34">
        <f t="shared" si="29"/>
        <v>375</v>
      </c>
      <c r="G376" s="34" t="s">
        <v>4985</v>
      </c>
      <c r="H376">
        <v>18</v>
      </c>
      <c r="I376" s="34" t="s">
        <v>6141</v>
      </c>
      <c r="J376" s="34" t="s">
        <v>4988</v>
      </c>
      <c r="K376" s="34" t="str">
        <f>VLOOKUP(J376,[2]CodMpios!$B$347:$E$362,4,FALSE)</f>
        <v>18001 - Florencia</v>
      </c>
      <c r="L376" s="34" t="str">
        <f>VLOOKUP($J376,[2]Coord_Mpios_X_Y!$B$2:$K$1123,9,FALSE)</f>
        <v>1,749138703818</v>
      </c>
      <c r="M376" s="34" t="str">
        <f>VLOOKUP($J376,[2]Coord_Mpios_X_Y!$B$2:$K$1123,10,FALSE)</f>
        <v>-75,558239064333</v>
      </c>
      <c r="N376" s="34" t="s">
        <v>6142</v>
      </c>
      <c r="O376" s="34" t="s">
        <v>126</v>
      </c>
      <c r="Q376" s="34" t="s">
        <v>127</v>
      </c>
      <c r="R376" s="34">
        <v>26615187</v>
      </c>
      <c r="S376" s="34" t="str">
        <f t="shared" si="25"/>
        <v>CC26615187</v>
      </c>
      <c r="T376" s="34" t="s">
        <v>137</v>
      </c>
      <c r="V376" s="34" t="s">
        <v>283</v>
      </c>
      <c r="W376" s="34" t="s">
        <v>319</v>
      </c>
      <c r="X376" s="87">
        <v>17548</v>
      </c>
      <c r="Y376">
        <v>75</v>
      </c>
      <c r="Z376" s="36">
        <f>VLOOKUP($Y376,[2]Edades!$A$3:$H$153,4,FALSE)</f>
        <v>6</v>
      </c>
      <c r="AA376" s="34" t="str">
        <f>VLOOKUP($Y376,[2]Edades!$A$3:$H$153,6,FALSE)</f>
        <v>6 - Persona mayor</v>
      </c>
      <c r="AB376" s="34">
        <f>VLOOKUP($Y376,[2]Edades!$A$3:$H$153,7,FALSE)</f>
        <v>16</v>
      </c>
      <c r="AC376" s="34" t="str">
        <f>VLOOKUP($Y376,[2]Edades!$A$3:$H$153,8,FALSE)</f>
        <v>75-79</v>
      </c>
      <c r="AD376" s="34" t="s">
        <v>129</v>
      </c>
      <c r="AE376" s="1">
        <v>2</v>
      </c>
      <c r="AF376" s="34" t="s">
        <v>2137</v>
      </c>
      <c r="AG376" s="34" t="s">
        <v>2127</v>
      </c>
      <c r="AH376" s="34" t="s">
        <v>2127</v>
      </c>
      <c r="AK376" s="34" t="s">
        <v>6142</v>
      </c>
      <c r="AM376" s="34" t="s">
        <v>2127</v>
      </c>
      <c r="AN376" s="36" t="s">
        <v>2127</v>
      </c>
      <c r="AO376" s="36" t="s">
        <v>2127</v>
      </c>
      <c r="AP376" s="34" t="s">
        <v>2127</v>
      </c>
      <c r="AQ376" s="36" t="s">
        <v>2127</v>
      </c>
      <c r="AR376" s="34" t="s">
        <v>2098</v>
      </c>
      <c r="AS376" s="91" t="s">
        <v>6511</v>
      </c>
      <c r="AT376" s="34">
        <v>4375030</v>
      </c>
      <c r="AU376" s="34" t="s">
        <v>2127</v>
      </c>
      <c r="AX376" s="90"/>
      <c r="BA376" s="91"/>
      <c r="BB376" s="91"/>
      <c r="BC376" s="91"/>
      <c r="BF376" s="34" t="s">
        <v>4983</v>
      </c>
      <c r="BG376" s="92" t="s">
        <v>2098</v>
      </c>
      <c r="BM376" s="36" t="s">
        <v>131</v>
      </c>
      <c r="BN376" s="34" t="s">
        <v>132</v>
      </c>
      <c r="BO376" s="36">
        <v>0</v>
      </c>
      <c r="BQ376" s="94"/>
      <c r="BS376" t="s">
        <v>131</v>
      </c>
      <c r="BU376" s="95"/>
      <c r="BV376" s="95"/>
      <c r="BW376" s="61"/>
      <c r="BX376" s="60"/>
      <c r="BY376" s="59" t="str">
        <f t="shared" ca="1" si="26"/>
        <v/>
      </c>
      <c r="CD376" s="68"/>
      <c r="CE376" s="68"/>
      <c r="CF376" s="67"/>
      <c r="CG376">
        <v>75</v>
      </c>
      <c r="CH376" s="2">
        <v>158</v>
      </c>
      <c r="CI376" s="4">
        <f t="shared" si="27"/>
        <v>30.043262297708697</v>
      </c>
      <c r="CJ376" s="5" t="str">
        <f t="shared" si="28"/>
        <v>OBESIDAD</v>
      </c>
      <c r="CK376" s="36">
        <v>0</v>
      </c>
      <c r="CL376" s="66"/>
      <c r="CM376" s="89">
        <v>41351</v>
      </c>
      <c r="CN376" s="97">
        <v>41351</v>
      </c>
      <c r="CP376"/>
      <c r="CQ376" s="65"/>
      <c r="CR376" s="65"/>
      <c r="CS376" s="98"/>
      <c r="CT376"/>
      <c r="CU376"/>
      <c r="CV376" s="65"/>
      <c r="CW376" s="2">
        <v>110</v>
      </c>
      <c r="CX376" s="82">
        <v>70</v>
      </c>
      <c r="DC376"/>
      <c r="DG376" s="64"/>
      <c r="DI376" s="89">
        <v>42793</v>
      </c>
      <c r="DJ376" s="89"/>
      <c r="DN376" s="34"/>
      <c r="DO376" s="34"/>
      <c r="DP376" s="34"/>
      <c r="DQ376" s="34"/>
      <c r="DR376" s="34"/>
      <c r="DS376" s="34" t="s">
        <v>2127</v>
      </c>
      <c r="DT376" s="34"/>
      <c r="DU376" s="47">
        <v>44602</v>
      </c>
      <c r="DY376" s="1">
        <v>3</v>
      </c>
      <c r="DZ376" t="s">
        <v>7940</v>
      </c>
      <c r="EA376" s="4">
        <v>1.19</v>
      </c>
      <c r="EB376" s="4">
        <v>94</v>
      </c>
      <c r="EC376" s="4">
        <v>229</v>
      </c>
      <c r="ED376" s="4">
        <v>137.4</v>
      </c>
      <c r="EE376" s="4">
        <v>54.4</v>
      </c>
      <c r="EF376" s="4">
        <v>186</v>
      </c>
      <c r="EG376" s="4">
        <v>2</v>
      </c>
      <c r="EJ376"/>
      <c r="EL376" s="34"/>
      <c r="EN376" s="34"/>
    </row>
    <row r="377" spans="1:144" hidden="1" x14ac:dyDescent="0.25">
      <c r="A377" s="85">
        <v>2022</v>
      </c>
      <c r="B377" s="87">
        <v>44830</v>
      </c>
      <c r="C377" t="s">
        <v>121</v>
      </c>
      <c r="D377" t="s">
        <v>122</v>
      </c>
      <c r="E377" s="36" t="s">
        <v>7938</v>
      </c>
      <c r="F377" s="34">
        <f t="shared" si="29"/>
        <v>376</v>
      </c>
      <c r="G377" s="34" t="s">
        <v>4985</v>
      </c>
      <c r="H377">
        <v>18</v>
      </c>
      <c r="I377" s="34" t="s">
        <v>6141</v>
      </c>
      <c r="J377" s="34" t="s">
        <v>4988</v>
      </c>
      <c r="K377" s="34" t="str">
        <f>VLOOKUP(J377,[2]CodMpios!$B$347:$E$362,4,FALSE)</f>
        <v>18001 - Florencia</v>
      </c>
      <c r="L377" s="34" t="str">
        <f>VLOOKUP($J377,[2]Coord_Mpios_X_Y!$B$2:$K$1123,9,FALSE)</f>
        <v>1,749138703818</v>
      </c>
      <c r="M377" s="34" t="str">
        <f>VLOOKUP($J377,[2]Coord_Mpios_X_Y!$B$2:$K$1123,10,FALSE)</f>
        <v>-75,558239064333</v>
      </c>
      <c r="N377" s="34" t="s">
        <v>125</v>
      </c>
      <c r="O377" s="34" t="s">
        <v>126</v>
      </c>
      <c r="Q377" s="34" t="s">
        <v>127</v>
      </c>
      <c r="R377" s="34">
        <v>26620781</v>
      </c>
      <c r="S377" s="34" t="str">
        <f t="shared" si="25"/>
        <v>CC26620781</v>
      </c>
      <c r="T377" s="34" t="s">
        <v>597</v>
      </c>
      <c r="V377" s="34" t="s">
        <v>5136</v>
      </c>
      <c r="W377" s="34" t="s">
        <v>836</v>
      </c>
      <c r="X377" s="87">
        <v>23150</v>
      </c>
      <c r="Y377">
        <v>59</v>
      </c>
      <c r="Z377" s="36">
        <f>VLOOKUP($Y377,[2]Edades!$A$3:$H$153,4,FALSE)</f>
        <v>5</v>
      </c>
      <c r="AA377" s="34" t="str">
        <f>VLOOKUP($Y377,[2]Edades!$A$3:$H$153,6,FALSE)</f>
        <v>5 - Adultez</v>
      </c>
      <c r="AB377" s="34">
        <f>VLOOKUP($Y377,[2]Edades!$A$3:$H$153,7,FALSE)</f>
        <v>12</v>
      </c>
      <c r="AC377" s="34" t="str">
        <f>VLOOKUP($Y377,[2]Edades!$A$3:$H$153,8,FALSE)</f>
        <v>55-59</v>
      </c>
      <c r="AD377" s="34" t="s">
        <v>129</v>
      </c>
      <c r="AE377" s="1">
        <v>2</v>
      </c>
      <c r="AF377" s="34" t="s">
        <v>130</v>
      </c>
      <c r="AG377" s="34" t="s">
        <v>2127</v>
      </c>
      <c r="AH377" s="34" t="s">
        <v>2127</v>
      </c>
      <c r="AK377" s="34" t="s">
        <v>125</v>
      </c>
      <c r="AM377" s="34" t="s">
        <v>2127</v>
      </c>
      <c r="AN377" s="36" t="s">
        <v>2127</v>
      </c>
      <c r="AO377" s="36" t="s">
        <v>2127</v>
      </c>
      <c r="AP377" s="34" t="s">
        <v>2127</v>
      </c>
      <c r="AQ377" s="36" t="s">
        <v>2127</v>
      </c>
      <c r="AR377" s="34" t="s">
        <v>2098</v>
      </c>
      <c r="AS377" s="91" t="s">
        <v>6512</v>
      </c>
      <c r="AT377" s="34">
        <v>3108169019</v>
      </c>
      <c r="AU377" s="34" t="s">
        <v>2127</v>
      </c>
      <c r="AX377" s="90"/>
      <c r="BA377" s="91"/>
      <c r="BB377" s="91"/>
      <c r="BC377" s="91"/>
      <c r="BF377" s="34" t="s">
        <v>4983</v>
      </c>
      <c r="BG377" s="92" t="s">
        <v>2098</v>
      </c>
      <c r="BM377" s="36" t="s">
        <v>131</v>
      </c>
      <c r="BN377" s="34" t="s">
        <v>132</v>
      </c>
      <c r="BO377" s="36">
        <v>0</v>
      </c>
      <c r="BQ377" s="94"/>
      <c r="BS377" t="s">
        <v>131</v>
      </c>
      <c r="BU377" s="95"/>
      <c r="BV377" s="95"/>
      <c r="BW377" s="61"/>
      <c r="BX377" s="60"/>
      <c r="BY377" s="59" t="str">
        <f t="shared" ca="1" si="26"/>
        <v/>
      </c>
      <c r="CD377" s="68"/>
      <c r="CE377" s="68"/>
      <c r="CF377" s="67"/>
      <c r="CG377">
        <v>98</v>
      </c>
      <c r="CH377" s="2">
        <v>156</v>
      </c>
      <c r="CI377" s="4">
        <f t="shared" si="27"/>
        <v>40.269559500328725</v>
      </c>
      <c r="CJ377" s="5" t="str">
        <f t="shared" si="28"/>
        <v>OBESIDAD</v>
      </c>
      <c r="CK377" s="36">
        <v>0</v>
      </c>
      <c r="CL377" s="66"/>
      <c r="CM377" s="89">
        <v>41289</v>
      </c>
      <c r="CN377" s="97">
        <v>41289</v>
      </c>
      <c r="CP377"/>
      <c r="CQ377" s="65"/>
      <c r="CR377" s="65"/>
      <c r="CS377" s="98"/>
      <c r="CT377"/>
      <c r="CU377"/>
      <c r="CV377" s="65"/>
      <c r="CW377" s="2">
        <v>120</v>
      </c>
      <c r="CX377" s="82">
        <v>70</v>
      </c>
      <c r="DC377"/>
      <c r="DG377" s="64"/>
      <c r="DI377" s="89"/>
      <c r="DJ377" s="89"/>
      <c r="DN377" s="34"/>
      <c r="DO377" s="34"/>
      <c r="DP377" s="34"/>
      <c r="DQ377" s="34"/>
      <c r="DR377" s="34"/>
      <c r="DS377" s="34" t="s">
        <v>2127</v>
      </c>
      <c r="DT377" s="34"/>
      <c r="DU377" s="47">
        <v>42978</v>
      </c>
      <c r="DY377" s="1">
        <v>1</v>
      </c>
      <c r="DZ377" t="s">
        <v>7941</v>
      </c>
      <c r="EB377" s="4">
        <v>145</v>
      </c>
      <c r="EH377" s="4">
        <v>6.6</v>
      </c>
      <c r="EJ377"/>
      <c r="EL377" s="34"/>
      <c r="EN377" s="34"/>
    </row>
    <row r="378" spans="1:144" hidden="1" x14ac:dyDescent="0.25">
      <c r="A378" s="85">
        <v>2022</v>
      </c>
      <c r="B378" s="87">
        <v>44830</v>
      </c>
      <c r="C378" t="s">
        <v>121</v>
      </c>
      <c r="D378" t="s">
        <v>122</v>
      </c>
      <c r="E378" s="36" t="s">
        <v>7938</v>
      </c>
      <c r="F378" s="34">
        <f t="shared" si="29"/>
        <v>377</v>
      </c>
      <c r="G378" s="34" t="s">
        <v>4985</v>
      </c>
      <c r="H378">
        <v>18</v>
      </c>
      <c r="I378" s="34" t="s">
        <v>6141</v>
      </c>
      <c r="J378" s="34" t="s">
        <v>4988</v>
      </c>
      <c r="K378" s="34" t="str">
        <f>VLOOKUP(J378,[2]CodMpios!$B$347:$E$362,4,FALSE)</f>
        <v>18001 - Florencia</v>
      </c>
      <c r="L378" s="34" t="str">
        <f>VLOOKUP($J378,[2]Coord_Mpios_X_Y!$B$2:$K$1123,9,FALSE)</f>
        <v>1,749138703818</v>
      </c>
      <c r="M378" s="34" t="str">
        <f>VLOOKUP($J378,[2]Coord_Mpios_X_Y!$B$2:$K$1123,10,FALSE)</f>
        <v>-75,558239064333</v>
      </c>
      <c r="N378" s="34" t="s">
        <v>125</v>
      </c>
      <c r="O378" s="34" t="s">
        <v>126</v>
      </c>
      <c r="Q378" s="34" t="s">
        <v>127</v>
      </c>
      <c r="R378" s="34">
        <v>40760193</v>
      </c>
      <c r="S378" s="34" t="str">
        <f t="shared" si="25"/>
        <v>CC40760193</v>
      </c>
      <c r="T378" s="34" t="s">
        <v>6005</v>
      </c>
      <c r="U378" s="34" t="s">
        <v>134</v>
      </c>
      <c r="V378" s="34" t="s">
        <v>497</v>
      </c>
      <c r="W378" s="34" t="s">
        <v>2524</v>
      </c>
      <c r="X378" s="87">
        <v>21267</v>
      </c>
      <c r="Y378">
        <v>65</v>
      </c>
      <c r="Z378" s="36">
        <f>VLOOKUP($Y378,[2]Edades!$A$3:$H$153,4,FALSE)</f>
        <v>6</v>
      </c>
      <c r="AA378" s="34" t="str">
        <f>VLOOKUP($Y378,[2]Edades!$A$3:$H$153,6,FALSE)</f>
        <v>6 - Persona mayor</v>
      </c>
      <c r="AB378" s="34">
        <f>VLOOKUP($Y378,[2]Edades!$A$3:$H$153,7,FALSE)</f>
        <v>14</v>
      </c>
      <c r="AC378" s="34" t="str">
        <f>VLOOKUP($Y378,[2]Edades!$A$3:$H$153,8,FALSE)</f>
        <v>65-69</v>
      </c>
      <c r="AD378" s="34" t="s">
        <v>129</v>
      </c>
      <c r="AE378" s="1">
        <v>2</v>
      </c>
      <c r="AF378" s="34" t="s">
        <v>2137</v>
      </c>
      <c r="AG378" s="34" t="s">
        <v>2127</v>
      </c>
      <c r="AH378" s="34" t="s">
        <v>2127</v>
      </c>
      <c r="AK378" s="34" t="s">
        <v>125</v>
      </c>
      <c r="AM378" s="34" t="s">
        <v>2127</v>
      </c>
      <c r="AN378" s="36" t="s">
        <v>2127</v>
      </c>
      <c r="AO378" s="36" t="s">
        <v>2127</v>
      </c>
      <c r="AP378" s="34" t="s">
        <v>2127</v>
      </c>
      <c r="AQ378" s="36" t="s">
        <v>2127</v>
      </c>
      <c r="AR378" s="34" t="s">
        <v>2098</v>
      </c>
      <c r="AS378" s="91" t="s">
        <v>6513</v>
      </c>
      <c r="AT378" s="34">
        <v>4340347</v>
      </c>
      <c r="AU378" s="34" t="s">
        <v>2127</v>
      </c>
      <c r="AX378" s="90"/>
      <c r="BA378" s="91"/>
      <c r="BB378" s="91"/>
      <c r="BC378" s="91"/>
      <c r="BF378" s="34" t="s">
        <v>4983</v>
      </c>
      <c r="BG378" s="92" t="s">
        <v>2098</v>
      </c>
      <c r="BM378" s="36" t="s">
        <v>131</v>
      </c>
      <c r="BN378" s="34" t="s">
        <v>132</v>
      </c>
      <c r="BO378" s="36">
        <v>0</v>
      </c>
      <c r="BQ378" s="94"/>
      <c r="BS378" t="s">
        <v>131</v>
      </c>
      <c r="BU378" s="95"/>
      <c r="BV378" s="95"/>
      <c r="BW378" s="61"/>
      <c r="BX378" s="60"/>
      <c r="BY378" s="59" t="str">
        <f t="shared" ca="1" si="26"/>
        <v/>
      </c>
      <c r="CD378" s="68"/>
      <c r="CE378" s="68"/>
      <c r="CF378" s="67"/>
      <c r="CG378">
        <v>110</v>
      </c>
      <c r="CH378" s="2">
        <v>165</v>
      </c>
      <c r="CI378" s="4">
        <f t="shared" si="27"/>
        <v>40.404040404040408</v>
      </c>
      <c r="CJ378" s="5" t="str">
        <f t="shared" si="28"/>
        <v>OBESIDAD</v>
      </c>
      <c r="CK378" s="36">
        <v>0</v>
      </c>
      <c r="CL378" s="66"/>
      <c r="CM378" s="89">
        <v>41324</v>
      </c>
      <c r="CN378" s="97">
        <v>41324</v>
      </c>
      <c r="CP378"/>
      <c r="CQ378" s="65"/>
      <c r="CR378" s="65"/>
      <c r="CS378" s="98"/>
      <c r="CT378"/>
      <c r="CU378"/>
      <c r="CV378" s="65"/>
      <c r="CW378" s="2">
        <v>130</v>
      </c>
      <c r="CX378" s="82">
        <v>70</v>
      </c>
      <c r="DC378"/>
      <c r="DG378" s="64"/>
      <c r="DI378" s="89">
        <v>44783</v>
      </c>
      <c r="DJ378" s="89"/>
      <c r="DN378" s="34"/>
      <c r="DO378" s="34"/>
      <c r="DP378" s="34"/>
      <c r="DQ378" s="34"/>
      <c r="DR378" s="34"/>
      <c r="DS378" s="34" t="s">
        <v>2127</v>
      </c>
      <c r="DT378" s="34"/>
      <c r="DU378" s="47">
        <v>43355</v>
      </c>
      <c r="DY378" s="1">
        <v>3</v>
      </c>
      <c r="DZ378" t="s">
        <v>7941</v>
      </c>
      <c r="EA378" s="4">
        <v>1.31</v>
      </c>
      <c r="EB378" s="4"/>
      <c r="ED378" s="4">
        <v>176</v>
      </c>
      <c r="EH378" s="4">
        <v>7</v>
      </c>
      <c r="EJ378"/>
      <c r="EL378" s="34"/>
      <c r="EN378" s="34"/>
    </row>
    <row r="379" spans="1:144" hidden="1" x14ac:dyDescent="0.25">
      <c r="A379" s="85">
        <v>2022</v>
      </c>
      <c r="B379" s="87">
        <v>44830</v>
      </c>
      <c r="C379" t="s">
        <v>121</v>
      </c>
      <c r="D379" t="s">
        <v>122</v>
      </c>
      <c r="E379" s="36" t="s">
        <v>7938</v>
      </c>
      <c r="F379" s="34">
        <f t="shared" si="29"/>
        <v>378</v>
      </c>
      <c r="G379" s="34" t="s">
        <v>4985</v>
      </c>
      <c r="H379">
        <v>18</v>
      </c>
      <c r="I379" s="34" t="s">
        <v>6141</v>
      </c>
      <c r="J379" s="34" t="s">
        <v>4988</v>
      </c>
      <c r="K379" s="34" t="str">
        <f>VLOOKUP(J379,[2]CodMpios!$B$347:$E$362,4,FALSE)</f>
        <v>18001 - Florencia</v>
      </c>
      <c r="L379" s="34" t="str">
        <f>VLOOKUP($J379,[2]Coord_Mpios_X_Y!$B$2:$K$1123,9,FALSE)</f>
        <v>1,749138703818</v>
      </c>
      <c r="M379" s="34" t="str">
        <f>VLOOKUP($J379,[2]Coord_Mpios_X_Y!$B$2:$K$1123,10,FALSE)</f>
        <v>-75,558239064333</v>
      </c>
      <c r="N379" s="34" t="s">
        <v>125</v>
      </c>
      <c r="O379" s="34" t="s">
        <v>126</v>
      </c>
      <c r="Q379" s="34" t="s">
        <v>127</v>
      </c>
      <c r="R379" s="34">
        <v>17627433</v>
      </c>
      <c r="S379" s="34" t="str">
        <f t="shared" si="25"/>
        <v>CC17627433</v>
      </c>
      <c r="T379" s="34" t="s">
        <v>6004</v>
      </c>
      <c r="V379" s="34" t="s">
        <v>522</v>
      </c>
      <c r="W379" s="34" t="s">
        <v>373</v>
      </c>
      <c r="X379" s="87">
        <v>20783</v>
      </c>
      <c r="Y379">
        <v>66</v>
      </c>
      <c r="Z379" s="36">
        <f>VLOOKUP($Y379,[2]Edades!$A$3:$H$153,4,FALSE)</f>
        <v>6</v>
      </c>
      <c r="AA379" s="34" t="str">
        <f>VLOOKUP($Y379,[2]Edades!$A$3:$H$153,6,FALSE)</f>
        <v>6 - Persona mayor</v>
      </c>
      <c r="AB379" s="34">
        <f>VLOOKUP($Y379,[2]Edades!$A$3:$H$153,7,FALSE)</f>
        <v>14</v>
      </c>
      <c r="AC379" s="34" t="str">
        <f>VLOOKUP($Y379,[2]Edades!$A$3:$H$153,8,FALSE)</f>
        <v>65-69</v>
      </c>
      <c r="AD379" s="34" t="s">
        <v>146</v>
      </c>
      <c r="AE379">
        <v>1</v>
      </c>
      <c r="AF379" s="34" t="s">
        <v>2137</v>
      </c>
      <c r="AG379" s="34" t="s">
        <v>2127</v>
      </c>
      <c r="AH379" s="34" t="s">
        <v>2127</v>
      </c>
      <c r="AK379" s="34" t="s">
        <v>125</v>
      </c>
      <c r="AM379" s="34" t="s">
        <v>2127</v>
      </c>
      <c r="AN379" s="36" t="s">
        <v>2127</v>
      </c>
      <c r="AO379" s="36" t="s">
        <v>2127</v>
      </c>
      <c r="AP379" s="34" t="s">
        <v>2127</v>
      </c>
      <c r="AQ379" s="36" t="s">
        <v>2127</v>
      </c>
      <c r="AR379" s="34" t="s">
        <v>2098</v>
      </c>
      <c r="AS379" s="91" t="s">
        <v>6514</v>
      </c>
      <c r="AT379" s="34">
        <v>3133184399</v>
      </c>
      <c r="AU379" s="34" t="s">
        <v>2127</v>
      </c>
      <c r="AX379" s="90"/>
      <c r="BA379" s="91"/>
      <c r="BB379" s="91"/>
      <c r="BC379" s="91"/>
      <c r="BF379" s="34" t="s">
        <v>4983</v>
      </c>
      <c r="BG379" s="92" t="s">
        <v>2098</v>
      </c>
      <c r="BM379" s="36" t="s">
        <v>131</v>
      </c>
      <c r="BN379" s="34" t="s">
        <v>132</v>
      </c>
      <c r="BO379" s="36">
        <v>0</v>
      </c>
      <c r="BQ379" s="94"/>
      <c r="BS379" t="s">
        <v>131</v>
      </c>
      <c r="BU379" s="95"/>
      <c r="BV379" s="95"/>
      <c r="BW379" s="61"/>
      <c r="BX379" s="60"/>
      <c r="BY379" s="59" t="str">
        <f t="shared" ca="1" si="26"/>
        <v/>
      </c>
      <c r="CD379" s="68"/>
      <c r="CE379" s="68"/>
      <c r="CF379" s="67"/>
      <c r="CG379">
        <v>75</v>
      </c>
      <c r="CH379" s="2">
        <v>155</v>
      </c>
      <c r="CI379" s="4">
        <f t="shared" si="27"/>
        <v>31.217481789802285</v>
      </c>
      <c r="CJ379" s="5" t="str">
        <f t="shared" si="28"/>
        <v>OBESIDAD</v>
      </c>
      <c r="CK379" s="36">
        <v>0</v>
      </c>
      <c r="CL379" s="66"/>
      <c r="CM379" s="89">
        <v>42579</v>
      </c>
      <c r="CN379" s="97">
        <v>42579</v>
      </c>
      <c r="CP379"/>
      <c r="CQ379" s="65"/>
      <c r="CR379" s="65"/>
      <c r="CS379" s="98"/>
      <c r="CT379"/>
      <c r="CU379"/>
      <c r="CV379" s="65"/>
      <c r="CW379" s="2">
        <v>120</v>
      </c>
      <c r="CX379" s="82">
        <v>85</v>
      </c>
      <c r="DC379"/>
      <c r="DG379" s="64"/>
      <c r="DI379" s="89"/>
      <c r="DJ379" s="89"/>
      <c r="DN379" s="34"/>
      <c r="DO379" s="34"/>
      <c r="DP379" s="34"/>
      <c r="DQ379" s="34"/>
      <c r="DR379" s="34"/>
      <c r="DS379" s="34" t="s">
        <v>2127</v>
      </c>
      <c r="DT379" s="34"/>
      <c r="DU379" s="47">
        <v>44804</v>
      </c>
      <c r="DY379" s="1">
        <v>2</v>
      </c>
      <c r="DZ379" t="s">
        <v>7941</v>
      </c>
      <c r="EA379" s="4">
        <v>1.1000000000000001</v>
      </c>
      <c r="EB379" s="4">
        <v>107</v>
      </c>
      <c r="EC379" s="4">
        <v>224</v>
      </c>
      <c r="ED379" s="4">
        <v>120</v>
      </c>
      <c r="EE379" s="4">
        <v>44.4</v>
      </c>
      <c r="EF379" s="4">
        <v>299</v>
      </c>
      <c r="EG379" s="4">
        <v>1.8</v>
      </c>
      <c r="EH379" s="4">
        <v>6.1</v>
      </c>
      <c r="EJ379"/>
      <c r="EL379" s="34"/>
      <c r="EN379" s="34"/>
    </row>
    <row r="380" spans="1:144" hidden="1" x14ac:dyDescent="0.25">
      <c r="A380" s="85">
        <v>2022</v>
      </c>
      <c r="B380" s="87">
        <v>44830</v>
      </c>
      <c r="C380" t="s">
        <v>121</v>
      </c>
      <c r="D380" t="s">
        <v>122</v>
      </c>
      <c r="E380" s="36" t="s">
        <v>7938</v>
      </c>
      <c r="F380" s="34">
        <f t="shared" si="29"/>
        <v>379</v>
      </c>
      <c r="G380" s="34" t="s">
        <v>4985</v>
      </c>
      <c r="H380">
        <v>18</v>
      </c>
      <c r="I380" s="34" t="s">
        <v>6141</v>
      </c>
      <c r="J380" s="34" t="s">
        <v>4988</v>
      </c>
      <c r="K380" s="34" t="str">
        <f>VLOOKUP(J380,[2]CodMpios!$B$347:$E$362,4,FALSE)</f>
        <v>18001 - Florencia</v>
      </c>
      <c r="L380" s="34" t="str">
        <f>VLOOKUP($J380,[2]Coord_Mpios_X_Y!$B$2:$K$1123,9,FALSE)</f>
        <v>1,749138703818</v>
      </c>
      <c r="M380" s="34" t="str">
        <f>VLOOKUP($J380,[2]Coord_Mpios_X_Y!$B$2:$K$1123,10,FALSE)</f>
        <v>-75,558239064333</v>
      </c>
      <c r="N380" s="34" t="s">
        <v>125</v>
      </c>
      <c r="O380" s="34" t="s">
        <v>126</v>
      </c>
      <c r="Q380" s="34" t="s">
        <v>127</v>
      </c>
      <c r="R380" s="34">
        <v>26257185</v>
      </c>
      <c r="S380" s="34" t="str">
        <f t="shared" si="25"/>
        <v>CC26257185</v>
      </c>
      <c r="T380" s="34" t="s">
        <v>134</v>
      </c>
      <c r="U380" s="34" t="s">
        <v>278</v>
      </c>
      <c r="V380" s="34" t="s">
        <v>969</v>
      </c>
      <c r="W380" s="34" t="s">
        <v>6003</v>
      </c>
      <c r="X380" s="87">
        <v>19246</v>
      </c>
      <c r="Y380">
        <v>70</v>
      </c>
      <c r="Z380" s="36">
        <f>VLOOKUP($Y380,[2]Edades!$A$3:$H$153,4,FALSE)</f>
        <v>6</v>
      </c>
      <c r="AA380" s="34" t="str">
        <f>VLOOKUP($Y380,[2]Edades!$A$3:$H$153,6,FALSE)</f>
        <v>6 - Persona mayor</v>
      </c>
      <c r="AB380" s="34">
        <f>VLOOKUP($Y380,[2]Edades!$A$3:$H$153,7,FALSE)</f>
        <v>15</v>
      </c>
      <c r="AC380" s="34" t="str">
        <f>VLOOKUP($Y380,[2]Edades!$A$3:$H$153,8,FALSE)</f>
        <v>70-74</v>
      </c>
      <c r="AD380" s="34" t="s">
        <v>129</v>
      </c>
      <c r="AE380" s="1">
        <v>2</v>
      </c>
      <c r="AF380" s="34" t="s">
        <v>2137</v>
      </c>
      <c r="AG380" s="34" t="s">
        <v>2127</v>
      </c>
      <c r="AH380" s="34" t="s">
        <v>2127</v>
      </c>
      <c r="AK380" s="34" t="s">
        <v>125</v>
      </c>
      <c r="AM380" s="34" t="s">
        <v>2127</v>
      </c>
      <c r="AN380" s="36" t="s">
        <v>2127</v>
      </c>
      <c r="AO380" s="36" t="s">
        <v>2127</v>
      </c>
      <c r="AP380" s="34" t="s">
        <v>2127</v>
      </c>
      <c r="AQ380" s="36" t="s">
        <v>2127</v>
      </c>
      <c r="AR380" s="34" t="s">
        <v>2098</v>
      </c>
      <c r="AS380" s="91" t="s">
        <v>6515</v>
      </c>
      <c r="AT380" s="34">
        <v>4345366</v>
      </c>
      <c r="AU380" s="34" t="s">
        <v>2127</v>
      </c>
      <c r="AX380" s="90"/>
      <c r="BA380" s="91"/>
      <c r="BB380" s="91"/>
      <c r="BC380" s="91"/>
      <c r="BF380" s="34" t="s">
        <v>4983</v>
      </c>
      <c r="BG380" s="92" t="s">
        <v>2098</v>
      </c>
      <c r="BM380" s="36" t="s">
        <v>131</v>
      </c>
      <c r="BN380" s="34" t="s">
        <v>132</v>
      </c>
      <c r="BO380" s="36">
        <v>0</v>
      </c>
      <c r="BQ380" s="94"/>
      <c r="BS380" t="s">
        <v>131</v>
      </c>
      <c r="BU380" s="95"/>
      <c r="BV380" s="95"/>
      <c r="BW380" s="61"/>
      <c r="BX380" s="60"/>
      <c r="BY380" s="59" t="str">
        <f t="shared" ca="1" si="26"/>
        <v/>
      </c>
      <c r="CD380" s="68"/>
      <c r="CE380" s="68"/>
      <c r="CF380" s="67"/>
      <c r="CG380">
        <v>79</v>
      </c>
      <c r="CH380" s="2">
        <v>165</v>
      </c>
      <c r="CI380" s="4">
        <f t="shared" si="27"/>
        <v>29.017447199265384</v>
      </c>
      <c r="CJ380" s="5" t="str">
        <f t="shared" si="28"/>
        <v>SOBREPESO</v>
      </c>
      <c r="CK380" s="36">
        <v>0</v>
      </c>
      <c r="CL380" s="66"/>
      <c r="CM380" s="89">
        <v>41424</v>
      </c>
      <c r="CN380" s="97">
        <v>41424</v>
      </c>
      <c r="CP380"/>
      <c r="CQ380" s="65"/>
      <c r="CR380" s="65"/>
      <c r="CS380" s="98"/>
      <c r="CT380"/>
      <c r="CU380"/>
      <c r="CV380" s="65"/>
      <c r="CW380" s="2"/>
      <c r="CX380" s="82"/>
      <c r="DC380"/>
      <c r="DG380" s="64"/>
      <c r="DI380" s="89"/>
      <c r="DJ380" s="89"/>
      <c r="DN380" s="34"/>
      <c r="DO380" s="34"/>
      <c r="DP380" s="34"/>
      <c r="DQ380" s="34"/>
      <c r="DR380" s="34"/>
      <c r="DS380" s="34" t="s">
        <v>2127</v>
      </c>
      <c r="DT380" s="34"/>
      <c r="DU380" s="47">
        <v>44572</v>
      </c>
      <c r="DY380" s="1">
        <v>3</v>
      </c>
      <c r="DZ380" t="s">
        <v>7939</v>
      </c>
      <c r="EA380" s="4">
        <v>1.68</v>
      </c>
      <c r="EB380" s="4">
        <v>86</v>
      </c>
      <c r="EC380" s="4">
        <v>276</v>
      </c>
      <c r="ED380" s="4">
        <v>196</v>
      </c>
      <c r="EE380" s="4">
        <v>45.4</v>
      </c>
      <c r="EF380" s="4">
        <v>174</v>
      </c>
      <c r="EG380" s="4">
        <v>1.3</v>
      </c>
      <c r="EJ380"/>
      <c r="EL380" s="34"/>
      <c r="EN380" s="34"/>
    </row>
    <row r="381" spans="1:144" x14ac:dyDescent="0.25">
      <c r="A381" s="85">
        <v>2022</v>
      </c>
      <c r="B381" s="87">
        <v>44830</v>
      </c>
      <c r="C381" t="s">
        <v>121</v>
      </c>
      <c r="D381" t="s">
        <v>122</v>
      </c>
      <c r="E381" s="34" t="s">
        <v>7938</v>
      </c>
      <c r="F381" s="34">
        <f t="shared" si="29"/>
        <v>380</v>
      </c>
      <c r="G381" s="34" t="s">
        <v>4985</v>
      </c>
      <c r="H381">
        <v>18</v>
      </c>
      <c r="I381" s="34" t="s">
        <v>6141</v>
      </c>
      <c r="J381" s="34" t="s">
        <v>4988</v>
      </c>
      <c r="K381" s="34" t="str">
        <f>VLOOKUP(J381,[2]CodMpios!$B$347:$E$362,4,FALSE)</f>
        <v>18001 - Florencia</v>
      </c>
      <c r="L381" s="34" t="str">
        <f>VLOOKUP($J381,[2]Coord_Mpios_X_Y!$B$2:$K$1123,9,FALSE)</f>
        <v>1,749138703818</v>
      </c>
      <c r="M381" s="34" t="str">
        <f>VLOOKUP($J381,[2]Coord_Mpios_X_Y!$B$2:$K$1123,10,FALSE)</f>
        <v>-75,558239064333</v>
      </c>
      <c r="N381" s="34" t="s">
        <v>125</v>
      </c>
      <c r="O381" s="34" t="s">
        <v>126</v>
      </c>
      <c r="Q381" s="34" t="s">
        <v>127</v>
      </c>
      <c r="R381" s="34">
        <v>17626883</v>
      </c>
      <c r="S381" s="34" t="str">
        <f t="shared" si="25"/>
        <v>CC17626883</v>
      </c>
      <c r="T381" s="34" t="s">
        <v>258</v>
      </c>
      <c r="V381" s="34" t="s">
        <v>497</v>
      </c>
      <c r="W381" s="34" t="s">
        <v>216</v>
      </c>
      <c r="X381" s="87">
        <v>19812</v>
      </c>
      <c r="Y381">
        <v>68</v>
      </c>
      <c r="Z381" s="36">
        <f>VLOOKUP($Y381,[2]Edades!$A$3:$H$153,4,FALSE)</f>
        <v>6</v>
      </c>
      <c r="AA381" s="34" t="str">
        <f>VLOOKUP($Y381,[2]Edades!$A$3:$H$153,6,FALSE)</f>
        <v>6 - Persona mayor</v>
      </c>
      <c r="AB381" s="34">
        <f>VLOOKUP($Y381,[2]Edades!$A$3:$H$153,7,FALSE)</f>
        <v>14</v>
      </c>
      <c r="AC381" s="34" t="str">
        <f>VLOOKUP($Y381,[2]Edades!$A$3:$H$153,8,FALSE)</f>
        <v>65-69</v>
      </c>
      <c r="AD381" s="34" t="s">
        <v>146</v>
      </c>
      <c r="AE381">
        <v>1</v>
      </c>
      <c r="AF381" s="34" t="s">
        <v>2137</v>
      </c>
      <c r="AG381" s="34" t="s">
        <v>2127</v>
      </c>
      <c r="AH381" s="34" t="s">
        <v>2127</v>
      </c>
      <c r="AK381" s="34" t="s">
        <v>125</v>
      </c>
      <c r="AM381" s="34" t="s">
        <v>2127</v>
      </c>
      <c r="AN381" s="36" t="s">
        <v>2127</v>
      </c>
      <c r="AO381" s="36" t="s">
        <v>2127</v>
      </c>
      <c r="AP381" s="34" t="s">
        <v>2127</v>
      </c>
      <c r="AQ381" s="36" t="s">
        <v>2127</v>
      </c>
      <c r="AR381" s="34" t="s">
        <v>2098</v>
      </c>
      <c r="AS381" s="91" t="s">
        <v>6516</v>
      </c>
      <c r="AT381" s="34">
        <v>4355087</v>
      </c>
      <c r="AU381" s="34" t="s">
        <v>2127</v>
      </c>
      <c r="AX381" s="90"/>
      <c r="BA381" s="91"/>
      <c r="BB381" s="91"/>
      <c r="BC381" s="91"/>
      <c r="BF381" s="34" t="s">
        <v>4983</v>
      </c>
      <c r="BG381" s="92" t="s">
        <v>2098</v>
      </c>
      <c r="BM381" s="36" t="s">
        <v>131</v>
      </c>
      <c r="BN381" s="34" t="s">
        <v>132</v>
      </c>
      <c r="BO381" s="36">
        <v>0</v>
      </c>
      <c r="BQ381" s="94"/>
      <c r="BS381" s="36" t="s">
        <v>2127</v>
      </c>
      <c r="BU381" s="95"/>
      <c r="BV381" s="95"/>
      <c r="BW381" s="61"/>
      <c r="BX381" s="60"/>
      <c r="BY381" s="59" t="str">
        <f t="shared" ca="1" si="26"/>
        <v/>
      </c>
      <c r="CD381" s="68"/>
      <c r="CE381" s="68"/>
      <c r="CF381" s="67"/>
      <c r="CG381">
        <v>87</v>
      </c>
      <c r="CH381" s="2">
        <v>170</v>
      </c>
      <c r="CI381" s="4">
        <f t="shared" si="27"/>
        <v>30.103806228373706</v>
      </c>
      <c r="CJ381" s="5" t="str">
        <f t="shared" si="28"/>
        <v>OBESIDAD</v>
      </c>
      <c r="CK381" s="36">
        <v>0</v>
      </c>
      <c r="CL381" s="66"/>
      <c r="CM381" s="89">
        <v>41351</v>
      </c>
      <c r="CN381" s="97">
        <v>41351</v>
      </c>
      <c r="CP381"/>
      <c r="CQ381" s="65"/>
      <c r="CR381" s="65"/>
      <c r="CS381" s="98"/>
      <c r="CT381"/>
      <c r="CU381"/>
      <c r="CV381" s="97"/>
      <c r="CW381" s="2">
        <v>125</v>
      </c>
      <c r="CX381" s="82">
        <v>75</v>
      </c>
      <c r="DG381" s="64"/>
      <c r="DI381" s="89">
        <v>43768</v>
      </c>
      <c r="DJ381" s="89"/>
      <c r="DN381" s="34"/>
      <c r="DO381" s="34"/>
      <c r="DP381" s="34"/>
      <c r="DQ381" s="34"/>
      <c r="DR381" s="34"/>
      <c r="DS381" s="34" t="s">
        <v>2127</v>
      </c>
      <c r="DT381" s="34"/>
      <c r="DU381" s="47">
        <v>44435</v>
      </c>
      <c r="DY381" s="1">
        <v>2</v>
      </c>
      <c r="DZ381" t="s">
        <v>7940</v>
      </c>
      <c r="EB381" s="4"/>
      <c r="EJ381"/>
      <c r="EL381" s="34"/>
      <c r="EN381" s="34"/>
    </row>
    <row r="382" spans="1:144" hidden="1" x14ac:dyDescent="0.25">
      <c r="A382" s="85">
        <v>2022</v>
      </c>
      <c r="B382" s="87">
        <v>44830</v>
      </c>
      <c r="C382" t="s">
        <v>121</v>
      </c>
      <c r="D382" t="s">
        <v>122</v>
      </c>
      <c r="E382" s="36" t="s">
        <v>7938</v>
      </c>
      <c r="F382" s="34">
        <f t="shared" si="29"/>
        <v>381</v>
      </c>
      <c r="G382" s="34" t="s">
        <v>4985</v>
      </c>
      <c r="H382">
        <v>18</v>
      </c>
      <c r="I382" s="34" t="s">
        <v>6141</v>
      </c>
      <c r="J382" s="34" t="s">
        <v>5007</v>
      </c>
      <c r="K382" s="34" t="str">
        <f>VLOOKUP(J382,[2]CodMpios!$B$347:$E$362,4,FALSE)</f>
        <v>18410 - La Montañita</v>
      </c>
      <c r="L382" s="34" t="str">
        <f>VLOOKUP($J382,[2]Coord_Mpios_X_Y!$B$2:$K$1123,9,FALSE)</f>
        <v>1,302860442333</v>
      </c>
      <c r="M382" s="34" t="str">
        <f>VLOOKUP($J382,[2]Coord_Mpios_X_Y!$B$2:$K$1123,10,FALSE)</f>
        <v>-75,235727318747</v>
      </c>
      <c r="N382" s="34" t="s">
        <v>125</v>
      </c>
      <c r="O382" s="34" t="s">
        <v>126</v>
      </c>
      <c r="Q382" s="34" t="s">
        <v>127</v>
      </c>
      <c r="R382" s="34">
        <v>40756378</v>
      </c>
      <c r="S382" s="34" t="str">
        <f t="shared" si="25"/>
        <v>CC40756378</v>
      </c>
      <c r="T382" s="34" t="s">
        <v>400</v>
      </c>
      <c r="V382" s="34" t="s">
        <v>5597</v>
      </c>
      <c r="W382" s="34" t="s">
        <v>5680</v>
      </c>
      <c r="X382" s="87">
        <v>20017</v>
      </c>
      <c r="Y382">
        <v>68</v>
      </c>
      <c r="Z382" s="36">
        <f>VLOOKUP($Y382,[2]Edades!$A$3:$H$153,4,FALSE)</f>
        <v>6</v>
      </c>
      <c r="AA382" s="34" t="str">
        <f>VLOOKUP($Y382,[2]Edades!$A$3:$H$153,6,FALSE)</f>
        <v>6 - Persona mayor</v>
      </c>
      <c r="AB382" s="34">
        <f>VLOOKUP($Y382,[2]Edades!$A$3:$H$153,7,FALSE)</f>
        <v>14</v>
      </c>
      <c r="AC382" s="34" t="str">
        <f>VLOOKUP($Y382,[2]Edades!$A$3:$H$153,8,FALSE)</f>
        <v>65-69</v>
      </c>
      <c r="AD382" s="34" t="s">
        <v>129</v>
      </c>
      <c r="AE382" s="1">
        <v>2</v>
      </c>
      <c r="AF382" s="34" t="s">
        <v>2137</v>
      </c>
      <c r="AG382" s="34" t="s">
        <v>2127</v>
      </c>
      <c r="AH382" s="34" t="s">
        <v>2127</v>
      </c>
      <c r="AK382" s="34" t="s">
        <v>125</v>
      </c>
      <c r="AM382" s="34" t="s">
        <v>2127</v>
      </c>
      <c r="AN382" s="36" t="s">
        <v>2127</v>
      </c>
      <c r="AO382" s="36" t="s">
        <v>2127</v>
      </c>
      <c r="AP382" s="34" t="s">
        <v>2127</v>
      </c>
      <c r="AQ382" s="36" t="s">
        <v>2127</v>
      </c>
      <c r="AR382" s="34" t="s">
        <v>5919</v>
      </c>
      <c r="AS382" s="91" t="s">
        <v>6517</v>
      </c>
      <c r="AT382" s="34">
        <v>3144751981</v>
      </c>
      <c r="AU382" s="34" t="s">
        <v>2127</v>
      </c>
      <c r="AX382" s="90"/>
      <c r="BA382" s="91"/>
      <c r="BB382" s="91"/>
      <c r="BC382" s="91"/>
      <c r="BF382" s="34" t="s">
        <v>4983</v>
      </c>
      <c r="BG382" s="92" t="s">
        <v>2098</v>
      </c>
      <c r="BM382" s="36" t="s">
        <v>131</v>
      </c>
      <c r="BN382" s="34" t="s">
        <v>132</v>
      </c>
      <c r="BO382" s="36">
        <v>0</v>
      </c>
      <c r="BQ382" s="94"/>
      <c r="BS382" t="s">
        <v>132</v>
      </c>
      <c r="BU382" s="95"/>
      <c r="BV382" s="95"/>
      <c r="BW382" s="61"/>
      <c r="BX382" s="60"/>
      <c r="BY382" s="59" t="str">
        <f t="shared" ca="1" si="26"/>
        <v/>
      </c>
      <c r="CD382" s="68"/>
      <c r="CE382" s="68"/>
      <c r="CF382" s="67"/>
      <c r="CG382">
        <v>85</v>
      </c>
      <c r="CH382" s="2">
        <v>165</v>
      </c>
      <c r="CI382" s="4">
        <f t="shared" si="27"/>
        <v>31.221303948576679</v>
      </c>
      <c r="CJ382" s="5" t="str">
        <f t="shared" si="28"/>
        <v>OBESIDAD</v>
      </c>
      <c r="CK382" s="36">
        <v>0</v>
      </c>
      <c r="CL382" s="66"/>
      <c r="CM382" s="89">
        <v>41379</v>
      </c>
      <c r="CN382" s="97">
        <v>41379</v>
      </c>
      <c r="CP382"/>
      <c r="CQ382" s="65"/>
      <c r="CR382" s="65"/>
      <c r="CS382" s="98"/>
      <c r="CT382"/>
      <c r="CU382"/>
      <c r="CV382" s="65"/>
      <c r="CW382" s="2">
        <v>130</v>
      </c>
      <c r="CX382" s="82">
        <v>80</v>
      </c>
      <c r="DC382"/>
      <c r="DG382" s="64"/>
      <c r="DI382" s="89"/>
      <c r="DJ382" s="89"/>
      <c r="DN382" s="34"/>
      <c r="DO382" s="34"/>
      <c r="DP382" s="34"/>
      <c r="DQ382" s="34"/>
      <c r="DR382" s="34"/>
      <c r="DS382" s="34" t="s">
        <v>2127</v>
      </c>
      <c r="DT382" s="34"/>
      <c r="DU382" s="47">
        <v>44601</v>
      </c>
      <c r="DY382" s="1">
        <v>2</v>
      </c>
      <c r="DZ382" t="s">
        <v>7941</v>
      </c>
      <c r="EA382" s="4">
        <v>0.83</v>
      </c>
      <c r="EB382" s="4">
        <v>111</v>
      </c>
      <c r="EC382" s="4">
        <v>286</v>
      </c>
      <c r="ED382" s="4">
        <v>63.8</v>
      </c>
      <c r="EE382" s="4">
        <v>48.7</v>
      </c>
      <c r="EF382" s="4">
        <v>126</v>
      </c>
      <c r="EG382" s="4">
        <v>1.8</v>
      </c>
      <c r="EJ382"/>
      <c r="EL382" s="34"/>
      <c r="EN382" s="34"/>
    </row>
    <row r="383" spans="1:144" hidden="1" x14ac:dyDescent="0.25">
      <c r="A383" s="85">
        <v>2022</v>
      </c>
      <c r="B383" s="87">
        <v>44830</v>
      </c>
      <c r="C383" t="s">
        <v>121</v>
      </c>
      <c r="D383" t="s">
        <v>122</v>
      </c>
      <c r="E383" s="36" t="s">
        <v>7938</v>
      </c>
      <c r="F383" s="34">
        <f t="shared" si="29"/>
        <v>382</v>
      </c>
      <c r="G383" s="34" t="s">
        <v>4985</v>
      </c>
      <c r="H383">
        <v>18</v>
      </c>
      <c r="I383" s="34" t="s">
        <v>6141</v>
      </c>
      <c r="J383" s="34" t="s">
        <v>5007</v>
      </c>
      <c r="K383" s="34" t="str">
        <f>VLOOKUP(J383,[2]CodMpios!$B$347:$E$362,4,FALSE)</f>
        <v>18410 - La Montañita</v>
      </c>
      <c r="L383" s="34" t="str">
        <f>VLOOKUP($J383,[2]Coord_Mpios_X_Y!$B$2:$K$1123,9,FALSE)</f>
        <v>1,302860442333</v>
      </c>
      <c r="M383" s="34" t="str">
        <f>VLOOKUP($J383,[2]Coord_Mpios_X_Y!$B$2:$K$1123,10,FALSE)</f>
        <v>-75,235727318747</v>
      </c>
      <c r="N383" s="34" t="s">
        <v>6142</v>
      </c>
      <c r="O383" s="34" t="s">
        <v>126</v>
      </c>
      <c r="Q383" s="34" t="s">
        <v>127</v>
      </c>
      <c r="R383" s="34">
        <v>26619932</v>
      </c>
      <c r="S383" s="34" t="str">
        <f t="shared" si="25"/>
        <v>CC26619932</v>
      </c>
      <c r="T383" s="34" t="s">
        <v>163</v>
      </c>
      <c r="U383" s="34" t="s">
        <v>749</v>
      </c>
      <c r="V383" s="34" t="s">
        <v>303</v>
      </c>
      <c r="W383" s="34" t="s">
        <v>6002</v>
      </c>
      <c r="X383" s="87">
        <v>17830</v>
      </c>
      <c r="Y383">
        <v>74</v>
      </c>
      <c r="Z383" s="36">
        <f>VLOOKUP($Y383,[2]Edades!$A$3:$H$153,4,FALSE)</f>
        <v>6</v>
      </c>
      <c r="AA383" s="34" t="str">
        <f>VLOOKUP($Y383,[2]Edades!$A$3:$H$153,6,FALSE)</f>
        <v>6 - Persona mayor</v>
      </c>
      <c r="AB383" s="34">
        <f>VLOOKUP($Y383,[2]Edades!$A$3:$H$153,7,FALSE)</f>
        <v>15</v>
      </c>
      <c r="AC383" s="34" t="str">
        <f>VLOOKUP($Y383,[2]Edades!$A$3:$H$153,8,FALSE)</f>
        <v>70-74</v>
      </c>
      <c r="AD383" s="34" t="s">
        <v>129</v>
      </c>
      <c r="AE383" s="1">
        <v>2</v>
      </c>
      <c r="AF383" s="34" t="s">
        <v>2137</v>
      </c>
      <c r="AG383" s="34" t="s">
        <v>2127</v>
      </c>
      <c r="AH383" s="34" t="s">
        <v>2127</v>
      </c>
      <c r="AK383" s="34" t="s">
        <v>6142</v>
      </c>
      <c r="AM383" s="34" t="s">
        <v>2127</v>
      </c>
      <c r="AN383" s="36" t="s">
        <v>2127</v>
      </c>
      <c r="AO383" s="36" t="s">
        <v>2127</v>
      </c>
      <c r="AP383" s="34" t="s">
        <v>2127</v>
      </c>
      <c r="AQ383" s="36" t="s">
        <v>2127</v>
      </c>
      <c r="AR383" s="34" t="s">
        <v>2098</v>
      </c>
      <c r="AS383" s="91" t="s">
        <v>6518</v>
      </c>
      <c r="AT383" s="34">
        <v>4371339</v>
      </c>
      <c r="AU383" s="34" t="s">
        <v>2127</v>
      </c>
      <c r="AX383" s="90"/>
      <c r="BA383" s="91"/>
      <c r="BB383" s="91"/>
      <c r="BC383" s="91"/>
      <c r="BF383" s="34" t="s">
        <v>4983</v>
      </c>
      <c r="BG383" s="92" t="s">
        <v>2098</v>
      </c>
      <c r="BM383" s="36" t="s">
        <v>131</v>
      </c>
      <c r="BN383" s="34" t="s">
        <v>132</v>
      </c>
      <c r="BO383" s="36">
        <v>0</v>
      </c>
      <c r="BQ383" s="94"/>
      <c r="BS383" t="s">
        <v>132</v>
      </c>
      <c r="BU383" s="95"/>
      <c r="BV383" s="95"/>
      <c r="BW383" s="61"/>
      <c r="BX383" s="60"/>
      <c r="BY383" s="59" t="str">
        <f t="shared" ca="1" si="26"/>
        <v/>
      </c>
      <c r="CD383" s="68"/>
      <c r="CE383" s="68"/>
      <c r="CF383" s="67"/>
      <c r="CG383">
        <v>66</v>
      </c>
      <c r="CH383" s="2">
        <v>153</v>
      </c>
      <c r="CI383" s="4">
        <f t="shared" si="27"/>
        <v>28.194284249647573</v>
      </c>
      <c r="CJ383" s="5" t="str">
        <f t="shared" si="28"/>
        <v>SOBREPESO</v>
      </c>
      <c r="CK383" s="36">
        <v>0</v>
      </c>
      <c r="CL383" s="66"/>
      <c r="CM383" s="89">
        <v>41295</v>
      </c>
      <c r="CN383" s="97">
        <v>41295</v>
      </c>
      <c r="CP383"/>
      <c r="CQ383" s="65"/>
      <c r="CR383" s="65"/>
      <c r="CS383" s="98"/>
      <c r="CT383"/>
      <c r="CU383"/>
      <c r="CV383" s="65"/>
      <c r="CW383" s="2">
        <v>120</v>
      </c>
      <c r="CX383" s="82">
        <v>70</v>
      </c>
      <c r="DC383"/>
      <c r="DG383" s="64"/>
      <c r="DI383" s="89">
        <v>44242</v>
      </c>
      <c r="DJ383" s="89"/>
      <c r="DN383" s="34"/>
      <c r="DO383" s="34"/>
      <c r="DP383" s="34"/>
      <c r="DQ383" s="34"/>
      <c r="DR383" s="34"/>
      <c r="DS383" s="34" t="s">
        <v>2127</v>
      </c>
      <c r="DT383" s="34"/>
      <c r="DU383" s="47">
        <v>44634</v>
      </c>
      <c r="DY383" s="1">
        <v>2</v>
      </c>
      <c r="DZ383" t="s">
        <v>7940</v>
      </c>
      <c r="EA383" s="4">
        <v>0.66</v>
      </c>
      <c r="EB383" s="4">
        <v>101</v>
      </c>
      <c r="EC383" s="4">
        <v>260</v>
      </c>
      <c r="ED383" s="4">
        <v>167</v>
      </c>
      <c r="EE383" s="4">
        <v>49.4</v>
      </c>
      <c r="EF383" s="4">
        <v>216</v>
      </c>
      <c r="EG383" s="4">
        <v>2.2999999999999998</v>
      </c>
      <c r="EH383" s="4">
        <v>6.5</v>
      </c>
      <c r="EJ383"/>
      <c r="EL383" s="34"/>
      <c r="EN383" s="34"/>
    </row>
    <row r="384" spans="1:144" hidden="1" x14ac:dyDescent="0.25">
      <c r="A384" s="85">
        <v>2022</v>
      </c>
      <c r="B384" s="87">
        <v>44830</v>
      </c>
      <c r="C384" t="s">
        <v>121</v>
      </c>
      <c r="D384" t="s">
        <v>122</v>
      </c>
      <c r="E384" s="36" t="s">
        <v>7938</v>
      </c>
      <c r="F384" s="34">
        <f t="shared" si="29"/>
        <v>383</v>
      </c>
      <c r="G384" s="34" t="s">
        <v>4985</v>
      </c>
      <c r="H384">
        <v>18</v>
      </c>
      <c r="I384" s="34" t="s">
        <v>6141</v>
      </c>
      <c r="J384" s="34" t="s">
        <v>4988</v>
      </c>
      <c r="K384" s="34" t="str">
        <f>VLOOKUP(J384,[2]CodMpios!$B$347:$E$362,4,FALSE)</f>
        <v>18001 - Florencia</v>
      </c>
      <c r="L384" s="34" t="str">
        <f>VLOOKUP($J384,[2]Coord_Mpios_X_Y!$B$2:$K$1123,9,FALSE)</f>
        <v>1,749138703818</v>
      </c>
      <c r="M384" s="34" t="str">
        <f>VLOOKUP($J384,[2]Coord_Mpios_X_Y!$B$2:$K$1123,10,FALSE)</f>
        <v>-75,558239064333</v>
      </c>
      <c r="N384" s="34" t="s">
        <v>139</v>
      </c>
      <c r="O384" s="34" t="s">
        <v>126</v>
      </c>
      <c r="Q384" s="34" t="s">
        <v>127</v>
      </c>
      <c r="R384" s="34">
        <v>17628982</v>
      </c>
      <c r="S384" s="34" t="str">
        <f t="shared" si="25"/>
        <v>CC17628982</v>
      </c>
      <c r="T384" s="34" t="s">
        <v>258</v>
      </c>
      <c r="U384" s="34" t="s">
        <v>145</v>
      </c>
      <c r="V384" s="34" t="s">
        <v>4987</v>
      </c>
      <c r="W384" s="34" t="s">
        <v>759</v>
      </c>
      <c r="X384" s="87">
        <v>19039</v>
      </c>
      <c r="Y384">
        <v>71</v>
      </c>
      <c r="Z384" s="36">
        <f>VLOOKUP($Y384,[2]Edades!$A$3:$H$153,4,FALSE)</f>
        <v>6</v>
      </c>
      <c r="AA384" s="34" t="str">
        <f>VLOOKUP($Y384,[2]Edades!$A$3:$H$153,6,FALSE)</f>
        <v>6 - Persona mayor</v>
      </c>
      <c r="AB384" s="34">
        <f>VLOOKUP($Y384,[2]Edades!$A$3:$H$153,7,FALSE)</f>
        <v>15</v>
      </c>
      <c r="AC384" s="34" t="str">
        <f>VLOOKUP($Y384,[2]Edades!$A$3:$H$153,8,FALSE)</f>
        <v>70-74</v>
      </c>
      <c r="AD384" s="34" t="s">
        <v>146</v>
      </c>
      <c r="AE384">
        <v>1</v>
      </c>
      <c r="AF384" s="34" t="s">
        <v>2137</v>
      </c>
      <c r="AG384" s="34" t="s">
        <v>2127</v>
      </c>
      <c r="AH384" s="34" t="s">
        <v>2127</v>
      </c>
      <c r="AK384" s="34" t="s">
        <v>139</v>
      </c>
      <c r="AM384" s="34" t="s">
        <v>2127</v>
      </c>
      <c r="AN384" s="36" t="s">
        <v>2127</v>
      </c>
      <c r="AO384" s="36" t="s">
        <v>2127</v>
      </c>
      <c r="AP384" s="34" t="s">
        <v>2127</v>
      </c>
      <c r="AQ384" s="36" t="s">
        <v>2127</v>
      </c>
      <c r="AR384" s="34" t="s">
        <v>2098</v>
      </c>
      <c r="AS384" s="91" t="s">
        <v>6519</v>
      </c>
      <c r="AT384" s="34">
        <v>4354943</v>
      </c>
      <c r="AU384" s="34" t="s">
        <v>2127</v>
      </c>
      <c r="AX384" s="90"/>
      <c r="BA384" s="91"/>
      <c r="BB384" s="91"/>
      <c r="BC384" s="91"/>
      <c r="BF384" s="34" t="s">
        <v>4983</v>
      </c>
      <c r="BG384" s="92" t="s">
        <v>2098</v>
      </c>
      <c r="BM384" s="36" t="s">
        <v>131</v>
      </c>
      <c r="BN384" s="34" t="s">
        <v>132</v>
      </c>
      <c r="BO384" s="36">
        <v>0</v>
      </c>
      <c r="BQ384" s="94"/>
      <c r="BS384" t="s">
        <v>132</v>
      </c>
      <c r="BU384" s="95"/>
      <c r="BV384" s="95"/>
      <c r="BW384" s="61"/>
      <c r="BX384" s="60"/>
      <c r="BY384" s="59" t="str">
        <f t="shared" ca="1" si="26"/>
        <v/>
      </c>
      <c r="CD384" s="68"/>
      <c r="CE384" s="68"/>
      <c r="CF384" s="67"/>
      <c r="CG384">
        <v>78</v>
      </c>
      <c r="CH384" s="2">
        <v>174</v>
      </c>
      <c r="CI384" s="4">
        <f t="shared" si="27"/>
        <v>25.762980578676178</v>
      </c>
      <c r="CJ384" s="5" t="str">
        <f t="shared" si="28"/>
        <v>SOBREPESO</v>
      </c>
      <c r="CK384" s="36">
        <v>0</v>
      </c>
      <c r="CL384" s="66"/>
      <c r="CM384" s="89">
        <v>41291</v>
      </c>
      <c r="CN384" s="97">
        <v>41291</v>
      </c>
      <c r="CP384"/>
      <c r="CQ384" s="65"/>
      <c r="CR384" s="65"/>
      <c r="CS384" s="98"/>
      <c r="CT384"/>
      <c r="CU384"/>
      <c r="CV384" s="65"/>
      <c r="CW384" s="2">
        <v>110</v>
      </c>
      <c r="CX384" s="82">
        <v>80</v>
      </c>
      <c r="DC384"/>
      <c r="DG384" s="64"/>
      <c r="DI384" s="89"/>
      <c r="DJ384" s="89"/>
      <c r="DN384" s="34"/>
      <c r="DO384" s="34"/>
      <c r="DP384" s="34"/>
      <c r="DQ384" s="34"/>
      <c r="DR384" s="34"/>
      <c r="DS384" s="34" t="s">
        <v>2127</v>
      </c>
      <c r="DT384" s="34"/>
      <c r="DU384" s="47">
        <v>44699</v>
      </c>
      <c r="DY384" s="1">
        <v>1</v>
      </c>
      <c r="DZ384" t="s">
        <v>7940</v>
      </c>
      <c r="EA384" s="4">
        <v>0.74</v>
      </c>
      <c r="EB384" s="4">
        <v>115</v>
      </c>
      <c r="EC384" s="4">
        <v>234</v>
      </c>
      <c r="ED384" s="4">
        <v>132</v>
      </c>
      <c r="EE384" s="4">
        <v>90.2</v>
      </c>
      <c r="EF384" s="4">
        <v>49</v>
      </c>
      <c r="EG384" s="4">
        <v>1.8</v>
      </c>
      <c r="EJ384"/>
      <c r="EL384" s="34"/>
      <c r="EN384" s="34"/>
    </row>
    <row r="385" spans="1:144" hidden="1" x14ac:dyDescent="0.25">
      <c r="A385" s="85">
        <v>2022</v>
      </c>
      <c r="B385" s="87">
        <v>44830</v>
      </c>
      <c r="C385" t="s">
        <v>121</v>
      </c>
      <c r="D385" t="s">
        <v>122</v>
      </c>
      <c r="E385" s="36" t="s">
        <v>7938</v>
      </c>
      <c r="F385" s="34">
        <f t="shared" si="29"/>
        <v>384</v>
      </c>
      <c r="G385" s="34" t="s">
        <v>4985</v>
      </c>
      <c r="H385">
        <v>18</v>
      </c>
      <c r="I385" s="34" t="s">
        <v>6141</v>
      </c>
      <c r="J385" s="34" t="s">
        <v>4988</v>
      </c>
      <c r="K385" s="34" t="str">
        <f>VLOOKUP(J385,[2]CodMpios!$B$347:$E$362,4,FALSE)</f>
        <v>18001 - Florencia</v>
      </c>
      <c r="L385" s="34" t="str">
        <f>VLOOKUP($J385,[2]Coord_Mpios_X_Y!$B$2:$K$1123,9,FALSE)</f>
        <v>1,749138703818</v>
      </c>
      <c r="M385" s="34" t="str">
        <f>VLOOKUP($J385,[2]Coord_Mpios_X_Y!$B$2:$K$1123,10,FALSE)</f>
        <v>-75,558239064333</v>
      </c>
      <c r="N385" s="34" t="s">
        <v>125</v>
      </c>
      <c r="O385" s="34" t="s">
        <v>126</v>
      </c>
      <c r="Q385" s="34" t="s">
        <v>127</v>
      </c>
      <c r="R385" s="34">
        <v>40755244</v>
      </c>
      <c r="S385" s="34" t="str">
        <f t="shared" si="25"/>
        <v>CC40755244</v>
      </c>
      <c r="T385" s="34" t="s">
        <v>163</v>
      </c>
      <c r="U385" s="34" t="s">
        <v>134</v>
      </c>
      <c r="V385" s="34" t="s">
        <v>1327</v>
      </c>
      <c r="X385" s="87">
        <v>19673</v>
      </c>
      <c r="Y385">
        <v>69</v>
      </c>
      <c r="Z385" s="36">
        <f>VLOOKUP($Y385,[2]Edades!$A$3:$H$153,4,FALSE)</f>
        <v>6</v>
      </c>
      <c r="AA385" s="34" t="str">
        <f>VLOOKUP($Y385,[2]Edades!$A$3:$H$153,6,FALSE)</f>
        <v>6 - Persona mayor</v>
      </c>
      <c r="AB385" s="34">
        <f>VLOOKUP($Y385,[2]Edades!$A$3:$H$153,7,FALSE)</f>
        <v>14</v>
      </c>
      <c r="AC385" s="34" t="str">
        <f>VLOOKUP($Y385,[2]Edades!$A$3:$H$153,8,FALSE)</f>
        <v>65-69</v>
      </c>
      <c r="AD385" s="34" t="s">
        <v>129</v>
      </c>
      <c r="AE385" s="1">
        <v>2</v>
      </c>
      <c r="AF385" s="34" t="s">
        <v>2137</v>
      </c>
      <c r="AG385" s="34" t="s">
        <v>2127</v>
      </c>
      <c r="AH385" s="34" t="s">
        <v>2127</v>
      </c>
      <c r="AK385" s="34" t="s">
        <v>125</v>
      </c>
      <c r="AM385" s="34" t="s">
        <v>2127</v>
      </c>
      <c r="AN385" s="36" t="s">
        <v>2127</v>
      </c>
      <c r="AO385" s="36" t="s">
        <v>2127</v>
      </c>
      <c r="AP385" s="34" t="s">
        <v>2127</v>
      </c>
      <c r="AQ385" s="36" t="s">
        <v>2127</v>
      </c>
      <c r="AR385" s="34" t="s">
        <v>2098</v>
      </c>
      <c r="AS385" s="91" t="s">
        <v>6520</v>
      </c>
      <c r="AT385" s="34">
        <v>3134812428</v>
      </c>
      <c r="AU385" s="34" t="s">
        <v>2127</v>
      </c>
      <c r="AX385" s="90"/>
      <c r="BA385" s="91"/>
      <c r="BB385" s="91"/>
      <c r="BC385" s="91"/>
      <c r="BF385" s="34" t="s">
        <v>4983</v>
      </c>
      <c r="BG385" s="92" t="s">
        <v>2098</v>
      </c>
      <c r="BM385" s="36" t="s">
        <v>131</v>
      </c>
      <c r="BN385" s="34" t="s">
        <v>132</v>
      </c>
      <c r="BO385" s="36">
        <v>0</v>
      </c>
      <c r="BQ385" s="94"/>
      <c r="BS385" t="s">
        <v>132</v>
      </c>
      <c r="BU385" s="95"/>
      <c r="BV385" s="95"/>
      <c r="BW385" s="61"/>
      <c r="BX385" s="60"/>
      <c r="BY385" s="59" t="str">
        <f t="shared" ca="1" si="26"/>
        <v/>
      </c>
      <c r="CD385" s="68"/>
      <c r="CE385" s="68"/>
      <c r="CF385" s="67"/>
      <c r="CG385">
        <v>58</v>
      </c>
      <c r="CH385" s="2">
        <v>150</v>
      </c>
      <c r="CI385" s="4">
        <f t="shared" si="27"/>
        <v>25.777777777777779</v>
      </c>
      <c r="CJ385" s="5" t="str">
        <f t="shared" si="28"/>
        <v>SOBREPESO</v>
      </c>
      <c r="CK385" s="36">
        <v>0</v>
      </c>
      <c r="CL385" s="66"/>
      <c r="CM385" s="89">
        <v>41341</v>
      </c>
      <c r="CN385" s="97">
        <v>41341</v>
      </c>
      <c r="CP385"/>
      <c r="CQ385" s="65"/>
      <c r="CR385" s="65"/>
      <c r="CS385" s="98"/>
      <c r="CT385"/>
      <c r="CU385"/>
      <c r="CV385" s="65"/>
      <c r="CW385" s="2">
        <v>129</v>
      </c>
      <c r="CX385" s="82">
        <v>67</v>
      </c>
      <c r="DC385"/>
      <c r="DG385" s="64"/>
      <c r="DI385" s="89">
        <v>42668</v>
      </c>
      <c r="DJ385" s="89"/>
      <c r="DN385" s="34"/>
      <c r="DO385" s="34"/>
      <c r="DP385" s="34"/>
      <c r="DQ385" s="34"/>
      <c r="DR385" s="34"/>
      <c r="DS385" s="34" t="s">
        <v>2127</v>
      </c>
      <c r="DT385" s="34"/>
      <c r="DU385" s="47">
        <v>44334</v>
      </c>
      <c r="DY385" s="1">
        <v>2</v>
      </c>
      <c r="DZ385" t="s">
        <v>7940</v>
      </c>
      <c r="EA385" s="4">
        <v>0.86</v>
      </c>
      <c r="EB385" s="4">
        <v>99</v>
      </c>
      <c r="EC385" s="4">
        <v>260</v>
      </c>
      <c r="ED385" s="4">
        <v>263</v>
      </c>
      <c r="EE385" s="4">
        <v>51.5</v>
      </c>
      <c r="EF385" s="4">
        <v>292</v>
      </c>
      <c r="EG385" s="4">
        <v>2</v>
      </c>
      <c r="EJ385"/>
      <c r="EL385" s="34"/>
      <c r="EN385" s="34"/>
    </row>
    <row r="386" spans="1:144" hidden="1" x14ac:dyDescent="0.25">
      <c r="A386" s="85">
        <v>2022</v>
      </c>
      <c r="B386" s="87">
        <v>44830</v>
      </c>
      <c r="C386" t="s">
        <v>121</v>
      </c>
      <c r="D386" t="s">
        <v>122</v>
      </c>
      <c r="E386" s="36" t="s">
        <v>7938</v>
      </c>
      <c r="F386" s="34">
        <f t="shared" si="29"/>
        <v>385</v>
      </c>
      <c r="G386" s="34" t="s">
        <v>4985</v>
      </c>
      <c r="H386">
        <v>18</v>
      </c>
      <c r="I386" s="34" t="s">
        <v>6141</v>
      </c>
      <c r="J386" s="34" t="s">
        <v>4986</v>
      </c>
      <c r="K386" s="34" t="str">
        <f>VLOOKUP(J386,[2]CodMpios!$B$347:$E$362,4,FALSE)</f>
        <v>18756 - Solano</v>
      </c>
      <c r="L386" s="34" t="str">
        <f>VLOOKUP($J386,[2]Coord_Mpios_X_Y!$B$2:$K$1123,9,FALSE)</f>
        <v>0,211280845516</v>
      </c>
      <c r="M386" s="34" t="str">
        <f>VLOOKUP($J386,[2]Coord_Mpios_X_Y!$B$2:$K$1123,10,FALSE)</f>
        <v>-73,123867898891</v>
      </c>
      <c r="N386" s="34" t="s">
        <v>125</v>
      </c>
      <c r="O386" s="34" t="s">
        <v>126</v>
      </c>
      <c r="Q386" s="34" t="s">
        <v>127</v>
      </c>
      <c r="R386" s="34">
        <v>17625431</v>
      </c>
      <c r="S386" s="34" t="str">
        <f t="shared" ref="S386:S449" si="30">CONCATENATE(Q386,R386)</f>
        <v>CC17625431</v>
      </c>
      <c r="T386" s="34" t="s">
        <v>374</v>
      </c>
      <c r="V386" s="34" t="s">
        <v>1030</v>
      </c>
      <c r="W386" s="34" t="s">
        <v>135</v>
      </c>
      <c r="X386" s="87">
        <v>18658</v>
      </c>
      <c r="Y386">
        <v>72</v>
      </c>
      <c r="Z386" s="36">
        <f>VLOOKUP($Y386,[2]Edades!$A$3:$H$153,4,FALSE)</f>
        <v>6</v>
      </c>
      <c r="AA386" s="34" t="str">
        <f>VLOOKUP($Y386,[2]Edades!$A$3:$H$153,6,FALSE)</f>
        <v>6 - Persona mayor</v>
      </c>
      <c r="AB386" s="34">
        <f>VLOOKUP($Y386,[2]Edades!$A$3:$H$153,7,FALSE)</f>
        <v>15</v>
      </c>
      <c r="AC386" s="34" t="str">
        <f>VLOOKUP($Y386,[2]Edades!$A$3:$H$153,8,FALSE)</f>
        <v>70-74</v>
      </c>
      <c r="AD386" s="34" t="s">
        <v>146</v>
      </c>
      <c r="AE386">
        <v>1</v>
      </c>
      <c r="AF386" s="34" t="s">
        <v>2137</v>
      </c>
      <c r="AG386" s="34" t="s">
        <v>2127</v>
      </c>
      <c r="AH386" s="34" t="s">
        <v>2127</v>
      </c>
      <c r="AK386" s="34" t="s">
        <v>125</v>
      </c>
      <c r="AM386" s="34" t="s">
        <v>2127</v>
      </c>
      <c r="AN386" s="36" t="s">
        <v>2127</v>
      </c>
      <c r="AO386" s="36" t="s">
        <v>2127</v>
      </c>
      <c r="AP386" s="34" t="s">
        <v>2127</v>
      </c>
      <c r="AQ386" s="36" t="s">
        <v>2127</v>
      </c>
      <c r="AR386" s="34" t="s">
        <v>2098</v>
      </c>
      <c r="AS386" s="91" t="s">
        <v>6521</v>
      </c>
      <c r="AT386" s="34">
        <v>4362166</v>
      </c>
      <c r="AU386" s="34" t="s">
        <v>2127</v>
      </c>
      <c r="AX386" s="90"/>
      <c r="BA386" s="91"/>
      <c r="BB386" s="91"/>
      <c r="BC386" s="91"/>
      <c r="BF386" s="34" t="s">
        <v>4983</v>
      </c>
      <c r="BG386" s="92" t="s">
        <v>2098</v>
      </c>
      <c r="BM386" s="36" t="s">
        <v>131</v>
      </c>
      <c r="BN386" s="34" t="s">
        <v>132</v>
      </c>
      <c r="BO386" s="36">
        <v>0</v>
      </c>
      <c r="BQ386" s="94"/>
      <c r="BS386" t="s">
        <v>132</v>
      </c>
      <c r="BU386" s="95"/>
      <c r="BV386" s="95"/>
      <c r="BW386" s="61"/>
      <c r="BX386" s="60"/>
      <c r="BY386" s="59" t="str">
        <f t="shared" ref="BY386:BY449" ca="1" si="31">IFERROR(IF(BW386="","",BW386-TODAY()),"SIN DATO")</f>
        <v/>
      </c>
      <c r="CD386" s="68"/>
      <c r="CE386" s="68"/>
      <c r="CF386" s="67"/>
      <c r="CG386">
        <v>79</v>
      </c>
      <c r="CH386" s="2">
        <v>173</v>
      </c>
      <c r="CI386" s="4">
        <f t="shared" ref="CI386:CI449" si="32">(CG386/((CH386/100)*(CH386/100)))</f>
        <v>26.395803401383272</v>
      </c>
      <c r="CJ386" s="5" t="str">
        <f t="shared" ref="CJ386:CJ449" si="33">IFERROR(IF(CI386&lt;=18.5,"BAJO PESO",IF(AND(CI386&gt;18.5,CI386&lt;25),"NORMAL",IF(AND(CI386&gt;=25,CI386&lt;=30),"SOBREPESO","OBESIDAD"))),"SIN DATO")</f>
        <v>SOBREPESO</v>
      </c>
      <c r="CK386" s="36">
        <v>0</v>
      </c>
      <c r="CL386" s="66"/>
      <c r="CM386" s="89">
        <v>41353</v>
      </c>
      <c r="CN386" s="97">
        <v>41353</v>
      </c>
      <c r="CP386"/>
      <c r="CQ386" s="65"/>
      <c r="CR386" s="65"/>
      <c r="CS386" s="98"/>
      <c r="CT386"/>
      <c r="CU386"/>
      <c r="CV386" s="65"/>
      <c r="CW386" s="2"/>
      <c r="CX386" s="82"/>
      <c r="DC386"/>
      <c r="DG386" s="64"/>
      <c r="DI386" s="89"/>
      <c r="DJ386" s="89"/>
      <c r="DN386" s="34"/>
      <c r="DO386" s="34"/>
      <c r="DP386" s="34"/>
      <c r="DQ386" s="34"/>
      <c r="DR386" s="34"/>
      <c r="DS386" s="34" t="s">
        <v>2127</v>
      </c>
      <c r="DT386" s="34"/>
      <c r="DU386" s="47">
        <v>44767</v>
      </c>
      <c r="DY386" s="1">
        <v>2</v>
      </c>
      <c r="DZ386" t="s">
        <v>7941</v>
      </c>
      <c r="EB386" s="4"/>
      <c r="EJ386"/>
      <c r="EL386" s="34"/>
      <c r="EN386" s="34"/>
    </row>
    <row r="387" spans="1:144" hidden="1" x14ac:dyDescent="0.25">
      <c r="A387" s="85">
        <v>2022</v>
      </c>
      <c r="B387" s="87">
        <v>44830</v>
      </c>
      <c r="C387" t="s">
        <v>121</v>
      </c>
      <c r="D387" t="s">
        <v>122</v>
      </c>
      <c r="E387" s="36" t="s">
        <v>7938</v>
      </c>
      <c r="F387" s="34">
        <f t="shared" ref="F387:F450" si="34">F386+1</f>
        <v>386</v>
      </c>
      <c r="G387" s="34" t="s">
        <v>4985</v>
      </c>
      <c r="H387">
        <v>18</v>
      </c>
      <c r="I387" s="34" t="s">
        <v>6141</v>
      </c>
      <c r="J387" s="34" t="s">
        <v>4988</v>
      </c>
      <c r="K387" s="34" t="str">
        <f>VLOOKUP(J387,[2]CodMpios!$B$347:$E$362,4,FALSE)</f>
        <v>18001 - Florencia</v>
      </c>
      <c r="L387" s="34" t="str">
        <f>VLOOKUP($J387,[2]Coord_Mpios_X_Y!$B$2:$K$1123,9,FALSE)</f>
        <v>1,749138703818</v>
      </c>
      <c r="M387" s="34" t="str">
        <f>VLOOKUP($J387,[2]Coord_Mpios_X_Y!$B$2:$K$1123,10,FALSE)</f>
        <v>-75,558239064333</v>
      </c>
      <c r="N387" s="34" t="s">
        <v>125</v>
      </c>
      <c r="O387" s="34" t="s">
        <v>126</v>
      </c>
      <c r="Q387" s="34" t="s">
        <v>127</v>
      </c>
      <c r="R387" s="34">
        <v>17628644</v>
      </c>
      <c r="S387" s="34" t="str">
        <f t="shared" si="30"/>
        <v>CC17628644</v>
      </c>
      <c r="T387" s="34" t="s">
        <v>2182</v>
      </c>
      <c r="V387" s="34" t="s">
        <v>1613</v>
      </c>
      <c r="W387" s="34" t="s">
        <v>937</v>
      </c>
      <c r="X387" s="87">
        <v>21415</v>
      </c>
      <c r="Y387">
        <v>64</v>
      </c>
      <c r="Z387" s="36">
        <f>VLOOKUP($Y387,[2]Edades!$A$3:$H$153,4,FALSE)</f>
        <v>6</v>
      </c>
      <c r="AA387" s="34" t="str">
        <f>VLOOKUP($Y387,[2]Edades!$A$3:$H$153,6,FALSE)</f>
        <v>6 - Persona mayor</v>
      </c>
      <c r="AB387" s="34">
        <f>VLOOKUP($Y387,[2]Edades!$A$3:$H$153,7,FALSE)</f>
        <v>13</v>
      </c>
      <c r="AC387" s="34" t="str">
        <f>VLOOKUP($Y387,[2]Edades!$A$3:$H$153,8,FALSE)</f>
        <v>60-64</v>
      </c>
      <c r="AD387" s="34" t="s">
        <v>146</v>
      </c>
      <c r="AE387">
        <v>1</v>
      </c>
      <c r="AF387" s="34" t="s">
        <v>2137</v>
      </c>
      <c r="AG387" s="34" t="s">
        <v>2127</v>
      </c>
      <c r="AH387" s="34" t="s">
        <v>2127</v>
      </c>
      <c r="AK387" s="34" t="s">
        <v>125</v>
      </c>
      <c r="AM387" s="34" t="s">
        <v>2127</v>
      </c>
      <c r="AN387" s="36" t="s">
        <v>2127</v>
      </c>
      <c r="AO387" s="36" t="s">
        <v>2127</v>
      </c>
      <c r="AP387" s="34" t="s">
        <v>2127</v>
      </c>
      <c r="AQ387" s="36" t="s">
        <v>2127</v>
      </c>
      <c r="AR387" s="34" t="s">
        <v>2098</v>
      </c>
      <c r="AS387" s="91" t="s">
        <v>6522</v>
      </c>
      <c r="AT387" s="34">
        <v>3229491198</v>
      </c>
      <c r="AU387" s="34" t="s">
        <v>2127</v>
      </c>
      <c r="AX387" s="90"/>
      <c r="BA387" s="91"/>
      <c r="BB387" s="91"/>
      <c r="BC387" s="91"/>
      <c r="BF387" s="34" t="s">
        <v>4983</v>
      </c>
      <c r="BG387" s="92" t="s">
        <v>2098</v>
      </c>
      <c r="BM387" s="36" t="s">
        <v>131</v>
      </c>
      <c r="BN387" s="34" t="s">
        <v>132</v>
      </c>
      <c r="BO387" s="36">
        <v>0</v>
      </c>
      <c r="BQ387" s="94"/>
      <c r="BS387" t="s">
        <v>132</v>
      </c>
      <c r="BU387" s="95"/>
      <c r="BV387" s="95"/>
      <c r="BW387" s="61"/>
      <c r="BX387" s="60"/>
      <c r="BY387" s="59" t="str">
        <f t="shared" ca="1" si="31"/>
        <v/>
      </c>
      <c r="CD387" s="68"/>
      <c r="CE387" s="68"/>
      <c r="CF387" s="67"/>
      <c r="CG387">
        <v>98</v>
      </c>
      <c r="CH387" s="2">
        <v>157</v>
      </c>
      <c r="CI387" s="4">
        <f t="shared" si="32"/>
        <v>39.758205201022349</v>
      </c>
      <c r="CJ387" s="5" t="str">
        <f t="shared" si="33"/>
        <v>OBESIDAD</v>
      </c>
      <c r="CK387" s="36">
        <v>0</v>
      </c>
      <c r="CL387" s="66"/>
      <c r="CM387" s="89">
        <v>41318</v>
      </c>
      <c r="CN387" s="97">
        <v>41318</v>
      </c>
      <c r="CP387"/>
      <c r="CQ387" s="65"/>
      <c r="CR387" s="65"/>
      <c r="CS387" s="98"/>
      <c r="CT387"/>
      <c r="CU387"/>
      <c r="CV387" s="65"/>
      <c r="CW387" s="2"/>
      <c r="CX387" s="82"/>
      <c r="DC387"/>
      <c r="DG387" s="64"/>
      <c r="DI387" s="89"/>
      <c r="DJ387" s="89"/>
      <c r="DN387" s="34"/>
      <c r="DO387" s="34"/>
      <c r="DP387" s="34"/>
      <c r="DQ387" s="34"/>
      <c r="DR387" s="34"/>
      <c r="DS387" s="34" t="s">
        <v>2127</v>
      </c>
      <c r="DT387" s="34"/>
      <c r="DU387" s="47">
        <v>43542</v>
      </c>
      <c r="DY387" s="1">
        <v>2</v>
      </c>
      <c r="DZ387" t="s">
        <v>7941</v>
      </c>
      <c r="EB387" s="4"/>
      <c r="EJ387"/>
      <c r="EL387" s="34"/>
      <c r="EN387" s="34"/>
    </row>
    <row r="388" spans="1:144" hidden="1" x14ac:dyDescent="0.25">
      <c r="A388" s="85">
        <v>2022</v>
      </c>
      <c r="B388" s="87">
        <v>44830</v>
      </c>
      <c r="C388" t="s">
        <v>121</v>
      </c>
      <c r="D388" t="s">
        <v>122</v>
      </c>
      <c r="E388" s="36" t="s">
        <v>7938</v>
      </c>
      <c r="F388" s="34">
        <f t="shared" si="34"/>
        <v>387</v>
      </c>
      <c r="G388" s="34" t="s">
        <v>4985</v>
      </c>
      <c r="H388">
        <v>18</v>
      </c>
      <c r="I388" s="34" t="s">
        <v>6141</v>
      </c>
      <c r="J388" s="34" t="s">
        <v>4988</v>
      </c>
      <c r="K388" s="34" t="str">
        <f>VLOOKUP(J388,[2]CodMpios!$B$347:$E$362,4,FALSE)</f>
        <v>18001 - Florencia</v>
      </c>
      <c r="L388" s="34" t="str">
        <f>VLOOKUP($J388,[2]Coord_Mpios_X_Y!$B$2:$K$1123,9,FALSE)</f>
        <v>1,749138703818</v>
      </c>
      <c r="M388" s="34" t="str">
        <f>VLOOKUP($J388,[2]Coord_Mpios_X_Y!$B$2:$K$1123,10,FALSE)</f>
        <v>-75,558239064333</v>
      </c>
      <c r="N388" s="34" t="s">
        <v>139</v>
      </c>
      <c r="O388" s="34" t="s">
        <v>126</v>
      </c>
      <c r="Q388" s="34" t="s">
        <v>127</v>
      </c>
      <c r="R388" s="34">
        <v>4958329</v>
      </c>
      <c r="S388" s="34" t="str">
        <f t="shared" si="30"/>
        <v>CC4958329</v>
      </c>
      <c r="T388" s="34" t="s">
        <v>5183</v>
      </c>
      <c r="V388" s="34" t="s">
        <v>447</v>
      </c>
      <c r="W388" s="34" t="s">
        <v>556</v>
      </c>
      <c r="X388" s="87">
        <v>16443</v>
      </c>
      <c r="Y388">
        <v>78</v>
      </c>
      <c r="Z388" s="36">
        <f>VLOOKUP($Y388,[2]Edades!$A$3:$H$153,4,FALSE)</f>
        <v>6</v>
      </c>
      <c r="AA388" s="34" t="str">
        <f>VLOOKUP($Y388,[2]Edades!$A$3:$H$153,6,FALSE)</f>
        <v>6 - Persona mayor</v>
      </c>
      <c r="AB388" s="34">
        <f>VLOOKUP($Y388,[2]Edades!$A$3:$H$153,7,FALSE)</f>
        <v>16</v>
      </c>
      <c r="AC388" s="34" t="str">
        <f>VLOOKUP($Y388,[2]Edades!$A$3:$H$153,8,FALSE)</f>
        <v>75-79</v>
      </c>
      <c r="AD388" s="34" t="s">
        <v>146</v>
      </c>
      <c r="AE388">
        <v>1</v>
      </c>
      <c r="AF388" s="34" t="s">
        <v>2137</v>
      </c>
      <c r="AG388" s="34" t="s">
        <v>2127</v>
      </c>
      <c r="AH388" s="34" t="s">
        <v>2127</v>
      </c>
      <c r="AK388" s="34" t="s">
        <v>139</v>
      </c>
      <c r="AM388" s="34" t="s">
        <v>2127</v>
      </c>
      <c r="AN388" s="36" t="s">
        <v>2127</v>
      </c>
      <c r="AO388" s="36" t="s">
        <v>2127</v>
      </c>
      <c r="AP388" s="34" t="s">
        <v>2127</v>
      </c>
      <c r="AQ388" s="36" t="s">
        <v>2127</v>
      </c>
      <c r="AR388" s="34" t="s">
        <v>2098</v>
      </c>
      <c r="AS388" s="91" t="s">
        <v>6523</v>
      </c>
      <c r="AT388" s="34">
        <v>4341933</v>
      </c>
      <c r="AU388" s="34" t="s">
        <v>2127</v>
      </c>
      <c r="AX388" s="90"/>
      <c r="BA388" s="91"/>
      <c r="BB388" s="91"/>
      <c r="BC388" s="91"/>
      <c r="BF388" s="34" t="s">
        <v>4983</v>
      </c>
      <c r="BG388" s="92" t="s">
        <v>2098</v>
      </c>
      <c r="BM388" s="36" t="s">
        <v>131</v>
      </c>
      <c r="BN388" s="34" t="s">
        <v>132</v>
      </c>
      <c r="BO388" s="36">
        <v>0</v>
      </c>
      <c r="BQ388" s="94"/>
      <c r="BS388" t="s">
        <v>131</v>
      </c>
      <c r="BU388" s="95"/>
      <c r="BV388" s="95"/>
      <c r="BW388" s="61"/>
      <c r="BX388" s="60"/>
      <c r="BY388" s="59" t="str">
        <f t="shared" ca="1" si="31"/>
        <v/>
      </c>
      <c r="CD388" s="68"/>
      <c r="CE388" s="68"/>
      <c r="CF388" s="67"/>
      <c r="CG388">
        <v>70</v>
      </c>
      <c r="CH388" s="2">
        <v>167</v>
      </c>
      <c r="CI388" s="4">
        <f t="shared" si="32"/>
        <v>25.099501595611173</v>
      </c>
      <c r="CJ388" s="5" t="str">
        <f t="shared" si="33"/>
        <v>SOBREPESO</v>
      </c>
      <c r="CK388" s="36">
        <v>0</v>
      </c>
      <c r="CL388" s="66"/>
      <c r="CM388" s="89">
        <v>41344</v>
      </c>
      <c r="CN388" s="97">
        <v>41344</v>
      </c>
      <c r="CP388"/>
      <c r="CQ388" s="65"/>
      <c r="CR388" s="65"/>
      <c r="CS388" s="98"/>
      <c r="CT388"/>
      <c r="CU388"/>
      <c r="CV388" s="65"/>
      <c r="CW388" s="2">
        <v>128</v>
      </c>
      <c r="CX388" s="82">
        <v>57</v>
      </c>
      <c r="DC388"/>
      <c r="DG388" s="64"/>
      <c r="DI388" s="89">
        <v>43417</v>
      </c>
      <c r="DJ388" s="89"/>
      <c r="DN388" s="34"/>
      <c r="DO388" s="34"/>
      <c r="DP388" s="34"/>
      <c r="DQ388" s="34"/>
      <c r="DR388" s="34"/>
      <c r="DS388" s="34" t="s">
        <v>2127</v>
      </c>
      <c r="DT388" s="34"/>
      <c r="DU388" s="47">
        <v>44628</v>
      </c>
      <c r="DY388" s="1">
        <v>3</v>
      </c>
      <c r="DZ388" t="s">
        <v>7939</v>
      </c>
      <c r="EA388" s="4">
        <v>1.55</v>
      </c>
      <c r="EB388" s="4">
        <v>100</v>
      </c>
      <c r="EC388" s="4">
        <v>141</v>
      </c>
      <c r="ED388" s="4">
        <v>74</v>
      </c>
      <c r="EE388" s="4">
        <v>39.5</v>
      </c>
      <c r="EF388" s="4">
        <v>154</v>
      </c>
      <c r="EG388" s="4">
        <v>2.5</v>
      </c>
      <c r="EJ388"/>
      <c r="EL388" s="34"/>
      <c r="EN388" s="34"/>
    </row>
    <row r="389" spans="1:144" hidden="1" x14ac:dyDescent="0.25">
      <c r="A389" s="85">
        <v>2022</v>
      </c>
      <c r="B389" s="87">
        <v>44830</v>
      </c>
      <c r="C389" t="s">
        <v>121</v>
      </c>
      <c r="D389" t="s">
        <v>122</v>
      </c>
      <c r="E389" s="36" t="s">
        <v>7938</v>
      </c>
      <c r="F389" s="34">
        <f t="shared" si="34"/>
        <v>388</v>
      </c>
      <c r="G389" s="34" t="s">
        <v>4985</v>
      </c>
      <c r="H389">
        <v>18</v>
      </c>
      <c r="I389" s="34" t="s">
        <v>6141</v>
      </c>
      <c r="J389" s="34" t="s">
        <v>5008</v>
      </c>
      <c r="K389" s="34" t="str">
        <f>VLOOKUP(J389,[2]CodMpios!$B$347:$E$362,4,FALSE)</f>
        <v>18094 - Belén De Los Andaquíes</v>
      </c>
      <c r="L389" s="34" t="str">
        <f>VLOOKUP($J389,[2]Coord_Mpios_X_Y!$B$2:$K$1123,9,FALSE)</f>
        <v>1,500923003060</v>
      </c>
      <c r="M389" s="34" t="str">
        <f>VLOOKUP($J389,[2]Coord_Mpios_X_Y!$B$2:$K$1123,10,FALSE)</f>
        <v>-75,875645424257</v>
      </c>
      <c r="N389" s="34" t="s">
        <v>6142</v>
      </c>
      <c r="O389" s="34" t="s">
        <v>126</v>
      </c>
      <c r="Q389" s="34" t="s">
        <v>127</v>
      </c>
      <c r="R389" s="34">
        <v>4942046</v>
      </c>
      <c r="S389" s="34" t="str">
        <f t="shared" si="30"/>
        <v>CC4942046</v>
      </c>
      <c r="T389" s="34" t="s">
        <v>490</v>
      </c>
      <c r="U389" s="34" t="s">
        <v>188</v>
      </c>
      <c r="V389" s="34" t="s">
        <v>373</v>
      </c>
      <c r="W389" s="34" t="s">
        <v>2545</v>
      </c>
      <c r="X389" s="87">
        <v>19314</v>
      </c>
      <c r="Y389">
        <v>70</v>
      </c>
      <c r="Z389" s="36">
        <f>VLOOKUP($Y389,[2]Edades!$A$3:$H$153,4,FALSE)</f>
        <v>6</v>
      </c>
      <c r="AA389" s="34" t="str">
        <f>VLOOKUP($Y389,[2]Edades!$A$3:$H$153,6,FALSE)</f>
        <v>6 - Persona mayor</v>
      </c>
      <c r="AB389" s="34">
        <f>VLOOKUP($Y389,[2]Edades!$A$3:$H$153,7,FALSE)</f>
        <v>15</v>
      </c>
      <c r="AC389" s="34" t="str">
        <f>VLOOKUP($Y389,[2]Edades!$A$3:$H$153,8,FALSE)</f>
        <v>70-74</v>
      </c>
      <c r="AD389" s="34" t="s">
        <v>146</v>
      </c>
      <c r="AE389">
        <v>1</v>
      </c>
      <c r="AF389" s="34" t="s">
        <v>2137</v>
      </c>
      <c r="AG389" s="34" t="s">
        <v>2127</v>
      </c>
      <c r="AH389" s="34" t="s">
        <v>2127</v>
      </c>
      <c r="AK389" s="34" t="s">
        <v>6142</v>
      </c>
      <c r="AM389" s="34" t="s">
        <v>2127</v>
      </c>
      <c r="AN389" s="36" t="s">
        <v>2127</v>
      </c>
      <c r="AO389" s="36" t="s">
        <v>2127</v>
      </c>
      <c r="AP389" s="34" t="s">
        <v>2127</v>
      </c>
      <c r="AQ389" s="36" t="s">
        <v>2127</v>
      </c>
      <c r="AR389" s="34" t="s">
        <v>2098</v>
      </c>
      <c r="AS389" s="91" t="s">
        <v>6524</v>
      </c>
      <c r="AT389" s="34">
        <v>3134690885</v>
      </c>
      <c r="AU389" s="34" t="s">
        <v>2127</v>
      </c>
      <c r="AX389" s="90"/>
      <c r="BA389" s="91"/>
      <c r="BB389" s="91"/>
      <c r="BC389" s="91"/>
      <c r="BF389" s="34" t="s">
        <v>4983</v>
      </c>
      <c r="BG389" s="92" t="s">
        <v>2098</v>
      </c>
      <c r="BM389" s="36" t="s">
        <v>131</v>
      </c>
      <c r="BN389" s="34" t="s">
        <v>132</v>
      </c>
      <c r="BO389" s="36">
        <v>0</v>
      </c>
      <c r="BQ389" s="94"/>
      <c r="BS389" t="s">
        <v>132</v>
      </c>
      <c r="BU389" s="95"/>
      <c r="BV389" s="95"/>
      <c r="BW389" s="61"/>
      <c r="BX389" s="60"/>
      <c r="BY389" s="59" t="str">
        <f t="shared" ca="1" si="31"/>
        <v/>
      </c>
      <c r="CD389" s="68"/>
      <c r="CE389" s="68"/>
      <c r="CF389" s="67"/>
      <c r="CG389">
        <v>67</v>
      </c>
      <c r="CH389" s="2">
        <v>165</v>
      </c>
      <c r="CI389" s="4">
        <f t="shared" si="32"/>
        <v>24.609733700642796</v>
      </c>
      <c r="CJ389" s="5" t="str">
        <f t="shared" si="33"/>
        <v>NORMAL</v>
      </c>
      <c r="CK389" s="36">
        <v>0</v>
      </c>
      <c r="CL389" s="66"/>
      <c r="CM389" s="89">
        <v>41316</v>
      </c>
      <c r="CN389" s="97">
        <v>41316</v>
      </c>
      <c r="CP389"/>
      <c r="CQ389" s="65"/>
      <c r="CR389" s="65"/>
      <c r="CS389" s="98"/>
      <c r="CT389"/>
      <c r="CU389"/>
      <c r="CV389" s="65"/>
      <c r="CW389" s="2">
        <v>120</v>
      </c>
      <c r="CX389" s="82">
        <v>70</v>
      </c>
      <c r="DC389"/>
      <c r="DG389" s="64"/>
      <c r="DI389" s="89"/>
      <c r="DJ389" s="89"/>
      <c r="DN389" s="34"/>
      <c r="DO389" s="34"/>
      <c r="DP389" s="34"/>
      <c r="DQ389" s="34"/>
      <c r="DR389" s="34"/>
      <c r="DS389" s="34" t="s">
        <v>2127</v>
      </c>
      <c r="DT389" s="34"/>
      <c r="DU389" s="47">
        <v>44637</v>
      </c>
      <c r="DY389" s="1">
        <v>2</v>
      </c>
      <c r="DZ389" t="s">
        <v>7939</v>
      </c>
      <c r="EA389" s="4">
        <v>0.9</v>
      </c>
      <c r="EB389" s="4">
        <v>83</v>
      </c>
      <c r="EC389" s="4">
        <v>172</v>
      </c>
      <c r="ED389" s="4">
        <v>103</v>
      </c>
      <c r="EE389" s="4">
        <v>46.3</v>
      </c>
      <c r="EF389" s="4">
        <v>115</v>
      </c>
      <c r="EG389" s="4">
        <v>2.2999999999999998</v>
      </c>
      <c r="EH389" s="4">
        <v>6.1</v>
      </c>
      <c r="EJ389"/>
      <c r="EL389" s="34"/>
      <c r="EN389" s="34"/>
    </row>
    <row r="390" spans="1:144" hidden="1" x14ac:dyDescent="0.25">
      <c r="A390" s="85">
        <v>2022</v>
      </c>
      <c r="B390" s="87">
        <v>44830</v>
      </c>
      <c r="C390" t="s">
        <v>121</v>
      </c>
      <c r="D390" t="s">
        <v>122</v>
      </c>
      <c r="E390" s="36" t="s">
        <v>7938</v>
      </c>
      <c r="F390" s="34">
        <f t="shared" si="34"/>
        <v>389</v>
      </c>
      <c r="G390" s="34" t="s">
        <v>4985</v>
      </c>
      <c r="H390">
        <v>18</v>
      </c>
      <c r="I390" s="34" t="s">
        <v>6141</v>
      </c>
      <c r="J390" s="34" t="s">
        <v>5110</v>
      </c>
      <c r="K390" s="34" t="str">
        <f>VLOOKUP(J390,[2]CodMpios!$B$347:$E$362,4,FALSE)</f>
        <v>18479 - Morelia</v>
      </c>
      <c r="L390" s="34" t="str">
        <f>VLOOKUP($J390,[2]Coord_Mpios_X_Y!$B$2:$K$1123,9,FALSE)</f>
        <v>1,382996109840</v>
      </c>
      <c r="M390" s="34" t="str">
        <f>VLOOKUP($J390,[2]Coord_Mpios_X_Y!$B$2:$K$1123,10,FALSE)</f>
        <v>-75,673811233713</v>
      </c>
      <c r="N390" s="34" t="s">
        <v>125</v>
      </c>
      <c r="O390" s="34" t="s">
        <v>126</v>
      </c>
      <c r="Q390" s="34" t="s">
        <v>127</v>
      </c>
      <c r="R390" s="34">
        <v>17624682</v>
      </c>
      <c r="S390" s="34" t="str">
        <f t="shared" si="30"/>
        <v>CC17624682</v>
      </c>
      <c r="T390" s="34" t="s">
        <v>188</v>
      </c>
      <c r="U390" s="34" t="s">
        <v>691</v>
      </c>
      <c r="V390" s="34" t="s">
        <v>296</v>
      </c>
      <c r="W390" s="34" t="s">
        <v>2097</v>
      </c>
      <c r="X390" s="87">
        <v>18638</v>
      </c>
      <c r="Y390">
        <v>72</v>
      </c>
      <c r="Z390" s="36">
        <f>VLOOKUP($Y390,[2]Edades!$A$3:$H$153,4,FALSE)</f>
        <v>6</v>
      </c>
      <c r="AA390" s="34" t="str">
        <f>VLOOKUP($Y390,[2]Edades!$A$3:$H$153,6,FALSE)</f>
        <v>6 - Persona mayor</v>
      </c>
      <c r="AB390" s="34">
        <f>VLOOKUP($Y390,[2]Edades!$A$3:$H$153,7,FALSE)</f>
        <v>15</v>
      </c>
      <c r="AC390" s="34" t="str">
        <f>VLOOKUP($Y390,[2]Edades!$A$3:$H$153,8,FALSE)</f>
        <v>70-74</v>
      </c>
      <c r="AD390" s="34" t="s">
        <v>146</v>
      </c>
      <c r="AE390">
        <v>1</v>
      </c>
      <c r="AF390" s="34" t="s">
        <v>2137</v>
      </c>
      <c r="AG390" s="34" t="s">
        <v>2127</v>
      </c>
      <c r="AH390" s="34" t="s">
        <v>2127</v>
      </c>
      <c r="AK390" s="34" t="s">
        <v>125</v>
      </c>
      <c r="AM390" s="34" t="s">
        <v>2127</v>
      </c>
      <c r="AN390" s="36" t="s">
        <v>2127</v>
      </c>
      <c r="AO390" s="36" t="s">
        <v>2127</v>
      </c>
      <c r="AP390" s="34" t="s">
        <v>2127</v>
      </c>
      <c r="AQ390" s="36" t="s">
        <v>2127</v>
      </c>
      <c r="AR390" s="34" t="s">
        <v>5906</v>
      </c>
      <c r="AS390" s="91" t="s">
        <v>6525</v>
      </c>
      <c r="AT390" s="34">
        <v>3212438417</v>
      </c>
      <c r="AU390" s="34" t="s">
        <v>2127</v>
      </c>
      <c r="AX390" s="90"/>
      <c r="BA390" s="91"/>
      <c r="BB390" s="91"/>
      <c r="BC390" s="91"/>
      <c r="BF390" s="34" t="s">
        <v>4983</v>
      </c>
      <c r="BG390" s="92" t="s">
        <v>2098</v>
      </c>
      <c r="BM390" s="36" t="s">
        <v>131</v>
      </c>
      <c r="BN390" s="34" t="s">
        <v>132</v>
      </c>
      <c r="BO390" s="36">
        <v>0</v>
      </c>
      <c r="BQ390" s="94"/>
      <c r="BS390" t="s">
        <v>131</v>
      </c>
      <c r="BU390" s="95"/>
      <c r="BV390" s="95"/>
      <c r="BW390" s="61"/>
      <c r="BX390" s="60"/>
      <c r="BY390" s="59" t="str">
        <f t="shared" ca="1" si="31"/>
        <v/>
      </c>
      <c r="CD390" s="68"/>
      <c r="CE390" s="68"/>
      <c r="CF390" s="67"/>
      <c r="CG390">
        <v>97</v>
      </c>
      <c r="CH390" s="2">
        <v>165</v>
      </c>
      <c r="CI390" s="4">
        <f t="shared" si="32"/>
        <v>35.629017447199267</v>
      </c>
      <c r="CJ390" s="5" t="str">
        <f t="shared" si="33"/>
        <v>OBESIDAD</v>
      </c>
      <c r="CK390" s="36">
        <v>0</v>
      </c>
      <c r="CL390" s="66"/>
      <c r="CM390" s="89">
        <v>41296</v>
      </c>
      <c r="CN390" s="97">
        <v>41296</v>
      </c>
      <c r="CP390"/>
      <c r="CQ390" s="65"/>
      <c r="CR390" s="65"/>
      <c r="CS390" s="98"/>
      <c r="CT390"/>
      <c r="CU390"/>
      <c r="CV390" s="65"/>
      <c r="CW390" s="2">
        <v>120</v>
      </c>
      <c r="CX390" s="82">
        <v>60</v>
      </c>
      <c r="DC390"/>
      <c r="DG390" s="64"/>
      <c r="DI390" s="89"/>
      <c r="DJ390" s="89"/>
      <c r="DK390" s="89">
        <v>44622</v>
      </c>
      <c r="DN390" s="34"/>
      <c r="DO390" s="34"/>
      <c r="DP390" s="34"/>
      <c r="DQ390" s="34"/>
      <c r="DR390" s="34"/>
      <c r="DS390" s="34" t="s">
        <v>2127</v>
      </c>
      <c r="DT390" s="34"/>
      <c r="DU390" s="47">
        <v>44154</v>
      </c>
      <c r="DY390" s="1">
        <v>2</v>
      </c>
      <c r="DZ390" t="s">
        <v>7941</v>
      </c>
      <c r="EA390" s="4">
        <v>1.03</v>
      </c>
      <c r="EB390" s="4">
        <v>100</v>
      </c>
      <c r="EH390" s="4">
        <v>6.9</v>
      </c>
      <c r="EJ390"/>
      <c r="EL390" s="34"/>
      <c r="EN390" s="34"/>
    </row>
    <row r="391" spans="1:144" x14ac:dyDescent="0.25">
      <c r="A391" s="85">
        <v>2022</v>
      </c>
      <c r="B391" s="87">
        <v>44830</v>
      </c>
      <c r="C391" t="s">
        <v>121</v>
      </c>
      <c r="D391" t="s">
        <v>122</v>
      </c>
      <c r="E391" s="34" t="s">
        <v>7938</v>
      </c>
      <c r="F391" s="34">
        <f t="shared" si="34"/>
        <v>390</v>
      </c>
      <c r="G391" s="34" t="s">
        <v>4985</v>
      </c>
      <c r="H391">
        <v>18</v>
      </c>
      <c r="I391" s="34" t="s">
        <v>6141</v>
      </c>
      <c r="J391" s="34" t="s">
        <v>5002</v>
      </c>
      <c r="K391" s="34" t="str">
        <f>VLOOKUP(J391,[2]CodMpios!$B$347:$E$362,4,FALSE)</f>
        <v>18860 - Valparaíso</v>
      </c>
      <c r="L391" s="34" t="str">
        <f>VLOOKUP($J391,[2]Coord_Mpios_X_Y!$B$2:$K$1123,9,FALSE)</f>
        <v>1,061292206570</v>
      </c>
      <c r="M391" s="34" t="str">
        <f>VLOOKUP($J391,[2]Coord_Mpios_X_Y!$B$2:$K$1123,10,FALSE)</f>
        <v>-75,627047667443</v>
      </c>
      <c r="N391" s="34" t="s">
        <v>139</v>
      </c>
      <c r="O391" s="34" t="s">
        <v>126</v>
      </c>
      <c r="Q391" s="34" t="s">
        <v>127</v>
      </c>
      <c r="R391" s="34">
        <v>36070023</v>
      </c>
      <c r="S391" s="34" t="str">
        <f t="shared" si="30"/>
        <v>CC36070023</v>
      </c>
      <c r="T391" s="34" t="s">
        <v>441</v>
      </c>
      <c r="V391" s="34" t="s">
        <v>335</v>
      </c>
      <c r="W391" s="34" t="s">
        <v>6001</v>
      </c>
      <c r="X391" s="87">
        <v>14225</v>
      </c>
      <c r="Y391">
        <v>84</v>
      </c>
      <c r="Z391" s="36">
        <f>VLOOKUP($Y391,[2]Edades!$A$3:$H$153,4,FALSE)</f>
        <v>6</v>
      </c>
      <c r="AA391" s="34" t="str">
        <f>VLOOKUP($Y391,[2]Edades!$A$3:$H$153,6,FALSE)</f>
        <v>6 - Persona mayor</v>
      </c>
      <c r="AB391" s="34">
        <f>VLOOKUP($Y391,[2]Edades!$A$3:$H$153,7,FALSE)</f>
        <v>17</v>
      </c>
      <c r="AC391" s="34" t="str">
        <f>VLOOKUP($Y391,[2]Edades!$A$3:$H$153,8,FALSE)</f>
        <v>80 Y MÁS</v>
      </c>
      <c r="AD391" s="34" t="s">
        <v>129</v>
      </c>
      <c r="AE391" s="1">
        <v>2</v>
      </c>
      <c r="AF391" s="34" t="s">
        <v>2137</v>
      </c>
      <c r="AG391" s="34" t="s">
        <v>2127</v>
      </c>
      <c r="AH391" s="34" t="s">
        <v>2127</v>
      </c>
      <c r="AK391" s="34" t="s">
        <v>139</v>
      </c>
      <c r="AM391" s="34" t="s">
        <v>2127</v>
      </c>
      <c r="AN391" s="36" t="s">
        <v>2127</v>
      </c>
      <c r="AO391" s="36" t="s">
        <v>2127</v>
      </c>
      <c r="AP391" s="34" t="s">
        <v>2127</v>
      </c>
      <c r="AQ391" s="36" t="s">
        <v>2127</v>
      </c>
      <c r="AR391" s="34" t="s">
        <v>2098</v>
      </c>
      <c r="AS391" s="91" t="s">
        <v>6526</v>
      </c>
      <c r="AT391" s="34">
        <v>3136984024</v>
      </c>
      <c r="AU391" s="34" t="s">
        <v>2127</v>
      </c>
      <c r="AX391" s="90"/>
      <c r="BA391" s="91"/>
      <c r="BB391" s="91"/>
      <c r="BC391" s="91"/>
      <c r="BF391" s="34" t="s">
        <v>4983</v>
      </c>
      <c r="BG391" s="92" t="s">
        <v>2098</v>
      </c>
      <c r="BM391" s="36" t="s">
        <v>131</v>
      </c>
      <c r="BN391" s="34" t="s">
        <v>132</v>
      </c>
      <c r="BO391" s="36">
        <v>0</v>
      </c>
      <c r="BQ391" s="94"/>
      <c r="BS391" s="36" t="s">
        <v>2127</v>
      </c>
      <c r="BU391" s="95"/>
      <c r="BV391" s="95"/>
      <c r="BW391" s="61"/>
      <c r="BX391" s="60"/>
      <c r="BY391" s="59" t="str">
        <f t="shared" ca="1" si="31"/>
        <v/>
      </c>
      <c r="CD391" s="68"/>
      <c r="CE391" s="68"/>
      <c r="CF391" s="67"/>
      <c r="CG391">
        <v>66</v>
      </c>
      <c r="CH391" s="2">
        <v>153</v>
      </c>
      <c r="CI391" s="4">
        <f t="shared" si="32"/>
        <v>28.194284249647573</v>
      </c>
      <c r="CJ391" s="5" t="str">
        <f t="shared" si="33"/>
        <v>SOBREPESO</v>
      </c>
      <c r="CK391" s="36">
        <v>0</v>
      </c>
      <c r="CL391" s="66"/>
      <c r="CM391" s="89">
        <v>41345</v>
      </c>
      <c r="CN391" s="97">
        <v>41345</v>
      </c>
      <c r="CP391"/>
      <c r="CQ391" s="65"/>
      <c r="CR391" s="65"/>
      <c r="CS391" s="98"/>
      <c r="CT391"/>
      <c r="CU391"/>
      <c r="CV391" s="97"/>
      <c r="CW391" s="2">
        <v>130</v>
      </c>
      <c r="CX391" s="82">
        <v>70</v>
      </c>
      <c r="DG391" s="64"/>
      <c r="DI391" s="89">
        <v>43565</v>
      </c>
      <c r="DJ391" s="89"/>
      <c r="DN391" s="34"/>
      <c r="DO391" s="34"/>
      <c r="DP391" s="34"/>
      <c r="DQ391" s="34"/>
      <c r="DR391" s="34"/>
      <c r="DS391" s="34" t="s">
        <v>2127</v>
      </c>
      <c r="DT391" s="34"/>
      <c r="DU391" s="47">
        <v>44802</v>
      </c>
      <c r="DY391" s="1">
        <v>3</v>
      </c>
      <c r="DZ391" t="s">
        <v>7941</v>
      </c>
      <c r="EA391" s="4">
        <v>1.3</v>
      </c>
      <c r="EB391" s="4">
        <v>103</v>
      </c>
      <c r="EC391" s="4">
        <v>113</v>
      </c>
      <c r="ED391" s="4">
        <v>51</v>
      </c>
      <c r="EE391" s="4">
        <v>34.4</v>
      </c>
      <c r="EF391" s="4">
        <v>141</v>
      </c>
      <c r="EG391" s="4">
        <v>1.8</v>
      </c>
      <c r="EJ391"/>
      <c r="EL391" s="34"/>
      <c r="EN391" s="34"/>
    </row>
    <row r="392" spans="1:144" x14ac:dyDescent="0.25">
      <c r="A392" s="85">
        <v>2022</v>
      </c>
      <c r="B392" s="87">
        <v>44830</v>
      </c>
      <c r="C392" t="s">
        <v>121</v>
      </c>
      <c r="D392" t="s">
        <v>122</v>
      </c>
      <c r="E392" s="34" t="s">
        <v>7938</v>
      </c>
      <c r="F392" s="34">
        <f t="shared" si="34"/>
        <v>391</v>
      </c>
      <c r="G392" s="34" t="s">
        <v>4985</v>
      </c>
      <c r="H392">
        <v>18</v>
      </c>
      <c r="I392" s="34" t="s">
        <v>6141</v>
      </c>
      <c r="J392" s="34" t="s">
        <v>4988</v>
      </c>
      <c r="K392" s="34" t="str">
        <f>VLOOKUP(J392,[2]CodMpios!$B$347:$E$362,4,FALSE)</f>
        <v>18001 - Florencia</v>
      </c>
      <c r="L392" s="34" t="str">
        <f>VLOOKUP($J392,[2]Coord_Mpios_X_Y!$B$2:$K$1123,9,FALSE)</f>
        <v>1,749138703818</v>
      </c>
      <c r="M392" s="34" t="str">
        <f>VLOOKUP($J392,[2]Coord_Mpios_X_Y!$B$2:$K$1123,10,FALSE)</f>
        <v>-75,558239064333</v>
      </c>
      <c r="N392" s="34" t="s">
        <v>125</v>
      </c>
      <c r="O392" s="34" t="s">
        <v>126</v>
      </c>
      <c r="Q392" s="34" t="s">
        <v>127</v>
      </c>
      <c r="R392" s="34">
        <v>26615543</v>
      </c>
      <c r="S392" s="34" t="str">
        <f t="shared" si="30"/>
        <v>CC26615543</v>
      </c>
      <c r="T392" s="34" t="s">
        <v>134</v>
      </c>
      <c r="U392" s="34" t="s">
        <v>164</v>
      </c>
      <c r="V392" s="34" t="s">
        <v>138</v>
      </c>
      <c r="W392" s="34" t="s">
        <v>6000</v>
      </c>
      <c r="X392" s="87">
        <v>17844</v>
      </c>
      <c r="Y392">
        <v>74</v>
      </c>
      <c r="Z392" s="36">
        <f>VLOOKUP($Y392,[2]Edades!$A$3:$H$153,4,FALSE)</f>
        <v>6</v>
      </c>
      <c r="AA392" s="34" t="str">
        <f>VLOOKUP($Y392,[2]Edades!$A$3:$H$153,6,FALSE)</f>
        <v>6 - Persona mayor</v>
      </c>
      <c r="AB392" s="34">
        <f>VLOOKUP($Y392,[2]Edades!$A$3:$H$153,7,FALSE)</f>
        <v>15</v>
      </c>
      <c r="AC392" s="34" t="str">
        <f>VLOOKUP($Y392,[2]Edades!$A$3:$H$153,8,FALSE)</f>
        <v>70-74</v>
      </c>
      <c r="AD392" s="34" t="s">
        <v>129</v>
      </c>
      <c r="AE392" s="1">
        <v>2</v>
      </c>
      <c r="AF392" s="34" t="s">
        <v>2137</v>
      </c>
      <c r="AG392" s="34" t="s">
        <v>2127</v>
      </c>
      <c r="AH392" s="34" t="s">
        <v>2127</v>
      </c>
      <c r="AK392" s="34" t="s">
        <v>125</v>
      </c>
      <c r="AM392" s="34" t="s">
        <v>2127</v>
      </c>
      <c r="AN392" s="36" t="s">
        <v>2127</v>
      </c>
      <c r="AO392" s="36" t="s">
        <v>2127</v>
      </c>
      <c r="AP392" s="34" t="s">
        <v>2127</v>
      </c>
      <c r="AQ392" s="36" t="s">
        <v>2127</v>
      </c>
      <c r="AR392" s="34" t="s">
        <v>2098</v>
      </c>
      <c r="AS392" s="91" t="s">
        <v>6527</v>
      </c>
      <c r="AT392" s="34">
        <v>3103294655</v>
      </c>
      <c r="AU392" s="34" t="s">
        <v>2127</v>
      </c>
      <c r="AX392" s="90"/>
      <c r="BA392" s="91"/>
      <c r="BB392" s="91"/>
      <c r="BC392" s="91"/>
      <c r="BF392" s="34" t="s">
        <v>4983</v>
      </c>
      <c r="BG392" s="92" t="s">
        <v>2098</v>
      </c>
      <c r="BM392" s="36" t="s">
        <v>131</v>
      </c>
      <c r="BN392" s="34" t="s">
        <v>132</v>
      </c>
      <c r="BO392" s="36">
        <v>0</v>
      </c>
      <c r="BQ392" s="94"/>
      <c r="BS392" s="36" t="s">
        <v>2127</v>
      </c>
      <c r="BU392" s="95"/>
      <c r="BV392" s="95"/>
      <c r="BW392" s="61"/>
      <c r="BX392" s="60"/>
      <c r="BY392" s="59" t="str">
        <f t="shared" ca="1" si="31"/>
        <v/>
      </c>
      <c r="CD392" s="68"/>
      <c r="CE392" s="68"/>
      <c r="CF392" s="67"/>
      <c r="CG392">
        <v>65</v>
      </c>
      <c r="CH392" s="2">
        <v>158</v>
      </c>
      <c r="CI392" s="4">
        <f t="shared" si="32"/>
        <v>26.037493991347535</v>
      </c>
      <c r="CJ392" s="5" t="str">
        <f t="shared" si="33"/>
        <v>SOBREPESO</v>
      </c>
      <c r="CK392" s="36">
        <v>0</v>
      </c>
      <c r="CL392" s="66"/>
      <c r="CM392" s="89">
        <v>41463</v>
      </c>
      <c r="CN392" s="97">
        <v>41463</v>
      </c>
      <c r="CP392"/>
      <c r="CQ392" s="65"/>
      <c r="CR392" s="65"/>
      <c r="CS392" s="98"/>
      <c r="CT392"/>
      <c r="CU392"/>
      <c r="CV392" s="97"/>
      <c r="CW392" s="2">
        <v>140</v>
      </c>
      <c r="CX392" s="82">
        <v>80</v>
      </c>
      <c r="DG392" s="64"/>
      <c r="DI392" s="89"/>
      <c r="DJ392" s="89"/>
      <c r="DN392" s="34"/>
      <c r="DO392" s="34"/>
      <c r="DP392" s="34"/>
      <c r="DQ392" s="34"/>
      <c r="DR392" s="34"/>
      <c r="DS392" s="34" t="s">
        <v>2127</v>
      </c>
      <c r="DT392" s="34"/>
      <c r="DU392" s="47">
        <v>44523</v>
      </c>
      <c r="DY392" s="1">
        <v>2</v>
      </c>
      <c r="DZ392" t="s">
        <v>7940</v>
      </c>
      <c r="EB392" s="4">
        <v>126</v>
      </c>
      <c r="ED392" s="4">
        <v>143</v>
      </c>
      <c r="EE392" s="4">
        <v>165</v>
      </c>
      <c r="EF392" s="4">
        <v>194</v>
      </c>
      <c r="EH392" s="4">
        <v>7.8</v>
      </c>
      <c r="EJ392"/>
      <c r="EL392" s="34"/>
      <c r="EN392" s="34"/>
    </row>
    <row r="393" spans="1:144" hidden="1" x14ac:dyDescent="0.25">
      <c r="A393" s="85">
        <v>2022</v>
      </c>
      <c r="B393" s="87">
        <v>44830</v>
      </c>
      <c r="C393" t="s">
        <v>121</v>
      </c>
      <c r="D393" t="s">
        <v>122</v>
      </c>
      <c r="E393" s="36" t="s">
        <v>7938</v>
      </c>
      <c r="F393" s="34">
        <f t="shared" si="34"/>
        <v>392</v>
      </c>
      <c r="G393" s="34" t="s">
        <v>4985</v>
      </c>
      <c r="H393">
        <v>18</v>
      </c>
      <c r="I393" s="34" t="s">
        <v>6141</v>
      </c>
      <c r="J393" s="34" t="s">
        <v>4988</v>
      </c>
      <c r="K393" s="34" t="str">
        <f>VLOOKUP(J393,[2]CodMpios!$B$347:$E$362,4,FALSE)</f>
        <v>18001 - Florencia</v>
      </c>
      <c r="L393" s="34" t="str">
        <f>VLOOKUP($J393,[2]Coord_Mpios_X_Y!$B$2:$K$1123,9,FALSE)</f>
        <v>1,749138703818</v>
      </c>
      <c r="M393" s="34" t="str">
        <f>VLOOKUP($J393,[2]Coord_Mpios_X_Y!$B$2:$K$1123,10,FALSE)</f>
        <v>-75,558239064333</v>
      </c>
      <c r="N393" s="34" t="s">
        <v>6142</v>
      </c>
      <c r="O393" s="34" t="s">
        <v>126</v>
      </c>
      <c r="Q393" s="34" t="s">
        <v>127</v>
      </c>
      <c r="R393" s="34">
        <v>8239630</v>
      </c>
      <c r="S393" s="34" t="str">
        <f t="shared" si="30"/>
        <v>CC8239630</v>
      </c>
      <c r="T393" s="34" t="s">
        <v>263</v>
      </c>
      <c r="V393" s="34" t="s">
        <v>268</v>
      </c>
      <c r="W393" s="34" t="s">
        <v>216</v>
      </c>
      <c r="X393" s="87">
        <v>15574</v>
      </c>
      <c r="Y393">
        <v>80</v>
      </c>
      <c r="Z393" s="36">
        <f>VLOOKUP($Y393,[2]Edades!$A$3:$H$153,4,FALSE)</f>
        <v>6</v>
      </c>
      <c r="AA393" s="34" t="str">
        <f>VLOOKUP($Y393,[2]Edades!$A$3:$H$153,6,FALSE)</f>
        <v>6 - Persona mayor</v>
      </c>
      <c r="AB393" s="34">
        <f>VLOOKUP($Y393,[2]Edades!$A$3:$H$153,7,FALSE)</f>
        <v>17</v>
      </c>
      <c r="AC393" s="34" t="str">
        <f>VLOOKUP($Y393,[2]Edades!$A$3:$H$153,8,FALSE)</f>
        <v>80 Y MÁS</v>
      </c>
      <c r="AD393" s="34" t="s">
        <v>146</v>
      </c>
      <c r="AE393">
        <v>1</v>
      </c>
      <c r="AF393" s="34" t="s">
        <v>2137</v>
      </c>
      <c r="AG393" s="34" t="s">
        <v>2127</v>
      </c>
      <c r="AH393" s="34" t="s">
        <v>2127</v>
      </c>
      <c r="AK393" s="34" t="s">
        <v>6142</v>
      </c>
      <c r="AM393" s="34" t="s">
        <v>2127</v>
      </c>
      <c r="AN393" s="36" t="s">
        <v>2127</v>
      </c>
      <c r="AO393" s="36" t="s">
        <v>2127</v>
      </c>
      <c r="AP393" s="34" t="s">
        <v>2127</v>
      </c>
      <c r="AQ393" s="36" t="s">
        <v>2127</v>
      </c>
      <c r="AR393" s="34" t="s">
        <v>2098</v>
      </c>
      <c r="AS393" s="91" t="s">
        <v>6528</v>
      </c>
      <c r="AT393" s="34">
        <v>3116597943</v>
      </c>
      <c r="AU393" s="34" t="s">
        <v>2127</v>
      </c>
      <c r="AX393" s="90"/>
      <c r="BA393" s="91"/>
      <c r="BB393" s="91"/>
      <c r="BC393" s="91"/>
      <c r="BF393" s="34" t="s">
        <v>4983</v>
      </c>
      <c r="BG393" s="92" t="s">
        <v>2098</v>
      </c>
      <c r="BM393" s="36" t="s">
        <v>131</v>
      </c>
      <c r="BN393" s="34" t="s">
        <v>132</v>
      </c>
      <c r="BO393" s="36">
        <v>0</v>
      </c>
      <c r="BQ393" s="94"/>
      <c r="BS393" t="s">
        <v>132</v>
      </c>
      <c r="BU393" s="95"/>
      <c r="BV393" s="95"/>
      <c r="BW393" s="61"/>
      <c r="BX393" s="60"/>
      <c r="BY393" s="59" t="str">
        <f t="shared" ca="1" si="31"/>
        <v/>
      </c>
      <c r="CD393" s="68"/>
      <c r="CE393" s="68"/>
      <c r="CF393" s="67"/>
      <c r="CG393">
        <v>64</v>
      </c>
      <c r="CH393" s="2">
        <v>170</v>
      </c>
      <c r="CI393" s="4">
        <f t="shared" si="32"/>
        <v>22.145328719723185</v>
      </c>
      <c r="CJ393" s="5" t="str">
        <f t="shared" si="33"/>
        <v>NORMAL</v>
      </c>
      <c r="CK393" s="36">
        <v>0</v>
      </c>
      <c r="CL393" s="66"/>
      <c r="CM393" s="89">
        <v>41325</v>
      </c>
      <c r="CN393" s="97">
        <v>41325</v>
      </c>
      <c r="CP393"/>
      <c r="CQ393" s="65"/>
      <c r="CR393" s="65"/>
      <c r="CS393" s="98"/>
      <c r="CT393"/>
      <c r="CU393"/>
      <c r="CV393" s="65"/>
      <c r="CW393" s="2">
        <v>120</v>
      </c>
      <c r="CX393" s="82">
        <v>70</v>
      </c>
      <c r="DC393"/>
      <c r="DG393" s="64"/>
      <c r="DI393" s="89"/>
      <c r="DJ393" s="89"/>
      <c r="DN393" s="34"/>
      <c r="DO393" s="34"/>
      <c r="DP393" s="34"/>
      <c r="DQ393" s="34"/>
      <c r="DR393" s="34"/>
      <c r="DS393" s="34" t="s">
        <v>2127</v>
      </c>
      <c r="DT393" s="34"/>
      <c r="DU393" s="47">
        <v>44810</v>
      </c>
      <c r="DY393" s="1">
        <v>2</v>
      </c>
      <c r="DZ393" t="s">
        <v>7941</v>
      </c>
      <c r="EA393" s="4">
        <v>0.82</v>
      </c>
      <c r="EB393" s="4">
        <v>98</v>
      </c>
      <c r="EC393" s="4">
        <v>182</v>
      </c>
      <c r="EE393" s="4">
        <v>38.200000000000003</v>
      </c>
      <c r="EF393" s="4">
        <v>142</v>
      </c>
      <c r="EG393" s="4">
        <v>2</v>
      </c>
      <c r="EJ393"/>
      <c r="EL393" s="34"/>
      <c r="EN393" s="34"/>
    </row>
    <row r="394" spans="1:144" x14ac:dyDescent="0.25">
      <c r="A394" s="85">
        <v>2022</v>
      </c>
      <c r="B394" s="87">
        <v>44830</v>
      </c>
      <c r="C394" t="s">
        <v>121</v>
      </c>
      <c r="D394" t="s">
        <v>122</v>
      </c>
      <c r="E394" s="34" t="s">
        <v>7938</v>
      </c>
      <c r="F394" s="34">
        <f t="shared" si="34"/>
        <v>393</v>
      </c>
      <c r="G394" s="34" t="s">
        <v>4985</v>
      </c>
      <c r="H394">
        <v>18</v>
      </c>
      <c r="I394" s="34" t="s">
        <v>6141</v>
      </c>
      <c r="J394" s="34" t="s">
        <v>4988</v>
      </c>
      <c r="K394" s="34" t="str">
        <f>VLOOKUP(J394,[2]CodMpios!$B$347:$E$362,4,FALSE)</f>
        <v>18001 - Florencia</v>
      </c>
      <c r="L394" s="34" t="str">
        <f>VLOOKUP($J394,[2]Coord_Mpios_X_Y!$B$2:$K$1123,9,FALSE)</f>
        <v>1,749138703818</v>
      </c>
      <c r="M394" s="34" t="str">
        <f>VLOOKUP($J394,[2]Coord_Mpios_X_Y!$B$2:$K$1123,10,FALSE)</f>
        <v>-75,558239064333</v>
      </c>
      <c r="N394" s="34" t="s">
        <v>139</v>
      </c>
      <c r="O394" s="34" t="s">
        <v>126</v>
      </c>
      <c r="Q394" s="34" t="s">
        <v>127</v>
      </c>
      <c r="R394" s="34">
        <v>17628469</v>
      </c>
      <c r="S394" s="34" t="str">
        <f t="shared" si="30"/>
        <v>CC17628469</v>
      </c>
      <c r="T394" s="34" t="s">
        <v>375</v>
      </c>
      <c r="V394" s="34" t="s">
        <v>5114</v>
      </c>
      <c r="X394" s="87">
        <v>20149</v>
      </c>
      <c r="Y394">
        <v>68</v>
      </c>
      <c r="Z394" s="36">
        <f>VLOOKUP($Y394,[2]Edades!$A$3:$H$153,4,FALSE)</f>
        <v>6</v>
      </c>
      <c r="AA394" s="34" t="str">
        <f>VLOOKUP($Y394,[2]Edades!$A$3:$H$153,6,FALSE)</f>
        <v>6 - Persona mayor</v>
      </c>
      <c r="AB394" s="34">
        <f>VLOOKUP($Y394,[2]Edades!$A$3:$H$153,7,FALSE)</f>
        <v>14</v>
      </c>
      <c r="AC394" s="34" t="str">
        <f>VLOOKUP($Y394,[2]Edades!$A$3:$H$153,8,FALSE)</f>
        <v>65-69</v>
      </c>
      <c r="AD394" s="34" t="s">
        <v>146</v>
      </c>
      <c r="AE394">
        <v>1</v>
      </c>
      <c r="AF394" s="34" t="s">
        <v>2137</v>
      </c>
      <c r="AG394" s="34" t="s">
        <v>2127</v>
      </c>
      <c r="AH394" s="34" t="s">
        <v>2127</v>
      </c>
      <c r="AK394" s="34" t="s">
        <v>139</v>
      </c>
      <c r="AM394" s="34" t="s">
        <v>2127</v>
      </c>
      <c r="AN394" s="36" t="s">
        <v>2127</v>
      </c>
      <c r="AO394" s="36" t="s">
        <v>2127</v>
      </c>
      <c r="AP394" s="34" t="s">
        <v>2127</v>
      </c>
      <c r="AQ394" s="36" t="s">
        <v>2127</v>
      </c>
      <c r="AR394" s="34" t="s">
        <v>2098</v>
      </c>
      <c r="AS394" s="91" t="s">
        <v>6529</v>
      </c>
      <c r="AT394" s="34">
        <v>3222428139</v>
      </c>
      <c r="AU394" s="34" t="s">
        <v>2127</v>
      </c>
      <c r="AX394" s="90"/>
      <c r="BA394" s="91"/>
      <c r="BB394" s="91"/>
      <c r="BC394" s="91"/>
      <c r="BF394" s="34" t="s">
        <v>4983</v>
      </c>
      <c r="BG394" s="92" t="s">
        <v>2098</v>
      </c>
      <c r="BM394" s="36" t="s">
        <v>131</v>
      </c>
      <c r="BN394" s="34" t="s">
        <v>132</v>
      </c>
      <c r="BO394" s="36">
        <v>0</v>
      </c>
      <c r="BQ394" s="94"/>
      <c r="BS394" s="36" t="s">
        <v>2127</v>
      </c>
      <c r="BU394" s="95"/>
      <c r="BV394" s="95"/>
      <c r="BW394" s="61"/>
      <c r="BX394" s="60"/>
      <c r="BY394" s="59" t="str">
        <f t="shared" ca="1" si="31"/>
        <v/>
      </c>
      <c r="CD394" s="68"/>
      <c r="CE394" s="68"/>
      <c r="CF394" s="67"/>
      <c r="CG394">
        <v>80</v>
      </c>
      <c r="CH394" s="2">
        <v>170</v>
      </c>
      <c r="CI394" s="4">
        <f t="shared" si="32"/>
        <v>27.681660899653981</v>
      </c>
      <c r="CJ394" s="5" t="str">
        <f t="shared" si="33"/>
        <v>SOBREPESO</v>
      </c>
      <c r="CK394" s="36">
        <v>0</v>
      </c>
      <c r="CL394" s="66"/>
      <c r="CM394" s="89">
        <v>41295</v>
      </c>
      <c r="CN394" s="97">
        <v>41295</v>
      </c>
      <c r="CP394"/>
      <c r="CQ394" s="65"/>
      <c r="CR394" s="65"/>
      <c r="CS394" s="98"/>
      <c r="CT394"/>
      <c r="CU394"/>
      <c r="CV394" s="97"/>
      <c r="CW394" s="2">
        <v>140</v>
      </c>
      <c r="CX394" s="82">
        <v>90</v>
      </c>
      <c r="DG394" s="64"/>
      <c r="DI394" s="89"/>
      <c r="DJ394" s="89"/>
      <c r="DN394" s="34"/>
      <c r="DO394" s="34"/>
      <c r="DP394" s="34"/>
      <c r="DQ394" s="34"/>
      <c r="DR394" s="34"/>
      <c r="DS394" s="34" t="s">
        <v>2127</v>
      </c>
      <c r="DT394" s="34"/>
      <c r="DU394" s="47">
        <v>44721</v>
      </c>
      <c r="DY394" s="1">
        <v>3</v>
      </c>
      <c r="DZ394" t="s">
        <v>7941</v>
      </c>
      <c r="EA394" s="4">
        <v>1.42</v>
      </c>
      <c r="EB394" s="4">
        <v>125</v>
      </c>
      <c r="EC394" s="4">
        <v>188</v>
      </c>
      <c r="ED394" s="4">
        <v>130</v>
      </c>
      <c r="EE394" s="4">
        <v>39.4</v>
      </c>
      <c r="EF394" s="4">
        <v>93</v>
      </c>
      <c r="EG394" s="4">
        <v>239</v>
      </c>
      <c r="EJ394"/>
      <c r="EL394" s="34"/>
      <c r="EN394" s="34"/>
    </row>
    <row r="395" spans="1:144" hidden="1" x14ac:dyDescent="0.25">
      <c r="A395" s="85">
        <v>2022</v>
      </c>
      <c r="B395" s="87">
        <v>44830</v>
      </c>
      <c r="C395" t="s">
        <v>121</v>
      </c>
      <c r="D395" t="s">
        <v>122</v>
      </c>
      <c r="E395" s="36" t="s">
        <v>7938</v>
      </c>
      <c r="F395" s="34">
        <f t="shared" si="34"/>
        <v>394</v>
      </c>
      <c r="G395" s="34" t="s">
        <v>4985</v>
      </c>
      <c r="H395">
        <v>18</v>
      </c>
      <c r="I395" s="34" t="s">
        <v>6141</v>
      </c>
      <c r="J395" s="34" t="s">
        <v>4988</v>
      </c>
      <c r="K395" s="34" t="str">
        <f>VLOOKUP(J395,[2]CodMpios!$B$347:$E$362,4,FALSE)</f>
        <v>18001 - Florencia</v>
      </c>
      <c r="L395" s="34" t="str">
        <f>VLOOKUP($J395,[2]Coord_Mpios_X_Y!$B$2:$K$1123,9,FALSE)</f>
        <v>1,749138703818</v>
      </c>
      <c r="M395" s="34" t="str">
        <f>VLOOKUP($J395,[2]Coord_Mpios_X_Y!$B$2:$K$1123,10,FALSE)</f>
        <v>-75,558239064333</v>
      </c>
      <c r="N395" s="34" t="s">
        <v>6142</v>
      </c>
      <c r="O395" s="34" t="s">
        <v>126</v>
      </c>
      <c r="Q395" s="34" t="s">
        <v>127</v>
      </c>
      <c r="R395" s="34">
        <v>17626157</v>
      </c>
      <c r="S395" s="34" t="str">
        <f t="shared" si="30"/>
        <v>CC17626157</v>
      </c>
      <c r="T395" s="34" t="s">
        <v>606</v>
      </c>
      <c r="U395" s="34" t="s">
        <v>134</v>
      </c>
      <c r="V395" s="34" t="s">
        <v>323</v>
      </c>
      <c r="W395" s="34" t="s">
        <v>323</v>
      </c>
      <c r="X395" s="87">
        <v>19085</v>
      </c>
      <c r="Y395">
        <v>70</v>
      </c>
      <c r="Z395" s="36">
        <f>VLOOKUP($Y395,[2]Edades!$A$3:$H$153,4,FALSE)</f>
        <v>6</v>
      </c>
      <c r="AA395" s="34" t="str">
        <f>VLOOKUP($Y395,[2]Edades!$A$3:$H$153,6,FALSE)</f>
        <v>6 - Persona mayor</v>
      </c>
      <c r="AB395" s="34">
        <f>VLOOKUP($Y395,[2]Edades!$A$3:$H$153,7,FALSE)</f>
        <v>15</v>
      </c>
      <c r="AC395" s="34" t="str">
        <f>VLOOKUP($Y395,[2]Edades!$A$3:$H$153,8,FALSE)</f>
        <v>70-74</v>
      </c>
      <c r="AD395" s="34" t="s">
        <v>146</v>
      </c>
      <c r="AE395">
        <v>1</v>
      </c>
      <c r="AF395" s="34" t="s">
        <v>2137</v>
      </c>
      <c r="AG395" s="34" t="s">
        <v>2127</v>
      </c>
      <c r="AH395" s="34" t="s">
        <v>2127</v>
      </c>
      <c r="AK395" s="34" t="s">
        <v>6142</v>
      </c>
      <c r="AM395" s="34" t="s">
        <v>2127</v>
      </c>
      <c r="AN395" s="36" t="s">
        <v>2127</v>
      </c>
      <c r="AO395" s="36" t="s">
        <v>2127</v>
      </c>
      <c r="AP395" s="34" t="s">
        <v>2127</v>
      </c>
      <c r="AQ395" s="36" t="s">
        <v>2127</v>
      </c>
      <c r="AR395" s="34" t="s">
        <v>2098</v>
      </c>
      <c r="AS395" s="91" t="s">
        <v>6530</v>
      </c>
      <c r="AT395" s="34">
        <v>3143452606</v>
      </c>
      <c r="AU395" s="34" t="s">
        <v>2127</v>
      </c>
      <c r="AX395" s="90"/>
      <c r="BA395" s="91"/>
      <c r="BB395" s="91"/>
      <c r="BC395" s="91"/>
      <c r="BF395" s="34" t="s">
        <v>4983</v>
      </c>
      <c r="BG395" s="92" t="s">
        <v>2098</v>
      </c>
      <c r="BM395" s="36" t="s">
        <v>131</v>
      </c>
      <c r="BN395" s="34" t="s">
        <v>132</v>
      </c>
      <c r="BO395" s="36">
        <v>0</v>
      </c>
      <c r="BQ395" s="94"/>
      <c r="BS395" t="s">
        <v>131</v>
      </c>
      <c r="BU395" s="95"/>
      <c r="BV395" s="95"/>
      <c r="BW395" s="61"/>
      <c r="BX395" s="60"/>
      <c r="BY395" s="59" t="str">
        <f t="shared" ca="1" si="31"/>
        <v/>
      </c>
      <c r="CD395" s="68"/>
      <c r="CE395" s="68"/>
      <c r="CF395" s="67"/>
      <c r="CG395">
        <v>78</v>
      </c>
      <c r="CH395" s="2">
        <v>179</v>
      </c>
      <c r="CI395" s="4">
        <f t="shared" si="32"/>
        <v>24.343809494085704</v>
      </c>
      <c r="CJ395" s="5" t="str">
        <f t="shared" si="33"/>
        <v>NORMAL</v>
      </c>
      <c r="CK395" s="36">
        <v>0</v>
      </c>
      <c r="CL395" s="66"/>
      <c r="CM395" s="89">
        <v>41290</v>
      </c>
      <c r="CN395" s="97">
        <v>41290</v>
      </c>
      <c r="CP395"/>
      <c r="CQ395" s="65"/>
      <c r="CR395" s="65"/>
      <c r="CS395" s="98"/>
      <c r="CT395"/>
      <c r="CU395"/>
      <c r="CV395" s="65"/>
      <c r="CW395" s="2">
        <v>110</v>
      </c>
      <c r="CX395" s="82">
        <v>60</v>
      </c>
      <c r="DC395"/>
      <c r="DG395" s="64"/>
      <c r="DI395" s="89"/>
      <c r="DJ395" s="89"/>
      <c r="DN395" s="34"/>
      <c r="DO395" s="34"/>
      <c r="DP395" s="34"/>
      <c r="DQ395" s="34"/>
      <c r="DR395" s="34"/>
      <c r="DS395" s="34" t="s">
        <v>2127</v>
      </c>
      <c r="DT395" s="34"/>
      <c r="DU395" s="47">
        <v>44336</v>
      </c>
      <c r="DY395" s="1">
        <v>2</v>
      </c>
      <c r="DZ395" t="s">
        <v>7940</v>
      </c>
      <c r="EA395" s="4">
        <v>0.87</v>
      </c>
      <c r="EB395" s="4">
        <v>87</v>
      </c>
      <c r="EH395" s="4">
        <v>8.4</v>
      </c>
      <c r="EJ395"/>
      <c r="EL395" s="34"/>
      <c r="EN395" s="34"/>
    </row>
    <row r="396" spans="1:144" hidden="1" x14ac:dyDescent="0.25">
      <c r="A396" s="85">
        <v>2022</v>
      </c>
      <c r="B396" s="87">
        <v>44830</v>
      </c>
      <c r="C396" t="s">
        <v>121</v>
      </c>
      <c r="D396" t="s">
        <v>122</v>
      </c>
      <c r="E396" s="36" t="s">
        <v>7938</v>
      </c>
      <c r="F396" s="34">
        <f t="shared" si="34"/>
        <v>395</v>
      </c>
      <c r="G396" s="34" t="s">
        <v>4985</v>
      </c>
      <c r="H396">
        <v>18</v>
      </c>
      <c r="I396" s="34" t="s">
        <v>6141</v>
      </c>
      <c r="J396" s="34" t="s">
        <v>4988</v>
      </c>
      <c r="K396" s="34" t="str">
        <f>VLOOKUP(J396,[2]CodMpios!$B$347:$E$362,4,FALSE)</f>
        <v>18001 - Florencia</v>
      </c>
      <c r="L396" s="34" t="str">
        <f>VLOOKUP($J396,[2]Coord_Mpios_X_Y!$B$2:$K$1123,9,FALSE)</f>
        <v>1,749138703818</v>
      </c>
      <c r="M396" s="34" t="str">
        <f>VLOOKUP($J396,[2]Coord_Mpios_X_Y!$B$2:$K$1123,10,FALSE)</f>
        <v>-75,558239064333</v>
      </c>
      <c r="N396" s="34" t="s">
        <v>6142</v>
      </c>
      <c r="O396" s="34" t="s">
        <v>126</v>
      </c>
      <c r="Q396" s="34" t="s">
        <v>127</v>
      </c>
      <c r="R396" s="34">
        <v>70039798</v>
      </c>
      <c r="S396" s="34" t="str">
        <f t="shared" si="30"/>
        <v>CC70039798</v>
      </c>
      <c r="T396" s="34" t="s">
        <v>5999</v>
      </c>
      <c r="V396" s="34" t="s">
        <v>5034</v>
      </c>
      <c r="W396" s="34" t="s">
        <v>5137</v>
      </c>
      <c r="X396" s="87">
        <v>18757</v>
      </c>
      <c r="Y396">
        <v>71</v>
      </c>
      <c r="Z396" s="36">
        <f>VLOOKUP($Y396,[2]Edades!$A$3:$H$153,4,FALSE)</f>
        <v>6</v>
      </c>
      <c r="AA396" s="34" t="str">
        <f>VLOOKUP($Y396,[2]Edades!$A$3:$H$153,6,FALSE)</f>
        <v>6 - Persona mayor</v>
      </c>
      <c r="AB396" s="34">
        <f>VLOOKUP($Y396,[2]Edades!$A$3:$H$153,7,FALSE)</f>
        <v>15</v>
      </c>
      <c r="AC396" s="34" t="str">
        <f>VLOOKUP($Y396,[2]Edades!$A$3:$H$153,8,FALSE)</f>
        <v>70-74</v>
      </c>
      <c r="AD396" s="34" t="s">
        <v>146</v>
      </c>
      <c r="AE396">
        <v>1</v>
      </c>
      <c r="AF396" s="34" t="s">
        <v>2137</v>
      </c>
      <c r="AG396" s="34" t="s">
        <v>2127</v>
      </c>
      <c r="AH396" s="34" t="s">
        <v>2127</v>
      </c>
      <c r="AK396" s="34" t="s">
        <v>6142</v>
      </c>
      <c r="AM396" s="34" t="s">
        <v>2127</v>
      </c>
      <c r="AN396" s="36" t="s">
        <v>2127</v>
      </c>
      <c r="AO396" s="36" t="s">
        <v>2127</v>
      </c>
      <c r="AP396" s="34" t="s">
        <v>2127</v>
      </c>
      <c r="AQ396" s="36" t="s">
        <v>2127</v>
      </c>
      <c r="AR396" s="34" t="s">
        <v>2098</v>
      </c>
      <c r="AS396" s="91" t="s">
        <v>6531</v>
      </c>
      <c r="AT396" s="34">
        <v>3158257664</v>
      </c>
      <c r="AU396" s="34" t="s">
        <v>2127</v>
      </c>
      <c r="AX396" s="90"/>
      <c r="BA396" s="91"/>
      <c r="BB396" s="91"/>
      <c r="BC396" s="91"/>
      <c r="BF396" s="34" t="s">
        <v>4983</v>
      </c>
      <c r="BG396" s="92" t="s">
        <v>2098</v>
      </c>
      <c r="BM396" s="36" t="s">
        <v>131</v>
      </c>
      <c r="BN396" s="34" t="s">
        <v>132</v>
      </c>
      <c r="BO396" s="36">
        <v>0</v>
      </c>
      <c r="BQ396" s="94"/>
      <c r="BS396" t="s">
        <v>132</v>
      </c>
      <c r="BU396" s="95"/>
      <c r="BV396" s="95"/>
      <c r="BW396" s="61"/>
      <c r="BX396" s="60"/>
      <c r="BY396" s="59" t="str">
        <f t="shared" ca="1" si="31"/>
        <v/>
      </c>
      <c r="CD396" s="68"/>
      <c r="CE396" s="68"/>
      <c r="CF396" s="67"/>
      <c r="CG396">
        <v>89</v>
      </c>
      <c r="CH396" s="2">
        <v>170</v>
      </c>
      <c r="CI396" s="4">
        <f t="shared" si="32"/>
        <v>30.795847750865054</v>
      </c>
      <c r="CJ396" s="5" t="str">
        <f t="shared" si="33"/>
        <v>OBESIDAD</v>
      </c>
      <c r="CK396" s="36">
        <v>0</v>
      </c>
      <c r="CL396" s="66"/>
      <c r="CM396" s="89">
        <v>41375</v>
      </c>
      <c r="CN396" s="97">
        <v>41375</v>
      </c>
      <c r="CP396"/>
      <c r="CQ396" s="65"/>
      <c r="CR396" s="65"/>
      <c r="CS396" s="98"/>
      <c r="CT396"/>
      <c r="CU396"/>
      <c r="CV396" s="65"/>
      <c r="CW396" s="2"/>
      <c r="CX396" s="82"/>
      <c r="DC396"/>
      <c r="DG396" s="64"/>
      <c r="DI396" s="89"/>
      <c r="DJ396" s="89"/>
      <c r="DN396" s="34"/>
      <c r="DO396" s="34"/>
      <c r="DP396" s="34"/>
      <c r="DQ396" s="34"/>
      <c r="DR396" s="34"/>
      <c r="DS396" s="34" t="s">
        <v>2127</v>
      </c>
      <c r="DT396" s="34"/>
      <c r="DU396" s="47">
        <v>43900</v>
      </c>
      <c r="DY396" s="1">
        <v>1</v>
      </c>
      <c r="DZ396" t="s">
        <v>7941</v>
      </c>
      <c r="EB396" s="4"/>
      <c r="EJ396"/>
      <c r="EL396" s="34"/>
      <c r="EN396" s="34"/>
    </row>
    <row r="397" spans="1:144" hidden="1" x14ac:dyDescent="0.25">
      <c r="A397" s="85">
        <v>2022</v>
      </c>
      <c r="B397" s="87">
        <v>44830</v>
      </c>
      <c r="C397" t="s">
        <v>121</v>
      </c>
      <c r="D397" t="s">
        <v>122</v>
      </c>
      <c r="E397" s="36" t="s">
        <v>7938</v>
      </c>
      <c r="F397" s="34">
        <f t="shared" si="34"/>
        <v>396</v>
      </c>
      <c r="G397" s="34" t="s">
        <v>4985</v>
      </c>
      <c r="H397">
        <v>18</v>
      </c>
      <c r="I397" s="34" t="s">
        <v>6141</v>
      </c>
      <c r="J397" s="34" t="s">
        <v>5014</v>
      </c>
      <c r="K397" s="34" t="str">
        <f>VLOOKUP(J397,[2]CodMpios!$B$347:$E$362,4,FALSE)</f>
        <v>18029 - Albania</v>
      </c>
      <c r="L397" s="34" t="str">
        <f>VLOOKUP($J397,[2]Coord_Mpios_X_Y!$B$2:$K$1123,9,FALSE)</f>
        <v>1,227865490191</v>
      </c>
      <c r="M397" s="34" t="str">
        <f>VLOOKUP($J397,[2]Coord_Mpios_X_Y!$B$2:$K$1123,10,FALSE)</f>
        <v>-75,882326507579</v>
      </c>
      <c r="N397" s="34" t="s">
        <v>125</v>
      </c>
      <c r="O397" s="34" t="s">
        <v>126</v>
      </c>
      <c r="Q397" s="34" t="s">
        <v>127</v>
      </c>
      <c r="R397" s="34">
        <v>40758016</v>
      </c>
      <c r="S397" s="34" t="str">
        <f t="shared" si="30"/>
        <v>CC40758016</v>
      </c>
      <c r="T397" s="34" t="s">
        <v>5998</v>
      </c>
      <c r="V397" s="34" t="s">
        <v>952</v>
      </c>
      <c r="W397" s="34" t="s">
        <v>5064</v>
      </c>
      <c r="X397" s="87">
        <v>21409</v>
      </c>
      <c r="Y397">
        <v>64</v>
      </c>
      <c r="Z397" s="36">
        <f>VLOOKUP($Y397,[2]Edades!$A$3:$H$153,4,FALSE)</f>
        <v>6</v>
      </c>
      <c r="AA397" s="34" t="str">
        <f>VLOOKUP($Y397,[2]Edades!$A$3:$H$153,6,FALSE)</f>
        <v>6 - Persona mayor</v>
      </c>
      <c r="AB397" s="34">
        <f>VLOOKUP($Y397,[2]Edades!$A$3:$H$153,7,FALSE)</f>
        <v>13</v>
      </c>
      <c r="AC397" s="34" t="str">
        <f>VLOOKUP($Y397,[2]Edades!$A$3:$H$153,8,FALSE)</f>
        <v>60-64</v>
      </c>
      <c r="AD397" s="34" t="s">
        <v>129</v>
      </c>
      <c r="AE397" s="1">
        <v>2</v>
      </c>
      <c r="AF397" s="34" t="s">
        <v>2137</v>
      </c>
      <c r="AG397" s="34" t="s">
        <v>2127</v>
      </c>
      <c r="AH397" s="34" t="s">
        <v>2127</v>
      </c>
      <c r="AK397" s="34" t="s">
        <v>125</v>
      </c>
      <c r="AM397" s="34" t="s">
        <v>2127</v>
      </c>
      <c r="AN397" s="36" t="s">
        <v>2127</v>
      </c>
      <c r="AO397" s="36" t="s">
        <v>2127</v>
      </c>
      <c r="AP397" s="34" t="s">
        <v>2127</v>
      </c>
      <c r="AQ397" s="36" t="s">
        <v>2127</v>
      </c>
      <c r="AR397" s="34" t="s">
        <v>2098</v>
      </c>
      <c r="AS397" s="91" t="s">
        <v>6532</v>
      </c>
      <c r="AT397" s="34">
        <v>3115063660</v>
      </c>
      <c r="AU397" s="34" t="s">
        <v>2127</v>
      </c>
      <c r="AX397" s="90"/>
      <c r="BA397" s="91"/>
      <c r="BB397" s="91"/>
      <c r="BC397" s="91"/>
      <c r="BF397" s="34" t="s">
        <v>4983</v>
      </c>
      <c r="BG397" s="92" t="s">
        <v>2098</v>
      </c>
      <c r="BM397" s="36" t="s">
        <v>131</v>
      </c>
      <c r="BN397" s="34" t="s">
        <v>132</v>
      </c>
      <c r="BO397" s="36">
        <v>0</v>
      </c>
      <c r="BQ397" s="94"/>
      <c r="BS397" t="s">
        <v>131</v>
      </c>
      <c r="BU397" s="95"/>
      <c r="BV397" s="95"/>
      <c r="BW397" s="61"/>
      <c r="BX397" s="60"/>
      <c r="BY397" s="59" t="str">
        <f t="shared" ca="1" si="31"/>
        <v/>
      </c>
      <c r="CD397" s="68"/>
      <c r="CE397" s="68"/>
      <c r="CF397" s="67"/>
      <c r="CG397">
        <v>83</v>
      </c>
      <c r="CH397" s="2">
        <v>160</v>
      </c>
      <c r="CI397" s="4">
        <f t="shared" si="32"/>
        <v>32.421874999999993</v>
      </c>
      <c r="CJ397" s="5" t="str">
        <f t="shared" si="33"/>
        <v>OBESIDAD</v>
      </c>
      <c r="CK397" s="36">
        <v>0</v>
      </c>
      <c r="CL397" s="66"/>
      <c r="CM397" s="89">
        <v>41296</v>
      </c>
      <c r="CN397" s="97">
        <v>41296</v>
      </c>
      <c r="CP397"/>
      <c r="CQ397" s="65"/>
      <c r="CR397" s="65"/>
      <c r="CS397" s="98"/>
      <c r="CT397"/>
      <c r="CU397"/>
      <c r="CV397" s="65"/>
      <c r="CW397" s="2">
        <v>160</v>
      </c>
      <c r="CX397" s="82">
        <v>95</v>
      </c>
      <c r="DC397"/>
      <c r="DG397" s="64"/>
      <c r="DI397" s="89"/>
      <c r="DJ397" s="89"/>
      <c r="DN397" s="34"/>
      <c r="DO397" s="34"/>
      <c r="DP397" s="34"/>
      <c r="DQ397" s="34"/>
      <c r="DR397" s="34"/>
      <c r="DS397" s="34" t="s">
        <v>2127</v>
      </c>
      <c r="DT397" s="34"/>
      <c r="DU397" s="47">
        <v>44707</v>
      </c>
      <c r="DY397" s="1">
        <v>1</v>
      </c>
      <c r="DZ397" t="s">
        <v>7941</v>
      </c>
      <c r="EB397" s="4"/>
      <c r="EJ397"/>
      <c r="EL397" s="34"/>
      <c r="EN397" s="34"/>
    </row>
    <row r="398" spans="1:144" hidden="1" x14ac:dyDescent="0.25">
      <c r="A398" s="85">
        <v>2022</v>
      </c>
      <c r="B398" s="87">
        <v>44830</v>
      </c>
      <c r="C398" t="s">
        <v>121</v>
      </c>
      <c r="D398" t="s">
        <v>122</v>
      </c>
      <c r="E398" s="36" t="s">
        <v>7938</v>
      </c>
      <c r="F398" s="34">
        <f t="shared" si="34"/>
        <v>397</v>
      </c>
      <c r="G398" s="34" t="s">
        <v>4985</v>
      </c>
      <c r="H398">
        <v>18</v>
      </c>
      <c r="I398" s="34" t="s">
        <v>6141</v>
      </c>
      <c r="J398" s="34" t="s">
        <v>5021</v>
      </c>
      <c r="K398" s="34" t="str">
        <f>VLOOKUP(J398,[2]CodMpios!$B$347:$E$362,4,FALSE)</f>
        <v>18785 - Solita</v>
      </c>
      <c r="L398" s="34" t="str">
        <f>VLOOKUP($J398,[2]Coord_Mpios_X_Y!$B$2:$K$1123,9,FALSE)</f>
        <v>0,909265456917</v>
      </c>
      <c r="M398" s="34" t="str">
        <f>VLOOKUP($J398,[2]Coord_Mpios_X_Y!$B$2:$K$1123,10,FALSE)</f>
        <v>-75,638400454679</v>
      </c>
      <c r="N398" s="34" t="s">
        <v>139</v>
      </c>
      <c r="O398" s="34" t="s">
        <v>126</v>
      </c>
      <c r="Q398" s="34" t="s">
        <v>127</v>
      </c>
      <c r="R398" s="34">
        <v>26616792</v>
      </c>
      <c r="S398" s="34" t="str">
        <f t="shared" si="30"/>
        <v>CC26616792</v>
      </c>
      <c r="T398" s="34" t="s">
        <v>234</v>
      </c>
      <c r="U398" s="34" t="s">
        <v>1147</v>
      </c>
      <c r="V398" s="34" t="s">
        <v>279</v>
      </c>
      <c r="W398" s="34" t="s">
        <v>2103</v>
      </c>
      <c r="X398" s="87">
        <v>18158</v>
      </c>
      <c r="Y398">
        <v>73</v>
      </c>
      <c r="Z398" s="36">
        <f>VLOOKUP($Y398,[2]Edades!$A$3:$H$153,4,FALSE)</f>
        <v>6</v>
      </c>
      <c r="AA398" s="34" t="str">
        <f>VLOOKUP($Y398,[2]Edades!$A$3:$H$153,6,FALSE)</f>
        <v>6 - Persona mayor</v>
      </c>
      <c r="AB398" s="34">
        <f>VLOOKUP($Y398,[2]Edades!$A$3:$H$153,7,FALSE)</f>
        <v>15</v>
      </c>
      <c r="AC398" s="34" t="str">
        <f>VLOOKUP($Y398,[2]Edades!$A$3:$H$153,8,FALSE)</f>
        <v>70-74</v>
      </c>
      <c r="AD398" s="34" t="s">
        <v>129</v>
      </c>
      <c r="AE398" s="1">
        <v>2</v>
      </c>
      <c r="AF398" s="34" t="s">
        <v>2137</v>
      </c>
      <c r="AG398" s="34" t="s">
        <v>2127</v>
      </c>
      <c r="AH398" s="34" t="s">
        <v>2127</v>
      </c>
      <c r="AK398" s="34" t="s">
        <v>139</v>
      </c>
      <c r="AM398" s="34" t="s">
        <v>2127</v>
      </c>
      <c r="AN398" s="36" t="s">
        <v>2127</v>
      </c>
      <c r="AO398" s="36" t="s">
        <v>2127</v>
      </c>
      <c r="AP398" s="34" t="s">
        <v>2127</v>
      </c>
      <c r="AQ398" s="36" t="s">
        <v>2127</v>
      </c>
      <c r="AR398" s="34" t="s">
        <v>5973</v>
      </c>
      <c r="AS398" s="91" t="s">
        <v>2109</v>
      </c>
      <c r="AT398" s="34">
        <v>3208087718</v>
      </c>
      <c r="AU398" s="34" t="s">
        <v>2127</v>
      </c>
      <c r="AX398" s="90"/>
      <c r="BA398" s="91"/>
      <c r="BB398" s="91"/>
      <c r="BC398" s="91"/>
      <c r="BF398" s="34" t="s">
        <v>4983</v>
      </c>
      <c r="BG398" s="92" t="s">
        <v>2098</v>
      </c>
      <c r="BM398" s="36" t="s">
        <v>131</v>
      </c>
      <c r="BN398" s="34" t="s">
        <v>132</v>
      </c>
      <c r="BO398" s="36">
        <v>0</v>
      </c>
      <c r="BQ398" s="94"/>
      <c r="BS398" t="s">
        <v>132</v>
      </c>
      <c r="BU398" s="95"/>
      <c r="BV398" s="95"/>
      <c r="BW398" s="61"/>
      <c r="BX398" s="60"/>
      <c r="BY398" s="59" t="str">
        <f t="shared" ca="1" si="31"/>
        <v/>
      </c>
      <c r="CD398" s="68"/>
      <c r="CE398" s="68"/>
      <c r="CF398" s="67"/>
      <c r="CG398">
        <v>54</v>
      </c>
      <c r="CH398" s="2">
        <v>154</v>
      </c>
      <c r="CI398" s="4">
        <f t="shared" si="32"/>
        <v>22.769438353853939</v>
      </c>
      <c r="CJ398" s="5" t="str">
        <f t="shared" si="33"/>
        <v>NORMAL</v>
      </c>
      <c r="CK398" s="36">
        <v>0</v>
      </c>
      <c r="CL398" s="66"/>
      <c r="CM398" s="89">
        <v>41318</v>
      </c>
      <c r="CN398" s="97">
        <v>41318</v>
      </c>
      <c r="CP398"/>
      <c r="CQ398" s="65"/>
      <c r="CR398" s="65"/>
      <c r="CS398" s="98"/>
      <c r="CT398"/>
      <c r="CU398"/>
      <c r="CV398" s="65"/>
      <c r="CW398" s="2">
        <v>126</v>
      </c>
      <c r="CX398" s="82">
        <v>76</v>
      </c>
      <c r="DC398"/>
      <c r="DG398" s="64"/>
      <c r="DI398" s="89"/>
      <c r="DJ398" s="89"/>
      <c r="DN398" s="34"/>
      <c r="DO398" s="34"/>
      <c r="DP398" s="34"/>
      <c r="DQ398" s="34"/>
      <c r="DR398" s="34"/>
      <c r="DS398" s="34" t="s">
        <v>2127</v>
      </c>
      <c r="DT398" s="34"/>
      <c r="DU398" s="47">
        <v>44760</v>
      </c>
      <c r="DY398" s="1">
        <v>2</v>
      </c>
      <c r="DZ398" t="s">
        <v>7940</v>
      </c>
      <c r="EA398" s="4">
        <v>0.92</v>
      </c>
      <c r="EB398" s="4">
        <v>80</v>
      </c>
      <c r="EC398" s="4">
        <v>194</v>
      </c>
      <c r="ED398" s="4">
        <v>107</v>
      </c>
      <c r="EE398" s="4">
        <v>70.5</v>
      </c>
      <c r="EF398" s="4">
        <v>83</v>
      </c>
      <c r="EG398" s="4">
        <v>1.2</v>
      </c>
      <c r="EJ398"/>
      <c r="EL398" s="34"/>
      <c r="EN398" s="34"/>
    </row>
    <row r="399" spans="1:144" hidden="1" x14ac:dyDescent="0.25">
      <c r="A399" s="85">
        <v>2022</v>
      </c>
      <c r="B399" s="87">
        <v>44830</v>
      </c>
      <c r="C399" t="s">
        <v>121</v>
      </c>
      <c r="D399" t="s">
        <v>122</v>
      </c>
      <c r="E399" s="36" t="s">
        <v>7938</v>
      </c>
      <c r="F399" s="34">
        <f t="shared" si="34"/>
        <v>398</v>
      </c>
      <c r="G399" s="34" t="s">
        <v>4985</v>
      </c>
      <c r="H399">
        <v>18</v>
      </c>
      <c r="I399" s="34" t="s">
        <v>6141</v>
      </c>
      <c r="J399" s="34" t="s">
        <v>5008</v>
      </c>
      <c r="K399" s="34" t="str">
        <f>VLOOKUP(J399,[2]CodMpios!$B$347:$E$362,4,FALSE)</f>
        <v>18094 - Belén De Los Andaquíes</v>
      </c>
      <c r="L399" s="34" t="str">
        <f>VLOOKUP($J399,[2]Coord_Mpios_X_Y!$B$2:$K$1123,9,FALSE)</f>
        <v>1,500923003060</v>
      </c>
      <c r="M399" s="34" t="str">
        <f>VLOOKUP($J399,[2]Coord_Mpios_X_Y!$B$2:$K$1123,10,FALSE)</f>
        <v>-75,875645424257</v>
      </c>
      <c r="N399" s="34" t="s">
        <v>6142</v>
      </c>
      <c r="O399" s="34" t="s">
        <v>126</v>
      </c>
      <c r="Q399" s="34" t="s">
        <v>127</v>
      </c>
      <c r="R399" s="34">
        <v>40755806</v>
      </c>
      <c r="S399" s="34" t="str">
        <f t="shared" si="30"/>
        <v>CC40755806</v>
      </c>
      <c r="T399" s="34" t="s">
        <v>134</v>
      </c>
      <c r="U399" s="34" t="s">
        <v>5785</v>
      </c>
      <c r="V399" s="34" t="s">
        <v>2322</v>
      </c>
      <c r="W399" s="34" t="s">
        <v>466</v>
      </c>
      <c r="X399" s="87">
        <v>19990</v>
      </c>
      <c r="Y399">
        <v>68</v>
      </c>
      <c r="Z399" s="36">
        <f>VLOOKUP($Y399,[2]Edades!$A$3:$H$153,4,FALSE)</f>
        <v>6</v>
      </c>
      <c r="AA399" s="34" t="str">
        <f>VLOOKUP($Y399,[2]Edades!$A$3:$H$153,6,FALSE)</f>
        <v>6 - Persona mayor</v>
      </c>
      <c r="AB399" s="34">
        <f>VLOOKUP($Y399,[2]Edades!$A$3:$H$153,7,FALSE)</f>
        <v>14</v>
      </c>
      <c r="AC399" s="34" t="str">
        <f>VLOOKUP($Y399,[2]Edades!$A$3:$H$153,8,FALSE)</f>
        <v>65-69</v>
      </c>
      <c r="AD399" s="34" t="s">
        <v>129</v>
      </c>
      <c r="AE399" s="1">
        <v>2</v>
      </c>
      <c r="AF399" s="34" t="s">
        <v>2137</v>
      </c>
      <c r="AG399" s="34" t="s">
        <v>2127</v>
      </c>
      <c r="AH399" s="34" t="s">
        <v>2127</v>
      </c>
      <c r="AK399" s="34" t="s">
        <v>6142</v>
      </c>
      <c r="AM399" s="34" t="s">
        <v>2127</v>
      </c>
      <c r="AN399" s="36" t="s">
        <v>2127</v>
      </c>
      <c r="AO399" s="36" t="s">
        <v>2127</v>
      </c>
      <c r="AP399" s="34" t="s">
        <v>2127</v>
      </c>
      <c r="AQ399" s="36" t="s">
        <v>2127</v>
      </c>
      <c r="AR399" s="34" t="s">
        <v>5238</v>
      </c>
      <c r="AS399" s="91" t="s">
        <v>6533</v>
      </c>
      <c r="AT399" s="34">
        <v>3118472336</v>
      </c>
      <c r="AU399" s="34" t="s">
        <v>2127</v>
      </c>
      <c r="AX399" s="90"/>
      <c r="BA399" s="91"/>
      <c r="BB399" s="91"/>
      <c r="BC399" s="91"/>
      <c r="BF399" s="34" t="s">
        <v>4983</v>
      </c>
      <c r="BG399" s="92" t="s">
        <v>2098</v>
      </c>
      <c r="BM399" s="36" t="s">
        <v>131</v>
      </c>
      <c r="BN399" s="34" t="s">
        <v>132</v>
      </c>
      <c r="BO399" s="36">
        <v>0</v>
      </c>
      <c r="BQ399" s="94"/>
      <c r="BS399" t="s">
        <v>131</v>
      </c>
      <c r="BU399" s="95"/>
      <c r="BV399" s="95"/>
      <c r="BW399" s="61"/>
      <c r="BX399" s="60"/>
      <c r="BY399" s="59" t="str">
        <f t="shared" ca="1" si="31"/>
        <v/>
      </c>
      <c r="CD399" s="68"/>
      <c r="CE399" s="68"/>
      <c r="CF399" s="67"/>
      <c r="CG399">
        <v>63</v>
      </c>
      <c r="CH399" s="2">
        <v>150</v>
      </c>
      <c r="CI399" s="4">
        <f t="shared" si="32"/>
        <v>28</v>
      </c>
      <c r="CJ399" s="5" t="str">
        <f t="shared" si="33"/>
        <v>SOBREPESO</v>
      </c>
      <c r="CK399" s="36">
        <v>0</v>
      </c>
      <c r="CL399" s="66"/>
      <c r="CM399" s="89">
        <v>41351</v>
      </c>
      <c r="CN399" s="97">
        <v>41351</v>
      </c>
      <c r="CP399"/>
      <c r="CQ399" s="65"/>
      <c r="CR399" s="65"/>
      <c r="CS399" s="98"/>
      <c r="CT399"/>
      <c r="CU399"/>
      <c r="CV399" s="65"/>
      <c r="CW399" s="2">
        <v>100</v>
      </c>
      <c r="CX399" s="82">
        <v>60</v>
      </c>
      <c r="DC399"/>
      <c r="DG399" s="64"/>
      <c r="DI399" s="89">
        <v>42643</v>
      </c>
      <c r="DJ399" s="89"/>
      <c r="DN399" s="34"/>
      <c r="DO399" s="34"/>
      <c r="DP399" s="34"/>
      <c r="DQ399" s="34"/>
      <c r="DR399" s="34"/>
      <c r="DS399" s="34" t="s">
        <v>2127</v>
      </c>
      <c r="DT399" s="34"/>
      <c r="DU399" s="47">
        <v>44795</v>
      </c>
      <c r="DY399" s="1">
        <v>3</v>
      </c>
      <c r="DZ399" t="s">
        <v>7940</v>
      </c>
      <c r="EA399" s="4">
        <v>1.06</v>
      </c>
      <c r="EB399" s="4">
        <v>183</v>
      </c>
      <c r="EC399" s="4">
        <v>140</v>
      </c>
      <c r="EE399" s="4">
        <v>44.9</v>
      </c>
      <c r="EF399" s="4">
        <v>149</v>
      </c>
      <c r="EG399" s="4">
        <v>1.5</v>
      </c>
      <c r="EH399" s="4">
        <v>8.8000000000000007</v>
      </c>
      <c r="EJ399"/>
      <c r="EL399" s="34"/>
      <c r="EN399" s="34"/>
    </row>
    <row r="400" spans="1:144" x14ac:dyDescent="0.25">
      <c r="A400" s="85">
        <v>2022</v>
      </c>
      <c r="B400" s="87">
        <v>44830</v>
      </c>
      <c r="C400" t="s">
        <v>121</v>
      </c>
      <c r="D400" t="s">
        <v>122</v>
      </c>
      <c r="E400" s="34" t="s">
        <v>7938</v>
      </c>
      <c r="F400" s="34">
        <f t="shared" si="34"/>
        <v>399</v>
      </c>
      <c r="G400" s="34" t="s">
        <v>4985</v>
      </c>
      <c r="H400">
        <v>18</v>
      </c>
      <c r="I400" s="34" t="s">
        <v>6141</v>
      </c>
      <c r="J400" s="34" t="s">
        <v>5032</v>
      </c>
      <c r="K400" s="34" t="str">
        <f>VLOOKUP(J400,[2]CodMpios!$B$347:$E$362,4,FALSE)</f>
        <v>18150 - Cartagena Del Chaira</v>
      </c>
      <c r="L400" s="34" t="str">
        <f>VLOOKUP($J400,[2]Coord_Mpios_X_Y!$B$2:$K$1123,9,FALSE)</f>
        <v>0,647693081213</v>
      </c>
      <c r="M400" s="34" t="str">
        <f>VLOOKUP($J400,[2]Coord_Mpios_X_Y!$B$2:$K$1123,10,FALSE)</f>
        <v>-74,272354990827</v>
      </c>
      <c r="N400" s="34" t="s">
        <v>125</v>
      </c>
      <c r="O400" s="34" t="s">
        <v>126</v>
      </c>
      <c r="Q400" s="34" t="s">
        <v>127</v>
      </c>
      <c r="R400" s="34">
        <v>5910683</v>
      </c>
      <c r="S400" s="34" t="str">
        <f t="shared" si="30"/>
        <v>CC5910683</v>
      </c>
      <c r="T400" s="34" t="s">
        <v>188</v>
      </c>
      <c r="U400" s="34" t="s">
        <v>198</v>
      </c>
      <c r="V400" s="34" t="s">
        <v>142</v>
      </c>
      <c r="W400" s="34" t="s">
        <v>1179</v>
      </c>
      <c r="X400" s="87">
        <v>18381</v>
      </c>
      <c r="Y400">
        <v>72</v>
      </c>
      <c r="Z400" s="36">
        <f>VLOOKUP($Y400,[2]Edades!$A$3:$H$153,4,FALSE)</f>
        <v>6</v>
      </c>
      <c r="AA400" s="34" t="str">
        <f>VLOOKUP($Y400,[2]Edades!$A$3:$H$153,6,FALSE)</f>
        <v>6 - Persona mayor</v>
      </c>
      <c r="AB400" s="34">
        <f>VLOOKUP($Y400,[2]Edades!$A$3:$H$153,7,FALSE)</f>
        <v>15</v>
      </c>
      <c r="AC400" s="34" t="str">
        <f>VLOOKUP($Y400,[2]Edades!$A$3:$H$153,8,FALSE)</f>
        <v>70-74</v>
      </c>
      <c r="AD400" s="34" t="s">
        <v>146</v>
      </c>
      <c r="AE400">
        <v>1</v>
      </c>
      <c r="AF400" s="34" t="s">
        <v>2137</v>
      </c>
      <c r="AG400" s="34" t="s">
        <v>2127</v>
      </c>
      <c r="AH400" s="34" t="s">
        <v>2127</v>
      </c>
      <c r="AK400" s="34" t="s">
        <v>125</v>
      </c>
      <c r="AM400" s="34" t="s">
        <v>2127</v>
      </c>
      <c r="AN400" s="36" t="s">
        <v>2127</v>
      </c>
      <c r="AO400" s="36" t="s">
        <v>2127</v>
      </c>
      <c r="AP400" s="34" t="s">
        <v>2127</v>
      </c>
      <c r="AQ400" s="36" t="s">
        <v>2127</v>
      </c>
      <c r="AR400" s="34" t="s">
        <v>2098</v>
      </c>
      <c r="AS400" s="91" t="s">
        <v>6534</v>
      </c>
      <c r="AT400" s="34">
        <v>3158686775</v>
      </c>
      <c r="AU400" s="34" t="s">
        <v>2127</v>
      </c>
      <c r="AX400" s="90"/>
      <c r="BA400" s="91"/>
      <c r="BB400" s="91"/>
      <c r="BC400" s="91"/>
      <c r="BF400" s="34" t="s">
        <v>4983</v>
      </c>
      <c r="BG400" s="92" t="s">
        <v>2098</v>
      </c>
      <c r="BM400" s="36" t="s">
        <v>131</v>
      </c>
      <c r="BN400" s="34" t="s">
        <v>132</v>
      </c>
      <c r="BO400" s="36">
        <v>0</v>
      </c>
      <c r="BQ400" s="94"/>
      <c r="BS400" s="36" t="s">
        <v>2127</v>
      </c>
      <c r="BU400" s="95"/>
      <c r="BV400" s="95"/>
      <c r="BW400" s="61"/>
      <c r="BX400" s="60"/>
      <c r="BY400" s="59" t="str">
        <f t="shared" ca="1" si="31"/>
        <v/>
      </c>
      <c r="CD400" s="68"/>
      <c r="CE400" s="68"/>
      <c r="CF400" s="67"/>
      <c r="CG400">
        <v>54</v>
      </c>
      <c r="CH400" s="2">
        <v>170</v>
      </c>
      <c r="CI400" s="4">
        <f t="shared" si="32"/>
        <v>18.68512110726644</v>
      </c>
      <c r="CJ400" s="5" t="str">
        <f t="shared" si="33"/>
        <v>NORMAL</v>
      </c>
      <c r="CK400" s="36">
        <v>0</v>
      </c>
      <c r="CL400" s="66"/>
      <c r="CM400" s="89">
        <v>41372</v>
      </c>
      <c r="CN400" s="97">
        <v>41372</v>
      </c>
      <c r="CP400"/>
      <c r="CQ400" s="65"/>
      <c r="CR400" s="65"/>
      <c r="CS400" s="98"/>
      <c r="CT400"/>
      <c r="CU400"/>
      <c r="CV400" s="97"/>
      <c r="CW400" s="2">
        <v>110</v>
      </c>
      <c r="CX400" s="82">
        <v>60</v>
      </c>
      <c r="DG400" s="64"/>
      <c r="DI400" s="89">
        <v>42989</v>
      </c>
      <c r="DJ400" s="89"/>
      <c r="DN400" s="34"/>
      <c r="DO400" s="34"/>
      <c r="DP400" s="34"/>
      <c r="DQ400" s="34"/>
      <c r="DR400" s="34"/>
      <c r="DS400" s="34" t="s">
        <v>2127</v>
      </c>
      <c r="DT400" s="34"/>
      <c r="DU400" s="47">
        <v>44621</v>
      </c>
      <c r="DY400" s="1">
        <v>2</v>
      </c>
      <c r="DZ400" t="s">
        <v>7939</v>
      </c>
      <c r="EA400" s="4">
        <v>1.19</v>
      </c>
      <c r="EB400" s="4">
        <v>74</v>
      </c>
      <c r="EC400" s="4">
        <v>158</v>
      </c>
      <c r="EE400" s="4">
        <v>38.6</v>
      </c>
      <c r="EF400" s="4">
        <v>93</v>
      </c>
      <c r="EG400" s="4">
        <v>5.6</v>
      </c>
      <c r="EH400" s="4">
        <v>8.6</v>
      </c>
      <c r="EJ400"/>
      <c r="EL400" s="34"/>
      <c r="EN400" s="34"/>
    </row>
    <row r="401" spans="1:144" hidden="1" x14ac:dyDescent="0.25">
      <c r="A401" s="85">
        <v>2022</v>
      </c>
      <c r="B401" s="87">
        <v>44830</v>
      </c>
      <c r="C401" t="s">
        <v>121</v>
      </c>
      <c r="D401" t="s">
        <v>122</v>
      </c>
      <c r="E401" s="36" t="s">
        <v>7938</v>
      </c>
      <c r="F401" s="34">
        <f t="shared" si="34"/>
        <v>400</v>
      </c>
      <c r="G401" s="34" t="s">
        <v>4985</v>
      </c>
      <c r="H401">
        <v>18</v>
      </c>
      <c r="I401" s="34" t="s">
        <v>6141</v>
      </c>
      <c r="J401" s="34" t="s">
        <v>4988</v>
      </c>
      <c r="K401" s="34" t="str">
        <f>VLOOKUP(J401,[2]CodMpios!$B$347:$E$362,4,FALSE)</f>
        <v>18001 - Florencia</v>
      </c>
      <c r="L401" s="34" t="str">
        <f>VLOOKUP($J401,[2]Coord_Mpios_X_Y!$B$2:$K$1123,9,FALSE)</f>
        <v>1,749138703818</v>
      </c>
      <c r="M401" s="34" t="str">
        <f>VLOOKUP($J401,[2]Coord_Mpios_X_Y!$B$2:$K$1123,10,FALSE)</f>
        <v>-75,558239064333</v>
      </c>
      <c r="N401" s="34" t="s">
        <v>6142</v>
      </c>
      <c r="O401" s="34" t="s">
        <v>126</v>
      </c>
      <c r="Q401" s="34" t="s">
        <v>127</v>
      </c>
      <c r="R401" s="34">
        <v>26533461</v>
      </c>
      <c r="S401" s="34" t="str">
        <f t="shared" si="30"/>
        <v>CC26533461</v>
      </c>
      <c r="T401" s="34" t="s">
        <v>733</v>
      </c>
      <c r="V401" s="34" t="s">
        <v>401</v>
      </c>
      <c r="W401" s="34" t="s">
        <v>495</v>
      </c>
      <c r="X401" s="87">
        <v>15899</v>
      </c>
      <c r="Y401">
        <v>79</v>
      </c>
      <c r="Z401" s="36">
        <f>VLOOKUP($Y401,[2]Edades!$A$3:$H$153,4,FALSE)</f>
        <v>6</v>
      </c>
      <c r="AA401" s="34" t="str">
        <f>VLOOKUP($Y401,[2]Edades!$A$3:$H$153,6,FALSE)</f>
        <v>6 - Persona mayor</v>
      </c>
      <c r="AB401" s="34">
        <f>VLOOKUP($Y401,[2]Edades!$A$3:$H$153,7,FALSE)</f>
        <v>16</v>
      </c>
      <c r="AC401" s="34" t="str">
        <f>VLOOKUP($Y401,[2]Edades!$A$3:$H$153,8,FALSE)</f>
        <v>75-79</v>
      </c>
      <c r="AD401" s="34" t="s">
        <v>129</v>
      </c>
      <c r="AE401" s="1">
        <v>2</v>
      </c>
      <c r="AF401" s="34" t="s">
        <v>2137</v>
      </c>
      <c r="AG401" s="34" t="s">
        <v>2127</v>
      </c>
      <c r="AH401" s="34" t="s">
        <v>2127</v>
      </c>
      <c r="AK401" s="34" t="s">
        <v>6142</v>
      </c>
      <c r="AM401" s="34" t="s">
        <v>2127</v>
      </c>
      <c r="AN401" s="36" t="s">
        <v>2127</v>
      </c>
      <c r="AO401" s="36" t="s">
        <v>2127</v>
      </c>
      <c r="AP401" s="34" t="s">
        <v>2127</v>
      </c>
      <c r="AQ401" s="36" t="s">
        <v>2127</v>
      </c>
      <c r="AR401" s="34" t="s">
        <v>2098</v>
      </c>
      <c r="AS401" s="91" t="s">
        <v>6535</v>
      </c>
      <c r="AT401" s="34">
        <v>4356542</v>
      </c>
      <c r="AU401" s="34" t="s">
        <v>2127</v>
      </c>
      <c r="AX401" s="90"/>
      <c r="BA401" s="91"/>
      <c r="BB401" s="91"/>
      <c r="BC401" s="91"/>
      <c r="BF401" s="34" t="s">
        <v>4983</v>
      </c>
      <c r="BG401" s="92" t="s">
        <v>2098</v>
      </c>
      <c r="BM401" s="36" t="s">
        <v>131</v>
      </c>
      <c r="BN401" s="34" t="s">
        <v>132</v>
      </c>
      <c r="BO401" s="36">
        <v>0</v>
      </c>
      <c r="BQ401" s="94"/>
      <c r="BS401" t="s">
        <v>131</v>
      </c>
      <c r="BU401" s="95"/>
      <c r="BV401" s="95"/>
      <c r="BW401" s="61"/>
      <c r="BX401" s="60"/>
      <c r="BY401" s="59" t="str">
        <f t="shared" ca="1" si="31"/>
        <v/>
      </c>
      <c r="CD401" s="68"/>
      <c r="CE401" s="68"/>
      <c r="CF401" s="67"/>
      <c r="CG401">
        <v>60</v>
      </c>
      <c r="CH401" s="2">
        <v>154</v>
      </c>
      <c r="CI401" s="4">
        <f t="shared" si="32"/>
        <v>25.299375948726599</v>
      </c>
      <c r="CJ401" s="5" t="str">
        <f t="shared" si="33"/>
        <v>SOBREPESO</v>
      </c>
      <c r="CK401" s="36">
        <v>0</v>
      </c>
      <c r="CL401" s="66"/>
      <c r="CM401" s="89">
        <v>41320</v>
      </c>
      <c r="CN401" s="97">
        <v>41320</v>
      </c>
      <c r="CP401"/>
      <c r="CQ401" s="65"/>
      <c r="CR401" s="65"/>
      <c r="CS401" s="98"/>
      <c r="CT401"/>
      <c r="CU401"/>
      <c r="CV401" s="65"/>
      <c r="CW401" s="2">
        <v>100</v>
      </c>
      <c r="CX401" s="82">
        <v>60</v>
      </c>
      <c r="DC401"/>
      <c r="DG401" s="64"/>
      <c r="DI401" s="89"/>
      <c r="DJ401" s="89"/>
      <c r="DN401" s="34"/>
      <c r="DO401" s="34"/>
      <c r="DP401" s="34"/>
      <c r="DQ401" s="34"/>
      <c r="DR401" s="34"/>
      <c r="DS401" s="34" t="s">
        <v>2127</v>
      </c>
      <c r="DT401" s="34"/>
      <c r="DU401" s="47">
        <v>44579</v>
      </c>
      <c r="DY401" s="1">
        <v>2</v>
      </c>
      <c r="DZ401" t="s">
        <v>7939</v>
      </c>
      <c r="EA401" s="4">
        <v>0.7</v>
      </c>
      <c r="EB401" s="4">
        <v>118</v>
      </c>
      <c r="EC401" s="4">
        <v>162</v>
      </c>
      <c r="ED401" s="4">
        <v>79</v>
      </c>
      <c r="EE401" s="4">
        <v>55.8</v>
      </c>
      <c r="EF401" s="4">
        <v>80</v>
      </c>
      <c r="EH401" s="4">
        <v>7.4</v>
      </c>
      <c r="EJ401"/>
      <c r="EL401" s="34"/>
      <c r="EN401" s="34"/>
    </row>
    <row r="402" spans="1:144" hidden="1" x14ac:dyDescent="0.25">
      <c r="A402" s="85">
        <v>2022</v>
      </c>
      <c r="B402" s="87">
        <v>44830</v>
      </c>
      <c r="C402" t="s">
        <v>121</v>
      </c>
      <c r="D402" t="s">
        <v>122</v>
      </c>
      <c r="E402" s="36" t="s">
        <v>7938</v>
      </c>
      <c r="F402" s="34">
        <f t="shared" si="34"/>
        <v>401</v>
      </c>
      <c r="G402" s="34" t="s">
        <v>4985</v>
      </c>
      <c r="H402">
        <v>18</v>
      </c>
      <c r="I402" s="34" t="s">
        <v>6141</v>
      </c>
      <c r="J402" s="34" t="s">
        <v>5007</v>
      </c>
      <c r="K402" s="34" t="str">
        <f>VLOOKUP(J402,[2]CodMpios!$B$347:$E$362,4,FALSE)</f>
        <v>18410 - La Montañita</v>
      </c>
      <c r="L402" s="34" t="str">
        <f>VLOOKUP($J402,[2]Coord_Mpios_X_Y!$B$2:$K$1123,9,FALSE)</f>
        <v>1,302860442333</v>
      </c>
      <c r="M402" s="34" t="str">
        <f>VLOOKUP($J402,[2]Coord_Mpios_X_Y!$B$2:$K$1123,10,FALSE)</f>
        <v>-75,235727318747</v>
      </c>
      <c r="N402" s="34" t="s">
        <v>6142</v>
      </c>
      <c r="O402" s="34" t="s">
        <v>126</v>
      </c>
      <c r="Q402" s="34" t="s">
        <v>127</v>
      </c>
      <c r="R402" s="34">
        <v>26617386</v>
      </c>
      <c r="S402" s="34" t="str">
        <f t="shared" si="30"/>
        <v>CC26617386</v>
      </c>
      <c r="T402" s="34" t="s">
        <v>137</v>
      </c>
      <c r="V402" s="34" t="s">
        <v>813</v>
      </c>
      <c r="W402" s="34" t="s">
        <v>299</v>
      </c>
      <c r="X402" s="87">
        <v>18973</v>
      </c>
      <c r="Y402">
        <v>71</v>
      </c>
      <c r="Z402" s="36">
        <f>VLOOKUP($Y402,[2]Edades!$A$3:$H$153,4,FALSE)</f>
        <v>6</v>
      </c>
      <c r="AA402" s="34" t="str">
        <f>VLOOKUP($Y402,[2]Edades!$A$3:$H$153,6,FALSE)</f>
        <v>6 - Persona mayor</v>
      </c>
      <c r="AB402" s="34">
        <f>VLOOKUP($Y402,[2]Edades!$A$3:$H$153,7,FALSE)</f>
        <v>15</v>
      </c>
      <c r="AC402" s="34" t="str">
        <f>VLOOKUP($Y402,[2]Edades!$A$3:$H$153,8,FALSE)</f>
        <v>70-74</v>
      </c>
      <c r="AD402" s="34" t="s">
        <v>129</v>
      </c>
      <c r="AE402" s="1">
        <v>2</v>
      </c>
      <c r="AF402" s="34" t="s">
        <v>2137</v>
      </c>
      <c r="AG402" s="34" t="s">
        <v>2127</v>
      </c>
      <c r="AH402" s="34" t="s">
        <v>2127</v>
      </c>
      <c r="AK402" s="34" t="s">
        <v>6142</v>
      </c>
      <c r="AM402" s="34" t="s">
        <v>2127</v>
      </c>
      <c r="AN402" s="36" t="s">
        <v>2127</v>
      </c>
      <c r="AO402" s="36" t="s">
        <v>2127</v>
      </c>
      <c r="AP402" s="34" t="s">
        <v>2127</v>
      </c>
      <c r="AQ402" s="36" t="s">
        <v>2127</v>
      </c>
      <c r="AR402" s="34" t="s">
        <v>2098</v>
      </c>
      <c r="AS402" s="91" t="s">
        <v>6536</v>
      </c>
      <c r="AT402" s="34">
        <v>3132726717</v>
      </c>
      <c r="AU402" s="34" t="s">
        <v>2127</v>
      </c>
      <c r="AX402" s="90"/>
      <c r="BA402" s="91"/>
      <c r="BB402" s="91"/>
      <c r="BC402" s="91"/>
      <c r="BF402" s="34" t="s">
        <v>4983</v>
      </c>
      <c r="BG402" s="92" t="s">
        <v>2098</v>
      </c>
      <c r="BM402" s="36" t="s">
        <v>131</v>
      </c>
      <c r="BN402" s="34" t="s">
        <v>132</v>
      </c>
      <c r="BO402" s="36">
        <v>0</v>
      </c>
      <c r="BQ402" s="94"/>
      <c r="BS402" t="s">
        <v>131</v>
      </c>
      <c r="BU402" s="95"/>
      <c r="BV402" s="95"/>
      <c r="BW402" s="61"/>
      <c r="BX402" s="60"/>
      <c r="BY402" s="59" t="str">
        <f t="shared" ca="1" si="31"/>
        <v/>
      </c>
      <c r="CD402" s="68"/>
      <c r="CE402" s="68"/>
      <c r="CF402" s="67"/>
      <c r="CG402">
        <v>75</v>
      </c>
      <c r="CH402" s="2">
        <v>160</v>
      </c>
      <c r="CI402" s="4">
        <f t="shared" si="32"/>
        <v>29.296874999999993</v>
      </c>
      <c r="CJ402" s="5" t="str">
        <f t="shared" si="33"/>
        <v>SOBREPESO</v>
      </c>
      <c r="CK402" s="36">
        <v>0</v>
      </c>
      <c r="CL402" s="66"/>
      <c r="CM402" s="89">
        <v>41349</v>
      </c>
      <c r="CN402" s="97">
        <v>41349</v>
      </c>
      <c r="CP402"/>
      <c r="CQ402" s="65"/>
      <c r="CR402" s="65"/>
      <c r="CS402" s="98"/>
      <c r="CT402"/>
      <c r="CU402"/>
      <c r="CV402" s="65"/>
      <c r="CW402" s="2">
        <v>121</v>
      </c>
      <c r="CX402" s="82">
        <v>71</v>
      </c>
      <c r="DC402"/>
      <c r="DG402" s="64"/>
      <c r="DI402" s="89">
        <v>42663</v>
      </c>
      <c r="DJ402" s="89"/>
      <c r="DN402" s="34"/>
      <c r="DO402" s="34"/>
      <c r="DP402" s="34"/>
      <c r="DQ402" s="34"/>
      <c r="DR402" s="34"/>
      <c r="DS402" s="34" t="s">
        <v>2127</v>
      </c>
      <c r="DT402" s="34"/>
      <c r="DU402" s="47">
        <v>44690</v>
      </c>
      <c r="DY402" s="1">
        <v>3</v>
      </c>
      <c r="DZ402" t="s">
        <v>7941</v>
      </c>
      <c r="EA402" s="4">
        <v>0.96</v>
      </c>
      <c r="EB402" s="4">
        <v>96</v>
      </c>
      <c r="EC402" s="4">
        <v>259</v>
      </c>
      <c r="ED402" s="4">
        <v>167</v>
      </c>
      <c r="EE402" s="4">
        <v>74.2</v>
      </c>
      <c r="EF402" s="4">
        <v>90</v>
      </c>
      <c r="EG402" s="4">
        <v>2.2000000000000002</v>
      </c>
      <c r="EJ402"/>
      <c r="EL402" s="34"/>
      <c r="EN402" s="34"/>
    </row>
    <row r="403" spans="1:144" hidden="1" x14ac:dyDescent="0.25">
      <c r="A403" s="85">
        <v>2022</v>
      </c>
      <c r="B403" s="87">
        <v>44830</v>
      </c>
      <c r="C403" t="s">
        <v>121</v>
      </c>
      <c r="D403" t="s">
        <v>122</v>
      </c>
      <c r="E403" s="36" t="s">
        <v>7938</v>
      </c>
      <c r="F403" s="34">
        <f t="shared" si="34"/>
        <v>402</v>
      </c>
      <c r="G403" s="34" t="s">
        <v>4985</v>
      </c>
      <c r="H403">
        <v>18</v>
      </c>
      <c r="I403" s="34" t="s">
        <v>6141</v>
      </c>
      <c r="J403" s="34" t="s">
        <v>4988</v>
      </c>
      <c r="K403" s="34" t="str">
        <f>VLOOKUP(J403,[2]CodMpios!$B$347:$E$362,4,FALSE)</f>
        <v>18001 - Florencia</v>
      </c>
      <c r="L403" s="34" t="str">
        <f>VLOOKUP($J403,[2]Coord_Mpios_X_Y!$B$2:$K$1123,9,FALSE)</f>
        <v>1,749138703818</v>
      </c>
      <c r="M403" s="34" t="str">
        <f>VLOOKUP($J403,[2]Coord_Mpios_X_Y!$B$2:$K$1123,10,FALSE)</f>
        <v>-75,558239064333</v>
      </c>
      <c r="N403" s="34" t="s">
        <v>6142</v>
      </c>
      <c r="O403" s="34" t="s">
        <v>126</v>
      </c>
      <c r="Q403" s="34" t="s">
        <v>127</v>
      </c>
      <c r="R403" s="34">
        <v>24301228</v>
      </c>
      <c r="S403" s="34" t="str">
        <f t="shared" si="30"/>
        <v>CC24301228</v>
      </c>
      <c r="T403" s="34" t="s">
        <v>159</v>
      </c>
      <c r="U403" s="34" t="s">
        <v>227</v>
      </c>
      <c r="V403" s="34" t="s">
        <v>373</v>
      </c>
      <c r="W403" s="34" t="s">
        <v>466</v>
      </c>
      <c r="X403" s="87">
        <v>17480</v>
      </c>
      <c r="Y403">
        <v>75</v>
      </c>
      <c r="Z403" s="36">
        <f>VLOOKUP($Y403,[2]Edades!$A$3:$H$153,4,FALSE)</f>
        <v>6</v>
      </c>
      <c r="AA403" s="34" t="str">
        <f>VLOOKUP($Y403,[2]Edades!$A$3:$H$153,6,FALSE)</f>
        <v>6 - Persona mayor</v>
      </c>
      <c r="AB403" s="34">
        <f>VLOOKUP($Y403,[2]Edades!$A$3:$H$153,7,FALSE)</f>
        <v>16</v>
      </c>
      <c r="AC403" s="34" t="str">
        <f>VLOOKUP($Y403,[2]Edades!$A$3:$H$153,8,FALSE)</f>
        <v>75-79</v>
      </c>
      <c r="AD403" s="34" t="s">
        <v>129</v>
      </c>
      <c r="AE403" s="1">
        <v>2</v>
      </c>
      <c r="AF403" s="34" t="s">
        <v>2137</v>
      </c>
      <c r="AG403" s="34" t="s">
        <v>2127</v>
      </c>
      <c r="AH403" s="34" t="s">
        <v>2127</v>
      </c>
      <c r="AK403" s="34" t="s">
        <v>6142</v>
      </c>
      <c r="AM403" s="34" t="s">
        <v>2127</v>
      </c>
      <c r="AN403" s="36" t="s">
        <v>2127</v>
      </c>
      <c r="AO403" s="36" t="s">
        <v>2127</v>
      </c>
      <c r="AP403" s="34" t="s">
        <v>2127</v>
      </c>
      <c r="AQ403" s="36" t="s">
        <v>2127</v>
      </c>
      <c r="AR403" s="34" t="s">
        <v>2098</v>
      </c>
      <c r="AS403" s="91" t="s">
        <v>6537</v>
      </c>
      <c r="AT403" s="34">
        <v>3105812284</v>
      </c>
      <c r="AU403" s="34" t="s">
        <v>2127</v>
      </c>
      <c r="AX403" s="90"/>
      <c r="BA403" s="91"/>
      <c r="BB403" s="91"/>
      <c r="BC403" s="91"/>
      <c r="BF403" s="34" t="s">
        <v>4983</v>
      </c>
      <c r="BG403" s="92" t="s">
        <v>2098</v>
      </c>
      <c r="BM403" s="36" t="s">
        <v>131</v>
      </c>
      <c r="BN403" s="34" t="s">
        <v>132</v>
      </c>
      <c r="BO403" s="36">
        <v>0</v>
      </c>
      <c r="BQ403" s="94"/>
      <c r="BS403" t="s">
        <v>131</v>
      </c>
      <c r="BU403" s="95"/>
      <c r="BV403" s="95"/>
      <c r="BW403" s="61"/>
      <c r="BX403" s="60"/>
      <c r="BY403" s="59" t="str">
        <f t="shared" ca="1" si="31"/>
        <v/>
      </c>
      <c r="CD403" s="68"/>
      <c r="CE403" s="68"/>
      <c r="CF403" s="67"/>
      <c r="CG403">
        <v>53</v>
      </c>
      <c r="CH403" s="2">
        <v>150</v>
      </c>
      <c r="CI403" s="4">
        <f t="shared" si="32"/>
        <v>23.555555555555557</v>
      </c>
      <c r="CJ403" s="5" t="str">
        <f t="shared" si="33"/>
        <v>NORMAL</v>
      </c>
      <c r="CK403" s="36">
        <v>0</v>
      </c>
      <c r="CL403" s="66"/>
      <c r="CM403" s="89">
        <v>41262</v>
      </c>
      <c r="CN403" s="97">
        <v>41262</v>
      </c>
      <c r="CP403"/>
      <c r="CQ403" s="65"/>
      <c r="CR403" s="65"/>
      <c r="CS403" s="98"/>
      <c r="CT403"/>
      <c r="CU403"/>
      <c r="CV403" s="65"/>
      <c r="CW403" s="2">
        <v>135</v>
      </c>
      <c r="CX403" s="82">
        <v>80</v>
      </c>
      <c r="DC403"/>
      <c r="DG403" s="64"/>
      <c r="DI403" s="89"/>
      <c r="DJ403" s="89"/>
      <c r="DN403" s="34"/>
      <c r="DO403" s="34"/>
      <c r="DP403" s="34"/>
      <c r="DQ403" s="34"/>
      <c r="DR403" s="34"/>
      <c r="DS403" s="34" t="s">
        <v>2127</v>
      </c>
      <c r="DT403" s="34"/>
      <c r="DU403" s="47">
        <v>44442</v>
      </c>
      <c r="DY403" s="1">
        <v>2</v>
      </c>
      <c r="DZ403" t="s">
        <v>7940</v>
      </c>
      <c r="EB403" s="4"/>
      <c r="EJ403"/>
      <c r="EL403" s="34"/>
      <c r="EN403" s="34"/>
    </row>
    <row r="404" spans="1:144" hidden="1" x14ac:dyDescent="0.25">
      <c r="A404" s="85">
        <v>2022</v>
      </c>
      <c r="B404" s="87">
        <v>44830</v>
      </c>
      <c r="C404" t="s">
        <v>121</v>
      </c>
      <c r="D404" t="s">
        <v>122</v>
      </c>
      <c r="E404" s="36" t="s">
        <v>7938</v>
      </c>
      <c r="F404" s="34">
        <f t="shared" si="34"/>
        <v>403</v>
      </c>
      <c r="G404" s="34" t="s">
        <v>4985</v>
      </c>
      <c r="H404">
        <v>18</v>
      </c>
      <c r="I404" s="34" t="s">
        <v>6141</v>
      </c>
      <c r="J404" s="34" t="s">
        <v>4996</v>
      </c>
      <c r="K404" s="34" t="str">
        <f>VLOOKUP(J404,[2]CodMpios!$B$347:$E$362,4,FALSE)</f>
        <v>18247 - El Doncello</v>
      </c>
      <c r="L404" s="34" t="str">
        <f>VLOOKUP($J404,[2]Coord_Mpios_X_Y!$B$2:$K$1123,9,FALSE)</f>
        <v>1,791385903474</v>
      </c>
      <c r="M404" s="34" t="str">
        <f>VLOOKUP($J404,[2]Coord_Mpios_X_Y!$B$2:$K$1123,10,FALSE)</f>
        <v>-75,193944154894</v>
      </c>
      <c r="N404" s="34" t="s">
        <v>6142</v>
      </c>
      <c r="O404" s="34" t="s">
        <v>126</v>
      </c>
      <c r="Q404" s="34" t="s">
        <v>127</v>
      </c>
      <c r="R404" s="34">
        <v>40615030</v>
      </c>
      <c r="S404" s="34" t="str">
        <f t="shared" si="30"/>
        <v>CC40615030</v>
      </c>
      <c r="T404" s="34" t="s">
        <v>134</v>
      </c>
      <c r="U404" s="34" t="s">
        <v>483</v>
      </c>
      <c r="V404" s="34" t="s">
        <v>635</v>
      </c>
      <c r="W404" s="34" t="s">
        <v>5997</v>
      </c>
      <c r="X404" s="87">
        <v>21410</v>
      </c>
      <c r="Y404">
        <v>64</v>
      </c>
      <c r="Z404" s="36">
        <f>VLOOKUP($Y404,[2]Edades!$A$3:$H$153,4,FALSE)</f>
        <v>6</v>
      </c>
      <c r="AA404" s="34" t="str">
        <f>VLOOKUP($Y404,[2]Edades!$A$3:$H$153,6,FALSE)</f>
        <v>6 - Persona mayor</v>
      </c>
      <c r="AB404" s="34">
        <f>VLOOKUP($Y404,[2]Edades!$A$3:$H$153,7,FALSE)</f>
        <v>13</v>
      </c>
      <c r="AC404" s="34" t="str">
        <f>VLOOKUP($Y404,[2]Edades!$A$3:$H$153,8,FALSE)</f>
        <v>60-64</v>
      </c>
      <c r="AD404" s="34" t="s">
        <v>129</v>
      </c>
      <c r="AE404" s="1">
        <v>2</v>
      </c>
      <c r="AF404" s="34" t="s">
        <v>2137</v>
      </c>
      <c r="AG404" s="34" t="s">
        <v>2127</v>
      </c>
      <c r="AH404" s="34" t="s">
        <v>2127</v>
      </c>
      <c r="AK404" s="34" t="s">
        <v>6142</v>
      </c>
      <c r="AM404" s="34" t="s">
        <v>2127</v>
      </c>
      <c r="AN404" s="36" t="s">
        <v>2127</v>
      </c>
      <c r="AO404" s="36" t="s">
        <v>2127</v>
      </c>
      <c r="AP404" s="34" t="s">
        <v>2127</v>
      </c>
      <c r="AQ404" s="36" t="s">
        <v>2127</v>
      </c>
      <c r="AR404" s="34" t="s">
        <v>2098</v>
      </c>
      <c r="AS404" s="91" t="s">
        <v>6538</v>
      </c>
      <c r="AT404" s="34">
        <v>3134674930</v>
      </c>
      <c r="AU404" s="34" t="s">
        <v>2127</v>
      </c>
      <c r="AX404" s="90"/>
      <c r="BA404" s="91"/>
      <c r="BB404" s="91"/>
      <c r="BC404" s="91"/>
      <c r="BF404" s="34" t="s">
        <v>4983</v>
      </c>
      <c r="BG404" s="92" t="s">
        <v>2098</v>
      </c>
      <c r="BM404" s="36" t="s">
        <v>131</v>
      </c>
      <c r="BN404" s="34" t="s">
        <v>132</v>
      </c>
      <c r="BO404" s="36">
        <v>0</v>
      </c>
      <c r="BQ404" s="94"/>
      <c r="BS404" t="s">
        <v>131</v>
      </c>
      <c r="BU404" s="95"/>
      <c r="BV404" s="95"/>
      <c r="BW404" s="61"/>
      <c r="BX404" s="60"/>
      <c r="BY404" s="59" t="str">
        <f t="shared" ca="1" si="31"/>
        <v/>
      </c>
      <c r="CD404" s="68"/>
      <c r="CE404" s="68"/>
      <c r="CF404" s="67"/>
      <c r="CG404">
        <v>62</v>
      </c>
      <c r="CH404" s="2">
        <v>155</v>
      </c>
      <c r="CI404" s="4">
        <f t="shared" si="32"/>
        <v>25.806451612903224</v>
      </c>
      <c r="CJ404" s="5" t="str">
        <f t="shared" si="33"/>
        <v>SOBREPESO</v>
      </c>
      <c r="CK404" s="36">
        <v>0</v>
      </c>
      <c r="CL404" s="66"/>
      <c r="CM404" s="89">
        <v>41323</v>
      </c>
      <c r="CN404" s="97">
        <v>41323</v>
      </c>
      <c r="CP404"/>
      <c r="CQ404" s="65"/>
      <c r="CR404" s="65"/>
      <c r="CS404" s="98"/>
      <c r="CT404"/>
      <c r="CU404"/>
      <c r="CV404" s="65"/>
      <c r="CW404" s="2">
        <v>120</v>
      </c>
      <c r="CX404" s="82">
        <v>70</v>
      </c>
      <c r="DC404"/>
      <c r="DG404" s="64"/>
      <c r="DI404" s="89"/>
      <c r="DJ404" s="89"/>
      <c r="DN404" s="34"/>
      <c r="DO404" s="34"/>
      <c r="DP404" s="34"/>
      <c r="DQ404" s="34"/>
      <c r="DR404" s="34"/>
      <c r="DS404" s="34" t="s">
        <v>2127</v>
      </c>
      <c r="DT404" s="34"/>
      <c r="DU404" s="47">
        <v>44595</v>
      </c>
      <c r="DY404" s="1">
        <v>2</v>
      </c>
      <c r="DZ404" t="s">
        <v>7939</v>
      </c>
      <c r="EA404" s="4">
        <v>0.92</v>
      </c>
      <c r="EB404" s="4">
        <v>141</v>
      </c>
      <c r="EC404" s="4">
        <v>244</v>
      </c>
      <c r="ED404" s="4">
        <v>156</v>
      </c>
      <c r="EE404" s="4">
        <v>54.4</v>
      </c>
      <c r="EF404" s="4">
        <v>170</v>
      </c>
      <c r="EG404" s="4">
        <v>305</v>
      </c>
      <c r="EH404" s="4">
        <v>6</v>
      </c>
      <c r="EJ404"/>
      <c r="EL404" s="34"/>
      <c r="EN404" s="34"/>
    </row>
    <row r="405" spans="1:144" hidden="1" x14ac:dyDescent="0.25">
      <c r="A405" s="85">
        <v>2022</v>
      </c>
      <c r="B405" s="87">
        <v>44830</v>
      </c>
      <c r="C405" t="s">
        <v>121</v>
      </c>
      <c r="D405" t="s">
        <v>122</v>
      </c>
      <c r="E405" s="36" t="s">
        <v>7938</v>
      </c>
      <c r="F405" s="34">
        <f t="shared" si="34"/>
        <v>404</v>
      </c>
      <c r="G405" s="34" t="s">
        <v>4985</v>
      </c>
      <c r="H405">
        <v>18</v>
      </c>
      <c r="I405" s="34" t="s">
        <v>6141</v>
      </c>
      <c r="J405" s="34" t="s">
        <v>4988</v>
      </c>
      <c r="K405" s="34" t="str">
        <f>VLOOKUP(J405,[2]CodMpios!$B$347:$E$362,4,FALSE)</f>
        <v>18001 - Florencia</v>
      </c>
      <c r="L405" s="34" t="str">
        <f>VLOOKUP($J405,[2]Coord_Mpios_X_Y!$B$2:$K$1123,9,FALSE)</f>
        <v>1,749138703818</v>
      </c>
      <c r="M405" s="34" t="str">
        <f>VLOOKUP($J405,[2]Coord_Mpios_X_Y!$B$2:$K$1123,10,FALSE)</f>
        <v>-75,558239064333</v>
      </c>
      <c r="N405" s="34" t="s">
        <v>125</v>
      </c>
      <c r="O405" s="34" t="s">
        <v>126</v>
      </c>
      <c r="Q405" s="34" t="s">
        <v>127</v>
      </c>
      <c r="R405" s="34">
        <v>11793615</v>
      </c>
      <c r="S405" s="34" t="str">
        <f t="shared" si="30"/>
        <v>CC11793615</v>
      </c>
      <c r="T405" s="34" t="s">
        <v>2184</v>
      </c>
      <c r="V405" s="34" t="s">
        <v>423</v>
      </c>
      <c r="W405" s="34" t="s">
        <v>248</v>
      </c>
      <c r="X405" s="87">
        <v>23518</v>
      </c>
      <c r="Y405">
        <v>58</v>
      </c>
      <c r="Z405" s="36">
        <f>VLOOKUP($Y405,[2]Edades!$A$3:$H$153,4,FALSE)</f>
        <v>5</v>
      </c>
      <c r="AA405" s="34" t="str">
        <f>VLOOKUP($Y405,[2]Edades!$A$3:$H$153,6,FALSE)</f>
        <v>5 - Adultez</v>
      </c>
      <c r="AB405" s="34">
        <f>VLOOKUP($Y405,[2]Edades!$A$3:$H$153,7,FALSE)</f>
        <v>12</v>
      </c>
      <c r="AC405" s="34" t="str">
        <f>VLOOKUP($Y405,[2]Edades!$A$3:$H$153,8,FALSE)</f>
        <v>55-59</v>
      </c>
      <c r="AD405" s="34" t="s">
        <v>146</v>
      </c>
      <c r="AE405">
        <v>1</v>
      </c>
      <c r="AF405" s="34" t="s">
        <v>5066</v>
      </c>
      <c r="AG405" s="34" t="s">
        <v>2127</v>
      </c>
      <c r="AH405" s="34" t="s">
        <v>2127</v>
      </c>
      <c r="AK405" s="34" t="s">
        <v>125</v>
      </c>
      <c r="AM405" s="34" t="s">
        <v>2127</v>
      </c>
      <c r="AN405" s="36" t="s">
        <v>2127</v>
      </c>
      <c r="AO405" s="36" t="s">
        <v>2127</v>
      </c>
      <c r="AP405" s="34" t="s">
        <v>2127</v>
      </c>
      <c r="AQ405" s="36" t="s">
        <v>2127</v>
      </c>
      <c r="AR405" s="34" t="s">
        <v>2098</v>
      </c>
      <c r="AS405" s="91" t="s">
        <v>6539</v>
      </c>
      <c r="AT405" s="34">
        <v>4349803</v>
      </c>
      <c r="AU405" s="34" t="s">
        <v>2127</v>
      </c>
      <c r="AX405" s="90"/>
      <c r="BA405" s="91"/>
      <c r="BB405" s="91"/>
      <c r="BC405" s="91"/>
      <c r="BF405" s="34" t="s">
        <v>4983</v>
      </c>
      <c r="BG405" s="92" t="s">
        <v>2098</v>
      </c>
      <c r="BM405" s="36" t="s">
        <v>131</v>
      </c>
      <c r="BN405" s="34" t="s">
        <v>132</v>
      </c>
      <c r="BO405" s="36">
        <v>0</v>
      </c>
      <c r="BQ405" s="94"/>
      <c r="BS405" t="s">
        <v>132</v>
      </c>
      <c r="BU405" s="95"/>
      <c r="BV405" s="95"/>
      <c r="BW405" s="61"/>
      <c r="BX405" s="60"/>
      <c r="BY405" s="59" t="str">
        <f t="shared" ca="1" si="31"/>
        <v/>
      </c>
      <c r="CD405" s="68"/>
      <c r="CE405" s="68"/>
      <c r="CF405" s="67"/>
      <c r="CG405">
        <v>89</v>
      </c>
      <c r="CH405" s="2">
        <v>170</v>
      </c>
      <c r="CI405" s="4">
        <f t="shared" si="32"/>
        <v>30.795847750865054</v>
      </c>
      <c r="CJ405" s="5" t="str">
        <f t="shared" si="33"/>
        <v>OBESIDAD</v>
      </c>
      <c r="CK405" s="36">
        <v>0</v>
      </c>
      <c r="CL405" s="66"/>
      <c r="CM405" s="89">
        <v>41346</v>
      </c>
      <c r="CN405" s="97">
        <v>41346</v>
      </c>
      <c r="CP405"/>
      <c r="CQ405" s="65"/>
      <c r="CR405" s="65"/>
      <c r="CS405" s="98"/>
      <c r="CT405"/>
      <c r="CU405"/>
      <c r="CV405" s="65"/>
      <c r="CW405" s="2">
        <v>130</v>
      </c>
      <c r="CX405" s="82">
        <v>70</v>
      </c>
      <c r="DC405"/>
      <c r="DG405" s="64"/>
      <c r="DI405" s="89"/>
      <c r="DJ405" s="89"/>
      <c r="DN405" s="34"/>
      <c r="DO405" s="34"/>
      <c r="DP405" s="34"/>
      <c r="DQ405" s="34"/>
      <c r="DR405" s="34"/>
      <c r="DS405" s="34" t="s">
        <v>2127</v>
      </c>
      <c r="DT405" s="34"/>
      <c r="DU405" s="47">
        <v>44824</v>
      </c>
      <c r="DY405" s="1">
        <v>2</v>
      </c>
      <c r="DZ405" t="s">
        <v>7941</v>
      </c>
      <c r="EA405" s="4">
        <v>1.21</v>
      </c>
      <c r="EB405" s="4">
        <v>96</v>
      </c>
      <c r="EC405" s="4">
        <v>178</v>
      </c>
      <c r="ED405" s="4">
        <v>99</v>
      </c>
      <c r="EE405" s="4">
        <v>44.2</v>
      </c>
      <c r="EF405" s="4">
        <v>175</v>
      </c>
      <c r="EG405" s="4">
        <v>2</v>
      </c>
      <c r="EJ405"/>
      <c r="EL405" s="34"/>
      <c r="EN405" s="34"/>
    </row>
    <row r="406" spans="1:144" x14ac:dyDescent="0.25">
      <c r="A406" s="85">
        <v>2022</v>
      </c>
      <c r="B406" s="87">
        <v>44830</v>
      </c>
      <c r="C406" t="s">
        <v>121</v>
      </c>
      <c r="D406" t="s">
        <v>122</v>
      </c>
      <c r="E406" s="34" t="s">
        <v>7938</v>
      </c>
      <c r="F406" s="34">
        <f t="shared" si="34"/>
        <v>405</v>
      </c>
      <c r="G406" s="34" t="s">
        <v>4985</v>
      </c>
      <c r="H406">
        <v>18</v>
      </c>
      <c r="I406" s="34" t="s">
        <v>6141</v>
      </c>
      <c r="J406" s="34" t="s">
        <v>4988</v>
      </c>
      <c r="K406" s="34" t="str">
        <f>VLOOKUP(J406,[2]CodMpios!$B$347:$E$362,4,FALSE)</f>
        <v>18001 - Florencia</v>
      </c>
      <c r="L406" s="34" t="str">
        <f>VLOOKUP($J406,[2]Coord_Mpios_X_Y!$B$2:$K$1123,9,FALSE)</f>
        <v>1,749138703818</v>
      </c>
      <c r="M406" s="34" t="str">
        <f>VLOOKUP($J406,[2]Coord_Mpios_X_Y!$B$2:$K$1123,10,FALSE)</f>
        <v>-75,558239064333</v>
      </c>
      <c r="N406" s="34" t="s">
        <v>125</v>
      </c>
      <c r="O406" s="34" t="s">
        <v>126</v>
      </c>
      <c r="Q406" s="34" t="s">
        <v>127</v>
      </c>
      <c r="R406" s="34">
        <v>40756376</v>
      </c>
      <c r="S406" s="34" t="str">
        <f t="shared" si="30"/>
        <v>CC40756376</v>
      </c>
      <c r="T406" s="34" t="s">
        <v>853</v>
      </c>
      <c r="V406" s="34" t="s">
        <v>522</v>
      </c>
      <c r="W406" s="34" t="s">
        <v>169</v>
      </c>
      <c r="X406" s="87">
        <v>19887</v>
      </c>
      <c r="Y406">
        <v>68</v>
      </c>
      <c r="Z406" s="36">
        <f>VLOOKUP($Y406,[2]Edades!$A$3:$H$153,4,FALSE)</f>
        <v>6</v>
      </c>
      <c r="AA406" s="34" t="str">
        <f>VLOOKUP($Y406,[2]Edades!$A$3:$H$153,6,FALSE)</f>
        <v>6 - Persona mayor</v>
      </c>
      <c r="AB406" s="34">
        <f>VLOOKUP($Y406,[2]Edades!$A$3:$H$153,7,FALSE)</f>
        <v>14</v>
      </c>
      <c r="AC406" s="34" t="str">
        <f>VLOOKUP($Y406,[2]Edades!$A$3:$H$153,8,FALSE)</f>
        <v>65-69</v>
      </c>
      <c r="AD406" s="34" t="s">
        <v>129</v>
      </c>
      <c r="AE406" s="1">
        <v>2</v>
      </c>
      <c r="AF406" s="34" t="s">
        <v>2137</v>
      </c>
      <c r="AG406" s="34" t="s">
        <v>2127</v>
      </c>
      <c r="AH406" s="34" t="s">
        <v>2127</v>
      </c>
      <c r="AK406" s="34" t="s">
        <v>125</v>
      </c>
      <c r="AM406" s="34" t="s">
        <v>2127</v>
      </c>
      <c r="AN406" s="36" t="s">
        <v>2127</v>
      </c>
      <c r="AO406" s="36" t="s">
        <v>2127</v>
      </c>
      <c r="AP406" s="34" t="s">
        <v>2127</v>
      </c>
      <c r="AQ406" s="36" t="s">
        <v>2127</v>
      </c>
      <c r="AR406" s="34" t="s">
        <v>2098</v>
      </c>
      <c r="AS406" s="91" t="s">
        <v>6540</v>
      </c>
      <c r="AT406" s="34">
        <v>3214023029</v>
      </c>
      <c r="AU406" s="34" t="s">
        <v>2127</v>
      </c>
      <c r="AX406" s="90"/>
      <c r="BA406" s="91"/>
      <c r="BB406" s="91"/>
      <c r="BC406" s="91"/>
      <c r="BF406" s="34" t="s">
        <v>4983</v>
      </c>
      <c r="BG406" s="92" t="s">
        <v>2098</v>
      </c>
      <c r="BM406" s="36" t="s">
        <v>131</v>
      </c>
      <c r="BN406" s="34" t="s">
        <v>132</v>
      </c>
      <c r="BO406" s="36">
        <v>0</v>
      </c>
      <c r="BQ406" s="94"/>
      <c r="BS406" s="36" t="s">
        <v>2127</v>
      </c>
      <c r="BU406" s="95"/>
      <c r="BV406" s="95"/>
      <c r="BW406" s="61"/>
      <c r="BX406" s="60"/>
      <c r="BY406" s="59" t="str">
        <f t="shared" ca="1" si="31"/>
        <v/>
      </c>
      <c r="CD406" s="68"/>
      <c r="CE406" s="68"/>
      <c r="CF406" s="67"/>
      <c r="CG406">
        <v>74</v>
      </c>
      <c r="CH406" s="2">
        <v>155</v>
      </c>
      <c r="CI406" s="4">
        <f t="shared" si="32"/>
        <v>30.801248699271589</v>
      </c>
      <c r="CJ406" s="5" t="str">
        <f t="shared" si="33"/>
        <v>OBESIDAD</v>
      </c>
      <c r="CK406" s="36">
        <v>0</v>
      </c>
      <c r="CL406" s="66"/>
      <c r="CM406" s="89">
        <v>41780</v>
      </c>
      <c r="CN406" s="97">
        <v>41780</v>
      </c>
      <c r="CP406"/>
      <c r="CQ406" s="65"/>
      <c r="CR406" s="65"/>
      <c r="CS406" s="98"/>
      <c r="CT406"/>
      <c r="CU406"/>
      <c r="CV406" s="97"/>
      <c r="CW406" s="2"/>
      <c r="CX406" s="82"/>
      <c r="DG406" s="64"/>
      <c r="DI406" s="89"/>
      <c r="DJ406" s="89"/>
      <c r="DN406" s="34"/>
      <c r="DO406" s="34"/>
      <c r="DP406" s="34"/>
      <c r="DQ406" s="34"/>
      <c r="DR406" s="34"/>
      <c r="DS406" s="34" t="s">
        <v>2127</v>
      </c>
      <c r="DT406" s="34"/>
      <c r="DU406" s="47">
        <v>43704</v>
      </c>
      <c r="DY406" s="1">
        <v>4</v>
      </c>
      <c r="DZ406" t="s">
        <v>7941</v>
      </c>
      <c r="EB406" s="4"/>
      <c r="EJ406"/>
      <c r="EL406" s="34"/>
      <c r="EN406" s="34"/>
    </row>
    <row r="407" spans="1:144" hidden="1" x14ac:dyDescent="0.25">
      <c r="A407" s="85">
        <v>2022</v>
      </c>
      <c r="B407" s="87">
        <v>44830</v>
      </c>
      <c r="C407" t="s">
        <v>121</v>
      </c>
      <c r="D407" t="s">
        <v>122</v>
      </c>
      <c r="E407" s="36" t="s">
        <v>7938</v>
      </c>
      <c r="F407" s="34">
        <f t="shared" si="34"/>
        <v>406</v>
      </c>
      <c r="G407" s="34" t="s">
        <v>4985</v>
      </c>
      <c r="H407">
        <v>18</v>
      </c>
      <c r="I407" s="34" t="s">
        <v>6141</v>
      </c>
      <c r="J407" s="34" t="s">
        <v>4988</v>
      </c>
      <c r="K407" s="34" t="str">
        <f>VLOOKUP(J407,[2]CodMpios!$B$347:$E$362,4,FALSE)</f>
        <v>18001 - Florencia</v>
      </c>
      <c r="L407" s="34" t="str">
        <f>VLOOKUP($J407,[2]Coord_Mpios_X_Y!$B$2:$K$1123,9,FALSE)</f>
        <v>1,749138703818</v>
      </c>
      <c r="M407" s="34" t="str">
        <f>VLOOKUP($J407,[2]Coord_Mpios_X_Y!$B$2:$K$1123,10,FALSE)</f>
        <v>-75,558239064333</v>
      </c>
      <c r="N407" s="34" t="s">
        <v>6142</v>
      </c>
      <c r="O407" s="34" t="s">
        <v>126</v>
      </c>
      <c r="Q407" s="34" t="s">
        <v>127</v>
      </c>
      <c r="R407" s="34">
        <v>26615552</v>
      </c>
      <c r="S407" s="34" t="str">
        <f t="shared" si="30"/>
        <v>CC26615552</v>
      </c>
      <c r="T407" s="34" t="s">
        <v>234</v>
      </c>
      <c r="U407" s="34" t="s">
        <v>5996</v>
      </c>
      <c r="V407" s="34" t="s">
        <v>497</v>
      </c>
      <c r="X407" s="87">
        <v>16921</v>
      </c>
      <c r="Y407">
        <v>76</v>
      </c>
      <c r="Z407" s="36">
        <f>VLOOKUP($Y407,[2]Edades!$A$3:$H$153,4,FALSE)</f>
        <v>6</v>
      </c>
      <c r="AA407" s="34" t="str">
        <f>VLOOKUP($Y407,[2]Edades!$A$3:$H$153,6,FALSE)</f>
        <v>6 - Persona mayor</v>
      </c>
      <c r="AB407" s="34">
        <f>VLOOKUP($Y407,[2]Edades!$A$3:$H$153,7,FALSE)</f>
        <v>16</v>
      </c>
      <c r="AC407" s="34" t="str">
        <f>VLOOKUP($Y407,[2]Edades!$A$3:$H$153,8,FALSE)</f>
        <v>75-79</v>
      </c>
      <c r="AD407" s="34" t="s">
        <v>129</v>
      </c>
      <c r="AE407" s="1">
        <v>2</v>
      </c>
      <c r="AF407" s="34" t="s">
        <v>2137</v>
      </c>
      <c r="AG407" s="34" t="s">
        <v>2127</v>
      </c>
      <c r="AH407" s="34" t="s">
        <v>2127</v>
      </c>
      <c r="AK407" s="34" t="s">
        <v>6142</v>
      </c>
      <c r="AM407" s="34" t="s">
        <v>2127</v>
      </c>
      <c r="AN407" s="36" t="s">
        <v>2127</v>
      </c>
      <c r="AO407" s="36" t="s">
        <v>2127</v>
      </c>
      <c r="AP407" s="34" t="s">
        <v>2127</v>
      </c>
      <c r="AQ407" s="36" t="s">
        <v>2127</v>
      </c>
      <c r="AR407" s="34" t="s">
        <v>2098</v>
      </c>
      <c r="AS407" s="91" t="s">
        <v>6541</v>
      </c>
      <c r="AT407" s="34">
        <v>4340416</v>
      </c>
      <c r="AU407" s="34" t="s">
        <v>2127</v>
      </c>
      <c r="AX407" s="90"/>
      <c r="BA407" s="91"/>
      <c r="BB407" s="91"/>
      <c r="BC407" s="91"/>
      <c r="BF407" s="34" t="s">
        <v>4983</v>
      </c>
      <c r="BG407" s="92" t="s">
        <v>2098</v>
      </c>
      <c r="BM407" s="36" t="s">
        <v>131</v>
      </c>
      <c r="BN407" s="34" t="s">
        <v>132</v>
      </c>
      <c r="BO407" s="36">
        <v>0</v>
      </c>
      <c r="BQ407" s="94"/>
      <c r="BS407" t="s">
        <v>132</v>
      </c>
      <c r="BU407" s="95"/>
      <c r="BV407" s="95"/>
      <c r="BW407" s="61"/>
      <c r="BX407" s="60"/>
      <c r="BY407" s="59" t="str">
        <f t="shared" ca="1" si="31"/>
        <v/>
      </c>
      <c r="CD407" s="68"/>
      <c r="CE407" s="68"/>
      <c r="CF407" s="67"/>
      <c r="CG407">
        <v>66</v>
      </c>
      <c r="CH407" s="2">
        <v>148</v>
      </c>
      <c r="CI407" s="4">
        <f t="shared" si="32"/>
        <v>30.131482834185537</v>
      </c>
      <c r="CJ407" s="5" t="str">
        <f t="shared" si="33"/>
        <v>OBESIDAD</v>
      </c>
      <c r="CK407" s="36">
        <v>0</v>
      </c>
      <c r="CL407" s="66"/>
      <c r="CM407" s="89">
        <v>41341</v>
      </c>
      <c r="CN407" s="97">
        <v>41341</v>
      </c>
      <c r="CP407"/>
      <c r="CQ407" s="65"/>
      <c r="CR407" s="65"/>
      <c r="CS407" s="98"/>
      <c r="CT407"/>
      <c r="CU407"/>
      <c r="CV407" s="65"/>
      <c r="CW407" s="2"/>
      <c r="CX407" s="82"/>
      <c r="DC407"/>
      <c r="DG407" s="64"/>
      <c r="DI407" s="89">
        <v>42800</v>
      </c>
      <c r="DJ407" s="89"/>
      <c r="DN407" s="34"/>
      <c r="DO407" s="34"/>
      <c r="DP407" s="34"/>
      <c r="DQ407" s="34"/>
      <c r="DR407" s="34"/>
      <c r="DS407" s="34" t="s">
        <v>2127</v>
      </c>
      <c r="DT407" s="34"/>
      <c r="DU407" s="47">
        <v>43346</v>
      </c>
      <c r="DY407" s="1">
        <v>1</v>
      </c>
      <c r="DZ407" t="s">
        <v>7941</v>
      </c>
      <c r="EB407" s="4">
        <v>91</v>
      </c>
      <c r="EH407" s="4">
        <v>6.6</v>
      </c>
      <c r="EJ407"/>
      <c r="EL407" s="34"/>
      <c r="EN407" s="34"/>
    </row>
    <row r="408" spans="1:144" hidden="1" x14ac:dyDescent="0.25">
      <c r="A408" s="85">
        <v>2022</v>
      </c>
      <c r="B408" s="87">
        <v>44830</v>
      </c>
      <c r="C408" t="s">
        <v>121</v>
      </c>
      <c r="D408" t="s">
        <v>122</v>
      </c>
      <c r="E408" s="36" t="s">
        <v>7938</v>
      </c>
      <c r="F408" s="34">
        <f t="shared" si="34"/>
        <v>407</v>
      </c>
      <c r="G408" s="34" t="s">
        <v>4985</v>
      </c>
      <c r="H408">
        <v>18</v>
      </c>
      <c r="I408" s="34" t="s">
        <v>6141</v>
      </c>
      <c r="J408" s="34" t="s">
        <v>4988</v>
      </c>
      <c r="K408" s="34" t="str">
        <f>VLOOKUP(J408,[2]CodMpios!$B$347:$E$362,4,FALSE)</f>
        <v>18001 - Florencia</v>
      </c>
      <c r="L408" s="34" t="str">
        <f>VLOOKUP($J408,[2]Coord_Mpios_X_Y!$B$2:$K$1123,9,FALSE)</f>
        <v>1,749138703818</v>
      </c>
      <c r="M408" s="34" t="str">
        <f>VLOOKUP($J408,[2]Coord_Mpios_X_Y!$B$2:$K$1123,10,FALSE)</f>
        <v>-75,558239064333</v>
      </c>
      <c r="N408" s="34" t="s">
        <v>125</v>
      </c>
      <c r="O408" s="34" t="s">
        <v>126</v>
      </c>
      <c r="Q408" s="34" t="s">
        <v>127</v>
      </c>
      <c r="R408" s="34">
        <v>26258286</v>
      </c>
      <c r="S408" s="34" t="str">
        <f t="shared" si="30"/>
        <v>CC26258286</v>
      </c>
      <c r="T408" s="34" t="s">
        <v>234</v>
      </c>
      <c r="U408" s="34" t="s">
        <v>235</v>
      </c>
      <c r="V408" s="34" t="s">
        <v>228</v>
      </c>
      <c r="W408" s="34" t="s">
        <v>1159</v>
      </c>
      <c r="X408" s="87">
        <v>20324</v>
      </c>
      <c r="Y408">
        <v>67</v>
      </c>
      <c r="Z408" s="36">
        <f>VLOOKUP($Y408,[2]Edades!$A$3:$H$153,4,FALSE)</f>
        <v>6</v>
      </c>
      <c r="AA408" s="34" t="str">
        <f>VLOOKUP($Y408,[2]Edades!$A$3:$H$153,6,FALSE)</f>
        <v>6 - Persona mayor</v>
      </c>
      <c r="AB408" s="34">
        <f>VLOOKUP($Y408,[2]Edades!$A$3:$H$153,7,FALSE)</f>
        <v>14</v>
      </c>
      <c r="AC408" s="34" t="str">
        <f>VLOOKUP($Y408,[2]Edades!$A$3:$H$153,8,FALSE)</f>
        <v>65-69</v>
      </c>
      <c r="AD408" s="34" t="s">
        <v>129</v>
      </c>
      <c r="AE408" s="1">
        <v>2</v>
      </c>
      <c r="AF408" s="34" t="s">
        <v>2137</v>
      </c>
      <c r="AG408" s="34" t="s">
        <v>2127</v>
      </c>
      <c r="AH408" s="34" t="s">
        <v>2127</v>
      </c>
      <c r="AK408" s="34" t="s">
        <v>125</v>
      </c>
      <c r="AM408" s="34" t="s">
        <v>2127</v>
      </c>
      <c r="AN408" s="36" t="s">
        <v>2127</v>
      </c>
      <c r="AO408" s="36" t="s">
        <v>2127</v>
      </c>
      <c r="AP408" s="34" t="s">
        <v>2127</v>
      </c>
      <c r="AQ408" s="36" t="s">
        <v>2127</v>
      </c>
      <c r="AR408" s="34" t="s">
        <v>2098</v>
      </c>
      <c r="AS408" s="91" t="s">
        <v>6542</v>
      </c>
      <c r="AT408" s="34">
        <v>3202319165</v>
      </c>
      <c r="AU408" s="34" t="s">
        <v>2127</v>
      </c>
      <c r="AX408" s="90"/>
      <c r="BA408" s="91"/>
      <c r="BB408" s="91"/>
      <c r="BC408" s="91"/>
      <c r="BF408" s="34" t="s">
        <v>4983</v>
      </c>
      <c r="BG408" s="92" t="s">
        <v>2098</v>
      </c>
      <c r="BM408" s="36" t="s">
        <v>131</v>
      </c>
      <c r="BN408" s="34" t="s">
        <v>132</v>
      </c>
      <c r="BO408" s="36">
        <v>0</v>
      </c>
      <c r="BQ408" s="94"/>
      <c r="BS408" t="s">
        <v>132</v>
      </c>
      <c r="BU408" s="95"/>
      <c r="BV408" s="95"/>
      <c r="BW408" s="61"/>
      <c r="BX408" s="60"/>
      <c r="BY408" s="59" t="str">
        <f t="shared" ca="1" si="31"/>
        <v/>
      </c>
      <c r="CD408" s="68"/>
      <c r="CE408" s="68"/>
      <c r="CF408" s="67"/>
      <c r="CG408">
        <v>85</v>
      </c>
      <c r="CH408" s="2">
        <v>153</v>
      </c>
      <c r="CI408" s="4">
        <f t="shared" si="32"/>
        <v>36.310820624546118</v>
      </c>
      <c r="CJ408" s="5" t="str">
        <f t="shared" si="33"/>
        <v>OBESIDAD</v>
      </c>
      <c r="CK408" s="36">
        <v>0</v>
      </c>
      <c r="CL408" s="66"/>
      <c r="CM408" s="89">
        <v>41295</v>
      </c>
      <c r="CN408" s="97">
        <v>41295</v>
      </c>
      <c r="CP408"/>
      <c r="CQ408" s="65"/>
      <c r="CR408" s="65"/>
      <c r="CS408" s="98"/>
      <c r="CT408"/>
      <c r="CU408"/>
      <c r="CV408" s="65"/>
      <c r="CW408" s="2">
        <v>140</v>
      </c>
      <c r="CX408" s="82">
        <v>90</v>
      </c>
      <c r="DC408"/>
      <c r="DG408" s="64"/>
      <c r="DI408" s="89">
        <v>44483</v>
      </c>
      <c r="DJ408" s="89"/>
      <c r="DN408" s="34"/>
      <c r="DO408" s="34"/>
      <c r="DP408" s="34"/>
      <c r="DQ408" s="34"/>
      <c r="DR408" s="34"/>
      <c r="DS408" s="34" t="s">
        <v>2127</v>
      </c>
      <c r="DT408" s="34"/>
      <c r="DU408" s="47">
        <v>44783</v>
      </c>
      <c r="DY408" s="1">
        <v>3</v>
      </c>
      <c r="DZ408" t="s">
        <v>7940</v>
      </c>
      <c r="EA408" s="4">
        <v>1</v>
      </c>
      <c r="EB408" s="4">
        <v>95</v>
      </c>
      <c r="EC408" s="4">
        <v>145</v>
      </c>
      <c r="EE408" s="4">
        <v>60</v>
      </c>
      <c r="EF408" s="4">
        <v>62</v>
      </c>
      <c r="EG408" s="4">
        <v>8</v>
      </c>
      <c r="EJ408"/>
      <c r="EL408" s="34"/>
      <c r="EN408" s="34"/>
    </row>
    <row r="409" spans="1:144" hidden="1" x14ac:dyDescent="0.25">
      <c r="A409" s="85">
        <v>2022</v>
      </c>
      <c r="B409" s="87">
        <v>44830</v>
      </c>
      <c r="C409" t="s">
        <v>121</v>
      </c>
      <c r="D409" t="s">
        <v>122</v>
      </c>
      <c r="E409" s="36" t="s">
        <v>7938</v>
      </c>
      <c r="F409" s="34">
        <f t="shared" si="34"/>
        <v>408</v>
      </c>
      <c r="G409" s="34" t="s">
        <v>4985</v>
      </c>
      <c r="H409">
        <v>18</v>
      </c>
      <c r="I409" s="34" t="s">
        <v>6141</v>
      </c>
      <c r="J409" s="34" t="s">
        <v>4988</v>
      </c>
      <c r="K409" s="34" t="str">
        <f>VLOOKUP(J409,[2]CodMpios!$B$347:$E$362,4,FALSE)</f>
        <v>18001 - Florencia</v>
      </c>
      <c r="L409" s="34" t="str">
        <f>VLOOKUP($J409,[2]Coord_Mpios_X_Y!$B$2:$K$1123,9,FALSE)</f>
        <v>1,749138703818</v>
      </c>
      <c r="M409" s="34" t="str">
        <f>VLOOKUP($J409,[2]Coord_Mpios_X_Y!$B$2:$K$1123,10,FALSE)</f>
        <v>-75,558239064333</v>
      </c>
      <c r="N409" s="34" t="s">
        <v>125</v>
      </c>
      <c r="O409" s="34" t="s">
        <v>126</v>
      </c>
      <c r="Q409" s="34" t="s">
        <v>127</v>
      </c>
      <c r="R409" s="34">
        <v>40759312</v>
      </c>
      <c r="S409" s="34" t="str">
        <f t="shared" si="30"/>
        <v>CC40759312</v>
      </c>
      <c r="T409" s="34" t="s">
        <v>234</v>
      </c>
      <c r="U409" s="34" t="s">
        <v>765</v>
      </c>
      <c r="V409" s="34" t="s">
        <v>5153</v>
      </c>
      <c r="W409" s="34" t="s">
        <v>5895</v>
      </c>
      <c r="X409" s="87">
        <v>20754</v>
      </c>
      <c r="Y409">
        <v>66</v>
      </c>
      <c r="Z409" s="36">
        <f>VLOOKUP($Y409,[2]Edades!$A$3:$H$153,4,FALSE)</f>
        <v>6</v>
      </c>
      <c r="AA409" s="34" t="str">
        <f>VLOOKUP($Y409,[2]Edades!$A$3:$H$153,6,FALSE)</f>
        <v>6 - Persona mayor</v>
      </c>
      <c r="AB409" s="34">
        <f>VLOOKUP($Y409,[2]Edades!$A$3:$H$153,7,FALSE)</f>
        <v>14</v>
      </c>
      <c r="AC409" s="34" t="str">
        <f>VLOOKUP($Y409,[2]Edades!$A$3:$H$153,8,FALSE)</f>
        <v>65-69</v>
      </c>
      <c r="AD409" s="34" t="s">
        <v>129</v>
      </c>
      <c r="AE409" s="1">
        <v>2</v>
      </c>
      <c r="AF409" s="34" t="s">
        <v>2137</v>
      </c>
      <c r="AG409" s="34" t="s">
        <v>2127</v>
      </c>
      <c r="AH409" s="34" t="s">
        <v>2127</v>
      </c>
      <c r="AK409" s="34" t="s">
        <v>125</v>
      </c>
      <c r="AM409" s="34" t="s">
        <v>2127</v>
      </c>
      <c r="AN409" s="36" t="s">
        <v>2127</v>
      </c>
      <c r="AO409" s="36" t="s">
        <v>2127</v>
      </c>
      <c r="AP409" s="34" t="s">
        <v>2127</v>
      </c>
      <c r="AQ409" s="36" t="s">
        <v>2127</v>
      </c>
      <c r="AR409" s="34" t="s">
        <v>2098</v>
      </c>
      <c r="AS409" s="91" t="s">
        <v>6543</v>
      </c>
      <c r="AT409" s="34">
        <v>4349355</v>
      </c>
      <c r="AU409" s="34" t="s">
        <v>2127</v>
      </c>
      <c r="AX409" s="90"/>
      <c r="BA409" s="91"/>
      <c r="BB409" s="91"/>
      <c r="BC409" s="91"/>
      <c r="BF409" s="34" t="s">
        <v>4983</v>
      </c>
      <c r="BG409" s="92" t="s">
        <v>2098</v>
      </c>
      <c r="BM409" s="36" t="s">
        <v>131</v>
      </c>
      <c r="BN409" s="34" t="s">
        <v>132</v>
      </c>
      <c r="BO409" s="36">
        <v>0</v>
      </c>
      <c r="BQ409" s="94"/>
      <c r="BS409" t="s">
        <v>132</v>
      </c>
      <c r="BU409" s="95"/>
      <c r="BV409" s="95"/>
      <c r="BW409" s="61"/>
      <c r="BX409" s="60"/>
      <c r="BY409" s="59" t="str">
        <f t="shared" ca="1" si="31"/>
        <v/>
      </c>
      <c r="CD409" s="68"/>
      <c r="CE409" s="68"/>
      <c r="CF409" s="67"/>
      <c r="CG409">
        <v>73</v>
      </c>
      <c r="CH409" s="2">
        <v>153</v>
      </c>
      <c r="CI409" s="4">
        <f t="shared" si="32"/>
        <v>31.184587124610193</v>
      </c>
      <c r="CJ409" s="5" t="str">
        <f t="shared" si="33"/>
        <v>OBESIDAD</v>
      </c>
      <c r="CK409" s="36">
        <v>0</v>
      </c>
      <c r="CL409" s="66"/>
      <c r="CM409" s="89">
        <v>41290</v>
      </c>
      <c r="CN409" s="97">
        <v>41290</v>
      </c>
      <c r="CP409"/>
      <c r="CQ409" s="65"/>
      <c r="CR409" s="65"/>
      <c r="CS409" s="98"/>
      <c r="CT409"/>
      <c r="CU409"/>
      <c r="CV409" s="65"/>
      <c r="CW409" s="2">
        <v>140</v>
      </c>
      <c r="CX409" s="82">
        <v>85</v>
      </c>
      <c r="DC409"/>
      <c r="DG409" s="64"/>
      <c r="DI409" s="89"/>
      <c r="DJ409" s="89"/>
      <c r="DL409" s="89">
        <v>44649</v>
      </c>
      <c r="DN409" s="34"/>
      <c r="DO409" s="34"/>
      <c r="DP409" s="34"/>
      <c r="DQ409" s="34"/>
      <c r="DR409" s="34"/>
      <c r="DS409" s="34" t="s">
        <v>2127</v>
      </c>
      <c r="DT409" s="34"/>
      <c r="DU409" s="47">
        <v>44719</v>
      </c>
      <c r="DY409" s="1">
        <v>2</v>
      </c>
      <c r="DZ409" t="s">
        <v>7939</v>
      </c>
      <c r="EA409" s="4">
        <v>0.99</v>
      </c>
      <c r="EB409" s="4">
        <v>96</v>
      </c>
      <c r="EC409" s="4">
        <v>213</v>
      </c>
      <c r="ED409" s="4">
        <v>130</v>
      </c>
      <c r="EE409" s="4">
        <v>40</v>
      </c>
      <c r="EF409" s="4">
        <v>264</v>
      </c>
      <c r="EJ409"/>
      <c r="EL409" s="34"/>
      <c r="EN409" s="34"/>
    </row>
    <row r="410" spans="1:144" hidden="1" x14ac:dyDescent="0.25">
      <c r="A410" s="85">
        <v>2022</v>
      </c>
      <c r="B410" s="87">
        <v>44830</v>
      </c>
      <c r="C410" t="s">
        <v>121</v>
      </c>
      <c r="D410" t="s">
        <v>122</v>
      </c>
      <c r="E410" s="36" t="s">
        <v>7938</v>
      </c>
      <c r="F410" s="34">
        <f t="shared" si="34"/>
        <v>409</v>
      </c>
      <c r="G410" s="34" t="s">
        <v>4985</v>
      </c>
      <c r="H410">
        <v>18</v>
      </c>
      <c r="I410" s="34" t="s">
        <v>6141</v>
      </c>
      <c r="J410" s="34" t="s">
        <v>5021</v>
      </c>
      <c r="K410" s="34" t="str">
        <f>VLOOKUP(J410,[2]CodMpios!$B$347:$E$362,4,FALSE)</f>
        <v>18785 - Solita</v>
      </c>
      <c r="L410" s="34" t="str">
        <f>VLOOKUP($J410,[2]Coord_Mpios_X_Y!$B$2:$K$1123,9,FALSE)</f>
        <v>0,909265456917</v>
      </c>
      <c r="M410" s="34" t="str">
        <f>VLOOKUP($J410,[2]Coord_Mpios_X_Y!$B$2:$K$1123,10,FALSE)</f>
        <v>-75,638400454679</v>
      </c>
      <c r="N410" s="34" t="s">
        <v>125</v>
      </c>
      <c r="O410" s="34" t="s">
        <v>126</v>
      </c>
      <c r="Q410" s="34" t="s">
        <v>127</v>
      </c>
      <c r="R410" s="34">
        <v>54258303</v>
      </c>
      <c r="S410" s="34" t="str">
        <f t="shared" si="30"/>
        <v>CC54258303</v>
      </c>
      <c r="T410" s="34" t="s">
        <v>2392</v>
      </c>
      <c r="V410" s="34" t="s">
        <v>2156</v>
      </c>
      <c r="W410" s="34" t="s">
        <v>228</v>
      </c>
      <c r="X410" s="87">
        <v>24790</v>
      </c>
      <c r="Y410">
        <v>55</v>
      </c>
      <c r="Z410" s="36">
        <f>VLOOKUP($Y410,[2]Edades!$A$3:$H$153,4,FALSE)</f>
        <v>5</v>
      </c>
      <c r="AA410" s="34" t="str">
        <f>VLOOKUP($Y410,[2]Edades!$A$3:$H$153,6,FALSE)</f>
        <v>5 - Adultez</v>
      </c>
      <c r="AB410" s="34">
        <f>VLOOKUP($Y410,[2]Edades!$A$3:$H$153,7,FALSE)</f>
        <v>12</v>
      </c>
      <c r="AC410" s="34" t="str">
        <f>VLOOKUP($Y410,[2]Edades!$A$3:$H$153,8,FALSE)</f>
        <v>55-59</v>
      </c>
      <c r="AD410" s="34" t="s">
        <v>129</v>
      </c>
      <c r="AE410" s="1">
        <v>2</v>
      </c>
      <c r="AF410" s="34" t="s">
        <v>5066</v>
      </c>
      <c r="AG410" s="34" t="s">
        <v>2127</v>
      </c>
      <c r="AH410" s="34" t="s">
        <v>2127</v>
      </c>
      <c r="AK410" s="34" t="s">
        <v>125</v>
      </c>
      <c r="AM410" s="34" t="s">
        <v>2127</v>
      </c>
      <c r="AN410" s="36" t="s">
        <v>2127</v>
      </c>
      <c r="AO410" s="36" t="s">
        <v>2127</v>
      </c>
      <c r="AP410" s="34" t="s">
        <v>2127</v>
      </c>
      <c r="AQ410" s="36" t="s">
        <v>2127</v>
      </c>
      <c r="AR410" s="34" t="s">
        <v>5973</v>
      </c>
      <c r="AS410" s="91" t="s">
        <v>6544</v>
      </c>
      <c r="AT410" s="34">
        <v>3213900148</v>
      </c>
      <c r="AU410" s="34" t="s">
        <v>2127</v>
      </c>
      <c r="AX410" s="90"/>
      <c r="BA410" s="91"/>
      <c r="BB410" s="91"/>
      <c r="BC410" s="91"/>
      <c r="BF410" s="34" t="s">
        <v>4983</v>
      </c>
      <c r="BG410" s="92" t="s">
        <v>2098</v>
      </c>
      <c r="BM410" s="36" t="s">
        <v>131</v>
      </c>
      <c r="BN410" s="34" t="s">
        <v>132</v>
      </c>
      <c r="BO410" s="36">
        <v>0</v>
      </c>
      <c r="BQ410" s="94"/>
      <c r="BS410" t="s">
        <v>131</v>
      </c>
      <c r="BU410" s="95"/>
      <c r="BV410" s="95"/>
      <c r="BW410" s="61"/>
      <c r="BX410" s="60"/>
      <c r="BY410" s="59" t="str">
        <f t="shared" ca="1" si="31"/>
        <v/>
      </c>
      <c r="CD410" s="68"/>
      <c r="CE410" s="68"/>
      <c r="CF410" s="67"/>
      <c r="CG410">
        <v>144</v>
      </c>
      <c r="CH410" s="2">
        <v>160</v>
      </c>
      <c r="CI410" s="4">
        <f t="shared" si="32"/>
        <v>56.249999999999986</v>
      </c>
      <c r="CJ410" s="5" t="str">
        <f t="shared" si="33"/>
        <v>OBESIDAD</v>
      </c>
      <c r="CK410" s="36">
        <v>0</v>
      </c>
      <c r="CL410" s="66"/>
      <c r="CM410" s="89">
        <v>41446</v>
      </c>
      <c r="CN410" s="97">
        <v>41446</v>
      </c>
      <c r="CP410"/>
      <c r="CQ410" s="65"/>
      <c r="CR410" s="65"/>
      <c r="CS410" s="98"/>
      <c r="CT410"/>
      <c r="CU410"/>
      <c r="CV410" s="65"/>
      <c r="CW410" s="2">
        <v>130</v>
      </c>
      <c r="CX410" s="82">
        <v>80</v>
      </c>
      <c r="DC410"/>
      <c r="DG410" s="64"/>
      <c r="DI410" s="89"/>
      <c r="DJ410" s="89"/>
      <c r="DN410" s="34"/>
      <c r="DO410" s="34"/>
      <c r="DP410" s="34"/>
      <c r="DQ410" s="34"/>
      <c r="DR410" s="34"/>
      <c r="DS410" s="34" t="s">
        <v>2127</v>
      </c>
      <c r="DT410" s="34"/>
      <c r="DU410" s="47">
        <v>44648</v>
      </c>
      <c r="DY410" s="1">
        <v>1</v>
      </c>
      <c r="DZ410" t="s">
        <v>7939</v>
      </c>
      <c r="EA410" s="4">
        <v>0.51</v>
      </c>
      <c r="EB410" s="4">
        <v>113</v>
      </c>
      <c r="EC410" s="4">
        <v>153</v>
      </c>
      <c r="ED410" s="4">
        <v>90</v>
      </c>
      <c r="EE410" s="4">
        <v>57</v>
      </c>
      <c r="EF410" s="4">
        <v>86</v>
      </c>
      <c r="EG410" s="4">
        <v>1.9</v>
      </c>
      <c r="EH410" s="4">
        <v>6.7</v>
      </c>
      <c r="EJ410"/>
      <c r="EL410" s="34"/>
      <c r="EN410" s="34"/>
    </row>
    <row r="411" spans="1:144" hidden="1" x14ac:dyDescent="0.25">
      <c r="A411" s="85">
        <v>2022</v>
      </c>
      <c r="B411" s="87">
        <v>44830</v>
      </c>
      <c r="C411" t="s">
        <v>121</v>
      </c>
      <c r="D411" t="s">
        <v>122</v>
      </c>
      <c r="E411" s="36" t="s">
        <v>7938</v>
      </c>
      <c r="F411" s="34">
        <f t="shared" si="34"/>
        <v>410</v>
      </c>
      <c r="G411" s="34" t="s">
        <v>4985</v>
      </c>
      <c r="H411">
        <v>18</v>
      </c>
      <c r="I411" s="34" t="s">
        <v>6141</v>
      </c>
      <c r="J411" s="34" t="s">
        <v>4988</v>
      </c>
      <c r="K411" s="34" t="str">
        <f>VLOOKUP(J411,[2]CodMpios!$B$347:$E$362,4,FALSE)</f>
        <v>18001 - Florencia</v>
      </c>
      <c r="L411" s="34" t="str">
        <f>VLOOKUP($J411,[2]Coord_Mpios_X_Y!$B$2:$K$1123,9,FALSE)</f>
        <v>1,749138703818</v>
      </c>
      <c r="M411" s="34" t="str">
        <f>VLOOKUP($J411,[2]Coord_Mpios_X_Y!$B$2:$K$1123,10,FALSE)</f>
        <v>-75,558239064333</v>
      </c>
      <c r="N411" s="34" t="s">
        <v>6142</v>
      </c>
      <c r="O411" s="34" t="s">
        <v>126</v>
      </c>
      <c r="Q411" s="34" t="s">
        <v>127</v>
      </c>
      <c r="R411" s="34">
        <v>17165667</v>
      </c>
      <c r="S411" s="34" t="str">
        <f t="shared" si="30"/>
        <v>CC17165667</v>
      </c>
      <c r="T411" s="34" t="s">
        <v>932</v>
      </c>
      <c r="U411" s="34" t="s">
        <v>2177</v>
      </c>
      <c r="V411" s="34" t="s">
        <v>142</v>
      </c>
      <c r="W411" s="34" t="s">
        <v>5995</v>
      </c>
      <c r="X411" s="87">
        <v>17210</v>
      </c>
      <c r="Y411">
        <v>76</v>
      </c>
      <c r="Z411" s="36">
        <f>VLOOKUP($Y411,[2]Edades!$A$3:$H$153,4,FALSE)</f>
        <v>6</v>
      </c>
      <c r="AA411" s="34" t="str">
        <f>VLOOKUP($Y411,[2]Edades!$A$3:$H$153,6,FALSE)</f>
        <v>6 - Persona mayor</v>
      </c>
      <c r="AB411" s="34">
        <f>VLOOKUP($Y411,[2]Edades!$A$3:$H$153,7,FALSE)</f>
        <v>16</v>
      </c>
      <c r="AC411" s="34" t="str">
        <f>VLOOKUP($Y411,[2]Edades!$A$3:$H$153,8,FALSE)</f>
        <v>75-79</v>
      </c>
      <c r="AD411" s="34" t="s">
        <v>146</v>
      </c>
      <c r="AE411">
        <v>1</v>
      </c>
      <c r="AF411" s="34" t="s">
        <v>2137</v>
      </c>
      <c r="AG411" s="34" t="s">
        <v>2127</v>
      </c>
      <c r="AH411" s="34" t="s">
        <v>2127</v>
      </c>
      <c r="AK411" s="34" t="s">
        <v>6142</v>
      </c>
      <c r="AM411" s="34" t="s">
        <v>2127</v>
      </c>
      <c r="AN411" s="36" t="s">
        <v>2127</v>
      </c>
      <c r="AO411" s="36" t="s">
        <v>2127</v>
      </c>
      <c r="AP411" s="34" t="s">
        <v>2127</v>
      </c>
      <c r="AQ411" s="36" t="s">
        <v>2127</v>
      </c>
      <c r="AR411" s="34" t="s">
        <v>2098</v>
      </c>
      <c r="AS411" s="91" t="s">
        <v>6545</v>
      </c>
      <c r="AT411" s="34">
        <v>3118489828</v>
      </c>
      <c r="AU411" s="34" t="s">
        <v>2127</v>
      </c>
      <c r="AX411" s="90"/>
      <c r="BA411" s="91"/>
      <c r="BB411" s="91"/>
      <c r="BC411" s="91"/>
      <c r="BF411" s="34" t="s">
        <v>4983</v>
      </c>
      <c r="BG411" s="92" t="s">
        <v>2098</v>
      </c>
      <c r="BM411" s="36" t="s">
        <v>131</v>
      </c>
      <c r="BN411" s="34" t="s">
        <v>132</v>
      </c>
      <c r="BO411" s="36">
        <v>0</v>
      </c>
      <c r="BQ411" s="94"/>
      <c r="BS411" t="s">
        <v>131</v>
      </c>
      <c r="BU411" s="95"/>
      <c r="BV411" s="95"/>
      <c r="BW411" s="61"/>
      <c r="BX411" s="60"/>
      <c r="BY411" s="59" t="str">
        <f t="shared" ca="1" si="31"/>
        <v/>
      </c>
      <c r="CD411" s="68"/>
      <c r="CE411" s="68"/>
      <c r="CF411" s="67"/>
      <c r="CG411">
        <v>75</v>
      </c>
      <c r="CH411" s="2">
        <v>165</v>
      </c>
      <c r="CI411" s="4">
        <f t="shared" si="32"/>
        <v>27.548209366391188</v>
      </c>
      <c r="CJ411" s="5" t="str">
        <f t="shared" si="33"/>
        <v>SOBREPESO</v>
      </c>
      <c r="CK411" s="36">
        <v>0</v>
      </c>
      <c r="CL411" s="66"/>
      <c r="CM411" s="89">
        <v>41378</v>
      </c>
      <c r="CN411" s="97">
        <v>41378</v>
      </c>
      <c r="CP411"/>
      <c r="CQ411" s="65"/>
      <c r="CR411" s="65"/>
      <c r="CS411" s="98"/>
      <c r="CT411"/>
      <c r="CU411"/>
      <c r="CV411" s="65"/>
      <c r="CW411" s="2"/>
      <c r="CX411" s="82"/>
      <c r="DC411"/>
      <c r="DG411" s="64"/>
      <c r="DI411" s="89">
        <v>43612</v>
      </c>
      <c r="DJ411" s="89"/>
      <c r="DN411" s="34"/>
      <c r="DO411" s="34"/>
      <c r="DP411" s="34"/>
      <c r="DQ411" s="34"/>
      <c r="DR411" s="34"/>
      <c r="DS411" s="34" t="s">
        <v>2127</v>
      </c>
      <c r="DT411" s="34"/>
      <c r="DU411" s="47">
        <v>44187</v>
      </c>
      <c r="DY411" s="1">
        <v>3</v>
      </c>
      <c r="DZ411" t="s">
        <v>7941</v>
      </c>
      <c r="EB411" s="4"/>
      <c r="EJ411"/>
      <c r="EL411" s="34"/>
      <c r="EN411" s="34"/>
    </row>
    <row r="412" spans="1:144" hidden="1" x14ac:dyDescent="0.25">
      <c r="A412" s="85">
        <v>2022</v>
      </c>
      <c r="B412" s="87">
        <v>44830</v>
      </c>
      <c r="C412" t="s">
        <v>121</v>
      </c>
      <c r="D412" t="s">
        <v>122</v>
      </c>
      <c r="E412" s="36" t="s">
        <v>7938</v>
      </c>
      <c r="F412" s="34">
        <f t="shared" si="34"/>
        <v>411</v>
      </c>
      <c r="G412" s="34" t="s">
        <v>4985</v>
      </c>
      <c r="H412">
        <v>18</v>
      </c>
      <c r="I412" s="34" t="s">
        <v>6141</v>
      </c>
      <c r="J412" s="34" t="s">
        <v>4988</v>
      </c>
      <c r="K412" s="34" t="str">
        <f>VLOOKUP(J412,[2]CodMpios!$B$347:$E$362,4,FALSE)</f>
        <v>18001 - Florencia</v>
      </c>
      <c r="L412" s="34" t="str">
        <f>VLOOKUP($J412,[2]Coord_Mpios_X_Y!$B$2:$K$1123,9,FALSE)</f>
        <v>1,749138703818</v>
      </c>
      <c r="M412" s="34" t="str">
        <f>VLOOKUP($J412,[2]Coord_Mpios_X_Y!$B$2:$K$1123,10,FALSE)</f>
        <v>-75,558239064333</v>
      </c>
      <c r="N412" s="34" t="s">
        <v>125</v>
      </c>
      <c r="O412" s="34" t="s">
        <v>126</v>
      </c>
      <c r="Q412" s="34" t="s">
        <v>127</v>
      </c>
      <c r="R412" s="34">
        <v>30066485</v>
      </c>
      <c r="S412" s="34" t="str">
        <f t="shared" si="30"/>
        <v>CC30066485</v>
      </c>
      <c r="T412" s="34" t="s">
        <v>134</v>
      </c>
      <c r="U412" s="34" t="s">
        <v>278</v>
      </c>
      <c r="V412" s="34" t="s">
        <v>135</v>
      </c>
      <c r="W412" s="34" t="s">
        <v>5994</v>
      </c>
      <c r="X412" s="87">
        <v>21016</v>
      </c>
      <c r="Y412">
        <v>65</v>
      </c>
      <c r="Z412" s="36">
        <f>VLOOKUP($Y412,[2]Edades!$A$3:$H$153,4,FALSE)</f>
        <v>6</v>
      </c>
      <c r="AA412" s="34" t="str">
        <f>VLOOKUP($Y412,[2]Edades!$A$3:$H$153,6,FALSE)</f>
        <v>6 - Persona mayor</v>
      </c>
      <c r="AB412" s="34">
        <f>VLOOKUP($Y412,[2]Edades!$A$3:$H$153,7,FALSE)</f>
        <v>14</v>
      </c>
      <c r="AC412" s="34" t="str">
        <f>VLOOKUP($Y412,[2]Edades!$A$3:$H$153,8,FALSE)</f>
        <v>65-69</v>
      </c>
      <c r="AD412" s="34" t="s">
        <v>129</v>
      </c>
      <c r="AE412" s="1">
        <v>2</v>
      </c>
      <c r="AF412" s="34" t="s">
        <v>2137</v>
      </c>
      <c r="AG412" s="34" t="s">
        <v>2127</v>
      </c>
      <c r="AH412" s="34" t="s">
        <v>2127</v>
      </c>
      <c r="AK412" s="34" t="s">
        <v>125</v>
      </c>
      <c r="AM412" s="34" t="s">
        <v>2127</v>
      </c>
      <c r="AN412" s="36" t="s">
        <v>2127</v>
      </c>
      <c r="AO412" s="36" t="s">
        <v>2127</v>
      </c>
      <c r="AP412" s="34" t="s">
        <v>2127</v>
      </c>
      <c r="AQ412" s="36" t="s">
        <v>2127</v>
      </c>
      <c r="AR412" s="34" t="s">
        <v>2098</v>
      </c>
      <c r="AS412" s="91" t="s">
        <v>6546</v>
      </c>
      <c r="AT412" s="34">
        <v>4352690</v>
      </c>
      <c r="AU412" s="34" t="s">
        <v>2127</v>
      </c>
      <c r="AX412" s="90"/>
      <c r="BA412" s="91"/>
      <c r="BB412" s="91"/>
      <c r="BC412" s="91"/>
      <c r="BF412" s="34" t="s">
        <v>4983</v>
      </c>
      <c r="BG412" s="92" t="s">
        <v>2098</v>
      </c>
      <c r="BM412" s="36" t="s">
        <v>131</v>
      </c>
      <c r="BN412" s="34" t="s">
        <v>132</v>
      </c>
      <c r="BO412" s="36">
        <v>0</v>
      </c>
      <c r="BQ412" s="94"/>
      <c r="BS412" t="s">
        <v>131</v>
      </c>
      <c r="BU412" s="95"/>
      <c r="BV412" s="95"/>
      <c r="BW412" s="61"/>
      <c r="BX412" s="60"/>
      <c r="BY412" s="59" t="str">
        <f t="shared" ca="1" si="31"/>
        <v/>
      </c>
      <c r="CD412" s="68"/>
      <c r="CE412" s="68"/>
      <c r="CF412" s="67"/>
      <c r="CG412"/>
      <c r="CH412" s="2"/>
      <c r="CI412" s="4" t="e">
        <f t="shared" si="32"/>
        <v>#DIV/0!</v>
      </c>
      <c r="CJ412" s="5" t="str">
        <f t="shared" si="33"/>
        <v>SIN DATO</v>
      </c>
      <c r="CK412" s="36">
        <v>0</v>
      </c>
      <c r="CL412" s="66"/>
      <c r="CM412" s="89">
        <v>41290</v>
      </c>
      <c r="CN412" s="97">
        <v>41290</v>
      </c>
      <c r="CP412"/>
      <c r="CQ412" s="65"/>
      <c r="CR412" s="65"/>
      <c r="CS412" s="98"/>
      <c r="CT412"/>
      <c r="CU412"/>
      <c r="CV412" s="65"/>
      <c r="CW412" s="2"/>
      <c r="CX412" s="82"/>
      <c r="DC412"/>
      <c r="DG412" s="64"/>
      <c r="DI412" s="89"/>
      <c r="DJ412" s="89"/>
      <c r="DN412" s="34"/>
      <c r="DO412" s="34"/>
      <c r="DP412" s="34"/>
      <c r="DQ412" s="34"/>
      <c r="DR412" s="34"/>
      <c r="DS412" s="34" t="s">
        <v>2127</v>
      </c>
      <c r="DT412" s="34"/>
      <c r="DU412" s="47">
        <v>44251</v>
      </c>
      <c r="DY412" s="1">
        <v>3</v>
      </c>
      <c r="DZ412" t="s">
        <v>7940</v>
      </c>
      <c r="EB412" s="4"/>
      <c r="EJ412"/>
      <c r="EL412" s="34"/>
      <c r="EN412" s="34"/>
    </row>
    <row r="413" spans="1:144" hidden="1" x14ac:dyDescent="0.25">
      <c r="A413" s="85">
        <v>2022</v>
      </c>
      <c r="B413" s="87">
        <v>44830</v>
      </c>
      <c r="C413" t="s">
        <v>121</v>
      </c>
      <c r="D413" t="s">
        <v>122</v>
      </c>
      <c r="E413" s="36" t="s">
        <v>7938</v>
      </c>
      <c r="F413" s="34">
        <f t="shared" si="34"/>
        <v>412</v>
      </c>
      <c r="G413" s="34" t="s">
        <v>4985</v>
      </c>
      <c r="H413">
        <v>18</v>
      </c>
      <c r="I413" s="34" t="s">
        <v>6141</v>
      </c>
      <c r="J413" s="34" t="s">
        <v>4988</v>
      </c>
      <c r="K413" s="34" t="str">
        <f>VLOOKUP(J413,[2]CodMpios!$B$347:$E$362,4,FALSE)</f>
        <v>18001 - Florencia</v>
      </c>
      <c r="L413" s="34" t="str">
        <f>VLOOKUP($J413,[2]Coord_Mpios_X_Y!$B$2:$K$1123,9,FALSE)</f>
        <v>1,749138703818</v>
      </c>
      <c r="M413" s="34" t="str">
        <f>VLOOKUP($J413,[2]Coord_Mpios_X_Y!$B$2:$K$1123,10,FALSE)</f>
        <v>-75,558239064333</v>
      </c>
      <c r="N413" s="34" t="s">
        <v>139</v>
      </c>
      <c r="O413" s="34" t="s">
        <v>126</v>
      </c>
      <c r="Q413" s="34" t="s">
        <v>127</v>
      </c>
      <c r="R413" s="34">
        <v>40756762</v>
      </c>
      <c r="S413" s="34" t="str">
        <f t="shared" si="30"/>
        <v>CC40756762</v>
      </c>
      <c r="T413" s="34" t="s">
        <v>2134</v>
      </c>
      <c r="V413" s="34" t="s">
        <v>649</v>
      </c>
      <c r="W413" s="34" t="s">
        <v>394</v>
      </c>
      <c r="X413" s="87">
        <v>20145</v>
      </c>
      <c r="Y413">
        <v>68</v>
      </c>
      <c r="Z413" s="36">
        <f>VLOOKUP($Y413,[2]Edades!$A$3:$H$153,4,FALSE)</f>
        <v>6</v>
      </c>
      <c r="AA413" s="34" t="str">
        <f>VLOOKUP($Y413,[2]Edades!$A$3:$H$153,6,FALSE)</f>
        <v>6 - Persona mayor</v>
      </c>
      <c r="AB413" s="34">
        <f>VLOOKUP($Y413,[2]Edades!$A$3:$H$153,7,FALSE)</f>
        <v>14</v>
      </c>
      <c r="AC413" s="34" t="str">
        <f>VLOOKUP($Y413,[2]Edades!$A$3:$H$153,8,FALSE)</f>
        <v>65-69</v>
      </c>
      <c r="AD413" s="34" t="s">
        <v>129</v>
      </c>
      <c r="AE413" s="1">
        <v>2</v>
      </c>
      <c r="AF413" s="34" t="s">
        <v>2137</v>
      </c>
      <c r="AG413" s="34" t="s">
        <v>2127</v>
      </c>
      <c r="AH413" s="34" t="s">
        <v>2127</v>
      </c>
      <c r="AK413" s="34" t="s">
        <v>139</v>
      </c>
      <c r="AM413" s="34" t="s">
        <v>2127</v>
      </c>
      <c r="AN413" s="36" t="s">
        <v>2127</v>
      </c>
      <c r="AO413" s="36" t="s">
        <v>2127</v>
      </c>
      <c r="AP413" s="34" t="s">
        <v>2127</v>
      </c>
      <c r="AQ413" s="36" t="s">
        <v>2127</v>
      </c>
      <c r="AR413" s="34" t="s">
        <v>2098</v>
      </c>
      <c r="AS413" s="91" t="s">
        <v>6547</v>
      </c>
      <c r="AT413" s="34">
        <v>3142681499</v>
      </c>
      <c r="AU413" s="34" t="s">
        <v>2127</v>
      </c>
      <c r="AX413" s="90"/>
      <c r="BA413" s="91"/>
      <c r="BB413" s="91"/>
      <c r="BC413" s="91"/>
      <c r="BF413" s="34" t="s">
        <v>4983</v>
      </c>
      <c r="BG413" s="92" t="s">
        <v>2098</v>
      </c>
      <c r="BM413" s="36" t="s">
        <v>131</v>
      </c>
      <c r="BN413" s="34" t="s">
        <v>132</v>
      </c>
      <c r="BO413" s="36">
        <v>0</v>
      </c>
      <c r="BQ413" s="94"/>
      <c r="BS413" t="s">
        <v>132</v>
      </c>
      <c r="BU413" s="95"/>
      <c r="BV413" s="95"/>
      <c r="BW413" s="61"/>
      <c r="BX413" s="60"/>
      <c r="BY413" s="59" t="str">
        <f t="shared" ca="1" si="31"/>
        <v/>
      </c>
      <c r="CD413" s="68"/>
      <c r="CE413" s="68"/>
      <c r="CF413" s="67"/>
      <c r="CG413">
        <v>66</v>
      </c>
      <c r="CH413" s="2">
        <v>158</v>
      </c>
      <c r="CI413" s="4">
        <f t="shared" si="32"/>
        <v>26.438070821983651</v>
      </c>
      <c r="CJ413" s="5" t="str">
        <f t="shared" si="33"/>
        <v>SOBREPESO</v>
      </c>
      <c r="CK413" s="36">
        <v>0</v>
      </c>
      <c r="CL413" s="66"/>
      <c r="CM413" s="89">
        <v>41345</v>
      </c>
      <c r="CN413" s="97">
        <v>41345</v>
      </c>
      <c r="CP413"/>
      <c r="CQ413" s="65"/>
      <c r="CR413" s="65"/>
      <c r="CS413" s="98"/>
      <c r="CT413"/>
      <c r="CU413"/>
      <c r="CV413" s="65"/>
      <c r="CW413" s="2">
        <v>110</v>
      </c>
      <c r="CX413" s="82">
        <v>70</v>
      </c>
      <c r="DC413"/>
      <c r="DG413" s="64"/>
      <c r="DI413" s="89">
        <v>43608</v>
      </c>
      <c r="DJ413" s="89"/>
      <c r="DN413" s="34"/>
      <c r="DO413" s="34"/>
      <c r="DP413" s="34"/>
      <c r="DQ413" s="34"/>
      <c r="DR413" s="34"/>
      <c r="DS413" s="34" t="s">
        <v>2127</v>
      </c>
      <c r="DT413" s="34"/>
      <c r="DU413" s="47">
        <v>44796</v>
      </c>
      <c r="DY413" s="1">
        <v>1</v>
      </c>
      <c r="DZ413" t="s">
        <v>7941</v>
      </c>
      <c r="EA413" s="4">
        <v>0.68</v>
      </c>
      <c r="EB413" s="4">
        <v>95</v>
      </c>
      <c r="EC413" s="4">
        <v>207</v>
      </c>
      <c r="ED413" s="4">
        <v>54</v>
      </c>
      <c r="EE413" s="4">
        <v>46</v>
      </c>
      <c r="EF413" s="4">
        <v>152</v>
      </c>
      <c r="EG413" s="4">
        <v>1.8</v>
      </c>
      <c r="EH413" s="4">
        <v>6</v>
      </c>
      <c r="EJ413"/>
      <c r="EL413" s="34"/>
      <c r="EN413" s="34"/>
    </row>
    <row r="414" spans="1:144" hidden="1" x14ac:dyDescent="0.25">
      <c r="A414" s="85">
        <v>2022</v>
      </c>
      <c r="B414" s="87">
        <v>44830</v>
      </c>
      <c r="C414" t="s">
        <v>121</v>
      </c>
      <c r="D414" t="s">
        <v>122</v>
      </c>
      <c r="E414" s="36" t="s">
        <v>7938</v>
      </c>
      <c r="F414" s="34">
        <f t="shared" si="34"/>
        <v>413</v>
      </c>
      <c r="G414" s="34" t="s">
        <v>4985</v>
      </c>
      <c r="H414">
        <v>18</v>
      </c>
      <c r="I414" s="34" t="s">
        <v>6141</v>
      </c>
      <c r="J414" s="34" t="s">
        <v>4988</v>
      </c>
      <c r="K414" s="34" t="str">
        <f>VLOOKUP(J414,[2]CodMpios!$B$347:$E$362,4,FALSE)</f>
        <v>18001 - Florencia</v>
      </c>
      <c r="L414" s="34" t="str">
        <f>VLOOKUP($J414,[2]Coord_Mpios_X_Y!$B$2:$K$1123,9,FALSE)</f>
        <v>1,749138703818</v>
      </c>
      <c r="M414" s="34" t="str">
        <f>VLOOKUP($J414,[2]Coord_Mpios_X_Y!$B$2:$K$1123,10,FALSE)</f>
        <v>-75,558239064333</v>
      </c>
      <c r="N414" s="34" t="s">
        <v>139</v>
      </c>
      <c r="O414" s="34" t="s">
        <v>126</v>
      </c>
      <c r="Q414" s="34" t="s">
        <v>127</v>
      </c>
      <c r="R414" s="34">
        <v>17625941</v>
      </c>
      <c r="S414" s="34" t="str">
        <f t="shared" si="30"/>
        <v>CC17625941</v>
      </c>
      <c r="T414" s="34" t="s">
        <v>188</v>
      </c>
      <c r="U414" s="34" t="s">
        <v>332</v>
      </c>
      <c r="V414" s="34" t="s">
        <v>196</v>
      </c>
      <c r="W414" s="34" t="s">
        <v>350</v>
      </c>
      <c r="X414" s="87">
        <v>17818</v>
      </c>
      <c r="Y414">
        <v>74</v>
      </c>
      <c r="Z414" s="36">
        <f>VLOOKUP($Y414,[2]Edades!$A$3:$H$153,4,FALSE)</f>
        <v>6</v>
      </c>
      <c r="AA414" s="34" t="str">
        <f>VLOOKUP($Y414,[2]Edades!$A$3:$H$153,6,FALSE)</f>
        <v>6 - Persona mayor</v>
      </c>
      <c r="AB414" s="34">
        <f>VLOOKUP($Y414,[2]Edades!$A$3:$H$153,7,FALSE)</f>
        <v>15</v>
      </c>
      <c r="AC414" s="34" t="str">
        <f>VLOOKUP($Y414,[2]Edades!$A$3:$H$153,8,FALSE)</f>
        <v>70-74</v>
      </c>
      <c r="AD414" s="34" t="s">
        <v>146</v>
      </c>
      <c r="AE414">
        <v>1</v>
      </c>
      <c r="AF414" s="34" t="s">
        <v>2137</v>
      </c>
      <c r="AG414" s="34" t="s">
        <v>2127</v>
      </c>
      <c r="AH414" s="34" t="s">
        <v>2127</v>
      </c>
      <c r="AK414" s="34" t="s">
        <v>139</v>
      </c>
      <c r="AM414" s="34" t="s">
        <v>2127</v>
      </c>
      <c r="AN414" s="36" t="s">
        <v>2127</v>
      </c>
      <c r="AO414" s="36" t="s">
        <v>2127</v>
      </c>
      <c r="AP414" s="34" t="s">
        <v>2127</v>
      </c>
      <c r="AQ414" s="36" t="s">
        <v>2127</v>
      </c>
      <c r="AR414" s="34" t="s">
        <v>2098</v>
      </c>
      <c r="AS414" s="91" t="s">
        <v>6547</v>
      </c>
      <c r="AT414" s="34">
        <v>4360924</v>
      </c>
      <c r="AU414" s="34" t="s">
        <v>2127</v>
      </c>
      <c r="AX414" s="90"/>
      <c r="BA414" s="91"/>
      <c r="BB414" s="91"/>
      <c r="BC414" s="91"/>
      <c r="BF414" s="34" t="s">
        <v>4983</v>
      </c>
      <c r="BG414" s="92" t="s">
        <v>2098</v>
      </c>
      <c r="BM414" s="36" t="s">
        <v>131</v>
      </c>
      <c r="BN414" s="34" t="s">
        <v>132</v>
      </c>
      <c r="BO414" s="36">
        <v>0</v>
      </c>
      <c r="BQ414" s="94"/>
      <c r="BS414" t="s">
        <v>132</v>
      </c>
      <c r="BU414" s="95"/>
      <c r="BV414" s="95"/>
      <c r="BW414" s="61"/>
      <c r="BX414" s="60"/>
      <c r="BY414" s="59" t="str">
        <f t="shared" ca="1" si="31"/>
        <v/>
      </c>
      <c r="CD414" s="68"/>
      <c r="CE414" s="68"/>
      <c r="CF414" s="67"/>
      <c r="CG414">
        <v>94</v>
      </c>
      <c r="CH414" s="2">
        <v>177</v>
      </c>
      <c r="CI414" s="4">
        <f t="shared" si="32"/>
        <v>30.004149510038619</v>
      </c>
      <c r="CJ414" s="5" t="str">
        <f t="shared" si="33"/>
        <v>OBESIDAD</v>
      </c>
      <c r="CK414" s="36">
        <v>0</v>
      </c>
      <c r="CL414" s="66"/>
      <c r="CM414" s="89">
        <v>41421</v>
      </c>
      <c r="CN414" s="97">
        <v>41421</v>
      </c>
      <c r="CP414"/>
      <c r="CQ414" s="65"/>
      <c r="CR414" s="65"/>
      <c r="CS414" s="98"/>
      <c r="CT414"/>
      <c r="CU414"/>
      <c r="CV414" s="65"/>
      <c r="CW414" s="2">
        <v>90</v>
      </c>
      <c r="CX414" s="82">
        <v>50</v>
      </c>
      <c r="DC414"/>
      <c r="DG414" s="64"/>
      <c r="DI414" s="89">
        <v>43608</v>
      </c>
      <c r="DJ414" s="89"/>
      <c r="DN414" s="34"/>
      <c r="DO414" s="34"/>
      <c r="DP414" s="34"/>
      <c r="DQ414" s="34"/>
      <c r="DR414" s="34"/>
      <c r="DS414" s="34" t="s">
        <v>2127</v>
      </c>
      <c r="DT414" s="34"/>
      <c r="DU414" s="47">
        <v>44693</v>
      </c>
      <c r="DY414" s="1">
        <v>2</v>
      </c>
      <c r="DZ414" t="s">
        <v>7940</v>
      </c>
      <c r="EA414" s="4">
        <v>1.1499999999999999</v>
      </c>
      <c r="EB414" s="4">
        <v>93</v>
      </c>
      <c r="EC414" s="4">
        <v>178</v>
      </c>
      <c r="EE414" s="4">
        <v>53.5</v>
      </c>
      <c r="EF414" s="4">
        <v>136</v>
      </c>
      <c r="EG414" s="4">
        <v>2.6</v>
      </c>
      <c r="EJ414"/>
      <c r="EL414" s="34"/>
      <c r="EN414" s="34"/>
    </row>
    <row r="415" spans="1:144" hidden="1" x14ac:dyDescent="0.25">
      <c r="A415" s="85">
        <v>2022</v>
      </c>
      <c r="B415" s="87">
        <v>44830</v>
      </c>
      <c r="C415" t="s">
        <v>121</v>
      </c>
      <c r="D415" t="s">
        <v>122</v>
      </c>
      <c r="E415" s="36" t="s">
        <v>7938</v>
      </c>
      <c r="F415" s="34">
        <f t="shared" si="34"/>
        <v>414</v>
      </c>
      <c r="G415" s="34" t="s">
        <v>4985</v>
      </c>
      <c r="H415">
        <v>18</v>
      </c>
      <c r="I415" s="34" t="s">
        <v>6141</v>
      </c>
      <c r="J415" s="34" t="s">
        <v>5007</v>
      </c>
      <c r="K415" s="34" t="str">
        <f>VLOOKUP(J415,[2]CodMpios!$B$347:$E$362,4,FALSE)</f>
        <v>18410 - La Montañita</v>
      </c>
      <c r="L415" s="34" t="str">
        <f>VLOOKUP($J415,[2]Coord_Mpios_X_Y!$B$2:$K$1123,9,FALSE)</f>
        <v>1,302860442333</v>
      </c>
      <c r="M415" s="34" t="str">
        <f>VLOOKUP($J415,[2]Coord_Mpios_X_Y!$B$2:$K$1123,10,FALSE)</f>
        <v>-75,235727318747</v>
      </c>
      <c r="N415" s="34" t="s">
        <v>125</v>
      </c>
      <c r="O415" s="34" t="s">
        <v>126</v>
      </c>
      <c r="Q415" s="34" t="s">
        <v>127</v>
      </c>
      <c r="R415" s="34">
        <v>17630109</v>
      </c>
      <c r="S415" s="34" t="str">
        <f t="shared" si="30"/>
        <v>CC17630109</v>
      </c>
      <c r="T415" s="34" t="s">
        <v>578</v>
      </c>
      <c r="V415" s="34" t="s">
        <v>5137</v>
      </c>
      <c r="W415" s="34" t="s">
        <v>296</v>
      </c>
      <c r="X415" s="87">
        <v>20158</v>
      </c>
      <c r="Y415">
        <v>68</v>
      </c>
      <c r="Z415" s="36">
        <f>VLOOKUP($Y415,[2]Edades!$A$3:$H$153,4,FALSE)</f>
        <v>6</v>
      </c>
      <c r="AA415" s="34" t="str">
        <f>VLOOKUP($Y415,[2]Edades!$A$3:$H$153,6,FALSE)</f>
        <v>6 - Persona mayor</v>
      </c>
      <c r="AB415" s="34">
        <f>VLOOKUP($Y415,[2]Edades!$A$3:$H$153,7,FALSE)</f>
        <v>14</v>
      </c>
      <c r="AC415" s="34" t="str">
        <f>VLOOKUP($Y415,[2]Edades!$A$3:$H$153,8,FALSE)</f>
        <v>65-69</v>
      </c>
      <c r="AD415" s="34" t="s">
        <v>146</v>
      </c>
      <c r="AE415">
        <v>1</v>
      </c>
      <c r="AF415" s="34" t="s">
        <v>2137</v>
      </c>
      <c r="AG415" s="34" t="s">
        <v>2127</v>
      </c>
      <c r="AH415" s="34" t="s">
        <v>2127</v>
      </c>
      <c r="AK415" s="34" t="s">
        <v>125</v>
      </c>
      <c r="AM415" s="34" t="s">
        <v>2127</v>
      </c>
      <c r="AN415" s="36" t="s">
        <v>2127</v>
      </c>
      <c r="AO415" s="36" t="s">
        <v>2127</v>
      </c>
      <c r="AP415" s="34" t="s">
        <v>2127</v>
      </c>
      <c r="AQ415" s="36" t="s">
        <v>2127</v>
      </c>
      <c r="AR415" s="34" t="s">
        <v>2098</v>
      </c>
      <c r="AS415" s="91" t="s">
        <v>6548</v>
      </c>
      <c r="AT415" s="34">
        <v>3202736759</v>
      </c>
      <c r="AU415" s="34" t="s">
        <v>2127</v>
      </c>
      <c r="AX415" s="90"/>
      <c r="BA415" s="91"/>
      <c r="BB415" s="91"/>
      <c r="BC415" s="91"/>
      <c r="BF415" s="34" t="s">
        <v>4983</v>
      </c>
      <c r="BG415" s="92" t="s">
        <v>2098</v>
      </c>
      <c r="BM415" s="36" t="s">
        <v>131</v>
      </c>
      <c r="BN415" s="34" t="s">
        <v>132</v>
      </c>
      <c r="BO415" s="36">
        <v>0</v>
      </c>
      <c r="BQ415" s="94"/>
      <c r="BS415" t="s">
        <v>132</v>
      </c>
      <c r="BU415" s="95"/>
      <c r="BV415" s="95"/>
      <c r="BW415" s="61"/>
      <c r="BX415" s="60"/>
      <c r="BY415" s="59" t="str">
        <f t="shared" ca="1" si="31"/>
        <v/>
      </c>
      <c r="CD415" s="68"/>
      <c r="CE415" s="68"/>
      <c r="CF415" s="67"/>
      <c r="CG415">
        <v>60</v>
      </c>
      <c r="CH415" s="2">
        <v>160</v>
      </c>
      <c r="CI415" s="4">
        <f t="shared" si="32"/>
        <v>23.437499999999996</v>
      </c>
      <c r="CJ415" s="5" t="str">
        <f t="shared" si="33"/>
        <v>NORMAL</v>
      </c>
      <c r="CK415" s="36">
        <v>0</v>
      </c>
      <c r="CL415" s="66"/>
      <c r="CM415" s="89">
        <v>41289</v>
      </c>
      <c r="CN415" s="97">
        <v>41289</v>
      </c>
      <c r="CP415"/>
      <c r="CQ415" s="65"/>
      <c r="CR415" s="65"/>
      <c r="CS415" s="98"/>
      <c r="CT415"/>
      <c r="CU415"/>
      <c r="CV415" s="65"/>
      <c r="CW415" s="2">
        <v>140</v>
      </c>
      <c r="CX415" s="82">
        <v>90</v>
      </c>
      <c r="DC415"/>
      <c r="DG415" s="64"/>
      <c r="DI415" s="89">
        <v>42786</v>
      </c>
      <c r="DJ415" s="89"/>
      <c r="DN415" s="34"/>
      <c r="DO415" s="34"/>
      <c r="DP415" s="34"/>
      <c r="DQ415" s="34"/>
      <c r="DR415" s="34"/>
      <c r="DS415" s="34" t="s">
        <v>2127</v>
      </c>
      <c r="DT415" s="34"/>
      <c r="DU415" s="47">
        <v>43866</v>
      </c>
      <c r="DY415" s="1">
        <v>1</v>
      </c>
      <c r="DZ415" t="s">
        <v>7941</v>
      </c>
      <c r="EB415" s="4"/>
      <c r="EJ415"/>
      <c r="EL415" s="34"/>
      <c r="EN415" s="34"/>
    </row>
    <row r="416" spans="1:144" hidden="1" x14ac:dyDescent="0.25">
      <c r="A416" s="85">
        <v>2022</v>
      </c>
      <c r="B416" s="87">
        <v>44830</v>
      </c>
      <c r="C416" t="s">
        <v>121</v>
      </c>
      <c r="D416" t="s">
        <v>122</v>
      </c>
      <c r="E416" s="36" t="s">
        <v>7938</v>
      </c>
      <c r="F416" s="34">
        <f t="shared" si="34"/>
        <v>415</v>
      </c>
      <c r="G416" s="34" t="s">
        <v>4985</v>
      </c>
      <c r="H416">
        <v>18</v>
      </c>
      <c r="I416" s="34" t="s">
        <v>6141</v>
      </c>
      <c r="J416" s="34" t="s">
        <v>4988</v>
      </c>
      <c r="K416" s="34" t="str">
        <f>VLOOKUP(J416,[2]CodMpios!$B$347:$E$362,4,FALSE)</f>
        <v>18001 - Florencia</v>
      </c>
      <c r="L416" s="34" t="str">
        <f>VLOOKUP($J416,[2]Coord_Mpios_X_Y!$B$2:$K$1123,9,FALSE)</f>
        <v>1,749138703818</v>
      </c>
      <c r="M416" s="34" t="str">
        <f>VLOOKUP($J416,[2]Coord_Mpios_X_Y!$B$2:$K$1123,10,FALSE)</f>
        <v>-75,558239064333</v>
      </c>
      <c r="N416" s="34" t="s">
        <v>125</v>
      </c>
      <c r="O416" s="34" t="s">
        <v>126</v>
      </c>
      <c r="Q416" s="34" t="s">
        <v>127</v>
      </c>
      <c r="R416" s="34">
        <v>17630573</v>
      </c>
      <c r="S416" s="34" t="str">
        <f t="shared" si="30"/>
        <v>CC17630573</v>
      </c>
      <c r="T416" s="34" t="s">
        <v>677</v>
      </c>
      <c r="V416" s="34" t="s">
        <v>178</v>
      </c>
      <c r="W416" s="34" t="s">
        <v>616</v>
      </c>
      <c r="X416" s="87">
        <v>21252</v>
      </c>
      <c r="Y416">
        <v>65</v>
      </c>
      <c r="Z416" s="36">
        <f>VLOOKUP($Y416,[2]Edades!$A$3:$H$153,4,FALSE)</f>
        <v>6</v>
      </c>
      <c r="AA416" s="34" t="str">
        <f>VLOOKUP($Y416,[2]Edades!$A$3:$H$153,6,FALSE)</f>
        <v>6 - Persona mayor</v>
      </c>
      <c r="AB416" s="34">
        <f>VLOOKUP($Y416,[2]Edades!$A$3:$H$153,7,FALSE)</f>
        <v>14</v>
      </c>
      <c r="AC416" s="34" t="str">
        <f>VLOOKUP($Y416,[2]Edades!$A$3:$H$153,8,FALSE)</f>
        <v>65-69</v>
      </c>
      <c r="AD416" s="34" t="s">
        <v>146</v>
      </c>
      <c r="AE416">
        <v>1</v>
      </c>
      <c r="AF416" s="34" t="s">
        <v>2137</v>
      </c>
      <c r="AG416" s="34" t="s">
        <v>2127</v>
      </c>
      <c r="AH416" s="34" t="s">
        <v>2127</v>
      </c>
      <c r="AK416" s="34" t="s">
        <v>125</v>
      </c>
      <c r="AM416" s="34" t="s">
        <v>2127</v>
      </c>
      <c r="AN416" s="36" t="s">
        <v>2127</v>
      </c>
      <c r="AO416" s="36" t="s">
        <v>2127</v>
      </c>
      <c r="AP416" s="34" t="s">
        <v>2127</v>
      </c>
      <c r="AQ416" s="36" t="s">
        <v>2127</v>
      </c>
      <c r="AR416" s="34" t="s">
        <v>2098</v>
      </c>
      <c r="AS416" s="91" t="s">
        <v>6549</v>
      </c>
      <c r="AT416" s="34">
        <v>3223468236</v>
      </c>
      <c r="AU416" s="34" t="s">
        <v>2127</v>
      </c>
      <c r="AX416" s="90"/>
      <c r="BA416" s="91"/>
      <c r="BB416" s="91"/>
      <c r="BC416" s="91"/>
      <c r="BF416" s="34" t="s">
        <v>4983</v>
      </c>
      <c r="BG416" s="92" t="s">
        <v>2098</v>
      </c>
      <c r="BM416" s="36" t="s">
        <v>131</v>
      </c>
      <c r="BN416" s="34" t="s">
        <v>132</v>
      </c>
      <c r="BO416" s="36">
        <v>0</v>
      </c>
      <c r="BQ416" s="94"/>
      <c r="BS416" t="s">
        <v>131</v>
      </c>
      <c r="BU416" s="95"/>
      <c r="BV416" s="95"/>
      <c r="BW416" s="61"/>
      <c r="BX416" s="60"/>
      <c r="BY416" s="59" t="str">
        <f t="shared" ca="1" si="31"/>
        <v/>
      </c>
      <c r="CD416" s="68"/>
      <c r="CE416" s="68"/>
      <c r="CF416" s="67"/>
      <c r="CG416">
        <v>70</v>
      </c>
      <c r="CH416" s="2">
        <v>168</v>
      </c>
      <c r="CI416" s="4">
        <f t="shared" si="32"/>
        <v>24.801587301587304</v>
      </c>
      <c r="CJ416" s="5" t="str">
        <f t="shared" si="33"/>
        <v>NORMAL</v>
      </c>
      <c r="CK416" s="36">
        <v>0</v>
      </c>
      <c r="CL416" s="66"/>
      <c r="CM416" s="89">
        <v>41284</v>
      </c>
      <c r="CN416" s="97">
        <v>41284</v>
      </c>
      <c r="CP416"/>
      <c r="CQ416" s="65"/>
      <c r="CR416" s="65"/>
      <c r="CS416" s="98"/>
      <c r="CT416"/>
      <c r="CU416"/>
      <c r="CV416" s="65"/>
      <c r="CW416" s="2">
        <v>110</v>
      </c>
      <c r="CX416" s="82">
        <v>80</v>
      </c>
      <c r="DC416"/>
      <c r="DG416" s="64"/>
      <c r="DI416" s="89"/>
      <c r="DJ416" s="89"/>
      <c r="DN416" s="34"/>
      <c r="DO416" s="34"/>
      <c r="DP416" s="34"/>
      <c r="DQ416" s="34"/>
      <c r="DR416" s="34"/>
      <c r="DS416" s="34" t="s">
        <v>2127</v>
      </c>
      <c r="DT416" s="34"/>
      <c r="DU416" s="47">
        <v>44649</v>
      </c>
      <c r="DY416" s="1">
        <v>2</v>
      </c>
      <c r="DZ416" t="s">
        <v>7940</v>
      </c>
      <c r="EA416" s="4">
        <v>0.9</v>
      </c>
      <c r="EB416" s="4">
        <v>114</v>
      </c>
      <c r="EC416" s="4">
        <v>100</v>
      </c>
      <c r="ED416" s="4">
        <v>42</v>
      </c>
      <c r="EE416" s="4">
        <v>41.3</v>
      </c>
      <c r="EF416" s="4">
        <v>78</v>
      </c>
      <c r="EG416" s="4">
        <v>2.9</v>
      </c>
      <c r="EH416" s="4">
        <v>5.5</v>
      </c>
      <c r="EJ416"/>
      <c r="EL416" s="34"/>
      <c r="EN416" s="34"/>
    </row>
    <row r="417" spans="1:144" hidden="1" x14ac:dyDescent="0.25">
      <c r="A417" s="85">
        <v>2022</v>
      </c>
      <c r="B417" s="87">
        <v>44830</v>
      </c>
      <c r="C417" t="s">
        <v>121</v>
      </c>
      <c r="D417" t="s">
        <v>122</v>
      </c>
      <c r="E417" s="36" t="s">
        <v>7938</v>
      </c>
      <c r="F417" s="34">
        <f t="shared" si="34"/>
        <v>416</v>
      </c>
      <c r="G417" s="34" t="s">
        <v>4985</v>
      </c>
      <c r="H417">
        <v>18</v>
      </c>
      <c r="I417" s="34" t="s">
        <v>6141</v>
      </c>
      <c r="J417" s="34" t="s">
        <v>4988</v>
      </c>
      <c r="K417" s="34" t="str">
        <f>VLOOKUP(J417,[2]CodMpios!$B$347:$E$362,4,FALSE)</f>
        <v>18001 - Florencia</v>
      </c>
      <c r="L417" s="34" t="str">
        <f>VLOOKUP($J417,[2]Coord_Mpios_X_Y!$B$2:$K$1123,9,FALSE)</f>
        <v>1,749138703818</v>
      </c>
      <c r="M417" s="34" t="str">
        <f>VLOOKUP($J417,[2]Coord_Mpios_X_Y!$B$2:$K$1123,10,FALSE)</f>
        <v>-75,558239064333</v>
      </c>
      <c r="N417" s="34" t="s">
        <v>125</v>
      </c>
      <c r="O417" s="34" t="s">
        <v>126</v>
      </c>
      <c r="Q417" s="34" t="s">
        <v>127</v>
      </c>
      <c r="R417" s="34">
        <v>24484769</v>
      </c>
      <c r="S417" s="34" t="str">
        <f t="shared" si="30"/>
        <v>CC24484769</v>
      </c>
      <c r="T417" s="34" t="s">
        <v>173</v>
      </c>
      <c r="V417" s="34" t="s">
        <v>2371</v>
      </c>
      <c r="W417" s="34" t="s">
        <v>2371</v>
      </c>
      <c r="X417" s="87">
        <v>19855</v>
      </c>
      <c r="Y417">
        <v>68</v>
      </c>
      <c r="Z417" s="36">
        <f>VLOOKUP($Y417,[2]Edades!$A$3:$H$153,4,FALSE)</f>
        <v>6</v>
      </c>
      <c r="AA417" s="34" t="str">
        <f>VLOOKUP($Y417,[2]Edades!$A$3:$H$153,6,FALSE)</f>
        <v>6 - Persona mayor</v>
      </c>
      <c r="AB417" s="34">
        <f>VLOOKUP($Y417,[2]Edades!$A$3:$H$153,7,FALSE)</f>
        <v>14</v>
      </c>
      <c r="AC417" s="34" t="str">
        <f>VLOOKUP($Y417,[2]Edades!$A$3:$H$153,8,FALSE)</f>
        <v>65-69</v>
      </c>
      <c r="AD417" s="34" t="s">
        <v>129</v>
      </c>
      <c r="AE417" s="1">
        <v>2</v>
      </c>
      <c r="AF417" s="34" t="s">
        <v>2137</v>
      </c>
      <c r="AG417" s="34" t="s">
        <v>2127</v>
      </c>
      <c r="AH417" s="34" t="s">
        <v>2127</v>
      </c>
      <c r="AK417" s="34" t="s">
        <v>125</v>
      </c>
      <c r="AM417" s="34" t="s">
        <v>2127</v>
      </c>
      <c r="AN417" s="36" t="s">
        <v>2127</v>
      </c>
      <c r="AO417" s="36" t="s">
        <v>2127</v>
      </c>
      <c r="AP417" s="34" t="s">
        <v>2127</v>
      </c>
      <c r="AQ417" s="36" t="s">
        <v>2127</v>
      </c>
      <c r="AR417" s="34" t="s">
        <v>2098</v>
      </c>
      <c r="AS417" s="91" t="s">
        <v>6550</v>
      </c>
      <c r="AT417" s="34">
        <v>3212762643</v>
      </c>
      <c r="AU417" s="34" t="s">
        <v>2127</v>
      </c>
      <c r="AX417" s="90"/>
      <c r="BA417" s="91"/>
      <c r="BB417" s="91"/>
      <c r="BC417" s="91"/>
      <c r="BF417" s="34" t="s">
        <v>4983</v>
      </c>
      <c r="BG417" s="92" t="s">
        <v>2098</v>
      </c>
      <c r="BM417" s="36" t="s">
        <v>131</v>
      </c>
      <c r="BN417" s="34" t="s">
        <v>132</v>
      </c>
      <c r="BO417" s="36">
        <v>0</v>
      </c>
      <c r="BQ417" s="94"/>
      <c r="BS417" t="s">
        <v>132</v>
      </c>
      <c r="BU417" s="95"/>
      <c r="BV417" s="95"/>
      <c r="BW417" s="61"/>
      <c r="BX417" s="60"/>
      <c r="BY417" s="59" t="str">
        <f t="shared" ca="1" si="31"/>
        <v/>
      </c>
      <c r="CD417" s="68"/>
      <c r="CE417" s="68"/>
      <c r="CF417" s="67"/>
      <c r="CG417">
        <v>72</v>
      </c>
      <c r="CH417" s="2">
        <v>154</v>
      </c>
      <c r="CI417" s="4">
        <f t="shared" si="32"/>
        <v>30.359251138471919</v>
      </c>
      <c r="CJ417" s="5" t="str">
        <f t="shared" si="33"/>
        <v>OBESIDAD</v>
      </c>
      <c r="CK417" s="36">
        <v>0</v>
      </c>
      <c r="CL417" s="66"/>
      <c r="CM417" s="89">
        <v>41325</v>
      </c>
      <c r="CN417" s="97">
        <v>41325</v>
      </c>
      <c r="CP417"/>
      <c r="CQ417" s="65"/>
      <c r="CR417" s="65"/>
      <c r="CS417" s="98"/>
      <c r="CT417"/>
      <c r="CU417"/>
      <c r="CV417" s="65"/>
      <c r="CW417" s="2">
        <v>120</v>
      </c>
      <c r="CX417" s="82">
        <v>70</v>
      </c>
      <c r="DC417"/>
      <c r="DG417" s="64"/>
      <c r="DI417" s="89"/>
      <c r="DJ417" s="89"/>
      <c r="DN417" s="34"/>
      <c r="DO417" s="34"/>
      <c r="DP417" s="34"/>
      <c r="DQ417" s="34"/>
      <c r="DR417" s="34"/>
      <c r="DS417" s="34" t="s">
        <v>2127</v>
      </c>
      <c r="DT417" s="34"/>
      <c r="DU417" s="47">
        <v>44609</v>
      </c>
      <c r="DY417" s="1">
        <v>2</v>
      </c>
      <c r="DZ417" t="s">
        <v>7941</v>
      </c>
      <c r="EA417" s="4">
        <v>0.72</v>
      </c>
      <c r="EB417" s="4">
        <v>138</v>
      </c>
      <c r="EC417" s="4">
        <v>195</v>
      </c>
      <c r="ED417" s="4">
        <v>118</v>
      </c>
      <c r="EE417" s="4">
        <v>47.5</v>
      </c>
      <c r="EF417" s="4">
        <v>150</v>
      </c>
      <c r="EG417" s="4">
        <v>1.8</v>
      </c>
      <c r="EH417" s="4">
        <v>6.7</v>
      </c>
      <c r="EJ417"/>
      <c r="EL417" s="34"/>
      <c r="EN417" s="34"/>
    </row>
    <row r="418" spans="1:144" hidden="1" x14ac:dyDescent="0.25">
      <c r="A418" s="85">
        <v>2022</v>
      </c>
      <c r="B418" s="87">
        <v>44830</v>
      </c>
      <c r="C418" t="s">
        <v>121</v>
      </c>
      <c r="D418" t="s">
        <v>122</v>
      </c>
      <c r="E418" s="36" t="s">
        <v>7938</v>
      </c>
      <c r="F418" s="34">
        <f t="shared" si="34"/>
        <v>417</v>
      </c>
      <c r="G418" s="34" t="s">
        <v>4985</v>
      </c>
      <c r="H418">
        <v>18</v>
      </c>
      <c r="I418" s="34" t="s">
        <v>6141</v>
      </c>
      <c r="J418" s="34" t="s">
        <v>4988</v>
      </c>
      <c r="K418" s="34" t="str">
        <f>VLOOKUP(J418,[2]CodMpios!$B$347:$E$362,4,FALSE)</f>
        <v>18001 - Florencia</v>
      </c>
      <c r="L418" s="34" t="str">
        <f>VLOOKUP($J418,[2]Coord_Mpios_X_Y!$B$2:$K$1123,9,FALSE)</f>
        <v>1,749138703818</v>
      </c>
      <c r="M418" s="34" t="str">
        <f>VLOOKUP($J418,[2]Coord_Mpios_X_Y!$B$2:$K$1123,10,FALSE)</f>
        <v>-75,558239064333</v>
      </c>
      <c r="N418" s="34" t="s">
        <v>6142</v>
      </c>
      <c r="O418" s="34" t="s">
        <v>126</v>
      </c>
      <c r="Q418" s="34" t="s">
        <v>127</v>
      </c>
      <c r="R418" s="34">
        <v>17660085</v>
      </c>
      <c r="S418" s="34" t="str">
        <f t="shared" si="30"/>
        <v>CC17660085</v>
      </c>
      <c r="T418" s="34" t="s">
        <v>369</v>
      </c>
      <c r="U418" s="34" t="s">
        <v>324</v>
      </c>
      <c r="V418" s="34" t="s">
        <v>522</v>
      </c>
      <c r="W418" s="34" t="s">
        <v>1180</v>
      </c>
      <c r="X418" s="87">
        <v>17068</v>
      </c>
      <c r="Y418">
        <v>76</v>
      </c>
      <c r="Z418" s="36">
        <f>VLOOKUP($Y418,[2]Edades!$A$3:$H$153,4,FALSE)</f>
        <v>6</v>
      </c>
      <c r="AA418" s="34" t="str">
        <f>VLOOKUP($Y418,[2]Edades!$A$3:$H$153,6,FALSE)</f>
        <v>6 - Persona mayor</v>
      </c>
      <c r="AB418" s="34">
        <f>VLOOKUP($Y418,[2]Edades!$A$3:$H$153,7,FALSE)</f>
        <v>16</v>
      </c>
      <c r="AC418" s="34" t="str">
        <f>VLOOKUP($Y418,[2]Edades!$A$3:$H$153,8,FALSE)</f>
        <v>75-79</v>
      </c>
      <c r="AD418" s="34" t="s">
        <v>146</v>
      </c>
      <c r="AE418">
        <v>1</v>
      </c>
      <c r="AF418" s="34" t="s">
        <v>2137</v>
      </c>
      <c r="AG418" s="34" t="s">
        <v>2127</v>
      </c>
      <c r="AH418" s="34" t="s">
        <v>2127</v>
      </c>
      <c r="AK418" s="34" t="s">
        <v>6142</v>
      </c>
      <c r="AM418" s="34" t="s">
        <v>2127</v>
      </c>
      <c r="AN418" s="36" t="s">
        <v>2127</v>
      </c>
      <c r="AO418" s="36" t="s">
        <v>2127</v>
      </c>
      <c r="AP418" s="34" t="s">
        <v>2127</v>
      </c>
      <c r="AQ418" s="36" t="s">
        <v>2127</v>
      </c>
      <c r="AR418" s="34" t="s">
        <v>2098</v>
      </c>
      <c r="AS418" s="91" t="s">
        <v>6551</v>
      </c>
      <c r="AT418" s="34">
        <v>4348648</v>
      </c>
      <c r="AU418" s="34" t="s">
        <v>2127</v>
      </c>
      <c r="AX418" s="90"/>
      <c r="BA418" s="91"/>
      <c r="BB418" s="91"/>
      <c r="BC418" s="91"/>
      <c r="BF418" s="34" t="s">
        <v>4983</v>
      </c>
      <c r="BG418" s="92" t="s">
        <v>2098</v>
      </c>
      <c r="BM418" s="36" t="s">
        <v>131</v>
      </c>
      <c r="BN418" s="34" t="s">
        <v>132</v>
      </c>
      <c r="BO418" s="36">
        <v>0</v>
      </c>
      <c r="BQ418" s="94"/>
      <c r="BS418" t="s">
        <v>132</v>
      </c>
      <c r="BU418" s="95"/>
      <c r="BV418" s="95"/>
      <c r="BW418" s="61"/>
      <c r="BX418" s="60"/>
      <c r="BY418" s="59" t="str">
        <f t="shared" ca="1" si="31"/>
        <v/>
      </c>
      <c r="CD418" s="68"/>
      <c r="CE418" s="68"/>
      <c r="CF418" s="67"/>
      <c r="CG418">
        <v>74</v>
      </c>
      <c r="CH418" s="2">
        <v>170</v>
      </c>
      <c r="CI418" s="4">
        <f t="shared" si="32"/>
        <v>25.605536332179934</v>
      </c>
      <c r="CJ418" s="5" t="str">
        <f t="shared" si="33"/>
        <v>SOBREPESO</v>
      </c>
      <c r="CK418" s="36">
        <v>0</v>
      </c>
      <c r="CL418" s="66"/>
      <c r="CM418" s="89">
        <v>41319</v>
      </c>
      <c r="CN418" s="97">
        <v>41319</v>
      </c>
      <c r="CP418"/>
      <c r="CQ418" s="65"/>
      <c r="CR418" s="65"/>
      <c r="CS418" s="98"/>
      <c r="CT418"/>
      <c r="CU418"/>
      <c r="CV418" s="65"/>
      <c r="CW418" s="2">
        <v>130</v>
      </c>
      <c r="CX418" s="82">
        <v>80</v>
      </c>
      <c r="DC418"/>
      <c r="DG418" s="64"/>
      <c r="DI418" s="89"/>
      <c r="DJ418" s="89"/>
      <c r="DN418" s="34"/>
      <c r="DO418" s="34"/>
      <c r="DP418" s="34"/>
      <c r="DQ418" s="34"/>
      <c r="DR418" s="34"/>
      <c r="DS418" s="34" t="s">
        <v>2127</v>
      </c>
      <c r="DT418" s="34"/>
      <c r="DU418" s="47">
        <v>44398</v>
      </c>
      <c r="DY418" s="1">
        <v>3</v>
      </c>
      <c r="DZ418" t="s">
        <v>7940</v>
      </c>
      <c r="EB418" s="4"/>
      <c r="EJ418"/>
      <c r="EL418" s="34"/>
      <c r="EN418" s="34"/>
    </row>
    <row r="419" spans="1:144" hidden="1" x14ac:dyDescent="0.25">
      <c r="A419" s="85">
        <v>2022</v>
      </c>
      <c r="B419" s="87">
        <v>44830</v>
      </c>
      <c r="C419" t="s">
        <v>121</v>
      </c>
      <c r="D419" t="s">
        <v>122</v>
      </c>
      <c r="E419" s="36" t="s">
        <v>7938</v>
      </c>
      <c r="F419" s="34">
        <f t="shared" si="34"/>
        <v>418</v>
      </c>
      <c r="G419" s="34" t="s">
        <v>4985</v>
      </c>
      <c r="H419">
        <v>18</v>
      </c>
      <c r="I419" s="34" t="s">
        <v>6141</v>
      </c>
      <c r="J419" s="34" t="s">
        <v>4988</v>
      </c>
      <c r="K419" s="34" t="str">
        <f>VLOOKUP(J419,[2]CodMpios!$B$347:$E$362,4,FALSE)</f>
        <v>18001 - Florencia</v>
      </c>
      <c r="L419" s="34" t="str">
        <f>VLOOKUP($J419,[2]Coord_Mpios_X_Y!$B$2:$K$1123,9,FALSE)</f>
        <v>1,749138703818</v>
      </c>
      <c r="M419" s="34" t="str">
        <f>VLOOKUP($J419,[2]Coord_Mpios_X_Y!$B$2:$K$1123,10,FALSE)</f>
        <v>-75,558239064333</v>
      </c>
      <c r="N419" s="34" t="s">
        <v>125</v>
      </c>
      <c r="O419" s="34" t="s">
        <v>126</v>
      </c>
      <c r="Q419" s="34" t="s">
        <v>127</v>
      </c>
      <c r="R419" s="34">
        <v>17646640</v>
      </c>
      <c r="S419" s="34" t="str">
        <f t="shared" si="30"/>
        <v>CC17646640</v>
      </c>
      <c r="T419" s="34" t="s">
        <v>188</v>
      </c>
      <c r="U419" s="34" t="s">
        <v>691</v>
      </c>
      <c r="V419" s="34" t="s">
        <v>2144</v>
      </c>
      <c r="W419" s="34" t="s">
        <v>160</v>
      </c>
      <c r="X419" s="87">
        <v>25805</v>
      </c>
      <c r="Y419">
        <v>52</v>
      </c>
      <c r="Z419" s="36">
        <f>VLOOKUP($Y419,[2]Edades!$A$3:$H$153,4,FALSE)</f>
        <v>5</v>
      </c>
      <c r="AA419" s="34" t="str">
        <f>VLOOKUP($Y419,[2]Edades!$A$3:$H$153,6,FALSE)</f>
        <v>5 - Adultez</v>
      </c>
      <c r="AB419" s="34">
        <f>VLOOKUP($Y419,[2]Edades!$A$3:$H$153,7,FALSE)</f>
        <v>11</v>
      </c>
      <c r="AC419" s="34" t="str">
        <f>VLOOKUP($Y419,[2]Edades!$A$3:$H$153,8,FALSE)</f>
        <v>50-54</v>
      </c>
      <c r="AD419" s="34" t="s">
        <v>146</v>
      </c>
      <c r="AE419">
        <v>1</v>
      </c>
      <c r="AF419" s="34" t="s">
        <v>130</v>
      </c>
      <c r="AG419" s="34" t="s">
        <v>2127</v>
      </c>
      <c r="AH419" s="34" t="s">
        <v>2127</v>
      </c>
      <c r="AK419" s="34" t="s">
        <v>125</v>
      </c>
      <c r="AM419" s="34" t="s">
        <v>2127</v>
      </c>
      <c r="AN419" s="36" t="s">
        <v>2127</v>
      </c>
      <c r="AO419" s="36" t="s">
        <v>2127</v>
      </c>
      <c r="AP419" s="34" t="s">
        <v>2127</v>
      </c>
      <c r="AQ419" s="36" t="s">
        <v>2127</v>
      </c>
      <c r="AR419" s="34" t="s">
        <v>2098</v>
      </c>
      <c r="AS419" s="91" t="s">
        <v>6552</v>
      </c>
      <c r="AT419" s="34">
        <v>3103347212</v>
      </c>
      <c r="AU419" s="34" t="s">
        <v>2127</v>
      </c>
      <c r="AX419" s="90"/>
      <c r="BA419" s="91"/>
      <c r="BB419" s="91"/>
      <c r="BC419" s="91"/>
      <c r="BF419" s="34" t="s">
        <v>4983</v>
      </c>
      <c r="BG419" s="92" t="s">
        <v>2098</v>
      </c>
      <c r="BM419" s="36" t="s">
        <v>131</v>
      </c>
      <c r="BN419" s="34" t="s">
        <v>132</v>
      </c>
      <c r="BO419" s="36">
        <v>0</v>
      </c>
      <c r="BQ419" s="94"/>
      <c r="BS419" t="s">
        <v>131</v>
      </c>
      <c r="BU419" s="95"/>
      <c r="BV419" s="95"/>
      <c r="BW419" s="61"/>
      <c r="BX419" s="60"/>
      <c r="BY419" s="59" t="str">
        <f t="shared" ca="1" si="31"/>
        <v/>
      </c>
      <c r="CD419" s="68"/>
      <c r="CE419" s="68"/>
      <c r="CF419" s="67"/>
      <c r="CG419">
        <v>110</v>
      </c>
      <c r="CH419" s="2">
        <v>174</v>
      </c>
      <c r="CI419" s="4">
        <f t="shared" si="32"/>
        <v>36.332408508389484</v>
      </c>
      <c r="CJ419" s="5" t="str">
        <f t="shared" si="33"/>
        <v>OBESIDAD</v>
      </c>
      <c r="CK419" s="36">
        <v>0</v>
      </c>
      <c r="CL419" s="66"/>
      <c r="CM419" s="89">
        <v>41345</v>
      </c>
      <c r="CN419" s="97">
        <v>41345</v>
      </c>
      <c r="CP419"/>
      <c r="CQ419" s="65"/>
      <c r="CR419" s="65"/>
      <c r="CS419" s="98"/>
      <c r="CT419"/>
      <c r="CU419"/>
      <c r="CV419" s="65"/>
      <c r="CW419" s="2">
        <v>120</v>
      </c>
      <c r="CX419" s="82">
        <v>70</v>
      </c>
      <c r="DC419"/>
      <c r="DG419" s="64"/>
      <c r="DI419" s="89"/>
      <c r="DJ419" s="89"/>
      <c r="DN419" s="34"/>
      <c r="DO419" s="34"/>
      <c r="DP419" s="34"/>
      <c r="DQ419" s="34"/>
      <c r="DR419" s="34"/>
      <c r="DS419" s="34" t="s">
        <v>2127</v>
      </c>
      <c r="DT419" s="34"/>
      <c r="DU419" s="47">
        <v>44314</v>
      </c>
      <c r="DY419" s="1">
        <v>1</v>
      </c>
      <c r="DZ419" t="s">
        <v>7940</v>
      </c>
      <c r="EB419" s="4"/>
      <c r="EJ419"/>
      <c r="EL419" s="34"/>
      <c r="EN419" s="34"/>
    </row>
    <row r="420" spans="1:144" hidden="1" x14ac:dyDescent="0.25">
      <c r="A420" s="85">
        <v>2022</v>
      </c>
      <c r="B420" s="87">
        <v>44830</v>
      </c>
      <c r="C420" t="s">
        <v>121</v>
      </c>
      <c r="D420" t="s">
        <v>122</v>
      </c>
      <c r="E420" s="36" t="s">
        <v>7938</v>
      </c>
      <c r="F420" s="34">
        <f t="shared" si="34"/>
        <v>419</v>
      </c>
      <c r="G420" s="34" t="s">
        <v>4985</v>
      </c>
      <c r="H420">
        <v>18</v>
      </c>
      <c r="I420" s="34" t="s">
        <v>6141</v>
      </c>
      <c r="J420" s="34" t="s">
        <v>4988</v>
      </c>
      <c r="K420" s="34" t="str">
        <f>VLOOKUP(J420,[2]CodMpios!$B$347:$E$362,4,FALSE)</f>
        <v>18001 - Florencia</v>
      </c>
      <c r="L420" s="34" t="str">
        <f>VLOOKUP($J420,[2]Coord_Mpios_X_Y!$B$2:$K$1123,9,FALSE)</f>
        <v>1,749138703818</v>
      </c>
      <c r="M420" s="34" t="str">
        <f>VLOOKUP($J420,[2]Coord_Mpios_X_Y!$B$2:$K$1123,10,FALSE)</f>
        <v>-75,558239064333</v>
      </c>
      <c r="N420" s="34" t="s">
        <v>6142</v>
      </c>
      <c r="O420" s="34" t="s">
        <v>126</v>
      </c>
      <c r="Q420" s="34" t="s">
        <v>127</v>
      </c>
      <c r="R420" s="34">
        <v>26642423</v>
      </c>
      <c r="S420" s="34" t="str">
        <f t="shared" si="30"/>
        <v>CC26642423</v>
      </c>
      <c r="T420" s="34" t="s">
        <v>355</v>
      </c>
      <c r="V420" s="34" t="s">
        <v>1162</v>
      </c>
      <c r="W420" s="34" t="s">
        <v>5993</v>
      </c>
      <c r="X420" s="87">
        <v>15558</v>
      </c>
      <c r="Y420">
        <v>80</v>
      </c>
      <c r="Z420" s="36">
        <f>VLOOKUP($Y420,[2]Edades!$A$3:$H$153,4,FALSE)</f>
        <v>6</v>
      </c>
      <c r="AA420" s="34" t="str">
        <f>VLOOKUP($Y420,[2]Edades!$A$3:$H$153,6,FALSE)</f>
        <v>6 - Persona mayor</v>
      </c>
      <c r="AB420" s="34">
        <f>VLOOKUP($Y420,[2]Edades!$A$3:$H$153,7,FALSE)</f>
        <v>17</v>
      </c>
      <c r="AC420" s="34" t="str">
        <f>VLOOKUP($Y420,[2]Edades!$A$3:$H$153,8,FALSE)</f>
        <v>80 Y MÁS</v>
      </c>
      <c r="AD420" s="34" t="s">
        <v>129</v>
      </c>
      <c r="AE420" s="1">
        <v>2</v>
      </c>
      <c r="AF420" s="34" t="s">
        <v>2137</v>
      </c>
      <c r="AG420" s="34" t="s">
        <v>2127</v>
      </c>
      <c r="AH420" s="34" t="s">
        <v>2127</v>
      </c>
      <c r="AK420" s="34" t="s">
        <v>6142</v>
      </c>
      <c r="AM420" s="34" t="s">
        <v>2127</v>
      </c>
      <c r="AN420" s="36" t="s">
        <v>2127</v>
      </c>
      <c r="AO420" s="36" t="s">
        <v>2127</v>
      </c>
      <c r="AP420" s="34" t="s">
        <v>2127</v>
      </c>
      <c r="AQ420" s="36" t="s">
        <v>2127</v>
      </c>
      <c r="AR420" s="34" t="s">
        <v>2098</v>
      </c>
      <c r="AS420" s="91" t="s">
        <v>6553</v>
      </c>
      <c r="AT420" s="34">
        <v>3106097661</v>
      </c>
      <c r="AU420" s="34" t="s">
        <v>2127</v>
      </c>
      <c r="AX420" s="90"/>
      <c r="BA420" s="91"/>
      <c r="BB420" s="91"/>
      <c r="BC420" s="91"/>
      <c r="BF420" s="34" t="s">
        <v>4983</v>
      </c>
      <c r="BG420" s="92" t="s">
        <v>2098</v>
      </c>
      <c r="BM420" s="36" t="s">
        <v>131</v>
      </c>
      <c r="BN420" s="34" t="s">
        <v>132</v>
      </c>
      <c r="BO420" s="36">
        <v>0</v>
      </c>
      <c r="BQ420" s="94"/>
      <c r="BS420" t="s">
        <v>131</v>
      </c>
      <c r="BU420" s="95"/>
      <c r="BV420" s="95"/>
      <c r="BW420" s="61"/>
      <c r="BX420" s="60"/>
      <c r="BY420" s="59" t="str">
        <f t="shared" ca="1" si="31"/>
        <v/>
      </c>
      <c r="CD420" s="68"/>
      <c r="CE420" s="68"/>
      <c r="CF420" s="67"/>
      <c r="CG420">
        <v>74</v>
      </c>
      <c r="CH420" s="2">
        <v>156</v>
      </c>
      <c r="CI420" s="4">
        <f t="shared" si="32"/>
        <v>30.407626561472714</v>
      </c>
      <c r="CJ420" s="5" t="str">
        <f t="shared" si="33"/>
        <v>OBESIDAD</v>
      </c>
      <c r="CK420" s="36">
        <v>0</v>
      </c>
      <c r="CL420" s="66"/>
      <c r="CM420" s="89">
        <v>41261</v>
      </c>
      <c r="CN420" s="97">
        <v>41261</v>
      </c>
      <c r="CP420"/>
      <c r="CQ420" s="65"/>
      <c r="CR420" s="65"/>
      <c r="CS420" s="98"/>
      <c r="CT420"/>
      <c r="CU420"/>
      <c r="CV420" s="65"/>
      <c r="CW420" s="2">
        <v>120</v>
      </c>
      <c r="CX420" s="82">
        <v>60</v>
      </c>
      <c r="DC420"/>
      <c r="DG420" s="64"/>
      <c r="DI420" s="89"/>
      <c r="DJ420" s="89"/>
      <c r="DN420" s="34"/>
      <c r="DO420" s="34"/>
      <c r="DP420" s="34"/>
      <c r="DQ420" s="34"/>
      <c r="DR420" s="34"/>
      <c r="DS420" s="34" t="s">
        <v>2127</v>
      </c>
      <c r="DT420" s="34"/>
      <c r="DU420" s="47">
        <v>44684</v>
      </c>
      <c r="DY420" s="1">
        <v>2</v>
      </c>
      <c r="DZ420" t="s">
        <v>7941</v>
      </c>
      <c r="EA420" s="4">
        <v>0.76</v>
      </c>
      <c r="EB420" s="4">
        <v>107</v>
      </c>
      <c r="EC420" s="4">
        <v>160</v>
      </c>
      <c r="ED420" s="4">
        <v>65.8</v>
      </c>
      <c r="EE420" s="4">
        <v>43.2</v>
      </c>
      <c r="EF420" s="4">
        <v>255</v>
      </c>
      <c r="EG420" s="4">
        <v>10</v>
      </c>
      <c r="EJ420"/>
      <c r="EL420" s="34"/>
      <c r="EN420" s="34"/>
    </row>
    <row r="421" spans="1:144" x14ac:dyDescent="0.25">
      <c r="A421" s="85">
        <v>2022</v>
      </c>
      <c r="B421" s="87">
        <v>44830</v>
      </c>
      <c r="C421" t="s">
        <v>121</v>
      </c>
      <c r="D421" t="s">
        <v>122</v>
      </c>
      <c r="E421" s="34" t="s">
        <v>7938</v>
      </c>
      <c r="F421" s="34">
        <f t="shared" si="34"/>
        <v>420</v>
      </c>
      <c r="G421" s="34" t="s">
        <v>4985</v>
      </c>
      <c r="H421">
        <v>18</v>
      </c>
      <c r="I421" s="34" t="s">
        <v>6141</v>
      </c>
      <c r="J421" s="34" t="s">
        <v>4988</v>
      </c>
      <c r="K421" s="34" t="str">
        <f>VLOOKUP(J421,[2]CodMpios!$B$347:$E$362,4,FALSE)</f>
        <v>18001 - Florencia</v>
      </c>
      <c r="L421" s="34" t="str">
        <f>VLOOKUP($J421,[2]Coord_Mpios_X_Y!$B$2:$K$1123,9,FALSE)</f>
        <v>1,749138703818</v>
      </c>
      <c r="M421" s="34" t="str">
        <f>VLOOKUP($J421,[2]Coord_Mpios_X_Y!$B$2:$K$1123,10,FALSE)</f>
        <v>-75,558239064333</v>
      </c>
      <c r="N421" s="34" t="s">
        <v>139</v>
      </c>
      <c r="O421" s="34" t="s">
        <v>126</v>
      </c>
      <c r="Q421" s="34" t="s">
        <v>127</v>
      </c>
      <c r="R421" s="34">
        <v>17634131</v>
      </c>
      <c r="S421" s="34" t="str">
        <f t="shared" si="30"/>
        <v>CC17634131</v>
      </c>
      <c r="T421" s="34" t="s">
        <v>2395</v>
      </c>
      <c r="V421" s="34" t="s">
        <v>5992</v>
      </c>
      <c r="W421" s="34" t="s">
        <v>2097</v>
      </c>
      <c r="X421" s="87">
        <v>19673</v>
      </c>
      <c r="Y421">
        <v>69</v>
      </c>
      <c r="Z421" s="36">
        <f>VLOOKUP($Y421,[2]Edades!$A$3:$H$153,4,FALSE)</f>
        <v>6</v>
      </c>
      <c r="AA421" s="34" t="str">
        <f>VLOOKUP($Y421,[2]Edades!$A$3:$H$153,6,FALSE)</f>
        <v>6 - Persona mayor</v>
      </c>
      <c r="AB421" s="34">
        <f>VLOOKUP($Y421,[2]Edades!$A$3:$H$153,7,FALSE)</f>
        <v>14</v>
      </c>
      <c r="AC421" s="34" t="str">
        <f>VLOOKUP($Y421,[2]Edades!$A$3:$H$153,8,FALSE)</f>
        <v>65-69</v>
      </c>
      <c r="AD421" s="34" t="s">
        <v>146</v>
      </c>
      <c r="AE421">
        <v>1</v>
      </c>
      <c r="AF421" s="34" t="s">
        <v>2137</v>
      </c>
      <c r="AG421" s="34" t="s">
        <v>2127</v>
      </c>
      <c r="AH421" s="34" t="s">
        <v>2127</v>
      </c>
      <c r="AK421" s="34" t="s">
        <v>139</v>
      </c>
      <c r="AM421" s="34" t="s">
        <v>2127</v>
      </c>
      <c r="AN421" s="36" t="s">
        <v>2127</v>
      </c>
      <c r="AO421" s="36" t="s">
        <v>2127</v>
      </c>
      <c r="AP421" s="34" t="s">
        <v>2127</v>
      </c>
      <c r="AQ421" s="36" t="s">
        <v>2127</v>
      </c>
      <c r="AR421" s="34" t="s">
        <v>2098</v>
      </c>
      <c r="AS421" s="91" t="s">
        <v>6554</v>
      </c>
      <c r="AT421" s="34">
        <v>3112653392</v>
      </c>
      <c r="AU421" s="34" t="s">
        <v>2127</v>
      </c>
      <c r="AX421" s="90"/>
      <c r="BA421" s="91"/>
      <c r="BB421" s="91"/>
      <c r="BC421" s="91"/>
      <c r="BF421" s="34" t="s">
        <v>4983</v>
      </c>
      <c r="BG421" s="92" t="s">
        <v>2098</v>
      </c>
      <c r="BM421" s="36" t="s">
        <v>131</v>
      </c>
      <c r="BN421" s="34" t="s">
        <v>132</v>
      </c>
      <c r="BO421" s="36">
        <v>0</v>
      </c>
      <c r="BQ421" s="94"/>
      <c r="BS421" s="36" t="s">
        <v>2127</v>
      </c>
      <c r="BU421" s="95"/>
      <c r="BV421" s="95"/>
      <c r="BW421" s="61"/>
      <c r="BX421" s="60"/>
      <c r="BY421" s="59" t="str">
        <f t="shared" ca="1" si="31"/>
        <v/>
      </c>
      <c r="CD421" s="68"/>
      <c r="CE421" s="68"/>
      <c r="CF421" s="67"/>
      <c r="CG421">
        <v>75</v>
      </c>
      <c r="CH421" s="2">
        <v>170</v>
      </c>
      <c r="CI421" s="4">
        <f t="shared" si="32"/>
        <v>25.95155709342561</v>
      </c>
      <c r="CJ421" s="5" t="str">
        <f t="shared" si="33"/>
        <v>SOBREPESO</v>
      </c>
      <c r="CK421" s="36">
        <v>0</v>
      </c>
      <c r="CL421" s="66"/>
      <c r="CM421" s="89">
        <v>41297</v>
      </c>
      <c r="CN421" s="97">
        <v>41297</v>
      </c>
      <c r="CP421"/>
      <c r="CQ421" s="65"/>
      <c r="CR421" s="65"/>
      <c r="CS421" s="98"/>
      <c r="CT421"/>
      <c r="CU421"/>
      <c r="CV421" s="97"/>
      <c r="CW421" s="2">
        <v>130</v>
      </c>
      <c r="CX421" s="82">
        <v>70</v>
      </c>
      <c r="DG421" s="64"/>
      <c r="DI421" s="89">
        <v>42808</v>
      </c>
      <c r="DJ421" s="89"/>
      <c r="DN421" s="34"/>
      <c r="DO421" s="34"/>
      <c r="DP421" s="34"/>
      <c r="DQ421" s="34"/>
      <c r="DR421" s="34"/>
      <c r="DS421" s="34" t="s">
        <v>2127</v>
      </c>
      <c r="DT421" s="34"/>
      <c r="DU421" s="47">
        <v>44783</v>
      </c>
      <c r="DY421" s="1">
        <v>2</v>
      </c>
      <c r="DZ421" t="s">
        <v>7940</v>
      </c>
      <c r="EA421" s="4">
        <v>1</v>
      </c>
      <c r="EB421" s="4">
        <v>96</v>
      </c>
      <c r="EC421" s="4">
        <v>128</v>
      </c>
      <c r="ED421" s="4">
        <v>77</v>
      </c>
      <c r="EE421" s="4">
        <v>29.2</v>
      </c>
      <c r="EF421" s="4">
        <v>107</v>
      </c>
      <c r="EG421" s="4">
        <v>2</v>
      </c>
      <c r="EH421" s="4">
        <v>8.1999999999999993</v>
      </c>
      <c r="EJ421"/>
      <c r="EL421" s="34"/>
      <c r="EN421" s="34"/>
    </row>
    <row r="422" spans="1:144" hidden="1" x14ac:dyDescent="0.25">
      <c r="A422" s="85">
        <v>2022</v>
      </c>
      <c r="B422" s="87">
        <v>44830</v>
      </c>
      <c r="C422" t="s">
        <v>121</v>
      </c>
      <c r="D422" t="s">
        <v>122</v>
      </c>
      <c r="E422" s="36" t="s">
        <v>7938</v>
      </c>
      <c r="F422" s="34">
        <f t="shared" si="34"/>
        <v>421</v>
      </c>
      <c r="G422" s="34" t="s">
        <v>4985</v>
      </c>
      <c r="H422">
        <v>18</v>
      </c>
      <c r="I422" s="34" t="s">
        <v>6141</v>
      </c>
      <c r="J422" s="34" t="s">
        <v>4988</v>
      </c>
      <c r="K422" s="34" t="str">
        <f>VLOOKUP(J422,[2]CodMpios!$B$347:$E$362,4,FALSE)</f>
        <v>18001 - Florencia</v>
      </c>
      <c r="L422" s="34" t="str">
        <f>VLOOKUP($J422,[2]Coord_Mpios_X_Y!$B$2:$K$1123,9,FALSE)</f>
        <v>1,749138703818</v>
      </c>
      <c r="M422" s="34" t="str">
        <f>VLOOKUP($J422,[2]Coord_Mpios_X_Y!$B$2:$K$1123,10,FALSE)</f>
        <v>-75,558239064333</v>
      </c>
      <c r="N422" s="34" t="s">
        <v>139</v>
      </c>
      <c r="O422" s="34" t="s">
        <v>126</v>
      </c>
      <c r="Q422" s="34" t="s">
        <v>127</v>
      </c>
      <c r="R422" s="34">
        <v>17624456</v>
      </c>
      <c r="S422" s="34" t="str">
        <f t="shared" si="30"/>
        <v>CC17624456</v>
      </c>
      <c r="T422" s="34" t="s">
        <v>659</v>
      </c>
      <c r="V422" s="34" t="s">
        <v>138</v>
      </c>
      <c r="W422" s="34" t="s">
        <v>186</v>
      </c>
      <c r="X422" s="87">
        <v>18549</v>
      </c>
      <c r="Y422">
        <v>72</v>
      </c>
      <c r="Z422" s="36">
        <f>VLOOKUP($Y422,[2]Edades!$A$3:$H$153,4,FALSE)</f>
        <v>6</v>
      </c>
      <c r="AA422" s="34" t="str">
        <f>VLOOKUP($Y422,[2]Edades!$A$3:$H$153,6,FALSE)</f>
        <v>6 - Persona mayor</v>
      </c>
      <c r="AB422" s="34">
        <f>VLOOKUP($Y422,[2]Edades!$A$3:$H$153,7,FALSE)</f>
        <v>15</v>
      </c>
      <c r="AC422" s="34" t="str">
        <f>VLOOKUP($Y422,[2]Edades!$A$3:$H$153,8,FALSE)</f>
        <v>70-74</v>
      </c>
      <c r="AD422" s="34" t="s">
        <v>146</v>
      </c>
      <c r="AE422">
        <v>1</v>
      </c>
      <c r="AF422" s="34" t="s">
        <v>2137</v>
      </c>
      <c r="AG422" s="34" t="s">
        <v>2127</v>
      </c>
      <c r="AH422" s="34" t="s">
        <v>2127</v>
      </c>
      <c r="AK422" s="34" t="s">
        <v>139</v>
      </c>
      <c r="AM422" s="34" t="s">
        <v>2127</v>
      </c>
      <c r="AN422" s="36" t="s">
        <v>2127</v>
      </c>
      <c r="AO422" s="36" t="s">
        <v>2127</v>
      </c>
      <c r="AP422" s="34" t="s">
        <v>2127</v>
      </c>
      <c r="AQ422" s="36" t="s">
        <v>2127</v>
      </c>
      <c r="AR422" s="34" t="s">
        <v>2098</v>
      </c>
      <c r="AS422" s="91" t="s">
        <v>6555</v>
      </c>
      <c r="AT422" s="34">
        <v>3127203933</v>
      </c>
      <c r="AU422" s="34" t="s">
        <v>2127</v>
      </c>
      <c r="AX422" s="90"/>
      <c r="BA422" s="91"/>
      <c r="BB422" s="91"/>
      <c r="BC422" s="91"/>
      <c r="BF422" s="34" t="s">
        <v>4983</v>
      </c>
      <c r="BG422" s="92" t="s">
        <v>2098</v>
      </c>
      <c r="BM422" s="36" t="s">
        <v>131</v>
      </c>
      <c r="BN422" s="34" t="s">
        <v>132</v>
      </c>
      <c r="BO422" s="36">
        <v>0</v>
      </c>
      <c r="BQ422" s="94"/>
      <c r="BS422" t="s">
        <v>131</v>
      </c>
      <c r="BU422" s="95"/>
      <c r="BV422" s="95"/>
      <c r="BW422" s="61"/>
      <c r="BX422" s="60"/>
      <c r="BY422" s="59" t="str">
        <f t="shared" ca="1" si="31"/>
        <v/>
      </c>
      <c r="CD422" s="68"/>
      <c r="CE422" s="68"/>
      <c r="CF422" s="67"/>
      <c r="CG422">
        <v>68</v>
      </c>
      <c r="CH422" s="2">
        <v>168</v>
      </c>
      <c r="CI422" s="4">
        <f t="shared" si="32"/>
        <v>24.092970521541954</v>
      </c>
      <c r="CJ422" s="5" t="str">
        <f t="shared" si="33"/>
        <v>NORMAL</v>
      </c>
      <c r="CK422" s="36">
        <v>0</v>
      </c>
      <c r="CL422" s="66"/>
      <c r="CM422" s="89">
        <v>40589</v>
      </c>
      <c r="CN422" s="97">
        <v>40589</v>
      </c>
      <c r="CP422"/>
      <c r="CQ422" s="65"/>
      <c r="CR422" s="65"/>
      <c r="CS422" s="98"/>
      <c r="CT422"/>
      <c r="CU422"/>
      <c r="CV422" s="65"/>
      <c r="CW422" s="2">
        <v>120</v>
      </c>
      <c r="CX422" s="82">
        <v>80</v>
      </c>
      <c r="DC422"/>
      <c r="DG422" s="64"/>
      <c r="DI422" s="89"/>
      <c r="DJ422" s="89"/>
      <c r="DN422" s="34"/>
      <c r="DO422" s="34"/>
      <c r="DP422" s="34"/>
      <c r="DQ422" s="34"/>
      <c r="DR422" s="34"/>
      <c r="DS422" s="34" t="s">
        <v>2127</v>
      </c>
      <c r="DT422" s="34"/>
      <c r="DY422" s="1">
        <v>2</v>
      </c>
      <c r="DZ422" t="s">
        <v>7941</v>
      </c>
      <c r="EA422" s="4">
        <v>0.97</v>
      </c>
      <c r="EB422" s="4"/>
      <c r="EJ422"/>
      <c r="EL422" s="34"/>
      <c r="EN422" s="34"/>
    </row>
    <row r="423" spans="1:144" hidden="1" x14ac:dyDescent="0.25">
      <c r="A423" s="85">
        <v>2022</v>
      </c>
      <c r="B423" s="87">
        <v>44830</v>
      </c>
      <c r="C423" t="s">
        <v>121</v>
      </c>
      <c r="D423" t="s">
        <v>122</v>
      </c>
      <c r="E423" s="36" t="s">
        <v>7938</v>
      </c>
      <c r="F423" s="34">
        <f t="shared" si="34"/>
        <v>422</v>
      </c>
      <c r="G423" s="34" t="s">
        <v>4985</v>
      </c>
      <c r="H423">
        <v>18</v>
      </c>
      <c r="I423" s="34" t="s">
        <v>6141</v>
      </c>
      <c r="J423" s="34" t="s">
        <v>4988</v>
      </c>
      <c r="K423" s="34" t="str">
        <f>VLOOKUP(J423,[2]CodMpios!$B$347:$E$362,4,FALSE)</f>
        <v>18001 - Florencia</v>
      </c>
      <c r="L423" s="34" t="str">
        <f>VLOOKUP($J423,[2]Coord_Mpios_X_Y!$B$2:$K$1123,9,FALSE)</f>
        <v>1,749138703818</v>
      </c>
      <c r="M423" s="34" t="str">
        <f>VLOOKUP($J423,[2]Coord_Mpios_X_Y!$B$2:$K$1123,10,FALSE)</f>
        <v>-75,558239064333</v>
      </c>
      <c r="N423" s="34" t="s">
        <v>125</v>
      </c>
      <c r="O423" s="34" t="s">
        <v>126</v>
      </c>
      <c r="Q423" s="34" t="s">
        <v>127</v>
      </c>
      <c r="R423" s="34">
        <v>40758857</v>
      </c>
      <c r="S423" s="34" t="str">
        <f t="shared" si="30"/>
        <v>CC40758857</v>
      </c>
      <c r="T423" s="34" t="s">
        <v>309</v>
      </c>
      <c r="U423" s="34" t="s">
        <v>330</v>
      </c>
      <c r="V423" s="34" t="s">
        <v>273</v>
      </c>
      <c r="W423" s="34" t="s">
        <v>222</v>
      </c>
      <c r="X423" s="87">
        <v>20936</v>
      </c>
      <c r="Y423">
        <v>65</v>
      </c>
      <c r="Z423" s="36">
        <f>VLOOKUP($Y423,[2]Edades!$A$3:$H$153,4,FALSE)</f>
        <v>6</v>
      </c>
      <c r="AA423" s="34" t="str">
        <f>VLOOKUP($Y423,[2]Edades!$A$3:$H$153,6,FALSE)</f>
        <v>6 - Persona mayor</v>
      </c>
      <c r="AB423" s="34">
        <f>VLOOKUP($Y423,[2]Edades!$A$3:$H$153,7,FALSE)</f>
        <v>14</v>
      </c>
      <c r="AC423" s="34" t="str">
        <f>VLOOKUP($Y423,[2]Edades!$A$3:$H$153,8,FALSE)</f>
        <v>65-69</v>
      </c>
      <c r="AD423" s="34" t="s">
        <v>129</v>
      </c>
      <c r="AE423" s="1">
        <v>2</v>
      </c>
      <c r="AF423" s="34" t="s">
        <v>2137</v>
      </c>
      <c r="AG423" s="34" t="s">
        <v>2127</v>
      </c>
      <c r="AH423" s="34" t="s">
        <v>2127</v>
      </c>
      <c r="AK423" s="34" t="s">
        <v>125</v>
      </c>
      <c r="AM423" s="34" t="s">
        <v>2127</v>
      </c>
      <c r="AN423" s="36" t="s">
        <v>2127</v>
      </c>
      <c r="AO423" s="36" t="s">
        <v>2127</v>
      </c>
      <c r="AP423" s="34" t="s">
        <v>2127</v>
      </c>
      <c r="AQ423" s="36" t="s">
        <v>2127</v>
      </c>
      <c r="AR423" s="34" t="s">
        <v>2098</v>
      </c>
      <c r="AS423" s="91" t="s">
        <v>6556</v>
      </c>
      <c r="AT423" s="34">
        <v>4351016</v>
      </c>
      <c r="AU423" s="34" t="s">
        <v>2127</v>
      </c>
      <c r="AX423" s="90"/>
      <c r="BA423" s="91"/>
      <c r="BB423" s="91"/>
      <c r="BC423" s="91"/>
      <c r="BF423" s="34" t="s">
        <v>4983</v>
      </c>
      <c r="BG423" s="92" t="s">
        <v>2098</v>
      </c>
      <c r="BM423" s="36" t="s">
        <v>131</v>
      </c>
      <c r="BN423" s="34" t="s">
        <v>132</v>
      </c>
      <c r="BO423" s="36">
        <v>0</v>
      </c>
      <c r="BQ423" s="94"/>
      <c r="BS423" t="s">
        <v>131</v>
      </c>
      <c r="BU423" s="95"/>
      <c r="BV423" s="95"/>
      <c r="BW423" s="61"/>
      <c r="BX423" s="60"/>
      <c r="BY423" s="59" t="str">
        <f t="shared" ca="1" si="31"/>
        <v/>
      </c>
      <c r="CD423" s="68"/>
      <c r="CE423" s="68"/>
      <c r="CF423" s="67"/>
      <c r="CG423">
        <v>74</v>
      </c>
      <c r="CH423" s="2">
        <v>157</v>
      </c>
      <c r="CI423" s="4">
        <f t="shared" si="32"/>
        <v>30.021501886486266</v>
      </c>
      <c r="CJ423" s="5" t="str">
        <f t="shared" si="33"/>
        <v>OBESIDAD</v>
      </c>
      <c r="CK423" s="36">
        <v>0</v>
      </c>
      <c r="CL423" s="66"/>
      <c r="CM423" s="89">
        <v>41352</v>
      </c>
      <c r="CN423" s="97">
        <v>41352</v>
      </c>
      <c r="CP423"/>
      <c r="CQ423" s="65"/>
      <c r="CR423" s="65"/>
      <c r="CS423" s="98"/>
      <c r="CT423"/>
      <c r="CU423"/>
      <c r="CV423" s="65"/>
      <c r="CW423" s="2"/>
      <c r="CX423" s="82"/>
      <c r="DC423"/>
      <c r="DG423" s="64"/>
      <c r="DI423" s="89">
        <v>42522</v>
      </c>
      <c r="DJ423" s="89"/>
      <c r="DN423" s="34"/>
      <c r="DO423" s="34"/>
      <c r="DP423" s="34"/>
      <c r="DQ423" s="34"/>
      <c r="DR423" s="34"/>
      <c r="DS423" s="34" t="s">
        <v>2127</v>
      </c>
      <c r="DT423" s="34"/>
      <c r="DY423" s="1">
        <v>2</v>
      </c>
      <c r="DZ423" t="s">
        <v>7941</v>
      </c>
      <c r="EA423" s="4">
        <v>0.93</v>
      </c>
      <c r="EB423" s="4">
        <v>292</v>
      </c>
      <c r="EE423" s="4">
        <v>55.6</v>
      </c>
      <c r="EG423" s="4">
        <v>2.9</v>
      </c>
      <c r="EH423" s="4">
        <v>13</v>
      </c>
      <c r="EJ423"/>
      <c r="EL423" s="34"/>
      <c r="EN423" s="34"/>
    </row>
    <row r="424" spans="1:144" hidden="1" x14ac:dyDescent="0.25">
      <c r="A424" s="85">
        <v>2022</v>
      </c>
      <c r="B424" s="87">
        <v>44830</v>
      </c>
      <c r="C424" t="s">
        <v>121</v>
      </c>
      <c r="D424" t="s">
        <v>122</v>
      </c>
      <c r="E424" s="36" t="s">
        <v>7938</v>
      </c>
      <c r="F424" s="34">
        <f t="shared" si="34"/>
        <v>423</v>
      </c>
      <c r="G424" s="34" t="s">
        <v>4985</v>
      </c>
      <c r="H424">
        <v>18</v>
      </c>
      <c r="I424" s="34" t="s">
        <v>6141</v>
      </c>
      <c r="J424" s="34" t="s">
        <v>4998</v>
      </c>
      <c r="K424" s="34" t="str">
        <f>VLOOKUP(J424,[2]CodMpios!$B$347:$E$362,4,FALSE)</f>
        <v>18460 - Milán</v>
      </c>
      <c r="L424" s="34" t="str">
        <f>VLOOKUP($J424,[2]Coord_Mpios_X_Y!$B$2:$K$1123,9,FALSE)</f>
        <v>1,146692553938</v>
      </c>
      <c r="M424" s="34" t="str">
        <f>VLOOKUP($J424,[2]Coord_Mpios_X_Y!$B$2:$K$1123,10,FALSE)</f>
        <v>-75,386647638375</v>
      </c>
      <c r="N424" s="34" t="s">
        <v>125</v>
      </c>
      <c r="O424" s="34" t="s">
        <v>126</v>
      </c>
      <c r="Q424" s="34" t="s">
        <v>127</v>
      </c>
      <c r="R424" s="34">
        <v>17632351</v>
      </c>
      <c r="S424" s="34" t="str">
        <f t="shared" si="30"/>
        <v>CC17632351</v>
      </c>
      <c r="T424" s="34" t="s">
        <v>197</v>
      </c>
      <c r="U424" s="34" t="s">
        <v>271</v>
      </c>
      <c r="V424" s="34" t="s">
        <v>2096</v>
      </c>
      <c r="W424" s="34" t="s">
        <v>339</v>
      </c>
      <c r="X424" s="87">
        <v>21277</v>
      </c>
      <c r="Y424">
        <v>64</v>
      </c>
      <c r="Z424" s="36">
        <f>VLOOKUP($Y424,[2]Edades!$A$3:$H$153,4,FALSE)</f>
        <v>6</v>
      </c>
      <c r="AA424" s="34" t="str">
        <f>VLOOKUP($Y424,[2]Edades!$A$3:$H$153,6,FALSE)</f>
        <v>6 - Persona mayor</v>
      </c>
      <c r="AB424" s="34">
        <f>VLOOKUP($Y424,[2]Edades!$A$3:$H$153,7,FALSE)</f>
        <v>13</v>
      </c>
      <c r="AC424" s="34" t="str">
        <f>VLOOKUP($Y424,[2]Edades!$A$3:$H$153,8,FALSE)</f>
        <v>60-64</v>
      </c>
      <c r="AD424" s="34" t="s">
        <v>146</v>
      </c>
      <c r="AE424">
        <v>1</v>
      </c>
      <c r="AF424" s="34" t="s">
        <v>2137</v>
      </c>
      <c r="AG424" s="34" t="s">
        <v>2127</v>
      </c>
      <c r="AH424" s="34" t="s">
        <v>2127</v>
      </c>
      <c r="AK424" s="34" t="s">
        <v>125</v>
      </c>
      <c r="AM424" s="34" t="s">
        <v>2127</v>
      </c>
      <c r="AN424" s="36" t="s">
        <v>2127</v>
      </c>
      <c r="AO424" s="36" t="s">
        <v>2127</v>
      </c>
      <c r="AP424" s="34" t="s">
        <v>2127</v>
      </c>
      <c r="AQ424" s="36" t="s">
        <v>2127</v>
      </c>
      <c r="AR424" s="34" t="s">
        <v>5963</v>
      </c>
      <c r="AS424" s="91" t="s">
        <v>6557</v>
      </c>
      <c r="AT424" s="34">
        <v>4348138</v>
      </c>
      <c r="AU424" s="34" t="s">
        <v>2127</v>
      </c>
      <c r="AX424" s="90"/>
      <c r="BA424" s="91"/>
      <c r="BB424" s="91"/>
      <c r="BC424" s="91"/>
      <c r="BF424" s="34" t="s">
        <v>4983</v>
      </c>
      <c r="BG424" s="92" t="s">
        <v>2098</v>
      </c>
      <c r="BM424" s="36" t="s">
        <v>131</v>
      </c>
      <c r="BN424" s="34" t="s">
        <v>132</v>
      </c>
      <c r="BO424" s="36">
        <v>0</v>
      </c>
      <c r="BQ424" s="94"/>
      <c r="BS424" t="s">
        <v>132</v>
      </c>
      <c r="BU424" s="95"/>
      <c r="BV424" s="95"/>
      <c r="BW424" s="61"/>
      <c r="BX424" s="60"/>
      <c r="BY424" s="59" t="str">
        <f t="shared" ca="1" si="31"/>
        <v/>
      </c>
      <c r="CD424" s="68"/>
      <c r="CE424" s="68"/>
      <c r="CF424" s="67"/>
      <c r="CG424">
        <v>119</v>
      </c>
      <c r="CH424" s="2">
        <v>174</v>
      </c>
      <c r="CI424" s="4">
        <f t="shared" si="32"/>
        <v>39.305060113621352</v>
      </c>
      <c r="CJ424" s="5" t="str">
        <f t="shared" si="33"/>
        <v>OBESIDAD</v>
      </c>
      <c r="CK424" s="36">
        <v>0</v>
      </c>
      <c r="CL424" s="66"/>
      <c r="CM424" s="89">
        <v>41352</v>
      </c>
      <c r="CN424" s="97">
        <v>41352</v>
      </c>
      <c r="CP424"/>
      <c r="CQ424" s="65"/>
      <c r="CR424" s="65"/>
      <c r="CS424" s="98"/>
      <c r="CT424"/>
      <c r="CU424"/>
      <c r="CV424" s="65"/>
      <c r="CW424" s="2">
        <v>140</v>
      </c>
      <c r="CX424" s="82">
        <v>90</v>
      </c>
      <c r="DC424"/>
      <c r="DG424" s="64"/>
      <c r="DI424" s="89"/>
      <c r="DJ424" s="89"/>
      <c r="DN424" s="34"/>
      <c r="DO424" s="34"/>
      <c r="DP424" s="34"/>
      <c r="DQ424" s="34"/>
      <c r="DR424" s="34"/>
      <c r="DS424" s="34" t="s">
        <v>2127</v>
      </c>
      <c r="DT424" s="34"/>
      <c r="DU424" s="47">
        <v>44637</v>
      </c>
      <c r="DY424" s="1">
        <v>2</v>
      </c>
      <c r="DZ424" t="s">
        <v>7941</v>
      </c>
      <c r="EA424" s="4">
        <v>1.03</v>
      </c>
      <c r="EB424" s="4">
        <v>94</v>
      </c>
      <c r="EC424" s="4">
        <v>199</v>
      </c>
      <c r="EE424" s="4">
        <v>55</v>
      </c>
      <c r="EF424" s="4">
        <v>83</v>
      </c>
      <c r="EG424" s="4">
        <v>25</v>
      </c>
      <c r="EH424" s="4">
        <v>6.2</v>
      </c>
      <c r="EJ424"/>
      <c r="EL424" s="34"/>
      <c r="EN424" s="34"/>
    </row>
    <row r="425" spans="1:144" hidden="1" x14ac:dyDescent="0.25">
      <c r="A425" s="85">
        <v>2022</v>
      </c>
      <c r="B425" s="87">
        <v>44830</v>
      </c>
      <c r="C425" t="s">
        <v>121</v>
      </c>
      <c r="D425" t="s">
        <v>122</v>
      </c>
      <c r="E425" s="36" t="s">
        <v>7938</v>
      </c>
      <c r="F425" s="34">
        <f t="shared" si="34"/>
        <v>424</v>
      </c>
      <c r="G425" s="34" t="s">
        <v>4985</v>
      </c>
      <c r="H425">
        <v>18</v>
      </c>
      <c r="I425" s="34" t="s">
        <v>6141</v>
      </c>
      <c r="J425" s="34" t="s">
        <v>4988</v>
      </c>
      <c r="K425" s="34" t="str">
        <f>VLOOKUP(J425,[2]CodMpios!$B$347:$E$362,4,FALSE)</f>
        <v>18001 - Florencia</v>
      </c>
      <c r="L425" s="34" t="str">
        <f>VLOOKUP($J425,[2]Coord_Mpios_X_Y!$B$2:$K$1123,9,FALSE)</f>
        <v>1,749138703818</v>
      </c>
      <c r="M425" s="34" t="str">
        <f>VLOOKUP($J425,[2]Coord_Mpios_X_Y!$B$2:$K$1123,10,FALSE)</f>
        <v>-75,558239064333</v>
      </c>
      <c r="N425" s="34" t="s">
        <v>6142</v>
      </c>
      <c r="O425" s="34" t="s">
        <v>126</v>
      </c>
      <c r="Q425" s="34" t="s">
        <v>127</v>
      </c>
      <c r="R425" s="34">
        <v>29841974</v>
      </c>
      <c r="S425" s="34" t="str">
        <f t="shared" si="30"/>
        <v>CC29841974</v>
      </c>
      <c r="T425" s="34" t="s">
        <v>134</v>
      </c>
      <c r="U425" s="34" t="s">
        <v>2528</v>
      </c>
      <c r="V425" s="34" t="s">
        <v>5264</v>
      </c>
      <c r="W425" s="34" t="s">
        <v>561</v>
      </c>
      <c r="X425" s="87">
        <v>18292</v>
      </c>
      <c r="Y425">
        <v>73</v>
      </c>
      <c r="Z425" s="36">
        <f>VLOOKUP($Y425,[2]Edades!$A$3:$H$153,4,FALSE)</f>
        <v>6</v>
      </c>
      <c r="AA425" s="34" t="str">
        <f>VLOOKUP($Y425,[2]Edades!$A$3:$H$153,6,FALSE)</f>
        <v>6 - Persona mayor</v>
      </c>
      <c r="AB425" s="34">
        <f>VLOOKUP($Y425,[2]Edades!$A$3:$H$153,7,FALSE)</f>
        <v>15</v>
      </c>
      <c r="AC425" s="34" t="str">
        <f>VLOOKUP($Y425,[2]Edades!$A$3:$H$153,8,FALSE)</f>
        <v>70-74</v>
      </c>
      <c r="AD425" s="34" t="s">
        <v>129</v>
      </c>
      <c r="AE425" s="1">
        <v>2</v>
      </c>
      <c r="AF425" s="34" t="s">
        <v>2137</v>
      </c>
      <c r="AG425" s="34" t="s">
        <v>2127</v>
      </c>
      <c r="AH425" s="34" t="s">
        <v>2127</v>
      </c>
      <c r="AK425" s="34" t="s">
        <v>6142</v>
      </c>
      <c r="AM425" s="34" t="s">
        <v>2127</v>
      </c>
      <c r="AN425" s="36" t="s">
        <v>2127</v>
      </c>
      <c r="AO425" s="36" t="s">
        <v>2127</v>
      </c>
      <c r="AP425" s="34" t="s">
        <v>2127</v>
      </c>
      <c r="AQ425" s="36" t="s">
        <v>2127</v>
      </c>
      <c r="AR425" s="34" t="s">
        <v>6147</v>
      </c>
      <c r="AS425" s="91" t="s">
        <v>6558</v>
      </c>
      <c r="AT425" s="34">
        <v>3112332647</v>
      </c>
      <c r="AU425" s="34" t="s">
        <v>2127</v>
      </c>
      <c r="AX425" s="90"/>
      <c r="BA425" s="91"/>
      <c r="BB425" s="91"/>
      <c r="BC425" s="91"/>
      <c r="BF425" s="34" t="s">
        <v>4983</v>
      </c>
      <c r="BG425" s="92" t="s">
        <v>2098</v>
      </c>
      <c r="BM425" s="36" t="s">
        <v>131</v>
      </c>
      <c r="BN425" s="34" t="s">
        <v>132</v>
      </c>
      <c r="BO425" s="36">
        <v>0</v>
      </c>
      <c r="BQ425" s="94"/>
      <c r="BS425" t="s">
        <v>131</v>
      </c>
      <c r="BU425" s="95"/>
      <c r="BV425" s="95"/>
      <c r="BW425" s="61"/>
      <c r="BX425" s="60"/>
      <c r="BY425" s="59" t="str">
        <f t="shared" ca="1" si="31"/>
        <v/>
      </c>
      <c r="CD425" s="68"/>
      <c r="CE425" s="68"/>
      <c r="CF425" s="67"/>
      <c r="CG425">
        <v>56</v>
      </c>
      <c r="CH425" s="2">
        <v>155</v>
      </c>
      <c r="CI425" s="4">
        <f t="shared" si="32"/>
        <v>23.309053069719038</v>
      </c>
      <c r="CJ425" s="5" t="str">
        <f t="shared" si="33"/>
        <v>NORMAL</v>
      </c>
      <c r="CK425" s="36">
        <v>0</v>
      </c>
      <c r="CL425" s="66"/>
      <c r="CM425" s="89">
        <v>41325</v>
      </c>
      <c r="CN425" s="97">
        <v>41325</v>
      </c>
      <c r="CP425"/>
      <c r="CQ425" s="65"/>
      <c r="CR425" s="65"/>
      <c r="CS425" s="98"/>
      <c r="CT425"/>
      <c r="CU425"/>
      <c r="CV425" s="65"/>
      <c r="CW425" s="2">
        <v>120</v>
      </c>
      <c r="CX425" s="82">
        <v>80</v>
      </c>
      <c r="DC425"/>
      <c r="DG425" s="64"/>
      <c r="DI425" s="89"/>
      <c r="DJ425" s="89"/>
      <c r="DN425" s="34"/>
      <c r="DO425" s="34"/>
      <c r="DP425" s="34"/>
      <c r="DQ425" s="34"/>
      <c r="DR425" s="34"/>
      <c r="DS425" s="34" t="s">
        <v>2127</v>
      </c>
      <c r="DT425" s="34"/>
      <c r="DY425" s="1">
        <v>3</v>
      </c>
      <c r="DZ425" t="s">
        <v>7941</v>
      </c>
      <c r="EB425" s="4"/>
      <c r="EJ425"/>
      <c r="EL425" s="34"/>
      <c r="EN425" s="34"/>
    </row>
    <row r="426" spans="1:144" hidden="1" x14ac:dyDescent="0.25">
      <c r="A426" s="85">
        <v>2022</v>
      </c>
      <c r="B426" s="87">
        <v>44830</v>
      </c>
      <c r="C426" t="s">
        <v>121</v>
      </c>
      <c r="D426" t="s">
        <v>122</v>
      </c>
      <c r="E426" s="36" t="s">
        <v>7938</v>
      </c>
      <c r="F426" s="34">
        <f t="shared" si="34"/>
        <v>425</v>
      </c>
      <c r="G426" s="34" t="s">
        <v>4985</v>
      </c>
      <c r="H426">
        <v>18</v>
      </c>
      <c r="I426" s="34" t="s">
        <v>6141</v>
      </c>
      <c r="J426" s="34" t="s">
        <v>5007</v>
      </c>
      <c r="K426" s="34" t="str">
        <f>VLOOKUP(J426,[2]CodMpios!$B$347:$E$362,4,FALSE)</f>
        <v>18410 - La Montañita</v>
      </c>
      <c r="L426" s="34" t="str">
        <f>VLOOKUP($J426,[2]Coord_Mpios_X_Y!$B$2:$K$1123,9,FALSE)</f>
        <v>1,302860442333</v>
      </c>
      <c r="M426" s="34" t="str">
        <f>VLOOKUP($J426,[2]Coord_Mpios_X_Y!$B$2:$K$1123,10,FALSE)</f>
        <v>-75,235727318747</v>
      </c>
      <c r="N426" s="34" t="s">
        <v>139</v>
      </c>
      <c r="O426" s="34" t="s">
        <v>126</v>
      </c>
      <c r="Q426" s="34" t="s">
        <v>127</v>
      </c>
      <c r="R426" s="34">
        <v>25252604</v>
      </c>
      <c r="S426" s="34" t="str">
        <f t="shared" si="30"/>
        <v>CC25252604</v>
      </c>
      <c r="T426" s="34" t="s">
        <v>288</v>
      </c>
      <c r="V426" s="34" t="s">
        <v>969</v>
      </c>
      <c r="W426" s="34" t="s">
        <v>547</v>
      </c>
      <c r="X426" s="87">
        <v>12695</v>
      </c>
      <c r="Y426">
        <v>88</v>
      </c>
      <c r="Z426" s="36">
        <f>VLOOKUP($Y426,[2]Edades!$A$3:$H$153,4,FALSE)</f>
        <v>6</v>
      </c>
      <c r="AA426" s="34" t="str">
        <f>VLOOKUP($Y426,[2]Edades!$A$3:$H$153,6,FALSE)</f>
        <v>6 - Persona mayor</v>
      </c>
      <c r="AB426" s="34">
        <f>VLOOKUP($Y426,[2]Edades!$A$3:$H$153,7,FALSE)</f>
        <v>17</v>
      </c>
      <c r="AC426" s="34" t="str">
        <f>VLOOKUP($Y426,[2]Edades!$A$3:$H$153,8,FALSE)</f>
        <v>80 Y MÁS</v>
      </c>
      <c r="AD426" s="34" t="s">
        <v>129</v>
      </c>
      <c r="AE426" s="1">
        <v>2</v>
      </c>
      <c r="AF426" s="34" t="s">
        <v>2137</v>
      </c>
      <c r="AG426" s="34" t="s">
        <v>2127</v>
      </c>
      <c r="AH426" s="34" t="s">
        <v>2127</v>
      </c>
      <c r="AK426" s="34" t="s">
        <v>139</v>
      </c>
      <c r="AM426" s="34" t="s">
        <v>2127</v>
      </c>
      <c r="AN426" s="36" t="s">
        <v>2127</v>
      </c>
      <c r="AO426" s="36" t="s">
        <v>2127</v>
      </c>
      <c r="AP426" s="34" t="s">
        <v>2127</v>
      </c>
      <c r="AQ426" s="36" t="s">
        <v>2127</v>
      </c>
      <c r="AR426" s="34" t="s">
        <v>2098</v>
      </c>
      <c r="AS426" s="91" t="s">
        <v>6559</v>
      </c>
      <c r="AT426" s="34">
        <v>3108681287</v>
      </c>
      <c r="AU426" s="34" t="s">
        <v>2127</v>
      </c>
      <c r="AX426" s="90"/>
      <c r="BA426" s="91"/>
      <c r="BB426" s="91"/>
      <c r="BC426" s="91"/>
      <c r="BF426" s="34" t="s">
        <v>4983</v>
      </c>
      <c r="BG426" s="92" t="s">
        <v>2098</v>
      </c>
      <c r="BM426" s="36" t="s">
        <v>131</v>
      </c>
      <c r="BN426" s="34" t="s">
        <v>132</v>
      </c>
      <c r="BO426" s="36">
        <v>0</v>
      </c>
      <c r="BQ426" s="94"/>
      <c r="BS426" t="s">
        <v>132</v>
      </c>
      <c r="BU426" s="95"/>
      <c r="BV426" s="95"/>
      <c r="BW426" s="61"/>
      <c r="BX426" s="60"/>
      <c r="BY426" s="59" t="str">
        <f t="shared" ca="1" si="31"/>
        <v/>
      </c>
      <c r="CD426" s="68"/>
      <c r="CE426" s="68"/>
      <c r="CF426" s="67"/>
      <c r="CG426">
        <v>61</v>
      </c>
      <c r="CH426" s="2">
        <v>157</v>
      </c>
      <c r="CI426" s="4">
        <f t="shared" si="32"/>
        <v>24.747454257779218</v>
      </c>
      <c r="CJ426" s="5" t="str">
        <f t="shared" si="33"/>
        <v>NORMAL</v>
      </c>
      <c r="CK426" s="36">
        <v>0</v>
      </c>
      <c r="CL426" s="66"/>
      <c r="CM426" s="89">
        <v>41409</v>
      </c>
      <c r="CN426" s="97">
        <v>41409</v>
      </c>
      <c r="CP426"/>
      <c r="CQ426" s="65"/>
      <c r="CR426" s="65"/>
      <c r="CS426" s="98"/>
      <c r="CT426"/>
      <c r="CU426"/>
      <c r="CV426" s="65"/>
      <c r="CW426" s="2"/>
      <c r="CX426" s="82"/>
      <c r="DC426"/>
      <c r="DG426" s="64"/>
      <c r="DI426" s="89">
        <v>42793</v>
      </c>
      <c r="DJ426" s="89"/>
      <c r="DN426" s="34"/>
      <c r="DO426" s="34"/>
      <c r="DP426" s="34"/>
      <c r="DQ426" s="34"/>
      <c r="DR426" s="34"/>
      <c r="DS426" s="34" t="s">
        <v>2127</v>
      </c>
      <c r="DT426" s="34"/>
      <c r="DU426" s="47">
        <v>44232</v>
      </c>
      <c r="DY426" s="1">
        <v>3</v>
      </c>
      <c r="DZ426" t="s">
        <v>7940</v>
      </c>
      <c r="EB426" s="4"/>
      <c r="EJ426"/>
      <c r="EL426" s="34"/>
      <c r="EN426" s="34"/>
    </row>
    <row r="427" spans="1:144" hidden="1" x14ac:dyDescent="0.25">
      <c r="A427" s="85">
        <v>2022</v>
      </c>
      <c r="B427" s="87">
        <v>44830</v>
      </c>
      <c r="C427" t="s">
        <v>121</v>
      </c>
      <c r="D427" t="s">
        <v>122</v>
      </c>
      <c r="E427" s="36" t="s">
        <v>7938</v>
      </c>
      <c r="F427" s="34">
        <f t="shared" si="34"/>
        <v>426</v>
      </c>
      <c r="G427" s="34" t="s">
        <v>4985</v>
      </c>
      <c r="H427">
        <v>18</v>
      </c>
      <c r="I427" s="34" t="s">
        <v>6141</v>
      </c>
      <c r="J427" s="34" t="s">
        <v>5052</v>
      </c>
      <c r="K427" s="34" t="str">
        <f>VLOOKUP(J427,[2]CodMpios!$B$347:$E$362,4,FALSE)</f>
        <v>18256 - El Paujil</v>
      </c>
      <c r="L427" s="34" t="str">
        <f>VLOOKUP($J427,[2]Coord_Mpios_X_Y!$B$2:$K$1123,9,FALSE)</f>
        <v>1,617746356165</v>
      </c>
      <c r="M427" s="34" t="str">
        <f>VLOOKUP($J427,[2]Coord_Mpios_X_Y!$B$2:$K$1123,10,FALSE)</f>
        <v>-75,234043334186</v>
      </c>
      <c r="N427" s="34" t="s">
        <v>125</v>
      </c>
      <c r="O427" s="34" t="s">
        <v>126</v>
      </c>
      <c r="Q427" s="34" t="s">
        <v>127</v>
      </c>
      <c r="R427" s="34">
        <v>40778597</v>
      </c>
      <c r="S427" s="34" t="str">
        <f t="shared" si="30"/>
        <v>CC40778597</v>
      </c>
      <c r="T427" s="34" t="s">
        <v>5991</v>
      </c>
      <c r="U427" s="34" t="s">
        <v>598</v>
      </c>
      <c r="V427" s="34" t="s">
        <v>217</v>
      </c>
      <c r="W427" s="34" t="s">
        <v>5911</v>
      </c>
      <c r="X427" s="87">
        <v>27293</v>
      </c>
      <c r="Y427">
        <v>48</v>
      </c>
      <c r="Z427" s="36">
        <f>VLOOKUP($Y427,[2]Edades!$A$3:$H$153,4,FALSE)</f>
        <v>5</v>
      </c>
      <c r="AA427" s="34" t="str">
        <f>VLOOKUP($Y427,[2]Edades!$A$3:$H$153,6,FALSE)</f>
        <v>5 - Adultez</v>
      </c>
      <c r="AB427" s="34">
        <f>VLOOKUP($Y427,[2]Edades!$A$3:$H$153,7,FALSE)</f>
        <v>10</v>
      </c>
      <c r="AC427" s="34" t="str">
        <f>VLOOKUP($Y427,[2]Edades!$A$3:$H$153,8,FALSE)</f>
        <v>45-49</v>
      </c>
      <c r="AD427" s="34" t="s">
        <v>129</v>
      </c>
      <c r="AE427" s="1">
        <v>2</v>
      </c>
      <c r="AF427" s="34" t="s">
        <v>130</v>
      </c>
      <c r="AG427" s="34" t="s">
        <v>2127</v>
      </c>
      <c r="AH427" s="34" t="s">
        <v>2127</v>
      </c>
      <c r="AK427" s="34" t="s">
        <v>125</v>
      </c>
      <c r="AM427" s="34" t="s">
        <v>2127</v>
      </c>
      <c r="AN427" s="36" t="s">
        <v>2127</v>
      </c>
      <c r="AO427" s="36" t="s">
        <v>2127</v>
      </c>
      <c r="AP427" s="34" t="s">
        <v>2127</v>
      </c>
      <c r="AQ427" s="36" t="s">
        <v>2127</v>
      </c>
      <c r="AR427" s="34" t="s">
        <v>5078</v>
      </c>
      <c r="AS427" s="91" t="s">
        <v>6560</v>
      </c>
      <c r="AT427" s="34">
        <v>3138541230</v>
      </c>
      <c r="AU427" s="34" t="s">
        <v>2127</v>
      </c>
      <c r="AX427" s="90"/>
      <c r="BA427" s="91"/>
      <c r="BB427" s="91"/>
      <c r="BC427" s="91"/>
      <c r="BF427" s="34" t="s">
        <v>4983</v>
      </c>
      <c r="BG427" s="92" t="s">
        <v>5078</v>
      </c>
      <c r="BM427" s="36" t="s">
        <v>131</v>
      </c>
      <c r="BN427" s="34" t="s">
        <v>132</v>
      </c>
      <c r="BO427" s="36">
        <v>0</v>
      </c>
      <c r="BQ427" s="94"/>
      <c r="BS427" t="s">
        <v>131</v>
      </c>
      <c r="BU427" s="95"/>
      <c r="BV427" s="95"/>
      <c r="BW427" s="61"/>
      <c r="BX427" s="60"/>
      <c r="BY427" s="59" t="str">
        <f t="shared" ca="1" si="31"/>
        <v/>
      </c>
      <c r="CD427" s="68"/>
      <c r="CE427" s="68"/>
      <c r="CF427" s="67"/>
      <c r="CG427">
        <v>89</v>
      </c>
      <c r="CH427" s="2">
        <v>170</v>
      </c>
      <c r="CI427" s="4">
        <f t="shared" si="32"/>
        <v>30.795847750865054</v>
      </c>
      <c r="CJ427" s="5" t="str">
        <f t="shared" si="33"/>
        <v>OBESIDAD</v>
      </c>
      <c r="CK427" s="36">
        <v>0</v>
      </c>
      <c r="CL427" s="66"/>
      <c r="CM427" s="89">
        <v>40615</v>
      </c>
      <c r="CN427" s="97">
        <v>40615</v>
      </c>
      <c r="CP427"/>
      <c r="CQ427" s="65"/>
      <c r="CR427" s="65"/>
      <c r="CS427" s="98"/>
      <c r="CT427"/>
      <c r="CU427"/>
      <c r="CV427" s="65"/>
      <c r="CW427" s="2"/>
      <c r="CX427" s="82"/>
      <c r="DC427"/>
      <c r="DG427" s="64"/>
      <c r="DI427" s="89"/>
      <c r="DJ427" s="89"/>
      <c r="DN427" s="34"/>
      <c r="DO427" s="34"/>
      <c r="DP427" s="34"/>
      <c r="DQ427" s="34"/>
      <c r="DR427" s="34"/>
      <c r="DS427" s="34" t="s">
        <v>2127</v>
      </c>
      <c r="DT427" s="34"/>
      <c r="DU427" s="47">
        <v>43217</v>
      </c>
      <c r="DY427" s="1">
        <v>1</v>
      </c>
      <c r="DZ427" t="s">
        <v>7941</v>
      </c>
      <c r="EB427" s="4"/>
      <c r="EJ427"/>
      <c r="EL427" s="34"/>
      <c r="EN427" s="34"/>
    </row>
    <row r="428" spans="1:144" hidden="1" x14ac:dyDescent="0.25">
      <c r="A428" s="85">
        <v>2022</v>
      </c>
      <c r="B428" s="87">
        <v>44830</v>
      </c>
      <c r="C428" t="s">
        <v>121</v>
      </c>
      <c r="D428" t="s">
        <v>122</v>
      </c>
      <c r="E428" s="36" t="s">
        <v>7938</v>
      </c>
      <c r="F428" s="34">
        <f t="shared" si="34"/>
        <v>427</v>
      </c>
      <c r="G428" s="34" t="s">
        <v>4985</v>
      </c>
      <c r="H428">
        <v>18</v>
      </c>
      <c r="I428" s="34" t="s">
        <v>6141</v>
      </c>
      <c r="J428" s="34" t="s">
        <v>5008</v>
      </c>
      <c r="K428" s="34" t="str">
        <f>VLOOKUP(J428,[2]CodMpios!$B$347:$E$362,4,FALSE)</f>
        <v>18094 - Belén De Los Andaquíes</v>
      </c>
      <c r="L428" s="34" t="str">
        <f>VLOOKUP($J428,[2]Coord_Mpios_X_Y!$B$2:$K$1123,9,FALSE)</f>
        <v>1,500923003060</v>
      </c>
      <c r="M428" s="34" t="str">
        <f>VLOOKUP($J428,[2]Coord_Mpios_X_Y!$B$2:$K$1123,10,FALSE)</f>
        <v>-75,875645424257</v>
      </c>
      <c r="N428" s="34" t="s">
        <v>125</v>
      </c>
      <c r="O428" s="34" t="s">
        <v>126</v>
      </c>
      <c r="Q428" s="34" t="s">
        <v>127</v>
      </c>
      <c r="R428" s="34">
        <v>17680778</v>
      </c>
      <c r="S428" s="34" t="str">
        <f t="shared" si="30"/>
        <v>CC17680778</v>
      </c>
      <c r="T428" s="34" t="s">
        <v>2465</v>
      </c>
      <c r="U428" s="34" t="s">
        <v>164</v>
      </c>
      <c r="V428" s="34" t="s">
        <v>522</v>
      </c>
      <c r="W428" s="34" t="s">
        <v>5242</v>
      </c>
      <c r="X428" s="87">
        <v>21759</v>
      </c>
      <c r="Y428">
        <v>63</v>
      </c>
      <c r="Z428" s="36">
        <f>VLOOKUP($Y428,[2]Edades!$A$3:$H$153,4,FALSE)</f>
        <v>6</v>
      </c>
      <c r="AA428" s="34" t="str">
        <f>VLOOKUP($Y428,[2]Edades!$A$3:$H$153,6,FALSE)</f>
        <v>6 - Persona mayor</v>
      </c>
      <c r="AB428" s="34">
        <f>VLOOKUP($Y428,[2]Edades!$A$3:$H$153,7,FALSE)</f>
        <v>13</v>
      </c>
      <c r="AC428" s="34" t="str">
        <f>VLOOKUP($Y428,[2]Edades!$A$3:$H$153,8,FALSE)</f>
        <v>60-64</v>
      </c>
      <c r="AD428" s="34" t="s">
        <v>146</v>
      </c>
      <c r="AE428">
        <v>1</v>
      </c>
      <c r="AF428" s="34" t="s">
        <v>2137</v>
      </c>
      <c r="AG428" s="34" t="s">
        <v>2127</v>
      </c>
      <c r="AH428" s="34" t="s">
        <v>2127</v>
      </c>
      <c r="AK428" s="34" t="s">
        <v>125</v>
      </c>
      <c r="AM428" s="34" t="s">
        <v>2127</v>
      </c>
      <c r="AN428" s="36" t="s">
        <v>2127</v>
      </c>
      <c r="AO428" s="36" t="s">
        <v>2127</v>
      </c>
      <c r="AP428" s="34" t="s">
        <v>2127</v>
      </c>
      <c r="AQ428" s="36" t="s">
        <v>2127</v>
      </c>
      <c r="AR428" s="34" t="s">
        <v>5238</v>
      </c>
      <c r="AS428" s="91" t="s">
        <v>6561</v>
      </c>
      <c r="AT428" s="34">
        <v>3124655986</v>
      </c>
      <c r="AU428" s="34" t="s">
        <v>2127</v>
      </c>
      <c r="AX428" s="90"/>
      <c r="BA428" s="91"/>
      <c r="BB428" s="91"/>
      <c r="BC428" s="91"/>
      <c r="BF428" s="34" t="s">
        <v>4983</v>
      </c>
      <c r="BG428" s="92" t="s">
        <v>2098</v>
      </c>
      <c r="BM428" s="36" t="s">
        <v>131</v>
      </c>
      <c r="BN428" s="34" t="s">
        <v>132</v>
      </c>
      <c r="BO428" s="36">
        <v>0</v>
      </c>
      <c r="BQ428" s="94"/>
      <c r="BS428" t="s">
        <v>132</v>
      </c>
      <c r="BU428" s="95"/>
      <c r="BV428" s="95"/>
      <c r="BW428" s="61"/>
      <c r="BX428" s="60"/>
      <c r="BY428" s="59" t="str">
        <f t="shared" ca="1" si="31"/>
        <v/>
      </c>
      <c r="CD428" s="68"/>
      <c r="CE428" s="68"/>
      <c r="CF428" s="67"/>
      <c r="CG428">
        <v>92</v>
      </c>
      <c r="CH428" s="2">
        <v>167</v>
      </c>
      <c r="CI428" s="4">
        <f t="shared" si="32"/>
        <v>32.987916382803256</v>
      </c>
      <c r="CJ428" s="5" t="str">
        <f t="shared" si="33"/>
        <v>OBESIDAD</v>
      </c>
      <c r="CK428" s="36">
        <v>0</v>
      </c>
      <c r="CL428" s="66"/>
      <c r="CM428" s="89">
        <v>41682</v>
      </c>
      <c r="CN428" s="97">
        <v>41682</v>
      </c>
      <c r="CP428"/>
      <c r="CQ428" s="65"/>
      <c r="CR428" s="65"/>
      <c r="CS428" s="98"/>
      <c r="CT428"/>
      <c r="CU428"/>
      <c r="CV428" s="65"/>
      <c r="CW428" s="2">
        <v>120</v>
      </c>
      <c r="CX428" s="82">
        <v>60</v>
      </c>
      <c r="DC428"/>
      <c r="DG428" s="64"/>
      <c r="DI428" s="89"/>
      <c r="DJ428" s="89"/>
      <c r="DN428" s="34"/>
      <c r="DO428" s="34"/>
      <c r="DP428" s="34"/>
      <c r="DQ428" s="34"/>
      <c r="DR428" s="34"/>
      <c r="DS428" s="34" t="s">
        <v>2127</v>
      </c>
      <c r="DT428" s="34"/>
      <c r="DU428" s="47">
        <v>44461</v>
      </c>
      <c r="DY428" s="1">
        <v>2</v>
      </c>
      <c r="DZ428" t="s">
        <v>7941</v>
      </c>
      <c r="EB428" s="4"/>
      <c r="EJ428"/>
      <c r="EL428" s="34"/>
      <c r="EN428" s="34"/>
    </row>
    <row r="429" spans="1:144" hidden="1" x14ac:dyDescent="0.25">
      <c r="A429" s="85">
        <v>2022</v>
      </c>
      <c r="B429" s="87">
        <v>44830</v>
      </c>
      <c r="C429" t="s">
        <v>121</v>
      </c>
      <c r="D429" t="s">
        <v>122</v>
      </c>
      <c r="E429" s="36" t="s">
        <v>7938</v>
      </c>
      <c r="F429" s="34">
        <f t="shared" si="34"/>
        <v>428</v>
      </c>
      <c r="G429" s="34" t="s">
        <v>4985</v>
      </c>
      <c r="H429">
        <v>18</v>
      </c>
      <c r="I429" s="34" t="s">
        <v>6141</v>
      </c>
      <c r="J429" s="34" t="s">
        <v>4988</v>
      </c>
      <c r="K429" s="34" t="str">
        <f>VLOOKUP(J429,[2]CodMpios!$B$347:$E$362,4,FALSE)</f>
        <v>18001 - Florencia</v>
      </c>
      <c r="L429" s="34" t="str">
        <f>VLOOKUP($J429,[2]Coord_Mpios_X_Y!$B$2:$K$1123,9,FALSE)</f>
        <v>1,749138703818</v>
      </c>
      <c r="M429" s="34" t="str">
        <f>VLOOKUP($J429,[2]Coord_Mpios_X_Y!$B$2:$K$1123,10,FALSE)</f>
        <v>-75,558239064333</v>
      </c>
      <c r="N429" s="34" t="s">
        <v>139</v>
      </c>
      <c r="O429" s="34" t="s">
        <v>126</v>
      </c>
      <c r="Q429" s="34" t="s">
        <v>127</v>
      </c>
      <c r="R429" s="34">
        <v>40764607</v>
      </c>
      <c r="S429" s="34" t="str">
        <f t="shared" si="30"/>
        <v>CC40764607</v>
      </c>
      <c r="T429" s="34" t="s">
        <v>653</v>
      </c>
      <c r="V429" s="34" t="s">
        <v>5744</v>
      </c>
      <c r="W429" s="34" t="s">
        <v>1478</v>
      </c>
      <c r="X429" s="87">
        <v>23794</v>
      </c>
      <c r="Y429">
        <v>58</v>
      </c>
      <c r="Z429" s="36">
        <f>VLOOKUP($Y429,[2]Edades!$A$3:$H$153,4,FALSE)</f>
        <v>5</v>
      </c>
      <c r="AA429" s="34" t="str">
        <f>VLOOKUP($Y429,[2]Edades!$A$3:$H$153,6,FALSE)</f>
        <v>5 - Adultez</v>
      </c>
      <c r="AB429" s="34">
        <f>VLOOKUP($Y429,[2]Edades!$A$3:$H$153,7,FALSE)</f>
        <v>12</v>
      </c>
      <c r="AC429" s="34" t="str">
        <f>VLOOKUP($Y429,[2]Edades!$A$3:$H$153,8,FALSE)</f>
        <v>55-59</v>
      </c>
      <c r="AD429" s="34" t="s">
        <v>129</v>
      </c>
      <c r="AE429" s="1">
        <v>2</v>
      </c>
      <c r="AF429" s="34" t="s">
        <v>130</v>
      </c>
      <c r="AG429" s="34" t="s">
        <v>2127</v>
      </c>
      <c r="AH429" s="34" t="s">
        <v>2127</v>
      </c>
      <c r="AK429" s="34" t="s">
        <v>139</v>
      </c>
      <c r="AM429" s="34" t="s">
        <v>2127</v>
      </c>
      <c r="AN429" s="36" t="s">
        <v>2127</v>
      </c>
      <c r="AO429" s="36" t="s">
        <v>2127</v>
      </c>
      <c r="AP429" s="34" t="s">
        <v>2127</v>
      </c>
      <c r="AQ429" s="36" t="s">
        <v>2127</v>
      </c>
      <c r="AR429" s="34" t="s">
        <v>2098</v>
      </c>
      <c r="AS429" s="91" t="s">
        <v>6562</v>
      </c>
      <c r="AT429" s="34">
        <v>4369389</v>
      </c>
      <c r="AU429" s="34" t="s">
        <v>2127</v>
      </c>
      <c r="AX429" s="90"/>
      <c r="BA429" s="91"/>
      <c r="BB429" s="91"/>
      <c r="BC429" s="91"/>
      <c r="BF429" s="34" t="s">
        <v>4983</v>
      </c>
      <c r="BG429" s="92" t="s">
        <v>2098</v>
      </c>
      <c r="BM429" s="36" t="s">
        <v>131</v>
      </c>
      <c r="BN429" s="34" t="s">
        <v>132</v>
      </c>
      <c r="BO429" s="36">
        <v>0</v>
      </c>
      <c r="BQ429" s="94"/>
      <c r="BS429" t="s">
        <v>132</v>
      </c>
      <c r="BU429" s="95"/>
      <c r="BV429" s="95"/>
      <c r="BW429" s="61"/>
      <c r="BX429" s="60"/>
      <c r="BY429" s="59" t="str">
        <f t="shared" ca="1" si="31"/>
        <v/>
      </c>
      <c r="CD429" s="68"/>
      <c r="CE429" s="68"/>
      <c r="CF429" s="67"/>
      <c r="CG429">
        <v>71</v>
      </c>
      <c r="CH429" s="2">
        <v>159</v>
      </c>
      <c r="CI429" s="4">
        <f t="shared" si="32"/>
        <v>28.084332107116012</v>
      </c>
      <c r="CJ429" s="5" t="str">
        <f t="shared" si="33"/>
        <v>SOBREPESO</v>
      </c>
      <c r="CK429" s="36">
        <v>0</v>
      </c>
      <c r="CL429" s="66"/>
      <c r="CM429" s="89">
        <v>41345</v>
      </c>
      <c r="CN429" s="97">
        <v>41345</v>
      </c>
      <c r="CP429"/>
      <c r="CQ429" s="65"/>
      <c r="CR429" s="65"/>
      <c r="CS429" s="98"/>
      <c r="CT429"/>
      <c r="CU429"/>
      <c r="CV429" s="65"/>
      <c r="CW429" s="2">
        <v>110</v>
      </c>
      <c r="CX429" s="82">
        <v>70</v>
      </c>
      <c r="DC429"/>
      <c r="DG429" s="64"/>
      <c r="DI429" s="89"/>
      <c r="DJ429" s="89"/>
      <c r="DN429" s="34"/>
      <c r="DO429" s="34"/>
      <c r="DP429" s="34"/>
      <c r="DQ429" s="34"/>
      <c r="DR429" s="34"/>
      <c r="DS429" s="34" t="s">
        <v>2127</v>
      </c>
      <c r="DT429" s="34"/>
      <c r="DU429" s="47">
        <v>44509</v>
      </c>
      <c r="DY429" s="1">
        <v>2</v>
      </c>
      <c r="DZ429" t="s">
        <v>7940</v>
      </c>
      <c r="EB429" s="4">
        <v>92</v>
      </c>
      <c r="EC429" s="4">
        <v>214</v>
      </c>
      <c r="ED429" s="4">
        <v>111</v>
      </c>
      <c r="EE429" s="4">
        <v>49.1</v>
      </c>
      <c r="EF429" s="4">
        <v>270</v>
      </c>
      <c r="EH429" s="4">
        <v>6.2</v>
      </c>
      <c r="EJ429"/>
      <c r="EL429" s="34"/>
      <c r="EN429" s="34"/>
    </row>
    <row r="430" spans="1:144" hidden="1" x14ac:dyDescent="0.25">
      <c r="A430" s="85">
        <v>2022</v>
      </c>
      <c r="B430" s="87">
        <v>44830</v>
      </c>
      <c r="C430" t="s">
        <v>121</v>
      </c>
      <c r="D430" t="s">
        <v>122</v>
      </c>
      <c r="E430" s="36" t="s">
        <v>7938</v>
      </c>
      <c r="F430" s="34">
        <f t="shared" si="34"/>
        <v>429</v>
      </c>
      <c r="G430" s="34" t="s">
        <v>4985</v>
      </c>
      <c r="H430">
        <v>18</v>
      </c>
      <c r="I430" s="34" t="s">
        <v>6141</v>
      </c>
      <c r="J430" s="34" t="s">
        <v>4988</v>
      </c>
      <c r="K430" s="34" t="str">
        <f>VLOOKUP(J430,[2]CodMpios!$B$347:$E$362,4,FALSE)</f>
        <v>18001 - Florencia</v>
      </c>
      <c r="L430" s="34" t="str">
        <f>VLOOKUP($J430,[2]Coord_Mpios_X_Y!$B$2:$K$1123,9,FALSE)</f>
        <v>1,749138703818</v>
      </c>
      <c r="M430" s="34" t="str">
        <f>VLOOKUP($J430,[2]Coord_Mpios_X_Y!$B$2:$K$1123,10,FALSE)</f>
        <v>-75,558239064333</v>
      </c>
      <c r="N430" s="34" t="s">
        <v>139</v>
      </c>
      <c r="O430" s="34" t="s">
        <v>126</v>
      </c>
      <c r="Q430" s="34" t="s">
        <v>127</v>
      </c>
      <c r="R430" s="34">
        <v>26618260</v>
      </c>
      <c r="S430" s="34" t="str">
        <f t="shared" si="30"/>
        <v>CC26618260</v>
      </c>
      <c r="T430" s="34" t="s">
        <v>134</v>
      </c>
      <c r="U430" s="34" t="s">
        <v>1086</v>
      </c>
      <c r="V430" s="34" t="s">
        <v>522</v>
      </c>
      <c r="W430" s="34" t="s">
        <v>5674</v>
      </c>
      <c r="X430" s="87">
        <v>12543</v>
      </c>
      <c r="Y430">
        <v>88</v>
      </c>
      <c r="Z430" s="36">
        <f>VLOOKUP($Y430,[2]Edades!$A$3:$H$153,4,FALSE)</f>
        <v>6</v>
      </c>
      <c r="AA430" s="34" t="str">
        <f>VLOOKUP($Y430,[2]Edades!$A$3:$H$153,6,FALSE)</f>
        <v>6 - Persona mayor</v>
      </c>
      <c r="AB430" s="34">
        <f>VLOOKUP($Y430,[2]Edades!$A$3:$H$153,7,FALSE)</f>
        <v>17</v>
      </c>
      <c r="AC430" s="34" t="str">
        <f>VLOOKUP($Y430,[2]Edades!$A$3:$H$153,8,FALSE)</f>
        <v>80 Y MÁS</v>
      </c>
      <c r="AD430" s="34" t="s">
        <v>129</v>
      </c>
      <c r="AE430" s="1">
        <v>2</v>
      </c>
      <c r="AF430" s="34" t="s">
        <v>2137</v>
      </c>
      <c r="AG430" s="34" t="s">
        <v>2127</v>
      </c>
      <c r="AH430" s="34" t="s">
        <v>2127</v>
      </c>
      <c r="AK430" s="34" t="s">
        <v>139</v>
      </c>
      <c r="AM430" s="34" t="s">
        <v>2127</v>
      </c>
      <c r="AN430" s="36" t="s">
        <v>2127</v>
      </c>
      <c r="AO430" s="36" t="s">
        <v>2127</v>
      </c>
      <c r="AP430" s="34" t="s">
        <v>2127</v>
      </c>
      <c r="AQ430" s="36" t="s">
        <v>2127</v>
      </c>
      <c r="AR430" s="34" t="s">
        <v>5189</v>
      </c>
      <c r="AS430" s="91" t="s">
        <v>6563</v>
      </c>
      <c r="AT430" s="34">
        <v>3126713927</v>
      </c>
      <c r="AU430" s="34" t="s">
        <v>2127</v>
      </c>
      <c r="AX430" s="90"/>
      <c r="BA430" s="91"/>
      <c r="BB430" s="91"/>
      <c r="BC430" s="91"/>
      <c r="BF430" s="34" t="s">
        <v>4983</v>
      </c>
      <c r="BG430" s="92" t="s">
        <v>5189</v>
      </c>
      <c r="BM430" s="36" t="s">
        <v>131</v>
      </c>
      <c r="BN430" s="34" t="s">
        <v>132</v>
      </c>
      <c r="BO430" s="36">
        <v>0</v>
      </c>
      <c r="BQ430" s="94"/>
      <c r="BS430" t="s">
        <v>131</v>
      </c>
      <c r="BU430" s="95"/>
      <c r="BV430" s="95"/>
      <c r="BW430" s="61"/>
      <c r="BX430" s="60"/>
      <c r="BY430" s="59" t="str">
        <f t="shared" ca="1" si="31"/>
        <v/>
      </c>
      <c r="CD430" s="68"/>
      <c r="CE430" s="68"/>
      <c r="CF430" s="67"/>
      <c r="CG430">
        <v>66</v>
      </c>
      <c r="CH430" s="2">
        <v>140</v>
      </c>
      <c r="CI430" s="4">
        <f t="shared" si="32"/>
        <v>33.673469387755105</v>
      </c>
      <c r="CJ430" s="5" t="str">
        <f t="shared" si="33"/>
        <v>OBESIDAD</v>
      </c>
      <c r="CK430" s="36">
        <v>0</v>
      </c>
      <c r="CL430" s="66"/>
      <c r="CM430" s="89">
        <v>42396</v>
      </c>
      <c r="CN430" s="97">
        <v>42409</v>
      </c>
      <c r="CP430"/>
      <c r="CQ430" s="65"/>
      <c r="CR430" s="65"/>
      <c r="CS430" s="98"/>
      <c r="CT430"/>
      <c r="CU430"/>
      <c r="CV430" s="65"/>
      <c r="CW430" s="2">
        <v>110</v>
      </c>
      <c r="CX430" s="82">
        <v>60</v>
      </c>
      <c r="DC430"/>
      <c r="DG430" s="64"/>
      <c r="DI430" s="89"/>
      <c r="DJ430" s="89"/>
      <c r="DN430" s="34"/>
      <c r="DO430" s="34"/>
      <c r="DP430" s="34"/>
      <c r="DQ430" s="34"/>
      <c r="DR430" s="34"/>
      <c r="DS430" s="34" t="s">
        <v>2127</v>
      </c>
      <c r="DT430" s="34"/>
      <c r="DU430" s="47">
        <v>44181</v>
      </c>
      <c r="DY430" s="1">
        <v>2</v>
      </c>
      <c r="DZ430" t="s">
        <v>7941</v>
      </c>
      <c r="EB430" s="4">
        <v>97</v>
      </c>
      <c r="EH430" s="4">
        <v>6.4</v>
      </c>
      <c r="EJ430"/>
      <c r="EL430" s="34"/>
      <c r="EN430" s="34"/>
    </row>
    <row r="431" spans="1:144" hidden="1" x14ac:dyDescent="0.25">
      <c r="A431" s="85">
        <v>2022</v>
      </c>
      <c r="B431" s="87">
        <v>44830</v>
      </c>
      <c r="C431" t="s">
        <v>121</v>
      </c>
      <c r="D431" t="s">
        <v>122</v>
      </c>
      <c r="E431" s="36" t="s">
        <v>7938</v>
      </c>
      <c r="F431" s="34">
        <f t="shared" si="34"/>
        <v>430</v>
      </c>
      <c r="G431" s="34" t="s">
        <v>4985</v>
      </c>
      <c r="H431">
        <v>18</v>
      </c>
      <c r="I431" s="34" t="s">
        <v>6141</v>
      </c>
      <c r="J431" s="34" t="s">
        <v>4988</v>
      </c>
      <c r="K431" s="34" t="str">
        <f>VLOOKUP(J431,[2]CodMpios!$B$347:$E$362,4,FALSE)</f>
        <v>18001 - Florencia</v>
      </c>
      <c r="L431" s="34" t="str">
        <f>VLOOKUP($J431,[2]Coord_Mpios_X_Y!$B$2:$K$1123,9,FALSE)</f>
        <v>1,749138703818</v>
      </c>
      <c r="M431" s="34" t="str">
        <f>VLOOKUP($J431,[2]Coord_Mpios_X_Y!$B$2:$K$1123,10,FALSE)</f>
        <v>-75,558239064333</v>
      </c>
      <c r="N431" s="34" t="s">
        <v>125</v>
      </c>
      <c r="O431" s="34" t="s">
        <v>126</v>
      </c>
      <c r="Q431" s="34" t="s">
        <v>127</v>
      </c>
      <c r="R431" s="34">
        <v>40756542</v>
      </c>
      <c r="S431" s="34" t="str">
        <f t="shared" si="30"/>
        <v>CC40756542</v>
      </c>
      <c r="T431" s="34" t="s">
        <v>400</v>
      </c>
      <c r="V431" s="34" t="s">
        <v>373</v>
      </c>
      <c r="W431" s="34" t="s">
        <v>1180</v>
      </c>
      <c r="X431" s="87">
        <v>20140</v>
      </c>
      <c r="Y431">
        <v>68</v>
      </c>
      <c r="Z431" s="36">
        <f>VLOOKUP($Y431,[2]Edades!$A$3:$H$153,4,FALSE)</f>
        <v>6</v>
      </c>
      <c r="AA431" s="34" t="str">
        <f>VLOOKUP($Y431,[2]Edades!$A$3:$H$153,6,FALSE)</f>
        <v>6 - Persona mayor</v>
      </c>
      <c r="AB431" s="34">
        <f>VLOOKUP($Y431,[2]Edades!$A$3:$H$153,7,FALSE)</f>
        <v>14</v>
      </c>
      <c r="AC431" s="34" t="str">
        <f>VLOOKUP($Y431,[2]Edades!$A$3:$H$153,8,FALSE)</f>
        <v>65-69</v>
      </c>
      <c r="AD431" s="34" t="s">
        <v>129</v>
      </c>
      <c r="AE431" s="1">
        <v>2</v>
      </c>
      <c r="AF431" s="34" t="s">
        <v>2137</v>
      </c>
      <c r="AG431" s="34" t="s">
        <v>2127</v>
      </c>
      <c r="AH431" s="34" t="s">
        <v>2127</v>
      </c>
      <c r="AK431" s="34" t="s">
        <v>125</v>
      </c>
      <c r="AM431" s="34" t="s">
        <v>2127</v>
      </c>
      <c r="AN431" s="36" t="s">
        <v>2127</v>
      </c>
      <c r="AO431" s="36" t="s">
        <v>2127</v>
      </c>
      <c r="AP431" s="34" t="s">
        <v>2127</v>
      </c>
      <c r="AQ431" s="36" t="s">
        <v>2127</v>
      </c>
      <c r="AR431" s="34" t="s">
        <v>2098</v>
      </c>
      <c r="AS431" s="91" t="s">
        <v>6564</v>
      </c>
      <c r="AT431" s="34">
        <v>3107280548</v>
      </c>
      <c r="AU431" s="34" t="s">
        <v>2127</v>
      </c>
      <c r="AX431" s="90"/>
      <c r="BA431" s="91"/>
      <c r="BB431" s="91"/>
      <c r="BC431" s="91"/>
      <c r="BF431" s="34" t="s">
        <v>4983</v>
      </c>
      <c r="BG431" s="92" t="s">
        <v>2098</v>
      </c>
      <c r="BM431" s="36" t="s">
        <v>131</v>
      </c>
      <c r="BN431" s="34" t="s">
        <v>132</v>
      </c>
      <c r="BO431" s="36">
        <v>0</v>
      </c>
      <c r="BQ431" s="94"/>
      <c r="BS431" t="s">
        <v>132</v>
      </c>
      <c r="BU431" s="95"/>
      <c r="BV431" s="95"/>
      <c r="BW431" s="61"/>
      <c r="BX431" s="60"/>
      <c r="BY431" s="59" t="str">
        <f t="shared" ca="1" si="31"/>
        <v/>
      </c>
      <c r="CD431" s="68"/>
      <c r="CE431" s="68"/>
      <c r="CF431" s="67"/>
      <c r="CG431">
        <v>73</v>
      </c>
      <c r="CH431" s="2">
        <v>156</v>
      </c>
      <c r="CI431" s="4">
        <f t="shared" si="32"/>
        <v>29.996712689020377</v>
      </c>
      <c r="CJ431" s="5" t="str">
        <f t="shared" si="33"/>
        <v>SOBREPESO</v>
      </c>
      <c r="CK431" s="36">
        <v>0</v>
      </c>
      <c r="CL431" s="66"/>
      <c r="CM431" s="89">
        <v>41344</v>
      </c>
      <c r="CN431" s="97">
        <v>41344</v>
      </c>
      <c r="CP431"/>
      <c r="CQ431" s="65"/>
      <c r="CR431" s="65"/>
      <c r="CS431" s="98"/>
      <c r="CT431"/>
      <c r="CU431"/>
      <c r="CV431" s="65"/>
      <c r="CW431" s="2">
        <v>130</v>
      </c>
      <c r="CX431" s="82">
        <v>76</v>
      </c>
      <c r="DC431"/>
      <c r="DG431" s="64"/>
      <c r="DI431" s="89">
        <v>42803</v>
      </c>
      <c r="DJ431" s="89"/>
      <c r="DN431" s="34"/>
      <c r="DO431" s="34"/>
      <c r="DP431" s="34"/>
      <c r="DQ431" s="34"/>
      <c r="DR431" s="34"/>
      <c r="DS431" s="34" t="s">
        <v>2127</v>
      </c>
      <c r="DT431" s="34"/>
      <c r="DU431" s="47">
        <v>44123</v>
      </c>
      <c r="DY431" s="1">
        <v>1</v>
      </c>
      <c r="DZ431" t="s">
        <v>7941</v>
      </c>
      <c r="EB431" s="4"/>
      <c r="EJ431"/>
      <c r="EL431" s="34"/>
      <c r="EN431" s="34"/>
    </row>
    <row r="432" spans="1:144" hidden="1" x14ac:dyDescent="0.25">
      <c r="A432" s="85">
        <v>2022</v>
      </c>
      <c r="B432" s="87">
        <v>44830</v>
      </c>
      <c r="C432" t="s">
        <v>121</v>
      </c>
      <c r="D432" t="s">
        <v>122</v>
      </c>
      <c r="E432" s="36" t="s">
        <v>7938</v>
      </c>
      <c r="F432" s="34">
        <f t="shared" si="34"/>
        <v>431</v>
      </c>
      <c r="G432" s="34" t="s">
        <v>4985</v>
      </c>
      <c r="H432">
        <v>18</v>
      </c>
      <c r="I432" s="34" t="s">
        <v>6141</v>
      </c>
      <c r="J432" s="34" t="s">
        <v>4988</v>
      </c>
      <c r="K432" s="34" t="str">
        <f>VLOOKUP(J432,[2]CodMpios!$B$347:$E$362,4,FALSE)</f>
        <v>18001 - Florencia</v>
      </c>
      <c r="L432" s="34" t="str">
        <f>VLOOKUP($J432,[2]Coord_Mpios_X_Y!$B$2:$K$1123,9,FALSE)</f>
        <v>1,749138703818</v>
      </c>
      <c r="M432" s="34" t="str">
        <f>VLOOKUP($J432,[2]Coord_Mpios_X_Y!$B$2:$K$1123,10,FALSE)</f>
        <v>-75,558239064333</v>
      </c>
      <c r="N432" s="34" t="s">
        <v>125</v>
      </c>
      <c r="O432" s="34" t="s">
        <v>126</v>
      </c>
      <c r="Q432" s="34" t="s">
        <v>127</v>
      </c>
      <c r="R432" s="34">
        <v>25077754</v>
      </c>
      <c r="S432" s="34" t="str">
        <f t="shared" si="30"/>
        <v>CC25077754</v>
      </c>
      <c r="T432" s="34" t="s">
        <v>134</v>
      </c>
      <c r="U432" s="34" t="s">
        <v>288</v>
      </c>
      <c r="V432" s="34" t="s">
        <v>2103</v>
      </c>
      <c r="W432" s="34" t="s">
        <v>5807</v>
      </c>
      <c r="X432" s="87">
        <v>20443</v>
      </c>
      <c r="Y432">
        <v>67</v>
      </c>
      <c r="Z432" s="36">
        <f>VLOOKUP($Y432,[2]Edades!$A$3:$H$153,4,FALSE)</f>
        <v>6</v>
      </c>
      <c r="AA432" s="34" t="str">
        <f>VLOOKUP($Y432,[2]Edades!$A$3:$H$153,6,FALSE)</f>
        <v>6 - Persona mayor</v>
      </c>
      <c r="AB432" s="34">
        <f>VLOOKUP($Y432,[2]Edades!$A$3:$H$153,7,FALSE)</f>
        <v>14</v>
      </c>
      <c r="AC432" s="34" t="str">
        <f>VLOOKUP($Y432,[2]Edades!$A$3:$H$153,8,FALSE)</f>
        <v>65-69</v>
      </c>
      <c r="AD432" s="34" t="s">
        <v>129</v>
      </c>
      <c r="AE432" s="1">
        <v>2</v>
      </c>
      <c r="AF432" s="34" t="s">
        <v>2137</v>
      </c>
      <c r="AG432" s="34" t="s">
        <v>2127</v>
      </c>
      <c r="AH432" s="34" t="s">
        <v>2127</v>
      </c>
      <c r="AK432" s="34" t="s">
        <v>125</v>
      </c>
      <c r="AM432" s="34" t="s">
        <v>2127</v>
      </c>
      <c r="AN432" s="36" t="s">
        <v>2127</v>
      </c>
      <c r="AO432" s="36" t="s">
        <v>2127</v>
      </c>
      <c r="AP432" s="34" t="s">
        <v>2127</v>
      </c>
      <c r="AQ432" s="36" t="s">
        <v>2127</v>
      </c>
      <c r="AR432" s="34" t="s">
        <v>2098</v>
      </c>
      <c r="AS432" s="91" t="s">
        <v>6565</v>
      </c>
      <c r="AT432" s="34">
        <v>3138934135</v>
      </c>
      <c r="AU432" s="34" t="s">
        <v>2127</v>
      </c>
      <c r="AX432" s="90"/>
      <c r="BA432" s="91"/>
      <c r="BB432" s="91"/>
      <c r="BC432" s="91"/>
      <c r="BF432" s="34" t="s">
        <v>4983</v>
      </c>
      <c r="BG432" s="92" t="s">
        <v>2098</v>
      </c>
      <c r="BM432" s="36" t="s">
        <v>131</v>
      </c>
      <c r="BN432" s="34" t="s">
        <v>132</v>
      </c>
      <c r="BO432" s="36">
        <v>0</v>
      </c>
      <c r="BQ432" s="94"/>
      <c r="BS432" t="s">
        <v>131</v>
      </c>
      <c r="BU432" s="95"/>
      <c r="BV432" s="95"/>
      <c r="BW432" s="61"/>
      <c r="BX432" s="60"/>
      <c r="BY432" s="59" t="str">
        <f t="shared" ca="1" si="31"/>
        <v/>
      </c>
      <c r="CD432" s="68"/>
      <c r="CE432" s="68"/>
      <c r="CF432" s="67"/>
      <c r="CG432">
        <v>57</v>
      </c>
      <c r="CH432" s="2">
        <v>153</v>
      </c>
      <c r="CI432" s="4">
        <f t="shared" si="32"/>
        <v>24.349609124695629</v>
      </c>
      <c r="CJ432" s="5" t="str">
        <f t="shared" si="33"/>
        <v>NORMAL</v>
      </c>
      <c r="CK432" s="36">
        <v>0</v>
      </c>
      <c r="CL432" s="66"/>
      <c r="CM432" s="89">
        <v>41295</v>
      </c>
      <c r="CN432" s="97">
        <v>41295</v>
      </c>
      <c r="CP432"/>
      <c r="CQ432" s="65"/>
      <c r="CR432" s="65"/>
      <c r="CS432" s="98"/>
      <c r="CT432"/>
      <c r="CU432"/>
      <c r="CV432" s="65"/>
      <c r="CW432" s="2">
        <v>130</v>
      </c>
      <c r="CX432" s="82">
        <v>80</v>
      </c>
      <c r="DC432"/>
      <c r="DG432" s="64"/>
      <c r="DI432" s="89">
        <v>43606</v>
      </c>
      <c r="DJ432" s="89"/>
      <c r="DN432" s="34"/>
      <c r="DO432" s="34"/>
      <c r="DP432" s="34"/>
      <c r="DQ432" s="34"/>
      <c r="DR432" s="34"/>
      <c r="DS432" s="34" t="s">
        <v>2127</v>
      </c>
      <c r="DT432" s="34"/>
      <c r="DU432" s="47">
        <v>44483</v>
      </c>
      <c r="DY432" s="1">
        <v>2</v>
      </c>
      <c r="DZ432" t="s">
        <v>7940</v>
      </c>
      <c r="EB432" s="4">
        <v>66</v>
      </c>
      <c r="EH432" s="4">
        <v>7.2</v>
      </c>
      <c r="EJ432"/>
      <c r="EL432" s="34"/>
      <c r="EN432" s="34"/>
    </row>
    <row r="433" spans="1:144" hidden="1" x14ac:dyDescent="0.25">
      <c r="A433" s="85">
        <v>2022</v>
      </c>
      <c r="B433" s="87">
        <v>44830</v>
      </c>
      <c r="C433" t="s">
        <v>121</v>
      </c>
      <c r="D433" t="s">
        <v>122</v>
      </c>
      <c r="E433" s="36" t="s">
        <v>7938</v>
      </c>
      <c r="F433" s="34">
        <f t="shared" si="34"/>
        <v>432</v>
      </c>
      <c r="G433" s="34" t="s">
        <v>4985</v>
      </c>
      <c r="H433">
        <v>18</v>
      </c>
      <c r="I433" s="34" t="s">
        <v>6141</v>
      </c>
      <c r="J433" s="34" t="s">
        <v>4988</v>
      </c>
      <c r="K433" s="34" t="str">
        <f>VLOOKUP(J433,[2]CodMpios!$B$347:$E$362,4,FALSE)</f>
        <v>18001 - Florencia</v>
      </c>
      <c r="L433" s="34" t="str">
        <f>VLOOKUP($J433,[2]Coord_Mpios_X_Y!$B$2:$K$1123,9,FALSE)</f>
        <v>1,749138703818</v>
      </c>
      <c r="M433" s="34" t="str">
        <f>VLOOKUP($J433,[2]Coord_Mpios_X_Y!$B$2:$K$1123,10,FALSE)</f>
        <v>-75,558239064333</v>
      </c>
      <c r="N433" s="34" t="s">
        <v>125</v>
      </c>
      <c r="O433" s="34" t="s">
        <v>126</v>
      </c>
      <c r="Q433" s="34" t="s">
        <v>127</v>
      </c>
      <c r="R433" s="34">
        <v>30515391</v>
      </c>
      <c r="S433" s="34" t="str">
        <f t="shared" si="30"/>
        <v>CC30515391</v>
      </c>
      <c r="T433" s="34" t="s">
        <v>134</v>
      </c>
      <c r="U433" s="34" t="s">
        <v>5990</v>
      </c>
      <c r="V433" s="34" t="s">
        <v>5734</v>
      </c>
      <c r="W433" s="34" t="s">
        <v>328</v>
      </c>
      <c r="X433" s="87">
        <v>21324</v>
      </c>
      <c r="Y433">
        <v>64</v>
      </c>
      <c r="Z433" s="36">
        <f>VLOOKUP($Y433,[2]Edades!$A$3:$H$153,4,FALSE)</f>
        <v>6</v>
      </c>
      <c r="AA433" s="34" t="str">
        <f>VLOOKUP($Y433,[2]Edades!$A$3:$H$153,6,FALSE)</f>
        <v>6 - Persona mayor</v>
      </c>
      <c r="AB433" s="34">
        <f>VLOOKUP($Y433,[2]Edades!$A$3:$H$153,7,FALSE)</f>
        <v>13</v>
      </c>
      <c r="AC433" s="34" t="str">
        <f>VLOOKUP($Y433,[2]Edades!$A$3:$H$153,8,FALSE)</f>
        <v>60-64</v>
      </c>
      <c r="AD433" s="34" t="s">
        <v>129</v>
      </c>
      <c r="AE433" s="1">
        <v>2</v>
      </c>
      <c r="AF433" s="34" t="s">
        <v>2137</v>
      </c>
      <c r="AG433" s="34" t="s">
        <v>2127</v>
      </c>
      <c r="AH433" s="34" t="s">
        <v>2127</v>
      </c>
      <c r="AK433" s="34" t="s">
        <v>125</v>
      </c>
      <c r="AM433" s="34" t="s">
        <v>2127</v>
      </c>
      <c r="AN433" s="36" t="s">
        <v>2127</v>
      </c>
      <c r="AO433" s="36" t="s">
        <v>2127</v>
      </c>
      <c r="AP433" s="34" t="s">
        <v>2127</v>
      </c>
      <c r="AQ433" s="36" t="s">
        <v>2127</v>
      </c>
      <c r="AR433" s="34" t="s">
        <v>2098</v>
      </c>
      <c r="AS433" s="91" t="s">
        <v>6566</v>
      </c>
      <c r="AT433" s="34">
        <v>3115322070</v>
      </c>
      <c r="AU433" s="34" t="s">
        <v>2127</v>
      </c>
      <c r="AX433" s="90"/>
      <c r="BA433" s="91"/>
      <c r="BB433" s="91"/>
      <c r="BC433" s="91"/>
      <c r="BF433" s="34" t="s">
        <v>4983</v>
      </c>
      <c r="BG433" s="92" t="s">
        <v>2098</v>
      </c>
      <c r="BM433" s="36" t="s">
        <v>131</v>
      </c>
      <c r="BN433" s="34" t="s">
        <v>132</v>
      </c>
      <c r="BO433" s="36">
        <v>0</v>
      </c>
      <c r="BQ433" s="94"/>
      <c r="BS433" t="s">
        <v>131</v>
      </c>
      <c r="BU433" s="95"/>
      <c r="BV433" s="95"/>
      <c r="BW433" s="61"/>
      <c r="BX433" s="60"/>
      <c r="BY433" s="59" t="str">
        <f t="shared" ca="1" si="31"/>
        <v/>
      </c>
      <c r="CD433" s="68"/>
      <c r="CE433" s="68"/>
      <c r="CF433" s="67"/>
      <c r="CG433">
        <v>67</v>
      </c>
      <c r="CH433" s="2">
        <v>160</v>
      </c>
      <c r="CI433" s="4">
        <f t="shared" si="32"/>
        <v>26.171874999999996</v>
      </c>
      <c r="CJ433" s="5" t="str">
        <f t="shared" si="33"/>
        <v>SOBREPESO</v>
      </c>
      <c r="CK433" s="36">
        <v>0</v>
      </c>
      <c r="CL433" s="66"/>
      <c r="CM433" s="89">
        <v>41710</v>
      </c>
      <c r="CN433" s="97">
        <v>41710</v>
      </c>
      <c r="CP433"/>
      <c r="CQ433" s="65"/>
      <c r="CR433" s="65"/>
      <c r="CS433" s="98"/>
      <c r="CT433"/>
      <c r="CU433"/>
      <c r="CV433" s="65"/>
      <c r="CW433" s="2"/>
      <c r="CX433" s="82"/>
      <c r="DC433"/>
      <c r="DG433" s="64"/>
      <c r="DI433" s="89">
        <v>42754</v>
      </c>
      <c r="DJ433" s="89"/>
      <c r="DN433" s="34"/>
      <c r="DO433" s="34"/>
      <c r="DP433" s="34"/>
      <c r="DQ433" s="34"/>
      <c r="DR433" s="34"/>
      <c r="DS433" s="34" t="s">
        <v>2127</v>
      </c>
      <c r="DT433" s="34"/>
      <c r="DU433" s="47">
        <v>43626</v>
      </c>
      <c r="DY433" s="1">
        <v>2</v>
      </c>
      <c r="DZ433" t="s">
        <v>7941</v>
      </c>
      <c r="EB433" s="4"/>
      <c r="EJ433"/>
      <c r="EL433" s="34"/>
      <c r="EN433" s="34"/>
    </row>
    <row r="434" spans="1:144" hidden="1" x14ac:dyDescent="0.25">
      <c r="A434" s="85">
        <v>2022</v>
      </c>
      <c r="B434" s="87">
        <v>44830</v>
      </c>
      <c r="C434" t="s">
        <v>121</v>
      </c>
      <c r="D434" t="s">
        <v>122</v>
      </c>
      <c r="E434" s="36" t="s">
        <v>7938</v>
      </c>
      <c r="F434" s="34">
        <f t="shared" si="34"/>
        <v>433</v>
      </c>
      <c r="G434" s="34" t="s">
        <v>4985</v>
      </c>
      <c r="H434">
        <v>18</v>
      </c>
      <c r="I434" s="34" t="s">
        <v>6141</v>
      </c>
      <c r="J434" s="34" t="s">
        <v>4988</v>
      </c>
      <c r="K434" s="34" t="str">
        <f>VLOOKUP(J434,[2]CodMpios!$B$347:$E$362,4,FALSE)</f>
        <v>18001 - Florencia</v>
      </c>
      <c r="L434" s="34" t="str">
        <f>VLOOKUP($J434,[2]Coord_Mpios_X_Y!$B$2:$K$1123,9,FALSE)</f>
        <v>1,749138703818</v>
      </c>
      <c r="M434" s="34" t="str">
        <f>VLOOKUP($J434,[2]Coord_Mpios_X_Y!$B$2:$K$1123,10,FALSE)</f>
        <v>-75,558239064333</v>
      </c>
      <c r="N434" s="34" t="s">
        <v>6142</v>
      </c>
      <c r="O434" s="34" t="s">
        <v>126</v>
      </c>
      <c r="Q434" s="34" t="s">
        <v>127</v>
      </c>
      <c r="R434" s="34">
        <v>17680217</v>
      </c>
      <c r="S434" s="34" t="str">
        <f t="shared" si="30"/>
        <v>CC17680217</v>
      </c>
      <c r="T434" s="34" t="s">
        <v>198</v>
      </c>
      <c r="V434" s="34" t="s">
        <v>344</v>
      </c>
      <c r="W434" s="34" t="s">
        <v>5512</v>
      </c>
      <c r="X434" s="87">
        <v>18221</v>
      </c>
      <c r="Y434">
        <v>73</v>
      </c>
      <c r="Z434" s="36">
        <f>VLOOKUP($Y434,[2]Edades!$A$3:$H$153,4,FALSE)</f>
        <v>6</v>
      </c>
      <c r="AA434" s="34" t="str">
        <f>VLOOKUP($Y434,[2]Edades!$A$3:$H$153,6,FALSE)</f>
        <v>6 - Persona mayor</v>
      </c>
      <c r="AB434" s="34">
        <f>VLOOKUP($Y434,[2]Edades!$A$3:$H$153,7,FALSE)</f>
        <v>15</v>
      </c>
      <c r="AC434" s="34" t="str">
        <f>VLOOKUP($Y434,[2]Edades!$A$3:$H$153,8,FALSE)</f>
        <v>70-74</v>
      </c>
      <c r="AD434" s="34" t="s">
        <v>146</v>
      </c>
      <c r="AE434">
        <v>1</v>
      </c>
      <c r="AF434" s="34" t="s">
        <v>2137</v>
      </c>
      <c r="AG434" s="34" t="s">
        <v>2127</v>
      </c>
      <c r="AH434" s="34" t="s">
        <v>2127</v>
      </c>
      <c r="AK434" s="34" t="s">
        <v>6142</v>
      </c>
      <c r="AM434" s="34" t="s">
        <v>2127</v>
      </c>
      <c r="AN434" s="36" t="s">
        <v>2127</v>
      </c>
      <c r="AO434" s="36" t="s">
        <v>2127</v>
      </c>
      <c r="AP434" s="34" t="s">
        <v>2127</v>
      </c>
      <c r="AQ434" s="36" t="s">
        <v>2127</v>
      </c>
      <c r="AR434" s="34" t="s">
        <v>2098</v>
      </c>
      <c r="AS434" s="91" t="s">
        <v>6567</v>
      </c>
      <c r="AT434" s="34">
        <v>3175029606</v>
      </c>
      <c r="AU434" s="34" t="s">
        <v>2127</v>
      </c>
      <c r="AX434" s="90"/>
      <c r="BA434" s="91"/>
      <c r="BB434" s="91"/>
      <c r="BC434" s="91"/>
      <c r="BF434" s="34" t="s">
        <v>4983</v>
      </c>
      <c r="BG434" s="92" t="s">
        <v>2098</v>
      </c>
      <c r="BM434" s="36" t="s">
        <v>131</v>
      </c>
      <c r="BN434" s="34" t="s">
        <v>132</v>
      </c>
      <c r="BO434" s="36">
        <v>0</v>
      </c>
      <c r="BQ434" s="94"/>
      <c r="BS434" t="s">
        <v>132</v>
      </c>
      <c r="BU434" s="95"/>
      <c r="BV434" s="95"/>
      <c r="BW434" s="61"/>
      <c r="BX434" s="60"/>
      <c r="BY434" s="59" t="str">
        <f t="shared" ca="1" si="31"/>
        <v/>
      </c>
      <c r="CD434" s="68"/>
      <c r="CE434" s="68"/>
      <c r="CF434" s="67"/>
      <c r="CG434">
        <v>72</v>
      </c>
      <c r="CH434" s="2">
        <v>167</v>
      </c>
      <c r="CI434" s="4">
        <f t="shared" si="32"/>
        <v>25.816630212628635</v>
      </c>
      <c r="CJ434" s="5" t="str">
        <f t="shared" si="33"/>
        <v>SOBREPESO</v>
      </c>
      <c r="CK434" s="36">
        <v>0</v>
      </c>
      <c r="CL434" s="66"/>
      <c r="CM434" s="89">
        <v>41292</v>
      </c>
      <c r="CN434" s="97">
        <v>41292</v>
      </c>
      <c r="CP434"/>
      <c r="CQ434" s="65"/>
      <c r="CR434" s="65"/>
      <c r="CS434" s="98"/>
      <c r="CT434"/>
      <c r="CU434"/>
      <c r="CV434" s="65"/>
      <c r="CW434" s="2">
        <v>120</v>
      </c>
      <c r="CX434" s="82">
        <v>80</v>
      </c>
      <c r="DC434"/>
      <c r="DG434" s="64"/>
      <c r="DI434" s="89">
        <v>43686</v>
      </c>
      <c r="DJ434" s="89"/>
      <c r="DN434" s="34"/>
      <c r="DO434" s="34"/>
      <c r="DP434" s="34"/>
      <c r="DQ434" s="34"/>
      <c r="DR434" s="34"/>
      <c r="DS434" s="34" t="s">
        <v>2127</v>
      </c>
      <c r="DT434" s="34"/>
      <c r="DU434" s="47">
        <v>44608</v>
      </c>
      <c r="DY434" s="1">
        <v>2</v>
      </c>
      <c r="DZ434" t="s">
        <v>7940</v>
      </c>
      <c r="EA434" s="4">
        <v>1.1499999999999999</v>
      </c>
      <c r="EB434" s="4">
        <v>135</v>
      </c>
      <c r="EC434" s="4">
        <v>258</v>
      </c>
      <c r="ED434" s="4">
        <v>163.4</v>
      </c>
      <c r="EE434" s="4">
        <v>66</v>
      </c>
      <c r="EF434" s="4">
        <v>143</v>
      </c>
      <c r="EG434" s="4">
        <v>2.4</v>
      </c>
      <c r="EH434" s="4">
        <v>6.9</v>
      </c>
      <c r="EJ434"/>
      <c r="EL434" s="34"/>
      <c r="EN434" s="34"/>
    </row>
    <row r="435" spans="1:144" hidden="1" x14ac:dyDescent="0.25">
      <c r="A435" s="85">
        <v>2022</v>
      </c>
      <c r="B435" s="87">
        <v>44830</v>
      </c>
      <c r="C435" t="s">
        <v>121</v>
      </c>
      <c r="D435" t="s">
        <v>122</v>
      </c>
      <c r="E435" s="36" t="s">
        <v>7938</v>
      </c>
      <c r="F435" s="34">
        <f t="shared" si="34"/>
        <v>434</v>
      </c>
      <c r="G435" s="34" t="s">
        <v>4985</v>
      </c>
      <c r="H435">
        <v>18</v>
      </c>
      <c r="I435" s="34" t="s">
        <v>6141</v>
      </c>
      <c r="J435" s="34" t="s">
        <v>4988</v>
      </c>
      <c r="K435" s="34" t="str">
        <f>VLOOKUP(J435,[2]CodMpios!$B$347:$E$362,4,FALSE)</f>
        <v>18001 - Florencia</v>
      </c>
      <c r="L435" s="34" t="str">
        <f>VLOOKUP($J435,[2]Coord_Mpios_X_Y!$B$2:$K$1123,9,FALSE)</f>
        <v>1,749138703818</v>
      </c>
      <c r="M435" s="34" t="str">
        <f>VLOOKUP($J435,[2]Coord_Mpios_X_Y!$B$2:$K$1123,10,FALSE)</f>
        <v>-75,558239064333</v>
      </c>
      <c r="N435" s="34" t="s">
        <v>6142</v>
      </c>
      <c r="O435" s="34" t="s">
        <v>126</v>
      </c>
      <c r="Q435" s="34" t="s">
        <v>127</v>
      </c>
      <c r="R435" s="34">
        <v>17624125</v>
      </c>
      <c r="S435" s="34" t="str">
        <f t="shared" si="30"/>
        <v>CC17624125</v>
      </c>
      <c r="T435" s="34" t="s">
        <v>509</v>
      </c>
      <c r="V435" s="34" t="s">
        <v>5660</v>
      </c>
      <c r="W435" s="34" t="s">
        <v>5989</v>
      </c>
      <c r="X435" s="87">
        <v>18205</v>
      </c>
      <c r="Y435">
        <v>73</v>
      </c>
      <c r="Z435" s="36">
        <f>VLOOKUP($Y435,[2]Edades!$A$3:$H$153,4,FALSE)</f>
        <v>6</v>
      </c>
      <c r="AA435" s="34" t="str">
        <f>VLOOKUP($Y435,[2]Edades!$A$3:$H$153,6,FALSE)</f>
        <v>6 - Persona mayor</v>
      </c>
      <c r="AB435" s="34">
        <f>VLOOKUP($Y435,[2]Edades!$A$3:$H$153,7,FALSE)</f>
        <v>15</v>
      </c>
      <c r="AC435" s="34" t="str">
        <f>VLOOKUP($Y435,[2]Edades!$A$3:$H$153,8,FALSE)</f>
        <v>70-74</v>
      </c>
      <c r="AD435" s="34" t="s">
        <v>146</v>
      </c>
      <c r="AE435">
        <v>1</v>
      </c>
      <c r="AF435" s="34" t="s">
        <v>2137</v>
      </c>
      <c r="AG435" s="34" t="s">
        <v>2127</v>
      </c>
      <c r="AH435" s="34" t="s">
        <v>2127</v>
      </c>
      <c r="AK435" s="34" t="s">
        <v>6142</v>
      </c>
      <c r="AM435" s="34" t="s">
        <v>2127</v>
      </c>
      <c r="AN435" s="36" t="s">
        <v>2127</v>
      </c>
      <c r="AO435" s="36" t="s">
        <v>2127</v>
      </c>
      <c r="AP435" s="34" t="s">
        <v>2127</v>
      </c>
      <c r="AQ435" s="36" t="s">
        <v>2127</v>
      </c>
      <c r="AR435" s="34" t="s">
        <v>2098</v>
      </c>
      <c r="AS435" s="91" t="s">
        <v>6568</v>
      </c>
      <c r="AT435" s="34">
        <v>4367876</v>
      </c>
      <c r="AU435" s="34" t="s">
        <v>2127</v>
      </c>
      <c r="AX435" s="90"/>
      <c r="BA435" s="91"/>
      <c r="BB435" s="91"/>
      <c r="BC435" s="91"/>
      <c r="BF435" s="34" t="s">
        <v>4983</v>
      </c>
      <c r="BG435" s="92" t="s">
        <v>2098</v>
      </c>
      <c r="BM435" s="36" t="s">
        <v>131</v>
      </c>
      <c r="BN435" s="34" t="s">
        <v>132</v>
      </c>
      <c r="BO435" s="36">
        <v>0</v>
      </c>
      <c r="BQ435" s="94"/>
      <c r="BS435" t="s">
        <v>132</v>
      </c>
      <c r="BU435" s="95"/>
      <c r="BV435" s="95"/>
      <c r="BW435" s="61"/>
      <c r="BX435" s="60"/>
      <c r="BY435" s="59" t="str">
        <f t="shared" ca="1" si="31"/>
        <v/>
      </c>
      <c r="CD435" s="68"/>
      <c r="CE435" s="68"/>
      <c r="CF435" s="67"/>
      <c r="CG435">
        <v>85</v>
      </c>
      <c r="CH435" s="2">
        <v>180</v>
      </c>
      <c r="CI435" s="4">
        <f t="shared" si="32"/>
        <v>26.234567901234566</v>
      </c>
      <c r="CJ435" s="5" t="str">
        <f t="shared" si="33"/>
        <v>SOBREPESO</v>
      </c>
      <c r="CK435" s="36">
        <v>0</v>
      </c>
      <c r="CL435" s="66"/>
      <c r="CM435" s="89">
        <v>41347</v>
      </c>
      <c r="CN435" s="97">
        <v>41347</v>
      </c>
      <c r="CP435"/>
      <c r="CQ435" s="65"/>
      <c r="CR435" s="65"/>
      <c r="CS435" s="98"/>
      <c r="CT435"/>
      <c r="CU435"/>
      <c r="CV435" s="65"/>
      <c r="CW435" s="2">
        <v>120</v>
      </c>
      <c r="CX435" s="82">
        <v>70</v>
      </c>
      <c r="DC435"/>
      <c r="DG435" s="64"/>
      <c r="DI435" s="89">
        <v>43228</v>
      </c>
      <c r="DJ435" s="89"/>
      <c r="DN435" s="34"/>
      <c r="DO435" s="34"/>
      <c r="DP435" s="34"/>
      <c r="DQ435" s="34"/>
      <c r="DR435" s="34"/>
      <c r="DS435" s="34" t="s">
        <v>2127</v>
      </c>
      <c r="DT435" s="34"/>
      <c r="DU435" s="47">
        <v>44453</v>
      </c>
      <c r="DY435" s="1">
        <v>2</v>
      </c>
      <c r="DZ435" t="s">
        <v>7940</v>
      </c>
      <c r="EA435" s="4">
        <v>1.03</v>
      </c>
      <c r="EB435" s="4">
        <v>137</v>
      </c>
      <c r="ED435" s="4">
        <v>85</v>
      </c>
      <c r="EH435" s="4">
        <v>6</v>
      </c>
      <c r="EJ435"/>
      <c r="EL435" s="34"/>
      <c r="EN435" s="34"/>
    </row>
    <row r="436" spans="1:144" hidden="1" x14ac:dyDescent="0.25">
      <c r="A436" s="85">
        <v>2022</v>
      </c>
      <c r="B436" s="87">
        <v>44830</v>
      </c>
      <c r="C436" t="s">
        <v>121</v>
      </c>
      <c r="D436" t="s">
        <v>122</v>
      </c>
      <c r="E436" s="36" t="s">
        <v>7938</v>
      </c>
      <c r="F436" s="34">
        <f t="shared" si="34"/>
        <v>435</v>
      </c>
      <c r="G436" s="34" t="s">
        <v>4985</v>
      </c>
      <c r="H436">
        <v>18</v>
      </c>
      <c r="I436" s="34" t="s">
        <v>6141</v>
      </c>
      <c r="J436" s="34" t="s">
        <v>4984</v>
      </c>
      <c r="K436" s="34" t="str">
        <f>VLOOKUP(J436,[2]CodMpios!$B$347:$E$362,4,FALSE)</f>
        <v>18753 - San Vicente Del Caguán</v>
      </c>
      <c r="L436" s="34" t="str">
        <f>VLOOKUP($J436,[2]Coord_Mpios_X_Y!$B$2:$K$1123,9,FALSE)</f>
        <v>1,567801695842</v>
      </c>
      <c r="M436" s="34" t="str">
        <f>VLOOKUP($J436,[2]Coord_Mpios_X_Y!$B$2:$K$1123,10,FALSE)</f>
        <v>-74,262977514784</v>
      </c>
      <c r="N436" s="34" t="s">
        <v>125</v>
      </c>
      <c r="O436" s="34" t="s">
        <v>126</v>
      </c>
      <c r="Q436" s="34" t="s">
        <v>127</v>
      </c>
      <c r="R436" s="34">
        <v>40775300</v>
      </c>
      <c r="S436" s="34" t="str">
        <f t="shared" si="30"/>
        <v>CC40775300</v>
      </c>
      <c r="T436" s="34" t="s">
        <v>2356</v>
      </c>
      <c r="U436" s="34" t="s">
        <v>1941</v>
      </c>
      <c r="V436" s="34" t="s">
        <v>264</v>
      </c>
      <c r="W436" s="34" t="s">
        <v>5988</v>
      </c>
      <c r="X436" s="87">
        <v>26093</v>
      </c>
      <c r="Y436">
        <v>51</v>
      </c>
      <c r="Z436" s="36">
        <f>VLOOKUP($Y436,[2]Edades!$A$3:$H$153,4,FALSE)</f>
        <v>5</v>
      </c>
      <c r="AA436" s="34" t="str">
        <f>VLOOKUP($Y436,[2]Edades!$A$3:$H$153,6,FALSE)</f>
        <v>5 - Adultez</v>
      </c>
      <c r="AB436" s="34">
        <f>VLOOKUP($Y436,[2]Edades!$A$3:$H$153,7,FALSE)</f>
        <v>11</v>
      </c>
      <c r="AC436" s="34" t="str">
        <f>VLOOKUP($Y436,[2]Edades!$A$3:$H$153,8,FALSE)</f>
        <v>50-54</v>
      </c>
      <c r="AD436" s="34" t="s">
        <v>129</v>
      </c>
      <c r="AE436" s="1">
        <v>2</v>
      </c>
      <c r="AF436" s="34" t="s">
        <v>130</v>
      </c>
      <c r="AG436" s="34" t="s">
        <v>2127</v>
      </c>
      <c r="AH436" s="34" t="s">
        <v>2127</v>
      </c>
      <c r="AK436" s="34" t="s">
        <v>125</v>
      </c>
      <c r="AM436" s="34" t="s">
        <v>2127</v>
      </c>
      <c r="AN436" s="36" t="s">
        <v>2127</v>
      </c>
      <c r="AO436" s="36" t="s">
        <v>2127</v>
      </c>
      <c r="AP436" s="34" t="s">
        <v>2127</v>
      </c>
      <c r="AQ436" s="36" t="s">
        <v>2127</v>
      </c>
      <c r="AR436" s="34" t="s">
        <v>5042</v>
      </c>
      <c r="AS436" s="91" t="s">
        <v>6569</v>
      </c>
      <c r="AT436" s="34">
        <v>3138454770</v>
      </c>
      <c r="AU436" s="34" t="s">
        <v>2127</v>
      </c>
      <c r="AX436" s="90"/>
      <c r="BA436" s="91"/>
      <c r="BB436" s="91"/>
      <c r="BC436" s="91"/>
      <c r="BF436" s="34" t="s">
        <v>4983</v>
      </c>
      <c r="BG436" s="92" t="s">
        <v>2098</v>
      </c>
      <c r="BM436" s="36" t="s">
        <v>131</v>
      </c>
      <c r="BN436" s="34" t="s">
        <v>132</v>
      </c>
      <c r="BO436" s="36">
        <v>0</v>
      </c>
      <c r="BQ436" s="94"/>
      <c r="BS436" t="s">
        <v>132</v>
      </c>
      <c r="BU436" s="95"/>
      <c r="BV436" s="95"/>
      <c r="BW436" s="61"/>
      <c r="BX436" s="60"/>
      <c r="BY436" s="59" t="str">
        <f t="shared" ca="1" si="31"/>
        <v/>
      </c>
      <c r="CD436" s="68"/>
      <c r="CE436" s="68"/>
      <c r="CF436" s="67"/>
      <c r="CG436">
        <v>59</v>
      </c>
      <c r="CH436" s="2">
        <v>150</v>
      </c>
      <c r="CI436" s="4">
        <f t="shared" si="32"/>
        <v>26.222222222222221</v>
      </c>
      <c r="CJ436" s="5" t="str">
        <f t="shared" si="33"/>
        <v>SOBREPESO</v>
      </c>
      <c r="CK436" s="36">
        <v>0</v>
      </c>
      <c r="CL436" s="66"/>
      <c r="CM436" s="89">
        <v>41383</v>
      </c>
      <c r="CN436" s="97">
        <v>41383</v>
      </c>
      <c r="CP436"/>
      <c r="CQ436" s="65"/>
      <c r="CR436" s="65"/>
      <c r="CS436" s="98"/>
      <c r="CT436"/>
      <c r="CU436"/>
      <c r="CV436" s="65"/>
      <c r="CW436" s="2"/>
      <c r="CX436" s="82"/>
      <c r="DC436"/>
      <c r="DG436" s="64"/>
      <c r="DI436" s="89">
        <v>43749</v>
      </c>
      <c r="DJ436" s="89"/>
      <c r="DN436" s="34"/>
      <c r="DO436" s="34"/>
      <c r="DP436" s="34"/>
      <c r="DQ436" s="34"/>
      <c r="DR436" s="34"/>
      <c r="DS436" s="34" t="s">
        <v>2127</v>
      </c>
      <c r="DT436" s="34"/>
      <c r="DU436" s="47">
        <v>44105</v>
      </c>
      <c r="DY436" s="1">
        <v>2</v>
      </c>
      <c r="DZ436" t="s">
        <v>7941</v>
      </c>
      <c r="EB436" s="4"/>
      <c r="EJ436"/>
      <c r="EL436" s="34"/>
      <c r="EN436" s="34"/>
    </row>
    <row r="437" spans="1:144" hidden="1" x14ac:dyDescent="0.25">
      <c r="A437" s="85">
        <v>2022</v>
      </c>
      <c r="B437" s="87">
        <v>44830</v>
      </c>
      <c r="C437" t="s">
        <v>121</v>
      </c>
      <c r="D437" t="s">
        <v>122</v>
      </c>
      <c r="E437" s="36" t="s">
        <v>7938</v>
      </c>
      <c r="F437" s="34">
        <f t="shared" si="34"/>
        <v>436</v>
      </c>
      <c r="G437" s="34" t="s">
        <v>4985</v>
      </c>
      <c r="H437">
        <v>18</v>
      </c>
      <c r="I437" s="34" t="s">
        <v>6141</v>
      </c>
      <c r="J437" s="34" t="s">
        <v>4988</v>
      </c>
      <c r="K437" s="34" t="str">
        <f>VLOOKUP(J437,[2]CodMpios!$B$347:$E$362,4,FALSE)</f>
        <v>18001 - Florencia</v>
      </c>
      <c r="L437" s="34" t="str">
        <f>VLOOKUP($J437,[2]Coord_Mpios_X_Y!$B$2:$K$1123,9,FALSE)</f>
        <v>1,749138703818</v>
      </c>
      <c r="M437" s="34" t="str">
        <f>VLOOKUP($J437,[2]Coord_Mpios_X_Y!$B$2:$K$1123,10,FALSE)</f>
        <v>-75,558239064333</v>
      </c>
      <c r="N437" s="34" t="s">
        <v>125</v>
      </c>
      <c r="O437" s="34" t="s">
        <v>126</v>
      </c>
      <c r="Q437" s="34" t="s">
        <v>127</v>
      </c>
      <c r="R437" s="34">
        <v>40758247</v>
      </c>
      <c r="S437" s="34" t="str">
        <f t="shared" si="30"/>
        <v>CC40758247</v>
      </c>
      <c r="T437" s="34" t="s">
        <v>318</v>
      </c>
      <c r="V437" s="34" t="s">
        <v>5987</v>
      </c>
      <c r="W437" s="34" t="s">
        <v>165</v>
      </c>
      <c r="X437" s="87">
        <v>19692</v>
      </c>
      <c r="Y437">
        <v>69</v>
      </c>
      <c r="Z437" s="36">
        <f>VLOOKUP($Y437,[2]Edades!$A$3:$H$153,4,FALSE)</f>
        <v>6</v>
      </c>
      <c r="AA437" s="34" t="str">
        <f>VLOOKUP($Y437,[2]Edades!$A$3:$H$153,6,FALSE)</f>
        <v>6 - Persona mayor</v>
      </c>
      <c r="AB437" s="34">
        <f>VLOOKUP($Y437,[2]Edades!$A$3:$H$153,7,FALSE)</f>
        <v>14</v>
      </c>
      <c r="AC437" s="34" t="str">
        <f>VLOOKUP($Y437,[2]Edades!$A$3:$H$153,8,FALSE)</f>
        <v>65-69</v>
      </c>
      <c r="AD437" s="34" t="s">
        <v>129</v>
      </c>
      <c r="AE437" s="1">
        <v>2</v>
      </c>
      <c r="AF437" s="34" t="s">
        <v>2137</v>
      </c>
      <c r="AG437" s="34" t="s">
        <v>2127</v>
      </c>
      <c r="AH437" s="34" t="s">
        <v>2127</v>
      </c>
      <c r="AK437" s="34" t="s">
        <v>125</v>
      </c>
      <c r="AM437" s="34" t="s">
        <v>2127</v>
      </c>
      <c r="AN437" s="36" t="s">
        <v>2127</v>
      </c>
      <c r="AO437" s="36" t="s">
        <v>2127</v>
      </c>
      <c r="AP437" s="34" t="s">
        <v>2127</v>
      </c>
      <c r="AQ437" s="36" t="s">
        <v>2127</v>
      </c>
      <c r="AR437" s="34" t="s">
        <v>2098</v>
      </c>
      <c r="AS437" s="91" t="s">
        <v>6570</v>
      </c>
      <c r="AT437" s="34">
        <v>3223121609</v>
      </c>
      <c r="AU437" s="34" t="s">
        <v>2127</v>
      </c>
      <c r="AX437" s="90"/>
      <c r="BA437" s="91"/>
      <c r="BB437" s="91"/>
      <c r="BC437" s="91"/>
      <c r="BF437" s="34" t="s">
        <v>4983</v>
      </c>
      <c r="BG437" s="92" t="s">
        <v>2098</v>
      </c>
      <c r="BM437" s="36" t="s">
        <v>131</v>
      </c>
      <c r="BN437" s="34" t="s">
        <v>132</v>
      </c>
      <c r="BO437" s="36">
        <v>0</v>
      </c>
      <c r="BQ437" s="94"/>
      <c r="BS437" t="s">
        <v>131</v>
      </c>
      <c r="BU437" s="95"/>
      <c r="BV437" s="95"/>
      <c r="BW437" s="61"/>
      <c r="BX437" s="60"/>
      <c r="BY437" s="59" t="str">
        <f t="shared" ca="1" si="31"/>
        <v/>
      </c>
      <c r="CD437" s="68"/>
      <c r="CE437" s="68"/>
      <c r="CF437" s="67"/>
      <c r="CG437">
        <v>74</v>
      </c>
      <c r="CH437" s="2">
        <v>160</v>
      </c>
      <c r="CI437" s="4">
        <f t="shared" si="32"/>
        <v>28.906249999999993</v>
      </c>
      <c r="CJ437" s="5" t="str">
        <f t="shared" si="33"/>
        <v>SOBREPESO</v>
      </c>
      <c r="CK437" s="36">
        <v>0</v>
      </c>
      <c r="CL437" s="66"/>
      <c r="CM437" s="89">
        <v>41331</v>
      </c>
      <c r="CN437" s="97">
        <v>41331</v>
      </c>
      <c r="CP437"/>
      <c r="CQ437" s="65"/>
      <c r="CR437" s="65"/>
      <c r="CS437" s="98"/>
      <c r="CT437"/>
      <c r="CU437"/>
      <c r="CV437" s="65"/>
      <c r="CW437" s="2">
        <v>110</v>
      </c>
      <c r="CX437" s="82">
        <v>70</v>
      </c>
      <c r="DC437"/>
      <c r="DG437" s="64"/>
      <c r="DI437" s="89"/>
      <c r="DJ437" s="89"/>
      <c r="DN437" s="34"/>
      <c r="DO437" s="34"/>
      <c r="DP437" s="34"/>
      <c r="DQ437" s="34"/>
      <c r="DR437" s="34"/>
      <c r="DS437" s="34" t="s">
        <v>2127</v>
      </c>
      <c r="DT437" s="34"/>
      <c r="DU437" s="47">
        <v>44756</v>
      </c>
      <c r="DY437" s="1">
        <v>2</v>
      </c>
      <c r="DZ437" t="s">
        <v>7941</v>
      </c>
      <c r="EA437" s="4">
        <v>0.78</v>
      </c>
      <c r="EB437" s="4">
        <v>95</v>
      </c>
      <c r="EJ437"/>
      <c r="EL437" s="34"/>
      <c r="EN437" s="34"/>
    </row>
    <row r="438" spans="1:144" x14ac:dyDescent="0.25">
      <c r="A438" s="85">
        <v>2022</v>
      </c>
      <c r="B438" s="87">
        <v>44830</v>
      </c>
      <c r="C438" t="s">
        <v>121</v>
      </c>
      <c r="D438" t="s">
        <v>122</v>
      </c>
      <c r="E438" s="34" t="s">
        <v>7938</v>
      </c>
      <c r="F438" s="34">
        <f t="shared" si="34"/>
        <v>437</v>
      </c>
      <c r="G438" s="34" t="s">
        <v>4985</v>
      </c>
      <c r="H438">
        <v>18</v>
      </c>
      <c r="I438" s="34" t="s">
        <v>6141</v>
      </c>
      <c r="J438" s="34" t="s">
        <v>4988</v>
      </c>
      <c r="K438" s="34" t="str">
        <f>VLOOKUP(J438,[2]CodMpios!$B$347:$E$362,4,FALSE)</f>
        <v>18001 - Florencia</v>
      </c>
      <c r="L438" s="34" t="str">
        <f>VLOOKUP($J438,[2]Coord_Mpios_X_Y!$B$2:$K$1123,9,FALSE)</f>
        <v>1,749138703818</v>
      </c>
      <c r="M438" s="34" t="str">
        <f>VLOOKUP($J438,[2]Coord_Mpios_X_Y!$B$2:$K$1123,10,FALSE)</f>
        <v>-75,558239064333</v>
      </c>
      <c r="N438" s="34" t="s">
        <v>125</v>
      </c>
      <c r="O438" s="34" t="s">
        <v>126</v>
      </c>
      <c r="Q438" s="34" t="s">
        <v>127</v>
      </c>
      <c r="R438" s="34">
        <v>40763732</v>
      </c>
      <c r="S438" s="34" t="str">
        <f t="shared" si="30"/>
        <v>CC40763732</v>
      </c>
      <c r="T438" s="34" t="s">
        <v>159</v>
      </c>
      <c r="V438" s="34" t="s">
        <v>2511</v>
      </c>
      <c r="W438" s="34" t="s">
        <v>266</v>
      </c>
      <c r="X438" s="87">
        <v>22960</v>
      </c>
      <c r="Y438">
        <v>60</v>
      </c>
      <c r="Z438" s="36">
        <f>VLOOKUP($Y438,[2]Edades!$A$3:$H$153,4,FALSE)</f>
        <v>6</v>
      </c>
      <c r="AA438" s="34" t="str">
        <f>VLOOKUP($Y438,[2]Edades!$A$3:$H$153,6,FALSE)</f>
        <v>6 - Persona mayor</v>
      </c>
      <c r="AB438" s="34">
        <f>VLOOKUP($Y438,[2]Edades!$A$3:$H$153,7,FALSE)</f>
        <v>13</v>
      </c>
      <c r="AC438" s="34" t="str">
        <f>VLOOKUP($Y438,[2]Edades!$A$3:$H$153,8,FALSE)</f>
        <v>60-64</v>
      </c>
      <c r="AD438" s="34" t="s">
        <v>129</v>
      </c>
      <c r="AE438" s="1">
        <v>2</v>
      </c>
      <c r="AF438" s="34" t="s">
        <v>2137</v>
      </c>
      <c r="AG438" s="34" t="s">
        <v>2127</v>
      </c>
      <c r="AH438" s="34" t="s">
        <v>2127</v>
      </c>
      <c r="AK438" s="34" t="s">
        <v>125</v>
      </c>
      <c r="AM438" s="34" t="s">
        <v>2127</v>
      </c>
      <c r="AN438" s="36" t="s">
        <v>2127</v>
      </c>
      <c r="AO438" s="36" t="s">
        <v>2127</v>
      </c>
      <c r="AP438" s="34" t="s">
        <v>2127</v>
      </c>
      <c r="AQ438" s="36" t="s">
        <v>2127</v>
      </c>
      <c r="AR438" s="34" t="s">
        <v>2098</v>
      </c>
      <c r="AS438" s="91" t="s">
        <v>6571</v>
      </c>
      <c r="AT438" s="34">
        <v>3184745194</v>
      </c>
      <c r="AU438" s="34" t="s">
        <v>2127</v>
      </c>
      <c r="AX438" s="90"/>
      <c r="BA438" s="91"/>
      <c r="BB438" s="91"/>
      <c r="BC438" s="91"/>
      <c r="BF438" s="34" t="s">
        <v>4983</v>
      </c>
      <c r="BG438" s="92" t="s">
        <v>2098</v>
      </c>
      <c r="BM438" s="36" t="s">
        <v>131</v>
      </c>
      <c r="BN438" s="34" t="s">
        <v>132</v>
      </c>
      <c r="BO438" s="36">
        <v>0</v>
      </c>
      <c r="BQ438" s="94"/>
      <c r="BS438" s="36" t="s">
        <v>2127</v>
      </c>
      <c r="BU438" s="95"/>
      <c r="BV438" s="95"/>
      <c r="BW438" s="61"/>
      <c r="BX438" s="60"/>
      <c r="BY438" s="59" t="str">
        <f t="shared" ca="1" si="31"/>
        <v/>
      </c>
      <c r="CD438" s="68"/>
      <c r="CE438" s="68"/>
      <c r="CF438" s="67"/>
      <c r="CG438">
        <v>67</v>
      </c>
      <c r="CH438" s="2">
        <v>150</v>
      </c>
      <c r="CI438" s="4">
        <f t="shared" si="32"/>
        <v>29.777777777777779</v>
      </c>
      <c r="CJ438" s="5" t="str">
        <f t="shared" si="33"/>
        <v>SOBREPESO</v>
      </c>
      <c r="CK438" s="36">
        <v>0</v>
      </c>
      <c r="CL438" s="66"/>
      <c r="CM438" s="89">
        <v>41316</v>
      </c>
      <c r="CN438" s="97">
        <v>41316</v>
      </c>
      <c r="CP438"/>
      <c r="CQ438" s="65"/>
      <c r="CR438" s="65"/>
      <c r="CS438" s="98"/>
      <c r="CT438"/>
      <c r="CU438"/>
      <c r="CV438" s="97"/>
      <c r="CW438" s="2">
        <v>131</v>
      </c>
      <c r="CX438" s="82">
        <v>87</v>
      </c>
      <c r="DG438" s="64"/>
      <c r="DI438" s="89"/>
      <c r="DJ438" s="89"/>
      <c r="DN438" s="34"/>
      <c r="DO438" s="34"/>
      <c r="DP438" s="34"/>
      <c r="DQ438" s="34"/>
      <c r="DR438" s="34"/>
      <c r="DS438" s="34" t="s">
        <v>2127</v>
      </c>
      <c r="DT438" s="34"/>
      <c r="DU438" s="47">
        <v>44644</v>
      </c>
      <c r="DY438" s="1">
        <v>2</v>
      </c>
      <c r="DZ438" t="s">
        <v>7941</v>
      </c>
      <c r="EA438" s="4">
        <v>1.02</v>
      </c>
      <c r="EB438" s="4">
        <v>100</v>
      </c>
      <c r="EC438" s="4">
        <v>196</v>
      </c>
      <c r="ED438" s="4">
        <v>109</v>
      </c>
      <c r="EF438" s="4">
        <v>173</v>
      </c>
      <c r="EG438" s="4">
        <v>2.2000000000000002</v>
      </c>
      <c r="EJ438"/>
      <c r="EL438" s="34"/>
      <c r="EN438" s="34"/>
    </row>
    <row r="439" spans="1:144" hidden="1" x14ac:dyDescent="0.25">
      <c r="A439" s="85">
        <v>2022</v>
      </c>
      <c r="B439" s="87">
        <v>44830</v>
      </c>
      <c r="C439" t="s">
        <v>121</v>
      </c>
      <c r="D439" t="s">
        <v>122</v>
      </c>
      <c r="E439" s="36" t="s">
        <v>7938</v>
      </c>
      <c r="F439" s="34">
        <f t="shared" si="34"/>
        <v>438</v>
      </c>
      <c r="G439" s="34" t="s">
        <v>4985</v>
      </c>
      <c r="H439">
        <v>18</v>
      </c>
      <c r="I439" s="34" t="s">
        <v>6141</v>
      </c>
      <c r="J439" s="34" t="s">
        <v>4988</v>
      </c>
      <c r="K439" s="34" t="str">
        <f>VLOOKUP(J439,[2]CodMpios!$B$347:$E$362,4,FALSE)</f>
        <v>18001 - Florencia</v>
      </c>
      <c r="L439" s="34" t="str">
        <f>VLOOKUP($J439,[2]Coord_Mpios_X_Y!$B$2:$K$1123,9,FALSE)</f>
        <v>1,749138703818</v>
      </c>
      <c r="M439" s="34" t="str">
        <f>VLOOKUP($J439,[2]Coord_Mpios_X_Y!$B$2:$K$1123,10,FALSE)</f>
        <v>-75,558239064333</v>
      </c>
      <c r="N439" s="34" t="s">
        <v>139</v>
      </c>
      <c r="O439" s="34" t="s">
        <v>126</v>
      </c>
      <c r="Q439" s="34" t="s">
        <v>127</v>
      </c>
      <c r="R439" s="34">
        <v>79264461</v>
      </c>
      <c r="S439" s="34" t="str">
        <f t="shared" si="30"/>
        <v>CC79264461</v>
      </c>
      <c r="T439" s="34" t="s">
        <v>2468</v>
      </c>
      <c r="V439" s="34" t="s">
        <v>5474</v>
      </c>
      <c r="W439" s="34" t="s">
        <v>2339</v>
      </c>
      <c r="X439" s="87">
        <v>22938</v>
      </c>
      <c r="Y439">
        <v>60</v>
      </c>
      <c r="Z439" s="36">
        <f>VLOOKUP($Y439,[2]Edades!$A$3:$H$153,4,FALSE)</f>
        <v>6</v>
      </c>
      <c r="AA439" s="34" t="str">
        <f>VLOOKUP($Y439,[2]Edades!$A$3:$H$153,6,FALSE)</f>
        <v>6 - Persona mayor</v>
      </c>
      <c r="AB439" s="34">
        <f>VLOOKUP($Y439,[2]Edades!$A$3:$H$153,7,FALSE)</f>
        <v>13</v>
      </c>
      <c r="AC439" s="34" t="str">
        <f>VLOOKUP($Y439,[2]Edades!$A$3:$H$153,8,FALSE)</f>
        <v>60-64</v>
      </c>
      <c r="AD439" s="34" t="s">
        <v>146</v>
      </c>
      <c r="AE439">
        <v>1</v>
      </c>
      <c r="AF439" s="34" t="s">
        <v>2137</v>
      </c>
      <c r="AG439" s="34" t="s">
        <v>2127</v>
      </c>
      <c r="AH439" s="34" t="s">
        <v>2127</v>
      </c>
      <c r="AK439" s="34" t="s">
        <v>139</v>
      </c>
      <c r="AM439" s="34" t="s">
        <v>2127</v>
      </c>
      <c r="AN439" s="36" t="s">
        <v>2127</v>
      </c>
      <c r="AO439" s="36" t="s">
        <v>2127</v>
      </c>
      <c r="AP439" s="34" t="s">
        <v>2127</v>
      </c>
      <c r="AQ439" s="36" t="s">
        <v>2127</v>
      </c>
      <c r="AR439" s="34" t="s">
        <v>2098</v>
      </c>
      <c r="AS439" s="91" t="s">
        <v>6572</v>
      </c>
      <c r="AT439" s="34">
        <v>3112535424</v>
      </c>
      <c r="AU439" s="34" t="s">
        <v>2127</v>
      </c>
      <c r="AX439" s="90"/>
      <c r="BA439" s="91"/>
      <c r="BB439" s="91"/>
      <c r="BC439" s="91"/>
      <c r="BF439" s="34" t="s">
        <v>4983</v>
      </c>
      <c r="BG439" s="92" t="s">
        <v>2098</v>
      </c>
      <c r="BM439" s="36" t="s">
        <v>131</v>
      </c>
      <c r="BN439" s="34" t="s">
        <v>132</v>
      </c>
      <c r="BO439" s="36">
        <v>0</v>
      </c>
      <c r="BQ439" s="94"/>
      <c r="BS439" t="s">
        <v>131</v>
      </c>
      <c r="BU439" s="95"/>
      <c r="BV439" s="95"/>
      <c r="BW439" s="61"/>
      <c r="BX439" s="60"/>
      <c r="BY439" s="59" t="str">
        <f t="shared" ca="1" si="31"/>
        <v/>
      </c>
      <c r="CD439" s="68"/>
      <c r="CE439" s="68"/>
      <c r="CF439" s="67"/>
      <c r="CG439">
        <v>89</v>
      </c>
      <c r="CH439" s="2">
        <v>180</v>
      </c>
      <c r="CI439" s="4">
        <f t="shared" si="32"/>
        <v>27.469135802469133</v>
      </c>
      <c r="CJ439" s="5" t="str">
        <f t="shared" si="33"/>
        <v>SOBREPESO</v>
      </c>
      <c r="CK439" s="36">
        <v>0</v>
      </c>
      <c r="CL439" s="66"/>
      <c r="CM439" s="89">
        <v>40630</v>
      </c>
      <c r="CN439" s="97">
        <v>40630</v>
      </c>
      <c r="CP439"/>
      <c r="CQ439" s="65"/>
      <c r="CR439" s="65"/>
      <c r="CS439" s="98"/>
      <c r="CT439"/>
      <c r="CU439"/>
      <c r="CV439" s="65"/>
      <c r="CW439" s="2"/>
      <c r="CX439" s="82"/>
      <c r="DC439"/>
      <c r="DG439" s="64"/>
      <c r="DI439" s="89">
        <v>42843</v>
      </c>
      <c r="DJ439" s="89"/>
      <c r="DK439" s="89">
        <v>44413</v>
      </c>
      <c r="DN439" s="34"/>
      <c r="DO439" s="34"/>
      <c r="DP439" s="34"/>
      <c r="DQ439" s="34"/>
      <c r="DR439" s="34"/>
      <c r="DS439" s="34" t="s">
        <v>2127</v>
      </c>
      <c r="DT439" s="34"/>
      <c r="DU439" s="47">
        <v>44175</v>
      </c>
      <c r="DY439" s="1">
        <v>1</v>
      </c>
      <c r="DZ439" t="s">
        <v>7941</v>
      </c>
      <c r="EB439" s="4"/>
      <c r="EJ439"/>
      <c r="EL439" s="34"/>
      <c r="EN439" s="34"/>
    </row>
    <row r="440" spans="1:144" hidden="1" x14ac:dyDescent="0.25">
      <c r="A440" s="85">
        <v>2022</v>
      </c>
      <c r="B440" s="87">
        <v>44830</v>
      </c>
      <c r="C440" t="s">
        <v>121</v>
      </c>
      <c r="D440" t="s">
        <v>122</v>
      </c>
      <c r="E440" s="36" t="s">
        <v>7938</v>
      </c>
      <c r="F440" s="34">
        <f t="shared" si="34"/>
        <v>439</v>
      </c>
      <c r="G440" s="34" t="s">
        <v>4985</v>
      </c>
      <c r="H440">
        <v>18</v>
      </c>
      <c r="I440" s="34" t="s">
        <v>6141</v>
      </c>
      <c r="J440" s="34" t="s">
        <v>5007</v>
      </c>
      <c r="K440" s="34" t="str">
        <f>VLOOKUP(J440,[2]CodMpios!$B$347:$E$362,4,FALSE)</f>
        <v>18410 - La Montañita</v>
      </c>
      <c r="L440" s="34" t="str">
        <f>VLOOKUP($J440,[2]Coord_Mpios_X_Y!$B$2:$K$1123,9,FALSE)</f>
        <v>1,302860442333</v>
      </c>
      <c r="M440" s="34" t="str">
        <f>VLOOKUP($J440,[2]Coord_Mpios_X_Y!$B$2:$K$1123,10,FALSE)</f>
        <v>-75,235727318747</v>
      </c>
      <c r="N440" s="34" t="s">
        <v>6142</v>
      </c>
      <c r="O440" s="34" t="s">
        <v>126</v>
      </c>
      <c r="Q440" s="34" t="s">
        <v>127</v>
      </c>
      <c r="R440" s="34">
        <v>40756302</v>
      </c>
      <c r="S440" s="34" t="str">
        <f t="shared" si="30"/>
        <v>CC40756302</v>
      </c>
      <c r="T440" s="34" t="s">
        <v>134</v>
      </c>
      <c r="U440" s="34" t="s">
        <v>227</v>
      </c>
      <c r="V440" s="34" t="s">
        <v>531</v>
      </c>
      <c r="W440" s="34" t="s">
        <v>193</v>
      </c>
      <c r="X440" s="87">
        <v>20130</v>
      </c>
      <c r="Y440">
        <v>68</v>
      </c>
      <c r="Z440" s="36">
        <f>VLOOKUP($Y440,[2]Edades!$A$3:$H$153,4,FALSE)</f>
        <v>6</v>
      </c>
      <c r="AA440" s="34" t="str">
        <f>VLOOKUP($Y440,[2]Edades!$A$3:$H$153,6,FALSE)</f>
        <v>6 - Persona mayor</v>
      </c>
      <c r="AB440" s="34">
        <f>VLOOKUP($Y440,[2]Edades!$A$3:$H$153,7,FALSE)</f>
        <v>14</v>
      </c>
      <c r="AC440" s="34" t="str">
        <f>VLOOKUP($Y440,[2]Edades!$A$3:$H$153,8,FALSE)</f>
        <v>65-69</v>
      </c>
      <c r="AD440" s="34" t="s">
        <v>129</v>
      </c>
      <c r="AE440" s="1">
        <v>2</v>
      </c>
      <c r="AF440" s="34" t="s">
        <v>2137</v>
      </c>
      <c r="AG440" s="34" t="s">
        <v>2127</v>
      </c>
      <c r="AH440" s="34" t="s">
        <v>2127</v>
      </c>
      <c r="AK440" s="34" t="s">
        <v>6142</v>
      </c>
      <c r="AM440" s="34" t="s">
        <v>2127</v>
      </c>
      <c r="AN440" s="36" t="s">
        <v>2127</v>
      </c>
      <c r="AO440" s="36" t="s">
        <v>2127</v>
      </c>
      <c r="AP440" s="34" t="s">
        <v>2127</v>
      </c>
      <c r="AQ440" s="36" t="s">
        <v>2127</v>
      </c>
      <c r="AR440" s="34" t="s">
        <v>2098</v>
      </c>
      <c r="AS440" s="91" t="s">
        <v>6573</v>
      </c>
      <c r="AT440" s="34">
        <v>3202230806</v>
      </c>
      <c r="AU440" s="34" t="s">
        <v>2127</v>
      </c>
      <c r="AX440" s="90"/>
      <c r="BA440" s="91"/>
      <c r="BB440" s="91"/>
      <c r="BC440" s="91"/>
      <c r="BF440" s="34" t="s">
        <v>4983</v>
      </c>
      <c r="BG440" s="92" t="s">
        <v>2098</v>
      </c>
      <c r="BM440" s="36" t="s">
        <v>131</v>
      </c>
      <c r="BN440" s="34" t="s">
        <v>132</v>
      </c>
      <c r="BO440" s="36">
        <v>0</v>
      </c>
      <c r="BQ440" s="94"/>
      <c r="BS440" t="s">
        <v>132</v>
      </c>
      <c r="BU440" s="95"/>
      <c r="BV440" s="95"/>
      <c r="BW440" s="61"/>
      <c r="BX440" s="60"/>
      <c r="BY440" s="59" t="str">
        <f t="shared" ca="1" si="31"/>
        <v/>
      </c>
      <c r="CD440" s="68"/>
      <c r="CE440" s="68"/>
      <c r="CF440" s="67"/>
      <c r="CG440">
        <v>80</v>
      </c>
      <c r="CH440" s="2">
        <v>165</v>
      </c>
      <c r="CI440" s="4">
        <f t="shared" si="32"/>
        <v>29.384756657483933</v>
      </c>
      <c r="CJ440" s="5" t="str">
        <f t="shared" si="33"/>
        <v>SOBREPESO</v>
      </c>
      <c r="CK440" s="36">
        <v>0</v>
      </c>
      <c r="CL440" s="66"/>
      <c r="CM440" s="89">
        <v>41349</v>
      </c>
      <c r="CN440" s="97">
        <v>41349</v>
      </c>
      <c r="CP440"/>
      <c r="CQ440" s="65"/>
      <c r="CR440" s="65"/>
      <c r="CS440" s="98"/>
      <c r="CT440"/>
      <c r="CU440"/>
      <c r="CV440" s="65"/>
      <c r="CW440" s="2">
        <v>140</v>
      </c>
      <c r="CX440" s="82">
        <v>60</v>
      </c>
      <c r="DC440"/>
      <c r="DG440" s="64"/>
      <c r="DI440" s="89"/>
      <c r="DJ440" s="89"/>
      <c r="DN440" s="34"/>
      <c r="DO440" s="34"/>
      <c r="DP440" s="34"/>
      <c r="DQ440" s="34"/>
      <c r="DR440" s="34"/>
      <c r="DS440" s="34" t="s">
        <v>2127</v>
      </c>
      <c r="DT440" s="34"/>
      <c r="DU440" s="47">
        <v>44655</v>
      </c>
      <c r="DY440" s="1">
        <v>1</v>
      </c>
      <c r="DZ440" t="s">
        <v>7939</v>
      </c>
      <c r="EA440" s="4">
        <v>0.91</v>
      </c>
      <c r="EB440" s="4">
        <v>116</v>
      </c>
      <c r="EC440" s="4">
        <v>221</v>
      </c>
      <c r="ED440" s="4">
        <v>146.19999999999999</v>
      </c>
      <c r="EE440" s="4">
        <v>52</v>
      </c>
      <c r="EF440" s="4">
        <v>114</v>
      </c>
      <c r="EG440" s="4">
        <v>2.2000000000000002</v>
      </c>
      <c r="EH440" s="4">
        <v>6.5</v>
      </c>
      <c r="EJ440"/>
      <c r="EL440" s="34"/>
      <c r="EN440" s="34"/>
    </row>
    <row r="441" spans="1:144" hidden="1" x14ac:dyDescent="0.25">
      <c r="A441" s="85">
        <v>2022</v>
      </c>
      <c r="B441" s="87">
        <v>44830</v>
      </c>
      <c r="C441" t="s">
        <v>121</v>
      </c>
      <c r="D441" t="s">
        <v>122</v>
      </c>
      <c r="E441" s="36" t="s">
        <v>7938</v>
      </c>
      <c r="F441" s="34">
        <f t="shared" si="34"/>
        <v>440</v>
      </c>
      <c r="G441" s="34" t="s">
        <v>4985</v>
      </c>
      <c r="H441">
        <v>18</v>
      </c>
      <c r="I441" s="34" t="s">
        <v>6141</v>
      </c>
      <c r="J441" s="34" t="s">
        <v>5007</v>
      </c>
      <c r="K441" s="34" t="str">
        <f>VLOOKUP(J441,[2]CodMpios!$B$347:$E$362,4,FALSE)</f>
        <v>18410 - La Montañita</v>
      </c>
      <c r="L441" s="34" t="str">
        <f>VLOOKUP($J441,[2]Coord_Mpios_X_Y!$B$2:$K$1123,9,FALSE)</f>
        <v>1,302860442333</v>
      </c>
      <c r="M441" s="34" t="str">
        <f>VLOOKUP($J441,[2]Coord_Mpios_X_Y!$B$2:$K$1123,10,FALSE)</f>
        <v>-75,235727318747</v>
      </c>
      <c r="N441" s="34" t="s">
        <v>125</v>
      </c>
      <c r="O441" s="34" t="s">
        <v>126</v>
      </c>
      <c r="Q441" s="34" t="s">
        <v>127</v>
      </c>
      <c r="R441" s="34">
        <v>40085913</v>
      </c>
      <c r="S441" s="34" t="str">
        <f t="shared" si="30"/>
        <v>CC40085913</v>
      </c>
      <c r="T441" s="34" t="s">
        <v>134</v>
      </c>
      <c r="U441" s="34" t="s">
        <v>833</v>
      </c>
      <c r="V441" s="34" t="s">
        <v>2463</v>
      </c>
      <c r="W441" s="34" t="s">
        <v>447</v>
      </c>
      <c r="X441" s="87">
        <v>22662</v>
      </c>
      <c r="Y441">
        <v>61</v>
      </c>
      <c r="Z441" s="36">
        <f>VLOOKUP($Y441,[2]Edades!$A$3:$H$153,4,FALSE)</f>
        <v>6</v>
      </c>
      <c r="AA441" s="34" t="str">
        <f>VLOOKUP($Y441,[2]Edades!$A$3:$H$153,6,FALSE)</f>
        <v>6 - Persona mayor</v>
      </c>
      <c r="AB441" s="34">
        <f>VLOOKUP($Y441,[2]Edades!$A$3:$H$153,7,FALSE)</f>
        <v>13</v>
      </c>
      <c r="AC441" s="34" t="str">
        <f>VLOOKUP($Y441,[2]Edades!$A$3:$H$153,8,FALSE)</f>
        <v>60-64</v>
      </c>
      <c r="AD441" s="34" t="s">
        <v>129</v>
      </c>
      <c r="AE441" s="1">
        <v>2</v>
      </c>
      <c r="AF441" s="34" t="s">
        <v>2137</v>
      </c>
      <c r="AG441" s="34" t="s">
        <v>2127</v>
      </c>
      <c r="AH441" s="34" t="s">
        <v>2127</v>
      </c>
      <c r="AK441" s="34" t="s">
        <v>125</v>
      </c>
      <c r="AM441" s="34" t="s">
        <v>2127</v>
      </c>
      <c r="AN441" s="36" t="s">
        <v>2127</v>
      </c>
      <c r="AO441" s="36" t="s">
        <v>2127</v>
      </c>
      <c r="AP441" s="34" t="s">
        <v>2127</v>
      </c>
      <c r="AQ441" s="36" t="s">
        <v>2127</v>
      </c>
      <c r="AR441" s="34" t="s">
        <v>2098</v>
      </c>
      <c r="AS441" s="91" t="s">
        <v>6574</v>
      </c>
      <c r="AT441" s="34">
        <v>3125175708</v>
      </c>
      <c r="AU441" s="34" t="s">
        <v>2127</v>
      </c>
      <c r="AX441" s="90"/>
      <c r="BA441" s="91"/>
      <c r="BB441" s="91"/>
      <c r="BC441" s="91"/>
      <c r="BF441" s="34" t="s">
        <v>4983</v>
      </c>
      <c r="BG441" s="92" t="s">
        <v>2098</v>
      </c>
      <c r="BM441" s="36" t="s">
        <v>131</v>
      </c>
      <c r="BN441" s="34" t="s">
        <v>132</v>
      </c>
      <c r="BO441" s="36">
        <v>0</v>
      </c>
      <c r="BQ441" s="94"/>
      <c r="BS441" t="s">
        <v>132</v>
      </c>
      <c r="BU441" s="95"/>
      <c r="BV441" s="95"/>
      <c r="BW441" s="61"/>
      <c r="BX441" s="60"/>
      <c r="BY441" s="59" t="str">
        <f t="shared" ca="1" si="31"/>
        <v/>
      </c>
      <c r="CD441" s="68"/>
      <c r="CE441" s="68"/>
      <c r="CF441" s="67"/>
      <c r="CG441">
        <v>62</v>
      </c>
      <c r="CH441" s="2">
        <v>163</v>
      </c>
      <c r="CI441" s="4">
        <f t="shared" si="32"/>
        <v>23.335466144755166</v>
      </c>
      <c r="CJ441" s="5" t="str">
        <f t="shared" si="33"/>
        <v>NORMAL</v>
      </c>
      <c r="CK441" s="36">
        <v>0</v>
      </c>
      <c r="CL441" s="66"/>
      <c r="CM441" s="89">
        <v>41331</v>
      </c>
      <c r="CN441" s="97">
        <v>41331</v>
      </c>
      <c r="CP441"/>
      <c r="CQ441" s="65"/>
      <c r="CR441" s="65"/>
      <c r="CS441" s="98"/>
      <c r="CT441"/>
      <c r="CU441"/>
      <c r="CV441" s="65"/>
      <c r="CW441" s="2"/>
      <c r="CX441" s="82"/>
      <c r="DC441"/>
      <c r="DG441" s="64"/>
      <c r="DI441" s="89"/>
      <c r="DJ441" s="89"/>
      <c r="DN441" s="34"/>
      <c r="DO441" s="34"/>
      <c r="DP441" s="34"/>
      <c r="DQ441" s="34"/>
      <c r="DR441" s="34"/>
      <c r="DS441" s="34" t="s">
        <v>2127</v>
      </c>
      <c r="DT441" s="34"/>
      <c r="DU441" s="47">
        <v>44708</v>
      </c>
      <c r="DY441" s="1">
        <v>2</v>
      </c>
      <c r="DZ441" t="s">
        <v>7941</v>
      </c>
      <c r="EA441" s="4">
        <v>0.85</v>
      </c>
      <c r="EB441" s="4">
        <v>92</v>
      </c>
      <c r="EC441" s="4">
        <v>208</v>
      </c>
      <c r="ED441" s="4">
        <v>124</v>
      </c>
      <c r="EE441" s="4">
        <v>48.1</v>
      </c>
      <c r="EF441" s="4">
        <v>176</v>
      </c>
      <c r="EG441" s="4">
        <v>2</v>
      </c>
      <c r="EJ441"/>
      <c r="EL441" s="34"/>
      <c r="EN441" s="34"/>
    </row>
    <row r="442" spans="1:144" hidden="1" x14ac:dyDescent="0.25">
      <c r="A442" s="85">
        <v>2022</v>
      </c>
      <c r="B442" s="87">
        <v>44830</v>
      </c>
      <c r="C442" t="s">
        <v>121</v>
      </c>
      <c r="D442" t="s">
        <v>122</v>
      </c>
      <c r="E442" s="36" t="s">
        <v>7938</v>
      </c>
      <c r="F442" s="34">
        <f t="shared" si="34"/>
        <v>441</v>
      </c>
      <c r="G442" s="34" t="s">
        <v>4985</v>
      </c>
      <c r="H442">
        <v>18</v>
      </c>
      <c r="I442" s="34" t="s">
        <v>6141</v>
      </c>
      <c r="J442" s="34" t="s">
        <v>4988</v>
      </c>
      <c r="K442" s="34" t="str">
        <f>VLOOKUP(J442,[2]CodMpios!$B$347:$E$362,4,FALSE)</f>
        <v>18001 - Florencia</v>
      </c>
      <c r="L442" s="34" t="str">
        <f>VLOOKUP($J442,[2]Coord_Mpios_X_Y!$B$2:$K$1123,9,FALSE)</f>
        <v>1,749138703818</v>
      </c>
      <c r="M442" s="34" t="str">
        <f>VLOOKUP($J442,[2]Coord_Mpios_X_Y!$B$2:$K$1123,10,FALSE)</f>
        <v>-75,558239064333</v>
      </c>
      <c r="N442" s="34" t="s">
        <v>125</v>
      </c>
      <c r="O442" s="34" t="s">
        <v>126</v>
      </c>
      <c r="Q442" s="34" t="s">
        <v>127</v>
      </c>
      <c r="R442" s="34">
        <v>40769734</v>
      </c>
      <c r="S442" s="34" t="str">
        <f t="shared" si="30"/>
        <v>CC40769734</v>
      </c>
      <c r="T442" s="34" t="s">
        <v>191</v>
      </c>
      <c r="U442" s="34" t="s">
        <v>956</v>
      </c>
      <c r="V442" s="34" t="s">
        <v>212</v>
      </c>
      <c r="W442" s="34" t="s">
        <v>135</v>
      </c>
      <c r="X442" s="87">
        <v>25032</v>
      </c>
      <c r="Y442">
        <v>54</v>
      </c>
      <c r="Z442" s="36">
        <f>VLOOKUP($Y442,[2]Edades!$A$3:$H$153,4,FALSE)</f>
        <v>5</v>
      </c>
      <c r="AA442" s="34" t="str">
        <f>VLOOKUP($Y442,[2]Edades!$A$3:$H$153,6,FALSE)</f>
        <v>5 - Adultez</v>
      </c>
      <c r="AB442" s="34">
        <f>VLOOKUP($Y442,[2]Edades!$A$3:$H$153,7,FALSE)</f>
        <v>11</v>
      </c>
      <c r="AC442" s="34" t="str">
        <f>VLOOKUP($Y442,[2]Edades!$A$3:$H$153,8,FALSE)</f>
        <v>50-54</v>
      </c>
      <c r="AD442" s="34" t="s">
        <v>129</v>
      </c>
      <c r="AE442" s="1">
        <v>2</v>
      </c>
      <c r="AF442" s="34" t="s">
        <v>130</v>
      </c>
      <c r="AG442" s="34" t="s">
        <v>2127</v>
      </c>
      <c r="AH442" s="34" t="s">
        <v>2127</v>
      </c>
      <c r="AK442" s="34" t="s">
        <v>125</v>
      </c>
      <c r="AM442" s="34" t="s">
        <v>2127</v>
      </c>
      <c r="AN442" s="36" t="s">
        <v>2127</v>
      </c>
      <c r="AO442" s="36" t="s">
        <v>2127</v>
      </c>
      <c r="AP442" s="34" t="s">
        <v>2127</v>
      </c>
      <c r="AQ442" s="36" t="s">
        <v>2127</v>
      </c>
      <c r="AR442" s="34" t="s">
        <v>2098</v>
      </c>
      <c r="AS442" s="91" t="s">
        <v>6575</v>
      </c>
      <c r="AT442" s="34">
        <v>4341973</v>
      </c>
      <c r="AU442" s="34" t="s">
        <v>2127</v>
      </c>
      <c r="AX442" s="90"/>
      <c r="BA442" s="91"/>
      <c r="BB442" s="91"/>
      <c r="BC442" s="91"/>
      <c r="BF442" s="34" t="s">
        <v>4983</v>
      </c>
      <c r="BG442" s="92" t="s">
        <v>2098</v>
      </c>
      <c r="BM442" s="36" t="s">
        <v>131</v>
      </c>
      <c r="BN442" s="34" t="s">
        <v>132</v>
      </c>
      <c r="BO442" s="36">
        <v>0</v>
      </c>
      <c r="BQ442" s="94"/>
      <c r="BS442" t="s">
        <v>132</v>
      </c>
      <c r="BU442" s="95"/>
      <c r="BV442" s="95"/>
      <c r="BW442" s="61"/>
      <c r="BX442" s="60"/>
      <c r="BY442" s="59" t="str">
        <f t="shared" ca="1" si="31"/>
        <v/>
      </c>
      <c r="CD442" s="68"/>
      <c r="CE442" s="68"/>
      <c r="CF442" s="67"/>
      <c r="CG442">
        <v>75</v>
      </c>
      <c r="CH442" s="2">
        <v>155</v>
      </c>
      <c r="CI442" s="4">
        <f t="shared" si="32"/>
        <v>31.217481789802285</v>
      </c>
      <c r="CJ442" s="5" t="str">
        <f t="shared" si="33"/>
        <v>OBESIDAD</v>
      </c>
      <c r="CK442" s="36">
        <v>0</v>
      </c>
      <c r="CL442" s="66"/>
      <c r="CM442" s="89">
        <v>41351</v>
      </c>
      <c r="CN442" s="97">
        <v>41351</v>
      </c>
      <c r="CP442"/>
      <c r="CQ442" s="65"/>
      <c r="CR442" s="65"/>
      <c r="CS442" s="98"/>
      <c r="CT442"/>
      <c r="CU442"/>
      <c r="CV442" s="65"/>
      <c r="CW442" s="2">
        <v>130</v>
      </c>
      <c r="CX442" s="82">
        <v>85</v>
      </c>
      <c r="DC442"/>
      <c r="DG442" s="64"/>
      <c r="DI442" s="89"/>
      <c r="DJ442" s="89"/>
      <c r="DN442" s="34"/>
      <c r="DO442" s="34"/>
      <c r="DP442" s="34"/>
      <c r="DQ442" s="34"/>
      <c r="DR442" s="34"/>
      <c r="DS442" s="34" t="s">
        <v>2127</v>
      </c>
      <c r="DT442" s="34"/>
      <c r="DU442" s="47">
        <v>44252</v>
      </c>
      <c r="DY442" s="1">
        <v>2</v>
      </c>
      <c r="DZ442" t="s">
        <v>7940</v>
      </c>
      <c r="EB442" s="4"/>
      <c r="EJ442"/>
      <c r="EL442" s="34"/>
      <c r="EN442" s="34"/>
    </row>
    <row r="443" spans="1:144" x14ac:dyDescent="0.25">
      <c r="A443" s="85">
        <v>2022</v>
      </c>
      <c r="B443" s="87">
        <v>44830</v>
      </c>
      <c r="C443" t="s">
        <v>121</v>
      </c>
      <c r="D443" t="s">
        <v>122</v>
      </c>
      <c r="E443" s="34" t="s">
        <v>7938</v>
      </c>
      <c r="F443" s="34">
        <f t="shared" si="34"/>
        <v>442</v>
      </c>
      <c r="G443" s="34" t="s">
        <v>4985</v>
      </c>
      <c r="H443">
        <v>18</v>
      </c>
      <c r="I443" s="34" t="s">
        <v>6141</v>
      </c>
      <c r="J443" s="34" t="s">
        <v>4988</v>
      </c>
      <c r="K443" s="34" t="str">
        <f>VLOOKUP(J443,[2]CodMpios!$B$347:$E$362,4,FALSE)</f>
        <v>18001 - Florencia</v>
      </c>
      <c r="L443" s="34" t="str">
        <f>VLOOKUP($J443,[2]Coord_Mpios_X_Y!$B$2:$K$1123,9,FALSE)</f>
        <v>1,749138703818</v>
      </c>
      <c r="M443" s="34" t="str">
        <f>VLOOKUP($J443,[2]Coord_Mpios_X_Y!$B$2:$K$1123,10,FALSE)</f>
        <v>-75,558239064333</v>
      </c>
      <c r="N443" s="34" t="s">
        <v>125</v>
      </c>
      <c r="O443" s="34" t="s">
        <v>126</v>
      </c>
      <c r="Q443" s="34" t="s">
        <v>127</v>
      </c>
      <c r="R443" s="34">
        <v>40755956</v>
      </c>
      <c r="S443" s="34" t="str">
        <f t="shared" si="30"/>
        <v>CC40755956</v>
      </c>
      <c r="T443" s="34" t="s">
        <v>2120</v>
      </c>
      <c r="V443" s="34" t="s">
        <v>373</v>
      </c>
      <c r="W443" s="34" t="s">
        <v>5986</v>
      </c>
      <c r="X443" s="87">
        <v>20054</v>
      </c>
      <c r="Y443">
        <v>68</v>
      </c>
      <c r="Z443" s="36">
        <f>VLOOKUP($Y443,[2]Edades!$A$3:$H$153,4,FALSE)</f>
        <v>6</v>
      </c>
      <c r="AA443" s="34" t="str">
        <f>VLOOKUP($Y443,[2]Edades!$A$3:$H$153,6,FALSE)</f>
        <v>6 - Persona mayor</v>
      </c>
      <c r="AB443" s="34">
        <f>VLOOKUP($Y443,[2]Edades!$A$3:$H$153,7,FALSE)</f>
        <v>14</v>
      </c>
      <c r="AC443" s="34" t="str">
        <f>VLOOKUP($Y443,[2]Edades!$A$3:$H$153,8,FALSE)</f>
        <v>65-69</v>
      </c>
      <c r="AD443" s="34" t="s">
        <v>129</v>
      </c>
      <c r="AE443" s="1">
        <v>2</v>
      </c>
      <c r="AF443" s="34" t="s">
        <v>2137</v>
      </c>
      <c r="AG443" s="34" t="s">
        <v>2127</v>
      </c>
      <c r="AH443" s="34" t="s">
        <v>2127</v>
      </c>
      <c r="AK443" s="34" t="s">
        <v>125</v>
      </c>
      <c r="AM443" s="34" t="s">
        <v>2127</v>
      </c>
      <c r="AN443" s="36" t="s">
        <v>2127</v>
      </c>
      <c r="AO443" s="36" t="s">
        <v>2127</v>
      </c>
      <c r="AP443" s="34" t="s">
        <v>2127</v>
      </c>
      <c r="AQ443" s="36" t="s">
        <v>2127</v>
      </c>
      <c r="AR443" s="34" t="s">
        <v>2098</v>
      </c>
      <c r="AS443" s="91" t="s">
        <v>6576</v>
      </c>
      <c r="AT443" s="34">
        <v>4343294</v>
      </c>
      <c r="AU443" s="34" t="s">
        <v>2127</v>
      </c>
      <c r="AX443" s="90"/>
      <c r="BA443" s="91"/>
      <c r="BB443" s="91"/>
      <c r="BC443" s="91"/>
      <c r="BF443" s="34" t="s">
        <v>4983</v>
      </c>
      <c r="BG443" s="92" t="s">
        <v>2098</v>
      </c>
      <c r="BM443" s="36" t="s">
        <v>131</v>
      </c>
      <c r="BN443" s="34" t="s">
        <v>132</v>
      </c>
      <c r="BO443" s="36">
        <v>0</v>
      </c>
      <c r="BQ443" s="94"/>
      <c r="BS443" s="36" t="s">
        <v>2127</v>
      </c>
      <c r="BU443" s="95"/>
      <c r="BV443" s="95"/>
      <c r="BW443" s="61"/>
      <c r="BX443" s="60"/>
      <c r="BY443" s="59" t="str">
        <f t="shared" ca="1" si="31"/>
        <v/>
      </c>
      <c r="CD443" s="68"/>
      <c r="CE443" s="68"/>
      <c r="CF443" s="67"/>
      <c r="CG443">
        <v>65</v>
      </c>
      <c r="CH443" s="2">
        <v>164</v>
      </c>
      <c r="CI443" s="4">
        <f t="shared" si="32"/>
        <v>24.167162403331353</v>
      </c>
      <c r="CJ443" s="5" t="str">
        <f t="shared" si="33"/>
        <v>NORMAL</v>
      </c>
      <c r="CK443" s="36">
        <v>0</v>
      </c>
      <c r="CL443" s="66"/>
      <c r="CM443" s="89">
        <v>41375</v>
      </c>
      <c r="CN443" s="97">
        <v>41375</v>
      </c>
      <c r="CP443"/>
      <c r="CQ443" s="65"/>
      <c r="CR443" s="65"/>
      <c r="CS443" s="98"/>
      <c r="CT443"/>
      <c r="CU443"/>
      <c r="CV443" s="97"/>
      <c r="CW443" s="2">
        <v>120</v>
      </c>
      <c r="CX443" s="82">
        <v>70</v>
      </c>
      <c r="DG443" s="64"/>
      <c r="DI443" s="89"/>
      <c r="DJ443" s="89"/>
      <c r="DN443" s="34"/>
      <c r="DO443" s="34"/>
      <c r="DP443" s="34"/>
      <c r="DQ443" s="34"/>
      <c r="DR443" s="34"/>
      <c r="DS443" s="34" t="s">
        <v>2127</v>
      </c>
      <c r="DT443" s="34"/>
      <c r="DU443" s="47">
        <v>44425</v>
      </c>
      <c r="DY443" s="1">
        <v>2</v>
      </c>
      <c r="DZ443" t="s">
        <v>7940</v>
      </c>
      <c r="EB443" s="4"/>
      <c r="EJ443"/>
      <c r="EL443" s="34"/>
      <c r="EN443" s="34"/>
    </row>
    <row r="444" spans="1:144" hidden="1" x14ac:dyDescent="0.25">
      <c r="A444" s="85">
        <v>2022</v>
      </c>
      <c r="B444" s="87">
        <v>44830</v>
      </c>
      <c r="C444" t="s">
        <v>121</v>
      </c>
      <c r="D444" t="s">
        <v>122</v>
      </c>
      <c r="E444" s="36" t="s">
        <v>7938</v>
      </c>
      <c r="F444" s="34">
        <f t="shared" si="34"/>
        <v>443</v>
      </c>
      <c r="G444" s="34" t="s">
        <v>4985</v>
      </c>
      <c r="H444">
        <v>18</v>
      </c>
      <c r="I444" s="34" t="s">
        <v>6141</v>
      </c>
      <c r="J444" s="34" t="s">
        <v>5049</v>
      </c>
      <c r="K444" s="34" t="str">
        <f>VLOOKUP(J444,[2]CodMpios!$B$347:$E$362,4,FALSE)</f>
        <v>18610 - San José Del Fragua</v>
      </c>
      <c r="L444" s="34" t="str">
        <f>VLOOKUP($J444,[2]Coord_Mpios_X_Y!$B$2:$K$1123,9,FALSE)</f>
        <v>1,304702314265</v>
      </c>
      <c r="M444" s="34" t="str">
        <f>VLOOKUP($J444,[2]Coord_Mpios_X_Y!$B$2:$K$1123,10,FALSE)</f>
        <v>-76,110005941537</v>
      </c>
      <c r="N444" s="34" t="s">
        <v>139</v>
      </c>
      <c r="O444" s="34" t="s">
        <v>126</v>
      </c>
      <c r="Q444" s="34" t="s">
        <v>127</v>
      </c>
      <c r="R444" s="34">
        <v>27364159</v>
      </c>
      <c r="S444" s="34" t="str">
        <f t="shared" si="30"/>
        <v>CC27364159</v>
      </c>
      <c r="T444" s="34" t="s">
        <v>422</v>
      </c>
      <c r="V444" s="34" t="s">
        <v>2170</v>
      </c>
      <c r="W444" s="34" t="s">
        <v>250</v>
      </c>
      <c r="X444" s="87">
        <v>17868</v>
      </c>
      <c r="Y444">
        <v>74</v>
      </c>
      <c r="Z444" s="36">
        <f>VLOOKUP($Y444,[2]Edades!$A$3:$H$153,4,FALSE)</f>
        <v>6</v>
      </c>
      <c r="AA444" s="34" t="str">
        <f>VLOOKUP($Y444,[2]Edades!$A$3:$H$153,6,FALSE)</f>
        <v>6 - Persona mayor</v>
      </c>
      <c r="AB444" s="34">
        <f>VLOOKUP($Y444,[2]Edades!$A$3:$H$153,7,FALSE)</f>
        <v>15</v>
      </c>
      <c r="AC444" s="34" t="str">
        <f>VLOOKUP($Y444,[2]Edades!$A$3:$H$153,8,FALSE)</f>
        <v>70-74</v>
      </c>
      <c r="AD444" s="34" t="s">
        <v>129</v>
      </c>
      <c r="AE444" s="1">
        <v>2</v>
      </c>
      <c r="AF444" s="34" t="s">
        <v>2137</v>
      </c>
      <c r="AG444" s="34" t="s">
        <v>2127</v>
      </c>
      <c r="AH444" s="34" t="s">
        <v>2127</v>
      </c>
      <c r="AK444" s="34" t="s">
        <v>139</v>
      </c>
      <c r="AM444" s="34" t="s">
        <v>2127</v>
      </c>
      <c r="AN444" s="36" t="s">
        <v>2127</v>
      </c>
      <c r="AO444" s="36" t="s">
        <v>2127</v>
      </c>
      <c r="AP444" s="34" t="s">
        <v>2127</v>
      </c>
      <c r="AQ444" s="36" t="s">
        <v>2127</v>
      </c>
      <c r="AR444" s="34" t="s">
        <v>5048</v>
      </c>
      <c r="AS444" s="91" t="s">
        <v>6577</v>
      </c>
      <c r="AT444" s="34">
        <v>3212092936</v>
      </c>
      <c r="AU444" s="34" t="s">
        <v>2127</v>
      </c>
      <c r="AX444" s="90"/>
      <c r="BA444" s="91"/>
      <c r="BB444" s="91"/>
      <c r="BC444" s="91"/>
      <c r="BF444" s="34" t="s">
        <v>4983</v>
      </c>
      <c r="BG444" s="92" t="s">
        <v>2098</v>
      </c>
      <c r="BM444" s="36" t="s">
        <v>131</v>
      </c>
      <c r="BN444" s="34" t="s">
        <v>132</v>
      </c>
      <c r="BO444" s="36">
        <v>0</v>
      </c>
      <c r="BQ444" s="94"/>
      <c r="BS444" t="s">
        <v>132</v>
      </c>
      <c r="BU444" s="95"/>
      <c r="BV444" s="95"/>
      <c r="BW444" s="61"/>
      <c r="BX444" s="60"/>
      <c r="BY444" s="59" t="str">
        <f t="shared" ca="1" si="31"/>
        <v/>
      </c>
      <c r="CD444" s="68"/>
      <c r="CE444" s="68"/>
      <c r="CF444" s="67"/>
      <c r="CG444">
        <v>58</v>
      </c>
      <c r="CH444" s="2">
        <v>154</v>
      </c>
      <c r="CI444" s="4">
        <f t="shared" si="32"/>
        <v>24.456063417102378</v>
      </c>
      <c r="CJ444" s="5" t="str">
        <f t="shared" si="33"/>
        <v>NORMAL</v>
      </c>
      <c r="CK444" s="36">
        <v>0</v>
      </c>
      <c r="CL444" s="66"/>
      <c r="CM444" s="89">
        <v>41347</v>
      </c>
      <c r="CN444" s="97">
        <v>41347</v>
      </c>
      <c r="CP444"/>
      <c r="CQ444" s="65"/>
      <c r="CR444" s="65"/>
      <c r="CS444" s="98"/>
      <c r="CT444"/>
      <c r="CU444"/>
      <c r="CV444" s="65"/>
      <c r="CW444" s="2">
        <v>125</v>
      </c>
      <c r="CX444" s="82">
        <v>70</v>
      </c>
      <c r="DC444"/>
      <c r="DG444" s="64"/>
      <c r="DI444" s="89">
        <v>42804</v>
      </c>
      <c r="DJ444" s="89"/>
      <c r="DN444" s="34"/>
      <c r="DO444" s="34"/>
      <c r="DP444" s="34"/>
      <c r="DQ444" s="34"/>
      <c r="DR444" s="34"/>
      <c r="DS444" s="34" t="s">
        <v>2127</v>
      </c>
      <c r="DT444" s="34"/>
      <c r="DU444" s="47">
        <v>44582</v>
      </c>
      <c r="DY444" s="1">
        <v>2</v>
      </c>
      <c r="DZ444" t="s">
        <v>7941</v>
      </c>
      <c r="EA444" s="4">
        <v>0.81</v>
      </c>
      <c r="EB444" s="4">
        <v>153</v>
      </c>
      <c r="EC444" s="4">
        <v>140</v>
      </c>
      <c r="ED444" s="4">
        <v>73.8</v>
      </c>
      <c r="EE444" s="4">
        <v>45.6</v>
      </c>
      <c r="EF444" s="4">
        <v>103</v>
      </c>
      <c r="EG444" s="4">
        <v>2</v>
      </c>
      <c r="EH444" s="4">
        <v>7.4</v>
      </c>
      <c r="EJ444"/>
      <c r="EL444" s="34"/>
      <c r="EN444" s="34"/>
    </row>
    <row r="445" spans="1:144" hidden="1" x14ac:dyDescent="0.25">
      <c r="A445" s="85">
        <v>2022</v>
      </c>
      <c r="B445" s="87">
        <v>44830</v>
      </c>
      <c r="C445" t="s">
        <v>121</v>
      </c>
      <c r="D445" t="s">
        <v>122</v>
      </c>
      <c r="E445" s="36" t="s">
        <v>7938</v>
      </c>
      <c r="F445" s="34">
        <f t="shared" si="34"/>
        <v>444</v>
      </c>
      <c r="G445" s="34" t="s">
        <v>4985</v>
      </c>
      <c r="H445">
        <v>18</v>
      </c>
      <c r="I445" s="34" t="s">
        <v>6141</v>
      </c>
      <c r="J445" s="34" t="s">
        <v>4998</v>
      </c>
      <c r="K445" s="34" t="str">
        <f>VLOOKUP(J445,[2]CodMpios!$B$347:$E$362,4,FALSE)</f>
        <v>18460 - Milán</v>
      </c>
      <c r="L445" s="34" t="str">
        <f>VLOOKUP($J445,[2]Coord_Mpios_X_Y!$B$2:$K$1123,9,FALSE)</f>
        <v>1,146692553938</v>
      </c>
      <c r="M445" s="34" t="str">
        <f>VLOOKUP($J445,[2]Coord_Mpios_X_Y!$B$2:$K$1123,10,FALSE)</f>
        <v>-75,386647638375</v>
      </c>
      <c r="N445" s="34" t="s">
        <v>125</v>
      </c>
      <c r="O445" s="34" t="s">
        <v>126</v>
      </c>
      <c r="Q445" s="34" t="s">
        <v>127</v>
      </c>
      <c r="R445" s="34">
        <v>10232376</v>
      </c>
      <c r="S445" s="34" t="str">
        <f t="shared" si="30"/>
        <v>CC10232376</v>
      </c>
      <c r="T445" s="34" t="s">
        <v>5296</v>
      </c>
      <c r="V445" s="34" t="s">
        <v>5985</v>
      </c>
      <c r="W445" s="34" t="s">
        <v>381</v>
      </c>
      <c r="X445" s="87">
        <v>21004</v>
      </c>
      <c r="Y445">
        <v>65</v>
      </c>
      <c r="Z445" s="36">
        <f>VLOOKUP($Y445,[2]Edades!$A$3:$H$153,4,FALSE)</f>
        <v>6</v>
      </c>
      <c r="AA445" s="34" t="str">
        <f>VLOOKUP($Y445,[2]Edades!$A$3:$H$153,6,FALSE)</f>
        <v>6 - Persona mayor</v>
      </c>
      <c r="AB445" s="34">
        <f>VLOOKUP($Y445,[2]Edades!$A$3:$H$153,7,FALSE)</f>
        <v>14</v>
      </c>
      <c r="AC445" s="34" t="str">
        <f>VLOOKUP($Y445,[2]Edades!$A$3:$H$153,8,FALSE)</f>
        <v>65-69</v>
      </c>
      <c r="AD445" s="34" t="s">
        <v>146</v>
      </c>
      <c r="AE445">
        <v>1</v>
      </c>
      <c r="AF445" s="34" t="s">
        <v>2137</v>
      </c>
      <c r="AG445" s="34" t="s">
        <v>2127</v>
      </c>
      <c r="AH445" s="34" t="s">
        <v>2127</v>
      </c>
      <c r="AK445" s="34" t="s">
        <v>125</v>
      </c>
      <c r="AM445" s="34" t="s">
        <v>2127</v>
      </c>
      <c r="AN445" s="36" t="s">
        <v>2127</v>
      </c>
      <c r="AO445" s="36" t="s">
        <v>2127</v>
      </c>
      <c r="AP445" s="34" t="s">
        <v>2127</v>
      </c>
      <c r="AQ445" s="36" t="s">
        <v>2127</v>
      </c>
      <c r="AR445" s="34" t="s">
        <v>2098</v>
      </c>
      <c r="AS445" s="91" t="s">
        <v>6578</v>
      </c>
      <c r="AT445" s="34">
        <v>4368950</v>
      </c>
      <c r="AU445" s="34" t="s">
        <v>2127</v>
      </c>
      <c r="AX445" s="90"/>
      <c r="BA445" s="91"/>
      <c r="BB445" s="91"/>
      <c r="BC445" s="91"/>
      <c r="BF445" s="34" t="s">
        <v>4983</v>
      </c>
      <c r="BG445" s="92" t="s">
        <v>2098</v>
      </c>
      <c r="BM445" s="36" t="s">
        <v>131</v>
      </c>
      <c r="BN445" s="34" t="s">
        <v>132</v>
      </c>
      <c r="BO445" s="36">
        <v>0</v>
      </c>
      <c r="BQ445" s="94"/>
      <c r="BS445" t="s">
        <v>132</v>
      </c>
      <c r="BU445" s="95"/>
      <c r="BV445" s="95"/>
      <c r="BW445" s="61"/>
      <c r="BX445" s="60"/>
      <c r="BY445" s="59" t="str">
        <f t="shared" ca="1" si="31"/>
        <v/>
      </c>
      <c r="CD445" s="68"/>
      <c r="CE445" s="68"/>
      <c r="CF445" s="67"/>
      <c r="CG445">
        <v>65</v>
      </c>
      <c r="CH445" s="2">
        <v>175</v>
      </c>
      <c r="CI445" s="4">
        <f t="shared" si="32"/>
        <v>21.224489795918366</v>
      </c>
      <c r="CJ445" s="5" t="str">
        <f t="shared" si="33"/>
        <v>NORMAL</v>
      </c>
      <c r="CK445" s="36">
        <v>0</v>
      </c>
      <c r="CL445" s="66"/>
      <c r="CM445" s="89">
        <v>41326</v>
      </c>
      <c r="CN445" s="97">
        <v>41326</v>
      </c>
      <c r="CP445"/>
      <c r="CQ445" s="65"/>
      <c r="CR445" s="65"/>
      <c r="CS445" s="98"/>
      <c r="CT445"/>
      <c r="CU445"/>
      <c r="CV445" s="65"/>
      <c r="CW445" s="2"/>
      <c r="CX445" s="82"/>
      <c r="DC445"/>
      <c r="DG445" s="64"/>
      <c r="DI445" s="89"/>
      <c r="DJ445" s="89"/>
      <c r="DN445" s="34"/>
      <c r="DO445" s="34"/>
      <c r="DP445" s="34"/>
      <c r="DQ445" s="34"/>
      <c r="DR445" s="34"/>
      <c r="DS445" s="34" t="s">
        <v>2127</v>
      </c>
      <c r="DT445" s="34"/>
      <c r="DU445" s="47">
        <v>43850</v>
      </c>
      <c r="DY445" s="1">
        <v>2</v>
      </c>
      <c r="DZ445" t="s">
        <v>7941</v>
      </c>
      <c r="EB445" s="4"/>
      <c r="EJ445"/>
      <c r="EL445" s="34"/>
      <c r="EN445" s="34"/>
    </row>
    <row r="446" spans="1:144" hidden="1" x14ac:dyDescent="0.25">
      <c r="A446" s="85">
        <v>2022</v>
      </c>
      <c r="B446" s="87">
        <v>44830</v>
      </c>
      <c r="C446" t="s">
        <v>121</v>
      </c>
      <c r="D446" t="s">
        <v>122</v>
      </c>
      <c r="E446" s="36" t="s">
        <v>7938</v>
      </c>
      <c r="F446" s="34">
        <f t="shared" si="34"/>
        <v>445</v>
      </c>
      <c r="G446" s="34" t="s">
        <v>4985</v>
      </c>
      <c r="H446">
        <v>18</v>
      </c>
      <c r="I446" s="34" t="s">
        <v>6141</v>
      </c>
      <c r="J446" s="34" t="s">
        <v>4988</v>
      </c>
      <c r="K446" s="34" t="str">
        <f>VLOOKUP(J446,[2]CodMpios!$B$347:$E$362,4,FALSE)</f>
        <v>18001 - Florencia</v>
      </c>
      <c r="L446" s="34" t="str">
        <f>VLOOKUP($J446,[2]Coord_Mpios_X_Y!$B$2:$K$1123,9,FALSE)</f>
        <v>1,749138703818</v>
      </c>
      <c r="M446" s="34" t="str">
        <f>VLOOKUP($J446,[2]Coord_Mpios_X_Y!$B$2:$K$1123,10,FALSE)</f>
        <v>-75,558239064333</v>
      </c>
      <c r="N446" s="34" t="s">
        <v>6142</v>
      </c>
      <c r="O446" s="34" t="s">
        <v>126</v>
      </c>
      <c r="Q446" s="34" t="s">
        <v>127</v>
      </c>
      <c r="R446" s="34">
        <v>17192757</v>
      </c>
      <c r="S446" s="34" t="str">
        <f t="shared" si="30"/>
        <v>CC17192757</v>
      </c>
      <c r="T446" s="34" t="s">
        <v>2431</v>
      </c>
      <c r="V446" s="34" t="s">
        <v>273</v>
      </c>
      <c r="W446" s="34" t="s">
        <v>5984</v>
      </c>
      <c r="X446" s="87">
        <v>17588</v>
      </c>
      <c r="Y446">
        <v>75</v>
      </c>
      <c r="Z446" s="36">
        <f>VLOOKUP($Y446,[2]Edades!$A$3:$H$153,4,FALSE)</f>
        <v>6</v>
      </c>
      <c r="AA446" s="34" t="str">
        <f>VLOOKUP($Y446,[2]Edades!$A$3:$H$153,6,FALSE)</f>
        <v>6 - Persona mayor</v>
      </c>
      <c r="AB446" s="34">
        <f>VLOOKUP($Y446,[2]Edades!$A$3:$H$153,7,FALSE)</f>
        <v>16</v>
      </c>
      <c r="AC446" s="34" t="str">
        <f>VLOOKUP($Y446,[2]Edades!$A$3:$H$153,8,FALSE)</f>
        <v>75-79</v>
      </c>
      <c r="AD446" s="34" t="s">
        <v>146</v>
      </c>
      <c r="AE446">
        <v>1</v>
      </c>
      <c r="AF446" s="34" t="s">
        <v>2137</v>
      </c>
      <c r="AG446" s="34" t="s">
        <v>2127</v>
      </c>
      <c r="AH446" s="34" t="s">
        <v>2127</v>
      </c>
      <c r="AK446" s="34" t="s">
        <v>6142</v>
      </c>
      <c r="AM446" s="34" t="s">
        <v>2127</v>
      </c>
      <c r="AN446" s="36" t="s">
        <v>2127</v>
      </c>
      <c r="AO446" s="36" t="s">
        <v>2127</v>
      </c>
      <c r="AP446" s="34" t="s">
        <v>2127</v>
      </c>
      <c r="AQ446" s="36" t="s">
        <v>2127</v>
      </c>
      <c r="AR446" s="34" t="s">
        <v>2098</v>
      </c>
      <c r="AS446" s="91" t="s">
        <v>6579</v>
      </c>
      <c r="AT446" s="34">
        <v>4367233</v>
      </c>
      <c r="AU446" s="34" t="s">
        <v>2127</v>
      </c>
      <c r="AX446" s="90"/>
      <c r="BA446" s="91"/>
      <c r="BB446" s="91"/>
      <c r="BC446" s="91"/>
      <c r="BF446" s="34" t="s">
        <v>4983</v>
      </c>
      <c r="BG446" s="92" t="s">
        <v>2098</v>
      </c>
      <c r="BM446" s="36" t="s">
        <v>131</v>
      </c>
      <c r="BN446" s="34" t="s">
        <v>132</v>
      </c>
      <c r="BO446" s="36">
        <v>0</v>
      </c>
      <c r="BQ446" s="94"/>
      <c r="BS446" t="s">
        <v>131</v>
      </c>
      <c r="BU446" s="95"/>
      <c r="BV446" s="95"/>
      <c r="BW446" s="61"/>
      <c r="BX446" s="60"/>
      <c r="BY446" s="59" t="str">
        <f t="shared" ca="1" si="31"/>
        <v/>
      </c>
      <c r="CD446" s="68"/>
      <c r="CE446" s="68"/>
      <c r="CF446" s="67"/>
      <c r="CG446">
        <v>90</v>
      </c>
      <c r="CH446" s="2">
        <v>167</v>
      </c>
      <c r="CI446" s="4">
        <f t="shared" si="32"/>
        <v>32.270787765785798</v>
      </c>
      <c r="CJ446" s="5" t="str">
        <f t="shared" si="33"/>
        <v>OBESIDAD</v>
      </c>
      <c r="CK446" s="36">
        <v>0</v>
      </c>
      <c r="CL446" s="66"/>
      <c r="CM446" s="89">
        <v>41347</v>
      </c>
      <c r="CN446" s="97">
        <v>41347</v>
      </c>
      <c r="CP446"/>
      <c r="CQ446" s="65"/>
      <c r="CR446" s="65"/>
      <c r="CS446" s="98"/>
      <c r="CT446"/>
      <c r="CU446"/>
      <c r="CV446" s="65"/>
      <c r="CW446" s="2"/>
      <c r="CX446" s="82"/>
      <c r="DC446"/>
      <c r="DG446" s="64"/>
      <c r="DI446" s="89"/>
      <c r="DJ446" s="89"/>
      <c r="DN446" s="34"/>
      <c r="DO446" s="34"/>
      <c r="DP446" s="34"/>
      <c r="DQ446" s="34"/>
      <c r="DR446" s="34"/>
      <c r="DS446" s="34" t="s">
        <v>2127</v>
      </c>
      <c r="DT446" s="34"/>
      <c r="DU446" s="47">
        <v>43774</v>
      </c>
      <c r="DY446" s="1">
        <v>2</v>
      </c>
      <c r="DZ446" t="s">
        <v>7941</v>
      </c>
      <c r="EB446" s="4"/>
      <c r="EJ446"/>
      <c r="EL446" s="34"/>
      <c r="EN446" s="34"/>
    </row>
    <row r="447" spans="1:144" hidden="1" x14ac:dyDescent="0.25">
      <c r="A447" s="85">
        <v>2022</v>
      </c>
      <c r="B447" s="87">
        <v>44830</v>
      </c>
      <c r="C447" t="s">
        <v>121</v>
      </c>
      <c r="D447" t="s">
        <v>122</v>
      </c>
      <c r="E447" s="36" t="s">
        <v>7938</v>
      </c>
      <c r="F447" s="34">
        <f t="shared" si="34"/>
        <v>446</v>
      </c>
      <c r="G447" s="34" t="s">
        <v>4985</v>
      </c>
      <c r="H447">
        <v>18</v>
      </c>
      <c r="I447" s="34" t="s">
        <v>6141</v>
      </c>
      <c r="J447" s="34" t="s">
        <v>5052</v>
      </c>
      <c r="K447" s="34" t="str">
        <f>VLOOKUP(J447,[2]CodMpios!$B$347:$E$362,4,FALSE)</f>
        <v>18256 - El Paujil</v>
      </c>
      <c r="L447" s="34" t="str">
        <f>VLOOKUP($J447,[2]Coord_Mpios_X_Y!$B$2:$K$1123,9,FALSE)</f>
        <v>1,617746356165</v>
      </c>
      <c r="M447" s="34" t="str">
        <f>VLOOKUP($J447,[2]Coord_Mpios_X_Y!$B$2:$K$1123,10,FALSE)</f>
        <v>-75,234043334186</v>
      </c>
      <c r="N447" s="34" t="s">
        <v>139</v>
      </c>
      <c r="O447" s="34" t="s">
        <v>126</v>
      </c>
      <c r="Q447" s="34" t="s">
        <v>127</v>
      </c>
      <c r="R447" s="34">
        <v>17093280</v>
      </c>
      <c r="S447" s="34" t="str">
        <f t="shared" si="30"/>
        <v>CC17093280</v>
      </c>
      <c r="T447" s="34" t="s">
        <v>5983</v>
      </c>
      <c r="U447" s="34" t="s">
        <v>161</v>
      </c>
      <c r="V447" s="34" t="s">
        <v>5982</v>
      </c>
      <c r="X447" s="87">
        <v>15784</v>
      </c>
      <c r="Y447">
        <v>80</v>
      </c>
      <c r="Z447" s="36">
        <f>VLOOKUP($Y447,[2]Edades!$A$3:$H$153,4,FALSE)</f>
        <v>6</v>
      </c>
      <c r="AA447" s="34" t="str">
        <f>VLOOKUP($Y447,[2]Edades!$A$3:$H$153,6,FALSE)</f>
        <v>6 - Persona mayor</v>
      </c>
      <c r="AB447" s="34">
        <f>VLOOKUP($Y447,[2]Edades!$A$3:$H$153,7,FALSE)</f>
        <v>17</v>
      </c>
      <c r="AC447" s="34" t="str">
        <f>VLOOKUP($Y447,[2]Edades!$A$3:$H$153,8,FALSE)</f>
        <v>80 Y MÁS</v>
      </c>
      <c r="AD447" s="34" t="s">
        <v>146</v>
      </c>
      <c r="AE447">
        <v>1</v>
      </c>
      <c r="AF447" s="34" t="s">
        <v>2137</v>
      </c>
      <c r="AG447" s="34" t="s">
        <v>2127</v>
      </c>
      <c r="AH447" s="34" t="s">
        <v>2127</v>
      </c>
      <c r="AK447" s="34" t="s">
        <v>139</v>
      </c>
      <c r="AM447" s="34" t="s">
        <v>2127</v>
      </c>
      <c r="AN447" s="36" t="s">
        <v>2127</v>
      </c>
      <c r="AO447" s="36" t="s">
        <v>2127</v>
      </c>
      <c r="AP447" s="34" t="s">
        <v>2127</v>
      </c>
      <c r="AQ447" s="36" t="s">
        <v>2127</v>
      </c>
      <c r="AR447" s="34" t="s">
        <v>2098</v>
      </c>
      <c r="AS447" s="91" t="s">
        <v>6580</v>
      </c>
      <c r="AT447" s="34">
        <v>3107860114</v>
      </c>
      <c r="AU447" s="34" t="s">
        <v>2127</v>
      </c>
      <c r="AX447" s="90"/>
      <c r="BA447" s="91"/>
      <c r="BB447" s="91"/>
      <c r="BC447" s="91"/>
      <c r="BF447" s="34" t="s">
        <v>4983</v>
      </c>
      <c r="BG447" s="92" t="s">
        <v>2098</v>
      </c>
      <c r="BM447" s="36" t="s">
        <v>131</v>
      </c>
      <c r="BN447" s="34" t="s">
        <v>132</v>
      </c>
      <c r="BO447" s="36">
        <v>0</v>
      </c>
      <c r="BQ447" s="94"/>
      <c r="BS447" t="s">
        <v>132</v>
      </c>
      <c r="BU447" s="95"/>
      <c r="BV447" s="95"/>
      <c r="BW447" s="61"/>
      <c r="BX447" s="60"/>
      <c r="BY447" s="59" t="str">
        <f t="shared" ca="1" si="31"/>
        <v/>
      </c>
      <c r="CD447" s="68"/>
      <c r="CE447" s="68"/>
      <c r="CF447" s="67"/>
      <c r="CG447">
        <v>72</v>
      </c>
      <c r="CH447" s="2">
        <v>168</v>
      </c>
      <c r="CI447" s="4">
        <f t="shared" si="32"/>
        <v>25.510204081632658</v>
      </c>
      <c r="CJ447" s="5" t="str">
        <f t="shared" si="33"/>
        <v>SOBREPESO</v>
      </c>
      <c r="CK447" s="36">
        <v>0</v>
      </c>
      <c r="CL447" s="66"/>
      <c r="CM447" s="89">
        <v>41288</v>
      </c>
      <c r="CN447" s="97">
        <v>41288</v>
      </c>
      <c r="CP447"/>
      <c r="CQ447" s="65"/>
      <c r="CR447" s="65"/>
      <c r="CS447" s="98"/>
      <c r="CT447"/>
      <c r="CU447"/>
      <c r="CV447" s="65"/>
      <c r="CW447" s="2">
        <v>120</v>
      </c>
      <c r="CX447" s="82">
        <v>70</v>
      </c>
      <c r="DC447"/>
      <c r="DG447" s="64"/>
      <c r="DI447" s="89"/>
      <c r="DJ447" s="89"/>
      <c r="DN447" s="34"/>
      <c r="DO447" s="34"/>
      <c r="DP447" s="34"/>
      <c r="DQ447" s="34"/>
      <c r="DR447" s="34"/>
      <c r="DS447" s="34" t="s">
        <v>2127</v>
      </c>
      <c r="DT447" s="34"/>
      <c r="DU447" s="47">
        <v>44672</v>
      </c>
      <c r="DY447" s="1">
        <v>2</v>
      </c>
      <c r="DZ447" t="s">
        <v>7941</v>
      </c>
      <c r="EA447" s="4">
        <v>1.06</v>
      </c>
      <c r="EB447" s="4">
        <v>185</v>
      </c>
      <c r="EC447" s="4">
        <v>204</v>
      </c>
      <c r="ED447" s="4">
        <v>102</v>
      </c>
      <c r="EE447" s="4">
        <v>40.200000000000003</v>
      </c>
      <c r="EF447" s="4">
        <v>310</v>
      </c>
      <c r="EG447" s="4">
        <v>4.3</v>
      </c>
      <c r="EH447" s="4">
        <v>8.3000000000000007</v>
      </c>
      <c r="EJ447"/>
      <c r="EL447" s="34"/>
      <c r="EN447" s="34"/>
    </row>
    <row r="448" spans="1:144" hidden="1" x14ac:dyDescent="0.25">
      <c r="A448" s="85">
        <v>2022</v>
      </c>
      <c r="B448" s="87">
        <v>44830</v>
      </c>
      <c r="C448" t="s">
        <v>121</v>
      </c>
      <c r="D448" t="s">
        <v>122</v>
      </c>
      <c r="E448" s="36" t="s">
        <v>7938</v>
      </c>
      <c r="F448" s="34">
        <f t="shared" si="34"/>
        <v>447</v>
      </c>
      <c r="G448" s="34" t="s">
        <v>4985</v>
      </c>
      <c r="H448">
        <v>18</v>
      </c>
      <c r="I448" s="34" t="s">
        <v>6141</v>
      </c>
      <c r="J448" s="34" t="s">
        <v>4988</v>
      </c>
      <c r="K448" s="34" t="str">
        <f>VLOOKUP(J448,[2]CodMpios!$B$347:$E$362,4,FALSE)</f>
        <v>18001 - Florencia</v>
      </c>
      <c r="L448" s="34" t="str">
        <f>VLOOKUP($J448,[2]Coord_Mpios_X_Y!$B$2:$K$1123,9,FALSE)</f>
        <v>1,749138703818</v>
      </c>
      <c r="M448" s="34" t="str">
        <f>VLOOKUP($J448,[2]Coord_Mpios_X_Y!$B$2:$K$1123,10,FALSE)</f>
        <v>-75,558239064333</v>
      </c>
      <c r="N448" s="34" t="s">
        <v>125</v>
      </c>
      <c r="O448" s="34" t="s">
        <v>126</v>
      </c>
      <c r="Q448" s="34" t="s">
        <v>127</v>
      </c>
      <c r="R448" s="34">
        <v>40756370</v>
      </c>
      <c r="S448" s="34" t="str">
        <f t="shared" si="30"/>
        <v>CC40756370</v>
      </c>
      <c r="T448" s="34" t="s">
        <v>661</v>
      </c>
      <c r="V448" s="34" t="s">
        <v>160</v>
      </c>
      <c r="W448" s="34" t="s">
        <v>2314</v>
      </c>
      <c r="X448" s="87">
        <v>19831</v>
      </c>
      <c r="Y448">
        <v>68</v>
      </c>
      <c r="Z448" s="36">
        <f>VLOOKUP($Y448,[2]Edades!$A$3:$H$153,4,FALSE)</f>
        <v>6</v>
      </c>
      <c r="AA448" s="34" t="str">
        <f>VLOOKUP($Y448,[2]Edades!$A$3:$H$153,6,FALSE)</f>
        <v>6 - Persona mayor</v>
      </c>
      <c r="AB448" s="34">
        <f>VLOOKUP($Y448,[2]Edades!$A$3:$H$153,7,FALSE)</f>
        <v>14</v>
      </c>
      <c r="AC448" s="34" t="str">
        <f>VLOOKUP($Y448,[2]Edades!$A$3:$H$153,8,FALSE)</f>
        <v>65-69</v>
      </c>
      <c r="AD448" s="34" t="s">
        <v>129</v>
      </c>
      <c r="AE448" s="1">
        <v>2</v>
      </c>
      <c r="AF448" s="34" t="s">
        <v>2137</v>
      </c>
      <c r="AG448" s="34" t="s">
        <v>2127</v>
      </c>
      <c r="AH448" s="34" t="s">
        <v>2127</v>
      </c>
      <c r="AK448" s="34" t="s">
        <v>125</v>
      </c>
      <c r="AM448" s="34" t="s">
        <v>2127</v>
      </c>
      <c r="AN448" s="36" t="s">
        <v>2127</v>
      </c>
      <c r="AO448" s="36" t="s">
        <v>2127</v>
      </c>
      <c r="AP448" s="34" t="s">
        <v>2127</v>
      </c>
      <c r="AQ448" s="36" t="s">
        <v>2127</v>
      </c>
      <c r="AR448" s="34" t="s">
        <v>2098</v>
      </c>
      <c r="AS448" s="91" t="s">
        <v>6581</v>
      </c>
      <c r="AT448" s="34">
        <v>4342029</v>
      </c>
      <c r="AU448" s="34" t="s">
        <v>2127</v>
      </c>
      <c r="AX448" s="90"/>
      <c r="BA448" s="91"/>
      <c r="BB448" s="91"/>
      <c r="BC448" s="91"/>
      <c r="BF448" s="34" t="s">
        <v>4983</v>
      </c>
      <c r="BG448" s="92" t="s">
        <v>2098</v>
      </c>
      <c r="BM448" s="36" t="s">
        <v>131</v>
      </c>
      <c r="BN448" s="34" t="s">
        <v>132</v>
      </c>
      <c r="BO448" s="36">
        <v>0</v>
      </c>
      <c r="BQ448" s="94"/>
      <c r="BS448" t="s">
        <v>131</v>
      </c>
      <c r="BU448" s="95"/>
      <c r="BV448" s="95"/>
      <c r="BW448" s="61"/>
      <c r="BX448" s="60"/>
      <c r="BY448" s="59" t="str">
        <f t="shared" ca="1" si="31"/>
        <v/>
      </c>
      <c r="CD448" s="68"/>
      <c r="CE448" s="68"/>
      <c r="CF448" s="67"/>
      <c r="CG448">
        <v>62</v>
      </c>
      <c r="CH448" s="2">
        <v>145</v>
      </c>
      <c r="CI448" s="4">
        <f t="shared" si="32"/>
        <v>29.488703923900118</v>
      </c>
      <c r="CJ448" s="5" t="str">
        <f t="shared" si="33"/>
        <v>SOBREPESO</v>
      </c>
      <c r="CK448" s="36">
        <v>0</v>
      </c>
      <c r="CL448" s="66"/>
      <c r="CM448" s="89">
        <v>41346</v>
      </c>
      <c r="CN448" s="97">
        <v>41346</v>
      </c>
      <c r="CP448"/>
      <c r="CQ448" s="65"/>
      <c r="CR448" s="65"/>
      <c r="CS448" s="98"/>
      <c r="CT448"/>
      <c r="CU448"/>
      <c r="CV448" s="65"/>
      <c r="CW448" s="2">
        <v>130</v>
      </c>
      <c r="CX448" s="82">
        <v>80</v>
      </c>
      <c r="DC448"/>
      <c r="DG448" s="64"/>
      <c r="DI448" s="89">
        <v>43439</v>
      </c>
      <c r="DJ448" s="89"/>
      <c r="DN448" s="34"/>
      <c r="DO448" s="34"/>
      <c r="DP448" s="34"/>
      <c r="DQ448" s="34"/>
      <c r="DR448" s="34"/>
      <c r="DS448" s="34" t="s">
        <v>2127</v>
      </c>
      <c r="DT448" s="34"/>
      <c r="DU448" s="47">
        <v>44260</v>
      </c>
      <c r="DY448" s="1">
        <v>1</v>
      </c>
      <c r="DZ448" t="s">
        <v>7940</v>
      </c>
      <c r="EB448" s="4">
        <v>100</v>
      </c>
      <c r="EH448" s="4">
        <v>8</v>
      </c>
      <c r="EJ448"/>
      <c r="EL448" s="34"/>
      <c r="EN448" s="34"/>
    </row>
    <row r="449" spans="1:144" hidden="1" x14ac:dyDescent="0.25">
      <c r="A449" s="85">
        <v>2022</v>
      </c>
      <c r="B449" s="87">
        <v>44830</v>
      </c>
      <c r="C449" t="s">
        <v>121</v>
      </c>
      <c r="D449" t="s">
        <v>122</v>
      </c>
      <c r="E449" s="36" t="s">
        <v>7938</v>
      </c>
      <c r="F449" s="34">
        <f t="shared" si="34"/>
        <v>448</v>
      </c>
      <c r="G449" s="34" t="s">
        <v>4985</v>
      </c>
      <c r="H449">
        <v>18</v>
      </c>
      <c r="I449" s="34" t="s">
        <v>6141</v>
      </c>
      <c r="J449" s="34" t="s">
        <v>4988</v>
      </c>
      <c r="K449" s="34" t="str">
        <f>VLOOKUP(J449,[2]CodMpios!$B$347:$E$362,4,FALSE)</f>
        <v>18001 - Florencia</v>
      </c>
      <c r="L449" s="34" t="str">
        <f>VLOOKUP($J449,[2]Coord_Mpios_X_Y!$B$2:$K$1123,9,FALSE)</f>
        <v>1,749138703818</v>
      </c>
      <c r="M449" s="34" t="str">
        <f>VLOOKUP($J449,[2]Coord_Mpios_X_Y!$B$2:$K$1123,10,FALSE)</f>
        <v>-75,558239064333</v>
      </c>
      <c r="N449" s="34" t="s">
        <v>125</v>
      </c>
      <c r="O449" s="34" t="s">
        <v>126</v>
      </c>
      <c r="Q449" s="34" t="s">
        <v>127</v>
      </c>
      <c r="R449" s="34">
        <v>24624179</v>
      </c>
      <c r="S449" s="34" t="str">
        <f t="shared" si="30"/>
        <v>CC24624179</v>
      </c>
      <c r="T449" s="34" t="s">
        <v>240</v>
      </c>
      <c r="U449" s="34" t="s">
        <v>464</v>
      </c>
      <c r="V449" s="34" t="s">
        <v>5038</v>
      </c>
      <c r="W449" s="34" t="s">
        <v>561</v>
      </c>
      <c r="X449" s="87">
        <v>23012</v>
      </c>
      <c r="Y449">
        <v>60</v>
      </c>
      <c r="Z449" s="36">
        <f>VLOOKUP($Y449,[2]Edades!$A$3:$H$153,4,FALSE)</f>
        <v>6</v>
      </c>
      <c r="AA449" s="34" t="str">
        <f>VLOOKUP($Y449,[2]Edades!$A$3:$H$153,6,FALSE)</f>
        <v>6 - Persona mayor</v>
      </c>
      <c r="AB449" s="34">
        <f>VLOOKUP($Y449,[2]Edades!$A$3:$H$153,7,FALSE)</f>
        <v>13</v>
      </c>
      <c r="AC449" s="34" t="str">
        <f>VLOOKUP($Y449,[2]Edades!$A$3:$H$153,8,FALSE)</f>
        <v>60-64</v>
      </c>
      <c r="AD449" s="34" t="s">
        <v>129</v>
      </c>
      <c r="AE449" s="1">
        <v>2</v>
      </c>
      <c r="AF449" s="34" t="s">
        <v>2137</v>
      </c>
      <c r="AG449" s="34" t="s">
        <v>2127</v>
      </c>
      <c r="AH449" s="34" t="s">
        <v>2127</v>
      </c>
      <c r="AK449" s="34" t="s">
        <v>125</v>
      </c>
      <c r="AM449" s="34" t="s">
        <v>2127</v>
      </c>
      <c r="AN449" s="36" t="s">
        <v>2127</v>
      </c>
      <c r="AO449" s="36" t="s">
        <v>2127</v>
      </c>
      <c r="AP449" s="34" t="s">
        <v>2127</v>
      </c>
      <c r="AQ449" s="36" t="s">
        <v>2127</v>
      </c>
      <c r="AR449" s="34" t="s">
        <v>2098</v>
      </c>
      <c r="AS449" s="91" t="s">
        <v>6582</v>
      </c>
      <c r="AT449" s="34">
        <v>3132229750</v>
      </c>
      <c r="AU449" s="34" t="s">
        <v>2127</v>
      </c>
      <c r="AX449" s="90"/>
      <c r="BA449" s="91"/>
      <c r="BB449" s="91"/>
      <c r="BC449" s="91"/>
      <c r="BF449" s="34" t="s">
        <v>4983</v>
      </c>
      <c r="BG449" s="92" t="s">
        <v>2098</v>
      </c>
      <c r="BM449" s="36" t="s">
        <v>131</v>
      </c>
      <c r="BN449" s="34" t="s">
        <v>132</v>
      </c>
      <c r="BO449" s="36">
        <v>0</v>
      </c>
      <c r="BQ449" s="94"/>
      <c r="BS449" t="s">
        <v>132</v>
      </c>
      <c r="BU449" s="95"/>
      <c r="BV449" s="95"/>
      <c r="BW449" s="61"/>
      <c r="BX449" s="60"/>
      <c r="BY449" s="59" t="str">
        <f t="shared" ca="1" si="31"/>
        <v/>
      </c>
      <c r="CD449" s="68"/>
      <c r="CE449" s="68"/>
      <c r="CF449" s="67"/>
      <c r="CG449">
        <v>89</v>
      </c>
      <c r="CH449" s="2">
        <v>164</v>
      </c>
      <c r="CI449" s="4">
        <f t="shared" si="32"/>
        <v>33.090422367638318</v>
      </c>
      <c r="CJ449" s="5" t="str">
        <f t="shared" si="33"/>
        <v>OBESIDAD</v>
      </c>
      <c r="CK449" s="36">
        <v>0</v>
      </c>
      <c r="CL449" s="66"/>
      <c r="CM449" s="89">
        <v>41346</v>
      </c>
      <c r="CN449" s="97">
        <v>41346</v>
      </c>
      <c r="CP449"/>
      <c r="CQ449" s="65"/>
      <c r="CR449" s="65"/>
      <c r="CS449" s="98"/>
      <c r="CT449"/>
      <c r="CU449"/>
      <c r="CV449" s="65"/>
      <c r="CW449" s="2">
        <v>120</v>
      </c>
      <c r="CX449" s="82">
        <v>70</v>
      </c>
      <c r="DC449"/>
      <c r="DG449" s="64"/>
      <c r="DI449" s="89"/>
      <c r="DJ449" s="89"/>
      <c r="DN449" s="34"/>
      <c r="DO449" s="34"/>
      <c r="DP449" s="34"/>
      <c r="DQ449" s="34"/>
      <c r="DR449" s="34"/>
      <c r="DS449" s="34" t="s">
        <v>2127</v>
      </c>
      <c r="DT449" s="34"/>
      <c r="DU449" s="47">
        <v>44154</v>
      </c>
      <c r="DY449" s="1">
        <v>1</v>
      </c>
      <c r="DZ449" t="s">
        <v>7941</v>
      </c>
      <c r="EB449" s="4">
        <v>128</v>
      </c>
      <c r="EH449" s="4">
        <v>7.1</v>
      </c>
      <c r="EJ449"/>
      <c r="EL449" s="34"/>
      <c r="EN449" s="34"/>
    </row>
    <row r="450" spans="1:144" x14ac:dyDescent="0.25">
      <c r="A450" s="85">
        <v>2022</v>
      </c>
      <c r="B450" s="87">
        <v>44830</v>
      </c>
      <c r="C450" t="s">
        <v>121</v>
      </c>
      <c r="D450" t="s">
        <v>122</v>
      </c>
      <c r="E450" s="34" t="s">
        <v>7938</v>
      </c>
      <c r="F450" s="34">
        <f t="shared" si="34"/>
        <v>449</v>
      </c>
      <c r="G450" s="34" t="s">
        <v>4985</v>
      </c>
      <c r="H450">
        <v>18</v>
      </c>
      <c r="I450" s="34" t="s">
        <v>6141</v>
      </c>
      <c r="J450" s="34" t="s">
        <v>4988</v>
      </c>
      <c r="K450" s="34" t="str">
        <f>VLOOKUP(J450,[2]CodMpios!$B$347:$E$362,4,FALSE)</f>
        <v>18001 - Florencia</v>
      </c>
      <c r="L450" s="34" t="str">
        <f>VLOOKUP($J450,[2]Coord_Mpios_X_Y!$B$2:$K$1123,9,FALSE)</f>
        <v>1,749138703818</v>
      </c>
      <c r="M450" s="34" t="str">
        <f>VLOOKUP($J450,[2]Coord_Mpios_X_Y!$B$2:$K$1123,10,FALSE)</f>
        <v>-75,558239064333</v>
      </c>
      <c r="N450" s="34" t="s">
        <v>125</v>
      </c>
      <c r="O450" s="34" t="s">
        <v>126</v>
      </c>
      <c r="Q450" s="34" t="s">
        <v>127</v>
      </c>
      <c r="R450" s="34">
        <v>5964707</v>
      </c>
      <c r="S450" s="34" t="str">
        <f t="shared" ref="S450:S513" si="35">CONCATENATE(Q450,R450)</f>
        <v>CC5964707</v>
      </c>
      <c r="T450" s="34" t="s">
        <v>5981</v>
      </c>
      <c r="V450" s="34" t="s">
        <v>486</v>
      </c>
      <c r="W450" s="34" t="s">
        <v>301</v>
      </c>
      <c r="X450" s="87">
        <v>22488</v>
      </c>
      <c r="Y450">
        <v>61</v>
      </c>
      <c r="Z450" s="36">
        <f>VLOOKUP($Y450,[2]Edades!$A$3:$H$153,4,FALSE)</f>
        <v>6</v>
      </c>
      <c r="AA450" s="34" t="str">
        <f>VLOOKUP($Y450,[2]Edades!$A$3:$H$153,6,FALSE)</f>
        <v>6 - Persona mayor</v>
      </c>
      <c r="AB450" s="34">
        <f>VLOOKUP($Y450,[2]Edades!$A$3:$H$153,7,FALSE)</f>
        <v>13</v>
      </c>
      <c r="AC450" s="34" t="str">
        <f>VLOOKUP($Y450,[2]Edades!$A$3:$H$153,8,FALSE)</f>
        <v>60-64</v>
      </c>
      <c r="AD450" s="34" t="s">
        <v>146</v>
      </c>
      <c r="AE450">
        <v>1</v>
      </c>
      <c r="AF450" s="34" t="s">
        <v>2137</v>
      </c>
      <c r="AG450" s="34" t="s">
        <v>2127</v>
      </c>
      <c r="AH450" s="34" t="s">
        <v>2127</v>
      </c>
      <c r="AK450" s="34" t="s">
        <v>125</v>
      </c>
      <c r="AM450" s="34" t="s">
        <v>2127</v>
      </c>
      <c r="AN450" s="36" t="s">
        <v>2127</v>
      </c>
      <c r="AO450" s="36" t="s">
        <v>2127</v>
      </c>
      <c r="AP450" s="34" t="s">
        <v>2127</v>
      </c>
      <c r="AQ450" s="36" t="s">
        <v>2127</v>
      </c>
      <c r="AR450" s="34" t="s">
        <v>2098</v>
      </c>
      <c r="AS450" s="91" t="s">
        <v>6583</v>
      </c>
      <c r="AT450" s="34">
        <v>3144751691</v>
      </c>
      <c r="AU450" s="34" t="s">
        <v>2127</v>
      </c>
      <c r="AX450" s="90"/>
      <c r="BA450" s="91"/>
      <c r="BB450" s="91"/>
      <c r="BC450" s="91"/>
      <c r="BF450" s="34" t="s">
        <v>4983</v>
      </c>
      <c r="BG450" s="92" t="s">
        <v>2098</v>
      </c>
      <c r="BM450" s="36" t="s">
        <v>131</v>
      </c>
      <c r="BN450" s="34" t="s">
        <v>132</v>
      </c>
      <c r="BO450" s="36">
        <v>0</v>
      </c>
      <c r="BQ450" s="94"/>
      <c r="BS450" s="36" t="s">
        <v>2127</v>
      </c>
      <c r="BU450" s="95"/>
      <c r="BV450" s="95"/>
      <c r="BW450" s="61"/>
      <c r="BX450" s="60"/>
      <c r="BY450" s="59" t="str">
        <f t="shared" ref="BY450:BY513" ca="1" si="36">IFERROR(IF(BW450="","",BW450-TODAY()),"SIN DATO")</f>
        <v/>
      </c>
      <c r="CD450" s="68"/>
      <c r="CE450" s="68"/>
      <c r="CF450" s="67"/>
      <c r="CG450">
        <v>74</v>
      </c>
      <c r="CH450" s="2">
        <v>169</v>
      </c>
      <c r="CI450" s="4">
        <f t="shared" ref="CI450:CI513" si="37">(CG450/((CH450/100)*(CH450/100)))</f>
        <v>25.909456951787405</v>
      </c>
      <c r="CJ450" s="5" t="str">
        <f t="shared" ref="CJ450:CJ513" si="38">IFERROR(IF(CI450&lt;=18.5,"BAJO PESO",IF(AND(CI450&gt;18.5,CI450&lt;25),"NORMAL",IF(AND(CI450&gt;=25,CI450&lt;=30),"SOBREPESO","OBESIDAD"))),"SIN DATO")</f>
        <v>SOBREPESO</v>
      </c>
      <c r="CK450" s="36">
        <v>0</v>
      </c>
      <c r="CL450" s="66"/>
      <c r="CM450" s="89">
        <v>42985</v>
      </c>
      <c r="CN450" s="97">
        <v>42985</v>
      </c>
      <c r="CP450"/>
      <c r="CQ450" s="65"/>
      <c r="CR450" s="65"/>
      <c r="CS450" s="98"/>
      <c r="CT450"/>
      <c r="CU450"/>
      <c r="CV450" s="97"/>
      <c r="CW450" s="2"/>
      <c r="CX450" s="82"/>
      <c r="DG450" s="64"/>
      <c r="DI450" s="89">
        <v>42985</v>
      </c>
      <c r="DJ450" s="89"/>
      <c r="DN450" s="34"/>
      <c r="DO450" s="34"/>
      <c r="DP450" s="34"/>
      <c r="DQ450" s="34"/>
      <c r="DR450" s="34"/>
      <c r="DS450" s="34" t="s">
        <v>131</v>
      </c>
      <c r="DT450" s="34"/>
      <c r="DY450" s="1">
        <v>2</v>
      </c>
      <c r="DZ450" t="s">
        <v>7941</v>
      </c>
      <c r="EB450" s="4"/>
      <c r="EJ450"/>
      <c r="EL450" s="34"/>
      <c r="EN450" s="34"/>
    </row>
    <row r="451" spans="1:144" hidden="1" x14ac:dyDescent="0.25">
      <c r="A451" s="85">
        <v>2022</v>
      </c>
      <c r="B451" s="87">
        <v>44830</v>
      </c>
      <c r="C451" t="s">
        <v>121</v>
      </c>
      <c r="D451" t="s">
        <v>122</v>
      </c>
      <c r="E451" s="36" t="s">
        <v>7938</v>
      </c>
      <c r="F451" s="34">
        <f t="shared" ref="F451:F514" si="39">F450+1</f>
        <v>450</v>
      </c>
      <c r="G451" s="34" t="s">
        <v>4985</v>
      </c>
      <c r="H451">
        <v>18</v>
      </c>
      <c r="I451" s="34" t="s">
        <v>6141</v>
      </c>
      <c r="J451" s="34" t="s">
        <v>5032</v>
      </c>
      <c r="K451" s="34" t="str">
        <f>VLOOKUP(J451,[2]CodMpios!$B$347:$E$362,4,FALSE)</f>
        <v>18150 - Cartagena Del Chaira</v>
      </c>
      <c r="L451" s="34" t="str">
        <f>VLOOKUP($J451,[2]Coord_Mpios_X_Y!$B$2:$K$1123,9,FALSE)</f>
        <v>0,647693081213</v>
      </c>
      <c r="M451" s="34" t="str">
        <f>VLOOKUP($J451,[2]Coord_Mpios_X_Y!$B$2:$K$1123,10,FALSE)</f>
        <v>-74,272354990827</v>
      </c>
      <c r="N451" s="34" t="s">
        <v>139</v>
      </c>
      <c r="O451" s="34" t="s">
        <v>126</v>
      </c>
      <c r="Q451" s="34" t="s">
        <v>127</v>
      </c>
      <c r="R451" s="34">
        <v>17629037</v>
      </c>
      <c r="S451" s="34" t="str">
        <f t="shared" si="35"/>
        <v>CC17629037</v>
      </c>
      <c r="T451" s="34" t="s">
        <v>150</v>
      </c>
      <c r="U451" s="34" t="s">
        <v>797</v>
      </c>
      <c r="V451" s="34" t="s">
        <v>142</v>
      </c>
      <c r="W451" s="34" t="s">
        <v>692</v>
      </c>
      <c r="X451" s="87">
        <v>20352</v>
      </c>
      <c r="Y451">
        <v>67</v>
      </c>
      <c r="Z451" s="36">
        <f>VLOOKUP($Y451,[2]Edades!$A$3:$H$153,4,FALSE)</f>
        <v>6</v>
      </c>
      <c r="AA451" s="34" t="str">
        <f>VLOOKUP($Y451,[2]Edades!$A$3:$H$153,6,FALSE)</f>
        <v>6 - Persona mayor</v>
      </c>
      <c r="AB451" s="34">
        <f>VLOOKUP($Y451,[2]Edades!$A$3:$H$153,7,FALSE)</f>
        <v>14</v>
      </c>
      <c r="AC451" s="34" t="str">
        <f>VLOOKUP($Y451,[2]Edades!$A$3:$H$153,8,FALSE)</f>
        <v>65-69</v>
      </c>
      <c r="AD451" s="34" t="s">
        <v>146</v>
      </c>
      <c r="AE451">
        <v>1</v>
      </c>
      <c r="AF451" s="34" t="s">
        <v>2137</v>
      </c>
      <c r="AG451" s="34" t="s">
        <v>2127</v>
      </c>
      <c r="AH451" s="34" t="s">
        <v>2127</v>
      </c>
      <c r="AK451" s="34" t="s">
        <v>139</v>
      </c>
      <c r="AM451" s="34" t="s">
        <v>2127</v>
      </c>
      <c r="AN451" s="36" t="s">
        <v>2127</v>
      </c>
      <c r="AO451" s="36" t="s">
        <v>2127</v>
      </c>
      <c r="AP451" s="34" t="s">
        <v>2127</v>
      </c>
      <c r="AQ451" s="36" t="s">
        <v>2127</v>
      </c>
      <c r="AR451" s="34" t="s">
        <v>5318</v>
      </c>
      <c r="AS451" s="91" t="s">
        <v>6584</v>
      </c>
      <c r="AT451" s="34">
        <v>3134249322</v>
      </c>
      <c r="AU451" s="34" t="s">
        <v>2127</v>
      </c>
      <c r="AX451" s="90"/>
      <c r="BA451" s="91"/>
      <c r="BB451" s="91"/>
      <c r="BC451" s="91"/>
      <c r="BF451" s="34" t="s">
        <v>4983</v>
      </c>
      <c r="BG451" s="92" t="s">
        <v>2098</v>
      </c>
      <c r="BM451" s="36" t="s">
        <v>131</v>
      </c>
      <c r="BN451" s="34" t="s">
        <v>132</v>
      </c>
      <c r="BO451" s="36">
        <v>0</v>
      </c>
      <c r="BQ451" s="94"/>
      <c r="BS451" t="s">
        <v>131</v>
      </c>
      <c r="BU451" s="95"/>
      <c r="BV451" s="95"/>
      <c r="BW451" s="61"/>
      <c r="BX451" s="60"/>
      <c r="BY451" s="59" t="str">
        <f t="shared" ca="1" si="36"/>
        <v/>
      </c>
      <c r="CD451" s="68"/>
      <c r="CE451" s="68"/>
      <c r="CF451" s="67"/>
      <c r="CG451">
        <v>74</v>
      </c>
      <c r="CH451" s="2">
        <v>174</v>
      </c>
      <c r="CI451" s="4">
        <f t="shared" si="37"/>
        <v>24.441802087462015</v>
      </c>
      <c r="CJ451" s="5" t="str">
        <f t="shared" si="38"/>
        <v>NORMAL</v>
      </c>
      <c r="CK451" s="36">
        <v>0</v>
      </c>
      <c r="CL451" s="66"/>
      <c r="CM451" s="89">
        <v>41317</v>
      </c>
      <c r="CN451" s="97">
        <v>41317</v>
      </c>
      <c r="CP451"/>
      <c r="CQ451" s="65"/>
      <c r="CR451" s="65"/>
      <c r="CS451" s="98"/>
      <c r="CT451"/>
      <c r="CU451"/>
      <c r="CV451" s="65"/>
      <c r="CW451" s="2">
        <v>100</v>
      </c>
      <c r="CX451" s="82">
        <v>60</v>
      </c>
      <c r="DC451"/>
      <c r="DG451" s="64"/>
      <c r="DI451" s="89"/>
      <c r="DJ451" s="89"/>
      <c r="DN451" s="34"/>
      <c r="DO451" s="34"/>
      <c r="DP451" s="34"/>
      <c r="DQ451" s="34"/>
      <c r="DR451" s="34"/>
      <c r="DS451" s="34" t="s">
        <v>2127</v>
      </c>
      <c r="DT451" s="34"/>
      <c r="DU451" s="47">
        <v>44609</v>
      </c>
      <c r="DY451" s="1">
        <v>2</v>
      </c>
      <c r="DZ451" t="s">
        <v>7941</v>
      </c>
      <c r="EA451" s="4">
        <v>1.22</v>
      </c>
      <c r="EB451" s="4">
        <v>91</v>
      </c>
      <c r="EC451" s="4">
        <v>149</v>
      </c>
      <c r="ED451" s="4">
        <v>129.9</v>
      </c>
      <c r="EE451" s="4">
        <v>35.1</v>
      </c>
      <c r="EF451" s="4">
        <v>170</v>
      </c>
      <c r="EG451" s="4">
        <v>2</v>
      </c>
      <c r="EJ451"/>
      <c r="EL451" s="34"/>
      <c r="EN451" s="34"/>
    </row>
    <row r="452" spans="1:144" hidden="1" x14ac:dyDescent="0.25">
      <c r="A452" s="85">
        <v>2022</v>
      </c>
      <c r="B452" s="87">
        <v>44830</v>
      </c>
      <c r="C452" t="s">
        <v>121</v>
      </c>
      <c r="D452" t="s">
        <v>122</v>
      </c>
      <c r="E452" s="36" t="s">
        <v>7938</v>
      </c>
      <c r="F452" s="34">
        <f t="shared" si="39"/>
        <v>451</v>
      </c>
      <c r="G452" s="34" t="s">
        <v>4985</v>
      </c>
      <c r="H452">
        <v>18</v>
      </c>
      <c r="I452" s="34" t="s">
        <v>6141</v>
      </c>
      <c r="J452" s="34" t="s">
        <v>4988</v>
      </c>
      <c r="K452" s="34" t="str">
        <f>VLOOKUP(J452,[2]CodMpios!$B$347:$E$362,4,FALSE)</f>
        <v>18001 - Florencia</v>
      </c>
      <c r="L452" s="34" t="str">
        <f>VLOOKUP($J452,[2]Coord_Mpios_X_Y!$B$2:$K$1123,9,FALSE)</f>
        <v>1,749138703818</v>
      </c>
      <c r="M452" s="34" t="str">
        <f>VLOOKUP($J452,[2]Coord_Mpios_X_Y!$B$2:$K$1123,10,FALSE)</f>
        <v>-75,558239064333</v>
      </c>
      <c r="N452" s="34" t="s">
        <v>125</v>
      </c>
      <c r="O452" s="34" t="s">
        <v>126</v>
      </c>
      <c r="Q452" s="34" t="s">
        <v>127</v>
      </c>
      <c r="R452" s="34">
        <v>40725780</v>
      </c>
      <c r="S452" s="34" t="str">
        <f t="shared" si="35"/>
        <v>CC40725780</v>
      </c>
      <c r="T452" s="34" t="s">
        <v>134</v>
      </c>
      <c r="U452" s="34" t="s">
        <v>1605</v>
      </c>
      <c r="V452" s="34" t="s">
        <v>328</v>
      </c>
      <c r="X452" s="87">
        <v>20383</v>
      </c>
      <c r="Y452">
        <v>67</v>
      </c>
      <c r="Z452" s="36">
        <f>VLOOKUP($Y452,[2]Edades!$A$3:$H$153,4,FALSE)</f>
        <v>6</v>
      </c>
      <c r="AA452" s="34" t="str">
        <f>VLOOKUP($Y452,[2]Edades!$A$3:$H$153,6,FALSE)</f>
        <v>6 - Persona mayor</v>
      </c>
      <c r="AB452" s="34">
        <f>VLOOKUP($Y452,[2]Edades!$A$3:$H$153,7,FALSE)</f>
        <v>14</v>
      </c>
      <c r="AC452" s="34" t="str">
        <f>VLOOKUP($Y452,[2]Edades!$A$3:$H$153,8,FALSE)</f>
        <v>65-69</v>
      </c>
      <c r="AD452" s="34" t="s">
        <v>129</v>
      </c>
      <c r="AE452" s="1">
        <v>2</v>
      </c>
      <c r="AF452" s="34" t="s">
        <v>2137</v>
      </c>
      <c r="AG452" s="34" t="s">
        <v>2127</v>
      </c>
      <c r="AH452" s="34" t="s">
        <v>2127</v>
      </c>
      <c r="AK452" s="34" t="s">
        <v>125</v>
      </c>
      <c r="AM452" s="34" t="s">
        <v>2127</v>
      </c>
      <c r="AN452" s="36" t="s">
        <v>2127</v>
      </c>
      <c r="AO452" s="36" t="s">
        <v>2127</v>
      </c>
      <c r="AP452" s="34" t="s">
        <v>2127</v>
      </c>
      <c r="AQ452" s="36" t="s">
        <v>2127</v>
      </c>
      <c r="AR452" s="34" t="s">
        <v>2098</v>
      </c>
      <c r="AS452" s="91" t="s">
        <v>6585</v>
      </c>
      <c r="AT452" s="34">
        <v>4375169</v>
      </c>
      <c r="AU452" s="34" t="s">
        <v>2127</v>
      </c>
      <c r="AX452" s="90"/>
      <c r="BA452" s="91"/>
      <c r="BB452" s="91"/>
      <c r="BC452" s="91"/>
      <c r="BF452" s="34" t="s">
        <v>4983</v>
      </c>
      <c r="BG452" s="92" t="s">
        <v>2098</v>
      </c>
      <c r="BM452" s="36" t="s">
        <v>131</v>
      </c>
      <c r="BN452" s="34" t="s">
        <v>132</v>
      </c>
      <c r="BO452" s="36">
        <v>0</v>
      </c>
      <c r="BQ452" s="94"/>
      <c r="BS452" t="s">
        <v>131</v>
      </c>
      <c r="BU452" s="95"/>
      <c r="BV452" s="95"/>
      <c r="BW452" s="61"/>
      <c r="BX452" s="60"/>
      <c r="BY452" s="59" t="str">
        <f t="shared" ca="1" si="36"/>
        <v/>
      </c>
      <c r="CD452" s="68"/>
      <c r="CE452" s="68"/>
      <c r="CF452" s="67"/>
      <c r="CG452">
        <v>58</v>
      </c>
      <c r="CH452" s="2">
        <v>154</v>
      </c>
      <c r="CI452" s="4">
        <f t="shared" si="37"/>
        <v>24.456063417102378</v>
      </c>
      <c r="CJ452" s="5" t="str">
        <f t="shared" si="38"/>
        <v>NORMAL</v>
      </c>
      <c r="CK452" s="36">
        <v>0</v>
      </c>
      <c r="CL452" s="66"/>
      <c r="CM452" s="89">
        <v>41331</v>
      </c>
      <c r="CN452" s="97">
        <v>41331</v>
      </c>
      <c r="CP452"/>
      <c r="CQ452" s="65"/>
      <c r="CR452" s="65"/>
      <c r="CS452" s="98"/>
      <c r="CT452"/>
      <c r="CU452"/>
      <c r="CV452" s="65"/>
      <c r="CW452" s="2">
        <v>130</v>
      </c>
      <c r="CX452" s="82">
        <v>70</v>
      </c>
      <c r="DC452"/>
      <c r="DG452" s="64"/>
      <c r="DI452" s="89"/>
      <c r="DJ452" s="89"/>
      <c r="DN452" s="34"/>
      <c r="DO452" s="34"/>
      <c r="DP452" s="34"/>
      <c r="DQ452" s="34"/>
      <c r="DR452" s="34"/>
      <c r="DS452" s="34" t="s">
        <v>2127</v>
      </c>
      <c r="DT452" s="34"/>
      <c r="DU452" s="47">
        <v>44634</v>
      </c>
      <c r="DY452" s="1">
        <v>1</v>
      </c>
      <c r="DZ452" t="s">
        <v>7939</v>
      </c>
      <c r="EA452" s="4">
        <v>209</v>
      </c>
      <c r="EB452" s="4">
        <v>140</v>
      </c>
      <c r="EC452" s="4">
        <v>209</v>
      </c>
      <c r="ED452" s="4">
        <v>109.6</v>
      </c>
      <c r="EE452" s="4">
        <v>47.3</v>
      </c>
      <c r="EF452" s="4">
        <v>162</v>
      </c>
      <c r="EG452" s="4">
        <v>2.5</v>
      </c>
      <c r="EH452" s="4">
        <v>8</v>
      </c>
      <c r="EJ452"/>
      <c r="EL452" s="34"/>
      <c r="EN452" s="34"/>
    </row>
    <row r="453" spans="1:144" hidden="1" x14ac:dyDescent="0.25">
      <c r="A453" s="85">
        <v>2022</v>
      </c>
      <c r="B453" s="87">
        <v>44830</v>
      </c>
      <c r="C453" t="s">
        <v>121</v>
      </c>
      <c r="D453" t="s">
        <v>122</v>
      </c>
      <c r="E453" s="36" t="s">
        <v>7938</v>
      </c>
      <c r="F453" s="34">
        <f t="shared" si="39"/>
        <v>452</v>
      </c>
      <c r="G453" s="34" t="s">
        <v>4985</v>
      </c>
      <c r="H453">
        <v>18</v>
      </c>
      <c r="I453" s="34" t="s">
        <v>6141</v>
      </c>
      <c r="J453" s="34" t="s">
        <v>5021</v>
      </c>
      <c r="K453" s="34" t="str">
        <f>VLOOKUP(J453,[2]CodMpios!$B$347:$E$362,4,FALSE)</f>
        <v>18785 - Solita</v>
      </c>
      <c r="L453" s="34" t="str">
        <f>VLOOKUP($J453,[2]Coord_Mpios_X_Y!$B$2:$K$1123,9,FALSE)</f>
        <v>0,909265456917</v>
      </c>
      <c r="M453" s="34" t="str">
        <f>VLOOKUP($J453,[2]Coord_Mpios_X_Y!$B$2:$K$1123,10,FALSE)</f>
        <v>-75,638400454679</v>
      </c>
      <c r="N453" s="34" t="s">
        <v>6142</v>
      </c>
      <c r="O453" s="34" t="s">
        <v>126</v>
      </c>
      <c r="Q453" s="34" t="s">
        <v>127</v>
      </c>
      <c r="R453" s="34">
        <v>26614368</v>
      </c>
      <c r="S453" s="34" t="str">
        <f t="shared" si="35"/>
        <v>CC26614368</v>
      </c>
      <c r="T453" s="34" t="s">
        <v>227</v>
      </c>
      <c r="V453" s="34" t="s">
        <v>323</v>
      </c>
      <c r="W453" s="34" t="s">
        <v>5980</v>
      </c>
      <c r="X453" s="87">
        <v>16148</v>
      </c>
      <c r="Y453">
        <v>79</v>
      </c>
      <c r="Z453" s="36">
        <f>VLOOKUP($Y453,[2]Edades!$A$3:$H$153,4,FALSE)</f>
        <v>6</v>
      </c>
      <c r="AA453" s="34" t="str">
        <f>VLOOKUP($Y453,[2]Edades!$A$3:$H$153,6,FALSE)</f>
        <v>6 - Persona mayor</v>
      </c>
      <c r="AB453" s="34">
        <f>VLOOKUP($Y453,[2]Edades!$A$3:$H$153,7,FALSE)</f>
        <v>16</v>
      </c>
      <c r="AC453" s="34" t="str">
        <f>VLOOKUP($Y453,[2]Edades!$A$3:$H$153,8,FALSE)</f>
        <v>75-79</v>
      </c>
      <c r="AD453" s="34" t="s">
        <v>129</v>
      </c>
      <c r="AE453" s="1">
        <v>2</v>
      </c>
      <c r="AF453" s="34" t="s">
        <v>2137</v>
      </c>
      <c r="AG453" s="34" t="s">
        <v>2127</v>
      </c>
      <c r="AH453" s="34" t="s">
        <v>2127</v>
      </c>
      <c r="AK453" s="34" t="s">
        <v>6142</v>
      </c>
      <c r="AM453" s="34" t="s">
        <v>2127</v>
      </c>
      <c r="AN453" s="36" t="s">
        <v>2127</v>
      </c>
      <c r="AO453" s="36" t="s">
        <v>2127</v>
      </c>
      <c r="AP453" s="34" t="s">
        <v>2127</v>
      </c>
      <c r="AQ453" s="36" t="s">
        <v>2127</v>
      </c>
      <c r="AR453" s="34" t="s">
        <v>4989</v>
      </c>
      <c r="AS453" s="91" t="s">
        <v>6586</v>
      </c>
      <c r="AT453" s="34">
        <v>3134233697</v>
      </c>
      <c r="AU453" s="34" t="s">
        <v>2127</v>
      </c>
      <c r="AX453" s="90"/>
      <c r="BA453" s="91"/>
      <c r="BB453" s="91"/>
      <c r="BC453" s="91"/>
      <c r="BF453" s="34" t="s">
        <v>4983</v>
      </c>
      <c r="BG453" s="92" t="s">
        <v>2098</v>
      </c>
      <c r="BM453" s="36" t="s">
        <v>131</v>
      </c>
      <c r="BN453" s="34" t="s">
        <v>132</v>
      </c>
      <c r="BO453" s="36">
        <v>0</v>
      </c>
      <c r="BQ453" s="94"/>
      <c r="BS453" t="s">
        <v>132</v>
      </c>
      <c r="BU453" s="95"/>
      <c r="BV453" s="95"/>
      <c r="BW453" s="61"/>
      <c r="BX453" s="60"/>
      <c r="BY453" s="59" t="str">
        <f t="shared" ca="1" si="36"/>
        <v/>
      </c>
      <c r="CD453" s="68"/>
      <c r="CE453" s="68"/>
      <c r="CF453" s="67"/>
      <c r="CG453">
        <v>61</v>
      </c>
      <c r="CH453" s="2">
        <v>150</v>
      </c>
      <c r="CI453" s="4">
        <f t="shared" si="37"/>
        <v>27.111111111111111</v>
      </c>
      <c r="CJ453" s="5" t="str">
        <f t="shared" si="38"/>
        <v>SOBREPESO</v>
      </c>
      <c r="CK453" s="36">
        <v>0</v>
      </c>
      <c r="CL453" s="66"/>
      <c r="CM453" s="89">
        <v>41326</v>
      </c>
      <c r="CN453" s="97">
        <v>41326</v>
      </c>
      <c r="CP453"/>
      <c r="CQ453" s="65"/>
      <c r="CR453" s="65"/>
      <c r="CS453" s="98"/>
      <c r="CT453"/>
      <c r="CU453"/>
      <c r="CV453" s="65"/>
      <c r="CW453" s="2"/>
      <c r="CX453" s="82"/>
      <c r="DC453"/>
      <c r="DG453" s="64"/>
      <c r="DI453" s="89"/>
      <c r="DJ453" s="89"/>
      <c r="DN453" s="34"/>
      <c r="DO453" s="34"/>
      <c r="DP453" s="34"/>
      <c r="DQ453" s="34"/>
      <c r="DR453" s="34"/>
      <c r="DS453" s="34" t="s">
        <v>2127</v>
      </c>
      <c r="DT453" s="34"/>
      <c r="DU453" s="47">
        <v>43376</v>
      </c>
      <c r="DY453" s="1">
        <v>3</v>
      </c>
      <c r="DZ453" t="s">
        <v>7941</v>
      </c>
      <c r="EB453" s="4"/>
      <c r="EJ453"/>
      <c r="EL453" s="34"/>
      <c r="EN453" s="34"/>
    </row>
    <row r="454" spans="1:144" hidden="1" x14ac:dyDescent="0.25">
      <c r="A454" s="85">
        <v>2022</v>
      </c>
      <c r="B454" s="87">
        <v>44830</v>
      </c>
      <c r="C454" t="s">
        <v>121</v>
      </c>
      <c r="D454" t="s">
        <v>122</v>
      </c>
      <c r="E454" s="36" t="s">
        <v>7938</v>
      </c>
      <c r="F454" s="34">
        <f t="shared" si="39"/>
        <v>453</v>
      </c>
      <c r="G454" s="34" t="s">
        <v>4985</v>
      </c>
      <c r="H454">
        <v>18</v>
      </c>
      <c r="I454" s="34" t="s">
        <v>6141</v>
      </c>
      <c r="J454" s="34" t="s">
        <v>5021</v>
      </c>
      <c r="K454" s="34" t="str">
        <f>VLOOKUP(J454,[2]CodMpios!$B$347:$E$362,4,FALSE)</f>
        <v>18785 - Solita</v>
      </c>
      <c r="L454" s="34" t="str">
        <f>VLOOKUP($J454,[2]Coord_Mpios_X_Y!$B$2:$K$1123,9,FALSE)</f>
        <v>0,909265456917</v>
      </c>
      <c r="M454" s="34" t="str">
        <f>VLOOKUP($J454,[2]Coord_Mpios_X_Y!$B$2:$K$1123,10,FALSE)</f>
        <v>-75,638400454679</v>
      </c>
      <c r="N454" s="34" t="s">
        <v>125</v>
      </c>
      <c r="O454" s="34" t="s">
        <v>126</v>
      </c>
      <c r="Q454" s="34" t="s">
        <v>127</v>
      </c>
      <c r="R454" s="34">
        <v>26514775</v>
      </c>
      <c r="S454" s="34" t="str">
        <f t="shared" si="35"/>
        <v>CC26514775</v>
      </c>
      <c r="T454" s="34" t="s">
        <v>134</v>
      </c>
      <c r="U454" s="34" t="s">
        <v>385</v>
      </c>
      <c r="V454" s="34" t="s">
        <v>316</v>
      </c>
      <c r="W454" s="34" t="s">
        <v>294</v>
      </c>
      <c r="X454" s="87">
        <v>19909</v>
      </c>
      <c r="Y454">
        <v>68</v>
      </c>
      <c r="Z454" s="36">
        <f>VLOOKUP($Y454,[2]Edades!$A$3:$H$153,4,FALSE)</f>
        <v>6</v>
      </c>
      <c r="AA454" s="34" t="str">
        <f>VLOOKUP($Y454,[2]Edades!$A$3:$H$153,6,FALSE)</f>
        <v>6 - Persona mayor</v>
      </c>
      <c r="AB454" s="34">
        <f>VLOOKUP($Y454,[2]Edades!$A$3:$H$153,7,FALSE)</f>
        <v>14</v>
      </c>
      <c r="AC454" s="34" t="str">
        <f>VLOOKUP($Y454,[2]Edades!$A$3:$H$153,8,FALSE)</f>
        <v>65-69</v>
      </c>
      <c r="AD454" s="34" t="s">
        <v>129</v>
      </c>
      <c r="AE454" s="1">
        <v>2</v>
      </c>
      <c r="AF454" s="34" t="s">
        <v>2137</v>
      </c>
      <c r="AG454" s="34" t="s">
        <v>2127</v>
      </c>
      <c r="AH454" s="34" t="s">
        <v>2127</v>
      </c>
      <c r="AK454" s="34" t="s">
        <v>125</v>
      </c>
      <c r="AM454" s="34" t="s">
        <v>2127</v>
      </c>
      <c r="AN454" s="36" t="s">
        <v>2127</v>
      </c>
      <c r="AO454" s="36" t="s">
        <v>2127</v>
      </c>
      <c r="AP454" s="34" t="s">
        <v>2127</v>
      </c>
      <c r="AQ454" s="36" t="s">
        <v>2127</v>
      </c>
      <c r="AR454" s="34" t="s">
        <v>5973</v>
      </c>
      <c r="AS454" s="91" t="s">
        <v>6587</v>
      </c>
      <c r="AT454" s="34">
        <v>3133839955</v>
      </c>
      <c r="AU454" s="34" t="s">
        <v>2127</v>
      </c>
      <c r="AX454" s="90"/>
      <c r="BA454" s="91"/>
      <c r="BB454" s="91"/>
      <c r="BC454" s="91"/>
      <c r="BF454" s="34" t="s">
        <v>4983</v>
      </c>
      <c r="BG454" s="92" t="s">
        <v>2098</v>
      </c>
      <c r="BM454" s="36" t="s">
        <v>131</v>
      </c>
      <c r="BN454" s="34" t="s">
        <v>132</v>
      </c>
      <c r="BO454" s="36">
        <v>0</v>
      </c>
      <c r="BQ454" s="94"/>
      <c r="BS454" t="s">
        <v>132</v>
      </c>
      <c r="BU454" s="95"/>
      <c r="BV454" s="95"/>
      <c r="BW454" s="61"/>
      <c r="BX454" s="60"/>
      <c r="BY454" s="59" t="str">
        <f t="shared" ca="1" si="36"/>
        <v/>
      </c>
      <c r="CD454" s="68"/>
      <c r="CE454" s="68"/>
      <c r="CF454" s="67"/>
      <c r="CG454">
        <v>87</v>
      </c>
      <c r="CH454" s="2">
        <v>156</v>
      </c>
      <c r="CI454" s="4">
        <f t="shared" si="37"/>
        <v>35.749506903353051</v>
      </c>
      <c r="CJ454" s="5" t="str">
        <f t="shared" si="38"/>
        <v>OBESIDAD</v>
      </c>
      <c r="CK454" s="36">
        <v>0</v>
      </c>
      <c r="CL454" s="66"/>
      <c r="CM454" s="89">
        <v>40675</v>
      </c>
      <c r="CN454" s="97">
        <v>40675</v>
      </c>
      <c r="CP454"/>
      <c r="CQ454" s="65"/>
      <c r="CR454" s="65"/>
      <c r="CS454" s="98"/>
      <c r="CT454"/>
      <c r="CU454"/>
      <c r="CV454" s="65"/>
      <c r="CW454" s="2">
        <v>130</v>
      </c>
      <c r="CX454" s="82">
        <v>70</v>
      </c>
      <c r="DC454"/>
      <c r="DG454" s="64"/>
      <c r="DI454" s="89"/>
      <c r="DJ454" s="89"/>
      <c r="DN454" s="34"/>
      <c r="DO454" s="34"/>
      <c r="DP454" s="34"/>
      <c r="DQ454" s="34"/>
      <c r="DR454" s="34"/>
      <c r="DS454" s="34" t="s">
        <v>2127</v>
      </c>
      <c r="DT454" s="34"/>
      <c r="DU454" s="47">
        <v>44609</v>
      </c>
      <c r="DY454" s="1">
        <v>2</v>
      </c>
      <c r="DZ454" t="s">
        <v>7939</v>
      </c>
      <c r="EA454" s="4">
        <v>0.8</v>
      </c>
      <c r="EB454" s="4">
        <v>102</v>
      </c>
      <c r="EC454" s="4">
        <v>251</v>
      </c>
      <c r="ED454" s="4">
        <v>197</v>
      </c>
      <c r="EE454" s="4">
        <v>49.3</v>
      </c>
      <c r="EF454" s="4">
        <v>122</v>
      </c>
      <c r="EG454" s="4">
        <v>2</v>
      </c>
      <c r="EJ454"/>
      <c r="EL454" s="34"/>
      <c r="EN454" s="34"/>
    </row>
    <row r="455" spans="1:144" hidden="1" x14ac:dyDescent="0.25">
      <c r="A455" s="85">
        <v>2022</v>
      </c>
      <c r="B455" s="87">
        <v>44830</v>
      </c>
      <c r="C455" t="s">
        <v>121</v>
      </c>
      <c r="D455" t="s">
        <v>122</v>
      </c>
      <c r="E455" s="36" t="s">
        <v>7938</v>
      </c>
      <c r="F455" s="34">
        <f t="shared" si="39"/>
        <v>454</v>
      </c>
      <c r="G455" s="34" t="s">
        <v>4985</v>
      </c>
      <c r="H455">
        <v>18</v>
      </c>
      <c r="I455" s="34" t="s">
        <v>6141</v>
      </c>
      <c r="J455" s="34" t="s">
        <v>4988</v>
      </c>
      <c r="K455" s="34" t="str">
        <f>VLOOKUP(J455,[2]CodMpios!$B$347:$E$362,4,FALSE)</f>
        <v>18001 - Florencia</v>
      </c>
      <c r="L455" s="34" t="str">
        <f>VLOOKUP($J455,[2]Coord_Mpios_X_Y!$B$2:$K$1123,9,FALSE)</f>
        <v>1,749138703818</v>
      </c>
      <c r="M455" s="34" t="str">
        <f>VLOOKUP($J455,[2]Coord_Mpios_X_Y!$B$2:$K$1123,10,FALSE)</f>
        <v>-75,558239064333</v>
      </c>
      <c r="N455" s="34" t="s">
        <v>139</v>
      </c>
      <c r="O455" s="34" t="s">
        <v>126</v>
      </c>
      <c r="Q455" s="34" t="s">
        <v>127</v>
      </c>
      <c r="R455" s="34">
        <v>28879620</v>
      </c>
      <c r="S455" s="34" t="str">
        <f t="shared" si="35"/>
        <v>CC28879620</v>
      </c>
      <c r="T455" s="34" t="s">
        <v>5676</v>
      </c>
      <c r="V455" s="34" t="s">
        <v>5964</v>
      </c>
      <c r="W455" s="34" t="s">
        <v>5267</v>
      </c>
      <c r="X455" s="87">
        <v>24766</v>
      </c>
      <c r="Y455">
        <v>55</v>
      </c>
      <c r="Z455" s="36">
        <f>VLOOKUP($Y455,[2]Edades!$A$3:$H$153,4,FALSE)</f>
        <v>5</v>
      </c>
      <c r="AA455" s="34" t="str">
        <f>VLOOKUP($Y455,[2]Edades!$A$3:$H$153,6,FALSE)</f>
        <v>5 - Adultez</v>
      </c>
      <c r="AB455" s="34">
        <f>VLOOKUP($Y455,[2]Edades!$A$3:$H$153,7,FALSE)</f>
        <v>12</v>
      </c>
      <c r="AC455" s="34" t="str">
        <f>VLOOKUP($Y455,[2]Edades!$A$3:$H$153,8,FALSE)</f>
        <v>55-59</v>
      </c>
      <c r="AD455" s="34" t="s">
        <v>129</v>
      </c>
      <c r="AE455" s="1">
        <v>2</v>
      </c>
      <c r="AF455" s="34" t="s">
        <v>130</v>
      </c>
      <c r="AG455" s="34" t="s">
        <v>2127</v>
      </c>
      <c r="AH455" s="34" t="s">
        <v>2127</v>
      </c>
      <c r="AK455" s="34" t="s">
        <v>139</v>
      </c>
      <c r="AM455" s="34" t="s">
        <v>2127</v>
      </c>
      <c r="AN455" s="36" t="s">
        <v>2127</v>
      </c>
      <c r="AO455" s="36" t="s">
        <v>2127</v>
      </c>
      <c r="AP455" s="34" t="s">
        <v>2127</v>
      </c>
      <c r="AQ455" s="36" t="s">
        <v>2127</v>
      </c>
      <c r="AR455" s="34" t="s">
        <v>2098</v>
      </c>
      <c r="AS455" s="91" t="s">
        <v>6588</v>
      </c>
      <c r="AT455" s="34">
        <v>3175768488</v>
      </c>
      <c r="AU455" s="34" t="s">
        <v>2127</v>
      </c>
      <c r="AX455" s="90"/>
      <c r="BA455" s="91"/>
      <c r="BB455" s="91"/>
      <c r="BC455" s="91"/>
      <c r="BF455" s="34" t="s">
        <v>4983</v>
      </c>
      <c r="BG455" s="92" t="s">
        <v>2098</v>
      </c>
      <c r="BM455" s="36" t="s">
        <v>131</v>
      </c>
      <c r="BN455" s="34" t="s">
        <v>132</v>
      </c>
      <c r="BO455" s="36">
        <v>0</v>
      </c>
      <c r="BQ455" s="94"/>
      <c r="BS455" t="s">
        <v>132</v>
      </c>
      <c r="BU455" s="95"/>
      <c r="BV455" s="95"/>
      <c r="BW455" s="61"/>
      <c r="BX455" s="60"/>
      <c r="BY455" s="59" t="str">
        <f t="shared" ca="1" si="36"/>
        <v/>
      </c>
      <c r="CD455" s="68"/>
      <c r="CE455" s="68"/>
      <c r="CF455" s="67"/>
      <c r="CG455">
        <v>79</v>
      </c>
      <c r="CH455" s="2">
        <v>160</v>
      </c>
      <c r="CI455" s="4">
        <f t="shared" si="37"/>
        <v>30.859374999999993</v>
      </c>
      <c r="CJ455" s="5" t="str">
        <f t="shared" si="38"/>
        <v>OBESIDAD</v>
      </c>
      <c r="CK455" s="36">
        <v>0</v>
      </c>
      <c r="CL455" s="66"/>
      <c r="CM455" s="89">
        <v>40569</v>
      </c>
      <c r="CN455" s="97">
        <v>40569</v>
      </c>
      <c r="CP455"/>
      <c r="CQ455" s="65"/>
      <c r="CR455" s="65"/>
      <c r="CS455" s="98"/>
      <c r="CT455"/>
      <c r="CU455"/>
      <c r="CV455" s="65"/>
      <c r="CW455" s="2"/>
      <c r="CX455" s="82"/>
      <c r="DC455"/>
      <c r="DG455" s="64"/>
      <c r="DI455" s="89">
        <v>42797</v>
      </c>
      <c r="DJ455" s="89"/>
      <c r="DN455" s="34"/>
      <c r="DO455" s="34"/>
      <c r="DP455" s="34"/>
      <c r="DQ455" s="34"/>
      <c r="DR455" s="34"/>
      <c r="DS455" s="34" t="s">
        <v>2127</v>
      </c>
      <c r="DT455" s="34"/>
      <c r="DU455" s="47">
        <v>43894</v>
      </c>
      <c r="DY455" s="1">
        <v>1</v>
      </c>
      <c r="DZ455" t="s">
        <v>7941</v>
      </c>
      <c r="EB455" s="4"/>
      <c r="EJ455"/>
      <c r="EL455" s="34"/>
      <c r="EN455" s="34"/>
    </row>
    <row r="456" spans="1:144" x14ac:dyDescent="0.25">
      <c r="A456" s="85">
        <v>2022</v>
      </c>
      <c r="B456" s="87">
        <v>44830</v>
      </c>
      <c r="C456" t="s">
        <v>121</v>
      </c>
      <c r="D456" t="s">
        <v>122</v>
      </c>
      <c r="E456" s="34" t="s">
        <v>7938</v>
      </c>
      <c r="F456" s="34">
        <f t="shared" si="39"/>
        <v>455</v>
      </c>
      <c r="G456" s="34" t="s">
        <v>4985</v>
      </c>
      <c r="H456">
        <v>18</v>
      </c>
      <c r="I456" s="34" t="s">
        <v>6141</v>
      </c>
      <c r="J456" s="34" t="s">
        <v>4988</v>
      </c>
      <c r="K456" s="34" t="str">
        <f>VLOOKUP(J456,[2]CodMpios!$B$347:$E$362,4,FALSE)</f>
        <v>18001 - Florencia</v>
      </c>
      <c r="L456" s="34" t="str">
        <f>VLOOKUP($J456,[2]Coord_Mpios_X_Y!$B$2:$K$1123,9,FALSE)</f>
        <v>1,749138703818</v>
      </c>
      <c r="M456" s="34" t="str">
        <f>VLOOKUP($J456,[2]Coord_Mpios_X_Y!$B$2:$K$1123,10,FALSE)</f>
        <v>-75,558239064333</v>
      </c>
      <c r="N456" s="34" t="s">
        <v>6142</v>
      </c>
      <c r="O456" s="34" t="s">
        <v>126</v>
      </c>
      <c r="Q456" s="34" t="s">
        <v>127</v>
      </c>
      <c r="R456" s="34">
        <v>26628064</v>
      </c>
      <c r="S456" s="34" t="str">
        <f t="shared" si="35"/>
        <v>CC26628064</v>
      </c>
      <c r="T456" s="34" t="s">
        <v>227</v>
      </c>
      <c r="V456" s="34" t="s">
        <v>5597</v>
      </c>
      <c r="W456" s="34" t="s">
        <v>5956</v>
      </c>
      <c r="X456" s="87">
        <v>17830</v>
      </c>
      <c r="Y456">
        <v>74</v>
      </c>
      <c r="Z456" s="36">
        <f>VLOOKUP($Y456,[2]Edades!$A$3:$H$153,4,FALSE)</f>
        <v>6</v>
      </c>
      <c r="AA456" s="34" t="str">
        <f>VLOOKUP($Y456,[2]Edades!$A$3:$H$153,6,FALSE)</f>
        <v>6 - Persona mayor</v>
      </c>
      <c r="AB456" s="34">
        <f>VLOOKUP($Y456,[2]Edades!$A$3:$H$153,7,FALSE)</f>
        <v>15</v>
      </c>
      <c r="AC456" s="34" t="str">
        <f>VLOOKUP($Y456,[2]Edades!$A$3:$H$153,8,FALSE)</f>
        <v>70-74</v>
      </c>
      <c r="AD456" s="34" t="s">
        <v>129</v>
      </c>
      <c r="AE456" s="1">
        <v>2</v>
      </c>
      <c r="AF456" s="34" t="s">
        <v>2137</v>
      </c>
      <c r="AG456" s="34" t="s">
        <v>2127</v>
      </c>
      <c r="AH456" s="34" t="s">
        <v>2127</v>
      </c>
      <c r="AK456" s="34" t="s">
        <v>6142</v>
      </c>
      <c r="AM456" s="34" t="s">
        <v>2127</v>
      </c>
      <c r="AN456" s="36" t="s">
        <v>2127</v>
      </c>
      <c r="AO456" s="36" t="s">
        <v>2127</v>
      </c>
      <c r="AP456" s="34" t="s">
        <v>2127</v>
      </c>
      <c r="AQ456" s="36" t="s">
        <v>2127</v>
      </c>
      <c r="AR456" s="34" t="s">
        <v>2098</v>
      </c>
      <c r="AS456" s="91" t="s">
        <v>6589</v>
      </c>
      <c r="AT456" s="34">
        <v>3138307693</v>
      </c>
      <c r="AU456" s="34" t="s">
        <v>2127</v>
      </c>
      <c r="AX456" s="90"/>
      <c r="BA456" s="91"/>
      <c r="BB456" s="91"/>
      <c r="BC456" s="91"/>
      <c r="BF456" s="34" t="s">
        <v>4983</v>
      </c>
      <c r="BG456" s="92" t="s">
        <v>2098</v>
      </c>
      <c r="BM456" s="36" t="s">
        <v>131</v>
      </c>
      <c r="BN456" s="34" t="s">
        <v>132</v>
      </c>
      <c r="BO456" s="36">
        <v>0</v>
      </c>
      <c r="BQ456" s="94"/>
      <c r="BS456" s="36" t="s">
        <v>2127</v>
      </c>
      <c r="BU456" s="95"/>
      <c r="BV456" s="95"/>
      <c r="BW456" s="61"/>
      <c r="BX456" s="60"/>
      <c r="BY456" s="59" t="str">
        <f t="shared" ca="1" si="36"/>
        <v/>
      </c>
      <c r="CD456" s="68"/>
      <c r="CE456" s="68"/>
      <c r="CF456" s="67"/>
      <c r="CG456">
        <v>57</v>
      </c>
      <c r="CH456" s="2">
        <v>155</v>
      </c>
      <c r="CI456" s="4">
        <f t="shared" si="37"/>
        <v>23.725286160249738</v>
      </c>
      <c r="CJ456" s="5" t="str">
        <f t="shared" si="38"/>
        <v>NORMAL</v>
      </c>
      <c r="CK456" s="36">
        <v>0</v>
      </c>
      <c r="CL456" s="66"/>
      <c r="CM456" s="89">
        <v>43313</v>
      </c>
      <c r="CN456" s="97">
        <v>43320</v>
      </c>
      <c r="CP456"/>
      <c r="CQ456" s="65"/>
      <c r="CR456" s="65"/>
      <c r="CS456" s="98"/>
      <c r="CT456"/>
      <c r="CU456"/>
      <c r="CV456" s="97"/>
      <c r="CW456" s="2"/>
      <c r="CX456" s="82"/>
      <c r="DG456" s="64"/>
      <c r="DI456" s="89"/>
      <c r="DJ456" s="89"/>
      <c r="DN456" s="34"/>
      <c r="DO456" s="34"/>
      <c r="DP456" s="34"/>
      <c r="DQ456" s="34"/>
      <c r="DR456" s="34"/>
      <c r="DS456" s="34" t="s">
        <v>2127</v>
      </c>
      <c r="DT456" s="34"/>
      <c r="DU456" s="47">
        <v>44176</v>
      </c>
      <c r="DY456" s="1">
        <v>2</v>
      </c>
      <c r="DZ456" t="s">
        <v>7941</v>
      </c>
      <c r="EB456" s="4"/>
      <c r="EJ456"/>
      <c r="EL456" s="34"/>
      <c r="EN456" s="34"/>
    </row>
    <row r="457" spans="1:144" x14ac:dyDescent="0.25">
      <c r="A457" s="85">
        <v>2022</v>
      </c>
      <c r="B457" s="87">
        <v>44830</v>
      </c>
      <c r="C457" t="s">
        <v>121</v>
      </c>
      <c r="D457" t="s">
        <v>122</v>
      </c>
      <c r="E457" s="34" t="s">
        <v>7938</v>
      </c>
      <c r="F457" s="34">
        <f t="shared" si="39"/>
        <v>456</v>
      </c>
      <c r="G457" s="34" t="s">
        <v>4985</v>
      </c>
      <c r="H457">
        <v>18</v>
      </c>
      <c r="I457" s="34" t="s">
        <v>6141</v>
      </c>
      <c r="J457" s="34" t="s">
        <v>5008</v>
      </c>
      <c r="K457" s="34" t="str">
        <f>VLOOKUP(J457,[2]CodMpios!$B$347:$E$362,4,FALSE)</f>
        <v>18094 - Belén De Los Andaquíes</v>
      </c>
      <c r="L457" s="34" t="str">
        <f>VLOOKUP($J457,[2]Coord_Mpios_X_Y!$B$2:$K$1123,9,FALSE)</f>
        <v>1,500923003060</v>
      </c>
      <c r="M457" s="34" t="str">
        <f>VLOOKUP($J457,[2]Coord_Mpios_X_Y!$B$2:$K$1123,10,FALSE)</f>
        <v>-75,875645424257</v>
      </c>
      <c r="N457" s="34" t="s">
        <v>125</v>
      </c>
      <c r="O457" s="34" t="s">
        <v>126</v>
      </c>
      <c r="Q457" s="34" t="s">
        <v>127</v>
      </c>
      <c r="R457" s="34">
        <v>17635879</v>
      </c>
      <c r="S457" s="34" t="str">
        <f t="shared" si="35"/>
        <v>CC17635879</v>
      </c>
      <c r="T457" s="34" t="s">
        <v>188</v>
      </c>
      <c r="U457" s="34" t="s">
        <v>324</v>
      </c>
      <c r="V457" s="34" t="s">
        <v>2425</v>
      </c>
      <c r="W457" s="34" t="s">
        <v>373</v>
      </c>
      <c r="X457" s="87">
        <v>22887</v>
      </c>
      <c r="Y457">
        <v>60</v>
      </c>
      <c r="Z457" s="36">
        <f>VLOOKUP($Y457,[2]Edades!$A$3:$H$153,4,FALSE)</f>
        <v>6</v>
      </c>
      <c r="AA457" s="34" t="str">
        <f>VLOOKUP($Y457,[2]Edades!$A$3:$H$153,6,FALSE)</f>
        <v>6 - Persona mayor</v>
      </c>
      <c r="AB457" s="34">
        <f>VLOOKUP($Y457,[2]Edades!$A$3:$H$153,7,FALSE)</f>
        <v>13</v>
      </c>
      <c r="AC457" s="34" t="str">
        <f>VLOOKUP($Y457,[2]Edades!$A$3:$H$153,8,FALSE)</f>
        <v>60-64</v>
      </c>
      <c r="AD457" s="34" t="s">
        <v>146</v>
      </c>
      <c r="AE457">
        <v>1</v>
      </c>
      <c r="AF457" s="34" t="s">
        <v>2137</v>
      </c>
      <c r="AG457" s="34" t="s">
        <v>2127</v>
      </c>
      <c r="AH457" s="34" t="s">
        <v>2127</v>
      </c>
      <c r="AK457" s="34" t="s">
        <v>125</v>
      </c>
      <c r="AM457" s="34" t="s">
        <v>2127</v>
      </c>
      <c r="AN457" s="36" t="s">
        <v>2127</v>
      </c>
      <c r="AO457" s="36" t="s">
        <v>2127</v>
      </c>
      <c r="AP457" s="34" t="s">
        <v>2127</v>
      </c>
      <c r="AQ457" s="36" t="s">
        <v>2127</v>
      </c>
      <c r="AR457" s="34" t="s">
        <v>2098</v>
      </c>
      <c r="AS457" s="91" t="s">
        <v>6590</v>
      </c>
      <c r="AT457" s="34">
        <v>3187589160</v>
      </c>
      <c r="AU457" s="34" t="s">
        <v>2127</v>
      </c>
      <c r="AX457" s="90"/>
      <c r="BA457" s="91"/>
      <c r="BB457" s="91"/>
      <c r="BC457" s="91"/>
      <c r="BF457" s="34" t="s">
        <v>4983</v>
      </c>
      <c r="BG457" s="92" t="s">
        <v>2098</v>
      </c>
      <c r="BM457" s="36" t="s">
        <v>131</v>
      </c>
      <c r="BN457" s="34" t="s">
        <v>132</v>
      </c>
      <c r="BO457" s="36">
        <v>0</v>
      </c>
      <c r="BQ457" s="94"/>
      <c r="BS457" s="36" t="s">
        <v>2127</v>
      </c>
      <c r="BU457" s="95"/>
      <c r="BV457" s="95"/>
      <c r="BW457" s="61"/>
      <c r="BX457" s="60"/>
      <c r="BY457" s="59" t="str">
        <f t="shared" ca="1" si="36"/>
        <v/>
      </c>
      <c r="CD457" s="68"/>
      <c r="CE457" s="68"/>
      <c r="CF457" s="67"/>
      <c r="CG457">
        <v>71</v>
      </c>
      <c r="CH457" s="2">
        <v>159</v>
      </c>
      <c r="CI457" s="4">
        <f t="shared" si="37"/>
        <v>28.084332107116012</v>
      </c>
      <c r="CJ457" s="5" t="str">
        <f t="shared" si="38"/>
        <v>SOBREPESO</v>
      </c>
      <c r="CK457" s="36">
        <v>0</v>
      </c>
      <c r="CL457" s="66"/>
      <c r="CM457" s="89">
        <v>41326</v>
      </c>
      <c r="CN457" s="97">
        <v>41326</v>
      </c>
      <c r="CP457"/>
      <c r="CQ457" s="65"/>
      <c r="CR457" s="65"/>
      <c r="CS457" s="98"/>
      <c r="CT457"/>
      <c r="CU457"/>
      <c r="CV457" s="97"/>
      <c r="CW457" s="2">
        <v>130</v>
      </c>
      <c r="CX457" s="82">
        <v>80</v>
      </c>
      <c r="DG457" s="64"/>
      <c r="DI457" s="89">
        <v>43165</v>
      </c>
      <c r="DJ457" s="89"/>
      <c r="DN457" s="34"/>
      <c r="DO457" s="34"/>
      <c r="DP457" s="34"/>
      <c r="DQ457" s="34"/>
      <c r="DR457" s="34"/>
      <c r="DS457" s="34" t="s">
        <v>2127</v>
      </c>
      <c r="DT457" s="34"/>
      <c r="DU457" s="47">
        <v>44616</v>
      </c>
      <c r="DY457" s="1">
        <v>3</v>
      </c>
      <c r="DZ457" t="s">
        <v>7939</v>
      </c>
      <c r="EA457" s="4">
        <v>1.44</v>
      </c>
      <c r="EB457" s="4">
        <v>113</v>
      </c>
      <c r="EC457" s="4">
        <v>147</v>
      </c>
      <c r="ED457" s="4">
        <v>98.8</v>
      </c>
      <c r="EE457" s="4">
        <v>30.9</v>
      </c>
      <c r="EF457" s="4">
        <v>91</v>
      </c>
      <c r="EG457" s="4">
        <v>27</v>
      </c>
      <c r="EH457" s="4">
        <v>7.4</v>
      </c>
      <c r="EJ457"/>
      <c r="EL457" s="34"/>
      <c r="EN457" s="34"/>
    </row>
    <row r="458" spans="1:144" hidden="1" x14ac:dyDescent="0.25">
      <c r="A458" s="85">
        <v>2022</v>
      </c>
      <c r="B458" s="87">
        <v>44830</v>
      </c>
      <c r="C458" t="s">
        <v>121</v>
      </c>
      <c r="D458" t="s">
        <v>122</v>
      </c>
      <c r="E458" s="36" t="s">
        <v>7938</v>
      </c>
      <c r="F458" s="34">
        <f t="shared" si="39"/>
        <v>457</v>
      </c>
      <c r="G458" s="34" t="s">
        <v>4985</v>
      </c>
      <c r="H458">
        <v>18</v>
      </c>
      <c r="I458" s="34" t="s">
        <v>6141</v>
      </c>
      <c r="J458" s="34" t="s">
        <v>4988</v>
      </c>
      <c r="K458" s="34" t="str">
        <f>VLOOKUP(J458,[2]CodMpios!$B$347:$E$362,4,FALSE)</f>
        <v>18001 - Florencia</v>
      </c>
      <c r="L458" s="34" t="str">
        <f>VLOOKUP($J458,[2]Coord_Mpios_X_Y!$B$2:$K$1123,9,FALSE)</f>
        <v>1,749138703818</v>
      </c>
      <c r="M458" s="34" t="str">
        <f>VLOOKUP($J458,[2]Coord_Mpios_X_Y!$B$2:$K$1123,10,FALSE)</f>
        <v>-75,558239064333</v>
      </c>
      <c r="N458" s="34" t="s">
        <v>125</v>
      </c>
      <c r="O458" s="34" t="s">
        <v>126</v>
      </c>
      <c r="Q458" s="34" t="s">
        <v>127</v>
      </c>
      <c r="R458" s="34">
        <v>40755291</v>
      </c>
      <c r="S458" s="34" t="str">
        <f t="shared" si="35"/>
        <v>CC40755291</v>
      </c>
      <c r="T458" s="34" t="s">
        <v>719</v>
      </c>
      <c r="U458" s="34" t="s">
        <v>524</v>
      </c>
      <c r="V458" s="34" t="s">
        <v>656</v>
      </c>
      <c r="W458" s="34" t="s">
        <v>5186</v>
      </c>
      <c r="X458" s="87">
        <v>19584</v>
      </c>
      <c r="Y458">
        <v>69</v>
      </c>
      <c r="Z458" s="36">
        <f>VLOOKUP($Y458,[2]Edades!$A$3:$H$153,4,FALSE)</f>
        <v>6</v>
      </c>
      <c r="AA458" s="34" t="str">
        <f>VLOOKUP($Y458,[2]Edades!$A$3:$H$153,6,FALSE)</f>
        <v>6 - Persona mayor</v>
      </c>
      <c r="AB458" s="34">
        <f>VLOOKUP($Y458,[2]Edades!$A$3:$H$153,7,FALSE)</f>
        <v>14</v>
      </c>
      <c r="AC458" s="34" t="str">
        <f>VLOOKUP($Y458,[2]Edades!$A$3:$H$153,8,FALSE)</f>
        <v>65-69</v>
      </c>
      <c r="AD458" s="34" t="s">
        <v>129</v>
      </c>
      <c r="AE458" s="1">
        <v>2</v>
      </c>
      <c r="AF458" s="34" t="s">
        <v>2137</v>
      </c>
      <c r="AG458" s="34" t="s">
        <v>2127</v>
      </c>
      <c r="AH458" s="34" t="s">
        <v>2127</v>
      </c>
      <c r="AK458" s="34" t="s">
        <v>125</v>
      </c>
      <c r="AM458" s="34" t="s">
        <v>2127</v>
      </c>
      <c r="AN458" s="36" t="s">
        <v>2127</v>
      </c>
      <c r="AO458" s="36" t="s">
        <v>2127</v>
      </c>
      <c r="AP458" s="34" t="s">
        <v>2127</v>
      </c>
      <c r="AQ458" s="36" t="s">
        <v>2127</v>
      </c>
      <c r="AR458" s="34" t="s">
        <v>2098</v>
      </c>
      <c r="AS458" s="91" t="s">
        <v>6591</v>
      </c>
      <c r="AT458" s="34">
        <v>3002654361</v>
      </c>
      <c r="AU458" s="34" t="s">
        <v>2127</v>
      </c>
      <c r="AX458" s="90"/>
      <c r="BA458" s="91"/>
      <c r="BB458" s="91"/>
      <c r="BC458" s="91"/>
      <c r="BF458" s="34" t="s">
        <v>4983</v>
      </c>
      <c r="BG458" s="92" t="s">
        <v>2098</v>
      </c>
      <c r="BM458" s="36" t="s">
        <v>131</v>
      </c>
      <c r="BN458" s="34" t="s">
        <v>132</v>
      </c>
      <c r="BO458" s="36">
        <v>0</v>
      </c>
      <c r="BQ458" s="94"/>
      <c r="BS458" t="s">
        <v>132</v>
      </c>
      <c r="BU458" s="95"/>
      <c r="BV458" s="95"/>
      <c r="BW458" s="61"/>
      <c r="BX458" s="60"/>
      <c r="BY458" s="59" t="str">
        <f t="shared" ca="1" si="36"/>
        <v/>
      </c>
      <c r="CD458" s="68"/>
      <c r="CE458" s="68"/>
      <c r="CF458" s="67"/>
      <c r="CG458">
        <v>85</v>
      </c>
      <c r="CH458" s="2">
        <v>164</v>
      </c>
      <c r="CI458" s="4">
        <f t="shared" si="37"/>
        <v>31.603212373587155</v>
      </c>
      <c r="CJ458" s="5" t="str">
        <f t="shared" si="38"/>
        <v>OBESIDAD</v>
      </c>
      <c r="CK458" s="36">
        <v>0</v>
      </c>
      <c r="CL458" s="66"/>
      <c r="CM458" s="89">
        <v>41316</v>
      </c>
      <c r="CN458" s="97">
        <v>41316</v>
      </c>
      <c r="CP458"/>
      <c r="CQ458" s="65"/>
      <c r="CR458" s="65"/>
      <c r="CS458" s="98"/>
      <c r="CT458"/>
      <c r="CU458"/>
      <c r="CV458" s="65"/>
      <c r="CW458" s="2"/>
      <c r="CX458" s="82"/>
      <c r="DC458"/>
      <c r="DG458" s="64"/>
      <c r="DI458" s="89"/>
      <c r="DJ458" s="89"/>
      <c r="DN458" s="34"/>
      <c r="DO458" s="34"/>
      <c r="DP458" s="34"/>
      <c r="DQ458" s="34"/>
      <c r="DR458" s="34"/>
      <c r="DS458" s="34" t="s">
        <v>2127</v>
      </c>
      <c r="DT458" s="34"/>
      <c r="DU458" s="47">
        <v>43606</v>
      </c>
      <c r="DY458" s="1">
        <v>2</v>
      </c>
      <c r="DZ458" t="s">
        <v>7941</v>
      </c>
      <c r="EB458" s="4"/>
      <c r="EJ458"/>
      <c r="EL458" s="34"/>
      <c r="EN458" s="34"/>
    </row>
    <row r="459" spans="1:144" x14ac:dyDescent="0.25">
      <c r="A459" s="85">
        <v>2022</v>
      </c>
      <c r="B459" s="87">
        <v>44830</v>
      </c>
      <c r="C459" t="s">
        <v>121</v>
      </c>
      <c r="D459" t="s">
        <v>122</v>
      </c>
      <c r="E459" s="34" t="s">
        <v>7938</v>
      </c>
      <c r="F459" s="34">
        <f t="shared" si="39"/>
        <v>458</v>
      </c>
      <c r="G459" s="34" t="s">
        <v>4985</v>
      </c>
      <c r="H459">
        <v>18</v>
      </c>
      <c r="I459" s="34" t="s">
        <v>6141</v>
      </c>
      <c r="J459" s="34" t="s">
        <v>4988</v>
      </c>
      <c r="K459" s="34" t="str">
        <f>VLOOKUP(J459,[2]CodMpios!$B$347:$E$362,4,FALSE)</f>
        <v>18001 - Florencia</v>
      </c>
      <c r="L459" s="34" t="str">
        <f>VLOOKUP($J459,[2]Coord_Mpios_X_Y!$B$2:$K$1123,9,FALSE)</f>
        <v>1,749138703818</v>
      </c>
      <c r="M459" s="34" t="str">
        <f>VLOOKUP($J459,[2]Coord_Mpios_X_Y!$B$2:$K$1123,10,FALSE)</f>
        <v>-75,558239064333</v>
      </c>
      <c r="N459" s="34" t="s">
        <v>125</v>
      </c>
      <c r="O459" s="34" t="s">
        <v>126</v>
      </c>
      <c r="Q459" s="34" t="s">
        <v>127</v>
      </c>
      <c r="R459" s="34">
        <v>17723053</v>
      </c>
      <c r="S459" s="34" t="str">
        <f t="shared" si="35"/>
        <v>CC17723053</v>
      </c>
      <c r="T459" s="34" t="s">
        <v>188</v>
      </c>
      <c r="U459" s="34" t="s">
        <v>5979</v>
      </c>
      <c r="V459" s="34" t="s">
        <v>391</v>
      </c>
      <c r="W459" s="34" t="s">
        <v>5978</v>
      </c>
      <c r="X459" s="87">
        <v>19021</v>
      </c>
      <c r="Y459">
        <v>71</v>
      </c>
      <c r="Z459" s="36">
        <f>VLOOKUP($Y459,[2]Edades!$A$3:$H$153,4,FALSE)</f>
        <v>6</v>
      </c>
      <c r="AA459" s="34" t="str">
        <f>VLOOKUP($Y459,[2]Edades!$A$3:$H$153,6,FALSE)</f>
        <v>6 - Persona mayor</v>
      </c>
      <c r="AB459" s="34">
        <f>VLOOKUP($Y459,[2]Edades!$A$3:$H$153,7,FALSE)</f>
        <v>15</v>
      </c>
      <c r="AC459" s="34" t="str">
        <f>VLOOKUP($Y459,[2]Edades!$A$3:$H$153,8,FALSE)</f>
        <v>70-74</v>
      </c>
      <c r="AD459" s="34" t="s">
        <v>146</v>
      </c>
      <c r="AE459">
        <v>1</v>
      </c>
      <c r="AF459" s="34" t="s">
        <v>2137</v>
      </c>
      <c r="AG459" s="34" t="s">
        <v>2127</v>
      </c>
      <c r="AH459" s="34" t="s">
        <v>2127</v>
      </c>
      <c r="AK459" s="34" t="s">
        <v>125</v>
      </c>
      <c r="AM459" s="34" t="s">
        <v>2127</v>
      </c>
      <c r="AN459" s="36" t="s">
        <v>2127</v>
      </c>
      <c r="AO459" s="36" t="s">
        <v>2127</v>
      </c>
      <c r="AP459" s="34" t="s">
        <v>2127</v>
      </c>
      <c r="AQ459" s="36" t="s">
        <v>2127</v>
      </c>
      <c r="AR459" s="34" t="s">
        <v>2098</v>
      </c>
      <c r="AS459" s="91" t="s">
        <v>6592</v>
      </c>
      <c r="AT459" s="34">
        <v>3207304505</v>
      </c>
      <c r="AU459" s="34" t="s">
        <v>2127</v>
      </c>
      <c r="AX459" s="90"/>
      <c r="BA459" s="91"/>
      <c r="BB459" s="91"/>
      <c r="BC459" s="91"/>
      <c r="BF459" s="34" t="s">
        <v>4983</v>
      </c>
      <c r="BG459" s="92" t="s">
        <v>2098</v>
      </c>
      <c r="BM459" s="36" t="s">
        <v>131</v>
      </c>
      <c r="BN459" s="34" t="s">
        <v>131</v>
      </c>
      <c r="BO459">
        <v>1</v>
      </c>
      <c r="BQ459" s="94"/>
      <c r="BS459" s="36" t="s">
        <v>2127</v>
      </c>
      <c r="BU459" s="95"/>
      <c r="BV459" s="95"/>
      <c r="BW459" s="61"/>
      <c r="BX459" s="60"/>
      <c r="BY459" s="59" t="str">
        <f t="shared" ca="1" si="36"/>
        <v/>
      </c>
      <c r="CD459" s="68"/>
      <c r="CE459" s="68"/>
      <c r="CF459" s="67"/>
      <c r="CG459">
        <v>120</v>
      </c>
      <c r="CH459" s="2">
        <v>170</v>
      </c>
      <c r="CI459" s="4">
        <f t="shared" si="37"/>
        <v>41.522491349480973</v>
      </c>
      <c r="CJ459" s="5" t="str">
        <f t="shared" si="38"/>
        <v>OBESIDAD</v>
      </c>
      <c r="CK459" s="36">
        <v>0</v>
      </c>
      <c r="CL459" s="66"/>
      <c r="CM459" s="89">
        <v>41326</v>
      </c>
      <c r="CN459" s="97">
        <v>41326</v>
      </c>
      <c r="CP459"/>
      <c r="CQ459" s="65"/>
      <c r="CR459" s="65"/>
      <c r="CS459" s="98"/>
      <c r="CT459"/>
      <c r="CU459"/>
      <c r="CV459" s="97"/>
      <c r="CW459" s="2">
        <v>140</v>
      </c>
      <c r="CX459" s="82">
        <v>80</v>
      </c>
      <c r="DG459" s="64"/>
      <c r="DI459" s="89">
        <v>44602</v>
      </c>
      <c r="DJ459" s="89"/>
      <c r="DN459" s="34"/>
      <c r="DO459" s="34"/>
      <c r="DP459" s="34"/>
      <c r="DQ459" s="34"/>
      <c r="DR459" s="34"/>
      <c r="DS459" s="34" t="s">
        <v>2127</v>
      </c>
      <c r="DT459" s="34"/>
      <c r="DU459" s="47">
        <v>43803</v>
      </c>
      <c r="DY459" s="1">
        <v>1</v>
      </c>
      <c r="DZ459" t="s">
        <v>7941</v>
      </c>
      <c r="EB459" s="4">
        <v>94</v>
      </c>
      <c r="EH459" s="4">
        <v>6.4</v>
      </c>
      <c r="EJ459"/>
      <c r="EL459" s="34"/>
      <c r="EN459" s="34"/>
    </row>
    <row r="460" spans="1:144" x14ac:dyDescent="0.25">
      <c r="A460" s="85">
        <v>2022</v>
      </c>
      <c r="B460" s="87">
        <v>44830</v>
      </c>
      <c r="C460" t="s">
        <v>121</v>
      </c>
      <c r="D460" t="s">
        <v>122</v>
      </c>
      <c r="E460" s="34" t="s">
        <v>7938</v>
      </c>
      <c r="F460" s="34">
        <f t="shared" si="39"/>
        <v>459</v>
      </c>
      <c r="G460" s="34" t="s">
        <v>4985</v>
      </c>
      <c r="H460">
        <v>18</v>
      </c>
      <c r="I460" s="34" t="s">
        <v>6141</v>
      </c>
      <c r="J460" s="34" t="s">
        <v>5052</v>
      </c>
      <c r="K460" s="34" t="str">
        <f>VLOOKUP(J460,[2]CodMpios!$B$347:$E$362,4,FALSE)</f>
        <v>18256 - El Paujil</v>
      </c>
      <c r="L460" s="34" t="str">
        <f>VLOOKUP($J460,[2]Coord_Mpios_X_Y!$B$2:$K$1123,9,FALSE)</f>
        <v>1,617746356165</v>
      </c>
      <c r="M460" s="34" t="str">
        <f>VLOOKUP($J460,[2]Coord_Mpios_X_Y!$B$2:$K$1123,10,FALSE)</f>
        <v>-75,234043334186</v>
      </c>
      <c r="N460" s="34" t="s">
        <v>125</v>
      </c>
      <c r="O460" s="34" t="s">
        <v>126</v>
      </c>
      <c r="Q460" s="34" t="s">
        <v>127</v>
      </c>
      <c r="R460" s="34">
        <v>40086667</v>
      </c>
      <c r="S460" s="34" t="str">
        <f t="shared" si="35"/>
        <v>CC40086667</v>
      </c>
      <c r="T460" s="34" t="s">
        <v>134</v>
      </c>
      <c r="U460" s="34" t="s">
        <v>2423</v>
      </c>
      <c r="V460" s="34" t="s">
        <v>217</v>
      </c>
      <c r="W460" s="34" t="s">
        <v>250</v>
      </c>
      <c r="X460" s="87">
        <v>25722</v>
      </c>
      <c r="Y460">
        <v>52</v>
      </c>
      <c r="Z460" s="36">
        <f>VLOOKUP($Y460,[2]Edades!$A$3:$H$153,4,FALSE)</f>
        <v>5</v>
      </c>
      <c r="AA460" s="34" t="str">
        <f>VLOOKUP($Y460,[2]Edades!$A$3:$H$153,6,FALSE)</f>
        <v>5 - Adultez</v>
      </c>
      <c r="AB460" s="34">
        <f>VLOOKUP($Y460,[2]Edades!$A$3:$H$153,7,FALSE)</f>
        <v>11</v>
      </c>
      <c r="AC460" s="34" t="str">
        <f>VLOOKUP($Y460,[2]Edades!$A$3:$H$153,8,FALSE)</f>
        <v>50-54</v>
      </c>
      <c r="AD460" s="34" t="s">
        <v>129</v>
      </c>
      <c r="AE460" s="1">
        <v>2</v>
      </c>
      <c r="AF460" s="34" t="s">
        <v>130</v>
      </c>
      <c r="AG460" s="34" t="s">
        <v>2127</v>
      </c>
      <c r="AH460" s="34" t="s">
        <v>2127</v>
      </c>
      <c r="AK460" s="34" t="s">
        <v>125</v>
      </c>
      <c r="AM460" s="34" t="s">
        <v>2127</v>
      </c>
      <c r="AN460" s="36" t="s">
        <v>2127</v>
      </c>
      <c r="AO460" s="36" t="s">
        <v>2127</v>
      </c>
      <c r="AP460" s="34" t="s">
        <v>2127</v>
      </c>
      <c r="AQ460" s="36" t="s">
        <v>2127</v>
      </c>
      <c r="AR460" s="34" t="s">
        <v>2098</v>
      </c>
      <c r="AS460" s="91" t="s">
        <v>6593</v>
      </c>
      <c r="AT460" s="34">
        <v>3132084426</v>
      </c>
      <c r="AU460" s="34" t="s">
        <v>2127</v>
      </c>
      <c r="AX460" s="90"/>
      <c r="BA460" s="91"/>
      <c r="BB460" s="91"/>
      <c r="BC460" s="91"/>
      <c r="BF460" s="34" t="s">
        <v>4983</v>
      </c>
      <c r="BG460" s="92" t="s">
        <v>2098</v>
      </c>
      <c r="BM460" s="36" t="s">
        <v>131</v>
      </c>
      <c r="BN460" s="34" t="s">
        <v>132</v>
      </c>
      <c r="BO460" s="36">
        <v>0</v>
      </c>
      <c r="BQ460" s="94"/>
      <c r="BS460" s="36" t="s">
        <v>2127</v>
      </c>
      <c r="BU460" s="95"/>
      <c r="BV460" s="95"/>
      <c r="BW460" s="61"/>
      <c r="BX460" s="60"/>
      <c r="BY460" s="59" t="str">
        <f t="shared" ca="1" si="36"/>
        <v/>
      </c>
      <c r="CD460" s="68"/>
      <c r="CE460" s="68"/>
      <c r="CF460" s="67"/>
      <c r="CG460">
        <v>75</v>
      </c>
      <c r="CH460" s="2">
        <v>170</v>
      </c>
      <c r="CI460" s="4">
        <f t="shared" si="37"/>
        <v>25.95155709342561</v>
      </c>
      <c r="CJ460" s="5" t="str">
        <f t="shared" si="38"/>
        <v>SOBREPESO</v>
      </c>
      <c r="CK460" s="36">
        <v>0</v>
      </c>
      <c r="CL460" s="66"/>
      <c r="CM460" s="89">
        <v>40615</v>
      </c>
      <c r="CN460" s="97">
        <v>40615</v>
      </c>
      <c r="CP460"/>
      <c r="CQ460" s="65"/>
      <c r="CR460" s="65"/>
      <c r="CS460" s="98"/>
      <c r="CT460"/>
      <c r="CU460"/>
      <c r="CV460" s="97"/>
      <c r="CW460" s="2">
        <v>130</v>
      </c>
      <c r="CX460" s="82">
        <v>80</v>
      </c>
      <c r="DG460" s="64"/>
      <c r="DI460" s="89"/>
      <c r="DJ460" s="89"/>
      <c r="DK460" s="89">
        <v>44768</v>
      </c>
      <c r="DN460" s="34"/>
      <c r="DO460" s="34"/>
      <c r="DP460" s="34"/>
      <c r="DQ460" s="34"/>
      <c r="DR460" s="34"/>
      <c r="DS460" s="34" t="s">
        <v>2127</v>
      </c>
      <c r="DT460" s="34"/>
      <c r="DY460" s="1">
        <v>2</v>
      </c>
      <c r="DZ460" t="s">
        <v>7941</v>
      </c>
      <c r="EB460" s="4"/>
      <c r="EJ460"/>
      <c r="EL460" s="34"/>
      <c r="EN460" s="34"/>
    </row>
    <row r="461" spans="1:144" hidden="1" x14ac:dyDescent="0.25">
      <c r="A461" s="85">
        <v>2022</v>
      </c>
      <c r="B461" s="87">
        <v>44830</v>
      </c>
      <c r="C461" t="s">
        <v>121</v>
      </c>
      <c r="D461" t="s">
        <v>122</v>
      </c>
      <c r="E461" s="36" t="s">
        <v>7938</v>
      </c>
      <c r="F461" s="34">
        <f t="shared" si="39"/>
        <v>460</v>
      </c>
      <c r="G461" s="34" t="s">
        <v>4985</v>
      </c>
      <c r="H461">
        <v>18</v>
      </c>
      <c r="I461" s="34" t="s">
        <v>6141</v>
      </c>
      <c r="J461" s="34" t="s">
        <v>5021</v>
      </c>
      <c r="K461" s="34" t="str">
        <f>VLOOKUP(J461,[2]CodMpios!$B$347:$E$362,4,FALSE)</f>
        <v>18785 - Solita</v>
      </c>
      <c r="L461" s="34" t="str">
        <f>VLOOKUP($J461,[2]Coord_Mpios_X_Y!$B$2:$K$1123,9,FALSE)</f>
        <v>0,909265456917</v>
      </c>
      <c r="M461" s="34" t="str">
        <f>VLOOKUP($J461,[2]Coord_Mpios_X_Y!$B$2:$K$1123,10,FALSE)</f>
        <v>-75,638400454679</v>
      </c>
      <c r="N461" s="34" t="s">
        <v>139</v>
      </c>
      <c r="O461" s="34" t="s">
        <v>126</v>
      </c>
      <c r="Q461" s="34" t="s">
        <v>127</v>
      </c>
      <c r="R461" s="34">
        <v>40756097</v>
      </c>
      <c r="S461" s="34" t="str">
        <f t="shared" si="35"/>
        <v>CC40756097</v>
      </c>
      <c r="T461" s="34" t="s">
        <v>134</v>
      </c>
      <c r="U461" s="34" t="s">
        <v>433</v>
      </c>
      <c r="V461" s="34" t="s">
        <v>5977</v>
      </c>
      <c r="W461" s="34" t="s">
        <v>323</v>
      </c>
      <c r="X461" s="87">
        <v>19503</v>
      </c>
      <c r="Y461">
        <v>69</v>
      </c>
      <c r="Z461" s="36">
        <f>VLOOKUP($Y461,[2]Edades!$A$3:$H$153,4,FALSE)</f>
        <v>6</v>
      </c>
      <c r="AA461" s="34" t="str">
        <f>VLOOKUP($Y461,[2]Edades!$A$3:$H$153,6,FALSE)</f>
        <v>6 - Persona mayor</v>
      </c>
      <c r="AB461" s="34">
        <f>VLOOKUP($Y461,[2]Edades!$A$3:$H$153,7,FALSE)</f>
        <v>14</v>
      </c>
      <c r="AC461" s="34" t="str">
        <f>VLOOKUP($Y461,[2]Edades!$A$3:$H$153,8,FALSE)</f>
        <v>65-69</v>
      </c>
      <c r="AD461" s="34" t="s">
        <v>129</v>
      </c>
      <c r="AE461" s="1">
        <v>2</v>
      </c>
      <c r="AF461" s="34" t="s">
        <v>2137</v>
      </c>
      <c r="AG461" s="34" t="s">
        <v>2127</v>
      </c>
      <c r="AH461" s="34" t="s">
        <v>2127</v>
      </c>
      <c r="AK461" s="34" t="s">
        <v>139</v>
      </c>
      <c r="AM461" s="34" t="s">
        <v>2127</v>
      </c>
      <c r="AN461" s="36" t="s">
        <v>2127</v>
      </c>
      <c r="AO461" s="36" t="s">
        <v>2127</v>
      </c>
      <c r="AP461" s="34" t="s">
        <v>2127</v>
      </c>
      <c r="AQ461" s="36" t="s">
        <v>2127</v>
      </c>
      <c r="AR461" s="34" t="s">
        <v>2098</v>
      </c>
      <c r="AS461" s="91" t="s">
        <v>6594</v>
      </c>
      <c r="AT461" s="34">
        <v>3135791066</v>
      </c>
      <c r="AU461" s="34" t="s">
        <v>2127</v>
      </c>
      <c r="AX461" s="90"/>
      <c r="BA461" s="91"/>
      <c r="BB461" s="91"/>
      <c r="BC461" s="91"/>
      <c r="BF461" s="34" t="s">
        <v>4983</v>
      </c>
      <c r="BG461" s="92" t="s">
        <v>2098</v>
      </c>
      <c r="BM461" s="36" t="s">
        <v>131</v>
      </c>
      <c r="BN461" s="34" t="s">
        <v>132</v>
      </c>
      <c r="BO461" s="36">
        <v>0</v>
      </c>
      <c r="BQ461" s="94"/>
      <c r="BS461" t="s">
        <v>131</v>
      </c>
      <c r="BU461" s="95"/>
      <c r="BV461" s="95"/>
      <c r="BW461" s="61"/>
      <c r="BX461" s="60"/>
      <c r="BY461" s="59" t="str">
        <f t="shared" ca="1" si="36"/>
        <v/>
      </c>
      <c r="CD461" s="68"/>
      <c r="CE461" s="68"/>
      <c r="CF461" s="67"/>
      <c r="CG461">
        <v>80</v>
      </c>
      <c r="CH461" s="2">
        <v>159</v>
      </c>
      <c r="CI461" s="4">
        <f t="shared" si="37"/>
        <v>31.644317867172973</v>
      </c>
      <c r="CJ461" s="5" t="str">
        <f t="shared" si="38"/>
        <v>OBESIDAD</v>
      </c>
      <c r="CK461" s="36">
        <v>0</v>
      </c>
      <c r="CL461" s="66"/>
      <c r="CM461" s="89">
        <v>40589</v>
      </c>
      <c r="CN461" s="97">
        <v>40589</v>
      </c>
      <c r="CP461"/>
      <c r="CQ461" s="65"/>
      <c r="CR461" s="65"/>
      <c r="CS461" s="98"/>
      <c r="CT461"/>
      <c r="CU461"/>
      <c r="CV461" s="65"/>
      <c r="CW461" s="2">
        <v>120</v>
      </c>
      <c r="CX461" s="82">
        <v>70</v>
      </c>
      <c r="DC461"/>
      <c r="DG461" s="64"/>
      <c r="DI461" s="89"/>
      <c r="DJ461" s="89"/>
      <c r="DN461" s="34"/>
      <c r="DO461" s="34"/>
      <c r="DP461" s="34"/>
      <c r="DQ461" s="34"/>
      <c r="DR461" s="34"/>
      <c r="DS461" s="34" t="s">
        <v>2127</v>
      </c>
      <c r="DT461" s="34"/>
      <c r="DU461" s="47">
        <v>44265</v>
      </c>
      <c r="DY461" s="1">
        <v>1</v>
      </c>
      <c r="DZ461" t="s">
        <v>7940</v>
      </c>
      <c r="EB461" s="4"/>
      <c r="EJ461"/>
      <c r="EL461" s="34"/>
      <c r="EN461" s="34"/>
    </row>
    <row r="462" spans="1:144" x14ac:dyDescent="0.25">
      <c r="A462" s="85">
        <v>2022</v>
      </c>
      <c r="B462" s="87">
        <v>44830</v>
      </c>
      <c r="C462" t="s">
        <v>121</v>
      </c>
      <c r="D462" t="s">
        <v>122</v>
      </c>
      <c r="E462" s="34" t="s">
        <v>7938</v>
      </c>
      <c r="F462" s="34">
        <f t="shared" si="39"/>
        <v>461</v>
      </c>
      <c r="G462" s="34" t="s">
        <v>4985</v>
      </c>
      <c r="H462">
        <v>18</v>
      </c>
      <c r="I462" s="34" t="s">
        <v>6141</v>
      </c>
      <c r="J462" s="34" t="s">
        <v>4984</v>
      </c>
      <c r="K462" s="34" t="str">
        <f>VLOOKUP(J462,[2]CodMpios!$B$347:$E$362,4,FALSE)</f>
        <v>18753 - San Vicente Del Caguán</v>
      </c>
      <c r="L462" s="34" t="str">
        <f>VLOOKUP($J462,[2]Coord_Mpios_X_Y!$B$2:$K$1123,9,FALSE)</f>
        <v>1,567801695842</v>
      </c>
      <c r="M462" s="34" t="str">
        <f>VLOOKUP($J462,[2]Coord_Mpios_X_Y!$B$2:$K$1123,10,FALSE)</f>
        <v>-74,262977514784</v>
      </c>
      <c r="N462" s="34" t="s">
        <v>139</v>
      </c>
      <c r="O462" s="34" t="s">
        <v>126</v>
      </c>
      <c r="Q462" s="34" t="s">
        <v>127</v>
      </c>
      <c r="R462" s="34">
        <v>12135717</v>
      </c>
      <c r="S462" s="34" t="str">
        <f t="shared" si="35"/>
        <v>CC12135717</v>
      </c>
      <c r="T462" s="34" t="s">
        <v>375</v>
      </c>
      <c r="V462" s="34" t="s">
        <v>5976</v>
      </c>
      <c r="W462" s="34" t="s">
        <v>160</v>
      </c>
      <c r="X462" s="87">
        <v>24834</v>
      </c>
      <c r="Y462">
        <v>55</v>
      </c>
      <c r="Z462" s="36">
        <f>VLOOKUP($Y462,[2]Edades!$A$3:$H$153,4,FALSE)</f>
        <v>5</v>
      </c>
      <c r="AA462" s="34" t="str">
        <f>VLOOKUP($Y462,[2]Edades!$A$3:$H$153,6,FALSE)</f>
        <v>5 - Adultez</v>
      </c>
      <c r="AB462" s="34">
        <f>VLOOKUP($Y462,[2]Edades!$A$3:$H$153,7,FALSE)</f>
        <v>12</v>
      </c>
      <c r="AC462" s="34" t="str">
        <f>VLOOKUP($Y462,[2]Edades!$A$3:$H$153,8,FALSE)</f>
        <v>55-59</v>
      </c>
      <c r="AD462" s="34" t="s">
        <v>146</v>
      </c>
      <c r="AE462">
        <v>1</v>
      </c>
      <c r="AF462" s="34" t="s">
        <v>130</v>
      </c>
      <c r="AG462" s="34" t="s">
        <v>2127</v>
      </c>
      <c r="AH462" s="34" t="s">
        <v>2127</v>
      </c>
      <c r="AK462" s="34" t="s">
        <v>139</v>
      </c>
      <c r="AM462" s="34" t="s">
        <v>2127</v>
      </c>
      <c r="AN462" s="36" t="s">
        <v>2127</v>
      </c>
      <c r="AO462" s="36" t="s">
        <v>2127</v>
      </c>
      <c r="AP462" s="34" t="s">
        <v>2127</v>
      </c>
      <c r="AQ462" s="36" t="s">
        <v>2127</v>
      </c>
      <c r="AR462" s="34" t="s">
        <v>5042</v>
      </c>
      <c r="AS462" s="91" t="s">
        <v>6595</v>
      </c>
      <c r="AT462" s="34">
        <v>3118202678</v>
      </c>
      <c r="AU462" s="34" t="s">
        <v>2127</v>
      </c>
      <c r="AX462" s="90"/>
      <c r="BA462" s="91"/>
      <c r="BB462" s="91"/>
      <c r="BC462" s="91"/>
      <c r="BF462" s="34" t="s">
        <v>4983</v>
      </c>
      <c r="BG462" s="92" t="s">
        <v>2098</v>
      </c>
      <c r="BM462" s="36" t="s">
        <v>131</v>
      </c>
      <c r="BN462" s="34" t="s">
        <v>132</v>
      </c>
      <c r="BO462" s="36">
        <v>0</v>
      </c>
      <c r="BQ462" s="94"/>
      <c r="BS462" s="36" t="s">
        <v>2127</v>
      </c>
      <c r="BU462" s="95"/>
      <c r="BV462" s="95"/>
      <c r="BW462" s="61"/>
      <c r="BX462" s="60"/>
      <c r="BY462" s="59" t="str">
        <f t="shared" ca="1" si="36"/>
        <v/>
      </c>
      <c r="CD462" s="68"/>
      <c r="CE462" s="68"/>
      <c r="CF462" s="67"/>
      <c r="CG462"/>
      <c r="CH462" s="2"/>
      <c r="CI462" s="4" t="e">
        <f t="shared" si="37"/>
        <v>#DIV/0!</v>
      </c>
      <c r="CJ462" s="5" t="str">
        <f t="shared" si="38"/>
        <v>SIN DATO</v>
      </c>
      <c r="CK462" s="36">
        <v>0</v>
      </c>
      <c r="CL462" s="66"/>
      <c r="CM462" s="89">
        <v>40616</v>
      </c>
      <c r="CN462" s="97">
        <v>40616</v>
      </c>
      <c r="CP462"/>
      <c r="CQ462" s="65"/>
      <c r="CR462" s="65"/>
      <c r="CS462" s="98"/>
      <c r="CT462"/>
      <c r="CU462"/>
      <c r="CV462" s="97"/>
      <c r="CW462" s="2"/>
      <c r="CX462" s="82"/>
      <c r="DG462" s="64"/>
      <c r="DI462" s="89"/>
      <c r="DJ462" s="89"/>
      <c r="DN462" s="34"/>
      <c r="DO462" s="34"/>
      <c r="DP462" s="34"/>
      <c r="DQ462" s="34"/>
      <c r="DR462" s="34"/>
      <c r="DS462" s="34" t="s">
        <v>2127</v>
      </c>
      <c r="DT462" s="34"/>
      <c r="DY462" s="1">
        <v>2</v>
      </c>
      <c r="DZ462" t="s">
        <v>7941</v>
      </c>
      <c r="EB462" s="4"/>
      <c r="EJ462"/>
      <c r="EL462" s="34"/>
      <c r="EN462" s="34"/>
    </row>
    <row r="463" spans="1:144" hidden="1" x14ac:dyDescent="0.25">
      <c r="A463" s="85">
        <v>2022</v>
      </c>
      <c r="B463" s="87">
        <v>44830</v>
      </c>
      <c r="C463" t="s">
        <v>121</v>
      </c>
      <c r="D463" t="s">
        <v>122</v>
      </c>
      <c r="E463" s="36" t="s">
        <v>7938</v>
      </c>
      <c r="F463" s="34">
        <f t="shared" si="39"/>
        <v>462</v>
      </c>
      <c r="G463" s="34" t="s">
        <v>4985</v>
      </c>
      <c r="H463">
        <v>18</v>
      </c>
      <c r="I463" s="34" t="s">
        <v>6141</v>
      </c>
      <c r="J463" s="34" t="s">
        <v>5032</v>
      </c>
      <c r="K463" s="34" t="str">
        <f>VLOOKUP(J463,[2]CodMpios!$B$347:$E$362,4,FALSE)</f>
        <v>18150 - Cartagena Del Chaira</v>
      </c>
      <c r="L463" s="34" t="str">
        <f>VLOOKUP($J463,[2]Coord_Mpios_X_Y!$B$2:$K$1123,9,FALSE)</f>
        <v>0,647693081213</v>
      </c>
      <c r="M463" s="34" t="str">
        <f>VLOOKUP($J463,[2]Coord_Mpios_X_Y!$B$2:$K$1123,10,FALSE)</f>
        <v>-74,272354990827</v>
      </c>
      <c r="N463" s="34" t="s">
        <v>139</v>
      </c>
      <c r="O463" s="34" t="s">
        <v>126</v>
      </c>
      <c r="Q463" s="34" t="s">
        <v>127</v>
      </c>
      <c r="R463" s="34">
        <v>17621534</v>
      </c>
      <c r="S463" s="34" t="str">
        <f t="shared" si="35"/>
        <v>CC17621534</v>
      </c>
      <c r="T463" s="34" t="s">
        <v>188</v>
      </c>
      <c r="U463" s="34" t="s">
        <v>429</v>
      </c>
      <c r="V463" s="34" t="s">
        <v>138</v>
      </c>
      <c r="W463" s="34" t="s">
        <v>256</v>
      </c>
      <c r="X463" s="87">
        <v>16599</v>
      </c>
      <c r="Y463">
        <v>77</v>
      </c>
      <c r="Z463" s="36">
        <f>VLOOKUP($Y463,[2]Edades!$A$3:$H$153,4,FALSE)</f>
        <v>6</v>
      </c>
      <c r="AA463" s="34" t="str">
        <f>VLOOKUP($Y463,[2]Edades!$A$3:$H$153,6,FALSE)</f>
        <v>6 - Persona mayor</v>
      </c>
      <c r="AB463" s="34">
        <f>VLOOKUP($Y463,[2]Edades!$A$3:$H$153,7,FALSE)</f>
        <v>16</v>
      </c>
      <c r="AC463" s="34" t="str">
        <f>VLOOKUP($Y463,[2]Edades!$A$3:$H$153,8,FALSE)</f>
        <v>75-79</v>
      </c>
      <c r="AD463" s="34" t="s">
        <v>146</v>
      </c>
      <c r="AE463">
        <v>1</v>
      </c>
      <c r="AF463" s="34" t="s">
        <v>2137</v>
      </c>
      <c r="AG463" s="34" t="s">
        <v>2127</v>
      </c>
      <c r="AH463" s="34" t="s">
        <v>2127</v>
      </c>
      <c r="AK463" s="34" t="s">
        <v>139</v>
      </c>
      <c r="AM463" s="34" t="s">
        <v>2127</v>
      </c>
      <c r="AN463" s="36" t="s">
        <v>2127</v>
      </c>
      <c r="AO463" s="36" t="s">
        <v>2127</v>
      </c>
      <c r="AP463" s="34" t="s">
        <v>2127</v>
      </c>
      <c r="AQ463" s="36" t="s">
        <v>2127</v>
      </c>
      <c r="AR463" s="34" t="s">
        <v>2098</v>
      </c>
      <c r="AS463" s="91" t="s">
        <v>6596</v>
      </c>
      <c r="AT463" s="34">
        <v>3208734671</v>
      </c>
      <c r="AU463" s="34" t="s">
        <v>2127</v>
      </c>
      <c r="AX463" s="90"/>
      <c r="BA463" s="91"/>
      <c r="BB463" s="91"/>
      <c r="BC463" s="91"/>
      <c r="BF463" s="34" t="s">
        <v>4983</v>
      </c>
      <c r="BG463" s="92" t="s">
        <v>2098</v>
      </c>
      <c r="BM463" s="36" t="s">
        <v>131</v>
      </c>
      <c r="BN463" s="34" t="s">
        <v>132</v>
      </c>
      <c r="BO463" s="36">
        <v>0</v>
      </c>
      <c r="BQ463" s="94"/>
      <c r="BS463" t="s">
        <v>132</v>
      </c>
      <c r="BU463" s="95"/>
      <c r="BV463" s="95"/>
      <c r="BW463" s="61"/>
      <c r="BX463" s="60"/>
      <c r="BY463" s="59" t="str">
        <f t="shared" ca="1" si="36"/>
        <v/>
      </c>
      <c r="CD463" s="68"/>
      <c r="CE463" s="68"/>
      <c r="CF463" s="67"/>
      <c r="CG463">
        <v>65</v>
      </c>
      <c r="CH463" s="2">
        <v>165</v>
      </c>
      <c r="CI463" s="4">
        <f t="shared" si="37"/>
        <v>23.875114784205696</v>
      </c>
      <c r="CJ463" s="5" t="str">
        <f t="shared" si="38"/>
        <v>NORMAL</v>
      </c>
      <c r="CK463" s="36">
        <v>0</v>
      </c>
      <c r="CL463" s="66"/>
      <c r="CM463" s="89">
        <v>40616</v>
      </c>
      <c r="CN463" s="97">
        <v>40616</v>
      </c>
      <c r="CP463"/>
      <c r="CQ463" s="65"/>
      <c r="CR463" s="65"/>
      <c r="CS463" s="98"/>
      <c r="CT463"/>
      <c r="CU463"/>
      <c r="CV463" s="65"/>
      <c r="CW463" s="2">
        <v>120</v>
      </c>
      <c r="CX463" s="82">
        <v>70</v>
      </c>
      <c r="DC463"/>
      <c r="DG463" s="64"/>
      <c r="DI463" s="89">
        <v>42822</v>
      </c>
      <c r="DJ463" s="89"/>
      <c r="DN463" s="34"/>
      <c r="DO463" s="34"/>
      <c r="DP463" s="34"/>
      <c r="DQ463" s="34"/>
      <c r="DR463" s="34"/>
      <c r="DS463" s="34" t="s">
        <v>2127</v>
      </c>
      <c r="DT463" s="34"/>
      <c r="DU463" s="47">
        <v>44721</v>
      </c>
      <c r="DY463" s="1">
        <v>3</v>
      </c>
      <c r="DZ463" t="s">
        <v>7941</v>
      </c>
      <c r="EA463" s="4">
        <v>1.2</v>
      </c>
      <c r="EB463" s="4">
        <v>119</v>
      </c>
      <c r="EC463" s="4">
        <v>189</v>
      </c>
      <c r="ED463" s="4">
        <v>100</v>
      </c>
      <c r="EE463" s="4">
        <v>65.3</v>
      </c>
      <c r="EF463" s="4">
        <v>82</v>
      </c>
      <c r="EG463" s="4">
        <v>2.1</v>
      </c>
      <c r="EH463" s="4">
        <v>6.5</v>
      </c>
      <c r="EJ463"/>
      <c r="EL463" s="34"/>
      <c r="EN463" s="34"/>
    </row>
    <row r="464" spans="1:144" hidden="1" x14ac:dyDescent="0.25">
      <c r="A464" s="85">
        <v>2022</v>
      </c>
      <c r="B464" s="87">
        <v>44830</v>
      </c>
      <c r="C464" t="s">
        <v>121</v>
      </c>
      <c r="D464" t="s">
        <v>122</v>
      </c>
      <c r="E464" s="36" t="s">
        <v>7938</v>
      </c>
      <c r="F464" s="34">
        <f t="shared" si="39"/>
        <v>463</v>
      </c>
      <c r="G464" s="34" t="s">
        <v>4985</v>
      </c>
      <c r="H464">
        <v>18</v>
      </c>
      <c r="I464" s="34" t="s">
        <v>6141</v>
      </c>
      <c r="J464" s="34" t="s">
        <v>4988</v>
      </c>
      <c r="K464" s="34" t="str">
        <f>VLOOKUP(J464,[2]CodMpios!$B$347:$E$362,4,FALSE)</f>
        <v>18001 - Florencia</v>
      </c>
      <c r="L464" s="34" t="str">
        <f>VLOOKUP($J464,[2]Coord_Mpios_X_Y!$B$2:$K$1123,9,FALSE)</f>
        <v>1,749138703818</v>
      </c>
      <c r="M464" s="34" t="str">
        <f>VLOOKUP($J464,[2]Coord_Mpios_X_Y!$B$2:$K$1123,10,FALSE)</f>
        <v>-75,558239064333</v>
      </c>
      <c r="N464" s="34" t="s">
        <v>125</v>
      </c>
      <c r="O464" s="34" t="s">
        <v>126</v>
      </c>
      <c r="Q464" s="34" t="s">
        <v>127</v>
      </c>
      <c r="R464" s="34">
        <v>17633533</v>
      </c>
      <c r="S464" s="34" t="str">
        <f t="shared" si="35"/>
        <v>CC17633533</v>
      </c>
      <c r="T464" s="34" t="s">
        <v>263</v>
      </c>
      <c r="V464" s="34" t="s">
        <v>377</v>
      </c>
      <c r="W464" s="34" t="s">
        <v>5780</v>
      </c>
      <c r="X464" s="87">
        <v>22665</v>
      </c>
      <c r="Y464">
        <v>61</v>
      </c>
      <c r="Z464" s="36">
        <f>VLOOKUP($Y464,[2]Edades!$A$3:$H$153,4,FALSE)</f>
        <v>6</v>
      </c>
      <c r="AA464" s="34" t="str">
        <f>VLOOKUP($Y464,[2]Edades!$A$3:$H$153,6,FALSE)</f>
        <v>6 - Persona mayor</v>
      </c>
      <c r="AB464" s="34">
        <f>VLOOKUP($Y464,[2]Edades!$A$3:$H$153,7,FALSE)</f>
        <v>13</v>
      </c>
      <c r="AC464" s="34" t="str">
        <f>VLOOKUP($Y464,[2]Edades!$A$3:$H$153,8,FALSE)</f>
        <v>60-64</v>
      </c>
      <c r="AD464" s="34" t="s">
        <v>146</v>
      </c>
      <c r="AE464">
        <v>1</v>
      </c>
      <c r="AF464" s="34" t="s">
        <v>2137</v>
      </c>
      <c r="AG464" s="34" t="s">
        <v>2127</v>
      </c>
      <c r="AH464" s="34" t="s">
        <v>2127</v>
      </c>
      <c r="AK464" s="34" t="s">
        <v>125</v>
      </c>
      <c r="AM464" s="34" t="s">
        <v>2127</v>
      </c>
      <c r="AN464" s="36" t="s">
        <v>2127</v>
      </c>
      <c r="AO464" s="36" t="s">
        <v>2127</v>
      </c>
      <c r="AP464" s="34" t="s">
        <v>2127</v>
      </c>
      <c r="AQ464" s="36" t="s">
        <v>2127</v>
      </c>
      <c r="AR464" s="34" t="s">
        <v>2098</v>
      </c>
      <c r="AS464" s="91" t="s">
        <v>6597</v>
      </c>
      <c r="AT464" s="34">
        <v>3134156285</v>
      </c>
      <c r="AU464" s="34" t="s">
        <v>2127</v>
      </c>
      <c r="AX464" s="90"/>
      <c r="BA464" s="91"/>
      <c r="BB464" s="91"/>
      <c r="BC464" s="91"/>
      <c r="BF464" s="34" t="s">
        <v>4983</v>
      </c>
      <c r="BG464" s="92" t="s">
        <v>2098</v>
      </c>
      <c r="BM464" s="36" t="s">
        <v>131</v>
      </c>
      <c r="BN464" s="34" t="s">
        <v>132</v>
      </c>
      <c r="BO464" s="36">
        <v>0</v>
      </c>
      <c r="BQ464" s="94"/>
      <c r="BS464" t="s">
        <v>131</v>
      </c>
      <c r="BU464" s="95"/>
      <c r="BV464" s="95"/>
      <c r="BW464" s="61"/>
      <c r="BX464" s="60"/>
      <c r="BY464" s="59" t="str">
        <f t="shared" ca="1" si="36"/>
        <v/>
      </c>
      <c r="CD464" s="68"/>
      <c r="CE464" s="68"/>
      <c r="CF464" s="67"/>
      <c r="CG464">
        <v>88</v>
      </c>
      <c r="CH464" s="2">
        <v>168</v>
      </c>
      <c r="CI464" s="4">
        <f t="shared" si="37"/>
        <v>31.17913832199547</v>
      </c>
      <c r="CJ464" s="5" t="str">
        <f t="shared" si="38"/>
        <v>OBESIDAD</v>
      </c>
      <c r="CK464" s="36">
        <v>0</v>
      </c>
      <c r="CL464" s="66"/>
      <c r="CM464" s="89">
        <v>40590</v>
      </c>
      <c r="CN464" s="97">
        <v>40590</v>
      </c>
      <c r="CP464"/>
      <c r="CQ464" s="65"/>
      <c r="CR464" s="65"/>
      <c r="CS464" s="98"/>
      <c r="CT464"/>
      <c r="CU464"/>
      <c r="CV464" s="65"/>
      <c r="CW464" s="2"/>
      <c r="CX464" s="82"/>
      <c r="DC464"/>
      <c r="DG464" s="64"/>
      <c r="DI464" s="89">
        <v>42823</v>
      </c>
      <c r="DJ464" s="89"/>
      <c r="DN464" s="34"/>
      <c r="DO464" s="34"/>
      <c r="DP464" s="34"/>
      <c r="DQ464" s="34"/>
      <c r="DR464" s="34"/>
      <c r="DS464" s="34" t="s">
        <v>2127</v>
      </c>
      <c r="DT464" s="34"/>
      <c r="DU464" s="47">
        <v>43325</v>
      </c>
      <c r="DY464" s="1">
        <v>2</v>
      </c>
      <c r="DZ464" t="s">
        <v>7941</v>
      </c>
      <c r="EB464" s="4"/>
      <c r="EJ464"/>
      <c r="EL464" s="34"/>
      <c r="EN464" s="34"/>
    </row>
    <row r="465" spans="1:144" hidden="1" x14ac:dyDescent="0.25">
      <c r="A465" s="85">
        <v>2022</v>
      </c>
      <c r="B465" s="87">
        <v>44830</v>
      </c>
      <c r="C465" t="s">
        <v>121</v>
      </c>
      <c r="D465" t="s">
        <v>122</v>
      </c>
      <c r="E465" s="36" t="s">
        <v>7938</v>
      </c>
      <c r="F465" s="34">
        <f t="shared" si="39"/>
        <v>464</v>
      </c>
      <c r="G465" s="34" t="s">
        <v>4985</v>
      </c>
      <c r="H465">
        <v>18</v>
      </c>
      <c r="I465" s="34" t="s">
        <v>6141</v>
      </c>
      <c r="J465" s="34" t="s">
        <v>5008</v>
      </c>
      <c r="K465" s="34" t="str">
        <f>VLOOKUP(J465,[2]CodMpios!$B$347:$E$362,4,FALSE)</f>
        <v>18094 - Belén De Los Andaquíes</v>
      </c>
      <c r="L465" s="34" t="str">
        <f>VLOOKUP($J465,[2]Coord_Mpios_X_Y!$B$2:$K$1123,9,FALSE)</f>
        <v>1,500923003060</v>
      </c>
      <c r="M465" s="34" t="str">
        <f>VLOOKUP($J465,[2]Coord_Mpios_X_Y!$B$2:$K$1123,10,FALSE)</f>
        <v>-75,875645424257</v>
      </c>
      <c r="N465" s="34" t="s">
        <v>139</v>
      </c>
      <c r="O465" s="34" t="s">
        <v>126</v>
      </c>
      <c r="Q465" s="34" t="s">
        <v>127</v>
      </c>
      <c r="R465" s="34">
        <v>17673315</v>
      </c>
      <c r="S465" s="34" t="str">
        <f t="shared" si="35"/>
        <v>CC17673315</v>
      </c>
      <c r="T465" s="34" t="s">
        <v>150</v>
      </c>
      <c r="U465" s="34" t="s">
        <v>145</v>
      </c>
      <c r="V465" s="34" t="s">
        <v>465</v>
      </c>
      <c r="W465" s="34" t="s">
        <v>1000</v>
      </c>
      <c r="X465" s="87">
        <v>26704</v>
      </c>
      <c r="Y465">
        <v>50</v>
      </c>
      <c r="Z465" s="36">
        <f>VLOOKUP($Y465,[2]Edades!$A$3:$H$153,4,FALSE)</f>
        <v>5</v>
      </c>
      <c r="AA465" s="34" t="str">
        <f>VLOOKUP($Y465,[2]Edades!$A$3:$H$153,6,FALSE)</f>
        <v>5 - Adultez</v>
      </c>
      <c r="AB465" s="34">
        <f>VLOOKUP($Y465,[2]Edades!$A$3:$H$153,7,FALSE)</f>
        <v>11</v>
      </c>
      <c r="AC465" s="34" t="str">
        <f>VLOOKUP($Y465,[2]Edades!$A$3:$H$153,8,FALSE)</f>
        <v>50-54</v>
      </c>
      <c r="AD465" s="34" t="s">
        <v>146</v>
      </c>
      <c r="AE465">
        <v>1</v>
      </c>
      <c r="AF465" s="34" t="s">
        <v>130</v>
      </c>
      <c r="AG465" s="34" t="s">
        <v>2127</v>
      </c>
      <c r="AH465" s="34" t="s">
        <v>2127</v>
      </c>
      <c r="AK465" s="34" t="s">
        <v>139</v>
      </c>
      <c r="AM465" s="34" t="s">
        <v>2127</v>
      </c>
      <c r="AN465" s="36" t="s">
        <v>2127</v>
      </c>
      <c r="AO465" s="36" t="s">
        <v>2127</v>
      </c>
      <c r="AP465" s="34" t="s">
        <v>2127</v>
      </c>
      <c r="AQ465" s="36" t="s">
        <v>2127</v>
      </c>
      <c r="AR465" s="34" t="s">
        <v>5238</v>
      </c>
      <c r="AS465" s="91" t="s">
        <v>6598</v>
      </c>
      <c r="AT465" s="34">
        <v>3144599701</v>
      </c>
      <c r="AU465" s="34" t="s">
        <v>2127</v>
      </c>
      <c r="AX465" s="90"/>
      <c r="BA465" s="91"/>
      <c r="BB465" s="91"/>
      <c r="BC465" s="91"/>
      <c r="BF465" s="34" t="s">
        <v>4983</v>
      </c>
      <c r="BG465" s="92" t="s">
        <v>2098</v>
      </c>
      <c r="BM465" s="36" t="s">
        <v>131</v>
      </c>
      <c r="BN465" s="34" t="s">
        <v>132</v>
      </c>
      <c r="BO465" s="36">
        <v>0</v>
      </c>
      <c r="BQ465" s="94"/>
      <c r="BS465" t="s">
        <v>132</v>
      </c>
      <c r="BU465" s="95"/>
      <c r="BV465" s="95"/>
      <c r="BW465" s="61"/>
      <c r="BX465" s="60"/>
      <c r="BY465" s="59" t="str">
        <f t="shared" ca="1" si="36"/>
        <v/>
      </c>
      <c r="CD465" s="68"/>
      <c r="CE465" s="68"/>
      <c r="CF465" s="67"/>
      <c r="CG465">
        <v>110</v>
      </c>
      <c r="CH465" s="2">
        <v>175</v>
      </c>
      <c r="CI465" s="4">
        <f t="shared" si="37"/>
        <v>35.918367346938773</v>
      </c>
      <c r="CJ465" s="5" t="str">
        <f t="shared" si="38"/>
        <v>OBESIDAD</v>
      </c>
      <c r="CK465" s="36">
        <v>0</v>
      </c>
      <c r="CL465" s="66"/>
      <c r="CM465" s="89">
        <v>40615</v>
      </c>
      <c r="CN465" s="97">
        <v>40615</v>
      </c>
      <c r="CP465"/>
      <c r="CQ465" s="65"/>
      <c r="CR465" s="65"/>
      <c r="CS465" s="98"/>
      <c r="CT465"/>
      <c r="CU465"/>
      <c r="CV465" s="65"/>
      <c r="CW465" s="2">
        <v>150</v>
      </c>
      <c r="CX465" s="82">
        <v>90</v>
      </c>
      <c r="DC465"/>
      <c r="DG465" s="64"/>
      <c r="DI465" s="89">
        <v>42969</v>
      </c>
      <c r="DJ465" s="89"/>
      <c r="DN465" s="34"/>
      <c r="DO465" s="34"/>
      <c r="DP465" s="34"/>
      <c r="DQ465" s="34"/>
      <c r="DR465" s="34"/>
      <c r="DS465" s="34" t="s">
        <v>2127</v>
      </c>
      <c r="DT465" s="34"/>
      <c r="DU465" s="47">
        <v>43601</v>
      </c>
      <c r="DY465" s="1">
        <v>3</v>
      </c>
      <c r="DZ465" t="s">
        <v>7941</v>
      </c>
      <c r="EB465" s="4"/>
      <c r="EJ465"/>
      <c r="EL465" s="34"/>
      <c r="EN465" s="34"/>
    </row>
    <row r="466" spans="1:144" hidden="1" x14ac:dyDescent="0.25">
      <c r="A466" s="85">
        <v>2022</v>
      </c>
      <c r="B466" s="87">
        <v>44830</v>
      </c>
      <c r="C466" t="s">
        <v>121</v>
      </c>
      <c r="D466" t="s">
        <v>122</v>
      </c>
      <c r="E466" s="36" t="s">
        <v>7938</v>
      </c>
      <c r="F466" s="34">
        <f t="shared" si="39"/>
        <v>465</v>
      </c>
      <c r="G466" s="34" t="s">
        <v>4985</v>
      </c>
      <c r="H466">
        <v>18</v>
      </c>
      <c r="I466" s="34" t="s">
        <v>6141</v>
      </c>
      <c r="J466" s="34" t="s">
        <v>4986</v>
      </c>
      <c r="K466" s="34" t="str">
        <f>VLOOKUP(J466,[2]CodMpios!$B$347:$E$362,4,FALSE)</f>
        <v>18756 - Solano</v>
      </c>
      <c r="L466" s="34" t="str">
        <f>VLOOKUP($J466,[2]Coord_Mpios_X_Y!$B$2:$K$1123,9,FALSE)</f>
        <v>0,211280845516</v>
      </c>
      <c r="M466" s="34" t="str">
        <f>VLOOKUP($J466,[2]Coord_Mpios_X_Y!$B$2:$K$1123,10,FALSE)</f>
        <v>-73,123867898891</v>
      </c>
      <c r="N466" s="34" t="s">
        <v>125</v>
      </c>
      <c r="O466" s="34" t="s">
        <v>126</v>
      </c>
      <c r="Q466" s="34" t="s">
        <v>127</v>
      </c>
      <c r="R466" s="34">
        <v>4957180</v>
      </c>
      <c r="S466" s="34" t="str">
        <f t="shared" si="35"/>
        <v>CC4957180</v>
      </c>
      <c r="T466" s="34" t="s">
        <v>197</v>
      </c>
      <c r="U466" s="34" t="s">
        <v>302</v>
      </c>
      <c r="V466" s="34" t="s">
        <v>5975</v>
      </c>
      <c r="W466" s="34" t="s">
        <v>299</v>
      </c>
      <c r="X466" s="87">
        <v>26981</v>
      </c>
      <c r="Y466">
        <v>49</v>
      </c>
      <c r="Z466" s="36">
        <f>VLOOKUP($Y466,[2]Edades!$A$3:$H$153,4,FALSE)</f>
        <v>5</v>
      </c>
      <c r="AA466" s="34" t="str">
        <f>VLOOKUP($Y466,[2]Edades!$A$3:$H$153,6,FALSE)</f>
        <v>5 - Adultez</v>
      </c>
      <c r="AB466" s="34">
        <f>VLOOKUP($Y466,[2]Edades!$A$3:$H$153,7,FALSE)</f>
        <v>10</v>
      </c>
      <c r="AC466" s="34" t="str">
        <f>VLOOKUP($Y466,[2]Edades!$A$3:$H$153,8,FALSE)</f>
        <v>45-49</v>
      </c>
      <c r="AD466" s="34" t="s">
        <v>146</v>
      </c>
      <c r="AE466">
        <v>1</v>
      </c>
      <c r="AF466" s="34" t="s">
        <v>130</v>
      </c>
      <c r="AG466" s="34" t="s">
        <v>2127</v>
      </c>
      <c r="AH466" s="34" t="s">
        <v>2127</v>
      </c>
      <c r="AK466" s="34" t="s">
        <v>125</v>
      </c>
      <c r="AM466" s="34" t="s">
        <v>2127</v>
      </c>
      <c r="AN466" s="36" t="s">
        <v>2127</v>
      </c>
      <c r="AO466" s="36" t="s">
        <v>2127</v>
      </c>
      <c r="AP466" s="34" t="s">
        <v>2127</v>
      </c>
      <c r="AQ466" s="36" t="s">
        <v>2127</v>
      </c>
      <c r="AR466" s="34" t="s">
        <v>2098</v>
      </c>
      <c r="AS466" s="91" t="s">
        <v>6599</v>
      </c>
      <c r="AT466" s="34">
        <v>3132537784</v>
      </c>
      <c r="AU466" s="34" t="s">
        <v>2127</v>
      </c>
      <c r="AX466" s="90"/>
      <c r="BA466" s="91"/>
      <c r="BB466" s="91"/>
      <c r="BC466" s="91"/>
      <c r="BF466" s="34" t="s">
        <v>4983</v>
      </c>
      <c r="BG466" s="92" t="s">
        <v>2098</v>
      </c>
      <c r="BM466" s="36" t="s">
        <v>131</v>
      </c>
      <c r="BN466" s="34" t="s">
        <v>132</v>
      </c>
      <c r="BO466" s="36">
        <v>0</v>
      </c>
      <c r="BQ466" s="94"/>
      <c r="BS466" t="s">
        <v>132</v>
      </c>
      <c r="BU466" s="95"/>
      <c r="BV466" s="95"/>
      <c r="BW466" s="61"/>
      <c r="BX466" s="60"/>
      <c r="BY466" s="59" t="str">
        <f t="shared" ca="1" si="36"/>
        <v/>
      </c>
      <c r="CD466" s="68"/>
      <c r="CE466" s="68"/>
      <c r="CF466" s="67"/>
      <c r="CG466">
        <v>117</v>
      </c>
      <c r="CH466" s="2">
        <v>174</v>
      </c>
      <c r="CI466" s="4">
        <f t="shared" si="37"/>
        <v>38.644470868014267</v>
      </c>
      <c r="CJ466" s="5" t="str">
        <f t="shared" si="38"/>
        <v>OBESIDAD</v>
      </c>
      <c r="CK466" s="36">
        <v>0</v>
      </c>
      <c r="CL466" s="66"/>
      <c r="CM466" s="89">
        <v>40532</v>
      </c>
      <c r="CN466" s="97">
        <v>40532</v>
      </c>
      <c r="CP466"/>
      <c r="CQ466" s="65"/>
      <c r="CR466" s="65"/>
      <c r="CS466" s="98"/>
      <c r="CT466"/>
      <c r="CU466"/>
      <c r="CV466" s="65"/>
      <c r="CW466" s="2">
        <v>120</v>
      </c>
      <c r="CX466" s="82">
        <v>80</v>
      </c>
      <c r="DC466"/>
      <c r="DG466" s="64"/>
      <c r="DI466" s="89"/>
      <c r="DJ466" s="89"/>
      <c r="DN466" s="34"/>
      <c r="DO466" s="34"/>
      <c r="DP466" s="34"/>
      <c r="DQ466" s="34"/>
      <c r="DR466" s="34"/>
      <c r="DS466" s="34" t="s">
        <v>2127</v>
      </c>
      <c r="DT466" s="34"/>
      <c r="DU466" s="47">
        <v>44816</v>
      </c>
      <c r="DY466" s="1">
        <v>2</v>
      </c>
      <c r="DZ466" t="s">
        <v>7941</v>
      </c>
      <c r="EA466" s="4">
        <v>1.1499999999999999</v>
      </c>
      <c r="EB466" s="4"/>
      <c r="EC466" s="4">
        <v>241</v>
      </c>
      <c r="ED466" s="4">
        <v>159</v>
      </c>
      <c r="EE466" s="4">
        <v>22.4</v>
      </c>
      <c r="EF466" s="4">
        <v>299</v>
      </c>
      <c r="EG466" s="4">
        <v>2</v>
      </c>
      <c r="EJ466"/>
      <c r="EL466" s="34"/>
      <c r="EN466" s="34"/>
    </row>
    <row r="467" spans="1:144" x14ac:dyDescent="0.25">
      <c r="A467" s="85">
        <v>2022</v>
      </c>
      <c r="B467" s="87">
        <v>44830</v>
      </c>
      <c r="C467" t="s">
        <v>121</v>
      </c>
      <c r="D467" t="s">
        <v>122</v>
      </c>
      <c r="E467" s="34" t="s">
        <v>7938</v>
      </c>
      <c r="F467" s="34">
        <f t="shared" si="39"/>
        <v>466</v>
      </c>
      <c r="G467" s="34" t="s">
        <v>4985</v>
      </c>
      <c r="H467">
        <v>18</v>
      </c>
      <c r="I467" s="34" t="s">
        <v>6141</v>
      </c>
      <c r="J467" s="34" t="s">
        <v>4988</v>
      </c>
      <c r="K467" s="34" t="str">
        <f>VLOOKUP(J467,[2]CodMpios!$B$347:$E$362,4,FALSE)</f>
        <v>18001 - Florencia</v>
      </c>
      <c r="L467" s="34" t="str">
        <f>VLOOKUP($J467,[2]Coord_Mpios_X_Y!$B$2:$K$1123,9,FALSE)</f>
        <v>1,749138703818</v>
      </c>
      <c r="M467" s="34" t="str">
        <f>VLOOKUP($J467,[2]Coord_Mpios_X_Y!$B$2:$K$1123,10,FALSE)</f>
        <v>-75,558239064333</v>
      </c>
      <c r="N467" s="34" t="s">
        <v>139</v>
      </c>
      <c r="O467" s="34" t="s">
        <v>126</v>
      </c>
      <c r="Q467" s="34" t="s">
        <v>127</v>
      </c>
      <c r="R467" s="34">
        <v>17631289</v>
      </c>
      <c r="S467" s="34" t="str">
        <f t="shared" si="35"/>
        <v>CC17631289</v>
      </c>
      <c r="T467" s="34" t="s">
        <v>5974</v>
      </c>
      <c r="U467" s="34" t="s">
        <v>271</v>
      </c>
      <c r="V467" s="34" t="s">
        <v>138</v>
      </c>
      <c r="W467" s="34" t="s">
        <v>1030</v>
      </c>
      <c r="X467" s="87">
        <v>21582</v>
      </c>
      <c r="Y467">
        <v>64</v>
      </c>
      <c r="Z467" s="36">
        <f>VLOOKUP($Y467,[2]Edades!$A$3:$H$153,4,FALSE)</f>
        <v>6</v>
      </c>
      <c r="AA467" s="34" t="str">
        <f>VLOOKUP($Y467,[2]Edades!$A$3:$H$153,6,FALSE)</f>
        <v>6 - Persona mayor</v>
      </c>
      <c r="AB467" s="34">
        <f>VLOOKUP($Y467,[2]Edades!$A$3:$H$153,7,FALSE)</f>
        <v>13</v>
      </c>
      <c r="AC467" s="34" t="str">
        <f>VLOOKUP($Y467,[2]Edades!$A$3:$H$153,8,FALSE)</f>
        <v>60-64</v>
      </c>
      <c r="AD467" s="34" t="s">
        <v>146</v>
      </c>
      <c r="AE467">
        <v>1</v>
      </c>
      <c r="AF467" s="34" t="s">
        <v>2137</v>
      </c>
      <c r="AG467" s="34" t="s">
        <v>2127</v>
      </c>
      <c r="AH467" s="34" t="s">
        <v>2127</v>
      </c>
      <c r="AK467" s="34" t="s">
        <v>139</v>
      </c>
      <c r="AM467" s="34" t="s">
        <v>2127</v>
      </c>
      <c r="AN467" s="36" t="s">
        <v>2127</v>
      </c>
      <c r="AO467" s="36" t="s">
        <v>2127</v>
      </c>
      <c r="AP467" s="34" t="s">
        <v>2127</v>
      </c>
      <c r="AQ467" s="36" t="s">
        <v>2127</v>
      </c>
      <c r="AR467" s="34" t="s">
        <v>2098</v>
      </c>
      <c r="AS467" s="91" t="s">
        <v>6600</v>
      </c>
      <c r="AT467" s="34">
        <v>3219191346</v>
      </c>
      <c r="AU467" s="34" t="s">
        <v>2127</v>
      </c>
      <c r="AX467" s="90"/>
      <c r="BA467" s="91"/>
      <c r="BB467" s="91"/>
      <c r="BC467" s="91"/>
      <c r="BF467" s="34" t="s">
        <v>4983</v>
      </c>
      <c r="BG467" s="92" t="s">
        <v>2098</v>
      </c>
      <c r="BM467" s="36" t="s">
        <v>131</v>
      </c>
      <c r="BN467" s="34" t="s">
        <v>132</v>
      </c>
      <c r="BO467" s="36">
        <v>0</v>
      </c>
      <c r="BQ467" s="94"/>
      <c r="BS467" s="36" t="s">
        <v>2127</v>
      </c>
      <c r="BU467" s="95"/>
      <c r="BV467" s="95"/>
      <c r="BW467" s="61"/>
      <c r="BX467" s="60"/>
      <c r="BY467" s="59" t="str">
        <f t="shared" ca="1" si="36"/>
        <v/>
      </c>
      <c r="CD467" s="68"/>
      <c r="CE467" s="68"/>
      <c r="CF467" s="67"/>
      <c r="CG467">
        <v>100</v>
      </c>
      <c r="CH467" s="2">
        <v>167</v>
      </c>
      <c r="CI467" s="4">
        <f t="shared" si="37"/>
        <v>35.856430850873103</v>
      </c>
      <c r="CJ467" s="5" t="str">
        <f t="shared" si="38"/>
        <v>OBESIDAD</v>
      </c>
      <c r="CK467" s="36">
        <v>0</v>
      </c>
      <c r="CL467" s="66"/>
      <c r="CM467" s="89">
        <v>40597</v>
      </c>
      <c r="CN467" s="97">
        <v>40597</v>
      </c>
      <c r="CP467"/>
      <c r="CQ467" s="65"/>
      <c r="CR467" s="65"/>
      <c r="CS467" s="98"/>
      <c r="CT467"/>
      <c r="CU467"/>
      <c r="CV467" s="97"/>
      <c r="CW467" s="2">
        <v>150</v>
      </c>
      <c r="CX467" s="82">
        <v>100</v>
      </c>
      <c r="DG467" s="64"/>
      <c r="DI467" s="89"/>
      <c r="DJ467" s="89"/>
      <c r="DN467" s="34"/>
      <c r="DO467" s="34"/>
      <c r="DP467" s="34"/>
      <c r="DQ467" s="34"/>
      <c r="DR467" s="34"/>
      <c r="DS467" s="34" t="s">
        <v>2127</v>
      </c>
      <c r="DT467" s="34"/>
      <c r="DU467" s="47">
        <v>44735</v>
      </c>
      <c r="DY467" s="1">
        <v>2</v>
      </c>
      <c r="DZ467" t="s">
        <v>7941</v>
      </c>
      <c r="EA467" s="4">
        <v>1.05</v>
      </c>
      <c r="EB467" s="4">
        <v>108</v>
      </c>
      <c r="EC467" s="4">
        <v>149</v>
      </c>
      <c r="ED467" s="4">
        <v>77.8</v>
      </c>
      <c r="EE467" s="4">
        <v>51</v>
      </c>
      <c r="EF467" s="4">
        <v>102</v>
      </c>
      <c r="EJ467"/>
      <c r="EL467" s="34"/>
      <c r="EN467" s="34"/>
    </row>
    <row r="468" spans="1:144" x14ac:dyDescent="0.25">
      <c r="A468" s="85">
        <v>2022</v>
      </c>
      <c r="B468" s="87">
        <v>44830</v>
      </c>
      <c r="C468" t="s">
        <v>121</v>
      </c>
      <c r="D468" t="s">
        <v>122</v>
      </c>
      <c r="E468" s="34" t="s">
        <v>7938</v>
      </c>
      <c r="F468" s="34">
        <f t="shared" si="39"/>
        <v>467</v>
      </c>
      <c r="G468" s="34" t="s">
        <v>4985</v>
      </c>
      <c r="H468">
        <v>18</v>
      </c>
      <c r="I468" s="34" t="s">
        <v>6141</v>
      </c>
      <c r="J468" s="34" t="s">
        <v>5052</v>
      </c>
      <c r="K468" s="34" t="str">
        <f>VLOOKUP(J468,[2]CodMpios!$B$347:$E$362,4,FALSE)</f>
        <v>18256 - El Paujil</v>
      </c>
      <c r="L468" s="34" t="str">
        <f>VLOOKUP($J468,[2]Coord_Mpios_X_Y!$B$2:$K$1123,9,FALSE)</f>
        <v>1,617746356165</v>
      </c>
      <c r="M468" s="34" t="str">
        <f>VLOOKUP($J468,[2]Coord_Mpios_X_Y!$B$2:$K$1123,10,FALSE)</f>
        <v>-75,234043334186</v>
      </c>
      <c r="N468" s="34" t="s">
        <v>6142</v>
      </c>
      <c r="O468" s="34" t="s">
        <v>126</v>
      </c>
      <c r="Q468" s="34" t="s">
        <v>127</v>
      </c>
      <c r="R468" s="34">
        <v>7507504</v>
      </c>
      <c r="S468" s="34" t="str">
        <f t="shared" si="35"/>
        <v>CC7507504</v>
      </c>
      <c r="T468" s="34" t="s">
        <v>610</v>
      </c>
      <c r="U468" s="34" t="s">
        <v>145</v>
      </c>
      <c r="V468" s="34" t="s">
        <v>466</v>
      </c>
      <c r="W468" s="34" t="s">
        <v>2334</v>
      </c>
      <c r="X468" s="87">
        <v>17560</v>
      </c>
      <c r="Y468">
        <v>75</v>
      </c>
      <c r="Z468" s="36">
        <f>VLOOKUP($Y468,[2]Edades!$A$3:$H$153,4,FALSE)</f>
        <v>6</v>
      </c>
      <c r="AA468" s="34" t="str">
        <f>VLOOKUP($Y468,[2]Edades!$A$3:$H$153,6,FALSE)</f>
        <v>6 - Persona mayor</v>
      </c>
      <c r="AB468" s="34">
        <f>VLOOKUP($Y468,[2]Edades!$A$3:$H$153,7,FALSE)</f>
        <v>16</v>
      </c>
      <c r="AC468" s="34" t="str">
        <f>VLOOKUP($Y468,[2]Edades!$A$3:$H$153,8,FALSE)</f>
        <v>75-79</v>
      </c>
      <c r="AD468" s="34" t="s">
        <v>146</v>
      </c>
      <c r="AE468">
        <v>1</v>
      </c>
      <c r="AF468" s="34" t="s">
        <v>2137</v>
      </c>
      <c r="AG468" s="34" t="s">
        <v>2127</v>
      </c>
      <c r="AH468" s="34" t="s">
        <v>2127</v>
      </c>
      <c r="AK468" s="34" t="s">
        <v>6142</v>
      </c>
      <c r="AM468" s="34" t="s">
        <v>2127</v>
      </c>
      <c r="AN468" s="36" t="s">
        <v>2127</v>
      </c>
      <c r="AO468" s="36" t="s">
        <v>2127</v>
      </c>
      <c r="AP468" s="34" t="s">
        <v>2127</v>
      </c>
      <c r="AQ468" s="36" t="s">
        <v>2127</v>
      </c>
      <c r="AR468" s="34" t="s">
        <v>5078</v>
      </c>
      <c r="AS468" s="91" t="s">
        <v>6601</v>
      </c>
      <c r="AT468" s="34">
        <v>3144437678</v>
      </c>
      <c r="AU468" s="34" t="s">
        <v>2127</v>
      </c>
      <c r="AX468" s="90"/>
      <c r="BA468" s="91"/>
      <c r="BB468" s="91"/>
      <c r="BC468" s="91"/>
      <c r="BF468" s="34" t="s">
        <v>4983</v>
      </c>
      <c r="BG468" s="92" t="s">
        <v>5078</v>
      </c>
      <c r="BM468" s="36" t="s">
        <v>131</v>
      </c>
      <c r="BN468" s="34" t="s">
        <v>132</v>
      </c>
      <c r="BO468" s="36">
        <v>0</v>
      </c>
      <c r="BQ468" s="94"/>
      <c r="BS468" s="36" t="s">
        <v>2127</v>
      </c>
      <c r="BU468" s="95"/>
      <c r="BV468" s="95"/>
      <c r="BW468" s="61"/>
      <c r="BX468" s="60"/>
      <c r="BY468" s="59" t="str">
        <f t="shared" ca="1" si="36"/>
        <v/>
      </c>
      <c r="CD468" s="68"/>
      <c r="CE468" s="68"/>
      <c r="CF468" s="67"/>
      <c r="CG468">
        <v>63</v>
      </c>
      <c r="CH468" s="2">
        <v>160</v>
      </c>
      <c r="CI468" s="4">
        <f t="shared" si="37"/>
        <v>24.609374999999996</v>
      </c>
      <c r="CJ468" s="5" t="str">
        <f t="shared" si="38"/>
        <v>NORMAL</v>
      </c>
      <c r="CK468" s="36">
        <v>0</v>
      </c>
      <c r="CL468" s="66"/>
      <c r="CM468" s="89">
        <v>40635</v>
      </c>
      <c r="CN468" s="97">
        <v>40635</v>
      </c>
      <c r="CP468"/>
      <c r="CQ468" s="65"/>
      <c r="CR468" s="65"/>
      <c r="CS468" s="98"/>
      <c r="CT468"/>
      <c r="CU468"/>
      <c r="CV468" s="97"/>
      <c r="CW468" s="2"/>
      <c r="CX468" s="82"/>
      <c r="DG468" s="64"/>
      <c r="DI468" s="89"/>
      <c r="DJ468" s="89"/>
      <c r="DN468" s="34"/>
      <c r="DO468" s="34"/>
      <c r="DP468" s="34"/>
      <c r="DQ468" s="34"/>
      <c r="DR468" s="34"/>
      <c r="DS468" s="34" t="s">
        <v>2127</v>
      </c>
      <c r="DT468" s="34"/>
      <c r="DY468" s="1">
        <v>2</v>
      </c>
      <c r="DZ468" t="s">
        <v>7941</v>
      </c>
      <c r="EB468" s="4"/>
      <c r="EJ468"/>
      <c r="EL468" s="34"/>
      <c r="EN468" s="34"/>
    </row>
    <row r="469" spans="1:144" x14ac:dyDescent="0.25">
      <c r="A469" s="85">
        <v>2022</v>
      </c>
      <c r="B469" s="87">
        <v>44830</v>
      </c>
      <c r="C469" t="s">
        <v>121</v>
      </c>
      <c r="D469" t="s">
        <v>122</v>
      </c>
      <c r="E469" s="34" t="s">
        <v>7938</v>
      </c>
      <c r="F469" s="34">
        <f t="shared" si="39"/>
        <v>468</v>
      </c>
      <c r="G469" s="34" t="s">
        <v>4985</v>
      </c>
      <c r="H469">
        <v>18</v>
      </c>
      <c r="I469" s="34" t="s">
        <v>6141</v>
      </c>
      <c r="J469" s="34" t="s">
        <v>5021</v>
      </c>
      <c r="K469" s="34" t="str">
        <f>VLOOKUP(J469,[2]CodMpios!$B$347:$E$362,4,FALSE)</f>
        <v>18785 - Solita</v>
      </c>
      <c r="L469" s="34" t="str">
        <f>VLOOKUP($J469,[2]Coord_Mpios_X_Y!$B$2:$K$1123,9,FALSE)</f>
        <v>0,909265456917</v>
      </c>
      <c r="M469" s="34" t="str">
        <f>VLOOKUP($J469,[2]Coord_Mpios_X_Y!$B$2:$K$1123,10,FALSE)</f>
        <v>-75,638400454679</v>
      </c>
      <c r="N469" s="34" t="s">
        <v>125</v>
      </c>
      <c r="O469" s="34" t="s">
        <v>126</v>
      </c>
      <c r="Q469" s="34" t="s">
        <v>127</v>
      </c>
      <c r="R469" s="34">
        <v>12192927</v>
      </c>
      <c r="S469" s="34" t="str">
        <f t="shared" si="35"/>
        <v>CC12192927</v>
      </c>
      <c r="T469" s="34" t="s">
        <v>1081</v>
      </c>
      <c r="V469" s="34" t="s">
        <v>495</v>
      </c>
      <c r="W469" s="34" t="s">
        <v>1327</v>
      </c>
      <c r="X469" s="87">
        <v>24978</v>
      </c>
      <c r="Y469">
        <v>54</v>
      </c>
      <c r="Z469" s="36">
        <f>VLOOKUP($Y469,[2]Edades!$A$3:$H$153,4,FALSE)</f>
        <v>5</v>
      </c>
      <c r="AA469" s="34" t="str">
        <f>VLOOKUP($Y469,[2]Edades!$A$3:$H$153,6,FALSE)</f>
        <v>5 - Adultez</v>
      </c>
      <c r="AB469" s="34">
        <f>VLOOKUP($Y469,[2]Edades!$A$3:$H$153,7,FALSE)</f>
        <v>11</v>
      </c>
      <c r="AC469" s="34" t="str">
        <f>VLOOKUP($Y469,[2]Edades!$A$3:$H$153,8,FALSE)</f>
        <v>50-54</v>
      </c>
      <c r="AD469" s="34" t="s">
        <v>146</v>
      </c>
      <c r="AE469">
        <v>1</v>
      </c>
      <c r="AF469" s="34" t="s">
        <v>130</v>
      </c>
      <c r="AG469" s="34" t="s">
        <v>2127</v>
      </c>
      <c r="AH469" s="34" t="s">
        <v>2127</v>
      </c>
      <c r="AK469" s="34" t="s">
        <v>125</v>
      </c>
      <c r="AM469" s="34" t="s">
        <v>2127</v>
      </c>
      <c r="AN469" s="36" t="s">
        <v>2127</v>
      </c>
      <c r="AO469" s="36" t="s">
        <v>2127</v>
      </c>
      <c r="AP469" s="34" t="s">
        <v>2127</v>
      </c>
      <c r="AQ469" s="36" t="s">
        <v>2127</v>
      </c>
      <c r="AR469" s="34" t="s">
        <v>5973</v>
      </c>
      <c r="AS469" s="91" t="s">
        <v>6602</v>
      </c>
      <c r="AT469" s="34">
        <v>3204916371</v>
      </c>
      <c r="AU469" s="34" t="s">
        <v>2127</v>
      </c>
      <c r="AX469" s="90"/>
      <c r="BA469" s="91"/>
      <c r="BB469" s="91"/>
      <c r="BC469" s="91"/>
      <c r="BF469" s="34" t="s">
        <v>4983</v>
      </c>
      <c r="BG469" s="92" t="s">
        <v>5973</v>
      </c>
      <c r="BM469" s="36" t="s">
        <v>131</v>
      </c>
      <c r="BN469" s="34" t="s">
        <v>132</v>
      </c>
      <c r="BO469" s="36">
        <v>0</v>
      </c>
      <c r="BQ469" s="94"/>
      <c r="BS469" s="36" t="s">
        <v>2127</v>
      </c>
      <c r="BU469" s="95"/>
      <c r="BV469" s="95"/>
      <c r="BW469" s="61"/>
      <c r="BX469" s="60"/>
      <c r="BY469" s="59" t="str">
        <f t="shared" ca="1" si="36"/>
        <v/>
      </c>
      <c r="CD469" s="68"/>
      <c r="CE469" s="68"/>
      <c r="CF469" s="67"/>
      <c r="CG469">
        <v>88</v>
      </c>
      <c r="CH469" s="2">
        <v>168</v>
      </c>
      <c r="CI469" s="4">
        <f t="shared" si="37"/>
        <v>31.17913832199547</v>
      </c>
      <c r="CJ469" s="5" t="str">
        <f t="shared" si="38"/>
        <v>OBESIDAD</v>
      </c>
      <c r="CK469" s="36">
        <v>0</v>
      </c>
      <c r="CL469" s="66"/>
      <c r="CM469" s="89">
        <v>40641</v>
      </c>
      <c r="CN469" s="97">
        <v>40641</v>
      </c>
      <c r="CP469"/>
      <c r="CQ469" s="65"/>
      <c r="CR469" s="65"/>
      <c r="CS469" s="98"/>
      <c r="CT469"/>
      <c r="CU469"/>
      <c r="CV469" s="97"/>
      <c r="CW469" s="2">
        <v>120</v>
      </c>
      <c r="CX469" s="82">
        <v>70</v>
      </c>
      <c r="DG469" s="64"/>
      <c r="DI469" s="89"/>
      <c r="DJ469" s="89"/>
      <c r="DN469" s="34"/>
      <c r="DO469" s="34"/>
      <c r="DP469" s="34"/>
      <c r="DQ469" s="34"/>
      <c r="DR469" s="34"/>
      <c r="DS469" s="34" t="s">
        <v>2127</v>
      </c>
      <c r="DT469" s="34"/>
      <c r="DU469" s="47">
        <v>44813</v>
      </c>
      <c r="DY469" s="1">
        <v>3</v>
      </c>
      <c r="DZ469" t="s">
        <v>7941</v>
      </c>
      <c r="EA469" s="4">
        <v>1.6</v>
      </c>
      <c r="EB469" s="4">
        <v>347</v>
      </c>
      <c r="EC469" s="4">
        <v>244</v>
      </c>
      <c r="EE469" s="4">
        <v>30.1</v>
      </c>
      <c r="EG469" s="4">
        <v>1.8</v>
      </c>
      <c r="EJ469"/>
      <c r="EL469" s="34"/>
      <c r="EN469" s="34"/>
    </row>
    <row r="470" spans="1:144" hidden="1" x14ac:dyDescent="0.25">
      <c r="A470" s="85">
        <v>2022</v>
      </c>
      <c r="B470" s="87">
        <v>44830</v>
      </c>
      <c r="C470" t="s">
        <v>121</v>
      </c>
      <c r="D470" t="s">
        <v>122</v>
      </c>
      <c r="E470" s="36" t="s">
        <v>7938</v>
      </c>
      <c r="F470" s="34">
        <f t="shared" si="39"/>
        <v>469</v>
      </c>
      <c r="G470" s="34" t="s">
        <v>4985</v>
      </c>
      <c r="H470">
        <v>18</v>
      </c>
      <c r="I470" s="34" t="s">
        <v>6141</v>
      </c>
      <c r="J470" s="34" t="s">
        <v>4998</v>
      </c>
      <c r="K470" s="34" t="str">
        <f>VLOOKUP(J470,[2]CodMpios!$B$347:$E$362,4,FALSE)</f>
        <v>18460 - Milán</v>
      </c>
      <c r="L470" s="34" t="str">
        <f>VLOOKUP($J470,[2]Coord_Mpios_X_Y!$B$2:$K$1123,9,FALSE)</f>
        <v>1,146692553938</v>
      </c>
      <c r="M470" s="34" t="str">
        <f>VLOOKUP($J470,[2]Coord_Mpios_X_Y!$B$2:$K$1123,10,FALSE)</f>
        <v>-75,386647638375</v>
      </c>
      <c r="N470" s="34" t="s">
        <v>125</v>
      </c>
      <c r="O470" s="34" t="s">
        <v>126</v>
      </c>
      <c r="Q470" s="34" t="s">
        <v>127</v>
      </c>
      <c r="R470" s="34">
        <v>40755306</v>
      </c>
      <c r="S470" s="34" t="str">
        <f t="shared" si="35"/>
        <v>CC40755306</v>
      </c>
      <c r="T470" s="34" t="s">
        <v>5972</v>
      </c>
      <c r="V470" s="34" t="s">
        <v>273</v>
      </c>
      <c r="W470" s="34" t="s">
        <v>2097</v>
      </c>
      <c r="X470" s="87">
        <v>18363</v>
      </c>
      <c r="Y470">
        <v>72</v>
      </c>
      <c r="Z470" s="36">
        <f>VLOOKUP($Y470,[2]Edades!$A$3:$H$153,4,FALSE)</f>
        <v>6</v>
      </c>
      <c r="AA470" s="34" t="str">
        <f>VLOOKUP($Y470,[2]Edades!$A$3:$H$153,6,FALSE)</f>
        <v>6 - Persona mayor</v>
      </c>
      <c r="AB470" s="34">
        <f>VLOOKUP($Y470,[2]Edades!$A$3:$H$153,7,FALSE)</f>
        <v>15</v>
      </c>
      <c r="AC470" s="34" t="str">
        <f>VLOOKUP($Y470,[2]Edades!$A$3:$H$153,8,FALSE)</f>
        <v>70-74</v>
      </c>
      <c r="AD470" s="34" t="s">
        <v>129</v>
      </c>
      <c r="AE470" s="1">
        <v>2</v>
      </c>
      <c r="AF470" s="34" t="s">
        <v>2137</v>
      </c>
      <c r="AG470" s="34" t="s">
        <v>2127</v>
      </c>
      <c r="AH470" s="34" t="s">
        <v>2127</v>
      </c>
      <c r="AK470" s="34" t="s">
        <v>125</v>
      </c>
      <c r="AM470" s="34" t="s">
        <v>2127</v>
      </c>
      <c r="AN470" s="36" t="s">
        <v>2127</v>
      </c>
      <c r="AO470" s="36" t="s">
        <v>2127</v>
      </c>
      <c r="AP470" s="34" t="s">
        <v>2127</v>
      </c>
      <c r="AQ470" s="36" t="s">
        <v>2127</v>
      </c>
      <c r="AR470" s="34" t="s">
        <v>2098</v>
      </c>
      <c r="AS470" s="91" t="s">
        <v>6603</v>
      </c>
      <c r="AT470" s="34">
        <v>3143150411</v>
      </c>
      <c r="AU470" s="34" t="s">
        <v>2127</v>
      </c>
      <c r="AX470" s="90"/>
      <c r="BA470" s="91"/>
      <c r="BB470" s="91"/>
      <c r="BC470" s="91"/>
      <c r="BF470" s="34" t="s">
        <v>4983</v>
      </c>
      <c r="BG470" s="92" t="s">
        <v>2098</v>
      </c>
      <c r="BM470" s="36" t="s">
        <v>131</v>
      </c>
      <c r="BN470" s="34" t="s">
        <v>132</v>
      </c>
      <c r="BO470" s="36">
        <v>0</v>
      </c>
      <c r="BQ470" s="94"/>
      <c r="BS470" t="s">
        <v>131</v>
      </c>
      <c r="BU470" s="95"/>
      <c r="BV470" s="95"/>
      <c r="BW470" s="61"/>
      <c r="BX470" s="60"/>
      <c r="BY470" s="59" t="str">
        <f t="shared" ca="1" si="36"/>
        <v/>
      </c>
      <c r="CD470" s="68"/>
      <c r="CE470" s="68"/>
      <c r="CF470" s="67"/>
      <c r="CG470">
        <v>66</v>
      </c>
      <c r="CH470" s="2">
        <v>148</v>
      </c>
      <c r="CI470" s="4">
        <f t="shared" si="37"/>
        <v>30.131482834185537</v>
      </c>
      <c r="CJ470" s="5" t="str">
        <f t="shared" si="38"/>
        <v>OBESIDAD</v>
      </c>
      <c r="CK470" s="36">
        <v>0</v>
      </c>
      <c r="CL470" s="66"/>
      <c r="CM470" s="89">
        <v>40603</v>
      </c>
      <c r="CN470" s="97">
        <v>40603</v>
      </c>
      <c r="CP470"/>
      <c r="CQ470" s="65"/>
      <c r="CR470" s="65"/>
      <c r="CS470" s="98"/>
      <c r="CT470"/>
      <c r="CU470"/>
      <c r="CV470" s="65"/>
      <c r="CW470" s="2">
        <v>130</v>
      </c>
      <c r="CX470" s="82">
        <v>70</v>
      </c>
      <c r="DC470"/>
      <c r="DG470" s="64"/>
      <c r="DI470" s="89"/>
      <c r="DJ470" s="89"/>
      <c r="DN470" s="34"/>
      <c r="DO470" s="34"/>
      <c r="DP470" s="34"/>
      <c r="DQ470" s="34"/>
      <c r="DR470" s="34"/>
      <c r="DS470" s="34" t="s">
        <v>2127</v>
      </c>
      <c r="DT470" s="34"/>
      <c r="DU470" s="47">
        <v>44706</v>
      </c>
      <c r="DY470" s="1">
        <v>1</v>
      </c>
      <c r="DZ470" t="s">
        <v>7939</v>
      </c>
      <c r="EA470" s="4">
        <v>0.59</v>
      </c>
      <c r="EB470" s="4">
        <v>157</v>
      </c>
      <c r="EC470" s="4">
        <v>245</v>
      </c>
      <c r="ED470" s="4">
        <v>97.4</v>
      </c>
      <c r="EE470" s="4">
        <v>67.5</v>
      </c>
      <c r="EF470" s="4">
        <v>148</v>
      </c>
      <c r="EG470" s="4">
        <v>2.2999999999999998</v>
      </c>
      <c r="EH470" s="4">
        <v>7.3</v>
      </c>
      <c r="EJ470"/>
      <c r="EL470" s="34"/>
      <c r="EN470" s="34"/>
    </row>
    <row r="471" spans="1:144" hidden="1" x14ac:dyDescent="0.25">
      <c r="A471" s="85">
        <v>2022</v>
      </c>
      <c r="B471" s="87">
        <v>44830</v>
      </c>
      <c r="C471" t="s">
        <v>121</v>
      </c>
      <c r="D471" t="s">
        <v>122</v>
      </c>
      <c r="E471" s="36" t="s">
        <v>7938</v>
      </c>
      <c r="F471" s="34">
        <f t="shared" si="39"/>
        <v>470</v>
      </c>
      <c r="G471" s="34" t="s">
        <v>4985</v>
      </c>
      <c r="H471">
        <v>18</v>
      </c>
      <c r="I471" s="34" t="s">
        <v>6141</v>
      </c>
      <c r="J471" s="34" t="s">
        <v>4988</v>
      </c>
      <c r="K471" s="34" t="str">
        <f>VLOOKUP(J471,[2]CodMpios!$B$347:$E$362,4,FALSE)</f>
        <v>18001 - Florencia</v>
      </c>
      <c r="L471" s="34" t="str">
        <f>VLOOKUP($J471,[2]Coord_Mpios_X_Y!$B$2:$K$1123,9,FALSE)</f>
        <v>1,749138703818</v>
      </c>
      <c r="M471" s="34" t="str">
        <f>VLOOKUP($J471,[2]Coord_Mpios_X_Y!$B$2:$K$1123,10,FALSE)</f>
        <v>-75,558239064333</v>
      </c>
      <c r="N471" s="34" t="s">
        <v>6142</v>
      </c>
      <c r="O471" s="34" t="s">
        <v>126</v>
      </c>
      <c r="Q471" s="34" t="s">
        <v>127</v>
      </c>
      <c r="R471" s="34">
        <v>36153008</v>
      </c>
      <c r="S471" s="34" t="str">
        <f t="shared" si="35"/>
        <v>CC36153008</v>
      </c>
      <c r="T471" s="34" t="s">
        <v>195</v>
      </c>
      <c r="V471" s="34" t="s">
        <v>5971</v>
      </c>
      <c r="W471" s="34" t="s">
        <v>273</v>
      </c>
      <c r="X471" s="87">
        <v>19126</v>
      </c>
      <c r="Y471">
        <v>70</v>
      </c>
      <c r="Z471" s="36">
        <f>VLOOKUP($Y471,[2]Edades!$A$3:$H$153,4,FALSE)</f>
        <v>6</v>
      </c>
      <c r="AA471" s="34" t="str">
        <f>VLOOKUP($Y471,[2]Edades!$A$3:$H$153,6,FALSE)</f>
        <v>6 - Persona mayor</v>
      </c>
      <c r="AB471" s="34">
        <f>VLOOKUP($Y471,[2]Edades!$A$3:$H$153,7,FALSE)</f>
        <v>15</v>
      </c>
      <c r="AC471" s="34" t="str">
        <f>VLOOKUP($Y471,[2]Edades!$A$3:$H$153,8,FALSE)</f>
        <v>70-74</v>
      </c>
      <c r="AD471" s="34" t="s">
        <v>129</v>
      </c>
      <c r="AE471" s="1">
        <v>2</v>
      </c>
      <c r="AF471" s="34" t="s">
        <v>2137</v>
      </c>
      <c r="AG471" s="34" t="s">
        <v>2127</v>
      </c>
      <c r="AH471" s="34" t="s">
        <v>2127</v>
      </c>
      <c r="AK471" s="34" t="s">
        <v>6142</v>
      </c>
      <c r="AM471" s="34" t="s">
        <v>2127</v>
      </c>
      <c r="AN471" s="36" t="s">
        <v>2127</v>
      </c>
      <c r="AO471" s="36" t="s">
        <v>2127</v>
      </c>
      <c r="AP471" s="34" t="s">
        <v>2127</v>
      </c>
      <c r="AQ471" s="36" t="s">
        <v>2127</v>
      </c>
      <c r="AR471" s="34" t="s">
        <v>2098</v>
      </c>
      <c r="AS471" s="91" t="s">
        <v>6604</v>
      </c>
      <c r="AT471" s="34">
        <v>3124797751</v>
      </c>
      <c r="AU471" s="34" t="s">
        <v>2127</v>
      </c>
      <c r="AX471" s="90"/>
      <c r="BA471" s="91"/>
      <c r="BB471" s="91"/>
      <c r="BC471" s="91"/>
      <c r="BF471" s="34" t="s">
        <v>4983</v>
      </c>
      <c r="BG471" s="92" t="s">
        <v>2098</v>
      </c>
      <c r="BM471" s="36" t="s">
        <v>131</v>
      </c>
      <c r="BN471" s="34" t="s">
        <v>132</v>
      </c>
      <c r="BO471" s="36">
        <v>0</v>
      </c>
      <c r="BQ471" s="94"/>
      <c r="BS471" t="s">
        <v>132</v>
      </c>
      <c r="BU471" s="95"/>
      <c r="BV471" s="95"/>
      <c r="BW471" s="61"/>
      <c r="BX471" s="60"/>
      <c r="BY471" s="59" t="str">
        <f t="shared" ca="1" si="36"/>
        <v/>
      </c>
      <c r="CD471" s="68"/>
      <c r="CE471" s="68"/>
      <c r="CF471" s="67"/>
      <c r="CG471">
        <v>69</v>
      </c>
      <c r="CH471" s="2">
        <v>165</v>
      </c>
      <c r="CI471" s="4">
        <f t="shared" si="37"/>
        <v>25.344352617079892</v>
      </c>
      <c r="CJ471" s="5" t="str">
        <f t="shared" si="38"/>
        <v>SOBREPESO</v>
      </c>
      <c r="CK471" s="36">
        <v>0</v>
      </c>
      <c r="CL471" s="66"/>
      <c r="CM471" s="89">
        <v>40710</v>
      </c>
      <c r="CN471" s="97">
        <v>40710</v>
      </c>
      <c r="CP471"/>
      <c r="CQ471" s="65"/>
      <c r="CR471" s="65"/>
      <c r="CS471" s="98"/>
      <c r="CT471"/>
      <c r="CU471"/>
      <c r="CV471" s="65"/>
      <c r="CW471" s="2">
        <v>138</v>
      </c>
      <c r="CX471" s="82">
        <v>80</v>
      </c>
      <c r="DC471"/>
      <c r="DG471" s="64"/>
      <c r="DI471" s="89">
        <v>43546</v>
      </c>
      <c r="DJ471" s="89"/>
      <c r="DN471" s="34"/>
      <c r="DO471" s="34"/>
      <c r="DP471" s="34"/>
      <c r="DQ471" s="34"/>
      <c r="DR471" s="34"/>
      <c r="DS471" s="34" t="s">
        <v>2127</v>
      </c>
      <c r="DT471" s="34"/>
      <c r="DU471" s="47">
        <v>44755</v>
      </c>
      <c r="DY471" s="1">
        <v>2</v>
      </c>
      <c r="DZ471" t="s">
        <v>7939</v>
      </c>
      <c r="EB471" s="4"/>
      <c r="EJ471"/>
      <c r="EL471" s="34"/>
      <c r="EN471" s="34"/>
    </row>
    <row r="472" spans="1:144" x14ac:dyDescent="0.25">
      <c r="A472" s="85">
        <v>2022</v>
      </c>
      <c r="B472" s="87">
        <v>44830</v>
      </c>
      <c r="C472" t="s">
        <v>121</v>
      </c>
      <c r="D472" t="s">
        <v>122</v>
      </c>
      <c r="E472" s="34" t="s">
        <v>7938</v>
      </c>
      <c r="F472" s="34">
        <f t="shared" si="39"/>
        <v>471</v>
      </c>
      <c r="G472" s="34" t="s">
        <v>4985</v>
      </c>
      <c r="H472">
        <v>18</v>
      </c>
      <c r="I472" s="34" t="s">
        <v>6141</v>
      </c>
      <c r="J472" s="34" t="s">
        <v>5021</v>
      </c>
      <c r="K472" s="34" t="str">
        <f>VLOOKUP(J472,[2]CodMpios!$B$347:$E$362,4,FALSE)</f>
        <v>18785 - Solita</v>
      </c>
      <c r="L472" s="34" t="str">
        <f>VLOOKUP($J472,[2]Coord_Mpios_X_Y!$B$2:$K$1123,9,FALSE)</f>
        <v>0,909265456917</v>
      </c>
      <c r="M472" s="34" t="str">
        <f>VLOOKUP($J472,[2]Coord_Mpios_X_Y!$B$2:$K$1123,10,FALSE)</f>
        <v>-75,638400454679</v>
      </c>
      <c r="N472" s="34" t="s">
        <v>125</v>
      </c>
      <c r="O472" s="34" t="s">
        <v>126</v>
      </c>
      <c r="Q472" s="34" t="s">
        <v>127</v>
      </c>
      <c r="R472" s="34">
        <v>40081424</v>
      </c>
      <c r="S472" s="34" t="str">
        <f t="shared" si="35"/>
        <v>CC40081424</v>
      </c>
      <c r="T472" s="34" t="s">
        <v>2507</v>
      </c>
      <c r="V472" s="34" t="s">
        <v>328</v>
      </c>
      <c r="W472" s="34" t="s">
        <v>431</v>
      </c>
      <c r="X472" s="87">
        <v>26662</v>
      </c>
      <c r="Y472">
        <v>50</v>
      </c>
      <c r="Z472" s="36">
        <f>VLOOKUP($Y472,[2]Edades!$A$3:$H$153,4,FALSE)</f>
        <v>5</v>
      </c>
      <c r="AA472" s="34" t="str">
        <f>VLOOKUP($Y472,[2]Edades!$A$3:$H$153,6,FALSE)</f>
        <v>5 - Adultez</v>
      </c>
      <c r="AB472" s="34">
        <f>VLOOKUP($Y472,[2]Edades!$A$3:$H$153,7,FALSE)</f>
        <v>11</v>
      </c>
      <c r="AC472" s="34" t="str">
        <f>VLOOKUP($Y472,[2]Edades!$A$3:$H$153,8,FALSE)</f>
        <v>50-54</v>
      </c>
      <c r="AD472" s="34" t="s">
        <v>129</v>
      </c>
      <c r="AE472" s="1">
        <v>2</v>
      </c>
      <c r="AF472" s="34" t="s">
        <v>130</v>
      </c>
      <c r="AG472" s="34" t="s">
        <v>2127</v>
      </c>
      <c r="AH472" s="34" t="s">
        <v>2127</v>
      </c>
      <c r="AK472" s="34" t="s">
        <v>125</v>
      </c>
      <c r="AM472" s="34" t="s">
        <v>2127</v>
      </c>
      <c r="AN472" s="36" t="s">
        <v>2127</v>
      </c>
      <c r="AO472" s="36" t="s">
        <v>2127</v>
      </c>
      <c r="AP472" s="34" t="s">
        <v>2127</v>
      </c>
      <c r="AQ472" s="36" t="s">
        <v>2127</v>
      </c>
      <c r="AR472" s="34" t="s">
        <v>5973</v>
      </c>
      <c r="AS472" s="91" t="s">
        <v>6605</v>
      </c>
      <c r="AT472" s="34">
        <v>3214155151</v>
      </c>
      <c r="AU472" s="34" t="s">
        <v>2127</v>
      </c>
      <c r="AX472" s="90"/>
      <c r="BA472" s="91"/>
      <c r="BB472" s="91"/>
      <c r="BC472" s="91"/>
      <c r="BF472" s="34" t="s">
        <v>4983</v>
      </c>
      <c r="BG472" s="92" t="s">
        <v>2098</v>
      </c>
      <c r="BM472" s="36" t="s">
        <v>131</v>
      </c>
      <c r="BN472" s="34" t="s">
        <v>132</v>
      </c>
      <c r="BO472" s="36">
        <v>0</v>
      </c>
      <c r="BQ472" s="94"/>
      <c r="BS472" s="36" t="s">
        <v>2127</v>
      </c>
      <c r="BU472" s="95"/>
      <c r="BV472" s="95"/>
      <c r="BW472" s="61"/>
      <c r="BX472" s="60"/>
      <c r="BY472" s="59" t="str">
        <f t="shared" ca="1" si="36"/>
        <v/>
      </c>
      <c r="CD472" s="68"/>
      <c r="CE472" s="68"/>
      <c r="CF472" s="67"/>
      <c r="CG472">
        <v>111</v>
      </c>
      <c r="CH472" s="2">
        <v>154</v>
      </c>
      <c r="CI472" s="4">
        <f t="shared" si="37"/>
        <v>46.80384550514421</v>
      </c>
      <c r="CJ472" s="5" t="str">
        <f t="shared" si="38"/>
        <v>OBESIDAD</v>
      </c>
      <c r="CK472" s="36">
        <v>0</v>
      </c>
      <c r="CL472" s="66"/>
      <c r="CM472" s="89">
        <v>41285</v>
      </c>
      <c r="CN472" s="97">
        <v>41285</v>
      </c>
      <c r="CP472"/>
      <c r="CQ472" s="65"/>
      <c r="CR472" s="65"/>
      <c r="CS472" s="98"/>
      <c r="CT472"/>
      <c r="CU472"/>
      <c r="CV472" s="97"/>
      <c r="CW472" s="2"/>
      <c r="CX472" s="82"/>
      <c r="DG472" s="64"/>
      <c r="DI472" s="89">
        <v>42655</v>
      </c>
      <c r="DJ472" s="89"/>
      <c r="DN472" s="34"/>
      <c r="DO472" s="34"/>
      <c r="DP472" s="34"/>
      <c r="DQ472" s="34"/>
      <c r="DR472" s="34"/>
      <c r="DS472" s="34" t="s">
        <v>2127</v>
      </c>
      <c r="DT472" s="34"/>
      <c r="DU472" s="47">
        <v>44279</v>
      </c>
      <c r="DY472" s="1">
        <v>2</v>
      </c>
      <c r="DZ472" t="s">
        <v>7940</v>
      </c>
      <c r="EB472" s="4"/>
      <c r="EJ472"/>
      <c r="EL472" s="34"/>
      <c r="EN472" s="34"/>
    </row>
    <row r="473" spans="1:144" hidden="1" x14ac:dyDescent="0.25">
      <c r="A473" s="85">
        <v>2022</v>
      </c>
      <c r="B473" s="87">
        <v>44830</v>
      </c>
      <c r="C473" t="s">
        <v>121</v>
      </c>
      <c r="D473" t="s">
        <v>122</v>
      </c>
      <c r="E473" s="36" t="s">
        <v>7938</v>
      </c>
      <c r="F473" s="34">
        <f t="shared" si="39"/>
        <v>472</v>
      </c>
      <c r="G473" s="34" t="s">
        <v>4985</v>
      </c>
      <c r="H473">
        <v>18</v>
      </c>
      <c r="I473" s="34" t="s">
        <v>6141</v>
      </c>
      <c r="J473" s="34" t="s">
        <v>4988</v>
      </c>
      <c r="K473" s="34" t="str">
        <f>VLOOKUP(J473,[2]CodMpios!$B$347:$E$362,4,FALSE)</f>
        <v>18001 - Florencia</v>
      </c>
      <c r="L473" s="34" t="str">
        <f>VLOOKUP($J473,[2]Coord_Mpios_X_Y!$B$2:$K$1123,9,FALSE)</f>
        <v>1,749138703818</v>
      </c>
      <c r="M473" s="34" t="str">
        <f>VLOOKUP($J473,[2]Coord_Mpios_X_Y!$B$2:$K$1123,10,FALSE)</f>
        <v>-75,558239064333</v>
      </c>
      <c r="N473" s="34" t="s">
        <v>125</v>
      </c>
      <c r="O473" s="34" t="s">
        <v>126</v>
      </c>
      <c r="Q473" s="34" t="s">
        <v>127</v>
      </c>
      <c r="R473" s="34">
        <v>17723081</v>
      </c>
      <c r="S473" s="34" t="str">
        <f t="shared" si="35"/>
        <v>CC17723081</v>
      </c>
      <c r="T473" s="34" t="s">
        <v>223</v>
      </c>
      <c r="U473" s="34" t="s">
        <v>372</v>
      </c>
      <c r="V473" s="34" t="s">
        <v>2166</v>
      </c>
      <c r="W473" s="34" t="s">
        <v>2129</v>
      </c>
      <c r="X473" s="87">
        <v>21205</v>
      </c>
      <c r="Y473">
        <v>65</v>
      </c>
      <c r="Z473" s="36">
        <f>VLOOKUP($Y473,[2]Edades!$A$3:$H$153,4,FALSE)</f>
        <v>6</v>
      </c>
      <c r="AA473" s="34" t="str">
        <f>VLOOKUP($Y473,[2]Edades!$A$3:$H$153,6,FALSE)</f>
        <v>6 - Persona mayor</v>
      </c>
      <c r="AB473" s="34">
        <f>VLOOKUP($Y473,[2]Edades!$A$3:$H$153,7,FALSE)</f>
        <v>14</v>
      </c>
      <c r="AC473" s="34" t="str">
        <f>VLOOKUP($Y473,[2]Edades!$A$3:$H$153,8,FALSE)</f>
        <v>65-69</v>
      </c>
      <c r="AD473" s="34" t="s">
        <v>146</v>
      </c>
      <c r="AE473">
        <v>1</v>
      </c>
      <c r="AF473" s="34" t="s">
        <v>2137</v>
      </c>
      <c r="AG473" s="34" t="s">
        <v>2127</v>
      </c>
      <c r="AH473" s="34" t="s">
        <v>2127</v>
      </c>
      <c r="AK473" s="34" t="s">
        <v>125</v>
      </c>
      <c r="AM473" s="34" t="s">
        <v>2127</v>
      </c>
      <c r="AN473" s="36" t="s">
        <v>2127</v>
      </c>
      <c r="AO473" s="36" t="s">
        <v>2127</v>
      </c>
      <c r="AP473" s="34" t="s">
        <v>2127</v>
      </c>
      <c r="AQ473" s="36" t="s">
        <v>2127</v>
      </c>
      <c r="AR473" s="34" t="s">
        <v>2098</v>
      </c>
      <c r="AS473" s="91" t="s">
        <v>6606</v>
      </c>
      <c r="AT473" s="34">
        <v>4356215</v>
      </c>
      <c r="AU473" s="34" t="s">
        <v>2127</v>
      </c>
      <c r="AX473" s="90"/>
      <c r="BA473" s="91"/>
      <c r="BB473" s="91"/>
      <c r="BC473" s="91"/>
      <c r="BF473" s="34" t="s">
        <v>4983</v>
      </c>
      <c r="BG473" s="92" t="s">
        <v>2098</v>
      </c>
      <c r="BM473" s="36" t="s">
        <v>131</v>
      </c>
      <c r="BN473" s="34" t="s">
        <v>132</v>
      </c>
      <c r="BO473" s="36">
        <v>0</v>
      </c>
      <c r="BQ473" s="94"/>
      <c r="BS473" t="s">
        <v>132</v>
      </c>
      <c r="BU473" s="95"/>
      <c r="BV473" s="95"/>
      <c r="BW473" s="61"/>
      <c r="BX473" s="60"/>
      <c r="BY473" s="59" t="str">
        <f t="shared" ca="1" si="36"/>
        <v/>
      </c>
      <c r="CD473" s="68"/>
      <c r="CE473" s="68"/>
      <c r="CF473" s="67"/>
      <c r="CG473">
        <v>80</v>
      </c>
      <c r="CH473" s="2">
        <v>175</v>
      </c>
      <c r="CI473" s="4">
        <f t="shared" si="37"/>
        <v>26.122448979591837</v>
      </c>
      <c r="CJ473" s="5" t="str">
        <f t="shared" si="38"/>
        <v>SOBREPESO</v>
      </c>
      <c r="CK473" s="36">
        <v>0</v>
      </c>
      <c r="CL473" s="66"/>
      <c r="CM473" s="89">
        <v>40689</v>
      </c>
      <c r="CN473" s="97">
        <v>40689</v>
      </c>
      <c r="CP473"/>
      <c r="CQ473" s="65"/>
      <c r="CR473" s="65"/>
      <c r="CS473" s="98"/>
      <c r="CT473"/>
      <c r="CU473"/>
      <c r="CV473" s="65"/>
      <c r="CW473" s="2">
        <v>139</v>
      </c>
      <c r="CX473" s="82">
        <v>81</v>
      </c>
      <c r="DC473"/>
      <c r="DG473" s="64"/>
      <c r="DI473" s="89"/>
      <c r="DJ473" s="89"/>
      <c r="DN473" s="34"/>
      <c r="DO473" s="34"/>
      <c r="DP473" s="34"/>
      <c r="DQ473" s="34"/>
      <c r="DR473" s="34"/>
      <c r="DS473" s="34" t="s">
        <v>2127</v>
      </c>
      <c r="DT473" s="34"/>
      <c r="DU473" s="47">
        <v>43418</v>
      </c>
      <c r="DY473" s="1">
        <v>2</v>
      </c>
      <c r="DZ473" t="s">
        <v>7941</v>
      </c>
      <c r="EB473" s="4"/>
      <c r="EJ473"/>
      <c r="EL473" s="34"/>
      <c r="EN473" s="34"/>
    </row>
    <row r="474" spans="1:144" hidden="1" x14ac:dyDescent="0.25">
      <c r="A474" s="85">
        <v>2022</v>
      </c>
      <c r="B474" s="87">
        <v>44830</v>
      </c>
      <c r="C474" t="s">
        <v>121</v>
      </c>
      <c r="D474" t="s">
        <v>122</v>
      </c>
      <c r="E474" s="36" t="s">
        <v>7938</v>
      </c>
      <c r="F474" s="34">
        <f t="shared" si="39"/>
        <v>473</v>
      </c>
      <c r="G474" s="34" t="s">
        <v>4985</v>
      </c>
      <c r="H474">
        <v>18</v>
      </c>
      <c r="I474" s="34" t="s">
        <v>6141</v>
      </c>
      <c r="J474" s="34" t="s">
        <v>5014</v>
      </c>
      <c r="K474" s="34" t="str">
        <f>VLOOKUP(J474,[2]CodMpios!$B$347:$E$362,4,FALSE)</f>
        <v>18029 - Albania</v>
      </c>
      <c r="L474" s="34" t="str">
        <f>VLOOKUP($J474,[2]Coord_Mpios_X_Y!$B$2:$K$1123,9,FALSE)</f>
        <v>1,227865490191</v>
      </c>
      <c r="M474" s="34" t="str">
        <f>VLOOKUP($J474,[2]Coord_Mpios_X_Y!$B$2:$K$1123,10,FALSE)</f>
        <v>-75,882326507579</v>
      </c>
      <c r="N474" s="34" t="s">
        <v>6142</v>
      </c>
      <c r="O474" s="34" t="s">
        <v>126</v>
      </c>
      <c r="Q474" s="34" t="s">
        <v>127</v>
      </c>
      <c r="R474" s="34">
        <v>26617080</v>
      </c>
      <c r="S474" s="34" t="str">
        <f t="shared" si="35"/>
        <v>CC26617080</v>
      </c>
      <c r="T474" s="34" t="s">
        <v>425</v>
      </c>
      <c r="U474" s="34" t="s">
        <v>5970</v>
      </c>
      <c r="V474" s="34" t="s">
        <v>763</v>
      </c>
      <c r="W474" s="34" t="s">
        <v>1030</v>
      </c>
      <c r="X474" s="87">
        <v>18628</v>
      </c>
      <c r="Y474">
        <v>72</v>
      </c>
      <c r="Z474" s="36">
        <f>VLOOKUP($Y474,[2]Edades!$A$3:$H$153,4,FALSE)</f>
        <v>6</v>
      </c>
      <c r="AA474" s="34" t="str">
        <f>VLOOKUP($Y474,[2]Edades!$A$3:$H$153,6,FALSE)</f>
        <v>6 - Persona mayor</v>
      </c>
      <c r="AB474" s="34">
        <f>VLOOKUP($Y474,[2]Edades!$A$3:$H$153,7,FALSE)</f>
        <v>15</v>
      </c>
      <c r="AC474" s="34" t="str">
        <f>VLOOKUP($Y474,[2]Edades!$A$3:$H$153,8,FALSE)</f>
        <v>70-74</v>
      </c>
      <c r="AD474" s="34" t="s">
        <v>129</v>
      </c>
      <c r="AE474" s="1">
        <v>2</v>
      </c>
      <c r="AF474" s="34" t="s">
        <v>2137</v>
      </c>
      <c r="AG474" s="34" t="s">
        <v>2127</v>
      </c>
      <c r="AH474" s="34" t="s">
        <v>2127</v>
      </c>
      <c r="AK474" s="34" t="s">
        <v>6142</v>
      </c>
      <c r="AM474" s="34" t="s">
        <v>2127</v>
      </c>
      <c r="AN474" s="36" t="s">
        <v>2127</v>
      </c>
      <c r="AO474" s="36" t="s">
        <v>2127</v>
      </c>
      <c r="AP474" s="34" t="s">
        <v>2127</v>
      </c>
      <c r="AQ474" s="36" t="s">
        <v>2127</v>
      </c>
      <c r="AR474" s="34" t="s">
        <v>2098</v>
      </c>
      <c r="AS474" s="91" t="s">
        <v>6607</v>
      </c>
      <c r="AT474" s="34">
        <v>3115105259</v>
      </c>
      <c r="AU474" s="34" t="s">
        <v>2127</v>
      </c>
      <c r="AX474" s="90"/>
      <c r="BA474" s="91"/>
      <c r="BB474" s="91"/>
      <c r="BC474" s="91"/>
      <c r="BF474" s="34" t="s">
        <v>4983</v>
      </c>
      <c r="BG474" s="92" t="s">
        <v>2098</v>
      </c>
      <c r="BM474" s="36" t="s">
        <v>131</v>
      </c>
      <c r="BN474" s="34" t="s">
        <v>132</v>
      </c>
      <c r="BO474" s="36">
        <v>0</v>
      </c>
      <c r="BQ474" s="94"/>
      <c r="BS474" t="s">
        <v>132</v>
      </c>
      <c r="BU474" s="95"/>
      <c r="BV474" s="95"/>
      <c r="BW474" s="61"/>
      <c r="BX474" s="60"/>
      <c r="BY474" s="59" t="str">
        <f t="shared" ca="1" si="36"/>
        <v/>
      </c>
      <c r="CD474" s="68"/>
      <c r="CE474" s="68"/>
      <c r="CF474" s="67"/>
      <c r="CG474">
        <v>74</v>
      </c>
      <c r="CH474" s="2">
        <v>155</v>
      </c>
      <c r="CI474" s="4">
        <f t="shared" si="37"/>
        <v>30.801248699271589</v>
      </c>
      <c r="CJ474" s="5" t="str">
        <f t="shared" si="38"/>
        <v>OBESIDAD</v>
      </c>
      <c r="CK474" s="36">
        <v>0</v>
      </c>
      <c r="CL474" s="66"/>
      <c r="CM474" s="89">
        <v>40609</v>
      </c>
      <c r="CN474" s="97">
        <v>40609</v>
      </c>
      <c r="CP474"/>
      <c r="CQ474" s="65"/>
      <c r="CR474" s="65"/>
      <c r="CS474" s="98"/>
      <c r="CT474"/>
      <c r="CU474"/>
      <c r="CV474" s="65"/>
      <c r="CW474" s="2">
        <v>110</v>
      </c>
      <c r="CX474" s="82">
        <v>60</v>
      </c>
      <c r="DC474"/>
      <c r="DG474" s="64"/>
      <c r="DI474" s="89">
        <v>43005</v>
      </c>
      <c r="DJ474" s="89"/>
      <c r="DN474" s="34"/>
      <c r="DO474" s="34"/>
      <c r="DP474" s="34"/>
      <c r="DQ474" s="34"/>
      <c r="DR474" s="34"/>
      <c r="DS474" s="34" t="s">
        <v>2127</v>
      </c>
      <c r="DT474" s="34"/>
      <c r="DU474" s="47">
        <v>44273</v>
      </c>
      <c r="DY474" s="1">
        <v>2</v>
      </c>
      <c r="DZ474" t="s">
        <v>7940</v>
      </c>
      <c r="EA474" s="4">
        <v>0.97</v>
      </c>
      <c r="EB474" s="4"/>
      <c r="EH474" s="4">
        <v>5.9</v>
      </c>
      <c r="EJ474"/>
      <c r="EL474" s="34"/>
      <c r="EN474" s="34"/>
    </row>
    <row r="475" spans="1:144" hidden="1" x14ac:dyDescent="0.25">
      <c r="A475" s="85">
        <v>2022</v>
      </c>
      <c r="B475" s="87">
        <v>44830</v>
      </c>
      <c r="C475" t="s">
        <v>121</v>
      </c>
      <c r="D475" t="s">
        <v>122</v>
      </c>
      <c r="E475" s="36" t="s">
        <v>7938</v>
      </c>
      <c r="F475" s="34">
        <f t="shared" si="39"/>
        <v>474</v>
      </c>
      <c r="G475" s="34" t="s">
        <v>4985</v>
      </c>
      <c r="H475">
        <v>18</v>
      </c>
      <c r="I475" s="34" t="s">
        <v>6141</v>
      </c>
      <c r="J475" s="34" t="s">
        <v>4988</v>
      </c>
      <c r="K475" s="34" t="str">
        <f>VLOOKUP(J475,[2]CodMpios!$B$347:$E$362,4,FALSE)</f>
        <v>18001 - Florencia</v>
      </c>
      <c r="L475" s="34" t="str">
        <f>VLOOKUP($J475,[2]Coord_Mpios_X_Y!$B$2:$K$1123,9,FALSE)</f>
        <v>1,749138703818</v>
      </c>
      <c r="M475" s="34" t="str">
        <f>VLOOKUP($J475,[2]Coord_Mpios_X_Y!$B$2:$K$1123,10,FALSE)</f>
        <v>-75,558239064333</v>
      </c>
      <c r="N475" s="34" t="s">
        <v>125</v>
      </c>
      <c r="O475" s="34" t="s">
        <v>126</v>
      </c>
      <c r="Q475" s="34" t="s">
        <v>127</v>
      </c>
      <c r="R475" s="34">
        <v>40767452</v>
      </c>
      <c r="S475" s="34" t="str">
        <f t="shared" si="35"/>
        <v>CC40767452</v>
      </c>
      <c r="T475" s="34" t="s">
        <v>545</v>
      </c>
      <c r="V475" s="34" t="s">
        <v>556</v>
      </c>
      <c r="W475" s="34" t="s">
        <v>495</v>
      </c>
      <c r="X475" s="87">
        <v>23993</v>
      </c>
      <c r="Y475">
        <v>57</v>
      </c>
      <c r="Z475" s="36">
        <f>VLOOKUP($Y475,[2]Edades!$A$3:$H$153,4,FALSE)</f>
        <v>5</v>
      </c>
      <c r="AA475" s="34" t="str">
        <f>VLOOKUP($Y475,[2]Edades!$A$3:$H$153,6,FALSE)</f>
        <v>5 - Adultez</v>
      </c>
      <c r="AB475" s="34">
        <f>VLOOKUP($Y475,[2]Edades!$A$3:$H$153,7,FALSE)</f>
        <v>12</v>
      </c>
      <c r="AC475" s="34" t="str">
        <f>VLOOKUP($Y475,[2]Edades!$A$3:$H$153,8,FALSE)</f>
        <v>55-59</v>
      </c>
      <c r="AD475" s="34" t="s">
        <v>129</v>
      </c>
      <c r="AE475" s="1">
        <v>2</v>
      </c>
      <c r="AF475" s="34" t="s">
        <v>130</v>
      </c>
      <c r="AG475" s="34" t="s">
        <v>2127</v>
      </c>
      <c r="AH475" s="34" t="s">
        <v>2127</v>
      </c>
      <c r="AK475" s="34" t="s">
        <v>125</v>
      </c>
      <c r="AM475" s="34" t="s">
        <v>2127</v>
      </c>
      <c r="AN475" s="36" t="s">
        <v>2127</v>
      </c>
      <c r="AO475" s="36" t="s">
        <v>2127</v>
      </c>
      <c r="AP475" s="34" t="s">
        <v>2127</v>
      </c>
      <c r="AQ475" s="36" t="s">
        <v>2127</v>
      </c>
      <c r="AR475" s="34" t="s">
        <v>2098</v>
      </c>
      <c r="AS475" s="91" t="s">
        <v>6608</v>
      </c>
      <c r="AT475" s="34">
        <v>3143387425</v>
      </c>
      <c r="AU475" s="34" t="s">
        <v>2127</v>
      </c>
      <c r="AX475" s="90"/>
      <c r="BA475" s="91"/>
      <c r="BB475" s="91"/>
      <c r="BC475" s="91"/>
      <c r="BF475" s="34" t="s">
        <v>4983</v>
      </c>
      <c r="BG475" s="92" t="s">
        <v>2098</v>
      </c>
      <c r="BM475" s="36" t="s">
        <v>131</v>
      </c>
      <c r="BN475" s="34" t="s">
        <v>132</v>
      </c>
      <c r="BO475" s="36">
        <v>0</v>
      </c>
      <c r="BQ475" s="94"/>
      <c r="BS475" t="s">
        <v>132</v>
      </c>
      <c r="BU475" s="95"/>
      <c r="BV475" s="95"/>
      <c r="BW475" s="61"/>
      <c r="BX475" s="60"/>
      <c r="BY475" s="59" t="str">
        <f t="shared" ca="1" si="36"/>
        <v/>
      </c>
      <c r="CD475" s="68"/>
      <c r="CE475" s="68"/>
      <c r="CF475" s="67"/>
      <c r="CG475">
        <v>70</v>
      </c>
      <c r="CH475" s="2">
        <v>165</v>
      </c>
      <c r="CI475" s="4">
        <f t="shared" si="37"/>
        <v>25.711662075298442</v>
      </c>
      <c r="CJ475" s="5" t="str">
        <f t="shared" si="38"/>
        <v>SOBREPESO</v>
      </c>
      <c r="CK475" s="36">
        <v>0</v>
      </c>
      <c r="CL475" s="66"/>
      <c r="CM475" s="89">
        <v>40682</v>
      </c>
      <c r="CN475" s="97">
        <v>40682</v>
      </c>
      <c r="CP475"/>
      <c r="CQ475" s="65"/>
      <c r="CR475" s="65"/>
      <c r="CS475" s="98"/>
      <c r="CT475"/>
      <c r="CU475"/>
      <c r="CV475" s="65"/>
      <c r="CW475" s="2"/>
      <c r="CX475" s="82"/>
      <c r="DC475"/>
      <c r="DG475" s="64"/>
      <c r="DI475" s="89"/>
      <c r="DJ475" s="89"/>
      <c r="DN475" s="34"/>
      <c r="DO475" s="34"/>
      <c r="DP475" s="34"/>
      <c r="DQ475" s="34"/>
      <c r="DR475" s="34"/>
      <c r="DS475" s="34" t="s">
        <v>2127</v>
      </c>
      <c r="DT475" s="34"/>
      <c r="DU475" s="47">
        <v>44685</v>
      </c>
      <c r="DY475" s="1">
        <v>2</v>
      </c>
      <c r="DZ475" t="s">
        <v>7941</v>
      </c>
      <c r="EA475" s="4">
        <v>0.93</v>
      </c>
      <c r="EB475" s="4">
        <v>93</v>
      </c>
      <c r="EC475" s="4">
        <v>255</v>
      </c>
      <c r="ED475" s="4">
        <v>155</v>
      </c>
      <c r="EE475" s="4">
        <v>48.9</v>
      </c>
      <c r="EF475" s="4">
        <v>253</v>
      </c>
      <c r="EG475" s="4">
        <v>2</v>
      </c>
      <c r="EJ475"/>
      <c r="EL475" s="34"/>
      <c r="EN475" s="34"/>
    </row>
    <row r="476" spans="1:144" x14ac:dyDescent="0.25">
      <c r="A476" s="85">
        <v>2022</v>
      </c>
      <c r="B476" s="87">
        <v>44830</v>
      </c>
      <c r="C476" t="s">
        <v>121</v>
      </c>
      <c r="D476" t="s">
        <v>122</v>
      </c>
      <c r="E476" s="34" t="s">
        <v>7938</v>
      </c>
      <c r="F476" s="34">
        <f t="shared" si="39"/>
        <v>475</v>
      </c>
      <c r="G476" s="34" t="s">
        <v>4985</v>
      </c>
      <c r="H476">
        <v>18</v>
      </c>
      <c r="I476" s="34" t="s">
        <v>6141</v>
      </c>
      <c r="J476" s="34" t="s">
        <v>4988</v>
      </c>
      <c r="K476" s="34" t="str">
        <f>VLOOKUP(J476,[2]CodMpios!$B$347:$E$362,4,FALSE)</f>
        <v>18001 - Florencia</v>
      </c>
      <c r="L476" s="34" t="str">
        <f>VLOOKUP($J476,[2]Coord_Mpios_X_Y!$B$2:$K$1123,9,FALSE)</f>
        <v>1,749138703818</v>
      </c>
      <c r="M476" s="34" t="str">
        <f>VLOOKUP($J476,[2]Coord_Mpios_X_Y!$B$2:$K$1123,10,FALSE)</f>
        <v>-75,558239064333</v>
      </c>
      <c r="N476" s="34" t="s">
        <v>6142</v>
      </c>
      <c r="O476" s="34" t="s">
        <v>126</v>
      </c>
      <c r="Q476" s="34" t="s">
        <v>127</v>
      </c>
      <c r="R476" s="34">
        <v>26614777</v>
      </c>
      <c r="S476" s="34" t="str">
        <f t="shared" si="35"/>
        <v>CC26614777</v>
      </c>
      <c r="T476" s="34" t="s">
        <v>391</v>
      </c>
      <c r="U476" s="34" t="s">
        <v>5969</v>
      </c>
      <c r="V476" s="34" t="s">
        <v>2460</v>
      </c>
      <c r="W476" s="34" t="s">
        <v>591</v>
      </c>
      <c r="X476" s="87">
        <v>17091</v>
      </c>
      <c r="Y476">
        <v>76</v>
      </c>
      <c r="Z476" s="36">
        <f>VLOOKUP($Y476,[2]Edades!$A$3:$H$153,4,FALSE)</f>
        <v>6</v>
      </c>
      <c r="AA476" s="34" t="str">
        <f>VLOOKUP($Y476,[2]Edades!$A$3:$H$153,6,FALSE)</f>
        <v>6 - Persona mayor</v>
      </c>
      <c r="AB476" s="34">
        <f>VLOOKUP($Y476,[2]Edades!$A$3:$H$153,7,FALSE)</f>
        <v>16</v>
      </c>
      <c r="AC476" s="34" t="str">
        <f>VLOOKUP($Y476,[2]Edades!$A$3:$H$153,8,FALSE)</f>
        <v>75-79</v>
      </c>
      <c r="AD476" s="34" t="s">
        <v>129</v>
      </c>
      <c r="AE476" s="1">
        <v>2</v>
      </c>
      <c r="AF476" s="34" t="s">
        <v>2137</v>
      </c>
      <c r="AG476" s="34" t="s">
        <v>2127</v>
      </c>
      <c r="AH476" s="34" t="s">
        <v>2127</v>
      </c>
      <c r="AK476" s="34" t="s">
        <v>6142</v>
      </c>
      <c r="AM476" s="34" t="s">
        <v>2127</v>
      </c>
      <c r="AN476" s="36" t="s">
        <v>2127</v>
      </c>
      <c r="AO476" s="36" t="s">
        <v>2127</v>
      </c>
      <c r="AP476" s="34" t="s">
        <v>2127</v>
      </c>
      <c r="AQ476" s="36" t="s">
        <v>2127</v>
      </c>
      <c r="AR476" s="34" t="s">
        <v>2098</v>
      </c>
      <c r="AS476" s="91" t="s">
        <v>6609</v>
      </c>
      <c r="AT476" s="34">
        <v>3213076423</v>
      </c>
      <c r="AU476" s="34" t="s">
        <v>2127</v>
      </c>
      <c r="AX476" s="90"/>
      <c r="BA476" s="91"/>
      <c r="BB476" s="91"/>
      <c r="BC476" s="91"/>
      <c r="BF476" s="34" t="s">
        <v>4983</v>
      </c>
      <c r="BG476" s="92" t="s">
        <v>2098</v>
      </c>
      <c r="BM476" s="36" t="s">
        <v>131</v>
      </c>
      <c r="BN476" s="34" t="s">
        <v>132</v>
      </c>
      <c r="BO476" s="36">
        <v>0</v>
      </c>
      <c r="BQ476" s="94"/>
      <c r="BS476" s="36" t="s">
        <v>2127</v>
      </c>
      <c r="BU476" s="95"/>
      <c r="BV476" s="95"/>
      <c r="BW476" s="61"/>
      <c r="BX476" s="60"/>
      <c r="BY476" s="59" t="str">
        <f t="shared" ca="1" si="36"/>
        <v/>
      </c>
      <c r="CD476" s="68"/>
      <c r="CE476" s="68"/>
      <c r="CF476" s="67"/>
      <c r="CG476">
        <v>76</v>
      </c>
      <c r="CH476" s="2">
        <v>165</v>
      </c>
      <c r="CI476" s="4">
        <f t="shared" si="37"/>
        <v>27.915518824609737</v>
      </c>
      <c r="CJ476" s="5" t="str">
        <f t="shared" si="38"/>
        <v>SOBREPESO</v>
      </c>
      <c r="CK476" s="36">
        <v>0</v>
      </c>
      <c r="CL476" s="66"/>
      <c r="CM476" s="89">
        <v>41444</v>
      </c>
      <c r="CN476" s="97">
        <v>41444</v>
      </c>
      <c r="CP476"/>
      <c r="CQ476" s="65"/>
      <c r="CR476" s="65"/>
      <c r="CS476" s="98"/>
      <c r="CT476"/>
      <c r="CU476"/>
      <c r="CV476" s="97"/>
      <c r="CW476" s="2">
        <v>120</v>
      </c>
      <c r="CX476" s="82">
        <v>60</v>
      </c>
      <c r="DG476" s="64"/>
      <c r="DI476" s="89"/>
      <c r="DJ476" s="89"/>
      <c r="DN476" s="34"/>
      <c r="DO476" s="34"/>
      <c r="DP476" s="34"/>
      <c r="DQ476" s="34"/>
      <c r="DR476" s="34"/>
      <c r="DS476" s="34" t="s">
        <v>2127</v>
      </c>
      <c r="DT476" s="34"/>
      <c r="DU476" s="47">
        <v>44777</v>
      </c>
      <c r="DY476" s="1">
        <v>3</v>
      </c>
      <c r="DZ476" t="s">
        <v>7940</v>
      </c>
      <c r="EA476" s="4">
        <v>1.37</v>
      </c>
      <c r="EB476" s="4">
        <v>92</v>
      </c>
      <c r="EC476" s="4">
        <v>173</v>
      </c>
      <c r="EE476" s="4">
        <v>32.6</v>
      </c>
      <c r="EF476" s="4">
        <v>248</v>
      </c>
      <c r="EG476" s="4">
        <v>113</v>
      </c>
      <c r="EJ476"/>
      <c r="EL476" s="34"/>
      <c r="EN476" s="34"/>
    </row>
    <row r="477" spans="1:144" x14ac:dyDescent="0.25">
      <c r="A477" s="85">
        <v>2022</v>
      </c>
      <c r="B477" s="87">
        <v>44830</v>
      </c>
      <c r="C477" t="s">
        <v>121</v>
      </c>
      <c r="D477" t="s">
        <v>122</v>
      </c>
      <c r="E477" s="34" t="s">
        <v>7938</v>
      </c>
      <c r="F477" s="34">
        <f t="shared" si="39"/>
        <v>476</v>
      </c>
      <c r="G477" s="34" t="s">
        <v>4985</v>
      </c>
      <c r="H477">
        <v>18</v>
      </c>
      <c r="I477" s="34" t="s">
        <v>6141</v>
      </c>
      <c r="J477" s="34" t="s">
        <v>4988</v>
      </c>
      <c r="K477" s="34" t="str">
        <f>VLOOKUP(J477,[2]CodMpios!$B$347:$E$362,4,FALSE)</f>
        <v>18001 - Florencia</v>
      </c>
      <c r="L477" s="34" t="str">
        <f>VLOOKUP($J477,[2]Coord_Mpios_X_Y!$B$2:$K$1123,9,FALSE)</f>
        <v>1,749138703818</v>
      </c>
      <c r="M477" s="34" t="str">
        <f>VLOOKUP($J477,[2]Coord_Mpios_X_Y!$B$2:$K$1123,10,FALSE)</f>
        <v>-75,558239064333</v>
      </c>
      <c r="N477" s="34" t="s">
        <v>125</v>
      </c>
      <c r="O477" s="34" t="s">
        <v>126</v>
      </c>
      <c r="Q477" s="34" t="s">
        <v>127</v>
      </c>
      <c r="R477" s="34">
        <v>17627398</v>
      </c>
      <c r="S477" s="34" t="str">
        <f t="shared" si="35"/>
        <v>CC17627398</v>
      </c>
      <c r="T477" s="34" t="s">
        <v>1679</v>
      </c>
      <c r="V477" s="34" t="s">
        <v>138</v>
      </c>
      <c r="W477" s="34" t="s">
        <v>5968</v>
      </c>
      <c r="X477" s="87">
        <v>20344</v>
      </c>
      <c r="Y477">
        <v>67</v>
      </c>
      <c r="Z477" s="36">
        <f>VLOOKUP($Y477,[2]Edades!$A$3:$H$153,4,FALSE)</f>
        <v>6</v>
      </c>
      <c r="AA477" s="34" t="str">
        <f>VLOOKUP($Y477,[2]Edades!$A$3:$H$153,6,FALSE)</f>
        <v>6 - Persona mayor</v>
      </c>
      <c r="AB477" s="34">
        <f>VLOOKUP($Y477,[2]Edades!$A$3:$H$153,7,FALSE)</f>
        <v>14</v>
      </c>
      <c r="AC477" s="34" t="str">
        <f>VLOOKUP($Y477,[2]Edades!$A$3:$H$153,8,FALSE)</f>
        <v>65-69</v>
      </c>
      <c r="AD477" s="34" t="s">
        <v>146</v>
      </c>
      <c r="AE477">
        <v>1</v>
      </c>
      <c r="AF477" s="34" t="s">
        <v>2137</v>
      </c>
      <c r="AG477" s="34" t="s">
        <v>2127</v>
      </c>
      <c r="AH477" s="34" t="s">
        <v>2127</v>
      </c>
      <c r="AK477" s="34" t="s">
        <v>125</v>
      </c>
      <c r="AM477" s="34" t="s">
        <v>2127</v>
      </c>
      <c r="AN477" s="36" t="s">
        <v>2127</v>
      </c>
      <c r="AO477" s="36" t="s">
        <v>2127</v>
      </c>
      <c r="AP477" s="34" t="s">
        <v>2127</v>
      </c>
      <c r="AQ477" s="36" t="s">
        <v>2127</v>
      </c>
      <c r="AR477" s="34" t="s">
        <v>2098</v>
      </c>
      <c r="AS477" s="91" t="s">
        <v>6610</v>
      </c>
      <c r="AT477" s="34">
        <v>3103289523</v>
      </c>
      <c r="AU477" s="34" t="s">
        <v>2127</v>
      </c>
      <c r="AX477" s="90"/>
      <c r="BA477" s="91"/>
      <c r="BB477" s="91"/>
      <c r="BC477" s="91"/>
      <c r="BF477" s="34" t="s">
        <v>4983</v>
      </c>
      <c r="BG477" s="92" t="s">
        <v>2098</v>
      </c>
      <c r="BM477" s="36" t="s">
        <v>131</v>
      </c>
      <c r="BN477" s="34" t="s">
        <v>132</v>
      </c>
      <c r="BO477" s="36">
        <v>0</v>
      </c>
      <c r="BQ477" s="94"/>
      <c r="BS477" s="36" t="s">
        <v>2127</v>
      </c>
      <c r="BU477" s="95"/>
      <c r="BV477" s="95"/>
      <c r="BW477" s="61"/>
      <c r="BX477" s="60"/>
      <c r="BY477" s="59" t="str">
        <f t="shared" ca="1" si="36"/>
        <v/>
      </c>
      <c r="CD477" s="68"/>
      <c r="CE477" s="68"/>
      <c r="CF477" s="67"/>
      <c r="CG477">
        <v>64</v>
      </c>
      <c r="CH477" s="2">
        <v>162</v>
      </c>
      <c r="CI477" s="4">
        <f t="shared" si="37"/>
        <v>24.386526444139609</v>
      </c>
      <c r="CJ477" s="5" t="str">
        <f t="shared" si="38"/>
        <v>NORMAL</v>
      </c>
      <c r="CK477" s="36">
        <v>0</v>
      </c>
      <c r="CL477" s="66"/>
      <c r="CM477" s="89">
        <v>40674</v>
      </c>
      <c r="CN477" s="97">
        <v>40674</v>
      </c>
      <c r="CP477"/>
      <c r="CQ477" s="65"/>
      <c r="CR477" s="65"/>
      <c r="CS477" s="98"/>
      <c r="CT477"/>
      <c r="CU477"/>
      <c r="CV477" s="97"/>
      <c r="CW477" s="2">
        <v>120</v>
      </c>
      <c r="CX477" s="82">
        <v>70</v>
      </c>
      <c r="DG477" s="64"/>
      <c r="DI477" s="89"/>
      <c r="DJ477" s="89"/>
      <c r="DN477" s="34"/>
      <c r="DO477" s="34"/>
      <c r="DP477" s="34"/>
      <c r="DQ477" s="34"/>
      <c r="DR477" s="34"/>
      <c r="DS477" s="34" t="s">
        <v>2127</v>
      </c>
      <c r="DT477" s="34"/>
      <c r="DU477" s="47">
        <v>44607</v>
      </c>
      <c r="DY477" s="1">
        <v>2</v>
      </c>
      <c r="DZ477" t="s">
        <v>7941</v>
      </c>
      <c r="EA477" s="4">
        <v>1</v>
      </c>
      <c r="EB477" s="4">
        <v>112</v>
      </c>
      <c r="EC477" s="4">
        <v>211</v>
      </c>
      <c r="ED477" s="4">
        <v>121</v>
      </c>
      <c r="EE477" s="4">
        <v>64.2</v>
      </c>
      <c r="EF477" s="4">
        <v>129</v>
      </c>
      <c r="EJ477"/>
      <c r="EL477" s="34"/>
      <c r="EN477" s="34"/>
    </row>
    <row r="478" spans="1:144" hidden="1" x14ac:dyDescent="0.25">
      <c r="A478" s="85">
        <v>2022</v>
      </c>
      <c r="B478" s="87">
        <v>44830</v>
      </c>
      <c r="C478" t="s">
        <v>121</v>
      </c>
      <c r="D478" t="s">
        <v>122</v>
      </c>
      <c r="E478" s="36" t="s">
        <v>7938</v>
      </c>
      <c r="F478" s="34">
        <f t="shared" si="39"/>
        <v>477</v>
      </c>
      <c r="G478" s="34" t="s">
        <v>4985</v>
      </c>
      <c r="H478">
        <v>18</v>
      </c>
      <c r="I478" s="34" t="s">
        <v>6141</v>
      </c>
      <c r="J478" s="34" t="s">
        <v>4984</v>
      </c>
      <c r="K478" s="34" t="str">
        <f>VLOOKUP(J478,[2]CodMpios!$B$347:$E$362,4,FALSE)</f>
        <v>18753 - San Vicente Del Caguán</v>
      </c>
      <c r="L478" s="34" t="str">
        <f>VLOOKUP($J478,[2]Coord_Mpios_X_Y!$B$2:$K$1123,9,FALSE)</f>
        <v>1,567801695842</v>
      </c>
      <c r="M478" s="34" t="str">
        <f>VLOOKUP($J478,[2]Coord_Mpios_X_Y!$B$2:$K$1123,10,FALSE)</f>
        <v>-74,262977514784</v>
      </c>
      <c r="N478" s="34" t="s">
        <v>125</v>
      </c>
      <c r="O478" s="34" t="s">
        <v>126</v>
      </c>
      <c r="Q478" s="34" t="s">
        <v>127</v>
      </c>
      <c r="R478" s="34">
        <v>17627376</v>
      </c>
      <c r="S478" s="34" t="str">
        <f t="shared" si="35"/>
        <v>CC17627376</v>
      </c>
      <c r="T478" s="34" t="s">
        <v>341</v>
      </c>
      <c r="V478" s="34" t="s">
        <v>531</v>
      </c>
      <c r="W478" s="34" t="s">
        <v>339</v>
      </c>
      <c r="X478" s="87">
        <v>20069</v>
      </c>
      <c r="Y478">
        <v>68</v>
      </c>
      <c r="Z478" s="36">
        <f>VLOOKUP($Y478,[2]Edades!$A$3:$H$153,4,FALSE)</f>
        <v>6</v>
      </c>
      <c r="AA478" s="34" t="str">
        <f>VLOOKUP($Y478,[2]Edades!$A$3:$H$153,6,FALSE)</f>
        <v>6 - Persona mayor</v>
      </c>
      <c r="AB478" s="34">
        <f>VLOOKUP($Y478,[2]Edades!$A$3:$H$153,7,FALSE)</f>
        <v>14</v>
      </c>
      <c r="AC478" s="34" t="str">
        <f>VLOOKUP($Y478,[2]Edades!$A$3:$H$153,8,FALSE)</f>
        <v>65-69</v>
      </c>
      <c r="AD478" s="34" t="s">
        <v>146</v>
      </c>
      <c r="AE478">
        <v>1</v>
      </c>
      <c r="AF478" s="34" t="s">
        <v>2137</v>
      </c>
      <c r="AG478" s="34" t="s">
        <v>2127</v>
      </c>
      <c r="AH478" s="34" t="s">
        <v>2127</v>
      </c>
      <c r="AK478" s="34" t="s">
        <v>125</v>
      </c>
      <c r="AM478" s="34" t="s">
        <v>2127</v>
      </c>
      <c r="AN478" s="36" t="s">
        <v>2127</v>
      </c>
      <c r="AO478" s="36" t="s">
        <v>2127</v>
      </c>
      <c r="AP478" s="34" t="s">
        <v>2127</v>
      </c>
      <c r="AQ478" s="36" t="s">
        <v>2127</v>
      </c>
      <c r="AR478" s="34" t="s">
        <v>2098</v>
      </c>
      <c r="AS478" s="91" t="s">
        <v>6611</v>
      </c>
      <c r="AT478" s="34">
        <v>3114517383</v>
      </c>
      <c r="AU478" s="34" t="s">
        <v>2127</v>
      </c>
      <c r="AX478" s="90"/>
      <c r="BA478" s="91"/>
      <c r="BB478" s="91"/>
      <c r="BC478" s="91"/>
      <c r="BF478" s="34" t="s">
        <v>4983</v>
      </c>
      <c r="BG478" s="92" t="s">
        <v>2098</v>
      </c>
      <c r="BM478" s="36" t="s">
        <v>131</v>
      </c>
      <c r="BN478" s="34" t="s">
        <v>132</v>
      </c>
      <c r="BO478" s="36">
        <v>0</v>
      </c>
      <c r="BQ478" s="94"/>
      <c r="BS478" t="s">
        <v>131</v>
      </c>
      <c r="BU478" s="95"/>
      <c r="BV478" s="95"/>
      <c r="BW478" s="61"/>
      <c r="BX478" s="60"/>
      <c r="BY478" s="59" t="str">
        <f t="shared" ca="1" si="36"/>
        <v/>
      </c>
      <c r="CD478" s="68"/>
      <c r="CE478" s="68"/>
      <c r="CF478" s="67"/>
      <c r="CG478">
        <v>76</v>
      </c>
      <c r="CH478" s="2">
        <v>168</v>
      </c>
      <c r="CI478" s="4">
        <f t="shared" si="37"/>
        <v>26.927437641723358</v>
      </c>
      <c r="CJ478" s="5" t="str">
        <f t="shared" si="38"/>
        <v>SOBREPESO</v>
      </c>
      <c r="CK478" s="36">
        <v>0</v>
      </c>
      <c r="CL478" s="66"/>
      <c r="CM478" s="89">
        <v>40704</v>
      </c>
      <c r="CN478" s="97">
        <v>40704</v>
      </c>
      <c r="CP478"/>
      <c r="CQ478" s="65"/>
      <c r="CR478" s="65"/>
      <c r="CS478" s="98"/>
      <c r="CT478"/>
      <c r="CU478"/>
      <c r="CV478" s="65"/>
      <c r="CW478" s="2">
        <v>110</v>
      </c>
      <c r="CX478" s="82">
        <v>80</v>
      </c>
      <c r="DC478"/>
      <c r="DG478" s="64"/>
      <c r="DI478" s="89"/>
      <c r="DJ478" s="89"/>
      <c r="DN478" s="34"/>
      <c r="DO478" s="34"/>
      <c r="DP478" s="34"/>
      <c r="DQ478" s="34"/>
      <c r="DR478" s="34"/>
      <c r="DS478" s="34" t="s">
        <v>2127</v>
      </c>
      <c r="DT478" s="34"/>
      <c r="DU478" s="47">
        <v>44700</v>
      </c>
      <c r="DY478" s="1">
        <v>3</v>
      </c>
      <c r="DZ478" t="s">
        <v>7940</v>
      </c>
      <c r="EA478" s="4">
        <v>1.35</v>
      </c>
      <c r="EB478" s="4">
        <v>107</v>
      </c>
      <c r="EC478" s="4">
        <v>136</v>
      </c>
      <c r="ED478" s="4">
        <v>81</v>
      </c>
      <c r="EE478" s="4">
        <v>30.3</v>
      </c>
      <c r="EF478" s="4">
        <v>86</v>
      </c>
      <c r="EG478" s="4">
        <v>2.1</v>
      </c>
      <c r="EH478" s="4">
        <v>7.4</v>
      </c>
      <c r="EJ478"/>
      <c r="EL478" s="34"/>
      <c r="EN478" s="34"/>
    </row>
    <row r="479" spans="1:144" hidden="1" x14ac:dyDescent="0.25">
      <c r="A479" s="85">
        <v>2022</v>
      </c>
      <c r="B479" s="87">
        <v>44830</v>
      </c>
      <c r="C479" t="s">
        <v>121</v>
      </c>
      <c r="D479" t="s">
        <v>122</v>
      </c>
      <c r="E479" s="36" t="s">
        <v>7938</v>
      </c>
      <c r="F479" s="34">
        <f t="shared" si="39"/>
        <v>478</v>
      </c>
      <c r="G479" s="34" t="s">
        <v>4985</v>
      </c>
      <c r="H479">
        <v>18</v>
      </c>
      <c r="I479" s="34" t="s">
        <v>6141</v>
      </c>
      <c r="J479" s="34" t="s">
        <v>4988</v>
      </c>
      <c r="K479" s="34" t="str">
        <f>VLOOKUP(J479,[2]CodMpios!$B$347:$E$362,4,FALSE)</f>
        <v>18001 - Florencia</v>
      </c>
      <c r="L479" s="34" t="str">
        <f>VLOOKUP($J479,[2]Coord_Mpios_X_Y!$B$2:$K$1123,9,FALSE)</f>
        <v>1,749138703818</v>
      </c>
      <c r="M479" s="34" t="str">
        <f>VLOOKUP($J479,[2]Coord_Mpios_X_Y!$B$2:$K$1123,10,FALSE)</f>
        <v>-75,558239064333</v>
      </c>
      <c r="N479" s="34" t="s">
        <v>125</v>
      </c>
      <c r="O479" s="34" t="s">
        <v>126</v>
      </c>
      <c r="Q479" s="34" t="s">
        <v>127</v>
      </c>
      <c r="R479" s="34">
        <v>40756915</v>
      </c>
      <c r="S479" s="34" t="str">
        <f t="shared" si="35"/>
        <v>CC40756915</v>
      </c>
      <c r="T479" s="34" t="s">
        <v>234</v>
      </c>
      <c r="U479" s="34" t="s">
        <v>5967</v>
      </c>
      <c r="V479" s="34" t="s">
        <v>2500</v>
      </c>
      <c r="W479" s="34" t="s">
        <v>1030</v>
      </c>
      <c r="X479" s="87">
        <v>20063</v>
      </c>
      <c r="Y479">
        <v>68</v>
      </c>
      <c r="Z479" s="36">
        <f>VLOOKUP($Y479,[2]Edades!$A$3:$H$153,4,FALSE)</f>
        <v>6</v>
      </c>
      <c r="AA479" s="34" t="str">
        <f>VLOOKUP($Y479,[2]Edades!$A$3:$H$153,6,FALSE)</f>
        <v>6 - Persona mayor</v>
      </c>
      <c r="AB479" s="34">
        <f>VLOOKUP($Y479,[2]Edades!$A$3:$H$153,7,FALSE)</f>
        <v>14</v>
      </c>
      <c r="AC479" s="34" t="str">
        <f>VLOOKUP($Y479,[2]Edades!$A$3:$H$153,8,FALSE)</f>
        <v>65-69</v>
      </c>
      <c r="AD479" s="34" t="s">
        <v>129</v>
      </c>
      <c r="AE479" s="1">
        <v>2</v>
      </c>
      <c r="AF479" s="34" t="s">
        <v>2137</v>
      </c>
      <c r="AG479" s="34" t="s">
        <v>2127</v>
      </c>
      <c r="AH479" s="34" t="s">
        <v>2127</v>
      </c>
      <c r="AK479" s="34" t="s">
        <v>125</v>
      </c>
      <c r="AM479" s="34" t="s">
        <v>2127</v>
      </c>
      <c r="AN479" s="36" t="s">
        <v>2127</v>
      </c>
      <c r="AO479" s="36" t="s">
        <v>2127</v>
      </c>
      <c r="AP479" s="34" t="s">
        <v>2127</v>
      </c>
      <c r="AQ479" s="36" t="s">
        <v>2127</v>
      </c>
      <c r="AR479" s="34" t="s">
        <v>2098</v>
      </c>
      <c r="AS479" s="91" t="s">
        <v>6612</v>
      </c>
      <c r="AT479" s="34">
        <v>4367554</v>
      </c>
      <c r="AU479" s="34" t="s">
        <v>2127</v>
      </c>
      <c r="AX479" s="90"/>
      <c r="BA479" s="91"/>
      <c r="BB479" s="91"/>
      <c r="BC479" s="91"/>
      <c r="BF479" s="34" t="s">
        <v>4983</v>
      </c>
      <c r="BG479" s="92" t="s">
        <v>2098</v>
      </c>
      <c r="BM479" s="36" t="s">
        <v>131</v>
      </c>
      <c r="BN479" s="34" t="s">
        <v>132</v>
      </c>
      <c r="BO479" s="36">
        <v>0</v>
      </c>
      <c r="BQ479" s="94"/>
      <c r="BS479" t="s">
        <v>131</v>
      </c>
      <c r="BU479" s="95"/>
      <c r="BV479" s="95"/>
      <c r="BW479" s="61"/>
      <c r="BX479" s="60"/>
      <c r="BY479" s="59" t="str">
        <f t="shared" ca="1" si="36"/>
        <v/>
      </c>
      <c r="CD479" s="68"/>
      <c r="CE479" s="68"/>
      <c r="CF479" s="67"/>
      <c r="CG479">
        <v>90</v>
      </c>
      <c r="CH479" s="2">
        <v>158</v>
      </c>
      <c r="CI479" s="4">
        <f t="shared" si="37"/>
        <v>36.051914757250437</v>
      </c>
      <c r="CJ479" s="5" t="str">
        <f t="shared" si="38"/>
        <v>OBESIDAD</v>
      </c>
      <c r="CK479" s="36">
        <v>0</v>
      </c>
      <c r="CL479" s="66"/>
      <c r="CM479" s="89">
        <v>40714</v>
      </c>
      <c r="CN479" s="97">
        <v>40714</v>
      </c>
      <c r="CP479"/>
      <c r="CQ479" s="65"/>
      <c r="CR479" s="65"/>
      <c r="CS479" s="98"/>
      <c r="CT479"/>
      <c r="CU479"/>
      <c r="CV479" s="65"/>
      <c r="CW479" s="2">
        <v>110</v>
      </c>
      <c r="CX479" s="82">
        <v>80</v>
      </c>
      <c r="DC479"/>
      <c r="DG479" s="64"/>
      <c r="DI479" s="89">
        <v>42796</v>
      </c>
      <c r="DJ479" s="89"/>
      <c r="DN479" s="34"/>
      <c r="DO479" s="34"/>
      <c r="DP479" s="34"/>
      <c r="DQ479" s="34"/>
      <c r="DR479" s="34"/>
      <c r="DS479" s="34" t="s">
        <v>2127</v>
      </c>
      <c r="DT479" s="34"/>
      <c r="DU479" s="47">
        <v>43588</v>
      </c>
      <c r="DY479" s="1">
        <v>2</v>
      </c>
      <c r="DZ479" t="s">
        <v>7941</v>
      </c>
      <c r="EB479" s="4"/>
      <c r="EJ479"/>
      <c r="EL479" s="34"/>
      <c r="EN479" s="34"/>
    </row>
    <row r="480" spans="1:144" x14ac:dyDescent="0.25">
      <c r="A480" s="85">
        <v>2022</v>
      </c>
      <c r="B480" s="87">
        <v>44830</v>
      </c>
      <c r="C480" t="s">
        <v>121</v>
      </c>
      <c r="D480" t="s">
        <v>122</v>
      </c>
      <c r="E480" s="34" t="s">
        <v>7938</v>
      </c>
      <c r="F480" s="34">
        <f t="shared" si="39"/>
        <v>479</v>
      </c>
      <c r="G480" s="34" t="s">
        <v>4985</v>
      </c>
      <c r="H480">
        <v>18</v>
      </c>
      <c r="I480" s="34" t="s">
        <v>6141</v>
      </c>
      <c r="J480" s="34" t="s">
        <v>5052</v>
      </c>
      <c r="K480" s="34" t="str">
        <f>VLOOKUP(J480,[2]CodMpios!$B$347:$E$362,4,FALSE)</f>
        <v>18256 - El Paujil</v>
      </c>
      <c r="L480" s="34" t="str">
        <f>VLOOKUP($J480,[2]Coord_Mpios_X_Y!$B$2:$K$1123,9,FALSE)</f>
        <v>1,617746356165</v>
      </c>
      <c r="M480" s="34" t="str">
        <f>VLOOKUP($J480,[2]Coord_Mpios_X_Y!$B$2:$K$1123,10,FALSE)</f>
        <v>-75,234043334186</v>
      </c>
      <c r="N480" s="34" t="s">
        <v>139</v>
      </c>
      <c r="O480" s="34" t="s">
        <v>126</v>
      </c>
      <c r="Q480" s="34" t="s">
        <v>127</v>
      </c>
      <c r="R480" s="34">
        <v>4373559</v>
      </c>
      <c r="S480" s="34" t="str">
        <f t="shared" si="35"/>
        <v>CC4373559</v>
      </c>
      <c r="T480" s="34" t="s">
        <v>659</v>
      </c>
      <c r="V480" s="34" t="s">
        <v>5741</v>
      </c>
      <c r="W480" s="34" t="s">
        <v>2419</v>
      </c>
      <c r="X480" s="87">
        <v>17007</v>
      </c>
      <c r="Y480">
        <v>76</v>
      </c>
      <c r="Z480" s="36">
        <f>VLOOKUP($Y480,[2]Edades!$A$3:$H$153,4,FALSE)</f>
        <v>6</v>
      </c>
      <c r="AA480" s="34" t="str">
        <f>VLOOKUP($Y480,[2]Edades!$A$3:$H$153,6,FALSE)</f>
        <v>6 - Persona mayor</v>
      </c>
      <c r="AB480" s="34">
        <f>VLOOKUP($Y480,[2]Edades!$A$3:$H$153,7,FALSE)</f>
        <v>16</v>
      </c>
      <c r="AC480" s="34" t="str">
        <f>VLOOKUP($Y480,[2]Edades!$A$3:$H$153,8,FALSE)</f>
        <v>75-79</v>
      </c>
      <c r="AD480" s="34" t="s">
        <v>146</v>
      </c>
      <c r="AE480">
        <v>1</v>
      </c>
      <c r="AF480" s="34" t="s">
        <v>2137</v>
      </c>
      <c r="AG480" s="34" t="s">
        <v>2127</v>
      </c>
      <c r="AH480" s="34" t="s">
        <v>2127</v>
      </c>
      <c r="AK480" s="34" t="s">
        <v>139</v>
      </c>
      <c r="AM480" s="34" t="s">
        <v>2127</v>
      </c>
      <c r="AN480" s="36" t="s">
        <v>2127</v>
      </c>
      <c r="AO480" s="36" t="s">
        <v>2127</v>
      </c>
      <c r="AP480" s="34" t="s">
        <v>2127</v>
      </c>
      <c r="AQ480" s="36" t="s">
        <v>2127</v>
      </c>
      <c r="AR480" s="34" t="s">
        <v>5078</v>
      </c>
      <c r="AS480" s="91" t="s">
        <v>6613</v>
      </c>
      <c r="AT480" s="34">
        <v>3102742876</v>
      </c>
      <c r="AU480" s="34" t="s">
        <v>2127</v>
      </c>
      <c r="AX480" s="90"/>
      <c r="BA480" s="91"/>
      <c r="BB480" s="91"/>
      <c r="BC480" s="91"/>
      <c r="BF480" s="34" t="s">
        <v>4983</v>
      </c>
      <c r="BG480" s="92" t="s">
        <v>5949</v>
      </c>
      <c r="BM480" s="36" t="s">
        <v>131</v>
      </c>
      <c r="BN480" s="34" t="s">
        <v>132</v>
      </c>
      <c r="BO480" s="36">
        <v>0</v>
      </c>
      <c r="BQ480" s="94"/>
      <c r="BS480" s="36" t="s">
        <v>2127</v>
      </c>
      <c r="BU480" s="95"/>
      <c r="BV480" s="95"/>
      <c r="BW480" s="61"/>
      <c r="BX480" s="60"/>
      <c r="BY480" s="59" t="str">
        <f t="shared" ca="1" si="36"/>
        <v/>
      </c>
      <c r="CD480" s="68"/>
      <c r="CE480" s="68"/>
      <c r="CF480" s="67"/>
      <c r="CG480"/>
      <c r="CH480" s="2"/>
      <c r="CI480" s="4" t="e">
        <f t="shared" si="37"/>
        <v>#DIV/0!</v>
      </c>
      <c r="CJ480" s="5" t="str">
        <f t="shared" si="38"/>
        <v>SIN DATO</v>
      </c>
      <c r="CK480" s="36">
        <v>0</v>
      </c>
      <c r="CL480" s="66"/>
      <c r="CM480" s="89">
        <v>40723</v>
      </c>
      <c r="CN480" s="97">
        <v>40723</v>
      </c>
      <c r="CP480"/>
      <c r="CQ480" s="65"/>
      <c r="CR480" s="65"/>
      <c r="CS480" s="98"/>
      <c r="CT480"/>
      <c r="CU480"/>
      <c r="CV480" s="97"/>
      <c r="CW480" s="2"/>
      <c r="CX480" s="82"/>
      <c r="DG480" s="64"/>
      <c r="DI480" s="89"/>
      <c r="DJ480" s="89"/>
      <c r="DN480" s="34"/>
      <c r="DO480" s="34"/>
      <c r="DP480" s="34"/>
      <c r="DQ480" s="34"/>
      <c r="DR480" s="34"/>
      <c r="DS480" s="34" t="s">
        <v>2127</v>
      </c>
      <c r="DT480" s="34"/>
      <c r="DY480" s="1">
        <v>2</v>
      </c>
      <c r="DZ480" t="s">
        <v>7941</v>
      </c>
      <c r="EB480" s="4"/>
      <c r="EJ480"/>
      <c r="EL480" s="34"/>
      <c r="EN480" s="34"/>
    </row>
    <row r="481" spans="1:144" hidden="1" x14ac:dyDescent="0.25">
      <c r="A481" s="85">
        <v>2022</v>
      </c>
      <c r="B481" s="87">
        <v>44830</v>
      </c>
      <c r="C481" t="s">
        <v>121</v>
      </c>
      <c r="D481" t="s">
        <v>122</v>
      </c>
      <c r="E481" s="36" t="s">
        <v>7938</v>
      </c>
      <c r="F481" s="34">
        <f t="shared" si="39"/>
        <v>480</v>
      </c>
      <c r="G481" s="34" t="s">
        <v>4985</v>
      </c>
      <c r="H481">
        <v>18</v>
      </c>
      <c r="I481" s="34" t="s">
        <v>6141</v>
      </c>
      <c r="J481" s="34" t="s">
        <v>4991</v>
      </c>
      <c r="K481" s="34" t="str">
        <f>VLOOKUP(J481,[2]CodMpios!$B$347:$E$362,4,FALSE)</f>
        <v>18592 - Puerto Rico</v>
      </c>
      <c r="L481" s="34" t="str">
        <f>VLOOKUP($J481,[2]Coord_Mpios_X_Y!$B$2:$K$1123,9,FALSE)</f>
        <v>2,018940891255</v>
      </c>
      <c r="M481" s="34" t="str">
        <f>VLOOKUP($J481,[2]Coord_Mpios_X_Y!$B$2:$K$1123,10,FALSE)</f>
        <v>-75,073086267336</v>
      </c>
      <c r="N481" s="34" t="s">
        <v>139</v>
      </c>
      <c r="O481" s="34" t="s">
        <v>126</v>
      </c>
      <c r="Q481" s="34" t="s">
        <v>127</v>
      </c>
      <c r="R481" s="34">
        <v>29805597</v>
      </c>
      <c r="S481" s="34" t="str">
        <f t="shared" si="35"/>
        <v>CC29805597</v>
      </c>
      <c r="T481" s="34" t="s">
        <v>195</v>
      </c>
      <c r="U481" s="34" t="s">
        <v>343</v>
      </c>
      <c r="V481" s="34" t="s">
        <v>5958</v>
      </c>
      <c r="W481" s="34" t="s">
        <v>800</v>
      </c>
      <c r="X481" s="87">
        <v>17514</v>
      </c>
      <c r="Y481">
        <v>75</v>
      </c>
      <c r="Z481" s="36">
        <f>VLOOKUP($Y481,[2]Edades!$A$3:$H$153,4,FALSE)</f>
        <v>6</v>
      </c>
      <c r="AA481" s="34" t="str">
        <f>VLOOKUP($Y481,[2]Edades!$A$3:$H$153,6,FALSE)</f>
        <v>6 - Persona mayor</v>
      </c>
      <c r="AB481" s="34">
        <f>VLOOKUP($Y481,[2]Edades!$A$3:$H$153,7,FALSE)</f>
        <v>16</v>
      </c>
      <c r="AC481" s="34" t="str">
        <f>VLOOKUP($Y481,[2]Edades!$A$3:$H$153,8,FALSE)</f>
        <v>75-79</v>
      </c>
      <c r="AD481" s="34" t="s">
        <v>129</v>
      </c>
      <c r="AE481" s="1">
        <v>2</v>
      </c>
      <c r="AF481" s="34" t="s">
        <v>2137</v>
      </c>
      <c r="AG481" s="34" t="s">
        <v>2127</v>
      </c>
      <c r="AH481" s="34" t="s">
        <v>2127</v>
      </c>
      <c r="AK481" s="34" t="s">
        <v>139</v>
      </c>
      <c r="AM481" s="34" t="s">
        <v>2127</v>
      </c>
      <c r="AN481" s="36" t="s">
        <v>2127</v>
      </c>
      <c r="AO481" s="36" t="s">
        <v>2127</v>
      </c>
      <c r="AP481" s="34" t="s">
        <v>2127</v>
      </c>
      <c r="AQ481" s="36" t="s">
        <v>2127</v>
      </c>
      <c r="AR481" s="34" t="s">
        <v>5189</v>
      </c>
      <c r="AS481" s="91" t="s">
        <v>6614</v>
      </c>
      <c r="AT481" s="34">
        <v>3204471518</v>
      </c>
      <c r="AU481" s="34" t="s">
        <v>2127</v>
      </c>
      <c r="AX481" s="90"/>
      <c r="BA481" s="91"/>
      <c r="BB481" s="91"/>
      <c r="BC481" s="91"/>
      <c r="BF481" s="34" t="s">
        <v>4983</v>
      </c>
      <c r="BG481" s="92" t="s">
        <v>2098</v>
      </c>
      <c r="BM481" s="36" t="s">
        <v>131</v>
      </c>
      <c r="BN481" s="34" t="s">
        <v>132</v>
      </c>
      <c r="BO481" s="36">
        <v>0</v>
      </c>
      <c r="BQ481" s="94"/>
      <c r="BS481" t="s">
        <v>131</v>
      </c>
      <c r="BU481" s="95"/>
      <c r="BV481" s="95"/>
      <c r="BW481" s="61"/>
      <c r="BX481" s="60"/>
      <c r="BY481" s="59" t="str">
        <f t="shared" ca="1" si="36"/>
        <v/>
      </c>
      <c r="CD481" s="68"/>
      <c r="CE481" s="68"/>
      <c r="CF481" s="67"/>
      <c r="CG481">
        <v>79</v>
      </c>
      <c r="CH481" s="2">
        <v>162</v>
      </c>
      <c r="CI481" s="4">
        <f t="shared" si="37"/>
        <v>30.102118579484827</v>
      </c>
      <c r="CJ481" s="5" t="str">
        <f t="shared" si="38"/>
        <v>OBESIDAD</v>
      </c>
      <c r="CK481" s="36">
        <v>0</v>
      </c>
      <c r="CL481" s="66"/>
      <c r="CM481" s="89">
        <v>40630</v>
      </c>
      <c r="CN481" s="97">
        <v>40630</v>
      </c>
      <c r="CP481"/>
      <c r="CQ481" s="65"/>
      <c r="CR481" s="65"/>
      <c r="CS481" s="98"/>
      <c r="CT481"/>
      <c r="CU481"/>
      <c r="CV481" s="65"/>
      <c r="CW481" s="2">
        <v>130</v>
      </c>
      <c r="CX481" s="82">
        <v>70</v>
      </c>
      <c r="DC481"/>
      <c r="DG481" s="64"/>
      <c r="DI481" s="89"/>
      <c r="DJ481" s="89"/>
      <c r="DN481" s="34"/>
      <c r="DO481" s="34"/>
      <c r="DP481" s="34"/>
      <c r="DQ481" s="34"/>
      <c r="DR481" s="34"/>
      <c r="DS481" s="34" t="s">
        <v>2127</v>
      </c>
      <c r="DT481" s="34"/>
      <c r="DU481" s="47">
        <v>44319</v>
      </c>
      <c r="DY481" s="1">
        <v>2</v>
      </c>
      <c r="DZ481" t="s">
        <v>7940</v>
      </c>
      <c r="EA481" s="4">
        <v>1.33</v>
      </c>
      <c r="EB481" s="4">
        <v>220</v>
      </c>
      <c r="EC481" s="4">
        <v>195</v>
      </c>
      <c r="ED481" s="4">
        <v>120</v>
      </c>
      <c r="EE481" s="4">
        <v>50.8</v>
      </c>
      <c r="EF481" s="4">
        <v>121</v>
      </c>
      <c r="EG481" s="4">
        <v>1.5</v>
      </c>
      <c r="EH481" s="4">
        <v>8.6</v>
      </c>
      <c r="EJ481"/>
      <c r="EL481" s="34"/>
      <c r="EN481" s="34"/>
    </row>
    <row r="482" spans="1:144" x14ac:dyDescent="0.25">
      <c r="A482" s="85">
        <v>2022</v>
      </c>
      <c r="B482" s="87">
        <v>44830</v>
      </c>
      <c r="C482" t="s">
        <v>121</v>
      </c>
      <c r="D482" t="s">
        <v>122</v>
      </c>
      <c r="E482" s="34" t="s">
        <v>7938</v>
      </c>
      <c r="F482" s="34">
        <f t="shared" si="39"/>
        <v>481</v>
      </c>
      <c r="G482" s="34" t="s">
        <v>4985</v>
      </c>
      <c r="H482">
        <v>18</v>
      </c>
      <c r="I482" s="34" t="s">
        <v>6141</v>
      </c>
      <c r="J482" s="34" t="s">
        <v>5041</v>
      </c>
      <c r="K482" s="34" t="str">
        <f>VLOOKUP(J482,[2]CodMpios!$B$347:$E$362,4,FALSE)</f>
        <v>18205 - Curillo</v>
      </c>
      <c r="L482" s="34" t="str">
        <f>VLOOKUP($J482,[2]Coord_Mpios_X_Y!$B$2:$K$1123,9,FALSE)</f>
        <v>1,059663165070</v>
      </c>
      <c r="M482" s="34" t="str">
        <f>VLOOKUP($J482,[2]Coord_Mpios_X_Y!$B$2:$K$1123,10,FALSE)</f>
        <v>-75,951785056704</v>
      </c>
      <c r="N482" s="34" t="s">
        <v>139</v>
      </c>
      <c r="O482" s="34" t="s">
        <v>126</v>
      </c>
      <c r="Q482" s="34" t="s">
        <v>127</v>
      </c>
      <c r="R482" s="34">
        <v>31217162</v>
      </c>
      <c r="S482" s="34" t="str">
        <f t="shared" si="35"/>
        <v>CC31217162</v>
      </c>
      <c r="T482" s="34" t="s">
        <v>134</v>
      </c>
      <c r="U482" s="34" t="s">
        <v>553</v>
      </c>
      <c r="V482" s="34" t="s">
        <v>969</v>
      </c>
      <c r="X482" s="87">
        <v>18279</v>
      </c>
      <c r="Y482">
        <v>73</v>
      </c>
      <c r="Z482" s="36">
        <f>VLOOKUP($Y482,[2]Edades!$A$3:$H$153,4,FALSE)</f>
        <v>6</v>
      </c>
      <c r="AA482" s="34" t="str">
        <f>VLOOKUP($Y482,[2]Edades!$A$3:$H$153,6,FALSE)</f>
        <v>6 - Persona mayor</v>
      </c>
      <c r="AB482" s="34">
        <f>VLOOKUP($Y482,[2]Edades!$A$3:$H$153,7,FALSE)</f>
        <v>15</v>
      </c>
      <c r="AC482" s="34" t="str">
        <f>VLOOKUP($Y482,[2]Edades!$A$3:$H$153,8,FALSE)</f>
        <v>70-74</v>
      </c>
      <c r="AD482" s="34" t="s">
        <v>129</v>
      </c>
      <c r="AE482" s="1">
        <v>2</v>
      </c>
      <c r="AF482" s="34" t="s">
        <v>2137</v>
      </c>
      <c r="AG482" s="34" t="s">
        <v>2127</v>
      </c>
      <c r="AH482" s="34" t="s">
        <v>2127</v>
      </c>
      <c r="AK482" s="34" t="s">
        <v>139</v>
      </c>
      <c r="AM482" s="34" t="s">
        <v>2127</v>
      </c>
      <c r="AN482" s="36" t="s">
        <v>2127</v>
      </c>
      <c r="AO482" s="36" t="s">
        <v>2127</v>
      </c>
      <c r="AP482" s="34" t="s">
        <v>2127</v>
      </c>
      <c r="AQ482" s="36" t="s">
        <v>2127</v>
      </c>
      <c r="AR482" s="34" t="s">
        <v>5045</v>
      </c>
      <c r="AS482" s="91" t="s">
        <v>6615</v>
      </c>
      <c r="AT482" s="34">
        <v>3132522130</v>
      </c>
      <c r="AU482" s="34" t="s">
        <v>2127</v>
      </c>
      <c r="AX482" s="90"/>
      <c r="BA482" s="91"/>
      <c r="BB482" s="91"/>
      <c r="BC482" s="91"/>
      <c r="BF482" s="34" t="s">
        <v>4983</v>
      </c>
      <c r="BG482" s="92" t="s">
        <v>5966</v>
      </c>
      <c r="BM482" s="36" t="s">
        <v>131</v>
      </c>
      <c r="BN482" s="34" t="s">
        <v>132</v>
      </c>
      <c r="BO482" s="36">
        <v>0</v>
      </c>
      <c r="BQ482" s="94"/>
      <c r="BS482" s="36" t="s">
        <v>2127</v>
      </c>
      <c r="BU482" s="95"/>
      <c r="BV482" s="95"/>
      <c r="BW482" s="61"/>
      <c r="BX482" s="60"/>
      <c r="BY482" s="59" t="str">
        <f t="shared" ca="1" si="36"/>
        <v/>
      </c>
      <c r="CD482" s="68"/>
      <c r="CE482" s="68"/>
      <c r="CF482" s="67"/>
      <c r="CG482"/>
      <c r="CH482" s="2"/>
      <c r="CI482" s="4" t="e">
        <f t="shared" si="37"/>
        <v>#DIV/0!</v>
      </c>
      <c r="CJ482" s="5" t="str">
        <f t="shared" si="38"/>
        <v>SIN DATO</v>
      </c>
      <c r="CK482" s="36">
        <v>0</v>
      </c>
      <c r="CL482" s="66"/>
      <c r="CM482" s="89">
        <v>42583</v>
      </c>
      <c r="CN482" s="97">
        <v>42583</v>
      </c>
      <c r="CP482"/>
      <c r="CQ482" s="65"/>
      <c r="CR482" s="65"/>
      <c r="CS482" s="98"/>
      <c r="CT482"/>
      <c r="CU482"/>
      <c r="CV482" s="97"/>
      <c r="CW482" s="2">
        <v>125</v>
      </c>
      <c r="CX482" s="82">
        <v>80</v>
      </c>
      <c r="DG482" s="64"/>
      <c r="DI482" s="89">
        <v>44594</v>
      </c>
      <c r="DJ482" s="89"/>
      <c r="DN482" s="34"/>
      <c r="DO482" s="34"/>
      <c r="DP482" s="34"/>
      <c r="DQ482" s="34"/>
      <c r="DR482" s="34"/>
      <c r="DS482" s="34" t="s">
        <v>2127</v>
      </c>
      <c r="DT482" s="34"/>
      <c r="DU482" s="47">
        <v>44396</v>
      </c>
      <c r="DY482" s="1">
        <v>3</v>
      </c>
      <c r="DZ482" t="s">
        <v>7940</v>
      </c>
      <c r="EB482" s="4">
        <v>122</v>
      </c>
      <c r="EH482" s="4">
        <v>6.9</v>
      </c>
      <c r="EJ482"/>
      <c r="EL482" s="34"/>
      <c r="EN482" s="34"/>
    </row>
    <row r="483" spans="1:144" x14ac:dyDescent="0.25">
      <c r="A483" s="85">
        <v>2022</v>
      </c>
      <c r="B483" s="87">
        <v>44830</v>
      </c>
      <c r="C483" t="s">
        <v>121</v>
      </c>
      <c r="D483" t="s">
        <v>122</v>
      </c>
      <c r="E483" s="34" t="s">
        <v>7938</v>
      </c>
      <c r="F483" s="34">
        <f t="shared" si="39"/>
        <v>482</v>
      </c>
      <c r="G483" s="34" t="s">
        <v>4985</v>
      </c>
      <c r="H483">
        <v>18</v>
      </c>
      <c r="I483" s="34" t="s">
        <v>6141</v>
      </c>
      <c r="J483" s="34" t="s">
        <v>4988</v>
      </c>
      <c r="K483" s="34" t="str">
        <f>VLOOKUP(J483,[2]CodMpios!$B$347:$E$362,4,FALSE)</f>
        <v>18001 - Florencia</v>
      </c>
      <c r="L483" s="34" t="str">
        <f>VLOOKUP($J483,[2]Coord_Mpios_X_Y!$B$2:$K$1123,9,FALSE)</f>
        <v>1,749138703818</v>
      </c>
      <c r="M483" s="34" t="str">
        <f>VLOOKUP($J483,[2]Coord_Mpios_X_Y!$B$2:$K$1123,10,FALSE)</f>
        <v>-75,558239064333</v>
      </c>
      <c r="N483" s="34" t="s">
        <v>139</v>
      </c>
      <c r="O483" s="34" t="s">
        <v>126</v>
      </c>
      <c r="Q483" s="34" t="s">
        <v>127</v>
      </c>
      <c r="R483" s="34">
        <v>4960279</v>
      </c>
      <c r="S483" s="34" t="str">
        <f t="shared" si="35"/>
        <v>CC4960279</v>
      </c>
      <c r="T483" s="34" t="s">
        <v>677</v>
      </c>
      <c r="V483" s="34" t="s">
        <v>1277</v>
      </c>
      <c r="W483" s="34" t="s">
        <v>5965</v>
      </c>
      <c r="X483" s="87">
        <v>16496</v>
      </c>
      <c r="Y483">
        <v>78</v>
      </c>
      <c r="Z483" s="36">
        <f>VLOOKUP($Y483,[2]Edades!$A$3:$H$153,4,FALSE)</f>
        <v>6</v>
      </c>
      <c r="AA483" s="34" t="str">
        <f>VLOOKUP($Y483,[2]Edades!$A$3:$H$153,6,FALSE)</f>
        <v>6 - Persona mayor</v>
      </c>
      <c r="AB483" s="34">
        <f>VLOOKUP($Y483,[2]Edades!$A$3:$H$153,7,FALSE)</f>
        <v>16</v>
      </c>
      <c r="AC483" s="34" t="str">
        <f>VLOOKUP($Y483,[2]Edades!$A$3:$H$153,8,FALSE)</f>
        <v>75-79</v>
      </c>
      <c r="AD483" s="34" t="s">
        <v>146</v>
      </c>
      <c r="AE483">
        <v>1</v>
      </c>
      <c r="AF483" s="34" t="s">
        <v>2137</v>
      </c>
      <c r="AG483" s="34" t="s">
        <v>2127</v>
      </c>
      <c r="AH483" s="34" t="s">
        <v>2127</v>
      </c>
      <c r="AK483" s="34" t="s">
        <v>139</v>
      </c>
      <c r="AM483" s="34" t="s">
        <v>2127</v>
      </c>
      <c r="AN483" s="36" t="s">
        <v>2127</v>
      </c>
      <c r="AO483" s="36" t="s">
        <v>2127</v>
      </c>
      <c r="AP483" s="34" t="s">
        <v>2127</v>
      </c>
      <c r="AQ483" s="36" t="s">
        <v>2127</v>
      </c>
      <c r="AR483" s="34" t="s">
        <v>2098</v>
      </c>
      <c r="AS483" s="91" t="s">
        <v>6616</v>
      </c>
      <c r="AT483" s="34">
        <v>3204330347</v>
      </c>
      <c r="AU483" s="34" t="s">
        <v>2127</v>
      </c>
      <c r="AX483" s="90"/>
      <c r="BA483" s="91"/>
      <c r="BB483" s="91"/>
      <c r="BC483" s="91"/>
      <c r="BF483" s="34" t="s">
        <v>4983</v>
      </c>
      <c r="BG483" s="92" t="s">
        <v>2098</v>
      </c>
      <c r="BM483" s="36" t="s">
        <v>131</v>
      </c>
      <c r="BN483" s="34" t="s">
        <v>132</v>
      </c>
      <c r="BO483" s="36">
        <v>0</v>
      </c>
      <c r="BQ483" s="94"/>
      <c r="BS483" s="36" t="s">
        <v>2127</v>
      </c>
      <c r="BU483" s="95"/>
      <c r="BV483" s="95"/>
      <c r="BW483" s="61"/>
      <c r="BX483" s="60"/>
      <c r="BY483" s="59" t="str">
        <f t="shared" ca="1" si="36"/>
        <v/>
      </c>
      <c r="CD483" s="68"/>
      <c r="CE483" s="68"/>
      <c r="CF483" s="67"/>
      <c r="CG483">
        <v>63</v>
      </c>
      <c r="CH483" s="2">
        <v>165</v>
      </c>
      <c r="CI483" s="4">
        <f t="shared" si="37"/>
        <v>23.140495867768596</v>
      </c>
      <c r="CJ483" s="5" t="str">
        <f t="shared" si="38"/>
        <v>NORMAL</v>
      </c>
      <c r="CK483" s="36">
        <v>0</v>
      </c>
      <c r="CL483" s="66"/>
      <c r="CM483" s="89">
        <v>43392</v>
      </c>
      <c r="CN483" s="97">
        <v>43392</v>
      </c>
      <c r="CP483"/>
      <c r="CQ483" s="65"/>
      <c r="CR483" s="65"/>
      <c r="CS483" s="98"/>
      <c r="CT483"/>
      <c r="CU483"/>
      <c r="CV483" s="97"/>
      <c r="CW483" s="2"/>
      <c r="CX483" s="82"/>
      <c r="DG483" s="64"/>
      <c r="DI483" s="89">
        <v>43406</v>
      </c>
      <c r="DJ483" s="89"/>
      <c r="DN483" s="34"/>
      <c r="DO483" s="34"/>
      <c r="DP483" s="34"/>
      <c r="DQ483" s="34"/>
      <c r="DR483" s="34"/>
      <c r="DS483" s="34" t="s">
        <v>2127</v>
      </c>
      <c r="DT483" s="34"/>
      <c r="DU483" s="47">
        <v>44468</v>
      </c>
      <c r="DY483" s="1">
        <v>2</v>
      </c>
      <c r="DZ483" t="s">
        <v>7940</v>
      </c>
      <c r="EB483" s="4">
        <v>195</v>
      </c>
      <c r="EH483" s="4">
        <v>7.8</v>
      </c>
      <c r="EJ483"/>
      <c r="EL483" s="34"/>
      <c r="EN483" s="34"/>
    </row>
    <row r="484" spans="1:144" x14ac:dyDescent="0.25">
      <c r="A484" s="85">
        <v>2022</v>
      </c>
      <c r="B484" s="87">
        <v>44830</v>
      </c>
      <c r="C484" t="s">
        <v>121</v>
      </c>
      <c r="D484" t="s">
        <v>122</v>
      </c>
      <c r="E484" s="34" t="s">
        <v>7938</v>
      </c>
      <c r="F484" s="34">
        <f t="shared" si="39"/>
        <v>483</v>
      </c>
      <c r="G484" s="34" t="s">
        <v>4985</v>
      </c>
      <c r="H484">
        <v>18</v>
      </c>
      <c r="I484" s="34" t="s">
        <v>6141</v>
      </c>
      <c r="J484" s="34" t="s">
        <v>5041</v>
      </c>
      <c r="K484" s="34" t="str">
        <f>VLOOKUP(J484,[2]CodMpios!$B$347:$E$362,4,FALSE)</f>
        <v>18205 - Curillo</v>
      </c>
      <c r="L484" s="34" t="str">
        <f>VLOOKUP($J484,[2]Coord_Mpios_X_Y!$B$2:$K$1123,9,FALSE)</f>
        <v>1,059663165070</v>
      </c>
      <c r="M484" s="34" t="str">
        <f>VLOOKUP($J484,[2]Coord_Mpios_X_Y!$B$2:$K$1123,10,FALSE)</f>
        <v>-75,951785056704</v>
      </c>
      <c r="N484" s="34" t="s">
        <v>125</v>
      </c>
      <c r="O484" s="34" t="s">
        <v>126</v>
      </c>
      <c r="Q484" s="34" t="s">
        <v>127</v>
      </c>
      <c r="R484" s="34">
        <v>26624602</v>
      </c>
      <c r="S484" s="34" t="str">
        <f t="shared" si="35"/>
        <v>CC26624602</v>
      </c>
      <c r="T484" s="34" t="s">
        <v>1941</v>
      </c>
      <c r="V484" s="34" t="s">
        <v>649</v>
      </c>
      <c r="W484" s="34" t="s">
        <v>241</v>
      </c>
      <c r="X484" s="87">
        <v>23211</v>
      </c>
      <c r="Y484">
        <v>59</v>
      </c>
      <c r="Z484" s="36">
        <f>VLOOKUP($Y484,[2]Edades!$A$3:$H$153,4,FALSE)</f>
        <v>5</v>
      </c>
      <c r="AA484" s="34" t="str">
        <f>VLOOKUP($Y484,[2]Edades!$A$3:$H$153,6,FALSE)</f>
        <v>5 - Adultez</v>
      </c>
      <c r="AB484" s="34">
        <f>VLOOKUP($Y484,[2]Edades!$A$3:$H$153,7,FALSE)</f>
        <v>12</v>
      </c>
      <c r="AC484" s="34" t="str">
        <f>VLOOKUP($Y484,[2]Edades!$A$3:$H$153,8,FALSE)</f>
        <v>55-59</v>
      </c>
      <c r="AD484" s="34" t="s">
        <v>129</v>
      </c>
      <c r="AE484" s="1">
        <v>2</v>
      </c>
      <c r="AF484" s="34" t="s">
        <v>130</v>
      </c>
      <c r="AG484" s="34" t="s">
        <v>2127</v>
      </c>
      <c r="AH484" s="34" t="s">
        <v>2127</v>
      </c>
      <c r="AK484" s="34" t="s">
        <v>125</v>
      </c>
      <c r="AM484" s="34" t="s">
        <v>2127</v>
      </c>
      <c r="AN484" s="36" t="s">
        <v>2127</v>
      </c>
      <c r="AO484" s="36" t="s">
        <v>2127</v>
      </c>
      <c r="AP484" s="34" t="s">
        <v>2127</v>
      </c>
      <c r="AQ484" s="36" t="s">
        <v>2127</v>
      </c>
      <c r="AR484" s="34" t="s">
        <v>5045</v>
      </c>
      <c r="AS484" s="91" t="s">
        <v>6617</v>
      </c>
      <c r="AT484" s="34">
        <v>3124743214</v>
      </c>
      <c r="AU484" s="34" t="s">
        <v>2127</v>
      </c>
      <c r="AX484" s="90"/>
      <c r="BA484" s="91"/>
      <c r="BB484" s="91"/>
      <c r="BC484" s="91"/>
      <c r="BF484" s="34" t="s">
        <v>4983</v>
      </c>
      <c r="BG484" s="92" t="s">
        <v>5045</v>
      </c>
      <c r="BM484" s="36" t="s">
        <v>131</v>
      </c>
      <c r="BN484" s="34" t="s">
        <v>132</v>
      </c>
      <c r="BO484" s="36">
        <v>0</v>
      </c>
      <c r="BQ484" s="94"/>
      <c r="BS484" s="36" t="s">
        <v>2127</v>
      </c>
      <c r="BU484" s="95"/>
      <c r="BV484" s="95"/>
      <c r="BW484" s="61"/>
      <c r="BX484" s="60"/>
      <c r="BY484" s="59" t="str">
        <f t="shared" ca="1" si="36"/>
        <v/>
      </c>
      <c r="CD484" s="68"/>
      <c r="CE484" s="68"/>
      <c r="CF484" s="67"/>
      <c r="CG484"/>
      <c r="CH484" s="2"/>
      <c r="CI484" s="4" t="e">
        <f t="shared" si="37"/>
        <v>#DIV/0!</v>
      </c>
      <c r="CJ484" s="5" t="str">
        <f t="shared" si="38"/>
        <v>SIN DATO</v>
      </c>
      <c r="CK484" s="36">
        <v>0</v>
      </c>
      <c r="CL484" s="66"/>
      <c r="CM484" s="89">
        <v>43145</v>
      </c>
      <c r="CN484" s="97">
        <v>43145</v>
      </c>
      <c r="CP484"/>
      <c r="CQ484" s="65"/>
      <c r="CR484" s="65"/>
      <c r="CS484" s="98"/>
      <c r="CT484"/>
      <c r="CU484"/>
      <c r="CV484" s="97"/>
      <c r="CW484" s="2"/>
      <c r="CX484" s="82"/>
      <c r="DG484" s="64"/>
      <c r="DI484" s="89"/>
      <c r="DJ484" s="89"/>
      <c r="DN484" s="34"/>
      <c r="DO484" s="34"/>
      <c r="DP484" s="34"/>
      <c r="DQ484" s="34"/>
      <c r="DR484" s="34"/>
      <c r="DS484" s="34" t="s">
        <v>2127</v>
      </c>
      <c r="DT484" s="34"/>
      <c r="DY484" s="1">
        <v>2</v>
      </c>
      <c r="DZ484" t="s">
        <v>7941</v>
      </c>
      <c r="EB484" s="4"/>
      <c r="EJ484"/>
      <c r="EL484" s="34"/>
      <c r="EN484" s="34"/>
    </row>
    <row r="485" spans="1:144" x14ac:dyDescent="0.25">
      <c r="A485" s="85">
        <v>2022</v>
      </c>
      <c r="B485" s="87">
        <v>44830</v>
      </c>
      <c r="C485" t="s">
        <v>121</v>
      </c>
      <c r="D485" t="s">
        <v>122</v>
      </c>
      <c r="E485" s="34" t="s">
        <v>7938</v>
      </c>
      <c r="F485" s="34">
        <f t="shared" si="39"/>
        <v>484</v>
      </c>
      <c r="G485" s="34" t="s">
        <v>4985</v>
      </c>
      <c r="H485">
        <v>18</v>
      </c>
      <c r="I485" s="34" t="s">
        <v>6141</v>
      </c>
      <c r="J485" s="34" t="s">
        <v>5008</v>
      </c>
      <c r="K485" s="34" t="str">
        <f>VLOOKUP(J485,[2]CodMpios!$B$347:$E$362,4,FALSE)</f>
        <v>18094 - Belén De Los Andaquíes</v>
      </c>
      <c r="L485" s="34" t="str">
        <f>VLOOKUP($J485,[2]Coord_Mpios_X_Y!$B$2:$K$1123,9,FALSE)</f>
        <v>1,500923003060</v>
      </c>
      <c r="M485" s="34" t="str">
        <f>VLOOKUP($J485,[2]Coord_Mpios_X_Y!$B$2:$K$1123,10,FALSE)</f>
        <v>-75,875645424257</v>
      </c>
      <c r="N485" s="34" t="s">
        <v>6142</v>
      </c>
      <c r="O485" s="34" t="s">
        <v>126</v>
      </c>
      <c r="Q485" s="34" t="s">
        <v>127</v>
      </c>
      <c r="R485" s="34">
        <v>24673413</v>
      </c>
      <c r="S485" s="34" t="str">
        <f t="shared" si="35"/>
        <v>CC24673413</v>
      </c>
      <c r="T485" s="34" t="s">
        <v>240</v>
      </c>
      <c r="U485" s="34" t="s">
        <v>227</v>
      </c>
      <c r="V485" s="34" t="s">
        <v>2435</v>
      </c>
      <c r="W485" s="34" t="s">
        <v>2435</v>
      </c>
      <c r="X485" s="87">
        <v>20285</v>
      </c>
      <c r="Y485">
        <v>67</v>
      </c>
      <c r="Z485" s="36">
        <f>VLOOKUP($Y485,[2]Edades!$A$3:$H$153,4,FALSE)</f>
        <v>6</v>
      </c>
      <c r="AA485" s="34" t="str">
        <f>VLOOKUP($Y485,[2]Edades!$A$3:$H$153,6,FALSE)</f>
        <v>6 - Persona mayor</v>
      </c>
      <c r="AB485" s="34">
        <f>VLOOKUP($Y485,[2]Edades!$A$3:$H$153,7,FALSE)</f>
        <v>14</v>
      </c>
      <c r="AC485" s="34" t="str">
        <f>VLOOKUP($Y485,[2]Edades!$A$3:$H$153,8,FALSE)</f>
        <v>65-69</v>
      </c>
      <c r="AD485" s="34" t="s">
        <v>129</v>
      </c>
      <c r="AE485" s="1">
        <v>2</v>
      </c>
      <c r="AF485" s="34" t="s">
        <v>2137</v>
      </c>
      <c r="AG485" s="34" t="s">
        <v>2127</v>
      </c>
      <c r="AH485" s="34" t="s">
        <v>2127</v>
      </c>
      <c r="AK485" s="34" t="s">
        <v>6142</v>
      </c>
      <c r="AM485" s="34" t="s">
        <v>2127</v>
      </c>
      <c r="AN485" s="36" t="s">
        <v>2127</v>
      </c>
      <c r="AO485" s="36" t="s">
        <v>2127</v>
      </c>
      <c r="AP485" s="34" t="s">
        <v>2127</v>
      </c>
      <c r="AQ485" s="36" t="s">
        <v>2127</v>
      </c>
      <c r="AR485" s="34" t="s">
        <v>5238</v>
      </c>
      <c r="AS485" s="91" t="s">
        <v>6618</v>
      </c>
      <c r="AT485" s="34">
        <v>3187956639</v>
      </c>
      <c r="AU485" s="34" t="s">
        <v>2127</v>
      </c>
      <c r="AX485" s="90"/>
      <c r="BA485" s="91"/>
      <c r="BB485" s="91"/>
      <c r="BC485" s="91"/>
      <c r="BF485" s="34" t="s">
        <v>4983</v>
      </c>
      <c r="BG485" s="92" t="s">
        <v>2098</v>
      </c>
      <c r="BM485" s="36" t="s">
        <v>131</v>
      </c>
      <c r="BN485" s="34" t="s">
        <v>132</v>
      </c>
      <c r="BO485" s="36">
        <v>0</v>
      </c>
      <c r="BQ485" s="94"/>
      <c r="BS485" s="36" t="s">
        <v>2127</v>
      </c>
      <c r="BU485" s="95"/>
      <c r="BV485" s="95"/>
      <c r="BW485" s="61"/>
      <c r="BX485" s="60"/>
      <c r="BY485" s="59" t="str">
        <f t="shared" ca="1" si="36"/>
        <v/>
      </c>
      <c r="CD485" s="68"/>
      <c r="CE485" s="68"/>
      <c r="CF485" s="67"/>
      <c r="CG485">
        <v>61</v>
      </c>
      <c r="CH485" s="2">
        <v>155</v>
      </c>
      <c r="CI485" s="4">
        <f t="shared" si="37"/>
        <v>25.390218522372525</v>
      </c>
      <c r="CJ485" s="5" t="str">
        <f t="shared" si="38"/>
        <v>SOBREPESO</v>
      </c>
      <c r="CK485" s="36">
        <v>0</v>
      </c>
      <c r="CL485" s="66"/>
      <c r="CM485" s="89">
        <v>42403</v>
      </c>
      <c r="CN485" s="97">
        <v>42403</v>
      </c>
      <c r="CP485"/>
      <c r="CQ485" s="65"/>
      <c r="CR485" s="65"/>
      <c r="CS485" s="98"/>
      <c r="CT485"/>
      <c r="CU485"/>
      <c r="CV485" s="97"/>
      <c r="CW485" s="2">
        <v>110</v>
      </c>
      <c r="CX485" s="82">
        <v>80</v>
      </c>
      <c r="DG485" s="64"/>
      <c r="DI485" s="89"/>
      <c r="DJ485" s="89"/>
      <c r="DN485" s="34"/>
      <c r="DO485" s="34"/>
      <c r="DP485" s="34"/>
      <c r="DQ485" s="34"/>
      <c r="DR485" s="34"/>
      <c r="DS485" s="34" t="s">
        <v>2127</v>
      </c>
      <c r="DT485" s="34"/>
      <c r="DU485" s="47">
        <v>44735</v>
      </c>
      <c r="DY485" s="1">
        <v>2</v>
      </c>
      <c r="DZ485" t="s">
        <v>7940</v>
      </c>
      <c r="EA485" s="4">
        <v>0.78</v>
      </c>
      <c r="EB485" s="4">
        <v>104</v>
      </c>
      <c r="EC485" s="4">
        <v>199</v>
      </c>
      <c r="ED485" s="4">
        <v>125</v>
      </c>
      <c r="EE485" s="4">
        <v>57.7</v>
      </c>
      <c r="EF485" s="4">
        <v>81</v>
      </c>
      <c r="EG485" s="4">
        <v>2.2999999999999998</v>
      </c>
      <c r="EJ485"/>
      <c r="EL485" s="34"/>
      <c r="EN485" s="34"/>
    </row>
    <row r="486" spans="1:144" x14ac:dyDescent="0.25">
      <c r="A486" s="85">
        <v>2022</v>
      </c>
      <c r="B486" s="87">
        <v>44830</v>
      </c>
      <c r="C486" t="s">
        <v>121</v>
      </c>
      <c r="D486" t="s">
        <v>122</v>
      </c>
      <c r="E486" s="34" t="s">
        <v>7938</v>
      </c>
      <c r="F486" s="34">
        <f t="shared" si="39"/>
        <v>485</v>
      </c>
      <c r="G486" s="34" t="s">
        <v>4985</v>
      </c>
      <c r="H486">
        <v>18</v>
      </c>
      <c r="I486" s="34" t="s">
        <v>6141</v>
      </c>
      <c r="J486" s="34" t="s">
        <v>5008</v>
      </c>
      <c r="K486" s="34" t="str">
        <f>VLOOKUP(J486,[2]CodMpios!$B$347:$E$362,4,FALSE)</f>
        <v>18094 - Belén De Los Andaquíes</v>
      </c>
      <c r="L486" s="34" t="str">
        <f>VLOOKUP($J486,[2]Coord_Mpios_X_Y!$B$2:$K$1123,9,FALSE)</f>
        <v>1,500923003060</v>
      </c>
      <c r="M486" s="34" t="str">
        <f>VLOOKUP($J486,[2]Coord_Mpios_X_Y!$B$2:$K$1123,10,FALSE)</f>
        <v>-75,875645424257</v>
      </c>
      <c r="N486" s="34" t="s">
        <v>125</v>
      </c>
      <c r="O486" s="34" t="s">
        <v>126</v>
      </c>
      <c r="Q486" s="34" t="s">
        <v>127</v>
      </c>
      <c r="R486" s="34">
        <v>17681123</v>
      </c>
      <c r="S486" s="34" t="str">
        <f t="shared" si="35"/>
        <v>CC17681123</v>
      </c>
      <c r="T486" s="34" t="s">
        <v>2376</v>
      </c>
      <c r="V486" s="34" t="s">
        <v>5087</v>
      </c>
      <c r="W486" s="34" t="s">
        <v>2480</v>
      </c>
      <c r="X486" s="87">
        <v>21869</v>
      </c>
      <c r="Y486">
        <v>63</v>
      </c>
      <c r="Z486" s="36">
        <f>VLOOKUP($Y486,[2]Edades!$A$3:$H$153,4,FALSE)</f>
        <v>6</v>
      </c>
      <c r="AA486" s="34" t="str">
        <f>VLOOKUP($Y486,[2]Edades!$A$3:$H$153,6,FALSE)</f>
        <v>6 - Persona mayor</v>
      </c>
      <c r="AB486" s="34">
        <f>VLOOKUP($Y486,[2]Edades!$A$3:$H$153,7,FALSE)</f>
        <v>13</v>
      </c>
      <c r="AC486" s="34" t="str">
        <f>VLOOKUP($Y486,[2]Edades!$A$3:$H$153,8,FALSE)</f>
        <v>60-64</v>
      </c>
      <c r="AD486" s="34" t="s">
        <v>146</v>
      </c>
      <c r="AE486">
        <v>1</v>
      </c>
      <c r="AF486" s="34" t="s">
        <v>2137</v>
      </c>
      <c r="AG486" s="34" t="s">
        <v>2127</v>
      </c>
      <c r="AH486" s="34" t="s">
        <v>2127</v>
      </c>
      <c r="AK486" s="34" t="s">
        <v>125</v>
      </c>
      <c r="AM486" s="34" t="s">
        <v>2127</v>
      </c>
      <c r="AN486" s="36" t="s">
        <v>2127</v>
      </c>
      <c r="AO486" s="36" t="s">
        <v>2127</v>
      </c>
      <c r="AP486" s="34" t="s">
        <v>2127</v>
      </c>
      <c r="AQ486" s="36" t="s">
        <v>2127</v>
      </c>
      <c r="AR486" s="34" t="s">
        <v>5238</v>
      </c>
      <c r="AS486" s="91" t="s">
        <v>6619</v>
      </c>
      <c r="AT486" s="34">
        <v>3228191336</v>
      </c>
      <c r="AU486" s="34" t="s">
        <v>2127</v>
      </c>
      <c r="AX486" s="90"/>
      <c r="BA486" s="91"/>
      <c r="BB486" s="91"/>
      <c r="BC486" s="91"/>
      <c r="BF486" s="34" t="s">
        <v>4983</v>
      </c>
      <c r="BG486" s="92" t="s">
        <v>5238</v>
      </c>
      <c r="BM486" s="36" t="s">
        <v>131</v>
      </c>
      <c r="BN486" s="34" t="s">
        <v>132</v>
      </c>
      <c r="BO486" s="36">
        <v>0</v>
      </c>
      <c r="BQ486" s="94"/>
      <c r="BS486" s="36" t="s">
        <v>2127</v>
      </c>
      <c r="BU486" s="95"/>
      <c r="BV486" s="95"/>
      <c r="BW486" s="61"/>
      <c r="BX486" s="60"/>
      <c r="BY486" s="59" t="str">
        <f t="shared" ca="1" si="36"/>
        <v/>
      </c>
      <c r="CD486" s="68"/>
      <c r="CE486" s="68"/>
      <c r="CF486" s="67"/>
      <c r="CG486"/>
      <c r="CH486" s="2"/>
      <c r="CI486" s="4" t="e">
        <f t="shared" si="37"/>
        <v>#DIV/0!</v>
      </c>
      <c r="CJ486" s="5" t="str">
        <f t="shared" si="38"/>
        <v>SIN DATO</v>
      </c>
      <c r="CK486" s="36">
        <v>0</v>
      </c>
      <c r="CL486" s="66"/>
      <c r="CM486" s="89">
        <v>41047</v>
      </c>
      <c r="CN486" s="97">
        <v>41047</v>
      </c>
      <c r="CP486"/>
      <c r="CQ486" s="65"/>
      <c r="CR486" s="65"/>
      <c r="CS486" s="98"/>
      <c r="CT486"/>
      <c r="CU486"/>
      <c r="CV486" s="97"/>
      <c r="CW486" s="2"/>
      <c r="CX486" s="82"/>
      <c r="DG486" s="64"/>
      <c r="DI486" s="89"/>
      <c r="DJ486" s="89"/>
      <c r="DN486" s="34"/>
      <c r="DO486" s="34"/>
      <c r="DP486" s="34"/>
      <c r="DQ486" s="34"/>
      <c r="DR486" s="34"/>
      <c r="DS486" s="34" t="s">
        <v>2127</v>
      </c>
      <c r="DT486" s="34"/>
      <c r="DY486" s="1">
        <v>2</v>
      </c>
      <c r="DZ486" t="s">
        <v>7941</v>
      </c>
      <c r="EB486" s="4"/>
      <c r="EJ486"/>
      <c r="EL486" s="34"/>
      <c r="EN486" s="34"/>
    </row>
    <row r="487" spans="1:144" x14ac:dyDescent="0.25">
      <c r="A487" s="85">
        <v>2022</v>
      </c>
      <c r="B487" s="87">
        <v>44830</v>
      </c>
      <c r="C487" t="s">
        <v>121</v>
      </c>
      <c r="D487" t="s">
        <v>122</v>
      </c>
      <c r="E487" s="34" t="s">
        <v>7938</v>
      </c>
      <c r="F487" s="34">
        <f t="shared" si="39"/>
        <v>486</v>
      </c>
      <c r="G487" s="34" t="s">
        <v>4985</v>
      </c>
      <c r="H487">
        <v>18</v>
      </c>
      <c r="I487" s="34" t="s">
        <v>6141</v>
      </c>
      <c r="J487" s="34" t="s">
        <v>5008</v>
      </c>
      <c r="K487" s="34" t="str">
        <f>VLOOKUP(J487,[2]CodMpios!$B$347:$E$362,4,FALSE)</f>
        <v>18094 - Belén De Los Andaquíes</v>
      </c>
      <c r="L487" s="34" t="str">
        <f>VLOOKUP($J487,[2]Coord_Mpios_X_Y!$B$2:$K$1123,9,FALSE)</f>
        <v>1,500923003060</v>
      </c>
      <c r="M487" s="34" t="str">
        <f>VLOOKUP($J487,[2]Coord_Mpios_X_Y!$B$2:$K$1123,10,FALSE)</f>
        <v>-75,875645424257</v>
      </c>
      <c r="N487" s="34" t="s">
        <v>125</v>
      </c>
      <c r="O487" s="34" t="s">
        <v>126</v>
      </c>
      <c r="Q487" s="34" t="s">
        <v>127</v>
      </c>
      <c r="R487" s="34">
        <v>26630774</v>
      </c>
      <c r="S487" s="34" t="str">
        <f t="shared" si="35"/>
        <v>CC26630774</v>
      </c>
      <c r="T487" s="34" t="s">
        <v>305</v>
      </c>
      <c r="V487" s="34" t="s">
        <v>759</v>
      </c>
      <c r="W487" s="34" t="s">
        <v>5964</v>
      </c>
      <c r="X487" s="87">
        <v>25574</v>
      </c>
      <c r="Y487">
        <v>53</v>
      </c>
      <c r="Z487" s="36">
        <f>VLOOKUP($Y487,[2]Edades!$A$3:$H$153,4,FALSE)</f>
        <v>5</v>
      </c>
      <c r="AA487" s="34" t="str">
        <f>VLOOKUP($Y487,[2]Edades!$A$3:$H$153,6,FALSE)</f>
        <v>5 - Adultez</v>
      </c>
      <c r="AB487" s="34">
        <f>VLOOKUP($Y487,[2]Edades!$A$3:$H$153,7,FALSE)</f>
        <v>11</v>
      </c>
      <c r="AC487" s="34" t="str">
        <f>VLOOKUP($Y487,[2]Edades!$A$3:$H$153,8,FALSE)</f>
        <v>50-54</v>
      </c>
      <c r="AD487" s="34" t="s">
        <v>129</v>
      </c>
      <c r="AE487" s="1">
        <v>2</v>
      </c>
      <c r="AF487" s="34" t="s">
        <v>130</v>
      </c>
      <c r="AG487" s="34" t="s">
        <v>2127</v>
      </c>
      <c r="AH487" s="34" t="s">
        <v>2127</v>
      </c>
      <c r="AK487" s="34" t="s">
        <v>125</v>
      </c>
      <c r="AM487" s="34" t="s">
        <v>2127</v>
      </c>
      <c r="AN487" s="36" t="s">
        <v>2127</v>
      </c>
      <c r="AO487" s="36" t="s">
        <v>2127</v>
      </c>
      <c r="AP487" s="34" t="s">
        <v>2127</v>
      </c>
      <c r="AQ487" s="36" t="s">
        <v>2127</v>
      </c>
      <c r="AR487" s="34" t="s">
        <v>5238</v>
      </c>
      <c r="AS487" s="91" t="s">
        <v>6620</v>
      </c>
      <c r="AT487" s="34">
        <v>3107608819</v>
      </c>
      <c r="AU487" s="34" t="s">
        <v>2127</v>
      </c>
      <c r="AX487" s="90"/>
      <c r="BA487" s="91"/>
      <c r="BB487" s="91"/>
      <c r="BC487" s="91"/>
      <c r="BF487" s="34" t="s">
        <v>4983</v>
      </c>
      <c r="BG487" s="92" t="s">
        <v>5238</v>
      </c>
      <c r="BM487" s="36" t="s">
        <v>131</v>
      </c>
      <c r="BN487" s="34" t="s">
        <v>132</v>
      </c>
      <c r="BO487" s="36">
        <v>0</v>
      </c>
      <c r="BQ487" s="94"/>
      <c r="BS487" s="36" t="s">
        <v>2127</v>
      </c>
      <c r="BU487" s="95"/>
      <c r="BV487" s="95"/>
      <c r="BW487" s="61"/>
      <c r="BX487" s="60"/>
      <c r="BY487" s="59" t="str">
        <f t="shared" ca="1" si="36"/>
        <v/>
      </c>
      <c r="CD487" s="68"/>
      <c r="CE487" s="68"/>
      <c r="CF487" s="67"/>
      <c r="CG487"/>
      <c r="CH487" s="2"/>
      <c r="CI487" s="4" t="e">
        <f t="shared" si="37"/>
        <v>#DIV/0!</v>
      </c>
      <c r="CJ487" s="5" t="str">
        <f t="shared" si="38"/>
        <v>SIN DATO</v>
      </c>
      <c r="CK487" s="36">
        <v>0</v>
      </c>
      <c r="CL487" s="66"/>
      <c r="CM487" s="89">
        <v>41012</v>
      </c>
      <c r="CN487" s="97">
        <v>41012</v>
      </c>
      <c r="CP487"/>
      <c r="CQ487" s="65"/>
      <c r="CR487" s="65"/>
      <c r="CS487" s="98"/>
      <c r="CT487"/>
      <c r="CU487"/>
      <c r="CV487" s="97"/>
      <c r="CW487" s="2"/>
      <c r="CX487" s="82"/>
      <c r="DG487" s="64"/>
      <c r="DI487" s="89"/>
      <c r="DJ487" s="89"/>
      <c r="DN487" s="34"/>
      <c r="DO487" s="34"/>
      <c r="DP487" s="34"/>
      <c r="DQ487" s="34"/>
      <c r="DR487" s="34"/>
      <c r="DS487" s="34" t="s">
        <v>2127</v>
      </c>
      <c r="DT487" s="34"/>
      <c r="DY487" s="1">
        <v>2</v>
      </c>
      <c r="DZ487" t="s">
        <v>7941</v>
      </c>
      <c r="EB487" s="4"/>
      <c r="EJ487"/>
      <c r="EL487" s="34"/>
      <c r="EN487" s="34"/>
    </row>
    <row r="488" spans="1:144" x14ac:dyDescent="0.25">
      <c r="A488" s="85">
        <v>2022</v>
      </c>
      <c r="B488" s="87">
        <v>44830</v>
      </c>
      <c r="C488" t="s">
        <v>121</v>
      </c>
      <c r="D488" t="s">
        <v>122</v>
      </c>
      <c r="E488" s="34" t="s">
        <v>7938</v>
      </c>
      <c r="F488" s="34">
        <f t="shared" si="39"/>
        <v>487</v>
      </c>
      <c r="G488" s="34" t="s">
        <v>4985</v>
      </c>
      <c r="H488">
        <v>18</v>
      </c>
      <c r="I488" s="34" t="s">
        <v>6141</v>
      </c>
      <c r="J488" s="34" t="s">
        <v>4998</v>
      </c>
      <c r="K488" s="34" t="str">
        <f>VLOOKUP(J488,[2]CodMpios!$B$347:$E$362,4,FALSE)</f>
        <v>18460 - Milán</v>
      </c>
      <c r="L488" s="34" t="str">
        <f>VLOOKUP($J488,[2]Coord_Mpios_X_Y!$B$2:$K$1123,9,FALSE)</f>
        <v>1,146692553938</v>
      </c>
      <c r="M488" s="34" t="str">
        <f>VLOOKUP($J488,[2]Coord_Mpios_X_Y!$B$2:$K$1123,10,FALSE)</f>
        <v>-75,386647638375</v>
      </c>
      <c r="N488" s="34" t="s">
        <v>139</v>
      </c>
      <c r="O488" s="34" t="s">
        <v>126</v>
      </c>
      <c r="Q488" s="34" t="s">
        <v>127</v>
      </c>
      <c r="R488" s="34">
        <v>41101191</v>
      </c>
      <c r="S488" s="34" t="str">
        <f t="shared" si="35"/>
        <v>CC41101191</v>
      </c>
      <c r="T488" s="34" t="s">
        <v>309</v>
      </c>
      <c r="U488" s="34" t="s">
        <v>192</v>
      </c>
      <c r="V488" s="34" t="s">
        <v>142</v>
      </c>
      <c r="W488" s="34" t="s">
        <v>187</v>
      </c>
      <c r="X488" s="87">
        <v>19607</v>
      </c>
      <c r="Y488">
        <v>69</v>
      </c>
      <c r="Z488" s="36">
        <f>VLOOKUP($Y488,[2]Edades!$A$3:$H$153,4,FALSE)</f>
        <v>6</v>
      </c>
      <c r="AA488" s="34" t="str">
        <f>VLOOKUP($Y488,[2]Edades!$A$3:$H$153,6,FALSE)</f>
        <v>6 - Persona mayor</v>
      </c>
      <c r="AB488" s="34">
        <f>VLOOKUP($Y488,[2]Edades!$A$3:$H$153,7,FALSE)</f>
        <v>14</v>
      </c>
      <c r="AC488" s="34" t="str">
        <f>VLOOKUP($Y488,[2]Edades!$A$3:$H$153,8,FALSE)</f>
        <v>65-69</v>
      </c>
      <c r="AD488" s="34" t="s">
        <v>129</v>
      </c>
      <c r="AE488" s="1">
        <v>2</v>
      </c>
      <c r="AF488" s="34" t="s">
        <v>2137</v>
      </c>
      <c r="AG488" s="34" t="s">
        <v>2127</v>
      </c>
      <c r="AH488" s="34" t="s">
        <v>2127</v>
      </c>
      <c r="AK488" s="34" t="s">
        <v>139</v>
      </c>
      <c r="AM488" s="34" t="s">
        <v>2127</v>
      </c>
      <c r="AN488" s="36" t="s">
        <v>2127</v>
      </c>
      <c r="AO488" s="36" t="s">
        <v>2127</v>
      </c>
      <c r="AP488" s="34" t="s">
        <v>2127</v>
      </c>
      <c r="AQ488" s="36" t="s">
        <v>2127</v>
      </c>
      <c r="AR488" s="34" t="s">
        <v>5963</v>
      </c>
      <c r="AS488" s="91" t="s">
        <v>6621</v>
      </c>
      <c r="AT488" s="34">
        <v>3134357454</v>
      </c>
      <c r="AU488" s="34" t="s">
        <v>2127</v>
      </c>
      <c r="AX488" s="90"/>
      <c r="BA488" s="91"/>
      <c r="BB488" s="91"/>
      <c r="BC488" s="91"/>
      <c r="BF488" s="34" t="s">
        <v>4983</v>
      </c>
      <c r="BG488" s="92" t="s">
        <v>5963</v>
      </c>
      <c r="BM488" s="36" t="s">
        <v>131</v>
      </c>
      <c r="BN488" s="34" t="s">
        <v>132</v>
      </c>
      <c r="BO488" s="36">
        <v>0</v>
      </c>
      <c r="BQ488" s="94"/>
      <c r="BS488" s="36" t="s">
        <v>2127</v>
      </c>
      <c r="BU488" s="95"/>
      <c r="BV488" s="95"/>
      <c r="BW488" s="61"/>
      <c r="BX488" s="60"/>
      <c r="BY488" s="59" t="str">
        <f t="shared" ca="1" si="36"/>
        <v/>
      </c>
      <c r="CD488" s="68"/>
      <c r="CE488" s="68"/>
      <c r="CF488" s="67"/>
      <c r="CG488"/>
      <c r="CH488" s="2"/>
      <c r="CI488" s="4" t="e">
        <f t="shared" si="37"/>
        <v>#DIV/0!</v>
      </c>
      <c r="CJ488" s="5" t="str">
        <f t="shared" si="38"/>
        <v>SIN DATO</v>
      </c>
      <c r="CK488" s="36">
        <v>0</v>
      </c>
      <c r="CL488" s="66"/>
      <c r="CM488" s="89">
        <v>42269</v>
      </c>
      <c r="CN488" s="97">
        <v>42269</v>
      </c>
      <c r="CP488"/>
      <c r="CQ488" s="65"/>
      <c r="CR488" s="65"/>
      <c r="CS488" s="98"/>
      <c r="CT488"/>
      <c r="CU488"/>
      <c r="CV488" s="97"/>
      <c r="CW488" s="2"/>
      <c r="CX488" s="82"/>
      <c r="DG488" s="64"/>
      <c r="DI488" s="89"/>
      <c r="DJ488" s="89"/>
      <c r="DN488" s="34"/>
      <c r="DO488" s="34"/>
      <c r="DP488" s="34"/>
      <c r="DQ488" s="34"/>
      <c r="DR488" s="34"/>
      <c r="DS488" s="34" t="s">
        <v>2127</v>
      </c>
      <c r="DT488" s="34"/>
      <c r="DY488" s="1">
        <v>2</v>
      </c>
      <c r="DZ488" t="s">
        <v>7941</v>
      </c>
      <c r="EB488" s="4"/>
      <c r="EJ488"/>
      <c r="EL488" s="34"/>
      <c r="EN488" s="34"/>
    </row>
    <row r="489" spans="1:144" hidden="1" x14ac:dyDescent="0.25">
      <c r="A489" s="85">
        <v>2022</v>
      </c>
      <c r="B489" s="87">
        <v>44830</v>
      </c>
      <c r="C489" t="s">
        <v>121</v>
      </c>
      <c r="D489" t="s">
        <v>122</v>
      </c>
      <c r="E489" s="36" t="s">
        <v>7938</v>
      </c>
      <c r="F489" s="34">
        <f t="shared" si="39"/>
        <v>488</v>
      </c>
      <c r="G489" s="34" t="s">
        <v>4985</v>
      </c>
      <c r="H489">
        <v>18</v>
      </c>
      <c r="I489" s="34" t="s">
        <v>6141</v>
      </c>
      <c r="J489" s="34" t="s">
        <v>5014</v>
      </c>
      <c r="K489" s="34" t="str">
        <f>VLOOKUP(J489,[2]CodMpios!$B$347:$E$362,4,FALSE)</f>
        <v>18029 - Albania</v>
      </c>
      <c r="L489" s="34" t="str">
        <f>VLOOKUP($J489,[2]Coord_Mpios_X_Y!$B$2:$K$1123,9,FALSE)</f>
        <v>1,227865490191</v>
      </c>
      <c r="M489" s="34" t="str">
        <f>VLOOKUP($J489,[2]Coord_Mpios_X_Y!$B$2:$K$1123,10,FALSE)</f>
        <v>-75,882326507579</v>
      </c>
      <c r="N489" s="34" t="s">
        <v>125</v>
      </c>
      <c r="O489" s="34" t="s">
        <v>126</v>
      </c>
      <c r="Q489" s="34" t="s">
        <v>127</v>
      </c>
      <c r="R489" s="34">
        <v>4968978</v>
      </c>
      <c r="S489" s="34" t="str">
        <f t="shared" si="35"/>
        <v>CC4968978</v>
      </c>
      <c r="T489" s="34" t="s">
        <v>5962</v>
      </c>
      <c r="V489" s="34" t="s">
        <v>5961</v>
      </c>
      <c r="X489" s="87">
        <v>20365</v>
      </c>
      <c r="Y489">
        <v>67</v>
      </c>
      <c r="Z489" s="36">
        <f>VLOOKUP($Y489,[2]Edades!$A$3:$H$153,4,FALSE)</f>
        <v>6</v>
      </c>
      <c r="AA489" s="34" t="str">
        <f>VLOOKUP($Y489,[2]Edades!$A$3:$H$153,6,FALSE)</f>
        <v>6 - Persona mayor</v>
      </c>
      <c r="AB489" s="34">
        <f>VLOOKUP($Y489,[2]Edades!$A$3:$H$153,7,FALSE)</f>
        <v>14</v>
      </c>
      <c r="AC489" s="34" t="str">
        <f>VLOOKUP($Y489,[2]Edades!$A$3:$H$153,8,FALSE)</f>
        <v>65-69</v>
      </c>
      <c r="AD489" s="34" t="s">
        <v>146</v>
      </c>
      <c r="AE489">
        <v>1</v>
      </c>
      <c r="AF489" s="34" t="s">
        <v>2137</v>
      </c>
      <c r="AG489" s="34" t="s">
        <v>2127</v>
      </c>
      <c r="AH489" s="34" t="s">
        <v>2127</v>
      </c>
      <c r="AK489" s="34" t="s">
        <v>125</v>
      </c>
      <c r="AM489" s="34" t="s">
        <v>2127</v>
      </c>
      <c r="AN489" s="36" t="s">
        <v>2127</v>
      </c>
      <c r="AO489" s="36" t="s">
        <v>2127</v>
      </c>
      <c r="AP489" s="34" t="s">
        <v>2127</v>
      </c>
      <c r="AQ489" s="36" t="s">
        <v>2127</v>
      </c>
      <c r="AR489" s="34" t="s">
        <v>5305</v>
      </c>
      <c r="AS489" s="91" t="s">
        <v>6622</v>
      </c>
      <c r="AT489" s="34">
        <v>3115895271</v>
      </c>
      <c r="AU489" s="34" t="s">
        <v>2127</v>
      </c>
      <c r="AX489" s="90"/>
      <c r="BA489" s="91"/>
      <c r="BB489" s="91"/>
      <c r="BC489" s="91"/>
      <c r="BF489" s="34" t="s">
        <v>4983</v>
      </c>
      <c r="BG489" s="92" t="s">
        <v>2098</v>
      </c>
      <c r="BM489" s="36" t="s">
        <v>131</v>
      </c>
      <c r="BN489" s="34" t="s">
        <v>132</v>
      </c>
      <c r="BO489" s="36">
        <v>0</v>
      </c>
      <c r="BQ489" s="94"/>
      <c r="BS489" t="s">
        <v>132</v>
      </c>
      <c r="BU489" s="95"/>
      <c r="BV489" s="95"/>
      <c r="BW489" s="61"/>
      <c r="BX489" s="60"/>
      <c r="BY489" s="59" t="str">
        <f t="shared" ca="1" si="36"/>
        <v/>
      </c>
      <c r="CD489" s="68"/>
      <c r="CE489" s="68"/>
      <c r="CF489" s="67"/>
      <c r="CG489">
        <v>61</v>
      </c>
      <c r="CH489" s="2">
        <v>172</v>
      </c>
      <c r="CI489" s="4">
        <f t="shared" si="37"/>
        <v>20.61925365062196</v>
      </c>
      <c r="CJ489" s="5" t="str">
        <f t="shared" si="38"/>
        <v>NORMAL</v>
      </c>
      <c r="CK489" s="36">
        <v>0</v>
      </c>
      <c r="CL489" s="66"/>
      <c r="CM489" s="89">
        <v>41731</v>
      </c>
      <c r="CN489" s="97">
        <v>41754</v>
      </c>
      <c r="CP489"/>
      <c r="CQ489" s="65"/>
      <c r="CR489" s="65"/>
      <c r="CS489" s="98"/>
      <c r="CT489"/>
      <c r="CU489"/>
      <c r="CV489" s="65"/>
      <c r="CW489" s="2"/>
      <c r="CX489" s="82"/>
      <c r="DC489"/>
      <c r="DG489" s="64"/>
      <c r="DI489" s="89"/>
      <c r="DJ489" s="89"/>
      <c r="DN489" s="34"/>
      <c r="DO489" s="34"/>
      <c r="DP489" s="34"/>
      <c r="DQ489" s="34"/>
      <c r="DR489" s="34"/>
      <c r="DS489" s="34" t="s">
        <v>2127</v>
      </c>
      <c r="DT489" s="34"/>
      <c r="DU489" s="47">
        <v>43343</v>
      </c>
      <c r="DY489" s="1">
        <v>3</v>
      </c>
      <c r="DZ489" t="s">
        <v>7940</v>
      </c>
      <c r="EB489" s="4"/>
      <c r="EJ489"/>
      <c r="EL489" s="34"/>
      <c r="EN489" s="34"/>
    </row>
    <row r="490" spans="1:144" hidden="1" x14ac:dyDescent="0.25">
      <c r="A490" s="85">
        <v>2022</v>
      </c>
      <c r="B490" s="87">
        <v>44830</v>
      </c>
      <c r="C490" t="s">
        <v>121</v>
      </c>
      <c r="D490" t="s">
        <v>122</v>
      </c>
      <c r="E490" s="36" t="s">
        <v>7938</v>
      </c>
      <c r="F490" s="34">
        <f t="shared" si="39"/>
        <v>489</v>
      </c>
      <c r="G490" s="34" t="s">
        <v>4985</v>
      </c>
      <c r="H490">
        <v>18</v>
      </c>
      <c r="I490" s="34" t="s">
        <v>6141</v>
      </c>
      <c r="J490" s="34" t="s">
        <v>5014</v>
      </c>
      <c r="K490" s="34" t="str">
        <f>VLOOKUP(J490,[2]CodMpios!$B$347:$E$362,4,FALSE)</f>
        <v>18029 - Albania</v>
      </c>
      <c r="L490" s="34" t="str">
        <f>VLOOKUP($J490,[2]Coord_Mpios_X_Y!$B$2:$K$1123,9,FALSE)</f>
        <v>1,227865490191</v>
      </c>
      <c r="M490" s="34" t="str">
        <f>VLOOKUP($J490,[2]Coord_Mpios_X_Y!$B$2:$K$1123,10,FALSE)</f>
        <v>-75,882326507579</v>
      </c>
      <c r="N490" s="34" t="s">
        <v>125</v>
      </c>
      <c r="O490" s="34" t="s">
        <v>126</v>
      </c>
      <c r="Q490" s="34" t="s">
        <v>127</v>
      </c>
      <c r="R490" s="34">
        <v>96342020</v>
      </c>
      <c r="S490" s="34" t="str">
        <f t="shared" si="35"/>
        <v>CC96342020</v>
      </c>
      <c r="T490" s="34" t="s">
        <v>509</v>
      </c>
      <c r="V490" s="34" t="s">
        <v>5685</v>
      </c>
      <c r="W490" s="34" t="s">
        <v>763</v>
      </c>
      <c r="X490" s="87">
        <v>26630</v>
      </c>
      <c r="Y490">
        <v>50</v>
      </c>
      <c r="Z490" s="36">
        <f>VLOOKUP($Y490,[2]Edades!$A$3:$H$153,4,FALSE)</f>
        <v>5</v>
      </c>
      <c r="AA490" s="34" t="str">
        <f>VLOOKUP($Y490,[2]Edades!$A$3:$H$153,6,FALSE)</f>
        <v>5 - Adultez</v>
      </c>
      <c r="AB490" s="34">
        <f>VLOOKUP($Y490,[2]Edades!$A$3:$H$153,7,FALSE)</f>
        <v>11</v>
      </c>
      <c r="AC490" s="34" t="str">
        <f>VLOOKUP($Y490,[2]Edades!$A$3:$H$153,8,FALSE)</f>
        <v>50-54</v>
      </c>
      <c r="AD490" s="34" t="s">
        <v>146</v>
      </c>
      <c r="AE490">
        <v>1</v>
      </c>
      <c r="AF490" s="34" t="s">
        <v>130</v>
      </c>
      <c r="AG490" s="34" t="s">
        <v>2127</v>
      </c>
      <c r="AH490" s="34" t="s">
        <v>2127</v>
      </c>
      <c r="AK490" s="34" t="s">
        <v>125</v>
      </c>
      <c r="AM490" s="34" t="s">
        <v>2127</v>
      </c>
      <c r="AN490" s="36" t="s">
        <v>2127</v>
      </c>
      <c r="AO490" s="36" t="s">
        <v>2127</v>
      </c>
      <c r="AP490" s="34" t="s">
        <v>2127</v>
      </c>
      <c r="AQ490" s="36" t="s">
        <v>2127</v>
      </c>
      <c r="AR490" s="34" t="s">
        <v>5305</v>
      </c>
      <c r="AS490" s="91" t="s">
        <v>6623</v>
      </c>
      <c r="AT490" s="34">
        <v>3123064615</v>
      </c>
      <c r="AU490" s="34" t="s">
        <v>2127</v>
      </c>
      <c r="AX490" s="90"/>
      <c r="BA490" s="91"/>
      <c r="BB490" s="91"/>
      <c r="BC490" s="91"/>
      <c r="BF490" s="34" t="s">
        <v>4983</v>
      </c>
      <c r="BG490" s="92" t="s">
        <v>2098</v>
      </c>
      <c r="BM490" s="36" t="s">
        <v>131</v>
      </c>
      <c r="BN490" s="34" t="s">
        <v>132</v>
      </c>
      <c r="BO490" s="36">
        <v>0</v>
      </c>
      <c r="BQ490" s="94"/>
      <c r="BS490" t="s">
        <v>132</v>
      </c>
      <c r="BU490" s="95"/>
      <c r="BV490" s="95"/>
      <c r="BW490" s="61"/>
      <c r="BX490" s="60"/>
      <c r="BY490" s="59" t="str">
        <f t="shared" ca="1" si="36"/>
        <v/>
      </c>
      <c r="CD490" s="68"/>
      <c r="CE490" s="68"/>
      <c r="CF490" s="67"/>
      <c r="CG490">
        <v>86</v>
      </c>
      <c r="CH490" s="2">
        <v>170</v>
      </c>
      <c r="CI490" s="4">
        <f t="shared" si="37"/>
        <v>29.757785467128031</v>
      </c>
      <c r="CJ490" s="5" t="str">
        <f t="shared" si="38"/>
        <v>SOBREPESO</v>
      </c>
      <c r="CK490" s="36">
        <v>0</v>
      </c>
      <c r="CL490" s="66"/>
      <c r="CM490" s="89">
        <v>42821</v>
      </c>
      <c r="CN490" s="97">
        <v>42821</v>
      </c>
      <c r="CP490"/>
      <c r="CQ490" s="65"/>
      <c r="CR490" s="65"/>
      <c r="CS490" s="98"/>
      <c r="CT490"/>
      <c r="CU490"/>
      <c r="CV490" s="65"/>
      <c r="CW490" s="2">
        <v>149</v>
      </c>
      <c r="CX490" s="82">
        <v>87</v>
      </c>
      <c r="DC490"/>
      <c r="DG490" s="64"/>
      <c r="DI490" s="89">
        <v>43768</v>
      </c>
      <c r="DJ490" s="89"/>
      <c r="DN490" s="34"/>
      <c r="DO490" s="34"/>
      <c r="DP490" s="34"/>
      <c r="DQ490" s="34"/>
      <c r="DR490" s="34"/>
      <c r="DS490" s="34" t="s">
        <v>2127</v>
      </c>
      <c r="DT490" s="34"/>
      <c r="DU490" s="47">
        <v>43619</v>
      </c>
      <c r="DY490" s="1">
        <v>1</v>
      </c>
      <c r="DZ490" t="s">
        <v>7941</v>
      </c>
      <c r="EB490" s="4"/>
      <c r="EJ490"/>
      <c r="EL490" s="34"/>
      <c r="EN490" s="34"/>
    </row>
    <row r="491" spans="1:144" x14ac:dyDescent="0.25">
      <c r="A491" s="85">
        <v>2022</v>
      </c>
      <c r="B491" s="87">
        <v>44830</v>
      </c>
      <c r="C491" t="s">
        <v>121</v>
      </c>
      <c r="D491" t="s">
        <v>122</v>
      </c>
      <c r="E491" s="34" t="s">
        <v>7938</v>
      </c>
      <c r="F491" s="34">
        <f t="shared" si="39"/>
        <v>490</v>
      </c>
      <c r="G491" s="34" t="s">
        <v>4985</v>
      </c>
      <c r="H491">
        <v>18</v>
      </c>
      <c r="I491" s="34" t="s">
        <v>6141</v>
      </c>
      <c r="J491" s="34" t="s">
        <v>5014</v>
      </c>
      <c r="K491" s="34" t="str">
        <f>VLOOKUP(J491,[2]CodMpios!$B$347:$E$362,4,FALSE)</f>
        <v>18029 - Albania</v>
      </c>
      <c r="L491" s="34" t="str">
        <f>VLOOKUP($J491,[2]Coord_Mpios_X_Y!$B$2:$K$1123,9,FALSE)</f>
        <v>1,227865490191</v>
      </c>
      <c r="M491" s="34" t="str">
        <f>VLOOKUP($J491,[2]Coord_Mpios_X_Y!$B$2:$K$1123,10,FALSE)</f>
        <v>-75,882326507579</v>
      </c>
      <c r="N491" s="34" t="s">
        <v>139</v>
      </c>
      <c r="O491" s="34" t="s">
        <v>126</v>
      </c>
      <c r="Q491" s="34" t="s">
        <v>127</v>
      </c>
      <c r="R491" s="34">
        <v>40760075</v>
      </c>
      <c r="S491" s="34" t="str">
        <f t="shared" si="35"/>
        <v>CC40760075</v>
      </c>
      <c r="T491" s="34" t="s">
        <v>463</v>
      </c>
      <c r="U491" s="34" t="s">
        <v>5960</v>
      </c>
      <c r="V491" s="34" t="s">
        <v>5946</v>
      </c>
      <c r="W491" s="34" t="s">
        <v>5959</v>
      </c>
      <c r="X491" s="87">
        <v>19781</v>
      </c>
      <c r="Y491">
        <v>69</v>
      </c>
      <c r="Z491" s="36">
        <f>VLOOKUP($Y491,[2]Edades!$A$3:$H$153,4,FALSE)</f>
        <v>6</v>
      </c>
      <c r="AA491" s="34" t="str">
        <f>VLOOKUP($Y491,[2]Edades!$A$3:$H$153,6,FALSE)</f>
        <v>6 - Persona mayor</v>
      </c>
      <c r="AB491" s="34">
        <f>VLOOKUP($Y491,[2]Edades!$A$3:$H$153,7,FALSE)</f>
        <v>14</v>
      </c>
      <c r="AC491" s="34" t="str">
        <f>VLOOKUP($Y491,[2]Edades!$A$3:$H$153,8,FALSE)</f>
        <v>65-69</v>
      </c>
      <c r="AD491" s="34" t="s">
        <v>129</v>
      </c>
      <c r="AE491" s="1">
        <v>2</v>
      </c>
      <c r="AF491" s="34" t="s">
        <v>2137</v>
      </c>
      <c r="AG491" s="34" t="s">
        <v>2127</v>
      </c>
      <c r="AH491" s="34" t="s">
        <v>2127</v>
      </c>
      <c r="AK491" s="34" t="s">
        <v>139</v>
      </c>
      <c r="AM491" s="34" t="s">
        <v>2127</v>
      </c>
      <c r="AN491" s="36" t="s">
        <v>2127</v>
      </c>
      <c r="AO491" s="36" t="s">
        <v>2127</v>
      </c>
      <c r="AP491" s="34" t="s">
        <v>2127</v>
      </c>
      <c r="AQ491" s="36" t="s">
        <v>2127</v>
      </c>
      <c r="AR491" s="34" t="s">
        <v>5305</v>
      </c>
      <c r="AS491" s="91" t="s">
        <v>6624</v>
      </c>
      <c r="AT491" s="34">
        <v>3107513738</v>
      </c>
      <c r="AU491" s="34" t="s">
        <v>2127</v>
      </c>
      <c r="AX491" s="90"/>
      <c r="BA491" s="91"/>
      <c r="BB491" s="91"/>
      <c r="BC491" s="91"/>
      <c r="BF491" s="34" t="s">
        <v>4983</v>
      </c>
      <c r="BG491" s="92" t="s">
        <v>5305</v>
      </c>
      <c r="BM491" s="36" t="s">
        <v>131</v>
      </c>
      <c r="BN491" s="34" t="s">
        <v>132</v>
      </c>
      <c r="BO491" s="36">
        <v>0</v>
      </c>
      <c r="BQ491" s="94"/>
      <c r="BS491" s="36" t="s">
        <v>2127</v>
      </c>
      <c r="BU491" s="95"/>
      <c r="BV491" s="95"/>
      <c r="BW491" s="61"/>
      <c r="BX491" s="60"/>
      <c r="BY491" s="59" t="str">
        <f t="shared" ca="1" si="36"/>
        <v/>
      </c>
      <c r="CD491" s="68"/>
      <c r="CE491" s="68"/>
      <c r="CF491" s="67"/>
      <c r="CG491"/>
      <c r="CH491" s="2"/>
      <c r="CI491" s="4" t="e">
        <f t="shared" si="37"/>
        <v>#DIV/0!</v>
      </c>
      <c r="CJ491" s="5" t="str">
        <f t="shared" si="38"/>
        <v>SIN DATO</v>
      </c>
      <c r="CK491" s="36">
        <v>0</v>
      </c>
      <c r="CL491" s="66"/>
      <c r="CM491" s="89">
        <v>43213</v>
      </c>
      <c r="CN491" s="97">
        <v>43213</v>
      </c>
      <c r="CP491"/>
      <c r="CQ491" s="65"/>
      <c r="CR491" s="65"/>
      <c r="CS491" s="98"/>
      <c r="CT491"/>
      <c r="CU491"/>
      <c r="CV491" s="97"/>
      <c r="CW491" s="2"/>
      <c r="CX491" s="82"/>
      <c r="DG491" s="64"/>
      <c r="DI491" s="89"/>
      <c r="DJ491" s="89"/>
      <c r="DN491" s="34"/>
      <c r="DO491" s="34"/>
      <c r="DP491" s="34"/>
      <c r="DQ491" s="34"/>
      <c r="DR491" s="34"/>
      <c r="DS491" s="34" t="s">
        <v>2127</v>
      </c>
      <c r="DT491" s="34"/>
      <c r="DY491" s="1">
        <v>2</v>
      </c>
      <c r="DZ491" t="s">
        <v>7941</v>
      </c>
      <c r="EB491" s="4"/>
      <c r="EJ491"/>
      <c r="EL491" s="34"/>
      <c r="EN491" s="34"/>
    </row>
    <row r="492" spans="1:144" x14ac:dyDescent="0.25">
      <c r="A492" s="85">
        <v>2022</v>
      </c>
      <c r="B492" s="87">
        <v>44830</v>
      </c>
      <c r="C492" t="s">
        <v>121</v>
      </c>
      <c r="D492" t="s">
        <v>122</v>
      </c>
      <c r="E492" s="34" t="s">
        <v>7938</v>
      </c>
      <c r="F492" s="34">
        <f t="shared" si="39"/>
        <v>491</v>
      </c>
      <c r="G492" s="34" t="s">
        <v>4985</v>
      </c>
      <c r="H492">
        <v>18</v>
      </c>
      <c r="I492" s="34" t="s">
        <v>6141</v>
      </c>
      <c r="J492" s="34" t="s">
        <v>5052</v>
      </c>
      <c r="K492" s="34" t="str">
        <f>VLOOKUP(J492,[2]CodMpios!$B$347:$E$362,4,FALSE)</f>
        <v>18256 - El Paujil</v>
      </c>
      <c r="L492" s="34" t="str">
        <f>VLOOKUP($J492,[2]Coord_Mpios_X_Y!$B$2:$K$1123,9,FALSE)</f>
        <v>1,617746356165</v>
      </c>
      <c r="M492" s="34" t="str">
        <f>VLOOKUP($J492,[2]Coord_Mpios_X_Y!$B$2:$K$1123,10,FALSE)</f>
        <v>-75,234043334186</v>
      </c>
      <c r="N492" s="34" t="s">
        <v>125</v>
      </c>
      <c r="O492" s="34" t="s">
        <v>126</v>
      </c>
      <c r="Q492" s="34" t="s">
        <v>127</v>
      </c>
      <c r="R492" s="34">
        <v>12208868</v>
      </c>
      <c r="S492" s="34" t="str">
        <f t="shared" si="35"/>
        <v>CC12208868</v>
      </c>
      <c r="T492" s="34" t="s">
        <v>379</v>
      </c>
      <c r="V492" s="34" t="s">
        <v>142</v>
      </c>
      <c r="W492" s="34" t="s">
        <v>783</v>
      </c>
      <c r="X492" s="87">
        <v>27695</v>
      </c>
      <c r="Y492">
        <v>47</v>
      </c>
      <c r="Z492" s="36">
        <f>VLOOKUP($Y492,[2]Edades!$A$3:$H$153,4,FALSE)</f>
        <v>5</v>
      </c>
      <c r="AA492" s="34" t="str">
        <f>VLOOKUP($Y492,[2]Edades!$A$3:$H$153,6,FALSE)</f>
        <v>5 - Adultez</v>
      </c>
      <c r="AB492" s="34">
        <f>VLOOKUP($Y492,[2]Edades!$A$3:$H$153,7,FALSE)</f>
        <v>10</v>
      </c>
      <c r="AC492" s="34" t="str">
        <f>VLOOKUP($Y492,[2]Edades!$A$3:$H$153,8,FALSE)</f>
        <v>45-49</v>
      </c>
      <c r="AD492" s="34" t="s">
        <v>146</v>
      </c>
      <c r="AE492">
        <v>1</v>
      </c>
      <c r="AF492" s="34" t="s">
        <v>130</v>
      </c>
      <c r="AG492" s="34" t="s">
        <v>2127</v>
      </c>
      <c r="AH492" s="34" t="s">
        <v>2127</v>
      </c>
      <c r="AK492" s="34" t="s">
        <v>125</v>
      </c>
      <c r="AM492" s="34" t="s">
        <v>2127</v>
      </c>
      <c r="AN492" s="36" t="s">
        <v>2127</v>
      </c>
      <c r="AO492" s="36" t="s">
        <v>2127</v>
      </c>
      <c r="AP492" s="34" t="s">
        <v>2127</v>
      </c>
      <c r="AQ492" s="36" t="s">
        <v>2127</v>
      </c>
      <c r="AR492" s="34" t="s">
        <v>5078</v>
      </c>
      <c r="AS492" s="91" t="s">
        <v>6625</v>
      </c>
      <c r="AT492" s="34">
        <v>3123916301</v>
      </c>
      <c r="AU492" s="34" t="s">
        <v>2127</v>
      </c>
      <c r="AX492" s="90"/>
      <c r="BA492" s="91"/>
      <c r="BB492" s="91"/>
      <c r="BC492" s="91"/>
      <c r="BF492" s="34" t="s">
        <v>4983</v>
      </c>
      <c r="BG492" s="92" t="s">
        <v>2098</v>
      </c>
      <c r="BM492" s="36" t="s">
        <v>131</v>
      </c>
      <c r="BN492" s="34" t="s">
        <v>132</v>
      </c>
      <c r="BO492" s="36">
        <v>0</v>
      </c>
      <c r="BQ492" s="94"/>
      <c r="BS492" s="36" t="s">
        <v>2127</v>
      </c>
      <c r="BU492" s="95"/>
      <c r="BV492" s="95"/>
      <c r="BW492" s="61"/>
      <c r="BX492" s="60"/>
      <c r="BY492" s="59" t="str">
        <f t="shared" ca="1" si="36"/>
        <v/>
      </c>
      <c r="CD492" s="68"/>
      <c r="CE492" s="68"/>
      <c r="CF492" s="67"/>
      <c r="CG492">
        <v>90</v>
      </c>
      <c r="CH492" s="2">
        <v>170</v>
      </c>
      <c r="CI492" s="4">
        <f t="shared" si="37"/>
        <v>31.141868512110729</v>
      </c>
      <c r="CJ492" s="5" t="str">
        <f t="shared" si="38"/>
        <v>OBESIDAD</v>
      </c>
      <c r="CK492" s="36">
        <v>0</v>
      </c>
      <c r="CL492" s="66"/>
      <c r="CM492" s="89">
        <v>43553</v>
      </c>
      <c r="CN492" s="97">
        <v>43553</v>
      </c>
      <c r="CP492"/>
      <c r="CQ492" s="65"/>
      <c r="CR492" s="65"/>
      <c r="CS492" s="98"/>
      <c r="CT492"/>
      <c r="CU492"/>
      <c r="CV492" s="97"/>
      <c r="CW492" s="2">
        <v>130</v>
      </c>
      <c r="CX492" s="82">
        <v>80</v>
      </c>
      <c r="DG492" s="64"/>
      <c r="DI492" s="89"/>
      <c r="DJ492" s="89"/>
      <c r="DN492" s="34"/>
      <c r="DO492" s="34"/>
      <c r="DP492" s="34"/>
      <c r="DQ492" s="34"/>
      <c r="DR492" s="34"/>
      <c r="DS492" s="34" t="s">
        <v>2127</v>
      </c>
      <c r="DT492" s="34"/>
      <c r="DU492" s="47">
        <v>44645</v>
      </c>
      <c r="DY492" s="1">
        <v>1</v>
      </c>
      <c r="DZ492" t="s">
        <v>7941</v>
      </c>
      <c r="EA492" s="4">
        <v>0.89</v>
      </c>
      <c r="EB492" s="4">
        <v>104</v>
      </c>
      <c r="EC492" s="4">
        <v>172</v>
      </c>
      <c r="ED492" s="4">
        <v>49.4</v>
      </c>
      <c r="EE492" s="4">
        <v>45.2</v>
      </c>
      <c r="EF492" s="4">
        <v>138</v>
      </c>
      <c r="EG492" s="4">
        <v>315</v>
      </c>
      <c r="EH492" s="4">
        <v>6.3</v>
      </c>
      <c r="EJ492"/>
      <c r="EL492" s="34"/>
      <c r="EN492" s="34"/>
    </row>
    <row r="493" spans="1:144" x14ac:dyDescent="0.25">
      <c r="A493" s="85">
        <v>2022</v>
      </c>
      <c r="B493" s="87">
        <v>44830</v>
      </c>
      <c r="C493" t="s">
        <v>121</v>
      </c>
      <c r="D493" t="s">
        <v>122</v>
      </c>
      <c r="E493" s="34" t="s">
        <v>7938</v>
      </c>
      <c r="F493" s="34">
        <f t="shared" si="39"/>
        <v>492</v>
      </c>
      <c r="G493" s="34" t="s">
        <v>4985</v>
      </c>
      <c r="H493">
        <v>18</v>
      </c>
      <c r="I493" s="34" t="s">
        <v>6141</v>
      </c>
      <c r="J493" s="34" t="s">
        <v>5032</v>
      </c>
      <c r="K493" s="34" t="str">
        <f>VLOOKUP(J493,[2]CodMpios!$B$347:$E$362,4,FALSE)</f>
        <v>18150 - Cartagena Del Chaira</v>
      </c>
      <c r="L493" s="34" t="str">
        <f>VLOOKUP($J493,[2]Coord_Mpios_X_Y!$B$2:$K$1123,9,FALSE)</f>
        <v>0,647693081213</v>
      </c>
      <c r="M493" s="34" t="str">
        <f>VLOOKUP($J493,[2]Coord_Mpios_X_Y!$B$2:$K$1123,10,FALSE)</f>
        <v>-74,272354990827</v>
      </c>
      <c r="N493" s="34" t="s">
        <v>125</v>
      </c>
      <c r="O493" s="34" t="s">
        <v>126</v>
      </c>
      <c r="Q493" s="34" t="s">
        <v>127</v>
      </c>
      <c r="R493" s="34">
        <v>40759366</v>
      </c>
      <c r="S493" s="34" t="str">
        <f t="shared" si="35"/>
        <v>CC40759366</v>
      </c>
      <c r="T493" s="34" t="s">
        <v>1941</v>
      </c>
      <c r="V493" s="34" t="s">
        <v>241</v>
      </c>
      <c r="W493" s="34" t="s">
        <v>373</v>
      </c>
      <c r="X493" s="87">
        <v>21030</v>
      </c>
      <c r="Y493">
        <v>65</v>
      </c>
      <c r="Z493" s="36">
        <f>VLOOKUP($Y493,[2]Edades!$A$3:$H$153,4,FALSE)</f>
        <v>6</v>
      </c>
      <c r="AA493" s="34" t="str">
        <f>VLOOKUP($Y493,[2]Edades!$A$3:$H$153,6,FALSE)</f>
        <v>6 - Persona mayor</v>
      </c>
      <c r="AB493" s="34">
        <f>VLOOKUP($Y493,[2]Edades!$A$3:$H$153,7,FALSE)</f>
        <v>14</v>
      </c>
      <c r="AC493" s="34" t="str">
        <f>VLOOKUP($Y493,[2]Edades!$A$3:$H$153,8,FALSE)</f>
        <v>65-69</v>
      </c>
      <c r="AD493" s="34" t="s">
        <v>129</v>
      </c>
      <c r="AE493" s="1">
        <v>2</v>
      </c>
      <c r="AF493" s="34" t="s">
        <v>2137</v>
      </c>
      <c r="AG493" s="34" t="s">
        <v>2127</v>
      </c>
      <c r="AH493" s="34" t="s">
        <v>2127</v>
      </c>
      <c r="AK493" s="34" t="s">
        <v>125</v>
      </c>
      <c r="AM493" s="34" t="s">
        <v>2127</v>
      </c>
      <c r="AN493" s="36" t="s">
        <v>2127</v>
      </c>
      <c r="AO493" s="36" t="s">
        <v>2127</v>
      </c>
      <c r="AP493" s="34" t="s">
        <v>2127</v>
      </c>
      <c r="AQ493" s="36" t="s">
        <v>2127</v>
      </c>
      <c r="AR493" s="34" t="s">
        <v>5318</v>
      </c>
      <c r="AS493" s="91" t="s">
        <v>6626</v>
      </c>
      <c r="AT493" s="34">
        <v>3132087976</v>
      </c>
      <c r="AU493" s="34" t="s">
        <v>2127</v>
      </c>
      <c r="AX493" s="90"/>
      <c r="BA493" s="91"/>
      <c r="BB493" s="91"/>
      <c r="BC493" s="91"/>
      <c r="BF493" s="34" t="s">
        <v>4983</v>
      </c>
      <c r="BG493" s="92" t="s">
        <v>5318</v>
      </c>
      <c r="BM493" s="36" t="s">
        <v>131</v>
      </c>
      <c r="BN493" s="34" t="s">
        <v>132</v>
      </c>
      <c r="BO493" s="36">
        <v>0</v>
      </c>
      <c r="BQ493" s="94"/>
      <c r="BS493" s="36" t="s">
        <v>2127</v>
      </c>
      <c r="BU493" s="95"/>
      <c r="BV493" s="95"/>
      <c r="BW493" s="61"/>
      <c r="BX493" s="60"/>
      <c r="BY493" s="59" t="str">
        <f t="shared" ca="1" si="36"/>
        <v/>
      </c>
      <c r="CD493" s="68"/>
      <c r="CE493" s="68"/>
      <c r="CF493" s="67"/>
      <c r="CG493"/>
      <c r="CH493" s="2"/>
      <c r="CI493" s="4" t="e">
        <f t="shared" si="37"/>
        <v>#DIV/0!</v>
      </c>
      <c r="CJ493" s="5" t="str">
        <f t="shared" si="38"/>
        <v>SIN DATO</v>
      </c>
      <c r="CK493" s="36">
        <v>0</v>
      </c>
      <c r="CL493" s="66"/>
      <c r="CM493" s="89">
        <v>42275</v>
      </c>
      <c r="CN493" s="97">
        <v>42275</v>
      </c>
      <c r="CP493"/>
      <c r="CQ493" s="65"/>
      <c r="CR493" s="65"/>
      <c r="CS493" s="98"/>
      <c r="CT493"/>
      <c r="CU493"/>
      <c r="CV493" s="97"/>
      <c r="CW493" s="2"/>
      <c r="CX493" s="82"/>
      <c r="DG493" s="64"/>
      <c r="DI493" s="89"/>
      <c r="DJ493" s="89"/>
      <c r="DN493" s="34"/>
      <c r="DO493" s="34"/>
      <c r="DP493" s="34"/>
      <c r="DQ493" s="34"/>
      <c r="DR493" s="34"/>
      <c r="DS493" s="34" t="s">
        <v>2127</v>
      </c>
      <c r="DT493" s="34"/>
      <c r="DY493" s="1">
        <v>2</v>
      </c>
      <c r="DZ493" t="s">
        <v>7941</v>
      </c>
      <c r="EB493" s="4"/>
      <c r="EJ493"/>
      <c r="EL493" s="34"/>
      <c r="EN493" s="34"/>
    </row>
    <row r="494" spans="1:144" x14ac:dyDescent="0.25">
      <c r="A494" s="85">
        <v>2022</v>
      </c>
      <c r="B494" s="87">
        <v>44830</v>
      </c>
      <c r="C494" t="s">
        <v>121</v>
      </c>
      <c r="D494" t="s">
        <v>122</v>
      </c>
      <c r="E494" s="34" t="s">
        <v>7938</v>
      </c>
      <c r="F494" s="34">
        <f t="shared" si="39"/>
        <v>493</v>
      </c>
      <c r="G494" s="34" t="s">
        <v>4985</v>
      </c>
      <c r="H494">
        <v>18</v>
      </c>
      <c r="I494" s="34" t="s">
        <v>6141</v>
      </c>
      <c r="J494" s="34" t="s">
        <v>5032</v>
      </c>
      <c r="K494" s="34" t="str">
        <f>VLOOKUP(J494,[2]CodMpios!$B$347:$E$362,4,FALSE)</f>
        <v>18150 - Cartagena Del Chaira</v>
      </c>
      <c r="L494" s="34" t="str">
        <f>VLOOKUP($J494,[2]Coord_Mpios_X_Y!$B$2:$K$1123,9,FALSE)</f>
        <v>0,647693081213</v>
      </c>
      <c r="M494" s="34" t="str">
        <f>VLOOKUP($J494,[2]Coord_Mpios_X_Y!$B$2:$K$1123,10,FALSE)</f>
        <v>-74,272354990827</v>
      </c>
      <c r="N494" s="34" t="s">
        <v>139</v>
      </c>
      <c r="O494" s="34" t="s">
        <v>126</v>
      </c>
      <c r="Q494" s="34" t="s">
        <v>127</v>
      </c>
      <c r="R494" s="34">
        <v>40767328</v>
      </c>
      <c r="S494" s="34" t="str">
        <f t="shared" si="35"/>
        <v>CC40767328</v>
      </c>
      <c r="T494" s="34" t="s">
        <v>593</v>
      </c>
      <c r="U494" s="34" t="s">
        <v>240</v>
      </c>
      <c r="V494" s="34" t="s">
        <v>250</v>
      </c>
      <c r="W494" s="34" t="s">
        <v>918</v>
      </c>
      <c r="X494" s="87">
        <v>21196</v>
      </c>
      <c r="Y494">
        <v>65</v>
      </c>
      <c r="Z494" s="36">
        <f>VLOOKUP($Y494,[2]Edades!$A$3:$H$153,4,FALSE)</f>
        <v>6</v>
      </c>
      <c r="AA494" s="34" t="str">
        <f>VLOOKUP($Y494,[2]Edades!$A$3:$H$153,6,FALSE)</f>
        <v>6 - Persona mayor</v>
      </c>
      <c r="AB494" s="34">
        <f>VLOOKUP($Y494,[2]Edades!$A$3:$H$153,7,FALSE)</f>
        <v>14</v>
      </c>
      <c r="AC494" s="34" t="str">
        <f>VLOOKUP($Y494,[2]Edades!$A$3:$H$153,8,FALSE)</f>
        <v>65-69</v>
      </c>
      <c r="AD494" s="34" t="s">
        <v>129</v>
      </c>
      <c r="AE494" s="1">
        <v>2</v>
      </c>
      <c r="AF494" s="34" t="s">
        <v>2137</v>
      </c>
      <c r="AG494" s="34" t="s">
        <v>2127</v>
      </c>
      <c r="AH494" s="34" t="s">
        <v>2127</v>
      </c>
      <c r="AK494" s="34" t="s">
        <v>139</v>
      </c>
      <c r="AM494" s="34" t="s">
        <v>2127</v>
      </c>
      <c r="AN494" s="36" t="s">
        <v>2127</v>
      </c>
      <c r="AO494" s="36" t="s">
        <v>2127</v>
      </c>
      <c r="AP494" s="34" t="s">
        <v>2127</v>
      </c>
      <c r="AQ494" s="36" t="s">
        <v>2127</v>
      </c>
      <c r="AR494" s="34" t="s">
        <v>5318</v>
      </c>
      <c r="AS494" s="91" t="s">
        <v>6627</v>
      </c>
      <c r="AT494" s="34">
        <v>4318257</v>
      </c>
      <c r="AU494" s="34" t="s">
        <v>2127</v>
      </c>
      <c r="AX494" s="90"/>
      <c r="BA494" s="91"/>
      <c r="BB494" s="91"/>
      <c r="BC494" s="91"/>
      <c r="BF494" s="34" t="s">
        <v>4983</v>
      </c>
      <c r="BG494" s="92" t="s">
        <v>5318</v>
      </c>
      <c r="BM494" s="36" t="s">
        <v>131</v>
      </c>
      <c r="BN494" s="34" t="s">
        <v>132</v>
      </c>
      <c r="BO494" s="36">
        <v>0</v>
      </c>
      <c r="BQ494" s="94"/>
      <c r="BS494" s="36" t="s">
        <v>2127</v>
      </c>
      <c r="BU494" s="95"/>
      <c r="BV494" s="95"/>
      <c r="BW494" s="61"/>
      <c r="BX494" s="60"/>
      <c r="BY494" s="59" t="str">
        <f t="shared" ca="1" si="36"/>
        <v/>
      </c>
      <c r="CD494" s="68"/>
      <c r="CE494" s="68"/>
      <c r="CF494" s="67"/>
      <c r="CG494"/>
      <c r="CH494" s="2"/>
      <c r="CI494" s="4" t="e">
        <f t="shared" si="37"/>
        <v>#DIV/0!</v>
      </c>
      <c r="CJ494" s="5" t="str">
        <f t="shared" si="38"/>
        <v>SIN DATO</v>
      </c>
      <c r="CK494" s="36">
        <v>0</v>
      </c>
      <c r="CL494" s="66"/>
      <c r="CM494" s="89">
        <v>42794</v>
      </c>
      <c r="CN494" s="97">
        <v>42794</v>
      </c>
      <c r="CP494"/>
      <c r="CQ494" s="65"/>
      <c r="CR494" s="65"/>
      <c r="CS494" s="98"/>
      <c r="CT494"/>
      <c r="CU494"/>
      <c r="CV494" s="97"/>
      <c r="CW494" s="2"/>
      <c r="CX494" s="82"/>
      <c r="DG494" s="64"/>
      <c r="DI494" s="89"/>
      <c r="DJ494" s="89"/>
      <c r="DN494" s="34"/>
      <c r="DO494" s="34"/>
      <c r="DP494" s="34"/>
      <c r="DQ494" s="34"/>
      <c r="DR494" s="34"/>
      <c r="DS494" s="34" t="s">
        <v>2127</v>
      </c>
      <c r="DT494" s="34"/>
      <c r="DY494" s="1">
        <v>2</v>
      </c>
      <c r="DZ494" t="s">
        <v>7941</v>
      </c>
      <c r="EB494" s="4"/>
      <c r="EJ494"/>
      <c r="EL494" s="34"/>
      <c r="EN494" s="34"/>
    </row>
    <row r="495" spans="1:144" x14ac:dyDescent="0.25">
      <c r="A495" s="85">
        <v>2022</v>
      </c>
      <c r="B495" s="87">
        <v>44830</v>
      </c>
      <c r="C495" t="s">
        <v>121</v>
      </c>
      <c r="D495" t="s">
        <v>122</v>
      </c>
      <c r="E495" s="34" t="s">
        <v>7938</v>
      </c>
      <c r="F495" s="34">
        <f t="shared" si="39"/>
        <v>494</v>
      </c>
      <c r="G495" s="34" t="s">
        <v>4985</v>
      </c>
      <c r="H495">
        <v>18</v>
      </c>
      <c r="I495" s="34" t="s">
        <v>6141</v>
      </c>
      <c r="J495" s="34" t="s">
        <v>5032</v>
      </c>
      <c r="K495" s="34" t="str">
        <f>VLOOKUP(J495,[2]CodMpios!$B$347:$E$362,4,FALSE)</f>
        <v>18150 - Cartagena Del Chaira</v>
      </c>
      <c r="L495" s="34" t="str">
        <f>VLOOKUP($J495,[2]Coord_Mpios_X_Y!$B$2:$K$1123,9,FALSE)</f>
        <v>0,647693081213</v>
      </c>
      <c r="M495" s="34" t="str">
        <f>VLOOKUP($J495,[2]Coord_Mpios_X_Y!$B$2:$K$1123,10,FALSE)</f>
        <v>-74,272354990827</v>
      </c>
      <c r="N495" s="34" t="s">
        <v>125</v>
      </c>
      <c r="O495" s="34" t="s">
        <v>126</v>
      </c>
      <c r="Q495" s="34" t="s">
        <v>127</v>
      </c>
      <c r="R495" s="34">
        <v>40771501</v>
      </c>
      <c r="S495" s="34" t="str">
        <f t="shared" si="35"/>
        <v>CC40771501</v>
      </c>
      <c r="T495" s="34" t="s">
        <v>593</v>
      </c>
      <c r="U495" s="34" t="s">
        <v>174</v>
      </c>
      <c r="V495" s="34" t="s">
        <v>319</v>
      </c>
      <c r="W495" s="34" t="s">
        <v>5232</v>
      </c>
      <c r="X495" s="87">
        <v>25423</v>
      </c>
      <c r="Y495">
        <v>53</v>
      </c>
      <c r="Z495" s="36">
        <f>VLOOKUP($Y495,[2]Edades!$A$3:$H$153,4,FALSE)</f>
        <v>5</v>
      </c>
      <c r="AA495" s="34" t="str">
        <f>VLOOKUP($Y495,[2]Edades!$A$3:$H$153,6,FALSE)</f>
        <v>5 - Adultez</v>
      </c>
      <c r="AB495" s="34">
        <f>VLOOKUP($Y495,[2]Edades!$A$3:$H$153,7,FALSE)</f>
        <v>11</v>
      </c>
      <c r="AC495" s="34" t="str">
        <f>VLOOKUP($Y495,[2]Edades!$A$3:$H$153,8,FALSE)</f>
        <v>50-54</v>
      </c>
      <c r="AD495" s="34" t="s">
        <v>129</v>
      </c>
      <c r="AE495" s="1">
        <v>2</v>
      </c>
      <c r="AF495" s="34" t="s">
        <v>130</v>
      </c>
      <c r="AG495" s="34" t="s">
        <v>2127</v>
      </c>
      <c r="AH495" s="34" t="s">
        <v>2127</v>
      </c>
      <c r="AK495" s="34" t="s">
        <v>125</v>
      </c>
      <c r="AM495" s="34" t="s">
        <v>2127</v>
      </c>
      <c r="AN495" s="36" t="s">
        <v>2127</v>
      </c>
      <c r="AO495" s="36" t="s">
        <v>2127</v>
      </c>
      <c r="AP495" s="34" t="s">
        <v>2127</v>
      </c>
      <c r="AQ495" s="36" t="s">
        <v>2127</v>
      </c>
      <c r="AR495" s="34" t="s">
        <v>5318</v>
      </c>
      <c r="AS495" s="91" t="s">
        <v>6628</v>
      </c>
      <c r="AT495" s="34">
        <v>3172308291</v>
      </c>
      <c r="AU495" s="34" t="s">
        <v>2127</v>
      </c>
      <c r="AX495" s="90"/>
      <c r="BA495" s="91"/>
      <c r="BB495" s="91"/>
      <c r="BC495" s="91"/>
      <c r="BF495" s="34" t="s">
        <v>4983</v>
      </c>
      <c r="BG495" s="92" t="s">
        <v>5318</v>
      </c>
      <c r="BM495" s="36" t="s">
        <v>131</v>
      </c>
      <c r="BN495" s="34" t="s">
        <v>132</v>
      </c>
      <c r="BO495" s="36">
        <v>0</v>
      </c>
      <c r="BQ495" s="94"/>
      <c r="BS495" s="36" t="s">
        <v>2127</v>
      </c>
      <c r="BU495" s="95"/>
      <c r="BV495" s="95"/>
      <c r="BW495" s="61"/>
      <c r="BX495" s="60"/>
      <c r="BY495" s="59" t="str">
        <f t="shared" ca="1" si="36"/>
        <v/>
      </c>
      <c r="CD495" s="68"/>
      <c r="CE495" s="68"/>
      <c r="CF495" s="67"/>
      <c r="CG495"/>
      <c r="CH495" s="2"/>
      <c r="CI495" s="4" t="e">
        <f t="shared" si="37"/>
        <v>#DIV/0!</v>
      </c>
      <c r="CJ495" s="5" t="str">
        <f t="shared" si="38"/>
        <v>SIN DATO</v>
      </c>
      <c r="CK495" s="36">
        <v>0</v>
      </c>
      <c r="CL495" s="66"/>
      <c r="CM495" s="89">
        <v>41423</v>
      </c>
      <c r="CN495" s="97">
        <v>41423</v>
      </c>
      <c r="CP495"/>
      <c r="CQ495" s="65"/>
      <c r="CR495" s="65"/>
      <c r="CS495" s="98"/>
      <c r="CT495"/>
      <c r="CU495"/>
      <c r="CV495" s="97"/>
      <c r="CW495" s="2"/>
      <c r="CX495" s="82"/>
      <c r="DG495" s="64"/>
      <c r="DI495" s="89"/>
      <c r="DJ495" s="89"/>
      <c r="DN495" s="34"/>
      <c r="DO495" s="34"/>
      <c r="DP495" s="34"/>
      <c r="DQ495" s="34"/>
      <c r="DR495" s="34"/>
      <c r="DS495" s="34" t="s">
        <v>2127</v>
      </c>
      <c r="DT495" s="34"/>
      <c r="DY495" s="1">
        <v>2</v>
      </c>
      <c r="DZ495" t="s">
        <v>7941</v>
      </c>
      <c r="EB495" s="4"/>
      <c r="EJ495"/>
      <c r="EL495" s="34"/>
      <c r="EN495" s="34"/>
    </row>
    <row r="496" spans="1:144" hidden="1" x14ac:dyDescent="0.25">
      <c r="A496" s="85">
        <v>2022</v>
      </c>
      <c r="B496" s="87">
        <v>44830</v>
      </c>
      <c r="C496" t="s">
        <v>121</v>
      </c>
      <c r="D496" t="s">
        <v>122</v>
      </c>
      <c r="E496" s="36" t="s">
        <v>7938</v>
      </c>
      <c r="F496" s="34">
        <f t="shared" si="39"/>
        <v>495</v>
      </c>
      <c r="G496" s="34" t="s">
        <v>4985</v>
      </c>
      <c r="H496">
        <v>18</v>
      </c>
      <c r="I496" s="34" t="s">
        <v>6141</v>
      </c>
      <c r="J496" s="34" t="s">
        <v>5032</v>
      </c>
      <c r="K496" s="34" t="str">
        <f>VLOOKUP(J496,[2]CodMpios!$B$347:$E$362,4,FALSE)</f>
        <v>18150 - Cartagena Del Chaira</v>
      </c>
      <c r="L496" s="34" t="str">
        <f>VLOOKUP($J496,[2]Coord_Mpios_X_Y!$B$2:$K$1123,9,FALSE)</f>
        <v>0,647693081213</v>
      </c>
      <c r="M496" s="34" t="str">
        <f>VLOOKUP($J496,[2]Coord_Mpios_X_Y!$B$2:$K$1123,10,FALSE)</f>
        <v>-74,272354990827</v>
      </c>
      <c r="N496" s="34" t="s">
        <v>125</v>
      </c>
      <c r="O496" s="34" t="s">
        <v>126</v>
      </c>
      <c r="Q496" s="34" t="s">
        <v>127</v>
      </c>
      <c r="R496" s="34">
        <v>28681473</v>
      </c>
      <c r="S496" s="34" t="str">
        <f t="shared" si="35"/>
        <v>CC28681473</v>
      </c>
      <c r="T496" s="34" t="s">
        <v>309</v>
      </c>
      <c r="U496" s="34" t="s">
        <v>1053</v>
      </c>
      <c r="V496" s="34" t="s">
        <v>273</v>
      </c>
      <c r="W496" s="34" t="s">
        <v>635</v>
      </c>
      <c r="X496" s="87">
        <v>21397</v>
      </c>
      <c r="Y496">
        <v>64</v>
      </c>
      <c r="Z496" s="36">
        <f>VLOOKUP($Y496,[2]Edades!$A$3:$H$153,4,FALSE)</f>
        <v>6</v>
      </c>
      <c r="AA496" s="34" t="str">
        <f>VLOOKUP($Y496,[2]Edades!$A$3:$H$153,6,FALSE)</f>
        <v>6 - Persona mayor</v>
      </c>
      <c r="AB496" s="34">
        <f>VLOOKUP($Y496,[2]Edades!$A$3:$H$153,7,FALSE)</f>
        <v>13</v>
      </c>
      <c r="AC496" s="34" t="str">
        <f>VLOOKUP($Y496,[2]Edades!$A$3:$H$153,8,FALSE)</f>
        <v>60-64</v>
      </c>
      <c r="AD496" s="34" t="s">
        <v>129</v>
      </c>
      <c r="AE496" s="1">
        <v>2</v>
      </c>
      <c r="AF496" s="34" t="s">
        <v>2137</v>
      </c>
      <c r="AG496" s="34" t="s">
        <v>2127</v>
      </c>
      <c r="AH496" s="34" t="s">
        <v>2127</v>
      </c>
      <c r="AK496" s="34" t="s">
        <v>125</v>
      </c>
      <c r="AM496" s="34" t="s">
        <v>2127</v>
      </c>
      <c r="AN496" s="36" t="s">
        <v>2127</v>
      </c>
      <c r="AO496" s="36" t="s">
        <v>2127</v>
      </c>
      <c r="AP496" s="34" t="s">
        <v>2127</v>
      </c>
      <c r="AQ496" s="36" t="s">
        <v>2127</v>
      </c>
      <c r="AR496" s="34" t="s">
        <v>5318</v>
      </c>
      <c r="AS496" s="91" t="s">
        <v>6629</v>
      </c>
      <c r="AT496" s="34">
        <v>3118816838</v>
      </c>
      <c r="AU496" s="34" t="s">
        <v>2127</v>
      </c>
      <c r="AX496" s="90"/>
      <c r="BA496" s="91"/>
      <c r="BB496" s="91"/>
      <c r="BC496" s="91"/>
      <c r="BF496" s="34" t="s">
        <v>4983</v>
      </c>
      <c r="BG496" s="92" t="s">
        <v>2098</v>
      </c>
      <c r="BM496" s="36" t="s">
        <v>131</v>
      </c>
      <c r="BN496" s="34" t="s">
        <v>132</v>
      </c>
      <c r="BO496" s="36">
        <v>0</v>
      </c>
      <c r="BQ496" s="94"/>
      <c r="BS496" t="s">
        <v>131</v>
      </c>
      <c r="BU496" s="95"/>
      <c r="BV496" s="95"/>
      <c r="BW496" s="61"/>
      <c r="BX496" s="60"/>
      <c r="BY496" s="59" t="str">
        <f t="shared" ca="1" si="36"/>
        <v/>
      </c>
      <c r="CD496" s="68"/>
      <c r="CE496" s="68"/>
      <c r="CF496" s="67"/>
      <c r="CG496">
        <v>73</v>
      </c>
      <c r="CH496" s="2">
        <v>170</v>
      </c>
      <c r="CI496" s="4">
        <f t="shared" si="37"/>
        <v>25.259515570934258</v>
      </c>
      <c r="CJ496" s="5" t="str">
        <f t="shared" si="38"/>
        <v>SOBREPESO</v>
      </c>
      <c r="CK496" s="36">
        <v>0</v>
      </c>
      <c r="CL496" s="66"/>
      <c r="CM496" s="89">
        <v>41754</v>
      </c>
      <c r="CN496" s="97">
        <v>41754</v>
      </c>
      <c r="CP496"/>
      <c r="CQ496" s="65"/>
      <c r="CR496" s="65"/>
      <c r="CS496" s="98"/>
      <c r="CT496"/>
      <c r="CU496"/>
      <c r="CV496" s="65"/>
      <c r="CW496" s="2"/>
      <c r="CX496" s="82"/>
      <c r="DC496"/>
      <c r="DG496" s="64"/>
      <c r="DI496" s="89"/>
      <c r="DJ496" s="89"/>
      <c r="DN496" s="34"/>
      <c r="DO496" s="34"/>
      <c r="DP496" s="34"/>
      <c r="DQ496" s="34"/>
      <c r="DR496" s="34"/>
      <c r="DS496" s="34" t="s">
        <v>2127</v>
      </c>
      <c r="DT496" s="34"/>
      <c r="DU496" s="47" t="s">
        <v>7946</v>
      </c>
      <c r="DY496" s="1">
        <v>1</v>
      </c>
      <c r="DZ496" t="s">
        <v>7940</v>
      </c>
      <c r="EA496" s="4">
        <v>0.5</v>
      </c>
      <c r="EB496" s="4">
        <v>94</v>
      </c>
      <c r="EC496" s="4">
        <v>195</v>
      </c>
      <c r="ED496" s="4">
        <v>101</v>
      </c>
      <c r="EE496" s="4">
        <v>78</v>
      </c>
      <c r="EF496" s="4">
        <v>82</v>
      </c>
      <c r="EG496" s="4">
        <v>6</v>
      </c>
      <c r="EH496" s="4">
        <v>5.38</v>
      </c>
      <c r="EJ496"/>
      <c r="EL496" s="34"/>
      <c r="EN496" s="34"/>
    </row>
    <row r="497" spans="1:144" x14ac:dyDescent="0.25">
      <c r="A497" s="85">
        <v>2022</v>
      </c>
      <c r="B497" s="87">
        <v>44830</v>
      </c>
      <c r="C497" t="s">
        <v>121</v>
      </c>
      <c r="D497" t="s">
        <v>122</v>
      </c>
      <c r="E497" s="34" t="s">
        <v>7938</v>
      </c>
      <c r="F497" s="34">
        <f t="shared" si="39"/>
        <v>496</v>
      </c>
      <c r="G497" s="34" t="s">
        <v>4985</v>
      </c>
      <c r="H497">
        <v>18</v>
      </c>
      <c r="I497" s="34" t="s">
        <v>6141</v>
      </c>
      <c r="J497" s="34" t="s">
        <v>5032</v>
      </c>
      <c r="K497" s="34" t="str">
        <f>VLOOKUP(J497,[2]CodMpios!$B$347:$E$362,4,FALSE)</f>
        <v>18150 - Cartagena Del Chaira</v>
      </c>
      <c r="L497" s="34" t="str">
        <f>VLOOKUP($J497,[2]Coord_Mpios_X_Y!$B$2:$K$1123,9,FALSE)</f>
        <v>0,647693081213</v>
      </c>
      <c r="M497" s="34" t="str">
        <f>VLOOKUP($J497,[2]Coord_Mpios_X_Y!$B$2:$K$1123,10,FALSE)</f>
        <v>-74,272354990827</v>
      </c>
      <c r="N497" s="34" t="s">
        <v>125</v>
      </c>
      <c r="O497" s="34" t="s">
        <v>126</v>
      </c>
      <c r="Q497" s="34" t="s">
        <v>127</v>
      </c>
      <c r="R497" s="34">
        <v>4956820</v>
      </c>
      <c r="S497" s="34" t="str">
        <f t="shared" si="35"/>
        <v>CC4956820</v>
      </c>
      <c r="T497" s="34" t="s">
        <v>188</v>
      </c>
      <c r="U497" s="34" t="s">
        <v>2333</v>
      </c>
      <c r="V497" s="34" t="s">
        <v>5054</v>
      </c>
      <c r="W497" s="34" t="s">
        <v>222</v>
      </c>
      <c r="X497" s="87">
        <v>19838</v>
      </c>
      <c r="Y497">
        <v>68</v>
      </c>
      <c r="Z497" s="36">
        <f>VLOOKUP($Y497,[2]Edades!$A$3:$H$153,4,FALSE)</f>
        <v>6</v>
      </c>
      <c r="AA497" s="34" t="str">
        <f>VLOOKUP($Y497,[2]Edades!$A$3:$H$153,6,FALSE)</f>
        <v>6 - Persona mayor</v>
      </c>
      <c r="AB497" s="34">
        <f>VLOOKUP($Y497,[2]Edades!$A$3:$H$153,7,FALSE)</f>
        <v>14</v>
      </c>
      <c r="AC497" s="34" t="str">
        <f>VLOOKUP($Y497,[2]Edades!$A$3:$H$153,8,FALSE)</f>
        <v>65-69</v>
      </c>
      <c r="AD497" s="34" t="s">
        <v>146</v>
      </c>
      <c r="AE497">
        <v>1</v>
      </c>
      <c r="AF497" s="34" t="s">
        <v>2137</v>
      </c>
      <c r="AG497" s="34" t="s">
        <v>2127</v>
      </c>
      <c r="AH497" s="34" t="s">
        <v>2127</v>
      </c>
      <c r="AK497" s="34" t="s">
        <v>125</v>
      </c>
      <c r="AM497" s="34" t="s">
        <v>2127</v>
      </c>
      <c r="AN497" s="36" t="s">
        <v>2127</v>
      </c>
      <c r="AO497" s="36" t="s">
        <v>2127</v>
      </c>
      <c r="AP497" s="34" t="s">
        <v>2127</v>
      </c>
      <c r="AQ497" s="36" t="s">
        <v>2127</v>
      </c>
      <c r="AR497" s="34" t="s">
        <v>5318</v>
      </c>
      <c r="AS497" s="91" t="s">
        <v>6630</v>
      </c>
      <c r="AT497" s="34">
        <v>3138538116</v>
      </c>
      <c r="AU497" s="34" t="s">
        <v>2127</v>
      </c>
      <c r="AX497" s="90"/>
      <c r="BA497" s="91"/>
      <c r="BB497" s="91"/>
      <c r="BC497" s="91"/>
      <c r="BF497" s="34" t="s">
        <v>4983</v>
      </c>
      <c r="BG497" s="92" t="s">
        <v>5318</v>
      </c>
      <c r="BM497" s="36" t="s">
        <v>131</v>
      </c>
      <c r="BN497" s="34" t="s">
        <v>132</v>
      </c>
      <c r="BO497" s="36">
        <v>0</v>
      </c>
      <c r="BQ497" s="94"/>
      <c r="BS497" s="36" t="s">
        <v>2127</v>
      </c>
      <c r="BU497" s="95"/>
      <c r="BV497" s="95"/>
      <c r="BW497" s="61"/>
      <c r="BX497" s="60"/>
      <c r="BY497" s="59" t="str">
        <f t="shared" ca="1" si="36"/>
        <v/>
      </c>
      <c r="CD497" s="68"/>
      <c r="CE497" s="68"/>
      <c r="CF497" s="67"/>
      <c r="CG497"/>
      <c r="CH497" s="2"/>
      <c r="CI497" s="4" t="e">
        <f t="shared" si="37"/>
        <v>#DIV/0!</v>
      </c>
      <c r="CJ497" s="5" t="str">
        <f t="shared" si="38"/>
        <v>SIN DATO</v>
      </c>
      <c r="CK497" s="36">
        <v>0</v>
      </c>
      <c r="CL497" s="66"/>
      <c r="CM497" s="89">
        <v>43298</v>
      </c>
      <c r="CN497" s="97">
        <v>43298</v>
      </c>
      <c r="CP497"/>
      <c r="CQ497" s="65"/>
      <c r="CR497" s="65"/>
      <c r="CS497" s="98"/>
      <c r="CT497"/>
      <c r="CU497"/>
      <c r="CV497" s="97"/>
      <c r="CW497" s="2"/>
      <c r="CX497" s="82"/>
      <c r="DG497" s="64"/>
      <c r="DI497" s="89"/>
      <c r="DJ497" s="89"/>
      <c r="DN497" s="34"/>
      <c r="DO497" s="34"/>
      <c r="DP497" s="34"/>
      <c r="DQ497" s="34"/>
      <c r="DR497" s="34"/>
      <c r="DS497" s="34" t="s">
        <v>2127</v>
      </c>
      <c r="DT497" s="34"/>
      <c r="DU497" s="47">
        <v>44581</v>
      </c>
      <c r="DY497" s="1">
        <v>1</v>
      </c>
      <c r="DZ497" t="s">
        <v>7941</v>
      </c>
      <c r="EA497" s="4">
        <v>0.61</v>
      </c>
      <c r="EB497" s="4">
        <v>101</v>
      </c>
      <c r="EC497" s="4">
        <v>151</v>
      </c>
      <c r="ED497" s="4">
        <v>88</v>
      </c>
      <c r="EE497" s="4">
        <v>30.8</v>
      </c>
      <c r="EF497" s="4">
        <v>159</v>
      </c>
      <c r="EG497" s="4">
        <v>2.9</v>
      </c>
      <c r="EJ497"/>
      <c r="EL497" s="34"/>
      <c r="EN497" s="34"/>
    </row>
    <row r="498" spans="1:144" x14ac:dyDescent="0.25">
      <c r="A498" s="85">
        <v>2022</v>
      </c>
      <c r="B498" s="87">
        <v>44830</v>
      </c>
      <c r="C498" t="s">
        <v>121</v>
      </c>
      <c r="D498" t="s">
        <v>122</v>
      </c>
      <c r="E498" s="34" t="s">
        <v>7938</v>
      </c>
      <c r="F498" s="34">
        <f t="shared" si="39"/>
        <v>497</v>
      </c>
      <c r="G498" s="34" t="s">
        <v>4985</v>
      </c>
      <c r="H498">
        <v>18</v>
      </c>
      <c r="I498" s="34" t="s">
        <v>6141</v>
      </c>
      <c r="J498" s="34" t="s">
        <v>5032</v>
      </c>
      <c r="K498" s="34" t="str">
        <f>VLOOKUP(J498,[2]CodMpios!$B$347:$E$362,4,FALSE)</f>
        <v>18150 - Cartagena Del Chaira</v>
      </c>
      <c r="L498" s="34" t="str">
        <f>VLOOKUP($J498,[2]Coord_Mpios_X_Y!$B$2:$K$1123,9,FALSE)</f>
        <v>0,647693081213</v>
      </c>
      <c r="M498" s="34" t="str">
        <f>VLOOKUP($J498,[2]Coord_Mpios_X_Y!$B$2:$K$1123,10,FALSE)</f>
        <v>-74,272354990827</v>
      </c>
      <c r="N498" s="34" t="s">
        <v>125</v>
      </c>
      <c r="O498" s="34" t="s">
        <v>126</v>
      </c>
      <c r="Q498" s="34" t="s">
        <v>127</v>
      </c>
      <c r="R498" s="34">
        <v>28893089</v>
      </c>
      <c r="S498" s="34" t="str">
        <f t="shared" si="35"/>
        <v>CC28893089</v>
      </c>
      <c r="T498" s="34" t="s">
        <v>134</v>
      </c>
      <c r="U498" s="34" t="s">
        <v>399</v>
      </c>
      <c r="V498" s="34" t="s">
        <v>5176</v>
      </c>
      <c r="W498" s="34" t="s">
        <v>743</v>
      </c>
      <c r="X498" s="87">
        <v>21659</v>
      </c>
      <c r="Y498">
        <v>63</v>
      </c>
      <c r="Z498" s="36">
        <f>VLOOKUP($Y498,[2]Edades!$A$3:$H$153,4,FALSE)</f>
        <v>6</v>
      </c>
      <c r="AA498" s="34" t="str">
        <f>VLOOKUP($Y498,[2]Edades!$A$3:$H$153,6,FALSE)</f>
        <v>6 - Persona mayor</v>
      </c>
      <c r="AB498" s="34">
        <f>VLOOKUP($Y498,[2]Edades!$A$3:$H$153,7,FALSE)</f>
        <v>13</v>
      </c>
      <c r="AC498" s="34" t="str">
        <f>VLOOKUP($Y498,[2]Edades!$A$3:$H$153,8,FALSE)</f>
        <v>60-64</v>
      </c>
      <c r="AD498" s="34" t="s">
        <v>129</v>
      </c>
      <c r="AE498" s="1">
        <v>2</v>
      </c>
      <c r="AF498" s="34" t="s">
        <v>2137</v>
      </c>
      <c r="AG498" s="34" t="s">
        <v>2127</v>
      </c>
      <c r="AH498" s="34" t="s">
        <v>2127</v>
      </c>
      <c r="AK498" s="34" t="s">
        <v>125</v>
      </c>
      <c r="AM498" s="34" t="s">
        <v>2127</v>
      </c>
      <c r="AN498" s="36" t="s">
        <v>2127</v>
      </c>
      <c r="AO498" s="36" t="s">
        <v>2127</v>
      </c>
      <c r="AP498" s="34" t="s">
        <v>2127</v>
      </c>
      <c r="AQ498" s="36" t="s">
        <v>2127</v>
      </c>
      <c r="AR498" s="34" t="s">
        <v>5318</v>
      </c>
      <c r="AS498" s="91" t="s">
        <v>6631</v>
      </c>
      <c r="AT498" s="34">
        <v>3112939327</v>
      </c>
      <c r="AU498" s="34" t="s">
        <v>2127</v>
      </c>
      <c r="AX498" s="90"/>
      <c r="BA498" s="91"/>
      <c r="BB498" s="91"/>
      <c r="BC498" s="91"/>
      <c r="BF498" s="34" t="s">
        <v>4983</v>
      </c>
      <c r="BG498" s="92" t="s">
        <v>2098</v>
      </c>
      <c r="BM498" s="36" t="s">
        <v>131</v>
      </c>
      <c r="BN498" s="34" t="s">
        <v>132</v>
      </c>
      <c r="BO498" s="36">
        <v>0</v>
      </c>
      <c r="BQ498" s="94"/>
      <c r="BS498" s="36" t="s">
        <v>2127</v>
      </c>
      <c r="BU498" s="95"/>
      <c r="BV498" s="95"/>
      <c r="BW498" s="61"/>
      <c r="BX498" s="60"/>
      <c r="BY498" s="59" t="str">
        <f t="shared" ca="1" si="36"/>
        <v/>
      </c>
      <c r="CD498" s="68"/>
      <c r="CE498" s="68"/>
      <c r="CF498" s="67"/>
      <c r="CG498">
        <v>86</v>
      </c>
      <c r="CH498" s="2">
        <v>160</v>
      </c>
      <c r="CI498" s="4">
        <f t="shared" si="37"/>
        <v>33.593749999999993</v>
      </c>
      <c r="CJ498" s="5" t="str">
        <f t="shared" si="38"/>
        <v>OBESIDAD</v>
      </c>
      <c r="CK498" s="36">
        <v>0</v>
      </c>
      <c r="CL498" s="66"/>
      <c r="CM498" s="89">
        <v>42563</v>
      </c>
      <c r="CN498" s="97">
        <v>42563</v>
      </c>
      <c r="CP498"/>
      <c r="CQ498" s="65"/>
      <c r="CR498" s="65"/>
      <c r="CS498" s="98"/>
      <c r="CT498"/>
      <c r="CU498"/>
      <c r="CV498" s="97"/>
      <c r="CW498" s="2">
        <v>130</v>
      </c>
      <c r="CX498" s="82">
        <v>80</v>
      </c>
      <c r="DG498" s="64"/>
      <c r="DI498" s="89"/>
      <c r="DJ498" s="89"/>
      <c r="DN498" s="34"/>
      <c r="DO498" s="34"/>
      <c r="DP498" s="34"/>
      <c r="DQ498" s="34"/>
      <c r="DR498" s="34"/>
      <c r="DS498" s="34" t="s">
        <v>2127</v>
      </c>
      <c r="DT498" s="34"/>
      <c r="DU498" s="47">
        <v>44467</v>
      </c>
      <c r="DY498" s="1">
        <v>2</v>
      </c>
      <c r="DZ498" t="s">
        <v>7940</v>
      </c>
      <c r="EB498" s="4"/>
      <c r="EJ498"/>
      <c r="EL498" s="34"/>
      <c r="EN498" s="34"/>
    </row>
    <row r="499" spans="1:144" x14ac:dyDescent="0.25">
      <c r="A499" s="85">
        <v>2022</v>
      </c>
      <c r="B499" s="87">
        <v>44830</v>
      </c>
      <c r="C499" t="s">
        <v>121</v>
      </c>
      <c r="D499" t="s">
        <v>122</v>
      </c>
      <c r="E499" s="34" t="s">
        <v>7938</v>
      </c>
      <c r="F499" s="34">
        <f t="shared" si="39"/>
        <v>498</v>
      </c>
      <c r="G499" s="34" t="s">
        <v>4985</v>
      </c>
      <c r="H499">
        <v>18</v>
      </c>
      <c r="I499" s="34" t="s">
        <v>6141</v>
      </c>
      <c r="J499" s="34" t="s">
        <v>5032</v>
      </c>
      <c r="K499" s="34" t="str">
        <f>VLOOKUP(J499,[2]CodMpios!$B$347:$E$362,4,FALSE)</f>
        <v>18150 - Cartagena Del Chaira</v>
      </c>
      <c r="L499" s="34" t="str">
        <f>VLOOKUP($J499,[2]Coord_Mpios_X_Y!$B$2:$K$1123,9,FALSE)</f>
        <v>0,647693081213</v>
      </c>
      <c r="M499" s="34" t="str">
        <f>VLOOKUP($J499,[2]Coord_Mpios_X_Y!$B$2:$K$1123,10,FALSE)</f>
        <v>-74,272354990827</v>
      </c>
      <c r="N499" s="34" t="s">
        <v>125</v>
      </c>
      <c r="O499" s="34" t="s">
        <v>126</v>
      </c>
      <c r="Q499" s="34" t="s">
        <v>127</v>
      </c>
      <c r="R499" s="34">
        <v>29739492</v>
      </c>
      <c r="S499" s="34" t="str">
        <f t="shared" si="35"/>
        <v>CC29739492</v>
      </c>
      <c r="T499" s="34" t="s">
        <v>418</v>
      </c>
      <c r="U499" s="34" t="s">
        <v>150</v>
      </c>
      <c r="V499" s="34" t="s">
        <v>216</v>
      </c>
      <c r="W499" s="34" t="s">
        <v>2130</v>
      </c>
      <c r="X499" s="87">
        <v>22506</v>
      </c>
      <c r="Y499">
        <v>61</v>
      </c>
      <c r="Z499" s="36">
        <f>VLOOKUP($Y499,[2]Edades!$A$3:$H$153,4,FALSE)</f>
        <v>6</v>
      </c>
      <c r="AA499" s="34" t="str">
        <f>VLOOKUP($Y499,[2]Edades!$A$3:$H$153,6,FALSE)</f>
        <v>6 - Persona mayor</v>
      </c>
      <c r="AB499" s="34">
        <f>VLOOKUP($Y499,[2]Edades!$A$3:$H$153,7,FALSE)</f>
        <v>13</v>
      </c>
      <c r="AC499" s="34" t="str">
        <f>VLOOKUP($Y499,[2]Edades!$A$3:$H$153,8,FALSE)</f>
        <v>60-64</v>
      </c>
      <c r="AD499" s="34" t="s">
        <v>129</v>
      </c>
      <c r="AE499" s="1">
        <v>2</v>
      </c>
      <c r="AF499" s="34" t="s">
        <v>2137</v>
      </c>
      <c r="AG499" s="34" t="s">
        <v>2127</v>
      </c>
      <c r="AH499" s="34" t="s">
        <v>2127</v>
      </c>
      <c r="AK499" s="34" t="s">
        <v>125</v>
      </c>
      <c r="AM499" s="34" t="s">
        <v>2127</v>
      </c>
      <c r="AN499" s="36" t="s">
        <v>2127</v>
      </c>
      <c r="AO499" s="36" t="s">
        <v>2127</v>
      </c>
      <c r="AP499" s="34" t="s">
        <v>2127</v>
      </c>
      <c r="AQ499" s="36" t="s">
        <v>2127</v>
      </c>
      <c r="AR499" s="34" t="s">
        <v>5318</v>
      </c>
      <c r="AS499" s="91" t="s">
        <v>6632</v>
      </c>
      <c r="AT499" s="34">
        <v>3125213136</v>
      </c>
      <c r="AU499" s="34" t="s">
        <v>2127</v>
      </c>
      <c r="AX499" s="90"/>
      <c r="BA499" s="91"/>
      <c r="BB499" s="91"/>
      <c r="BC499" s="91"/>
      <c r="BF499" s="34" t="s">
        <v>4983</v>
      </c>
      <c r="BG499" s="92" t="s">
        <v>5318</v>
      </c>
      <c r="BM499" s="36" t="s">
        <v>131</v>
      </c>
      <c r="BN499" s="34" t="s">
        <v>132</v>
      </c>
      <c r="BO499" s="36">
        <v>0</v>
      </c>
      <c r="BQ499" s="94"/>
      <c r="BS499" s="36" t="s">
        <v>2127</v>
      </c>
      <c r="BU499" s="95"/>
      <c r="BV499" s="95"/>
      <c r="BW499" s="61"/>
      <c r="BX499" s="60"/>
      <c r="BY499" s="59" t="str">
        <f t="shared" ca="1" si="36"/>
        <v/>
      </c>
      <c r="CD499" s="68"/>
      <c r="CE499" s="68"/>
      <c r="CF499" s="67"/>
      <c r="CG499"/>
      <c r="CH499" s="2"/>
      <c r="CI499" s="4" t="e">
        <f t="shared" si="37"/>
        <v>#DIV/0!</v>
      </c>
      <c r="CJ499" s="5" t="str">
        <f t="shared" si="38"/>
        <v>SIN DATO</v>
      </c>
      <c r="CK499" s="36">
        <v>0</v>
      </c>
      <c r="CL499" s="66"/>
      <c r="CM499" s="89">
        <v>41295</v>
      </c>
      <c r="CN499" s="97">
        <v>41295</v>
      </c>
      <c r="CP499"/>
      <c r="CQ499" s="65"/>
      <c r="CR499" s="65"/>
      <c r="CS499" s="98"/>
      <c r="CT499"/>
      <c r="CU499"/>
      <c r="CV499" s="97"/>
      <c r="CW499" s="2"/>
      <c r="CX499" s="82"/>
      <c r="DG499" s="64"/>
      <c r="DI499" s="89"/>
      <c r="DJ499" s="89"/>
      <c r="DN499" s="34"/>
      <c r="DO499" s="34"/>
      <c r="DP499" s="34"/>
      <c r="DQ499" s="34"/>
      <c r="DR499" s="34"/>
      <c r="DS499" s="34" t="s">
        <v>2127</v>
      </c>
      <c r="DT499" s="34"/>
      <c r="DY499" s="1">
        <v>2</v>
      </c>
      <c r="DZ499" t="s">
        <v>7941</v>
      </c>
      <c r="EB499" s="4"/>
      <c r="EJ499"/>
      <c r="EL499" s="34"/>
      <c r="EN499" s="34"/>
    </row>
    <row r="500" spans="1:144" x14ac:dyDescent="0.25">
      <c r="A500" s="85">
        <v>2022</v>
      </c>
      <c r="B500" s="87">
        <v>44830</v>
      </c>
      <c r="C500" t="s">
        <v>121</v>
      </c>
      <c r="D500" t="s">
        <v>122</v>
      </c>
      <c r="E500" s="34" t="s">
        <v>7938</v>
      </c>
      <c r="F500" s="34">
        <f t="shared" si="39"/>
        <v>499</v>
      </c>
      <c r="G500" s="34" t="s">
        <v>4985</v>
      </c>
      <c r="H500">
        <v>18</v>
      </c>
      <c r="I500" s="34" t="s">
        <v>6141</v>
      </c>
      <c r="J500" s="34" t="s">
        <v>5032</v>
      </c>
      <c r="K500" s="34" t="str">
        <f>VLOOKUP(J500,[2]CodMpios!$B$347:$E$362,4,FALSE)</f>
        <v>18150 - Cartagena Del Chaira</v>
      </c>
      <c r="L500" s="34" t="str">
        <f>VLOOKUP($J500,[2]Coord_Mpios_X_Y!$B$2:$K$1123,9,FALSE)</f>
        <v>0,647693081213</v>
      </c>
      <c r="M500" s="34" t="str">
        <f>VLOOKUP($J500,[2]Coord_Mpios_X_Y!$B$2:$K$1123,10,FALSE)</f>
        <v>-74,272354990827</v>
      </c>
      <c r="N500" s="34" t="s">
        <v>125</v>
      </c>
      <c r="O500" s="34" t="s">
        <v>126</v>
      </c>
      <c r="Q500" s="34" t="s">
        <v>127</v>
      </c>
      <c r="R500" s="34">
        <v>31626796</v>
      </c>
      <c r="S500" s="34" t="str">
        <f t="shared" si="35"/>
        <v>CC31626796</v>
      </c>
      <c r="T500" s="34" t="s">
        <v>318</v>
      </c>
      <c r="V500" s="34" t="s">
        <v>381</v>
      </c>
      <c r="W500" s="34" t="s">
        <v>5137</v>
      </c>
      <c r="X500" s="87">
        <v>22445</v>
      </c>
      <c r="Y500">
        <v>61</v>
      </c>
      <c r="Z500" s="36">
        <f>VLOOKUP($Y500,[2]Edades!$A$3:$H$153,4,FALSE)</f>
        <v>6</v>
      </c>
      <c r="AA500" s="34" t="str">
        <f>VLOOKUP($Y500,[2]Edades!$A$3:$H$153,6,FALSE)</f>
        <v>6 - Persona mayor</v>
      </c>
      <c r="AB500" s="34">
        <f>VLOOKUP($Y500,[2]Edades!$A$3:$H$153,7,FALSE)</f>
        <v>13</v>
      </c>
      <c r="AC500" s="34" t="str">
        <f>VLOOKUP($Y500,[2]Edades!$A$3:$H$153,8,FALSE)</f>
        <v>60-64</v>
      </c>
      <c r="AD500" s="34" t="s">
        <v>129</v>
      </c>
      <c r="AE500" s="1">
        <v>2</v>
      </c>
      <c r="AF500" s="34" t="s">
        <v>2137</v>
      </c>
      <c r="AG500" s="34" t="s">
        <v>2127</v>
      </c>
      <c r="AH500" s="34" t="s">
        <v>2127</v>
      </c>
      <c r="AK500" s="34" t="s">
        <v>125</v>
      </c>
      <c r="AM500" s="34" t="s">
        <v>2127</v>
      </c>
      <c r="AN500" s="36" t="s">
        <v>2127</v>
      </c>
      <c r="AO500" s="36" t="s">
        <v>2127</v>
      </c>
      <c r="AP500" s="34" t="s">
        <v>2127</v>
      </c>
      <c r="AQ500" s="36" t="s">
        <v>2127</v>
      </c>
      <c r="AR500" s="34" t="s">
        <v>5318</v>
      </c>
      <c r="AS500" s="91" t="s">
        <v>6633</v>
      </c>
      <c r="AT500" s="34">
        <v>3125182201</v>
      </c>
      <c r="AU500" s="34" t="s">
        <v>2127</v>
      </c>
      <c r="AX500" s="90"/>
      <c r="BA500" s="91"/>
      <c r="BB500" s="91"/>
      <c r="BC500" s="91"/>
      <c r="BF500" s="34" t="s">
        <v>4983</v>
      </c>
      <c r="BG500" s="92" t="s">
        <v>5318</v>
      </c>
      <c r="BM500" s="36" t="s">
        <v>131</v>
      </c>
      <c r="BN500" s="34" t="s">
        <v>132</v>
      </c>
      <c r="BO500" s="36">
        <v>0</v>
      </c>
      <c r="BQ500" s="94"/>
      <c r="BS500" s="36" t="s">
        <v>2127</v>
      </c>
      <c r="BU500" s="95"/>
      <c r="BV500" s="95"/>
      <c r="BW500" s="61"/>
      <c r="BX500" s="60"/>
      <c r="BY500" s="59" t="str">
        <f t="shared" ca="1" si="36"/>
        <v/>
      </c>
      <c r="CD500" s="68"/>
      <c r="CE500" s="68"/>
      <c r="CF500" s="67"/>
      <c r="CG500"/>
      <c r="CH500" s="2"/>
      <c r="CI500" s="4" t="e">
        <f t="shared" si="37"/>
        <v>#DIV/0!</v>
      </c>
      <c r="CJ500" s="5" t="str">
        <f t="shared" si="38"/>
        <v>SIN DATO</v>
      </c>
      <c r="CK500" s="36">
        <v>0</v>
      </c>
      <c r="CL500" s="66"/>
      <c r="CM500" s="89">
        <v>41659</v>
      </c>
      <c r="CN500" s="97">
        <v>41659</v>
      </c>
      <c r="CP500"/>
      <c r="CQ500" s="65"/>
      <c r="CR500" s="65"/>
      <c r="CS500" s="98"/>
      <c r="CT500"/>
      <c r="CU500"/>
      <c r="CV500" s="97"/>
      <c r="CW500" s="2"/>
      <c r="CX500" s="82"/>
      <c r="DG500" s="64"/>
      <c r="DI500" s="89"/>
      <c r="DJ500" s="89"/>
      <c r="DN500" s="34"/>
      <c r="DO500" s="34"/>
      <c r="DP500" s="34"/>
      <c r="DQ500" s="34"/>
      <c r="DR500" s="34"/>
      <c r="DS500" s="34" t="s">
        <v>2127</v>
      </c>
      <c r="DT500" s="34"/>
      <c r="DY500" s="1">
        <v>2</v>
      </c>
      <c r="DZ500" t="s">
        <v>7941</v>
      </c>
      <c r="EB500" s="4"/>
      <c r="EJ500"/>
      <c r="EL500" s="34"/>
      <c r="EN500" s="34"/>
    </row>
    <row r="501" spans="1:144" x14ac:dyDescent="0.25">
      <c r="A501" s="85">
        <v>2022</v>
      </c>
      <c r="B501" s="87">
        <v>44830</v>
      </c>
      <c r="C501" t="s">
        <v>121</v>
      </c>
      <c r="D501" t="s">
        <v>122</v>
      </c>
      <c r="E501" s="34" t="s">
        <v>7938</v>
      </c>
      <c r="F501" s="34">
        <f t="shared" si="39"/>
        <v>500</v>
      </c>
      <c r="G501" s="34" t="s">
        <v>4985</v>
      </c>
      <c r="H501">
        <v>18</v>
      </c>
      <c r="I501" s="34" t="s">
        <v>6141</v>
      </c>
      <c r="J501" s="34" t="s">
        <v>5002</v>
      </c>
      <c r="K501" s="34" t="str">
        <f>VLOOKUP(J501,[2]CodMpios!$B$347:$E$362,4,FALSE)</f>
        <v>18860 - Valparaíso</v>
      </c>
      <c r="L501" s="34" t="str">
        <f>VLOOKUP($J501,[2]Coord_Mpios_X_Y!$B$2:$K$1123,9,FALSE)</f>
        <v>1,061292206570</v>
      </c>
      <c r="M501" s="34" t="str">
        <f>VLOOKUP($J501,[2]Coord_Mpios_X_Y!$B$2:$K$1123,10,FALSE)</f>
        <v>-75,627047667443</v>
      </c>
      <c r="N501" s="34" t="s">
        <v>125</v>
      </c>
      <c r="O501" s="34" t="s">
        <v>126</v>
      </c>
      <c r="Q501" s="34" t="s">
        <v>127</v>
      </c>
      <c r="R501" s="34">
        <v>16192196</v>
      </c>
      <c r="S501" s="34" t="str">
        <f t="shared" si="35"/>
        <v>CC16192196</v>
      </c>
      <c r="T501" s="34" t="s">
        <v>413</v>
      </c>
      <c r="V501" s="34" t="s">
        <v>5958</v>
      </c>
      <c r="W501" s="34" t="s">
        <v>5957</v>
      </c>
      <c r="X501" s="87">
        <v>29885</v>
      </c>
      <c r="Y501">
        <v>41</v>
      </c>
      <c r="Z501" s="36">
        <f>VLOOKUP($Y501,[2]Edades!$A$3:$H$153,4,FALSE)</f>
        <v>5</v>
      </c>
      <c r="AA501" s="34" t="str">
        <f>VLOOKUP($Y501,[2]Edades!$A$3:$H$153,6,FALSE)</f>
        <v>5 - Adultez</v>
      </c>
      <c r="AB501" s="34">
        <f>VLOOKUP($Y501,[2]Edades!$A$3:$H$153,7,FALSE)</f>
        <v>9</v>
      </c>
      <c r="AC501" s="34" t="str">
        <f>VLOOKUP($Y501,[2]Edades!$A$3:$H$153,8,FALSE)</f>
        <v>40-44</v>
      </c>
      <c r="AD501" s="34" t="s">
        <v>146</v>
      </c>
      <c r="AE501">
        <v>1</v>
      </c>
      <c r="AF501" s="34" t="s">
        <v>130</v>
      </c>
      <c r="AG501" s="34" t="s">
        <v>2127</v>
      </c>
      <c r="AH501" s="34" t="s">
        <v>2127</v>
      </c>
      <c r="AK501" s="34" t="s">
        <v>125</v>
      </c>
      <c r="AM501" s="34" t="s">
        <v>2127</v>
      </c>
      <c r="AN501" s="36" t="s">
        <v>2127</v>
      </c>
      <c r="AO501" s="36" t="s">
        <v>2127</v>
      </c>
      <c r="AP501" s="34" t="s">
        <v>2127</v>
      </c>
      <c r="AQ501" s="36" t="s">
        <v>2127</v>
      </c>
      <c r="AR501" s="34" t="s">
        <v>5262</v>
      </c>
      <c r="AS501" s="91" t="s">
        <v>6634</v>
      </c>
      <c r="AT501" s="34">
        <v>3108023738</v>
      </c>
      <c r="AU501" s="34" t="s">
        <v>2127</v>
      </c>
      <c r="AX501" s="90"/>
      <c r="BA501" s="91"/>
      <c r="BB501" s="91"/>
      <c r="BC501" s="91"/>
      <c r="BF501" s="34" t="s">
        <v>4983</v>
      </c>
      <c r="BG501" s="92" t="s">
        <v>2098</v>
      </c>
      <c r="BM501" s="36" t="s">
        <v>131</v>
      </c>
      <c r="BN501" s="34" t="s">
        <v>132</v>
      </c>
      <c r="BO501" s="36">
        <v>0</v>
      </c>
      <c r="BQ501" s="94"/>
      <c r="BS501" s="36" t="s">
        <v>2127</v>
      </c>
      <c r="BU501" s="95"/>
      <c r="BV501" s="95"/>
      <c r="BW501" s="61"/>
      <c r="BX501" s="60"/>
      <c r="BY501" s="59" t="str">
        <f t="shared" ca="1" si="36"/>
        <v/>
      </c>
      <c r="CD501" s="68"/>
      <c r="CE501" s="68"/>
      <c r="CF501" s="67"/>
      <c r="CG501"/>
      <c r="CH501" s="2"/>
      <c r="CI501" s="4" t="e">
        <f t="shared" si="37"/>
        <v>#DIV/0!</v>
      </c>
      <c r="CJ501" s="5" t="str">
        <f t="shared" si="38"/>
        <v>SIN DATO</v>
      </c>
      <c r="CK501" s="36">
        <v>0</v>
      </c>
      <c r="CL501" s="66"/>
      <c r="CM501" s="89">
        <v>40583</v>
      </c>
      <c r="CN501" s="97">
        <v>40583</v>
      </c>
      <c r="CP501"/>
      <c r="CQ501" s="65"/>
      <c r="CR501" s="65"/>
      <c r="CS501" s="98"/>
      <c r="CT501"/>
      <c r="CU501"/>
      <c r="CV501" s="97"/>
      <c r="CW501" s="2"/>
      <c r="CX501" s="82"/>
      <c r="DG501" s="64"/>
      <c r="DI501" s="89"/>
      <c r="DJ501" s="89"/>
      <c r="DN501" s="34"/>
      <c r="DO501" s="34"/>
      <c r="DP501" s="34"/>
      <c r="DQ501" s="34"/>
      <c r="DR501" s="34"/>
      <c r="DS501" s="34" t="s">
        <v>2127</v>
      </c>
      <c r="DT501" s="34"/>
      <c r="DY501" s="1">
        <v>2</v>
      </c>
      <c r="DZ501" t="s">
        <v>7941</v>
      </c>
      <c r="EB501" s="4"/>
      <c r="EJ501"/>
      <c r="EL501" s="34"/>
      <c r="EN501" s="34"/>
    </row>
    <row r="502" spans="1:144" hidden="1" x14ac:dyDescent="0.25">
      <c r="A502" s="85">
        <v>2022</v>
      </c>
      <c r="B502" s="87">
        <v>44830</v>
      </c>
      <c r="C502" t="s">
        <v>121</v>
      </c>
      <c r="D502" t="s">
        <v>122</v>
      </c>
      <c r="E502" s="36" t="s">
        <v>7938</v>
      </c>
      <c r="F502" s="34">
        <f t="shared" si="39"/>
        <v>501</v>
      </c>
      <c r="G502" s="34" t="s">
        <v>4985</v>
      </c>
      <c r="H502">
        <v>18</v>
      </c>
      <c r="I502" s="34" t="s">
        <v>6141</v>
      </c>
      <c r="J502" s="34" t="s">
        <v>5002</v>
      </c>
      <c r="K502" s="34" t="str">
        <f>VLOOKUP(J502,[2]CodMpios!$B$347:$E$362,4,FALSE)</f>
        <v>18860 - Valparaíso</v>
      </c>
      <c r="L502" s="34" t="str">
        <f>VLOOKUP($J502,[2]Coord_Mpios_X_Y!$B$2:$K$1123,9,FALSE)</f>
        <v>1,061292206570</v>
      </c>
      <c r="M502" s="34" t="str">
        <f>VLOOKUP($J502,[2]Coord_Mpios_X_Y!$B$2:$K$1123,10,FALSE)</f>
        <v>-75,627047667443</v>
      </c>
      <c r="N502" s="34" t="s">
        <v>125</v>
      </c>
      <c r="O502" s="34" t="s">
        <v>126</v>
      </c>
      <c r="Q502" s="34" t="s">
        <v>127</v>
      </c>
      <c r="R502" s="34">
        <v>11830389</v>
      </c>
      <c r="S502" s="34" t="str">
        <f t="shared" si="35"/>
        <v>CC11830389</v>
      </c>
      <c r="T502" s="34" t="s">
        <v>1239</v>
      </c>
      <c r="V502" s="34" t="s">
        <v>2518</v>
      </c>
      <c r="W502" s="34" t="s">
        <v>5956</v>
      </c>
      <c r="X502" s="87">
        <v>24618</v>
      </c>
      <c r="Y502">
        <v>55</v>
      </c>
      <c r="Z502" s="36">
        <f>VLOOKUP($Y502,[2]Edades!$A$3:$H$153,4,FALSE)</f>
        <v>5</v>
      </c>
      <c r="AA502" s="34" t="str">
        <f>VLOOKUP($Y502,[2]Edades!$A$3:$H$153,6,FALSE)</f>
        <v>5 - Adultez</v>
      </c>
      <c r="AB502" s="34">
        <f>VLOOKUP($Y502,[2]Edades!$A$3:$H$153,7,FALSE)</f>
        <v>12</v>
      </c>
      <c r="AC502" s="34" t="str">
        <f>VLOOKUP($Y502,[2]Edades!$A$3:$H$153,8,FALSE)</f>
        <v>55-59</v>
      </c>
      <c r="AD502" s="34" t="s">
        <v>146</v>
      </c>
      <c r="AE502">
        <v>1</v>
      </c>
      <c r="AF502" s="34" t="s">
        <v>5066</v>
      </c>
      <c r="AG502" s="34" t="s">
        <v>2127</v>
      </c>
      <c r="AH502" s="34" t="s">
        <v>2127</v>
      </c>
      <c r="AK502" s="34" t="s">
        <v>125</v>
      </c>
      <c r="AM502" s="34" t="s">
        <v>2127</v>
      </c>
      <c r="AN502" s="36" t="s">
        <v>2127</v>
      </c>
      <c r="AO502" s="36" t="s">
        <v>2127</v>
      </c>
      <c r="AP502" s="34" t="s">
        <v>2127</v>
      </c>
      <c r="AQ502" s="36" t="s">
        <v>2127</v>
      </c>
      <c r="AR502" s="34" t="s">
        <v>5262</v>
      </c>
      <c r="AS502" s="91" t="s">
        <v>6635</v>
      </c>
      <c r="AT502" s="34">
        <v>3208090207</v>
      </c>
      <c r="AU502" s="34" t="s">
        <v>2127</v>
      </c>
      <c r="AX502" s="90"/>
      <c r="BA502" s="91"/>
      <c r="BB502" s="91"/>
      <c r="BC502" s="91"/>
      <c r="BF502" s="34" t="s">
        <v>4983</v>
      </c>
      <c r="BG502" s="92" t="s">
        <v>2098</v>
      </c>
      <c r="BM502" s="36" t="s">
        <v>131</v>
      </c>
      <c r="BN502" s="34" t="s">
        <v>132</v>
      </c>
      <c r="BO502" s="36">
        <v>0</v>
      </c>
      <c r="BQ502" s="94"/>
      <c r="BS502" t="s">
        <v>132</v>
      </c>
      <c r="BU502" s="95"/>
      <c r="BV502" s="95"/>
      <c r="BW502" s="61"/>
      <c r="BX502" s="60"/>
      <c r="BY502" s="59" t="str">
        <f t="shared" ca="1" si="36"/>
        <v/>
      </c>
      <c r="CD502" s="68"/>
      <c r="CE502" s="68"/>
      <c r="CF502" s="67"/>
      <c r="CG502">
        <v>72</v>
      </c>
      <c r="CH502" s="2">
        <v>180</v>
      </c>
      <c r="CI502" s="4">
        <f t="shared" si="37"/>
        <v>22.222222222222221</v>
      </c>
      <c r="CJ502" s="5" t="str">
        <f t="shared" si="38"/>
        <v>NORMAL</v>
      </c>
      <c r="CK502" s="36">
        <v>0</v>
      </c>
      <c r="CL502" s="66"/>
      <c r="CM502" s="89">
        <v>41673</v>
      </c>
      <c r="CN502" s="97">
        <v>41673</v>
      </c>
      <c r="CP502"/>
      <c r="CQ502" s="65"/>
      <c r="CR502" s="65"/>
      <c r="CS502" s="98"/>
      <c r="CT502"/>
      <c r="CU502"/>
      <c r="CV502" s="65"/>
      <c r="CW502" s="2">
        <v>128</v>
      </c>
      <c r="CX502" s="82">
        <v>80</v>
      </c>
      <c r="DC502"/>
      <c r="DG502" s="64"/>
      <c r="DI502" s="89"/>
      <c r="DJ502" s="89"/>
      <c r="DN502" s="34"/>
      <c r="DO502" s="34"/>
      <c r="DP502" s="34"/>
      <c r="DQ502" s="34"/>
      <c r="DR502" s="34"/>
      <c r="DS502" s="34" t="s">
        <v>2127</v>
      </c>
      <c r="DT502" s="34"/>
      <c r="DU502" s="47">
        <v>44592</v>
      </c>
      <c r="DY502" s="1">
        <v>2</v>
      </c>
      <c r="DZ502" t="s">
        <v>7939</v>
      </c>
      <c r="EA502" s="4">
        <v>1</v>
      </c>
      <c r="EB502" s="4">
        <v>119</v>
      </c>
      <c r="EC502" s="4">
        <v>107</v>
      </c>
      <c r="ED502" s="4">
        <v>99</v>
      </c>
      <c r="EE502" s="4">
        <v>48.2</v>
      </c>
      <c r="EF502" s="4">
        <v>99</v>
      </c>
      <c r="EG502" s="4">
        <v>6</v>
      </c>
      <c r="EH502" s="4">
        <v>7.7</v>
      </c>
      <c r="EJ502"/>
      <c r="EL502" s="34"/>
      <c r="EN502" s="34"/>
    </row>
    <row r="503" spans="1:144" hidden="1" x14ac:dyDescent="0.25">
      <c r="A503" s="85">
        <v>2022</v>
      </c>
      <c r="B503" s="87">
        <v>44830</v>
      </c>
      <c r="C503" t="s">
        <v>121</v>
      </c>
      <c r="D503" t="s">
        <v>122</v>
      </c>
      <c r="E503" s="36" t="s">
        <v>7938</v>
      </c>
      <c r="F503" s="34">
        <f t="shared" si="39"/>
        <v>502</v>
      </c>
      <c r="G503" s="34" t="s">
        <v>4985</v>
      </c>
      <c r="H503">
        <v>18</v>
      </c>
      <c r="I503" s="34" t="s">
        <v>6141</v>
      </c>
      <c r="J503" s="34" t="s">
        <v>5002</v>
      </c>
      <c r="K503" s="34" t="str">
        <f>VLOOKUP(J503,[2]CodMpios!$B$347:$E$362,4,FALSE)</f>
        <v>18860 - Valparaíso</v>
      </c>
      <c r="L503" s="34" t="str">
        <f>VLOOKUP($J503,[2]Coord_Mpios_X_Y!$B$2:$K$1123,9,FALSE)</f>
        <v>1,061292206570</v>
      </c>
      <c r="M503" s="34" t="str">
        <f>VLOOKUP($J503,[2]Coord_Mpios_X_Y!$B$2:$K$1123,10,FALSE)</f>
        <v>-75,627047667443</v>
      </c>
      <c r="N503" s="34" t="s">
        <v>6142</v>
      </c>
      <c r="O503" s="34" t="s">
        <v>126</v>
      </c>
      <c r="Q503" s="34" t="s">
        <v>127</v>
      </c>
      <c r="R503" s="34">
        <v>40760652</v>
      </c>
      <c r="S503" s="34" t="str">
        <f t="shared" si="35"/>
        <v>CC40760652</v>
      </c>
      <c r="T503" s="34" t="s">
        <v>134</v>
      </c>
      <c r="U503" s="34" t="s">
        <v>5955</v>
      </c>
      <c r="V503" s="34" t="s">
        <v>507</v>
      </c>
      <c r="W503" s="34" t="s">
        <v>507</v>
      </c>
      <c r="X503" s="87">
        <v>20830</v>
      </c>
      <c r="Y503">
        <v>66</v>
      </c>
      <c r="Z503" s="36">
        <f>VLOOKUP($Y503,[2]Edades!$A$3:$H$153,4,FALSE)</f>
        <v>6</v>
      </c>
      <c r="AA503" s="34" t="str">
        <f>VLOOKUP($Y503,[2]Edades!$A$3:$H$153,6,FALSE)</f>
        <v>6 - Persona mayor</v>
      </c>
      <c r="AB503" s="34">
        <f>VLOOKUP($Y503,[2]Edades!$A$3:$H$153,7,FALSE)</f>
        <v>14</v>
      </c>
      <c r="AC503" s="34" t="str">
        <f>VLOOKUP($Y503,[2]Edades!$A$3:$H$153,8,FALSE)</f>
        <v>65-69</v>
      </c>
      <c r="AD503" s="34" t="s">
        <v>129</v>
      </c>
      <c r="AE503" s="1">
        <v>2</v>
      </c>
      <c r="AF503" s="34" t="s">
        <v>2137</v>
      </c>
      <c r="AG503" s="34" t="s">
        <v>2127</v>
      </c>
      <c r="AH503" s="34" t="s">
        <v>2127</v>
      </c>
      <c r="AK503" s="34" t="s">
        <v>6142</v>
      </c>
      <c r="AM503" s="34" t="s">
        <v>2127</v>
      </c>
      <c r="AN503" s="36" t="s">
        <v>2127</v>
      </c>
      <c r="AO503" s="36" t="s">
        <v>2127</v>
      </c>
      <c r="AP503" s="34" t="s">
        <v>2127</v>
      </c>
      <c r="AQ503" s="36" t="s">
        <v>2127</v>
      </c>
      <c r="AR503" s="34" t="s">
        <v>5262</v>
      </c>
      <c r="AS503" s="91" t="s">
        <v>6636</v>
      </c>
      <c r="AT503" s="34">
        <v>3143449065</v>
      </c>
      <c r="AU503" s="34" t="s">
        <v>2127</v>
      </c>
      <c r="AX503" s="90"/>
      <c r="BA503" s="91"/>
      <c r="BB503" s="91"/>
      <c r="BC503" s="91"/>
      <c r="BF503" s="34" t="s">
        <v>4983</v>
      </c>
      <c r="BG503" s="92" t="s">
        <v>2098</v>
      </c>
      <c r="BM503" s="36" t="s">
        <v>131</v>
      </c>
      <c r="BN503" s="34" t="s">
        <v>132</v>
      </c>
      <c r="BO503" s="36">
        <v>0</v>
      </c>
      <c r="BQ503" s="94"/>
      <c r="BS503" t="s">
        <v>131</v>
      </c>
      <c r="BU503" s="95"/>
      <c r="BV503" s="95"/>
      <c r="BW503" s="61"/>
      <c r="BX503" s="60"/>
      <c r="BY503" s="59" t="str">
        <f t="shared" ca="1" si="36"/>
        <v/>
      </c>
      <c r="CD503" s="68"/>
      <c r="CE503" s="68"/>
      <c r="CF503" s="67"/>
      <c r="CG503">
        <v>58</v>
      </c>
      <c r="CH503" s="2">
        <v>154</v>
      </c>
      <c r="CI503" s="4">
        <f t="shared" si="37"/>
        <v>24.456063417102378</v>
      </c>
      <c r="CJ503" s="5" t="str">
        <f t="shared" si="38"/>
        <v>NORMAL</v>
      </c>
      <c r="CK503" s="36">
        <v>0</v>
      </c>
      <c r="CL503" s="66"/>
      <c r="CM503" s="89">
        <v>42829</v>
      </c>
      <c r="CN503" s="97">
        <v>42829</v>
      </c>
      <c r="CP503"/>
      <c r="CQ503" s="65"/>
      <c r="CR503" s="65"/>
      <c r="CS503" s="98"/>
      <c r="CT503"/>
      <c r="CU503"/>
      <c r="CV503" s="65"/>
      <c r="CW503" s="2">
        <v>120</v>
      </c>
      <c r="CX503" s="82">
        <v>75</v>
      </c>
      <c r="DC503"/>
      <c r="DG503" s="64"/>
      <c r="DI503" s="89">
        <v>44593</v>
      </c>
      <c r="DJ503" s="89"/>
      <c r="DL503" s="89">
        <v>44593</v>
      </c>
      <c r="DN503" s="34"/>
      <c r="DO503" s="34"/>
      <c r="DP503" s="34"/>
      <c r="DQ503" s="34"/>
      <c r="DR503" s="34"/>
      <c r="DS503" s="34" t="s">
        <v>2127</v>
      </c>
      <c r="DT503" s="34"/>
      <c r="DU503" s="47">
        <v>44596</v>
      </c>
      <c r="DY503" s="1">
        <v>2</v>
      </c>
      <c r="DZ503" t="s">
        <v>7939</v>
      </c>
      <c r="EA503" s="4">
        <v>0.73</v>
      </c>
      <c r="EB503" s="4">
        <v>180</v>
      </c>
      <c r="EC503" s="4">
        <v>212</v>
      </c>
      <c r="ED503" s="4">
        <v>144.30000000000001</v>
      </c>
      <c r="EE503" s="4">
        <v>40.9</v>
      </c>
      <c r="EF503" s="4">
        <v>134</v>
      </c>
      <c r="EG503" s="4">
        <v>41</v>
      </c>
      <c r="EH503" s="4">
        <v>6.9</v>
      </c>
      <c r="EJ503"/>
      <c r="EL503" s="34"/>
      <c r="EN503" s="34"/>
    </row>
    <row r="504" spans="1:144" hidden="1" x14ac:dyDescent="0.25">
      <c r="A504" s="85">
        <v>2022</v>
      </c>
      <c r="B504" s="87">
        <v>44830</v>
      </c>
      <c r="C504" t="s">
        <v>121</v>
      </c>
      <c r="D504" t="s">
        <v>122</v>
      </c>
      <c r="E504" s="36" t="s">
        <v>7938</v>
      </c>
      <c r="F504" s="34">
        <f t="shared" si="39"/>
        <v>503</v>
      </c>
      <c r="G504" s="34" t="s">
        <v>4985</v>
      </c>
      <c r="H504">
        <v>18</v>
      </c>
      <c r="I504" s="34" t="s">
        <v>6141</v>
      </c>
      <c r="J504" s="34" t="s">
        <v>5052</v>
      </c>
      <c r="K504" s="34" t="str">
        <f>VLOOKUP(J504,[2]CodMpios!$B$347:$E$362,4,FALSE)</f>
        <v>18256 - El Paujil</v>
      </c>
      <c r="L504" s="34" t="str">
        <f>VLOOKUP($J504,[2]Coord_Mpios_X_Y!$B$2:$K$1123,9,FALSE)</f>
        <v>1,617746356165</v>
      </c>
      <c r="M504" s="34" t="str">
        <f>VLOOKUP($J504,[2]Coord_Mpios_X_Y!$B$2:$K$1123,10,FALSE)</f>
        <v>-75,234043334186</v>
      </c>
      <c r="N504" s="34" t="s">
        <v>125</v>
      </c>
      <c r="O504" s="34" t="s">
        <v>126</v>
      </c>
      <c r="Q504" s="34" t="s">
        <v>127</v>
      </c>
      <c r="R504" s="34">
        <v>17631460</v>
      </c>
      <c r="S504" s="34" t="str">
        <f t="shared" si="35"/>
        <v>CC17631460</v>
      </c>
      <c r="T504" s="34" t="s">
        <v>154</v>
      </c>
      <c r="V504" s="34" t="s">
        <v>623</v>
      </c>
      <c r="W504" s="34" t="s">
        <v>2524</v>
      </c>
      <c r="X504" s="87">
        <v>21546</v>
      </c>
      <c r="Y504">
        <v>64</v>
      </c>
      <c r="Z504" s="36">
        <f>VLOOKUP($Y504,[2]Edades!$A$3:$H$153,4,FALSE)</f>
        <v>6</v>
      </c>
      <c r="AA504" s="34" t="str">
        <f>VLOOKUP($Y504,[2]Edades!$A$3:$H$153,6,FALSE)</f>
        <v>6 - Persona mayor</v>
      </c>
      <c r="AB504" s="34">
        <f>VLOOKUP($Y504,[2]Edades!$A$3:$H$153,7,FALSE)</f>
        <v>13</v>
      </c>
      <c r="AC504" s="34" t="str">
        <f>VLOOKUP($Y504,[2]Edades!$A$3:$H$153,8,FALSE)</f>
        <v>60-64</v>
      </c>
      <c r="AD504" s="34" t="s">
        <v>146</v>
      </c>
      <c r="AE504">
        <v>1</v>
      </c>
      <c r="AF504" s="34" t="s">
        <v>2137</v>
      </c>
      <c r="AG504" s="34" t="s">
        <v>2127</v>
      </c>
      <c r="AH504" s="34" t="s">
        <v>2127</v>
      </c>
      <c r="AK504" s="34" t="s">
        <v>125</v>
      </c>
      <c r="AM504" s="34" t="s">
        <v>2127</v>
      </c>
      <c r="AN504" s="36" t="s">
        <v>2127</v>
      </c>
      <c r="AO504" s="36" t="s">
        <v>2127</v>
      </c>
      <c r="AP504" s="34" t="s">
        <v>2127</v>
      </c>
      <c r="AQ504" s="36" t="s">
        <v>2127</v>
      </c>
      <c r="AR504" s="34" t="s">
        <v>6148</v>
      </c>
      <c r="AS504" s="91" t="s">
        <v>6637</v>
      </c>
      <c r="AT504" s="34">
        <v>3163830889</v>
      </c>
      <c r="AU504" s="34" t="s">
        <v>2127</v>
      </c>
      <c r="AX504" s="90"/>
      <c r="BA504" s="91"/>
      <c r="BB504" s="91"/>
      <c r="BC504" s="91"/>
      <c r="BF504" s="34" t="s">
        <v>4983</v>
      </c>
      <c r="BG504" s="92" t="s">
        <v>2098</v>
      </c>
      <c r="BM504" s="36" t="s">
        <v>131</v>
      </c>
      <c r="BN504" s="34" t="s">
        <v>132</v>
      </c>
      <c r="BO504" s="36">
        <v>0</v>
      </c>
      <c r="BQ504" s="94"/>
      <c r="BS504" t="s">
        <v>131</v>
      </c>
      <c r="BU504" s="95"/>
      <c r="BV504" s="95"/>
      <c r="BW504" s="61"/>
      <c r="BX504" s="60"/>
      <c r="BY504" s="59" t="str">
        <f t="shared" ca="1" si="36"/>
        <v/>
      </c>
      <c r="CD504" s="68"/>
      <c r="CE504" s="68"/>
      <c r="CF504" s="67"/>
      <c r="CG504">
        <v>76</v>
      </c>
      <c r="CH504" s="2">
        <v>170</v>
      </c>
      <c r="CI504" s="4">
        <f t="shared" si="37"/>
        <v>26.297577854671282</v>
      </c>
      <c r="CJ504" s="5" t="str">
        <f t="shared" si="38"/>
        <v>SOBREPESO</v>
      </c>
      <c r="CK504" s="36">
        <v>0</v>
      </c>
      <c r="CL504" s="66"/>
      <c r="CM504" s="89">
        <v>43489</v>
      </c>
      <c r="CN504" s="97">
        <v>43489</v>
      </c>
      <c r="CP504"/>
      <c r="CQ504" s="65"/>
      <c r="CR504" s="65"/>
      <c r="CS504" s="98"/>
      <c r="CT504"/>
      <c r="CU504"/>
      <c r="CV504" s="65"/>
      <c r="CW504" s="2"/>
      <c r="CX504" s="82"/>
      <c r="DC504"/>
      <c r="DG504" s="64"/>
      <c r="DI504" s="89"/>
      <c r="DJ504" s="89"/>
      <c r="DK504" s="89">
        <v>44819</v>
      </c>
      <c r="DN504" s="34"/>
      <c r="DO504" s="34"/>
      <c r="DP504" s="34"/>
      <c r="DQ504" s="34"/>
      <c r="DR504" s="34"/>
      <c r="DS504" s="34" t="s">
        <v>2127</v>
      </c>
      <c r="DT504" s="34"/>
      <c r="DU504" s="47">
        <v>43614</v>
      </c>
      <c r="DY504" s="1">
        <v>1</v>
      </c>
      <c r="DZ504" t="s">
        <v>7941</v>
      </c>
      <c r="EB504" s="4"/>
      <c r="EJ504"/>
      <c r="EL504" s="34"/>
      <c r="EN504" s="34"/>
    </row>
    <row r="505" spans="1:144" x14ac:dyDescent="0.25">
      <c r="A505" s="85">
        <v>2022</v>
      </c>
      <c r="B505" s="87">
        <v>44830</v>
      </c>
      <c r="C505" t="s">
        <v>121</v>
      </c>
      <c r="D505" t="s">
        <v>122</v>
      </c>
      <c r="E505" s="34" t="s">
        <v>7938</v>
      </c>
      <c r="F505" s="34">
        <f t="shared" si="39"/>
        <v>504</v>
      </c>
      <c r="G505" s="34" t="s">
        <v>4985</v>
      </c>
      <c r="H505">
        <v>18</v>
      </c>
      <c r="I505" s="34" t="s">
        <v>6141</v>
      </c>
      <c r="J505" s="34" t="s">
        <v>5052</v>
      </c>
      <c r="K505" s="34" t="str">
        <f>VLOOKUP(J505,[2]CodMpios!$B$347:$E$362,4,FALSE)</f>
        <v>18256 - El Paujil</v>
      </c>
      <c r="L505" s="34" t="str">
        <f>VLOOKUP($J505,[2]Coord_Mpios_X_Y!$B$2:$K$1123,9,FALSE)</f>
        <v>1,617746356165</v>
      </c>
      <c r="M505" s="34" t="str">
        <f>VLOOKUP($J505,[2]Coord_Mpios_X_Y!$B$2:$K$1123,10,FALSE)</f>
        <v>-75,234043334186</v>
      </c>
      <c r="N505" s="34" t="s">
        <v>6142</v>
      </c>
      <c r="O505" s="34" t="s">
        <v>126</v>
      </c>
      <c r="Q505" s="34" t="s">
        <v>127</v>
      </c>
      <c r="R505" s="34">
        <v>26549451</v>
      </c>
      <c r="S505" s="34" t="str">
        <f t="shared" si="35"/>
        <v>CC26549451</v>
      </c>
      <c r="T505" s="34" t="s">
        <v>163</v>
      </c>
      <c r="U505" s="34" t="s">
        <v>524</v>
      </c>
      <c r="V505" s="34" t="s">
        <v>5940</v>
      </c>
      <c r="W505" s="34" t="s">
        <v>673</v>
      </c>
      <c r="X505" s="87">
        <v>18759</v>
      </c>
      <c r="Y505">
        <v>71</v>
      </c>
      <c r="Z505" s="36">
        <f>VLOOKUP($Y505,[2]Edades!$A$3:$H$153,4,FALSE)</f>
        <v>6</v>
      </c>
      <c r="AA505" s="34" t="str">
        <f>VLOOKUP($Y505,[2]Edades!$A$3:$H$153,6,FALSE)</f>
        <v>6 - Persona mayor</v>
      </c>
      <c r="AB505" s="34">
        <f>VLOOKUP($Y505,[2]Edades!$A$3:$H$153,7,FALSE)</f>
        <v>15</v>
      </c>
      <c r="AC505" s="34" t="str">
        <f>VLOOKUP($Y505,[2]Edades!$A$3:$H$153,8,FALSE)</f>
        <v>70-74</v>
      </c>
      <c r="AD505" s="34" t="s">
        <v>129</v>
      </c>
      <c r="AE505" s="1">
        <v>2</v>
      </c>
      <c r="AF505" s="34" t="s">
        <v>2137</v>
      </c>
      <c r="AG505" s="34" t="s">
        <v>2127</v>
      </c>
      <c r="AH505" s="34" t="s">
        <v>2127</v>
      </c>
      <c r="AK505" s="34" t="s">
        <v>6142</v>
      </c>
      <c r="AM505" s="34" t="s">
        <v>2127</v>
      </c>
      <c r="AN505" s="36" t="s">
        <v>2127</v>
      </c>
      <c r="AO505" s="36" t="s">
        <v>2127</v>
      </c>
      <c r="AP505" s="34" t="s">
        <v>2127</v>
      </c>
      <c r="AQ505" s="36" t="s">
        <v>2127</v>
      </c>
      <c r="AR505" s="34" t="s">
        <v>5078</v>
      </c>
      <c r="AS505" s="91" t="s">
        <v>6638</v>
      </c>
      <c r="AT505" s="34">
        <v>3124792827</v>
      </c>
      <c r="AU505" s="34" t="s">
        <v>2127</v>
      </c>
      <c r="AX505" s="90"/>
      <c r="BA505" s="91"/>
      <c r="BB505" s="91"/>
      <c r="BC505" s="91"/>
      <c r="BF505" s="34" t="s">
        <v>4983</v>
      </c>
      <c r="BG505" s="92" t="s">
        <v>5078</v>
      </c>
      <c r="BM505" s="36" t="s">
        <v>131</v>
      </c>
      <c r="BN505" s="34" t="s">
        <v>132</v>
      </c>
      <c r="BO505" s="36">
        <v>0</v>
      </c>
      <c r="BQ505" s="94"/>
      <c r="BS505" s="36" t="s">
        <v>2127</v>
      </c>
      <c r="BU505" s="95"/>
      <c r="BV505" s="95"/>
      <c r="BW505" s="61"/>
      <c r="BX505" s="60"/>
      <c r="BY505" s="59" t="str">
        <f t="shared" ca="1" si="36"/>
        <v/>
      </c>
      <c r="CD505" s="68"/>
      <c r="CE505" s="68"/>
      <c r="CF505" s="67"/>
      <c r="CG505"/>
      <c r="CH505" s="2"/>
      <c r="CI505" s="4" t="e">
        <f t="shared" si="37"/>
        <v>#DIV/0!</v>
      </c>
      <c r="CJ505" s="5" t="str">
        <f t="shared" si="38"/>
        <v>SIN DATO</v>
      </c>
      <c r="CK505" s="36">
        <v>0</v>
      </c>
      <c r="CL505" s="66"/>
      <c r="CM505" s="89">
        <v>40774</v>
      </c>
      <c r="CN505" s="97">
        <v>42285</v>
      </c>
      <c r="CP505"/>
      <c r="CQ505" s="65"/>
      <c r="CR505" s="65"/>
      <c r="CS505" s="98"/>
      <c r="CT505"/>
      <c r="CU505"/>
      <c r="CV505" s="97"/>
      <c r="CW505" s="2"/>
      <c r="CX505" s="82"/>
      <c r="DG505" s="64"/>
      <c r="DI505" s="89"/>
      <c r="DJ505" s="89"/>
      <c r="DN505" s="34"/>
      <c r="DO505" s="34"/>
      <c r="DP505" s="34"/>
      <c r="DQ505" s="34"/>
      <c r="DR505" s="34"/>
      <c r="DS505" s="34" t="s">
        <v>2127</v>
      </c>
      <c r="DT505" s="34"/>
      <c r="DY505" s="1">
        <v>2</v>
      </c>
      <c r="DZ505" t="s">
        <v>7941</v>
      </c>
      <c r="EB505" s="4"/>
      <c r="EJ505"/>
      <c r="EL505" s="34"/>
      <c r="EN505" s="34"/>
    </row>
    <row r="506" spans="1:144" x14ac:dyDescent="0.25">
      <c r="A506" s="85">
        <v>2022</v>
      </c>
      <c r="B506" s="87">
        <v>44830</v>
      </c>
      <c r="C506" t="s">
        <v>121</v>
      </c>
      <c r="D506" t="s">
        <v>122</v>
      </c>
      <c r="E506" s="34" t="s">
        <v>7938</v>
      </c>
      <c r="F506" s="34">
        <f t="shared" si="39"/>
        <v>505</v>
      </c>
      <c r="G506" s="34" t="s">
        <v>4985</v>
      </c>
      <c r="H506">
        <v>18</v>
      </c>
      <c r="I506" s="34" t="s">
        <v>6141</v>
      </c>
      <c r="J506" s="34" t="s">
        <v>5052</v>
      </c>
      <c r="K506" s="34" t="str">
        <f>VLOOKUP(J506,[2]CodMpios!$B$347:$E$362,4,FALSE)</f>
        <v>18256 - El Paujil</v>
      </c>
      <c r="L506" s="34" t="str">
        <f>VLOOKUP($J506,[2]Coord_Mpios_X_Y!$B$2:$K$1123,9,FALSE)</f>
        <v>1,617746356165</v>
      </c>
      <c r="M506" s="34" t="str">
        <f>VLOOKUP($J506,[2]Coord_Mpios_X_Y!$B$2:$K$1123,10,FALSE)</f>
        <v>-75,234043334186</v>
      </c>
      <c r="N506" s="34" t="s">
        <v>6142</v>
      </c>
      <c r="O506" s="34" t="s">
        <v>126</v>
      </c>
      <c r="Q506" s="34" t="s">
        <v>127</v>
      </c>
      <c r="R506" s="34">
        <v>26616606</v>
      </c>
      <c r="S506" s="34" t="str">
        <f t="shared" si="35"/>
        <v>CC26616606</v>
      </c>
      <c r="T506" s="34" t="s">
        <v>2100</v>
      </c>
      <c r="V506" s="34" t="s">
        <v>5926</v>
      </c>
      <c r="W506" s="34" t="s">
        <v>5926</v>
      </c>
      <c r="X506" s="87">
        <v>19746</v>
      </c>
      <c r="Y506">
        <v>69</v>
      </c>
      <c r="Z506" s="36">
        <f>VLOOKUP($Y506,[2]Edades!$A$3:$H$153,4,FALSE)</f>
        <v>6</v>
      </c>
      <c r="AA506" s="34" t="str">
        <f>VLOOKUP($Y506,[2]Edades!$A$3:$H$153,6,FALSE)</f>
        <v>6 - Persona mayor</v>
      </c>
      <c r="AB506" s="34">
        <f>VLOOKUP($Y506,[2]Edades!$A$3:$H$153,7,FALSE)</f>
        <v>14</v>
      </c>
      <c r="AC506" s="34" t="str">
        <f>VLOOKUP($Y506,[2]Edades!$A$3:$H$153,8,FALSE)</f>
        <v>65-69</v>
      </c>
      <c r="AD506" s="34" t="s">
        <v>129</v>
      </c>
      <c r="AE506" s="1">
        <v>2</v>
      </c>
      <c r="AF506" s="34" t="s">
        <v>2137</v>
      </c>
      <c r="AG506" s="34" t="s">
        <v>2127</v>
      </c>
      <c r="AH506" s="34" t="s">
        <v>2127</v>
      </c>
      <c r="AK506" s="34" t="s">
        <v>6142</v>
      </c>
      <c r="AM506" s="34" t="s">
        <v>2127</v>
      </c>
      <c r="AN506" s="36" t="s">
        <v>2127</v>
      </c>
      <c r="AO506" s="36" t="s">
        <v>2127</v>
      </c>
      <c r="AP506" s="34" t="s">
        <v>2127</v>
      </c>
      <c r="AQ506" s="36" t="s">
        <v>2127</v>
      </c>
      <c r="AR506" s="34" t="s">
        <v>2098</v>
      </c>
      <c r="AS506" s="91" t="s">
        <v>6639</v>
      </c>
      <c r="AT506" s="34">
        <v>3146697252</v>
      </c>
      <c r="AU506" s="34" t="s">
        <v>2127</v>
      </c>
      <c r="AX506" s="90"/>
      <c r="BA506" s="91"/>
      <c r="BB506" s="91"/>
      <c r="BC506" s="91"/>
      <c r="BF506" s="34" t="s">
        <v>4983</v>
      </c>
      <c r="BG506" s="92" t="s">
        <v>2098</v>
      </c>
      <c r="BM506" s="36" t="s">
        <v>131</v>
      </c>
      <c r="BN506" s="34" t="s">
        <v>132</v>
      </c>
      <c r="BO506" s="36">
        <v>0</v>
      </c>
      <c r="BQ506" s="94"/>
      <c r="BS506" s="36" t="s">
        <v>2127</v>
      </c>
      <c r="BU506" s="95"/>
      <c r="BV506" s="95"/>
      <c r="BW506" s="61"/>
      <c r="BX506" s="60"/>
      <c r="BY506" s="59" t="str">
        <f t="shared" ca="1" si="36"/>
        <v/>
      </c>
      <c r="CD506" s="68"/>
      <c r="CE506" s="68"/>
      <c r="CF506" s="67"/>
      <c r="CG506">
        <v>63</v>
      </c>
      <c r="CH506" s="2">
        <v>170</v>
      </c>
      <c r="CI506" s="4">
        <f t="shared" si="37"/>
        <v>21.79930795847751</v>
      </c>
      <c r="CJ506" s="5" t="str">
        <f t="shared" si="38"/>
        <v>NORMAL</v>
      </c>
      <c r="CK506" s="36">
        <v>0</v>
      </c>
      <c r="CL506" s="66"/>
      <c r="CM506" s="89">
        <v>43145</v>
      </c>
      <c r="CN506" s="97">
        <v>43145</v>
      </c>
      <c r="CP506"/>
      <c r="CQ506" s="65"/>
      <c r="CR506" s="65"/>
      <c r="CS506" s="98"/>
      <c r="CT506"/>
      <c r="CU506"/>
      <c r="CV506" s="97"/>
      <c r="CW506" s="2">
        <v>110</v>
      </c>
      <c r="CX506" s="82">
        <v>75</v>
      </c>
      <c r="DG506" s="64"/>
      <c r="DI506" s="89"/>
      <c r="DJ506" s="89"/>
      <c r="DN506" s="34"/>
      <c r="DO506" s="34"/>
      <c r="DP506" s="34"/>
      <c r="DQ506" s="34"/>
      <c r="DR506" s="34"/>
      <c r="DS506" s="34" t="s">
        <v>2127</v>
      </c>
      <c r="DT506" s="34"/>
      <c r="DU506" s="47">
        <v>44691</v>
      </c>
      <c r="DY506" s="1">
        <v>3</v>
      </c>
      <c r="DZ506" t="s">
        <v>7941</v>
      </c>
      <c r="EA506" s="4">
        <v>1.23</v>
      </c>
      <c r="EB506" s="4">
        <v>107</v>
      </c>
      <c r="EC506" s="4">
        <v>257</v>
      </c>
      <c r="EE506" s="4">
        <v>62.7</v>
      </c>
      <c r="EF506" s="4">
        <v>165</v>
      </c>
      <c r="EJ506"/>
      <c r="EL506" s="34"/>
      <c r="EN506" s="34"/>
    </row>
    <row r="507" spans="1:144" x14ac:dyDescent="0.25">
      <c r="A507" s="85">
        <v>2022</v>
      </c>
      <c r="B507" s="87">
        <v>44830</v>
      </c>
      <c r="C507" t="s">
        <v>121</v>
      </c>
      <c r="D507" t="s">
        <v>122</v>
      </c>
      <c r="E507" s="34" t="s">
        <v>7938</v>
      </c>
      <c r="F507" s="34">
        <f t="shared" si="39"/>
        <v>506</v>
      </c>
      <c r="G507" s="34" t="s">
        <v>4985</v>
      </c>
      <c r="H507">
        <v>18</v>
      </c>
      <c r="I507" s="34" t="s">
        <v>6141</v>
      </c>
      <c r="J507" s="34" t="s">
        <v>5052</v>
      </c>
      <c r="K507" s="34" t="str">
        <f>VLOOKUP(J507,[2]CodMpios!$B$347:$E$362,4,FALSE)</f>
        <v>18256 - El Paujil</v>
      </c>
      <c r="L507" s="34" t="str">
        <f>VLOOKUP($J507,[2]Coord_Mpios_X_Y!$B$2:$K$1123,9,FALSE)</f>
        <v>1,617746356165</v>
      </c>
      <c r="M507" s="34" t="str">
        <f>VLOOKUP($J507,[2]Coord_Mpios_X_Y!$B$2:$K$1123,10,FALSE)</f>
        <v>-75,234043334186</v>
      </c>
      <c r="N507" s="34" t="s">
        <v>6142</v>
      </c>
      <c r="O507" s="34" t="s">
        <v>126</v>
      </c>
      <c r="Q507" s="34" t="s">
        <v>127</v>
      </c>
      <c r="R507" s="34">
        <v>40755954</v>
      </c>
      <c r="S507" s="34" t="str">
        <f t="shared" si="35"/>
        <v>CC40755954</v>
      </c>
      <c r="T507" s="34" t="s">
        <v>134</v>
      </c>
      <c r="U507" s="34" t="s">
        <v>1164</v>
      </c>
      <c r="V507" s="34" t="s">
        <v>5778</v>
      </c>
      <c r="W507" s="34" t="s">
        <v>5257</v>
      </c>
      <c r="X507" s="87">
        <v>20419</v>
      </c>
      <c r="Y507">
        <v>67</v>
      </c>
      <c r="Z507" s="36">
        <f>VLOOKUP($Y507,[2]Edades!$A$3:$H$153,4,FALSE)</f>
        <v>6</v>
      </c>
      <c r="AA507" s="34" t="str">
        <f>VLOOKUP($Y507,[2]Edades!$A$3:$H$153,6,FALSE)</f>
        <v>6 - Persona mayor</v>
      </c>
      <c r="AB507" s="34">
        <f>VLOOKUP($Y507,[2]Edades!$A$3:$H$153,7,FALSE)</f>
        <v>14</v>
      </c>
      <c r="AC507" s="34" t="str">
        <f>VLOOKUP($Y507,[2]Edades!$A$3:$H$153,8,FALSE)</f>
        <v>65-69</v>
      </c>
      <c r="AD507" s="34" t="s">
        <v>129</v>
      </c>
      <c r="AE507" s="1">
        <v>2</v>
      </c>
      <c r="AF507" s="34" t="s">
        <v>2137</v>
      </c>
      <c r="AG507" s="34" t="s">
        <v>2127</v>
      </c>
      <c r="AH507" s="34" t="s">
        <v>2127</v>
      </c>
      <c r="AK507" s="34" t="s">
        <v>6142</v>
      </c>
      <c r="AM507" s="34" t="s">
        <v>2127</v>
      </c>
      <c r="AN507" s="36" t="s">
        <v>2127</v>
      </c>
      <c r="AO507" s="36" t="s">
        <v>2127</v>
      </c>
      <c r="AP507" s="34" t="s">
        <v>2127</v>
      </c>
      <c r="AQ507" s="36" t="s">
        <v>2127</v>
      </c>
      <c r="AR507" s="34" t="s">
        <v>5078</v>
      </c>
      <c r="AS507" s="91" t="s">
        <v>6640</v>
      </c>
      <c r="AT507" s="34">
        <v>3114751507</v>
      </c>
      <c r="AU507" s="34" t="s">
        <v>2127</v>
      </c>
      <c r="AX507" s="90"/>
      <c r="BA507" s="91"/>
      <c r="BB507" s="91"/>
      <c r="BC507" s="91"/>
      <c r="BF507" s="34" t="s">
        <v>4983</v>
      </c>
      <c r="BG507" s="92" t="s">
        <v>2098</v>
      </c>
      <c r="BM507" s="36" t="s">
        <v>131</v>
      </c>
      <c r="BN507" s="34" t="s">
        <v>132</v>
      </c>
      <c r="BO507" s="36">
        <v>0</v>
      </c>
      <c r="BQ507" s="94"/>
      <c r="BS507" s="36" t="s">
        <v>2127</v>
      </c>
      <c r="BU507" s="95"/>
      <c r="BV507" s="95"/>
      <c r="BW507" s="61"/>
      <c r="BX507" s="60"/>
      <c r="BY507" s="59" t="str">
        <f t="shared" ca="1" si="36"/>
        <v/>
      </c>
      <c r="CD507" s="68"/>
      <c r="CE507" s="68"/>
      <c r="CF507" s="67"/>
      <c r="CG507">
        <v>68</v>
      </c>
      <c r="CH507" s="2">
        <v>160</v>
      </c>
      <c r="CI507" s="4">
        <f t="shared" si="37"/>
        <v>26.562499999999996</v>
      </c>
      <c r="CJ507" s="5" t="str">
        <f t="shared" si="38"/>
        <v>SOBREPESO</v>
      </c>
      <c r="CK507" s="36">
        <v>0</v>
      </c>
      <c r="CL507" s="66"/>
      <c r="CM507" s="89">
        <v>42800</v>
      </c>
      <c r="CN507" s="97">
        <v>42800</v>
      </c>
      <c r="CP507"/>
      <c r="CQ507" s="65"/>
      <c r="CR507" s="65"/>
      <c r="CS507" s="98"/>
      <c r="CT507"/>
      <c r="CU507"/>
      <c r="CV507" s="97"/>
      <c r="CW507" s="2"/>
      <c r="CX507" s="82"/>
      <c r="DG507" s="64"/>
      <c r="DI507" s="89"/>
      <c r="DJ507" s="89"/>
      <c r="DN507" s="34"/>
      <c r="DO507" s="34"/>
      <c r="DP507" s="34"/>
      <c r="DQ507" s="34"/>
      <c r="DR507" s="34"/>
      <c r="DS507" s="34" t="s">
        <v>2127</v>
      </c>
      <c r="DT507" s="34"/>
      <c r="DU507" s="47">
        <v>43600</v>
      </c>
      <c r="DY507" s="1">
        <v>2</v>
      </c>
      <c r="DZ507" t="s">
        <v>7941</v>
      </c>
      <c r="EB507" s="4"/>
      <c r="EJ507"/>
      <c r="EL507" s="34"/>
      <c r="EN507" s="34"/>
    </row>
    <row r="508" spans="1:144" x14ac:dyDescent="0.25">
      <c r="A508" s="85">
        <v>2022</v>
      </c>
      <c r="B508" s="87">
        <v>44830</v>
      </c>
      <c r="C508" t="s">
        <v>121</v>
      </c>
      <c r="D508" t="s">
        <v>122</v>
      </c>
      <c r="E508" s="34" t="s">
        <v>7938</v>
      </c>
      <c r="F508" s="34">
        <f t="shared" si="39"/>
        <v>507</v>
      </c>
      <c r="G508" s="34" t="s">
        <v>4985</v>
      </c>
      <c r="H508">
        <v>18</v>
      </c>
      <c r="I508" s="34" t="s">
        <v>6141</v>
      </c>
      <c r="J508" s="34" t="s">
        <v>5052</v>
      </c>
      <c r="K508" s="34" t="str">
        <f>VLOOKUP(J508,[2]CodMpios!$B$347:$E$362,4,FALSE)</f>
        <v>18256 - El Paujil</v>
      </c>
      <c r="L508" s="34" t="str">
        <f>VLOOKUP($J508,[2]Coord_Mpios_X_Y!$B$2:$K$1123,9,FALSE)</f>
        <v>1,617746356165</v>
      </c>
      <c r="M508" s="34" t="str">
        <f>VLOOKUP($J508,[2]Coord_Mpios_X_Y!$B$2:$K$1123,10,FALSE)</f>
        <v>-75,234043334186</v>
      </c>
      <c r="N508" s="34" t="s">
        <v>125</v>
      </c>
      <c r="O508" s="34" t="s">
        <v>126</v>
      </c>
      <c r="Q508" s="34" t="s">
        <v>127</v>
      </c>
      <c r="R508" s="34">
        <v>26620119</v>
      </c>
      <c r="S508" s="34" t="str">
        <f t="shared" si="35"/>
        <v>CC26620119</v>
      </c>
      <c r="T508" s="34" t="s">
        <v>5954</v>
      </c>
      <c r="V508" s="34" t="s">
        <v>5081</v>
      </c>
      <c r="W508" s="34" t="s">
        <v>5576</v>
      </c>
      <c r="X508" s="87">
        <v>21123</v>
      </c>
      <c r="Y508">
        <v>65</v>
      </c>
      <c r="Z508" s="36">
        <f>VLOOKUP($Y508,[2]Edades!$A$3:$H$153,4,FALSE)</f>
        <v>6</v>
      </c>
      <c r="AA508" s="34" t="str">
        <f>VLOOKUP($Y508,[2]Edades!$A$3:$H$153,6,FALSE)</f>
        <v>6 - Persona mayor</v>
      </c>
      <c r="AB508" s="34">
        <f>VLOOKUP($Y508,[2]Edades!$A$3:$H$153,7,FALSE)</f>
        <v>14</v>
      </c>
      <c r="AC508" s="34" t="str">
        <f>VLOOKUP($Y508,[2]Edades!$A$3:$H$153,8,FALSE)</f>
        <v>65-69</v>
      </c>
      <c r="AD508" s="34" t="s">
        <v>129</v>
      </c>
      <c r="AE508" s="1">
        <v>2</v>
      </c>
      <c r="AF508" s="34" t="s">
        <v>2137</v>
      </c>
      <c r="AG508" s="34" t="s">
        <v>2127</v>
      </c>
      <c r="AH508" s="34" t="s">
        <v>2127</v>
      </c>
      <c r="AK508" s="34" t="s">
        <v>125</v>
      </c>
      <c r="AM508" s="34" t="s">
        <v>2127</v>
      </c>
      <c r="AN508" s="36" t="s">
        <v>2127</v>
      </c>
      <c r="AO508" s="36" t="s">
        <v>2127</v>
      </c>
      <c r="AP508" s="34" t="s">
        <v>2127</v>
      </c>
      <c r="AQ508" s="36" t="s">
        <v>2127</v>
      </c>
      <c r="AR508" s="34" t="s">
        <v>5078</v>
      </c>
      <c r="AS508" s="91" t="s">
        <v>6641</v>
      </c>
      <c r="AT508" s="34">
        <v>4314539</v>
      </c>
      <c r="AU508" s="34" t="s">
        <v>2127</v>
      </c>
      <c r="AX508" s="90"/>
      <c r="BA508" s="91"/>
      <c r="BB508" s="91"/>
      <c r="BC508" s="91"/>
      <c r="BF508" s="34" t="s">
        <v>4983</v>
      </c>
      <c r="BG508" s="92" t="s">
        <v>5078</v>
      </c>
      <c r="BM508" s="36" t="s">
        <v>131</v>
      </c>
      <c r="BN508" s="34" t="s">
        <v>132</v>
      </c>
      <c r="BO508" s="36">
        <v>0</v>
      </c>
      <c r="BQ508" s="94"/>
      <c r="BS508" s="36" t="s">
        <v>2127</v>
      </c>
      <c r="BU508" s="95"/>
      <c r="BV508" s="95"/>
      <c r="BW508" s="61"/>
      <c r="BX508" s="60"/>
      <c r="BY508" s="59" t="str">
        <f t="shared" ca="1" si="36"/>
        <v/>
      </c>
      <c r="CD508" s="68"/>
      <c r="CE508" s="68"/>
      <c r="CF508" s="67"/>
      <c r="CG508"/>
      <c r="CH508" s="2"/>
      <c r="CI508" s="4" t="e">
        <f t="shared" si="37"/>
        <v>#DIV/0!</v>
      </c>
      <c r="CJ508" s="5" t="str">
        <f t="shared" si="38"/>
        <v>SIN DATO</v>
      </c>
      <c r="CK508" s="36">
        <v>0</v>
      </c>
      <c r="CL508" s="66"/>
      <c r="CM508" s="89">
        <v>40816</v>
      </c>
      <c r="CN508" s="97">
        <v>40816</v>
      </c>
      <c r="CP508"/>
      <c r="CQ508" s="65"/>
      <c r="CR508" s="65"/>
      <c r="CS508" s="98"/>
      <c r="CT508"/>
      <c r="CU508"/>
      <c r="CV508" s="97"/>
      <c r="CW508" s="2"/>
      <c r="CX508" s="82"/>
      <c r="DG508" s="64"/>
      <c r="DI508" s="89"/>
      <c r="DJ508" s="89"/>
      <c r="DN508" s="34"/>
      <c r="DO508" s="34"/>
      <c r="DP508" s="34"/>
      <c r="DQ508" s="34"/>
      <c r="DR508" s="34"/>
      <c r="DS508" s="34" t="s">
        <v>2127</v>
      </c>
      <c r="DT508" s="34"/>
      <c r="DY508" s="1">
        <v>2</v>
      </c>
      <c r="DZ508" t="s">
        <v>7941</v>
      </c>
      <c r="EB508" s="4"/>
      <c r="EJ508"/>
      <c r="EL508" s="34"/>
      <c r="EN508" s="34"/>
    </row>
    <row r="509" spans="1:144" x14ac:dyDescent="0.25">
      <c r="A509" s="85">
        <v>2022</v>
      </c>
      <c r="B509" s="87">
        <v>44830</v>
      </c>
      <c r="C509" t="s">
        <v>121</v>
      </c>
      <c r="D509" t="s">
        <v>122</v>
      </c>
      <c r="E509" s="34" t="s">
        <v>7938</v>
      </c>
      <c r="F509" s="34">
        <f t="shared" si="39"/>
        <v>508</v>
      </c>
      <c r="G509" s="34" t="s">
        <v>4985</v>
      </c>
      <c r="H509">
        <v>18</v>
      </c>
      <c r="I509" s="34" t="s">
        <v>6141</v>
      </c>
      <c r="J509" s="34" t="s">
        <v>5052</v>
      </c>
      <c r="K509" s="34" t="str">
        <f>VLOOKUP(J509,[2]CodMpios!$B$347:$E$362,4,FALSE)</f>
        <v>18256 - El Paujil</v>
      </c>
      <c r="L509" s="34" t="str">
        <f>VLOOKUP($J509,[2]Coord_Mpios_X_Y!$B$2:$K$1123,9,FALSE)</f>
        <v>1,617746356165</v>
      </c>
      <c r="M509" s="34" t="str">
        <f>VLOOKUP($J509,[2]Coord_Mpios_X_Y!$B$2:$K$1123,10,FALSE)</f>
        <v>-75,234043334186</v>
      </c>
      <c r="N509" s="34" t="s">
        <v>125</v>
      </c>
      <c r="O509" s="34" t="s">
        <v>126</v>
      </c>
      <c r="Q509" s="34" t="s">
        <v>127</v>
      </c>
      <c r="R509" s="34">
        <v>96329442</v>
      </c>
      <c r="S509" s="34" t="str">
        <f t="shared" si="35"/>
        <v>CC96329442</v>
      </c>
      <c r="T509" s="34" t="s">
        <v>983</v>
      </c>
      <c r="U509" s="34" t="s">
        <v>5953</v>
      </c>
      <c r="V509" s="34" t="s">
        <v>5952</v>
      </c>
      <c r="W509" s="34" t="s">
        <v>5951</v>
      </c>
      <c r="X509" s="87">
        <v>23276</v>
      </c>
      <c r="Y509">
        <v>59</v>
      </c>
      <c r="Z509" s="36">
        <f>VLOOKUP($Y509,[2]Edades!$A$3:$H$153,4,FALSE)</f>
        <v>5</v>
      </c>
      <c r="AA509" s="34" t="str">
        <f>VLOOKUP($Y509,[2]Edades!$A$3:$H$153,6,FALSE)</f>
        <v>5 - Adultez</v>
      </c>
      <c r="AB509" s="34">
        <f>VLOOKUP($Y509,[2]Edades!$A$3:$H$153,7,FALSE)</f>
        <v>12</v>
      </c>
      <c r="AC509" s="34" t="str">
        <f>VLOOKUP($Y509,[2]Edades!$A$3:$H$153,8,FALSE)</f>
        <v>55-59</v>
      </c>
      <c r="AD509" s="34" t="s">
        <v>129</v>
      </c>
      <c r="AE509" s="1">
        <v>2</v>
      </c>
      <c r="AF509" s="34" t="s">
        <v>130</v>
      </c>
      <c r="AG509" s="34" t="s">
        <v>2127</v>
      </c>
      <c r="AH509" s="34" t="s">
        <v>2127</v>
      </c>
      <c r="AK509" s="34" t="s">
        <v>125</v>
      </c>
      <c r="AM509" s="34" t="s">
        <v>2127</v>
      </c>
      <c r="AN509" s="36" t="s">
        <v>2127</v>
      </c>
      <c r="AO509" s="36" t="s">
        <v>2127</v>
      </c>
      <c r="AP509" s="34" t="s">
        <v>2127</v>
      </c>
      <c r="AQ509" s="36" t="s">
        <v>2127</v>
      </c>
      <c r="AR509" s="34" t="s">
        <v>5078</v>
      </c>
      <c r="AS509" s="91" t="s">
        <v>6642</v>
      </c>
      <c r="AT509" s="34">
        <v>3107555448</v>
      </c>
      <c r="AU509" s="34" t="s">
        <v>2127</v>
      </c>
      <c r="AX509" s="90"/>
      <c r="BA509" s="91"/>
      <c r="BB509" s="91"/>
      <c r="BC509" s="91"/>
      <c r="BF509" s="34" t="s">
        <v>4983</v>
      </c>
      <c r="BG509" s="92" t="s">
        <v>2098</v>
      </c>
      <c r="BM509" s="36" t="s">
        <v>131</v>
      </c>
      <c r="BN509" s="34" t="s">
        <v>132</v>
      </c>
      <c r="BO509" s="36">
        <v>0</v>
      </c>
      <c r="BQ509" s="94"/>
      <c r="BS509" s="36" t="s">
        <v>2127</v>
      </c>
      <c r="BU509" s="95"/>
      <c r="BV509" s="95"/>
      <c r="BW509" s="61"/>
      <c r="BX509" s="60"/>
      <c r="BY509" s="59" t="str">
        <f t="shared" ca="1" si="36"/>
        <v/>
      </c>
      <c r="CD509" s="68"/>
      <c r="CE509" s="68"/>
      <c r="CF509" s="67"/>
      <c r="CG509">
        <v>89</v>
      </c>
      <c r="CH509" s="2">
        <v>182</v>
      </c>
      <c r="CI509" s="4">
        <f t="shared" si="37"/>
        <v>26.868735659944448</v>
      </c>
      <c r="CJ509" s="5" t="str">
        <f t="shared" si="38"/>
        <v>SOBREPESO</v>
      </c>
      <c r="CK509" s="36">
        <v>0</v>
      </c>
      <c r="CL509" s="66"/>
      <c r="CM509" s="89">
        <v>43710</v>
      </c>
      <c r="CN509" s="97">
        <v>44076</v>
      </c>
      <c r="CP509"/>
      <c r="CQ509" s="65"/>
      <c r="CR509" s="65"/>
      <c r="CS509" s="98"/>
      <c r="CT509"/>
      <c r="CU509"/>
      <c r="CV509" s="97"/>
      <c r="CW509" s="2">
        <v>120</v>
      </c>
      <c r="CX509" s="82">
        <v>80</v>
      </c>
      <c r="DG509" s="64"/>
      <c r="DI509" s="89"/>
      <c r="DJ509" s="89"/>
      <c r="DN509" s="34"/>
      <c r="DO509" s="34"/>
      <c r="DP509" s="34"/>
      <c r="DQ509" s="34"/>
      <c r="DR509" s="34"/>
      <c r="DS509" s="34" t="s">
        <v>2127</v>
      </c>
      <c r="DT509" s="34"/>
      <c r="DZ509" t="s">
        <v>7941</v>
      </c>
      <c r="EA509" s="4">
        <v>1.05</v>
      </c>
      <c r="EB509" s="4"/>
      <c r="EH509" s="4">
        <v>6.8</v>
      </c>
      <c r="EJ509"/>
      <c r="EL509" s="34"/>
      <c r="EN509" s="34"/>
    </row>
    <row r="510" spans="1:144" x14ac:dyDescent="0.25">
      <c r="A510" s="85">
        <v>2022</v>
      </c>
      <c r="B510" s="87">
        <v>44830</v>
      </c>
      <c r="C510" t="s">
        <v>121</v>
      </c>
      <c r="D510" t="s">
        <v>122</v>
      </c>
      <c r="E510" s="34" t="s">
        <v>7938</v>
      </c>
      <c r="F510" s="34">
        <f t="shared" si="39"/>
        <v>509</v>
      </c>
      <c r="G510" s="34" t="s">
        <v>4985</v>
      </c>
      <c r="H510">
        <v>18</v>
      </c>
      <c r="I510" s="34" t="s">
        <v>6141</v>
      </c>
      <c r="J510" s="34" t="s">
        <v>5052</v>
      </c>
      <c r="K510" s="34" t="str">
        <f>VLOOKUP(J510,[2]CodMpios!$B$347:$E$362,4,FALSE)</f>
        <v>18256 - El Paujil</v>
      </c>
      <c r="L510" s="34" t="str">
        <f>VLOOKUP($J510,[2]Coord_Mpios_X_Y!$B$2:$K$1123,9,FALSE)</f>
        <v>1,617746356165</v>
      </c>
      <c r="M510" s="34" t="str">
        <f>VLOOKUP($J510,[2]Coord_Mpios_X_Y!$B$2:$K$1123,10,FALSE)</f>
        <v>-75,234043334186</v>
      </c>
      <c r="N510" s="34" t="s">
        <v>125</v>
      </c>
      <c r="O510" s="34" t="s">
        <v>126</v>
      </c>
      <c r="Q510" s="34" t="s">
        <v>127</v>
      </c>
      <c r="R510" s="34">
        <v>83253721</v>
      </c>
      <c r="S510" s="34" t="str">
        <f t="shared" si="35"/>
        <v>CC83253721</v>
      </c>
      <c r="T510" s="34" t="s">
        <v>5950</v>
      </c>
      <c r="V510" s="34" t="s">
        <v>5613</v>
      </c>
      <c r="W510" s="34" t="s">
        <v>5160</v>
      </c>
      <c r="X510" s="87">
        <v>27659</v>
      </c>
      <c r="Y510">
        <v>47</v>
      </c>
      <c r="Z510" s="36">
        <f>VLOOKUP($Y510,[2]Edades!$A$3:$H$153,4,FALSE)</f>
        <v>5</v>
      </c>
      <c r="AA510" s="34" t="str">
        <f>VLOOKUP($Y510,[2]Edades!$A$3:$H$153,6,FALSE)</f>
        <v>5 - Adultez</v>
      </c>
      <c r="AB510" s="34">
        <f>VLOOKUP($Y510,[2]Edades!$A$3:$H$153,7,FALSE)</f>
        <v>10</v>
      </c>
      <c r="AC510" s="34" t="str">
        <f>VLOOKUP($Y510,[2]Edades!$A$3:$H$153,8,FALSE)</f>
        <v>45-49</v>
      </c>
      <c r="AD510" s="34" t="s">
        <v>146</v>
      </c>
      <c r="AE510">
        <v>1</v>
      </c>
      <c r="AF510" s="34" t="s">
        <v>130</v>
      </c>
      <c r="AG510" s="34" t="s">
        <v>2127</v>
      </c>
      <c r="AH510" s="34" t="s">
        <v>2127</v>
      </c>
      <c r="AK510" s="34" t="s">
        <v>125</v>
      </c>
      <c r="AM510" s="34" t="s">
        <v>2127</v>
      </c>
      <c r="AN510" s="36" t="s">
        <v>2127</v>
      </c>
      <c r="AO510" s="36" t="s">
        <v>2127</v>
      </c>
      <c r="AP510" s="34" t="s">
        <v>2127</v>
      </c>
      <c r="AQ510" s="36" t="s">
        <v>2127</v>
      </c>
      <c r="AR510" s="34" t="s">
        <v>5949</v>
      </c>
      <c r="AS510" s="91" t="s">
        <v>6643</v>
      </c>
      <c r="AT510" s="34">
        <v>3144723464</v>
      </c>
      <c r="AU510" s="34" t="s">
        <v>2127</v>
      </c>
      <c r="AX510" s="90"/>
      <c r="BA510" s="91"/>
      <c r="BB510" s="91"/>
      <c r="BC510" s="91"/>
      <c r="BF510" s="34" t="s">
        <v>4983</v>
      </c>
      <c r="BG510" s="92" t="s">
        <v>5949</v>
      </c>
      <c r="BM510" s="36" t="s">
        <v>131</v>
      </c>
      <c r="BN510" s="34" t="s">
        <v>132</v>
      </c>
      <c r="BO510" s="36">
        <v>0</v>
      </c>
      <c r="BQ510" s="94"/>
      <c r="BS510" s="36" t="s">
        <v>2127</v>
      </c>
      <c r="BU510" s="95"/>
      <c r="BV510" s="95"/>
      <c r="BW510" s="61"/>
      <c r="BX510" s="60"/>
      <c r="BY510" s="59" t="str">
        <f t="shared" ca="1" si="36"/>
        <v/>
      </c>
      <c r="CD510" s="68"/>
      <c r="CE510" s="68"/>
      <c r="CF510" s="67"/>
      <c r="CG510">
        <v>88</v>
      </c>
      <c r="CH510" s="2">
        <v>165</v>
      </c>
      <c r="CI510" s="4">
        <f t="shared" si="37"/>
        <v>32.323232323232325</v>
      </c>
      <c r="CJ510" s="5" t="str">
        <f t="shared" si="38"/>
        <v>OBESIDAD</v>
      </c>
      <c r="CK510" s="36">
        <v>0</v>
      </c>
      <c r="CL510" s="66"/>
      <c r="CM510" s="89">
        <v>43769</v>
      </c>
      <c r="CN510" s="97">
        <v>43769</v>
      </c>
      <c r="CP510"/>
      <c r="CQ510" s="65"/>
      <c r="CR510" s="65"/>
      <c r="CS510" s="98"/>
      <c r="CT510"/>
      <c r="CU510"/>
      <c r="CV510" s="97"/>
      <c r="CW510" s="2"/>
      <c r="CX510" s="82"/>
      <c r="DG510" s="64"/>
      <c r="DI510" s="89"/>
      <c r="DJ510" s="89"/>
      <c r="DN510" s="34"/>
      <c r="DO510" s="34"/>
      <c r="DP510" s="34"/>
      <c r="DQ510" s="34"/>
      <c r="DR510" s="34"/>
      <c r="DS510" s="34" t="s">
        <v>2127</v>
      </c>
      <c r="DT510" s="34"/>
      <c r="DU510" s="47">
        <v>43777</v>
      </c>
      <c r="DY510" s="1">
        <v>1</v>
      </c>
      <c r="DZ510" t="s">
        <v>7941</v>
      </c>
      <c r="EB510" s="4"/>
      <c r="EJ510"/>
      <c r="EL510" s="34"/>
      <c r="EN510" s="34"/>
    </row>
    <row r="511" spans="1:144" x14ac:dyDescent="0.25">
      <c r="A511" s="85">
        <v>2022</v>
      </c>
      <c r="B511" s="87">
        <v>44830</v>
      </c>
      <c r="C511" t="s">
        <v>121</v>
      </c>
      <c r="D511" t="s">
        <v>122</v>
      </c>
      <c r="E511" s="34" t="s">
        <v>7938</v>
      </c>
      <c r="F511" s="34">
        <f t="shared" si="39"/>
        <v>510</v>
      </c>
      <c r="G511" s="34" t="s">
        <v>4985</v>
      </c>
      <c r="H511">
        <v>18</v>
      </c>
      <c r="I511" s="34" t="s">
        <v>6141</v>
      </c>
      <c r="J511" s="34" t="s">
        <v>5049</v>
      </c>
      <c r="K511" s="34" t="str">
        <f>VLOOKUP(J511,[2]CodMpios!$B$347:$E$362,4,FALSE)</f>
        <v>18610 - San José Del Fragua</v>
      </c>
      <c r="L511" s="34" t="str">
        <f>VLOOKUP($J511,[2]Coord_Mpios_X_Y!$B$2:$K$1123,9,FALSE)</f>
        <v>1,304702314265</v>
      </c>
      <c r="M511" s="34" t="str">
        <f>VLOOKUP($J511,[2]Coord_Mpios_X_Y!$B$2:$K$1123,10,FALSE)</f>
        <v>-76,110005941537</v>
      </c>
      <c r="N511" s="34" t="s">
        <v>6142</v>
      </c>
      <c r="O511" s="34" t="s">
        <v>126</v>
      </c>
      <c r="Q511" s="34" t="s">
        <v>127</v>
      </c>
      <c r="R511" s="34">
        <v>26620049</v>
      </c>
      <c r="S511" s="34" t="str">
        <f t="shared" si="35"/>
        <v>CC26620049</v>
      </c>
      <c r="T511" s="34" t="s">
        <v>593</v>
      </c>
      <c r="U511" s="34" t="s">
        <v>269</v>
      </c>
      <c r="V511" s="34" t="s">
        <v>5948</v>
      </c>
      <c r="W511" s="34" t="s">
        <v>373</v>
      </c>
      <c r="X511" s="87">
        <v>20429</v>
      </c>
      <c r="Y511">
        <v>67</v>
      </c>
      <c r="Z511" s="36">
        <f>VLOOKUP($Y511,[2]Edades!$A$3:$H$153,4,FALSE)</f>
        <v>6</v>
      </c>
      <c r="AA511" s="34" t="str">
        <f>VLOOKUP($Y511,[2]Edades!$A$3:$H$153,6,FALSE)</f>
        <v>6 - Persona mayor</v>
      </c>
      <c r="AB511" s="34">
        <f>VLOOKUP($Y511,[2]Edades!$A$3:$H$153,7,FALSE)</f>
        <v>14</v>
      </c>
      <c r="AC511" s="34" t="str">
        <f>VLOOKUP($Y511,[2]Edades!$A$3:$H$153,8,FALSE)</f>
        <v>65-69</v>
      </c>
      <c r="AD511" s="34" t="s">
        <v>129</v>
      </c>
      <c r="AE511" s="1">
        <v>2</v>
      </c>
      <c r="AF511" s="34" t="s">
        <v>2137</v>
      </c>
      <c r="AG511" s="34" t="s">
        <v>2127</v>
      </c>
      <c r="AH511" s="34" t="s">
        <v>2127</v>
      </c>
      <c r="AK511" s="34" t="s">
        <v>6142</v>
      </c>
      <c r="AM511" s="34" t="s">
        <v>2127</v>
      </c>
      <c r="AN511" s="36" t="s">
        <v>2127</v>
      </c>
      <c r="AO511" s="36" t="s">
        <v>2127</v>
      </c>
      <c r="AP511" s="34" t="s">
        <v>2127</v>
      </c>
      <c r="AQ511" s="36" t="s">
        <v>2127</v>
      </c>
      <c r="AR511" s="34" t="s">
        <v>2098</v>
      </c>
      <c r="AS511" s="91" t="s">
        <v>6644</v>
      </c>
      <c r="AT511" s="34">
        <v>3204439281</v>
      </c>
      <c r="AU511" s="34" t="s">
        <v>2127</v>
      </c>
      <c r="AX511" s="90"/>
      <c r="BA511" s="91"/>
      <c r="BB511" s="91"/>
      <c r="BC511" s="91"/>
      <c r="BF511" s="34" t="s">
        <v>4983</v>
      </c>
      <c r="BG511" s="92" t="s">
        <v>2098</v>
      </c>
      <c r="BM511" s="36" t="s">
        <v>131</v>
      </c>
      <c r="BN511" s="34" t="s">
        <v>132</v>
      </c>
      <c r="BO511" s="36">
        <v>0</v>
      </c>
      <c r="BQ511" s="94"/>
      <c r="BS511" s="36" t="s">
        <v>2127</v>
      </c>
      <c r="BU511" s="95"/>
      <c r="BV511" s="95"/>
      <c r="BW511" s="61"/>
      <c r="BX511" s="60"/>
      <c r="BY511" s="59" t="str">
        <f t="shared" ca="1" si="36"/>
        <v/>
      </c>
      <c r="CD511" s="68"/>
      <c r="CE511" s="68"/>
      <c r="CF511" s="67"/>
      <c r="CG511">
        <v>74</v>
      </c>
      <c r="CH511" s="2">
        <v>159</v>
      </c>
      <c r="CI511" s="4">
        <f t="shared" si="37"/>
        <v>29.270994027135</v>
      </c>
      <c r="CJ511" s="5" t="str">
        <f t="shared" si="38"/>
        <v>SOBREPESO</v>
      </c>
      <c r="CK511" s="36">
        <v>0</v>
      </c>
      <c r="CL511" s="66"/>
      <c r="CM511" s="89">
        <v>41345</v>
      </c>
      <c r="CN511" s="97">
        <v>41345</v>
      </c>
      <c r="CP511"/>
      <c r="CQ511" s="65"/>
      <c r="CR511" s="65"/>
      <c r="CS511" s="98"/>
      <c r="CT511"/>
      <c r="CU511"/>
      <c r="CV511" s="97"/>
      <c r="CW511" s="2"/>
      <c r="CX511" s="82"/>
      <c r="DG511" s="64"/>
      <c r="DI511" s="89"/>
      <c r="DJ511" s="89"/>
      <c r="DN511" s="34"/>
      <c r="DO511" s="34"/>
      <c r="DP511" s="34"/>
      <c r="DQ511" s="34"/>
      <c r="DR511" s="34"/>
      <c r="DS511" s="34" t="s">
        <v>2127</v>
      </c>
      <c r="DT511" s="34"/>
      <c r="DU511" s="47">
        <v>44755</v>
      </c>
      <c r="DY511" s="1">
        <v>2</v>
      </c>
      <c r="DZ511" t="s">
        <v>7941</v>
      </c>
      <c r="EB511" s="4"/>
      <c r="EJ511"/>
      <c r="EL511" s="34"/>
      <c r="EN511" s="34"/>
    </row>
    <row r="512" spans="1:144" x14ac:dyDescent="0.25">
      <c r="A512" s="85">
        <v>2022</v>
      </c>
      <c r="B512" s="87">
        <v>44830</v>
      </c>
      <c r="C512" t="s">
        <v>121</v>
      </c>
      <c r="D512" t="s">
        <v>122</v>
      </c>
      <c r="E512" s="34" t="s">
        <v>7938</v>
      </c>
      <c r="F512" s="34">
        <f t="shared" si="39"/>
        <v>511</v>
      </c>
      <c r="G512" s="34" t="s">
        <v>4985</v>
      </c>
      <c r="H512">
        <v>18</v>
      </c>
      <c r="I512" s="34" t="s">
        <v>6141</v>
      </c>
      <c r="J512" s="34" t="s">
        <v>5052</v>
      </c>
      <c r="K512" s="34" t="str">
        <f>VLOOKUP(J512,[2]CodMpios!$B$347:$E$362,4,FALSE)</f>
        <v>18256 - El Paujil</v>
      </c>
      <c r="L512" s="34" t="str">
        <f>VLOOKUP($J512,[2]Coord_Mpios_X_Y!$B$2:$K$1123,9,FALSE)</f>
        <v>1,617746356165</v>
      </c>
      <c r="M512" s="34" t="str">
        <f>VLOOKUP($J512,[2]Coord_Mpios_X_Y!$B$2:$K$1123,10,FALSE)</f>
        <v>-75,234043334186</v>
      </c>
      <c r="N512" s="34" t="s">
        <v>125</v>
      </c>
      <c r="O512" s="34" t="s">
        <v>126</v>
      </c>
      <c r="Q512" s="34" t="s">
        <v>127</v>
      </c>
      <c r="R512" s="34">
        <v>17667522</v>
      </c>
      <c r="S512" s="34" t="str">
        <f t="shared" si="35"/>
        <v>CC17667522</v>
      </c>
      <c r="T512" s="34" t="s">
        <v>5947</v>
      </c>
      <c r="V512" s="34" t="s">
        <v>5946</v>
      </c>
      <c r="W512" s="34" t="s">
        <v>5278</v>
      </c>
      <c r="X512" s="87">
        <v>21061</v>
      </c>
      <c r="Y512">
        <v>65</v>
      </c>
      <c r="Z512" s="36">
        <f>VLOOKUP($Y512,[2]Edades!$A$3:$H$153,4,FALSE)</f>
        <v>6</v>
      </c>
      <c r="AA512" s="34" t="str">
        <f>VLOOKUP($Y512,[2]Edades!$A$3:$H$153,6,FALSE)</f>
        <v>6 - Persona mayor</v>
      </c>
      <c r="AB512" s="34">
        <f>VLOOKUP($Y512,[2]Edades!$A$3:$H$153,7,FALSE)</f>
        <v>14</v>
      </c>
      <c r="AC512" s="34" t="str">
        <f>VLOOKUP($Y512,[2]Edades!$A$3:$H$153,8,FALSE)</f>
        <v>65-69</v>
      </c>
      <c r="AD512" s="34" t="s">
        <v>146</v>
      </c>
      <c r="AE512">
        <v>1</v>
      </c>
      <c r="AF512" s="34" t="s">
        <v>2137</v>
      </c>
      <c r="AG512" s="34" t="s">
        <v>2127</v>
      </c>
      <c r="AH512" s="34" t="s">
        <v>2127</v>
      </c>
      <c r="AK512" s="34" t="s">
        <v>125</v>
      </c>
      <c r="AM512" s="34" t="s">
        <v>2127</v>
      </c>
      <c r="AN512" s="36" t="s">
        <v>2127</v>
      </c>
      <c r="AO512" s="36" t="s">
        <v>2127</v>
      </c>
      <c r="AP512" s="34" t="s">
        <v>2127</v>
      </c>
      <c r="AQ512" s="36" t="s">
        <v>2127</v>
      </c>
      <c r="AR512" s="34" t="s">
        <v>5949</v>
      </c>
      <c r="AS512" s="91" t="s">
        <v>6645</v>
      </c>
      <c r="AT512" s="34">
        <v>3102179786</v>
      </c>
      <c r="AU512" s="34" t="s">
        <v>2127</v>
      </c>
      <c r="AX512" s="90"/>
      <c r="BA512" s="91"/>
      <c r="BB512" s="91"/>
      <c r="BC512" s="91"/>
      <c r="BF512" s="34" t="s">
        <v>4983</v>
      </c>
      <c r="BG512" s="92" t="s">
        <v>5078</v>
      </c>
      <c r="BM512" s="36" t="s">
        <v>131</v>
      </c>
      <c r="BN512" s="34" t="s">
        <v>132</v>
      </c>
      <c r="BO512" s="36">
        <v>0</v>
      </c>
      <c r="BQ512" s="94"/>
      <c r="BS512" s="36" t="s">
        <v>2127</v>
      </c>
      <c r="BU512" s="95"/>
      <c r="BV512" s="95"/>
      <c r="BW512" s="61"/>
      <c r="BX512" s="60"/>
      <c r="BY512" s="59" t="str">
        <f t="shared" ca="1" si="36"/>
        <v/>
      </c>
      <c r="CD512" s="68"/>
      <c r="CE512" s="68"/>
      <c r="CF512" s="67"/>
      <c r="CG512"/>
      <c r="CH512" s="2"/>
      <c r="CI512" s="4" t="e">
        <f t="shared" si="37"/>
        <v>#DIV/0!</v>
      </c>
      <c r="CJ512" s="5" t="str">
        <f t="shared" si="38"/>
        <v>SIN DATO</v>
      </c>
      <c r="CK512" s="36">
        <v>0</v>
      </c>
      <c r="CL512" s="66"/>
      <c r="CM512" s="89">
        <v>41047</v>
      </c>
      <c r="CN512" s="97">
        <v>41047</v>
      </c>
      <c r="CP512"/>
      <c r="CQ512" s="65"/>
      <c r="CR512" s="65"/>
      <c r="CS512" s="98"/>
      <c r="CT512"/>
      <c r="CU512"/>
      <c r="CV512" s="97"/>
      <c r="CW512" s="2"/>
      <c r="CX512" s="82"/>
      <c r="DG512" s="64"/>
      <c r="DI512" s="89"/>
      <c r="DJ512" s="89"/>
      <c r="DN512" s="34"/>
      <c r="DO512" s="34"/>
      <c r="DP512" s="34"/>
      <c r="DQ512" s="34"/>
      <c r="DR512" s="34"/>
      <c r="DS512" s="34" t="s">
        <v>2127</v>
      </c>
      <c r="DT512" s="34"/>
      <c r="DY512" s="1">
        <v>2</v>
      </c>
      <c r="DZ512" t="s">
        <v>7941</v>
      </c>
      <c r="EB512" s="4"/>
      <c r="EJ512"/>
      <c r="EL512" s="34"/>
      <c r="EN512" s="34"/>
    </row>
    <row r="513" spans="1:144" x14ac:dyDescent="0.25">
      <c r="A513" s="85">
        <v>2022</v>
      </c>
      <c r="B513" s="87">
        <v>44830</v>
      </c>
      <c r="C513" t="s">
        <v>121</v>
      </c>
      <c r="D513" t="s">
        <v>122</v>
      </c>
      <c r="E513" s="34" t="s">
        <v>7938</v>
      </c>
      <c r="F513" s="34">
        <f t="shared" si="39"/>
        <v>512</v>
      </c>
      <c r="G513" s="34" t="s">
        <v>4985</v>
      </c>
      <c r="H513">
        <v>18</v>
      </c>
      <c r="I513" s="34" t="s">
        <v>6141</v>
      </c>
      <c r="J513" s="34" t="s">
        <v>5052</v>
      </c>
      <c r="K513" s="34" t="str">
        <f>VLOOKUP(J513,[2]CodMpios!$B$347:$E$362,4,FALSE)</f>
        <v>18256 - El Paujil</v>
      </c>
      <c r="L513" s="34" t="str">
        <f>VLOOKUP($J513,[2]Coord_Mpios_X_Y!$B$2:$K$1123,9,FALSE)</f>
        <v>1,617746356165</v>
      </c>
      <c r="M513" s="34" t="str">
        <f>VLOOKUP($J513,[2]Coord_Mpios_X_Y!$B$2:$K$1123,10,FALSE)</f>
        <v>-75,234043334186</v>
      </c>
      <c r="N513" s="34" t="s">
        <v>6142</v>
      </c>
      <c r="O513" s="34" t="s">
        <v>126</v>
      </c>
      <c r="Q513" s="34" t="s">
        <v>127</v>
      </c>
      <c r="R513" s="34">
        <v>17628111</v>
      </c>
      <c r="S513" s="34" t="str">
        <f t="shared" si="35"/>
        <v>CC17628111</v>
      </c>
      <c r="T513" s="34" t="s">
        <v>2431</v>
      </c>
      <c r="V513" s="34" t="s">
        <v>759</v>
      </c>
      <c r="W513" s="34" t="s">
        <v>487</v>
      </c>
      <c r="X513" s="87">
        <v>19917</v>
      </c>
      <c r="Y513">
        <v>68</v>
      </c>
      <c r="Z513" s="36">
        <f>VLOOKUP($Y513,[2]Edades!$A$3:$H$153,4,FALSE)</f>
        <v>6</v>
      </c>
      <c r="AA513" s="34" t="str">
        <f>VLOOKUP($Y513,[2]Edades!$A$3:$H$153,6,FALSE)</f>
        <v>6 - Persona mayor</v>
      </c>
      <c r="AB513" s="34">
        <f>VLOOKUP($Y513,[2]Edades!$A$3:$H$153,7,FALSE)</f>
        <v>14</v>
      </c>
      <c r="AC513" s="34" t="str">
        <f>VLOOKUP($Y513,[2]Edades!$A$3:$H$153,8,FALSE)</f>
        <v>65-69</v>
      </c>
      <c r="AD513" s="34" t="s">
        <v>146</v>
      </c>
      <c r="AE513">
        <v>1</v>
      </c>
      <c r="AF513" s="34" t="s">
        <v>2137</v>
      </c>
      <c r="AG513" s="34" t="s">
        <v>2127</v>
      </c>
      <c r="AH513" s="34" t="s">
        <v>2127</v>
      </c>
      <c r="AK513" s="34" t="s">
        <v>6142</v>
      </c>
      <c r="AM513" s="34" t="s">
        <v>2127</v>
      </c>
      <c r="AN513" s="36" t="s">
        <v>2127</v>
      </c>
      <c r="AO513" s="36" t="s">
        <v>2127</v>
      </c>
      <c r="AP513" s="34" t="s">
        <v>2127</v>
      </c>
      <c r="AQ513" s="36" t="s">
        <v>2127</v>
      </c>
      <c r="AR513" s="34" t="s">
        <v>5078</v>
      </c>
      <c r="AS513" s="91" t="s">
        <v>6646</v>
      </c>
      <c r="AT513" s="34">
        <v>3204990620</v>
      </c>
      <c r="AU513" s="34" t="s">
        <v>2127</v>
      </c>
      <c r="AX513" s="90"/>
      <c r="BA513" s="91"/>
      <c r="BB513" s="91"/>
      <c r="BC513" s="91"/>
      <c r="BF513" s="34" t="s">
        <v>4983</v>
      </c>
      <c r="BG513" s="92" t="s">
        <v>5078</v>
      </c>
      <c r="BM513" s="36" t="s">
        <v>131</v>
      </c>
      <c r="BN513" s="34" t="s">
        <v>132</v>
      </c>
      <c r="BO513" s="36">
        <v>0</v>
      </c>
      <c r="BQ513" s="94"/>
      <c r="BS513" s="36" t="s">
        <v>2127</v>
      </c>
      <c r="BU513" s="95"/>
      <c r="BV513" s="95"/>
      <c r="BW513" s="61"/>
      <c r="BX513" s="60"/>
      <c r="BY513" s="59" t="str">
        <f t="shared" ca="1" si="36"/>
        <v/>
      </c>
      <c r="CD513" s="68"/>
      <c r="CE513" s="68"/>
      <c r="CF513" s="67"/>
      <c r="CG513"/>
      <c r="CH513" s="2"/>
      <c r="CI513" s="4" t="e">
        <f t="shared" si="37"/>
        <v>#DIV/0!</v>
      </c>
      <c r="CJ513" s="5" t="str">
        <f t="shared" si="38"/>
        <v>SIN DATO</v>
      </c>
      <c r="CK513" s="36">
        <v>0</v>
      </c>
      <c r="CL513" s="66"/>
      <c r="CM513" s="89">
        <v>40814</v>
      </c>
      <c r="CN513" s="97">
        <v>40814</v>
      </c>
      <c r="CP513"/>
      <c r="CQ513" s="65"/>
      <c r="CR513" s="65"/>
      <c r="CS513" s="98"/>
      <c r="CT513"/>
      <c r="CU513"/>
      <c r="CV513" s="97"/>
      <c r="CW513" s="2"/>
      <c r="CX513" s="82"/>
      <c r="DG513" s="64"/>
      <c r="DI513" s="89"/>
      <c r="DJ513" s="89"/>
      <c r="DN513" s="34"/>
      <c r="DO513" s="34"/>
      <c r="DP513" s="34"/>
      <c r="DQ513" s="34"/>
      <c r="DR513" s="34"/>
      <c r="DS513" s="34" t="s">
        <v>2127</v>
      </c>
      <c r="DT513" s="34"/>
      <c r="DY513" s="1">
        <v>2</v>
      </c>
      <c r="DZ513" t="s">
        <v>7941</v>
      </c>
      <c r="EB513" s="4"/>
      <c r="EJ513"/>
      <c r="EL513" s="34"/>
      <c r="EN513" s="34"/>
    </row>
    <row r="514" spans="1:144" x14ac:dyDescent="0.25">
      <c r="A514" s="85">
        <v>2022</v>
      </c>
      <c r="B514" s="87">
        <v>44830</v>
      </c>
      <c r="C514" t="s">
        <v>121</v>
      </c>
      <c r="D514" t="s">
        <v>122</v>
      </c>
      <c r="E514" s="34" t="s">
        <v>7938</v>
      </c>
      <c r="F514" s="34">
        <f t="shared" si="39"/>
        <v>513</v>
      </c>
      <c r="G514" s="34" t="s">
        <v>4985</v>
      </c>
      <c r="H514">
        <v>18</v>
      </c>
      <c r="I514" s="34" t="s">
        <v>6141</v>
      </c>
      <c r="J514" s="34" t="s">
        <v>5052</v>
      </c>
      <c r="K514" s="34" t="str">
        <f>VLOOKUP(J514,[2]CodMpios!$B$347:$E$362,4,FALSE)</f>
        <v>18256 - El Paujil</v>
      </c>
      <c r="L514" s="34" t="str">
        <f>VLOOKUP($J514,[2]Coord_Mpios_X_Y!$B$2:$K$1123,9,FALSE)</f>
        <v>1,617746356165</v>
      </c>
      <c r="M514" s="34" t="str">
        <f>VLOOKUP($J514,[2]Coord_Mpios_X_Y!$B$2:$K$1123,10,FALSE)</f>
        <v>-75,234043334186</v>
      </c>
      <c r="N514" s="34" t="s">
        <v>139</v>
      </c>
      <c r="O514" s="34" t="s">
        <v>126</v>
      </c>
      <c r="Q514" s="34" t="s">
        <v>127</v>
      </c>
      <c r="R514" s="34">
        <v>40088835</v>
      </c>
      <c r="S514" s="34" t="str">
        <f t="shared" ref="S514:S577" si="40">CONCATENATE(Q514,R514)</f>
        <v>CC40088835</v>
      </c>
      <c r="T514" s="34" t="s">
        <v>141</v>
      </c>
      <c r="V514" s="34" t="s">
        <v>759</v>
      </c>
      <c r="W514" s="34" t="s">
        <v>196</v>
      </c>
      <c r="X514" s="87">
        <v>29758</v>
      </c>
      <c r="Y514">
        <v>41</v>
      </c>
      <c r="Z514" s="36">
        <f>VLOOKUP($Y514,[2]Edades!$A$3:$H$153,4,FALSE)</f>
        <v>5</v>
      </c>
      <c r="AA514" s="34" t="str">
        <f>VLOOKUP($Y514,[2]Edades!$A$3:$H$153,6,FALSE)</f>
        <v>5 - Adultez</v>
      </c>
      <c r="AB514" s="34">
        <f>VLOOKUP($Y514,[2]Edades!$A$3:$H$153,7,FALSE)</f>
        <v>9</v>
      </c>
      <c r="AC514" s="34" t="str">
        <f>VLOOKUP($Y514,[2]Edades!$A$3:$H$153,8,FALSE)</f>
        <v>40-44</v>
      </c>
      <c r="AD514" s="34" t="s">
        <v>129</v>
      </c>
      <c r="AE514" s="1">
        <v>2</v>
      </c>
      <c r="AF514" s="34" t="s">
        <v>130</v>
      </c>
      <c r="AG514" s="34" t="s">
        <v>2127</v>
      </c>
      <c r="AH514" s="34" t="s">
        <v>2127</v>
      </c>
      <c r="AK514" s="34" t="s">
        <v>2127</v>
      </c>
      <c r="AM514" s="34" t="s">
        <v>2127</v>
      </c>
      <c r="AN514" s="36" t="s">
        <v>2127</v>
      </c>
      <c r="AO514" s="36" t="s">
        <v>2127</v>
      </c>
      <c r="AP514" s="34" t="s">
        <v>2127</v>
      </c>
      <c r="AQ514" s="36" t="s">
        <v>2127</v>
      </c>
      <c r="AR514" s="34" t="s">
        <v>5078</v>
      </c>
      <c r="AS514" s="91" t="s">
        <v>1061</v>
      </c>
      <c r="AT514" s="34">
        <v>3214077186</v>
      </c>
      <c r="AU514" s="34" t="s">
        <v>2127</v>
      </c>
      <c r="AX514" s="90"/>
      <c r="BA514" s="91"/>
      <c r="BB514" s="91"/>
      <c r="BC514" s="91"/>
      <c r="BF514" s="34" t="s">
        <v>4983</v>
      </c>
      <c r="BG514" s="92" t="s">
        <v>5078</v>
      </c>
      <c r="BM514" s="36" t="s">
        <v>131</v>
      </c>
      <c r="BN514" s="34" t="s">
        <v>132</v>
      </c>
      <c r="BO514" s="36">
        <v>0</v>
      </c>
      <c r="BQ514" s="94"/>
      <c r="BS514" s="36" t="s">
        <v>2127</v>
      </c>
      <c r="BU514" s="95"/>
      <c r="BV514" s="95"/>
      <c r="BW514" s="61"/>
      <c r="BX514" s="60"/>
      <c r="BY514" s="59" t="str">
        <f t="shared" ref="BY514:BY577" ca="1" si="41">IFERROR(IF(BW514="","",BW514-TODAY()),"SIN DATO")</f>
        <v/>
      </c>
      <c r="CD514" s="68"/>
      <c r="CE514" s="68"/>
      <c r="CF514" s="67"/>
      <c r="CG514">
        <v>63</v>
      </c>
      <c r="CH514" s="2">
        <v>160</v>
      </c>
      <c r="CI514" s="4">
        <f t="shared" ref="CI514:CI577" si="42">(CG514/((CH514/100)*(CH514/100)))</f>
        <v>24.609374999999996</v>
      </c>
      <c r="CJ514" s="5" t="str">
        <f t="shared" ref="CJ514:CJ577" si="43">IFERROR(IF(CI514&lt;=18.5,"BAJO PESO",IF(AND(CI514&gt;18.5,CI514&lt;25),"NORMAL",IF(AND(CI514&gt;=25,CI514&lt;=30),"SOBREPESO","OBESIDAD"))),"SIN DATO")</f>
        <v>NORMAL</v>
      </c>
      <c r="CK514" s="36">
        <v>0</v>
      </c>
      <c r="CL514" s="66"/>
      <c r="CM514" s="89">
        <v>43542</v>
      </c>
      <c r="CN514" s="97">
        <v>43542</v>
      </c>
      <c r="CP514"/>
      <c r="CQ514" s="65"/>
      <c r="CR514" s="65"/>
      <c r="CS514" s="98"/>
      <c r="CT514"/>
      <c r="CU514"/>
      <c r="CV514" s="97"/>
      <c r="CW514" s="2"/>
      <c r="CX514" s="82"/>
      <c r="DG514" s="64"/>
      <c r="DI514" s="89"/>
      <c r="DJ514" s="89"/>
      <c r="DN514" s="34"/>
      <c r="DO514" s="34"/>
      <c r="DP514" s="34"/>
      <c r="DQ514" s="34"/>
      <c r="DR514" s="34"/>
      <c r="DS514" s="34" t="s">
        <v>2127</v>
      </c>
      <c r="DT514" s="34"/>
      <c r="DZ514" t="s">
        <v>7941</v>
      </c>
      <c r="EB514" s="4"/>
      <c r="EJ514"/>
      <c r="EL514" s="34"/>
      <c r="EN514" s="34"/>
    </row>
    <row r="515" spans="1:144" x14ac:dyDescent="0.25">
      <c r="A515" s="85">
        <v>2022</v>
      </c>
      <c r="B515" s="87">
        <v>44830</v>
      </c>
      <c r="C515" t="s">
        <v>121</v>
      </c>
      <c r="D515" t="s">
        <v>122</v>
      </c>
      <c r="E515" s="34" t="s">
        <v>7938</v>
      </c>
      <c r="F515" s="34">
        <f t="shared" ref="F515:F578" si="44">F514+1</f>
        <v>514</v>
      </c>
      <c r="G515" s="34" t="s">
        <v>4985</v>
      </c>
      <c r="H515">
        <v>18</v>
      </c>
      <c r="I515" s="34" t="s">
        <v>6141</v>
      </c>
      <c r="J515" s="34" t="s">
        <v>5052</v>
      </c>
      <c r="K515" s="34" t="str">
        <f>VLOOKUP(J515,[2]CodMpios!$B$347:$E$362,4,FALSE)</f>
        <v>18256 - El Paujil</v>
      </c>
      <c r="L515" s="34" t="str">
        <f>VLOOKUP($J515,[2]Coord_Mpios_X_Y!$B$2:$K$1123,9,FALSE)</f>
        <v>1,617746356165</v>
      </c>
      <c r="M515" s="34" t="str">
        <f>VLOOKUP($J515,[2]Coord_Mpios_X_Y!$B$2:$K$1123,10,FALSE)</f>
        <v>-75,234043334186</v>
      </c>
      <c r="N515" s="34" t="s">
        <v>125</v>
      </c>
      <c r="O515" s="34" t="s">
        <v>126</v>
      </c>
      <c r="Q515" s="34" t="s">
        <v>127</v>
      </c>
      <c r="R515" s="34">
        <v>4466871</v>
      </c>
      <c r="S515" s="34" t="str">
        <f t="shared" si="40"/>
        <v>CC4466871</v>
      </c>
      <c r="T515" s="34" t="s">
        <v>156</v>
      </c>
      <c r="V515" s="34" t="s">
        <v>328</v>
      </c>
      <c r="W515" s="34" t="s">
        <v>1180</v>
      </c>
      <c r="X515" s="87">
        <v>21357</v>
      </c>
      <c r="Y515">
        <v>64</v>
      </c>
      <c r="Z515" s="36">
        <f>VLOOKUP($Y515,[2]Edades!$A$3:$H$153,4,FALSE)</f>
        <v>6</v>
      </c>
      <c r="AA515" s="34" t="str">
        <f>VLOOKUP($Y515,[2]Edades!$A$3:$H$153,6,FALSE)</f>
        <v>6 - Persona mayor</v>
      </c>
      <c r="AB515" s="34">
        <f>VLOOKUP($Y515,[2]Edades!$A$3:$H$153,7,FALSE)</f>
        <v>13</v>
      </c>
      <c r="AC515" s="34" t="str">
        <f>VLOOKUP($Y515,[2]Edades!$A$3:$H$153,8,FALSE)</f>
        <v>60-64</v>
      </c>
      <c r="AD515" s="34" t="s">
        <v>146</v>
      </c>
      <c r="AE515">
        <v>1</v>
      </c>
      <c r="AF515" s="34" t="s">
        <v>2137</v>
      </c>
      <c r="AG515" s="34" t="s">
        <v>2127</v>
      </c>
      <c r="AH515" s="34" t="s">
        <v>2127</v>
      </c>
      <c r="AK515" s="34" t="s">
        <v>125</v>
      </c>
      <c r="AM515" s="34" t="s">
        <v>2127</v>
      </c>
      <c r="AN515" s="36" t="s">
        <v>2127</v>
      </c>
      <c r="AO515" s="36" t="s">
        <v>2127</v>
      </c>
      <c r="AP515" s="34" t="s">
        <v>2127</v>
      </c>
      <c r="AQ515" s="36" t="s">
        <v>2127</v>
      </c>
      <c r="AR515" s="34" t="s">
        <v>5078</v>
      </c>
      <c r="AS515" s="91" t="s">
        <v>6647</v>
      </c>
      <c r="AT515" s="34">
        <v>3132522057</v>
      </c>
      <c r="AU515" s="34" t="s">
        <v>2127</v>
      </c>
      <c r="AX515" s="90"/>
      <c r="BA515" s="91"/>
      <c r="BB515" s="91"/>
      <c r="BC515" s="91"/>
      <c r="BF515" s="34" t="s">
        <v>4983</v>
      </c>
      <c r="BG515" s="92" t="s">
        <v>5078</v>
      </c>
      <c r="BM515" s="36" t="s">
        <v>131</v>
      </c>
      <c r="BN515" s="34" t="s">
        <v>132</v>
      </c>
      <c r="BO515" s="36">
        <v>0</v>
      </c>
      <c r="BQ515" s="94"/>
      <c r="BS515" s="36" t="s">
        <v>2127</v>
      </c>
      <c r="BU515" s="95"/>
      <c r="BV515" s="95"/>
      <c r="BW515" s="61"/>
      <c r="BX515" s="60"/>
      <c r="BY515" s="59" t="str">
        <f t="shared" ca="1" si="41"/>
        <v/>
      </c>
      <c r="CD515" s="68"/>
      <c r="CE515" s="68"/>
      <c r="CF515" s="67"/>
      <c r="CG515"/>
      <c r="CH515" s="2"/>
      <c r="CI515" s="4" t="e">
        <f t="shared" si="42"/>
        <v>#DIV/0!</v>
      </c>
      <c r="CJ515" s="5" t="str">
        <f t="shared" si="43"/>
        <v>SIN DATO</v>
      </c>
      <c r="CK515" s="36">
        <v>0</v>
      </c>
      <c r="CL515" s="66"/>
      <c r="CM515" s="89">
        <v>40819</v>
      </c>
      <c r="CN515" s="97">
        <v>40819</v>
      </c>
      <c r="CP515"/>
      <c r="CQ515" s="65"/>
      <c r="CR515" s="65"/>
      <c r="CS515" s="98"/>
      <c r="CT515"/>
      <c r="CU515"/>
      <c r="CV515" s="97"/>
      <c r="CW515" s="2"/>
      <c r="CX515" s="82"/>
      <c r="DG515" s="64"/>
      <c r="DI515" s="89"/>
      <c r="DJ515" s="89"/>
      <c r="DN515" s="34"/>
      <c r="DO515" s="34"/>
      <c r="DP515" s="34"/>
      <c r="DQ515" s="34"/>
      <c r="DR515" s="34"/>
      <c r="DS515" s="34" t="s">
        <v>2127</v>
      </c>
      <c r="DT515" s="34"/>
      <c r="DY515" s="1">
        <v>2</v>
      </c>
      <c r="DZ515" t="s">
        <v>7941</v>
      </c>
      <c r="EB515" s="4"/>
      <c r="EJ515"/>
      <c r="EL515" s="34"/>
      <c r="EN515" s="34"/>
    </row>
    <row r="516" spans="1:144" x14ac:dyDescent="0.25">
      <c r="A516" s="85">
        <v>2022</v>
      </c>
      <c r="B516" s="87">
        <v>44830</v>
      </c>
      <c r="C516" t="s">
        <v>121</v>
      </c>
      <c r="D516" t="s">
        <v>122</v>
      </c>
      <c r="E516" s="34" t="s">
        <v>7938</v>
      </c>
      <c r="F516" s="34">
        <f t="shared" si="44"/>
        <v>515</v>
      </c>
      <c r="G516" s="34" t="s">
        <v>4985</v>
      </c>
      <c r="H516">
        <v>18</v>
      </c>
      <c r="I516" s="34" t="s">
        <v>6141</v>
      </c>
      <c r="J516" s="34" t="s">
        <v>5052</v>
      </c>
      <c r="K516" s="34" t="str">
        <f>VLOOKUP(J516,[2]CodMpios!$B$347:$E$362,4,FALSE)</f>
        <v>18256 - El Paujil</v>
      </c>
      <c r="L516" s="34" t="str">
        <f>VLOOKUP($J516,[2]Coord_Mpios_X_Y!$B$2:$K$1123,9,FALSE)</f>
        <v>1,617746356165</v>
      </c>
      <c r="M516" s="34" t="str">
        <f>VLOOKUP($J516,[2]Coord_Mpios_X_Y!$B$2:$K$1123,10,FALSE)</f>
        <v>-75,234043334186</v>
      </c>
      <c r="N516" s="34" t="s">
        <v>125</v>
      </c>
      <c r="O516" s="34" t="s">
        <v>126</v>
      </c>
      <c r="Q516" s="34" t="s">
        <v>127</v>
      </c>
      <c r="R516" s="34">
        <v>17316548</v>
      </c>
      <c r="S516" s="34" t="str">
        <f t="shared" si="40"/>
        <v>CC17316548</v>
      </c>
      <c r="T516" s="34" t="s">
        <v>781</v>
      </c>
      <c r="V516" s="34" t="s">
        <v>937</v>
      </c>
      <c r="W516" s="34" t="s">
        <v>2355</v>
      </c>
      <c r="X516" s="87">
        <v>22048</v>
      </c>
      <c r="Y516">
        <v>62</v>
      </c>
      <c r="Z516" s="36">
        <f>VLOOKUP($Y516,[2]Edades!$A$3:$H$153,4,FALSE)</f>
        <v>6</v>
      </c>
      <c r="AA516" s="34" t="str">
        <f>VLOOKUP($Y516,[2]Edades!$A$3:$H$153,6,FALSE)</f>
        <v>6 - Persona mayor</v>
      </c>
      <c r="AB516" s="34">
        <f>VLOOKUP($Y516,[2]Edades!$A$3:$H$153,7,FALSE)</f>
        <v>13</v>
      </c>
      <c r="AC516" s="34" t="str">
        <f>VLOOKUP($Y516,[2]Edades!$A$3:$H$153,8,FALSE)</f>
        <v>60-64</v>
      </c>
      <c r="AD516" s="34" t="s">
        <v>146</v>
      </c>
      <c r="AE516">
        <v>1</v>
      </c>
      <c r="AF516" s="34" t="s">
        <v>2137</v>
      </c>
      <c r="AG516" s="34" t="s">
        <v>2127</v>
      </c>
      <c r="AH516" s="34" t="s">
        <v>2127</v>
      </c>
      <c r="AK516" s="34" t="s">
        <v>125</v>
      </c>
      <c r="AM516" s="34" t="s">
        <v>2127</v>
      </c>
      <c r="AN516" s="36" t="s">
        <v>2127</v>
      </c>
      <c r="AO516" s="36" t="s">
        <v>2127</v>
      </c>
      <c r="AP516" s="34" t="s">
        <v>2127</v>
      </c>
      <c r="AQ516" s="36" t="s">
        <v>2127</v>
      </c>
      <c r="AR516" s="34" t="s">
        <v>5078</v>
      </c>
      <c r="AS516" s="91" t="s">
        <v>6648</v>
      </c>
      <c r="AT516" s="34">
        <v>3133971191</v>
      </c>
      <c r="AU516" s="34" t="s">
        <v>2127</v>
      </c>
      <c r="AX516" s="90"/>
      <c r="BA516" s="91"/>
      <c r="BB516" s="91"/>
      <c r="BC516" s="91"/>
      <c r="BF516" s="34" t="s">
        <v>4983</v>
      </c>
      <c r="BG516" s="92" t="s">
        <v>5078</v>
      </c>
      <c r="BM516" s="36" t="s">
        <v>131</v>
      </c>
      <c r="BN516" s="34" t="s">
        <v>132</v>
      </c>
      <c r="BO516" s="36">
        <v>0</v>
      </c>
      <c r="BQ516" s="94"/>
      <c r="BS516" s="36" t="s">
        <v>2127</v>
      </c>
      <c r="BU516" s="95"/>
      <c r="BV516" s="95"/>
      <c r="BW516" s="61"/>
      <c r="BX516" s="60"/>
      <c r="BY516" s="59" t="str">
        <f t="shared" ca="1" si="41"/>
        <v/>
      </c>
      <c r="CD516" s="68"/>
      <c r="CE516" s="68"/>
      <c r="CF516" s="67"/>
      <c r="CG516"/>
      <c r="CH516" s="2"/>
      <c r="CI516" s="4" t="e">
        <f t="shared" si="42"/>
        <v>#DIV/0!</v>
      </c>
      <c r="CJ516" s="5" t="str">
        <f t="shared" si="43"/>
        <v>SIN DATO</v>
      </c>
      <c r="CK516" s="36">
        <v>0</v>
      </c>
      <c r="CL516" s="66"/>
      <c r="CM516" s="89">
        <v>40821</v>
      </c>
      <c r="CN516" s="97">
        <v>40821</v>
      </c>
      <c r="CP516"/>
      <c r="CQ516" s="65"/>
      <c r="CR516" s="65"/>
      <c r="CS516" s="98"/>
      <c r="CT516"/>
      <c r="CU516"/>
      <c r="CV516" s="97"/>
      <c r="CW516" s="2"/>
      <c r="CX516" s="82"/>
      <c r="DG516" s="64"/>
      <c r="DI516" s="89"/>
      <c r="DJ516" s="89"/>
      <c r="DN516" s="34"/>
      <c r="DO516" s="34"/>
      <c r="DP516" s="34"/>
      <c r="DQ516" s="34"/>
      <c r="DR516" s="34"/>
      <c r="DS516" s="34" t="s">
        <v>2127</v>
      </c>
      <c r="DT516" s="34"/>
      <c r="DY516" s="1">
        <v>2</v>
      </c>
      <c r="DZ516" t="s">
        <v>7941</v>
      </c>
      <c r="EB516" s="4"/>
      <c r="EJ516"/>
      <c r="EL516" s="34"/>
      <c r="EN516" s="34"/>
    </row>
    <row r="517" spans="1:144" x14ac:dyDescent="0.25">
      <c r="A517" s="85">
        <v>2022</v>
      </c>
      <c r="B517" s="87">
        <v>44830</v>
      </c>
      <c r="C517" t="s">
        <v>121</v>
      </c>
      <c r="D517" t="s">
        <v>122</v>
      </c>
      <c r="E517" s="34" t="s">
        <v>7938</v>
      </c>
      <c r="F517" s="34">
        <f t="shared" si="44"/>
        <v>516</v>
      </c>
      <c r="G517" s="34" t="s">
        <v>4985</v>
      </c>
      <c r="H517">
        <v>18</v>
      </c>
      <c r="I517" s="34" t="s">
        <v>6141</v>
      </c>
      <c r="J517" s="34" t="s">
        <v>5052</v>
      </c>
      <c r="K517" s="34" t="str">
        <f>VLOOKUP(J517,[2]CodMpios!$B$347:$E$362,4,FALSE)</f>
        <v>18256 - El Paujil</v>
      </c>
      <c r="L517" s="34" t="str">
        <f>VLOOKUP($J517,[2]Coord_Mpios_X_Y!$B$2:$K$1123,9,FALSE)</f>
        <v>1,617746356165</v>
      </c>
      <c r="M517" s="34" t="str">
        <f>VLOOKUP($J517,[2]Coord_Mpios_X_Y!$B$2:$K$1123,10,FALSE)</f>
        <v>-75,234043334186</v>
      </c>
      <c r="N517" s="34" t="s">
        <v>125</v>
      </c>
      <c r="O517" s="34" t="s">
        <v>126</v>
      </c>
      <c r="Q517" s="34" t="s">
        <v>127</v>
      </c>
      <c r="R517" s="34">
        <v>54252444</v>
      </c>
      <c r="S517" s="34" t="str">
        <f t="shared" si="40"/>
        <v>CC54252444</v>
      </c>
      <c r="T517" s="34" t="s">
        <v>134</v>
      </c>
      <c r="U517" s="34" t="s">
        <v>1336</v>
      </c>
      <c r="V517" s="34" t="s">
        <v>423</v>
      </c>
      <c r="W517" s="34" t="s">
        <v>969</v>
      </c>
      <c r="X517" s="87">
        <v>22743</v>
      </c>
      <c r="Y517">
        <v>60</v>
      </c>
      <c r="Z517" s="36">
        <f>VLOOKUP($Y517,[2]Edades!$A$3:$H$153,4,FALSE)</f>
        <v>6</v>
      </c>
      <c r="AA517" s="34" t="str">
        <f>VLOOKUP($Y517,[2]Edades!$A$3:$H$153,6,FALSE)</f>
        <v>6 - Persona mayor</v>
      </c>
      <c r="AB517" s="34">
        <f>VLOOKUP($Y517,[2]Edades!$A$3:$H$153,7,FALSE)</f>
        <v>13</v>
      </c>
      <c r="AC517" s="34" t="str">
        <f>VLOOKUP($Y517,[2]Edades!$A$3:$H$153,8,FALSE)</f>
        <v>60-64</v>
      </c>
      <c r="AD517" s="34" t="s">
        <v>129</v>
      </c>
      <c r="AE517" s="1">
        <v>2</v>
      </c>
      <c r="AF517" s="34" t="s">
        <v>2137</v>
      </c>
      <c r="AG517" s="34" t="s">
        <v>2127</v>
      </c>
      <c r="AH517" s="34" t="s">
        <v>2127</v>
      </c>
      <c r="AK517" s="34" t="s">
        <v>125</v>
      </c>
      <c r="AM517" s="34" t="s">
        <v>2127</v>
      </c>
      <c r="AN517" s="36" t="s">
        <v>2127</v>
      </c>
      <c r="AO517" s="36" t="s">
        <v>2127</v>
      </c>
      <c r="AP517" s="34" t="s">
        <v>2127</v>
      </c>
      <c r="AQ517" s="36" t="s">
        <v>2127</v>
      </c>
      <c r="AR517" s="34" t="s">
        <v>5078</v>
      </c>
      <c r="AS517" s="91" t="s">
        <v>6649</v>
      </c>
      <c r="AT517" s="34">
        <v>3124806435</v>
      </c>
      <c r="AU517" s="34" t="s">
        <v>2127</v>
      </c>
      <c r="AX517" s="90"/>
      <c r="BA517" s="91"/>
      <c r="BB517" s="91"/>
      <c r="BC517" s="91"/>
      <c r="BF517" s="34" t="s">
        <v>4983</v>
      </c>
      <c r="BG517" s="92" t="s">
        <v>5078</v>
      </c>
      <c r="BM517" s="36" t="s">
        <v>131</v>
      </c>
      <c r="BN517" s="34" t="s">
        <v>132</v>
      </c>
      <c r="BO517" s="36">
        <v>0</v>
      </c>
      <c r="BQ517" s="94"/>
      <c r="BS517" s="36" t="s">
        <v>2127</v>
      </c>
      <c r="BU517" s="95"/>
      <c r="BV517" s="95"/>
      <c r="BW517" s="61"/>
      <c r="BX517" s="60"/>
      <c r="BY517" s="59" t="str">
        <f t="shared" ca="1" si="41"/>
        <v/>
      </c>
      <c r="CD517" s="68"/>
      <c r="CE517" s="68"/>
      <c r="CF517" s="67"/>
      <c r="CG517"/>
      <c r="CH517" s="2"/>
      <c r="CI517" s="4" t="e">
        <f t="shared" si="42"/>
        <v>#DIV/0!</v>
      </c>
      <c r="CJ517" s="5" t="str">
        <f t="shared" si="43"/>
        <v>SIN DATO</v>
      </c>
      <c r="CK517" s="36">
        <v>0</v>
      </c>
      <c r="CL517" s="66"/>
      <c r="CM517" s="89">
        <v>42284</v>
      </c>
      <c r="CN517" s="97">
        <v>42284</v>
      </c>
      <c r="CP517"/>
      <c r="CQ517" s="65"/>
      <c r="CR517" s="65"/>
      <c r="CS517" s="98"/>
      <c r="CT517"/>
      <c r="CU517"/>
      <c r="CV517" s="97"/>
      <c r="CW517" s="2"/>
      <c r="CX517" s="82"/>
      <c r="DG517" s="64"/>
      <c r="DI517" s="89"/>
      <c r="DJ517" s="89"/>
      <c r="DN517" s="34"/>
      <c r="DO517" s="34"/>
      <c r="DP517" s="34"/>
      <c r="DQ517" s="34"/>
      <c r="DR517" s="34"/>
      <c r="DS517" s="34" t="s">
        <v>2127</v>
      </c>
      <c r="DT517" s="34"/>
      <c r="DY517" s="1">
        <v>2</v>
      </c>
      <c r="DZ517" t="s">
        <v>7941</v>
      </c>
      <c r="EB517" s="4"/>
      <c r="EJ517"/>
      <c r="EL517" s="34"/>
      <c r="EN517" s="34"/>
    </row>
    <row r="518" spans="1:144" x14ac:dyDescent="0.25">
      <c r="A518" s="85">
        <v>2022</v>
      </c>
      <c r="B518" s="87">
        <v>44830</v>
      </c>
      <c r="C518" t="s">
        <v>121</v>
      </c>
      <c r="D518" t="s">
        <v>122</v>
      </c>
      <c r="E518" s="34" t="s">
        <v>7938</v>
      </c>
      <c r="F518" s="34">
        <f t="shared" si="44"/>
        <v>517</v>
      </c>
      <c r="G518" s="34" t="s">
        <v>4985</v>
      </c>
      <c r="H518">
        <v>18</v>
      </c>
      <c r="I518" s="34" t="s">
        <v>6141</v>
      </c>
      <c r="J518" s="34" t="s">
        <v>5052</v>
      </c>
      <c r="K518" s="34" t="str">
        <f>VLOOKUP(J518,[2]CodMpios!$B$347:$E$362,4,FALSE)</f>
        <v>18256 - El Paujil</v>
      </c>
      <c r="L518" s="34" t="str">
        <f>VLOOKUP($J518,[2]Coord_Mpios_X_Y!$B$2:$K$1123,9,FALSE)</f>
        <v>1,617746356165</v>
      </c>
      <c r="M518" s="34" t="str">
        <f>VLOOKUP($J518,[2]Coord_Mpios_X_Y!$B$2:$K$1123,10,FALSE)</f>
        <v>-75,234043334186</v>
      </c>
      <c r="N518" s="34" t="s">
        <v>139</v>
      </c>
      <c r="O518" s="34" t="s">
        <v>126</v>
      </c>
      <c r="Q518" s="34" t="s">
        <v>127</v>
      </c>
      <c r="R518" s="34">
        <v>1643255</v>
      </c>
      <c r="S518" s="34" t="str">
        <f t="shared" si="40"/>
        <v>CC1643255</v>
      </c>
      <c r="T518" s="34" t="s">
        <v>283</v>
      </c>
      <c r="V518" s="34" t="s">
        <v>5945</v>
      </c>
      <c r="W518" s="34" t="s">
        <v>5174</v>
      </c>
      <c r="X518" s="87">
        <v>13815</v>
      </c>
      <c r="Y518">
        <v>85</v>
      </c>
      <c r="Z518" s="36">
        <f>VLOOKUP($Y518,[2]Edades!$A$3:$H$153,4,FALSE)</f>
        <v>6</v>
      </c>
      <c r="AA518" s="34" t="str">
        <f>VLOOKUP($Y518,[2]Edades!$A$3:$H$153,6,FALSE)</f>
        <v>6 - Persona mayor</v>
      </c>
      <c r="AB518" s="34">
        <f>VLOOKUP($Y518,[2]Edades!$A$3:$H$153,7,FALSE)</f>
        <v>17</v>
      </c>
      <c r="AC518" s="34" t="str">
        <f>VLOOKUP($Y518,[2]Edades!$A$3:$H$153,8,FALSE)</f>
        <v>80 Y MÁS</v>
      </c>
      <c r="AD518" s="34" t="s">
        <v>146</v>
      </c>
      <c r="AE518">
        <v>1</v>
      </c>
      <c r="AF518" s="34" t="s">
        <v>2137</v>
      </c>
      <c r="AG518" s="34" t="s">
        <v>2127</v>
      </c>
      <c r="AH518" s="34" t="s">
        <v>2127</v>
      </c>
      <c r="AK518" s="34" t="s">
        <v>2127</v>
      </c>
      <c r="AM518" s="34" t="s">
        <v>2127</v>
      </c>
      <c r="AN518" s="36" t="s">
        <v>2127</v>
      </c>
      <c r="AO518" s="36" t="s">
        <v>2127</v>
      </c>
      <c r="AP518" s="34" t="s">
        <v>2127</v>
      </c>
      <c r="AQ518" s="36" t="s">
        <v>2127</v>
      </c>
      <c r="AR518" s="34" t="s">
        <v>5078</v>
      </c>
      <c r="AS518" s="91" t="s">
        <v>6650</v>
      </c>
      <c r="AT518" s="34">
        <v>3144836375</v>
      </c>
      <c r="AU518" s="34" t="s">
        <v>2127</v>
      </c>
      <c r="AX518" s="90"/>
      <c r="BA518" s="91"/>
      <c r="BB518" s="91"/>
      <c r="BC518" s="91"/>
      <c r="BF518" s="34" t="s">
        <v>4983</v>
      </c>
      <c r="BG518" s="92" t="s">
        <v>5078</v>
      </c>
      <c r="BM518" s="36" t="s">
        <v>131</v>
      </c>
      <c r="BN518" s="34" t="s">
        <v>132</v>
      </c>
      <c r="BO518" s="36">
        <v>0</v>
      </c>
      <c r="BQ518" s="94"/>
      <c r="BS518" s="36" t="s">
        <v>2127</v>
      </c>
      <c r="BU518" s="95"/>
      <c r="BV518" s="95"/>
      <c r="BW518" s="61"/>
      <c r="BX518" s="60"/>
      <c r="BY518" s="59" t="str">
        <f t="shared" ca="1" si="41"/>
        <v/>
      </c>
      <c r="CD518" s="68"/>
      <c r="CE518" s="68"/>
      <c r="CF518" s="67"/>
      <c r="CG518"/>
      <c r="CH518" s="2"/>
      <c r="CI518" s="4" t="e">
        <f t="shared" si="42"/>
        <v>#DIV/0!</v>
      </c>
      <c r="CJ518" s="5" t="str">
        <f t="shared" si="43"/>
        <v>SIN DATO</v>
      </c>
      <c r="CK518" s="36">
        <v>0</v>
      </c>
      <c r="CL518" s="66"/>
      <c r="CM518" s="89">
        <v>43293</v>
      </c>
      <c r="CN518" s="97">
        <v>43293</v>
      </c>
      <c r="CP518"/>
      <c r="CQ518" s="65"/>
      <c r="CR518" s="65"/>
      <c r="CS518" s="98"/>
      <c r="CT518"/>
      <c r="CU518"/>
      <c r="CV518" s="97"/>
      <c r="CW518" s="2"/>
      <c r="CX518" s="82"/>
      <c r="DG518" s="64"/>
      <c r="DI518" s="89"/>
      <c r="DJ518" s="89"/>
      <c r="DN518" s="34"/>
      <c r="DO518" s="34"/>
      <c r="DP518" s="34"/>
      <c r="DQ518" s="34"/>
      <c r="DR518" s="34"/>
      <c r="DS518" s="34" t="s">
        <v>2127</v>
      </c>
      <c r="DT518" s="34"/>
      <c r="DZ518" t="s">
        <v>7941</v>
      </c>
      <c r="EB518" s="4"/>
      <c r="EJ518"/>
      <c r="EL518" s="34"/>
      <c r="EN518" s="34"/>
    </row>
    <row r="519" spans="1:144" hidden="1" x14ac:dyDescent="0.25">
      <c r="A519" s="85">
        <v>2022</v>
      </c>
      <c r="B519" s="87">
        <v>44830</v>
      </c>
      <c r="C519" t="s">
        <v>121</v>
      </c>
      <c r="D519" t="s">
        <v>122</v>
      </c>
      <c r="E519" s="36" t="s">
        <v>7938</v>
      </c>
      <c r="F519" s="34">
        <f t="shared" si="44"/>
        <v>518</v>
      </c>
      <c r="G519" s="34" t="s">
        <v>4985</v>
      </c>
      <c r="H519">
        <v>18</v>
      </c>
      <c r="I519" s="34" t="s">
        <v>6141</v>
      </c>
      <c r="J519" s="34" t="s">
        <v>5052</v>
      </c>
      <c r="K519" s="34" t="str">
        <f>VLOOKUP(J519,[2]CodMpios!$B$347:$E$362,4,FALSE)</f>
        <v>18256 - El Paujil</v>
      </c>
      <c r="L519" s="34" t="str">
        <f>VLOOKUP($J519,[2]Coord_Mpios_X_Y!$B$2:$K$1123,9,FALSE)</f>
        <v>1,617746356165</v>
      </c>
      <c r="M519" s="34" t="str">
        <f>VLOOKUP($J519,[2]Coord_Mpios_X_Y!$B$2:$K$1123,10,FALSE)</f>
        <v>-75,234043334186</v>
      </c>
      <c r="N519" s="34" t="s">
        <v>125</v>
      </c>
      <c r="O519" s="34" t="s">
        <v>126</v>
      </c>
      <c r="Q519" s="34" t="s">
        <v>127</v>
      </c>
      <c r="R519" s="34">
        <v>37985047</v>
      </c>
      <c r="S519" s="34" t="str">
        <f t="shared" si="40"/>
        <v>CC37985047</v>
      </c>
      <c r="T519" s="34" t="s">
        <v>134</v>
      </c>
      <c r="U519" s="34" t="s">
        <v>2474</v>
      </c>
      <c r="V519" s="34" t="s">
        <v>142</v>
      </c>
      <c r="W519" s="34" t="s">
        <v>759</v>
      </c>
      <c r="X519" s="87">
        <v>22974</v>
      </c>
      <c r="Y519">
        <v>60</v>
      </c>
      <c r="Z519" s="36">
        <f>VLOOKUP($Y519,[2]Edades!$A$3:$H$153,4,FALSE)</f>
        <v>6</v>
      </c>
      <c r="AA519" s="34" t="str">
        <f>VLOOKUP($Y519,[2]Edades!$A$3:$H$153,6,FALSE)</f>
        <v>6 - Persona mayor</v>
      </c>
      <c r="AB519" s="34">
        <f>VLOOKUP($Y519,[2]Edades!$A$3:$H$153,7,FALSE)</f>
        <v>13</v>
      </c>
      <c r="AC519" s="34" t="str">
        <f>VLOOKUP($Y519,[2]Edades!$A$3:$H$153,8,FALSE)</f>
        <v>60-64</v>
      </c>
      <c r="AD519" s="34" t="s">
        <v>129</v>
      </c>
      <c r="AE519" s="1">
        <v>2</v>
      </c>
      <c r="AF519" s="34" t="s">
        <v>2137</v>
      </c>
      <c r="AG519" s="34" t="s">
        <v>2127</v>
      </c>
      <c r="AH519" s="34" t="s">
        <v>2127</v>
      </c>
      <c r="AK519" s="34" t="s">
        <v>125</v>
      </c>
      <c r="AM519" s="34" t="s">
        <v>2127</v>
      </c>
      <c r="AN519" s="36" t="s">
        <v>2127</v>
      </c>
      <c r="AO519" s="36" t="s">
        <v>2127</v>
      </c>
      <c r="AP519" s="34" t="s">
        <v>2127</v>
      </c>
      <c r="AQ519" s="36" t="s">
        <v>2127</v>
      </c>
      <c r="AR519" s="34" t="s">
        <v>5078</v>
      </c>
      <c r="AS519" s="91" t="s">
        <v>6651</v>
      </c>
      <c r="AT519" s="34">
        <v>3212539833</v>
      </c>
      <c r="AU519" s="34" t="s">
        <v>2127</v>
      </c>
      <c r="AX519" s="90"/>
      <c r="BA519" s="91"/>
      <c r="BB519" s="91"/>
      <c r="BC519" s="91"/>
      <c r="BF519" s="34" t="s">
        <v>4983</v>
      </c>
      <c r="BG519" s="92" t="s">
        <v>5078</v>
      </c>
      <c r="BM519" s="36" t="s">
        <v>131</v>
      </c>
      <c r="BN519" s="34" t="s">
        <v>132</v>
      </c>
      <c r="BO519" s="36">
        <v>0</v>
      </c>
      <c r="BQ519" s="94"/>
      <c r="BS519" t="s">
        <v>132</v>
      </c>
      <c r="BU519" s="95"/>
      <c r="BV519" s="95"/>
      <c r="BW519" s="61"/>
      <c r="BX519" s="60"/>
      <c r="BY519" s="59" t="str">
        <f t="shared" ca="1" si="41"/>
        <v/>
      </c>
      <c r="CD519" s="68"/>
      <c r="CE519" s="68"/>
      <c r="CF519" s="67"/>
      <c r="CG519">
        <v>62</v>
      </c>
      <c r="CH519" s="2">
        <v>160</v>
      </c>
      <c r="CI519" s="4">
        <f t="shared" si="42"/>
        <v>24.218749999999996</v>
      </c>
      <c r="CJ519" s="5" t="str">
        <f t="shared" si="43"/>
        <v>NORMAL</v>
      </c>
      <c r="CK519" s="36">
        <v>0</v>
      </c>
      <c r="CL519" s="66"/>
      <c r="CM519" s="89">
        <v>40823</v>
      </c>
      <c r="CN519" s="97">
        <v>40823</v>
      </c>
      <c r="CP519"/>
      <c r="CQ519" s="65"/>
      <c r="CR519" s="65"/>
      <c r="CS519" s="98"/>
      <c r="CT519"/>
      <c r="CU519"/>
      <c r="CV519" s="65"/>
      <c r="CW519" s="2"/>
      <c r="CX519" s="82"/>
      <c r="DC519"/>
      <c r="DG519" s="64"/>
      <c r="DI519" s="89">
        <v>42807</v>
      </c>
      <c r="DJ519" s="89"/>
      <c r="DN519" s="34"/>
      <c r="DO519" s="34"/>
      <c r="DP519" s="34"/>
      <c r="DQ519" s="34"/>
      <c r="DR519" s="34"/>
      <c r="DS519" s="34" t="s">
        <v>2127</v>
      </c>
      <c r="DT519" s="34"/>
      <c r="DY519" s="1">
        <v>2</v>
      </c>
      <c r="DZ519" t="s">
        <v>7941</v>
      </c>
      <c r="EB519" s="4"/>
      <c r="EJ519"/>
      <c r="EL519" s="34"/>
      <c r="EN519" s="34"/>
    </row>
    <row r="520" spans="1:144" x14ac:dyDescent="0.25">
      <c r="A520" s="85">
        <v>2022</v>
      </c>
      <c r="B520" s="87">
        <v>44830</v>
      </c>
      <c r="C520" t="s">
        <v>121</v>
      </c>
      <c r="D520" t="s">
        <v>122</v>
      </c>
      <c r="E520" s="34" t="s">
        <v>7938</v>
      </c>
      <c r="F520" s="34">
        <f t="shared" si="44"/>
        <v>519</v>
      </c>
      <c r="G520" s="34" t="s">
        <v>4985</v>
      </c>
      <c r="H520">
        <v>18</v>
      </c>
      <c r="I520" s="34" t="s">
        <v>6141</v>
      </c>
      <c r="J520" s="34" t="s">
        <v>5052</v>
      </c>
      <c r="K520" s="34" t="str">
        <f>VLOOKUP(J520,[2]CodMpios!$B$347:$E$362,4,FALSE)</f>
        <v>18256 - El Paujil</v>
      </c>
      <c r="L520" s="34" t="str">
        <f>VLOOKUP($J520,[2]Coord_Mpios_X_Y!$B$2:$K$1123,9,FALSE)</f>
        <v>1,617746356165</v>
      </c>
      <c r="M520" s="34" t="str">
        <f>VLOOKUP($J520,[2]Coord_Mpios_X_Y!$B$2:$K$1123,10,FALSE)</f>
        <v>-75,234043334186</v>
      </c>
      <c r="N520" s="34" t="s">
        <v>125</v>
      </c>
      <c r="O520" s="34" t="s">
        <v>126</v>
      </c>
      <c r="Q520" s="34" t="s">
        <v>127</v>
      </c>
      <c r="R520" s="34">
        <v>40725451</v>
      </c>
      <c r="S520" s="34" t="str">
        <f t="shared" si="40"/>
        <v>CC40725451</v>
      </c>
      <c r="T520" s="34" t="s">
        <v>545</v>
      </c>
      <c r="V520" s="34" t="s">
        <v>241</v>
      </c>
      <c r="W520" s="34" t="s">
        <v>2517</v>
      </c>
      <c r="X520" s="87">
        <v>20087</v>
      </c>
      <c r="Y520">
        <v>68</v>
      </c>
      <c r="Z520" s="36">
        <f>VLOOKUP($Y520,[2]Edades!$A$3:$H$153,4,FALSE)</f>
        <v>6</v>
      </c>
      <c r="AA520" s="34" t="str">
        <f>VLOOKUP($Y520,[2]Edades!$A$3:$H$153,6,FALSE)</f>
        <v>6 - Persona mayor</v>
      </c>
      <c r="AB520" s="34">
        <f>VLOOKUP($Y520,[2]Edades!$A$3:$H$153,7,FALSE)</f>
        <v>14</v>
      </c>
      <c r="AC520" s="34" t="str">
        <f>VLOOKUP($Y520,[2]Edades!$A$3:$H$153,8,FALSE)</f>
        <v>65-69</v>
      </c>
      <c r="AD520" s="34" t="s">
        <v>129</v>
      </c>
      <c r="AE520" s="1">
        <v>2</v>
      </c>
      <c r="AF520" s="34" t="s">
        <v>2137</v>
      </c>
      <c r="AG520" s="34" t="s">
        <v>2127</v>
      </c>
      <c r="AH520" s="34" t="s">
        <v>2127</v>
      </c>
      <c r="AK520" s="34" t="s">
        <v>125</v>
      </c>
      <c r="AM520" s="34" t="s">
        <v>2127</v>
      </c>
      <c r="AN520" s="36" t="s">
        <v>2127</v>
      </c>
      <c r="AO520" s="36" t="s">
        <v>2127</v>
      </c>
      <c r="AP520" s="34" t="s">
        <v>2127</v>
      </c>
      <c r="AQ520" s="36" t="s">
        <v>2127</v>
      </c>
      <c r="AR520" s="34" t="s">
        <v>5078</v>
      </c>
      <c r="AS520" s="91" t="s">
        <v>6652</v>
      </c>
      <c r="AT520" s="34">
        <v>4314571</v>
      </c>
      <c r="AU520" s="34" t="s">
        <v>2127</v>
      </c>
      <c r="AX520" s="90"/>
      <c r="BA520" s="91"/>
      <c r="BB520" s="91"/>
      <c r="BC520" s="91"/>
      <c r="BF520" s="34" t="s">
        <v>4983</v>
      </c>
      <c r="BG520" s="92" t="s">
        <v>5078</v>
      </c>
      <c r="BM520" s="36" t="s">
        <v>131</v>
      </c>
      <c r="BN520" s="34" t="s">
        <v>132</v>
      </c>
      <c r="BO520" s="36">
        <v>0</v>
      </c>
      <c r="BQ520" s="94"/>
      <c r="BS520" s="36" t="s">
        <v>2127</v>
      </c>
      <c r="BU520" s="95"/>
      <c r="BV520" s="95"/>
      <c r="BW520" s="61"/>
      <c r="BX520" s="60"/>
      <c r="BY520" s="59" t="str">
        <f t="shared" ca="1" si="41"/>
        <v/>
      </c>
      <c r="CD520" s="68"/>
      <c r="CE520" s="68"/>
      <c r="CF520" s="67"/>
      <c r="CG520"/>
      <c r="CH520" s="2"/>
      <c r="CI520" s="4" t="e">
        <f t="shared" si="42"/>
        <v>#DIV/0!</v>
      </c>
      <c r="CJ520" s="5" t="str">
        <f t="shared" si="43"/>
        <v>SIN DATO</v>
      </c>
      <c r="CK520" s="36">
        <v>0</v>
      </c>
      <c r="CL520" s="66"/>
      <c r="CM520" s="89">
        <v>40828</v>
      </c>
      <c r="CN520" s="97">
        <v>40828</v>
      </c>
      <c r="CP520"/>
      <c r="CQ520" s="65"/>
      <c r="CR520" s="65"/>
      <c r="CS520" s="98"/>
      <c r="CT520"/>
      <c r="CU520"/>
      <c r="CV520" s="97"/>
      <c r="CW520" s="2"/>
      <c r="CX520" s="82"/>
      <c r="DG520" s="64"/>
      <c r="DI520" s="89"/>
      <c r="DJ520" s="89"/>
      <c r="DN520" s="34"/>
      <c r="DO520" s="34"/>
      <c r="DP520" s="34"/>
      <c r="DQ520" s="34"/>
      <c r="DR520" s="34"/>
      <c r="DS520" s="34" t="s">
        <v>2127</v>
      </c>
      <c r="DT520" s="34"/>
      <c r="DY520" s="1">
        <v>2</v>
      </c>
      <c r="DZ520" t="s">
        <v>7941</v>
      </c>
      <c r="EB520" s="4"/>
      <c r="EJ520"/>
      <c r="EL520" s="34"/>
      <c r="EN520" s="34"/>
    </row>
    <row r="521" spans="1:144" x14ac:dyDescent="0.25">
      <c r="A521" s="85">
        <v>2022</v>
      </c>
      <c r="B521" s="87">
        <v>44830</v>
      </c>
      <c r="C521" t="s">
        <v>121</v>
      </c>
      <c r="D521" t="s">
        <v>122</v>
      </c>
      <c r="E521" s="34" t="s">
        <v>7938</v>
      </c>
      <c r="F521" s="34">
        <f t="shared" si="44"/>
        <v>520</v>
      </c>
      <c r="G521" s="34" t="s">
        <v>4985</v>
      </c>
      <c r="H521">
        <v>18</v>
      </c>
      <c r="I521" s="34" t="s">
        <v>6141</v>
      </c>
      <c r="J521" s="34" t="s">
        <v>5052</v>
      </c>
      <c r="K521" s="34" t="str">
        <f>VLOOKUP(J521,[2]CodMpios!$B$347:$E$362,4,FALSE)</f>
        <v>18256 - El Paujil</v>
      </c>
      <c r="L521" s="34" t="str">
        <f>VLOOKUP($J521,[2]Coord_Mpios_X_Y!$B$2:$K$1123,9,FALSE)</f>
        <v>1,617746356165</v>
      </c>
      <c r="M521" s="34" t="str">
        <f>VLOOKUP($J521,[2]Coord_Mpios_X_Y!$B$2:$K$1123,10,FALSE)</f>
        <v>-75,234043334186</v>
      </c>
      <c r="N521" s="34" t="s">
        <v>125</v>
      </c>
      <c r="O521" s="34" t="s">
        <v>126</v>
      </c>
      <c r="Q521" s="34" t="s">
        <v>127</v>
      </c>
      <c r="R521" s="34">
        <v>4888202</v>
      </c>
      <c r="S521" s="34" t="str">
        <f t="shared" si="40"/>
        <v>CC4888202</v>
      </c>
      <c r="T521" s="34" t="s">
        <v>5944</v>
      </c>
      <c r="V521" s="34" t="s">
        <v>5943</v>
      </c>
      <c r="X521" s="87">
        <v>24672</v>
      </c>
      <c r="Y521">
        <v>55</v>
      </c>
      <c r="Z521" s="36">
        <f>VLOOKUP($Y521,[2]Edades!$A$3:$H$153,4,FALSE)</f>
        <v>5</v>
      </c>
      <c r="AA521" s="34" t="str">
        <f>VLOOKUP($Y521,[2]Edades!$A$3:$H$153,6,FALSE)</f>
        <v>5 - Adultez</v>
      </c>
      <c r="AB521" s="34">
        <f>VLOOKUP($Y521,[2]Edades!$A$3:$H$153,7,FALSE)</f>
        <v>12</v>
      </c>
      <c r="AC521" s="34" t="str">
        <f>VLOOKUP($Y521,[2]Edades!$A$3:$H$153,8,FALSE)</f>
        <v>55-59</v>
      </c>
      <c r="AD521" s="34" t="s">
        <v>129</v>
      </c>
      <c r="AE521" s="1">
        <v>2</v>
      </c>
      <c r="AF521" s="34" t="s">
        <v>130</v>
      </c>
      <c r="AG521" s="34" t="s">
        <v>2127</v>
      </c>
      <c r="AH521" s="34" t="s">
        <v>2127</v>
      </c>
      <c r="AK521" s="34" t="s">
        <v>125</v>
      </c>
      <c r="AM521" s="34" t="s">
        <v>2127</v>
      </c>
      <c r="AN521" s="36" t="s">
        <v>2127</v>
      </c>
      <c r="AO521" s="36" t="s">
        <v>2127</v>
      </c>
      <c r="AP521" s="34" t="s">
        <v>2127</v>
      </c>
      <c r="AQ521" s="36" t="s">
        <v>2127</v>
      </c>
      <c r="AR521" s="34" t="s">
        <v>5078</v>
      </c>
      <c r="AS521" s="91" t="s">
        <v>6653</v>
      </c>
      <c r="AT521" s="34">
        <v>3118092177</v>
      </c>
      <c r="AU521" s="34" t="s">
        <v>2127</v>
      </c>
      <c r="AX521" s="90"/>
      <c r="BA521" s="91"/>
      <c r="BB521" s="91"/>
      <c r="BC521" s="91"/>
      <c r="BF521" s="34" t="s">
        <v>4983</v>
      </c>
      <c r="BG521" s="92" t="s">
        <v>5078</v>
      </c>
      <c r="BM521" s="36" t="s">
        <v>131</v>
      </c>
      <c r="BN521" s="34" t="s">
        <v>132</v>
      </c>
      <c r="BO521" s="36">
        <v>0</v>
      </c>
      <c r="BQ521" s="94"/>
      <c r="BS521" s="36" t="s">
        <v>2127</v>
      </c>
      <c r="BU521" s="95"/>
      <c r="BV521" s="95"/>
      <c r="BW521" s="61"/>
      <c r="BX521" s="60"/>
      <c r="BY521" s="59" t="str">
        <f t="shared" ca="1" si="41"/>
        <v/>
      </c>
      <c r="CD521" s="68"/>
      <c r="CE521" s="68"/>
      <c r="CF521" s="67"/>
      <c r="CG521">
        <v>80</v>
      </c>
      <c r="CH521" s="2">
        <v>167</v>
      </c>
      <c r="CI521" s="4">
        <f t="shared" si="42"/>
        <v>28.685144680698485</v>
      </c>
      <c r="CJ521" s="5" t="str">
        <f t="shared" si="43"/>
        <v>SOBREPESO</v>
      </c>
      <c r="CK521" s="36">
        <v>0</v>
      </c>
      <c r="CL521" s="66"/>
      <c r="CM521" s="89">
        <v>43559</v>
      </c>
      <c r="CN521" s="97">
        <v>43578</v>
      </c>
      <c r="CP521"/>
      <c r="CQ521" s="65"/>
      <c r="CR521" s="65"/>
      <c r="CS521" s="98"/>
      <c r="CT521"/>
      <c r="CU521"/>
      <c r="CV521" s="97"/>
      <c r="CW521" s="2"/>
      <c r="CX521" s="82"/>
      <c r="DG521" s="64"/>
      <c r="DI521" s="89"/>
      <c r="DJ521" s="89"/>
      <c r="DN521" s="34"/>
      <c r="DO521" s="34"/>
      <c r="DP521" s="34"/>
      <c r="DQ521" s="34"/>
      <c r="DR521" s="34"/>
      <c r="DS521" s="34" t="s">
        <v>2127</v>
      </c>
      <c r="DT521" s="34"/>
      <c r="DZ521" t="s">
        <v>7941</v>
      </c>
      <c r="EB521" s="4"/>
      <c r="EJ521"/>
      <c r="EL521" s="34"/>
      <c r="EN521" s="34"/>
    </row>
    <row r="522" spans="1:144" x14ac:dyDescent="0.25">
      <c r="A522" s="85">
        <v>2022</v>
      </c>
      <c r="B522" s="87">
        <v>44830</v>
      </c>
      <c r="C522" t="s">
        <v>121</v>
      </c>
      <c r="D522" t="s">
        <v>122</v>
      </c>
      <c r="E522" s="34" t="s">
        <v>7938</v>
      </c>
      <c r="F522" s="34">
        <f t="shared" si="44"/>
        <v>521</v>
      </c>
      <c r="G522" s="34" t="s">
        <v>4985</v>
      </c>
      <c r="H522">
        <v>18</v>
      </c>
      <c r="I522" s="34" t="s">
        <v>6141</v>
      </c>
      <c r="J522" s="34" t="s">
        <v>5052</v>
      </c>
      <c r="K522" s="34" t="str">
        <f>VLOOKUP(J522,[2]CodMpios!$B$347:$E$362,4,FALSE)</f>
        <v>18256 - El Paujil</v>
      </c>
      <c r="L522" s="34" t="str">
        <f>VLOOKUP($J522,[2]Coord_Mpios_X_Y!$B$2:$K$1123,9,FALSE)</f>
        <v>1,617746356165</v>
      </c>
      <c r="M522" s="34" t="str">
        <f>VLOOKUP($J522,[2]Coord_Mpios_X_Y!$B$2:$K$1123,10,FALSE)</f>
        <v>-75,234043334186</v>
      </c>
      <c r="N522" s="34" t="s">
        <v>125</v>
      </c>
      <c r="O522" s="34" t="s">
        <v>126</v>
      </c>
      <c r="Q522" s="34" t="s">
        <v>127</v>
      </c>
      <c r="R522" s="34">
        <v>40773766</v>
      </c>
      <c r="S522" s="34" t="str">
        <f t="shared" si="40"/>
        <v>CC40773766</v>
      </c>
      <c r="T522" s="34" t="s">
        <v>607</v>
      </c>
      <c r="U522" s="34" t="s">
        <v>383</v>
      </c>
      <c r="V522" s="34" t="s">
        <v>5124</v>
      </c>
      <c r="W522" s="34" t="s">
        <v>5123</v>
      </c>
      <c r="X522" s="87">
        <v>25832</v>
      </c>
      <c r="Y522">
        <v>52</v>
      </c>
      <c r="Z522" s="36">
        <f>VLOOKUP($Y522,[2]Edades!$A$3:$H$153,4,FALSE)</f>
        <v>5</v>
      </c>
      <c r="AA522" s="34" t="str">
        <f>VLOOKUP($Y522,[2]Edades!$A$3:$H$153,6,FALSE)</f>
        <v>5 - Adultez</v>
      </c>
      <c r="AB522" s="34">
        <f>VLOOKUP($Y522,[2]Edades!$A$3:$H$153,7,FALSE)</f>
        <v>11</v>
      </c>
      <c r="AC522" s="34" t="str">
        <f>VLOOKUP($Y522,[2]Edades!$A$3:$H$153,8,FALSE)</f>
        <v>50-54</v>
      </c>
      <c r="AD522" s="34" t="s">
        <v>129</v>
      </c>
      <c r="AE522" s="1">
        <v>2</v>
      </c>
      <c r="AF522" s="34" t="s">
        <v>130</v>
      </c>
      <c r="AG522" s="34" t="s">
        <v>2127</v>
      </c>
      <c r="AH522" s="34" t="s">
        <v>2127</v>
      </c>
      <c r="AK522" s="34" t="s">
        <v>125</v>
      </c>
      <c r="AM522" s="34" t="s">
        <v>2127</v>
      </c>
      <c r="AN522" s="36" t="s">
        <v>2127</v>
      </c>
      <c r="AO522" s="36" t="s">
        <v>2127</v>
      </c>
      <c r="AP522" s="34" t="s">
        <v>2127</v>
      </c>
      <c r="AQ522" s="36" t="s">
        <v>2127</v>
      </c>
      <c r="AR522" s="34" t="s">
        <v>5078</v>
      </c>
      <c r="AS522" s="91" t="s">
        <v>6654</v>
      </c>
      <c r="AT522" s="34">
        <v>3124501672</v>
      </c>
      <c r="AU522" s="34" t="s">
        <v>2127</v>
      </c>
      <c r="AX522" s="90"/>
      <c r="BA522" s="91"/>
      <c r="BB522" s="91"/>
      <c r="BC522" s="91"/>
      <c r="BF522" s="34" t="s">
        <v>4983</v>
      </c>
      <c r="BG522" s="92" t="s">
        <v>5078</v>
      </c>
      <c r="BM522" s="36" t="s">
        <v>131</v>
      </c>
      <c r="BN522" s="34" t="s">
        <v>132</v>
      </c>
      <c r="BO522" s="36">
        <v>0</v>
      </c>
      <c r="BQ522" s="94"/>
      <c r="BS522" s="36" t="s">
        <v>2127</v>
      </c>
      <c r="BU522" s="95"/>
      <c r="BV522" s="95"/>
      <c r="BW522" s="61"/>
      <c r="BX522" s="60"/>
      <c r="BY522" s="59" t="str">
        <f t="shared" ca="1" si="41"/>
        <v/>
      </c>
      <c r="CD522" s="68"/>
      <c r="CE522" s="68"/>
      <c r="CF522" s="67"/>
      <c r="CG522">
        <v>78</v>
      </c>
      <c r="CH522" s="2">
        <v>168</v>
      </c>
      <c r="CI522" s="4">
        <f t="shared" si="42"/>
        <v>27.636054421768712</v>
      </c>
      <c r="CJ522" s="5" t="str">
        <f t="shared" si="43"/>
        <v>SOBREPESO</v>
      </c>
      <c r="CK522" s="36">
        <v>0</v>
      </c>
      <c r="CL522" s="66"/>
      <c r="CM522" s="89">
        <v>43622</v>
      </c>
      <c r="CN522" s="97">
        <v>43622</v>
      </c>
      <c r="CP522"/>
      <c r="CQ522" s="65"/>
      <c r="CR522" s="65"/>
      <c r="CS522" s="98"/>
      <c r="CT522"/>
      <c r="CU522"/>
      <c r="CV522" s="97"/>
      <c r="CW522" s="2"/>
      <c r="CX522" s="82"/>
      <c r="DG522" s="64"/>
      <c r="DI522" s="89"/>
      <c r="DJ522" s="89"/>
      <c r="DN522" s="34"/>
      <c r="DO522" s="34"/>
      <c r="DP522" s="34"/>
      <c r="DQ522" s="34"/>
      <c r="DR522" s="34"/>
      <c r="DS522" s="34" t="s">
        <v>2127</v>
      </c>
      <c r="DT522" s="34"/>
      <c r="DZ522" t="s">
        <v>7941</v>
      </c>
      <c r="EB522" s="4"/>
      <c r="EJ522"/>
      <c r="EL522" s="34"/>
      <c r="EN522" s="34"/>
    </row>
    <row r="523" spans="1:144" x14ac:dyDescent="0.25">
      <c r="A523" s="85">
        <v>2022</v>
      </c>
      <c r="B523" s="87">
        <v>44830</v>
      </c>
      <c r="C523" t="s">
        <v>121</v>
      </c>
      <c r="D523" t="s">
        <v>122</v>
      </c>
      <c r="E523" s="34" t="s">
        <v>7938</v>
      </c>
      <c r="F523" s="34">
        <f t="shared" si="44"/>
        <v>522</v>
      </c>
      <c r="G523" s="34" t="s">
        <v>4985</v>
      </c>
      <c r="H523">
        <v>18</v>
      </c>
      <c r="I523" s="34" t="s">
        <v>6141</v>
      </c>
      <c r="J523" s="34" t="s">
        <v>5052</v>
      </c>
      <c r="K523" s="34" t="str">
        <f>VLOOKUP(J523,[2]CodMpios!$B$347:$E$362,4,FALSE)</f>
        <v>18256 - El Paujil</v>
      </c>
      <c r="L523" s="34" t="str">
        <f>VLOOKUP($J523,[2]Coord_Mpios_X_Y!$B$2:$K$1123,9,FALSE)</f>
        <v>1,617746356165</v>
      </c>
      <c r="M523" s="34" t="str">
        <f>VLOOKUP($J523,[2]Coord_Mpios_X_Y!$B$2:$K$1123,10,FALSE)</f>
        <v>-75,234043334186</v>
      </c>
      <c r="N523" s="34" t="s">
        <v>139</v>
      </c>
      <c r="O523" s="34" t="s">
        <v>126</v>
      </c>
      <c r="Q523" s="34" t="s">
        <v>127</v>
      </c>
      <c r="R523" s="34">
        <v>24806177</v>
      </c>
      <c r="S523" s="34" t="str">
        <f t="shared" si="40"/>
        <v>CC24806177</v>
      </c>
      <c r="T523" s="34" t="s">
        <v>5942</v>
      </c>
      <c r="V523" s="34" t="s">
        <v>5124</v>
      </c>
      <c r="W523" s="34" t="s">
        <v>5123</v>
      </c>
      <c r="X523" s="87">
        <v>20487</v>
      </c>
      <c r="Y523">
        <v>67</v>
      </c>
      <c r="Z523" s="36">
        <f>VLOOKUP($Y523,[2]Edades!$A$3:$H$153,4,FALSE)</f>
        <v>6</v>
      </c>
      <c r="AA523" s="34" t="str">
        <f>VLOOKUP($Y523,[2]Edades!$A$3:$H$153,6,FALSE)</f>
        <v>6 - Persona mayor</v>
      </c>
      <c r="AB523" s="34">
        <f>VLOOKUP($Y523,[2]Edades!$A$3:$H$153,7,FALSE)</f>
        <v>14</v>
      </c>
      <c r="AC523" s="34" t="str">
        <f>VLOOKUP($Y523,[2]Edades!$A$3:$H$153,8,FALSE)</f>
        <v>65-69</v>
      </c>
      <c r="AD523" s="34" t="s">
        <v>129</v>
      </c>
      <c r="AE523" s="1">
        <v>2</v>
      </c>
      <c r="AF523" s="34" t="s">
        <v>2137</v>
      </c>
      <c r="AG523" s="34" t="s">
        <v>2127</v>
      </c>
      <c r="AH523" s="34" t="s">
        <v>2127</v>
      </c>
      <c r="AK523" s="34" t="s">
        <v>139</v>
      </c>
      <c r="AM523" s="34" t="s">
        <v>2127</v>
      </c>
      <c r="AN523" s="36" t="s">
        <v>2127</v>
      </c>
      <c r="AO523" s="36" t="s">
        <v>2127</v>
      </c>
      <c r="AP523" s="34" t="s">
        <v>2127</v>
      </c>
      <c r="AQ523" s="36" t="s">
        <v>2127</v>
      </c>
      <c r="AR523" s="34" t="s">
        <v>5078</v>
      </c>
      <c r="AS523" s="91" t="s">
        <v>6601</v>
      </c>
      <c r="AT523" s="34">
        <v>3202739566</v>
      </c>
      <c r="AU523" s="34" t="s">
        <v>2127</v>
      </c>
      <c r="AX523" s="90"/>
      <c r="BA523" s="91"/>
      <c r="BB523" s="91"/>
      <c r="BC523" s="91"/>
      <c r="BF523" s="34" t="s">
        <v>4983</v>
      </c>
      <c r="BG523" s="92" t="s">
        <v>5078</v>
      </c>
      <c r="BM523" s="36" t="s">
        <v>131</v>
      </c>
      <c r="BN523" s="34" t="s">
        <v>132</v>
      </c>
      <c r="BO523" s="36">
        <v>0</v>
      </c>
      <c r="BQ523" s="94"/>
      <c r="BS523" s="36" t="s">
        <v>2127</v>
      </c>
      <c r="BU523" s="95"/>
      <c r="BV523" s="95"/>
      <c r="BW523" s="61"/>
      <c r="BX523" s="60"/>
      <c r="BY523" s="59" t="str">
        <f t="shared" ca="1" si="41"/>
        <v/>
      </c>
      <c r="CD523" s="68"/>
      <c r="CE523" s="68"/>
      <c r="CF523" s="67"/>
      <c r="CG523"/>
      <c r="CH523" s="2"/>
      <c r="CI523" s="4" t="e">
        <f t="shared" si="42"/>
        <v>#DIV/0!</v>
      </c>
      <c r="CJ523" s="5" t="str">
        <f t="shared" si="43"/>
        <v>SIN DATO</v>
      </c>
      <c r="CK523" s="36">
        <v>0</v>
      </c>
      <c r="CL523" s="66"/>
      <c r="CM523" s="89">
        <v>43524</v>
      </c>
      <c r="CN523" s="97">
        <v>43612</v>
      </c>
      <c r="CP523"/>
      <c r="CQ523" s="65"/>
      <c r="CR523" s="65"/>
      <c r="CS523" s="98"/>
      <c r="CT523"/>
      <c r="CU523"/>
      <c r="CV523" s="97"/>
      <c r="CW523" s="2"/>
      <c r="CX523" s="82"/>
      <c r="DG523" s="64"/>
      <c r="DI523" s="89"/>
      <c r="DJ523" s="89"/>
      <c r="DN523" s="34"/>
      <c r="DO523" s="34"/>
      <c r="DP523" s="34"/>
      <c r="DQ523" s="34"/>
      <c r="DR523" s="34"/>
      <c r="DS523" s="34" t="s">
        <v>2127</v>
      </c>
      <c r="DT523" s="34"/>
      <c r="DZ523" t="s">
        <v>7941</v>
      </c>
      <c r="EB523" s="4"/>
      <c r="EJ523"/>
      <c r="EL523" s="34"/>
      <c r="EN523" s="34"/>
    </row>
    <row r="524" spans="1:144" x14ac:dyDescent="0.25">
      <c r="A524" s="85">
        <v>2022</v>
      </c>
      <c r="B524" s="87">
        <v>44830</v>
      </c>
      <c r="C524" t="s">
        <v>121</v>
      </c>
      <c r="D524" t="s">
        <v>122</v>
      </c>
      <c r="E524" s="34" t="s">
        <v>7938</v>
      </c>
      <c r="F524" s="34">
        <f t="shared" si="44"/>
        <v>523</v>
      </c>
      <c r="G524" s="34" t="s">
        <v>4985</v>
      </c>
      <c r="H524">
        <v>18</v>
      </c>
      <c r="I524" s="34" t="s">
        <v>6141</v>
      </c>
      <c r="J524" s="34" t="s">
        <v>5052</v>
      </c>
      <c r="K524" s="34" t="str">
        <f>VLOOKUP(J524,[2]CodMpios!$B$347:$E$362,4,FALSE)</f>
        <v>18256 - El Paujil</v>
      </c>
      <c r="L524" s="34" t="str">
        <f>VLOOKUP($J524,[2]Coord_Mpios_X_Y!$B$2:$K$1123,9,FALSE)</f>
        <v>1,617746356165</v>
      </c>
      <c r="M524" s="34" t="str">
        <f>VLOOKUP($J524,[2]Coord_Mpios_X_Y!$B$2:$K$1123,10,FALSE)</f>
        <v>-75,234043334186</v>
      </c>
      <c r="N524" s="34" t="s">
        <v>125</v>
      </c>
      <c r="O524" s="34" t="s">
        <v>126</v>
      </c>
      <c r="Q524" s="34" t="s">
        <v>127</v>
      </c>
      <c r="R524" s="34">
        <v>40085490</v>
      </c>
      <c r="S524" s="34" t="str">
        <f t="shared" si="40"/>
        <v>CC40085490</v>
      </c>
      <c r="T524" s="34" t="s">
        <v>398</v>
      </c>
      <c r="V524" s="34" t="s">
        <v>216</v>
      </c>
      <c r="W524" s="34" t="s">
        <v>344</v>
      </c>
      <c r="X524" s="87">
        <v>23576</v>
      </c>
      <c r="Y524">
        <v>58</v>
      </c>
      <c r="Z524" s="36">
        <f>VLOOKUP($Y524,[2]Edades!$A$3:$H$153,4,FALSE)</f>
        <v>5</v>
      </c>
      <c r="AA524" s="34" t="str">
        <f>VLOOKUP($Y524,[2]Edades!$A$3:$H$153,6,FALSE)</f>
        <v>5 - Adultez</v>
      </c>
      <c r="AB524" s="34">
        <f>VLOOKUP($Y524,[2]Edades!$A$3:$H$153,7,FALSE)</f>
        <v>12</v>
      </c>
      <c r="AC524" s="34" t="str">
        <f>VLOOKUP($Y524,[2]Edades!$A$3:$H$153,8,FALSE)</f>
        <v>55-59</v>
      </c>
      <c r="AD524" s="34" t="s">
        <v>129</v>
      </c>
      <c r="AE524" s="1">
        <v>2</v>
      </c>
      <c r="AF524" s="34" t="s">
        <v>130</v>
      </c>
      <c r="AG524" s="34" t="s">
        <v>2127</v>
      </c>
      <c r="AH524" s="34" t="s">
        <v>2127</v>
      </c>
      <c r="AK524" s="34" t="s">
        <v>125</v>
      </c>
      <c r="AM524" s="34" t="s">
        <v>2127</v>
      </c>
      <c r="AN524" s="36" t="s">
        <v>2127</v>
      </c>
      <c r="AO524" s="36" t="s">
        <v>2127</v>
      </c>
      <c r="AP524" s="34" t="s">
        <v>2127</v>
      </c>
      <c r="AQ524" s="36" t="s">
        <v>2127</v>
      </c>
      <c r="AR524" s="34" t="s">
        <v>5078</v>
      </c>
      <c r="AS524" s="91" t="s">
        <v>6655</v>
      </c>
      <c r="AT524" s="34">
        <v>3132079348</v>
      </c>
      <c r="AU524" s="34" t="s">
        <v>2127</v>
      </c>
      <c r="AX524" s="90"/>
      <c r="BA524" s="91"/>
      <c r="BB524" s="91"/>
      <c r="BC524" s="91"/>
      <c r="BF524" s="34" t="s">
        <v>4983</v>
      </c>
      <c r="BG524" s="92" t="s">
        <v>5078</v>
      </c>
      <c r="BM524" s="36" t="s">
        <v>131</v>
      </c>
      <c r="BN524" s="34" t="s">
        <v>132</v>
      </c>
      <c r="BO524" s="36">
        <v>0</v>
      </c>
      <c r="BQ524" s="94"/>
      <c r="BS524" s="36" t="s">
        <v>2127</v>
      </c>
      <c r="BU524" s="95"/>
      <c r="BV524" s="95"/>
      <c r="BW524" s="61"/>
      <c r="BX524" s="60"/>
      <c r="BY524" s="59" t="str">
        <f t="shared" ca="1" si="41"/>
        <v/>
      </c>
      <c r="CD524" s="68"/>
      <c r="CE524" s="68"/>
      <c r="CF524" s="67"/>
      <c r="CG524"/>
      <c r="CH524" s="2"/>
      <c r="CI524" s="4" t="e">
        <f t="shared" si="42"/>
        <v>#DIV/0!</v>
      </c>
      <c r="CJ524" s="5" t="str">
        <f t="shared" si="43"/>
        <v>SIN DATO</v>
      </c>
      <c r="CK524" s="36">
        <v>0</v>
      </c>
      <c r="CL524" s="66"/>
      <c r="CM524" s="89">
        <v>40837</v>
      </c>
      <c r="CN524" s="97">
        <v>40837</v>
      </c>
      <c r="CP524"/>
      <c r="CQ524" s="65"/>
      <c r="CR524" s="65"/>
      <c r="CS524" s="98"/>
      <c r="CT524"/>
      <c r="CU524"/>
      <c r="CV524" s="97"/>
      <c r="CW524" s="2"/>
      <c r="CX524" s="82"/>
      <c r="DG524" s="64"/>
      <c r="DI524" s="89"/>
      <c r="DJ524" s="89"/>
      <c r="DN524" s="34"/>
      <c r="DO524" s="34"/>
      <c r="DP524" s="34"/>
      <c r="DQ524" s="34"/>
      <c r="DR524" s="34"/>
      <c r="DS524" s="34" t="s">
        <v>2127</v>
      </c>
      <c r="DT524" s="34"/>
      <c r="DY524" s="1">
        <v>2</v>
      </c>
      <c r="DZ524" t="s">
        <v>7941</v>
      </c>
      <c r="EB524" s="4"/>
      <c r="EJ524"/>
      <c r="EL524" s="34"/>
      <c r="EN524" s="34"/>
    </row>
    <row r="525" spans="1:144" x14ac:dyDescent="0.25">
      <c r="A525" s="85">
        <v>2022</v>
      </c>
      <c r="B525" s="87">
        <v>44830</v>
      </c>
      <c r="C525" t="s">
        <v>121</v>
      </c>
      <c r="D525" t="s">
        <v>122</v>
      </c>
      <c r="E525" s="34" t="s">
        <v>7938</v>
      </c>
      <c r="F525" s="34">
        <f t="shared" si="44"/>
        <v>524</v>
      </c>
      <c r="G525" s="34" t="s">
        <v>4985</v>
      </c>
      <c r="H525">
        <v>18</v>
      </c>
      <c r="I525" s="34" t="s">
        <v>6141</v>
      </c>
      <c r="J525" s="34" t="s">
        <v>5052</v>
      </c>
      <c r="K525" s="34" t="str">
        <f>VLOOKUP(J525,[2]CodMpios!$B$347:$E$362,4,FALSE)</f>
        <v>18256 - El Paujil</v>
      </c>
      <c r="L525" s="34" t="str">
        <f>VLOOKUP($J525,[2]Coord_Mpios_X_Y!$B$2:$K$1123,9,FALSE)</f>
        <v>1,617746356165</v>
      </c>
      <c r="M525" s="34" t="str">
        <f>VLOOKUP($J525,[2]Coord_Mpios_X_Y!$B$2:$K$1123,10,FALSE)</f>
        <v>-75,234043334186</v>
      </c>
      <c r="N525" s="34" t="s">
        <v>125</v>
      </c>
      <c r="O525" s="34" t="s">
        <v>126</v>
      </c>
      <c r="Q525" s="34" t="s">
        <v>127</v>
      </c>
      <c r="R525" s="34">
        <v>40085795</v>
      </c>
      <c r="S525" s="34" t="str">
        <f t="shared" si="40"/>
        <v>CC40085795</v>
      </c>
      <c r="T525" s="34" t="s">
        <v>305</v>
      </c>
      <c r="V525" s="34" t="s">
        <v>328</v>
      </c>
      <c r="W525" s="34" t="s">
        <v>344</v>
      </c>
      <c r="X525" s="87">
        <v>24017</v>
      </c>
      <c r="Y525">
        <v>57</v>
      </c>
      <c r="Z525" s="36">
        <f>VLOOKUP($Y525,[2]Edades!$A$3:$H$153,4,FALSE)</f>
        <v>5</v>
      </c>
      <c r="AA525" s="34" t="str">
        <f>VLOOKUP($Y525,[2]Edades!$A$3:$H$153,6,FALSE)</f>
        <v>5 - Adultez</v>
      </c>
      <c r="AB525" s="34">
        <f>VLOOKUP($Y525,[2]Edades!$A$3:$H$153,7,FALSE)</f>
        <v>12</v>
      </c>
      <c r="AC525" s="34" t="str">
        <f>VLOOKUP($Y525,[2]Edades!$A$3:$H$153,8,FALSE)</f>
        <v>55-59</v>
      </c>
      <c r="AD525" s="34" t="s">
        <v>129</v>
      </c>
      <c r="AE525" s="1">
        <v>2</v>
      </c>
      <c r="AF525" s="34" t="s">
        <v>130</v>
      </c>
      <c r="AG525" s="34" t="s">
        <v>2127</v>
      </c>
      <c r="AH525" s="34" t="s">
        <v>2127</v>
      </c>
      <c r="AK525" s="34" t="s">
        <v>125</v>
      </c>
      <c r="AM525" s="34" t="s">
        <v>2127</v>
      </c>
      <c r="AN525" s="36" t="s">
        <v>2127</v>
      </c>
      <c r="AO525" s="36" t="s">
        <v>2127</v>
      </c>
      <c r="AP525" s="34" t="s">
        <v>2127</v>
      </c>
      <c r="AQ525" s="36" t="s">
        <v>2127</v>
      </c>
      <c r="AR525" s="34" t="s">
        <v>2098</v>
      </c>
      <c r="AS525" s="91" t="s">
        <v>6656</v>
      </c>
      <c r="AT525" s="34">
        <v>3132845667</v>
      </c>
      <c r="AU525" s="34" t="s">
        <v>2127</v>
      </c>
      <c r="AX525" s="90"/>
      <c r="BA525" s="91"/>
      <c r="BB525" s="91"/>
      <c r="BC525" s="91"/>
      <c r="BF525" s="34" t="s">
        <v>4983</v>
      </c>
      <c r="BG525" s="92" t="s">
        <v>2098</v>
      </c>
      <c r="BM525" s="36" t="s">
        <v>131</v>
      </c>
      <c r="BN525" s="34" t="s">
        <v>132</v>
      </c>
      <c r="BO525" s="36">
        <v>0</v>
      </c>
      <c r="BQ525" s="94"/>
      <c r="BS525" s="36" t="s">
        <v>2127</v>
      </c>
      <c r="BU525" s="95"/>
      <c r="BV525" s="95"/>
      <c r="BW525" s="61"/>
      <c r="BX525" s="60"/>
      <c r="BY525" s="59" t="str">
        <f t="shared" ca="1" si="41"/>
        <v/>
      </c>
      <c r="CD525" s="68"/>
      <c r="CE525" s="68"/>
      <c r="CF525" s="67"/>
      <c r="CG525">
        <v>69</v>
      </c>
      <c r="CH525" s="2">
        <v>157</v>
      </c>
      <c r="CI525" s="4">
        <f t="shared" si="42"/>
        <v>27.993022029291247</v>
      </c>
      <c r="CJ525" s="5" t="str">
        <f t="shared" si="43"/>
        <v>SOBREPESO</v>
      </c>
      <c r="CK525" s="36">
        <v>0</v>
      </c>
      <c r="CL525" s="66"/>
      <c r="CM525" s="89">
        <v>42269</v>
      </c>
      <c r="CN525" s="97">
        <v>42269</v>
      </c>
      <c r="CP525"/>
      <c r="CQ525" s="65"/>
      <c r="CR525" s="65"/>
      <c r="CS525" s="98"/>
      <c r="CT525"/>
      <c r="CU525"/>
      <c r="CV525" s="97"/>
      <c r="CW525" s="2"/>
      <c r="CX525" s="82"/>
      <c r="DG525" s="64"/>
      <c r="DI525" s="89">
        <v>43010</v>
      </c>
      <c r="DJ525" s="89"/>
      <c r="DN525" s="34"/>
      <c r="DO525" s="34"/>
      <c r="DP525" s="34"/>
      <c r="DQ525" s="34"/>
      <c r="DR525" s="34"/>
      <c r="DS525" s="34" t="s">
        <v>2127</v>
      </c>
      <c r="DT525" s="34"/>
      <c r="DU525" s="47">
        <v>44232</v>
      </c>
      <c r="DY525" s="1">
        <v>2</v>
      </c>
      <c r="DZ525" t="s">
        <v>7940</v>
      </c>
      <c r="EB525" s="4"/>
      <c r="EJ525"/>
      <c r="EL525" s="34"/>
      <c r="EN525" s="34"/>
    </row>
    <row r="526" spans="1:144" x14ac:dyDescent="0.25">
      <c r="A526" s="85">
        <v>2022</v>
      </c>
      <c r="B526" s="87">
        <v>44830</v>
      </c>
      <c r="C526" t="s">
        <v>121</v>
      </c>
      <c r="D526" t="s">
        <v>122</v>
      </c>
      <c r="E526" s="34" t="s">
        <v>7938</v>
      </c>
      <c r="F526" s="34">
        <f t="shared" si="44"/>
        <v>525</v>
      </c>
      <c r="G526" s="34" t="s">
        <v>4985</v>
      </c>
      <c r="H526">
        <v>18</v>
      </c>
      <c r="I526" s="34" t="s">
        <v>6141</v>
      </c>
      <c r="J526" s="34" t="s">
        <v>5052</v>
      </c>
      <c r="K526" s="34" t="str">
        <f>VLOOKUP(J526,[2]CodMpios!$B$347:$E$362,4,FALSE)</f>
        <v>18256 - El Paujil</v>
      </c>
      <c r="L526" s="34" t="str">
        <f>VLOOKUP($J526,[2]Coord_Mpios_X_Y!$B$2:$K$1123,9,FALSE)</f>
        <v>1,617746356165</v>
      </c>
      <c r="M526" s="34" t="str">
        <f>VLOOKUP($J526,[2]Coord_Mpios_X_Y!$B$2:$K$1123,10,FALSE)</f>
        <v>-75,234043334186</v>
      </c>
      <c r="N526" s="34" t="s">
        <v>125</v>
      </c>
      <c r="O526" s="34" t="s">
        <v>126</v>
      </c>
      <c r="Q526" s="34" t="s">
        <v>127</v>
      </c>
      <c r="R526" s="34">
        <v>54255589</v>
      </c>
      <c r="S526" s="34" t="str">
        <f t="shared" si="40"/>
        <v>CC54255589</v>
      </c>
      <c r="T526" s="34" t="s">
        <v>5941</v>
      </c>
      <c r="V526" s="34" t="s">
        <v>243</v>
      </c>
      <c r="W526" s="34" t="s">
        <v>2471</v>
      </c>
      <c r="X526" s="87">
        <v>25222</v>
      </c>
      <c r="Y526">
        <v>54</v>
      </c>
      <c r="Z526" s="36">
        <f>VLOOKUP($Y526,[2]Edades!$A$3:$H$153,4,FALSE)</f>
        <v>5</v>
      </c>
      <c r="AA526" s="34" t="str">
        <f>VLOOKUP($Y526,[2]Edades!$A$3:$H$153,6,FALSE)</f>
        <v>5 - Adultez</v>
      </c>
      <c r="AB526" s="34">
        <f>VLOOKUP($Y526,[2]Edades!$A$3:$H$153,7,FALSE)</f>
        <v>11</v>
      </c>
      <c r="AC526" s="34" t="str">
        <f>VLOOKUP($Y526,[2]Edades!$A$3:$H$153,8,FALSE)</f>
        <v>50-54</v>
      </c>
      <c r="AD526" s="34" t="s">
        <v>129</v>
      </c>
      <c r="AE526" s="1">
        <v>2</v>
      </c>
      <c r="AF526" s="34" t="s">
        <v>130</v>
      </c>
      <c r="AG526" s="34" t="s">
        <v>2127</v>
      </c>
      <c r="AH526" s="34" t="s">
        <v>2127</v>
      </c>
      <c r="AK526" s="34" t="s">
        <v>125</v>
      </c>
      <c r="AM526" s="34" t="s">
        <v>2127</v>
      </c>
      <c r="AN526" s="36" t="s">
        <v>2127</v>
      </c>
      <c r="AO526" s="36" t="s">
        <v>2127</v>
      </c>
      <c r="AP526" s="34" t="s">
        <v>2127</v>
      </c>
      <c r="AQ526" s="36" t="s">
        <v>2127</v>
      </c>
      <c r="AR526" s="34" t="s">
        <v>5078</v>
      </c>
      <c r="AS526" s="91" t="s">
        <v>6657</v>
      </c>
      <c r="AT526" s="34">
        <v>3114756781</v>
      </c>
      <c r="AU526" s="34" t="s">
        <v>2127</v>
      </c>
      <c r="AX526" s="90"/>
      <c r="BA526" s="91"/>
      <c r="BB526" s="91"/>
      <c r="BC526" s="91"/>
      <c r="BF526" s="34" t="s">
        <v>4983</v>
      </c>
      <c r="BG526" s="92" t="s">
        <v>5078</v>
      </c>
      <c r="BM526" s="36" t="s">
        <v>131</v>
      </c>
      <c r="BN526" s="34" t="s">
        <v>132</v>
      </c>
      <c r="BO526" s="36">
        <v>0</v>
      </c>
      <c r="BQ526" s="94"/>
      <c r="BS526" s="36" t="s">
        <v>2127</v>
      </c>
      <c r="BU526" s="95"/>
      <c r="BV526" s="95"/>
      <c r="BW526" s="61"/>
      <c r="BX526" s="60"/>
      <c r="BY526" s="59" t="str">
        <f t="shared" ca="1" si="41"/>
        <v/>
      </c>
      <c r="CD526" s="68"/>
      <c r="CE526" s="68"/>
      <c r="CF526" s="67"/>
      <c r="CG526"/>
      <c r="CH526" s="2"/>
      <c r="CI526" s="4" t="e">
        <f t="shared" si="42"/>
        <v>#DIV/0!</v>
      </c>
      <c r="CJ526" s="5" t="str">
        <f t="shared" si="43"/>
        <v>SIN DATO</v>
      </c>
      <c r="CK526" s="36">
        <v>0</v>
      </c>
      <c r="CL526" s="66"/>
      <c r="CM526" s="89">
        <v>42286</v>
      </c>
      <c r="CN526" s="97">
        <v>42286</v>
      </c>
      <c r="CP526"/>
      <c r="CQ526" s="65"/>
      <c r="CR526" s="65"/>
      <c r="CS526" s="98"/>
      <c r="CT526"/>
      <c r="CU526"/>
      <c r="CV526" s="97"/>
      <c r="CW526" s="2"/>
      <c r="CX526" s="82"/>
      <c r="DG526" s="64"/>
      <c r="DI526" s="89"/>
      <c r="DJ526" s="89"/>
      <c r="DN526" s="34"/>
      <c r="DO526" s="34"/>
      <c r="DP526" s="34"/>
      <c r="DQ526" s="34"/>
      <c r="DR526" s="34"/>
      <c r="DS526" s="34" t="s">
        <v>2127</v>
      </c>
      <c r="DT526" s="34"/>
      <c r="DY526" s="1">
        <v>2</v>
      </c>
      <c r="DZ526" t="s">
        <v>7941</v>
      </c>
      <c r="EB526" s="4"/>
      <c r="EJ526"/>
      <c r="EL526" s="34"/>
      <c r="EN526" s="34"/>
    </row>
    <row r="527" spans="1:144" x14ac:dyDescent="0.25">
      <c r="A527" s="85">
        <v>2022</v>
      </c>
      <c r="B527" s="87">
        <v>44830</v>
      </c>
      <c r="C527" t="s">
        <v>121</v>
      </c>
      <c r="D527" t="s">
        <v>122</v>
      </c>
      <c r="E527" s="34" t="s">
        <v>7938</v>
      </c>
      <c r="F527" s="34">
        <f t="shared" si="44"/>
        <v>526</v>
      </c>
      <c r="G527" s="34" t="s">
        <v>4985</v>
      </c>
      <c r="H527">
        <v>18</v>
      </c>
      <c r="I527" s="34" t="s">
        <v>6141</v>
      </c>
      <c r="J527" s="34" t="s">
        <v>5052</v>
      </c>
      <c r="K527" s="34" t="str">
        <f>VLOOKUP(J527,[2]CodMpios!$B$347:$E$362,4,FALSE)</f>
        <v>18256 - El Paujil</v>
      </c>
      <c r="L527" s="34" t="str">
        <f>VLOOKUP($J527,[2]Coord_Mpios_X_Y!$B$2:$K$1123,9,FALSE)</f>
        <v>1,617746356165</v>
      </c>
      <c r="M527" s="34" t="str">
        <f>VLOOKUP($J527,[2]Coord_Mpios_X_Y!$B$2:$K$1123,10,FALSE)</f>
        <v>-75,234043334186</v>
      </c>
      <c r="N527" s="34" t="s">
        <v>125</v>
      </c>
      <c r="O527" s="34" t="s">
        <v>126</v>
      </c>
      <c r="Q527" s="34" t="s">
        <v>127</v>
      </c>
      <c r="R527" s="34">
        <v>40766185</v>
      </c>
      <c r="S527" s="34" t="str">
        <f t="shared" si="40"/>
        <v>CC40766185</v>
      </c>
      <c r="T527" s="34" t="s">
        <v>229</v>
      </c>
      <c r="V527" s="34" t="s">
        <v>5736</v>
      </c>
      <c r="W527" s="34" t="s">
        <v>5940</v>
      </c>
      <c r="X527" s="87">
        <v>23003</v>
      </c>
      <c r="Y527">
        <v>60</v>
      </c>
      <c r="Z527" s="36">
        <f>VLOOKUP($Y527,[2]Edades!$A$3:$H$153,4,FALSE)</f>
        <v>6</v>
      </c>
      <c r="AA527" s="34" t="str">
        <f>VLOOKUP($Y527,[2]Edades!$A$3:$H$153,6,FALSE)</f>
        <v>6 - Persona mayor</v>
      </c>
      <c r="AB527" s="34">
        <f>VLOOKUP($Y527,[2]Edades!$A$3:$H$153,7,FALSE)</f>
        <v>13</v>
      </c>
      <c r="AC527" s="34" t="str">
        <f>VLOOKUP($Y527,[2]Edades!$A$3:$H$153,8,FALSE)</f>
        <v>60-64</v>
      </c>
      <c r="AD527" s="34" t="s">
        <v>129</v>
      </c>
      <c r="AE527" s="1">
        <v>2</v>
      </c>
      <c r="AF527" s="34" t="s">
        <v>2137</v>
      </c>
      <c r="AG527" s="34" t="s">
        <v>2127</v>
      </c>
      <c r="AH527" s="34" t="s">
        <v>2127</v>
      </c>
      <c r="AK527" s="34" t="s">
        <v>125</v>
      </c>
      <c r="AM527" s="34" t="s">
        <v>2127</v>
      </c>
      <c r="AN527" s="36" t="s">
        <v>2127</v>
      </c>
      <c r="AO527" s="36" t="s">
        <v>2127</v>
      </c>
      <c r="AP527" s="34" t="s">
        <v>2127</v>
      </c>
      <c r="AQ527" s="36" t="s">
        <v>2127</v>
      </c>
      <c r="AR527" s="34" t="s">
        <v>5078</v>
      </c>
      <c r="AS527" s="91" t="s">
        <v>6658</v>
      </c>
      <c r="AT527" s="34">
        <v>3115156291</v>
      </c>
      <c r="AU527" s="34" t="s">
        <v>2127</v>
      </c>
      <c r="AX527" s="90"/>
      <c r="BA527" s="91"/>
      <c r="BB527" s="91"/>
      <c r="BC527" s="91"/>
      <c r="BF527" s="34" t="s">
        <v>4983</v>
      </c>
      <c r="BG527" s="92" t="s">
        <v>5078</v>
      </c>
      <c r="BM527" s="36" t="s">
        <v>131</v>
      </c>
      <c r="BN527" s="34" t="s">
        <v>132</v>
      </c>
      <c r="BO527" s="36">
        <v>0</v>
      </c>
      <c r="BQ527" s="94"/>
      <c r="BS527" s="36" t="s">
        <v>2127</v>
      </c>
      <c r="BU527" s="95"/>
      <c r="BV527" s="95"/>
      <c r="BW527" s="61"/>
      <c r="BX527" s="60"/>
      <c r="BY527" s="59" t="str">
        <f t="shared" ca="1" si="41"/>
        <v/>
      </c>
      <c r="CD527" s="68"/>
      <c r="CE527" s="68"/>
      <c r="CF527" s="67"/>
      <c r="CG527"/>
      <c r="CH527" s="2"/>
      <c r="CI527" s="4" t="e">
        <f t="shared" si="42"/>
        <v>#DIV/0!</v>
      </c>
      <c r="CJ527" s="5" t="str">
        <f t="shared" si="43"/>
        <v>SIN DATO</v>
      </c>
      <c r="CK527" s="36">
        <v>0</v>
      </c>
      <c r="CL527" s="66"/>
      <c r="CM527" s="89">
        <v>40834</v>
      </c>
      <c r="CN527" s="97">
        <v>40834</v>
      </c>
      <c r="CP527"/>
      <c r="CQ527" s="65"/>
      <c r="CR527" s="65"/>
      <c r="CS527" s="98"/>
      <c r="CT527"/>
      <c r="CU527"/>
      <c r="CV527" s="97"/>
      <c r="CW527" s="2"/>
      <c r="CX527" s="82"/>
      <c r="DG527" s="64"/>
      <c r="DI527" s="89"/>
      <c r="DJ527" s="89"/>
      <c r="DN527" s="34"/>
      <c r="DO527" s="34"/>
      <c r="DP527" s="34"/>
      <c r="DQ527" s="34"/>
      <c r="DR527" s="34"/>
      <c r="DS527" s="34" t="s">
        <v>2127</v>
      </c>
      <c r="DT527" s="34"/>
      <c r="DY527" s="1">
        <v>2</v>
      </c>
      <c r="DZ527" t="s">
        <v>7941</v>
      </c>
      <c r="EB527" s="4"/>
      <c r="EJ527"/>
      <c r="EL527" s="34"/>
      <c r="EN527" s="34"/>
    </row>
    <row r="528" spans="1:144" x14ac:dyDescent="0.25">
      <c r="A528" s="85">
        <v>2022</v>
      </c>
      <c r="B528" s="87">
        <v>44830</v>
      </c>
      <c r="C528" t="s">
        <v>121</v>
      </c>
      <c r="D528" t="s">
        <v>122</v>
      </c>
      <c r="E528" s="34" t="s">
        <v>7938</v>
      </c>
      <c r="F528" s="34">
        <f t="shared" si="44"/>
        <v>527</v>
      </c>
      <c r="G528" s="34" t="s">
        <v>4985</v>
      </c>
      <c r="H528">
        <v>18</v>
      </c>
      <c r="I528" s="34" t="s">
        <v>6141</v>
      </c>
      <c r="J528" s="34" t="s">
        <v>5032</v>
      </c>
      <c r="K528" s="34" t="str">
        <f>VLOOKUP(J528,[2]CodMpios!$B$347:$E$362,4,FALSE)</f>
        <v>18150 - Cartagena Del Chaira</v>
      </c>
      <c r="L528" s="34" t="str">
        <f>VLOOKUP($J528,[2]Coord_Mpios_X_Y!$B$2:$K$1123,9,FALSE)</f>
        <v>0,647693081213</v>
      </c>
      <c r="M528" s="34" t="str">
        <f>VLOOKUP($J528,[2]Coord_Mpios_X_Y!$B$2:$K$1123,10,FALSE)</f>
        <v>-74,272354990827</v>
      </c>
      <c r="N528" s="34" t="s">
        <v>125</v>
      </c>
      <c r="O528" s="34" t="s">
        <v>126</v>
      </c>
      <c r="Q528" s="34" t="s">
        <v>127</v>
      </c>
      <c r="R528" s="34">
        <v>6478056</v>
      </c>
      <c r="S528" s="34" t="str">
        <f t="shared" si="40"/>
        <v>CC6478056</v>
      </c>
      <c r="T528" s="34" t="s">
        <v>645</v>
      </c>
      <c r="V528" s="34" t="s">
        <v>472</v>
      </c>
      <c r="W528" s="34" t="s">
        <v>1162</v>
      </c>
      <c r="X528" s="87">
        <v>20635</v>
      </c>
      <c r="Y528">
        <v>66</v>
      </c>
      <c r="Z528" s="36">
        <f>VLOOKUP($Y528,[2]Edades!$A$3:$H$153,4,FALSE)</f>
        <v>6</v>
      </c>
      <c r="AA528" s="34" t="str">
        <f>VLOOKUP($Y528,[2]Edades!$A$3:$H$153,6,FALSE)</f>
        <v>6 - Persona mayor</v>
      </c>
      <c r="AB528" s="34">
        <f>VLOOKUP($Y528,[2]Edades!$A$3:$H$153,7,FALSE)</f>
        <v>14</v>
      </c>
      <c r="AC528" s="34" t="str">
        <f>VLOOKUP($Y528,[2]Edades!$A$3:$H$153,8,FALSE)</f>
        <v>65-69</v>
      </c>
      <c r="AD528" s="34" t="s">
        <v>146</v>
      </c>
      <c r="AE528">
        <v>1</v>
      </c>
      <c r="AF528" s="34" t="s">
        <v>2137</v>
      </c>
      <c r="AG528" s="34" t="s">
        <v>2127</v>
      </c>
      <c r="AH528" s="34" t="s">
        <v>2127</v>
      </c>
      <c r="AK528" s="34" t="s">
        <v>125</v>
      </c>
      <c r="AM528" s="34" t="s">
        <v>2127</v>
      </c>
      <c r="AN528" s="36" t="s">
        <v>2127</v>
      </c>
      <c r="AO528" s="36" t="s">
        <v>2127</v>
      </c>
      <c r="AP528" s="34" t="s">
        <v>2127</v>
      </c>
      <c r="AQ528" s="36" t="s">
        <v>2127</v>
      </c>
      <c r="AR528" s="34" t="s">
        <v>5318</v>
      </c>
      <c r="AS528" s="91" t="s">
        <v>6659</v>
      </c>
      <c r="AT528" s="34">
        <v>3128936135</v>
      </c>
      <c r="AU528" s="34" t="s">
        <v>2127</v>
      </c>
      <c r="AX528" s="90"/>
      <c r="BA528" s="91"/>
      <c r="BB528" s="91"/>
      <c r="BC528" s="91"/>
      <c r="BF528" s="34" t="s">
        <v>4983</v>
      </c>
      <c r="BG528" s="92" t="s">
        <v>5318</v>
      </c>
      <c r="BM528" s="36" t="s">
        <v>131</v>
      </c>
      <c r="BN528" s="34" t="s">
        <v>132</v>
      </c>
      <c r="BO528" s="36">
        <v>0</v>
      </c>
      <c r="BQ528" s="94"/>
      <c r="BS528" s="36" t="s">
        <v>2127</v>
      </c>
      <c r="BU528" s="95"/>
      <c r="BV528" s="95"/>
      <c r="BW528" s="61"/>
      <c r="BX528" s="60"/>
      <c r="BY528" s="59" t="str">
        <f t="shared" ca="1" si="41"/>
        <v/>
      </c>
      <c r="CD528" s="68"/>
      <c r="CE528" s="68"/>
      <c r="CF528" s="67"/>
      <c r="CG528"/>
      <c r="CH528" s="2"/>
      <c r="CI528" s="4" t="e">
        <f t="shared" si="42"/>
        <v>#DIV/0!</v>
      </c>
      <c r="CJ528" s="5" t="str">
        <f t="shared" si="43"/>
        <v>SIN DATO</v>
      </c>
      <c r="CK528" s="36">
        <v>0</v>
      </c>
      <c r="CL528" s="66"/>
      <c r="CM528" s="89">
        <v>40777</v>
      </c>
      <c r="CN528" s="97">
        <v>40777</v>
      </c>
      <c r="CP528"/>
      <c r="CQ528" s="65"/>
      <c r="CR528" s="65"/>
      <c r="CS528" s="98"/>
      <c r="CT528"/>
      <c r="CU528"/>
      <c r="CV528" s="97"/>
      <c r="CW528" s="2"/>
      <c r="CX528" s="82"/>
      <c r="DG528" s="64"/>
      <c r="DI528" s="89"/>
      <c r="DJ528" s="89"/>
      <c r="DK528" s="89">
        <v>44823</v>
      </c>
      <c r="DN528" s="34"/>
      <c r="DO528" s="34"/>
      <c r="DP528" s="34"/>
      <c r="DQ528" s="34"/>
      <c r="DR528" s="34"/>
      <c r="DS528" s="34" t="s">
        <v>2127</v>
      </c>
      <c r="DT528" s="34"/>
      <c r="DY528" s="1">
        <v>2</v>
      </c>
      <c r="DZ528" t="s">
        <v>7941</v>
      </c>
      <c r="EB528" s="4"/>
      <c r="EJ528"/>
      <c r="EL528" s="34"/>
      <c r="EN528" s="34"/>
    </row>
    <row r="529" spans="1:144" hidden="1" x14ac:dyDescent="0.25">
      <c r="A529" s="85">
        <v>2022</v>
      </c>
      <c r="B529" s="87">
        <v>44830</v>
      </c>
      <c r="C529" t="s">
        <v>121</v>
      </c>
      <c r="D529" t="s">
        <v>122</v>
      </c>
      <c r="E529" s="36" t="s">
        <v>7938</v>
      </c>
      <c r="F529" s="34">
        <f t="shared" si="44"/>
        <v>528</v>
      </c>
      <c r="G529" s="34" t="s">
        <v>4985</v>
      </c>
      <c r="H529">
        <v>18</v>
      </c>
      <c r="I529" s="34" t="s">
        <v>6141</v>
      </c>
      <c r="J529" s="34" t="s">
        <v>4991</v>
      </c>
      <c r="K529" s="34" t="str">
        <f>VLOOKUP(J529,[2]CodMpios!$B$347:$E$362,4,FALSE)</f>
        <v>18592 - Puerto Rico</v>
      </c>
      <c r="L529" s="34" t="str">
        <f>VLOOKUP($J529,[2]Coord_Mpios_X_Y!$B$2:$K$1123,9,FALSE)</f>
        <v>2,018940891255</v>
      </c>
      <c r="M529" s="34" t="str">
        <f>VLOOKUP($J529,[2]Coord_Mpios_X_Y!$B$2:$K$1123,10,FALSE)</f>
        <v>-75,073086267336</v>
      </c>
      <c r="N529" s="34" t="s">
        <v>6142</v>
      </c>
      <c r="O529" s="34" t="s">
        <v>126</v>
      </c>
      <c r="Q529" s="34" t="s">
        <v>127</v>
      </c>
      <c r="R529" s="34">
        <v>1677259</v>
      </c>
      <c r="S529" s="34" t="str">
        <f t="shared" si="40"/>
        <v>CC1677259</v>
      </c>
      <c r="T529" s="34" t="s">
        <v>332</v>
      </c>
      <c r="V529" s="34" t="s">
        <v>487</v>
      </c>
      <c r="W529" s="34" t="s">
        <v>5939</v>
      </c>
      <c r="X529" s="87">
        <v>18076</v>
      </c>
      <c r="Y529">
        <v>73</v>
      </c>
      <c r="Z529" s="36">
        <f>VLOOKUP($Y529,[2]Edades!$A$3:$H$153,4,FALSE)</f>
        <v>6</v>
      </c>
      <c r="AA529" s="34" t="str">
        <f>VLOOKUP($Y529,[2]Edades!$A$3:$H$153,6,FALSE)</f>
        <v>6 - Persona mayor</v>
      </c>
      <c r="AB529" s="34">
        <f>VLOOKUP($Y529,[2]Edades!$A$3:$H$153,7,FALSE)</f>
        <v>15</v>
      </c>
      <c r="AC529" s="34" t="str">
        <f>VLOOKUP($Y529,[2]Edades!$A$3:$H$153,8,FALSE)</f>
        <v>70-74</v>
      </c>
      <c r="AD529" s="34" t="s">
        <v>146</v>
      </c>
      <c r="AE529">
        <v>1</v>
      </c>
      <c r="AF529" s="34" t="s">
        <v>2137</v>
      </c>
      <c r="AG529" s="34" t="s">
        <v>2127</v>
      </c>
      <c r="AH529" s="34" t="s">
        <v>2127</v>
      </c>
      <c r="AK529" s="34" t="s">
        <v>6142</v>
      </c>
      <c r="AM529" s="34" t="s">
        <v>2127</v>
      </c>
      <c r="AN529" s="36" t="s">
        <v>2127</v>
      </c>
      <c r="AO529" s="36" t="s">
        <v>2127</v>
      </c>
      <c r="AP529" s="34" t="s">
        <v>2127</v>
      </c>
      <c r="AQ529" s="36" t="s">
        <v>2127</v>
      </c>
      <c r="AR529" s="34" t="s">
        <v>4989</v>
      </c>
      <c r="AS529" s="91" t="s">
        <v>6660</v>
      </c>
      <c r="AT529" s="34">
        <v>3118986785</v>
      </c>
      <c r="AU529" s="34" t="s">
        <v>2127</v>
      </c>
      <c r="AX529" s="90"/>
      <c r="BA529" s="91"/>
      <c r="BB529" s="91"/>
      <c r="BC529" s="91"/>
      <c r="BF529" s="34" t="s">
        <v>4983</v>
      </c>
      <c r="BG529" s="92" t="s">
        <v>2098</v>
      </c>
      <c r="BM529" s="36" t="s">
        <v>131</v>
      </c>
      <c r="BN529" s="34" t="s">
        <v>132</v>
      </c>
      <c r="BO529" s="36">
        <v>0</v>
      </c>
      <c r="BQ529" s="94"/>
      <c r="BS529" t="s">
        <v>132</v>
      </c>
      <c r="BU529" s="95"/>
      <c r="BV529" s="95"/>
      <c r="BW529" s="61"/>
      <c r="BX529" s="60"/>
      <c r="BY529" s="59" t="str">
        <f t="shared" ca="1" si="41"/>
        <v/>
      </c>
      <c r="CD529" s="68"/>
      <c r="CE529" s="68"/>
      <c r="CF529" s="67"/>
      <c r="CG529">
        <v>78</v>
      </c>
      <c r="CH529" s="2">
        <v>177</v>
      </c>
      <c r="CI529" s="4">
        <f t="shared" si="42"/>
        <v>24.897060231734173</v>
      </c>
      <c r="CJ529" s="5" t="str">
        <f t="shared" si="43"/>
        <v>NORMAL</v>
      </c>
      <c r="CK529" s="36">
        <v>0</v>
      </c>
      <c r="CL529" s="66"/>
      <c r="CM529" s="89">
        <v>41318</v>
      </c>
      <c r="CN529" s="97">
        <v>41318</v>
      </c>
      <c r="CP529"/>
      <c r="CQ529" s="65"/>
      <c r="CR529" s="65"/>
      <c r="CS529" s="98"/>
      <c r="CT529"/>
      <c r="CU529"/>
      <c r="CV529" s="65"/>
      <c r="CW529" s="2"/>
      <c r="CX529" s="82"/>
      <c r="DC529"/>
      <c r="DG529" s="64"/>
      <c r="DI529" s="89">
        <v>43606</v>
      </c>
      <c r="DJ529" s="89"/>
      <c r="DN529" s="34"/>
      <c r="DO529" s="34"/>
      <c r="DP529" s="34"/>
      <c r="DQ529" s="34"/>
      <c r="DR529" s="34"/>
      <c r="DS529" s="34" t="s">
        <v>2127</v>
      </c>
      <c r="DT529" s="34"/>
      <c r="DU529" s="47">
        <v>44524</v>
      </c>
      <c r="DY529" s="1">
        <v>2</v>
      </c>
      <c r="DZ529" t="s">
        <v>7940</v>
      </c>
      <c r="EB529" s="4"/>
      <c r="EJ529"/>
      <c r="EL529" s="34"/>
      <c r="EN529" s="34"/>
    </row>
    <row r="530" spans="1:144" x14ac:dyDescent="0.25">
      <c r="A530" s="85">
        <v>2022</v>
      </c>
      <c r="B530" s="87">
        <v>44830</v>
      </c>
      <c r="C530" t="s">
        <v>121</v>
      </c>
      <c r="D530" t="s">
        <v>122</v>
      </c>
      <c r="E530" s="34" t="s">
        <v>7938</v>
      </c>
      <c r="F530" s="34">
        <f t="shared" si="44"/>
        <v>529</v>
      </c>
      <c r="G530" s="34" t="s">
        <v>4985</v>
      </c>
      <c r="H530">
        <v>18</v>
      </c>
      <c r="I530" s="34" t="s">
        <v>6141</v>
      </c>
      <c r="J530" s="34" t="s">
        <v>4991</v>
      </c>
      <c r="K530" s="34" t="str">
        <f>VLOOKUP(J530,[2]CodMpios!$B$347:$E$362,4,FALSE)</f>
        <v>18592 - Puerto Rico</v>
      </c>
      <c r="L530" s="34" t="str">
        <f>VLOOKUP($J530,[2]Coord_Mpios_X_Y!$B$2:$K$1123,9,FALSE)</f>
        <v>2,018940891255</v>
      </c>
      <c r="M530" s="34" t="str">
        <f>VLOOKUP($J530,[2]Coord_Mpios_X_Y!$B$2:$K$1123,10,FALSE)</f>
        <v>-75,073086267336</v>
      </c>
      <c r="N530" s="34" t="s">
        <v>125</v>
      </c>
      <c r="O530" s="34" t="s">
        <v>126</v>
      </c>
      <c r="Q530" s="34" t="s">
        <v>127</v>
      </c>
      <c r="R530" s="34">
        <v>40762416</v>
      </c>
      <c r="S530" s="34" t="str">
        <f t="shared" si="40"/>
        <v>CC40762416</v>
      </c>
      <c r="T530" s="34" t="s">
        <v>481</v>
      </c>
      <c r="U530" s="34" t="s">
        <v>244</v>
      </c>
      <c r="V530" s="34" t="s">
        <v>656</v>
      </c>
      <c r="W530" s="34" t="s">
        <v>160</v>
      </c>
      <c r="X530" s="87">
        <v>22396</v>
      </c>
      <c r="Y530">
        <v>61</v>
      </c>
      <c r="Z530" s="36">
        <f>VLOOKUP($Y530,[2]Edades!$A$3:$H$153,4,FALSE)</f>
        <v>6</v>
      </c>
      <c r="AA530" s="34" t="str">
        <f>VLOOKUP($Y530,[2]Edades!$A$3:$H$153,6,FALSE)</f>
        <v>6 - Persona mayor</v>
      </c>
      <c r="AB530" s="34">
        <f>VLOOKUP($Y530,[2]Edades!$A$3:$H$153,7,FALSE)</f>
        <v>13</v>
      </c>
      <c r="AC530" s="34" t="str">
        <f>VLOOKUP($Y530,[2]Edades!$A$3:$H$153,8,FALSE)</f>
        <v>60-64</v>
      </c>
      <c r="AD530" s="34" t="s">
        <v>129</v>
      </c>
      <c r="AE530" s="1">
        <v>2</v>
      </c>
      <c r="AF530" s="34" t="s">
        <v>2137</v>
      </c>
      <c r="AG530" s="34" t="s">
        <v>2127</v>
      </c>
      <c r="AH530" s="34" t="s">
        <v>2127</v>
      </c>
      <c r="AK530" s="34" t="s">
        <v>125</v>
      </c>
      <c r="AM530" s="34" t="s">
        <v>2127</v>
      </c>
      <c r="AN530" s="36" t="s">
        <v>2127</v>
      </c>
      <c r="AO530" s="36" t="s">
        <v>2127</v>
      </c>
      <c r="AP530" s="34" t="s">
        <v>2127</v>
      </c>
      <c r="AQ530" s="36" t="s">
        <v>2127</v>
      </c>
      <c r="AR530" s="34" t="s">
        <v>4989</v>
      </c>
      <c r="AS530" s="91" t="s">
        <v>6661</v>
      </c>
      <c r="AT530" s="34"/>
      <c r="AU530" s="34" t="s">
        <v>2127</v>
      </c>
      <c r="AX530" s="90"/>
      <c r="BA530" s="91"/>
      <c r="BB530" s="91"/>
      <c r="BC530" s="91"/>
      <c r="BF530" s="34" t="s">
        <v>4983</v>
      </c>
      <c r="BG530" s="92" t="s">
        <v>4989</v>
      </c>
      <c r="BM530" s="36" t="s">
        <v>131</v>
      </c>
      <c r="BN530" s="34" t="s">
        <v>132</v>
      </c>
      <c r="BO530" s="36">
        <v>0</v>
      </c>
      <c r="BQ530" s="94"/>
      <c r="BS530" s="36" t="s">
        <v>2127</v>
      </c>
      <c r="BU530" s="95"/>
      <c r="BV530" s="95"/>
      <c r="BW530" s="61"/>
      <c r="BX530" s="60"/>
      <c r="BY530" s="59" t="str">
        <f t="shared" ca="1" si="41"/>
        <v/>
      </c>
      <c r="CD530" s="68"/>
      <c r="CE530" s="68"/>
      <c r="CF530" s="67"/>
      <c r="CG530"/>
      <c r="CH530" s="2"/>
      <c r="CI530" s="4" t="e">
        <f t="shared" si="42"/>
        <v>#DIV/0!</v>
      </c>
      <c r="CJ530" s="5" t="str">
        <f t="shared" si="43"/>
        <v>SIN DATO</v>
      </c>
      <c r="CK530" s="36">
        <v>0</v>
      </c>
      <c r="CL530" s="66"/>
      <c r="CM530" s="89">
        <v>42277</v>
      </c>
      <c r="CN530" s="97">
        <v>42277</v>
      </c>
      <c r="CP530"/>
      <c r="CQ530" s="65"/>
      <c r="CR530" s="65"/>
      <c r="CS530" s="98"/>
      <c r="CT530"/>
      <c r="CU530"/>
      <c r="CV530" s="97"/>
      <c r="CW530" s="2"/>
      <c r="CX530" s="82"/>
      <c r="DG530" s="64"/>
      <c r="DI530" s="89"/>
      <c r="DJ530" s="89"/>
      <c r="DN530" s="34"/>
      <c r="DO530" s="34"/>
      <c r="DP530" s="34"/>
      <c r="DQ530" s="34"/>
      <c r="DR530" s="34"/>
      <c r="DS530" s="34" t="s">
        <v>2127</v>
      </c>
      <c r="DT530" s="34"/>
      <c r="DY530" s="1">
        <v>2</v>
      </c>
      <c r="DZ530" t="s">
        <v>7941</v>
      </c>
      <c r="EB530" s="4"/>
      <c r="EJ530"/>
      <c r="EL530" s="34"/>
      <c r="EN530" s="34"/>
    </row>
    <row r="531" spans="1:144" x14ac:dyDescent="0.25">
      <c r="A531" s="85">
        <v>2022</v>
      </c>
      <c r="B531" s="87">
        <v>44830</v>
      </c>
      <c r="C531" t="s">
        <v>121</v>
      </c>
      <c r="D531" t="s">
        <v>122</v>
      </c>
      <c r="E531" s="34" t="s">
        <v>7938</v>
      </c>
      <c r="F531" s="34">
        <f t="shared" si="44"/>
        <v>530</v>
      </c>
      <c r="G531" s="34" t="s">
        <v>4985</v>
      </c>
      <c r="H531">
        <v>18</v>
      </c>
      <c r="I531" s="34" t="s">
        <v>6141</v>
      </c>
      <c r="J531" s="34" t="s">
        <v>4991</v>
      </c>
      <c r="K531" s="34" t="str">
        <f>VLOOKUP(J531,[2]CodMpios!$B$347:$E$362,4,FALSE)</f>
        <v>18592 - Puerto Rico</v>
      </c>
      <c r="L531" s="34" t="str">
        <f>VLOOKUP($J531,[2]Coord_Mpios_X_Y!$B$2:$K$1123,9,FALSE)</f>
        <v>2,018940891255</v>
      </c>
      <c r="M531" s="34" t="str">
        <f>VLOOKUP($J531,[2]Coord_Mpios_X_Y!$B$2:$K$1123,10,FALSE)</f>
        <v>-75,073086267336</v>
      </c>
      <c r="N531" s="34" t="s">
        <v>6142</v>
      </c>
      <c r="O531" s="34" t="s">
        <v>126</v>
      </c>
      <c r="Q531" s="34" t="s">
        <v>127</v>
      </c>
      <c r="R531" s="34">
        <v>40756265</v>
      </c>
      <c r="S531" s="34" t="str">
        <f t="shared" si="40"/>
        <v>CC40756265</v>
      </c>
      <c r="T531" s="34" t="s">
        <v>334</v>
      </c>
      <c r="V531" s="34" t="s">
        <v>377</v>
      </c>
      <c r="W531" s="34" t="s">
        <v>5536</v>
      </c>
      <c r="X531" s="87">
        <v>20219</v>
      </c>
      <c r="Y531">
        <v>67</v>
      </c>
      <c r="Z531" s="36">
        <f>VLOOKUP($Y531,[2]Edades!$A$3:$H$153,4,FALSE)</f>
        <v>6</v>
      </c>
      <c r="AA531" s="34" t="str">
        <f>VLOOKUP($Y531,[2]Edades!$A$3:$H$153,6,FALSE)</f>
        <v>6 - Persona mayor</v>
      </c>
      <c r="AB531" s="34">
        <f>VLOOKUP($Y531,[2]Edades!$A$3:$H$153,7,FALSE)</f>
        <v>14</v>
      </c>
      <c r="AC531" s="34" t="str">
        <f>VLOOKUP($Y531,[2]Edades!$A$3:$H$153,8,FALSE)</f>
        <v>65-69</v>
      </c>
      <c r="AD531" s="34" t="s">
        <v>129</v>
      </c>
      <c r="AE531" s="1">
        <v>2</v>
      </c>
      <c r="AF531" s="34" t="s">
        <v>2137</v>
      </c>
      <c r="AG531" s="34" t="s">
        <v>2127</v>
      </c>
      <c r="AH531" s="34" t="s">
        <v>2127</v>
      </c>
      <c r="AK531" s="34" t="s">
        <v>6142</v>
      </c>
      <c r="AM531" s="34" t="s">
        <v>2127</v>
      </c>
      <c r="AN531" s="36" t="s">
        <v>2127</v>
      </c>
      <c r="AO531" s="36" t="s">
        <v>2127</v>
      </c>
      <c r="AP531" s="34" t="s">
        <v>2127</v>
      </c>
      <c r="AQ531" s="36" t="s">
        <v>2127</v>
      </c>
      <c r="AR531" s="34" t="s">
        <v>4989</v>
      </c>
      <c r="AS531" s="91" t="s">
        <v>6662</v>
      </c>
      <c r="AT531" s="34">
        <v>3202354847</v>
      </c>
      <c r="AU531" s="34" t="s">
        <v>2127</v>
      </c>
      <c r="AX531" s="90"/>
      <c r="BA531" s="91"/>
      <c r="BB531" s="91"/>
      <c r="BC531" s="91"/>
      <c r="BF531" s="34" t="s">
        <v>4983</v>
      </c>
      <c r="BG531" s="92" t="s">
        <v>2098</v>
      </c>
      <c r="BM531" s="36" t="s">
        <v>131</v>
      </c>
      <c r="BN531" s="34" t="s">
        <v>132</v>
      </c>
      <c r="BO531" s="36">
        <v>0</v>
      </c>
      <c r="BQ531" s="94"/>
      <c r="BS531" s="36" t="s">
        <v>2127</v>
      </c>
      <c r="BU531" s="95"/>
      <c r="BV531" s="95"/>
      <c r="BW531" s="61"/>
      <c r="BX531" s="60"/>
      <c r="BY531" s="59" t="str">
        <f t="shared" ca="1" si="41"/>
        <v/>
      </c>
      <c r="CD531" s="68"/>
      <c r="CE531" s="68"/>
      <c r="CF531" s="67"/>
      <c r="CG531">
        <v>55</v>
      </c>
      <c r="CH531" s="2">
        <v>150</v>
      </c>
      <c r="CI531" s="4">
        <f t="shared" si="42"/>
        <v>24.444444444444443</v>
      </c>
      <c r="CJ531" s="5" t="str">
        <f t="shared" si="43"/>
        <v>NORMAL</v>
      </c>
      <c r="CK531" s="36">
        <v>0</v>
      </c>
      <c r="CL531" s="66"/>
      <c r="CM531" s="89">
        <v>41262</v>
      </c>
      <c r="CN531" s="97">
        <v>41262</v>
      </c>
      <c r="CP531"/>
      <c r="CQ531" s="65"/>
      <c r="CR531" s="65"/>
      <c r="CS531" s="98"/>
      <c r="CT531"/>
      <c r="CU531"/>
      <c r="CV531" s="97"/>
      <c r="CW531" s="2">
        <v>130</v>
      </c>
      <c r="CX531" s="82">
        <v>60</v>
      </c>
      <c r="DG531" s="64"/>
      <c r="DI531" s="89"/>
      <c r="DJ531" s="89"/>
      <c r="DN531" s="34"/>
      <c r="DO531" s="34"/>
      <c r="DP531" s="34"/>
      <c r="DQ531" s="34"/>
      <c r="DR531" s="34"/>
      <c r="DS531" s="34" t="s">
        <v>2127</v>
      </c>
      <c r="DT531" s="34"/>
      <c r="DU531" s="47">
        <v>44610</v>
      </c>
      <c r="DY531" s="1">
        <v>2</v>
      </c>
      <c r="DZ531" t="s">
        <v>7940</v>
      </c>
      <c r="EA531" s="4">
        <v>0.88</v>
      </c>
      <c r="EB531" s="4">
        <v>100</v>
      </c>
      <c r="EC531" s="4">
        <v>273</v>
      </c>
      <c r="ED531" s="4">
        <v>116</v>
      </c>
      <c r="EE531" s="4">
        <v>64</v>
      </c>
      <c r="EF531" s="4">
        <v>168</v>
      </c>
      <c r="EG531" s="4">
        <v>2.6</v>
      </c>
      <c r="EH531" s="4">
        <v>7.3</v>
      </c>
      <c r="EJ531"/>
      <c r="EL531" s="34"/>
      <c r="EN531" s="34"/>
    </row>
    <row r="532" spans="1:144" x14ac:dyDescent="0.25">
      <c r="A532" s="85">
        <v>2022</v>
      </c>
      <c r="B532" s="87">
        <v>44830</v>
      </c>
      <c r="C532" t="s">
        <v>121</v>
      </c>
      <c r="D532" t="s">
        <v>122</v>
      </c>
      <c r="E532" s="34" t="s">
        <v>7938</v>
      </c>
      <c r="F532" s="34">
        <f t="shared" si="44"/>
        <v>531</v>
      </c>
      <c r="G532" s="34" t="s">
        <v>4985</v>
      </c>
      <c r="H532">
        <v>18</v>
      </c>
      <c r="I532" s="34" t="s">
        <v>6141</v>
      </c>
      <c r="J532" s="34" t="s">
        <v>4991</v>
      </c>
      <c r="K532" s="34" t="str">
        <f>VLOOKUP(J532,[2]CodMpios!$B$347:$E$362,4,FALSE)</f>
        <v>18592 - Puerto Rico</v>
      </c>
      <c r="L532" s="34" t="str">
        <f>VLOOKUP($J532,[2]Coord_Mpios_X_Y!$B$2:$K$1123,9,FALSE)</f>
        <v>2,018940891255</v>
      </c>
      <c r="M532" s="34" t="str">
        <f>VLOOKUP($J532,[2]Coord_Mpios_X_Y!$B$2:$K$1123,10,FALSE)</f>
        <v>-75,073086267336</v>
      </c>
      <c r="N532" s="34" t="s">
        <v>125</v>
      </c>
      <c r="O532" s="34" t="s">
        <v>126</v>
      </c>
      <c r="Q532" s="34" t="s">
        <v>127</v>
      </c>
      <c r="R532" s="34">
        <v>7530801</v>
      </c>
      <c r="S532" s="34" t="str">
        <f t="shared" si="40"/>
        <v>CC7530801</v>
      </c>
      <c r="T532" s="34" t="s">
        <v>1403</v>
      </c>
      <c r="V532" s="34" t="s">
        <v>2371</v>
      </c>
      <c r="W532" s="34" t="s">
        <v>507</v>
      </c>
      <c r="X532" s="87">
        <v>21733</v>
      </c>
      <c r="Y532">
        <v>63</v>
      </c>
      <c r="Z532" s="36">
        <f>VLOOKUP($Y532,[2]Edades!$A$3:$H$153,4,FALSE)</f>
        <v>6</v>
      </c>
      <c r="AA532" s="34" t="str">
        <f>VLOOKUP($Y532,[2]Edades!$A$3:$H$153,6,FALSE)</f>
        <v>6 - Persona mayor</v>
      </c>
      <c r="AB532" s="34">
        <f>VLOOKUP($Y532,[2]Edades!$A$3:$H$153,7,FALSE)</f>
        <v>13</v>
      </c>
      <c r="AC532" s="34" t="str">
        <f>VLOOKUP($Y532,[2]Edades!$A$3:$H$153,8,FALSE)</f>
        <v>60-64</v>
      </c>
      <c r="AD532" s="34" t="s">
        <v>146</v>
      </c>
      <c r="AE532">
        <v>1</v>
      </c>
      <c r="AF532" s="34" t="s">
        <v>2137</v>
      </c>
      <c r="AG532" s="34" t="s">
        <v>2127</v>
      </c>
      <c r="AH532" s="34" t="s">
        <v>2127</v>
      </c>
      <c r="AK532" s="34" t="s">
        <v>125</v>
      </c>
      <c r="AM532" s="34" t="s">
        <v>2127</v>
      </c>
      <c r="AN532" s="36" t="s">
        <v>2127</v>
      </c>
      <c r="AO532" s="36" t="s">
        <v>2127</v>
      </c>
      <c r="AP532" s="34" t="s">
        <v>2127</v>
      </c>
      <c r="AQ532" s="36" t="s">
        <v>2127</v>
      </c>
      <c r="AR532" s="34" t="s">
        <v>4989</v>
      </c>
      <c r="AS532" s="91" t="s">
        <v>6663</v>
      </c>
      <c r="AT532" s="34">
        <v>3127437722</v>
      </c>
      <c r="AU532" s="34" t="s">
        <v>2127</v>
      </c>
      <c r="AX532" s="90"/>
      <c r="BA532" s="91"/>
      <c r="BB532" s="91"/>
      <c r="BC532" s="91"/>
      <c r="BF532" s="34" t="s">
        <v>4983</v>
      </c>
      <c r="BG532" s="92" t="s">
        <v>4989</v>
      </c>
      <c r="BM532" s="36" t="s">
        <v>131</v>
      </c>
      <c r="BN532" s="34" t="s">
        <v>132</v>
      </c>
      <c r="BO532" s="36">
        <v>0</v>
      </c>
      <c r="BQ532" s="94"/>
      <c r="BS532" s="36" t="s">
        <v>2127</v>
      </c>
      <c r="BU532" s="95"/>
      <c r="BV532" s="95"/>
      <c r="BW532" s="61"/>
      <c r="BX532" s="60"/>
      <c r="BY532" s="59" t="str">
        <f t="shared" ca="1" si="41"/>
        <v/>
      </c>
      <c r="CD532" s="68"/>
      <c r="CE532" s="68"/>
      <c r="CF532" s="67"/>
      <c r="CG532"/>
      <c r="CH532" s="2"/>
      <c r="CI532" s="4" t="e">
        <f t="shared" si="42"/>
        <v>#DIV/0!</v>
      </c>
      <c r="CJ532" s="5" t="str">
        <f t="shared" si="43"/>
        <v>SIN DATO</v>
      </c>
      <c r="CK532" s="36">
        <v>0</v>
      </c>
      <c r="CL532" s="66"/>
      <c r="CM532" s="89">
        <v>40924</v>
      </c>
      <c r="CN532" s="97">
        <v>40924</v>
      </c>
      <c r="CP532"/>
      <c r="CQ532" s="65"/>
      <c r="CR532" s="65"/>
      <c r="CS532" s="98"/>
      <c r="CT532"/>
      <c r="CU532"/>
      <c r="CV532" s="97"/>
      <c r="CW532" s="2"/>
      <c r="CX532" s="82"/>
      <c r="DG532" s="64"/>
      <c r="DI532" s="89"/>
      <c r="DJ532" s="89"/>
      <c r="DN532" s="34"/>
      <c r="DO532" s="34"/>
      <c r="DP532" s="34"/>
      <c r="DQ532" s="34"/>
      <c r="DR532" s="34"/>
      <c r="DS532" s="34" t="s">
        <v>2127</v>
      </c>
      <c r="DT532" s="34"/>
      <c r="DY532" s="1">
        <v>2</v>
      </c>
      <c r="DZ532" t="s">
        <v>7941</v>
      </c>
      <c r="EB532" s="4"/>
      <c r="EJ532"/>
      <c r="EL532" s="34"/>
      <c r="EN532" s="34"/>
    </row>
    <row r="533" spans="1:144" x14ac:dyDescent="0.25">
      <c r="A533" s="85">
        <v>2022</v>
      </c>
      <c r="B533" s="87">
        <v>44830</v>
      </c>
      <c r="C533" t="s">
        <v>121</v>
      </c>
      <c r="D533" t="s">
        <v>122</v>
      </c>
      <c r="E533" s="34" t="s">
        <v>7938</v>
      </c>
      <c r="F533" s="34">
        <f t="shared" si="44"/>
        <v>532</v>
      </c>
      <c r="G533" s="34" t="s">
        <v>4985</v>
      </c>
      <c r="H533">
        <v>18</v>
      </c>
      <c r="I533" s="34" t="s">
        <v>6141</v>
      </c>
      <c r="J533" s="34" t="s">
        <v>4991</v>
      </c>
      <c r="K533" s="34" t="str">
        <f>VLOOKUP(J533,[2]CodMpios!$B$347:$E$362,4,FALSE)</f>
        <v>18592 - Puerto Rico</v>
      </c>
      <c r="L533" s="34" t="str">
        <f>VLOOKUP($J533,[2]Coord_Mpios_X_Y!$B$2:$K$1123,9,FALSE)</f>
        <v>2,018940891255</v>
      </c>
      <c r="M533" s="34" t="str">
        <f>VLOOKUP($J533,[2]Coord_Mpios_X_Y!$B$2:$K$1123,10,FALSE)</f>
        <v>-75,073086267336</v>
      </c>
      <c r="N533" s="34" t="s">
        <v>139</v>
      </c>
      <c r="O533" s="34" t="s">
        <v>126</v>
      </c>
      <c r="Q533" s="34" t="s">
        <v>127</v>
      </c>
      <c r="R533" s="34">
        <v>40085153</v>
      </c>
      <c r="S533" s="34" t="str">
        <f t="shared" si="40"/>
        <v>CC40085153</v>
      </c>
      <c r="T533" s="34" t="s">
        <v>137</v>
      </c>
      <c r="V533" s="34" t="s">
        <v>212</v>
      </c>
      <c r="W533" s="34" t="s">
        <v>5938</v>
      </c>
      <c r="X533" s="87">
        <v>19064</v>
      </c>
      <c r="Y533">
        <v>71</v>
      </c>
      <c r="Z533" s="36">
        <f>VLOOKUP($Y533,[2]Edades!$A$3:$H$153,4,FALSE)</f>
        <v>6</v>
      </c>
      <c r="AA533" s="34" t="str">
        <f>VLOOKUP($Y533,[2]Edades!$A$3:$H$153,6,FALSE)</f>
        <v>6 - Persona mayor</v>
      </c>
      <c r="AB533" s="34">
        <f>VLOOKUP($Y533,[2]Edades!$A$3:$H$153,7,FALSE)</f>
        <v>15</v>
      </c>
      <c r="AC533" s="34" t="str">
        <f>VLOOKUP($Y533,[2]Edades!$A$3:$H$153,8,FALSE)</f>
        <v>70-74</v>
      </c>
      <c r="AD533" s="34" t="s">
        <v>129</v>
      </c>
      <c r="AE533" s="1">
        <v>2</v>
      </c>
      <c r="AF533" s="34" t="s">
        <v>2137</v>
      </c>
      <c r="AG533" s="34" t="s">
        <v>2127</v>
      </c>
      <c r="AH533" s="34" t="s">
        <v>2127</v>
      </c>
      <c r="AK533" s="34" t="s">
        <v>139</v>
      </c>
      <c r="AM533" s="34" t="s">
        <v>2127</v>
      </c>
      <c r="AN533" s="36" t="s">
        <v>2127</v>
      </c>
      <c r="AO533" s="36" t="s">
        <v>2127</v>
      </c>
      <c r="AP533" s="34" t="s">
        <v>2127</v>
      </c>
      <c r="AQ533" s="36" t="s">
        <v>2127</v>
      </c>
      <c r="AR533" s="34" t="s">
        <v>4989</v>
      </c>
      <c r="AS533" s="91" t="s">
        <v>6664</v>
      </c>
      <c r="AT533" s="34">
        <v>3102257779</v>
      </c>
      <c r="AU533" s="34" t="s">
        <v>2127</v>
      </c>
      <c r="AX533" s="90"/>
      <c r="BA533" s="91"/>
      <c r="BB533" s="91"/>
      <c r="BC533" s="91"/>
      <c r="BF533" s="34" t="s">
        <v>4983</v>
      </c>
      <c r="BG533" s="92" t="s">
        <v>4989</v>
      </c>
      <c r="BM533" s="36" t="s">
        <v>131</v>
      </c>
      <c r="BN533" s="34" t="s">
        <v>132</v>
      </c>
      <c r="BO533" s="36">
        <v>0</v>
      </c>
      <c r="BQ533" s="94"/>
      <c r="BS533" s="36" t="s">
        <v>2127</v>
      </c>
      <c r="BU533" s="95"/>
      <c r="BV533" s="95"/>
      <c r="BW533" s="61"/>
      <c r="BX533" s="60"/>
      <c r="BY533" s="59" t="str">
        <f t="shared" ca="1" si="41"/>
        <v/>
      </c>
      <c r="CD533" s="68"/>
      <c r="CE533" s="68"/>
      <c r="CF533" s="67"/>
      <c r="CG533"/>
      <c r="CH533" s="2"/>
      <c r="CI533" s="4" t="e">
        <f t="shared" si="42"/>
        <v>#DIV/0!</v>
      </c>
      <c r="CJ533" s="5" t="str">
        <f t="shared" si="43"/>
        <v>SIN DATO</v>
      </c>
      <c r="CK533" s="36">
        <v>0</v>
      </c>
      <c r="CL533" s="66"/>
      <c r="CM533" s="89">
        <v>41037</v>
      </c>
      <c r="CN533" s="97">
        <v>41037</v>
      </c>
      <c r="CP533"/>
      <c r="CQ533" s="65"/>
      <c r="CR533" s="65"/>
      <c r="CS533" s="98"/>
      <c r="CT533"/>
      <c r="CU533"/>
      <c r="CV533" s="97"/>
      <c r="CW533" s="2"/>
      <c r="CX533" s="82"/>
      <c r="DG533" s="64"/>
      <c r="DI533" s="89"/>
      <c r="DJ533" s="89"/>
      <c r="DN533" s="34"/>
      <c r="DO533" s="34"/>
      <c r="DP533" s="34"/>
      <c r="DQ533" s="34"/>
      <c r="DR533" s="34"/>
      <c r="DS533" s="34" t="s">
        <v>2127</v>
      </c>
      <c r="DT533" s="34"/>
      <c r="DY533" s="1">
        <v>2</v>
      </c>
      <c r="DZ533" t="s">
        <v>7941</v>
      </c>
      <c r="EB533" s="4"/>
      <c r="EJ533"/>
      <c r="EL533" s="34"/>
      <c r="EN533" s="34"/>
    </row>
    <row r="534" spans="1:144" x14ac:dyDescent="0.25">
      <c r="A534" s="85">
        <v>2022</v>
      </c>
      <c r="B534" s="87">
        <v>44830</v>
      </c>
      <c r="C534" t="s">
        <v>121</v>
      </c>
      <c r="D534" t="s">
        <v>122</v>
      </c>
      <c r="E534" s="34" t="s">
        <v>7938</v>
      </c>
      <c r="F534" s="34">
        <f t="shared" si="44"/>
        <v>533</v>
      </c>
      <c r="G534" s="34" t="s">
        <v>4985</v>
      </c>
      <c r="H534">
        <v>18</v>
      </c>
      <c r="I534" s="34" t="s">
        <v>6141</v>
      </c>
      <c r="J534" s="34" t="s">
        <v>4991</v>
      </c>
      <c r="K534" s="34" t="str">
        <f>VLOOKUP(J534,[2]CodMpios!$B$347:$E$362,4,FALSE)</f>
        <v>18592 - Puerto Rico</v>
      </c>
      <c r="L534" s="34" t="str">
        <f>VLOOKUP($J534,[2]Coord_Mpios_X_Y!$B$2:$K$1123,9,FALSE)</f>
        <v>2,018940891255</v>
      </c>
      <c r="M534" s="34" t="str">
        <f>VLOOKUP($J534,[2]Coord_Mpios_X_Y!$B$2:$K$1123,10,FALSE)</f>
        <v>-75,073086267336</v>
      </c>
      <c r="N534" s="34" t="s">
        <v>139</v>
      </c>
      <c r="O534" s="34" t="s">
        <v>126</v>
      </c>
      <c r="Q534" s="34" t="s">
        <v>127</v>
      </c>
      <c r="R534" s="34">
        <v>20551348</v>
      </c>
      <c r="S534" s="34" t="str">
        <f t="shared" si="40"/>
        <v>CC20551348</v>
      </c>
      <c r="T534" s="34" t="s">
        <v>2359</v>
      </c>
      <c r="V534" s="34" t="s">
        <v>2176</v>
      </c>
      <c r="W534" s="34" t="s">
        <v>363</v>
      </c>
      <c r="X534" s="87">
        <v>22939</v>
      </c>
      <c r="Y534">
        <v>60</v>
      </c>
      <c r="Z534" s="36">
        <f>VLOOKUP($Y534,[2]Edades!$A$3:$H$153,4,FALSE)</f>
        <v>6</v>
      </c>
      <c r="AA534" s="34" t="str">
        <f>VLOOKUP($Y534,[2]Edades!$A$3:$H$153,6,FALSE)</f>
        <v>6 - Persona mayor</v>
      </c>
      <c r="AB534" s="34">
        <f>VLOOKUP($Y534,[2]Edades!$A$3:$H$153,7,FALSE)</f>
        <v>13</v>
      </c>
      <c r="AC534" s="34" t="str">
        <f>VLOOKUP($Y534,[2]Edades!$A$3:$H$153,8,FALSE)</f>
        <v>60-64</v>
      </c>
      <c r="AD534" s="34" t="s">
        <v>129</v>
      </c>
      <c r="AE534" s="1">
        <v>2</v>
      </c>
      <c r="AF534" s="34" t="s">
        <v>2137</v>
      </c>
      <c r="AG534" s="34" t="s">
        <v>2127</v>
      </c>
      <c r="AH534" s="34" t="s">
        <v>2127</v>
      </c>
      <c r="AK534" s="34" t="s">
        <v>139</v>
      </c>
      <c r="AM534" s="34" t="s">
        <v>2127</v>
      </c>
      <c r="AN534" s="36" t="s">
        <v>2127</v>
      </c>
      <c r="AO534" s="36" t="s">
        <v>2127</v>
      </c>
      <c r="AP534" s="34" t="s">
        <v>2127</v>
      </c>
      <c r="AQ534" s="36" t="s">
        <v>2127</v>
      </c>
      <c r="AR534" s="34" t="s">
        <v>4989</v>
      </c>
      <c r="AS534" s="91" t="s">
        <v>6665</v>
      </c>
      <c r="AT534" s="34">
        <v>3167582395</v>
      </c>
      <c r="AU534" s="34" t="s">
        <v>2127</v>
      </c>
      <c r="AX534" s="90"/>
      <c r="BA534" s="91"/>
      <c r="BB534" s="91"/>
      <c r="BC534" s="91"/>
      <c r="BF534" s="34" t="s">
        <v>4983</v>
      </c>
      <c r="BG534" s="92" t="s">
        <v>2098</v>
      </c>
      <c r="BM534" s="36" t="s">
        <v>131</v>
      </c>
      <c r="BN534" s="34" t="s">
        <v>132</v>
      </c>
      <c r="BO534" s="36">
        <v>0</v>
      </c>
      <c r="BQ534" s="94"/>
      <c r="BS534" s="36" t="s">
        <v>2127</v>
      </c>
      <c r="BU534" s="95"/>
      <c r="BV534" s="95"/>
      <c r="BW534" s="61"/>
      <c r="BX534" s="60"/>
      <c r="BY534" s="59" t="str">
        <f t="shared" ca="1" si="41"/>
        <v/>
      </c>
      <c r="CD534" s="68"/>
      <c r="CE534" s="68"/>
      <c r="CF534" s="67"/>
      <c r="CG534">
        <v>88</v>
      </c>
      <c r="CH534" s="2">
        <v>160</v>
      </c>
      <c r="CI534" s="4">
        <f t="shared" si="42"/>
        <v>34.374999999999993</v>
      </c>
      <c r="CJ534" s="5" t="str">
        <f t="shared" si="43"/>
        <v>OBESIDAD</v>
      </c>
      <c r="CK534" s="36">
        <v>0</v>
      </c>
      <c r="CL534" s="66"/>
      <c r="CM534" s="89">
        <v>40941</v>
      </c>
      <c r="CN534" s="97">
        <v>40941</v>
      </c>
      <c r="CP534"/>
      <c r="CQ534" s="65"/>
      <c r="CR534" s="65"/>
      <c r="CS534" s="98"/>
      <c r="CT534"/>
      <c r="CU534"/>
      <c r="CV534" s="97"/>
      <c r="CW534" s="2">
        <v>180</v>
      </c>
      <c r="CX534" s="82">
        <v>100</v>
      </c>
      <c r="DG534" s="64"/>
      <c r="DI534" s="89"/>
      <c r="DJ534" s="89"/>
      <c r="DN534" s="34"/>
      <c r="DO534" s="34"/>
      <c r="DP534" s="34"/>
      <c r="DQ534" s="34"/>
      <c r="DR534" s="34"/>
      <c r="DS534" s="34" t="s">
        <v>2127</v>
      </c>
      <c r="DT534" s="34"/>
      <c r="DY534" s="1">
        <v>2</v>
      </c>
      <c r="DZ534" t="s">
        <v>7941</v>
      </c>
      <c r="EB534" s="4"/>
      <c r="EJ534"/>
      <c r="EL534" s="34"/>
      <c r="EN534" s="34"/>
    </row>
    <row r="535" spans="1:144" x14ac:dyDescent="0.25">
      <c r="A535" s="85">
        <v>2022</v>
      </c>
      <c r="B535" s="87">
        <v>44830</v>
      </c>
      <c r="C535" t="s">
        <v>121</v>
      </c>
      <c r="D535" t="s">
        <v>122</v>
      </c>
      <c r="E535" s="34" t="s">
        <v>7938</v>
      </c>
      <c r="F535" s="34">
        <f t="shared" si="44"/>
        <v>534</v>
      </c>
      <c r="G535" s="34" t="s">
        <v>4985</v>
      </c>
      <c r="H535">
        <v>18</v>
      </c>
      <c r="I535" s="34" t="s">
        <v>6141</v>
      </c>
      <c r="J535" s="34" t="s">
        <v>4991</v>
      </c>
      <c r="K535" s="34" t="str">
        <f>VLOOKUP(J535,[2]CodMpios!$B$347:$E$362,4,FALSE)</f>
        <v>18592 - Puerto Rico</v>
      </c>
      <c r="L535" s="34" t="str">
        <f>VLOOKUP($J535,[2]Coord_Mpios_X_Y!$B$2:$K$1123,9,FALSE)</f>
        <v>2,018940891255</v>
      </c>
      <c r="M535" s="34" t="str">
        <f>VLOOKUP($J535,[2]Coord_Mpios_X_Y!$B$2:$K$1123,10,FALSE)</f>
        <v>-75,073086267336</v>
      </c>
      <c r="N535" s="34" t="s">
        <v>125</v>
      </c>
      <c r="O535" s="34" t="s">
        <v>126</v>
      </c>
      <c r="Q535" s="34" t="s">
        <v>127</v>
      </c>
      <c r="R535" s="34">
        <v>36170872</v>
      </c>
      <c r="S535" s="34" t="str">
        <f t="shared" si="40"/>
        <v>CC36170872</v>
      </c>
      <c r="T535" s="34" t="s">
        <v>2153</v>
      </c>
      <c r="V535" s="34" t="s">
        <v>431</v>
      </c>
      <c r="W535" s="34" t="s">
        <v>447</v>
      </c>
      <c r="X535" s="87">
        <v>22582</v>
      </c>
      <c r="Y535">
        <v>61</v>
      </c>
      <c r="Z535" s="36">
        <f>VLOOKUP($Y535,[2]Edades!$A$3:$H$153,4,FALSE)</f>
        <v>6</v>
      </c>
      <c r="AA535" s="34" t="str">
        <f>VLOOKUP($Y535,[2]Edades!$A$3:$H$153,6,FALSE)</f>
        <v>6 - Persona mayor</v>
      </c>
      <c r="AB535" s="34">
        <f>VLOOKUP($Y535,[2]Edades!$A$3:$H$153,7,FALSE)</f>
        <v>13</v>
      </c>
      <c r="AC535" s="34" t="str">
        <f>VLOOKUP($Y535,[2]Edades!$A$3:$H$153,8,FALSE)</f>
        <v>60-64</v>
      </c>
      <c r="AD535" s="34" t="s">
        <v>129</v>
      </c>
      <c r="AE535" s="1">
        <v>2</v>
      </c>
      <c r="AF535" s="34" t="s">
        <v>2137</v>
      </c>
      <c r="AG535" s="34" t="s">
        <v>2127</v>
      </c>
      <c r="AH535" s="34" t="s">
        <v>2127</v>
      </c>
      <c r="AK535" s="34" t="s">
        <v>125</v>
      </c>
      <c r="AM535" s="34" t="s">
        <v>2127</v>
      </c>
      <c r="AN535" s="36" t="s">
        <v>2127</v>
      </c>
      <c r="AO535" s="36" t="s">
        <v>2127</v>
      </c>
      <c r="AP535" s="34" t="s">
        <v>2127</v>
      </c>
      <c r="AQ535" s="36" t="s">
        <v>2127</v>
      </c>
      <c r="AR535" s="34" t="s">
        <v>4989</v>
      </c>
      <c r="AS535" s="91" t="s">
        <v>6666</v>
      </c>
      <c r="AT535" s="34">
        <v>3118080606</v>
      </c>
      <c r="AU535" s="34" t="s">
        <v>2127</v>
      </c>
      <c r="AX535" s="90"/>
      <c r="BA535" s="91"/>
      <c r="BB535" s="91"/>
      <c r="BC535" s="91"/>
      <c r="BF535" s="34" t="s">
        <v>4983</v>
      </c>
      <c r="BG535" s="92" t="s">
        <v>2098</v>
      </c>
      <c r="BM535" s="36" t="s">
        <v>131</v>
      </c>
      <c r="BN535" s="34" t="s">
        <v>132</v>
      </c>
      <c r="BO535" s="36">
        <v>0</v>
      </c>
      <c r="BQ535" s="94"/>
      <c r="BS535" s="36" t="s">
        <v>2127</v>
      </c>
      <c r="BU535" s="95"/>
      <c r="BV535" s="95"/>
      <c r="BW535" s="61"/>
      <c r="BX535" s="60"/>
      <c r="BY535" s="59" t="str">
        <f t="shared" ca="1" si="41"/>
        <v/>
      </c>
      <c r="CD535" s="68"/>
      <c r="CE535" s="68"/>
      <c r="CF535" s="67"/>
      <c r="CG535">
        <v>75</v>
      </c>
      <c r="CH535" s="2">
        <v>160</v>
      </c>
      <c r="CI535" s="4">
        <f t="shared" si="42"/>
        <v>29.296874999999993</v>
      </c>
      <c r="CJ535" s="5" t="str">
        <f t="shared" si="43"/>
        <v>SOBREPESO</v>
      </c>
      <c r="CK535" s="36">
        <v>0</v>
      </c>
      <c r="CL535" s="66"/>
      <c r="CM535" s="89">
        <v>42983</v>
      </c>
      <c r="CN535" s="97">
        <v>42983</v>
      </c>
      <c r="CP535"/>
      <c r="CQ535" s="65"/>
      <c r="CR535" s="65"/>
      <c r="CS535" s="98"/>
      <c r="CT535"/>
      <c r="CU535"/>
      <c r="CV535" s="97"/>
      <c r="CW535" s="2">
        <v>130</v>
      </c>
      <c r="CX535" s="82">
        <v>80</v>
      </c>
      <c r="DG535" s="64"/>
      <c r="DI535" s="89"/>
      <c r="DJ535" s="89"/>
      <c r="DN535" s="34"/>
      <c r="DO535" s="34"/>
      <c r="DP535" s="34"/>
      <c r="DQ535" s="34"/>
      <c r="DR535" s="34"/>
      <c r="DS535" s="34" t="s">
        <v>2127</v>
      </c>
      <c r="DT535" s="34"/>
      <c r="DU535" s="47">
        <v>44362</v>
      </c>
      <c r="DY535" s="1">
        <v>2</v>
      </c>
      <c r="DZ535" t="s">
        <v>7940</v>
      </c>
      <c r="EB535" s="4"/>
      <c r="ED535" s="4">
        <v>119</v>
      </c>
      <c r="EJ535"/>
      <c r="EL535" s="34"/>
      <c r="EN535" s="34"/>
    </row>
    <row r="536" spans="1:144" x14ac:dyDescent="0.25">
      <c r="A536" s="85">
        <v>2022</v>
      </c>
      <c r="B536" s="87">
        <v>44830</v>
      </c>
      <c r="C536" t="s">
        <v>121</v>
      </c>
      <c r="D536" t="s">
        <v>122</v>
      </c>
      <c r="E536" s="34" t="s">
        <v>7938</v>
      </c>
      <c r="F536" s="34">
        <f t="shared" si="44"/>
        <v>535</v>
      </c>
      <c r="G536" s="34" t="s">
        <v>4985</v>
      </c>
      <c r="H536">
        <v>18</v>
      </c>
      <c r="I536" s="34" t="s">
        <v>6141</v>
      </c>
      <c r="J536" s="34" t="s">
        <v>4991</v>
      </c>
      <c r="K536" s="34" t="str">
        <f>VLOOKUP(J536,[2]CodMpios!$B$347:$E$362,4,FALSE)</f>
        <v>18592 - Puerto Rico</v>
      </c>
      <c r="L536" s="34" t="str">
        <f>VLOOKUP($J536,[2]Coord_Mpios_X_Y!$B$2:$K$1123,9,FALSE)</f>
        <v>2,018940891255</v>
      </c>
      <c r="M536" s="34" t="str">
        <f>VLOOKUP($J536,[2]Coord_Mpios_X_Y!$B$2:$K$1123,10,FALSE)</f>
        <v>-75,073086267336</v>
      </c>
      <c r="N536" s="34" t="s">
        <v>139</v>
      </c>
      <c r="O536" s="34" t="s">
        <v>126</v>
      </c>
      <c r="Q536" s="34" t="s">
        <v>127</v>
      </c>
      <c r="R536" s="34">
        <v>28727243</v>
      </c>
      <c r="S536" s="34" t="str">
        <f t="shared" si="40"/>
        <v>CC28727243</v>
      </c>
      <c r="T536" s="34" t="s">
        <v>234</v>
      </c>
      <c r="U536" s="34" t="s">
        <v>220</v>
      </c>
      <c r="V536" s="34" t="s">
        <v>4990</v>
      </c>
      <c r="W536" s="34" t="s">
        <v>5937</v>
      </c>
      <c r="X536" s="87">
        <v>16881</v>
      </c>
      <c r="Y536">
        <v>77</v>
      </c>
      <c r="Z536" s="36">
        <f>VLOOKUP($Y536,[2]Edades!$A$3:$H$153,4,FALSE)</f>
        <v>6</v>
      </c>
      <c r="AA536" s="34" t="str">
        <f>VLOOKUP($Y536,[2]Edades!$A$3:$H$153,6,FALSE)</f>
        <v>6 - Persona mayor</v>
      </c>
      <c r="AB536" s="34">
        <f>VLOOKUP($Y536,[2]Edades!$A$3:$H$153,7,FALSE)</f>
        <v>16</v>
      </c>
      <c r="AC536" s="34" t="str">
        <f>VLOOKUP($Y536,[2]Edades!$A$3:$H$153,8,FALSE)</f>
        <v>75-79</v>
      </c>
      <c r="AD536" s="34" t="s">
        <v>129</v>
      </c>
      <c r="AE536" s="1">
        <v>2</v>
      </c>
      <c r="AF536" s="34" t="s">
        <v>2137</v>
      </c>
      <c r="AG536" s="34" t="s">
        <v>2127</v>
      </c>
      <c r="AH536" s="34" t="s">
        <v>2127</v>
      </c>
      <c r="AK536" s="34" t="s">
        <v>139</v>
      </c>
      <c r="AM536" s="34" t="s">
        <v>2127</v>
      </c>
      <c r="AN536" s="36" t="s">
        <v>2127</v>
      </c>
      <c r="AO536" s="36" t="s">
        <v>2127</v>
      </c>
      <c r="AP536" s="34" t="s">
        <v>2127</v>
      </c>
      <c r="AQ536" s="36" t="s">
        <v>2127</v>
      </c>
      <c r="AR536" s="34" t="s">
        <v>4989</v>
      </c>
      <c r="AS536" s="91" t="s">
        <v>6667</v>
      </c>
      <c r="AT536" s="34" t="s">
        <v>7923</v>
      </c>
      <c r="AU536" s="34" t="s">
        <v>2127</v>
      </c>
      <c r="AX536" s="90"/>
      <c r="BA536" s="91"/>
      <c r="BB536" s="91"/>
      <c r="BC536" s="91"/>
      <c r="BF536" s="34" t="s">
        <v>4983</v>
      </c>
      <c r="BG536" s="92" t="s">
        <v>2098</v>
      </c>
      <c r="BM536" s="36" t="s">
        <v>131</v>
      </c>
      <c r="BN536" s="34" t="s">
        <v>132</v>
      </c>
      <c r="BO536" s="36">
        <v>0</v>
      </c>
      <c r="BQ536" s="94"/>
      <c r="BS536" s="36" t="s">
        <v>2127</v>
      </c>
      <c r="BU536" s="95"/>
      <c r="BV536" s="95"/>
      <c r="BW536" s="61"/>
      <c r="BX536" s="60"/>
      <c r="BY536" s="59" t="str">
        <f t="shared" ca="1" si="41"/>
        <v/>
      </c>
      <c r="CD536" s="68"/>
      <c r="CE536" s="68"/>
      <c r="CF536" s="67"/>
      <c r="CG536">
        <v>62</v>
      </c>
      <c r="CH536" s="2">
        <v>155</v>
      </c>
      <c r="CI536" s="4">
        <f t="shared" si="42"/>
        <v>25.806451612903224</v>
      </c>
      <c r="CJ536" s="5" t="str">
        <f t="shared" si="43"/>
        <v>SOBREPESO</v>
      </c>
      <c r="CK536" s="36">
        <v>0</v>
      </c>
      <c r="CL536" s="66"/>
      <c r="CM536" s="89">
        <v>42794</v>
      </c>
      <c r="CN536" s="97">
        <v>42794</v>
      </c>
      <c r="CP536"/>
      <c r="CQ536" s="65"/>
      <c r="CR536" s="65"/>
      <c r="CS536" s="98"/>
      <c r="CT536"/>
      <c r="CU536"/>
      <c r="CV536" s="97"/>
      <c r="CW536" s="2">
        <v>150</v>
      </c>
      <c r="CX536" s="82">
        <v>80</v>
      </c>
      <c r="DG536" s="64"/>
      <c r="DI536" s="89">
        <v>43614</v>
      </c>
      <c r="DJ536" s="89"/>
      <c r="DN536" s="34"/>
      <c r="DO536" s="34"/>
      <c r="DP536" s="34"/>
      <c r="DQ536" s="34"/>
      <c r="DR536" s="34"/>
      <c r="DS536" s="34" t="s">
        <v>2127</v>
      </c>
      <c r="DT536" s="34"/>
      <c r="DY536" s="1">
        <v>3</v>
      </c>
      <c r="DZ536" t="s">
        <v>7941</v>
      </c>
      <c r="EA536" s="4">
        <v>2.8</v>
      </c>
      <c r="EB536" s="4"/>
      <c r="EC536" s="4">
        <v>210</v>
      </c>
      <c r="EE536" s="4">
        <v>42</v>
      </c>
      <c r="EF536" s="4">
        <v>233</v>
      </c>
      <c r="EH536" s="4">
        <v>6.4</v>
      </c>
      <c r="EJ536"/>
      <c r="EL536" s="34"/>
      <c r="EN536" s="34"/>
    </row>
    <row r="537" spans="1:144" hidden="1" x14ac:dyDescent="0.25">
      <c r="A537" s="85">
        <v>2022</v>
      </c>
      <c r="B537" s="87">
        <v>44830</v>
      </c>
      <c r="C537" t="s">
        <v>121</v>
      </c>
      <c r="D537" t="s">
        <v>122</v>
      </c>
      <c r="E537" s="36" t="s">
        <v>7938</v>
      </c>
      <c r="F537" s="34">
        <f t="shared" si="44"/>
        <v>536</v>
      </c>
      <c r="G537" s="34" t="s">
        <v>4985</v>
      </c>
      <c r="H537">
        <v>18</v>
      </c>
      <c r="I537" s="34" t="s">
        <v>6141</v>
      </c>
      <c r="J537" s="34" t="s">
        <v>4991</v>
      </c>
      <c r="K537" s="34" t="str">
        <f>VLOOKUP(J537,[2]CodMpios!$B$347:$E$362,4,FALSE)</f>
        <v>18592 - Puerto Rico</v>
      </c>
      <c r="L537" s="34" t="str">
        <f>VLOOKUP($J537,[2]Coord_Mpios_X_Y!$B$2:$K$1123,9,FALSE)</f>
        <v>2,018940891255</v>
      </c>
      <c r="M537" s="34" t="str">
        <f>VLOOKUP($J537,[2]Coord_Mpios_X_Y!$B$2:$K$1123,10,FALSE)</f>
        <v>-75,073086267336</v>
      </c>
      <c r="N537" s="34" t="s">
        <v>125</v>
      </c>
      <c r="O537" s="34" t="s">
        <v>126</v>
      </c>
      <c r="Q537" s="34" t="s">
        <v>127</v>
      </c>
      <c r="R537" s="34">
        <v>40727389</v>
      </c>
      <c r="S537" s="34" t="str">
        <f t="shared" si="40"/>
        <v>CC40727389</v>
      </c>
      <c r="T537" s="34" t="s">
        <v>739</v>
      </c>
      <c r="V537" s="34" t="s">
        <v>495</v>
      </c>
      <c r="W537" s="34" t="s">
        <v>299</v>
      </c>
      <c r="X537" s="87">
        <v>23385</v>
      </c>
      <c r="Y537">
        <v>59</v>
      </c>
      <c r="Z537" s="36">
        <f>VLOOKUP($Y537,[2]Edades!$A$3:$H$153,4,FALSE)</f>
        <v>5</v>
      </c>
      <c r="AA537" s="34" t="str">
        <f>VLOOKUP($Y537,[2]Edades!$A$3:$H$153,6,FALSE)</f>
        <v>5 - Adultez</v>
      </c>
      <c r="AB537" s="34">
        <f>VLOOKUP($Y537,[2]Edades!$A$3:$H$153,7,FALSE)</f>
        <v>12</v>
      </c>
      <c r="AC537" s="34" t="str">
        <f>VLOOKUP($Y537,[2]Edades!$A$3:$H$153,8,FALSE)</f>
        <v>55-59</v>
      </c>
      <c r="AD537" s="34" t="s">
        <v>129</v>
      </c>
      <c r="AE537" s="1">
        <v>2</v>
      </c>
      <c r="AF537" s="34" t="s">
        <v>130</v>
      </c>
      <c r="AG537" s="34" t="s">
        <v>2127</v>
      </c>
      <c r="AH537" s="34" t="s">
        <v>2127</v>
      </c>
      <c r="AK537" s="34" t="s">
        <v>125</v>
      </c>
      <c r="AM537" s="34" t="s">
        <v>2127</v>
      </c>
      <c r="AN537" s="36" t="s">
        <v>2127</v>
      </c>
      <c r="AO537" s="36" t="s">
        <v>2127</v>
      </c>
      <c r="AP537" s="34" t="s">
        <v>2127</v>
      </c>
      <c r="AQ537" s="36" t="s">
        <v>2127</v>
      </c>
      <c r="AR537" s="34" t="s">
        <v>4989</v>
      </c>
      <c r="AS537" s="91" t="s">
        <v>6668</v>
      </c>
      <c r="AT537" s="34">
        <v>3212089197</v>
      </c>
      <c r="AU537" s="34" t="s">
        <v>2127</v>
      </c>
      <c r="AX537" s="90"/>
      <c r="BA537" s="91"/>
      <c r="BB537" s="91"/>
      <c r="BC537" s="91"/>
      <c r="BF537" s="34" t="s">
        <v>4983</v>
      </c>
      <c r="BG537" s="92" t="s">
        <v>2098</v>
      </c>
      <c r="BM537" s="36" t="s">
        <v>131</v>
      </c>
      <c r="BN537" s="34" t="s">
        <v>132</v>
      </c>
      <c r="BO537" s="36">
        <v>0</v>
      </c>
      <c r="BQ537" s="94"/>
      <c r="BS537" t="s">
        <v>131</v>
      </c>
      <c r="BU537" s="95"/>
      <c r="BV537" s="95"/>
      <c r="BW537" s="61"/>
      <c r="BX537" s="60"/>
      <c r="BY537" s="59" t="str">
        <f t="shared" ca="1" si="41"/>
        <v/>
      </c>
      <c r="CD537" s="68"/>
      <c r="CE537" s="68"/>
      <c r="CF537" s="67"/>
      <c r="CG537">
        <v>76</v>
      </c>
      <c r="CH537" s="2">
        <v>166</v>
      </c>
      <c r="CI537" s="4">
        <f t="shared" si="42"/>
        <v>27.580200319349689</v>
      </c>
      <c r="CJ537" s="5" t="str">
        <f t="shared" si="43"/>
        <v>SOBREPESO</v>
      </c>
      <c r="CK537" s="36">
        <v>0</v>
      </c>
      <c r="CL537" s="66"/>
      <c r="CM537" s="89">
        <v>42874</v>
      </c>
      <c r="CN537" s="97">
        <v>42874</v>
      </c>
      <c r="CP537"/>
      <c r="CQ537" s="65"/>
      <c r="CR537" s="65"/>
      <c r="CS537" s="98"/>
      <c r="CT537"/>
      <c r="CU537"/>
      <c r="CV537" s="65"/>
      <c r="CW537" s="2">
        <v>140</v>
      </c>
      <c r="CX537" s="82">
        <v>80</v>
      </c>
      <c r="DC537"/>
      <c r="DG537" s="64"/>
      <c r="DI537" s="89"/>
      <c r="DJ537" s="89"/>
      <c r="DN537" s="34"/>
      <c r="DO537" s="34"/>
      <c r="DP537" s="34"/>
      <c r="DQ537" s="34"/>
      <c r="DR537" s="34"/>
      <c r="DS537" s="34" t="s">
        <v>2127</v>
      </c>
      <c r="DT537" s="34"/>
      <c r="DU537" s="47">
        <v>44774</v>
      </c>
      <c r="DY537" s="1">
        <v>2</v>
      </c>
      <c r="DZ537" t="s">
        <v>7941</v>
      </c>
      <c r="EA537" s="4">
        <v>0.75</v>
      </c>
      <c r="EB537" s="4">
        <v>89</v>
      </c>
      <c r="EC537" s="4">
        <v>149</v>
      </c>
      <c r="EE537" s="4">
        <v>45</v>
      </c>
      <c r="EF537" s="4">
        <v>176</v>
      </c>
      <c r="EG537" s="4">
        <v>2.9</v>
      </c>
      <c r="EJ537"/>
      <c r="EL537" s="34"/>
      <c r="EN537" s="34"/>
    </row>
    <row r="538" spans="1:144" x14ac:dyDescent="0.25">
      <c r="A538" s="85">
        <v>2022</v>
      </c>
      <c r="B538" s="87">
        <v>44830</v>
      </c>
      <c r="C538" t="s">
        <v>121</v>
      </c>
      <c r="D538" t="s">
        <v>122</v>
      </c>
      <c r="E538" s="34" t="s">
        <v>7938</v>
      </c>
      <c r="F538" s="34">
        <f t="shared" si="44"/>
        <v>537</v>
      </c>
      <c r="G538" s="34" t="s">
        <v>4985</v>
      </c>
      <c r="H538">
        <v>18</v>
      </c>
      <c r="I538" s="34" t="s">
        <v>6141</v>
      </c>
      <c r="J538" s="34" t="s">
        <v>4991</v>
      </c>
      <c r="K538" s="34" t="str">
        <f>VLOOKUP(J538,[2]CodMpios!$B$347:$E$362,4,FALSE)</f>
        <v>18592 - Puerto Rico</v>
      </c>
      <c r="L538" s="34" t="str">
        <f>VLOOKUP($J538,[2]Coord_Mpios_X_Y!$B$2:$K$1123,9,FALSE)</f>
        <v>2,018940891255</v>
      </c>
      <c r="M538" s="34" t="str">
        <f>VLOOKUP($J538,[2]Coord_Mpios_X_Y!$B$2:$K$1123,10,FALSE)</f>
        <v>-75,073086267336</v>
      </c>
      <c r="N538" s="34" t="s">
        <v>125</v>
      </c>
      <c r="O538" s="34" t="s">
        <v>126</v>
      </c>
      <c r="Q538" s="34" t="s">
        <v>127</v>
      </c>
      <c r="R538" s="34">
        <v>30515188</v>
      </c>
      <c r="S538" s="34" t="str">
        <f t="shared" si="40"/>
        <v>CC30515188</v>
      </c>
      <c r="T538" s="34" t="s">
        <v>334</v>
      </c>
      <c r="V538" s="34" t="s">
        <v>5064</v>
      </c>
      <c r="W538" s="34" t="s">
        <v>138</v>
      </c>
      <c r="X538" s="87">
        <v>21449</v>
      </c>
      <c r="Y538">
        <v>64</v>
      </c>
      <c r="Z538" s="36">
        <f>VLOOKUP($Y538,[2]Edades!$A$3:$H$153,4,FALSE)</f>
        <v>6</v>
      </c>
      <c r="AA538" s="34" t="str">
        <f>VLOOKUP($Y538,[2]Edades!$A$3:$H$153,6,FALSE)</f>
        <v>6 - Persona mayor</v>
      </c>
      <c r="AB538" s="34">
        <f>VLOOKUP($Y538,[2]Edades!$A$3:$H$153,7,FALSE)</f>
        <v>13</v>
      </c>
      <c r="AC538" s="34" t="str">
        <f>VLOOKUP($Y538,[2]Edades!$A$3:$H$153,8,FALSE)</f>
        <v>60-64</v>
      </c>
      <c r="AD538" s="34" t="s">
        <v>129</v>
      </c>
      <c r="AE538" s="1">
        <v>2</v>
      </c>
      <c r="AF538" s="34" t="s">
        <v>2137</v>
      </c>
      <c r="AG538" s="34" t="s">
        <v>2127</v>
      </c>
      <c r="AH538" s="34" t="s">
        <v>2127</v>
      </c>
      <c r="AK538" s="34" t="s">
        <v>125</v>
      </c>
      <c r="AM538" s="34" t="s">
        <v>2127</v>
      </c>
      <c r="AN538" s="36" t="s">
        <v>2127</v>
      </c>
      <c r="AO538" s="36" t="s">
        <v>2127</v>
      </c>
      <c r="AP538" s="34" t="s">
        <v>2127</v>
      </c>
      <c r="AQ538" s="36" t="s">
        <v>2127</v>
      </c>
      <c r="AR538" s="34" t="s">
        <v>4989</v>
      </c>
      <c r="AS538" s="91" t="s">
        <v>6669</v>
      </c>
      <c r="AT538" s="34">
        <v>3134016089</v>
      </c>
      <c r="AU538" s="34" t="s">
        <v>2127</v>
      </c>
      <c r="AX538" s="90"/>
      <c r="BA538" s="91"/>
      <c r="BB538" s="91"/>
      <c r="BC538" s="91"/>
      <c r="BF538" s="34" t="s">
        <v>4983</v>
      </c>
      <c r="BG538" s="92" t="s">
        <v>2098</v>
      </c>
      <c r="BM538" s="36" t="s">
        <v>131</v>
      </c>
      <c r="BN538" s="34" t="s">
        <v>132</v>
      </c>
      <c r="BO538" s="36">
        <v>0</v>
      </c>
      <c r="BQ538" s="94"/>
      <c r="BS538" s="36" t="s">
        <v>2127</v>
      </c>
      <c r="BU538" s="95"/>
      <c r="BV538" s="95"/>
      <c r="BW538" s="61"/>
      <c r="BX538" s="60"/>
      <c r="BY538" s="59" t="str">
        <f t="shared" ca="1" si="41"/>
        <v/>
      </c>
      <c r="CD538" s="68"/>
      <c r="CE538" s="68"/>
      <c r="CF538" s="67"/>
      <c r="CG538">
        <v>68</v>
      </c>
      <c r="CH538" s="2">
        <v>150</v>
      </c>
      <c r="CI538" s="4">
        <f t="shared" si="42"/>
        <v>30.222222222222221</v>
      </c>
      <c r="CJ538" s="5" t="str">
        <f t="shared" si="43"/>
        <v>OBESIDAD</v>
      </c>
      <c r="CK538" s="36">
        <v>0</v>
      </c>
      <c r="CL538" s="66"/>
      <c r="CM538" s="89">
        <v>40928</v>
      </c>
      <c r="CN538" s="97">
        <v>40928</v>
      </c>
      <c r="CP538"/>
      <c r="CQ538" s="65"/>
      <c r="CR538" s="65"/>
      <c r="CS538" s="98"/>
      <c r="CT538"/>
      <c r="CU538"/>
      <c r="CV538" s="97"/>
      <c r="CW538" s="2"/>
      <c r="CX538" s="82"/>
      <c r="DG538" s="64"/>
      <c r="DI538" s="89"/>
      <c r="DJ538" s="89"/>
      <c r="DN538" s="34"/>
      <c r="DO538" s="34"/>
      <c r="DP538" s="34"/>
      <c r="DQ538" s="34"/>
      <c r="DR538" s="34"/>
      <c r="DS538" s="34" t="s">
        <v>2127</v>
      </c>
      <c r="DT538" s="34"/>
      <c r="DY538" s="1">
        <v>2</v>
      </c>
      <c r="DZ538" t="s">
        <v>7941</v>
      </c>
      <c r="EB538" s="4"/>
      <c r="EJ538"/>
      <c r="EL538" s="34"/>
      <c r="EN538" s="34"/>
    </row>
    <row r="539" spans="1:144" x14ac:dyDescent="0.25">
      <c r="A539" s="85">
        <v>2022</v>
      </c>
      <c r="B539" s="87">
        <v>44830</v>
      </c>
      <c r="C539" t="s">
        <v>121</v>
      </c>
      <c r="D539" t="s">
        <v>122</v>
      </c>
      <c r="E539" s="34" t="s">
        <v>7938</v>
      </c>
      <c r="F539" s="34">
        <f t="shared" si="44"/>
        <v>538</v>
      </c>
      <c r="G539" s="34" t="s">
        <v>4985</v>
      </c>
      <c r="H539">
        <v>18</v>
      </c>
      <c r="I539" s="34" t="s">
        <v>6141</v>
      </c>
      <c r="J539" s="34" t="s">
        <v>4984</v>
      </c>
      <c r="K539" s="34" t="str">
        <f>VLOOKUP(J539,[2]CodMpios!$B$347:$E$362,4,FALSE)</f>
        <v>18753 - San Vicente Del Caguán</v>
      </c>
      <c r="L539" s="34" t="str">
        <f>VLOOKUP($J539,[2]Coord_Mpios_X_Y!$B$2:$K$1123,9,FALSE)</f>
        <v>1,567801695842</v>
      </c>
      <c r="M539" s="34" t="str">
        <f>VLOOKUP($J539,[2]Coord_Mpios_X_Y!$B$2:$K$1123,10,FALSE)</f>
        <v>-74,262977514784</v>
      </c>
      <c r="N539" s="34" t="s">
        <v>125</v>
      </c>
      <c r="O539" s="34" t="s">
        <v>126</v>
      </c>
      <c r="Q539" s="34" t="s">
        <v>127</v>
      </c>
      <c r="R539" s="34">
        <v>17702554</v>
      </c>
      <c r="S539" s="34" t="str">
        <f t="shared" si="40"/>
        <v>CC17702554</v>
      </c>
      <c r="T539" s="34" t="s">
        <v>5080</v>
      </c>
      <c r="U539" s="34" t="s">
        <v>375</v>
      </c>
      <c r="V539" s="34" t="s">
        <v>5135</v>
      </c>
      <c r="W539" s="34" t="s">
        <v>2419</v>
      </c>
      <c r="X539" s="87">
        <v>25374</v>
      </c>
      <c r="Y539">
        <v>53</v>
      </c>
      <c r="Z539" s="36">
        <f>VLOOKUP($Y539,[2]Edades!$A$3:$H$153,4,FALSE)</f>
        <v>5</v>
      </c>
      <c r="AA539" s="34" t="str">
        <f>VLOOKUP($Y539,[2]Edades!$A$3:$H$153,6,FALSE)</f>
        <v>5 - Adultez</v>
      </c>
      <c r="AB539" s="34">
        <f>VLOOKUP($Y539,[2]Edades!$A$3:$H$153,7,FALSE)</f>
        <v>11</v>
      </c>
      <c r="AC539" s="34" t="str">
        <f>VLOOKUP($Y539,[2]Edades!$A$3:$H$153,8,FALSE)</f>
        <v>50-54</v>
      </c>
      <c r="AD539" s="34" t="s">
        <v>146</v>
      </c>
      <c r="AE539">
        <v>1</v>
      </c>
      <c r="AF539" s="34" t="s">
        <v>130</v>
      </c>
      <c r="AG539" s="34" t="s">
        <v>2127</v>
      </c>
      <c r="AH539" s="34" t="s">
        <v>2127</v>
      </c>
      <c r="AK539" s="34" t="s">
        <v>125</v>
      </c>
      <c r="AM539" s="34" t="s">
        <v>2127</v>
      </c>
      <c r="AN539" s="36" t="s">
        <v>2127</v>
      </c>
      <c r="AO539" s="36" t="s">
        <v>2127</v>
      </c>
      <c r="AP539" s="34" t="s">
        <v>2127</v>
      </c>
      <c r="AQ539" s="36" t="s">
        <v>2127</v>
      </c>
      <c r="AR539" s="34" t="s">
        <v>5042</v>
      </c>
      <c r="AS539" s="91" t="s">
        <v>6670</v>
      </c>
      <c r="AT539" s="34"/>
      <c r="AU539" s="34" t="s">
        <v>2127</v>
      </c>
      <c r="AX539" s="90"/>
      <c r="BA539" s="91"/>
      <c r="BB539" s="91"/>
      <c r="BC539" s="91"/>
      <c r="BF539" s="34" t="s">
        <v>4983</v>
      </c>
      <c r="BG539" s="92" t="s">
        <v>5042</v>
      </c>
      <c r="BM539" s="36" t="s">
        <v>131</v>
      </c>
      <c r="BN539" s="34" t="s">
        <v>132</v>
      </c>
      <c r="BO539" s="36">
        <v>0</v>
      </c>
      <c r="BQ539" s="94"/>
      <c r="BS539" s="36" t="s">
        <v>2127</v>
      </c>
      <c r="BU539" s="95"/>
      <c r="BV539" s="95"/>
      <c r="BW539" s="61"/>
      <c r="BX539" s="60"/>
      <c r="BY539" s="59" t="str">
        <f t="shared" ca="1" si="41"/>
        <v/>
      </c>
      <c r="CD539" s="68"/>
      <c r="CE539" s="68"/>
      <c r="CF539" s="67"/>
      <c r="CG539"/>
      <c r="CH539" s="2"/>
      <c r="CI539" s="4" t="e">
        <f t="shared" si="42"/>
        <v>#DIV/0!</v>
      </c>
      <c r="CJ539" s="5" t="str">
        <f t="shared" si="43"/>
        <v>SIN DATO</v>
      </c>
      <c r="CK539" s="36">
        <v>0</v>
      </c>
      <c r="CL539" s="66"/>
      <c r="CM539" s="89">
        <v>40938</v>
      </c>
      <c r="CN539" s="97">
        <v>40938</v>
      </c>
      <c r="CP539"/>
      <c r="CQ539" s="65"/>
      <c r="CR539" s="65"/>
      <c r="CS539" s="98"/>
      <c r="CT539"/>
      <c r="CU539"/>
      <c r="CV539" s="97"/>
      <c r="CW539" s="2"/>
      <c r="CX539" s="82"/>
      <c r="DG539" s="64"/>
      <c r="DI539" s="89"/>
      <c r="DJ539" s="89"/>
      <c r="DN539" s="34"/>
      <c r="DO539" s="34"/>
      <c r="DP539" s="34"/>
      <c r="DQ539" s="34"/>
      <c r="DR539" s="34"/>
      <c r="DS539" s="34" t="s">
        <v>2127</v>
      </c>
      <c r="DT539" s="34"/>
      <c r="DY539" s="1">
        <v>2</v>
      </c>
      <c r="DZ539" t="s">
        <v>7941</v>
      </c>
      <c r="EB539" s="4"/>
      <c r="EJ539"/>
      <c r="EL539" s="34"/>
      <c r="EN539" s="34"/>
    </row>
    <row r="540" spans="1:144" x14ac:dyDescent="0.25">
      <c r="A540" s="85">
        <v>2022</v>
      </c>
      <c r="B540" s="87">
        <v>44830</v>
      </c>
      <c r="C540" t="s">
        <v>121</v>
      </c>
      <c r="D540" t="s">
        <v>122</v>
      </c>
      <c r="E540" s="34" t="s">
        <v>7938</v>
      </c>
      <c r="F540" s="34">
        <f t="shared" si="44"/>
        <v>539</v>
      </c>
      <c r="G540" s="34" t="s">
        <v>4985</v>
      </c>
      <c r="H540">
        <v>18</v>
      </c>
      <c r="I540" s="34" t="s">
        <v>6141</v>
      </c>
      <c r="J540" s="34" t="s">
        <v>4991</v>
      </c>
      <c r="K540" s="34" t="str">
        <f>VLOOKUP(J540,[2]CodMpios!$B$347:$E$362,4,FALSE)</f>
        <v>18592 - Puerto Rico</v>
      </c>
      <c r="L540" s="34" t="str">
        <f>VLOOKUP($J540,[2]Coord_Mpios_X_Y!$B$2:$K$1123,9,FALSE)</f>
        <v>2,018940891255</v>
      </c>
      <c r="M540" s="34" t="str">
        <f>VLOOKUP($J540,[2]Coord_Mpios_X_Y!$B$2:$K$1123,10,FALSE)</f>
        <v>-75,073086267336</v>
      </c>
      <c r="N540" s="34" t="s">
        <v>125</v>
      </c>
      <c r="O540" s="34" t="s">
        <v>126</v>
      </c>
      <c r="Q540" s="34" t="s">
        <v>127</v>
      </c>
      <c r="R540" s="34">
        <v>17701945</v>
      </c>
      <c r="S540" s="34" t="str">
        <f t="shared" si="40"/>
        <v>CC17701945</v>
      </c>
      <c r="T540" s="34" t="s">
        <v>840</v>
      </c>
      <c r="V540" s="34" t="s">
        <v>228</v>
      </c>
      <c r="X540" s="87">
        <v>24456</v>
      </c>
      <c r="Y540">
        <v>56</v>
      </c>
      <c r="Z540" s="36">
        <f>VLOOKUP($Y540,[2]Edades!$A$3:$H$153,4,FALSE)</f>
        <v>5</v>
      </c>
      <c r="AA540" s="34" t="str">
        <f>VLOOKUP($Y540,[2]Edades!$A$3:$H$153,6,FALSE)</f>
        <v>5 - Adultez</v>
      </c>
      <c r="AB540" s="34">
        <f>VLOOKUP($Y540,[2]Edades!$A$3:$H$153,7,FALSE)</f>
        <v>12</v>
      </c>
      <c r="AC540" s="34" t="str">
        <f>VLOOKUP($Y540,[2]Edades!$A$3:$H$153,8,FALSE)</f>
        <v>55-59</v>
      </c>
      <c r="AD540" s="34" t="s">
        <v>146</v>
      </c>
      <c r="AE540">
        <v>1</v>
      </c>
      <c r="AF540" s="34" t="s">
        <v>130</v>
      </c>
      <c r="AG540" s="34" t="s">
        <v>2127</v>
      </c>
      <c r="AH540" s="34" t="s">
        <v>2127</v>
      </c>
      <c r="AK540" s="34" t="s">
        <v>125</v>
      </c>
      <c r="AM540" s="34" t="s">
        <v>2127</v>
      </c>
      <c r="AN540" s="36" t="s">
        <v>2127</v>
      </c>
      <c r="AO540" s="36" t="s">
        <v>2127</v>
      </c>
      <c r="AP540" s="34" t="s">
        <v>2127</v>
      </c>
      <c r="AQ540" s="36" t="s">
        <v>2127</v>
      </c>
      <c r="AR540" s="34" t="s">
        <v>4989</v>
      </c>
      <c r="AS540" s="91" t="s">
        <v>6671</v>
      </c>
      <c r="AT540" s="34">
        <v>3123652434</v>
      </c>
      <c r="AU540" s="34" t="s">
        <v>2127</v>
      </c>
      <c r="AX540" s="90"/>
      <c r="BA540" s="91"/>
      <c r="BB540" s="91"/>
      <c r="BC540" s="91"/>
      <c r="BF540" s="34" t="s">
        <v>4983</v>
      </c>
      <c r="BG540" s="92" t="s">
        <v>4989</v>
      </c>
      <c r="BM540" s="36" t="s">
        <v>131</v>
      </c>
      <c r="BN540" s="34" t="s">
        <v>132</v>
      </c>
      <c r="BO540" s="36">
        <v>0</v>
      </c>
      <c r="BQ540" s="94"/>
      <c r="BS540" s="36" t="s">
        <v>2127</v>
      </c>
      <c r="BU540" s="95"/>
      <c r="BV540" s="95"/>
      <c r="BW540" s="61"/>
      <c r="BX540" s="60"/>
      <c r="BY540" s="59" t="str">
        <f t="shared" ca="1" si="41"/>
        <v/>
      </c>
      <c r="CD540" s="68"/>
      <c r="CE540" s="68"/>
      <c r="CF540" s="67"/>
      <c r="CG540"/>
      <c r="CH540" s="2"/>
      <c r="CI540" s="4" t="e">
        <f t="shared" si="42"/>
        <v>#DIV/0!</v>
      </c>
      <c r="CJ540" s="5" t="str">
        <f t="shared" si="43"/>
        <v>SIN DATO</v>
      </c>
      <c r="CK540" s="36">
        <v>0</v>
      </c>
      <c r="CL540" s="66"/>
      <c r="CM540" s="89">
        <v>40938</v>
      </c>
      <c r="CN540" s="97">
        <v>40938</v>
      </c>
      <c r="CP540"/>
      <c r="CQ540" s="65"/>
      <c r="CR540" s="65"/>
      <c r="CS540" s="98"/>
      <c r="CT540"/>
      <c r="CU540"/>
      <c r="CV540" s="97"/>
      <c r="CW540" s="2"/>
      <c r="CX540" s="82"/>
      <c r="DG540" s="64"/>
      <c r="DI540" s="89"/>
      <c r="DJ540" s="89"/>
      <c r="DN540" s="34"/>
      <c r="DO540" s="34"/>
      <c r="DP540" s="34"/>
      <c r="DQ540" s="34"/>
      <c r="DR540" s="34"/>
      <c r="DS540" s="34" t="s">
        <v>2127</v>
      </c>
      <c r="DT540" s="34"/>
      <c r="DY540" s="1">
        <v>2</v>
      </c>
      <c r="DZ540" t="s">
        <v>7941</v>
      </c>
      <c r="EB540" s="4"/>
      <c r="EJ540"/>
      <c r="EL540" s="34"/>
      <c r="EN540" s="34"/>
    </row>
    <row r="541" spans="1:144" x14ac:dyDescent="0.25">
      <c r="A541" s="85">
        <v>2022</v>
      </c>
      <c r="B541" s="87">
        <v>44830</v>
      </c>
      <c r="C541" t="s">
        <v>121</v>
      </c>
      <c r="D541" t="s">
        <v>122</v>
      </c>
      <c r="E541" s="34" t="s">
        <v>7938</v>
      </c>
      <c r="F541" s="34">
        <f t="shared" si="44"/>
        <v>540</v>
      </c>
      <c r="G541" s="34" t="s">
        <v>4985</v>
      </c>
      <c r="H541">
        <v>18</v>
      </c>
      <c r="I541" s="34" t="s">
        <v>6141</v>
      </c>
      <c r="J541" s="34" t="s">
        <v>4991</v>
      </c>
      <c r="K541" s="34" t="str">
        <f>VLOOKUP(J541,[2]CodMpios!$B$347:$E$362,4,FALSE)</f>
        <v>18592 - Puerto Rico</v>
      </c>
      <c r="L541" s="34" t="str">
        <f>VLOOKUP($J541,[2]Coord_Mpios_X_Y!$B$2:$K$1123,9,FALSE)</f>
        <v>2,018940891255</v>
      </c>
      <c r="M541" s="34" t="str">
        <f>VLOOKUP($J541,[2]Coord_Mpios_X_Y!$B$2:$K$1123,10,FALSE)</f>
        <v>-75,073086267336</v>
      </c>
      <c r="N541" s="34" t="s">
        <v>125</v>
      </c>
      <c r="O541" s="34" t="s">
        <v>126</v>
      </c>
      <c r="Q541" s="34" t="s">
        <v>127</v>
      </c>
      <c r="R541" s="34">
        <v>40728291</v>
      </c>
      <c r="S541" s="34" t="str">
        <f t="shared" si="40"/>
        <v>CC40728291</v>
      </c>
      <c r="T541" s="34" t="s">
        <v>5936</v>
      </c>
      <c r="V541" s="34" t="s">
        <v>5502</v>
      </c>
      <c r="W541" s="34" t="s">
        <v>5503</v>
      </c>
      <c r="X541" s="87">
        <v>24165</v>
      </c>
      <c r="Y541">
        <v>57</v>
      </c>
      <c r="Z541" s="36">
        <f>VLOOKUP($Y541,[2]Edades!$A$3:$H$153,4,FALSE)</f>
        <v>5</v>
      </c>
      <c r="AA541" s="34" t="str">
        <f>VLOOKUP($Y541,[2]Edades!$A$3:$H$153,6,FALSE)</f>
        <v>5 - Adultez</v>
      </c>
      <c r="AB541" s="34">
        <f>VLOOKUP($Y541,[2]Edades!$A$3:$H$153,7,FALSE)</f>
        <v>12</v>
      </c>
      <c r="AC541" s="34" t="str">
        <f>VLOOKUP($Y541,[2]Edades!$A$3:$H$153,8,FALSE)</f>
        <v>55-59</v>
      </c>
      <c r="AD541" s="34" t="s">
        <v>129</v>
      </c>
      <c r="AE541" s="1">
        <v>2</v>
      </c>
      <c r="AF541" s="34" t="s">
        <v>130</v>
      </c>
      <c r="AG541" s="34" t="s">
        <v>2127</v>
      </c>
      <c r="AH541" s="34" t="s">
        <v>2127</v>
      </c>
      <c r="AK541" s="34" t="s">
        <v>125</v>
      </c>
      <c r="AM541" s="34" t="s">
        <v>2127</v>
      </c>
      <c r="AN541" s="36" t="s">
        <v>2127</v>
      </c>
      <c r="AO541" s="36" t="s">
        <v>2127</v>
      </c>
      <c r="AP541" s="34" t="s">
        <v>2127</v>
      </c>
      <c r="AQ541" s="36" t="s">
        <v>2127</v>
      </c>
      <c r="AR541" s="34" t="s">
        <v>4989</v>
      </c>
      <c r="AS541" s="91" t="s">
        <v>6672</v>
      </c>
      <c r="AT541" s="34">
        <v>3133270735</v>
      </c>
      <c r="AU541" s="34" t="s">
        <v>2127</v>
      </c>
      <c r="AX541" s="90"/>
      <c r="BA541" s="91"/>
      <c r="BB541" s="91"/>
      <c r="BC541" s="91"/>
      <c r="BF541" s="34" t="s">
        <v>4983</v>
      </c>
      <c r="BG541" s="92" t="s">
        <v>2098</v>
      </c>
      <c r="BM541" s="36" t="s">
        <v>131</v>
      </c>
      <c r="BN541" s="34" t="s">
        <v>132</v>
      </c>
      <c r="BO541" s="36">
        <v>0</v>
      </c>
      <c r="BQ541" s="94"/>
      <c r="BS541" s="36" t="s">
        <v>2127</v>
      </c>
      <c r="BU541" s="95"/>
      <c r="BV541" s="95"/>
      <c r="BW541" s="61"/>
      <c r="BX541" s="60"/>
      <c r="BY541" s="59" t="str">
        <f t="shared" ca="1" si="41"/>
        <v/>
      </c>
      <c r="CD541" s="68"/>
      <c r="CE541" s="68"/>
      <c r="CF541" s="67"/>
      <c r="CG541">
        <v>64</v>
      </c>
      <c r="CH541" s="2">
        <v>150</v>
      </c>
      <c r="CI541" s="4">
        <f t="shared" si="42"/>
        <v>28.444444444444443</v>
      </c>
      <c r="CJ541" s="5" t="str">
        <f t="shared" si="43"/>
        <v>SOBREPESO</v>
      </c>
      <c r="CK541" s="36">
        <v>0</v>
      </c>
      <c r="CL541" s="66"/>
      <c r="CM541" s="89">
        <v>40935</v>
      </c>
      <c r="CN541" s="97">
        <v>40935</v>
      </c>
      <c r="CP541"/>
      <c r="CQ541" s="65"/>
      <c r="CR541" s="65"/>
      <c r="CS541" s="98"/>
      <c r="CT541"/>
      <c r="CU541"/>
      <c r="CV541" s="97"/>
      <c r="CW541" s="2">
        <v>120</v>
      </c>
      <c r="CX541" s="82">
        <v>80</v>
      </c>
      <c r="DG541" s="64"/>
      <c r="DI541" s="89"/>
      <c r="DJ541" s="89"/>
      <c r="DN541" s="34"/>
      <c r="DO541" s="34"/>
      <c r="DP541" s="34"/>
      <c r="DQ541" s="34"/>
      <c r="DR541" s="34"/>
      <c r="DS541" s="34" t="s">
        <v>2127</v>
      </c>
      <c r="DT541" s="34"/>
      <c r="DU541" s="47">
        <v>44594</v>
      </c>
      <c r="DY541" s="1">
        <v>2</v>
      </c>
      <c r="DZ541" t="s">
        <v>7941</v>
      </c>
      <c r="EB541" s="4"/>
      <c r="ED541" s="4">
        <v>120</v>
      </c>
      <c r="EJ541"/>
      <c r="EL541" s="34"/>
      <c r="EN541" s="34"/>
    </row>
    <row r="542" spans="1:144" x14ac:dyDescent="0.25">
      <c r="A542" s="85">
        <v>2022</v>
      </c>
      <c r="B542" s="87">
        <v>44830</v>
      </c>
      <c r="C542" t="s">
        <v>121</v>
      </c>
      <c r="D542" t="s">
        <v>122</v>
      </c>
      <c r="E542" s="34" t="s">
        <v>7938</v>
      </c>
      <c r="F542" s="34">
        <f t="shared" si="44"/>
        <v>541</v>
      </c>
      <c r="G542" s="34" t="s">
        <v>4985</v>
      </c>
      <c r="H542">
        <v>18</v>
      </c>
      <c r="I542" s="34" t="s">
        <v>6141</v>
      </c>
      <c r="J542" s="34" t="s">
        <v>4991</v>
      </c>
      <c r="K542" s="34" t="str">
        <f>VLOOKUP(J542,[2]CodMpios!$B$347:$E$362,4,FALSE)</f>
        <v>18592 - Puerto Rico</v>
      </c>
      <c r="L542" s="34" t="str">
        <f>VLOOKUP($J542,[2]Coord_Mpios_X_Y!$B$2:$K$1123,9,FALSE)</f>
        <v>2,018940891255</v>
      </c>
      <c r="M542" s="34" t="str">
        <f>VLOOKUP($J542,[2]Coord_Mpios_X_Y!$B$2:$K$1123,10,FALSE)</f>
        <v>-75,073086267336</v>
      </c>
      <c r="N542" s="34" t="s">
        <v>125</v>
      </c>
      <c r="O542" s="34" t="s">
        <v>126</v>
      </c>
      <c r="Q542" s="34" t="s">
        <v>127</v>
      </c>
      <c r="R542" s="34">
        <v>17699185</v>
      </c>
      <c r="S542" s="34" t="str">
        <f t="shared" si="40"/>
        <v>CC17699185</v>
      </c>
      <c r="T542" s="34" t="s">
        <v>211</v>
      </c>
      <c r="V542" s="34" t="s">
        <v>5160</v>
      </c>
      <c r="X542" s="87">
        <v>19116</v>
      </c>
      <c r="Y542">
        <v>70</v>
      </c>
      <c r="Z542" s="36">
        <f>VLOOKUP($Y542,[2]Edades!$A$3:$H$153,4,FALSE)</f>
        <v>6</v>
      </c>
      <c r="AA542" s="34" t="str">
        <f>VLOOKUP($Y542,[2]Edades!$A$3:$H$153,6,FALSE)</f>
        <v>6 - Persona mayor</v>
      </c>
      <c r="AB542" s="34">
        <f>VLOOKUP($Y542,[2]Edades!$A$3:$H$153,7,FALSE)</f>
        <v>15</v>
      </c>
      <c r="AC542" s="34" t="str">
        <f>VLOOKUP($Y542,[2]Edades!$A$3:$H$153,8,FALSE)</f>
        <v>70-74</v>
      </c>
      <c r="AD542" s="34" t="s">
        <v>146</v>
      </c>
      <c r="AE542">
        <v>1</v>
      </c>
      <c r="AF542" s="34" t="s">
        <v>2137</v>
      </c>
      <c r="AG542" s="34" t="s">
        <v>2127</v>
      </c>
      <c r="AH542" s="34" t="s">
        <v>2127</v>
      </c>
      <c r="AK542" s="34" t="s">
        <v>125</v>
      </c>
      <c r="AM542" s="34" t="s">
        <v>2127</v>
      </c>
      <c r="AN542" s="36" t="s">
        <v>2127</v>
      </c>
      <c r="AO542" s="36" t="s">
        <v>2127</v>
      </c>
      <c r="AP542" s="34" t="s">
        <v>2127</v>
      </c>
      <c r="AQ542" s="36" t="s">
        <v>2127</v>
      </c>
      <c r="AR542" s="34" t="s">
        <v>4989</v>
      </c>
      <c r="AS542" s="91" t="s">
        <v>6673</v>
      </c>
      <c r="AT542" s="34">
        <v>3102431700</v>
      </c>
      <c r="AU542" s="34" t="s">
        <v>2127</v>
      </c>
      <c r="AX542" s="90"/>
      <c r="BA542" s="91"/>
      <c r="BB542" s="91"/>
      <c r="BC542" s="91"/>
      <c r="BF542" s="34" t="s">
        <v>4983</v>
      </c>
      <c r="BG542" s="92" t="s">
        <v>2098</v>
      </c>
      <c r="BM542" s="36" t="s">
        <v>131</v>
      </c>
      <c r="BN542" s="34" t="s">
        <v>132</v>
      </c>
      <c r="BO542" s="36">
        <v>0</v>
      </c>
      <c r="BQ542" s="94"/>
      <c r="BS542" s="36" t="s">
        <v>2127</v>
      </c>
      <c r="BU542" s="95"/>
      <c r="BV542" s="95"/>
      <c r="BW542" s="61"/>
      <c r="BX542" s="60"/>
      <c r="BY542" s="59" t="str">
        <f t="shared" ca="1" si="41"/>
        <v/>
      </c>
      <c r="CD542" s="68"/>
      <c r="CE542" s="68"/>
      <c r="CF542" s="67"/>
      <c r="CG542"/>
      <c r="CH542" s="2"/>
      <c r="CI542" s="4" t="e">
        <f t="shared" si="42"/>
        <v>#DIV/0!</v>
      </c>
      <c r="CJ542" s="5" t="str">
        <f t="shared" si="43"/>
        <v>SIN DATO</v>
      </c>
      <c r="CK542" s="36">
        <v>0</v>
      </c>
      <c r="CL542" s="66"/>
      <c r="CM542" s="89">
        <v>40935</v>
      </c>
      <c r="CN542" s="97">
        <v>40935</v>
      </c>
      <c r="CP542"/>
      <c r="CQ542" s="65"/>
      <c r="CR542" s="65"/>
      <c r="CS542" s="98"/>
      <c r="CT542"/>
      <c r="CU542"/>
      <c r="CV542" s="97"/>
      <c r="CW542" s="2"/>
      <c r="CX542" s="82"/>
      <c r="DG542" s="64"/>
      <c r="DI542" s="89"/>
      <c r="DJ542" s="89"/>
      <c r="DN542" s="34"/>
      <c r="DO542" s="34"/>
      <c r="DP542" s="34"/>
      <c r="DQ542" s="34"/>
      <c r="DR542" s="34"/>
      <c r="DS542" s="34" t="s">
        <v>2127</v>
      </c>
      <c r="DT542" s="34"/>
      <c r="DU542" s="47">
        <v>44407</v>
      </c>
      <c r="DY542" s="1">
        <v>2</v>
      </c>
      <c r="DZ542" t="s">
        <v>7940</v>
      </c>
      <c r="EB542" s="4"/>
      <c r="EJ542"/>
      <c r="EL542" s="34"/>
      <c r="EN542" s="34"/>
    </row>
    <row r="543" spans="1:144" x14ac:dyDescent="0.25">
      <c r="A543" s="85">
        <v>2022</v>
      </c>
      <c r="B543" s="87">
        <v>44830</v>
      </c>
      <c r="C543" t="s">
        <v>121</v>
      </c>
      <c r="D543" t="s">
        <v>122</v>
      </c>
      <c r="E543" s="34" t="s">
        <v>7938</v>
      </c>
      <c r="F543" s="34">
        <f t="shared" si="44"/>
        <v>542</v>
      </c>
      <c r="G543" s="34" t="s">
        <v>4985</v>
      </c>
      <c r="H543">
        <v>18</v>
      </c>
      <c r="I543" s="34" t="s">
        <v>6141</v>
      </c>
      <c r="J543" s="34" t="s">
        <v>4991</v>
      </c>
      <c r="K543" s="34" t="str">
        <f>VLOOKUP(J543,[2]CodMpios!$B$347:$E$362,4,FALSE)</f>
        <v>18592 - Puerto Rico</v>
      </c>
      <c r="L543" s="34" t="str">
        <f>VLOOKUP($J543,[2]Coord_Mpios_X_Y!$B$2:$K$1123,9,FALSE)</f>
        <v>2,018940891255</v>
      </c>
      <c r="M543" s="34" t="str">
        <f>VLOOKUP($J543,[2]Coord_Mpios_X_Y!$B$2:$K$1123,10,FALSE)</f>
        <v>-75,073086267336</v>
      </c>
      <c r="N543" s="34" t="s">
        <v>139</v>
      </c>
      <c r="O543" s="34" t="s">
        <v>126</v>
      </c>
      <c r="Q543" s="34" t="s">
        <v>127</v>
      </c>
      <c r="R543" s="34">
        <v>26623370</v>
      </c>
      <c r="S543" s="34" t="str">
        <f t="shared" si="40"/>
        <v>CC26623370</v>
      </c>
      <c r="T543" s="34" t="s">
        <v>822</v>
      </c>
      <c r="V543" s="34" t="s">
        <v>138</v>
      </c>
      <c r="W543" s="34" t="s">
        <v>777</v>
      </c>
      <c r="X543" s="87">
        <v>17176</v>
      </c>
      <c r="Y543">
        <v>76</v>
      </c>
      <c r="Z543" s="36">
        <f>VLOOKUP($Y543,[2]Edades!$A$3:$H$153,4,FALSE)</f>
        <v>6</v>
      </c>
      <c r="AA543" s="34" t="str">
        <f>VLOOKUP($Y543,[2]Edades!$A$3:$H$153,6,FALSE)</f>
        <v>6 - Persona mayor</v>
      </c>
      <c r="AB543" s="34">
        <f>VLOOKUP($Y543,[2]Edades!$A$3:$H$153,7,FALSE)</f>
        <v>16</v>
      </c>
      <c r="AC543" s="34" t="str">
        <f>VLOOKUP($Y543,[2]Edades!$A$3:$H$153,8,FALSE)</f>
        <v>75-79</v>
      </c>
      <c r="AD543" s="34" t="s">
        <v>129</v>
      </c>
      <c r="AE543" s="1">
        <v>2</v>
      </c>
      <c r="AF543" s="34" t="s">
        <v>2137</v>
      </c>
      <c r="AG543" s="34" t="s">
        <v>2127</v>
      </c>
      <c r="AH543" s="34" t="s">
        <v>2127</v>
      </c>
      <c r="AK543" s="34" t="s">
        <v>139</v>
      </c>
      <c r="AM543" s="34" t="s">
        <v>2127</v>
      </c>
      <c r="AN543" s="36" t="s">
        <v>2127</v>
      </c>
      <c r="AO543" s="36" t="s">
        <v>2127</v>
      </c>
      <c r="AP543" s="34" t="s">
        <v>2127</v>
      </c>
      <c r="AQ543" s="36" t="s">
        <v>2127</v>
      </c>
      <c r="AR543" s="34" t="s">
        <v>4989</v>
      </c>
      <c r="AS543" s="91" t="s">
        <v>6674</v>
      </c>
      <c r="AT543" s="34"/>
      <c r="AU543" s="34" t="s">
        <v>2127</v>
      </c>
      <c r="AX543" s="90"/>
      <c r="BA543" s="91"/>
      <c r="BB543" s="91"/>
      <c r="BC543" s="91"/>
      <c r="BF543" s="34" t="s">
        <v>4983</v>
      </c>
      <c r="BG543" s="92" t="s">
        <v>4989</v>
      </c>
      <c r="BM543" s="36" t="s">
        <v>131</v>
      </c>
      <c r="BN543" s="34" t="s">
        <v>132</v>
      </c>
      <c r="BO543" s="36">
        <v>0</v>
      </c>
      <c r="BQ543" s="94"/>
      <c r="BS543" s="36" t="s">
        <v>2127</v>
      </c>
      <c r="BU543" s="95"/>
      <c r="BV543" s="95"/>
      <c r="BW543" s="61"/>
      <c r="BX543" s="60"/>
      <c r="BY543" s="59" t="str">
        <f t="shared" ca="1" si="41"/>
        <v/>
      </c>
      <c r="CD543" s="68"/>
      <c r="CE543" s="68"/>
      <c r="CF543" s="67"/>
      <c r="CG543"/>
      <c r="CH543" s="2"/>
      <c r="CI543" s="4" t="e">
        <f t="shared" si="42"/>
        <v>#DIV/0!</v>
      </c>
      <c r="CJ543" s="5" t="str">
        <f t="shared" si="43"/>
        <v>SIN DATO</v>
      </c>
      <c r="CK543" s="36">
        <v>0</v>
      </c>
      <c r="CL543" s="66"/>
      <c r="CM543" s="89">
        <v>40939</v>
      </c>
      <c r="CN543" s="97">
        <v>40939</v>
      </c>
      <c r="CP543"/>
      <c r="CQ543" s="65"/>
      <c r="CR543" s="65"/>
      <c r="CS543" s="98"/>
      <c r="CT543"/>
      <c r="CU543"/>
      <c r="CV543" s="97"/>
      <c r="CW543" s="2"/>
      <c r="CX543" s="82"/>
      <c r="DG543" s="64"/>
      <c r="DI543" s="89"/>
      <c r="DJ543" s="89"/>
      <c r="DN543" s="34"/>
      <c r="DO543" s="34"/>
      <c r="DP543" s="34"/>
      <c r="DQ543" s="34"/>
      <c r="DR543" s="34"/>
      <c r="DS543" s="34" t="s">
        <v>2127</v>
      </c>
      <c r="DT543" s="34"/>
      <c r="DY543" s="1">
        <v>2</v>
      </c>
      <c r="DZ543" t="s">
        <v>7941</v>
      </c>
      <c r="EB543" s="4"/>
      <c r="EJ543"/>
      <c r="EL543" s="34"/>
      <c r="EN543" s="34"/>
    </row>
    <row r="544" spans="1:144" x14ac:dyDescent="0.25">
      <c r="A544" s="85">
        <v>2022</v>
      </c>
      <c r="B544" s="87">
        <v>44830</v>
      </c>
      <c r="C544" t="s">
        <v>121</v>
      </c>
      <c r="D544" t="s">
        <v>122</v>
      </c>
      <c r="E544" s="34" t="s">
        <v>7938</v>
      </c>
      <c r="F544" s="34">
        <f t="shared" si="44"/>
        <v>543</v>
      </c>
      <c r="G544" s="34" t="s">
        <v>4985</v>
      </c>
      <c r="H544">
        <v>18</v>
      </c>
      <c r="I544" s="34" t="s">
        <v>6141</v>
      </c>
      <c r="J544" s="34" t="s">
        <v>4984</v>
      </c>
      <c r="K544" s="34" t="str">
        <f>VLOOKUP(J544,[2]CodMpios!$B$347:$E$362,4,FALSE)</f>
        <v>18753 - San Vicente Del Caguán</v>
      </c>
      <c r="L544" s="34" t="str">
        <f>VLOOKUP($J544,[2]Coord_Mpios_X_Y!$B$2:$K$1123,9,FALSE)</f>
        <v>1,567801695842</v>
      </c>
      <c r="M544" s="34" t="str">
        <f>VLOOKUP($J544,[2]Coord_Mpios_X_Y!$B$2:$K$1123,10,FALSE)</f>
        <v>-74,262977514784</v>
      </c>
      <c r="N544" s="34" t="s">
        <v>125</v>
      </c>
      <c r="O544" s="34" t="s">
        <v>126</v>
      </c>
      <c r="Q544" s="34" t="s">
        <v>127</v>
      </c>
      <c r="R544" s="34">
        <v>29842250</v>
      </c>
      <c r="S544" s="34" t="str">
        <f t="shared" si="40"/>
        <v>CC29842250</v>
      </c>
      <c r="T544" s="34" t="s">
        <v>499</v>
      </c>
      <c r="U544" s="34" t="s">
        <v>5935</v>
      </c>
      <c r="V544" s="34" t="s">
        <v>2327</v>
      </c>
      <c r="W544" s="34" t="s">
        <v>1185</v>
      </c>
      <c r="X544" s="87">
        <v>20089</v>
      </c>
      <c r="Y544">
        <v>68</v>
      </c>
      <c r="Z544" s="36">
        <f>VLOOKUP($Y544,[2]Edades!$A$3:$H$153,4,FALSE)</f>
        <v>6</v>
      </c>
      <c r="AA544" s="34" t="str">
        <f>VLOOKUP($Y544,[2]Edades!$A$3:$H$153,6,FALSE)</f>
        <v>6 - Persona mayor</v>
      </c>
      <c r="AB544" s="34">
        <f>VLOOKUP($Y544,[2]Edades!$A$3:$H$153,7,FALSE)</f>
        <v>14</v>
      </c>
      <c r="AC544" s="34" t="str">
        <f>VLOOKUP($Y544,[2]Edades!$A$3:$H$153,8,FALSE)</f>
        <v>65-69</v>
      </c>
      <c r="AD544" s="34" t="s">
        <v>129</v>
      </c>
      <c r="AE544" s="1">
        <v>2</v>
      </c>
      <c r="AF544" s="34" t="s">
        <v>2137</v>
      </c>
      <c r="AG544" s="34" t="s">
        <v>2127</v>
      </c>
      <c r="AH544" s="34" t="s">
        <v>2127</v>
      </c>
      <c r="AK544" s="34" t="s">
        <v>125</v>
      </c>
      <c r="AM544" s="34" t="s">
        <v>2127</v>
      </c>
      <c r="AN544" s="36" t="s">
        <v>2127</v>
      </c>
      <c r="AO544" s="36" t="s">
        <v>2127</v>
      </c>
      <c r="AP544" s="34" t="s">
        <v>2127</v>
      </c>
      <c r="AQ544" s="36" t="s">
        <v>2127</v>
      </c>
      <c r="AR544" s="34" t="s">
        <v>5042</v>
      </c>
      <c r="AS544" s="91" t="s">
        <v>6675</v>
      </c>
      <c r="AT544" s="34">
        <v>3134440080</v>
      </c>
      <c r="AU544" s="34" t="s">
        <v>2127</v>
      </c>
      <c r="AX544" s="90"/>
      <c r="BA544" s="91"/>
      <c r="BB544" s="91"/>
      <c r="BC544" s="91"/>
      <c r="BF544" s="34" t="s">
        <v>4983</v>
      </c>
      <c r="BG544" s="92" t="s">
        <v>5042</v>
      </c>
      <c r="BM544" s="36" t="s">
        <v>131</v>
      </c>
      <c r="BN544" s="34" t="s">
        <v>132</v>
      </c>
      <c r="BO544" s="36">
        <v>0</v>
      </c>
      <c r="BQ544" s="94"/>
      <c r="BS544" s="36" t="s">
        <v>2127</v>
      </c>
      <c r="BU544" s="95"/>
      <c r="BV544" s="95"/>
      <c r="BW544" s="61"/>
      <c r="BX544" s="60"/>
      <c r="BY544" s="59" t="str">
        <f t="shared" ca="1" si="41"/>
        <v/>
      </c>
      <c r="CD544" s="68"/>
      <c r="CE544" s="68"/>
      <c r="CF544" s="67"/>
      <c r="CG544"/>
      <c r="CH544" s="2"/>
      <c r="CI544" s="4" t="e">
        <f t="shared" si="42"/>
        <v>#DIV/0!</v>
      </c>
      <c r="CJ544" s="5" t="str">
        <f t="shared" si="43"/>
        <v>SIN DATO</v>
      </c>
      <c r="CK544" s="36">
        <v>0</v>
      </c>
      <c r="CL544" s="66"/>
      <c r="CM544" s="89">
        <v>40940</v>
      </c>
      <c r="CN544" s="97">
        <v>40940</v>
      </c>
      <c r="CP544"/>
      <c r="CQ544" s="65"/>
      <c r="CR544" s="65"/>
      <c r="CS544" s="98"/>
      <c r="CT544"/>
      <c r="CU544"/>
      <c r="CV544" s="97"/>
      <c r="CW544" s="2"/>
      <c r="CX544" s="82"/>
      <c r="DG544" s="64"/>
      <c r="DI544" s="89"/>
      <c r="DJ544" s="89"/>
      <c r="DN544" s="34"/>
      <c r="DO544" s="34"/>
      <c r="DP544" s="34"/>
      <c r="DQ544" s="34"/>
      <c r="DR544" s="34"/>
      <c r="DS544" s="34" t="s">
        <v>2127</v>
      </c>
      <c r="DT544" s="34"/>
      <c r="DY544" s="1">
        <v>2</v>
      </c>
      <c r="DZ544" t="s">
        <v>7941</v>
      </c>
      <c r="EB544" s="4"/>
      <c r="EJ544"/>
      <c r="EL544" s="34"/>
      <c r="EN544" s="34"/>
    </row>
    <row r="545" spans="1:144" x14ac:dyDescent="0.25">
      <c r="A545" s="85">
        <v>2022</v>
      </c>
      <c r="B545" s="87">
        <v>44830</v>
      </c>
      <c r="C545" t="s">
        <v>121</v>
      </c>
      <c r="D545" t="s">
        <v>122</v>
      </c>
      <c r="E545" s="34" t="s">
        <v>7938</v>
      </c>
      <c r="F545" s="34">
        <f t="shared" si="44"/>
        <v>544</v>
      </c>
      <c r="G545" s="34" t="s">
        <v>4985</v>
      </c>
      <c r="H545">
        <v>18</v>
      </c>
      <c r="I545" s="34" t="s">
        <v>6141</v>
      </c>
      <c r="J545" s="34" t="s">
        <v>4984</v>
      </c>
      <c r="K545" s="34" t="str">
        <f>VLOOKUP(J545,[2]CodMpios!$B$347:$E$362,4,FALSE)</f>
        <v>18753 - San Vicente Del Caguán</v>
      </c>
      <c r="L545" s="34" t="str">
        <f>VLOOKUP($J545,[2]Coord_Mpios_X_Y!$B$2:$K$1123,9,FALSE)</f>
        <v>1,567801695842</v>
      </c>
      <c r="M545" s="34" t="str">
        <f>VLOOKUP($J545,[2]Coord_Mpios_X_Y!$B$2:$K$1123,10,FALSE)</f>
        <v>-74,262977514784</v>
      </c>
      <c r="N545" s="34" t="s">
        <v>6142</v>
      </c>
      <c r="O545" s="34" t="s">
        <v>126</v>
      </c>
      <c r="Q545" s="34" t="s">
        <v>127</v>
      </c>
      <c r="R545" s="34">
        <v>26642774</v>
      </c>
      <c r="S545" s="34" t="str">
        <f t="shared" si="40"/>
        <v>CC26642774</v>
      </c>
      <c r="T545" s="34" t="s">
        <v>5100</v>
      </c>
      <c r="V545" s="34" t="s">
        <v>241</v>
      </c>
      <c r="W545" s="34" t="s">
        <v>849</v>
      </c>
      <c r="X545" s="87">
        <v>17085</v>
      </c>
      <c r="Y545">
        <v>76</v>
      </c>
      <c r="Z545" s="36">
        <f>VLOOKUP($Y545,[2]Edades!$A$3:$H$153,4,FALSE)</f>
        <v>6</v>
      </c>
      <c r="AA545" s="34" t="str">
        <f>VLOOKUP($Y545,[2]Edades!$A$3:$H$153,6,FALSE)</f>
        <v>6 - Persona mayor</v>
      </c>
      <c r="AB545" s="34">
        <f>VLOOKUP($Y545,[2]Edades!$A$3:$H$153,7,FALSE)</f>
        <v>16</v>
      </c>
      <c r="AC545" s="34" t="str">
        <f>VLOOKUP($Y545,[2]Edades!$A$3:$H$153,8,FALSE)</f>
        <v>75-79</v>
      </c>
      <c r="AD545" s="34" t="s">
        <v>129</v>
      </c>
      <c r="AE545" s="1">
        <v>2</v>
      </c>
      <c r="AF545" s="34" t="s">
        <v>2137</v>
      </c>
      <c r="AG545" s="34" t="s">
        <v>2127</v>
      </c>
      <c r="AH545" s="34" t="s">
        <v>2127</v>
      </c>
      <c r="AK545" s="34" t="s">
        <v>6142</v>
      </c>
      <c r="AM545" s="34" t="s">
        <v>2127</v>
      </c>
      <c r="AN545" s="36" t="s">
        <v>2127</v>
      </c>
      <c r="AO545" s="36" t="s">
        <v>2127</v>
      </c>
      <c r="AP545" s="34" t="s">
        <v>2127</v>
      </c>
      <c r="AQ545" s="36" t="s">
        <v>2127</v>
      </c>
      <c r="AR545" s="34" t="s">
        <v>5042</v>
      </c>
      <c r="AS545" s="91" t="s">
        <v>6676</v>
      </c>
      <c r="AT545" s="34">
        <v>3112275368</v>
      </c>
      <c r="AU545" s="34" t="s">
        <v>2127</v>
      </c>
      <c r="AX545" s="90"/>
      <c r="BA545" s="91"/>
      <c r="BB545" s="91"/>
      <c r="BC545" s="91"/>
      <c r="BF545" s="34" t="s">
        <v>4983</v>
      </c>
      <c r="BG545" s="92" t="s">
        <v>5042</v>
      </c>
      <c r="BM545" s="36" t="s">
        <v>131</v>
      </c>
      <c r="BN545" s="34" t="s">
        <v>132</v>
      </c>
      <c r="BO545" s="36">
        <v>0</v>
      </c>
      <c r="BQ545" s="94"/>
      <c r="BS545" s="36" t="s">
        <v>2127</v>
      </c>
      <c r="BU545" s="95"/>
      <c r="BV545" s="95"/>
      <c r="BW545" s="61"/>
      <c r="BX545" s="60"/>
      <c r="BY545" s="59" t="str">
        <f t="shared" ca="1" si="41"/>
        <v/>
      </c>
      <c r="CD545" s="68"/>
      <c r="CE545" s="68"/>
      <c r="CF545" s="67"/>
      <c r="CG545"/>
      <c r="CH545" s="2"/>
      <c r="CI545" s="4" t="e">
        <f t="shared" si="42"/>
        <v>#DIV/0!</v>
      </c>
      <c r="CJ545" s="5" t="str">
        <f t="shared" si="43"/>
        <v>SIN DATO</v>
      </c>
      <c r="CK545" s="36">
        <v>0</v>
      </c>
      <c r="CL545" s="66"/>
      <c r="CM545" s="89">
        <v>40948</v>
      </c>
      <c r="CN545" s="97">
        <v>40948</v>
      </c>
      <c r="CP545"/>
      <c r="CQ545" s="65"/>
      <c r="CR545" s="65"/>
      <c r="CS545" s="98"/>
      <c r="CT545"/>
      <c r="CU545"/>
      <c r="CV545" s="97"/>
      <c r="CW545" s="2"/>
      <c r="CX545" s="82"/>
      <c r="DG545" s="64"/>
      <c r="DI545" s="89"/>
      <c r="DJ545" s="89"/>
      <c r="DN545" s="34"/>
      <c r="DO545" s="34"/>
      <c r="DP545" s="34"/>
      <c r="DQ545" s="34"/>
      <c r="DR545" s="34"/>
      <c r="DS545" s="34" t="s">
        <v>2127</v>
      </c>
      <c r="DT545" s="34"/>
      <c r="DY545" s="1">
        <v>2</v>
      </c>
      <c r="DZ545" t="s">
        <v>7941</v>
      </c>
      <c r="EB545" s="4"/>
      <c r="EJ545"/>
      <c r="EL545" s="34"/>
      <c r="EN545" s="34"/>
    </row>
    <row r="546" spans="1:144" x14ac:dyDescent="0.25">
      <c r="A546" s="85">
        <v>2022</v>
      </c>
      <c r="B546" s="87">
        <v>44830</v>
      </c>
      <c r="C546" t="s">
        <v>121</v>
      </c>
      <c r="D546" t="s">
        <v>122</v>
      </c>
      <c r="E546" s="34" t="s">
        <v>7938</v>
      </c>
      <c r="F546" s="34">
        <f t="shared" si="44"/>
        <v>545</v>
      </c>
      <c r="G546" s="34" t="s">
        <v>4985</v>
      </c>
      <c r="H546">
        <v>18</v>
      </c>
      <c r="I546" s="34" t="s">
        <v>6141</v>
      </c>
      <c r="J546" s="34" t="s">
        <v>4984</v>
      </c>
      <c r="K546" s="34" t="str">
        <f>VLOOKUP(J546,[2]CodMpios!$B$347:$E$362,4,FALSE)</f>
        <v>18753 - San Vicente Del Caguán</v>
      </c>
      <c r="L546" s="34" t="str">
        <f>VLOOKUP($J546,[2]Coord_Mpios_X_Y!$B$2:$K$1123,9,FALSE)</f>
        <v>1,567801695842</v>
      </c>
      <c r="M546" s="34" t="str">
        <f>VLOOKUP($J546,[2]Coord_Mpios_X_Y!$B$2:$K$1123,10,FALSE)</f>
        <v>-74,262977514784</v>
      </c>
      <c r="N546" s="34" t="s">
        <v>125</v>
      </c>
      <c r="O546" s="34" t="s">
        <v>126</v>
      </c>
      <c r="Q546" s="34" t="s">
        <v>127</v>
      </c>
      <c r="R546" s="34">
        <v>40758630</v>
      </c>
      <c r="S546" s="34" t="str">
        <f t="shared" si="40"/>
        <v>CC40758630</v>
      </c>
      <c r="T546" s="34" t="s">
        <v>418</v>
      </c>
      <c r="V546" s="34" t="s">
        <v>623</v>
      </c>
      <c r="W546" s="34" t="s">
        <v>241</v>
      </c>
      <c r="X546" s="87">
        <v>21451</v>
      </c>
      <c r="Y546">
        <v>64</v>
      </c>
      <c r="Z546" s="36">
        <f>VLOOKUP($Y546,[2]Edades!$A$3:$H$153,4,FALSE)</f>
        <v>6</v>
      </c>
      <c r="AA546" s="34" t="str">
        <f>VLOOKUP($Y546,[2]Edades!$A$3:$H$153,6,FALSE)</f>
        <v>6 - Persona mayor</v>
      </c>
      <c r="AB546" s="34">
        <f>VLOOKUP($Y546,[2]Edades!$A$3:$H$153,7,FALSE)</f>
        <v>13</v>
      </c>
      <c r="AC546" s="34" t="str">
        <f>VLOOKUP($Y546,[2]Edades!$A$3:$H$153,8,FALSE)</f>
        <v>60-64</v>
      </c>
      <c r="AD546" s="34" t="s">
        <v>129</v>
      </c>
      <c r="AE546" s="1">
        <v>2</v>
      </c>
      <c r="AF546" s="34" t="s">
        <v>2137</v>
      </c>
      <c r="AG546" s="34" t="s">
        <v>2127</v>
      </c>
      <c r="AH546" s="34" t="s">
        <v>2127</v>
      </c>
      <c r="AK546" s="34" t="s">
        <v>125</v>
      </c>
      <c r="AM546" s="34" t="s">
        <v>2127</v>
      </c>
      <c r="AN546" s="36" t="s">
        <v>2127</v>
      </c>
      <c r="AO546" s="36" t="s">
        <v>2127</v>
      </c>
      <c r="AP546" s="34" t="s">
        <v>2127</v>
      </c>
      <c r="AQ546" s="36" t="s">
        <v>2127</v>
      </c>
      <c r="AR546" s="34" t="s">
        <v>5048</v>
      </c>
      <c r="AS546" s="91" t="s">
        <v>6677</v>
      </c>
      <c r="AT546" s="34">
        <v>3118272368</v>
      </c>
      <c r="AU546" s="34" t="s">
        <v>2127</v>
      </c>
      <c r="AX546" s="90"/>
      <c r="BA546" s="91"/>
      <c r="BB546" s="91"/>
      <c r="BC546" s="91"/>
      <c r="BF546" s="34" t="s">
        <v>4983</v>
      </c>
      <c r="BG546" s="92" t="s">
        <v>2098</v>
      </c>
      <c r="BM546" s="36" t="s">
        <v>131</v>
      </c>
      <c r="BN546" s="34" t="s">
        <v>132</v>
      </c>
      <c r="BO546" s="36">
        <v>0</v>
      </c>
      <c r="BQ546" s="94"/>
      <c r="BS546" s="36" t="s">
        <v>2127</v>
      </c>
      <c r="BU546" s="95"/>
      <c r="BV546" s="95"/>
      <c r="BW546" s="61"/>
      <c r="BX546" s="60"/>
      <c r="BY546" s="59" t="str">
        <f t="shared" ca="1" si="41"/>
        <v/>
      </c>
      <c r="CD546" s="68"/>
      <c r="CE546" s="68"/>
      <c r="CF546" s="67"/>
      <c r="CG546">
        <v>72</v>
      </c>
      <c r="CH546" s="2">
        <v>158</v>
      </c>
      <c r="CI546" s="4">
        <f t="shared" si="42"/>
        <v>28.841531805800347</v>
      </c>
      <c r="CJ546" s="5" t="str">
        <f t="shared" si="43"/>
        <v>SOBREPESO</v>
      </c>
      <c r="CK546" s="36">
        <v>0</v>
      </c>
      <c r="CL546" s="66"/>
      <c r="CM546" s="89">
        <v>43249</v>
      </c>
      <c r="CN546" s="97">
        <v>43249</v>
      </c>
      <c r="CP546"/>
      <c r="CQ546" s="65"/>
      <c r="CR546" s="65"/>
      <c r="CS546" s="98"/>
      <c r="CT546"/>
      <c r="CU546"/>
      <c r="CV546" s="97"/>
      <c r="CW546" s="2"/>
      <c r="CX546" s="82"/>
      <c r="DG546" s="64"/>
      <c r="DI546" s="89">
        <v>44530</v>
      </c>
      <c r="DJ546" s="89"/>
      <c r="DN546" s="34"/>
      <c r="DO546" s="34"/>
      <c r="DP546" s="34"/>
      <c r="DQ546" s="34"/>
      <c r="DR546" s="34"/>
      <c r="DS546" s="34" t="s">
        <v>2127</v>
      </c>
      <c r="DT546" s="34"/>
      <c r="DU546" s="47">
        <v>44525</v>
      </c>
      <c r="DY546" s="1">
        <v>2</v>
      </c>
      <c r="DZ546" t="s">
        <v>7940</v>
      </c>
      <c r="EB546" s="4"/>
      <c r="EJ546"/>
      <c r="EL546" s="34"/>
      <c r="EN546" s="34"/>
    </row>
    <row r="547" spans="1:144" x14ac:dyDescent="0.25">
      <c r="A547" s="85">
        <v>2022</v>
      </c>
      <c r="B547" s="87">
        <v>44830</v>
      </c>
      <c r="C547" t="s">
        <v>121</v>
      </c>
      <c r="D547" t="s">
        <v>122</v>
      </c>
      <c r="E547" s="34" t="s">
        <v>7938</v>
      </c>
      <c r="F547" s="34">
        <f t="shared" si="44"/>
        <v>546</v>
      </c>
      <c r="G547" s="34" t="s">
        <v>4985</v>
      </c>
      <c r="H547">
        <v>18</v>
      </c>
      <c r="I547" s="34" t="s">
        <v>6141</v>
      </c>
      <c r="J547" s="34" t="s">
        <v>4984</v>
      </c>
      <c r="K547" s="34" t="str">
        <f>VLOOKUP(J547,[2]CodMpios!$B$347:$E$362,4,FALSE)</f>
        <v>18753 - San Vicente Del Caguán</v>
      </c>
      <c r="L547" s="34" t="str">
        <f>VLOOKUP($J547,[2]Coord_Mpios_X_Y!$B$2:$K$1123,9,FALSE)</f>
        <v>1,567801695842</v>
      </c>
      <c r="M547" s="34" t="str">
        <f>VLOOKUP($J547,[2]Coord_Mpios_X_Y!$B$2:$K$1123,10,FALSE)</f>
        <v>-74,262977514784</v>
      </c>
      <c r="N547" s="34" t="s">
        <v>125</v>
      </c>
      <c r="O547" s="34" t="s">
        <v>126</v>
      </c>
      <c r="Q547" s="34" t="s">
        <v>127</v>
      </c>
      <c r="R547" s="34">
        <v>17626071</v>
      </c>
      <c r="S547" s="34" t="str">
        <f t="shared" si="40"/>
        <v>CC17626071</v>
      </c>
      <c r="T547" s="34" t="s">
        <v>2455</v>
      </c>
      <c r="V547" s="34" t="s">
        <v>5034</v>
      </c>
      <c r="W547" s="34" t="s">
        <v>296</v>
      </c>
      <c r="X547" s="87">
        <v>19295</v>
      </c>
      <c r="Y547">
        <v>70</v>
      </c>
      <c r="Z547" s="36">
        <f>VLOOKUP($Y547,[2]Edades!$A$3:$H$153,4,FALSE)</f>
        <v>6</v>
      </c>
      <c r="AA547" s="34" t="str">
        <f>VLOOKUP($Y547,[2]Edades!$A$3:$H$153,6,FALSE)</f>
        <v>6 - Persona mayor</v>
      </c>
      <c r="AB547" s="34">
        <f>VLOOKUP($Y547,[2]Edades!$A$3:$H$153,7,FALSE)</f>
        <v>15</v>
      </c>
      <c r="AC547" s="34" t="str">
        <f>VLOOKUP($Y547,[2]Edades!$A$3:$H$153,8,FALSE)</f>
        <v>70-74</v>
      </c>
      <c r="AD547" s="34" t="s">
        <v>146</v>
      </c>
      <c r="AE547">
        <v>1</v>
      </c>
      <c r="AF547" s="34" t="s">
        <v>2137</v>
      </c>
      <c r="AG547" s="34" t="s">
        <v>2127</v>
      </c>
      <c r="AH547" s="34" t="s">
        <v>2127</v>
      </c>
      <c r="AK547" s="34" t="s">
        <v>125</v>
      </c>
      <c r="AM547" s="34" t="s">
        <v>2127</v>
      </c>
      <c r="AN547" s="36" t="s">
        <v>2127</v>
      </c>
      <c r="AO547" s="36" t="s">
        <v>2127</v>
      </c>
      <c r="AP547" s="34" t="s">
        <v>2127</v>
      </c>
      <c r="AQ547" s="36" t="s">
        <v>2127</v>
      </c>
      <c r="AR547" s="34" t="s">
        <v>5042</v>
      </c>
      <c r="AS547" s="91" t="s">
        <v>6678</v>
      </c>
      <c r="AT547" s="34">
        <v>4644243</v>
      </c>
      <c r="AU547" s="34" t="s">
        <v>2127</v>
      </c>
      <c r="AX547" s="90"/>
      <c r="BA547" s="91"/>
      <c r="BB547" s="91"/>
      <c r="BC547" s="91"/>
      <c r="BF547" s="34" t="s">
        <v>4983</v>
      </c>
      <c r="BG547" s="92" t="s">
        <v>5042</v>
      </c>
      <c r="BM547" s="36" t="s">
        <v>131</v>
      </c>
      <c r="BN547" s="34" t="s">
        <v>132</v>
      </c>
      <c r="BO547" s="36">
        <v>0</v>
      </c>
      <c r="BQ547" s="94"/>
      <c r="BS547" s="36" t="s">
        <v>2127</v>
      </c>
      <c r="BU547" s="95"/>
      <c r="BV547" s="95"/>
      <c r="BW547" s="61"/>
      <c r="BX547" s="60"/>
      <c r="BY547" s="59" t="str">
        <f t="shared" ca="1" si="41"/>
        <v/>
      </c>
      <c r="CD547" s="68"/>
      <c r="CE547" s="68"/>
      <c r="CF547" s="67"/>
      <c r="CG547"/>
      <c r="CH547" s="2"/>
      <c r="CI547" s="4" t="e">
        <f t="shared" si="42"/>
        <v>#DIV/0!</v>
      </c>
      <c r="CJ547" s="5" t="str">
        <f t="shared" si="43"/>
        <v>SIN DATO</v>
      </c>
      <c r="CK547" s="36">
        <v>0</v>
      </c>
      <c r="CL547" s="66"/>
      <c r="CM547" s="89">
        <v>41031</v>
      </c>
      <c r="CN547" s="97">
        <v>41031</v>
      </c>
      <c r="CP547"/>
      <c r="CQ547" s="65"/>
      <c r="CR547" s="65"/>
      <c r="CS547" s="98"/>
      <c r="CT547"/>
      <c r="CU547"/>
      <c r="CV547" s="97"/>
      <c r="CW547" s="2"/>
      <c r="CX547" s="82"/>
      <c r="DG547" s="64"/>
      <c r="DI547" s="89"/>
      <c r="DJ547" s="89"/>
      <c r="DN547" s="34"/>
      <c r="DO547" s="34"/>
      <c r="DP547" s="34"/>
      <c r="DQ547" s="34"/>
      <c r="DR547" s="34"/>
      <c r="DS547" s="34" t="s">
        <v>2127</v>
      </c>
      <c r="DT547" s="34"/>
      <c r="DY547" s="1">
        <v>2</v>
      </c>
      <c r="DZ547" t="s">
        <v>7941</v>
      </c>
      <c r="EB547" s="4"/>
      <c r="EJ547"/>
      <c r="EL547" s="34"/>
      <c r="EN547" s="34"/>
    </row>
    <row r="548" spans="1:144" x14ac:dyDescent="0.25">
      <c r="A548" s="85">
        <v>2022</v>
      </c>
      <c r="B548" s="87">
        <v>44830</v>
      </c>
      <c r="C548" t="s">
        <v>121</v>
      </c>
      <c r="D548" t="s">
        <v>122</v>
      </c>
      <c r="E548" s="34" t="s">
        <v>7938</v>
      </c>
      <c r="F548" s="34">
        <f t="shared" si="44"/>
        <v>547</v>
      </c>
      <c r="G548" s="34" t="s">
        <v>4985</v>
      </c>
      <c r="H548">
        <v>18</v>
      </c>
      <c r="I548" s="34" t="s">
        <v>6141</v>
      </c>
      <c r="J548" s="34" t="s">
        <v>4984</v>
      </c>
      <c r="K548" s="34" t="str">
        <f>VLOOKUP(J548,[2]CodMpios!$B$347:$E$362,4,FALSE)</f>
        <v>18753 - San Vicente Del Caguán</v>
      </c>
      <c r="L548" s="34" t="str">
        <f>VLOOKUP($J548,[2]Coord_Mpios_X_Y!$B$2:$K$1123,9,FALSE)</f>
        <v>1,567801695842</v>
      </c>
      <c r="M548" s="34" t="str">
        <f>VLOOKUP($J548,[2]Coord_Mpios_X_Y!$B$2:$K$1123,10,FALSE)</f>
        <v>-74,262977514784</v>
      </c>
      <c r="N548" s="34" t="s">
        <v>125</v>
      </c>
      <c r="O548" s="34" t="s">
        <v>126</v>
      </c>
      <c r="Q548" s="34" t="s">
        <v>127</v>
      </c>
      <c r="R548" s="34">
        <v>26643628</v>
      </c>
      <c r="S548" s="34" t="str">
        <f t="shared" si="40"/>
        <v>CC26643628</v>
      </c>
      <c r="T548" s="34" t="s">
        <v>191</v>
      </c>
      <c r="U548" s="34" t="s">
        <v>140</v>
      </c>
      <c r="V548" s="34" t="s">
        <v>2515</v>
      </c>
      <c r="W548" s="34" t="s">
        <v>5934</v>
      </c>
      <c r="X548" s="87">
        <v>21876</v>
      </c>
      <c r="Y548">
        <v>63</v>
      </c>
      <c r="Z548" s="36">
        <f>VLOOKUP($Y548,[2]Edades!$A$3:$H$153,4,FALSE)</f>
        <v>6</v>
      </c>
      <c r="AA548" s="34" t="str">
        <f>VLOOKUP($Y548,[2]Edades!$A$3:$H$153,6,FALSE)</f>
        <v>6 - Persona mayor</v>
      </c>
      <c r="AB548" s="34">
        <f>VLOOKUP($Y548,[2]Edades!$A$3:$H$153,7,FALSE)</f>
        <v>13</v>
      </c>
      <c r="AC548" s="34" t="str">
        <f>VLOOKUP($Y548,[2]Edades!$A$3:$H$153,8,FALSE)</f>
        <v>60-64</v>
      </c>
      <c r="AD548" s="34" t="s">
        <v>129</v>
      </c>
      <c r="AE548" s="1">
        <v>2</v>
      </c>
      <c r="AF548" s="34" t="s">
        <v>2137</v>
      </c>
      <c r="AG548" s="34" t="s">
        <v>2127</v>
      </c>
      <c r="AH548" s="34" t="s">
        <v>2127</v>
      </c>
      <c r="AK548" s="34" t="s">
        <v>125</v>
      </c>
      <c r="AM548" s="34" t="s">
        <v>2127</v>
      </c>
      <c r="AN548" s="36" t="s">
        <v>2127</v>
      </c>
      <c r="AO548" s="36" t="s">
        <v>2127</v>
      </c>
      <c r="AP548" s="34" t="s">
        <v>2127</v>
      </c>
      <c r="AQ548" s="36" t="s">
        <v>2127</v>
      </c>
      <c r="AR548" s="34" t="s">
        <v>5042</v>
      </c>
      <c r="AS548" s="91" t="s">
        <v>6679</v>
      </c>
      <c r="AT548" s="34">
        <v>4645113</v>
      </c>
      <c r="AU548" s="34" t="s">
        <v>2127</v>
      </c>
      <c r="AX548" s="90"/>
      <c r="BA548" s="91"/>
      <c r="BB548" s="91"/>
      <c r="BC548" s="91"/>
      <c r="BF548" s="34" t="s">
        <v>4983</v>
      </c>
      <c r="BG548" s="92" t="s">
        <v>5042</v>
      </c>
      <c r="BM548" s="36" t="s">
        <v>131</v>
      </c>
      <c r="BN548" s="34" t="s">
        <v>132</v>
      </c>
      <c r="BO548" s="36">
        <v>0</v>
      </c>
      <c r="BQ548" s="94"/>
      <c r="BS548" s="36" t="s">
        <v>2127</v>
      </c>
      <c r="BU548" s="95"/>
      <c r="BV548" s="95"/>
      <c r="BW548" s="61"/>
      <c r="BX548" s="60"/>
      <c r="BY548" s="59" t="str">
        <f t="shared" ca="1" si="41"/>
        <v/>
      </c>
      <c r="CD548" s="68"/>
      <c r="CE548" s="68"/>
      <c r="CF548" s="67"/>
      <c r="CG548"/>
      <c r="CH548" s="2"/>
      <c r="CI548" s="4" t="e">
        <f t="shared" si="42"/>
        <v>#DIV/0!</v>
      </c>
      <c r="CJ548" s="5" t="str">
        <f t="shared" si="43"/>
        <v>SIN DATO</v>
      </c>
      <c r="CK548" s="36">
        <v>0</v>
      </c>
      <c r="CL548" s="66"/>
      <c r="CM548" s="89">
        <v>41036</v>
      </c>
      <c r="CN548" s="97">
        <v>41036</v>
      </c>
      <c r="CP548"/>
      <c r="CQ548" s="65"/>
      <c r="CR548" s="65"/>
      <c r="CS548" s="98"/>
      <c r="CT548"/>
      <c r="CU548"/>
      <c r="CV548" s="97"/>
      <c r="CW548" s="2"/>
      <c r="CX548" s="82"/>
      <c r="DG548" s="64"/>
      <c r="DI548" s="89"/>
      <c r="DJ548" s="89"/>
      <c r="DN548" s="34"/>
      <c r="DO548" s="34"/>
      <c r="DP548" s="34"/>
      <c r="DQ548" s="34"/>
      <c r="DR548" s="34"/>
      <c r="DS548" s="34" t="s">
        <v>2127</v>
      </c>
      <c r="DT548" s="34"/>
      <c r="DY548" s="1">
        <v>2</v>
      </c>
      <c r="DZ548" t="s">
        <v>7941</v>
      </c>
      <c r="EB548" s="4"/>
      <c r="EJ548"/>
      <c r="EL548" s="34"/>
      <c r="EN548" s="34"/>
    </row>
    <row r="549" spans="1:144" x14ac:dyDescent="0.25">
      <c r="A549" s="85">
        <v>2022</v>
      </c>
      <c r="B549" s="87">
        <v>44830</v>
      </c>
      <c r="C549" t="s">
        <v>121</v>
      </c>
      <c r="D549" t="s">
        <v>122</v>
      </c>
      <c r="E549" s="34" t="s">
        <v>7938</v>
      </c>
      <c r="F549" s="34">
        <f t="shared" si="44"/>
        <v>548</v>
      </c>
      <c r="G549" s="34" t="s">
        <v>4985</v>
      </c>
      <c r="H549">
        <v>18</v>
      </c>
      <c r="I549" s="34" t="s">
        <v>6141</v>
      </c>
      <c r="J549" s="34" t="s">
        <v>4996</v>
      </c>
      <c r="K549" s="34" t="str">
        <f>VLOOKUP(J549,[2]CodMpios!$B$347:$E$362,4,FALSE)</f>
        <v>18247 - El Doncello</v>
      </c>
      <c r="L549" s="34" t="str">
        <f>VLOOKUP($J549,[2]Coord_Mpios_X_Y!$B$2:$K$1123,9,FALSE)</f>
        <v>1,791385903474</v>
      </c>
      <c r="M549" s="34" t="str">
        <f>VLOOKUP($J549,[2]Coord_Mpios_X_Y!$B$2:$K$1123,10,FALSE)</f>
        <v>-75,193944154894</v>
      </c>
      <c r="N549" s="34" t="s">
        <v>125</v>
      </c>
      <c r="O549" s="34" t="s">
        <v>126</v>
      </c>
      <c r="Q549" s="34" t="s">
        <v>127</v>
      </c>
      <c r="R549" s="34">
        <v>40730994</v>
      </c>
      <c r="S549" s="34" t="str">
        <f t="shared" si="40"/>
        <v>CC40730994</v>
      </c>
      <c r="T549" s="34" t="s">
        <v>988</v>
      </c>
      <c r="U549" s="34" t="s">
        <v>140</v>
      </c>
      <c r="V549" s="34" t="s">
        <v>918</v>
      </c>
      <c r="W549" s="34" t="s">
        <v>297</v>
      </c>
      <c r="X549" s="87">
        <v>28058</v>
      </c>
      <c r="Y549">
        <v>46</v>
      </c>
      <c r="Z549" s="36">
        <f>VLOOKUP($Y549,[2]Edades!$A$3:$H$153,4,FALSE)</f>
        <v>5</v>
      </c>
      <c r="AA549" s="34" t="str">
        <f>VLOOKUP($Y549,[2]Edades!$A$3:$H$153,6,FALSE)</f>
        <v>5 - Adultez</v>
      </c>
      <c r="AB549" s="34">
        <f>VLOOKUP($Y549,[2]Edades!$A$3:$H$153,7,FALSE)</f>
        <v>10</v>
      </c>
      <c r="AC549" s="34" t="str">
        <f>VLOOKUP($Y549,[2]Edades!$A$3:$H$153,8,FALSE)</f>
        <v>45-49</v>
      </c>
      <c r="AD549" s="34" t="s">
        <v>129</v>
      </c>
      <c r="AE549" s="1">
        <v>2</v>
      </c>
      <c r="AF549" s="34" t="s">
        <v>130</v>
      </c>
      <c r="AG549" s="34" t="s">
        <v>2127</v>
      </c>
      <c r="AH549" s="34" t="s">
        <v>2127</v>
      </c>
      <c r="AK549" s="34" t="s">
        <v>125</v>
      </c>
      <c r="AM549" s="34" t="s">
        <v>2127</v>
      </c>
      <c r="AN549" s="36" t="s">
        <v>2127</v>
      </c>
      <c r="AO549" s="36" t="s">
        <v>2127</v>
      </c>
      <c r="AP549" s="34" t="s">
        <v>2127</v>
      </c>
      <c r="AQ549" s="36" t="s">
        <v>2127</v>
      </c>
      <c r="AR549" s="34" t="s">
        <v>5189</v>
      </c>
      <c r="AS549" s="91" t="s">
        <v>6680</v>
      </c>
      <c r="AT549" s="34">
        <v>3204749658</v>
      </c>
      <c r="AU549" s="34" t="s">
        <v>2127</v>
      </c>
      <c r="AX549" s="90"/>
      <c r="BA549" s="91"/>
      <c r="BB549" s="91"/>
      <c r="BC549" s="91"/>
      <c r="BF549" s="34" t="s">
        <v>4983</v>
      </c>
      <c r="BG549" s="92" t="s">
        <v>5189</v>
      </c>
      <c r="BM549" s="36" t="s">
        <v>131</v>
      </c>
      <c r="BN549" s="34" t="s">
        <v>132</v>
      </c>
      <c r="BO549" s="36">
        <v>0</v>
      </c>
      <c r="BQ549" s="94"/>
      <c r="BS549" s="36" t="s">
        <v>2127</v>
      </c>
      <c r="BU549" s="95"/>
      <c r="BV549" s="95"/>
      <c r="BW549" s="61"/>
      <c r="BX549" s="60"/>
      <c r="BY549" s="59" t="str">
        <f t="shared" ca="1" si="41"/>
        <v/>
      </c>
      <c r="CD549" s="68"/>
      <c r="CE549" s="68"/>
      <c r="CF549" s="67"/>
      <c r="CG549"/>
      <c r="CH549" s="2"/>
      <c r="CI549" s="4" t="e">
        <f t="shared" si="42"/>
        <v>#DIV/0!</v>
      </c>
      <c r="CJ549" s="5" t="str">
        <f t="shared" si="43"/>
        <v>SIN DATO</v>
      </c>
      <c r="CK549" s="36">
        <v>0</v>
      </c>
      <c r="CL549" s="66"/>
      <c r="CM549" s="89">
        <v>41103</v>
      </c>
      <c r="CN549" s="97">
        <v>41103</v>
      </c>
      <c r="CP549"/>
      <c r="CQ549" s="65"/>
      <c r="CR549" s="65"/>
      <c r="CS549" s="98"/>
      <c r="CT549"/>
      <c r="CU549"/>
      <c r="CV549" s="97"/>
      <c r="CW549" s="2"/>
      <c r="CX549" s="82"/>
      <c r="DG549" s="64"/>
      <c r="DI549" s="89"/>
      <c r="DJ549" s="89"/>
      <c r="DN549" s="34"/>
      <c r="DO549" s="34"/>
      <c r="DP549" s="34"/>
      <c r="DQ549" s="34"/>
      <c r="DR549" s="34"/>
      <c r="DS549" s="34" t="s">
        <v>2127</v>
      </c>
      <c r="DT549" s="34"/>
      <c r="DY549" s="1">
        <v>2</v>
      </c>
      <c r="DZ549" t="s">
        <v>7941</v>
      </c>
      <c r="EB549" s="4"/>
      <c r="EJ549"/>
      <c r="EL549" s="34"/>
      <c r="EN549" s="34"/>
    </row>
    <row r="550" spans="1:144" x14ac:dyDescent="0.25">
      <c r="A550" s="85">
        <v>2022</v>
      </c>
      <c r="B550" s="87">
        <v>44830</v>
      </c>
      <c r="C550" t="s">
        <v>121</v>
      </c>
      <c r="D550" t="s">
        <v>122</v>
      </c>
      <c r="E550" s="34" t="s">
        <v>7938</v>
      </c>
      <c r="F550" s="34">
        <f t="shared" si="44"/>
        <v>549</v>
      </c>
      <c r="G550" s="34" t="s">
        <v>4985</v>
      </c>
      <c r="H550">
        <v>18</v>
      </c>
      <c r="I550" s="34" t="s">
        <v>6141</v>
      </c>
      <c r="J550" s="34" t="s">
        <v>4996</v>
      </c>
      <c r="K550" s="34" t="str">
        <f>VLOOKUP(J550,[2]CodMpios!$B$347:$E$362,4,FALSE)</f>
        <v>18247 - El Doncello</v>
      </c>
      <c r="L550" s="34" t="str">
        <f>VLOOKUP($J550,[2]Coord_Mpios_X_Y!$B$2:$K$1123,9,FALSE)</f>
        <v>1,791385903474</v>
      </c>
      <c r="M550" s="34" t="str">
        <f>VLOOKUP($J550,[2]Coord_Mpios_X_Y!$B$2:$K$1123,10,FALSE)</f>
        <v>-75,193944154894</v>
      </c>
      <c r="N550" s="34" t="s">
        <v>125</v>
      </c>
      <c r="O550" s="34" t="s">
        <v>126</v>
      </c>
      <c r="Q550" s="34" t="s">
        <v>127</v>
      </c>
      <c r="R550" s="34">
        <v>7540331</v>
      </c>
      <c r="S550" s="34" t="str">
        <f t="shared" si="40"/>
        <v>CC7540331</v>
      </c>
      <c r="T550" s="34" t="s">
        <v>223</v>
      </c>
      <c r="U550" s="34" t="s">
        <v>611</v>
      </c>
      <c r="V550" s="34" t="s">
        <v>5146</v>
      </c>
      <c r="W550" s="34" t="s">
        <v>250</v>
      </c>
      <c r="X550" s="87">
        <v>22945</v>
      </c>
      <c r="Y550">
        <v>60</v>
      </c>
      <c r="Z550" s="36">
        <f>VLOOKUP($Y550,[2]Edades!$A$3:$H$153,4,FALSE)</f>
        <v>6</v>
      </c>
      <c r="AA550" s="34" t="str">
        <f>VLOOKUP($Y550,[2]Edades!$A$3:$H$153,6,FALSE)</f>
        <v>6 - Persona mayor</v>
      </c>
      <c r="AB550" s="34">
        <f>VLOOKUP($Y550,[2]Edades!$A$3:$H$153,7,FALSE)</f>
        <v>13</v>
      </c>
      <c r="AC550" s="34" t="str">
        <f>VLOOKUP($Y550,[2]Edades!$A$3:$H$153,8,FALSE)</f>
        <v>60-64</v>
      </c>
      <c r="AD550" s="34" t="s">
        <v>146</v>
      </c>
      <c r="AE550">
        <v>1</v>
      </c>
      <c r="AF550" s="34" t="s">
        <v>2137</v>
      </c>
      <c r="AG550" s="34" t="s">
        <v>2127</v>
      </c>
      <c r="AH550" s="34" t="s">
        <v>2127</v>
      </c>
      <c r="AK550" s="34" t="s">
        <v>125</v>
      </c>
      <c r="AM550" s="34" t="s">
        <v>2127</v>
      </c>
      <c r="AN550" s="36" t="s">
        <v>2127</v>
      </c>
      <c r="AO550" s="36" t="s">
        <v>2127</v>
      </c>
      <c r="AP550" s="34" t="s">
        <v>2127</v>
      </c>
      <c r="AQ550" s="36" t="s">
        <v>2127</v>
      </c>
      <c r="AR550" s="34" t="s">
        <v>5189</v>
      </c>
      <c r="AS550" s="91" t="s">
        <v>6681</v>
      </c>
      <c r="AT550" s="34">
        <v>3114802802</v>
      </c>
      <c r="AU550" s="34" t="s">
        <v>2127</v>
      </c>
      <c r="AX550" s="90"/>
      <c r="BA550" s="91"/>
      <c r="BB550" s="91"/>
      <c r="BC550" s="91"/>
      <c r="BF550" s="34" t="s">
        <v>4983</v>
      </c>
      <c r="BG550" s="92" t="s">
        <v>5189</v>
      </c>
      <c r="BM550" s="36" t="s">
        <v>131</v>
      </c>
      <c r="BN550" s="34" t="s">
        <v>132</v>
      </c>
      <c r="BO550" s="36">
        <v>0</v>
      </c>
      <c r="BQ550" s="94"/>
      <c r="BS550" s="36" t="s">
        <v>2127</v>
      </c>
      <c r="BU550" s="95"/>
      <c r="BV550" s="95"/>
      <c r="BW550" s="61"/>
      <c r="BX550" s="60"/>
      <c r="BY550" s="59" t="str">
        <f t="shared" ca="1" si="41"/>
        <v/>
      </c>
      <c r="CD550" s="68"/>
      <c r="CE550" s="68"/>
      <c r="CF550" s="67"/>
      <c r="CG550"/>
      <c r="CH550" s="2"/>
      <c r="CI550" s="4" t="e">
        <f t="shared" si="42"/>
        <v>#DIV/0!</v>
      </c>
      <c r="CJ550" s="5" t="str">
        <f t="shared" si="43"/>
        <v>SIN DATO</v>
      </c>
      <c r="CK550" s="36">
        <v>0</v>
      </c>
      <c r="CL550" s="66"/>
      <c r="CM550" s="89">
        <v>41047</v>
      </c>
      <c r="CN550" s="97">
        <v>41047</v>
      </c>
      <c r="CP550"/>
      <c r="CQ550" s="65"/>
      <c r="CR550" s="65"/>
      <c r="CS550" s="98"/>
      <c r="CT550"/>
      <c r="CU550"/>
      <c r="CV550" s="97"/>
      <c r="CW550" s="2"/>
      <c r="CX550" s="82"/>
      <c r="DG550" s="64"/>
      <c r="DI550" s="89"/>
      <c r="DJ550" s="89"/>
      <c r="DN550" s="34"/>
      <c r="DO550" s="34"/>
      <c r="DP550" s="34"/>
      <c r="DQ550" s="34"/>
      <c r="DR550" s="34"/>
      <c r="DS550" s="34" t="s">
        <v>2127</v>
      </c>
      <c r="DT550" s="34"/>
      <c r="DY550" s="1">
        <v>2</v>
      </c>
      <c r="DZ550" t="s">
        <v>7941</v>
      </c>
      <c r="EB550" s="4"/>
      <c r="EJ550"/>
      <c r="EL550" s="34"/>
      <c r="EN550" s="34"/>
    </row>
    <row r="551" spans="1:144" x14ac:dyDescent="0.25">
      <c r="A551" s="85">
        <v>2022</v>
      </c>
      <c r="B551" s="87">
        <v>44830</v>
      </c>
      <c r="C551" t="s">
        <v>121</v>
      </c>
      <c r="D551" t="s">
        <v>122</v>
      </c>
      <c r="E551" s="34" t="s">
        <v>7938</v>
      </c>
      <c r="F551" s="34">
        <f t="shared" si="44"/>
        <v>550</v>
      </c>
      <c r="G551" s="34" t="s">
        <v>4985</v>
      </c>
      <c r="H551">
        <v>18</v>
      </c>
      <c r="I551" s="34" t="s">
        <v>6141</v>
      </c>
      <c r="J551" s="34" t="s">
        <v>4996</v>
      </c>
      <c r="K551" s="34" t="str">
        <f>VLOOKUP(J551,[2]CodMpios!$B$347:$E$362,4,FALSE)</f>
        <v>18247 - El Doncello</v>
      </c>
      <c r="L551" s="34" t="str">
        <f>VLOOKUP($J551,[2]Coord_Mpios_X_Y!$B$2:$K$1123,9,FALSE)</f>
        <v>1,791385903474</v>
      </c>
      <c r="M551" s="34" t="str">
        <f>VLOOKUP($J551,[2]Coord_Mpios_X_Y!$B$2:$K$1123,10,FALSE)</f>
        <v>-75,193944154894</v>
      </c>
      <c r="N551" s="34" t="s">
        <v>125</v>
      </c>
      <c r="O551" s="34" t="s">
        <v>126</v>
      </c>
      <c r="Q551" s="34" t="s">
        <v>127</v>
      </c>
      <c r="R551" s="34">
        <v>93358753</v>
      </c>
      <c r="S551" s="34" t="str">
        <f t="shared" si="40"/>
        <v>CC93358753</v>
      </c>
      <c r="T551" s="34" t="s">
        <v>2348</v>
      </c>
      <c r="V551" s="34" t="s">
        <v>1476</v>
      </c>
      <c r="W551" s="34" t="s">
        <v>5660</v>
      </c>
      <c r="X551" s="87">
        <v>23496</v>
      </c>
      <c r="Y551">
        <v>58</v>
      </c>
      <c r="Z551" s="36">
        <f>VLOOKUP($Y551,[2]Edades!$A$3:$H$153,4,FALSE)</f>
        <v>5</v>
      </c>
      <c r="AA551" s="34" t="str">
        <f>VLOOKUP($Y551,[2]Edades!$A$3:$H$153,6,FALSE)</f>
        <v>5 - Adultez</v>
      </c>
      <c r="AB551" s="34">
        <f>VLOOKUP($Y551,[2]Edades!$A$3:$H$153,7,FALSE)</f>
        <v>12</v>
      </c>
      <c r="AC551" s="34" t="str">
        <f>VLOOKUP($Y551,[2]Edades!$A$3:$H$153,8,FALSE)</f>
        <v>55-59</v>
      </c>
      <c r="AD551" s="34" t="s">
        <v>146</v>
      </c>
      <c r="AE551">
        <v>1</v>
      </c>
      <c r="AF551" s="34" t="s">
        <v>130</v>
      </c>
      <c r="AG551" s="34" t="s">
        <v>2127</v>
      </c>
      <c r="AH551" s="34" t="s">
        <v>2127</v>
      </c>
      <c r="AK551" s="34" t="s">
        <v>125</v>
      </c>
      <c r="AM551" s="34" t="s">
        <v>2127</v>
      </c>
      <c r="AN551" s="36" t="s">
        <v>2127</v>
      </c>
      <c r="AO551" s="36" t="s">
        <v>2127</v>
      </c>
      <c r="AP551" s="34" t="s">
        <v>2127</v>
      </c>
      <c r="AQ551" s="36" t="s">
        <v>2127</v>
      </c>
      <c r="AR551" s="34" t="s">
        <v>5189</v>
      </c>
      <c r="AS551" s="91" t="s">
        <v>6682</v>
      </c>
      <c r="AT551" s="34">
        <v>3143331894</v>
      </c>
      <c r="AU551" s="34" t="s">
        <v>2127</v>
      </c>
      <c r="AX551" s="90"/>
      <c r="BA551" s="91"/>
      <c r="BB551" s="91"/>
      <c r="BC551" s="91"/>
      <c r="BF551" s="34" t="s">
        <v>4983</v>
      </c>
      <c r="BG551" s="92" t="s">
        <v>5189</v>
      </c>
      <c r="BM551" s="36" t="s">
        <v>131</v>
      </c>
      <c r="BN551" s="34" t="s">
        <v>132</v>
      </c>
      <c r="BO551" s="36">
        <v>0</v>
      </c>
      <c r="BQ551" s="94"/>
      <c r="BS551" s="36" t="s">
        <v>2127</v>
      </c>
      <c r="BU551" s="95"/>
      <c r="BV551" s="95"/>
      <c r="BW551" s="61"/>
      <c r="BX551" s="60"/>
      <c r="BY551" s="59" t="str">
        <f t="shared" ca="1" si="41"/>
        <v/>
      </c>
      <c r="CD551" s="68"/>
      <c r="CE551" s="68"/>
      <c r="CF551" s="67"/>
      <c r="CG551"/>
      <c r="CH551" s="2"/>
      <c r="CI551" s="4" t="e">
        <f t="shared" si="42"/>
        <v>#DIV/0!</v>
      </c>
      <c r="CJ551" s="5" t="str">
        <f t="shared" si="43"/>
        <v>SIN DATO</v>
      </c>
      <c r="CK551" s="36">
        <v>0</v>
      </c>
      <c r="CL551" s="66"/>
      <c r="CM551" s="89">
        <v>41033</v>
      </c>
      <c r="CN551" s="97">
        <v>41033</v>
      </c>
      <c r="CP551"/>
      <c r="CQ551" s="65"/>
      <c r="CR551" s="65"/>
      <c r="CS551" s="98"/>
      <c r="CT551"/>
      <c r="CU551"/>
      <c r="CV551" s="97"/>
      <c r="CW551" s="2"/>
      <c r="CX551" s="82"/>
      <c r="DG551" s="64"/>
      <c r="DI551" s="89"/>
      <c r="DJ551" s="89"/>
      <c r="DK551" s="89">
        <v>44809</v>
      </c>
      <c r="DN551" s="34"/>
      <c r="DO551" s="34"/>
      <c r="DP551" s="34"/>
      <c r="DQ551" s="34"/>
      <c r="DR551" s="34"/>
      <c r="DS551" s="34" t="s">
        <v>2127</v>
      </c>
      <c r="DT551" s="34"/>
      <c r="DY551" s="1">
        <v>2</v>
      </c>
      <c r="DZ551" t="s">
        <v>7941</v>
      </c>
      <c r="EB551" s="4"/>
      <c r="EJ551"/>
      <c r="EL551" s="34"/>
      <c r="EN551" s="34"/>
    </row>
    <row r="552" spans="1:144" x14ac:dyDescent="0.25">
      <c r="A552" s="85">
        <v>2022</v>
      </c>
      <c r="B552" s="87">
        <v>44830</v>
      </c>
      <c r="C552" t="s">
        <v>121</v>
      </c>
      <c r="D552" t="s">
        <v>122</v>
      </c>
      <c r="E552" s="34" t="s">
        <v>7938</v>
      </c>
      <c r="F552" s="34">
        <f t="shared" si="44"/>
        <v>551</v>
      </c>
      <c r="G552" s="34" t="s">
        <v>4985</v>
      </c>
      <c r="H552">
        <v>18</v>
      </c>
      <c r="I552" s="34" t="s">
        <v>6141</v>
      </c>
      <c r="J552" s="34" t="s">
        <v>4996</v>
      </c>
      <c r="K552" s="34" t="str">
        <f>VLOOKUP(J552,[2]CodMpios!$B$347:$E$362,4,FALSE)</f>
        <v>18247 - El Doncello</v>
      </c>
      <c r="L552" s="34" t="str">
        <f>VLOOKUP($J552,[2]Coord_Mpios_X_Y!$B$2:$K$1123,9,FALSE)</f>
        <v>1,791385903474</v>
      </c>
      <c r="M552" s="34" t="str">
        <f>VLOOKUP($J552,[2]Coord_Mpios_X_Y!$B$2:$K$1123,10,FALSE)</f>
        <v>-75,193944154894</v>
      </c>
      <c r="N552" s="34" t="s">
        <v>125</v>
      </c>
      <c r="O552" s="34" t="s">
        <v>126</v>
      </c>
      <c r="Q552" s="34" t="s">
        <v>127</v>
      </c>
      <c r="R552" s="34">
        <v>40768682</v>
      </c>
      <c r="S552" s="34" t="str">
        <f t="shared" si="40"/>
        <v>CC40768682</v>
      </c>
      <c r="T552" s="34" t="s">
        <v>1053</v>
      </c>
      <c r="U552" s="34" t="s">
        <v>134</v>
      </c>
      <c r="V552" s="34" t="s">
        <v>522</v>
      </c>
      <c r="W552" s="34" t="s">
        <v>763</v>
      </c>
      <c r="X552" s="87">
        <v>23902</v>
      </c>
      <c r="Y552">
        <v>57</v>
      </c>
      <c r="Z552" s="36">
        <f>VLOOKUP($Y552,[2]Edades!$A$3:$H$153,4,FALSE)</f>
        <v>5</v>
      </c>
      <c r="AA552" s="34" t="str">
        <f>VLOOKUP($Y552,[2]Edades!$A$3:$H$153,6,FALSE)</f>
        <v>5 - Adultez</v>
      </c>
      <c r="AB552" s="34">
        <f>VLOOKUP($Y552,[2]Edades!$A$3:$H$153,7,FALSE)</f>
        <v>12</v>
      </c>
      <c r="AC552" s="34" t="str">
        <f>VLOOKUP($Y552,[2]Edades!$A$3:$H$153,8,FALSE)</f>
        <v>55-59</v>
      </c>
      <c r="AD552" s="34" t="s">
        <v>129</v>
      </c>
      <c r="AE552" s="1">
        <v>2</v>
      </c>
      <c r="AF552" s="34" t="s">
        <v>130</v>
      </c>
      <c r="AG552" s="34" t="s">
        <v>2127</v>
      </c>
      <c r="AH552" s="34" t="s">
        <v>2127</v>
      </c>
      <c r="AK552" s="34" t="s">
        <v>125</v>
      </c>
      <c r="AM552" s="34" t="s">
        <v>2127</v>
      </c>
      <c r="AN552" s="36" t="s">
        <v>2127</v>
      </c>
      <c r="AO552" s="36" t="s">
        <v>2127</v>
      </c>
      <c r="AP552" s="34" t="s">
        <v>2127</v>
      </c>
      <c r="AQ552" s="36" t="s">
        <v>2127</v>
      </c>
      <c r="AR552" s="34" t="s">
        <v>5189</v>
      </c>
      <c r="AS552" s="91" t="s">
        <v>6680</v>
      </c>
      <c r="AT552" s="34">
        <v>3202223041</v>
      </c>
      <c r="AU552" s="34" t="s">
        <v>2127</v>
      </c>
      <c r="AX552" s="90"/>
      <c r="BA552" s="91"/>
      <c r="BB552" s="91"/>
      <c r="BC552" s="91"/>
      <c r="BF552" s="34" t="s">
        <v>4983</v>
      </c>
      <c r="BG552" s="92" t="s">
        <v>4989</v>
      </c>
      <c r="BM552" s="36" t="s">
        <v>131</v>
      </c>
      <c r="BN552" s="34" t="s">
        <v>132</v>
      </c>
      <c r="BO552" s="36">
        <v>0</v>
      </c>
      <c r="BQ552" s="94"/>
      <c r="BS552" s="36" t="s">
        <v>2127</v>
      </c>
      <c r="BU552" s="95"/>
      <c r="BV552" s="95"/>
      <c r="BW552" s="61"/>
      <c r="BX552" s="60"/>
      <c r="BY552" s="59" t="str">
        <f t="shared" ca="1" si="41"/>
        <v/>
      </c>
      <c r="CD552" s="68"/>
      <c r="CE552" s="68"/>
      <c r="CF552" s="67"/>
      <c r="CG552"/>
      <c r="CH552" s="2"/>
      <c r="CI552" s="4" t="e">
        <f t="shared" si="42"/>
        <v>#DIV/0!</v>
      </c>
      <c r="CJ552" s="5" t="str">
        <f t="shared" si="43"/>
        <v>SIN DATO</v>
      </c>
      <c r="CK552" s="36">
        <v>0</v>
      </c>
      <c r="CL552" s="66"/>
      <c r="CM552" s="89">
        <v>41067</v>
      </c>
      <c r="CN552" s="97">
        <v>41067</v>
      </c>
      <c r="CP552"/>
      <c r="CQ552" s="65"/>
      <c r="CR552" s="65"/>
      <c r="CS552" s="98"/>
      <c r="CT552"/>
      <c r="CU552"/>
      <c r="CV552" s="97"/>
      <c r="CW552" s="2"/>
      <c r="CX552" s="82"/>
      <c r="DG552" s="64"/>
      <c r="DI552" s="89"/>
      <c r="DJ552" s="89"/>
      <c r="DN552" s="34"/>
      <c r="DO552" s="34"/>
      <c r="DP552" s="34"/>
      <c r="DQ552" s="34"/>
      <c r="DR552" s="34"/>
      <c r="DS552" s="34" t="s">
        <v>2127</v>
      </c>
      <c r="DT552" s="34"/>
      <c r="DY552" s="1">
        <v>2</v>
      </c>
      <c r="DZ552" t="s">
        <v>7941</v>
      </c>
      <c r="EB552" s="4"/>
      <c r="EJ552"/>
      <c r="EL552" s="34"/>
      <c r="EN552" s="34"/>
    </row>
    <row r="553" spans="1:144" x14ac:dyDescent="0.25">
      <c r="A553" s="85">
        <v>2022</v>
      </c>
      <c r="B553" s="87">
        <v>44830</v>
      </c>
      <c r="C553" t="s">
        <v>121</v>
      </c>
      <c r="D553" t="s">
        <v>122</v>
      </c>
      <c r="E553" s="34" t="s">
        <v>7938</v>
      </c>
      <c r="F553" s="34">
        <f t="shared" si="44"/>
        <v>552</v>
      </c>
      <c r="G553" s="34" t="s">
        <v>4985</v>
      </c>
      <c r="H553">
        <v>18</v>
      </c>
      <c r="I553" s="34" t="s">
        <v>6141</v>
      </c>
      <c r="J553" s="34" t="s">
        <v>4996</v>
      </c>
      <c r="K553" s="34" t="str">
        <f>VLOOKUP(J553,[2]CodMpios!$B$347:$E$362,4,FALSE)</f>
        <v>18247 - El Doncello</v>
      </c>
      <c r="L553" s="34" t="str">
        <f>VLOOKUP($J553,[2]Coord_Mpios_X_Y!$B$2:$K$1123,9,FALSE)</f>
        <v>1,791385903474</v>
      </c>
      <c r="M553" s="34" t="str">
        <f>VLOOKUP($J553,[2]Coord_Mpios_X_Y!$B$2:$K$1123,10,FALSE)</f>
        <v>-75,193944154894</v>
      </c>
      <c r="N553" s="34" t="s">
        <v>125</v>
      </c>
      <c r="O553" s="34" t="s">
        <v>126</v>
      </c>
      <c r="Q553" s="34" t="s">
        <v>127</v>
      </c>
      <c r="R553" s="34">
        <v>17668273</v>
      </c>
      <c r="S553" s="34" t="str">
        <f t="shared" si="40"/>
        <v>CC17668273</v>
      </c>
      <c r="T553" s="34" t="s">
        <v>197</v>
      </c>
      <c r="U553" s="34" t="s">
        <v>677</v>
      </c>
      <c r="V553" s="34" t="s">
        <v>5136</v>
      </c>
      <c r="W553" s="34" t="s">
        <v>2371</v>
      </c>
      <c r="X553" s="87">
        <v>21978</v>
      </c>
      <c r="Y553">
        <v>63</v>
      </c>
      <c r="Z553" s="36">
        <f>VLOOKUP($Y553,[2]Edades!$A$3:$H$153,4,FALSE)</f>
        <v>6</v>
      </c>
      <c r="AA553" s="34" t="str">
        <f>VLOOKUP($Y553,[2]Edades!$A$3:$H$153,6,FALSE)</f>
        <v>6 - Persona mayor</v>
      </c>
      <c r="AB553" s="34">
        <f>VLOOKUP($Y553,[2]Edades!$A$3:$H$153,7,FALSE)</f>
        <v>13</v>
      </c>
      <c r="AC553" s="34" t="str">
        <f>VLOOKUP($Y553,[2]Edades!$A$3:$H$153,8,FALSE)</f>
        <v>60-64</v>
      </c>
      <c r="AD553" s="34" t="s">
        <v>146</v>
      </c>
      <c r="AE553">
        <v>1</v>
      </c>
      <c r="AF553" s="34" t="s">
        <v>2137</v>
      </c>
      <c r="AG553" s="34" t="s">
        <v>2127</v>
      </c>
      <c r="AH553" s="34" t="s">
        <v>2127</v>
      </c>
      <c r="AK553" s="34" t="s">
        <v>125</v>
      </c>
      <c r="AM553" s="34" t="s">
        <v>2127</v>
      </c>
      <c r="AN553" s="36" t="s">
        <v>2127</v>
      </c>
      <c r="AO553" s="36" t="s">
        <v>2127</v>
      </c>
      <c r="AP553" s="34" t="s">
        <v>2127</v>
      </c>
      <c r="AQ553" s="36" t="s">
        <v>2127</v>
      </c>
      <c r="AR553" s="34" t="s">
        <v>5189</v>
      </c>
      <c r="AS553" s="91" t="s">
        <v>6683</v>
      </c>
      <c r="AT553" s="34">
        <v>3134679443</v>
      </c>
      <c r="AU553" s="34" t="s">
        <v>2127</v>
      </c>
      <c r="AX553" s="90"/>
      <c r="BA553" s="91"/>
      <c r="BB553" s="91"/>
      <c r="BC553" s="91"/>
      <c r="BF553" s="34" t="s">
        <v>4983</v>
      </c>
      <c r="BG553" s="92" t="s">
        <v>2098</v>
      </c>
      <c r="BM553" s="36" t="s">
        <v>131</v>
      </c>
      <c r="BN553" s="34" t="s">
        <v>132</v>
      </c>
      <c r="BO553" s="36">
        <v>0</v>
      </c>
      <c r="BQ553" s="94"/>
      <c r="BS553" s="36" t="s">
        <v>2127</v>
      </c>
      <c r="BU553" s="95"/>
      <c r="BV553" s="95"/>
      <c r="BW553" s="61"/>
      <c r="BX553" s="60"/>
      <c r="BY553" s="59" t="str">
        <f t="shared" ca="1" si="41"/>
        <v/>
      </c>
      <c r="CD553" s="68"/>
      <c r="CE553" s="68"/>
      <c r="CF553" s="67"/>
      <c r="CG553">
        <v>69</v>
      </c>
      <c r="CH553" s="2">
        <v>163</v>
      </c>
      <c r="CI553" s="4">
        <f t="shared" si="42"/>
        <v>25.970115548195267</v>
      </c>
      <c r="CJ553" s="5" t="str">
        <f t="shared" si="43"/>
        <v>SOBREPESO</v>
      </c>
      <c r="CK553" s="36">
        <v>0</v>
      </c>
      <c r="CL553" s="66"/>
      <c r="CM553" s="89">
        <v>41058</v>
      </c>
      <c r="CN553" s="97">
        <v>41058</v>
      </c>
      <c r="CP553"/>
      <c r="CQ553" s="65"/>
      <c r="CR553" s="65"/>
      <c r="CS553" s="98"/>
      <c r="CT553"/>
      <c r="CU553"/>
      <c r="CV553" s="97"/>
      <c r="CW553" s="2"/>
      <c r="CX553" s="82"/>
      <c r="DG553" s="64"/>
      <c r="DI553" s="89"/>
      <c r="DJ553" s="89"/>
      <c r="DN553" s="34"/>
      <c r="DO553" s="34"/>
      <c r="DP553" s="34"/>
      <c r="DQ553" s="34"/>
      <c r="DR553" s="34"/>
      <c r="DS553" s="34" t="s">
        <v>2127</v>
      </c>
      <c r="DT553" s="34"/>
      <c r="DY553" s="1">
        <v>2</v>
      </c>
      <c r="DZ553" t="s">
        <v>7941</v>
      </c>
      <c r="EB553" s="4"/>
      <c r="EJ553"/>
      <c r="EL553" s="34"/>
      <c r="EN553" s="34"/>
    </row>
    <row r="554" spans="1:144" x14ac:dyDescent="0.25">
      <c r="A554" s="85">
        <v>2022</v>
      </c>
      <c r="B554" s="87">
        <v>44830</v>
      </c>
      <c r="C554" t="s">
        <v>121</v>
      </c>
      <c r="D554" t="s">
        <v>122</v>
      </c>
      <c r="E554" s="34" t="s">
        <v>7938</v>
      </c>
      <c r="F554" s="34">
        <f t="shared" si="44"/>
        <v>553</v>
      </c>
      <c r="G554" s="34" t="s">
        <v>4985</v>
      </c>
      <c r="H554">
        <v>18</v>
      </c>
      <c r="I554" s="34" t="s">
        <v>6141</v>
      </c>
      <c r="J554" s="34" t="s">
        <v>4984</v>
      </c>
      <c r="K554" s="34" t="str">
        <f>VLOOKUP(J554,[2]CodMpios!$B$347:$E$362,4,FALSE)</f>
        <v>18753 - San Vicente Del Caguán</v>
      </c>
      <c r="L554" s="34" t="str">
        <f>VLOOKUP($J554,[2]Coord_Mpios_X_Y!$B$2:$K$1123,9,FALSE)</f>
        <v>1,567801695842</v>
      </c>
      <c r="M554" s="34" t="str">
        <f>VLOOKUP($J554,[2]Coord_Mpios_X_Y!$B$2:$K$1123,10,FALSE)</f>
        <v>-74,262977514784</v>
      </c>
      <c r="N554" s="34" t="s">
        <v>6142</v>
      </c>
      <c r="O554" s="34" t="s">
        <v>126</v>
      </c>
      <c r="Q554" s="34" t="s">
        <v>127</v>
      </c>
      <c r="R554" s="34">
        <v>19103664</v>
      </c>
      <c r="S554" s="34" t="str">
        <f t="shared" si="40"/>
        <v>CC19103664</v>
      </c>
      <c r="T554" s="34" t="s">
        <v>188</v>
      </c>
      <c r="U554" s="34" t="s">
        <v>835</v>
      </c>
      <c r="V554" s="34" t="s">
        <v>1180</v>
      </c>
      <c r="W554" s="34" t="s">
        <v>466</v>
      </c>
      <c r="X554" s="87">
        <v>17768</v>
      </c>
      <c r="Y554">
        <v>74</v>
      </c>
      <c r="Z554" s="36">
        <f>VLOOKUP($Y554,[2]Edades!$A$3:$H$153,4,FALSE)</f>
        <v>6</v>
      </c>
      <c r="AA554" s="34" t="str">
        <f>VLOOKUP($Y554,[2]Edades!$A$3:$H$153,6,FALSE)</f>
        <v>6 - Persona mayor</v>
      </c>
      <c r="AB554" s="34">
        <f>VLOOKUP($Y554,[2]Edades!$A$3:$H$153,7,FALSE)</f>
        <v>15</v>
      </c>
      <c r="AC554" s="34" t="str">
        <f>VLOOKUP($Y554,[2]Edades!$A$3:$H$153,8,FALSE)</f>
        <v>70-74</v>
      </c>
      <c r="AD554" s="34" t="s">
        <v>146</v>
      </c>
      <c r="AE554">
        <v>1</v>
      </c>
      <c r="AF554" s="34" t="s">
        <v>2137</v>
      </c>
      <c r="AG554" s="34" t="s">
        <v>2127</v>
      </c>
      <c r="AH554" s="34" t="s">
        <v>2127</v>
      </c>
      <c r="AK554" s="34" t="s">
        <v>6142</v>
      </c>
      <c r="AM554" s="34" t="s">
        <v>2127</v>
      </c>
      <c r="AN554" s="36" t="s">
        <v>2127</v>
      </c>
      <c r="AO554" s="36" t="s">
        <v>2127</v>
      </c>
      <c r="AP554" s="34" t="s">
        <v>2127</v>
      </c>
      <c r="AQ554" s="36" t="s">
        <v>2127</v>
      </c>
      <c r="AR554" s="34" t="s">
        <v>5042</v>
      </c>
      <c r="AS554" s="91" t="s">
        <v>6684</v>
      </c>
      <c r="AT554" s="34">
        <v>4645373</v>
      </c>
      <c r="AU554" s="34" t="s">
        <v>2127</v>
      </c>
      <c r="AX554" s="90"/>
      <c r="BA554" s="91"/>
      <c r="BB554" s="91"/>
      <c r="BC554" s="91"/>
      <c r="BF554" s="34" t="s">
        <v>4983</v>
      </c>
      <c r="BG554" s="92" t="s">
        <v>5042</v>
      </c>
      <c r="BM554" s="36" t="s">
        <v>131</v>
      </c>
      <c r="BN554" s="34" t="s">
        <v>132</v>
      </c>
      <c r="BO554" s="36">
        <v>0</v>
      </c>
      <c r="BQ554" s="94"/>
      <c r="BS554" s="36" t="s">
        <v>2127</v>
      </c>
      <c r="BU554" s="95"/>
      <c r="BV554" s="95"/>
      <c r="BW554" s="61"/>
      <c r="BX554" s="60"/>
      <c r="BY554" s="59" t="str">
        <f t="shared" ca="1" si="41"/>
        <v/>
      </c>
      <c r="CD554" s="68"/>
      <c r="CE554" s="68"/>
      <c r="CF554" s="67"/>
      <c r="CG554"/>
      <c r="CH554" s="2"/>
      <c r="CI554" s="4" t="e">
        <f t="shared" si="42"/>
        <v>#DIV/0!</v>
      </c>
      <c r="CJ554" s="5" t="str">
        <f t="shared" si="43"/>
        <v>SIN DATO</v>
      </c>
      <c r="CK554" s="36">
        <v>0</v>
      </c>
      <c r="CL554" s="66"/>
      <c r="CM554" s="89">
        <v>41068</v>
      </c>
      <c r="CN554" s="97">
        <v>41068</v>
      </c>
      <c r="CP554"/>
      <c r="CQ554" s="65"/>
      <c r="CR554" s="65"/>
      <c r="CS554" s="98"/>
      <c r="CT554"/>
      <c r="CU554"/>
      <c r="CV554" s="97"/>
      <c r="CW554" s="2"/>
      <c r="CX554" s="82"/>
      <c r="DG554" s="64"/>
      <c r="DI554" s="89"/>
      <c r="DJ554" s="89"/>
      <c r="DN554" s="34"/>
      <c r="DO554" s="34"/>
      <c r="DP554" s="34"/>
      <c r="DQ554" s="34"/>
      <c r="DR554" s="34"/>
      <c r="DS554" s="34" t="s">
        <v>2127</v>
      </c>
      <c r="DT554" s="34"/>
      <c r="DY554" s="1">
        <v>2</v>
      </c>
      <c r="DZ554" t="s">
        <v>7941</v>
      </c>
      <c r="EB554" s="4"/>
      <c r="EJ554"/>
      <c r="EL554" s="34"/>
      <c r="EN554" s="34"/>
    </row>
    <row r="555" spans="1:144" hidden="1" x14ac:dyDescent="0.25">
      <c r="A555" s="85">
        <v>2022</v>
      </c>
      <c r="B555" s="87">
        <v>44830</v>
      </c>
      <c r="C555" t="s">
        <v>121</v>
      </c>
      <c r="D555" t="s">
        <v>122</v>
      </c>
      <c r="E555" s="36" t="s">
        <v>7938</v>
      </c>
      <c r="F555" s="34">
        <f t="shared" si="44"/>
        <v>554</v>
      </c>
      <c r="G555" s="34" t="s">
        <v>4985</v>
      </c>
      <c r="H555">
        <v>18</v>
      </c>
      <c r="I555" s="34" t="s">
        <v>6141</v>
      </c>
      <c r="J555" s="34" t="s">
        <v>4984</v>
      </c>
      <c r="K555" s="34" t="str">
        <f>VLOOKUP(J555,[2]CodMpios!$B$347:$E$362,4,FALSE)</f>
        <v>18753 - San Vicente Del Caguán</v>
      </c>
      <c r="L555" s="34" t="str">
        <f>VLOOKUP($J555,[2]Coord_Mpios_X_Y!$B$2:$K$1123,9,FALSE)</f>
        <v>1,567801695842</v>
      </c>
      <c r="M555" s="34" t="str">
        <f>VLOOKUP($J555,[2]Coord_Mpios_X_Y!$B$2:$K$1123,10,FALSE)</f>
        <v>-74,262977514784</v>
      </c>
      <c r="N555" s="34" t="s">
        <v>125</v>
      </c>
      <c r="O555" s="34" t="s">
        <v>126</v>
      </c>
      <c r="Q555" s="34" t="s">
        <v>127</v>
      </c>
      <c r="R555" s="34">
        <v>26643189</v>
      </c>
      <c r="S555" s="34" t="str">
        <f t="shared" si="40"/>
        <v>CC26643189</v>
      </c>
      <c r="T555" s="34" t="s">
        <v>1941</v>
      </c>
      <c r="V555" s="34" t="s">
        <v>391</v>
      </c>
      <c r="W555" s="34" t="s">
        <v>5930</v>
      </c>
      <c r="X555" s="87">
        <v>21137</v>
      </c>
      <c r="Y555">
        <v>65</v>
      </c>
      <c r="Z555" s="36">
        <f>VLOOKUP($Y555,[2]Edades!$A$3:$H$153,4,FALSE)</f>
        <v>6</v>
      </c>
      <c r="AA555" s="34" t="str">
        <f>VLOOKUP($Y555,[2]Edades!$A$3:$H$153,6,FALSE)</f>
        <v>6 - Persona mayor</v>
      </c>
      <c r="AB555" s="34">
        <f>VLOOKUP($Y555,[2]Edades!$A$3:$H$153,7,FALSE)</f>
        <v>14</v>
      </c>
      <c r="AC555" s="34" t="str">
        <f>VLOOKUP($Y555,[2]Edades!$A$3:$H$153,8,FALSE)</f>
        <v>65-69</v>
      </c>
      <c r="AD555" s="34" t="s">
        <v>129</v>
      </c>
      <c r="AE555" s="1">
        <v>2</v>
      </c>
      <c r="AF555" s="34" t="s">
        <v>2137</v>
      </c>
      <c r="AG555" s="34" t="s">
        <v>2127</v>
      </c>
      <c r="AH555" s="34" t="s">
        <v>2127</v>
      </c>
      <c r="AK555" s="34" t="s">
        <v>125</v>
      </c>
      <c r="AM555" s="34" t="s">
        <v>2127</v>
      </c>
      <c r="AN555" s="36" t="s">
        <v>2127</v>
      </c>
      <c r="AO555" s="36" t="s">
        <v>2127</v>
      </c>
      <c r="AP555" s="34" t="s">
        <v>2127</v>
      </c>
      <c r="AQ555" s="36" t="s">
        <v>2127</v>
      </c>
      <c r="AR555" s="34" t="s">
        <v>5042</v>
      </c>
      <c r="AS555" s="91" t="s">
        <v>6685</v>
      </c>
      <c r="AT555" s="34">
        <v>3134968730</v>
      </c>
      <c r="AU555" s="34" t="s">
        <v>2127</v>
      </c>
      <c r="AX555" s="90"/>
      <c r="BA555" s="91"/>
      <c r="BB555" s="91"/>
      <c r="BC555" s="91"/>
      <c r="BF555" s="34" t="s">
        <v>4983</v>
      </c>
      <c r="BG555" s="92" t="s">
        <v>2098</v>
      </c>
      <c r="BM555" s="36" t="s">
        <v>131</v>
      </c>
      <c r="BN555" s="34" t="s">
        <v>132</v>
      </c>
      <c r="BO555" s="36">
        <v>0</v>
      </c>
      <c r="BQ555" s="94"/>
      <c r="BS555" t="s">
        <v>132</v>
      </c>
      <c r="BU555" s="95"/>
      <c r="BV555" s="95"/>
      <c r="BW555" s="61"/>
      <c r="BX555" s="60"/>
      <c r="BY555" s="59" t="str">
        <f t="shared" ca="1" si="41"/>
        <v/>
      </c>
      <c r="CD555" s="68"/>
      <c r="CE555" s="68"/>
      <c r="CF555" s="67"/>
      <c r="CG555">
        <v>70</v>
      </c>
      <c r="CH555" s="2">
        <v>146</v>
      </c>
      <c r="CI555" s="4">
        <f t="shared" si="42"/>
        <v>32.839181835241135</v>
      </c>
      <c r="CJ555" s="5" t="str">
        <f t="shared" si="43"/>
        <v>OBESIDAD</v>
      </c>
      <c r="CK555" s="36">
        <v>0</v>
      </c>
      <c r="CL555" s="66"/>
      <c r="CM555" s="89">
        <v>41285</v>
      </c>
      <c r="CN555" s="97">
        <v>41285</v>
      </c>
      <c r="CP555"/>
      <c r="CQ555" s="65"/>
      <c r="CR555" s="65"/>
      <c r="CS555" s="98"/>
      <c r="CT555"/>
      <c r="CU555"/>
      <c r="CV555" s="65"/>
      <c r="CW555" s="2"/>
      <c r="CX555" s="82"/>
      <c r="DC555"/>
      <c r="DG555" s="64"/>
      <c r="DI555" s="89">
        <v>43735</v>
      </c>
      <c r="DJ555" s="89"/>
      <c r="DN555" s="34"/>
      <c r="DO555" s="34"/>
      <c r="DP555" s="34"/>
      <c r="DQ555" s="34"/>
      <c r="DR555" s="34"/>
      <c r="DS555" s="34" t="s">
        <v>2127</v>
      </c>
      <c r="DT555" s="34"/>
      <c r="DU555" s="47">
        <v>43818</v>
      </c>
      <c r="DY555" s="1">
        <v>3</v>
      </c>
      <c r="DZ555" t="s">
        <v>7941</v>
      </c>
      <c r="EB555" s="4"/>
      <c r="EJ555"/>
      <c r="EL555" s="34"/>
      <c r="EN555" s="34"/>
    </row>
    <row r="556" spans="1:144" hidden="1" x14ac:dyDescent="0.25">
      <c r="A556" s="85">
        <v>2022</v>
      </c>
      <c r="B556" s="87">
        <v>44830</v>
      </c>
      <c r="C556" t="s">
        <v>121</v>
      </c>
      <c r="D556" t="s">
        <v>122</v>
      </c>
      <c r="E556" s="36" t="s">
        <v>7938</v>
      </c>
      <c r="F556" s="34">
        <f t="shared" si="44"/>
        <v>555</v>
      </c>
      <c r="G556" s="34" t="s">
        <v>4985</v>
      </c>
      <c r="H556">
        <v>18</v>
      </c>
      <c r="I556" s="34" t="s">
        <v>6141</v>
      </c>
      <c r="J556" s="34" t="s">
        <v>4988</v>
      </c>
      <c r="K556" s="34" t="str">
        <f>VLOOKUP(J556,[2]CodMpios!$B$347:$E$362,4,FALSE)</f>
        <v>18001 - Florencia</v>
      </c>
      <c r="L556" s="34" t="str">
        <f>VLOOKUP($J556,[2]Coord_Mpios_X_Y!$B$2:$K$1123,9,FALSE)</f>
        <v>1,749138703818</v>
      </c>
      <c r="M556" s="34" t="str">
        <f>VLOOKUP($J556,[2]Coord_Mpios_X_Y!$B$2:$K$1123,10,FALSE)</f>
        <v>-75,558239064333</v>
      </c>
      <c r="N556" s="34" t="s">
        <v>6142</v>
      </c>
      <c r="O556" s="34" t="s">
        <v>126</v>
      </c>
      <c r="Q556" s="34" t="s">
        <v>127</v>
      </c>
      <c r="R556" s="34">
        <v>40757866</v>
      </c>
      <c r="S556" s="34" t="str">
        <f t="shared" si="40"/>
        <v>CC40757866</v>
      </c>
      <c r="T556" s="34" t="s">
        <v>5933</v>
      </c>
      <c r="V556" s="34" t="s">
        <v>255</v>
      </c>
      <c r="W556" s="34" t="s">
        <v>5932</v>
      </c>
      <c r="X556" s="87">
        <v>20452</v>
      </c>
      <c r="Y556">
        <v>67</v>
      </c>
      <c r="Z556" s="36">
        <f>VLOOKUP($Y556,[2]Edades!$A$3:$H$153,4,FALSE)</f>
        <v>6</v>
      </c>
      <c r="AA556" s="34" t="str">
        <f>VLOOKUP($Y556,[2]Edades!$A$3:$H$153,6,FALSE)</f>
        <v>6 - Persona mayor</v>
      </c>
      <c r="AB556" s="34">
        <f>VLOOKUP($Y556,[2]Edades!$A$3:$H$153,7,FALSE)</f>
        <v>14</v>
      </c>
      <c r="AC556" s="34" t="str">
        <f>VLOOKUP($Y556,[2]Edades!$A$3:$H$153,8,FALSE)</f>
        <v>65-69</v>
      </c>
      <c r="AD556" s="34" t="s">
        <v>129</v>
      </c>
      <c r="AE556" s="1">
        <v>2</v>
      </c>
      <c r="AF556" s="34" t="s">
        <v>2137</v>
      </c>
      <c r="AG556" s="34" t="s">
        <v>2127</v>
      </c>
      <c r="AH556" s="34" t="s">
        <v>2127</v>
      </c>
      <c r="AK556" s="34" t="s">
        <v>6142</v>
      </c>
      <c r="AM556" s="34" t="s">
        <v>2127</v>
      </c>
      <c r="AN556" s="36" t="s">
        <v>2127</v>
      </c>
      <c r="AO556" s="36" t="s">
        <v>2127</v>
      </c>
      <c r="AP556" s="34" t="s">
        <v>2127</v>
      </c>
      <c r="AQ556" s="36" t="s">
        <v>2127</v>
      </c>
      <c r="AR556" s="34" t="s">
        <v>2098</v>
      </c>
      <c r="AS556" s="91" t="s">
        <v>6686</v>
      </c>
      <c r="AT556" s="34">
        <v>3103149529</v>
      </c>
      <c r="AU556" s="34" t="s">
        <v>2127</v>
      </c>
      <c r="AX556" s="90"/>
      <c r="BA556" s="91"/>
      <c r="BB556" s="91"/>
      <c r="BC556" s="91"/>
      <c r="BF556" s="34" t="s">
        <v>4983</v>
      </c>
      <c r="BG556" s="92" t="s">
        <v>2098</v>
      </c>
      <c r="BM556" s="36" t="s">
        <v>131</v>
      </c>
      <c r="BN556" s="34" t="s">
        <v>132</v>
      </c>
      <c r="BO556" s="36">
        <v>0</v>
      </c>
      <c r="BQ556" s="94"/>
      <c r="BS556" t="s">
        <v>132</v>
      </c>
      <c r="BU556" s="95"/>
      <c r="BV556" s="95"/>
      <c r="BW556" s="61"/>
      <c r="BX556" s="60"/>
      <c r="BY556" s="59" t="str">
        <f t="shared" ca="1" si="41"/>
        <v/>
      </c>
      <c r="CD556" s="68"/>
      <c r="CE556" s="68"/>
      <c r="CF556" s="67"/>
      <c r="CG556">
        <v>43</v>
      </c>
      <c r="CH556" s="2">
        <v>145</v>
      </c>
      <c r="CI556" s="4">
        <f t="shared" si="42"/>
        <v>20.451843043995243</v>
      </c>
      <c r="CJ556" s="5" t="str">
        <f t="shared" si="43"/>
        <v>NORMAL</v>
      </c>
      <c r="CK556" s="36">
        <v>0</v>
      </c>
      <c r="CL556" s="66"/>
      <c r="CM556" s="89">
        <v>41423</v>
      </c>
      <c r="CN556" s="97">
        <v>41423</v>
      </c>
      <c r="CP556"/>
      <c r="CQ556" s="65"/>
      <c r="CR556" s="65"/>
      <c r="CS556" s="98"/>
      <c r="CT556"/>
      <c r="CU556"/>
      <c r="CV556" s="65"/>
      <c r="CW556" s="2">
        <v>120</v>
      </c>
      <c r="CX556" s="82">
        <v>70</v>
      </c>
      <c r="DC556"/>
      <c r="DG556" s="64"/>
      <c r="DI556" s="89">
        <v>43847</v>
      </c>
      <c r="DJ556" s="89"/>
      <c r="DN556" s="34"/>
      <c r="DO556" s="34"/>
      <c r="DP556" s="34"/>
      <c r="DQ556" s="34"/>
      <c r="DR556" s="34"/>
      <c r="DS556" s="34" t="s">
        <v>2127</v>
      </c>
      <c r="DT556" s="34"/>
      <c r="DU556" s="47">
        <v>44175</v>
      </c>
      <c r="DY556" s="1">
        <v>2</v>
      </c>
      <c r="DZ556" t="s">
        <v>7941</v>
      </c>
      <c r="EB556" s="4"/>
      <c r="EJ556"/>
      <c r="EL556" s="34"/>
      <c r="EN556" s="34"/>
    </row>
    <row r="557" spans="1:144" hidden="1" x14ac:dyDescent="0.25">
      <c r="A557" s="85">
        <v>2022</v>
      </c>
      <c r="B557" s="87">
        <v>44830</v>
      </c>
      <c r="C557" t="s">
        <v>121</v>
      </c>
      <c r="D557" t="s">
        <v>122</v>
      </c>
      <c r="E557" s="36" t="s">
        <v>7938</v>
      </c>
      <c r="F557" s="34">
        <f t="shared" si="44"/>
        <v>556</v>
      </c>
      <c r="G557" s="34" t="s">
        <v>4985</v>
      </c>
      <c r="H557">
        <v>18</v>
      </c>
      <c r="I557" s="34" t="s">
        <v>6141</v>
      </c>
      <c r="J557" s="34" t="s">
        <v>5052</v>
      </c>
      <c r="K557" s="34" t="str">
        <f>VLOOKUP(J557,[2]CodMpios!$B$347:$E$362,4,FALSE)</f>
        <v>18256 - El Paujil</v>
      </c>
      <c r="L557" s="34" t="str">
        <f>VLOOKUP($J557,[2]Coord_Mpios_X_Y!$B$2:$K$1123,9,FALSE)</f>
        <v>1,617746356165</v>
      </c>
      <c r="M557" s="34" t="str">
        <f>VLOOKUP($J557,[2]Coord_Mpios_X_Y!$B$2:$K$1123,10,FALSE)</f>
        <v>-75,234043334186</v>
      </c>
      <c r="N557" s="34" t="s">
        <v>125</v>
      </c>
      <c r="O557" s="34" t="s">
        <v>126</v>
      </c>
      <c r="Q557" s="34" t="s">
        <v>127</v>
      </c>
      <c r="R557" s="34">
        <v>6681746</v>
      </c>
      <c r="S557" s="34" t="str">
        <f t="shared" si="40"/>
        <v>CC6681746</v>
      </c>
      <c r="T557" s="34" t="s">
        <v>150</v>
      </c>
      <c r="U557" s="34" t="s">
        <v>5931</v>
      </c>
      <c r="V557" s="34" t="s">
        <v>2170</v>
      </c>
      <c r="W557" s="34" t="s">
        <v>2435</v>
      </c>
      <c r="X557" s="87">
        <v>20931</v>
      </c>
      <c r="Y557">
        <v>65</v>
      </c>
      <c r="Z557" s="36">
        <f>VLOOKUP($Y557,[2]Edades!$A$3:$H$153,4,FALSE)</f>
        <v>6</v>
      </c>
      <c r="AA557" s="34" t="str">
        <f>VLOOKUP($Y557,[2]Edades!$A$3:$H$153,6,FALSE)</f>
        <v>6 - Persona mayor</v>
      </c>
      <c r="AB557" s="34">
        <f>VLOOKUP($Y557,[2]Edades!$A$3:$H$153,7,FALSE)</f>
        <v>14</v>
      </c>
      <c r="AC557" s="34" t="str">
        <f>VLOOKUP($Y557,[2]Edades!$A$3:$H$153,8,FALSE)</f>
        <v>65-69</v>
      </c>
      <c r="AD557" s="34" t="s">
        <v>146</v>
      </c>
      <c r="AE557">
        <v>1</v>
      </c>
      <c r="AF557" s="34" t="s">
        <v>2137</v>
      </c>
      <c r="AG557" s="34" t="s">
        <v>2127</v>
      </c>
      <c r="AH557" s="34" t="s">
        <v>2127</v>
      </c>
      <c r="AK557" s="34" t="s">
        <v>125</v>
      </c>
      <c r="AM557" s="34" t="s">
        <v>2127</v>
      </c>
      <c r="AN557" s="36" t="s">
        <v>2127</v>
      </c>
      <c r="AO557" s="36" t="s">
        <v>2127</v>
      </c>
      <c r="AP557" s="34" t="s">
        <v>2127</v>
      </c>
      <c r="AQ557" s="36" t="s">
        <v>2127</v>
      </c>
      <c r="AR557" s="34" t="s">
        <v>5189</v>
      </c>
      <c r="AS557" s="91" t="s">
        <v>6687</v>
      </c>
      <c r="AT557" s="34">
        <v>3187927036</v>
      </c>
      <c r="AU557" s="34" t="s">
        <v>2127</v>
      </c>
      <c r="AX557" s="90"/>
      <c r="BA557" s="91"/>
      <c r="BB557" s="91"/>
      <c r="BC557" s="91"/>
      <c r="BF557" s="34" t="s">
        <v>4983</v>
      </c>
      <c r="BG557" s="92" t="s">
        <v>2098</v>
      </c>
      <c r="BM557" s="36" t="s">
        <v>131</v>
      </c>
      <c r="BN557" s="34" t="s">
        <v>132</v>
      </c>
      <c r="BO557" s="36">
        <v>0</v>
      </c>
      <c r="BQ557" s="94"/>
      <c r="BS557" t="s">
        <v>131</v>
      </c>
      <c r="BU557" s="95"/>
      <c r="BV557" s="95"/>
      <c r="BW557" s="61"/>
      <c r="BX557" s="60"/>
      <c r="BY557" s="59" t="str">
        <f t="shared" ca="1" si="41"/>
        <v/>
      </c>
      <c r="CD557" s="68"/>
      <c r="CE557" s="68"/>
      <c r="CF557" s="67"/>
      <c r="CG557">
        <v>80</v>
      </c>
      <c r="CH557" s="2">
        <v>164</v>
      </c>
      <c r="CI557" s="4">
        <f t="shared" si="42"/>
        <v>29.744199881023206</v>
      </c>
      <c r="CJ557" s="5" t="str">
        <f t="shared" si="43"/>
        <v>SOBREPESO</v>
      </c>
      <c r="CK557" s="36">
        <v>0</v>
      </c>
      <c r="CL557" s="66"/>
      <c r="CM557" s="89">
        <v>40774</v>
      </c>
      <c r="CN557" s="97">
        <v>40774</v>
      </c>
      <c r="CP557"/>
      <c r="CQ557" s="65"/>
      <c r="CR557" s="65"/>
      <c r="CS557" s="98"/>
      <c r="CT557"/>
      <c r="CU557"/>
      <c r="CV557" s="65"/>
      <c r="CW557" s="2"/>
      <c r="CX557" s="82"/>
      <c r="DC557"/>
      <c r="DG557" s="64"/>
      <c r="DI557" s="89">
        <v>43692</v>
      </c>
      <c r="DJ557" s="89"/>
      <c r="DN557" s="34"/>
      <c r="DO557" s="34"/>
      <c r="DP557" s="34"/>
      <c r="DQ557" s="34"/>
      <c r="DR557" s="34"/>
      <c r="DS557" s="34" t="s">
        <v>2127</v>
      </c>
      <c r="DT557" s="34"/>
      <c r="DU557" s="47">
        <v>43685</v>
      </c>
      <c r="DY557" s="1">
        <v>2</v>
      </c>
      <c r="DZ557" t="s">
        <v>7941</v>
      </c>
      <c r="EB557" s="4"/>
      <c r="EJ557"/>
      <c r="EL557" s="34"/>
      <c r="EN557" s="34"/>
    </row>
    <row r="558" spans="1:144" hidden="1" x14ac:dyDescent="0.25">
      <c r="A558" s="85">
        <v>2022</v>
      </c>
      <c r="B558" s="87">
        <v>44830</v>
      </c>
      <c r="C558" t="s">
        <v>121</v>
      </c>
      <c r="D558" t="s">
        <v>122</v>
      </c>
      <c r="E558" s="36" t="s">
        <v>7938</v>
      </c>
      <c r="F558" s="34">
        <f t="shared" si="44"/>
        <v>557</v>
      </c>
      <c r="G558" s="34" t="s">
        <v>4985</v>
      </c>
      <c r="H558">
        <v>18</v>
      </c>
      <c r="I558" s="34" t="s">
        <v>6141</v>
      </c>
      <c r="J558" s="34" t="s">
        <v>4984</v>
      </c>
      <c r="K558" s="34" t="str">
        <f>VLOOKUP(J558,[2]CodMpios!$B$347:$E$362,4,FALSE)</f>
        <v>18753 - San Vicente Del Caguán</v>
      </c>
      <c r="L558" s="34" t="str">
        <f>VLOOKUP($J558,[2]Coord_Mpios_X_Y!$B$2:$K$1123,9,FALSE)</f>
        <v>1,567801695842</v>
      </c>
      <c r="M558" s="34" t="str">
        <f>VLOOKUP($J558,[2]Coord_Mpios_X_Y!$B$2:$K$1123,10,FALSE)</f>
        <v>-74,262977514784</v>
      </c>
      <c r="N558" s="34" t="s">
        <v>6142</v>
      </c>
      <c r="O558" s="34" t="s">
        <v>126</v>
      </c>
      <c r="Q558" s="34" t="s">
        <v>127</v>
      </c>
      <c r="R558" s="34">
        <v>17625425</v>
      </c>
      <c r="S558" s="34" t="str">
        <f t="shared" si="40"/>
        <v>CC17625425</v>
      </c>
      <c r="T558" s="34" t="s">
        <v>188</v>
      </c>
      <c r="U558" s="34" t="s">
        <v>189</v>
      </c>
      <c r="V558" s="34" t="s">
        <v>5886</v>
      </c>
      <c r="X558" s="87">
        <v>19046</v>
      </c>
      <c r="Y558">
        <v>71</v>
      </c>
      <c r="Z558" s="36">
        <f>VLOOKUP($Y558,[2]Edades!$A$3:$H$153,4,FALSE)</f>
        <v>6</v>
      </c>
      <c r="AA558" s="34" t="str">
        <f>VLOOKUP($Y558,[2]Edades!$A$3:$H$153,6,FALSE)</f>
        <v>6 - Persona mayor</v>
      </c>
      <c r="AB558" s="34">
        <f>VLOOKUP($Y558,[2]Edades!$A$3:$H$153,7,FALSE)</f>
        <v>15</v>
      </c>
      <c r="AC558" s="34" t="str">
        <f>VLOOKUP($Y558,[2]Edades!$A$3:$H$153,8,FALSE)</f>
        <v>70-74</v>
      </c>
      <c r="AD558" s="34" t="s">
        <v>146</v>
      </c>
      <c r="AE558">
        <v>1</v>
      </c>
      <c r="AF558" s="34" t="s">
        <v>2137</v>
      </c>
      <c r="AG558" s="34" t="s">
        <v>2127</v>
      </c>
      <c r="AH558" s="34" t="s">
        <v>2127</v>
      </c>
      <c r="AK558" s="34" t="s">
        <v>6142</v>
      </c>
      <c r="AM558" s="34" t="s">
        <v>2127</v>
      </c>
      <c r="AN558" s="36" t="s">
        <v>2127</v>
      </c>
      <c r="AO558" s="36" t="s">
        <v>2127</v>
      </c>
      <c r="AP558" s="34" t="s">
        <v>2127</v>
      </c>
      <c r="AQ558" s="36" t="s">
        <v>2127</v>
      </c>
      <c r="AR558" s="34" t="s">
        <v>2098</v>
      </c>
      <c r="AS558" s="91" t="s">
        <v>6688</v>
      </c>
      <c r="AT558" s="34" t="s">
        <v>7924</v>
      </c>
      <c r="AU558" s="34" t="s">
        <v>2127</v>
      </c>
      <c r="AX558" s="90"/>
      <c r="BA558" s="91"/>
      <c r="BB558" s="91"/>
      <c r="BC558" s="91"/>
      <c r="BF558" s="34" t="s">
        <v>4983</v>
      </c>
      <c r="BG558" s="92" t="s">
        <v>2098</v>
      </c>
      <c r="BM558" s="36" t="s">
        <v>131</v>
      </c>
      <c r="BN558" s="34" t="s">
        <v>132</v>
      </c>
      <c r="BO558" s="36">
        <v>0</v>
      </c>
      <c r="BQ558" s="94"/>
      <c r="BS558" t="s">
        <v>132</v>
      </c>
      <c r="BU558" s="95"/>
      <c r="BV558" s="95"/>
      <c r="BW558" s="61"/>
      <c r="BX558" s="60"/>
      <c r="BY558" s="59" t="str">
        <f t="shared" ca="1" si="41"/>
        <v/>
      </c>
      <c r="CD558" s="68"/>
      <c r="CE558" s="68"/>
      <c r="CF558" s="67"/>
      <c r="CG558">
        <v>77</v>
      </c>
      <c r="CH558" s="2">
        <v>171</v>
      </c>
      <c r="CI558" s="4">
        <f t="shared" si="42"/>
        <v>26.332888752094664</v>
      </c>
      <c r="CJ558" s="5" t="str">
        <f t="shared" si="43"/>
        <v>SOBREPESO</v>
      </c>
      <c r="CK558" s="36">
        <v>0</v>
      </c>
      <c r="CL558" s="66"/>
      <c r="CM558" s="89">
        <v>41381</v>
      </c>
      <c r="CN558" s="97">
        <v>41381</v>
      </c>
      <c r="CP558"/>
      <c r="CQ558" s="65"/>
      <c r="CR558" s="65"/>
      <c r="CS558" s="98"/>
      <c r="CT558"/>
      <c r="CU558"/>
      <c r="CV558" s="65"/>
      <c r="CW558" s="2"/>
      <c r="CX558" s="82"/>
      <c r="DC558"/>
      <c r="DG558" s="64"/>
      <c r="DI558" s="89">
        <v>43216</v>
      </c>
      <c r="DJ558" s="89"/>
      <c r="DN558" s="34"/>
      <c r="DO558" s="34"/>
      <c r="DP558" s="34"/>
      <c r="DQ558" s="34"/>
      <c r="DR558" s="34"/>
      <c r="DS558" s="34" t="s">
        <v>2127</v>
      </c>
      <c r="DT558" s="34"/>
      <c r="DU558" s="47">
        <v>44202</v>
      </c>
      <c r="DY558" s="1">
        <v>2</v>
      </c>
      <c r="DZ558" t="s">
        <v>7940</v>
      </c>
      <c r="EB558" s="4"/>
      <c r="EJ558"/>
      <c r="EL558" s="34"/>
      <c r="EN558" s="34"/>
    </row>
    <row r="559" spans="1:144" x14ac:dyDescent="0.25">
      <c r="A559" s="85">
        <v>2022</v>
      </c>
      <c r="B559" s="87">
        <v>44830</v>
      </c>
      <c r="C559" t="s">
        <v>121</v>
      </c>
      <c r="D559" t="s">
        <v>122</v>
      </c>
      <c r="E559" s="34" t="s">
        <v>7938</v>
      </c>
      <c r="F559" s="34">
        <f t="shared" si="44"/>
        <v>558</v>
      </c>
      <c r="G559" s="34" t="s">
        <v>4985</v>
      </c>
      <c r="H559">
        <v>18</v>
      </c>
      <c r="I559" s="34" t="s">
        <v>6141</v>
      </c>
      <c r="J559" s="34" t="s">
        <v>4984</v>
      </c>
      <c r="K559" s="34" t="str">
        <f>VLOOKUP(J559,[2]CodMpios!$B$347:$E$362,4,FALSE)</f>
        <v>18753 - San Vicente Del Caguán</v>
      </c>
      <c r="L559" s="34" t="str">
        <f>VLOOKUP($J559,[2]Coord_Mpios_X_Y!$B$2:$K$1123,9,FALSE)</f>
        <v>1,567801695842</v>
      </c>
      <c r="M559" s="34" t="str">
        <f>VLOOKUP($J559,[2]Coord_Mpios_X_Y!$B$2:$K$1123,10,FALSE)</f>
        <v>-74,262977514784</v>
      </c>
      <c r="N559" s="34" t="s">
        <v>125</v>
      </c>
      <c r="O559" s="34" t="s">
        <v>126</v>
      </c>
      <c r="Q559" s="34" t="s">
        <v>127</v>
      </c>
      <c r="R559" s="34">
        <v>17658511</v>
      </c>
      <c r="S559" s="34" t="str">
        <f t="shared" si="40"/>
        <v>CC17658511</v>
      </c>
      <c r="T559" s="34" t="s">
        <v>167</v>
      </c>
      <c r="U559" s="34" t="s">
        <v>188</v>
      </c>
      <c r="V559" s="34" t="s">
        <v>561</v>
      </c>
      <c r="W559" s="34" t="s">
        <v>2327</v>
      </c>
      <c r="X559" s="87">
        <v>28639</v>
      </c>
      <c r="Y559">
        <v>44</v>
      </c>
      <c r="Z559" s="36">
        <f>VLOOKUP($Y559,[2]Edades!$A$3:$H$153,4,FALSE)</f>
        <v>5</v>
      </c>
      <c r="AA559" s="34" t="str">
        <f>VLOOKUP($Y559,[2]Edades!$A$3:$H$153,6,FALSE)</f>
        <v>5 - Adultez</v>
      </c>
      <c r="AB559" s="34">
        <f>VLOOKUP($Y559,[2]Edades!$A$3:$H$153,7,FALSE)</f>
        <v>9</v>
      </c>
      <c r="AC559" s="34" t="str">
        <f>VLOOKUP($Y559,[2]Edades!$A$3:$H$153,8,FALSE)</f>
        <v>40-44</v>
      </c>
      <c r="AD559" s="34" t="s">
        <v>146</v>
      </c>
      <c r="AE559">
        <v>1</v>
      </c>
      <c r="AF559" s="34" t="s">
        <v>130</v>
      </c>
      <c r="AG559" s="34" t="s">
        <v>2127</v>
      </c>
      <c r="AH559" s="34" t="s">
        <v>2127</v>
      </c>
      <c r="AK559" s="34" t="s">
        <v>125</v>
      </c>
      <c r="AM559" s="34" t="s">
        <v>2127</v>
      </c>
      <c r="AN559" s="36" t="s">
        <v>2127</v>
      </c>
      <c r="AO559" s="36" t="s">
        <v>2127</v>
      </c>
      <c r="AP559" s="34" t="s">
        <v>2127</v>
      </c>
      <c r="AQ559" s="36" t="s">
        <v>2127</v>
      </c>
      <c r="AR559" s="34" t="s">
        <v>5042</v>
      </c>
      <c r="AS559" s="91" t="s">
        <v>6689</v>
      </c>
      <c r="AT559" s="34">
        <v>3133952584</v>
      </c>
      <c r="AU559" s="34" t="s">
        <v>2127</v>
      </c>
      <c r="AX559" s="90"/>
      <c r="BA559" s="91"/>
      <c r="BB559" s="91"/>
      <c r="BC559" s="91"/>
      <c r="BF559" s="34" t="s">
        <v>4983</v>
      </c>
      <c r="BG559" s="92" t="s">
        <v>2098</v>
      </c>
      <c r="BM559" s="36" t="s">
        <v>131</v>
      </c>
      <c r="BN559" s="34" t="s">
        <v>132</v>
      </c>
      <c r="BO559" s="36">
        <v>0</v>
      </c>
      <c r="BQ559" s="94"/>
      <c r="BS559" s="36" t="s">
        <v>2127</v>
      </c>
      <c r="BU559" s="95"/>
      <c r="BV559" s="95"/>
      <c r="BW559" s="61"/>
      <c r="BX559" s="60"/>
      <c r="BY559" s="59" t="str">
        <f t="shared" ca="1" si="41"/>
        <v/>
      </c>
      <c r="CD559" s="68"/>
      <c r="CE559" s="68"/>
      <c r="CF559" s="67"/>
      <c r="CG559">
        <v>81</v>
      </c>
      <c r="CH559" s="2">
        <v>170</v>
      </c>
      <c r="CI559" s="4">
        <f t="shared" si="42"/>
        <v>28.027681660899656</v>
      </c>
      <c r="CJ559" s="5" t="str">
        <f t="shared" si="43"/>
        <v>SOBREPESO</v>
      </c>
      <c r="CK559" s="36">
        <v>0</v>
      </c>
      <c r="CL559" s="66"/>
      <c r="CM559" s="89">
        <v>43298</v>
      </c>
      <c r="CN559" s="97">
        <v>43311</v>
      </c>
      <c r="CP559"/>
      <c r="CQ559" s="65"/>
      <c r="CR559" s="65"/>
      <c r="CS559" s="98"/>
      <c r="CT559"/>
      <c r="CU559"/>
      <c r="CV559" s="97"/>
      <c r="CW559" s="2"/>
      <c r="CX559" s="82"/>
      <c r="DG559" s="64"/>
      <c r="DI559" s="89"/>
      <c r="DJ559" s="89"/>
      <c r="DN559" s="34"/>
      <c r="DO559" s="34"/>
      <c r="DP559" s="34"/>
      <c r="DQ559" s="34"/>
      <c r="DR559" s="34"/>
      <c r="DS559" s="34" t="s">
        <v>2127</v>
      </c>
      <c r="DT559" s="34"/>
      <c r="DU559" s="47">
        <v>43311</v>
      </c>
      <c r="DY559" s="1">
        <v>1</v>
      </c>
      <c r="DZ559" t="s">
        <v>7941</v>
      </c>
      <c r="EB559" s="4"/>
      <c r="EJ559"/>
      <c r="EL559" s="34"/>
      <c r="EN559" s="34"/>
    </row>
    <row r="560" spans="1:144" x14ac:dyDescent="0.25">
      <c r="A560" s="85">
        <v>2022</v>
      </c>
      <c r="B560" s="87">
        <v>44830</v>
      </c>
      <c r="C560" t="s">
        <v>121</v>
      </c>
      <c r="D560" t="s">
        <v>122</v>
      </c>
      <c r="E560" s="34" t="s">
        <v>7938</v>
      </c>
      <c r="F560" s="34">
        <f t="shared" si="44"/>
        <v>559</v>
      </c>
      <c r="G560" s="34" t="s">
        <v>4985</v>
      </c>
      <c r="H560">
        <v>18</v>
      </c>
      <c r="I560" s="34" t="s">
        <v>6141</v>
      </c>
      <c r="J560" s="34" t="s">
        <v>4984</v>
      </c>
      <c r="K560" s="34" t="str">
        <f>VLOOKUP(J560,[2]CodMpios!$B$347:$E$362,4,FALSE)</f>
        <v>18753 - San Vicente Del Caguán</v>
      </c>
      <c r="L560" s="34" t="str">
        <f>VLOOKUP($J560,[2]Coord_Mpios_X_Y!$B$2:$K$1123,9,FALSE)</f>
        <v>1,567801695842</v>
      </c>
      <c r="M560" s="34" t="str">
        <f>VLOOKUP($J560,[2]Coord_Mpios_X_Y!$B$2:$K$1123,10,FALSE)</f>
        <v>-74,262977514784</v>
      </c>
      <c r="N560" s="34" t="s">
        <v>6142</v>
      </c>
      <c r="O560" s="34" t="s">
        <v>126</v>
      </c>
      <c r="Q560" s="34" t="s">
        <v>127</v>
      </c>
      <c r="R560" s="34">
        <v>26614700</v>
      </c>
      <c r="S560" s="34" t="str">
        <f t="shared" si="40"/>
        <v>CC26614700</v>
      </c>
      <c r="T560" s="34" t="s">
        <v>281</v>
      </c>
      <c r="V560" s="34" t="s">
        <v>2493</v>
      </c>
      <c r="W560" s="34" t="s">
        <v>5930</v>
      </c>
      <c r="X560" s="87">
        <v>16562</v>
      </c>
      <c r="Y560">
        <v>77</v>
      </c>
      <c r="Z560" s="36">
        <f>VLOOKUP($Y560,[2]Edades!$A$3:$H$153,4,FALSE)</f>
        <v>6</v>
      </c>
      <c r="AA560" s="34" t="str">
        <f>VLOOKUP($Y560,[2]Edades!$A$3:$H$153,6,FALSE)</f>
        <v>6 - Persona mayor</v>
      </c>
      <c r="AB560" s="34">
        <f>VLOOKUP($Y560,[2]Edades!$A$3:$H$153,7,FALSE)</f>
        <v>16</v>
      </c>
      <c r="AC560" s="34" t="str">
        <f>VLOOKUP($Y560,[2]Edades!$A$3:$H$153,8,FALSE)</f>
        <v>75-79</v>
      </c>
      <c r="AD560" s="34" t="s">
        <v>129</v>
      </c>
      <c r="AE560" s="1">
        <v>2</v>
      </c>
      <c r="AF560" s="34" t="s">
        <v>2137</v>
      </c>
      <c r="AG560" s="34" t="s">
        <v>2127</v>
      </c>
      <c r="AH560" s="34" t="s">
        <v>2127</v>
      </c>
      <c r="AK560" s="34" t="s">
        <v>6142</v>
      </c>
      <c r="AM560" s="34" t="s">
        <v>2127</v>
      </c>
      <c r="AN560" s="36" t="s">
        <v>2127</v>
      </c>
      <c r="AO560" s="36" t="s">
        <v>2127</v>
      </c>
      <c r="AP560" s="34" t="s">
        <v>2127</v>
      </c>
      <c r="AQ560" s="36" t="s">
        <v>2127</v>
      </c>
      <c r="AR560" s="34" t="s">
        <v>5042</v>
      </c>
      <c r="AS560" s="91" t="s">
        <v>6690</v>
      </c>
      <c r="AT560" s="34">
        <v>3132173466</v>
      </c>
      <c r="AU560" s="34" t="s">
        <v>2127</v>
      </c>
      <c r="AX560" s="90"/>
      <c r="BA560" s="91"/>
      <c r="BB560" s="91"/>
      <c r="BC560" s="91"/>
      <c r="BF560" s="34" t="s">
        <v>4983</v>
      </c>
      <c r="BG560" s="92" t="s">
        <v>5042</v>
      </c>
      <c r="BM560" s="36" t="s">
        <v>131</v>
      </c>
      <c r="BN560" s="34" t="s">
        <v>132</v>
      </c>
      <c r="BO560" s="36">
        <v>0</v>
      </c>
      <c r="BQ560" s="94"/>
      <c r="BS560" s="36" t="s">
        <v>2127</v>
      </c>
      <c r="BU560" s="95"/>
      <c r="BV560" s="95"/>
      <c r="BW560" s="61"/>
      <c r="BX560" s="60"/>
      <c r="BY560" s="59" t="str">
        <f t="shared" ca="1" si="41"/>
        <v/>
      </c>
      <c r="CD560" s="68"/>
      <c r="CE560" s="68"/>
      <c r="CF560" s="67"/>
      <c r="CG560"/>
      <c r="CH560" s="2"/>
      <c r="CI560" s="4" t="e">
        <f t="shared" si="42"/>
        <v>#DIV/0!</v>
      </c>
      <c r="CJ560" s="5" t="str">
        <f t="shared" si="43"/>
        <v>SIN DATO</v>
      </c>
      <c r="CK560" s="36">
        <v>0</v>
      </c>
      <c r="CL560" s="66"/>
      <c r="CM560" s="89">
        <v>41079</v>
      </c>
      <c r="CN560" s="97">
        <v>41079</v>
      </c>
      <c r="CP560"/>
      <c r="CQ560" s="65"/>
      <c r="CR560" s="65"/>
      <c r="CS560" s="98"/>
      <c r="CT560"/>
      <c r="CU560"/>
      <c r="CV560" s="97"/>
      <c r="CW560" s="2"/>
      <c r="CX560" s="82"/>
      <c r="DG560" s="64"/>
      <c r="DI560" s="89"/>
      <c r="DJ560" s="89"/>
      <c r="DK560" s="89">
        <v>44781</v>
      </c>
      <c r="DN560" s="34"/>
      <c r="DO560" s="34"/>
      <c r="DP560" s="34"/>
      <c r="DQ560" s="34"/>
      <c r="DR560" s="34"/>
      <c r="DS560" s="34" t="s">
        <v>2127</v>
      </c>
      <c r="DT560" s="34"/>
      <c r="DY560" s="1">
        <v>2</v>
      </c>
      <c r="DZ560" t="s">
        <v>7941</v>
      </c>
      <c r="EB560" s="4"/>
      <c r="EJ560"/>
      <c r="EL560" s="34"/>
      <c r="EN560" s="34"/>
    </row>
    <row r="561" spans="1:144" x14ac:dyDescent="0.25">
      <c r="A561" s="85">
        <v>2022</v>
      </c>
      <c r="B561" s="87">
        <v>44830</v>
      </c>
      <c r="C561" t="s">
        <v>121</v>
      </c>
      <c r="D561" t="s">
        <v>122</v>
      </c>
      <c r="E561" s="34" t="s">
        <v>7938</v>
      </c>
      <c r="F561" s="34">
        <f t="shared" si="44"/>
        <v>560</v>
      </c>
      <c r="G561" s="34" t="s">
        <v>4985</v>
      </c>
      <c r="H561">
        <v>18</v>
      </c>
      <c r="I561" s="34" t="s">
        <v>6141</v>
      </c>
      <c r="J561" s="34" t="s">
        <v>4984</v>
      </c>
      <c r="K561" s="34" t="str">
        <f>VLOOKUP(J561,[2]CodMpios!$B$347:$E$362,4,FALSE)</f>
        <v>18753 - San Vicente Del Caguán</v>
      </c>
      <c r="L561" s="34" t="str">
        <f>VLOOKUP($J561,[2]Coord_Mpios_X_Y!$B$2:$K$1123,9,FALSE)</f>
        <v>1,567801695842</v>
      </c>
      <c r="M561" s="34" t="str">
        <f>VLOOKUP($J561,[2]Coord_Mpios_X_Y!$B$2:$K$1123,10,FALSE)</f>
        <v>-74,262977514784</v>
      </c>
      <c r="N561" s="34" t="s">
        <v>125</v>
      </c>
      <c r="O561" s="34" t="s">
        <v>126</v>
      </c>
      <c r="Q561" s="34" t="s">
        <v>127</v>
      </c>
      <c r="R561" s="34">
        <v>4967413</v>
      </c>
      <c r="S561" s="34" t="str">
        <f t="shared" si="40"/>
        <v>CC4967413</v>
      </c>
      <c r="T561" s="34" t="s">
        <v>5902</v>
      </c>
      <c r="V561" s="34" t="s">
        <v>160</v>
      </c>
      <c r="X561" s="87">
        <v>20640</v>
      </c>
      <c r="Y561">
        <v>66</v>
      </c>
      <c r="Z561" s="36">
        <f>VLOOKUP($Y561,[2]Edades!$A$3:$H$153,4,FALSE)</f>
        <v>6</v>
      </c>
      <c r="AA561" s="34" t="str">
        <f>VLOOKUP($Y561,[2]Edades!$A$3:$H$153,6,FALSE)</f>
        <v>6 - Persona mayor</v>
      </c>
      <c r="AB561" s="34">
        <f>VLOOKUP($Y561,[2]Edades!$A$3:$H$153,7,FALSE)</f>
        <v>14</v>
      </c>
      <c r="AC561" s="34" t="str">
        <f>VLOOKUP($Y561,[2]Edades!$A$3:$H$153,8,FALSE)</f>
        <v>65-69</v>
      </c>
      <c r="AD561" s="34" t="s">
        <v>146</v>
      </c>
      <c r="AE561">
        <v>1</v>
      </c>
      <c r="AF561" s="34" t="s">
        <v>2137</v>
      </c>
      <c r="AG561" s="34" t="s">
        <v>2127</v>
      </c>
      <c r="AH561" s="34" t="s">
        <v>2127</v>
      </c>
      <c r="AK561" s="34" t="s">
        <v>125</v>
      </c>
      <c r="AM561" s="34" t="s">
        <v>2127</v>
      </c>
      <c r="AN561" s="36" t="s">
        <v>2127</v>
      </c>
      <c r="AO561" s="36" t="s">
        <v>2127</v>
      </c>
      <c r="AP561" s="34" t="s">
        <v>2127</v>
      </c>
      <c r="AQ561" s="36" t="s">
        <v>2127</v>
      </c>
      <c r="AR561" s="34" t="s">
        <v>5042</v>
      </c>
      <c r="AS561" s="91" t="s">
        <v>6691</v>
      </c>
      <c r="AT561" s="34">
        <v>3203045010</v>
      </c>
      <c r="AU561" s="34" t="s">
        <v>2127</v>
      </c>
      <c r="AX561" s="90"/>
      <c r="BA561" s="91"/>
      <c r="BB561" s="91"/>
      <c r="BC561" s="91"/>
      <c r="BF561" s="34" t="s">
        <v>4983</v>
      </c>
      <c r="BG561" s="92" t="s">
        <v>5042</v>
      </c>
      <c r="BM561" s="36" t="s">
        <v>131</v>
      </c>
      <c r="BN561" s="34" t="s">
        <v>132</v>
      </c>
      <c r="BO561" s="36">
        <v>0</v>
      </c>
      <c r="BQ561" s="94"/>
      <c r="BS561" s="36" t="s">
        <v>2127</v>
      </c>
      <c r="BU561" s="95"/>
      <c r="BV561" s="95"/>
      <c r="BW561" s="61"/>
      <c r="BX561" s="60"/>
      <c r="BY561" s="59" t="str">
        <f t="shared" ca="1" si="41"/>
        <v/>
      </c>
      <c r="CD561" s="68"/>
      <c r="CE561" s="68"/>
      <c r="CF561" s="67"/>
      <c r="CG561"/>
      <c r="CH561" s="2"/>
      <c r="CI561" s="4" t="e">
        <f t="shared" si="42"/>
        <v>#DIV/0!</v>
      </c>
      <c r="CJ561" s="5" t="str">
        <f t="shared" si="43"/>
        <v>SIN DATO</v>
      </c>
      <c r="CK561" s="36">
        <v>0</v>
      </c>
      <c r="CL561" s="66"/>
      <c r="CM561" s="89">
        <v>41094</v>
      </c>
      <c r="CN561" s="97">
        <v>41094</v>
      </c>
      <c r="CP561"/>
      <c r="CQ561" s="65"/>
      <c r="CR561" s="65"/>
      <c r="CS561" s="98"/>
      <c r="CT561"/>
      <c r="CU561"/>
      <c r="CV561" s="97"/>
      <c r="CW561" s="2"/>
      <c r="CX561" s="82"/>
      <c r="DG561" s="64"/>
      <c r="DI561" s="89"/>
      <c r="DJ561" s="89"/>
      <c r="DN561" s="34"/>
      <c r="DO561" s="34"/>
      <c r="DP561" s="34"/>
      <c r="DQ561" s="34"/>
      <c r="DR561" s="34"/>
      <c r="DS561" s="34" t="s">
        <v>2127</v>
      </c>
      <c r="DT561" s="34"/>
      <c r="DY561" s="1">
        <v>2</v>
      </c>
      <c r="DZ561" t="s">
        <v>7941</v>
      </c>
      <c r="EB561" s="4"/>
      <c r="EJ561"/>
      <c r="EL561" s="34"/>
      <c r="EN561" s="34"/>
    </row>
    <row r="562" spans="1:144" x14ac:dyDescent="0.25">
      <c r="A562" s="85">
        <v>2022</v>
      </c>
      <c r="B562" s="87">
        <v>44830</v>
      </c>
      <c r="C562" t="s">
        <v>121</v>
      </c>
      <c r="D562" t="s">
        <v>122</v>
      </c>
      <c r="E562" s="34" t="s">
        <v>7938</v>
      </c>
      <c r="F562" s="34">
        <f t="shared" si="44"/>
        <v>561</v>
      </c>
      <c r="G562" s="34" t="s">
        <v>4985</v>
      </c>
      <c r="H562">
        <v>18</v>
      </c>
      <c r="I562" s="34" t="s">
        <v>6141</v>
      </c>
      <c r="J562" s="34" t="s">
        <v>4984</v>
      </c>
      <c r="K562" s="34" t="str">
        <f>VLOOKUP(J562,[2]CodMpios!$B$347:$E$362,4,FALSE)</f>
        <v>18753 - San Vicente Del Caguán</v>
      </c>
      <c r="L562" s="34" t="str">
        <f>VLOOKUP($J562,[2]Coord_Mpios_X_Y!$B$2:$K$1123,9,FALSE)</f>
        <v>1,567801695842</v>
      </c>
      <c r="M562" s="34" t="str">
        <f>VLOOKUP($J562,[2]Coord_Mpios_X_Y!$B$2:$K$1123,10,FALSE)</f>
        <v>-74,262977514784</v>
      </c>
      <c r="N562" s="34" t="s">
        <v>139</v>
      </c>
      <c r="O562" s="34" t="s">
        <v>126</v>
      </c>
      <c r="Q562" s="34" t="s">
        <v>127</v>
      </c>
      <c r="R562" s="34">
        <v>26412620</v>
      </c>
      <c r="S562" s="34" t="str">
        <f t="shared" si="40"/>
        <v>CC26412620</v>
      </c>
      <c r="T562" s="34" t="s">
        <v>134</v>
      </c>
      <c r="U562" s="34" t="s">
        <v>244</v>
      </c>
      <c r="V562" s="34" t="s">
        <v>5926</v>
      </c>
      <c r="W562" s="34" t="s">
        <v>5929</v>
      </c>
      <c r="X562" s="87">
        <v>13379</v>
      </c>
      <c r="Y562">
        <v>86</v>
      </c>
      <c r="Z562" s="36">
        <f>VLOOKUP($Y562,[2]Edades!$A$3:$H$153,4,FALSE)</f>
        <v>6</v>
      </c>
      <c r="AA562" s="34" t="str">
        <f>VLOOKUP($Y562,[2]Edades!$A$3:$H$153,6,FALSE)</f>
        <v>6 - Persona mayor</v>
      </c>
      <c r="AB562" s="34">
        <f>VLOOKUP($Y562,[2]Edades!$A$3:$H$153,7,FALSE)</f>
        <v>17</v>
      </c>
      <c r="AC562" s="34" t="str">
        <f>VLOOKUP($Y562,[2]Edades!$A$3:$H$153,8,FALSE)</f>
        <v>80 Y MÁS</v>
      </c>
      <c r="AD562" s="34" t="s">
        <v>129</v>
      </c>
      <c r="AE562" s="1">
        <v>2</v>
      </c>
      <c r="AF562" s="34" t="s">
        <v>2137</v>
      </c>
      <c r="AG562" s="34" t="s">
        <v>2127</v>
      </c>
      <c r="AH562" s="34" t="s">
        <v>2127</v>
      </c>
      <c r="AK562" s="34" t="s">
        <v>139</v>
      </c>
      <c r="AM562" s="34" t="s">
        <v>2127</v>
      </c>
      <c r="AN562" s="36" t="s">
        <v>2127</v>
      </c>
      <c r="AO562" s="36" t="s">
        <v>2127</v>
      </c>
      <c r="AP562" s="34" t="s">
        <v>2127</v>
      </c>
      <c r="AQ562" s="36" t="s">
        <v>2127</v>
      </c>
      <c r="AR562" s="34" t="s">
        <v>5042</v>
      </c>
      <c r="AS562" s="91" t="s">
        <v>6692</v>
      </c>
      <c r="AT562" s="34" t="s">
        <v>5042</v>
      </c>
      <c r="AU562" s="34" t="s">
        <v>2127</v>
      </c>
      <c r="AX562" s="90"/>
      <c r="BA562" s="91"/>
      <c r="BB562" s="91"/>
      <c r="BC562" s="91"/>
      <c r="BF562" s="34" t="s">
        <v>4983</v>
      </c>
      <c r="BG562" s="92" t="s">
        <v>2098</v>
      </c>
      <c r="BM562" s="36" t="s">
        <v>131</v>
      </c>
      <c r="BN562" s="34" t="s">
        <v>132</v>
      </c>
      <c r="BO562" s="36">
        <v>0</v>
      </c>
      <c r="BQ562" s="94"/>
      <c r="BS562" s="36" t="s">
        <v>2127</v>
      </c>
      <c r="BU562" s="95"/>
      <c r="BV562" s="95"/>
      <c r="BW562" s="61"/>
      <c r="BX562" s="60"/>
      <c r="BY562" s="59" t="str">
        <f t="shared" ca="1" si="41"/>
        <v/>
      </c>
      <c r="CD562" s="68"/>
      <c r="CE562" s="68"/>
      <c r="CF562" s="67"/>
      <c r="CG562">
        <v>62</v>
      </c>
      <c r="CH562" s="2">
        <v>155</v>
      </c>
      <c r="CI562" s="4">
        <f t="shared" si="42"/>
        <v>25.806451612903224</v>
      </c>
      <c r="CJ562" s="5" t="str">
        <f t="shared" si="43"/>
        <v>SOBREPESO</v>
      </c>
      <c r="CK562" s="36">
        <v>0</v>
      </c>
      <c r="CL562" s="66"/>
      <c r="CM562" s="89">
        <v>43109</v>
      </c>
      <c r="CN562" s="97">
        <v>43109</v>
      </c>
      <c r="CP562"/>
      <c r="CQ562" s="65"/>
      <c r="CR562" s="65"/>
      <c r="CS562" s="98"/>
      <c r="CT562"/>
      <c r="CU562"/>
      <c r="CV562" s="97"/>
      <c r="CW562" s="2"/>
      <c r="CX562" s="82"/>
      <c r="DG562" s="64"/>
      <c r="DI562" s="89"/>
      <c r="DJ562" s="89"/>
      <c r="DN562" s="34"/>
      <c r="DO562" s="34"/>
      <c r="DP562" s="34"/>
      <c r="DQ562" s="34"/>
      <c r="DR562" s="34"/>
      <c r="DS562" s="34" t="s">
        <v>2127</v>
      </c>
      <c r="DT562" s="34"/>
      <c r="DU562" s="47">
        <v>44174</v>
      </c>
      <c r="DY562" s="1">
        <v>3</v>
      </c>
      <c r="DZ562" t="s">
        <v>7941</v>
      </c>
      <c r="EB562" s="4"/>
      <c r="EJ562"/>
      <c r="EL562" s="34"/>
      <c r="EN562" s="34"/>
    </row>
    <row r="563" spans="1:144" x14ac:dyDescent="0.25">
      <c r="A563" s="85">
        <v>2022</v>
      </c>
      <c r="B563" s="87">
        <v>44830</v>
      </c>
      <c r="C563" t="s">
        <v>121</v>
      </c>
      <c r="D563" t="s">
        <v>122</v>
      </c>
      <c r="E563" s="34" t="s">
        <v>7938</v>
      </c>
      <c r="F563" s="34">
        <f t="shared" si="44"/>
        <v>562</v>
      </c>
      <c r="G563" s="34" t="s">
        <v>4985</v>
      </c>
      <c r="H563">
        <v>18</v>
      </c>
      <c r="I563" s="34" t="s">
        <v>6141</v>
      </c>
      <c r="J563" s="34" t="s">
        <v>4984</v>
      </c>
      <c r="K563" s="34" t="str">
        <f>VLOOKUP(J563,[2]CodMpios!$B$347:$E$362,4,FALSE)</f>
        <v>18753 - San Vicente Del Caguán</v>
      </c>
      <c r="L563" s="34" t="str">
        <f>VLOOKUP($J563,[2]Coord_Mpios_X_Y!$B$2:$K$1123,9,FALSE)</f>
        <v>1,567801695842</v>
      </c>
      <c r="M563" s="34" t="str">
        <f>VLOOKUP($J563,[2]Coord_Mpios_X_Y!$B$2:$K$1123,10,FALSE)</f>
        <v>-74,262977514784</v>
      </c>
      <c r="N563" s="34" t="s">
        <v>139</v>
      </c>
      <c r="O563" s="34" t="s">
        <v>126</v>
      </c>
      <c r="Q563" s="34" t="s">
        <v>127</v>
      </c>
      <c r="R563" s="34">
        <v>24998804</v>
      </c>
      <c r="S563" s="34" t="str">
        <f t="shared" si="40"/>
        <v>CC24998804</v>
      </c>
      <c r="T563" s="34" t="s">
        <v>159</v>
      </c>
      <c r="V563" s="34" t="s">
        <v>290</v>
      </c>
      <c r="W563" s="34" t="s">
        <v>277</v>
      </c>
      <c r="X563" s="87">
        <v>14418</v>
      </c>
      <c r="Y563">
        <v>83</v>
      </c>
      <c r="Z563" s="36">
        <f>VLOOKUP($Y563,[2]Edades!$A$3:$H$153,4,FALSE)</f>
        <v>6</v>
      </c>
      <c r="AA563" s="34" t="str">
        <f>VLOOKUP($Y563,[2]Edades!$A$3:$H$153,6,FALSE)</f>
        <v>6 - Persona mayor</v>
      </c>
      <c r="AB563" s="34">
        <f>VLOOKUP($Y563,[2]Edades!$A$3:$H$153,7,FALSE)</f>
        <v>17</v>
      </c>
      <c r="AC563" s="34" t="str">
        <f>VLOOKUP($Y563,[2]Edades!$A$3:$H$153,8,FALSE)</f>
        <v>80 Y MÁS</v>
      </c>
      <c r="AD563" s="34" t="s">
        <v>129</v>
      </c>
      <c r="AE563" s="1">
        <v>2</v>
      </c>
      <c r="AF563" s="34" t="s">
        <v>2137</v>
      </c>
      <c r="AG563" s="34" t="s">
        <v>2127</v>
      </c>
      <c r="AH563" s="34" t="s">
        <v>2127</v>
      </c>
      <c r="AK563" s="34" t="s">
        <v>139</v>
      </c>
      <c r="AM563" s="34" t="s">
        <v>2127</v>
      </c>
      <c r="AN563" s="36" t="s">
        <v>2127</v>
      </c>
      <c r="AO563" s="36" t="s">
        <v>2127</v>
      </c>
      <c r="AP563" s="34" t="s">
        <v>2127</v>
      </c>
      <c r="AQ563" s="36" t="s">
        <v>2127</v>
      </c>
      <c r="AR563" s="34" t="s">
        <v>5042</v>
      </c>
      <c r="AS563" s="91" t="s">
        <v>6693</v>
      </c>
      <c r="AT563" s="34">
        <v>3204456811</v>
      </c>
      <c r="AU563" s="34" t="s">
        <v>2127</v>
      </c>
      <c r="AX563" s="90"/>
      <c r="BA563" s="91"/>
      <c r="BB563" s="91"/>
      <c r="BC563" s="91"/>
      <c r="BF563" s="34" t="s">
        <v>4983</v>
      </c>
      <c r="BG563" s="92" t="s">
        <v>5042</v>
      </c>
      <c r="BM563" s="36" t="s">
        <v>131</v>
      </c>
      <c r="BN563" s="34" t="s">
        <v>132</v>
      </c>
      <c r="BO563" s="36">
        <v>0</v>
      </c>
      <c r="BQ563" s="94"/>
      <c r="BS563" s="36" t="s">
        <v>2127</v>
      </c>
      <c r="BU563" s="95"/>
      <c r="BV563" s="95"/>
      <c r="BW563" s="61"/>
      <c r="BX563" s="60"/>
      <c r="BY563" s="59" t="str">
        <f t="shared" ca="1" si="41"/>
        <v/>
      </c>
      <c r="CD563" s="68"/>
      <c r="CE563" s="68"/>
      <c r="CF563" s="67"/>
      <c r="CG563"/>
      <c r="CH563" s="2"/>
      <c r="CI563" s="4" t="e">
        <f t="shared" si="42"/>
        <v>#DIV/0!</v>
      </c>
      <c r="CJ563" s="5" t="str">
        <f t="shared" si="43"/>
        <v>SIN DATO</v>
      </c>
      <c r="CK563" s="36">
        <v>0</v>
      </c>
      <c r="CL563" s="66"/>
      <c r="CM563" s="89">
        <v>41109</v>
      </c>
      <c r="CN563" s="97">
        <v>41109</v>
      </c>
      <c r="CP563"/>
      <c r="CQ563" s="65"/>
      <c r="CR563" s="65"/>
      <c r="CS563" s="98"/>
      <c r="CT563"/>
      <c r="CU563"/>
      <c r="CV563" s="97"/>
      <c r="CW563" s="2"/>
      <c r="CX563" s="82"/>
      <c r="DG563" s="64"/>
      <c r="DI563" s="89"/>
      <c r="DJ563" s="89"/>
      <c r="DN563" s="34"/>
      <c r="DO563" s="34"/>
      <c r="DP563" s="34"/>
      <c r="DQ563" s="34"/>
      <c r="DR563" s="34"/>
      <c r="DS563" s="34" t="s">
        <v>2127</v>
      </c>
      <c r="DT563" s="34"/>
      <c r="DY563" s="1">
        <v>2</v>
      </c>
      <c r="DZ563" t="s">
        <v>7941</v>
      </c>
      <c r="EB563" s="4"/>
      <c r="EJ563"/>
      <c r="EL563" s="34"/>
      <c r="EN563" s="34"/>
    </row>
    <row r="564" spans="1:144" x14ac:dyDescent="0.25">
      <c r="A564" s="85">
        <v>2022</v>
      </c>
      <c r="B564" s="87">
        <v>44830</v>
      </c>
      <c r="C564" t="s">
        <v>121</v>
      </c>
      <c r="D564" t="s">
        <v>122</v>
      </c>
      <c r="E564" s="34" t="s">
        <v>7938</v>
      </c>
      <c r="F564" s="34">
        <f t="shared" si="44"/>
        <v>563</v>
      </c>
      <c r="G564" s="34" t="s">
        <v>4985</v>
      </c>
      <c r="H564">
        <v>18</v>
      </c>
      <c r="I564" s="34" t="s">
        <v>6141</v>
      </c>
      <c r="J564" s="34" t="s">
        <v>4984</v>
      </c>
      <c r="K564" s="34" t="str">
        <f>VLOOKUP(J564,[2]CodMpios!$B$347:$E$362,4,FALSE)</f>
        <v>18753 - San Vicente Del Caguán</v>
      </c>
      <c r="L564" s="34" t="str">
        <f>VLOOKUP($J564,[2]Coord_Mpios_X_Y!$B$2:$K$1123,9,FALSE)</f>
        <v>1,567801695842</v>
      </c>
      <c r="M564" s="34" t="str">
        <f>VLOOKUP($J564,[2]Coord_Mpios_X_Y!$B$2:$K$1123,10,FALSE)</f>
        <v>-74,262977514784</v>
      </c>
      <c r="N564" s="34" t="s">
        <v>125</v>
      </c>
      <c r="O564" s="34" t="s">
        <v>126</v>
      </c>
      <c r="Q564" s="34" t="s">
        <v>127</v>
      </c>
      <c r="R564" s="34">
        <v>1677166</v>
      </c>
      <c r="S564" s="34" t="str">
        <f t="shared" si="40"/>
        <v>CC1677166</v>
      </c>
      <c r="T564" s="34" t="s">
        <v>5928</v>
      </c>
      <c r="V564" s="34" t="s">
        <v>196</v>
      </c>
      <c r="W564" s="34" t="s">
        <v>604</v>
      </c>
      <c r="X564" s="87">
        <v>17553</v>
      </c>
      <c r="Y564">
        <v>75</v>
      </c>
      <c r="Z564" s="36">
        <f>VLOOKUP($Y564,[2]Edades!$A$3:$H$153,4,FALSE)</f>
        <v>6</v>
      </c>
      <c r="AA564" s="34" t="str">
        <f>VLOOKUP($Y564,[2]Edades!$A$3:$H$153,6,FALSE)</f>
        <v>6 - Persona mayor</v>
      </c>
      <c r="AB564" s="34">
        <f>VLOOKUP($Y564,[2]Edades!$A$3:$H$153,7,FALSE)</f>
        <v>16</v>
      </c>
      <c r="AC564" s="34" t="str">
        <f>VLOOKUP($Y564,[2]Edades!$A$3:$H$153,8,FALSE)</f>
        <v>75-79</v>
      </c>
      <c r="AD564" s="34" t="s">
        <v>146</v>
      </c>
      <c r="AE564">
        <v>1</v>
      </c>
      <c r="AF564" s="34" t="s">
        <v>2137</v>
      </c>
      <c r="AG564" s="34" t="s">
        <v>2127</v>
      </c>
      <c r="AH564" s="34" t="s">
        <v>2127</v>
      </c>
      <c r="AK564" s="34" t="s">
        <v>125</v>
      </c>
      <c r="AM564" s="34" t="s">
        <v>2127</v>
      </c>
      <c r="AN564" s="36" t="s">
        <v>2127</v>
      </c>
      <c r="AO564" s="36" t="s">
        <v>2127</v>
      </c>
      <c r="AP564" s="34" t="s">
        <v>2127</v>
      </c>
      <c r="AQ564" s="36" t="s">
        <v>2127</v>
      </c>
      <c r="AR564" s="34" t="s">
        <v>5042</v>
      </c>
      <c r="AS564" s="91" t="s">
        <v>6694</v>
      </c>
      <c r="AT564" s="34">
        <v>3124961223</v>
      </c>
      <c r="AU564" s="34" t="s">
        <v>2127</v>
      </c>
      <c r="AX564" s="90"/>
      <c r="BA564" s="91"/>
      <c r="BB564" s="91"/>
      <c r="BC564" s="91"/>
      <c r="BF564" s="34" t="s">
        <v>4983</v>
      </c>
      <c r="BG564" s="92" t="s">
        <v>5042</v>
      </c>
      <c r="BM564" s="36" t="s">
        <v>131</v>
      </c>
      <c r="BN564" s="34" t="s">
        <v>132</v>
      </c>
      <c r="BO564" s="36">
        <v>0</v>
      </c>
      <c r="BQ564" s="94"/>
      <c r="BS564" s="36" t="s">
        <v>2127</v>
      </c>
      <c r="BU564" s="95"/>
      <c r="BV564" s="95"/>
      <c r="BW564" s="61"/>
      <c r="BX564" s="60"/>
      <c r="BY564" s="59" t="str">
        <f t="shared" ca="1" si="41"/>
        <v/>
      </c>
      <c r="CD564" s="68"/>
      <c r="CE564" s="68"/>
      <c r="CF564" s="67"/>
      <c r="CG564"/>
      <c r="CH564" s="2"/>
      <c r="CI564" s="4" t="e">
        <f t="shared" si="42"/>
        <v>#DIV/0!</v>
      </c>
      <c r="CJ564" s="5" t="str">
        <f t="shared" si="43"/>
        <v>SIN DATO</v>
      </c>
      <c r="CK564" s="36">
        <v>0</v>
      </c>
      <c r="CL564" s="66"/>
      <c r="CM564" s="89">
        <v>41324</v>
      </c>
      <c r="CN564" s="97">
        <v>41324</v>
      </c>
      <c r="CP564"/>
      <c r="CQ564" s="65"/>
      <c r="CR564" s="65"/>
      <c r="CS564" s="98"/>
      <c r="CT564"/>
      <c r="CU564"/>
      <c r="CV564" s="97"/>
      <c r="CW564" s="2"/>
      <c r="CX564" s="82"/>
      <c r="DG564" s="64"/>
      <c r="DI564" s="89"/>
      <c r="DJ564" s="89"/>
      <c r="DN564" s="34"/>
      <c r="DO564" s="34"/>
      <c r="DP564" s="34"/>
      <c r="DQ564" s="34"/>
      <c r="DR564" s="34"/>
      <c r="DS564" s="34" t="s">
        <v>2127</v>
      </c>
      <c r="DT564" s="34"/>
      <c r="DY564" s="1">
        <v>2</v>
      </c>
      <c r="DZ564" t="s">
        <v>7941</v>
      </c>
      <c r="EB564" s="4"/>
      <c r="EJ564"/>
      <c r="EL564" s="34"/>
      <c r="EN564" s="34"/>
    </row>
    <row r="565" spans="1:144" x14ac:dyDescent="0.25">
      <c r="A565" s="85">
        <v>2022</v>
      </c>
      <c r="B565" s="87">
        <v>44830</v>
      </c>
      <c r="C565" t="s">
        <v>121</v>
      </c>
      <c r="D565" t="s">
        <v>122</v>
      </c>
      <c r="E565" s="34" t="s">
        <v>7938</v>
      </c>
      <c r="F565" s="34">
        <f t="shared" si="44"/>
        <v>564</v>
      </c>
      <c r="G565" s="34" t="s">
        <v>4985</v>
      </c>
      <c r="H565">
        <v>18</v>
      </c>
      <c r="I565" s="34" t="s">
        <v>6141</v>
      </c>
      <c r="J565" s="34" t="s">
        <v>4984</v>
      </c>
      <c r="K565" s="34" t="str">
        <f>VLOOKUP(J565,[2]CodMpios!$B$347:$E$362,4,FALSE)</f>
        <v>18753 - San Vicente Del Caguán</v>
      </c>
      <c r="L565" s="34" t="str">
        <f>VLOOKUP($J565,[2]Coord_Mpios_X_Y!$B$2:$K$1123,9,FALSE)</f>
        <v>1,567801695842</v>
      </c>
      <c r="M565" s="34" t="str">
        <f>VLOOKUP($J565,[2]Coord_Mpios_X_Y!$B$2:$K$1123,10,FALSE)</f>
        <v>-74,262977514784</v>
      </c>
      <c r="N565" s="34" t="s">
        <v>125</v>
      </c>
      <c r="O565" s="34" t="s">
        <v>126</v>
      </c>
      <c r="Q565" s="34" t="s">
        <v>127</v>
      </c>
      <c r="R565" s="34">
        <v>19346017</v>
      </c>
      <c r="S565" s="34" t="str">
        <f t="shared" si="40"/>
        <v>CC19346017</v>
      </c>
      <c r="T565" s="34" t="s">
        <v>5927</v>
      </c>
      <c r="V565" s="34" t="s">
        <v>322</v>
      </c>
      <c r="W565" s="34" t="s">
        <v>196</v>
      </c>
      <c r="X565" s="87">
        <v>21536</v>
      </c>
      <c r="Y565">
        <v>64</v>
      </c>
      <c r="Z565" s="36">
        <f>VLOOKUP($Y565,[2]Edades!$A$3:$H$153,4,FALSE)</f>
        <v>6</v>
      </c>
      <c r="AA565" s="34" t="str">
        <f>VLOOKUP($Y565,[2]Edades!$A$3:$H$153,6,FALSE)</f>
        <v>6 - Persona mayor</v>
      </c>
      <c r="AB565" s="34">
        <f>VLOOKUP($Y565,[2]Edades!$A$3:$H$153,7,FALSE)</f>
        <v>13</v>
      </c>
      <c r="AC565" s="34" t="str">
        <f>VLOOKUP($Y565,[2]Edades!$A$3:$H$153,8,FALSE)</f>
        <v>60-64</v>
      </c>
      <c r="AD565" s="34" t="s">
        <v>146</v>
      </c>
      <c r="AE565">
        <v>1</v>
      </c>
      <c r="AF565" s="34" t="s">
        <v>2137</v>
      </c>
      <c r="AG565" s="34" t="s">
        <v>2127</v>
      </c>
      <c r="AH565" s="34" t="s">
        <v>2127</v>
      </c>
      <c r="AK565" s="34" t="s">
        <v>125</v>
      </c>
      <c r="AM565" s="34" t="s">
        <v>2127</v>
      </c>
      <c r="AN565" s="36" t="s">
        <v>2127</v>
      </c>
      <c r="AO565" s="36" t="s">
        <v>2127</v>
      </c>
      <c r="AP565" s="34" t="s">
        <v>2127</v>
      </c>
      <c r="AQ565" s="36" t="s">
        <v>2127</v>
      </c>
      <c r="AR565" s="34" t="s">
        <v>5042</v>
      </c>
      <c r="AS565" s="91" t="s">
        <v>6695</v>
      </c>
      <c r="AT565" s="34">
        <v>4646427</v>
      </c>
      <c r="AU565" s="34" t="s">
        <v>2127</v>
      </c>
      <c r="AX565" s="90"/>
      <c r="BA565" s="91"/>
      <c r="BB565" s="91"/>
      <c r="BC565" s="91"/>
      <c r="BF565" s="34" t="s">
        <v>4983</v>
      </c>
      <c r="BG565" s="92" t="s">
        <v>2098</v>
      </c>
      <c r="BM565" s="36" t="s">
        <v>131</v>
      </c>
      <c r="BN565" s="34" t="s">
        <v>132</v>
      </c>
      <c r="BO565" s="36">
        <v>0</v>
      </c>
      <c r="BQ565" s="94"/>
      <c r="BS565" s="36" t="s">
        <v>2127</v>
      </c>
      <c r="BU565" s="95"/>
      <c r="BV565" s="95"/>
      <c r="BW565" s="61"/>
      <c r="BX565" s="60"/>
      <c r="BY565" s="59" t="str">
        <f t="shared" ca="1" si="41"/>
        <v/>
      </c>
      <c r="CD565" s="68"/>
      <c r="CE565" s="68"/>
      <c r="CF565" s="67"/>
      <c r="CG565">
        <v>107</v>
      </c>
      <c r="CH565" s="2">
        <v>170</v>
      </c>
      <c r="CI565" s="4">
        <f t="shared" si="42"/>
        <v>37.024221453287204</v>
      </c>
      <c r="CJ565" s="5" t="str">
        <f t="shared" si="43"/>
        <v>OBESIDAD</v>
      </c>
      <c r="CK565" s="36">
        <v>0</v>
      </c>
      <c r="CL565" s="66"/>
      <c r="CM565" s="89">
        <v>41295</v>
      </c>
      <c r="CN565" s="97">
        <v>41295</v>
      </c>
      <c r="CP565"/>
      <c r="CQ565" s="65"/>
      <c r="CR565" s="65"/>
      <c r="CS565" s="98"/>
      <c r="CT565"/>
      <c r="CU565"/>
      <c r="CV565" s="97"/>
      <c r="CW565" s="2">
        <v>150</v>
      </c>
      <c r="CX565" s="82">
        <v>100</v>
      </c>
      <c r="DG565" s="64"/>
      <c r="DI565" s="89"/>
      <c r="DJ565" s="89"/>
      <c r="DN565" s="34"/>
      <c r="DO565" s="34"/>
      <c r="DP565" s="34"/>
      <c r="DQ565" s="34"/>
      <c r="DR565" s="34"/>
      <c r="DS565" s="34" t="s">
        <v>2127</v>
      </c>
      <c r="DT565" s="34"/>
      <c r="DU565" s="47">
        <v>44650</v>
      </c>
      <c r="DY565" s="1">
        <v>3</v>
      </c>
      <c r="DZ565" t="s">
        <v>7941</v>
      </c>
      <c r="EA565" s="4">
        <v>1.43</v>
      </c>
      <c r="EB565" s="4">
        <v>100</v>
      </c>
      <c r="EC565" s="4">
        <v>187</v>
      </c>
      <c r="ED565" s="4">
        <v>128</v>
      </c>
      <c r="EE565" s="4">
        <v>36.799999999999997</v>
      </c>
      <c r="EF565" s="4">
        <v>112</v>
      </c>
      <c r="EG565" s="4">
        <v>300</v>
      </c>
      <c r="EJ565"/>
      <c r="EL565" s="34"/>
      <c r="EN565" s="34"/>
    </row>
    <row r="566" spans="1:144" x14ac:dyDescent="0.25">
      <c r="A566" s="85">
        <v>2022</v>
      </c>
      <c r="B566" s="87">
        <v>44830</v>
      </c>
      <c r="C566" t="s">
        <v>121</v>
      </c>
      <c r="D566" t="s">
        <v>122</v>
      </c>
      <c r="E566" s="34" t="s">
        <v>7938</v>
      </c>
      <c r="F566" s="34">
        <f t="shared" si="44"/>
        <v>565</v>
      </c>
      <c r="G566" s="34" t="s">
        <v>4985</v>
      </c>
      <c r="H566">
        <v>18</v>
      </c>
      <c r="I566" s="34" t="s">
        <v>6141</v>
      </c>
      <c r="J566" s="34" t="s">
        <v>4984</v>
      </c>
      <c r="K566" s="34" t="str">
        <f>VLOOKUP(J566,[2]CodMpios!$B$347:$E$362,4,FALSE)</f>
        <v>18753 - San Vicente Del Caguán</v>
      </c>
      <c r="L566" s="34" t="str">
        <f>VLOOKUP($J566,[2]Coord_Mpios_X_Y!$B$2:$K$1123,9,FALSE)</f>
        <v>1,567801695842</v>
      </c>
      <c r="M566" s="34" t="str">
        <f>VLOOKUP($J566,[2]Coord_Mpios_X_Y!$B$2:$K$1123,10,FALSE)</f>
        <v>-74,262977514784</v>
      </c>
      <c r="N566" s="34" t="s">
        <v>139</v>
      </c>
      <c r="O566" s="34" t="s">
        <v>126</v>
      </c>
      <c r="Q566" s="34" t="s">
        <v>127</v>
      </c>
      <c r="R566" s="34">
        <v>26643674</v>
      </c>
      <c r="S566" s="34" t="str">
        <f t="shared" si="40"/>
        <v>CC26643674</v>
      </c>
      <c r="T566" s="34" t="s">
        <v>5291</v>
      </c>
      <c r="V566" s="34" t="s">
        <v>289</v>
      </c>
      <c r="W566" s="34" t="s">
        <v>5047</v>
      </c>
      <c r="X566" s="87">
        <v>22117</v>
      </c>
      <c r="Y566">
        <v>62</v>
      </c>
      <c r="Z566" s="36">
        <f>VLOOKUP($Y566,[2]Edades!$A$3:$H$153,4,FALSE)</f>
        <v>6</v>
      </c>
      <c r="AA566" s="34" t="str">
        <f>VLOOKUP($Y566,[2]Edades!$A$3:$H$153,6,FALSE)</f>
        <v>6 - Persona mayor</v>
      </c>
      <c r="AB566" s="34">
        <f>VLOOKUP($Y566,[2]Edades!$A$3:$H$153,7,FALSE)</f>
        <v>13</v>
      </c>
      <c r="AC566" s="34" t="str">
        <f>VLOOKUP($Y566,[2]Edades!$A$3:$H$153,8,FALSE)</f>
        <v>60-64</v>
      </c>
      <c r="AD566" s="34" t="s">
        <v>129</v>
      </c>
      <c r="AE566" s="1">
        <v>2</v>
      </c>
      <c r="AF566" s="34" t="s">
        <v>2137</v>
      </c>
      <c r="AG566" s="34" t="s">
        <v>2127</v>
      </c>
      <c r="AH566" s="34" t="s">
        <v>2127</v>
      </c>
      <c r="AK566" s="34" t="s">
        <v>139</v>
      </c>
      <c r="AM566" s="34" t="s">
        <v>2127</v>
      </c>
      <c r="AN566" s="36" t="s">
        <v>2127</v>
      </c>
      <c r="AO566" s="36" t="s">
        <v>2127</v>
      </c>
      <c r="AP566" s="34" t="s">
        <v>2127</v>
      </c>
      <c r="AQ566" s="36" t="s">
        <v>2127</v>
      </c>
      <c r="AR566" s="34" t="s">
        <v>5042</v>
      </c>
      <c r="AS566" s="91" t="s">
        <v>6694</v>
      </c>
      <c r="AT566" s="34">
        <v>4645320</v>
      </c>
      <c r="AU566" s="34" t="s">
        <v>2127</v>
      </c>
      <c r="AX566" s="90"/>
      <c r="BA566" s="91"/>
      <c r="BB566" s="91"/>
      <c r="BC566" s="91"/>
      <c r="BF566" s="34" t="s">
        <v>4983</v>
      </c>
      <c r="BG566" s="92" t="s">
        <v>5042</v>
      </c>
      <c r="BM566" s="36" t="s">
        <v>131</v>
      </c>
      <c r="BN566" s="34" t="s">
        <v>132</v>
      </c>
      <c r="BO566" s="36">
        <v>0</v>
      </c>
      <c r="BQ566" s="94"/>
      <c r="BS566" s="36" t="s">
        <v>2127</v>
      </c>
      <c r="BU566" s="95"/>
      <c r="BV566" s="95"/>
      <c r="BW566" s="61"/>
      <c r="BX566" s="60"/>
      <c r="BY566" s="59" t="str">
        <f t="shared" ca="1" si="41"/>
        <v/>
      </c>
      <c r="CD566" s="68"/>
      <c r="CE566" s="68"/>
      <c r="CF566" s="67"/>
      <c r="CG566"/>
      <c r="CH566" s="2"/>
      <c r="CI566" s="4" t="e">
        <f t="shared" si="42"/>
        <v>#DIV/0!</v>
      </c>
      <c r="CJ566" s="5" t="str">
        <f t="shared" si="43"/>
        <v>SIN DATO</v>
      </c>
      <c r="CK566" s="36">
        <v>0</v>
      </c>
      <c r="CL566" s="66"/>
      <c r="CM566" s="89">
        <v>41148</v>
      </c>
      <c r="CN566" s="97">
        <v>41148</v>
      </c>
      <c r="CP566"/>
      <c r="CQ566" s="65"/>
      <c r="CR566" s="65"/>
      <c r="CS566" s="98"/>
      <c r="CT566"/>
      <c r="CU566"/>
      <c r="CV566" s="97"/>
      <c r="CW566" s="2"/>
      <c r="CX566" s="82"/>
      <c r="DG566" s="64"/>
      <c r="DI566" s="89"/>
      <c r="DJ566" s="89"/>
      <c r="DN566" s="34"/>
      <c r="DO566" s="34"/>
      <c r="DP566" s="34"/>
      <c r="DQ566" s="34"/>
      <c r="DR566" s="34"/>
      <c r="DS566" s="34" t="s">
        <v>2127</v>
      </c>
      <c r="DT566" s="34"/>
      <c r="DY566" s="1">
        <v>2</v>
      </c>
      <c r="DZ566" t="s">
        <v>7941</v>
      </c>
      <c r="EB566" s="4"/>
      <c r="EJ566"/>
      <c r="EL566" s="34"/>
      <c r="EN566" s="34"/>
    </row>
    <row r="567" spans="1:144" x14ac:dyDescent="0.25">
      <c r="A567" s="85">
        <v>2022</v>
      </c>
      <c r="B567" s="87">
        <v>44830</v>
      </c>
      <c r="C567" t="s">
        <v>121</v>
      </c>
      <c r="D567" t="s">
        <v>122</v>
      </c>
      <c r="E567" s="34" t="s">
        <v>7938</v>
      </c>
      <c r="F567" s="34">
        <f t="shared" si="44"/>
        <v>566</v>
      </c>
      <c r="G567" s="34" t="s">
        <v>4985</v>
      </c>
      <c r="H567">
        <v>18</v>
      </c>
      <c r="I567" s="34" t="s">
        <v>6141</v>
      </c>
      <c r="J567" s="34" t="s">
        <v>4984</v>
      </c>
      <c r="K567" s="34" t="str">
        <f>VLOOKUP(J567,[2]CodMpios!$B$347:$E$362,4,FALSE)</f>
        <v>18753 - San Vicente Del Caguán</v>
      </c>
      <c r="L567" s="34" t="str">
        <f>VLOOKUP($J567,[2]Coord_Mpios_X_Y!$B$2:$K$1123,9,FALSE)</f>
        <v>1,567801695842</v>
      </c>
      <c r="M567" s="34" t="str">
        <f>VLOOKUP($J567,[2]Coord_Mpios_X_Y!$B$2:$K$1123,10,FALSE)</f>
        <v>-74,262977514784</v>
      </c>
      <c r="N567" s="34" t="s">
        <v>125</v>
      </c>
      <c r="O567" s="34" t="s">
        <v>126</v>
      </c>
      <c r="Q567" s="34" t="s">
        <v>127</v>
      </c>
      <c r="R567" s="34">
        <v>4968573</v>
      </c>
      <c r="S567" s="34" t="str">
        <f t="shared" si="40"/>
        <v>CC4968573</v>
      </c>
      <c r="T567" s="34" t="s">
        <v>368</v>
      </c>
      <c r="V567" s="34" t="s">
        <v>969</v>
      </c>
      <c r="W567" s="34" t="s">
        <v>5926</v>
      </c>
      <c r="X567" s="87">
        <v>20005</v>
      </c>
      <c r="Y567">
        <v>68</v>
      </c>
      <c r="Z567" s="36">
        <f>VLOOKUP($Y567,[2]Edades!$A$3:$H$153,4,FALSE)</f>
        <v>6</v>
      </c>
      <c r="AA567" s="34" t="str">
        <f>VLOOKUP($Y567,[2]Edades!$A$3:$H$153,6,FALSE)</f>
        <v>6 - Persona mayor</v>
      </c>
      <c r="AB567" s="34">
        <f>VLOOKUP($Y567,[2]Edades!$A$3:$H$153,7,FALSE)</f>
        <v>14</v>
      </c>
      <c r="AC567" s="34" t="str">
        <f>VLOOKUP($Y567,[2]Edades!$A$3:$H$153,8,FALSE)</f>
        <v>65-69</v>
      </c>
      <c r="AD567" s="34" t="s">
        <v>146</v>
      </c>
      <c r="AE567">
        <v>1</v>
      </c>
      <c r="AF567" s="34" t="s">
        <v>2137</v>
      </c>
      <c r="AG567" s="34" t="s">
        <v>2127</v>
      </c>
      <c r="AH567" s="34" t="s">
        <v>2127</v>
      </c>
      <c r="AK567" s="34" t="s">
        <v>125</v>
      </c>
      <c r="AM567" s="34" t="s">
        <v>2127</v>
      </c>
      <c r="AN567" s="36" t="s">
        <v>2127</v>
      </c>
      <c r="AO567" s="36" t="s">
        <v>2127</v>
      </c>
      <c r="AP567" s="34" t="s">
        <v>2127</v>
      </c>
      <c r="AQ567" s="36" t="s">
        <v>2127</v>
      </c>
      <c r="AR567" s="34" t="s">
        <v>5042</v>
      </c>
      <c r="AS567" s="91" t="s">
        <v>6696</v>
      </c>
      <c r="AT567" s="34">
        <v>3118986556</v>
      </c>
      <c r="AU567" s="34" t="s">
        <v>2127</v>
      </c>
      <c r="AX567" s="90"/>
      <c r="BA567" s="91"/>
      <c r="BB567" s="91"/>
      <c r="BC567" s="91"/>
      <c r="BF567" s="34" t="s">
        <v>4983</v>
      </c>
      <c r="BG567" s="92" t="s">
        <v>5042</v>
      </c>
      <c r="BM567" s="36" t="s">
        <v>131</v>
      </c>
      <c r="BN567" s="34" t="s">
        <v>132</v>
      </c>
      <c r="BO567" s="36">
        <v>0</v>
      </c>
      <c r="BQ567" s="94"/>
      <c r="BS567" s="36" t="s">
        <v>2127</v>
      </c>
      <c r="BU567" s="95"/>
      <c r="BV567" s="95"/>
      <c r="BW567" s="61"/>
      <c r="BX567" s="60"/>
      <c r="BY567" s="59" t="str">
        <f t="shared" ca="1" si="41"/>
        <v/>
      </c>
      <c r="CD567" s="68"/>
      <c r="CE567" s="68"/>
      <c r="CF567" s="67"/>
      <c r="CG567"/>
      <c r="CH567" s="2"/>
      <c r="CI567" s="4" t="e">
        <f t="shared" si="42"/>
        <v>#DIV/0!</v>
      </c>
      <c r="CJ567" s="5" t="str">
        <f t="shared" si="43"/>
        <v>SIN DATO</v>
      </c>
      <c r="CK567" s="36">
        <v>0</v>
      </c>
      <c r="CL567" s="66"/>
      <c r="CM567" s="89">
        <v>41137</v>
      </c>
      <c r="CN567" s="97">
        <v>41137</v>
      </c>
      <c r="CP567"/>
      <c r="CQ567" s="65"/>
      <c r="CR567" s="65"/>
      <c r="CS567" s="98"/>
      <c r="CT567"/>
      <c r="CU567"/>
      <c r="CV567" s="97"/>
      <c r="CW567" s="2"/>
      <c r="CX567" s="82"/>
      <c r="DG567" s="64"/>
      <c r="DI567" s="89"/>
      <c r="DJ567" s="89"/>
      <c r="DN567" s="34"/>
      <c r="DO567" s="34"/>
      <c r="DP567" s="34"/>
      <c r="DQ567" s="34"/>
      <c r="DR567" s="34"/>
      <c r="DS567" s="34" t="s">
        <v>2127</v>
      </c>
      <c r="DT567" s="34"/>
      <c r="DY567" s="1">
        <v>1</v>
      </c>
      <c r="DZ567" t="s">
        <v>7941</v>
      </c>
      <c r="EB567" s="4"/>
      <c r="EJ567"/>
      <c r="EL567" s="34"/>
      <c r="EN567" s="34"/>
    </row>
    <row r="568" spans="1:144" x14ac:dyDescent="0.25">
      <c r="A568" s="85">
        <v>2022</v>
      </c>
      <c r="B568" s="87">
        <v>44830</v>
      </c>
      <c r="C568" t="s">
        <v>121</v>
      </c>
      <c r="D568" t="s">
        <v>122</v>
      </c>
      <c r="E568" s="34" t="s">
        <v>7938</v>
      </c>
      <c r="F568" s="34">
        <f t="shared" si="44"/>
        <v>567</v>
      </c>
      <c r="G568" s="34" t="s">
        <v>4985</v>
      </c>
      <c r="H568">
        <v>18</v>
      </c>
      <c r="I568" s="34" t="s">
        <v>6141</v>
      </c>
      <c r="J568" s="34" t="s">
        <v>4984</v>
      </c>
      <c r="K568" s="34" t="str">
        <f>VLOOKUP(J568,[2]CodMpios!$B$347:$E$362,4,FALSE)</f>
        <v>18753 - San Vicente Del Caguán</v>
      </c>
      <c r="L568" s="34" t="str">
        <f>VLOOKUP($J568,[2]Coord_Mpios_X_Y!$B$2:$K$1123,9,FALSE)</f>
        <v>1,567801695842</v>
      </c>
      <c r="M568" s="34" t="str">
        <f>VLOOKUP($J568,[2]Coord_Mpios_X_Y!$B$2:$K$1123,10,FALSE)</f>
        <v>-74,262977514784</v>
      </c>
      <c r="N568" s="34" t="s">
        <v>125</v>
      </c>
      <c r="O568" s="34" t="s">
        <v>126</v>
      </c>
      <c r="Q568" s="34" t="s">
        <v>127</v>
      </c>
      <c r="R568" s="34">
        <v>24645434</v>
      </c>
      <c r="S568" s="34" t="str">
        <f t="shared" si="40"/>
        <v>CC24645434</v>
      </c>
      <c r="T568" s="34" t="s">
        <v>309</v>
      </c>
      <c r="U568" s="34" t="s">
        <v>419</v>
      </c>
      <c r="V568" s="34" t="s">
        <v>836</v>
      </c>
      <c r="W568" s="34" t="s">
        <v>182</v>
      </c>
      <c r="X568" s="87">
        <v>26109</v>
      </c>
      <c r="Y568">
        <v>51</v>
      </c>
      <c r="Z568" s="36">
        <f>VLOOKUP($Y568,[2]Edades!$A$3:$H$153,4,FALSE)</f>
        <v>5</v>
      </c>
      <c r="AA568" s="34" t="str">
        <f>VLOOKUP($Y568,[2]Edades!$A$3:$H$153,6,FALSE)</f>
        <v>5 - Adultez</v>
      </c>
      <c r="AB568" s="34">
        <f>VLOOKUP($Y568,[2]Edades!$A$3:$H$153,7,FALSE)</f>
        <v>11</v>
      </c>
      <c r="AC568" s="34" t="str">
        <f>VLOOKUP($Y568,[2]Edades!$A$3:$H$153,8,FALSE)</f>
        <v>50-54</v>
      </c>
      <c r="AD568" s="34" t="s">
        <v>129</v>
      </c>
      <c r="AE568" s="1">
        <v>2</v>
      </c>
      <c r="AF568" s="34" t="s">
        <v>130</v>
      </c>
      <c r="AG568" s="34" t="s">
        <v>2127</v>
      </c>
      <c r="AH568" s="34" t="s">
        <v>2127</v>
      </c>
      <c r="AK568" s="34" t="s">
        <v>125</v>
      </c>
      <c r="AM568" s="34" t="s">
        <v>2127</v>
      </c>
      <c r="AN568" s="36" t="s">
        <v>2127</v>
      </c>
      <c r="AO568" s="36" t="s">
        <v>2127</v>
      </c>
      <c r="AP568" s="34" t="s">
        <v>2127</v>
      </c>
      <c r="AQ568" s="36" t="s">
        <v>2127</v>
      </c>
      <c r="AR568" s="34" t="s">
        <v>5042</v>
      </c>
      <c r="AS568" s="91" t="s">
        <v>6697</v>
      </c>
      <c r="AT568" s="34">
        <v>3212747977</v>
      </c>
      <c r="AU568" s="34" t="s">
        <v>2127</v>
      </c>
      <c r="AX568" s="90"/>
      <c r="BA568" s="91"/>
      <c r="BB568" s="91"/>
      <c r="BC568" s="91"/>
      <c r="BF568" s="34" t="s">
        <v>4983</v>
      </c>
      <c r="BG568" s="92" t="s">
        <v>5360</v>
      </c>
      <c r="BM568" s="36" t="s">
        <v>131</v>
      </c>
      <c r="BN568" s="34" t="s">
        <v>132</v>
      </c>
      <c r="BO568" s="36">
        <v>0</v>
      </c>
      <c r="BQ568" s="94"/>
      <c r="BS568" s="36" t="s">
        <v>2127</v>
      </c>
      <c r="BU568" s="95"/>
      <c r="BV568" s="95"/>
      <c r="BW568" s="61"/>
      <c r="BX568" s="60"/>
      <c r="BY568" s="59" t="str">
        <f t="shared" ca="1" si="41"/>
        <v/>
      </c>
      <c r="CD568" s="68"/>
      <c r="CE568" s="68"/>
      <c r="CF568" s="67"/>
      <c r="CG568"/>
      <c r="CH568" s="2"/>
      <c r="CI568" s="4" t="e">
        <f t="shared" si="42"/>
        <v>#DIV/0!</v>
      </c>
      <c r="CJ568" s="5" t="str">
        <f t="shared" si="43"/>
        <v>SIN DATO</v>
      </c>
      <c r="CK568" s="36">
        <v>0</v>
      </c>
      <c r="CL568" s="66"/>
      <c r="CM568" s="89">
        <v>41170</v>
      </c>
      <c r="CN568" s="97">
        <v>41170</v>
      </c>
      <c r="CP568"/>
      <c r="CQ568" s="65"/>
      <c r="CR568" s="65"/>
      <c r="CS568" s="98"/>
      <c r="CT568"/>
      <c r="CU568"/>
      <c r="CV568" s="97"/>
      <c r="CW568" s="2"/>
      <c r="CX568" s="82"/>
      <c r="DG568" s="64"/>
      <c r="DI568" s="89"/>
      <c r="DJ568" s="89"/>
      <c r="DN568" s="34"/>
      <c r="DO568" s="34"/>
      <c r="DP568" s="34"/>
      <c r="DQ568" s="34"/>
      <c r="DR568" s="34"/>
      <c r="DS568" s="34" t="s">
        <v>2127</v>
      </c>
      <c r="DT568" s="34"/>
      <c r="DY568" s="1">
        <v>2</v>
      </c>
      <c r="DZ568" t="s">
        <v>7941</v>
      </c>
      <c r="EB568" s="4"/>
      <c r="EJ568"/>
      <c r="EL568" s="34"/>
      <c r="EN568" s="34"/>
    </row>
    <row r="569" spans="1:144" x14ac:dyDescent="0.25">
      <c r="A569" s="85">
        <v>2022</v>
      </c>
      <c r="B569" s="87">
        <v>44830</v>
      </c>
      <c r="C569" t="s">
        <v>121</v>
      </c>
      <c r="D569" t="s">
        <v>122</v>
      </c>
      <c r="E569" s="34" t="s">
        <v>7938</v>
      </c>
      <c r="F569" s="34">
        <f t="shared" si="44"/>
        <v>568</v>
      </c>
      <c r="G569" s="34" t="s">
        <v>4985</v>
      </c>
      <c r="H569">
        <v>18</v>
      </c>
      <c r="I569" s="34" t="s">
        <v>6141</v>
      </c>
      <c r="J569" s="34" t="s">
        <v>4984</v>
      </c>
      <c r="K569" s="34" t="str">
        <f>VLOOKUP(J569,[2]CodMpios!$B$347:$E$362,4,FALSE)</f>
        <v>18753 - San Vicente Del Caguán</v>
      </c>
      <c r="L569" s="34" t="str">
        <f>VLOOKUP($J569,[2]Coord_Mpios_X_Y!$B$2:$K$1123,9,FALSE)</f>
        <v>1,567801695842</v>
      </c>
      <c r="M569" s="34" t="str">
        <f>VLOOKUP($J569,[2]Coord_Mpios_X_Y!$B$2:$K$1123,10,FALSE)</f>
        <v>-74,262977514784</v>
      </c>
      <c r="N569" s="34" t="s">
        <v>125</v>
      </c>
      <c r="O569" s="34" t="s">
        <v>126</v>
      </c>
      <c r="Q569" s="34" t="s">
        <v>127</v>
      </c>
      <c r="R569" s="34">
        <v>26643211</v>
      </c>
      <c r="S569" s="34" t="str">
        <f t="shared" si="40"/>
        <v>CC26643211</v>
      </c>
      <c r="T569" s="34" t="s">
        <v>141</v>
      </c>
      <c r="V569" s="34" t="s">
        <v>5925</v>
      </c>
      <c r="W569" s="34" t="s">
        <v>763</v>
      </c>
      <c r="X569" s="87">
        <v>21660</v>
      </c>
      <c r="Y569">
        <v>63</v>
      </c>
      <c r="Z569" s="36">
        <f>VLOOKUP($Y569,[2]Edades!$A$3:$H$153,4,FALSE)</f>
        <v>6</v>
      </c>
      <c r="AA569" s="34" t="str">
        <f>VLOOKUP($Y569,[2]Edades!$A$3:$H$153,6,FALSE)</f>
        <v>6 - Persona mayor</v>
      </c>
      <c r="AB569" s="34">
        <f>VLOOKUP($Y569,[2]Edades!$A$3:$H$153,7,FALSE)</f>
        <v>13</v>
      </c>
      <c r="AC569" s="34" t="str">
        <f>VLOOKUP($Y569,[2]Edades!$A$3:$H$153,8,FALSE)</f>
        <v>60-64</v>
      </c>
      <c r="AD569" s="34" t="s">
        <v>129</v>
      </c>
      <c r="AE569" s="1">
        <v>2</v>
      </c>
      <c r="AF569" s="34" t="s">
        <v>2137</v>
      </c>
      <c r="AG569" s="34" t="s">
        <v>2127</v>
      </c>
      <c r="AH569" s="34" t="s">
        <v>2127</v>
      </c>
      <c r="AK569" s="34" t="s">
        <v>125</v>
      </c>
      <c r="AM569" s="34" t="s">
        <v>2127</v>
      </c>
      <c r="AN569" s="36" t="s">
        <v>2127</v>
      </c>
      <c r="AO569" s="36" t="s">
        <v>2127</v>
      </c>
      <c r="AP569" s="34" t="s">
        <v>2127</v>
      </c>
      <c r="AQ569" s="36" t="s">
        <v>2127</v>
      </c>
      <c r="AR569" s="34" t="s">
        <v>5042</v>
      </c>
      <c r="AS569" s="91" t="s">
        <v>6698</v>
      </c>
      <c r="AT569" s="34">
        <v>3138223340</v>
      </c>
      <c r="AU569" s="34" t="s">
        <v>2127</v>
      </c>
      <c r="AX569" s="90"/>
      <c r="BA569" s="91"/>
      <c r="BB569" s="91"/>
      <c r="BC569" s="91"/>
      <c r="BF569" s="34" t="s">
        <v>4983</v>
      </c>
      <c r="BG569" s="92" t="s">
        <v>5042</v>
      </c>
      <c r="BM569" s="36" t="s">
        <v>131</v>
      </c>
      <c r="BN569" s="34" t="s">
        <v>132</v>
      </c>
      <c r="BO569" s="36">
        <v>0</v>
      </c>
      <c r="BQ569" s="94"/>
      <c r="BS569" s="36" t="s">
        <v>2127</v>
      </c>
      <c r="BU569" s="95"/>
      <c r="BV569" s="95"/>
      <c r="BW569" s="61"/>
      <c r="BX569" s="60"/>
      <c r="BY569" s="59" t="str">
        <f t="shared" ca="1" si="41"/>
        <v/>
      </c>
      <c r="CD569" s="68"/>
      <c r="CE569" s="68"/>
      <c r="CF569" s="67"/>
      <c r="CG569"/>
      <c r="CH569" s="2"/>
      <c r="CI569" s="4" t="e">
        <f t="shared" si="42"/>
        <v>#DIV/0!</v>
      </c>
      <c r="CJ569" s="5" t="str">
        <f t="shared" si="43"/>
        <v>SIN DATO</v>
      </c>
      <c r="CK569" s="36">
        <v>0</v>
      </c>
      <c r="CL569" s="66"/>
      <c r="CM569" s="89">
        <v>41199</v>
      </c>
      <c r="CN569" s="97">
        <v>41199</v>
      </c>
      <c r="CP569"/>
      <c r="CQ569" s="65"/>
      <c r="CR569" s="65"/>
      <c r="CS569" s="98"/>
      <c r="CT569"/>
      <c r="CU569"/>
      <c r="CV569" s="97"/>
      <c r="CW569" s="2"/>
      <c r="CX569" s="82"/>
      <c r="DG569" s="64"/>
      <c r="DI569" s="89"/>
      <c r="DJ569" s="89"/>
      <c r="DN569" s="34"/>
      <c r="DO569" s="34"/>
      <c r="DP569" s="34"/>
      <c r="DQ569" s="34"/>
      <c r="DR569" s="34"/>
      <c r="DS569" s="34" t="s">
        <v>2127</v>
      </c>
      <c r="DT569" s="34"/>
      <c r="DY569" s="1">
        <v>2</v>
      </c>
      <c r="DZ569" t="s">
        <v>7941</v>
      </c>
      <c r="EB569" s="4"/>
      <c r="EJ569"/>
      <c r="EL569" s="34"/>
      <c r="EN569" s="34"/>
    </row>
    <row r="570" spans="1:144" x14ac:dyDescent="0.25">
      <c r="A570" s="85">
        <v>2022</v>
      </c>
      <c r="B570" s="87">
        <v>44830</v>
      </c>
      <c r="C570" t="s">
        <v>121</v>
      </c>
      <c r="D570" t="s">
        <v>122</v>
      </c>
      <c r="E570" s="34" t="s">
        <v>7938</v>
      </c>
      <c r="F570" s="34">
        <f t="shared" si="44"/>
        <v>569</v>
      </c>
      <c r="G570" s="34" t="s">
        <v>4985</v>
      </c>
      <c r="H570">
        <v>18</v>
      </c>
      <c r="I570" s="34" t="s">
        <v>6141</v>
      </c>
      <c r="J570" s="34" t="s">
        <v>4984</v>
      </c>
      <c r="K570" s="34" t="str">
        <f>VLOOKUP(J570,[2]CodMpios!$B$347:$E$362,4,FALSE)</f>
        <v>18753 - San Vicente Del Caguán</v>
      </c>
      <c r="L570" s="34" t="str">
        <f>VLOOKUP($J570,[2]Coord_Mpios_X_Y!$B$2:$K$1123,9,FALSE)</f>
        <v>1,567801695842</v>
      </c>
      <c r="M570" s="34" t="str">
        <f>VLOOKUP($J570,[2]Coord_Mpios_X_Y!$B$2:$K$1123,10,FALSE)</f>
        <v>-74,262977514784</v>
      </c>
      <c r="N570" s="34" t="s">
        <v>125</v>
      </c>
      <c r="O570" s="34" t="s">
        <v>126</v>
      </c>
      <c r="Q570" s="34" t="s">
        <v>127</v>
      </c>
      <c r="R570" s="34">
        <v>14237271</v>
      </c>
      <c r="S570" s="34" t="str">
        <f t="shared" si="40"/>
        <v>CC14237271</v>
      </c>
      <c r="T570" s="34" t="s">
        <v>643</v>
      </c>
      <c r="V570" s="34" t="s">
        <v>1277</v>
      </c>
      <c r="W570" s="34" t="s">
        <v>5742</v>
      </c>
      <c r="X570" s="87">
        <v>22366</v>
      </c>
      <c r="Y570">
        <v>62</v>
      </c>
      <c r="Z570" s="36">
        <f>VLOOKUP($Y570,[2]Edades!$A$3:$H$153,4,FALSE)</f>
        <v>6</v>
      </c>
      <c r="AA570" s="34" t="str">
        <f>VLOOKUP($Y570,[2]Edades!$A$3:$H$153,6,FALSE)</f>
        <v>6 - Persona mayor</v>
      </c>
      <c r="AB570" s="34">
        <f>VLOOKUP($Y570,[2]Edades!$A$3:$H$153,7,FALSE)</f>
        <v>13</v>
      </c>
      <c r="AC570" s="34" t="str">
        <f>VLOOKUP($Y570,[2]Edades!$A$3:$H$153,8,FALSE)</f>
        <v>60-64</v>
      </c>
      <c r="AD570" s="34" t="s">
        <v>146</v>
      </c>
      <c r="AE570">
        <v>1</v>
      </c>
      <c r="AF570" s="34" t="s">
        <v>2137</v>
      </c>
      <c r="AG570" s="34" t="s">
        <v>2127</v>
      </c>
      <c r="AH570" s="34" t="s">
        <v>2127</v>
      </c>
      <c r="AK570" s="34" t="s">
        <v>125</v>
      </c>
      <c r="AM570" s="34" t="s">
        <v>2127</v>
      </c>
      <c r="AN570" s="36" t="s">
        <v>2127</v>
      </c>
      <c r="AO570" s="36" t="s">
        <v>2127</v>
      </c>
      <c r="AP570" s="34" t="s">
        <v>2127</v>
      </c>
      <c r="AQ570" s="36" t="s">
        <v>2127</v>
      </c>
      <c r="AR570" s="34" t="s">
        <v>5042</v>
      </c>
      <c r="AS570" s="91" t="s">
        <v>6699</v>
      </c>
      <c r="AT570" s="34">
        <v>4644655</v>
      </c>
      <c r="AU570" s="34" t="s">
        <v>2127</v>
      </c>
      <c r="AX570" s="90"/>
      <c r="BA570" s="91"/>
      <c r="BB570" s="91"/>
      <c r="BC570" s="91"/>
      <c r="BF570" s="34" t="s">
        <v>4983</v>
      </c>
      <c r="BG570" s="92" t="s">
        <v>5360</v>
      </c>
      <c r="BM570" s="36" t="s">
        <v>131</v>
      </c>
      <c r="BN570" s="34" t="s">
        <v>132</v>
      </c>
      <c r="BO570" s="36">
        <v>0</v>
      </c>
      <c r="BQ570" s="94"/>
      <c r="BS570" s="36" t="s">
        <v>2127</v>
      </c>
      <c r="BU570" s="95"/>
      <c r="BV570" s="95"/>
      <c r="BW570" s="61"/>
      <c r="BX570" s="60"/>
      <c r="BY570" s="59" t="str">
        <f t="shared" ca="1" si="41"/>
        <v/>
      </c>
      <c r="CD570" s="68"/>
      <c r="CE570" s="68"/>
      <c r="CF570" s="67"/>
      <c r="CG570"/>
      <c r="CH570" s="2"/>
      <c r="CI570" s="4" t="e">
        <f t="shared" si="42"/>
        <v>#DIV/0!</v>
      </c>
      <c r="CJ570" s="5" t="str">
        <f t="shared" si="43"/>
        <v>SIN DATO</v>
      </c>
      <c r="CK570" s="36">
        <v>0</v>
      </c>
      <c r="CL570" s="66"/>
      <c r="CM570" s="89">
        <v>41191</v>
      </c>
      <c r="CN570" s="97">
        <v>41191</v>
      </c>
      <c r="CP570"/>
      <c r="CQ570" s="65"/>
      <c r="CR570" s="65"/>
      <c r="CS570" s="98"/>
      <c r="CT570"/>
      <c r="CU570"/>
      <c r="CV570" s="97"/>
      <c r="CW570" s="2"/>
      <c r="CX570" s="82"/>
      <c r="DG570" s="64"/>
      <c r="DI570" s="89"/>
      <c r="DJ570" s="89"/>
      <c r="DN570" s="34"/>
      <c r="DO570" s="34"/>
      <c r="DP570" s="34"/>
      <c r="DQ570" s="34"/>
      <c r="DR570" s="34"/>
      <c r="DS570" s="34" t="s">
        <v>2127</v>
      </c>
      <c r="DT570" s="34"/>
      <c r="DY570" s="1">
        <v>2</v>
      </c>
      <c r="DZ570" t="s">
        <v>7941</v>
      </c>
      <c r="EB570" s="4"/>
      <c r="EJ570"/>
      <c r="EL570" s="34"/>
      <c r="EN570" s="34"/>
    </row>
    <row r="571" spans="1:144" hidden="1" x14ac:dyDescent="0.25">
      <c r="A571" s="85">
        <v>2022</v>
      </c>
      <c r="B571" s="87">
        <v>44830</v>
      </c>
      <c r="C571" t="s">
        <v>121</v>
      </c>
      <c r="D571" t="s">
        <v>122</v>
      </c>
      <c r="E571" s="36" t="s">
        <v>7938</v>
      </c>
      <c r="F571" s="34">
        <f t="shared" si="44"/>
        <v>570</v>
      </c>
      <c r="G571" s="34" t="s">
        <v>4985</v>
      </c>
      <c r="H571">
        <v>18</v>
      </c>
      <c r="I571" s="34" t="s">
        <v>6141</v>
      </c>
      <c r="J571" s="34" t="s">
        <v>4984</v>
      </c>
      <c r="K571" s="34" t="str">
        <f>VLOOKUP(J571,[2]CodMpios!$B$347:$E$362,4,FALSE)</f>
        <v>18753 - San Vicente Del Caguán</v>
      </c>
      <c r="L571" s="34" t="str">
        <f>VLOOKUP($J571,[2]Coord_Mpios_X_Y!$B$2:$K$1123,9,FALSE)</f>
        <v>1,567801695842</v>
      </c>
      <c r="M571" s="34" t="str">
        <f>VLOOKUP($J571,[2]Coord_Mpios_X_Y!$B$2:$K$1123,10,FALSE)</f>
        <v>-74,262977514784</v>
      </c>
      <c r="N571" s="34" t="s">
        <v>125</v>
      </c>
      <c r="O571" s="34" t="s">
        <v>126</v>
      </c>
      <c r="Q571" s="34" t="s">
        <v>127</v>
      </c>
      <c r="R571" s="34">
        <v>4957056</v>
      </c>
      <c r="S571" s="34" t="str">
        <f t="shared" si="40"/>
        <v>CC4957056</v>
      </c>
      <c r="T571" s="34" t="s">
        <v>5924</v>
      </c>
      <c r="V571" s="34" t="s">
        <v>1180</v>
      </c>
      <c r="W571" s="34" t="s">
        <v>5154</v>
      </c>
      <c r="X571" s="87">
        <v>26096</v>
      </c>
      <c r="Y571">
        <v>51</v>
      </c>
      <c r="Z571" s="36">
        <f>VLOOKUP($Y571,[2]Edades!$A$3:$H$153,4,FALSE)</f>
        <v>5</v>
      </c>
      <c r="AA571" s="34" t="str">
        <f>VLOOKUP($Y571,[2]Edades!$A$3:$H$153,6,FALSE)</f>
        <v>5 - Adultez</v>
      </c>
      <c r="AB571" s="34">
        <f>VLOOKUP($Y571,[2]Edades!$A$3:$H$153,7,FALSE)</f>
        <v>11</v>
      </c>
      <c r="AC571" s="34" t="str">
        <f>VLOOKUP($Y571,[2]Edades!$A$3:$H$153,8,FALSE)</f>
        <v>50-54</v>
      </c>
      <c r="AD571" s="34" t="s">
        <v>146</v>
      </c>
      <c r="AE571">
        <v>1</v>
      </c>
      <c r="AF571" s="34" t="s">
        <v>130</v>
      </c>
      <c r="AG571" s="34" t="s">
        <v>2127</v>
      </c>
      <c r="AH571" s="34" t="s">
        <v>2127</v>
      </c>
      <c r="AK571" s="34" t="s">
        <v>125</v>
      </c>
      <c r="AM571" s="34" t="s">
        <v>2127</v>
      </c>
      <c r="AN571" s="36" t="s">
        <v>2127</v>
      </c>
      <c r="AO571" s="36" t="s">
        <v>2127</v>
      </c>
      <c r="AP571" s="34" t="s">
        <v>2127</v>
      </c>
      <c r="AQ571" s="36" t="s">
        <v>2127</v>
      </c>
      <c r="AR571" s="34" t="s">
        <v>2098</v>
      </c>
      <c r="AS571" s="91" t="s">
        <v>6700</v>
      </c>
      <c r="AT571" s="34">
        <v>3212411834</v>
      </c>
      <c r="AU571" s="34" t="s">
        <v>2127</v>
      </c>
      <c r="AX571" s="90"/>
      <c r="BA571" s="91"/>
      <c r="BB571" s="91"/>
      <c r="BC571" s="91"/>
      <c r="BF571" s="34" t="s">
        <v>4983</v>
      </c>
      <c r="BG571" s="92" t="s">
        <v>2098</v>
      </c>
      <c r="BM571" s="36" t="s">
        <v>131</v>
      </c>
      <c r="BN571" s="34" t="s">
        <v>132</v>
      </c>
      <c r="BO571" s="36">
        <v>0</v>
      </c>
      <c r="BQ571" s="94"/>
      <c r="BS571" t="s">
        <v>132</v>
      </c>
      <c r="BU571" s="95"/>
      <c r="BV571" s="95"/>
      <c r="BW571" s="61"/>
      <c r="BX571" s="60"/>
      <c r="BY571" s="59" t="str">
        <f t="shared" ca="1" si="41"/>
        <v/>
      </c>
      <c r="CD571" s="68"/>
      <c r="CE571" s="68"/>
      <c r="CF571" s="67"/>
      <c r="CG571">
        <v>90</v>
      </c>
      <c r="CH571" s="2">
        <v>171</v>
      </c>
      <c r="CI571" s="4">
        <f t="shared" si="42"/>
        <v>30.778701138811947</v>
      </c>
      <c r="CJ571" s="5" t="str">
        <f t="shared" si="43"/>
        <v>OBESIDAD</v>
      </c>
      <c r="CK571" s="36">
        <v>0</v>
      </c>
      <c r="CL571" s="66"/>
      <c r="CM571" s="89">
        <v>41659</v>
      </c>
      <c r="CN571" s="97">
        <v>41659</v>
      </c>
      <c r="CP571"/>
      <c r="CQ571" s="65"/>
      <c r="CR571" s="65"/>
      <c r="CS571" s="98"/>
      <c r="CT571"/>
      <c r="CU571"/>
      <c r="CV571" s="65"/>
      <c r="CW571" s="2">
        <v>120</v>
      </c>
      <c r="CX571" s="82">
        <v>70</v>
      </c>
      <c r="DC571"/>
      <c r="DG571" s="64"/>
      <c r="DI571" s="89"/>
      <c r="DJ571" s="89"/>
      <c r="DN571" s="34"/>
      <c r="DO571" s="34"/>
      <c r="DP571" s="34"/>
      <c r="DQ571" s="34"/>
      <c r="DR571" s="34"/>
      <c r="DS571" s="34" t="s">
        <v>2127</v>
      </c>
      <c r="DT571" s="34"/>
      <c r="DU571" s="47">
        <v>44270</v>
      </c>
      <c r="DY571" s="1">
        <v>2</v>
      </c>
      <c r="DZ571" t="s">
        <v>7940</v>
      </c>
      <c r="EB571" s="4"/>
      <c r="EC571" s="4">
        <v>195</v>
      </c>
      <c r="EE571" s="4">
        <v>51</v>
      </c>
      <c r="EF571" s="4">
        <v>111</v>
      </c>
      <c r="EJ571"/>
      <c r="EL571" s="34"/>
      <c r="EN571" s="34"/>
    </row>
    <row r="572" spans="1:144" x14ac:dyDescent="0.25">
      <c r="A572" s="85">
        <v>2022</v>
      </c>
      <c r="B572" s="87">
        <v>44830</v>
      </c>
      <c r="C572" t="s">
        <v>121</v>
      </c>
      <c r="D572" t="s">
        <v>122</v>
      </c>
      <c r="E572" s="34" t="s">
        <v>7938</v>
      </c>
      <c r="F572" s="34">
        <f t="shared" si="44"/>
        <v>571</v>
      </c>
      <c r="G572" s="34" t="s">
        <v>4985</v>
      </c>
      <c r="H572">
        <v>18</v>
      </c>
      <c r="I572" s="34" t="s">
        <v>6141</v>
      </c>
      <c r="J572" s="34" t="s">
        <v>4984</v>
      </c>
      <c r="K572" s="34" t="str">
        <f>VLOOKUP(J572,[2]CodMpios!$B$347:$E$362,4,FALSE)</f>
        <v>18753 - San Vicente Del Caguán</v>
      </c>
      <c r="L572" s="34" t="str">
        <f>VLOOKUP($J572,[2]Coord_Mpios_X_Y!$B$2:$K$1123,9,FALSE)</f>
        <v>1,567801695842</v>
      </c>
      <c r="M572" s="34" t="str">
        <f>VLOOKUP($J572,[2]Coord_Mpios_X_Y!$B$2:$K$1123,10,FALSE)</f>
        <v>-74,262977514784</v>
      </c>
      <c r="N572" s="34" t="s">
        <v>125</v>
      </c>
      <c r="O572" s="34" t="s">
        <v>126</v>
      </c>
      <c r="Q572" s="34" t="s">
        <v>127</v>
      </c>
      <c r="R572" s="34">
        <v>17667194</v>
      </c>
      <c r="S572" s="34" t="str">
        <f t="shared" si="40"/>
        <v>CC17667194</v>
      </c>
      <c r="T572" s="34" t="s">
        <v>213</v>
      </c>
      <c r="U572" s="34" t="s">
        <v>428</v>
      </c>
      <c r="V572" s="34" t="s">
        <v>2489</v>
      </c>
      <c r="W572" s="34" t="s">
        <v>212</v>
      </c>
      <c r="X572" s="87">
        <v>21177</v>
      </c>
      <c r="Y572">
        <v>65</v>
      </c>
      <c r="Z572" s="36">
        <f>VLOOKUP($Y572,[2]Edades!$A$3:$H$153,4,FALSE)</f>
        <v>6</v>
      </c>
      <c r="AA572" s="34" t="str">
        <f>VLOOKUP($Y572,[2]Edades!$A$3:$H$153,6,FALSE)</f>
        <v>6 - Persona mayor</v>
      </c>
      <c r="AB572" s="34">
        <f>VLOOKUP($Y572,[2]Edades!$A$3:$H$153,7,FALSE)</f>
        <v>14</v>
      </c>
      <c r="AC572" s="34" t="str">
        <f>VLOOKUP($Y572,[2]Edades!$A$3:$H$153,8,FALSE)</f>
        <v>65-69</v>
      </c>
      <c r="AD572" s="34" t="s">
        <v>146</v>
      </c>
      <c r="AE572">
        <v>1</v>
      </c>
      <c r="AF572" s="34" t="s">
        <v>2137</v>
      </c>
      <c r="AG572" s="34" t="s">
        <v>2127</v>
      </c>
      <c r="AH572" s="34" t="s">
        <v>2127</v>
      </c>
      <c r="AK572" s="34" t="s">
        <v>125</v>
      </c>
      <c r="AM572" s="34" t="s">
        <v>2127</v>
      </c>
      <c r="AN572" s="36" t="s">
        <v>2127</v>
      </c>
      <c r="AO572" s="36" t="s">
        <v>2127</v>
      </c>
      <c r="AP572" s="34" t="s">
        <v>2127</v>
      </c>
      <c r="AQ572" s="36" t="s">
        <v>2127</v>
      </c>
      <c r="AR572" s="34" t="s">
        <v>5042</v>
      </c>
      <c r="AS572" s="91" t="s">
        <v>6701</v>
      </c>
      <c r="AT572" s="34">
        <v>3133317985</v>
      </c>
      <c r="AU572" s="34" t="s">
        <v>2127</v>
      </c>
      <c r="AX572" s="90"/>
      <c r="BA572" s="91"/>
      <c r="BB572" s="91"/>
      <c r="BC572" s="91"/>
      <c r="BF572" s="34" t="s">
        <v>4983</v>
      </c>
      <c r="BG572" s="92" t="s">
        <v>5360</v>
      </c>
      <c r="BM572" s="36" t="s">
        <v>131</v>
      </c>
      <c r="BN572" s="34" t="s">
        <v>132</v>
      </c>
      <c r="BO572" s="36">
        <v>0</v>
      </c>
      <c r="BQ572" s="94"/>
      <c r="BS572" s="36" t="s">
        <v>2127</v>
      </c>
      <c r="BU572" s="95"/>
      <c r="BV572" s="95"/>
      <c r="BW572" s="61"/>
      <c r="BX572" s="60"/>
      <c r="BY572" s="59" t="str">
        <f t="shared" ca="1" si="41"/>
        <v/>
      </c>
      <c r="CD572" s="68"/>
      <c r="CE572" s="68"/>
      <c r="CF572" s="67"/>
      <c r="CG572"/>
      <c r="CH572" s="2"/>
      <c r="CI572" s="4" t="e">
        <f t="shared" si="42"/>
        <v>#DIV/0!</v>
      </c>
      <c r="CJ572" s="5" t="str">
        <f t="shared" si="43"/>
        <v>SIN DATO</v>
      </c>
      <c r="CK572" s="36">
        <v>0</v>
      </c>
      <c r="CL572" s="66"/>
      <c r="CM572" s="89">
        <v>41215</v>
      </c>
      <c r="CN572" s="97">
        <v>41215</v>
      </c>
      <c r="CP572"/>
      <c r="CQ572" s="65"/>
      <c r="CR572" s="65"/>
      <c r="CS572" s="98"/>
      <c r="CT572"/>
      <c r="CU572"/>
      <c r="CV572" s="97"/>
      <c r="CW572" s="2"/>
      <c r="CX572" s="82"/>
      <c r="DG572" s="64"/>
      <c r="DI572" s="89"/>
      <c r="DJ572" s="89"/>
      <c r="DN572" s="34"/>
      <c r="DO572" s="34"/>
      <c r="DP572" s="34"/>
      <c r="DQ572" s="34"/>
      <c r="DR572" s="34"/>
      <c r="DS572" s="34" t="s">
        <v>2127</v>
      </c>
      <c r="DT572" s="34"/>
      <c r="DY572" s="1">
        <v>2</v>
      </c>
      <c r="DZ572" t="s">
        <v>7941</v>
      </c>
      <c r="EB572" s="4"/>
      <c r="EJ572"/>
      <c r="EL572" s="34"/>
      <c r="EN572" s="34"/>
    </row>
    <row r="573" spans="1:144" x14ac:dyDescent="0.25">
      <c r="A573" s="85">
        <v>2022</v>
      </c>
      <c r="B573" s="87">
        <v>44830</v>
      </c>
      <c r="C573" t="s">
        <v>121</v>
      </c>
      <c r="D573" t="s">
        <v>122</v>
      </c>
      <c r="E573" s="34" t="s">
        <v>7938</v>
      </c>
      <c r="F573" s="34">
        <f t="shared" si="44"/>
        <v>572</v>
      </c>
      <c r="G573" s="34" t="s">
        <v>4985</v>
      </c>
      <c r="H573">
        <v>18</v>
      </c>
      <c r="I573" s="34" t="s">
        <v>6141</v>
      </c>
      <c r="J573" s="34" t="s">
        <v>4984</v>
      </c>
      <c r="K573" s="34" t="str">
        <f>VLOOKUP(J573,[2]CodMpios!$B$347:$E$362,4,FALSE)</f>
        <v>18753 - San Vicente Del Caguán</v>
      </c>
      <c r="L573" s="34" t="str">
        <f>VLOOKUP($J573,[2]Coord_Mpios_X_Y!$B$2:$K$1123,9,FALSE)</f>
        <v>1,567801695842</v>
      </c>
      <c r="M573" s="34" t="str">
        <f>VLOOKUP($J573,[2]Coord_Mpios_X_Y!$B$2:$K$1123,10,FALSE)</f>
        <v>-74,262977514784</v>
      </c>
      <c r="N573" s="34" t="s">
        <v>139</v>
      </c>
      <c r="O573" s="34" t="s">
        <v>126</v>
      </c>
      <c r="Q573" s="34" t="s">
        <v>127</v>
      </c>
      <c r="R573" s="34">
        <v>26533892</v>
      </c>
      <c r="S573" s="34" t="str">
        <f t="shared" si="40"/>
        <v>CC26533892</v>
      </c>
      <c r="T573" s="34" t="s">
        <v>327</v>
      </c>
      <c r="U573" s="34" t="s">
        <v>134</v>
      </c>
      <c r="V573" s="34" t="s">
        <v>2444</v>
      </c>
      <c r="W573" s="34" t="s">
        <v>5603</v>
      </c>
      <c r="X573" s="87">
        <v>17629</v>
      </c>
      <c r="Y573">
        <v>74</v>
      </c>
      <c r="Z573" s="36">
        <f>VLOOKUP($Y573,[2]Edades!$A$3:$H$153,4,FALSE)</f>
        <v>6</v>
      </c>
      <c r="AA573" s="34" t="str">
        <f>VLOOKUP($Y573,[2]Edades!$A$3:$H$153,6,FALSE)</f>
        <v>6 - Persona mayor</v>
      </c>
      <c r="AB573" s="34">
        <f>VLOOKUP($Y573,[2]Edades!$A$3:$H$153,7,FALSE)</f>
        <v>15</v>
      </c>
      <c r="AC573" s="34" t="str">
        <f>VLOOKUP($Y573,[2]Edades!$A$3:$H$153,8,FALSE)</f>
        <v>70-74</v>
      </c>
      <c r="AD573" s="34" t="s">
        <v>129</v>
      </c>
      <c r="AE573" s="1">
        <v>2</v>
      </c>
      <c r="AF573" s="34" t="s">
        <v>2137</v>
      </c>
      <c r="AG573" s="34" t="s">
        <v>2127</v>
      </c>
      <c r="AH573" s="34" t="s">
        <v>2127</v>
      </c>
      <c r="AK573" s="34" t="s">
        <v>139</v>
      </c>
      <c r="AM573" s="34" t="s">
        <v>2127</v>
      </c>
      <c r="AN573" s="36" t="s">
        <v>2127</v>
      </c>
      <c r="AO573" s="36" t="s">
        <v>2127</v>
      </c>
      <c r="AP573" s="34" t="s">
        <v>2127</v>
      </c>
      <c r="AQ573" s="36" t="s">
        <v>2127</v>
      </c>
      <c r="AR573" s="34" t="s">
        <v>5042</v>
      </c>
      <c r="AS573" s="91" t="s">
        <v>6702</v>
      </c>
      <c r="AT573" s="34">
        <v>3118104192</v>
      </c>
      <c r="AU573" s="34" t="s">
        <v>2127</v>
      </c>
      <c r="AX573" s="90"/>
      <c r="BA573" s="91"/>
      <c r="BB573" s="91"/>
      <c r="BC573" s="91"/>
      <c r="BF573" s="34" t="s">
        <v>4983</v>
      </c>
      <c r="BG573" s="92" t="s">
        <v>5360</v>
      </c>
      <c r="BM573" s="36" t="s">
        <v>131</v>
      </c>
      <c r="BN573" s="34" t="s">
        <v>132</v>
      </c>
      <c r="BO573" s="36">
        <v>0</v>
      </c>
      <c r="BQ573" s="94"/>
      <c r="BS573" s="36" t="s">
        <v>2127</v>
      </c>
      <c r="BU573" s="95"/>
      <c r="BV573" s="95"/>
      <c r="BW573" s="61"/>
      <c r="BX573" s="60"/>
      <c r="BY573" s="59" t="str">
        <f t="shared" ca="1" si="41"/>
        <v/>
      </c>
      <c r="CD573" s="68"/>
      <c r="CE573" s="68"/>
      <c r="CF573" s="67"/>
      <c r="CG573"/>
      <c r="CH573" s="2"/>
      <c r="CI573" s="4" t="e">
        <f t="shared" si="42"/>
        <v>#DIV/0!</v>
      </c>
      <c r="CJ573" s="5" t="str">
        <f t="shared" si="43"/>
        <v>SIN DATO</v>
      </c>
      <c r="CK573" s="36">
        <v>0</v>
      </c>
      <c r="CL573" s="66"/>
      <c r="CM573" s="89">
        <v>41221</v>
      </c>
      <c r="CN573" s="97">
        <v>41221</v>
      </c>
      <c r="CP573"/>
      <c r="CQ573" s="65"/>
      <c r="CR573" s="65"/>
      <c r="CS573" s="98"/>
      <c r="CT573"/>
      <c r="CU573"/>
      <c r="CV573" s="97"/>
      <c r="CW573" s="2"/>
      <c r="CX573" s="82"/>
      <c r="DG573" s="64"/>
      <c r="DI573" s="89"/>
      <c r="DJ573" s="89"/>
      <c r="DN573" s="34"/>
      <c r="DO573" s="34"/>
      <c r="DP573" s="34"/>
      <c r="DQ573" s="34"/>
      <c r="DR573" s="34"/>
      <c r="DS573" s="34" t="s">
        <v>2127</v>
      </c>
      <c r="DT573" s="34"/>
      <c r="DY573" s="1">
        <v>2</v>
      </c>
      <c r="DZ573" t="s">
        <v>7941</v>
      </c>
      <c r="EB573" s="4"/>
      <c r="EJ573"/>
      <c r="EL573" s="34"/>
      <c r="EN573" s="34"/>
    </row>
    <row r="574" spans="1:144" x14ac:dyDescent="0.25">
      <c r="A574" s="85">
        <v>2022</v>
      </c>
      <c r="B574" s="87">
        <v>44830</v>
      </c>
      <c r="C574" t="s">
        <v>121</v>
      </c>
      <c r="D574" t="s">
        <v>122</v>
      </c>
      <c r="E574" s="34" t="s">
        <v>7938</v>
      </c>
      <c r="F574" s="34">
        <f t="shared" si="44"/>
        <v>573</v>
      </c>
      <c r="G574" s="34" t="s">
        <v>4985</v>
      </c>
      <c r="H574">
        <v>18</v>
      </c>
      <c r="I574" s="34" t="s">
        <v>6141</v>
      </c>
      <c r="J574" s="34" t="s">
        <v>4984</v>
      </c>
      <c r="K574" s="34" t="str">
        <f>VLOOKUP(J574,[2]CodMpios!$B$347:$E$362,4,FALSE)</f>
        <v>18753 - San Vicente Del Caguán</v>
      </c>
      <c r="L574" s="34" t="str">
        <f>VLOOKUP($J574,[2]Coord_Mpios_X_Y!$B$2:$K$1123,9,FALSE)</f>
        <v>1,567801695842</v>
      </c>
      <c r="M574" s="34" t="str">
        <f>VLOOKUP($J574,[2]Coord_Mpios_X_Y!$B$2:$K$1123,10,FALSE)</f>
        <v>-74,262977514784</v>
      </c>
      <c r="N574" s="34" t="s">
        <v>139</v>
      </c>
      <c r="O574" s="34" t="s">
        <v>126</v>
      </c>
      <c r="Q574" s="34" t="s">
        <v>127</v>
      </c>
      <c r="R574" s="34">
        <v>17672328</v>
      </c>
      <c r="S574" s="34" t="str">
        <f t="shared" si="40"/>
        <v>CC17672328</v>
      </c>
      <c r="T574" s="34" t="s">
        <v>2414</v>
      </c>
      <c r="V574" s="34" t="s">
        <v>1279</v>
      </c>
      <c r="W574" s="34" t="s">
        <v>5923</v>
      </c>
      <c r="X574" s="87">
        <v>25436</v>
      </c>
      <c r="Y574">
        <v>53</v>
      </c>
      <c r="Z574" s="36">
        <f>VLOOKUP($Y574,[2]Edades!$A$3:$H$153,4,FALSE)</f>
        <v>5</v>
      </c>
      <c r="AA574" s="34" t="str">
        <f>VLOOKUP($Y574,[2]Edades!$A$3:$H$153,6,FALSE)</f>
        <v>5 - Adultez</v>
      </c>
      <c r="AB574" s="34">
        <f>VLOOKUP($Y574,[2]Edades!$A$3:$H$153,7,FALSE)</f>
        <v>11</v>
      </c>
      <c r="AC574" s="34" t="str">
        <f>VLOOKUP($Y574,[2]Edades!$A$3:$H$153,8,FALSE)</f>
        <v>50-54</v>
      </c>
      <c r="AD574" s="34" t="s">
        <v>146</v>
      </c>
      <c r="AE574">
        <v>1</v>
      </c>
      <c r="AF574" s="34" t="s">
        <v>130</v>
      </c>
      <c r="AG574" s="34" t="s">
        <v>2127</v>
      </c>
      <c r="AH574" s="34" t="s">
        <v>2127</v>
      </c>
      <c r="AK574" s="34" t="s">
        <v>139</v>
      </c>
      <c r="AM574" s="34" t="s">
        <v>2127</v>
      </c>
      <c r="AN574" s="36" t="s">
        <v>2127</v>
      </c>
      <c r="AO574" s="36" t="s">
        <v>2127</v>
      </c>
      <c r="AP574" s="34" t="s">
        <v>2127</v>
      </c>
      <c r="AQ574" s="36" t="s">
        <v>2127</v>
      </c>
      <c r="AR574" s="34" t="s">
        <v>5042</v>
      </c>
      <c r="AS574" s="91" t="s">
        <v>6703</v>
      </c>
      <c r="AT574" s="34">
        <v>3133784706</v>
      </c>
      <c r="AU574" s="34" t="s">
        <v>2127</v>
      </c>
      <c r="AX574" s="90"/>
      <c r="BA574" s="91"/>
      <c r="BB574" s="91"/>
      <c r="BC574" s="91"/>
      <c r="BF574" s="34" t="s">
        <v>4983</v>
      </c>
      <c r="BG574" s="92" t="s">
        <v>5360</v>
      </c>
      <c r="BM574" s="36" t="s">
        <v>131</v>
      </c>
      <c r="BN574" s="34" t="s">
        <v>132</v>
      </c>
      <c r="BO574" s="36">
        <v>0</v>
      </c>
      <c r="BQ574" s="94"/>
      <c r="BS574" s="36" t="s">
        <v>2127</v>
      </c>
      <c r="BU574" s="95"/>
      <c r="BV574" s="95"/>
      <c r="BW574" s="61"/>
      <c r="BX574" s="60"/>
      <c r="BY574" s="59" t="str">
        <f t="shared" ca="1" si="41"/>
        <v/>
      </c>
      <c r="CD574" s="68"/>
      <c r="CE574" s="68"/>
      <c r="CF574" s="67"/>
      <c r="CG574"/>
      <c r="CH574" s="2"/>
      <c r="CI574" s="4" t="e">
        <f t="shared" si="42"/>
        <v>#DIV/0!</v>
      </c>
      <c r="CJ574" s="5" t="str">
        <f t="shared" si="43"/>
        <v>SIN DATO</v>
      </c>
      <c r="CK574" s="36">
        <v>0</v>
      </c>
      <c r="CL574" s="66"/>
      <c r="CM574" s="89">
        <v>41247</v>
      </c>
      <c r="CN574" s="97">
        <v>41247</v>
      </c>
      <c r="CP574"/>
      <c r="CQ574" s="65"/>
      <c r="CR574" s="65"/>
      <c r="CS574" s="98"/>
      <c r="CT574"/>
      <c r="CU574"/>
      <c r="CV574" s="97"/>
      <c r="CW574" s="2"/>
      <c r="CX574" s="82"/>
      <c r="DG574" s="64"/>
      <c r="DI574" s="89"/>
      <c r="DJ574" s="89"/>
      <c r="DN574" s="34"/>
      <c r="DO574" s="34"/>
      <c r="DP574" s="34"/>
      <c r="DQ574" s="34"/>
      <c r="DR574" s="34"/>
      <c r="DS574" s="34" t="s">
        <v>2127</v>
      </c>
      <c r="DT574" s="34"/>
      <c r="DY574" s="1">
        <v>2</v>
      </c>
      <c r="DZ574" t="s">
        <v>7941</v>
      </c>
      <c r="EB574" s="4"/>
      <c r="EJ574"/>
      <c r="EL574" s="34"/>
      <c r="EN574" s="34"/>
    </row>
    <row r="575" spans="1:144" x14ac:dyDescent="0.25">
      <c r="A575" s="85">
        <v>2022</v>
      </c>
      <c r="B575" s="87">
        <v>44830</v>
      </c>
      <c r="C575" t="s">
        <v>121</v>
      </c>
      <c r="D575" t="s">
        <v>122</v>
      </c>
      <c r="E575" s="34" t="s">
        <v>7938</v>
      </c>
      <c r="F575" s="34">
        <f t="shared" si="44"/>
        <v>574</v>
      </c>
      <c r="G575" s="34" t="s">
        <v>4985</v>
      </c>
      <c r="H575">
        <v>18</v>
      </c>
      <c r="I575" s="34" t="s">
        <v>6141</v>
      </c>
      <c r="J575" s="34" t="s">
        <v>4984</v>
      </c>
      <c r="K575" s="34" t="str">
        <f>VLOOKUP(J575,[2]CodMpios!$B$347:$E$362,4,FALSE)</f>
        <v>18753 - San Vicente Del Caguán</v>
      </c>
      <c r="L575" s="34" t="str">
        <f>VLOOKUP($J575,[2]Coord_Mpios_X_Y!$B$2:$K$1123,9,FALSE)</f>
        <v>1,567801695842</v>
      </c>
      <c r="M575" s="34" t="str">
        <f>VLOOKUP($J575,[2]Coord_Mpios_X_Y!$B$2:$K$1123,10,FALSE)</f>
        <v>-74,262977514784</v>
      </c>
      <c r="N575" s="34" t="s">
        <v>139</v>
      </c>
      <c r="O575" s="34" t="s">
        <v>126</v>
      </c>
      <c r="Q575" s="34" t="s">
        <v>127</v>
      </c>
      <c r="R575" s="34">
        <v>6088820</v>
      </c>
      <c r="S575" s="34" t="str">
        <f t="shared" si="40"/>
        <v>CC6088820</v>
      </c>
      <c r="T575" s="34" t="s">
        <v>154</v>
      </c>
      <c r="V575" s="34" t="s">
        <v>273</v>
      </c>
      <c r="X575" s="87">
        <v>14914</v>
      </c>
      <c r="Y575">
        <v>82</v>
      </c>
      <c r="Z575" s="36">
        <f>VLOOKUP($Y575,[2]Edades!$A$3:$H$153,4,FALSE)</f>
        <v>6</v>
      </c>
      <c r="AA575" s="34" t="str">
        <f>VLOOKUP($Y575,[2]Edades!$A$3:$H$153,6,FALSE)</f>
        <v>6 - Persona mayor</v>
      </c>
      <c r="AB575" s="34">
        <f>VLOOKUP($Y575,[2]Edades!$A$3:$H$153,7,FALSE)</f>
        <v>17</v>
      </c>
      <c r="AC575" s="34" t="str">
        <f>VLOOKUP($Y575,[2]Edades!$A$3:$H$153,8,FALSE)</f>
        <v>80 Y MÁS</v>
      </c>
      <c r="AD575" s="34" t="s">
        <v>146</v>
      </c>
      <c r="AE575">
        <v>1</v>
      </c>
      <c r="AF575" s="34" t="s">
        <v>2137</v>
      </c>
      <c r="AG575" s="34" t="s">
        <v>2127</v>
      </c>
      <c r="AH575" s="34" t="s">
        <v>2127</v>
      </c>
      <c r="AK575" s="34" t="s">
        <v>139</v>
      </c>
      <c r="AM575" s="34" t="s">
        <v>2127</v>
      </c>
      <c r="AN575" s="36" t="s">
        <v>2127</v>
      </c>
      <c r="AO575" s="36" t="s">
        <v>2127</v>
      </c>
      <c r="AP575" s="34" t="s">
        <v>2127</v>
      </c>
      <c r="AQ575" s="36" t="s">
        <v>2127</v>
      </c>
      <c r="AR575" s="34" t="s">
        <v>5042</v>
      </c>
      <c r="AS575" s="91" t="s">
        <v>6704</v>
      </c>
      <c r="AT575" s="34">
        <v>3102657737</v>
      </c>
      <c r="AU575" s="34" t="s">
        <v>2127</v>
      </c>
      <c r="AX575" s="90"/>
      <c r="BA575" s="91"/>
      <c r="BB575" s="91"/>
      <c r="BC575" s="91"/>
      <c r="BF575" s="34" t="s">
        <v>4983</v>
      </c>
      <c r="BG575" s="92" t="s">
        <v>5360</v>
      </c>
      <c r="BM575" s="36" t="s">
        <v>131</v>
      </c>
      <c r="BN575" s="34" t="s">
        <v>132</v>
      </c>
      <c r="BO575" s="36">
        <v>0</v>
      </c>
      <c r="BQ575" s="94"/>
      <c r="BS575" s="36" t="s">
        <v>2127</v>
      </c>
      <c r="BU575" s="95"/>
      <c r="BV575" s="95"/>
      <c r="BW575" s="61"/>
      <c r="BX575" s="60"/>
      <c r="BY575" s="59" t="str">
        <f t="shared" ca="1" si="41"/>
        <v/>
      </c>
      <c r="CD575" s="68"/>
      <c r="CE575" s="68"/>
      <c r="CF575" s="67"/>
      <c r="CG575"/>
      <c r="CH575" s="2"/>
      <c r="CI575" s="4" t="e">
        <f t="shared" si="42"/>
        <v>#DIV/0!</v>
      </c>
      <c r="CJ575" s="5" t="str">
        <f t="shared" si="43"/>
        <v>SIN DATO</v>
      </c>
      <c r="CK575" s="36">
        <v>0</v>
      </c>
      <c r="CL575" s="66"/>
      <c r="CM575" s="89">
        <v>41247</v>
      </c>
      <c r="CN575" s="97">
        <v>41247</v>
      </c>
      <c r="CP575"/>
      <c r="CQ575" s="65"/>
      <c r="CR575" s="65"/>
      <c r="CS575" s="98"/>
      <c r="CT575"/>
      <c r="CU575"/>
      <c r="CV575" s="97"/>
      <c r="CW575" s="2"/>
      <c r="CX575" s="82"/>
      <c r="DG575" s="64"/>
      <c r="DI575" s="89"/>
      <c r="DJ575" s="89"/>
      <c r="DN575" s="34"/>
      <c r="DO575" s="34"/>
      <c r="DP575" s="34"/>
      <c r="DQ575" s="34"/>
      <c r="DR575" s="34"/>
      <c r="DS575" s="34" t="s">
        <v>2127</v>
      </c>
      <c r="DT575" s="34"/>
      <c r="DY575" s="1">
        <v>2</v>
      </c>
      <c r="DZ575" t="s">
        <v>7941</v>
      </c>
      <c r="EB575" s="4"/>
      <c r="EJ575"/>
      <c r="EL575" s="34"/>
      <c r="EN575" s="34"/>
    </row>
    <row r="576" spans="1:144" x14ac:dyDescent="0.25">
      <c r="A576" s="85">
        <v>2022</v>
      </c>
      <c r="B576" s="87">
        <v>44830</v>
      </c>
      <c r="C576" t="s">
        <v>121</v>
      </c>
      <c r="D576" t="s">
        <v>122</v>
      </c>
      <c r="E576" s="34" t="s">
        <v>7938</v>
      </c>
      <c r="F576" s="34">
        <f t="shared" si="44"/>
        <v>575</v>
      </c>
      <c r="G576" s="34" t="s">
        <v>4985</v>
      </c>
      <c r="H576">
        <v>18</v>
      </c>
      <c r="I576" s="34" t="s">
        <v>6141</v>
      </c>
      <c r="J576" s="34" t="s">
        <v>4984</v>
      </c>
      <c r="K576" s="34" t="str">
        <f>VLOOKUP(J576,[2]CodMpios!$B$347:$E$362,4,FALSE)</f>
        <v>18753 - San Vicente Del Caguán</v>
      </c>
      <c r="L576" s="34" t="str">
        <f>VLOOKUP($J576,[2]Coord_Mpios_X_Y!$B$2:$K$1123,9,FALSE)</f>
        <v>1,567801695842</v>
      </c>
      <c r="M576" s="34" t="str">
        <f>VLOOKUP($J576,[2]Coord_Mpios_X_Y!$B$2:$K$1123,10,FALSE)</f>
        <v>-74,262977514784</v>
      </c>
      <c r="N576" s="34" t="s">
        <v>125</v>
      </c>
      <c r="O576" s="34" t="s">
        <v>126</v>
      </c>
      <c r="Q576" s="34" t="s">
        <v>127</v>
      </c>
      <c r="R576" s="34">
        <v>26645811</v>
      </c>
      <c r="S576" s="34" t="str">
        <f t="shared" si="40"/>
        <v>CC26645811</v>
      </c>
      <c r="T576" s="34" t="s">
        <v>134</v>
      </c>
      <c r="U576" s="34" t="s">
        <v>1296</v>
      </c>
      <c r="V576" s="34" t="s">
        <v>5135</v>
      </c>
      <c r="W576" s="34" t="s">
        <v>160</v>
      </c>
      <c r="X576" s="87">
        <v>23151</v>
      </c>
      <c r="Y576">
        <v>59</v>
      </c>
      <c r="Z576" s="36">
        <f>VLOOKUP($Y576,[2]Edades!$A$3:$H$153,4,FALSE)</f>
        <v>5</v>
      </c>
      <c r="AA576" s="34" t="str">
        <f>VLOOKUP($Y576,[2]Edades!$A$3:$H$153,6,FALSE)</f>
        <v>5 - Adultez</v>
      </c>
      <c r="AB576" s="34">
        <f>VLOOKUP($Y576,[2]Edades!$A$3:$H$153,7,FALSE)</f>
        <v>12</v>
      </c>
      <c r="AC576" s="34" t="str">
        <f>VLOOKUP($Y576,[2]Edades!$A$3:$H$153,8,FALSE)</f>
        <v>55-59</v>
      </c>
      <c r="AD576" s="34" t="s">
        <v>129</v>
      </c>
      <c r="AE576" s="1">
        <v>2</v>
      </c>
      <c r="AF576" s="34" t="s">
        <v>130</v>
      </c>
      <c r="AG576" s="34" t="s">
        <v>2127</v>
      </c>
      <c r="AH576" s="34" t="s">
        <v>2127</v>
      </c>
      <c r="AK576" s="34" t="s">
        <v>125</v>
      </c>
      <c r="AM576" s="34" t="s">
        <v>2127</v>
      </c>
      <c r="AN576" s="36" t="s">
        <v>2127</v>
      </c>
      <c r="AO576" s="36" t="s">
        <v>2127</v>
      </c>
      <c r="AP576" s="34" t="s">
        <v>2127</v>
      </c>
      <c r="AQ576" s="36" t="s">
        <v>2127</v>
      </c>
      <c r="AR576" s="34" t="s">
        <v>5042</v>
      </c>
      <c r="AS576" s="91" t="s">
        <v>6705</v>
      </c>
      <c r="AT576" s="34"/>
      <c r="AU576" s="34" t="s">
        <v>2127</v>
      </c>
      <c r="AX576" s="90"/>
      <c r="BA576" s="91"/>
      <c r="BB576" s="91"/>
      <c r="BC576" s="91"/>
      <c r="BF576" s="34" t="s">
        <v>4983</v>
      </c>
      <c r="BG576" s="92" t="s">
        <v>5360</v>
      </c>
      <c r="BM576" s="36" t="s">
        <v>131</v>
      </c>
      <c r="BN576" s="34" t="s">
        <v>132</v>
      </c>
      <c r="BO576" s="36">
        <v>0</v>
      </c>
      <c r="BQ576" s="94"/>
      <c r="BS576" s="36" t="s">
        <v>2127</v>
      </c>
      <c r="BU576" s="95"/>
      <c r="BV576" s="95"/>
      <c r="BW576" s="61"/>
      <c r="BX576" s="60"/>
      <c r="BY576" s="59" t="str">
        <f t="shared" ca="1" si="41"/>
        <v/>
      </c>
      <c r="CD576" s="68"/>
      <c r="CE576" s="68"/>
      <c r="CF576" s="67"/>
      <c r="CG576"/>
      <c r="CH576" s="2"/>
      <c r="CI576" s="4" t="e">
        <f t="shared" si="42"/>
        <v>#DIV/0!</v>
      </c>
      <c r="CJ576" s="5" t="str">
        <f t="shared" si="43"/>
        <v>SIN DATO</v>
      </c>
      <c r="CK576" s="36">
        <v>0</v>
      </c>
      <c r="CL576" s="66"/>
      <c r="CM576" s="89">
        <v>41278</v>
      </c>
      <c r="CN576" s="97">
        <v>41278</v>
      </c>
      <c r="CP576"/>
      <c r="CQ576" s="65"/>
      <c r="CR576" s="65"/>
      <c r="CS576" s="98"/>
      <c r="CT576"/>
      <c r="CU576"/>
      <c r="CV576" s="97"/>
      <c r="CW576" s="2"/>
      <c r="CX576" s="82"/>
      <c r="DG576" s="64"/>
      <c r="DI576" s="89"/>
      <c r="DJ576" s="89"/>
      <c r="DN576" s="34"/>
      <c r="DO576" s="34"/>
      <c r="DP576" s="34"/>
      <c r="DQ576" s="34"/>
      <c r="DR576" s="34"/>
      <c r="DS576" s="34" t="s">
        <v>2127</v>
      </c>
      <c r="DT576" s="34"/>
      <c r="DY576" s="1">
        <v>2</v>
      </c>
      <c r="DZ576" t="s">
        <v>7941</v>
      </c>
      <c r="EB576" s="4"/>
      <c r="EJ576"/>
      <c r="EL576" s="34"/>
      <c r="EN576" s="34"/>
    </row>
    <row r="577" spans="1:144" x14ac:dyDescent="0.25">
      <c r="A577" s="85">
        <v>2022</v>
      </c>
      <c r="B577" s="87">
        <v>44830</v>
      </c>
      <c r="C577" t="s">
        <v>121</v>
      </c>
      <c r="D577" t="s">
        <v>122</v>
      </c>
      <c r="E577" s="34" t="s">
        <v>7938</v>
      </c>
      <c r="F577" s="34">
        <f t="shared" si="44"/>
        <v>576</v>
      </c>
      <c r="G577" s="34" t="s">
        <v>4985</v>
      </c>
      <c r="H577">
        <v>18</v>
      </c>
      <c r="I577" s="34" t="s">
        <v>6141</v>
      </c>
      <c r="J577" s="34" t="s">
        <v>4984</v>
      </c>
      <c r="K577" s="34" t="str">
        <f>VLOOKUP(J577,[2]CodMpios!$B$347:$E$362,4,FALSE)</f>
        <v>18753 - San Vicente Del Caguán</v>
      </c>
      <c r="L577" s="34" t="str">
        <f>VLOOKUP($J577,[2]Coord_Mpios_X_Y!$B$2:$K$1123,9,FALSE)</f>
        <v>1,567801695842</v>
      </c>
      <c r="M577" s="34" t="str">
        <f>VLOOKUP($J577,[2]Coord_Mpios_X_Y!$B$2:$K$1123,10,FALSE)</f>
        <v>-74,262977514784</v>
      </c>
      <c r="N577" s="34" t="s">
        <v>139</v>
      </c>
      <c r="O577" s="34" t="s">
        <v>126</v>
      </c>
      <c r="Q577" s="34" t="s">
        <v>127</v>
      </c>
      <c r="R577" s="34">
        <v>26643184</v>
      </c>
      <c r="S577" s="34" t="str">
        <f t="shared" si="40"/>
        <v>CC26643184</v>
      </c>
      <c r="T577" s="34" t="s">
        <v>195</v>
      </c>
      <c r="U577" s="34" t="s">
        <v>392</v>
      </c>
      <c r="V577" s="34" t="s">
        <v>5331</v>
      </c>
      <c r="W577" s="34" t="s">
        <v>222</v>
      </c>
      <c r="X577" s="87">
        <v>20653</v>
      </c>
      <c r="Y577">
        <v>66</v>
      </c>
      <c r="Z577" s="36">
        <f>VLOOKUP($Y577,[2]Edades!$A$3:$H$153,4,FALSE)</f>
        <v>6</v>
      </c>
      <c r="AA577" s="34" t="str">
        <f>VLOOKUP($Y577,[2]Edades!$A$3:$H$153,6,FALSE)</f>
        <v>6 - Persona mayor</v>
      </c>
      <c r="AB577" s="34">
        <f>VLOOKUP($Y577,[2]Edades!$A$3:$H$153,7,FALSE)</f>
        <v>14</v>
      </c>
      <c r="AC577" s="34" t="str">
        <f>VLOOKUP($Y577,[2]Edades!$A$3:$H$153,8,FALSE)</f>
        <v>65-69</v>
      </c>
      <c r="AD577" s="34" t="s">
        <v>129</v>
      </c>
      <c r="AE577" s="1">
        <v>2</v>
      </c>
      <c r="AF577" s="34" t="s">
        <v>2137</v>
      </c>
      <c r="AG577" s="34" t="s">
        <v>2127</v>
      </c>
      <c r="AH577" s="34" t="s">
        <v>2127</v>
      </c>
      <c r="AK577" s="34" t="s">
        <v>139</v>
      </c>
      <c r="AM577" s="34" t="s">
        <v>2127</v>
      </c>
      <c r="AN577" s="36" t="s">
        <v>2127</v>
      </c>
      <c r="AO577" s="36" t="s">
        <v>2127</v>
      </c>
      <c r="AP577" s="34" t="s">
        <v>2127</v>
      </c>
      <c r="AQ577" s="36" t="s">
        <v>2127</v>
      </c>
      <c r="AR577" s="34" t="s">
        <v>5042</v>
      </c>
      <c r="AS577" s="91" t="s">
        <v>6706</v>
      </c>
      <c r="AT577" s="34">
        <v>3102657737</v>
      </c>
      <c r="AU577" s="34" t="s">
        <v>2127</v>
      </c>
      <c r="AX577" s="90"/>
      <c r="BA577" s="91"/>
      <c r="BB577" s="91"/>
      <c r="BC577" s="91"/>
      <c r="BF577" s="34" t="s">
        <v>4983</v>
      </c>
      <c r="BG577" s="92" t="s">
        <v>5360</v>
      </c>
      <c r="BM577" s="36" t="s">
        <v>131</v>
      </c>
      <c r="BN577" s="34" t="s">
        <v>132</v>
      </c>
      <c r="BO577" s="36">
        <v>0</v>
      </c>
      <c r="BQ577" s="94"/>
      <c r="BS577" s="36" t="s">
        <v>2127</v>
      </c>
      <c r="BU577" s="95"/>
      <c r="BV577" s="95"/>
      <c r="BW577" s="61"/>
      <c r="BX577" s="60"/>
      <c r="BY577" s="59" t="str">
        <f t="shared" ca="1" si="41"/>
        <v/>
      </c>
      <c r="CD577" s="68"/>
      <c r="CE577" s="68"/>
      <c r="CF577" s="67"/>
      <c r="CG577"/>
      <c r="CH577" s="2"/>
      <c r="CI577" s="4" t="e">
        <f t="shared" si="42"/>
        <v>#DIV/0!</v>
      </c>
      <c r="CJ577" s="5" t="str">
        <f t="shared" si="43"/>
        <v>SIN DATO</v>
      </c>
      <c r="CK577" s="36">
        <v>0</v>
      </c>
      <c r="CL577" s="66"/>
      <c r="CM577" s="89">
        <v>41297</v>
      </c>
      <c r="CN577" s="97">
        <v>41297</v>
      </c>
      <c r="CP577"/>
      <c r="CQ577" s="65"/>
      <c r="CR577" s="65"/>
      <c r="CS577" s="98"/>
      <c r="CT577"/>
      <c r="CU577"/>
      <c r="CV577" s="97"/>
      <c r="CW577" s="2"/>
      <c r="CX577" s="82"/>
      <c r="DG577" s="64"/>
      <c r="DI577" s="89"/>
      <c r="DJ577" s="89"/>
      <c r="DN577" s="34"/>
      <c r="DO577" s="34"/>
      <c r="DP577" s="34"/>
      <c r="DQ577" s="34"/>
      <c r="DR577" s="34"/>
      <c r="DS577" s="34" t="s">
        <v>2127</v>
      </c>
      <c r="DT577" s="34"/>
      <c r="DY577" s="1">
        <v>2</v>
      </c>
      <c r="DZ577" t="s">
        <v>7941</v>
      </c>
      <c r="EB577" s="4"/>
      <c r="EJ577"/>
      <c r="EL577" s="34"/>
      <c r="EN577" s="34"/>
    </row>
    <row r="578" spans="1:144" x14ac:dyDescent="0.25">
      <c r="A578" s="85">
        <v>2022</v>
      </c>
      <c r="B578" s="87">
        <v>44830</v>
      </c>
      <c r="C578" t="s">
        <v>121</v>
      </c>
      <c r="D578" t="s">
        <v>122</v>
      </c>
      <c r="E578" s="34" t="s">
        <v>7938</v>
      </c>
      <c r="F578" s="34">
        <f t="shared" si="44"/>
        <v>577</v>
      </c>
      <c r="G578" s="34" t="s">
        <v>4985</v>
      </c>
      <c r="H578">
        <v>18</v>
      </c>
      <c r="I578" s="34" t="s">
        <v>6141</v>
      </c>
      <c r="J578" s="34" t="s">
        <v>4984</v>
      </c>
      <c r="K578" s="34" t="str">
        <f>VLOOKUP(J578,[2]CodMpios!$B$347:$E$362,4,FALSE)</f>
        <v>18753 - San Vicente Del Caguán</v>
      </c>
      <c r="L578" s="34" t="str">
        <f>VLOOKUP($J578,[2]Coord_Mpios_X_Y!$B$2:$K$1123,9,FALSE)</f>
        <v>1,567801695842</v>
      </c>
      <c r="M578" s="34" t="str">
        <f>VLOOKUP($J578,[2]Coord_Mpios_X_Y!$B$2:$K$1123,10,FALSE)</f>
        <v>-74,262977514784</v>
      </c>
      <c r="N578" s="34" t="s">
        <v>139</v>
      </c>
      <c r="O578" s="34" t="s">
        <v>126</v>
      </c>
      <c r="Q578" s="34" t="s">
        <v>127</v>
      </c>
      <c r="R578" s="34">
        <v>26643429</v>
      </c>
      <c r="S578" s="34" t="str">
        <f t="shared" ref="S578:S641" si="45">CONCATENATE(Q578,R578)</f>
        <v>CC26643429</v>
      </c>
      <c r="T578" s="34" t="s">
        <v>5922</v>
      </c>
      <c r="V578" s="34" t="s">
        <v>763</v>
      </c>
      <c r="W578" s="34" t="s">
        <v>2486</v>
      </c>
      <c r="X578" s="87">
        <v>20237</v>
      </c>
      <c r="Y578">
        <v>67</v>
      </c>
      <c r="Z578" s="36">
        <f>VLOOKUP($Y578,[2]Edades!$A$3:$H$153,4,FALSE)</f>
        <v>6</v>
      </c>
      <c r="AA578" s="34" t="str">
        <f>VLOOKUP($Y578,[2]Edades!$A$3:$H$153,6,FALSE)</f>
        <v>6 - Persona mayor</v>
      </c>
      <c r="AB578" s="34">
        <f>VLOOKUP($Y578,[2]Edades!$A$3:$H$153,7,FALSE)</f>
        <v>14</v>
      </c>
      <c r="AC578" s="34" t="str">
        <f>VLOOKUP($Y578,[2]Edades!$A$3:$H$153,8,FALSE)</f>
        <v>65-69</v>
      </c>
      <c r="AD578" s="34" t="s">
        <v>129</v>
      </c>
      <c r="AE578" s="1">
        <v>2</v>
      </c>
      <c r="AF578" s="34" t="s">
        <v>2137</v>
      </c>
      <c r="AG578" s="34" t="s">
        <v>2127</v>
      </c>
      <c r="AH578" s="34" t="s">
        <v>2127</v>
      </c>
      <c r="AK578" s="34" t="s">
        <v>139</v>
      </c>
      <c r="AM578" s="34" t="s">
        <v>2127</v>
      </c>
      <c r="AN578" s="36" t="s">
        <v>2127</v>
      </c>
      <c r="AO578" s="36" t="s">
        <v>2127</v>
      </c>
      <c r="AP578" s="34" t="s">
        <v>2127</v>
      </c>
      <c r="AQ578" s="36" t="s">
        <v>2127</v>
      </c>
      <c r="AR578" s="34" t="s">
        <v>5042</v>
      </c>
      <c r="AS578" s="91" t="s">
        <v>6707</v>
      </c>
      <c r="AT578" s="34">
        <v>3123785198</v>
      </c>
      <c r="AU578" s="34" t="s">
        <v>2127</v>
      </c>
      <c r="AX578" s="90"/>
      <c r="BA578" s="91"/>
      <c r="BB578" s="91"/>
      <c r="BC578" s="91"/>
      <c r="BF578" s="34" t="s">
        <v>4983</v>
      </c>
      <c r="BG578" s="92" t="s">
        <v>5042</v>
      </c>
      <c r="BM578" s="36" t="s">
        <v>131</v>
      </c>
      <c r="BN578" s="34" t="s">
        <v>132</v>
      </c>
      <c r="BO578" s="36">
        <v>0</v>
      </c>
      <c r="BQ578" s="94"/>
      <c r="BS578" s="36" t="s">
        <v>2127</v>
      </c>
      <c r="BU578" s="95"/>
      <c r="BV578" s="95"/>
      <c r="BW578" s="61"/>
      <c r="BX578" s="60"/>
      <c r="BY578" s="59" t="str">
        <f t="shared" ref="BY578:BY641" ca="1" si="46">IFERROR(IF(BW578="","",BW578-TODAY()),"SIN DATO")</f>
        <v/>
      </c>
      <c r="CD578" s="68"/>
      <c r="CE578" s="68"/>
      <c r="CF578" s="67"/>
      <c r="CG578">
        <v>75</v>
      </c>
      <c r="CH578" s="2">
        <v>156</v>
      </c>
      <c r="CI578" s="4">
        <f t="shared" ref="CI578:CI641" si="47">(CG578/((CH578/100)*(CH578/100)))</f>
        <v>30.818540433925047</v>
      </c>
      <c r="CJ578" s="5" t="str">
        <f t="shared" ref="CJ578:CJ641" si="48">IFERROR(IF(CI578&lt;=18.5,"BAJO PESO",IF(AND(CI578&gt;18.5,CI578&lt;25),"NORMAL",IF(AND(CI578&gt;=25,CI578&lt;=30),"SOBREPESO","OBESIDAD"))),"SIN DATO")</f>
        <v>OBESIDAD</v>
      </c>
      <c r="CK578" s="36">
        <v>0</v>
      </c>
      <c r="CL578" s="66"/>
      <c r="CM578" s="89">
        <v>41316</v>
      </c>
      <c r="CN578" s="97">
        <v>41316</v>
      </c>
      <c r="CP578"/>
      <c r="CQ578" s="65"/>
      <c r="CR578" s="65"/>
      <c r="CS578" s="98"/>
      <c r="CT578"/>
      <c r="CU578"/>
      <c r="CV578" s="97"/>
      <c r="CW578" s="2"/>
      <c r="CX578" s="82"/>
      <c r="DG578" s="64"/>
      <c r="DI578" s="89"/>
      <c r="DJ578" s="89"/>
      <c r="DN578" s="34"/>
      <c r="DO578" s="34"/>
      <c r="DP578" s="34"/>
      <c r="DQ578" s="34"/>
      <c r="DR578" s="34"/>
      <c r="DS578" s="34" t="s">
        <v>2127</v>
      </c>
      <c r="DT578" s="34"/>
      <c r="DY578" s="1">
        <v>2</v>
      </c>
      <c r="DZ578" t="s">
        <v>7941</v>
      </c>
      <c r="EB578" s="4"/>
      <c r="EJ578"/>
      <c r="EL578" s="34"/>
      <c r="EN578" s="34"/>
    </row>
    <row r="579" spans="1:144" x14ac:dyDescent="0.25">
      <c r="A579" s="85">
        <v>2022</v>
      </c>
      <c r="B579" s="87">
        <v>44830</v>
      </c>
      <c r="C579" t="s">
        <v>121</v>
      </c>
      <c r="D579" t="s">
        <v>122</v>
      </c>
      <c r="E579" s="34" t="s">
        <v>7938</v>
      </c>
      <c r="F579" s="34">
        <f t="shared" ref="F579:F642" si="49">F578+1</f>
        <v>578</v>
      </c>
      <c r="G579" s="34" t="s">
        <v>4985</v>
      </c>
      <c r="H579">
        <v>18</v>
      </c>
      <c r="I579" s="34" t="s">
        <v>6141</v>
      </c>
      <c r="J579" s="34" t="s">
        <v>4984</v>
      </c>
      <c r="K579" s="34" t="str">
        <f>VLOOKUP(J579,[2]CodMpios!$B$347:$E$362,4,FALSE)</f>
        <v>18753 - San Vicente Del Caguán</v>
      </c>
      <c r="L579" s="34" t="str">
        <f>VLOOKUP($J579,[2]Coord_Mpios_X_Y!$B$2:$K$1123,9,FALSE)</f>
        <v>1,567801695842</v>
      </c>
      <c r="M579" s="34" t="str">
        <f>VLOOKUP($J579,[2]Coord_Mpios_X_Y!$B$2:$K$1123,10,FALSE)</f>
        <v>-74,262977514784</v>
      </c>
      <c r="N579" s="34" t="s">
        <v>125</v>
      </c>
      <c r="O579" s="34" t="s">
        <v>126</v>
      </c>
      <c r="Q579" s="34" t="s">
        <v>127</v>
      </c>
      <c r="R579" s="34">
        <v>83085047</v>
      </c>
      <c r="S579" s="34" t="str">
        <f t="shared" si="45"/>
        <v>CC83085047</v>
      </c>
      <c r="T579" s="34" t="s">
        <v>223</v>
      </c>
      <c r="U579" s="34" t="s">
        <v>413</v>
      </c>
      <c r="V579" s="34" t="s">
        <v>5047</v>
      </c>
      <c r="W579" s="34" t="s">
        <v>759</v>
      </c>
      <c r="X579" s="87">
        <v>20652</v>
      </c>
      <c r="Y579">
        <v>66</v>
      </c>
      <c r="Z579" s="36">
        <f>VLOOKUP($Y579,[2]Edades!$A$3:$H$153,4,FALSE)</f>
        <v>6</v>
      </c>
      <c r="AA579" s="34" t="str">
        <f>VLOOKUP($Y579,[2]Edades!$A$3:$H$153,6,FALSE)</f>
        <v>6 - Persona mayor</v>
      </c>
      <c r="AB579" s="34">
        <f>VLOOKUP($Y579,[2]Edades!$A$3:$H$153,7,FALSE)</f>
        <v>14</v>
      </c>
      <c r="AC579" s="34" t="str">
        <f>VLOOKUP($Y579,[2]Edades!$A$3:$H$153,8,FALSE)</f>
        <v>65-69</v>
      </c>
      <c r="AD579" s="34" t="s">
        <v>146</v>
      </c>
      <c r="AE579">
        <v>1</v>
      </c>
      <c r="AF579" s="34" t="s">
        <v>2137</v>
      </c>
      <c r="AG579" s="34" t="s">
        <v>2127</v>
      </c>
      <c r="AH579" s="34" t="s">
        <v>2127</v>
      </c>
      <c r="AK579" s="34" t="s">
        <v>125</v>
      </c>
      <c r="AM579" s="34" t="s">
        <v>2127</v>
      </c>
      <c r="AN579" s="36" t="s">
        <v>2127</v>
      </c>
      <c r="AO579" s="36" t="s">
        <v>2127</v>
      </c>
      <c r="AP579" s="34" t="s">
        <v>2127</v>
      </c>
      <c r="AQ579" s="36" t="s">
        <v>2127</v>
      </c>
      <c r="AR579" s="34" t="s">
        <v>5042</v>
      </c>
      <c r="AS579" s="91" t="s">
        <v>6708</v>
      </c>
      <c r="AT579" s="34">
        <v>3132844460</v>
      </c>
      <c r="AU579" s="34" t="s">
        <v>2127</v>
      </c>
      <c r="AX579" s="90"/>
      <c r="BA579" s="91"/>
      <c r="BB579" s="91"/>
      <c r="BC579" s="91"/>
      <c r="BF579" s="34" t="s">
        <v>4983</v>
      </c>
      <c r="BG579" s="92" t="s">
        <v>5042</v>
      </c>
      <c r="BM579" s="36" t="s">
        <v>131</v>
      </c>
      <c r="BN579" s="34" t="s">
        <v>132</v>
      </c>
      <c r="BO579" s="36">
        <v>0</v>
      </c>
      <c r="BQ579" s="94"/>
      <c r="BS579" s="36" t="s">
        <v>2127</v>
      </c>
      <c r="BU579" s="95"/>
      <c r="BV579" s="95"/>
      <c r="BW579" s="61"/>
      <c r="BX579" s="60"/>
      <c r="BY579" s="59" t="str">
        <f t="shared" ca="1" si="46"/>
        <v/>
      </c>
      <c r="CD579" s="68"/>
      <c r="CE579" s="68"/>
      <c r="CF579" s="67"/>
      <c r="CG579"/>
      <c r="CH579" s="2"/>
      <c r="CI579" s="4" t="e">
        <f t="shared" si="47"/>
        <v>#DIV/0!</v>
      </c>
      <c r="CJ579" s="5" t="str">
        <f t="shared" si="48"/>
        <v>SIN DATO</v>
      </c>
      <c r="CK579" s="36">
        <v>0</v>
      </c>
      <c r="CL579" s="66"/>
      <c r="CM579" s="89">
        <v>41320</v>
      </c>
      <c r="CN579" s="97">
        <v>41320</v>
      </c>
      <c r="CP579"/>
      <c r="CQ579" s="65"/>
      <c r="CR579" s="65"/>
      <c r="CS579" s="98"/>
      <c r="CT579"/>
      <c r="CU579"/>
      <c r="CV579" s="97"/>
      <c r="CW579" s="2"/>
      <c r="CX579" s="82"/>
      <c r="DG579" s="64"/>
      <c r="DI579" s="89"/>
      <c r="DJ579" s="89"/>
      <c r="DK579" s="89">
        <v>44614</v>
      </c>
      <c r="DN579" s="34"/>
      <c r="DO579" s="34"/>
      <c r="DP579" s="34"/>
      <c r="DQ579" s="34"/>
      <c r="DR579" s="34"/>
      <c r="DS579" s="34" t="s">
        <v>2127</v>
      </c>
      <c r="DT579" s="34"/>
      <c r="DY579" s="1">
        <v>2</v>
      </c>
      <c r="DZ579" t="s">
        <v>7941</v>
      </c>
      <c r="EB579" s="4"/>
      <c r="EJ579"/>
      <c r="EL579" s="34"/>
      <c r="EN579" s="34"/>
    </row>
    <row r="580" spans="1:144" x14ac:dyDescent="0.25">
      <c r="A580" s="85">
        <v>2022</v>
      </c>
      <c r="B580" s="87">
        <v>44830</v>
      </c>
      <c r="C580" t="s">
        <v>121</v>
      </c>
      <c r="D580" t="s">
        <v>122</v>
      </c>
      <c r="E580" s="34" t="s">
        <v>7938</v>
      </c>
      <c r="F580" s="34">
        <f t="shared" si="49"/>
        <v>579</v>
      </c>
      <c r="G580" s="34" t="s">
        <v>4985</v>
      </c>
      <c r="H580">
        <v>18</v>
      </c>
      <c r="I580" s="34" t="s">
        <v>6141</v>
      </c>
      <c r="J580" s="34" t="s">
        <v>4996</v>
      </c>
      <c r="K580" s="34" t="str">
        <f>VLOOKUP(J580,[2]CodMpios!$B$347:$E$362,4,FALSE)</f>
        <v>18247 - El Doncello</v>
      </c>
      <c r="L580" s="34" t="str">
        <f>VLOOKUP($J580,[2]Coord_Mpios_X_Y!$B$2:$K$1123,9,FALSE)</f>
        <v>1,791385903474</v>
      </c>
      <c r="M580" s="34" t="str">
        <f>VLOOKUP($J580,[2]Coord_Mpios_X_Y!$B$2:$K$1123,10,FALSE)</f>
        <v>-75,193944154894</v>
      </c>
      <c r="N580" s="34" t="s">
        <v>125</v>
      </c>
      <c r="O580" s="34" t="s">
        <v>126</v>
      </c>
      <c r="Q580" s="34" t="s">
        <v>127</v>
      </c>
      <c r="R580" s="34">
        <v>17667685</v>
      </c>
      <c r="S580" s="34" t="str">
        <f t="shared" si="45"/>
        <v>CC17667685</v>
      </c>
      <c r="T580" s="34" t="s">
        <v>188</v>
      </c>
      <c r="U580" s="34" t="s">
        <v>375</v>
      </c>
      <c r="V580" s="34" t="s">
        <v>5257</v>
      </c>
      <c r="W580" s="34" t="s">
        <v>927</v>
      </c>
      <c r="X580" s="87">
        <v>20129</v>
      </c>
      <c r="Y580">
        <v>68</v>
      </c>
      <c r="Z580" s="36">
        <f>VLOOKUP($Y580,[2]Edades!$A$3:$H$153,4,FALSE)</f>
        <v>6</v>
      </c>
      <c r="AA580" s="34" t="str">
        <f>VLOOKUP($Y580,[2]Edades!$A$3:$H$153,6,FALSE)</f>
        <v>6 - Persona mayor</v>
      </c>
      <c r="AB580" s="34">
        <f>VLOOKUP($Y580,[2]Edades!$A$3:$H$153,7,FALSE)</f>
        <v>14</v>
      </c>
      <c r="AC580" s="34" t="str">
        <f>VLOOKUP($Y580,[2]Edades!$A$3:$H$153,8,FALSE)</f>
        <v>65-69</v>
      </c>
      <c r="AD580" s="34" t="s">
        <v>146</v>
      </c>
      <c r="AE580">
        <v>1</v>
      </c>
      <c r="AF580" s="34" t="s">
        <v>2137</v>
      </c>
      <c r="AG580" s="34" t="s">
        <v>2127</v>
      </c>
      <c r="AH580" s="34" t="s">
        <v>2127</v>
      </c>
      <c r="AK580" s="34" t="s">
        <v>125</v>
      </c>
      <c r="AM580" s="34" t="s">
        <v>2127</v>
      </c>
      <c r="AN580" s="36" t="s">
        <v>2127</v>
      </c>
      <c r="AO580" s="36" t="s">
        <v>2127</v>
      </c>
      <c r="AP580" s="34" t="s">
        <v>2127</v>
      </c>
      <c r="AQ580" s="36" t="s">
        <v>2127</v>
      </c>
      <c r="AR580" s="34" t="s">
        <v>5189</v>
      </c>
      <c r="AS580" s="91" t="s">
        <v>6709</v>
      </c>
      <c r="AT580" s="34">
        <v>3118778747</v>
      </c>
      <c r="AU580" s="34" t="s">
        <v>2127</v>
      </c>
      <c r="AX580" s="90"/>
      <c r="BA580" s="91"/>
      <c r="BB580" s="91"/>
      <c r="BC580" s="91"/>
      <c r="BF580" s="34" t="s">
        <v>4983</v>
      </c>
      <c r="BG580" s="92" t="s">
        <v>2098</v>
      </c>
      <c r="BM580" s="36" t="s">
        <v>131</v>
      </c>
      <c r="BN580" s="34" t="s">
        <v>132</v>
      </c>
      <c r="BO580" s="36">
        <v>0</v>
      </c>
      <c r="BQ580" s="94"/>
      <c r="BS580" s="36" t="s">
        <v>2127</v>
      </c>
      <c r="BU580" s="95"/>
      <c r="BV580" s="95"/>
      <c r="BW580" s="61"/>
      <c r="BX580" s="60"/>
      <c r="BY580" s="59" t="str">
        <f t="shared" ca="1" si="46"/>
        <v/>
      </c>
      <c r="CD580" s="68"/>
      <c r="CE580" s="68"/>
      <c r="CF580" s="67"/>
      <c r="CG580"/>
      <c r="CH580" s="2"/>
      <c r="CI580" s="4" t="e">
        <f t="shared" si="47"/>
        <v>#DIV/0!</v>
      </c>
      <c r="CJ580" s="5" t="str">
        <f t="shared" si="48"/>
        <v>SIN DATO</v>
      </c>
      <c r="CK580" s="36">
        <v>0</v>
      </c>
      <c r="CL580" s="66"/>
      <c r="CM580" s="89">
        <v>41320</v>
      </c>
      <c r="CN580" s="97">
        <v>41320</v>
      </c>
      <c r="CP580"/>
      <c r="CQ580" s="65"/>
      <c r="CR580" s="65"/>
      <c r="CS580" s="98"/>
      <c r="CT580"/>
      <c r="CU580"/>
      <c r="CV580" s="97"/>
      <c r="CW580" s="2"/>
      <c r="CX580" s="82"/>
      <c r="DG580" s="64"/>
      <c r="DI580" s="89"/>
      <c r="DJ580" s="89"/>
      <c r="DN580" s="34"/>
      <c r="DO580" s="34"/>
      <c r="DP580" s="34"/>
      <c r="DQ580" s="34"/>
      <c r="DR580" s="34"/>
      <c r="DS580" s="34" t="s">
        <v>2127</v>
      </c>
      <c r="DT580" s="34"/>
      <c r="DY580" s="1">
        <v>2</v>
      </c>
      <c r="DZ580" t="s">
        <v>7941</v>
      </c>
      <c r="EB580" s="4"/>
      <c r="EJ580"/>
      <c r="EL580" s="34"/>
      <c r="EN580" s="34"/>
    </row>
    <row r="581" spans="1:144" x14ac:dyDescent="0.25">
      <c r="A581" s="85">
        <v>2022</v>
      </c>
      <c r="B581" s="87">
        <v>44830</v>
      </c>
      <c r="C581" t="s">
        <v>121</v>
      </c>
      <c r="D581" t="s">
        <v>122</v>
      </c>
      <c r="E581" s="34" t="s">
        <v>7938</v>
      </c>
      <c r="F581" s="34">
        <f t="shared" si="49"/>
        <v>580</v>
      </c>
      <c r="G581" s="34" t="s">
        <v>4985</v>
      </c>
      <c r="H581">
        <v>18</v>
      </c>
      <c r="I581" s="34" t="s">
        <v>6141</v>
      </c>
      <c r="J581" s="34" t="s">
        <v>4996</v>
      </c>
      <c r="K581" s="34" t="str">
        <f>VLOOKUP(J581,[2]CodMpios!$B$347:$E$362,4,FALSE)</f>
        <v>18247 - El Doncello</v>
      </c>
      <c r="L581" s="34" t="str">
        <f>VLOOKUP($J581,[2]Coord_Mpios_X_Y!$B$2:$K$1123,9,FALSE)</f>
        <v>1,791385903474</v>
      </c>
      <c r="M581" s="34" t="str">
        <f>VLOOKUP($J581,[2]Coord_Mpios_X_Y!$B$2:$K$1123,10,FALSE)</f>
        <v>-75,193944154894</v>
      </c>
      <c r="N581" s="34" t="s">
        <v>125</v>
      </c>
      <c r="O581" s="34" t="s">
        <v>126</v>
      </c>
      <c r="Q581" s="34" t="s">
        <v>127</v>
      </c>
      <c r="R581" s="34">
        <v>8283049</v>
      </c>
      <c r="S581" s="34" t="str">
        <f t="shared" si="45"/>
        <v>CC8283049</v>
      </c>
      <c r="T581" s="34" t="s">
        <v>2384</v>
      </c>
      <c r="V581" s="34" t="s">
        <v>423</v>
      </c>
      <c r="W581" s="34" t="s">
        <v>423</v>
      </c>
      <c r="X581" s="87">
        <v>17331</v>
      </c>
      <c r="Y581">
        <v>75</v>
      </c>
      <c r="Z581" s="36">
        <f>VLOOKUP($Y581,[2]Edades!$A$3:$H$153,4,FALSE)</f>
        <v>6</v>
      </c>
      <c r="AA581" s="34" t="str">
        <f>VLOOKUP($Y581,[2]Edades!$A$3:$H$153,6,FALSE)</f>
        <v>6 - Persona mayor</v>
      </c>
      <c r="AB581" s="34">
        <f>VLOOKUP($Y581,[2]Edades!$A$3:$H$153,7,FALSE)</f>
        <v>16</v>
      </c>
      <c r="AC581" s="34" t="str">
        <f>VLOOKUP($Y581,[2]Edades!$A$3:$H$153,8,FALSE)</f>
        <v>75-79</v>
      </c>
      <c r="AD581" s="34" t="s">
        <v>146</v>
      </c>
      <c r="AE581">
        <v>1</v>
      </c>
      <c r="AF581" s="34" t="s">
        <v>2137</v>
      </c>
      <c r="AG581" s="34" t="s">
        <v>2127</v>
      </c>
      <c r="AH581" s="34" t="s">
        <v>2127</v>
      </c>
      <c r="AK581" s="34" t="s">
        <v>125</v>
      </c>
      <c r="AM581" s="34" t="s">
        <v>2127</v>
      </c>
      <c r="AN581" s="36" t="s">
        <v>2127</v>
      </c>
      <c r="AO581" s="36" t="s">
        <v>2127</v>
      </c>
      <c r="AP581" s="34" t="s">
        <v>2127</v>
      </c>
      <c r="AQ581" s="36" t="s">
        <v>2127</v>
      </c>
      <c r="AR581" s="34" t="s">
        <v>5189</v>
      </c>
      <c r="AS581" s="91" t="s">
        <v>6710</v>
      </c>
      <c r="AT581" s="34">
        <v>3203750220</v>
      </c>
      <c r="AU581" s="34" t="s">
        <v>2127</v>
      </c>
      <c r="AX581" s="90"/>
      <c r="BA581" s="91"/>
      <c r="BB581" s="91"/>
      <c r="BC581" s="91"/>
      <c r="BF581" s="34" t="s">
        <v>4983</v>
      </c>
      <c r="BG581" s="92" t="s">
        <v>5189</v>
      </c>
      <c r="BM581" s="36" t="s">
        <v>131</v>
      </c>
      <c r="BN581" s="34" t="s">
        <v>132</v>
      </c>
      <c r="BO581" s="36">
        <v>0</v>
      </c>
      <c r="BQ581" s="94"/>
      <c r="BS581" s="36" t="s">
        <v>2127</v>
      </c>
      <c r="BU581" s="95"/>
      <c r="BV581" s="95"/>
      <c r="BW581" s="61"/>
      <c r="BX581" s="60"/>
      <c r="BY581" s="59" t="str">
        <f t="shared" ca="1" si="46"/>
        <v/>
      </c>
      <c r="CD581" s="68"/>
      <c r="CE581" s="68"/>
      <c r="CF581" s="67"/>
      <c r="CG581"/>
      <c r="CH581" s="2"/>
      <c r="CI581" s="4" t="e">
        <f t="shared" si="47"/>
        <v>#DIV/0!</v>
      </c>
      <c r="CJ581" s="5" t="str">
        <f t="shared" si="48"/>
        <v>SIN DATO</v>
      </c>
      <c r="CK581" s="36">
        <v>0</v>
      </c>
      <c r="CL581" s="66"/>
      <c r="CM581" s="89">
        <v>41320</v>
      </c>
      <c r="CN581" s="97">
        <v>41320</v>
      </c>
      <c r="CP581"/>
      <c r="CQ581" s="65"/>
      <c r="CR581" s="65"/>
      <c r="CS581" s="98"/>
      <c r="CT581"/>
      <c r="CU581"/>
      <c r="CV581" s="97"/>
      <c r="CW581" s="2"/>
      <c r="CX581" s="82"/>
      <c r="DG581" s="64"/>
      <c r="DI581" s="89"/>
      <c r="DJ581" s="89"/>
      <c r="DN581" s="34"/>
      <c r="DO581" s="34"/>
      <c r="DP581" s="34"/>
      <c r="DQ581" s="34"/>
      <c r="DR581" s="34"/>
      <c r="DS581" s="34" t="s">
        <v>2127</v>
      </c>
      <c r="DT581" s="34"/>
      <c r="DY581" s="1">
        <v>2</v>
      </c>
      <c r="DZ581" t="s">
        <v>7941</v>
      </c>
      <c r="EB581" s="4"/>
      <c r="EJ581"/>
      <c r="EL581" s="34"/>
      <c r="EN581" s="34"/>
    </row>
    <row r="582" spans="1:144" x14ac:dyDescent="0.25">
      <c r="A582" s="85">
        <v>2022</v>
      </c>
      <c r="B582" s="87">
        <v>44830</v>
      </c>
      <c r="C582" t="s">
        <v>121</v>
      </c>
      <c r="D582" t="s">
        <v>122</v>
      </c>
      <c r="E582" s="34" t="s">
        <v>7938</v>
      </c>
      <c r="F582" s="34">
        <f t="shared" si="49"/>
        <v>581</v>
      </c>
      <c r="G582" s="34" t="s">
        <v>4985</v>
      </c>
      <c r="H582">
        <v>18</v>
      </c>
      <c r="I582" s="34" t="s">
        <v>6141</v>
      </c>
      <c r="J582" s="34" t="s">
        <v>4996</v>
      </c>
      <c r="K582" s="34" t="str">
        <f>VLOOKUP(J582,[2]CodMpios!$B$347:$E$362,4,FALSE)</f>
        <v>18247 - El Doncello</v>
      </c>
      <c r="L582" s="34" t="str">
        <f>VLOOKUP($J582,[2]Coord_Mpios_X_Y!$B$2:$K$1123,9,FALSE)</f>
        <v>1,791385903474</v>
      </c>
      <c r="M582" s="34" t="str">
        <f>VLOOKUP($J582,[2]Coord_Mpios_X_Y!$B$2:$K$1123,10,FALSE)</f>
        <v>-75,193944154894</v>
      </c>
      <c r="N582" s="34" t="s">
        <v>125</v>
      </c>
      <c r="O582" s="34" t="s">
        <v>126</v>
      </c>
      <c r="Q582" s="34" t="s">
        <v>127</v>
      </c>
      <c r="R582" s="34">
        <v>40725223</v>
      </c>
      <c r="S582" s="34" t="str">
        <f t="shared" si="45"/>
        <v>CC40725223</v>
      </c>
      <c r="T582" s="34" t="s">
        <v>334</v>
      </c>
      <c r="V582" s="34" t="s">
        <v>5921</v>
      </c>
      <c r="W582" s="34" t="s">
        <v>2097</v>
      </c>
      <c r="X582" s="87">
        <v>18548</v>
      </c>
      <c r="Y582">
        <v>72</v>
      </c>
      <c r="Z582" s="36">
        <f>VLOOKUP($Y582,[2]Edades!$A$3:$H$153,4,FALSE)</f>
        <v>6</v>
      </c>
      <c r="AA582" s="34" t="str">
        <f>VLOOKUP($Y582,[2]Edades!$A$3:$H$153,6,FALSE)</f>
        <v>6 - Persona mayor</v>
      </c>
      <c r="AB582" s="34">
        <f>VLOOKUP($Y582,[2]Edades!$A$3:$H$153,7,FALSE)</f>
        <v>15</v>
      </c>
      <c r="AC582" s="34" t="str">
        <f>VLOOKUP($Y582,[2]Edades!$A$3:$H$153,8,FALSE)</f>
        <v>70-74</v>
      </c>
      <c r="AD582" s="34" t="s">
        <v>129</v>
      </c>
      <c r="AE582" s="1">
        <v>2</v>
      </c>
      <c r="AF582" s="34" t="s">
        <v>2137</v>
      </c>
      <c r="AG582" s="34" t="s">
        <v>2127</v>
      </c>
      <c r="AH582" s="34" t="s">
        <v>2127</v>
      </c>
      <c r="AK582" s="34" t="s">
        <v>125</v>
      </c>
      <c r="AM582" s="34" t="s">
        <v>2127</v>
      </c>
      <c r="AN582" s="36" t="s">
        <v>2127</v>
      </c>
      <c r="AO582" s="36" t="s">
        <v>2127</v>
      </c>
      <c r="AP582" s="34" t="s">
        <v>2127</v>
      </c>
      <c r="AQ582" s="36" t="s">
        <v>2127</v>
      </c>
      <c r="AR582" s="34" t="s">
        <v>5189</v>
      </c>
      <c r="AS582" s="91" t="s">
        <v>6711</v>
      </c>
      <c r="AT582" s="34"/>
      <c r="AU582" s="34" t="s">
        <v>2127</v>
      </c>
      <c r="AX582" s="90"/>
      <c r="BA582" s="91"/>
      <c r="BB582" s="91"/>
      <c r="BC582" s="91"/>
      <c r="BF582" s="34" t="s">
        <v>4983</v>
      </c>
      <c r="BG582" s="92" t="s">
        <v>5189</v>
      </c>
      <c r="BM582" s="36" t="s">
        <v>131</v>
      </c>
      <c r="BN582" s="34" t="s">
        <v>132</v>
      </c>
      <c r="BO582" s="36">
        <v>0</v>
      </c>
      <c r="BQ582" s="94"/>
      <c r="BS582" s="36" t="s">
        <v>2127</v>
      </c>
      <c r="BU582" s="95"/>
      <c r="BV582" s="95"/>
      <c r="BW582" s="61"/>
      <c r="BX582" s="60"/>
      <c r="BY582" s="59" t="str">
        <f t="shared" ca="1" si="46"/>
        <v/>
      </c>
      <c r="CD582" s="68"/>
      <c r="CE582" s="68"/>
      <c r="CF582" s="67"/>
      <c r="CG582"/>
      <c r="CH582" s="2"/>
      <c r="CI582" s="4" t="e">
        <f t="shared" si="47"/>
        <v>#DIV/0!</v>
      </c>
      <c r="CJ582" s="5" t="str">
        <f t="shared" si="48"/>
        <v>SIN DATO</v>
      </c>
      <c r="CK582" s="36">
        <v>0</v>
      </c>
      <c r="CL582" s="66"/>
      <c r="CM582" s="89">
        <v>41324</v>
      </c>
      <c r="CN582" s="97">
        <v>41324</v>
      </c>
      <c r="CP582"/>
      <c r="CQ582" s="65"/>
      <c r="CR582" s="65"/>
      <c r="CS582" s="98"/>
      <c r="CT582"/>
      <c r="CU582"/>
      <c r="CV582" s="97"/>
      <c r="CW582" s="2"/>
      <c r="CX582" s="82"/>
      <c r="DG582" s="64"/>
      <c r="DI582" s="89"/>
      <c r="DJ582" s="89"/>
      <c r="DN582" s="34"/>
      <c r="DO582" s="34"/>
      <c r="DP582" s="34"/>
      <c r="DQ582" s="34"/>
      <c r="DR582" s="34"/>
      <c r="DS582" s="34" t="s">
        <v>2127</v>
      </c>
      <c r="DT582" s="34"/>
      <c r="DY582" s="1">
        <v>2</v>
      </c>
      <c r="DZ582" t="s">
        <v>7941</v>
      </c>
      <c r="EB582" s="4"/>
      <c r="EJ582"/>
      <c r="EL582" s="34"/>
      <c r="EN582" s="34"/>
    </row>
    <row r="583" spans="1:144" x14ac:dyDescent="0.25">
      <c r="A583" s="85">
        <v>2022</v>
      </c>
      <c r="B583" s="87">
        <v>44830</v>
      </c>
      <c r="C583" t="s">
        <v>121</v>
      </c>
      <c r="D583" t="s">
        <v>122</v>
      </c>
      <c r="E583" s="34" t="s">
        <v>7938</v>
      </c>
      <c r="F583" s="34">
        <f t="shared" si="49"/>
        <v>582</v>
      </c>
      <c r="G583" s="34" t="s">
        <v>4985</v>
      </c>
      <c r="H583">
        <v>18</v>
      </c>
      <c r="I583" s="34" t="s">
        <v>6141</v>
      </c>
      <c r="J583" s="34" t="s">
        <v>4996</v>
      </c>
      <c r="K583" s="34" t="str">
        <f>VLOOKUP(J583,[2]CodMpios!$B$347:$E$362,4,FALSE)</f>
        <v>18247 - El Doncello</v>
      </c>
      <c r="L583" s="34" t="str">
        <f>VLOOKUP($J583,[2]Coord_Mpios_X_Y!$B$2:$K$1123,9,FALSE)</f>
        <v>1,791385903474</v>
      </c>
      <c r="M583" s="34" t="str">
        <f>VLOOKUP($J583,[2]Coord_Mpios_X_Y!$B$2:$K$1123,10,FALSE)</f>
        <v>-75,193944154894</v>
      </c>
      <c r="N583" s="34" t="s">
        <v>125</v>
      </c>
      <c r="O583" s="34" t="s">
        <v>126</v>
      </c>
      <c r="Q583" s="34" t="s">
        <v>127</v>
      </c>
      <c r="R583" s="34">
        <v>40725298</v>
      </c>
      <c r="S583" s="34" t="str">
        <f t="shared" si="45"/>
        <v>CC40725298</v>
      </c>
      <c r="T583" s="34" t="s">
        <v>385</v>
      </c>
      <c r="V583" s="34" t="s">
        <v>2536</v>
      </c>
      <c r="W583" s="34" t="s">
        <v>5920</v>
      </c>
      <c r="X583" s="87">
        <v>19474</v>
      </c>
      <c r="Y583">
        <v>69</v>
      </c>
      <c r="Z583" s="36">
        <f>VLOOKUP($Y583,[2]Edades!$A$3:$H$153,4,FALSE)</f>
        <v>6</v>
      </c>
      <c r="AA583" s="34" t="str">
        <f>VLOOKUP($Y583,[2]Edades!$A$3:$H$153,6,FALSE)</f>
        <v>6 - Persona mayor</v>
      </c>
      <c r="AB583" s="34">
        <f>VLOOKUP($Y583,[2]Edades!$A$3:$H$153,7,FALSE)</f>
        <v>14</v>
      </c>
      <c r="AC583" s="34" t="str">
        <f>VLOOKUP($Y583,[2]Edades!$A$3:$H$153,8,FALSE)</f>
        <v>65-69</v>
      </c>
      <c r="AD583" s="34" t="s">
        <v>129</v>
      </c>
      <c r="AE583" s="1">
        <v>2</v>
      </c>
      <c r="AF583" s="34" t="s">
        <v>2137</v>
      </c>
      <c r="AG583" s="34" t="s">
        <v>2127</v>
      </c>
      <c r="AH583" s="34" t="s">
        <v>2127</v>
      </c>
      <c r="AK583" s="34" t="s">
        <v>125</v>
      </c>
      <c r="AM583" s="34" t="s">
        <v>2127</v>
      </c>
      <c r="AN583" s="36" t="s">
        <v>2127</v>
      </c>
      <c r="AO583" s="36" t="s">
        <v>2127</v>
      </c>
      <c r="AP583" s="34" t="s">
        <v>2127</v>
      </c>
      <c r="AQ583" s="36" t="s">
        <v>2127</v>
      </c>
      <c r="AR583" s="34" t="s">
        <v>5189</v>
      </c>
      <c r="AS583" s="91" t="s">
        <v>6712</v>
      </c>
      <c r="AT583" s="34">
        <v>3124600941</v>
      </c>
      <c r="AU583" s="34" t="s">
        <v>2127</v>
      </c>
      <c r="AX583" s="90"/>
      <c r="BA583" s="91"/>
      <c r="BB583" s="91"/>
      <c r="BC583" s="91"/>
      <c r="BF583" s="34" t="s">
        <v>4983</v>
      </c>
      <c r="BG583" s="92" t="s">
        <v>2098</v>
      </c>
      <c r="BM583" s="36" t="s">
        <v>131</v>
      </c>
      <c r="BN583" s="34" t="s">
        <v>132</v>
      </c>
      <c r="BO583" s="36">
        <v>0</v>
      </c>
      <c r="BQ583" s="94"/>
      <c r="BS583" s="36" t="s">
        <v>2127</v>
      </c>
      <c r="BU583" s="95"/>
      <c r="BV583" s="95"/>
      <c r="BW583" s="61"/>
      <c r="BX583" s="60"/>
      <c r="BY583" s="59" t="str">
        <f t="shared" ca="1" si="46"/>
        <v/>
      </c>
      <c r="CD583" s="68"/>
      <c r="CE583" s="68"/>
      <c r="CF583" s="67"/>
      <c r="CG583"/>
      <c r="CH583" s="2"/>
      <c r="CI583" s="4" t="e">
        <f t="shared" si="47"/>
        <v>#DIV/0!</v>
      </c>
      <c r="CJ583" s="5" t="str">
        <f t="shared" si="48"/>
        <v>SIN DATO</v>
      </c>
      <c r="CK583" s="36">
        <v>0</v>
      </c>
      <c r="CL583" s="66"/>
      <c r="CM583" s="89">
        <v>41341</v>
      </c>
      <c r="CN583" s="97">
        <v>41341</v>
      </c>
      <c r="CP583"/>
      <c r="CQ583" s="65"/>
      <c r="CR583" s="65"/>
      <c r="CS583" s="98"/>
      <c r="CT583"/>
      <c r="CU583"/>
      <c r="CV583" s="97"/>
      <c r="CW583" s="2"/>
      <c r="CX583" s="82"/>
      <c r="DG583" s="64"/>
      <c r="DI583" s="89"/>
      <c r="DJ583" s="89"/>
      <c r="DN583" s="34"/>
      <c r="DO583" s="34"/>
      <c r="DP583" s="34"/>
      <c r="DQ583" s="34"/>
      <c r="DR583" s="34"/>
      <c r="DS583" s="34" t="s">
        <v>2127</v>
      </c>
      <c r="DT583" s="34"/>
      <c r="DY583" s="1">
        <v>2</v>
      </c>
      <c r="DZ583" t="s">
        <v>7941</v>
      </c>
      <c r="EB583" s="4"/>
      <c r="EJ583"/>
      <c r="EL583" s="34"/>
      <c r="EN583" s="34"/>
    </row>
    <row r="584" spans="1:144" x14ac:dyDescent="0.25">
      <c r="A584" s="85">
        <v>2022</v>
      </c>
      <c r="B584" s="87">
        <v>44830</v>
      </c>
      <c r="C584" t="s">
        <v>121</v>
      </c>
      <c r="D584" t="s">
        <v>122</v>
      </c>
      <c r="E584" s="34" t="s">
        <v>7938</v>
      </c>
      <c r="F584" s="34">
        <f t="shared" si="49"/>
        <v>583</v>
      </c>
      <c r="G584" s="34" t="s">
        <v>4985</v>
      </c>
      <c r="H584">
        <v>18</v>
      </c>
      <c r="I584" s="34" t="s">
        <v>6141</v>
      </c>
      <c r="J584" s="34" t="s">
        <v>4996</v>
      </c>
      <c r="K584" s="34" t="str">
        <f>VLOOKUP(J584,[2]CodMpios!$B$347:$E$362,4,FALSE)</f>
        <v>18247 - El Doncello</v>
      </c>
      <c r="L584" s="34" t="str">
        <f>VLOOKUP($J584,[2]Coord_Mpios_X_Y!$B$2:$K$1123,9,FALSE)</f>
        <v>1,791385903474</v>
      </c>
      <c r="M584" s="34" t="str">
        <f>VLOOKUP($J584,[2]Coord_Mpios_X_Y!$B$2:$K$1123,10,FALSE)</f>
        <v>-75,193944154894</v>
      </c>
      <c r="N584" s="34" t="s">
        <v>125</v>
      </c>
      <c r="O584" s="34" t="s">
        <v>126</v>
      </c>
      <c r="Q584" s="34" t="s">
        <v>127</v>
      </c>
      <c r="R584" s="34">
        <v>1116912619</v>
      </c>
      <c r="S584" s="34" t="str">
        <f t="shared" si="45"/>
        <v>CC1116912619</v>
      </c>
      <c r="T584" s="34" t="s">
        <v>533</v>
      </c>
      <c r="U584" s="34" t="s">
        <v>679</v>
      </c>
      <c r="V584" s="34" t="s">
        <v>241</v>
      </c>
      <c r="W584" s="34" t="s">
        <v>186</v>
      </c>
      <c r="X584" s="87">
        <v>31404</v>
      </c>
      <c r="Y584">
        <v>37</v>
      </c>
      <c r="Z584" s="36">
        <f>VLOOKUP($Y584,[2]Edades!$A$3:$H$153,4,FALSE)</f>
        <v>5</v>
      </c>
      <c r="AA584" s="34" t="str">
        <f>VLOOKUP($Y584,[2]Edades!$A$3:$H$153,6,FALSE)</f>
        <v>5 - Adultez</v>
      </c>
      <c r="AB584" s="34">
        <f>VLOOKUP($Y584,[2]Edades!$A$3:$H$153,7,FALSE)</f>
        <v>8</v>
      </c>
      <c r="AC584" s="34" t="str">
        <f>VLOOKUP($Y584,[2]Edades!$A$3:$H$153,8,FALSE)</f>
        <v>35-39</v>
      </c>
      <c r="AD584" s="34" t="s">
        <v>146</v>
      </c>
      <c r="AE584">
        <v>1</v>
      </c>
      <c r="AF584" s="34" t="s">
        <v>130</v>
      </c>
      <c r="AG584" s="34" t="s">
        <v>2127</v>
      </c>
      <c r="AH584" s="34" t="s">
        <v>2127</v>
      </c>
      <c r="AK584" s="34" t="s">
        <v>125</v>
      </c>
      <c r="AM584" s="34" t="s">
        <v>2127</v>
      </c>
      <c r="AN584" s="36" t="s">
        <v>2127</v>
      </c>
      <c r="AO584" s="36" t="s">
        <v>2127</v>
      </c>
      <c r="AP584" s="34" t="s">
        <v>2127</v>
      </c>
      <c r="AQ584" s="36" t="s">
        <v>2127</v>
      </c>
      <c r="AR584" s="34" t="s">
        <v>5189</v>
      </c>
      <c r="AS584" s="91" t="s">
        <v>6713</v>
      </c>
      <c r="AT584" s="34">
        <v>3142949898</v>
      </c>
      <c r="AU584" s="34" t="s">
        <v>2127</v>
      </c>
      <c r="AX584" s="90"/>
      <c r="BA584" s="91"/>
      <c r="BB584" s="91"/>
      <c r="BC584" s="91"/>
      <c r="BF584" s="34" t="s">
        <v>4983</v>
      </c>
      <c r="BG584" s="92" t="s">
        <v>5189</v>
      </c>
      <c r="BM584" s="36" t="s">
        <v>131</v>
      </c>
      <c r="BN584" s="34" t="s">
        <v>132</v>
      </c>
      <c r="BO584" s="36">
        <v>0</v>
      </c>
      <c r="BQ584" s="94"/>
      <c r="BS584" s="36" t="s">
        <v>2127</v>
      </c>
      <c r="BU584" s="95"/>
      <c r="BV584" s="95"/>
      <c r="BW584" s="61"/>
      <c r="BX584" s="60"/>
      <c r="BY584" s="59" t="str">
        <f t="shared" ca="1" si="46"/>
        <v/>
      </c>
      <c r="CD584" s="68"/>
      <c r="CE584" s="68"/>
      <c r="CF584" s="67"/>
      <c r="CG584"/>
      <c r="CH584" s="2"/>
      <c r="CI584" s="4" t="e">
        <f t="shared" si="47"/>
        <v>#DIV/0!</v>
      </c>
      <c r="CJ584" s="5" t="str">
        <f t="shared" si="48"/>
        <v>SIN DATO</v>
      </c>
      <c r="CK584" s="36">
        <v>0</v>
      </c>
      <c r="CL584" s="66"/>
      <c r="CM584" s="89">
        <v>41338</v>
      </c>
      <c r="CN584" s="97">
        <v>41338</v>
      </c>
      <c r="CP584"/>
      <c r="CQ584" s="65"/>
      <c r="CR584" s="65"/>
      <c r="CS584" s="98"/>
      <c r="CT584"/>
      <c r="CU584"/>
      <c r="CV584" s="97"/>
      <c r="CW584" s="2"/>
      <c r="CX584" s="82"/>
      <c r="DG584" s="64"/>
      <c r="DI584" s="89"/>
      <c r="DJ584" s="89"/>
      <c r="DN584" s="34"/>
      <c r="DO584" s="34"/>
      <c r="DP584" s="34"/>
      <c r="DQ584" s="34"/>
      <c r="DR584" s="34"/>
      <c r="DS584" s="34" t="s">
        <v>2127</v>
      </c>
      <c r="DT584" s="34"/>
      <c r="DY584" s="1">
        <v>2</v>
      </c>
      <c r="DZ584" t="s">
        <v>7941</v>
      </c>
      <c r="EB584" s="4"/>
      <c r="EJ584"/>
      <c r="EL584" s="34"/>
      <c r="EN584" s="34"/>
    </row>
    <row r="585" spans="1:144" x14ac:dyDescent="0.25">
      <c r="A585" s="85">
        <v>2022</v>
      </c>
      <c r="B585" s="87">
        <v>44830</v>
      </c>
      <c r="C585" t="s">
        <v>121</v>
      </c>
      <c r="D585" t="s">
        <v>122</v>
      </c>
      <c r="E585" s="34" t="s">
        <v>7938</v>
      </c>
      <c r="F585" s="34">
        <f t="shared" si="49"/>
        <v>584</v>
      </c>
      <c r="G585" s="34" t="s">
        <v>4985</v>
      </c>
      <c r="H585">
        <v>18</v>
      </c>
      <c r="I585" s="34" t="s">
        <v>6141</v>
      </c>
      <c r="J585" s="34" t="s">
        <v>4996</v>
      </c>
      <c r="K585" s="34" t="str">
        <f>VLOOKUP(J585,[2]CodMpios!$B$347:$E$362,4,FALSE)</f>
        <v>18247 - El Doncello</v>
      </c>
      <c r="L585" s="34" t="str">
        <f>VLOOKUP($J585,[2]Coord_Mpios_X_Y!$B$2:$K$1123,9,FALSE)</f>
        <v>1,791385903474</v>
      </c>
      <c r="M585" s="34" t="str">
        <f>VLOOKUP($J585,[2]Coord_Mpios_X_Y!$B$2:$K$1123,10,FALSE)</f>
        <v>-75,193944154894</v>
      </c>
      <c r="N585" s="34" t="s">
        <v>139</v>
      </c>
      <c r="O585" s="34" t="s">
        <v>126</v>
      </c>
      <c r="Q585" s="34" t="s">
        <v>127</v>
      </c>
      <c r="R585" s="34">
        <v>17623919</v>
      </c>
      <c r="S585" s="34" t="str">
        <f t="shared" si="45"/>
        <v>CC17623919</v>
      </c>
      <c r="T585" s="34" t="s">
        <v>1064</v>
      </c>
      <c r="U585" s="34" t="s">
        <v>5505</v>
      </c>
      <c r="V585" s="34" t="s">
        <v>1366</v>
      </c>
      <c r="W585" s="34" t="s">
        <v>373</v>
      </c>
      <c r="X585" s="87">
        <v>18235</v>
      </c>
      <c r="Y585">
        <v>73</v>
      </c>
      <c r="Z585" s="36">
        <f>VLOOKUP($Y585,[2]Edades!$A$3:$H$153,4,FALSE)</f>
        <v>6</v>
      </c>
      <c r="AA585" s="34" t="str">
        <f>VLOOKUP($Y585,[2]Edades!$A$3:$H$153,6,FALSE)</f>
        <v>6 - Persona mayor</v>
      </c>
      <c r="AB585" s="34">
        <f>VLOOKUP($Y585,[2]Edades!$A$3:$H$153,7,FALSE)</f>
        <v>15</v>
      </c>
      <c r="AC585" s="34" t="str">
        <f>VLOOKUP($Y585,[2]Edades!$A$3:$H$153,8,FALSE)</f>
        <v>70-74</v>
      </c>
      <c r="AD585" s="34" t="s">
        <v>146</v>
      </c>
      <c r="AE585">
        <v>1</v>
      </c>
      <c r="AF585" s="34" t="s">
        <v>2137</v>
      </c>
      <c r="AG585" s="34" t="s">
        <v>2127</v>
      </c>
      <c r="AH585" s="34" t="s">
        <v>2127</v>
      </c>
      <c r="AK585" s="34" t="s">
        <v>139</v>
      </c>
      <c r="AM585" s="34" t="s">
        <v>2127</v>
      </c>
      <c r="AN585" s="36" t="s">
        <v>2127</v>
      </c>
      <c r="AO585" s="36" t="s">
        <v>2127</v>
      </c>
      <c r="AP585" s="34" t="s">
        <v>2127</v>
      </c>
      <c r="AQ585" s="36" t="s">
        <v>2127</v>
      </c>
      <c r="AR585" s="34" t="s">
        <v>5189</v>
      </c>
      <c r="AS585" s="91" t="s">
        <v>6714</v>
      </c>
      <c r="AT585" s="34"/>
      <c r="AU585" s="34" t="s">
        <v>2127</v>
      </c>
      <c r="AX585" s="90"/>
      <c r="BA585" s="91"/>
      <c r="BB585" s="91"/>
      <c r="BC585" s="91"/>
      <c r="BF585" s="34" t="s">
        <v>4983</v>
      </c>
      <c r="BG585" s="92" t="s">
        <v>5189</v>
      </c>
      <c r="BM585" s="36" t="s">
        <v>131</v>
      </c>
      <c r="BN585" s="34" t="s">
        <v>132</v>
      </c>
      <c r="BO585" s="36">
        <v>0</v>
      </c>
      <c r="BQ585" s="94"/>
      <c r="BS585" s="36" t="s">
        <v>2127</v>
      </c>
      <c r="BU585" s="95"/>
      <c r="BV585" s="95"/>
      <c r="BW585" s="61"/>
      <c r="BX585" s="60"/>
      <c r="BY585" s="59" t="str">
        <f t="shared" ca="1" si="46"/>
        <v/>
      </c>
      <c r="CD585" s="68"/>
      <c r="CE585" s="68"/>
      <c r="CF585" s="67"/>
      <c r="CG585"/>
      <c r="CH585" s="2"/>
      <c r="CI585" s="4" t="e">
        <f t="shared" si="47"/>
        <v>#DIV/0!</v>
      </c>
      <c r="CJ585" s="5" t="str">
        <f t="shared" si="48"/>
        <v>SIN DATO</v>
      </c>
      <c r="CK585" s="36">
        <v>0</v>
      </c>
      <c r="CL585" s="66"/>
      <c r="CM585" s="89">
        <v>41352</v>
      </c>
      <c r="CN585" s="97">
        <v>41352</v>
      </c>
      <c r="CP585"/>
      <c r="CQ585" s="65"/>
      <c r="CR585" s="65"/>
      <c r="CS585" s="98"/>
      <c r="CT585"/>
      <c r="CU585"/>
      <c r="CV585" s="97"/>
      <c r="CW585" s="2"/>
      <c r="CX585" s="82"/>
      <c r="DG585" s="64"/>
      <c r="DI585" s="89"/>
      <c r="DJ585" s="89"/>
      <c r="DN585" s="34"/>
      <c r="DO585" s="34"/>
      <c r="DP585" s="34"/>
      <c r="DQ585" s="34"/>
      <c r="DR585" s="34"/>
      <c r="DS585" s="34" t="s">
        <v>2127</v>
      </c>
      <c r="DT585" s="34"/>
      <c r="DY585" s="1">
        <v>2</v>
      </c>
      <c r="DZ585" t="s">
        <v>7941</v>
      </c>
      <c r="EB585" s="4"/>
      <c r="EJ585"/>
      <c r="EL585" s="34"/>
      <c r="EN585" s="34"/>
    </row>
    <row r="586" spans="1:144" x14ac:dyDescent="0.25">
      <c r="A586" s="85">
        <v>2022</v>
      </c>
      <c r="B586" s="87">
        <v>44830</v>
      </c>
      <c r="C586" t="s">
        <v>121</v>
      </c>
      <c r="D586" t="s">
        <v>122</v>
      </c>
      <c r="E586" s="34" t="s">
        <v>7938</v>
      </c>
      <c r="F586" s="34">
        <f t="shared" si="49"/>
        <v>585</v>
      </c>
      <c r="G586" s="34" t="s">
        <v>4985</v>
      </c>
      <c r="H586">
        <v>18</v>
      </c>
      <c r="I586" s="34" t="s">
        <v>6141</v>
      </c>
      <c r="J586" s="34" t="s">
        <v>4996</v>
      </c>
      <c r="K586" s="34" t="str">
        <f>VLOOKUP(J586,[2]CodMpios!$B$347:$E$362,4,FALSE)</f>
        <v>18247 - El Doncello</v>
      </c>
      <c r="L586" s="34" t="str">
        <f>VLOOKUP($J586,[2]Coord_Mpios_X_Y!$B$2:$K$1123,9,FALSE)</f>
        <v>1,791385903474</v>
      </c>
      <c r="M586" s="34" t="str">
        <f>VLOOKUP($J586,[2]Coord_Mpios_X_Y!$B$2:$K$1123,10,FALSE)</f>
        <v>-75,193944154894</v>
      </c>
      <c r="N586" s="34" t="s">
        <v>125</v>
      </c>
      <c r="O586" s="34" t="s">
        <v>126</v>
      </c>
      <c r="Q586" s="34" t="s">
        <v>127</v>
      </c>
      <c r="R586" s="34">
        <v>40728749</v>
      </c>
      <c r="S586" s="34" t="str">
        <f t="shared" si="45"/>
        <v>CC40728749</v>
      </c>
      <c r="T586" s="34" t="s">
        <v>309</v>
      </c>
      <c r="U586" s="34" t="s">
        <v>240</v>
      </c>
      <c r="V586" s="34" t="s">
        <v>276</v>
      </c>
      <c r="W586" s="34" t="s">
        <v>273</v>
      </c>
      <c r="X586" s="87">
        <v>24202</v>
      </c>
      <c r="Y586">
        <v>56</v>
      </c>
      <c r="Z586" s="36">
        <f>VLOOKUP($Y586,[2]Edades!$A$3:$H$153,4,FALSE)</f>
        <v>5</v>
      </c>
      <c r="AA586" s="34" t="str">
        <f>VLOOKUP($Y586,[2]Edades!$A$3:$H$153,6,FALSE)</f>
        <v>5 - Adultez</v>
      </c>
      <c r="AB586" s="34">
        <f>VLOOKUP($Y586,[2]Edades!$A$3:$H$153,7,FALSE)</f>
        <v>12</v>
      </c>
      <c r="AC586" s="34" t="str">
        <f>VLOOKUP($Y586,[2]Edades!$A$3:$H$153,8,FALSE)</f>
        <v>55-59</v>
      </c>
      <c r="AD586" s="34" t="s">
        <v>129</v>
      </c>
      <c r="AE586" s="1">
        <v>2</v>
      </c>
      <c r="AF586" s="34" t="s">
        <v>130</v>
      </c>
      <c r="AG586" s="34" t="s">
        <v>2127</v>
      </c>
      <c r="AH586" s="34" t="s">
        <v>2127</v>
      </c>
      <c r="AK586" s="34" t="s">
        <v>125</v>
      </c>
      <c r="AM586" s="34" t="s">
        <v>2127</v>
      </c>
      <c r="AN586" s="36" t="s">
        <v>2127</v>
      </c>
      <c r="AO586" s="36" t="s">
        <v>2127</v>
      </c>
      <c r="AP586" s="34" t="s">
        <v>2127</v>
      </c>
      <c r="AQ586" s="36" t="s">
        <v>2127</v>
      </c>
      <c r="AR586" s="34" t="s">
        <v>5189</v>
      </c>
      <c r="AS586" s="91" t="s">
        <v>6715</v>
      </c>
      <c r="AT586" s="34">
        <v>3125250675</v>
      </c>
      <c r="AU586" s="34" t="s">
        <v>2127</v>
      </c>
      <c r="AX586" s="90"/>
      <c r="BA586" s="91"/>
      <c r="BB586" s="91"/>
      <c r="BC586" s="91"/>
      <c r="BF586" s="34" t="s">
        <v>4983</v>
      </c>
      <c r="BG586" s="92" t="s">
        <v>5189</v>
      </c>
      <c r="BM586" s="36" t="s">
        <v>131</v>
      </c>
      <c r="BN586" s="34" t="s">
        <v>132</v>
      </c>
      <c r="BO586" s="36">
        <v>0</v>
      </c>
      <c r="BQ586" s="94"/>
      <c r="BS586" s="36" t="s">
        <v>2127</v>
      </c>
      <c r="BU586" s="95"/>
      <c r="BV586" s="95"/>
      <c r="BW586" s="61"/>
      <c r="BX586" s="60"/>
      <c r="BY586" s="59" t="str">
        <f t="shared" ca="1" si="46"/>
        <v/>
      </c>
      <c r="CD586" s="68"/>
      <c r="CE586" s="68"/>
      <c r="CF586" s="67"/>
      <c r="CG586"/>
      <c r="CH586" s="2"/>
      <c r="CI586" s="4" t="e">
        <f t="shared" si="47"/>
        <v>#DIV/0!</v>
      </c>
      <c r="CJ586" s="5" t="str">
        <f t="shared" si="48"/>
        <v>SIN DATO</v>
      </c>
      <c r="CK586" s="36">
        <v>0</v>
      </c>
      <c r="CL586" s="66"/>
      <c r="CM586" s="89">
        <v>41365</v>
      </c>
      <c r="CN586" s="97">
        <v>41365</v>
      </c>
      <c r="CP586"/>
      <c r="CQ586" s="65"/>
      <c r="CR586" s="65"/>
      <c r="CS586" s="98"/>
      <c r="CT586"/>
      <c r="CU586"/>
      <c r="CV586" s="97"/>
      <c r="CW586" s="2"/>
      <c r="CX586" s="82"/>
      <c r="DG586" s="64"/>
      <c r="DI586" s="89"/>
      <c r="DJ586" s="89"/>
      <c r="DN586" s="34"/>
      <c r="DO586" s="34"/>
      <c r="DP586" s="34"/>
      <c r="DQ586" s="34"/>
      <c r="DR586" s="34"/>
      <c r="DS586" s="34" t="s">
        <v>2127</v>
      </c>
      <c r="DT586" s="34"/>
      <c r="DY586" s="1">
        <v>2</v>
      </c>
      <c r="DZ586" t="s">
        <v>7941</v>
      </c>
      <c r="EB586" s="4"/>
      <c r="EJ586"/>
      <c r="EL586" s="34"/>
      <c r="EN586" s="34"/>
    </row>
    <row r="587" spans="1:144" x14ac:dyDescent="0.25">
      <c r="A587" s="85">
        <v>2022</v>
      </c>
      <c r="B587" s="87">
        <v>44830</v>
      </c>
      <c r="C587" t="s">
        <v>121</v>
      </c>
      <c r="D587" t="s">
        <v>122</v>
      </c>
      <c r="E587" s="34" t="s">
        <v>7938</v>
      </c>
      <c r="F587" s="34">
        <f t="shared" si="49"/>
        <v>586</v>
      </c>
      <c r="G587" s="34" t="s">
        <v>4985</v>
      </c>
      <c r="H587">
        <v>18</v>
      </c>
      <c r="I587" s="34" t="s">
        <v>6141</v>
      </c>
      <c r="J587" s="34" t="s">
        <v>5007</v>
      </c>
      <c r="K587" s="34" t="str">
        <f>VLOOKUP(J587,[2]CodMpios!$B$347:$E$362,4,FALSE)</f>
        <v>18410 - La Montañita</v>
      </c>
      <c r="L587" s="34" t="str">
        <f>VLOOKUP($J587,[2]Coord_Mpios_X_Y!$B$2:$K$1123,9,FALSE)</f>
        <v>1,302860442333</v>
      </c>
      <c r="M587" s="34" t="str">
        <f>VLOOKUP($J587,[2]Coord_Mpios_X_Y!$B$2:$K$1123,10,FALSE)</f>
        <v>-75,235727318747</v>
      </c>
      <c r="N587" s="34" t="s">
        <v>125</v>
      </c>
      <c r="O587" s="34" t="s">
        <v>126</v>
      </c>
      <c r="Q587" s="34" t="s">
        <v>127</v>
      </c>
      <c r="R587" s="34">
        <v>7528286</v>
      </c>
      <c r="S587" s="34" t="str">
        <f t="shared" si="45"/>
        <v>CC7528286</v>
      </c>
      <c r="T587" s="34" t="s">
        <v>835</v>
      </c>
      <c r="V587" s="34" t="s">
        <v>344</v>
      </c>
      <c r="W587" s="34" t="s">
        <v>561</v>
      </c>
      <c r="X587" s="87">
        <v>21539</v>
      </c>
      <c r="Y587">
        <v>64</v>
      </c>
      <c r="Z587" s="36">
        <f>VLOOKUP($Y587,[2]Edades!$A$3:$H$153,4,FALSE)</f>
        <v>6</v>
      </c>
      <c r="AA587" s="34" t="str">
        <f>VLOOKUP($Y587,[2]Edades!$A$3:$H$153,6,FALSE)</f>
        <v>6 - Persona mayor</v>
      </c>
      <c r="AB587" s="34">
        <f>VLOOKUP($Y587,[2]Edades!$A$3:$H$153,7,FALSE)</f>
        <v>13</v>
      </c>
      <c r="AC587" s="34" t="str">
        <f>VLOOKUP($Y587,[2]Edades!$A$3:$H$153,8,FALSE)</f>
        <v>60-64</v>
      </c>
      <c r="AD587" s="34" t="s">
        <v>146</v>
      </c>
      <c r="AE587">
        <v>1</v>
      </c>
      <c r="AF587" s="34" t="s">
        <v>2137</v>
      </c>
      <c r="AG587" s="34" t="s">
        <v>2127</v>
      </c>
      <c r="AH587" s="34" t="s">
        <v>2127</v>
      </c>
      <c r="AK587" s="34" t="s">
        <v>125</v>
      </c>
      <c r="AM587" s="34" t="s">
        <v>2127</v>
      </c>
      <c r="AN587" s="36" t="s">
        <v>2127</v>
      </c>
      <c r="AO587" s="36" t="s">
        <v>2127</v>
      </c>
      <c r="AP587" s="34" t="s">
        <v>2127</v>
      </c>
      <c r="AQ587" s="36" t="s">
        <v>2127</v>
      </c>
      <c r="AR587" s="34" t="s">
        <v>5919</v>
      </c>
      <c r="AS587" s="91" t="s">
        <v>6716</v>
      </c>
      <c r="AT587" s="34">
        <v>3207951542</v>
      </c>
      <c r="AU587" s="34" t="s">
        <v>2127</v>
      </c>
      <c r="AX587" s="90"/>
      <c r="BA587" s="91"/>
      <c r="BB587" s="91"/>
      <c r="BC587" s="91"/>
      <c r="BF587" s="34" t="s">
        <v>4983</v>
      </c>
      <c r="BG587" s="92" t="s">
        <v>5919</v>
      </c>
      <c r="BM587" s="36" t="s">
        <v>131</v>
      </c>
      <c r="BN587" s="34" t="s">
        <v>132</v>
      </c>
      <c r="BO587" s="36">
        <v>0</v>
      </c>
      <c r="BQ587" s="94"/>
      <c r="BS587" s="36" t="s">
        <v>2127</v>
      </c>
      <c r="BU587" s="95"/>
      <c r="BV587" s="95"/>
      <c r="BW587" s="61"/>
      <c r="BX587" s="60"/>
      <c r="BY587" s="59" t="str">
        <f t="shared" ca="1" si="46"/>
        <v/>
      </c>
      <c r="CD587" s="68"/>
      <c r="CE587" s="68"/>
      <c r="CF587" s="67"/>
      <c r="CG587"/>
      <c r="CH587" s="2"/>
      <c r="CI587" s="4" t="e">
        <f t="shared" si="47"/>
        <v>#DIV/0!</v>
      </c>
      <c r="CJ587" s="5" t="str">
        <f t="shared" si="48"/>
        <v>SIN DATO</v>
      </c>
      <c r="CK587" s="36">
        <v>0</v>
      </c>
      <c r="CL587" s="66"/>
      <c r="CM587" s="89">
        <v>40583</v>
      </c>
      <c r="CN587" s="97">
        <v>40583</v>
      </c>
      <c r="CP587"/>
      <c r="CQ587" s="65"/>
      <c r="CR587" s="65"/>
      <c r="CS587" s="98"/>
      <c r="CT587"/>
      <c r="CU587"/>
      <c r="CV587" s="97"/>
      <c r="CW587" s="2"/>
      <c r="CX587" s="82"/>
      <c r="DG587" s="64"/>
      <c r="DI587" s="89"/>
      <c r="DJ587" s="89"/>
      <c r="DN587" s="34"/>
      <c r="DO587" s="34"/>
      <c r="DP587" s="34"/>
      <c r="DQ587" s="34"/>
      <c r="DR587" s="34"/>
      <c r="DS587" s="34" t="s">
        <v>2127</v>
      </c>
      <c r="DT587" s="34"/>
      <c r="DY587" s="1">
        <v>1</v>
      </c>
      <c r="DZ587" t="s">
        <v>7941</v>
      </c>
      <c r="EB587" s="4"/>
      <c r="EJ587"/>
      <c r="EL587" s="34"/>
      <c r="EN587" s="34"/>
    </row>
    <row r="588" spans="1:144" x14ac:dyDescent="0.25">
      <c r="A588" s="85">
        <v>2022</v>
      </c>
      <c r="B588" s="87">
        <v>44830</v>
      </c>
      <c r="C588" t="s">
        <v>121</v>
      </c>
      <c r="D588" t="s">
        <v>122</v>
      </c>
      <c r="E588" s="34" t="s">
        <v>7938</v>
      </c>
      <c r="F588" s="34">
        <f t="shared" si="49"/>
        <v>587</v>
      </c>
      <c r="G588" s="34" t="s">
        <v>4985</v>
      </c>
      <c r="H588">
        <v>18</v>
      </c>
      <c r="I588" s="34" t="s">
        <v>6141</v>
      </c>
      <c r="J588" s="34" t="s">
        <v>5049</v>
      </c>
      <c r="K588" s="34" t="str">
        <f>VLOOKUP(J588,[2]CodMpios!$B$347:$E$362,4,FALSE)</f>
        <v>18610 - San José Del Fragua</v>
      </c>
      <c r="L588" s="34" t="str">
        <f>VLOOKUP($J588,[2]Coord_Mpios_X_Y!$B$2:$K$1123,9,FALSE)</f>
        <v>1,304702314265</v>
      </c>
      <c r="M588" s="34" t="str">
        <f>VLOOKUP($J588,[2]Coord_Mpios_X_Y!$B$2:$K$1123,10,FALSE)</f>
        <v>-76,110005941537</v>
      </c>
      <c r="N588" s="34" t="s">
        <v>139</v>
      </c>
      <c r="O588" s="34" t="s">
        <v>126</v>
      </c>
      <c r="Q588" s="34" t="s">
        <v>127</v>
      </c>
      <c r="R588" s="34">
        <v>17623208</v>
      </c>
      <c r="S588" s="34" t="str">
        <f t="shared" si="45"/>
        <v>CC17623208</v>
      </c>
      <c r="T588" s="34" t="s">
        <v>2115</v>
      </c>
      <c r="V588" s="34" t="s">
        <v>5047</v>
      </c>
      <c r="W588" s="34" t="s">
        <v>5918</v>
      </c>
      <c r="X588" s="87">
        <v>17849</v>
      </c>
      <c r="Y588">
        <v>74</v>
      </c>
      <c r="Z588" s="36">
        <f>VLOOKUP($Y588,[2]Edades!$A$3:$H$153,4,FALSE)</f>
        <v>6</v>
      </c>
      <c r="AA588" s="34" t="str">
        <f>VLOOKUP($Y588,[2]Edades!$A$3:$H$153,6,FALSE)</f>
        <v>6 - Persona mayor</v>
      </c>
      <c r="AB588" s="34">
        <f>VLOOKUP($Y588,[2]Edades!$A$3:$H$153,7,FALSE)</f>
        <v>15</v>
      </c>
      <c r="AC588" s="34" t="str">
        <f>VLOOKUP($Y588,[2]Edades!$A$3:$H$153,8,FALSE)</f>
        <v>70-74</v>
      </c>
      <c r="AD588" s="34" t="s">
        <v>146</v>
      </c>
      <c r="AE588">
        <v>1</v>
      </c>
      <c r="AF588" s="34" t="s">
        <v>2137</v>
      </c>
      <c r="AG588" s="34" t="s">
        <v>2127</v>
      </c>
      <c r="AH588" s="34" t="s">
        <v>2127</v>
      </c>
      <c r="AK588" s="34" t="s">
        <v>139</v>
      </c>
      <c r="AM588" s="34" t="s">
        <v>2127</v>
      </c>
      <c r="AN588" s="36" t="s">
        <v>2127</v>
      </c>
      <c r="AO588" s="36" t="s">
        <v>2127</v>
      </c>
      <c r="AP588" s="34" t="s">
        <v>2127</v>
      </c>
      <c r="AQ588" s="36" t="s">
        <v>2127</v>
      </c>
      <c r="AR588" s="34" t="s">
        <v>2098</v>
      </c>
      <c r="AS588" s="91" t="s">
        <v>6717</v>
      </c>
      <c r="AT588" s="34">
        <v>3212142622</v>
      </c>
      <c r="AU588" s="34" t="s">
        <v>2127</v>
      </c>
      <c r="AX588" s="90"/>
      <c r="BA588" s="91"/>
      <c r="BB588" s="91"/>
      <c r="BC588" s="91"/>
      <c r="BF588" s="34" t="s">
        <v>4983</v>
      </c>
      <c r="BG588" s="92" t="s">
        <v>2098</v>
      </c>
      <c r="BM588" s="36" t="s">
        <v>131</v>
      </c>
      <c r="BN588" s="34" t="s">
        <v>132</v>
      </c>
      <c r="BO588" s="36">
        <v>0</v>
      </c>
      <c r="BQ588" s="94"/>
      <c r="BS588" s="36" t="s">
        <v>2127</v>
      </c>
      <c r="BU588" s="95"/>
      <c r="BV588" s="95"/>
      <c r="BW588" s="61"/>
      <c r="BX588" s="60"/>
      <c r="BY588" s="59" t="str">
        <f t="shared" ca="1" si="46"/>
        <v/>
      </c>
      <c r="CD588" s="68"/>
      <c r="CE588" s="68"/>
      <c r="CF588" s="67"/>
      <c r="CG588">
        <v>73</v>
      </c>
      <c r="CH588" s="2">
        <v>160</v>
      </c>
      <c r="CI588" s="4">
        <f t="shared" si="47"/>
        <v>28.515624999999993</v>
      </c>
      <c r="CJ588" s="5" t="str">
        <f t="shared" si="48"/>
        <v>SOBREPESO</v>
      </c>
      <c r="CK588" s="36">
        <v>0</v>
      </c>
      <c r="CL588" s="66"/>
      <c r="CM588" s="89">
        <v>40753</v>
      </c>
      <c r="CN588" s="97">
        <v>40753</v>
      </c>
      <c r="CP588"/>
      <c r="CQ588" s="65"/>
      <c r="CR588" s="65"/>
      <c r="CS588" s="98"/>
      <c r="CT588"/>
      <c r="CU588"/>
      <c r="CV588" s="97"/>
      <c r="CW588" s="2"/>
      <c r="CX588" s="82"/>
      <c r="DG588" s="64"/>
      <c r="DI588" s="89">
        <v>42975</v>
      </c>
      <c r="DJ588" s="89"/>
      <c r="DN588" s="34"/>
      <c r="DO588" s="34"/>
      <c r="DP588" s="34"/>
      <c r="DQ588" s="34"/>
      <c r="DR588" s="34"/>
      <c r="DS588" s="34" t="s">
        <v>2127</v>
      </c>
      <c r="DT588" s="34"/>
      <c r="DU588" s="47">
        <v>44456</v>
      </c>
      <c r="DY588" s="1">
        <v>2</v>
      </c>
      <c r="DZ588" t="s">
        <v>7940</v>
      </c>
      <c r="EB588" s="4"/>
      <c r="EJ588"/>
      <c r="EL588" s="34"/>
      <c r="EN588" s="34"/>
    </row>
    <row r="589" spans="1:144" hidden="1" x14ac:dyDescent="0.25">
      <c r="A589" s="85">
        <v>2022</v>
      </c>
      <c r="B589" s="87">
        <v>44830</v>
      </c>
      <c r="C589" t="s">
        <v>121</v>
      </c>
      <c r="D589" t="s">
        <v>122</v>
      </c>
      <c r="E589" s="36" t="s">
        <v>7938</v>
      </c>
      <c r="F589" s="34">
        <f t="shared" si="49"/>
        <v>588</v>
      </c>
      <c r="G589" s="34" t="s">
        <v>4985</v>
      </c>
      <c r="H589">
        <v>18</v>
      </c>
      <c r="I589" s="34" t="s">
        <v>6141</v>
      </c>
      <c r="J589" s="34" t="s">
        <v>4988</v>
      </c>
      <c r="K589" s="34" t="str">
        <f>VLOOKUP(J589,[2]CodMpios!$B$347:$E$362,4,FALSE)</f>
        <v>18001 - Florencia</v>
      </c>
      <c r="L589" s="34" t="str">
        <f>VLOOKUP($J589,[2]Coord_Mpios_X_Y!$B$2:$K$1123,9,FALSE)</f>
        <v>1,749138703818</v>
      </c>
      <c r="M589" s="34" t="str">
        <f>VLOOKUP($J589,[2]Coord_Mpios_X_Y!$B$2:$K$1123,10,FALSE)</f>
        <v>-75,558239064333</v>
      </c>
      <c r="N589" s="34" t="s">
        <v>125</v>
      </c>
      <c r="O589" s="34" t="s">
        <v>126</v>
      </c>
      <c r="Q589" s="34" t="s">
        <v>127</v>
      </c>
      <c r="R589" s="34">
        <v>40759477</v>
      </c>
      <c r="S589" s="34" t="str">
        <f t="shared" si="45"/>
        <v>CC40759477</v>
      </c>
      <c r="T589" s="34" t="s">
        <v>134</v>
      </c>
      <c r="U589" s="34" t="s">
        <v>582</v>
      </c>
      <c r="V589" s="34" t="s">
        <v>138</v>
      </c>
      <c r="X589" s="87">
        <v>21259</v>
      </c>
      <c r="Y589">
        <v>65</v>
      </c>
      <c r="Z589" s="36">
        <f>VLOOKUP($Y589,[2]Edades!$A$3:$H$153,4,FALSE)</f>
        <v>6</v>
      </c>
      <c r="AA589" s="34" t="str">
        <f>VLOOKUP($Y589,[2]Edades!$A$3:$H$153,6,FALSE)</f>
        <v>6 - Persona mayor</v>
      </c>
      <c r="AB589" s="34">
        <f>VLOOKUP($Y589,[2]Edades!$A$3:$H$153,7,FALSE)</f>
        <v>14</v>
      </c>
      <c r="AC589" s="34" t="str">
        <f>VLOOKUP($Y589,[2]Edades!$A$3:$H$153,8,FALSE)</f>
        <v>65-69</v>
      </c>
      <c r="AD589" s="34" t="s">
        <v>129</v>
      </c>
      <c r="AE589" s="1">
        <v>2</v>
      </c>
      <c r="AF589" s="34" t="s">
        <v>2137</v>
      </c>
      <c r="AG589" s="34" t="s">
        <v>2127</v>
      </c>
      <c r="AH589" s="34" t="s">
        <v>2127</v>
      </c>
      <c r="AK589" s="34" t="s">
        <v>125</v>
      </c>
      <c r="AM589" s="34" t="s">
        <v>2127</v>
      </c>
      <c r="AN589" s="36" t="s">
        <v>2127</v>
      </c>
      <c r="AO589" s="36" t="s">
        <v>2127</v>
      </c>
      <c r="AP589" s="34" t="s">
        <v>2127</v>
      </c>
      <c r="AQ589" s="36" t="s">
        <v>2127</v>
      </c>
      <c r="AR589" s="34" t="s">
        <v>2098</v>
      </c>
      <c r="AS589" s="91" t="s">
        <v>6718</v>
      </c>
      <c r="AT589" s="34">
        <v>4357005</v>
      </c>
      <c r="AU589" s="34" t="s">
        <v>2127</v>
      </c>
      <c r="AX589" s="90"/>
      <c r="BA589" s="91"/>
      <c r="BB589" s="91"/>
      <c r="BC589" s="91"/>
      <c r="BF589" s="34" t="s">
        <v>4983</v>
      </c>
      <c r="BG589" s="92" t="s">
        <v>2098</v>
      </c>
      <c r="BM589" s="36" t="s">
        <v>131</v>
      </c>
      <c r="BN589" s="34" t="s">
        <v>132</v>
      </c>
      <c r="BO589" s="36">
        <v>0</v>
      </c>
      <c r="BQ589" s="94"/>
      <c r="BS589" t="s">
        <v>132</v>
      </c>
      <c r="BU589" s="95"/>
      <c r="BV589" s="95"/>
      <c r="BW589" s="61"/>
      <c r="BX589" s="60"/>
      <c r="BY589" s="59" t="str">
        <f t="shared" ca="1" si="46"/>
        <v/>
      </c>
      <c r="CD589" s="68"/>
      <c r="CE589" s="68"/>
      <c r="CF589" s="67"/>
      <c r="CG589">
        <v>59</v>
      </c>
      <c r="CH589" s="2">
        <v>147</v>
      </c>
      <c r="CI589" s="4">
        <f t="shared" si="47"/>
        <v>27.303438382155587</v>
      </c>
      <c r="CJ589" s="5" t="str">
        <f t="shared" si="48"/>
        <v>SOBREPESO</v>
      </c>
      <c r="CK589" s="36">
        <v>0</v>
      </c>
      <c r="CL589" s="66"/>
      <c r="CM589" s="89">
        <v>40759</v>
      </c>
      <c r="CN589" s="97">
        <v>40759</v>
      </c>
      <c r="CP589"/>
      <c r="CQ589" s="65"/>
      <c r="CR589" s="65"/>
      <c r="CS589" s="98"/>
      <c r="CT589"/>
      <c r="CU589"/>
      <c r="CV589" s="65"/>
      <c r="CW589" s="2"/>
      <c r="CX589" s="82"/>
      <c r="DC589"/>
      <c r="DG589" s="64"/>
      <c r="DI589" s="89">
        <v>42850</v>
      </c>
      <c r="DJ589" s="89"/>
      <c r="DN589" s="34"/>
      <c r="DO589" s="34"/>
      <c r="DP589" s="34"/>
      <c r="DQ589" s="34"/>
      <c r="DR589" s="34"/>
      <c r="DS589" s="34" t="s">
        <v>2127</v>
      </c>
      <c r="DT589" s="34"/>
      <c r="DY589" s="1">
        <v>2</v>
      </c>
      <c r="DZ589" t="s">
        <v>7941</v>
      </c>
      <c r="EB589" s="4"/>
      <c r="EJ589"/>
      <c r="EL589" s="34"/>
      <c r="EN589" s="34"/>
    </row>
    <row r="590" spans="1:144" hidden="1" x14ac:dyDescent="0.25">
      <c r="A590" s="85">
        <v>2022</v>
      </c>
      <c r="B590" s="87">
        <v>44830</v>
      </c>
      <c r="C590" t="s">
        <v>121</v>
      </c>
      <c r="D590" t="s">
        <v>122</v>
      </c>
      <c r="E590" s="36" t="s">
        <v>7938</v>
      </c>
      <c r="F590" s="34">
        <f t="shared" si="49"/>
        <v>589</v>
      </c>
      <c r="G590" s="34" t="s">
        <v>4985</v>
      </c>
      <c r="H590">
        <v>18</v>
      </c>
      <c r="I590" s="34" t="s">
        <v>6141</v>
      </c>
      <c r="J590" s="34" t="s">
        <v>5008</v>
      </c>
      <c r="K590" s="34" t="str">
        <f>VLOOKUP(J590,[2]CodMpios!$B$347:$E$362,4,FALSE)</f>
        <v>18094 - Belén De Los Andaquíes</v>
      </c>
      <c r="L590" s="34" t="str">
        <f>VLOOKUP($J590,[2]Coord_Mpios_X_Y!$B$2:$K$1123,9,FALSE)</f>
        <v>1,500923003060</v>
      </c>
      <c r="M590" s="34" t="str">
        <f>VLOOKUP($J590,[2]Coord_Mpios_X_Y!$B$2:$K$1123,10,FALSE)</f>
        <v>-75,875645424257</v>
      </c>
      <c r="N590" s="34" t="s">
        <v>125</v>
      </c>
      <c r="O590" s="34" t="s">
        <v>126</v>
      </c>
      <c r="Q590" s="34" t="s">
        <v>127</v>
      </c>
      <c r="R590" s="34">
        <v>40766500</v>
      </c>
      <c r="S590" s="34" t="str">
        <f t="shared" si="45"/>
        <v>CC40766500</v>
      </c>
      <c r="T590" s="34" t="s">
        <v>469</v>
      </c>
      <c r="V590" s="34" t="s">
        <v>2129</v>
      </c>
      <c r="W590" s="34" t="s">
        <v>454</v>
      </c>
      <c r="X590" s="87">
        <v>24230</v>
      </c>
      <c r="Y590">
        <v>56</v>
      </c>
      <c r="Z590" s="36">
        <f>VLOOKUP($Y590,[2]Edades!$A$3:$H$153,4,FALSE)</f>
        <v>5</v>
      </c>
      <c r="AA590" s="34" t="str">
        <f>VLOOKUP($Y590,[2]Edades!$A$3:$H$153,6,FALSE)</f>
        <v>5 - Adultez</v>
      </c>
      <c r="AB590" s="34">
        <f>VLOOKUP($Y590,[2]Edades!$A$3:$H$153,7,FALSE)</f>
        <v>12</v>
      </c>
      <c r="AC590" s="34" t="str">
        <f>VLOOKUP($Y590,[2]Edades!$A$3:$H$153,8,FALSE)</f>
        <v>55-59</v>
      </c>
      <c r="AD590" s="34" t="s">
        <v>129</v>
      </c>
      <c r="AE590" s="1">
        <v>2</v>
      </c>
      <c r="AF590" s="34" t="s">
        <v>130</v>
      </c>
      <c r="AG590" s="34" t="s">
        <v>2127</v>
      </c>
      <c r="AH590" s="34" t="s">
        <v>2127</v>
      </c>
      <c r="AK590" s="34" t="s">
        <v>125</v>
      </c>
      <c r="AM590" s="34" t="s">
        <v>2127</v>
      </c>
      <c r="AN590" s="36" t="s">
        <v>2127</v>
      </c>
      <c r="AO590" s="36" t="s">
        <v>2127</v>
      </c>
      <c r="AP590" s="34" t="s">
        <v>2127</v>
      </c>
      <c r="AQ590" s="36" t="s">
        <v>2127</v>
      </c>
      <c r="AR590" s="34" t="s">
        <v>5238</v>
      </c>
      <c r="AS590" s="91" t="s">
        <v>6719</v>
      </c>
      <c r="AT590" s="34">
        <v>3124474337</v>
      </c>
      <c r="AU590" s="34" t="s">
        <v>2127</v>
      </c>
      <c r="AX590" s="90"/>
      <c r="BA590" s="91"/>
      <c r="BB590" s="91"/>
      <c r="BC590" s="91"/>
      <c r="BF590" s="34" t="s">
        <v>4983</v>
      </c>
      <c r="BG590" s="92" t="s">
        <v>2098</v>
      </c>
      <c r="BM590" s="36" t="s">
        <v>131</v>
      </c>
      <c r="BN590" s="34" t="s">
        <v>132</v>
      </c>
      <c r="BO590" s="36">
        <v>0</v>
      </c>
      <c r="BQ590" s="94"/>
      <c r="BS590" t="s">
        <v>132</v>
      </c>
      <c r="BU590" s="95"/>
      <c r="BV590" s="95"/>
      <c r="BW590" s="61"/>
      <c r="BX590" s="60"/>
      <c r="BY590" s="59" t="str">
        <f t="shared" ca="1" si="46"/>
        <v/>
      </c>
      <c r="CD590" s="68"/>
      <c r="CE590" s="68"/>
      <c r="CF590" s="67"/>
      <c r="CG590">
        <v>50</v>
      </c>
      <c r="CH590" s="2">
        <v>155</v>
      </c>
      <c r="CI590" s="4">
        <f t="shared" si="47"/>
        <v>20.811654526534856</v>
      </c>
      <c r="CJ590" s="5" t="str">
        <f t="shared" si="48"/>
        <v>NORMAL</v>
      </c>
      <c r="CK590" s="36">
        <v>0</v>
      </c>
      <c r="CL590" s="66"/>
      <c r="CM590" s="89">
        <v>41296</v>
      </c>
      <c r="CN590" s="97">
        <v>41296</v>
      </c>
      <c r="CP590"/>
      <c r="CQ590" s="65"/>
      <c r="CR590" s="65"/>
      <c r="CS590" s="98"/>
      <c r="CT590"/>
      <c r="CU590"/>
      <c r="CV590" s="65"/>
      <c r="CW590" s="2">
        <v>120</v>
      </c>
      <c r="CX590" s="82">
        <v>70</v>
      </c>
      <c r="DC590"/>
      <c r="DG590" s="64"/>
      <c r="DI590" s="89"/>
      <c r="DJ590" s="89"/>
      <c r="DN590" s="34"/>
      <c r="DO590" s="34"/>
      <c r="DP590" s="34"/>
      <c r="DQ590" s="34"/>
      <c r="DR590" s="34"/>
      <c r="DS590" s="34" t="s">
        <v>2127</v>
      </c>
      <c r="DT590" s="34"/>
      <c r="DU590" s="47">
        <v>44593</v>
      </c>
      <c r="DY590" s="1">
        <v>1</v>
      </c>
      <c r="DZ590" t="s">
        <v>7939</v>
      </c>
      <c r="EA590" s="4">
        <v>0.72</v>
      </c>
      <c r="EB590" s="4">
        <v>106</v>
      </c>
      <c r="EC590" s="4">
        <v>214</v>
      </c>
      <c r="ED590" s="4">
        <v>120</v>
      </c>
      <c r="EE590" s="4">
        <v>58.2</v>
      </c>
      <c r="EF590" s="4">
        <v>142</v>
      </c>
      <c r="EG590" s="4">
        <v>2.1</v>
      </c>
      <c r="EJ590"/>
      <c r="EL590" s="34"/>
      <c r="EN590" s="34"/>
    </row>
    <row r="591" spans="1:144" x14ac:dyDescent="0.25">
      <c r="A591" s="85">
        <v>2022</v>
      </c>
      <c r="B591" s="87">
        <v>44830</v>
      </c>
      <c r="C591" t="s">
        <v>121</v>
      </c>
      <c r="D591" t="s">
        <v>122</v>
      </c>
      <c r="E591" s="34" t="s">
        <v>7938</v>
      </c>
      <c r="F591" s="34">
        <f t="shared" si="49"/>
        <v>590</v>
      </c>
      <c r="G591" s="34" t="s">
        <v>4985</v>
      </c>
      <c r="H591">
        <v>18</v>
      </c>
      <c r="I591" s="34" t="s">
        <v>6141</v>
      </c>
      <c r="J591" s="34" t="s">
        <v>4988</v>
      </c>
      <c r="K591" s="34" t="str">
        <f>VLOOKUP(J591,[2]CodMpios!$B$347:$E$362,4,FALSE)</f>
        <v>18001 - Florencia</v>
      </c>
      <c r="L591" s="34" t="str">
        <f>VLOOKUP($J591,[2]Coord_Mpios_X_Y!$B$2:$K$1123,9,FALSE)</f>
        <v>1,749138703818</v>
      </c>
      <c r="M591" s="34" t="str">
        <f>VLOOKUP($J591,[2]Coord_Mpios_X_Y!$B$2:$K$1123,10,FALSE)</f>
        <v>-75,558239064333</v>
      </c>
      <c r="N591" s="34" t="s">
        <v>125</v>
      </c>
      <c r="O591" s="34" t="s">
        <v>126</v>
      </c>
      <c r="Q591" s="34" t="s">
        <v>127</v>
      </c>
      <c r="R591" s="34">
        <v>27124320</v>
      </c>
      <c r="S591" s="34" t="str">
        <f t="shared" si="45"/>
        <v>CC27124320</v>
      </c>
      <c r="T591" s="34" t="s">
        <v>134</v>
      </c>
      <c r="U591" s="34" t="s">
        <v>527</v>
      </c>
      <c r="V591" s="34" t="s">
        <v>215</v>
      </c>
      <c r="W591" s="34" t="s">
        <v>136</v>
      </c>
      <c r="X591" s="87">
        <v>25219</v>
      </c>
      <c r="Y591">
        <v>54</v>
      </c>
      <c r="Z591" s="36">
        <f>VLOOKUP($Y591,[2]Edades!$A$3:$H$153,4,FALSE)</f>
        <v>5</v>
      </c>
      <c r="AA591" s="34" t="str">
        <f>VLOOKUP($Y591,[2]Edades!$A$3:$H$153,6,FALSE)</f>
        <v>5 - Adultez</v>
      </c>
      <c r="AB591" s="34">
        <f>VLOOKUP($Y591,[2]Edades!$A$3:$H$153,7,FALSE)</f>
        <v>11</v>
      </c>
      <c r="AC591" s="34" t="str">
        <f>VLOOKUP($Y591,[2]Edades!$A$3:$H$153,8,FALSE)</f>
        <v>50-54</v>
      </c>
      <c r="AD591" s="34" t="s">
        <v>129</v>
      </c>
      <c r="AE591" s="1">
        <v>2</v>
      </c>
      <c r="AF591" s="34" t="s">
        <v>5066</v>
      </c>
      <c r="AG591" s="34" t="s">
        <v>2127</v>
      </c>
      <c r="AH591" s="34" t="s">
        <v>2127</v>
      </c>
      <c r="AK591" s="34" t="s">
        <v>125</v>
      </c>
      <c r="AM591" s="34" t="s">
        <v>2127</v>
      </c>
      <c r="AN591" s="36" t="s">
        <v>2127</v>
      </c>
      <c r="AO591" s="36" t="s">
        <v>2127</v>
      </c>
      <c r="AP591" s="34" t="s">
        <v>2127</v>
      </c>
      <c r="AQ591" s="36" t="s">
        <v>2127</v>
      </c>
      <c r="AR591" s="34" t="s">
        <v>2098</v>
      </c>
      <c r="AS591" s="91" t="s">
        <v>6720</v>
      </c>
      <c r="AT591" s="34">
        <v>4369657</v>
      </c>
      <c r="AU591" s="34" t="s">
        <v>2127</v>
      </c>
      <c r="AX591" s="90"/>
      <c r="BA591" s="91"/>
      <c r="BB591" s="91"/>
      <c r="BC591" s="91"/>
      <c r="BF591" s="34" t="s">
        <v>4983</v>
      </c>
      <c r="BG591" s="92" t="s">
        <v>2098</v>
      </c>
      <c r="BM591" s="36" t="s">
        <v>131</v>
      </c>
      <c r="BN591" s="34" t="s">
        <v>132</v>
      </c>
      <c r="BO591" s="36">
        <v>0</v>
      </c>
      <c r="BQ591" s="94"/>
      <c r="BS591" s="36" t="s">
        <v>2127</v>
      </c>
      <c r="BU591" s="95"/>
      <c r="BV591" s="95"/>
      <c r="BW591" s="61"/>
      <c r="BX591" s="60"/>
      <c r="BY591" s="59" t="str">
        <f t="shared" ca="1" si="46"/>
        <v/>
      </c>
      <c r="CD591" s="68"/>
      <c r="CE591" s="68"/>
      <c r="CF591" s="67"/>
      <c r="CG591">
        <v>92</v>
      </c>
      <c r="CH591" s="2">
        <v>168</v>
      </c>
      <c r="CI591" s="4">
        <f t="shared" si="47"/>
        <v>32.596371882086174</v>
      </c>
      <c r="CJ591" s="5" t="str">
        <f t="shared" si="48"/>
        <v>OBESIDAD</v>
      </c>
      <c r="CK591" s="36">
        <v>0</v>
      </c>
      <c r="CL591" s="66"/>
      <c r="CM591" s="89">
        <v>41771</v>
      </c>
      <c r="CN591" s="97">
        <v>41771</v>
      </c>
      <c r="CP591"/>
      <c r="CQ591" s="65"/>
      <c r="CR591" s="65"/>
      <c r="CS591" s="98"/>
      <c r="CT591"/>
      <c r="CU591"/>
      <c r="CV591" s="97"/>
      <c r="CW591" s="2">
        <v>120</v>
      </c>
      <c r="CX591" s="82">
        <v>70</v>
      </c>
      <c r="DG591" s="64"/>
      <c r="DI591" s="89"/>
      <c r="DJ591" s="89"/>
      <c r="DN591" s="34"/>
      <c r="DO591" s="34"/>
      <c r="DP591" s="34"/>
      <c r="DQ591" s="34"/>
      <c r="DR591" s="34"/>
      <c r="DS591" s="34" t="s">
        <v>2127</v>
      </c>
      <c r="DT591" s="34"/>
      <c r="DU591" s="47">
        <v>43908</v>
      </c>
      <c r="DY591" s="1">
        <v>1</v>
      </c>
      <c r="DZ591" t="s">
        <v>7941</v>
      </c>
      <c r="EB591" s="4"/>
      <c r="EJ591"/>
      <c r="EL591" s="34"/>
      <c r="EN591" s="34"/>
    </row>
    <row r="592" spans="1:144" x14ac:dyDescent="0.25">
      <c r="A592" s="85">
        <v>2022</v>
      </c>
      <c r="B592" s="87">
        <v>44830</v>
      </c>
      <c r="C592" t="s">
        <v>121</v>
      </c>
      <c r="D592" t="s">
        <v>122</v>
      </c>
      <c r="E592" s="34" t="s">
        <v>7938</v>
      </c>
      <c r="F592" s="34">
        <f t="shared" si="49"/>
        <v>591</v>
      </c>
      <c r="G592" s="34" t="s">
        <v>4985</v>
      </c>
      <c r="H592">
        <v>18</v>
      </c>
      <c r="I592" s="34" t="s">
        <v>6141</v>
      </c>
      <c r="J592" s="34" t="s">
        <v>5049</v>
      </c>
      <c r="K592" s="34" t="str">
        <f>VLOOKUP(J592,[2]CodMpios!$B$347:$E$362,4,FALSE)</f>
        <v>18610 - San José Del Fragua</v>
      </c>
      <c r="L592" s="34" t="str">
        <f>VLOOKUP($J592,[2]Coord_Mpios_X_Y!$B$2:$K$1123,9,FALSE)</f>
        <v>1,304702314265</v>
      </c>
      <c r="M592" s="34" t="str">
        <f>VLOOKUP($J592,[2]Coord_Mpios_X_Y!$B$2:$K$1123,10,FALSE)</f>
        <v>-76,110005941537</v>
      </c>
      <c r="N592" s="34" t="s">
        <v>139</v>
      </c>
      <c r="O592" s="34" t="s">
        <v>126</v>
      </c>
      <c r="Q592" s="34" t="s">
        <v>127</v>
      </c>
      <c r="R592" s="34">
        <v>30515074</v>
      </c>
      <c r="S592" s="34" t="str">
        <f t="shared" si="45"/>
        <v>CC30515074</v>
      </c>
      <c r="T592" s="34" t="s">
        <v>524</v>
      </c>
      <c r="U592" s="34" t="s">
        <v>929</v>
      </c>
      <c r="V592" s="34" t="s">
        <v>2195</v>
      </c>
      <c r="W592" s="34" t="s">
        <v>228</v>
      </c>
      <c r="X592" s="87">
        <v>17473</v>
      </c>
      <c r="Y592">
        <v>75</v>
      </c>
      <c r="Z592" s="36">
        <f>VLOOKUP($Y592,[2]Edades!$A$3:$H$153,4,FALSE)</f>
        <v>6</v>
      </c>
      <c r="AA592" s="34" t="str">
        <f>VLOOKUP($Y592,[2]Edades!$A$3:$H$153,6,FALSE)</f>
        <v>6 - Persona mayor</v>
      </c>
      <c r="AB592" s="34">
        <f>VLOOKUP($Y592,[2]Edades!$A$3:$H$153,7,FALSE)</f>
        <v>16</v>
      </c>
      <c r="AC592" s="34" t="str">
        <f>VLOOKUP($Y592,[2]Edades!$A$3:$H$153,8,FALSE)</f>
        <v>75-79</v>
      </c>
      <c r="AD592" s="34" t="s">
        <v>129</v>
      </c>
      <c r="AE592" s="1">
        <v>2</v>
      </c>
      <c r="AF592" s="34" t="s">
        <v>2137</v>
      </c>
      <c r="AG592" s="34" t="s">
        <v>2127</v>
      </c>
      <c r="AH592" s="34" t="s">
        <v>2127</v>
      </c>
      <c r="AK592" s="34" t="s">
        <v>139</v>
      </c>
      <c r="AM592" s="34" t="s">
        <v>2127</v>
      </c>
      <c r="AN592" s="36" t="s">
        <v>2127</v>
      </c>
      <c r="AO592" s="36" t="s">
        <v>2127</v>
      </c>
      <c r="AP592" s="34" t="s">
        <v>2127</v>
      </c>
      <c r="AQ592" s="36" t="s">
        <v>2127</v>
      </c>
      <c r="AR592" s="34" t="s">
        <v>2098</v>
      </c>
      <c r="AS592" s="91" t="s">
        <v>6721</v>
      </c>
      <c r="AT592" s="34">
        <v>3124092410</v>
      </c>
      <c r="AU592" s="34" t="s">
        <v>2127</v>
      </c>
      <c r="AX592" s="90"/>
      <c r="BA592" s="91"/>
      <c r="BB592" s="91"/>
      <c r="BC592" s="91"/>
      <c r="BF592" s="34" t="s">
        <v>4983</v>
      </c>
      <c r="BG592" s="92" t="s">
        <v>2098</v>
      </c>
      <c r="BM592" s="36" t="s">
        <v>131</v>
      </c>
      <c r="BN592" s="34" t="s">
        <v>132</v>
      </c>
      <c r="BO592" s="36">
        <v>0</v>
      </c>
      <c r="BQ592" s="94"/>
      <c r="BS592" s="36" t="s">
        <v>2127</v>
      </c>
      <c r="BU592" s="95"/>
      <c r="BV592" s="95"/>
      <c r="BW592" s="61"/>
      <c r="BX592" s="60"/>
      <c r="BY592" s="59" t="str">
        <f t="shared" ca="1" si="46"/>
        <v/>
      </c>
      <c r="CD592" s="68"/>
      <c r="CE592" s="68"/>
      <c r="CF592" s="67"/>
      <c r="CG592">
        <v>58</v>
      </c>
      <c r="CH592" s="2">
        <v>155</v>
      </c>
      <c r="CI592" s="4">
        <f t="shared" si="47"/>
        <v>24.141519250780433</v>
      </c>
      <c r="CJ592" s="5" t="str">
        <f t="shared" si="48"/>
        <v>NORMAL</v>
      </c>
      <c r="CK592" s="36">
        <v>0</v>
      </c>
      <c r="CL592" s="66"/>
      <c r="CM592" s="89">
        <v>40774</v>
      </c>
      <c r="CN592" s="97">
        <v>40774</v>
      </c>
      <c r="CP592"/>
      <c r="CQ592" s="65"/>
      <c r="CR592" s="65"/>
      <c r="CS592" s="98"/>
      <c r="CT592"/>
      <c r="CU592"/>
      <c r="CV592" s="97"/>
      <c r="CW592" s="2">
        <v>130</v>
      </c>
      <c r="CX592" s="82">
        <v>80</v>
      </c>
      <c r="DG592" s="64"/>
      <c r="DI592" s="89"/>
      <c r="DJ592" s="89"/>
      <c r="DN592" s="34"/>
      <c r="DO592" s="34"/>
      <c r="DP592" s="34"/>
      <c r="DQ592" s="34"/>
      <c r="DR592" s="34"/>
      <c r="DS592" s="34" t="s">
        <v>2127</v>
      </c>
      <c r="DT592" s="34"/>
      <c r="DU592" s="47">
        <v>44467</v>
      </c>
      <c r="DY592" s="1">
        <v>2</v>
      </c>
      <c r="DZ592" t="s">
        <v>7940</v>
      </c>
      <c r="EB592" s="4"/>
      <c r="EJ592"/>
      <c r="EL592" s="34"/>
      <c r="EN592" s="34"/>
    </row>
    <row r="593" spans="1:144" x14ac:dyDescent="0.25">
      <c r="A593" s="85">
        <v>2022</v>
      </c>
      <c r="B593" s="87">
        <v>44830</v>
      </c>
      <c r="C593" t="s">
        <v>121</v>
      </c>
      <c r="D593" t="s">
        <v>122</v>
      </c>
      <c r="E593" s="34" t="s">
        <v>7938</v>
      </c>
      <c r="F593" s="34">
        <f t="shared" si="49"/>
        <v>592</v>
      </c>
      <c r="G593" s="34" t="s">
        <v>4985</v>
      </c>
      <c r="H593">
        <v>18</v>
      </c>
      <c r="I593" s="34" t="s">
        <v>6141</v>
      </c>
      <c r="J593" s="34" t="s">
        <v>4988</v>
      </c>
      <c r="K593" s="34" t="str">
        <f>VLOOKUP(J593,[2]CodMpios!$B$347:$E$362,4,FALSE)</f>
        <v>18001 - Florencia</v>
      </c>
      <c r="L593" s="34" t="str">
        <f>VLOOKUP($J593,[2]Coord_Mpios_X_Y!$B$2:$K$1123,9,FALSE)</f>
        <v>1,749138703818</v>
      </c>
      <c r="M593" s="34" t="str">
        <f>VLOOKUP($J593,[2]Coord_Mpios_X_Y!$B$2:$K$1123,10,FALSE)</f>
        <v>-75,558239064333</v>
      </c>
      <c r="N593" s="34" t="s">
        <v>125</v>
      </c>
      <c r="O593" s="34" t="s">
        <v>126</v>
      </c>
      <c r="Q593" s="34" t="s">
        <v>127</v>
      </c>
      <c r="R593" s="34">
        <v>36167191</v>
      </c>
      <c r="S593" s="34" t="str">
        <f t="shared" si="45"/>
        <v>CC36167191</v>
      </c>
      <c r="T593" s="34" t="s">
        <v>309</v>
      </c>
      <c r="U593" s="34" t="s">
        <v>5917</v>
      </c>
      <c r="V593" s="34" t="s">
        <v>5257</v>
      </c>
      <c r="W593" s="34" t="s">
        <v>256</v>
      </c>
      <c r="X593" s="87">
        <v>21627</v>
      </c>
      <c r="Y593">
        <v>64</v>
      </c>
      <c r="Z593" s="36">
        <f>VLOOKUP($Y593,[2]Edades!$A$3:$H$153,4,FALSE)</f>
        <v>6</v>
      </c>
      <c r="AA593" s="34" t="str">
        <f>VLOOKUP($Y593,[2]Edades!$A$3:$H$153,6,FALSE)</f>
        <v>6 - Persona mayor</v>
      </c>
      <c r="AB593" s="34">
        <f>VLOOKUP($Y593,[2]Edades!$A$3:$H$153,7,FALSE)</f>
        <v>13</v>
      </c>
      <c r="AC593" s="34" t="str">
        <f>VLOOKUP($Y593,[2]Edades!$A$3:$H$153,8,FALSE)</f>
        <v>60-64</v>
      </c>
      <c r="AD593" s="34" t="s">
        <v>129</v>
      </c>
      <c r="AE593" s="1">
        <v>2</v>
      </c>
      <c r="AF593" s="34" t="s">
        <v>2137</v>
      </c>
      <c r="AG593" s="34" t="s">
        <v>2127</v>
      </c>
      <c r="AH593" s="34" t="s">
        <v>2127</v>
      </c>
      <c r="AK593" s="34" t="s">
        <v>125</v>
      </c>
      <c r="AM593" s="34" t="s">
        <v>2127</v>
      </c>
      <c r="AN593" s="36" t="s">
        <v>2127</v>
      </c>
      <c r="AO593" s="36" t="s">
        <v>2127</v>
      </c>
      <c r="AP593" s="34" t="s">
        <v>2127</v>
      </c>
      <c r="AQ593" s="36" t="s">
        <v>2127</v>
      </c>
      <c r="AR593" s="34" t="s">
        <v>2098</v>
      </c>
      <c r="AS593" s="91" t="s">
        <v>6722</v>
      </c>
      <c r="AT593" s="34">
        <v>3134436856</v>
      </c>
      <c r="AU593" s="34" t="s">
        <v>2127</v>
      </c>
      <c r="AX593" s="90"/>
      <c r="BA593" s="91"/>
      <c r="BB593" s="91"/>
      <c r="BC593" s="91"/>
      <c r="BF593" s="34" t="s">
        <v>4983</v>
      </c>
      <c r="BG593" s="92" t="s">
        <v>2098</v>
      </c>
      <c r="BM593" s="36" t="s">
        <v>131</v>
      </c>
      <c r="BN593" s="34" t="s">
        <v>132</v>
      </c>
      <c r="BO593" s="36">
        <v>0</v>
      </c>
      <c r="BQ593" s="94"/>
      <c r="BS593" s="36" t="s">
        <v>2127</v>
      </c>
      <c r="BU593" s="95"/>
      <c r="BV593" s="95"/>
      <c r="BW593" s="61"/>
      <c r="BX593" s="60"/>
      <c r="BY593" s="59" t="str">
        <f t="shared" ca="1" si="46"/>
        <v/>
      </c>
      <c r="CD593" s="68"/>
      <c r="CE593" s="68"/>
      <c r="CF593" s="67"/>
      <c r="CG593">
        <v>68</v>
      </c>
      <c r="CH593" s="2">
        <v>135</v>
      </c>
      <c r="CI593" s="4">
        <f t="shared" si="47"/>
        <v>37.311385459533604</v>
      </c>
      <c r="CJ593" s="5" t="str">
        <f t="shared" si="48"/>
        <v>OBESIDAD</v>
      </c>
      <c r="CK593" s="36">
        <v>0</v>
      </c>
      <c r="CL593" s="66"/>
      <c r="CM593" s="89">
        <v>40774</v>
      </c>
      <c r="CN593" s="97">
        <v>40774</v>
      </c>
      <c r="CP593"/>
      <c r="CQ593" s="65"/>
      <c r="CR593" s="65"/>
      <c r="CS593" s="98"/>
      <c r="CT593"/>
      <c r="CU593"/>
      <c r="CV593" s="97"/>
      <c r="CW593" s="2"/>
      <c r="CX593" s="82"/>
      <c r="DG593" s="64"/>
      <c r="DI593" s="89"/>
      <c r="DJ593" s="89"/>
      <c r="DN593" s="34"/>
      <c r="DO593" s="34"/>
      <c r="DP593" s="34"/>
      <c r="DQ593" s="34"/>
      <c r="DR593" s="34"/>
      <c r="DS593" s="34" t="s">
        <v>2127</v>
      </c>
      <c r="DT593" s="34"/>
      <c r="DU593" s="47">
        <v>44355</v>
      </c>
      <c r="DY593" s="1">
        <v>2</v>
      </c>
      <c r="DZ593" t="s">
        <v>7940</v>
      </c>
      <c r="EB593" s="4"/>
      <c r="EJ593"/>
      <c r="EL593" s="34"/>
      <c r="EN593" s="34"/>
    </row>
    <row r="594" spans="1:144" x14ac:dyDescent="0.25">
      <c r="A594" s="85">
        <v>2022</v>
      </c>
      <c r="B594" s="87">
        <v>44830</v>
      </c>
      <c r="C594" t="s">
        <v>121</v>
      </c>
      <c r="D594" t="s">
        <v>122</v>
      </c>
      <c r="E594" s="34" t="s">
        <v>7938</v>
      </c>
      <c r="F594" s="34">
        <f t="shared" si="49"/>
        <v>593</v>
      </c>
      <c r="G594" s="34" t="s">
        <v>4985</v>
      </c>
      <c r="H594">
        <v>18</v>
      </c>
      <c r="I594" s="34" t="s">
        <v>6141</v>
      </c>
      <c r="J594" s="34" t="s">
        <v>4988</v>
      </c>
      <c r="K594" s="34" t="str">
        <f>VLOOKUP(J594,[2]CodMpios!$B$347:$E$362,4,FALSE)</f>
        <v>18001 - Florencia</v>
      </c>
      <c r="L594" s="34" t="str">
        <f>VLOOKUP($J594,[2]Coord_Mpios_X_Y!$B$2:$K$1123,9,FALSE)</f>
        <v>1,749138703818</v>
      </c>
      <c r="M594" s="34" t="str">
        <f>VLOOKUP($J594,[2]Coord_Mpios_X_Y!$B$2:$K$1123,10,FALSE)</f>
        <v>-75,558239064333</v>
      </c>
      <c r="N594" s="34" t="s">
        <v>125</v>
      </c>
      <c r="O594" s="34" t="s">
        <v>126</v>
      </c>
      <c r="Q594" s="34" t="s">
        <v>127</v>
      </c>
      <c r="R594" s="34">
        <v>26619341</v>
      </c>
      <c r="S594" s="34" t="str">
        <f t="shared" si="45"/>
        <v>CC26619341</v>
      </c>
      <c r="T594" s="34" t="s">
        <v>134</v>
      </c>
      <c r="U594" s="34" t="s">
        <v>291</v>
      </c>
      <c r="V594" s="34" t="s">
        <v>876</v>
      </c>
      <c r="W594" s="34" t="s">
        <v>5916</v>
      </c>
      <c r="X594" s="87">
        <v>18672</v>
      </c>
      <c r="Y594">
        <v>72</v>
      </c>
      <c r="Z594" s="36">
        <f>VLOOKUP($Y594,[2]Edades!$A$3:$H$153,4,FALSE)</f>
        <v>6</v>
      </c>
      <c r="AA594" s="34" t="str">
        <f>VLOOKUP($Y594,[2]Edades!$A$3:$H$153,6,FALSE)</f>
        <v>6 - Persona mayor</v>
      </c>
      <c r="AB594" s="34">
        <f>VLOOKUP($Y594,[2]Edades!$A$3:$H$153,7,FALSE)</f>
        <v>15</v>
      </c>
      <c r="AC594" s="34" t="str">
        <f>VLOOKUP($Y594,[2]Edades!$A$3:$H$153,8,FALSE)</f>
        <v>70-74</v>
      </c>
      <c r="AD594" s="34" t="s">
        <v>129</v>
      </c>
      <c r="AE594" s="1">
        <v>2</v>
      </c>
      <c r="AF594" s="34" t="s">
        <v>2137</v>
      </c>
      <c r="AG594" s="34" t="s">
        <v>2127</v>
      </c>
      <c r="AH594" s="34" t="s">
        <v>2127</v>
      </c>
      <c r="AK594" s="34" t="s">
        <v>125</v>
      </c>
      <c r="AM594" s="34" t="s">
        <v>2127</v>
      </c>
      <c r="AN594" s="36" t="s">
        <v>2127</v>
      </c>
      <c r="AO594" s="36" t="s">
        <v>2127</v>
      </c>
      <c r="AP594" s="34" t="s">
        <v>2127</v>
      </c>
      <c r="AQ594" s="36" t="s">
        <v>2127</v>
      </c>
      <c r="AR594" s="34" t="s">
        <v>2098</v>
      </c>
      <c r="AS594" s="91" t="s">
        <v>6723</v>
      </c>
      <c r="AT594" s="34">
        <v>3232806262</v>
      </c>
      <c r="AU594" s="34" t="s">
        <v>2127</v>
      </c>
      <c r="AX594" s="90"/>
      <c r="BA594" s="91"/>
      <c r="BB594" s="91"/>
      <c r="BC594" s="91"/>
      <c r="BF594" s="34" t="s">
        <v>4983</v>
      </c>
      <c r="BG594" s="92" t="s">
        <v>2098</v>
      </c>
      <c r="BM594" s="36" t="s">
        <v>131</v>
      </c>
      <c r="BN594" s="34" t="s">
        <v>132</v>
      </c>
      <c r="BO594" s="36">
        <v>0</v>
      </c>
      <c r="BQ594" s="94"/>
      <c r="BS594" s="36" t="s">
        <v>2127</v>
      </c>
      <c r="BU594" s="95"/>
      <c r="BV594" s="95"/>
      <c r="BW594" s="61"/>
      <c r="BX594" s="60"/>
      <c r="BY594" s="59" t="str">
        <f t="shared" ca="1" si="46"/>
        <v/>
      </c>
      <c r="CD594" s="68"/>
      <c r="CE594" s="68"/>
      <c r="CF594" s="67"/>
      <c r="CG594">
        <v>48</v>
      </c>
      <c r="CH594" s="2">
        <v>151</v>
      </c>
      <c r="CI594" s="4">
        <f t="shared" si="47"/>
        <v>21.051708258409718</v>
      </c>
      <c r="CJ594" s="5" t="str">
        <f t="shared" si="48"/>
        <v>NORMAL</v>
      </c>
      <c r="CK594" s="36">
        <v>0</v>
      </c>
      <c r="CL594" s="66"/>
      <c r="CM594" s="89">
        <v>40759</v>
      </c>
      <c r="CN594" s="97">
        <v>40759</v>
      </c>
      <c r="CP594"/>
      <c r="CQ594" s="65"/>
      <c r="CR594" s="65"/>
      <c r="CS594" s="98"/>
      <c r="CT594"/>
      <c r="CU594"/>
      <c r="CV594" s="97"/>
      <c r="CW594" s="2"/>
      <c r="CX594" s="82"/>
      <c r="DG594" s="64"/>
      <c r="DI594" s="89"/>
      <c r="DJ594" s="89"/>
      <c r="DK594" s="89">
        <v>44162</v>
      </c>
      <c r="DN594" s="34"/>
      <c r="DO594" s="34"/>
      <c r="DP594" s="34"/>
      <c r="DQ594" s="34"/>
      <c r="DR594" s="34"/>
      <c r="DS594" s="34" t="s">
        <v>2127</v>
      </c>
      <c r="DT594" s="34"/>
      <c r="DU594" s="47">
        <v>43859</v>
      </c>
      <c r="DY594" s="1">
        <v>3</v>
      </c>
      <c r="DZ594" t="s">
        <v>7941</v>
      </c>
      <c r="EB594" s="4"/>
      <c r="EJ594"/>
      <c r="EL594" s="34"/>
      <c r="EN594" s="34"/>
    </row>
    <row r="595" spans="1:144" x14ac:dyDescent="0.25">
      <c r="A595" s="85">
        <v>2022</v>
      </c>
      <c r="B595" s="87">
        <v>44830</v>
      </c>
      <c r="C595" t="s">
        <v>121</v>
      </c>
      <c r="D595" t="s">
        <v>122</v>
      </c>
      <c r="E595" s="34" t="s">
        <v>7938</v>
      </c>
      <c r="F595" s="34">
        <f t="shared" si="49"/>
        <v>594</v>
      </c>
      <c r="G595" s="34" t="s">
        <v>4985</v>
      </c>
      <c r="H595">
        <v>18</v>
      </c>
      <c r="I595" s="34" t="s">
        <v>6141</v>
      </c>
      <c r="J595" s="34" t="s">
        <v>4988</v>
      </c>
      <c r="K595" s="34" t="str">
        <f>VLOOKUP(J595,[2]CodMpios!$B$347:$E$362,4,FALSE)</f>
        <v>18001 - Florencia</v>
      </c>
      <c r="L595" s="34" t="str">
        <f>VLOOKUP($J595,[2]Coord_Mpios_X_Y!$B$2:$K$1123,9,FALSE)</f>
        <v>1,749138703818</v>
      </c>
      <c r="M595" s="34" t="str">
        <f>VLOOKUP($J595,[2]Coord_Mpios_X_Y!$B$2:$K$1123,10,FALSE)</f>
        <v>-75,558239064333</v>
      </c>
      <c r="N595" s="34" t="s">
        <v>125</v>
      </c>
      <c r="O595" s="34" t="s">
        <v>126</v>
      </c>
      <c r="Q595" s="34" t="s">
        <v>127</v>
      </c>
      <c r="R595" s="34">
        <v>17624530</v>
      </c>
      <c r="S595" s="34" t="str">
        <f t="shared" si="45"/>
        <v>CC17624530</v>
      </c>
      <c r="T595" s="34" t="s">
        <v>283</v>
      </c>
      <c r="U595" s="34" t="s">
        <v>161</v>
      </c>
      <c r="V595" s="34" t="s">
        <v>5232</v>
      </c>
      <c r="W595" s="34" t="s">
        <v>866</v>
      </c>
      <c r="X595" s="87">
        <v>18572</v>
      </c>
      <c r="Y595">
        <v>72</v>
      </c>
      <c r="Z595" s="36">
        <f>VLOOKUP($Y595,[2]Edades!$A$3:$H$153,4,FALSE)</f>
        <v>6</v>
      </c>
      <c r="AA595" s="34" t="str">
        <f>VLOOKUP($Y595,[2]Edades!$A$3:$H$153,6,FALSE)</f>
        <v>6 - Persona mayor</v>
      </c>
      <c r="AB595" s="34">
        <f>VLOOKUP($Y595,[2]Edades!$A$3:$H$153,7,FALSE)</f>
        <v>15</v>
      </c>
      <c r="AC595" s="34" t="str">
        <f>VLOOKUP($Y595,[2]Edades!$A$3:$H$153,8,FALSE)</f>
        <v>70-74</v>
      </c>
      <c r="AD595" s="34" t="s">
        <v>146</v>
      </c>
      <c r="AE595">
        <v>1</v>
      </c>
      <c r="AF595" s="34" t="s">
        <v>2137</v>
      </c>
      <c r="AG595" s="34" t="s">
        <v>2127</v>
      </c>
      <c r="AH595" s="34" t="s">
        <v>2127</v>
      </c>
      <c r="AK595" s="34" t="s">
        <v>125</v>
      </c>
      <c r="AM595" s="34" t="s">
        <v>2127</v>
      </c>
      <c r="AN595" s="36" t="s">
        <v>2127</v>
      </c>
      <c r="AO595" s="36" t="s">
        <v>2127</v>
      </c>
      <c r="AP595" s="34" t="s">
        <v>2127</v>
      </c>
      <c r="AQ595" s="36" t="s">
        <v>2127</v>
      </c>
      <c r="AR595" s="34" t="s">
        <v>2098</v>
      </c>
      <c r="AS595" s="91" t="s">
        <v>6724</v>
      </c>
      <c r="AT595" s="34">
        <v>3164937965</v>
      </c>
      <c r="AU595" s="34" t="s">
        <v>2127</v>
      </c>
      <c r="AX595" s="90"/>
      <c r="BA595" s="91"/>
      <c r="BB595" s="91"/>
      <c r="BC595" s="91"/>
      <c r="BF595" s="34" t="s">
        <v>4983</v>
      </c>
      <c r="BG595" s="92" t="s">
        <v>2098</v>
      </c>
      <c r="BM595" s="36" t="s">
        <v>131</v>
      </c>
      <c r="BN595" s="34" t="s">
        <v>132</v>
      </c>
      <c r="BO595" s="36">
        <v>0</v>
      </c>
      <c r="BQ595" s="94"/>
      <c r="BS595" s="36" t="s">
        <v>2127</v>
      </c>
      <c r="BU595" s="95"/>
      <c r="BV595" s="95"/>
      <c r="BW595" s="61"/>
      <c r="BX595" s="60"/>
      <c r="BY595" s="59" t="str">
        <f t="shared" ca="1" si="46"/>
        <v/>
      </c>
      <c r="CD595" s="68"/>
      <c r="CE595" s="68"/>
      <c r="CF595" s="67"/>
      <c r="CG595"/>
      <c r="CH595" s="2"/>
      <c r="CI595" s="4" t="e">
        <f t="shared" si="47"/>
        <v>#DIV/0!</v>
      </c>
      <c r="CJ595" s="5" t="str">
        <f t="shared" si="48"/>
        <v>SIN DATO</v>
      </c>
      <c r="CK595" s="36">
        <v>0</v>
      </c>
      <c r="CL595" s="66"/>
      <c r="CM595" s="89">
        <v>40759</v>
      </c>
      <c r="CN595" s="97">
        <v>40759</v>
      </c>
      <c r="CP595"/>
      <c r="CQ595" s="65"/>
      <c r="CR595" s="65"/>
      <c r="CS595" s="98"/>
      <c r="CT595"/>
      <c r="CU595"/>
      <c r="CV595" s="97"/>
      <c r="CW595" s="2"/>
      <c r="CX595" s="82"/>
      <c r="DG595" s="64"/>
      <c r="DI595" s="89"/>
      <c r="DJ595" s="89"/>
      <c r="DN595" s="34"/>
      <c r="DO595" s="34"/>
      <c r="DP595" s="34"/>
      <c r="DQ595" s="34"/>
      <c r="DR595" s="34"/>
      <c r="DS595" s="34" t="s">
        <v>2127</v>
      </c>
      <c r="DT595" s="34"/>
      <c r="DY595" s="1">
        <v>2</v>
      </c>
      <c r="DZ595" t="s">
        <v>7941</v>
      </c>
      <c r="EB595" s="4"/>
      <c r="EJ595"/>
      <c r="EL595" s="34"/>
      <c r="EN595" s="34"/>
    </row>
    <row r="596" spans="1:144" x14ac:dyDescent="0.25">
      <c r="A596" s="85">
        <v>2022</v>
      </c>
      <c r="B596" s="87">
        <v>44830</v>
      </c>
      <c r="C596" t="s">
        <v>121</v>
      </c>
      <c r="D596" t="s">
        <v>122</v>
      </c>
      <c r="E596" s="34" t="s">
        <v>7938</v>
      </c>
      <c r="F596" s="34">
        <f t="shared" si="49"/>
        <v>595</v>
      </c>
      <c r="G596" s="34" t="s">
        <v>4985</v>
      </c>
      <c r="H596">
        <v>18</v>
      </c>
      <c r="I596" s="34" t="s">
        <v>6141</v>
      </c>
      <c r="J596" s="34" t="s">
        <v>4988</v>
      </c>
      <c r="K596" s="34" t="str">
        <f>VLOOKUP(J596,[2]CodMpios!$B$347:$E$362,4,FALSE)</f>
        <v>18001 - Florencia</v>
      </c>
      <c r="L596" s="34" t="str">
        <f>VLOOKUP($J596,[2]Coord_Mpios_X_Y!$B$2:$K$1123,9,FALSE)</f>
        <v>1,749138703818</v>
      </c>
      <c r="M596" s="34" t="str">
        <f>VLOOKUP($J596,[2]Coord_Mpios_X_Y!$B$2:$K$1123,10,FALSE)</f>
        <v>-75,558239064333</v>
      </c>
      <c r="N596" s="34" t="s">
        <v>6142</v>
      </c>
      <c r="O596" s="34" t="s">
        <v>126</v>
      </c>
      <c r="Q596" s="34" t="s">
        <v>127</v>
      </c>
      <c r="R596" s="34">
        <v>26613693</v>
      </c>
      <c r="S596" s="34" t="str">
        <f t="shared" si="45"/>
        <v>CC26613693</v>
      </c>
      <c r="T596" s="34" t="s">
        <v>593</v>
      </c>
      <c r="U596" s="34" t="s">
        <v>343</v>
      </c>
      <c r="V596" s="34" t="s">
        <v>296</v>
      </c>
      <c r="W596" s="34" t="s">
        <v>5915</v>
      </c>
      <c r="X596" s="87">
        <v>15606</v>
      </c>
      <c r="Y596">
        <v>80</v>
      </c>
      <c r="Z596" s="36">
        <f>VLOOKUP($Y596,[2]Edades!$A$3:$H$153,4,FALSE)</f>
        <v>6</v>
      </c>
      <c r="AA596" s="34" t="str">
        <f>VLOOKUP($Y596,[2]Edades!$A$3:$H$153,6,FALSE)</f>
        <v>6 - Persona mayor</v>
      </c>
      <c r="AB596" s="34">
        <f>VLOOKUP($Y596,[2]Edades!$A$3:$H$153,7,FALSE)</f>
        <v>17</v>
      </c>
      <c r="AC596" s="34" t="str">
        <f>VLOOKUP($Y596,[2]Edades!$A$3:$H$153,8,FALSE)</f>
        <v>80 Y MÁS</v>
      </c>
      <c r="AD596" s="34" t="s">
        <v>129</v>
      </c>
      <c r="AE596" s="1">
        <v>2</v>
      </c>
      <c r="AF596" s="34" t="s">
        <v>2137</v>
      </c>
      <c r="AG596" s="34" t="s">
        <v>2127</v>
      </c>
      <c r="AH596" s="34" t="s">
        <v>2127</v>
      </c>
      <c r="AK596" s="34" t="s">
        <v>6142</v>
      </c>
      <c r="AM596" s="34" t="s">
        <v>2127</v>
      </c>
      <c r="AN596" s="36" t="s">
        <v>2127</v>
      </c>
      <c r="AO596" s="36" t="s">
        <v>2127</v>
      </c>
      <c r="AP596" s="34" t="s">
        <v>2127</v>
      </c>
      <c r="AQ596" s="36" t="s">
        <v>2127</v>
      </c>
      <c r="AR596" s="34" t="s">
        <v>2098</v>
      </c>
      <c r="AS596" s="91" t="s">
        <v>6725</v>
      </c>
      <c r="AT596" s="34">
        <v>3112812613</v>
      </c>
      <c r="AU596" s="34" t="s">
        <v>2127</v>
      </c>
      <c r="AX596" s="90"/>
      <c r="BA596" s="91"/>
      <c r="BB596" s="91"/>
      <c r="BC596" s="91"/>
      <c r="BF596" s="34" t="s">
        <v>4983</v>
      </c>
      <c r="BG596" s="92" t="s">
        <v>2098</v>
      </c>
      <c r="BM596" s="36" t="s">
        <v>131</v>
      </c>
      <c r="BN596" s="34" t="s">
        <v>132</v>
      </c>
      <c r="BO596" s="36">
        <v>0</v>
      </c>
      <c r="BQ596" s="94"/>
      <c r="BS596" s="36" t="s">
        <v>2127</v>
      </c>
      <c r="BU596" s="95"/>
      <c r="BV596" s="95"/>
      <c r="BW596" s="61"/>
      <c r="BX596" s="60"/>
      <c r="BY596" s="59" t="str">
        <f t="shared" ca="1" si="46"/>
        <v/>
      </c>
      <c r="CD596" s="68"/>
      <c r="CE596" s="68"/>
      <c r="CF596" s="67"/>
      <c r="CG596">
        <v>68</v>
      </c>
      <c r="CH596" s="2">
        <v>149</v>
      </c>
      <c r="CI596" s="4">
        <f t="shared" si="47"/>
        <v>30.629250934642585</v>
      </c>
      <c r="CJ596" s="5" t="str">
        <f t="shared" si="48"/>
        <v>OBESIDAD</v>
      </c>
      <c r="CK596" s="36">
        <v>0</v>
      </c>
      <c r="CL596" s="66"/>
      <c r="CM596" s="89">
        <v>40781</v>
      </c>
      <c r="CN596" s="97">
        <v>40781</v>
      </c>
      <c r="CP596"/>
      <c r="CQ596" s="65"/>
      <c r="CR596" s="65"/>
      <c r="CS596" s="98"/>
      <c r="CT596"/>
      <c r="CU596"/>
      <c r="CV596" s="97"/>
      <c r="CW596" s="2"/>
      <c r="CX596" s="82"/>
      <c r="DG596" s="64"/>
      <c r="DI596" s="89">
        <v>43852</v>
      </c>
      <c r="DJ596" s="89"/>
      <c r="DN596" s="34"/>
      <c r="DO596" s="34"/>
      <c r="DP596" s="34"/>
      <c r="DQ596" s="34"/>
      <c r="DR596" s="34"/>
      <c r="DS596" s="34" t="s">
        <v>2127</v>
      </c>
      <c r="DT596" s="34"/>
      <c r="DU596" s="47">
        <v>44257</v>
      </c>
      <c r="DY596" s="1">
        <v>3</v>
      </c>
      <c r="DZ596" t="s">
        <v>7940</v>
      </c>
      <c r="EB596" s="4"/>
      <c r="ED596" s="4">
        <v>102</v>
      </c>
      <c r="EJ596"/>
      <c r="EL596" s="34"/>
      <c r="EN596" s="34"/>
    </row>
    <row r="597" spans="1:144" hidden="1" x14ac:dyDescent="0.25">
      <c r="A597" s="85">
        <v>2022</v>
      </c>
      <c r="B597" s="87">
        <v>44830</v>
      </c>
      <c r="C597" t="s">
        <v>121</v>
      </c>
      <c r="D597" t="s">
        <v>122</v>
      </c>
      <c r="E597" s="36" t="s">
        <v>7938</v>
      </c>
      <c r="F597" s="34">
        <f t="shared" si="49"/>
        <v>596</v>
      </c>
      <c r="G597" s="34" t="s">
        <v>4985</v>
      </c>
      <c r="H597">
        <v>18</v>
      </c>
      <c r="I597" s="34" t="s">
        <v>6141</v>
      </c>
      <c r="J597" s="34" t="s">
        <v>4988</v>
      </c>
      <c r="K597" s="34" t="str">
        <f>VLOOKUP(J597,[2]CodMpios!$B$347:$E$362,4,FALSE)</f>
        <v>18001 - Florencia</v>
      </c>
      <c r="L597" s="34" t="str">
        <f>VLOOKUP($J597,[2]Coord_Mpios_X_Y!$B$2:$K$1123,9,FALSE)</f>
        <v>1,749138703818</v>
      </c>
      <c r="M597" s="34" t="str">
        <f>VLOOKUP($J597,[2]Coord_Mpios_X_Y!$B$2:$K$1123,10,FALSE)</f>
        <v>-75,558239064333</v>
      </c>
      <c r="N597" s="34" t="s">
        <v>6142</v>
      </c>
      <c r="O597" s="34" t="s">
        <v>126</v>
      </c>
      <c r="Q597" s="34" t="s">
        <v>127</v>
      </c>
      <c r="R597" s="34">
        <v>24030260</v>
      </c>
      <c r="S597" s="34" t="str">
        <f t="shared" si="45"/>
        <v>CC24030260</v>
      </c>
      <c r="T597" s="34" t="s">
        <v>134</v>
      </c>
      <c r="U597" s="34" t="s">
        <v>537</v>
      </c>
      <c r="V597" s="34" t="s">
        <v>2196</v>
      </c>
      <c r="W597" s="34" t="s">
        <v>2439</v>
      </c>
      <c r="X597" s="87">
        <v>21299</v>
      </c>
      <c r="Y597">
        <v>64</v>
      </c>
      <c r="Z597" s="36">
        <f>VLOOKUP($Y597,[2]Edades!$A$3:$H$153,4,FALSE)</f>
        <v>6</v>
      </c>
      <c r="AA597" s="34" t="str">
        <f>VLOOKUP($Y597,[2]Edades!$A$3:$H$153,6,FALSE)</f>
        <v>6 - Persona mayor</v>
      </c>
      <c r="AB597" s="34">
        <f>VLOOKUP($Y597,[2]Edades!$A$3:$H$153,7,FALSE)</f>
        <v>13</v>
      </c>
      <c r="AC597" s="34" t="str">
        <f>VLOOKUP($Y597,[2]Edades!$A$3:$H$153,8,FALSE)</f>
        <v>60-64</v>
      </c>
      <c r="AD597" s="34" t="s">
        <v>129</v>
      </c>
      <c r="AE597" s="1">
        <v>2</v>
      </c>
      <c r="AF597" s="34" t="s">
        <v>2137</v>
      </c>
      <c r="AG597" s="34" t="s">
        <v>2127</v>
      </c>
      <c r="AH597" s="34" t="s">
        <v>2127</v>
      </c>
      <c r="AK597" s="34" t="s">
        <v>6142</v>
      </c>
      <c r="AM597" s="34" t="s">
        <v>2127</v>
      </c>
      <c r="AN597" s="36" t="s">
        <v>2127</v>
      </c>
      <c r="AO597" s="36" t="s">
        <v>2127</v>
      </c>
      <c r="AP597" s="34" t="s">
        <v>2127</v>
      </c>
      <c r="AQ597" s="36" t="s">
        <v>2127</v>
      </c>
      <c r="AR597" s="34" t="s">
        <v>2098</v>
      </c>
      <c r="AS597" s="91" t="s">
        <v>6726</v>
      </c>
      <c r="AT597" s="34">
        <v>4343787</v>
      </c>
      <c r="AU597" s="34" t="s">
        <v>2127</v>
      </c>
      <c r="AX597" s="90"/>
      <c r="BA597" s="91"/>
      <c r="BB597" s="91"/>
      <c r="BC597" s="91"/>
      <c r="BF597" s="34" t="s">
        <v>4983</v>
      </c>
      <c r="BG597" s="92" t="s">
        <v>2098</v>
      </c>
      <c r="BM597" s="36" t="s">
        <v>131</v>
      </c>
      <c r="BN597" s="34" t="s">
        <v>132</v>
      </c>
      <c r="BO597" s="36">
        <v>0</v>
      </c>
      <c r="BQ597" s="94"/>
      <c r="BS597" t="s">
        <v>132</v>
      </c>
      <c r="BU597" s="95"/>
      <c r="BV597" s="95"/>
      <c r="BW597" s="61"/>
      <c r="BX597" s="60"/>
      <c r="BY597" s="59" t="str">
        <f t="shared" ca="1" si="46"/>
        <v/>
      </c>
      <c r="CD597" s="68"/>
      <c r="CE597" s="68"/>
      <c r="CF597" s="67"/>
      <c r="CG597">
        <v>54</v>
      </c>
      <c r="CH597" s="2">
        <v>157</v>
      </c>
      <c r="CI597" s="4">
        <f t="shared" si="47"/>
        <v>21.907582457706194</v>
      </c>
      <c r="CJ597" s="5" t="str">
        <f t="shared" si="48"/>
        <v>NORMAL</v>
      </c>
      <c r="CK597" s="36">
        <v>0</v>
      </c>
      <c r="CL597" s="66"/>
      <c r="CM597" s="89">
        <v>40787</v>
      </c>
      <c r="CN597" s="97">
        <v>40787</v>
      </c>
      <c r="CP597"/>
      <c r="CQ597" s="65"/>
      <c r="CR597" s="65"/>
      <c r="CS597" s="98"/>
      <c r="CT597"/>
      <c r="CU597"/>
      <c r="CV597" s="65"/>
      <c r="CW597" s="2"/>
      <c r="CX597" s="82"/>
      <c r="DC597"/>
      <c r="DG597" s="64"/>
      <c r="DI597" s="89">
        <v>43686</v>
      </c>
      <c r="DJ597" s="89"/>
      <c r="DN597" s="34"/>
      <c r="DO597" s="34"/>
      <c r="DP597" s="34"/>
      <c r="DQ597" s="34"/>
      <c r="DR597" s="34"/>
      <c r="DS597" s="34" t="s">
        <v>2127</v>
      </c>
      <c r="DT597" s="34"/>
      <c r="DU597" s="47">
        <v>44292</v>
      </c>
      <c r="DY597" s="1">
        <v>2</v>
      </c>
      <c r="DZ597" t="s">
        <v>7940</v>
      </c>
      <c r="EB597" s="4"/>
      <c r="EJ597"/>
      <c r="EL597" s="34"/>
      <c r="EN597" s="34"/>
    </row>
    <row r="598" spans="1:144" hidden="1" x14ac:dyDescent="0.25">
      <c r="A598" s="85">
        <v>2022</v>
      </c>
      <c r="B598" s="87">
        <v>44830</v>
      </c>
      <c r="C598" t="s">
        <v>121</v>
      </c>
      <c r="D598" t="s">
        <v>122</v>
      </c>
      <c r="E598" s="36" t="s">
        <v>7938</v>
      </c>
      <c r="F598" s="34">
        <f t="shared" si="49"/>
        <v>597</v>
      </c>
      <c r="G598" s="34" t="s">
        <v>4985</v>
      </c>
      <c r="H598">
        <v>18</v>
      </c>
      <c r="I598" s="34" t="s">
        <v>6141</v>
      </c>
      <c r="J598" s="34" t="s">
        <v>4988</v>
      </c>
      <c r="K598" s="34" t="str">
        <f>VLOOKUP(J598,[2]CodMpios!$B$347:$E$362,4,FALSE)</f>
        <v>18001 - Florencia</v>
      </c>
      <c r="L598" s="34" t="str">
        <f>VLOOKUP($J598,[2]Coord_Mpios_X_Y!$B$2:$K$1123,9,FALSE)</f>
        <v>1,749138703818</v>
      </c>
      <c r="M598" s="34" t="str">
        <f>VLOOKUP($J598,[2]Coord_Mpios_X_Y!$B$2:$K$1123,10,FALSE)</f>
        <v>-75,558239064333</v>
      </c>
      <c r="N598" s="34" t="s">
        <v>125</v>
      </c>
      <c r="O598" s="34" t="s">
        <v>126</v>
      </c>
      <c r="Q598" s="34" t="s">
        <v>127</v>
      </c>
      <c r="R598" s="34">
        <v>26259345</v>
      </c>
      <c r="S598" s="34" t="str">
        <f t="shared" si="45"/>
        <v>CC26259345</v>
      </c>
      <c r="T598" s="34" t="s">
        <v>234</v>
      </c>
      <c r="U598" s="34" t="s">
        <v>437</v>
      </c>
      <c r="V598" s="34" t="s">
        <v>522</v>
      </c>
      <c r="W598" s="34" t="s">
        <v>5914</v>
      </c>
      <c r="X598" s="87">
        <v>19672</v>
      </c>
      <c r="Y598">
        <v>69</v>
      </c>
      <c r="Z598" s="36">
        <f>VLOOKUP($Y598,[2]Edades!$A$3:$H$153,4,FALSE)</f>
        <v>6</v>
      </c>
      <c r="AA598" s="34" t="str">
        <f>VLOOKUP($Y598,[2]Edades!$A$3:$H$153,6,FALSE)</f>
        <v>6 - Persona mayor</v>
      </c>
      <c r="AB598" s="34">
        <f>VLOOKUP($Y598,[2]Edades!$A$3:$H$153,7,FALSE)</f>
        <v>14</v>
      </c>
      <c r="AC598" s="34" t="str">
        <f>VLOOKUP($Y598,[2]Edades!$A$3:$H$153,8,FALSE)</f>
        <v>65-69</v>
      </c>
      <c r="AD598" s="34" t="s">
        <v>129</v>
      </c>
      <c r="AE598" s="1">
        <v>2</v>
      </c>
      <c r="AF598" s="34" t="s">
        <v>2137</v>
      </c>
      <c r="AG598" s="34" t="s">
        <v>2127</v>
      </c>
      <c r="AH598" s="34" t="s">
        <v>2127</v>
      </c>
      <c r="AK598" s="34" t="s">
        <v>125</v>
      </c>
      <c r="AM598" s="34" t="s">
        <v>2127</v>
      </c>
      <c r="AN598" s="36" t="s">
        <v>2127</v>
      </c>
      <c r="AO598" s="36" t="s">
        <v>2127</v>
      </c>
      <c r="AP598" s="34" t="s">
        <v>2127</v>
      </c>
      <c r="AQ598" s="36" t="s">
        <v>2127</v>
      </c>
      <c r="AR598" s="34" t="s">
        <v>2098</v>
      </c>
      <c r="AS598" s="91" t="s">
        <v>6727</v>
      </c>
      <c r="AT598" s="34">
        <v>4341948</v>
      </c>
      <c r="AU598" s="34" t="s">
        <v>2127</v>
      </c>
      <c r="AX598" s="90"/>
      <c r="BA598" s="91"/>
      <c r="BB598" s="91"/>
      <c r="BC598" s="91"/>
      <c r="BF598" s="34" t="s">
        <v>4983</v>
      </c>
      <c r="BG598" s="92" t="s">
        <v>2098</v>
      </c>
      <c r="BM598" s="36" t="s">
        <v>131</v>
      </c>
      <c r="BN598" s="34" t="s">
        <v>132</v>
      </c>
      <c r="BO598" s="36">
        <v>0</v>
      </c>
      <c r="BQ598" s="94"/>
      <c r="BS598" t="s">
        <v>132</v>
      </c>
      <c r="BU598" s="95"/>
      <c r="BV598" s="95"/>
      <c r="BW598" s="61"/>
      <c r="BX598" s="60"/>
      <c r="BY598" s="59" t="str">
        <f t="shared" ca="1" si="46"/>
        <v/>
      </c>
      <c r="CD598" s="68"/>
      <c r="CE598" s="68"/>
      <c r="CF598" s="67"/>
      <c r="CG598">
        <v>70</v>
      </c>
      <c r="CH598" s="2">
        <v>155</v>
      </c>
      <c r="CI598" s="4">
        <f t="shared" si="47"/>
        <v>29.136316337148799</v>
      </c>
      <c r="CJ598" s="5" t="str">
        <f t="shared" si="48"/>
        <v>SOBREPESO</v>
      </c>
      <c r="CK598" s="36">
        <v>0</v>
      </c>
      <c r="CL598" s="66"/>
      <c r="CM598" s="89">
        <v>40778</v>
      </c>
      <c r="CN598" s="97">
        <v>40778</v>
      </c>
      <c r="CP598"/>
      <c r="CQ598" s="65"/>
      <c r="CR598" s="65"/>
      <c r="CS598" s="98"/>
      <c r="CT598"/>
      <c r="CU598"/>
      <c r="CV598" s="65"/>
      <c r="CW598" s="2">
        <v>120</v>
      </c>
      <c r="CX598" s="82">
        <v>80</v>
      </c>
      <c r="DC598"/>
      <c r="DG598" s="64"/>
      <c r="DI598" s="89"/>
      <c r="DJ598" s="89"/>
      <c r="DN598" s="34"/>
      <c r="DO598" s="34"/>
      <c r="DP598" s="34"/>
      <c r="DQ598" s="34"/>
      <c r="DR598" s="34"/>
      <c r="DS598" s="34" t="s">
        <v>2127</v>
      </c>
      <c r="DT598" s="34"/>
      <c r="DU598" s="47">
        <v>43633</v>
      </c>
      <c r="DY598" s="1">
        <v>2</v>
      </c>
      <c r="DZ598" t="s">
        <v>7941</v>
      </c>
      <c r="EB598" s="4"/>
      <c r="EJ598"/>
      <c r="EL598" s="34"/>
      <c r="EN598" s="34"/>
    </row>
    <row r="599" spans="1:144" x14ac:dyDescent="0.25">
      <c r="A599" s="85">
        <v>2022</v>
      </c>
      <c r="B599" s="87">
        <v>44830</v>
      </c>
      <c r="C599" t="s">
        <v>121</v>
      </c>
      <c r="D599" t="s">
        <v>122</v>
      </c>
      <c r="E599" s="34" t="s">
        <v>7938</v>
      </c>
      <c r="F599" s="34">
        <f t="shared" si="49"/>
        <v>598</v>
      </c>
      <c r="G599" s="34" t="s">
        <v>4985</v>
      </c>
      <c r="H599">
        <v>18</v>
      </c>
      <c r="I599" s="34" t="s">
        <v>6141</v>
      </c>
      <c r="J599" s="34" t="s">
        <v>5008</v>
      </c>
      <c r="K599" s="34" t="str">
        <f>VLOOKUP(J599,[2]CodMpios!$B$347:$E$362,4,FALSE)</f>
        <v>18094 - Belén De Los Andaquíes</v>
      </c>
      <c r="L599" s="34" t="str">
        <f>VLOOKUP($J599,[2]Coord_Mpios_X_Y!$B$2:$K$1123,9,FALSE)</f>
        <v>1,500923003060</v>
      </c>
      <c r="M599" s="34" t="str">
        <f>VLOOKUP($J599,[2]Coord_Mpios_X_Y!$B$2:$K$1123,10,FALSE)</f>
        <v>-75,875645424257</v>
      </c>
      <c r="N599" s="34" t="s">
        <v>6142</v>
      </c>
      <c r="O599" s="34" t="s">
        <v>126</v>
      </c>
      <c r="Q599" s="34" t="s">
        <v>127</v>
      </c>
      <c r="R599" s="34">
        <v>40756222</v>
      </c>
      <c r="S599" s="34" t="str">
        <f t="shared" si="45"/>
        <v>CC40756222</v>
      </c>
      <c r="T599" s="34" t="s">
        <v>464</v>
      </c>
      <c r="V599" s="34" t="s">
        <v>5019</v>
      </c>
      <c r="W599" s="34" t="s">
        <v>5913</v>
      </c>
      <c r="X599" s="87">
        <v>19197</v>
      </c>
      <c r="Y599">
        <v>70</v>
      </c>
      <c r="Z599" s="36">
        <f>VLOOKUP($Y599,[2]Edades!$A$3:$H$153,4,FALSE)</f>
        <v>6</v>
      </c>
      <c r="AA599" s="34" t="str">
        <f>VLOOKUP($Y599,[2]Edades!$A$3:$H$153,6,FALSE)</f>
        <v>6 - Persona mayor</v>
      </c>
      <c r="AB599" s="34">
        <f>VLOOKUP($Y599,[2]Edades!$A$3:$H$153,7,FALSE)</f>
        <v>15</v>
      </c>
      <c r="AC599" s="34" t="str">
        <f>VLOOKUP($Y599,[2]Edades!$A$3:$H$153,8,FALSE)</f>
        <v>70-74</v>
      </c>
      <c r="AD599" s="34" t="s">
        <v>129</v>
      </c>
      <c r="AE599" s="1">
        <v>2</v>
      </c>
      <c r="AF599" s="34" t="s">
        <v>2137</v>
      </c>
      <c r="AG599" s="34" t="s">
        <v>2127</v>
      </c>
      <c r="AH599" s="34" t="s">
        <v>2127</v>
      </c>
      <c r="AK599" s="34" t="s">
        <v>6142</v>
      </c>
      <c r="AM599" s="34" t="s">
        <v>2127</v>
      </c>
      <c r="AN599" s="36" t="s">
        <v>2127</v>
      </c>
      <c r="AO599" s="36" t="s">
        <v>2127</v>
      </c>
      <c r="AP599" s="34" t="s">
        <v>2127</v>
      </c>
      <c r="AQ599" s="36" t="s">
        <v>2127</v>
      </c>
      <c r="AR599" s="34" t="s">
        <v>2098</v>
      </c>
      <c r="AS599" s="91" t="s">
        <v>6728</v>
      </c>
      <c r="AT599" s="34">
        <v>3183934017</v>
      </c>
      <c r="AU599" s="34" t="s">
        <v>2127</v>
      </c>
      <c r="AX599" s="90"/>
      <c r="BA599" s="91"/>
      <c r="BB599" s="91"/>
      <c r="BC599" s="91"/>
      <c r="BF599" s="34" t="s">
        <v>4983</v>
      </c>
      <c r="BG599" s="92" t="s">
        <v>2098</v>
      </c>
      <c r="BM599" s="36" t="s">
        <v>131</v>
      </c>
      <c r="BN599" s="34" t="s">
        <v>132</v>
      </c>
      <c r="BO599" s="36">
        <v>0</v>
      </c>
      <c r="BQ599" s="94"/>
      <c r="BS599" s="36" t="s">
        <v>2127</v>
      </c>
      <c r="BU599" s="95"/>
      <c r="BV599" s="95"/>
      <c r="BW599" s="61"/>
      <c r="BX599" s="60"/>
      <c r="BY599" s="59" t="str">
        <f t="shared" ca="1" si="46"/>
        <v/>
      </c>
      <c r="CD599" s="68"/>
      <c r="CE599" s="68"/>
      <c r="CF599" s="67"/>
      <c r="CG599">
        <v>64</v>
      </c>
      <c r="CH599" s="2">
        <v>159</v>
      </c>
      <c r="CI599" s="4">
        <f t="shared" si="47"/>
        <v>25.315454293738377</v>
      </c>
      <c r="CJ599" s="5" t="str">
        <f t="shared" si="48"/>
        <v>SOBREPESO</v>
      </c>
      <c r="CK599" s="36">
        <v>0</v>
      </c>
      <c r="CL599" s="66"/>
      <c r="CM599" s="89">
        <v>40816</v>
      </c>
      <c r="CN599" s="97">
        <v>40816</v>
      </c>
      <c r="CP599"/>
      <c r="CQ599" s="65"/>
      <c r="CR599" s="65"/>
      <c r="CS599" s="98"/>
      <c r="CT599"/>
      <c r="CU599"/>
      <c r="CV599" s="97"/>
      <c r="CW599" s="2"/>
      <c r="CX599" s="82"/>
      <c r="DG599" s="64"/>
      <c r="DI599" s="89"/>
      <c r="DJ599" s="89"/>
      <c r="DN599" s="34"/>
      <c r="DO599" s="34"/>
      <c r="DP599" s="34"/>
      <c r="DQ599" s="34"/>
      <c r="DR599" s="34"/>
      <c r="DS599" s="34" t="s">
        <v>2127</v>
      </c>
      <c r="DT599" s="34"/>
      <c r="DU599" s="47">
        <v>44257</v>
      </c>
      <c r="DY599" s="1">
        <v>1</v>
      </c>
      <c r="DZ599" t="s">
        <v>7940</v>
      </c>
      <c r="EB599" s="4"/>
      <c r="EJ599"/>
      <c r="EL599" s="34"/>
      <c r="EN599" s="34"/>
    </row>
    <row r="600" spans="1:144" x14ac:dyDescent="0.25">
      <c r="A600" s="85">
        <v>2022</v>
      </c>
      <c r="B600" s="87">
        <v>44830</v>
      </c>
      <c r="C600" t="s">
        <v>121</v>
      </c>
      <c r="D600" t="s">
        <v>122</v>
      </c>
      <c r="E600" s="34" t="s">
        <v>7938</v>
      </c>
      <c r="F600" s="34">
        <f t="shared" si="49"/>
        <v>599</v>
      </c>
      <c r="G600" s="34" t="s">
        <v>4985</v>
      </c>
      <c r="H600">
        <v>18</v>
      </c>
      <c r="I600" s="34" t="s">
        <v>6141</v>
      </c>
      <c r="J600" s="34" t="s">
        <v>4988</v>
      </c>
      <c r="K600" s="34" t="str">
        <f>VLOOKUP(J600,[2]CodMpios!$B$347:$E$362,4,FALSE)</f>
        <v>18001 - Florencia</v>
      </c>
      <c r="L600" s="34" t="str">
        <f>VLOOKUP($J600,[2]Coord_Mpios_X_Y!$B$2:$K$1123,9,FALSE)</f>
        <v>1,749138703818</v>
      </c>
      <c r="M600" s="34" t="str">
        <f>VLOOKUP($J600,[2]Coord_Mpios_X_Y!$B$2:$K$1123,10,FALSE)</f>
        <v>-75,558239064333</v>
      </c>
      <c r="N600" s="34" t="s">
        <v>125</v>
      </c>
      <c r="O600" s="34" t="s">
        <v>126</v>
      </c>
      <c r="Q600" s="34" t="s">
        <v>127</v>
      </c>
      <c r="R600" s="34">
        <v>40758154</v>
      </c>
      <c r="S600" s="34" t="str">
        <f t="shared" si="45"/>
        <v>CC40758154</v>
      </c>
      <c r="T600" s="34" t="s">
        <v>593</v>
      </c>
      <c r="U600" s="34" t="s">
        <v>343</v>
      </c>
      <c r="V600" s="34" t="s">
        <v>216</v>
      </c>
      <c r="W600" s="34" t="s">
        <v>5137</v>
      </c>
      <c r="X600" s="87">
        <v>21037</v>
      </c>
      <c r="Y600">
        <v>65</v>
      </c>
      <c r="Z600" s="36">
        <f>VLOOKUP($Y600,[2]Edades!$A$3:$H$153,4,FALSE)</f>
        <v>6</v>
      </c>
      <c r="AA600" s="34" t="str">
        <f>VLOOKUP($Y600,[2]Edades!$A$3:$H$153,6,FALSE)</f>
        <v>6 - Persona mayor</v>
      </c>
      <c r="AB600" s="34">
        <f>VLOOKUP($Y600,[2]Edades!$A$3:$H$153,7,FALSE)</f>
        <v>14</v>
      </c>
      <c r="AC600" s="34" t="str">
        <f>VLOOKUP($Y600,[2]Edades!$A$3:$H$153,8,FALSE)</f>
        <v>65-69</v>
      </c>
      <c r="AD600" s="34" t="s">
        <v>129</v>
      </c>
      <c r="AE600" s="1">
        <v>2</v>
      </c>
      <c r="AF600" s="34" t="s">
        <v>2137</v>
      </c>
      <c r="AG600" s="34" t="s">
        <v>2127</v>
      </c>
      <c r="AH600" s="34" t="s">
        <v>2127</v>
      </c>
      <c r="AK600" s="34" t="s">
        <v>125</v>
      </c>
      <c r="AM600" s="34" t="s">
        <v>2127</v>
      </c>
      <c r="AN600" s="36" t="s">
        <v>2127</v>
      </c>
      <c r="AO600" s="36" t="s">
        <v>2127</v>
      </c>
      <c r="AP600" s="34" t="s">
        <v>2127</v>
      </c>
      <c r="AQ600" s="36" t="s">
        <v>2127</v>
      </c>
      <c r="AR600" s="34" t="s">
        <v>2098</v>
      </c>
      <c r="AS600" s="91" t="s">
        <v>6729</v>
      </c>
      <c r="AT600" s="34">
        <v>3102173261</v>
      </c>
      <c r="AU600" s="34" t="s">
        <v>2127</v>
      </c>
      <c r="AX600" s="90"/>
      <c r="BA600" s="91"/>
      <c r="BB600" s="91"/>
      <c r="BC600" s="91"/>
      <c r="BF600" s="34" t="s">
        <v>4983</v>
      </c>
      <c r="BG600" s="92" t="s">
        <v>2098</v>
      </c>
      <c r="BM600" s="36" t="s">
        <v>131</v>
      </c>
      <c r="BN600" s="34" t="s">
        <v>132</v>
      </c>
      <c r="BO600" s="36">
        <v>0</v>
      </c>
      <c r="BQ600" s="94"/>
      <c r="BS600" s="36" t="s">
        <v>2127</v>
      </c>
      <c r="BU600" s="95"/>
      <c r="BV600" s="95"/>
      <c r="BW600" s="61"/>
      <c r="BX600" s="60"/>
      <c r="BY600" s="59" t="str">
        <f t="shared" ca="1" si="46"/>
        <v/>
      </c>
      <c r="CD600" s="68"/>
      <c r="CE600" s="68"/>
      <c r="CF600" s="67"/>
      <c r="CG600">
        <v>57</v>
      </c>
      <c r="CH600" s="2">
        <v>150</v>
      </c>
      <c r="CI600" s="4">
        <f t="shared" si="47"/>
        <v>25.333333333333332</v>
      </c>
      <c r="CJ600" s="5" t="str">
        <f t="shared" si="48"/>
        <v>SOBREPESO</v>
      </c>
      <c r="CK600" s="36">
        <v>0</v>
      </c>
      <c r="CL600" s="66"/>
      <c r="CM600" s="89">
        <v>40763</v>
      </c>
      <c r="CN600" s="97">
        <v>40763</v>
      </c>
      <c r="CP600"/>
      <c r="CQ600" s="65"/>
      <c r="CR600" s="65"/>
      <c r="CS600" s="98"/>
      <c r="CT600"/>
      <c r="CU600"/>
      <c r="CV600" s="97"/>
      <c r="CW600" s="2"/>
      <c r="CX600" s="82"/>
      <c r="DG600" s="64"/>
      <c r="DI600" s="89">
        <v>43699</v>
      </c>
      <c r="DJ600" s="89"/>
      <c r="DN600" s="34"/>
      <c r="DO600" s="34"/>
      <c r="DP600" s="34"/>
      <c r="DQ600" s="34"/>
      <c r="DR600" s="34"/>
      <c r="DS600" s="34" t="s">
        <v>2127</v>
      </c>
      <c r="DT600" s="34"/>
      <c r="DU600" s="47">
        <v>44252</v>
      </c>
      <c r="DY600" s="1">
        <v>2</v>
      </c>
      <c r="DZ600" t="s">
        <v>7940</v>
      </c>
      <c r="EB600" s="4"/>
      <c r="EC600" s="4">
        <v>207</v>
      </c>
      <c r="EF600" s="4">
        <v>167</v>
      </c>
      <c r="EH600" s="4">
        <v>7</v>
      </c>
      <c r="EJ600"/>
      <c r="EL600" s="34"/>
      <c r="EN600" s="34"/>
    </row>
    <row r="601" spans="1:144" x14ac:dyDescent="0.25">
      <c r="A601" s="85">
        <v>2022</v>
      </c>
      <c r="B601" s="87">
        <v>44830</v>
      </c>
      <c r="C601" t="s">
        <v>121</v>
      </c>
      <c r="D601" t="s">
        <v>122</v>
      </c>
      <c r="E601" s="34" t="s">
        <v>7938</v>
      </c>
      <c r="F601" s="34">
        <f t="shared" si="49"/>
        <v>600</v>
      </c>
      <c r="G601" s="34" t="s">
        <v>4985</v>
      </c>
      <c r="H601">
        <v>18</v>
      </c>
      <c r="I601" s="34" t="s">
        <v>6141</v>
      </c>
      <c r="J601" s="34" t="s">
        <v>4988</v>
      </c>
      <c r="K601" s="34" t="str">
        <f>VLOOKUP(J601,[2]CodMpios!$B$347:$E$362,4,FALSE)</f>
        <v>18001 - Florencia</v>
      </c>
      <c r="L601" s="34" t="str">
        <f>VLOOKUP($J601,[2]Coord_Mpios_X_Y!$B$2:$K$1123,9,FALSE)</f>
        <v>1,749138703818</v>
      </c>
      <c r="M601" s="34" t="str">
        <f>VLOOKUP($J601,[2]Coord_Mpios_X_Y!$B$2:$K$1123,10,FALSE)</f>
        <v>-75,558239064333</v>
      </c>
      <c r="N601" s="34" t="s">
        <v>125</v>
      </c>
      <c r="O601" s="34" t="s">
        <v>126</v>
      </c>
      <c r="Q601" s="34" t="s">
        <v>127</v>
      </c>
      <c r="R601" s="34">
        <v>17627424</v>
      </c>
      <c r="S601" s="34" t="str">
        <f t="shared" si="45"/>
        <v>CC17627424</v>
      </c>
      <c r="T601" s="34" t="s">
        <v>145</v>
      </c>
      <c r="U601" s="34" t="s">
        <v>134</v>
      </c>
      <c r="V601" s="34" t="s">
        <v>5867</v>
      </c>
      <c r="W601" s="34" t="s">
        <v>2534</v>
      </c>
      <c r="X601" s="87">
        <v>20461</v>
      </c>
      <c r="Y601">
        <v>67</v>
      </c>
      <c r="Z601" s="36">
        <f>VLOOKUP($Y601,[2]Edades!$A$3:$H$153,4,FALSE)</f>
        <v>6</v>
      </c>
      <c r="AA601" s="34" t="str">
        <f>VLOOKUP($Y601,[2]Edades!$A$3:$H$153,6,FALSE)</f>
        <v>6 - Persona mayor</v>
      </c>
      <c r="AB601" s="34">
        <f>VLOOKUP($Y601,[2]Edades!$A$3:$H$153,7,FALSE)</f>
        <v>14</v>
      </c>
      <c r="AC601" s="34" t="str">
        <f>VLOOKUP($Y601,[2]Edades!$A$3:$H$153,8,FALSE)</f>
        <v>65-69</v>
      </c>
      <c r="AD601" s="34" t="s">
        <v>146</v>
      </c>
      <c r="AE601">
        <v>1</v>
      </c>
      <c r="AF601" s="34" t="s">
        <v>2137</v>
      </c>
      <c r="AG601" s="34" t="s">
        <v>2127</v>
      </c>
      <c r="AH601" s="34" t="s">
        <v>2127</v>
      </c>
      <c r="AK601" s="34" t="s">
        <v>125</v>
      </c>
      <c r="AM601" s="34" t="s">
        <v>2127</v>
      </c>
      <c r="AN601" s="36" t="s">
        <v>2127</v>
      </c>
      <c r="AO601" s="36" t="s">
        <v>2127</v>
      </c>
      <c r="AP601" s="34" t="s">
        <v>2127</v>
      </c>
      <c r="AQ601" s="36" t="s">
        <v>2127</v>
      </c>
      <c r="AR601" s="34" t="s">
        <v>2098</v>
      </c>
      <c r="AS601" s="91" t="s">
        <v>6730</v>
      </c>
      <c r="AT601" s="34">
        <v>3118119672</v>
      </c>
      <c r="AU601" s="34" t="s">
        <v>2127</v>
      </c>
      <c r="AX601" s="90"/>
      <c r="BA601" s="91"/>
      <c r="BB601" s="91"/>
      <c r="BC601" s="91"/>
      <c r="BF601" s="34" t="s">
        <v>4983</v>
      </c>
      <c r="BG601" s="92" t="s">
        <v>2098</v>
      </c>
      <c r="BM601" t="s">
        <v>132</v>
      </c>
      <c r="BN601" s="34" t="s">
        <v>131</v>
      </c>
      <c r="BO601">
        <v>1</v>
      </c>
      <c r="BQ601" s="94"/>
      <c r="BS601" s="36" t="s">
        <v>2127</v>
      </c>
      <c r="BU601" s="95"/>
      <c r="BV601" s="95"/>
      <c r="BW601" s="61"/>
      <c r="BX601" s="60"/>
      <c r="BY601" s="59" t="str">
        <f t="shared" ca="1" si="46"/>
        <v/>
      </c>
      <c r="CD601" s="68"/>
      <c r="CE601" s="68"/>
      <c r="CF601" s="67"/>
      <c r="CG601">
        <v>70</v>
      </c>
      <c r="CH601" s="2">
        <v>170</v>
      </c>
      <c r="CI601" s="4">
        <f t="shared" si="47"/>
        <v>24.221453287197235</v>
      </c>
      <c r="CJ601" s="5" t="str">
        <f t="shared" si="48"/>
        <v>NORMAL</v>
      </c>
      <c r="CK601" s="36">
        <v>0</v>
      </c>
      <c r="CL601" s="66"/>
      <c r="CM601" s="89">
        <v>40814</v>
      </c>
      <c r="CN601" s="97">
        <v>40814</v>
      </c>
      <c r="CP601"/>
      <c r="CQ601" s="65"/>
      <c r="CR601" s="65"/>
      <c r="CS601" s="98"/>
      <c r="CT601"/>
      <c r="CU601"/>
      <c r="CV601" s="97"/>
      <c r="CW601" s="2">
        <v>120</v>
      </c>
      <c r="CX601" s="82">
        <v>70</v>
      </c>
      <c r="DG601" s="64"/>
      <c r="DI601" s="89"/>
      <c r="DJ601" s="89"/>
      <c r="DN601" s="34"/>
      <c r="DO601" s="34"/>
      <c r="DP601" s="34"/>
      <c r="DQ601" s="34"/>
      <c r="DR601" s="34"/>
      <c r="DS601" s="34" t="s">
        <v>2127</v>
      </c>
      <c r="DT601" s="34"/>
      <c r="DY601" s="1">
        <v>2</v>
      </c>
      <c r="DZ601" t="s">
        <v>7941</v>
      </c>
      <c r="EA601" s="4">
        <v>1.02</v>
      </c>
      <c r="EB601" s="4">
        <v>71</v>
      </c>
      <c r="EH601" s="4">
        <v>8.5</v>
      </c>
      <c r="EJ601"/>
      <c r="EL601" s="34"/>
      <c r="EN601" s="34"/>
    </row>
    <row r="602" spans="1:144" hidden="1" x14ac:dyDescent="0.25">
      <c r="A602" s="85">
        <v>2022</v>
      </c>
      <c r="B602" s="87">
        <v>44830</v>
      </c>
      <c r="C602" t="s">
        <v>121</v>
      </c>
      <c r="D602" t="s">
        <v>122</v>
      </c>
      <c r="E602" s="36" t="s">
        <v>7938</v>
      </c>
      <c r="F602" s="34">
        <f t="shared" si="49"/>
        <v>601</v>
      </c>
      <c r="G602" s="34" t="s">
        <v>4985</v>
      </c>
      <c r="H602">
        <v>18</v>
      </c>
      <c r="I602" s="34" t="s">
        <v>6141</v>
      </c>
      <c r="J602" s="34" t="s">
        <v>4988</v>
      </c>
      <c r="K602" s="34" t="str">
        <f>VLOOKUP(J602,[2]CodMpios!$B$347:$E$362,4,FALSE)</f>
        <v>18001 - Florencia</v>
      </c>
      <c r="L602" s="34" t="str">
        <f>VLOOKUP($J602,[2]Coord_Mpios_X_Y!$B$2:$K$1123,9,FALSE)</f>
        <v>1,749138703818</v>
      </c>
      <c r="M602" s="34" t="str">
        <f>VLOOKUP($J602,[2]Coord_Mpios_X_Y!$B$2:$K$1123,10,FALSE)</f>
        <v>-75,558239064333</v>
      </c>
      <c r="N602" s="34" t="s">
        <v>125</v>
      </c>
      <c r="O602" s="34" t="s">
        <v>126</v>
      </c>
      <c r="Q602" s="34" t="s">
        <v>127</v>
      </c>
      <c r="R602" s="34">
        <v>4831341</v>
      </c>
      <c r="S602" s="34" t="str">
        <f t="shared" si="45"/>
        <v>CC4831341</v>
      </c>
      <c r="T602" s="34" t="s">
        <v>223</v>
      </c>
      <c r="U602" s="34" t="s">
        <v>5183</v>
      </c>
      <c r="V602" s="34" t="s">
        <v>5912</v>
      </c>
      <c r="W602" s="34" t="s">
        <v>969</v>
      </c>
      <c r="X602" s="87">
        <v>21341</v>
      </c>
      <c r="Y602">
        <v>64</v>
      </c>
      <c r="Z602" s="36">
        <f>VLOOKUP($Y602,[2]Edades!$A$3:$H$153,4,FALSE)</f>
        <v>6</v>
      </c>
      <c r="AA602" s="34" t="str">
        <f>VLOOKUP($Y602,[2]Edades!$A$3:$H$153,6,FALSE)</f>
        <v>6 - Persona mayor</v>
      </c>
      <c r="AB602" s="34">
        <f>VLOOKUP($Y602,[2]Edades!$A$3:$H$153,7,FALSE)</f>
        <v>13</v>
      </c>
      <c r="AC602" s="34" t="str">
        <f>VLOOKUP($Y602,[2]Edades!$A$3:$H$153,8,FALSE)</f>
        <v>60-64</v>
      </c>
      <c r="AD602" s="34" t="s">
        <v>146</v>
      </c>
      <c r="AE602">
        <v>1</v>
      </c>
      <c r="AF602" s="34" t="s">
        <v>2137</v>
      </c>
      <c r="AG602" s="34" t="s">
        <v>2127</v>
      </c>
      <c r="AH602" s="34" t="s">
        <v>2127</v>
      </c>
      <c r="AK602" s="34" t="s">
        <v>125</v>
      </c>
      <c r="AM602" s="34" t="s">
        <v>2127</v>
      </c>
      <c r="AN602" s="36" t="s">
        <v>2127</v>
      </c>
      <c r="AO602" s="36" t="s">
        <v>2127</v>
      </c>
      <c r="AP602" s="34" t="s">
        <v>2127</v>
      </c>
      <c r="AQ602" s="36" t="s">
        <v>2127</v>
      </c>
      <c r="AR602" s="34" t="s">
        <v>2098</v>
      </c>
      <c r="AS602" s="91" t="s">
        <v>6731</v>
      </c>
      <c r="AT602" s="34">
        <v>3125258858</v>
      </c>
      <c r="AU602" s="34" t="s">
        <v>2127</v>
      </c>
      <c r="AX602" s="90"/>
      <c r="BA602" s="91"/>
      <c r="BB602" s="91"/>
      <c r="BC602" s="91"/>
      <c r="BF602" s="34" t="s">
        <v>4983</v>
      </c>
      <c r="BG602" s="92" t="s">
        <v>2098</v>
      </c>
      <c r="BM602" s="36" t="s">
        <v>131</v>
      </c>
      <c r="BN602" s="34" t="s">
        <v>132</v>
      </c>
      <c r="BO602" s="36">
        <v>0</v>
      </c>
      <c r="BQ602" s="94"/>
      <c r="BS602" t="s">
        <v>131</v>
      </c>
      <c r="BU602" s="95"/>
      <c r="BV602" s="95"/>
      <c r="BW602" s="61"/>
      <c r="BX602" s="60"/>
      <c r="BY602" s="59" t="str">
        <f t="shared" ca="1" si="46"/>
        <v/>
      </c>
      <c r="CD602" s="68"/>
      <c r="CE602" s="68"/>
      <c r="CF602" s="67"/>
      <c r="CG602">
        <v>73</v>
      </c>
      <c r="CH602" s="2">
        <v>160</v>
      </c>
      <c r="CI602" s="4">
        <f t="shared" si="47"/>
        <v>28.515624999999993</v>
      </c>
      <c r="CJ602" s="5" t="str">
        <f t="shared" si="48"/>
        <v>SOBREPESO</v>
      </c>
      <c r="CK602" s="36">
        <v>0</v>
      </c>
      <c r="CL602" s="66"/>
      <c r="CM602" s="89">
        <v>40821</v>
      </c>
      <c r="CN602" s="97">
        <v>40821</v>
      </c>
      <c r="CP602"/>
      <c r="CQ602" s="65"/>
      <c r="CR602" s="65"/>
      <c r="CS602" s="98"/>
      <c r="CT602"/>
      <c r="CU602"/>
      <c r="CV602" s="65"/>
      <c r="CW602" s="2"/>
      <c r="CX602" s="82"/>
      <c r="DC602"/>
      <c r="DG602" s="64"/>
      <c r="DI602" s="89">
        <v>42834</v>
      </c>
      <c r="DJ602" s="89"/>
      <c r="DN602" s="34"/>
      <c r="DO602" s="34"/>
      <c r="DP602" s="34"/>
      <c r="DQ602" s="34"/>
      <c r="DR602" s="34"/>
      <c r="DS602" s="34" t="s">
        <v>2127</v>
      </c>
      <c r="DT602" s="34"/>
      <c r="DU602" s="47">
        <v>41288</v>
      </c>
      <c r="DY602" s="1">
        <v>1</v>
      </c>
      <c r="DZ602" t="s">
        <v>7941</v>
      </c>
      <c r="EB602" s="4"/>
      <c r="EJ602"/>
      <c r="EL602" s="34"/>
      <c r="EN602" s="34"/>
    </row>
    <row r="603" spans="1:144" hidden="1" x14ac:dyDescent="0.25">
      <c r="A603" s="85">
        <v>2022</v>
      </c>
      <c r="B603" s="87">
        <v>44830</v>
      </c>
      <c r="C603" t="s">
        <v>121</v>
      </c>
      <c r="D603" t="s">
        <v>122</v>
      </c>
      <c r="E603" s="36" t="s">
        <v>7938</v>
      </c>
      <c r="F603" s="34">
        <f t="shared" si="49"/>
        <v>602</v>
      </c>
      <c r="G603" s="34" t="s">
        <v>4985</v>
      </c>
      <c r="H603">
        <v>18</v>
      </c>
      <c r="I603" s="34" t="s">
        <v>6141</v>
      </c>
      <c r="J603" s="34" t="s">
        <v>5007</v>
      </c>
      <c r="K603" s="34" t="str">
        <f>VLOOKUP(J603,[2]CodMpios!$B$347:$E$362,4,FALSE)</f>
        <v>18410 - La Montañita</v>
      </c>
      <c r="L603" s="34" t="str">
        <f>VLOOKUP($J603,[2]Coord_Mpios_X_Y!$B$2:$K$1123,9,FALSE)</f>
        <v>1,302860442333</v>
      </c>
      <c r="M603" s="34" t="str">
        <f>VLOOKUP($J603,[2]Coord_Mpios_X_Y!$B$2:$K$1123,10,FALSE)</f>
        <v>-75,235727318747</v>
      </c>
      <c r="N603" s="34" t="s">
        <v>125</v>
      </c>
      <c r="O603" s="34" t="s">
        <v>126</v>
      </c>
      <c r="Q603" s="34" t="s">
        <v>127</v>
      </c>
      <c r="R603" s="34">
        <v>26643884</v>
      </c>
      <c r="S603" s="34" t="str">
        <f t="shared" si="45"/>
        <v>CC26643884</v>
      </c>
      <c r="T603" s="34" t="s">
        <v>309</v>
      </c>
      <c r="U603" s="34" t="s">
        <v>285</v>
      </c>
      <c r="V603" s="34" t="s">
        <v>1162</v>
      </c>
      <c r="W603" s="34" t="s">
        <v>158</v>
      </c>
      <c r="X603" s="87">
        <v>22426</v>
      </c>
      <c r="Y603">
        <v>61</v>
      </c>
      <c r="Z603" s="36">
        <f>VLOOKUP($Y603,[2]Edades!$A$3:$H$153,4,FALSE)</f>
        <v>6</v>
      </c>
      <c r="AA603" s="34" t="str">
        <f>VLOOKUP($Y603,[2]Edades!$A$3:$H$153,6,FALSE)</f>
        <v>6 - Persona mayor</v>
      </c>
      <c r="AB603" s="34">
        <f>VLOOKUP($Y603,[2]Edades!$A$3:$H$153,7,FALSE)</f>
        <v>13</v>
      </c>
      <c r="AC603" s="34" t="str">
        <f>VLOOKUP($Y603,[2]Edades!$A$3:$H$153,8,FALSE)</f>
        <v>60-64</v>
      </c>
      <c r="AD603" s="34" t="s">
        <v>129</v>
      </c>
      <c r="AE603" s="1">
        <v>2</v>
      </c>
      <c r="AF603" s="34" t="s">
        <v>2137</v>
      </c>
      <c r="AG603" s="34" t="s">
        <v>2127</v>
      </c>
      <c r="AH603" s="34" t="s">
        <v>2127</v>
      </c>
      <c r="AK603" s="34" t="s">
        <v>125</v>
      </c>
      <c r="AM603" s="34" t="s">
        <v>2127</v>
      </c>
      <c r="AN603" s="36" t="s">
        <v>2127</v>
      </c>
      <c r="AO603" s="36" t="s">
        <v>2127</v>
      </c>
      <c r="AP603" s="34" t="s">
        <v>2127</v>
      </c>
      <c r="AQ603" s="36" t="s">
        <v>2127</v>
      </c>
      <c r="AR603" s="34" t="s">
        <v>5919</v>
      </c>
      <c r="AS603" s="91" t="s">
        <v>6732</v>
      </c>
      <c r="AT603" s="34">
        <v>3218241621</v>
      </c>
      <c r="AU603" s="34" t="s">
        <v>2127</v>
      </c>
      <c r="AX603" s="90"/>
      <c r="BA603" s="91"/>
      <c r="BB603" s="91"/>
      <c r="BC603" s="91"/>
      <c r="BF603" s="34" t="s">
        <v>4983</v>
      </c>
      <c r="BG603" s="92" t="s">
        <v>2098</v>
      </c>
      <c r="BM603" s="36" t="s">
        <v>131</v>
      </c>
      <c r="BN603" s="34" t="s">
        <v>132</v>
      </c>
      <c r="BO603" s="36">
        <v>0</v>
      </c>
      <c r="BQ603" s="94"/>
      <c r="BS603" t="s">
        <v>131</v>
      </c>
      <c r="BU603" s="95"/>
      <c r="BV603" s="95"/>
      <c r="BW603" s="61"/>
      <c r="BX603" s="60"/>
      <c r="BY603" s="59" t="str">
        <f t="shared" ca="1" si="46"/>
        <v/>
      </c>
      <c r="CD603" s="68"/>
      <c r="CE603" s="68"/>
      <c r="CF603" s="67"/>
      <c r="CG603">
        <v>92</v>
      </c>
      <c r="CH603" s="2">
        <v>158</v>
      </c>
      <c r="CI603" s="4">
        <f t="shared" si="47"/>
        <v>36.853068418522668</v>
      </c>
      <c r="CJ603" s="5" t="str">
        <f t="shared" si="48"/>
        <v>OBESIDAD</v>
      </c>
      <c r="CK603" s="36">
        <v>0</v>
      </c>
      <c r="CL603" s="66"/>
      <c r="CM603" s="89">
        <v>42922</v>
      </c>
      <c r="CN603" s="97">
        <v>42943</v>
      </c>
      <c r="CP603"/>
      <c r="CQ603" s="65"/>
      <c r="CR603" s="65"/>
      <c r="CS603" s="98"/>
      <c r="CT603"/>
      <c r="CU603"/>
      <c r="CV603" s="65"/>
      <c r="CW603" s="2"/>
      <c r="CX603" s="82"/>
      <c r="DC603"/>
      <c r="DG603" s="64"/>
      <c r="DI603" s="89">
        <v>43843</v>
      </c>
      <c r="DJ603" s="89"/>
      <c r="DN603" s="34"/>
      <c r="DO603" s="34"/>
      <c r="DP603" s="34"/>
      <c r="DQ603" s="34"/>
      <c r="DR603" s="34"/>
      <c r="DS603" s="34" t="s">
        <v>2127</v>
      </c>
      <c r="DT603" s="34"/>
      <c r="DU603" s="47">
        <v>44385</v>
      </c>
      <c r="DY603" s="1">
        <v>3</v>
      </c>
      <c r="DZ603" t="s">
        <v>7940</v>
      </c>
      <c r="EB603" s="4"/>
      <c r="EJ603"/>
      <c r="EL603" s="34"/>
      <c r="EN603" s="34"/>
    </row>
    <row r="604" spans="1:144" hidden="1" x14ac:dyDescent="0.25">
      <c r="A604" s="85">
        <v>2022</v>
      </c>
      <c r="B604" s="87">
        <v>44830</v>
      </c>
      <c r="C604" t="s">
        <v>121</v>
      </c>
      <c r="D604" t="s">
        <v>122</v>
      </c>
      <c r="E604" s="36" t="s">
        <v>7938</v>
      </c>
      <c r="F604" s="34">
        <f t="shared" si="49"/>
        <v>603</v>
      </c>
      <c r="G604" s="34" t="s">
        <v>4985</v>
      </c>
      <c r="H604">
        <v>18</v>
      </c>
      <c r="I604" s="34" t="s">
        <v>6141</v>
      </c>
      <c r="J604" s="34" t="s">
        <v>5052</v>
      </c>
      <c r="K604" s="34" t="str">
        <f>VLOOKUP(J604,[2]CodMpios!$B$347:$E$362,4,FALSE)</f>
        <v>18256 - El Paujil</v>
      </c>
      <c r="L604" s="34" t="str">
        <f>VLOOKUP($J604,[2]Coord_Mpios_X_Y!$B$2:$K$1123,9,FALSE)</f>
        <v>1,617746356165</v>
      </c>
      <c r="M604" s="34" t="str">
        <f>VLOOKUP($J604,[2]Coord_Mpios_X_Y!$B$2:$K$1123,10,FALSE)</f>
        <v>-75,234043334186</v>
      </c>
      <c r="N604" s="34" t="s">
        <v>139</v>
      </c>
      <c r="O604" s="34" t="s">
        <v>126</v>
      </c>
      <c r="Q604" s="34" t="s">
        <v>127</v>
      </c>
      <c r="R604" s="34">
        <v>40755445</v>
      </c>
      <c r="S604" s="34" t="str">
        <f t="shared" si="45"/>
        <v>CC40755445</v>
      </c>
      <c r="T604" s="34" t="s">
        <v>134</v>
      </c>
      <c r="U604" s="34" t="s">
        <v>437</v>
      </c>
      <c r="V604" s="34" t="s">
        <v>5911</v>
      </c>
      <c r="W604" s="34" t="s">
        <v>480</v>
      </c>
      <c r="X604" s="87">
        <v>17459</v>
      </c>
      <c r="Y604">
        <v>75</v>
      </c>
      <c r="Z604" s="36">
        <f>VLOOKUP($Y604,[2]Edades!$A$3:$H$153,4,FALSE)</f>
        <v>6</v>
      </c>
      <c r="AA604" s="34" t="str">
        <f>VLOOKUP($Y604,[2]Edades!$A$3:$H$153,6,FALSE)</f>
        <v>6 - Persona mayor</v>
      </c>
      <c r="AB604" s="34">
        <f>VLOOKUP($Y604,[2]Edades!$A$3:$H$153,7,FALSE)</f>
        <v>16</v>
      </c>
      <c r="AC604" s="34" t="str">
        <f>VLOOKUP($Y604,[2]Edades!$A$3:$H$153,8,FALSE)</f>
        <v>75-79</v>
      </c>
      <c r="AD604" s="34" t="s">
        <v>129</v>
      </c>
      <c r="AE604" s="1">
        <v>2</v>
      </c>
      <c r="AF604" s="34" t="s">
        <v>2137</v>
      </c>
      <c r="AG604" s="34" t="s">
        <v>2127</v>
      </c>
      <c r="AH604" s="34" t="s">
        <v>2127</v>
      </c>
      <c r="AK604" s="34" t="s">
        <v>139</v>
      </c>
      <c r="AM604" s="34" t="s">
        <v>2127</v>
      </c>
      <c r="AN604" s="36" t="s">
        <v>2127</v>
      </c>
      <c r="AO604" s="36" t="s">
        <v>2127</v>
      </c>
      <c r="AP604" s="34" t="s">
        <v>2127</v>
      </c>
      <c r="AQ604" s="36" t="s">
        <v>2127</v>
      </c>
      <c r="AR604" s="34" t="s">
        <v>2098</v>
      </c>
      <c r="AS604" s="91" t="s">
        <v>6733</v>
      </c>
      <c r="AT604" s="34">
        <v>3122054626</v>
      </c>
      <c r="AU604" s="34" t="s">
        <v>2127</v>
      </c>
      <c r="AX604" s="90"/>
      <c r="BA604" s="91"/>
      <c r="BB604" s="91"/>
      <c r="BC604" s="91"/>
      <c r="BF604" s="34" t="s">
        <v>4983</v>
      </c>
      <c r="BG604" s="92" t="s">
        <v>2098</v>
      </c>
      <c r="BM604" s="36" t="s">
        <v>131</v>
      </c>
      <c r="BN604" s="34" t="s">
        <v>132</v>
      </c>
      <c r="BO604" s="36">
        <v>0</v>
      </c>
      <c r="BQ604" s="94"/>
      <c r="BS604" t="s">
        <v>131</v>
      </c>
      <c r="BU604" s="95"/>
      <c r="BV604" s="95"/>
      <c r="BW604" s="61"/>
      <c r="BX604" s="60"/>
      <c r="BY604" s="59" t="str">
        <f t="shared" ca="1" si="46"/>
        <v/>
      </c>
      <c r="CD604" s="68"/>
      <c r="CE604" s="68"/>
      <c r="CF604" s="67"/>
      <c r="CG604">
        <v>69</v>
      </c>
      <c r="CH604" s="2">
        <v>150</v>
      </c>
      <c r="CI604" s="4">
        <f t="shared" si="47"/>
        <v>30.666666666666668</v>
      </c>
      <c r="CJ604" s="5" t="str">
        <f t="shared" si="48"/>
        <v>OBESIDAD</v>
      </c>
      <c r="CK604" s="36">
        <v>0</v>
      </c>
      <c r="CL604" s="66"/>
      <c r="CM604" s="89">
        <v>41460</v>
      </c>
      <c r="CN604" s="97">
        <v>41460</v>
      </c>
      <c r="CP604"/>
      <c r="CQ604" s="65"/>
      <c r="CR604" s="65"/>
      <c r="CS604" s="98"/>
      <c r="CT604"/>
      <c r="CU604"/>
      <c r="CV604" s="65"/>
      <c r="CW604" s="2">
        <v>120</v>
      </c>
      <c r="CX604" s="82">
        <v>80</v>
      </c>
      <c r="DC604"/>
      <c r="DG604" s="64"/>
      <c r="DI604" s="89">
        <v>42797</v>
      </c>
      <c r="DJ604" s="89"/>
      <c r="DN604" s="34"/>
      <c r="DO604" s="34"/>
      <c r="DP604" s="34"/>
      <c r="DQ604" s="34"/>
      <c r="DR604" s="34"/>
      <c r="DS604" s="34" t="s">
        <v>2127</v>
      </c>
      <c r="DT604" s="34"/>
      <c r="DU604" s="47">
        <v>44630</v>
      </c>
      <c r="DY604" s="1">
        <v>2</v>
      </c>
      <c r="DZ604" t="s">
        <v>7941</v>
      </c>
      <c r="EA604" s="4">
        <v>0.85</v>
      </c>
      <c r="EB604" s="4">
        <v>91</v>
      </c>
      <c r="EC604" s="4">
        <v>184</v>
      </c>
      <c r="ED604" s="4">
        <v>87</v>
      </c>
      <c r="EE604" s="4">
        <v>32.1</v>
      </c>
      <c r="EF604" s="4">
        <v>327</v>
      </c>
      <c r="EG604" s="4">
        <v>2.5</v>
      </c>
      <c r="EH604" s="4">
        <v>8.4</v>
      </c>
      <c r="EJ604"/>
      <c r="EL604" s="34"/>
      <c r="EN604" s="34"/>
    </row>
    <row r="605" spans="1:144" hidden="1" x14ac:dyDescent="0.25">
      <c r="A605" s="85">
        <v>2022</v>
      </c>
      <c r="B605" s="87">
        <v>44830</v>
      </c>
      <c r="C605" t="s">
        <v>121</v>
      </c>
      <c r="D605" t="s">
        <v>122</v>
      </c>
      <c r="E605" s="36" t="s">
        <v>7938</v>
      </c>
      <c r="F605" s="34">
        <f t="shared" si="49"/>
        <v>604</v>
      </c>
      <c r="G605" s="34" t="s">
        <v>4985</v>
      </c>
      <c r="H605">
        <v>18</v>
      </c>
      <c r="I605" s="34" t="s">
        <v>6141</v>
      </c>
      <c r="J605" s="34" t="s">
        <v>4988</v>
      </c>
      <c r="K605" s="34" t="str">
        <f>VLOOKUP(J605,[2]CodMpios!$B$347:$E$362,4,FALSE)</f>
        <v>18001 - Florencia</v>
      </c>
      <c r="L605" s="34" t="str">
        <f>VLOOKUP($J605,[2]Coord_Mpios_X_Y!$B$2:$K$1123,9,FALSE)</f>
        <v>1,749138703818</v>
      </c>
      <c r="M605" s="34" t="str">
        <f>VLOOKUP($J605,[2]Coord_Mpios_X_Y!$B$2:$K$1123,10,FALSE)</f>
        <v>-75,558239064333</v>
      </c>
      <c r="N605" s="34" t="s">
        <v>125</v>
      </c>
      <c r="O605" s="34" t="s">
        <v>126</v>
      </c>
      <c r="Q605" s="34" t="s">
        <v>127</v>
      </c>
      <c r="R605" s="34">
        <v>40081020</v>
      </c>
      <c r="S605" s="34" t="str">
        <f t="shared" si="45"/>
        <v>CC40081020</v>
      </c>
      <c r="T605" s="34" t="s">
        <v>483</v>
      </c>
      <c r="V605" s="34" t="s">
        <v>250</v>
      </c>
      <c r="X605" s="87">
        <v>24358</v>
      </c>
      <c r="Y605">
        <v>56</v>
      </c>
      <c r="Z605" s="36">
        <f>VLOOKUP($Y605,[2]Edades!$A$3:$H$153,4,FALSE)</f>
        <v>5</v>
      </c>
      <c r="AA605" s="34" t="str">
        <f>VLOOKUP($Y605,[2]Edades!$A$3:$H$153,6,FALSE)</f>
        <v>5 - Adultez</v>
      </c>
      <c r="AB605" s="34">
        <f>VLOOKUP($Y605,[2]Edades!$A$3:$H$153,7,FALSE)</f>
        <v>12</v>
      </c>
      <c r="AC605" s="34" t="str">
        <f>VLOOKUP($Y605,[2]Edades!$A$3:$H$153,8,FALSE)</f>
        <v>55-59</v>
      </c>
      <c r="AD605" s="34" t="s">
        <v>129</v>
      </c>
      <c r="AE605" s="1">
        <v>2</v>
      </c>
      <c r="AF605" s="34" t="s">
        <v>130</v>
      </c>
      <c r="AG605" s="34" t="s">
        <v>2127</v>
      </c>
      <c r="AH605" s="34" t="s">
        <v>2127</v>
      </c>
      <c r="AK605" s="34" t="s">
        <v>125</v>
      </c>
      <c r="AM605" s="34" t="s">
        <v>2127</v>
      </c>
      <c r="AN605" s="36" t="s">
        <v>2127</v>
      </c>
      <c r="AO605" s="36" t="s">
        <v>2127</v>
      </c>
      <c r="AP605" s="34" t="s">
        <v>2127</v>
      </c>
      <c r="AQ605" s="36" t="s">
        <v>2127</v>
      </c>
      <c r="AR605" s="34" t="s">
        <v>2098</v>
      </c>
      <c r="AS605" s="91" t="s">
        <v>6734</v>
      </c>
      <c r="AT605" s="34">
        <v>3125083608</v>
      </c>
      <c r="AU605" s="34" t="s">
        <v>2127</v>
      </c>
      <c r="AX605" s="90"/>
      <c r="BA605" s="91"/>
      <c r="BB605" s="91"/>
      <c r="BC605" s="91"/>
      <c r="BF605" s="34" t="s">
        <v>4983</v>
      </c>
      <c r="BG605" s="92" t="s">
        <v>2098</v>
      </c>
      <c r="BM605" s="36" t="s">
        <v>131</v>
      </c>
      <c r="BN605" s="34" t="s">
        <v>132</v>
      </c>
      <c r="BO605" s="36">
        <v>0</v>
      </c>
      <c r="BQ605" s="94"/>
      <c r="BS605" t="s">
        <v>131</v>
      </c>
      <c r="BU605" s="95"/>
      <c r="BV605" s="95"/>
      <c r="BW605" s="61"/>
      <c r="BX605" s="60"/>
      <c r="BY605" s="59" t="str">
        <f t="shared" ca="1" si="46"/>
        <v/>
      </c>
      <c r="CD605" s="68"/>
      <c r="CE605" s="68"/>
      <c r="CF605" s="67"/>
      <c r="CG605">
        <v>75</v>
      </c>
      <c r="CH605" s="2">
        <v>156</v>
      </c>
      <c r="CI605" s="4">
        <f t="shared" si="47"/>
        <v>30.818540433925047</v>
      </c>
      <c r="CJ605" s="5" t="str">
        <f t="shared" si="48"/>
        <v>OBESIDAD</v>
      </c>
      <c r="CK605" s="36">
        <v>0</v>
      </c>
      <c r="CL605" s="66"/>
      <c r="CM605" s="89">
        <v>40828</v>
      </c>
      <c r="CN605" s="97">
        <v>40828</v>
      </c>
      <c r="CP605"/>
      <c r="CQ605" s="65"/>
      <c r="CR605" s="65"/>
      <c r="CS605" s="98"/>
      <c r="CT605"/>
      <c r="CU605"/>
      <c r="CV605" s="65"/>
      <c r="CW605" s="2">
        <v>120</v>
      </c>
      <c r="CX605" s="82">
        <v>80</v>
      </c>
      <c r="DC605"/>
      <c r="DG605" s="64"/>
      <c r="DI605" s="89">
        <v>43661</v>
      </c>
      <c r="DJ605" s="89"/>
      <c r="DN605" s="34"/>
      <c r="DO605" s="34"/>
      <c r="DP605" s="34"/>
      <c r="DQ605" s="34"/>
      <c r="DR605" s="34"/>
      <c r="DS605" s="34" t="s">
        <v>2127</v>
      </c>
      <c r="DT605" s="34"/>
      <c r="DU605" s="47">
        <v>44434</v>
      </c>
      <c r="DY605" s="1">
        <v>2</v>
      </c>
      <c r="DZ605" t="s">
        <v>7940</v>
      </c>
      <c r="EA605" s="4">
        <v>0.92</v>
      </c>
      <c r="EB605" s="4">
        <v>92</v>
      </c>
      <c r="EC605" s="4">
        <v>200</v>
      </c>
      <c r="EE605" s="4">
        <v>64</v>
      </c>
      <c r="EF605" s="4">
        <v>96</v>
      </c>
      <c r="EG605" s="4">
        <v>2</v>
      </c>
      <c r="EH605" s="4">
        <v>6.1</v>
      </c>
      <c r="EJ605"/>
      <c r="EL605" s="34"/>
      <c r="EN605" s="34"/>
    </row>
    <row r="606" spans="1:144" hidden="1" x14ac:dyDescent="0.25">
      <c r="A606" s="85">
        <v>2022</v>
      </c>
      <c r="B606" s="87">
        <v>44830</v>
      </c>
      <c r="C606" t="s">
        <v>121</v>
      </c>
      <c r="D606" t="s">
        <v>122</v>
      </c>
      <c r="E606" s="36" t="s">
        <v>7938</v>
      </c>
      <c r="F606" s="34">
        <f t="shared" si="49"/>
        <v>605</v>
      </c>
      <c r="G606" s="34" t="s">
        <v>4985</v>
      </c>
      <c r="H606">
        <v>18</v>
      </c>
      <c r="I606" s="34" t="s">
        <v>6141</v>
      </c>
      <c r="J606" s="34" t="s">
        <v>4991</v>
      </c>
      <c r="K606" s="34" t="str">
        <f>VLOOKUP(J606,[2]CodMpios!$B$347:$E$362,4,FALSE)</f>
        <v>18592 - Puerto Rico</v>
      </c>
      <c r="L606" s="34" t="str">
        <f>VLOOKUP($J606,[2]Coord_Mpios_X_Y!$B$2:$K$1123,9,FALSE)</f>
        <v>2,018940891255</v>
      </c>
      <c r="M606" s="34" t="str">
        <f>VLOOKUP($J606,[2]Coord_Mpios_X_Y!$B$2:$K$1123,10,FALSE)</f>
        <v>-75,073086267336</v>
      </c>
      <c r="N606" s="34" t="s">
        <v>139</v>
      </c>
      <c r="O606" s="34" t="s">
        <v>126</v>
      </c>
      <c r="Q606" s="34" t="s">
        <v>127</v>
      </c>
      <c r="R606" s="34">
        <v>26623192</v>
      </c>
      <c r="S606" s="34" t="str">
        <f t="shared" si="45"/>
        <v>CC26623192</v>
      </c>
      <c r="T606" s="34" t="s">
        <v>234</v>
      </c>
      <c r="U606" s="34" t="s">
        <v>687</v>
      </c>
      <c r="V606" s="34" t="s">
        <v>5137</v>
      </c>
      <c r="W606" s="34" t="s">
        <v>394</v>
      </c>
      <c r="X606" s="87">
        <v>15918</v>
      </c>
      <c r="Y606">
        <v>79</v>
      </c>
      <c r="Z606" s="36">
        <f>VLOOKUP($Y606,[2]Edades!$A$3:$H$153,4,FALSE)</f>
        <v>6</v>
      </c>
      <c r="AA606" s="34" t="str">
        <f>VLOOKUP($Y606,[2]Edades!$A$3:$H$153,6,FALSE)</f>
        <v>6 - Persona mayor</v>
      </c>
      <c r="AB606" s="34">
        <f>VLOOKUP($Y606,[2]Edades!$A$3:$H$153,7,FALSE)</f>
        <v>16</v>
      </c>
      <c r="AC606" s="34" t="str">
        <f>VLOOKUP($Y606,[2]Edades!$A$3:$H$153,8,FALSE)</f>
        <v>75-79</v>
      </c>
      <c r="AD606" s="34" t="s">
        <v>129</v>
      </c>
      <c r="AE606" s="1">
        <v>2</v>
      </c>
      <c r="AF606" s="34" t="s">
        <v>2137</v>
      </c>
      <c r="AG606" s="34" t="s">
        <v>2127</v>
      </c>
      <c r="AH606" s="34" t="s">
        <v>2127</v>
      </c>
      <c r="AK606" s="34" t="s">
        <v>139</v>
      </c>
      <c r="AM606" s="34" t="s">
        <v>2127</v>
      </c>
      <c r="AN606" s="36" t="s">
        <v>2127</v>
      </c>
      <c r="AO606" s="36" t="s">
        <v>2127</v>
      </c>
      <c r="AP606" s="34" t="s">
        <v>2127</v>
      </c>
      <c r="AQ606" s="36" t="s">
        <v>2127</v>
      </c>
      <c r="AR606" s="34" t="s">
        <v>2098</v>
      </c>
      <c r="AS606" s="91" t="s">
        <v>6735</v>
      </c>
      <c r="AT606" s="34">
        <v>3112544504</v>
      </c>
      <c r="AU606" s="34" t="s">
        <v>2127</v>
      </c>
      <c r="AX606" s="90"/>
      <c r="BA606" s="91"/>
      <c r="BB606" s="91"/>
      <c r="BC606" s="91"/>
      <c r="BF606" s="34" t="s">
        <v>4983</v>
      </c>
      <c r="BG606" s="92" t="s">
        <v>2098</v>
      </c>
      <c r="BM606" s="36" t="s">
        <v>131</v>
      </c>
      <c r="BN606" s="34" t="s">
        <v>132</v>
      </c>
      <c r="BO606" s="36">
        <v>0</v>
      </c>
      <c r="BQ606" s="94"/>
      <c r="BS606" t="s">
        <v>131</v>
      </c>
      <c r="BU606" s="95"/>
      <c r="BV606" s="95"/>
      <c r="BW606" s="61"/>
      <c r="BX606" s="60"/>
      <c r="BY606" s="59" t="str">
        <f t="shared" ca="1" si="46"/>
        <v/>
      </c>
      <c r="CD606" s="68"/>
      <c r="CE606" s="68"/>
      <c r="CF606" s="67"/>
      <c r="CG606">
        <v>70</v>
      </c>
      <c r="CH606" s="2">
        <v>160</v>
      </c>
      <c r="CI606" s="4">
        <f t="shared" si="47"/>
        <v>27.343749999999996</v>
      </c>
      <c r="CJ606" s="5" t="str">
        <f t="shared" si="48"/>
        <v>SOBREPESO</v>
      </c>
      <c r="CK606" s="36">
        <v>0</v>
      </c>
      <c r="CL606" s="66"/>
      <c r="CM606" s="89">
        <v>41477</v>
      </c>
      <c r="CN606" s="97">
        <v>41477</v>
      </c>
      <c r="CP606"/>
      <c r="CQ606" s="65"/>
      <c r="CR606" s="65"/>
      <c r="CS606" s="98"/>
      <c r="CT606"/>
      <c r="CU606"/>
      <c r="CV606" s="65"/>
      <c r="CW606" s="2"/>
      <c r="CX606" s="82"/>
      <c r="DC606"/>
      <c r="DG606" s="64"/>
      <c r="DI606" s="89">
        <v>43796</v>
      </c>
      <c r="DJ606" s="89"/>
      <c r="DN606" s="34"/>
      <c r="DO606" s="34"/>
      <c r="DP606" s="34"/>
      <c r="DQ606" s="34"/>
      <c r="DR606" s="34"/>
      <c r="DS606" s="34" t="s">
        <v>2127</v>
      </c>
      <c r="DT606" s="34"/>
      <c r="DU606" s="47">
        <v>43698</v>
      </c>
      <c r="DY606" s="1">
        <v>2</v>
      </c>
      <c r="DZ606" t="s">
        <v>7941</v>
      </c>
      <c r="EB606" s="4"/>
      <c r="EJ606"/>
      <c r="EL606" s="34"/>
      <c r="EN606" s="34"/>
    </row>
    <row r="607" spans="1:144" hidden="1" x14ac:dyDescent="0.25">
      <c r="A607" s="85">
        <v>2022</v>
      </c>
      <c r="B607" s="87">
        <v>44830</v>
      </c>
      <c r="C607" t="s">
        <v>121</v>
      </c>
      <c r="D607" t="s">
        <v>122</v>
      </c>
      <c r="E607" s="36" t="s">
        <v>7938</v>
      </c>
      <c r="F607" s="34">
        <f t="shared" si="49"/>
        <v>606</v>
      </c>
      <c r="G607" s="34" t="s">
        <v>4985</v>
      </c>
      <c r="H607">
        <v>18</v>
      </c>
      <c r="I607" s="34" t="s">
        <v>6141</v>
      </c>
      <c r="J607" s="34" t="s">
        <v>4998</v>
      </c>
      <c r="K607" s="34" t="str">
        <f>VLOOKUP(J607,[2]CodMpios!$B$347:$E$362,4,FALSE)</f>
        <v>18460 - Milán</v>
      </c>
      <c r="L607" s="34" t="str">
        <f>VLOOKUP($J607,[2]Coord_Mpios_X_Y!$B$2:$K$1123,9,FALSE)</f>
        <v>1,146692553938</v>
      </c>
      <c r="M607" s="34" t="str">
        <f>VLOOKUP($J607,[2]Coord_Mpios_X_Y!$B$2:$K$1123,10,FALSE)</f>
        <v>-75,386647638375</v>
      </c>
      <c r="N607" s="34" t="s">
        <v>125</v>
      </c>
      <c r="O607" s="34" t="s">
        <v>126</v>
      </c>
      <c r="Q607" s="34" t="s">
        <v>127</v>
      </c>
      <c r="R607" s="34">
        <v>40780594</v>
      </c>
      <c r="S607" s="34" t="str">
        <f t="shared" si="45"/>
        <v>CC40780594</v>
      </c>
      <c r="T607" s="34" t="s">
        <v>234</v>
      </c>
      <c r="U607" s="34" t="s">
        <v>5910</v>
      </c>
      <c r="V607" s="34" t="s">
        <v>214</v>
      </c>
      <c r="W607" s="34" t="s">
        <v>214</v>
      </c>
      <c r="X607" s="87">
        <v>25903</v>
      </c>
      <c r="Y607">
        <v>52</v>
      </c>
      <c r="Z607" s="36">
        <f>VLOOKUP($Y607,[2]Edades!$A$3:$H$153,4,FALSE)</f>
        <v>5</v>
      </c>
      <c r="AA607" s="34" t="str">
        <f>VLOOKUP($Y607,[2]Edades!$A$3:$H$153,6,FALSE)</f>
        <v>5 - Adultez</v>
      </c>
      <c r="AB607" s="34">
        <f>VLOOKUP($Y607,[2]Edades!$A$3:$H$153,7,FALSE)</f>
        <v>11</v>
      </c>
      <c r="AC607" s="34" t="str">
        <f>VLOOKUP($Y607,[2]Edades!$A$3:$H$153,8,FALSE)</f>
        <v>50-54</v>
      </c>
      <c r="AD607" s="34" t="s">
        <v>129</v>
      </c>
      <c r="AE607" s="1">
        <v>2</v>
      </c>
      <c r="AF607" s="34" t="s">
        <v>130</v>
      </c>
      <c r="AG607" s="34" t="s">
        <v>2127</v>
      </c>
      <c r="AH607" s="34" t="s">
        <v>2127</v>
      </c>
      <c r="AK607" s="34" t="s">
        <v>125</v>
      </c>
      <c r="AM607" s="34" t="s">
        <v>2127</v>
      </c>
      <c r="AN607" s="36" t="s">
        <v>2127</v>
      </c>
      <c r="AO607" s="36" t="s">
        <v>2127</v>
      </c>
      <c r="AP607" s="34" t="s">
        <v>2127</v>
      </c>
      <c r="AQ607" s="36" t="s">
        <v>2127</v>
      </c>
      <c r="AR607" s="34" t="s">
        <v>5963</v>
      </c>
      <c r="AS607" s="91" t="s">
        <v>6736</v>
      </c>
      <c r="AT607" s="34">
        <v>3112423951</v>
      </c>
      <c r="AU607" s="34" t="s">
        <v>2127</v>
      </c>
      <c r="AX607" s="90"/>
      <c r="BA607" s="91"/>
      <c r="BB607" s="91"/>
      <c r="BC607" s="91"/>
      <c r="BF607" s="34" t="s">
        <v>4983</v>
      </c>
      <c r="BG607" s="92" t="s">
        <v>2098</v>
      </c>
      <c r="BM607" s="36" t="s">
        <v>131</v>
      </c>
      <c r="BN607" s="34" t="s">
        <v>132</v>
      </c>
      <c r="BO607" s="36">
        <v>0</v>
      </c>
      <c r="BQ607" s="94"/>
      <c r="BS607" t="s">
        <v>132</v>
      </c>
      <c r="BU607" s="95"/>
      <c r="BV607" s="95"/>
      <c r="BW607" s="61"/>
      <c r="BX607" s="60"/>
      <c r="BY607" s="59" t="str">
        <f t="shared" ca="1" si="46"/>
        <v/>
      </c>
      <c r="CD607" s="68"/>
      <c r="CE607" s="68"/>
      <c r="CF607" s="67"/>
      <c r="CG607">
        <v>70</v>
      </c>
      <c r="CH607" s="2">
        <v>155</v>
      </c>
      <c r="CI607" s="4">
        <f t="shared" si="47"/>
        <v>29.136316337148799</v>
      </c>
      <c r="CJ607" s="5" t="str">
        <f t="shared" si="48"/>
        <v>SOBREPESO</v>
      </c>
      <c r="CK607" s="36">
        <v>0</v>
      </c>
      <c r="CL607" s="66"/>
      <c r="CM607" s="89">
        <v>40829</v>
      </c>
      <c r="CN607" s="97">
        <v>40829</v>
      </c>
      <c r="CP607"/>
      <c r="CQ607" s="65"/>
      <c r="CR607" s="65"/>
      <c r="CS607" s="98"/>
      <c r="CT607"/>
      <c r="CU607"/>
      <c r="CV607" s="65"/>
      <c r="CW607" s="2">
        <v>100</v>
      </c>
      <c r="CX607" s="82">
        <v>60</v>
      </c>
      <c r="DC607"/>
      <c r="DG607" s="64"/>
      <c r="DI607" s="89">
        <v>44592</v>
      </c>
      <c r="DJ607" s="89"/>
      <c r="DN607" s="34"/>
      <c r="DO607" s="34"/>
      <c r="DP607" s="34"/>
      <c r="DQ607" s="34"/>
      <c r="DR607" s="34"/>
      <c r="DS607" s="34" t="s">
        <v>2127</v>
      </c>
      <c r="DT607" s="34"/>
      <c r="DU607" s="47">
        <v>44708</v>
      </c>
      <c r="DY607" s="1">
        <v>1</v>
      </c>
      <c r="DZ607" t="s">
        <v>7940</v>
      </c>
      <c r="EA607" s="4">
        <v>0.6</v>
      </c>
      <c r="EB607" s="4">
        <v>143</v>
      </c>
      <c r="EC607" s="4">
        <v>152</v>
      </c>
      <c r="ED607" s="4">
        <v>79</v>
      </c>
      <c r="EE607" s="4">
        <v>51.5</v>
      </c>
      <c r="EF607" s="4">
        <v>110</v>
      </c>
      <c r="EG607" s="4">
        <v>2.4</v>
      </c>
      <c r="EH607" s="4">
        <v>9.1999999999999993</v>
      </c>
      <c r="EJ607"/>
      <c r="EL607" s="34"/>
      <c r="EN607" s="34"/>
    </row>
    <row r="608" spans="1:144" hidden="1" x14ac:dyDescent="0.25">
      <c r="A608" s="85">
        <v>2022</v>
      </c>
      <c r="B608" s="87">
        <v>44830</v>
      </c>
      <c r="C608" t="s">
        <v>121</v>
      </c>
      <c r="D608" t="s">
        <v>122</v>
      </c>
      <c r="E608" s="36" t="s">
        <v>7938</v>
      </c>
      <c r="F608" s="34">
        <f t="shared" si="49"/>
        <v>607</v>
      </c>
      <c r="G608" s="34" t="s">
        <v>4985</v>
      </c>
      <c r="H608">
        <v>18</v>
      </c>
      <c r="I608" s="34" t="s">
        <v>6141</v>
      </c>
      <c r="J608" s="34" t="s">
        <v>4998</v>
      </c>
      <c r="K608" s="34" t="str">
        <f>VLOOKUP(J608,[2]CodMpios!$B$347:$E$362,4,FALSE)</f>
        <v>18460 - Milán</v>
      </c>
      <c r="L608" s="34" t="str">
        <f>VLOOKUP($J608,[2]Coord_Mpios_X_Y!$B$2:$K$1123,9,FALSE)</f>
        <v>1,146692553938</v>
      </c>
      <c r="M608" s="34" t="str">
        <f>VLOOKUP($J608,[2]Coord_Mpios_X_Y!$B$2:$K$1123,10,FALSE)</f>
        <v>-75,386647638375</v>
      </c>
      <c r="N608" s="34" t="s">
        <v>125</v>
      </c>
      <c r="O608" s="34" t="s">
        <v>126</v>
      </c>
      <c r="Q608" s="34" t="s">
        <v>127</v>
      </c>
      <c r="R608" s="34">
        <v>40767639</v>
      </c>
      <c r="S608" s="34" t="str">
        <f t="shared" si="45"/>
        <v>CC40767639</v>
      </c>
      <c r="T608" s="34" t="s">
        <v>5909</v>
      </c>
      <c r="V608" s="34" t="s">
        <v>947</v>
      </c>
      <c r="W608" s="34" t="s">
        <v>2103</v>
      </c>
      <c r="X608" s="87">
        <v>24468</v>
      </c>
      <c r="Y608">
        <v>56</v>
      </c>
      <c r="Z608" s="36">
        <f>VLOOKUP($Y608,[2]Edades!$A$3:$H$153,4,FALSE)</f>
        <v>5</v>
      </c>
      <c r="AA608" s="34" t="str">
        <f>VLOOKUP($Y608,[2]Edades!$A$3:$H$153,6,FALSE)</f>
        <v>5 - Adultez</v>
      </c>
      <c r="AB608" s="34">
        <f>VLOOKUP($Y608,[2]Edades!$A$3:$H$153,7,FALSE)</f>
        <v>12</v>
      </c>
      <c r="AC608" s="34" t="str">
        <f>VLOOKUP($Y608,[2]Edades!$A$3:$H$153,8,FALSE)</f>
        <v>55-59</v>
      </c>
      <c r="AD608" s="34" t="s">
        <v>129</v>
      </c>
      <c r="AE608" s="1">
        <v>2</v>
      </c>
      <c r="AF608" s="34" t="s">
        <v>130</v>
      </c>
      <c r="AG608" s="34" t="s">
        <v>2127</v>
      </c>
      <c r="AH608" s="34" t="s">
        <v>2127</v>
      </c>
      <c r="AK608" s="34" t="s">
        <v>125</v>
      </c>
      <c r="AM608" s="34" t="s">
        <v>2127</v>
      </c>
      <c r="AN608" s="36" t="s">
        <v>2127</v>
      </c>
      <c r="AO608" s="36" t="s">
        <v>2127</v>
      </c>
      <c r="AP608" s="34" t="s">
        <v>2127</v>
      </c>
      <c r="AQ608" s="36" t="s">
        <v>2127</v>
      </c>
      <c r="AR608" s="34" t="s">
        <v>5963</v>
      </c>
      <c r="AS608" s="91" t="s">
        <v>6737</v>
      </c>
      <c r="AT608" s="34">
        <v>3125777849</v>
      </c>
      <c r="AU608" s="34" t="s">
        <v>2127</v>
      </c>
      <c r="AX608" s="90"/>
      <c r="BA608" s="91"/>
      <c r="BB608" s="91"/>
      <c r="BC608" s="91"/>
      <c r="BF608" s="34" t="s">
        <v>4983</v>
      </c>
      <c r="BG608" s="92" t="s">
        <v>2098</v>
      </c>
      <c r="BM608" s="36" t="s">
        <v>131</v>
      </c>
      <c r="BN608" s="34" t="s">
        <v>132</v>
      </c>
      <c r="BO608" s="36">
        <v>0</v>
      </c>
      <c r="BQ608" s="94"/>
      <c r="BS608" t="s">
        <v>131</v>
      </c>
      <c r="BU608" s="95"/>
      <c r="BV608" s="95"/>
      <c r="BW608" s="61"/>
      <c r="BX608" s="60"/>
      <c r="BY608" s="59" t="str">
        <f t="shared" ca="1" si="46"/>
        <v/>
      </c>
      <c r="CD608" s="68"/>
      <c r="CE608" s="68"/>
      <c r="CF608" s="67"/>
      <c r="CG608">
        <v>100</v>
      </c>
      <c r="CH608" s="2">
        <v>160</v>
      </c>
      <c r="CI608" s="4">
        <f t="shared" si="47"/>
        <v>39.062499999999993</v>
      </c>
      <c r="CJ608" s="5" t="str">
        <f t="shared" si="48"/>
        <v>OBESIDAD</v>
      </c>
      <c r="CK608" s="36">
        <v>0</v>
      </c>
      <c r="CL608" s="66"/>
      <c r="CM608" s="89">
        <v>40830</v>
      </c>
      <c r="CN608" s="97">
        <v>40830</v>
      </c>
      <c r="CP608"/>
      <c r="CQ608" s="65"/>
      <c r="CR608" s="65"/>
      <c r="CS608" s="98"/>
      <c r="CT608"/>
      <c r="CU608"/>
      <c r="CV608" s="65"/>
      <c r="CW608" s="2"/>
      <c r="CX608" s="82"/>
      <c r="DC608"/>
      <c r="DG608" s="64"/>
      <c r="DI608" s="89"/>
      <c r="DJ608" s="89"/>
      <c r="DN608" s="34"/>
      <c r="DO608" s="34"/>
      <c r="DP608" s="34"/>
      <c r="DQ608" s="34"/>
      <c r="DR608" s="34"/>
      <c r="DS608" s="34" t="s">
        <v>2127</v>
      </c>
      <c r="DT608" s="34"/>
      <c r="DU608" s="47">
        <v>44755</v>
      </c>
      <c r="DY608" s="1">
        <v>2</v>
      </c>
      <c r="DZ608" t="s">
        <v>7940</v>
      </c>
      <c r="EB608" s="4"/>
      <c r="EJ608"/>
      <c r="EL608" s="34"/>
      <c r="EN608" s="34"/>
    </row>
    <row r="609" spans="1:144" x14ac:dyDescent="0.25">
      <c r="A609" s="85">
        <v>2022</v>
      </c>
      <c r="B609" s="87">
        <v>44830</v>
      </c>
      <c r="C609" t="s">
        <v>121</v>
      </c>
      <c r="D609" t="s">
        <v>122</v>
      </c>
      <c r="E609" s="34" t="s">
        <v>7938</v>
      </c>
      <c r="F609" s="34">
        <f t="shared" si="49"/>
        <v>608</v>
      </c>
      <c r="G609" s="34" t="s">
        <v>4985</v>
      </c>
      <c r="H609">
        <v>18</v>
      </c>
      <c r="I609" s="34" t="s">
        <v>6141</v>
      </c>
      <c r="J609" s="34" t="s">
        <v>5014</v>
      </c>
      <c r="K609" s="34" t="str">
        <f>VLOOKUP(J609,[2]CodMpios!$B$347:$E$362,4,FALSE)</f>
        <v>18029 - Albania</v>
      </c>
      <c r="L609" s="34" t="str">
        <f>VLOOKUP($J609,[2]Coord_Mpios_X_Y!$B$2:$K$1123,9,FALSE)</f>
        <v>1,227865490191</v>
      </c>
      <c r="M609" s="34" t="str">
        <f>VLOOKUP($J609,[2]Coord_Mpios_X_Y!$B$2:$K$1123,10,FALSE)</f>
        <v>-75,882326507579</v>
      </c>
      <c r="N609" s="34" t="s">
        <v>125</v>
      </c>
      <c r="O609" s="34" t="s">
        <v>126</v>
      </c>
      <c r="Q609" s="34" t="s">
        <v>127</v>
      </c>
      <c r="R609" s="34">
        <v>1476918</v>
      </c>
      <c r="S609" s="34" t="str">
        <f t="shared" si="45"/>
        <v>CC1476918</v>
      </c>
      <c r="T609" s="34" t="s">
        <v>156</v>
      </c>
      <c r="V609" s="34" t="s">
        <v>138</v>
      </c>
      <c r="X609" s="87">
        <v>21556</v>
      </c>
      <c r="Y609">
        <v>64</v>
      </c>
      <c r="Z609" s="36">
        <f>VLOOKUP($Y609,[2]Edades!$A$3:$H$153,4,FALSE)</f>
        <v>6</v>
      </c>
      <c r="AA609" s="34" t="str">
        <f>VLOOKUP($Y609,[2]Edades!$A$3:$H$153,6,FALSE)</f>
        <v>6 - Persona mayor</v>
      </c>
      <c r="AB609" s="34">
        <f>VLOOKUP($Y609,[2]Edades!$A$3:$H$153,7,FALSE)</f>
        <v>13</v>
      </c>
      <c r="AC609" s="34" t="str">
        <f>VLOOKUP($Y609,[2]Edades!$A$3:$H$153,8,FALSE)</f>
        <v>60-64</v>
      </c>
      <c r="AD609" s="34" t="s">
        <v>146</v>
      </c>
      <c r="AE609">
        <v>1</v>
      </c>
      <c r="AF609" s="34" t="s">
        <v>2137</v>
      </c>
      <c r="AG609" s="34" t="s">
        <v>2127</v>
      </c>
      <c r="AH609" s="34" t="s">
        <v>2127</v>
      </c>
      <c r="AK609" s="34" t="s">
        <v>125</v>
      </c>
      <c r="AM609" s="34" t="s">
        <v>2127</v>
      </c>
      <c r="AN609" s="36" t="s">
        <v>2127</v>
      </c>
      <c r="AO609" s="36" t="s">
        <v>2127</v>
      </c>
      <c r="AP609" s="34" t="s">
        <v>2127</v>
      </c>
      <c r="AQ609" s="36" t="s">
        <v>2127</v>
      </c>
      <c r="AR609" s="34" t="s">
        <v>5305</v>
      </c>
      <c r="AS609" s="91" t="s">
        <v>6738</v>
      </c>
      <c r="AT609" s="34">
        <v>3124340053</v>
      </c>
      <c r="AU609" s="34" t="s">
        <v>2127</v>
      </c>
      <c r="AX609" s="90"/>
      <c r="BA609" s="91"/>
      <c r="BB609" s="91"/>
      <c r="BC609" s="91"/>
      <c r="BF609" s="34" t="s">
        <v>4983</v>
      </c>
      <c r="BG609" s="92" t="s">
        <v>5305</v>
      </c>
      <c r="BM609" s="36" t="s">
        <v>131</v>
      </c>
      <c r="BN609" s="34" t="s">
        <v>132</v>
      </c>
      <c r="BO609" s="36">
        <v>0</v>
      </c>
      <c r="BQ609" s="94"/>
      <c r="BS609" s="36" t="s">
        <v>2127</v>
      </c>
      <c r="BU609" s="95"/>
      <c r="BV609" s="95"/>
      <c r="BW609" s="61"/>
      <c r="BX609" s="60"/>
      <c r="BY609" s="59" t="str">
        <f t="shared" ca="1" si="46"/>
        <v/>
      </c>
      <c r="CD609" s="68"/>
      <c r="CE609" s="68"/>
      <c r="CF609" s="67"/>
      <c r="CG609"/>
      <c r="CH609" s="2"/>
      <c r="CI609" s="4" t="e">
        <f t="shared" si="47"/>
        <v>#DIV/0!</v>
      </c>
      <c r="CJ609" s="5" t="str">
        <f t="shared" si="48"/>
        <v>SIN DATO</v>
      </c>
      <c r="CK609" s="36">
        <v>0</v>
      </c>
      <c r="CL609" s="66"/>
      <c r="CM609" s="89">
        <v>40834</v>
      </c>
      <c r="CN609" s="97">
        <v>40834</v>
      </c>
      <c r="CP609"/>
      <c r="CQ609" s="65"/>
      <c r="CR609" s="65"/>
      <c r="CS609" s="98"/>
      <c r="CT609"/>
      <c r="CU609"/>
      <c r="CV609" s="97"/>
      <c r="CW609" s="2"/>
      <c r="CX609" s="82"/>
      <c r="DG609" s="64"/>
      <c r="DI609" s="89"/>
      <c r="DJ609" s="89"/>
      <c r="DN609" s="34"/>
      <c r="DO609" s="34"/>
      <c r="DP609" s="34"/>
      <c r="DQ609" s="34"/>
      <c r="DR609" s="34"/>
      <c r="DS609" s="34" t="s">
        <v>2127</v>
      </c>
      <c r="DT609" s="34"/>
      <c r="DY609" s="1">
        <v>2</v>
      </c>
      <c r="DZ609" t="s">
        <v>7941</v>
      </c>
      <c r="EB609" s="4"/>
      <c r="EJ609"/>
      <c r="EL609" s="34"/>
      <c r="EN609" s="34"/>
    </row>
    <row r="610" spans="1:144" hidden="1" x14ac:dyDescent="0.25">
      <c r="A610" s="85">
        <v>2022</v>
      </c>
      <c r="B610" s="87">
        <v>44830</v>
      </c>
      <c r="C610" t="s">
        <v>121</v>
      </c>
      <c r="D610" t="s">
        <v>122</v>
      </c>
      <c r="E610" s="36" t="s">
        <v>7938</v>
      </c>
      <c r="F610" s="34">
        <f t="shared" si="49"/>
        <v>609</v>
      </c>
      <c r="G610" s="34" t="s">
        <v>4985</v>
      </c>
      <c r="H610">
        <v>18</v>
      </c>
      <c r="I610" s="34" t="s">
        <v>6141</v>
      </c>
      <c r="J610" s="34" t="s">
        <v>4988</v>
      </c>
      <c r="K610" s="34" t="str">
        <f>VLOOKUP(J610,[2]CodMpios!$B$347:$E$362,4,FALSE)</f>
        <v>18001 - Florencia</v>
      </c>
      <c r="L610" s="34" t="str">
        <f>VLOOKUP($J610,[2]Coord_Mpios_X_Y!$B$2:$K$1123,9,FALSE)</f>
        <v>1,749138703818</v>
      </c>
      <c r="M610" s="34" t="str">
        <f>VLOOKUP($J610,[2]Coord_Mpios_X_Y!$B$2:$K$1123,10,FALSE)</f>
        <v>-75,558239064333</v>
      </c>
      <c r="N610" s="34" t="s">
        <v>6142</v>
      </c>
      <c r="O610" s="34" t="s">
        <v>126</v>
      </c>
      <c r="Q610" s="34" t="s">
        <v>127</v>
      </c>
      <c r="R610" s="34">
        <v>17623844</v>
      </c>
      <c r="S610" s="34" t="str">
        <f t="shared" si="45"/>
        <v>CC17623844</v>
      </c>
      <c r="T610" s="34" t="s">
        <v>249</v>
      </c>
      <c r="V610" s="34" t="s">
        <v>556</v>
      </c>
      <c r="W610" s="34" t="s">
        <v>5233</v>
      </c>
      <c r="X610" s="87">
        <v>16733</v>
      </c>
      <c r="Y610">
        <v>77</v>
      </c>
      <c r="Z610" s="36">
        <f>VLOOKUP($Y610,[2]Edades!$A$3:$H$153,4,FALSE)</f>
        <v>6</v>
      </c>
      <c r="AA610" s="34" t="str">
        <f>VLOOKUP($Y610,[2]Edades!$A$3:$H$153,6,FALSE)</f>
        <v>6 - Persona mayor</v>
      </c>
      <c r="AB610" s="34">
        <f>VLOOKUP($Y610,[2]Edades!$A$3:$H$153,7,FALSE)</f>
        <v>16</v>
      </c>
      <c r="AC610" s="34" t="str">
        <f>VLOOKUP($Y610,[2]Edades!$A$3:$H$153,8,FALSE)</f>
        <v>75-79</v>
      </c>
      <c r="AD610" s="34" t="s">
        <v>146</v>
      </c>
      <c r="AE610">
        <v>1</v>
      </c>
      <c r="AF610" s="34" t="s">
        <v>2137</v>
      </c>
      <c r="AG610" s="34" t="s">
        <v>2127</v>
      </c>
      <c r="AH610" s="34" t="s">
        <v>2127</v>
      </c>
      <c r="AK610" s="34" t="s">
        <v>6142</v>
      </c>
      <c r="AM610" s="34" t="s">
        <v>2127</v>
      </c>
      <c r="AN610" s="36" t="s">
        <v>2127</v>
      </c>
      <c r="AO610" s="36" t="s">
        <v>2127</v>
      </c>
      <c r="AP610" s="34" t="s">
        <v>2127</v>
      </c>
      <c r="AQ610" s="36" t="s">
        <v>2127</v>
      </c>
      <c r="AR610" s="34" t="s">
        <v>2098</v>
      </c>
      <c r="AS610" s="91" t="s">
        <v>6739</v>
      </c>
      <c r="AT610" s="34">
        <v>3013900823</v>
      </c>
      <c r="AU610" s="34" t="s">
        <v>2127</v>
      </c>
      <c r="AX610" s="90"/>
      <c r="BA610" s="91"/>
      <c r="BB610" s="91"/>
      <c r="BC610" s="91"/>
      <c r="BF610" s="34" t="s">
        <v>4983</v>
      </c>
      <c r="BG610" s="92" t="s">
        <v>2098</v>
      </c>
      <c r="BM610" s="36" t="s">
        <v>131</v>
      </c>
      <c r="BN610" s="34" t="s">
        <v>132</v>
      </c>
      <c r="BO610" s="36">
        <v>0</v>
      </c>
      <c r="BQ610" s="94"/>
      <c r="BS610" t="s">
        <v>132</v>
      </c>
      <c r="BU610" s="95"/>
      <c r="BV610" s="95"/>
      <c r="BW610" s="61"/>
      <c r="BX610" s="60"/>
      <c r="BY610" s="59" t="str">
        <f t="shared" ca="1" si="46"/>
        <v/>
      </c>
      <c r="CD610" s="68"/>
      <c r="CE610" s="68"/>
      <c r="CF610" s="67"/>
      <c r="CG610">
        <v>54</v>
      </c>
      <c r="CH610" s="2">
        <v>157</v>
      </c>
      <c r="CI610" s="4">
        <f t="shared" si="47"/>
        <v>21.907582457706194</v>
      </c>
      <c r="CJ610" s="5" t="str">
        <f t="shared" si="48"/>
        <v>NORMAL</v>
      </c>
      <c r="CK610" s="36">
        <v>0</v>
      </c>
      <c r="CL610" s="66"/>
      <c r="CM610" s="89">
        <v>41295</v>
      </c>
      <c r="CN610" s="97">
        <v>41295</v>
      </c>
      <c r="CP610"/>
      <c r="CQ610" s="65"/>
      <c r="CR610" s="65"/>
      <c r="CS610" s="98"/>
      <c r="CT610"/>
      <c r="CU610"/>
      <c r="CV610" s="65"/>
      <c r="CW610" s="2"/>
      <c r="CX610" s="82"/>
      <c r="DC610"/>
      <c r="DG610" s="64"/>
      <c r="DI610" s="89"/>
      <c r="DJ610" s="89"/>
      <c r="DN610" s="34"/>
      <c r="DO610" s="34"/>
      <c r="DP610" s="34"/>
      <c r="DQ610" s="34"/>
      <c r="DR610" s="34"/>
      <c r="DS610" s="34" t="s">
        <v>2127</v>
      </c>
      <c r="DT610" s="34"/>
      <c r="DU610" s="47">
        <v>44407</v>
      </c>
      <c r="DY610" s="1">
        <v>3</v>
      </c>
      <c r="DZ610" t="s">
        <v>7940</v>
      </c>
      <c r="EB610" s="4"/>
      <c r="EJ610"/>
      <c r="EL610" s="34"/>
      <c r="EN610" s="34"/>
    </row>
    <row r="611" spans="1:144" x14ac:dyDescent="0.25">
      <c r="A611" s="85">
        <v>2022</v>
      </c>
      <c r="B611" s="87">
        <v>44830</v>
      </c>
      <c r="C611" t="s">
        <v>121</v>
      </c>
      <c r="D611" t="s">
        <v>122</v>
      </c>
      <c r="E611" s="34" t="s">
        <v>7938</v>
      </c>
      <c r="F611" s="34">
        <f t="shared" si="49"/>
        <v>610</v>
      </c>
      <c r="G611" s="34" t="s">
        <v>4985</v>
      </c>
      <c r="H611">
        <v>18</v>
      </c>
      <c r="I611" s="34" t="s">
        <v>6141</v>
      </c>
      <c r="J611" s="34" t="s">
        <v>4991</v>
      </c>
      <c r="K611" s="34" t="str">
        <f>VLOOKUP(J611,[2]CodMpios!$B$347:$E$362,4,FALSE)</f>
        <v>18592 - Puerto Rico</v>
      </c>
      <c r="L611" s="34" t="str">
        <f>VLOOKUP($J611,[2]Coord_Mpios_X_Y!$B$2:$K$1123,9,FALSE)</f>
        <v>2,018940891255</v>
      </c>
      <c r="M611" s="34" t="str">
        <f>VLOOKUP($J611,[2]Coord_Mpios_X_Y!$B$2:$K$1123,10,FALSE)</f>
        <v>-75,073086267336</v>
      </c>
      <c r="N611" s="34" t="s">
        <v>125</v>
      </c>
      <c r="O611" s="34" t="s">
        <v>126</v>
      </c>
      <c r="Q611" s="34" t="s">
        <v>127</v>
      </c>
      <c r="R611" s="34">
        <v>28698211</v>
      </c>
      <c r="S611" s="34" t="str">
        <f t="shared" si="45"/>
        <v>CC28698211</v>
      </c>
      <c r="T611" s="34" t="s">
        <v>675</v>
      </c>
      <c r="U611" s="34" t="s">
        <v>383</v>
      </c>
      <c r="V611" s="34" t="s">
        <v>1030</v>
      </c>
      <c r="W611" s="34" t="s">
        <v>623</v>
      </c>
      <c r="X611" s="87">
        <v>25664</v>
      </c>
      <c r="Y611">
        <v>52</v>
      </c>
      <c r="Z611" s="36">
        <f>VLOOKUP($Y611,[2]Edades!$A$3:$H$153,4,FALSE)</f>
        <v>5</v>
      </c>
      <c r="AA611" s="34" t="str">
        <f>VLOOKUP($Y611,[2]Edades!$A$3:$H$153,6,FALSE)</f>
        <v>5 - Adultez</v>
      </c>
      <c r="AB611" s="34">
        <f>VLOOKUP($Y611,[2]Edades!$A$3:$H$153,7,FALSE)</f>
        <v>11</v>
      </c>
      <c r="AC611" s="34" t="str">
        <f>VLOOKUP($Y611,[2]Edades!$A$3:$H$153,8,FALSE)</f>
        <v>50-54</v>
      </c>
      <c r="AD611" s="34" t="s">
        <v>129</v>
      </c>
      <c r="AE611" s="1">
        <v>2</v>
      </c>
      <c r="AF611" s="34" t="s">
        <v>130</v>
      </c>
      <c r="AG611" s="34" t="s">
        <v>2127</v>
      </c>
      <c r="AH611" s="34" t="s">
        <v>2127</v>
      </c>
      <c r="AK611" s="34" t="s">
        <v>125</v>
      </c>
      <c r="AM611" s="34" t="s">
        <v>2127</v>
      </c>
      <c r="AN611" s="36" t="s">
        <v>2127</v>
      </c>
      <c r="AO611" s="36" t="s">
        <v>2127</v>
      </c>
      <c r="AP611" s="34" t="s">
        <v>2127</v>
      </c>
      <c r="AQ611" s="36" t="s">
        <v>2127</v>
      </c>
      <c r="AR611" s="34" t="s">
        <v>4989</v>
      </c>
      <c r="AS611" s="91" t="s">
        <v>6740</v>
      </c>
      <c r="AT611" s="34">
        <v>3124244380</v>
      </c>
      <c r="AU611" s="34" t="s">
        <v>2127</v>
      </c>
      <c r="AX611" s="90"/>
      <c r="BA611" s="91"/>
      <c r="BB611" s="91"/>
      <c r="BC611" s="91"/>
      <c r="BF611" s="34" t="s">
        <v>4983</v>
      </c>
      <c r="BG611" s="92" t="s">
        <v>4989</v>
      </c>
      <c r="BM611" s="36" t="s">
        <v>131</v>
      </c>
      <c r="BN611" s="34" t="s">
        <v>132</v>
      </c>
      <c r="BO611" s="36">
        <v>0</v>
      </c>
      <c r="BQ611" s="94"/>
      <c r="BS611" s="36" t="s">
        <v>2127</v>
      </c>
      <c r="BU611" s="95"/>
      <c r="BV611" s="95"/>
      <c r="BW611" s="61"/>
      <c r="BX611" s="60"/>
      <c r="BY611" s="59" t="str">
        <f t="shared" ca="1" si="46"/>
        <v/>
      </c>
      <c r="CD611" s="68"/>
      <c r="CE611" s="68"/>
      <c r="CF611" s="67"/>
      <c r="CG611">
        <v>56</v>
      </c>
      <c r="CH611" s="2">
        <v>155</v>
      </c>
      <c r="CI611" s="4">
        <f t="shared" si="47"/>
        <v>23.309053069719038</v>
      </c>
      <c r="CJ611" s="5" t="str">
        <f t="shared" si="48"/>
        <v>NORMAL</v>
      </c>
      <c r="CK611" s="36">
        <v>0</v>
      </c>
      <c r="CL611" s="66"/>
      <c r="CM611" s="89">
        <v>41494</v>
      </c>
      <c r="CN611" s="97">
        <v>41494</v>
      </c>
      <c r="CP611"/>
      <c r="CQ611" s="65"/>
      <c r="CR611" s="65"/>
      <c r="CS611" s="98"/>
      <c r="CT611"/>
      <c r="CU611"/>
      <c r="CV611" s="97"/>
      <c r="CW611" s="2"/>
      <c r="CX611" s="82"/>
      <c r="DG611" s="64"/>
      <c r="DI611" s="89"/>
      <c r="DJ611" s="89"/>
      <c r="DN611" s="34"/>
      <c r="DO611" s="34"/>
      <c r="DP611" s="34"/>
      <c r="DQ611" s="34"/>
      <c r="DR611" s="34"/>
      <c r="DS611" s="34" t="s">
        <v>2127</v>
      </c>
      <c r="DT611" s="34"/>
      <c r="DU611" s="47">
        <v>44757</v>
      </c>
      <c r="DY611" s="1">
        <v>1</v>
      </c>
      <c r="DZ611" t="s">
        <v>7941</v>
      </c>
      <c r="EB611" s="4"/>
      <c r="EJ611"/>
      <c r="EL611" s="34"/>
      <c r="EN611" s="34"/>
    </row>
    <row r="612" spans="1:144" hidden="1" x14ac:dyDescent="0.25">
      <c r="A612" s="85">
        <v>2022</v>
      </c>
      <c r="B612" s="87">
        <v>44830</v>
      </c>
      <c r="C612" t="s">
        <v>121</v>
      </c>
      <c r="D612" t="s">
        <v>122</v>
      </c>
      <c r="E612" s="36" t="s">
        <v>7938</v>
      </c>
      <c r="F612" s="34">
        <f t="shared" si="49"/>
        <v>611</v>
      </c>
      <c r="G612" s="34" t="s">
        <v>4985</v>
      </c>
      <c r="H612">
        <v>18</v>
      </c>
      <c r="I612" s="34" t="s">
        <v>6141</v>
      </c>
      <c r="J612" s="34" t="s">
        <v>4988</v>
      </c>
      <c r="K612" s="34" t="str">
        <f>VLOOKUP(J612,[2]CodMpios!$B$347:$E$362,4,FALSE)</f>
        <v>18001 - Florencia</v>
      </c>
      <c r="L612" s="34" t="str">
        <f>VLOOKUP($J612,[2]Coord_Mpios_X_Y!$B$2:$K$1123,9,FALSE)</f>
        <v>1,749138703818</v>
      </c>
      <c r="M612" s="34" t="str">
        <f>VLOOKUP($J612,[2]Coord_Mpios_X_Y!$B$2:$K$1123,10,FALSE)</f>
        <v>-75,558239064333</v>
      </c>
      <c r="N612" s="34" t="s">
        <v>125</v>
      </c>
      <c r="O612" s="34" t="s">
        <v>126</v>
      </c>
      <c r="Q612" s="34" t="s">
        <v>127</v>
      </c>
      <c r="R612" s="34">
        <v>40757818</v>
      </c>
      <c r="S612" s="34" t="str">
        <f t="shared" si="45"/>
        <v>CC40757818</v>
      </c>
      <c r="T612" s="34" t="s">
        <v>318</v>
      </c>
      <c r="V612" s="34" t="s">
        <v>5472</v>
      </c>
      <c r="W612" s="34" t="s">
        <v>793</v>
      </c>
      <c r="X612" s="87">
        <v>21364</v>
      </c>
      <c r="Y612">
        <v>64</v>
      </c>
      <c r="Z612" s="36">
        <f>VLOOKUP($Y612,[2]Edades!$A$3:$H$153,4,FALSE)</f>
        <v>6</v>
      </c>
      <c r="AA612" s="34" t="str">
        <f>VLOOKUP($Y612,[2]Edades!$A$3:$H$153,6,FALSE)</f>
        <v>6 - Persona mayor</v>
      </c>
      <c r="AB612" s="34">
        <f>VLOOKUP($Y612,[2]Edades!$A$3:$H$153,7,FALSE)</f>
        <v>13</v>
      </c>
      <c r="AC612" s="34" t="str">
        <f>VLOOKUP($Y612,[2]Edades!$A$3:$H$153,8,FALSE)</f>
        <v>60-64</v>
      </c>
      <c r="AD612" s="34" t="s">
        <v>129</v>
      </c>
      <c r="AE612" s="1">
        <v>2</v>
      </c>
      <c r="AF612" s="34" t="s">
        <v>2137</v>
      </c>
      <c r="AG612" s="34" t="s">
        <v>2127</v>
      </c>
      <c r="AH612" s="34" t="s">
        <v>2127</v>
      </c>
      <c r="AK612" s="34" t="s">
        <v>125</v>
      </c>
      <c r="AM612" s="34" t="s">
        <v>2127</v>
      </c>
      <c r="AN612" s="36" t="s">
        <v>2127</v>
      </c>
      <c r="AO612" s="36" t="s">
        <v>2127</v>
      </c>
      <c r="AP612" s="34" t="s">
        <v>2127</v>
      </c>
      <c r="AQ612" s="36" t="s">
        <v>2127</v>
      </c>
      <c r="AR612" s="34" t="s">
        <v>2098</v>
      </c>
      <c r="AS612" s="91" t="s">
        <v>6741</v>
      </c>
      <c r="AT612" s="34">
        <v>3164350741</v>
      </c>
      <c r="AU612" s="34" t="s">
        <v>2127</v>
      </c>
      <c r="AX612" s="90"/>
      <c r="BA612" s="91"/>
      <c r="BB612" s="91"/>
      <c r="BC612" s="91"/>
      <c r="BF612" s="34" t="s">
        <v>4983</v>
      </c>
      <c r="BG612" s="92" t="s">
        <v>2098</v>
      </c>
      <c r="BM612" s="36" t="s">
        <v>131</v>
      </c>
      <c r="BN612" s="34" t="s">
        <v>132</v>
      </c>
      <c r="BO612" s="36">
        <v>0</v>
      </c>
      <c r="BQ612" s="94"/>
      <c r="BS612" t="s">
        <v>132</v>
      </c>
      <c r="BU612" s="95"/>
      <c r="BV612" s="95"/>
      <c r="BW612" s="61"/>
      <c r="BX612" s="60"/>
      <c r="BY612" s="59" t="str">
        <f t="shared" ca="1" si="46"/>
        <v/>
      </c>
      <c r="CD612" s="68"/>
      <c r="CE612" s="68"/>
      <c r="CF612" s="67"/>
      <c r="CG612">
        <v>69</v>
      </c>
      <c r="CH612" s="2">
        <v>160</v>
      </c>
      <c r="CI612" s="4">
        <f t="shared" si="47"/>
        <v>26.953124999999996</v>
      </c>
      <c r="CJ612" s="5" t="str">
        <f t="shared" si="48"/>
        <v>SOBREPESO</v>
      </c>
      <c r="CK612" s="36">
        <v>0</v>
      </c>
      <c r="CL612" s="66"/>
      <c r="CM612" s="89">
        <v>40855</v>
      </c>
      <c r="CN612" s="97">
        <v>40855</v>
      </c>
      <c r="CP612"/>
      <c r="CQ612" s="65"/>
      <c r="CR612" s="65"/>
      <c r="CS612" s="98"/>
      <c r="CT612"/>
      <c r="CU612"/>
      <c r="CV612" s="65"/>
      <c r="CW612" s="2">
        <v>130</v>
      </c>
      <c r="CX612" s="82">
        <v>80</v>
      </c>
      <c r="DC612"/>
      <c r="DG612" s="64"/>
      <c r="DI612" s="89"/>
      <c r="DJ612" s="89"/>
      <c r="DN612" s="34"/>
      <c r="DO612" s="34"/>
      <c r="DP612" s="34"/>
      <c r="DQ612" s="34"/>
      <c r="DR612" s="34"/>
      <c r="DS612" s="34" t="s">
        <v>2127</v>
      </c>
      <c r="DT612" s="34"/>
      <c r="DU612" s="47">
        <v>44679</v>
      </c>
      <c r="DY612" s="1">
        <v>2</v>
      </c>
      <c r="DZ612" t="s">
        <v>7940</v>
      </c>
      <c r="EA612" s="4">
        <v>0.87</v>
      </c>
      <c r="EB612" s="4">
        <v>95</v>
      </c>
      <c r="EC612" s="4">
        <v>178</v>
      </c>
      <c r="ED612" s="4">
        <v>93.2</v>
      </c>
      <c r="EE612" s="4">
        <v>63.7</v>
      </c>
      <c r="EF612" s="4">
        <v>109</v>
      </c>
      <c r="EG612" s="4">
        <v>1.8</v>
      </c>
      <c r="EJ612"/>
      <c r="EL612" s="34"/>
      <c r="EN612" s="34"/>
    </row>
    <row r="613" spans="1:144" hidden="1" x14ac:dyDescent="0.25">
      <c r="A613" s="85">
        <v>2022</v>
      </c>
      <c r="B613" s="87">
        <v>44830</v>
      </c>
      <c r="C613" t="s">
        <v>121</v>
      </c>
      <c r="D613" t="s">
        <v>122</v>
      </c>
      <c r="E613" s="36" t="s">
        <v>7938</v>
      </c>
      <c r="F613" s="34">
        <f t="shared" si="49"/>
        <v>612</v>
      </c>
      <c r="G613" s="34" t="s">
        <v>4985</v>
      </c>
      <c r="H613">
        <v>18</v>
      </c>
      <c r="I613" s="34" t="s">
        <v>6141</v>
      </c>
      <c r="J613" s="34" t="s">
        <v>4986</v>
      </c>
      <c r="K613" s="34" t="str">
        <f>VLOOKUP(J613,[2]CodMpios!$B$347:$E$362,4,FALSE)</f>
        <v>18756 - Solano</v>
      </c>
      <c r="L613" s="34" t="str">
        <f>VLOOKUP($J613,[2]Coord_Mpios_X_Y!$B$2:$K$1123,9,FALSE)</f>
        <v>0,211280845516</v>
      </c>
      <c r="M613" s="34" t="str">
        <f>VLOOKUP($J613,[2]Coord_Mpios_X_Y!$B$2:$K$1123,10,FALSE)</f>
        <v>-73,123867898891</v>
      </c>
      <c r="N613" s="34" t="s">
        <v>139</v>
      </c>
      <c r="O613" s="34" t="s">
        <v>126</v>
      </c>
      <c r="Q613" s="34" t="s">
        <v>127</v>
      </c>
      <c r="R613" s="34">
        <v>26624563</v>
      </c>
      <c r="S613" s="34" t="str">
        <f t="shared" si="45"/>
        <v>CC26624563</v>
      </c>
      <c r="T613" s="34" t="s">
        <v>4975</v>
      </c>
      <c r="V613" s="34" t="s">
        <v>299</v>
      </c>
      <c r="W613" s="34" t="s">
        <v>5908</v>
      </c>
      <c r="X613" s="87">
        <v>16843</v>
      </c>
      <c r="Y613">
        <v>77</v>
      </c>
      <c r="Z613" s="36">
        <f>VLOOKUP($Y613,[2]Edades!$A$3:$H$153,4,FALSE)</f>
        <v>6</v>
      </c>
      <c r="AA613" s="34" t="str">
        <f>VLOOKUP($Y613,[2]Edades!$A$3:$H$153,6,FALSE)</f>
        <v>6 - Persona mayor</v>
      </c>
      <c r="AB613" s="34">
        <f>VLOOKUP($Y613,[2]Edades!$A$3:$H$153,7,FALSE)</f>
        <v>16</v>
      </c>
      <c r="AC613" s="34" t="str">
        <f>VLOOKUP($Y613,[2]Edades!$A$3:$H$153,8,FALSE)</f>
        <v>75-79</v>
      </c>
      <c r="AD613" s="34" t="s">
        <v>129</v>
      </c>
      <c r="AE613" s="1">
        <v>2</v>
      </c>
      <c r="AF613" s="34" t="s">
        <v>2137</v>
      </c>
      <c r="AG613" s="34" t="s">
        <v>2127</v>
      </c>
      <c r="AH613" s="34" t="s">
        <v>2127</v>
      </c>
      <c r="AK613" s="34" t="s">
        <v>139</v>
      </c>
      <c r="AM613" s="34" t="s">
        <v>2127</v>
      </c>
      <c r="AN613" s="36" t="s">
        <v>2127</v>
      </c>
      <c r="AO613" s="36" t="s">
        <v>2127</v>
      </c>
      <c r="AP613" s="34" t="s">
        <v>2127</v>
      </c>
      <c r="AQ613" s="36" t="s">
        <v>2127</v>
      </c>
      <c r="AR613" s="34" t="s">
        <v>2098</v>
      </c>
      <c r="AS613" s="91" t="s">
        <v>6742</v>
      </c>
      <c r="AT613" s="34">
        <v>3138701185</v>
      </c>
      <c r="AU613" s="34" t="s">
        <v>2127</v>
      </c>
      <c r="AX613" s="90"/>
      <c r="BA613" s="91"/>
      <c r="BB613" s="91"/>
      <c r="BC613" s="91"/>
      <c r="BF613" s="34" t="s">
        <v>4983</v>
      </c>
      <c r="BG613" s="92" t="s">
        <v>2098</v>
      </c>
      <c r="BM613" s="36" t="s">
        <v>131</v>
      </c>
      <c r="BN613" s="34" t="s">
        <v>132</v>
      </c>
      <c r="BO613" s="36">
        <v>0</v>
      </c>
      <c r="BQ613" s="94"/>
      <c r="BS613" t="s">
        <v>131</v>
      </c>
      <c r="BU613" s="95"/>
      <c r="BV613" s="95"/>
      <c r="BW613" s="61"/>
      <c r="BX613" s="60"/>
      <c r="BY613" s="59" t="str">
        <f t="shared" ca="1" si="46"/>
        <v/>
      </c>
      <c r="CD613" s="68"/>
      <c r="CE613" s="68"/>
      <c r="CF613" s="67"/>
      <c r="CG613">
        <v>66</v>
      </c>
      <c r="CH613" s="2">
        <v>155</v>
      </c>
      <c r="CI613" s="4">
        <f t="shared" si="47"/>
        <v>27.471383975026011</v>
      </c>
      <c r="CJ613" s="5" t="str">
        <f t="shared" si="48"/>
        <v>SOBREPESO</v>
      </c>
      <c r="CK613" s="36">
        <v>0</v>
      </c>
      <c r="CL613" s="66"/>
      <c r="CM613" s="89">
        <v>41285</v>
      </c>
      <c r="CN613" s="97">
        <v>41285</v>
      </c>
      <c r="CP613"/>
      <c r="CQ613" s="65"/>
      <c r="CR613" s="65"/>
      <c r="CS613" s="98"/>
      <c r="CT613"/>
      <c r="CU613"/>
      <c r="CV613" s="65"/>
      <c r="CW613" s="2">
        <v>139</v>
      </c>
      <c r="CX613" s="82">
        <v>66</v>
      </c>
      <c r="DC613"/>
      <c r="DG613" s="64"/>
      <c r="DI613" s="89">
        <v>43811</v>
      </c>
      <c r="DJ613" s="89"/>
      <c r="DN613" s="34"/>
      <c r="DO613" s="34"/>
      <c r="DP613" s="34"/>
      <c r="DQ613" s="34"/>
      <c r="DR613" s="34"/>
      <c r="DS613" s="34" t="s">
        <v>2127</v>
      </c>
      <c r="DT613" s="34"/>
      <c r="DU613" s="47">
        <v>44586</v>
      </c>
      <c r="DY613" s="1">
        <v>2</v>
      </c>
      <c r="DZ613" t="s">
        <v>7941</v>
      </c>
      <c r="EA613" s="4">
        <v>0.6</v>
      </c>
      <c r="EB613" s="4">
        <v>128</v>
      </c>
      <c r="EC613" s="4">
        <v>229</v>
      </c>
      <c r="ED613" s="4">
        <v>58</v>
      </c>
      <c r="EE613" s="4">
        <v>43.8</v>
      </c>
      <c r="EF613" s="4">
        <v>117</v>
      </c>
      <c r="EG613" s="4">
        <v>2</v>
      </c>
      <c r="EH613" s="4">
        <v>7.1</v>
      </c>
      <c r="EJ613"/>
      <c r="EL613" s="34"/>
      <c r="EN613" s="34"/>
    </row>
    <row r="614" spans="1:144" hidden="1" x14ac:dyDescent="0.25">
      <c r="A614" s="85">
        <v>2022</v>
      </c>
      <c r="B614" s="87">
        <v>44830</v>
      </c>
      <c r="C614" t="s">
        <v>121</v>
      </c>
      <c r="D614" t="s">
        <v>122</v>
      </c>
      <c r="E614" s="36" t="s">
        <v>7938</v>
      </c>
      <c r="F614" s="34">
        <f t="shared" si="49"/>
        <v>613</v>
      </c>
      <c r="G614" s="34" t="s">
        <v>4985</v>
      </c>
      <c r="H614">
        <v>18</v>
      </c>
      <c r="I614" s="34" t="s">
        <v>6141</v>
      </c>
      <c r="J614" s="34" t="s">
        <v>4988</v>
      </c>
      <c r="K614" s="34" t="str">
        <f>VLOOKUP(J614,[2]CodMpios!$B$347:$E$362,4,FALSE)</f>
        <v>18001 - Florencia</v>
      </c>
      <c r="L614" s="34" t="str">
        <f>VLOOKUP($J614,[2]Coord_Mpios_X_Y!$B$2:$K$1123,9,FALSE)</f>
        <v>1,749138703818</v>
      </c>
      <c r="M614" s="34" t="str">
        <f>VLOOKUP($J614,[2]Coord_Mpios_X_Y!$B$2:$K$1123,10,FALSE)</f>
        <v>-75,558239064333</v>
      </c>
      <c r="N614" s="34" t="s">
        <v>125</v>
      </c>
      <c r="O614" s="34" t="s">
        <v>126</v>
      </c>
      <c r="Q614" s="34" t="s">
        <v>127</v>
      </c>
      <c r="R614" s="34">
        <v>54254148</v>
      </c>
      <c r="S614" s="34" t="str">
        <f t="shared" si="45"/>
        <v>CC54254148</v>
      </c>
      <c r="T614" s="34" t="s">
        <v>134</v>
      </c>
      <c r="U614" s="34" t="s">
        <v>5907</v>
      </c>
      <c r="V614" s="34" t="s">
        <v>5336</v>
      </c>
      <c r="W614" s="34" t="s">
        <v>423</v>
      </c>
      <c r="X614" s="87">
        <v>23415</v>
      </c>
      <c r="Y614">
        <v>59</v>
      </c>
      <c r="Z614" s="36">
        <f>VLOOKUP($Y614,[2]Edades!$A$3:$H$153,4,FALSE)</f>
        <v>5</v>
      </c>
      <c r="AA614" s="34" t="str">
        <f>VLOOKUP($Y614,[2]Edades!$A$3:$H$153,6,FALSE)</f>
        <v>5 - Adultez</v>
      </c>
      <c r="AB614" s="34">
        <f>VLOOKUP($Y614,[2]Edades!$A$3:$H$153,7,FALSE)</f>
        <v>12</v>
      </c>
      <c r="AC614" s="34" t="str">
        <f>VLOOKUP($Y614,[2]Edades!$A$3:$H$153,8,FALSE)</f>
        <v>55-59</v>
      </c>
      <c r="AD614" s="34" t="s">
        <v>129</v>
      </c>
      <c r="AE614" s="1">
        <v>2</v>
      </c>
      <c r="AF614" s="34" t="s">
        <v>5066</v>
      </c>
      <c r="AG614" s="34" t="s">
        <v>2127</v>
      </c>
      <c r="AH614" s="34" t="s">
        <v>2127</v>
      </c>
      <c r="AK614" s="34" t="s">
        <v>125</v>
      </c>
      <c r="AM614" s="34" t="s">
        <v>2127</v>
      </c>
      <c r="AN614" s="36" t="s">
        <v>2127</v>
      </c>
      <c r="AO614" s="36" t="s">
        <v>2127</v>
      </c>
      <c r="AP614" s="34" t="s">
        <v>2127</v>
      </c>
      <c r="AQ614" s="36" t="s">
        <v>2127</v>
      </c>
      <c r="AR614" s="34" t="s">
        <v>2098</v>
      </c>
      <c r="AS614" s="91" t="s">
        <v>6743</v>
      </c>
      <c r="AT614" s="34">
        <v>3132701230</v>
      </c>
      <c r="AU614" s="34" t="s">
        <v>2127</v>
      </c>
      <c r="AX614" s="90"/>
      <c r="BA614" s="91"/>
      <c r="BB614" s="91"/>
      <c r="BC614" s="91"/>
      <c r="BF614" s="34" t="s">
        <v>4983</v>
      </c>
      <c r="BG614" s="92" t="s">
        <v>2098</v>
      </c>
      <c r="BM614" s="36" t="s">
        <v>131</v>
      </c>
      <c r="BN614" s="34" t="s">
        <v>132</v>
      </c>
      <c r="BO614" s="36">
        <v>0</v>
      </c>
      <c r="BQ614" s="94"/>
      <c r="BS614" t="s">
        <v>132</v>
      </c>
      <c r="BU614" s="95"/>
      <c r="BV614" s="95"/>
      <c r="BW614" s="61"/>
      <c r="BX614" s="60"/>
      <c r="BY614" s="59" t="str">
        <f t="shared" ca="1" si="46"/>
        <v/>
      </c>
      <c r="CD614" s="68"/>
      <c r="CE614" s="68"/>
      <c r="CF614" s="67"/>
      <c r="CG614">
        <v>84</v>
      </c>
      <c r="CH614" s="2">
        <v>158</v>
      </c>
      <c r="CI614" s="4">
        <f t="shared" si="47"/>
        <v>33.648453773433737</v>
      </c>
      <c r="CJ614" s="5" t="str">
        <f t="shared" si="48"/>
        <v>OBESIDAD</v>
      </c>
      <c r="CK614" s="36">
        <v>0</v>
      </c>
      <c r="CL614" s="66"/>
      <c r="CM614" s="89">
        <v>40924</v>
      </c>
      <c r="CN614" s="97">
        <v>40924</v>
      </c>
      <c r="CP614"/>
      <c r="CQ614" s="65"/>
      <c r="CR614" s="65"/>
      <c r="CS614" s="98"/>
      <c r="CT614"/>
      <c r="CU614"/>
      <c r="CV614" s="65"/>
      <c r="CW614" s="2">
        <v>130</v>
      </c>
      <c r="CX614" s="82">
        <v>70</v>
      </c>
      <c r="DC614"/>
      <c r="DG614" s="64"/>
      <c r="DI614" s="89"/>
      <c r="DJ614" s="89"/>
      <c r="DN614" s="34"/>
      <c r="DO614" s="34"/>
      <c r="DP614" s="34"/>
      <c r="DQ614" s="34"/>
      <c r="DR614" s="34"/>
      <c r="DS614" s="34" t="s">
        <v>2127</v>
      </c>
      <c r="DT614" s="34"/>
      <c r="DU614" s="47">
        <v>44510</v>
      </c>
      <c r="DY614" s="1">
        <v>2</v>
      </c>
      <c r="DZ614" t="s">
        <v>7940</v>
      </c>
      <c r="EB614" s="4">
        <v>106</v>
      </c>
      <c r="EH614" s="4">
        <v>4.7</v>
      </c>
      <c r="EJ614"/>
      <c r="EL614" s="34"/>
      <c r="EN614" s="34"/>
    </row>
    <row r="615" spans="1:144" x14ac:dyDescent="0.25">
      <c r="A615" s="85">
        <v>2022</v>
      </c>
      <c r="B615" s="87">
        <v>44830</v>
      </c>
      <c r="C615" t="s">
        <v>121</v>
      </c>
      <c r="D615" t="s">
        <v>122</v>
      </c>
      <c r="E615" s="34" t="s">
        <v>7938</v>
      </c>
      <c r="F615" s="34">
        <f t="shared" si="49"/>
        <v>614</v>
      </c>
      <c r="G615" s="34" t="s">
        <v>4985</v>
      </c>
      <c r="H615">
        <v>18</v>
      </c>
      <c r="I615" s="34" t="s">
        <v>6141</v>
      </c>
      <c r="J615" s="34" t="s">
        <v>5110</v>
      </c>
      <c r="K615" s="34" t="str">
        <f>VLOOKUP(J615,[2]CodMpios!$B$347:$E$362,4,FALSE)</f>
        <v>18479 - Morelia</v>
      </c>
      <c r="L615" s="34" t="str">
        <f>VLOOKUP($J615,[2]Coord_Mpios_X_Y!$B$2:$K$1123,9,FALSE)</f>
        <v>1,382996109840</v>
      </c>
      <c r="M615" s="34" t="str">
        <f>VLOOKUP($J615,[2]Coord_Mpios_X_Y!$B$2:$K$1123,10,FALSE)</f>
        <v>-75,673811233713</v>
      </c>
      <c r="N615" s="34" t="s">
        <v>139</v>
      </c>
      <c r="O615" s="34" t="s">
        <v>126</v>
      </c>
      <c r="Q615" s="34" t="s">
        <v>127</v>
      </c>
      <c r="R615" s="34">
        <v>17632839</v>
      </c>
      <c r="S615" s="34" t="str">
        <f t="shared" si="45"/>
        <v>CC17632839</v>
      </c>
      <c r="T615" s="34" t="s">
        <v>490</v>
      </c>
      <c r="U615" s="34" t="s">
        <v>5176</v>
      </c>
      <c r="V615" s="34" t="s">
        <v>152</v>
      </c>
      <c r="W615" s="34" t="s">
        <v>151</v>
      </c>
      <c r="X615" s="87">
        <v>21205</v>
      </c>
      <c r="Y615">
        <v>65</v>
      </c>
      <c r="Z615" s="36">
        <f>VLOOKUP($Y615,[2]Edades!$A$3:$H$153,4,FALSE)</f>
        <v>6</v>
      </c>
      <c r="AA615" s="34" t="str">
        <f>VLOOKUP($Y615,[2]Edades!$A$3:$H$153,6,FALSE)</f>
        <v>6 - Persona mayor</v>
      </c>
      <c r="AB615" s="34">
        <f>VLOOKUP($Y615,[2]Edades!$A$3:$H$153,7,FALSE)</f>
        <v>14</v>
      </c>
      <c r="AC615" s="34" t="str">
        <f>VLOOKUP($Y615,[2]Edades!$A$3:$H$153,8,FALSE)</f>
        <v>65-69</v>
      </c>
      <c r="AD615" s="34" t="s">
        <v>146</v>
      </c>
      <c r="AE615">
        <v>1</v>
      </c>
      <c r="AF615" s="34" t="s">
        <v>2137</v>
      </c>
      <c r="AG615" s="34" t="s">
        <v>2127</v>
      </c>
      <c r="AH615" s="34" t="s">
        <v>2127</v>
      </c>
      <c r="AK615" s="34" t="s">
        <v>139</v>
      </c>
      <c r="AM615" s="34" t="s">
        <v>2127</v>
      </c>
      <c r="AN615" s="36" t="s">
        <v>2127</v>
      </c>
      <c r="AO615" s="36" t="s">
        <v>2127</v>
      </c>
      <c r="AP615" s="34" t="s">
        <v>2127</v>
      </c>
      <c r="AQ615" s="36" t="s">
        <v>2127</v>
      </c>
      <c r="AR615" s="34" t="s">
        <v>5906</v>
      </c>
      <c r="AS615" s="91" t="s">
        <v>6744</v>
      </c>
      <c r="AT615" s="34">
        <v>3115639634</v>
      </c>
      <c r="AU615" s="34" t="s">
        <v>2127</v>
      </c>
      <c r="AX615" s="90"/>
      <c r="BA615" s="91"/>
      <c r="BB615" s="91"/>
      <c r="BC615" s="91"/>
      <c r="BF615" s="34" t="s">
        <v>4983</v>
      </c>
      <c r="BG615" s="92" t="s">
        <v>5906</v>
      </c>
      <c r="BM615" s="36" t="s">
        <v>131</v>
      </c>
      <c r="BN615" s="34" t="s">
        <v>132</v>
      </c>
      <c r="BO615" s="36">
        <v>0</v>
      </c>
      <c r="BQ615" s="94"/>
      <c r="BS615" s="36" t="s">
        <v>2127</v>
      </c>
      <c r="BU615" s="95"/>
      <c r="BV615" s="95"/>
      <c r="BW615" s="61"/>
      <c r="BX615" s="60"/>
      <c r="BY615" s="59" t="str">
        <f t="shared" ca="1" si="46"/>
        <v/>
      </c>
      <c r="CD615" s="68"/>
      <c r="CE615" s="68"/>
      <c r="CF615" s="67"/>
      <c r="CG615"/>
      <c r="CH615" s="2"/>
      <c r="CI615" s="4" t="e">
        <f t="shared" si="47"/>
        <v>#DIV/0!</v>
      </c>
      <c r="CJ615" s="5" t="str">
        <f t="shared" si="48"/>
        <v>SIN DATO</v>
      </c>
      <c r="CK615" s="36">
        <v>0</v>
      </c>
      <c r="CL615" s="66"/>
      <c r="CM615" s="89">
        <v>41557</v>
      </c>
      <c r="CN615" s="97">
        <v>41557</v>
      </c>
      <c r="CP615"/>
      <c r="CQ615" s="65"/>
      <c r="CR615" s="65"/>
      <c r="CS615" s="98"/>
      <c r="CT615"/>
      <c r="CU615"/>
      <c r="CV615" s="97"/>
      <c r="CW615" s="2"/>
      <c r="CX615" s="82"/>
      <c r="DG615" s="64"/>
      <c r="DI615" s="89"/>
      <c r="DJ615" s="89"/>
      <c r="DN615" s="34"/>
      <c r="DO615" s="34"/>
      <c r="DP615" s="34"/>
      <c r="DQ615" s="34"/>
      <c r="DR615" s="34"/>
      <c r="DS615" s="34" t="s">
        <v>2127</v>
      </c>
      <c r="DT615" s="34"/>
      <c r="DY615" s="1">
        <v>2</v>
      </c>
      <c r="DZ615" t="s">
        <v>7941</v>
      </c>
      <c r="EB615" s="4"/>
      <c r="EJ615"/>
      <c r="EL615" s="34"/>
      <c r="EN615" s="34"/>
    </row>
    <row r="616" spans="1:144" x14ac:dyDescent="0.25">
      <c r="A616" s="85">
        <v>2022</v>
      </c>
      <c r="B616" s="87">
        <v>44830</v>
      </c>
      <c r="C616" t="s">
        <v>121</v>
      </c>
      <c r="D616" t="s">
        <v>122</v>
      </c>
      <c r="E616" s="34" t="s">
        <v>7938</v>
      </c>
      <c r="F616" s="34">
        <f t="shared" si="49"/>
        <v>615</v>
      </c>
      <c r="G616" s="34" t="s">
        <v>4985</v>
      </c>
      <c r="H616">
        <v>18</v>
      </c>
      <c r="I616" s="34" t="s">
        <v>6141</v>
      </c>
      <c r="J616" s="34" t="s">
        <v>4996</v>
      </c>
      <c r="K616" s="34" t="str">
        <f>VLOOKUP(J616,[2]CodMpios!$B$347:$E$362,4,FALSE)</f>
        <v>18247 - El Doncello</v>
      </c>
      <c r="L616" s="34" t="str">
        <f>VLOOKUP($J616,[2]Coord_Mpios_X_Y!$B$2:$K$1123,9,FALSE)</f>
        <v>1,791385903474</v>
      </c>
      <c r="M616" s="34" t="str">
        <f>VLOOKUP($J616,[2]Coord_Mpios_X_Y!$B$2:$K$1123,10,FALSE)</f>
        <v>-75,193944154894</v>
      </c>
      <c r="N616" s="34" t="s">
        <v>125</v>
      </c>
      <c r="O616" s="34" t="s">
        <v>126</v>
      </c>
      <c r="Q616" s="34" t="s">
        <v>127</v>
      </c>
      <c r="R616" s="34">
        <v>17668117</v>
      </c>
      <c r="S616" s="34" t="str">
        <f t="shared" si="45"/>
        <v>CC17668117</v>
      </c>
      <c r="T616" s="34" t="s">
        <v>413</v>
      </c>
      <c r="V616" s="34" t="s">
        <v>836</v>
      </c>
      <c r="W616" s="34" t="s">
        <v>5603</v>
      </c>
      <c r="X616" s="87">
        <v>20639</v>
      </c>
      <c r="Y616">
        <v>66</v>
      </c>
      <c r="Z616" s="36">
        <f>VLOOKUP($Y616,[2]Edades!$A$3:$H$153,4,FALSE)</f>
        <v>6</v>
      </c>
      <c r="AA616" s="34" t="str">
        <f>VLOOKUP($Y616,[2]Edades!$A$3:$H$153,6,FALSE)</f>
        <v>6 - Persona mayor</v>
      </c>
      <c r="AB616" s="34">
        <f>VLOOKUP($Y616,[2]Edades!$A$3:$H$153,7,FALSE)</f>
        <v>14</v>
      </c>
      <c r="AC616" s="34" t="str">
        <f>VLOOKUP($Y616,[2]Edades!$A$3:$H$153,8,FALSE)</f>
        <v>65-69</v>
      </c>
      <c r="AD616" s="34" t="s">
        <v>146</v>
      </c>
      <c r="AE616">
        <v>1</v>
      </c>
      <c r="AF616" s="34" t="s">
        <v>2137</v>
      </c>
      <c r="AG616" s="34" t="s">
        <v>2127</v>
      </c>
      <c r="AH616" s="34" t="s">
        <v>2127</v>
      </c>
      <c r="AK616" s="34" t="s">
        <v>125</v>
      </c>
      <c r="AM616" s="34" t="s">
        <v>2127</v>
      </c>
      <c r="AN616" s="36" t="s">
        <v>2127</v>
      </c>
      <c r="AO616" s="36" t="s">
        <v>2127</v>
      </c>
      <c r="AP616" s="34" t="s">
        <v>2127</v>
      </c>
      <c r="AQ616" s="36" t="s">
        <v>2127</v>
      </c>
      <c r="AR616" s="34" t="s">
        <v>5189</v>
      </c>
      <c r="AS616" s="91" t="s">
        <v>6745</v>
      </c>
      <c r="AT616" s="34">
        <v>3108141289</v>
      </c>
      <c r="AU616" s="34" t="s">
        <v>2127</v>
      </c>
      <c r="AX616" s="90"/>
      <c r="BA616" s="91"/>
      <c r="BB616" s="91"/>
      <c r="BC616" s="91"/>
      <c r="BF616" s="34" t="s">
        <v>4983</v>
      </c>
      <c r="BG616" s="92" t="s">
        <v>5189</v>
      </c>
      <c r="BM616" s="36" t="s">
        <v>131</v>
      </c>
      <c r="BN616" s="34" t="s">
        <v>132</v>
      </c>
      <c r="BO616" s="36">
        <v>0</v>
      </c>
      <c r="BQ616" s="94"/>
      <c r="BS616" s="36" t="s">
        <v>2127</v>
      </c>
      <c r="BU616" s="95"/>
      <c r="BV616" s="95"/>
      <c r="BW616" s="61"/>
      <c r="BX616" s="60"/>
      <c r="BY616" s="59" t="str">
        <f t="shared" ca="1" si="46"/>
        <v/>
      </c>
      <c r="CD616" s="68"/>
      <c r="CE616" s="68"/>
      <c r="CF616" s="67"/>
      <c r="CG616"/>
      <c r="CH616" s="2"/>
      <c r="CI616" s="4" t="e">
        <f t="shared" si="47"/>
        <v>#DIV/0!</v>
      </c>
      <c r="CJ616" s="5" t="str">
        <f t="shared" si="48"/>
        <v>SIN DATO</v>
      </c>
      <c r="CK616" s="36">
        <v>0</v>
      </c>
      <c r="CL616" s="66"/>
      <c r="CM616" s="89">
        <v>41037</v>
      </c>
      <c r="CN616" s="97">
        <v>41037</v>
      </c>
      <c r="CP616"/>
      <c r="CQ616" s="65"/>
      <c r="CR616" s="65"/>
      <c r="CS616" s="98"/>
      <c r="CT616"/>
      <c r="CU616"/>
      <c r="CV616" s="97"/>
      <c r="CW616" s="2"/>
      <c r="CX616" s="82"/>
      <c r="DG616" s="64"/>
      <c r="DI616" s="89"/>
      <c r="DJ616" s="89"/>
      <c r="DN616" s="34"/>
      <c r="DO616" s="34"/>
      <c r="DP616" s="34"/>
      <c r="DQ616" s="34"/>
      <c r="DR616" s="34"/>
      <c r="DS616" s="34" t="s">
        <v>2127</v>
      </c>
      <c r="DT616" s="34"/>
      <c r="DY616" s="1">
        <v>2</v>
      </c>
      <c r="DZ616" t="s">
        <v>7941</v>
      </c>
      <c r="EB616" s="4"/>
      <c r="EJ616"/>
      <c r="EL616" s="34"/>
      <c r="EN616" s="34"/>
    </row>
    <row r="617" spans="1:144" hidden="1" x14ac:dyDescent="0.25">
      <c r="A617" s="85">
        <v>2022</v>
      </c>
      <c r="B617" s="87">
        <v>44830</v>
      </c>
      <c r="C617" t="s">
        <v>121</v>
      </c>
      <c r="D617" t="s">
        <v>122</v>
      </c>
      <c r="E617" s="36" t="s">
        <v>7938</v>
      </c>
      <c r="F617" s="34">
        <f t="shared" si="49"/>
        <v>616</v>
      </c>
      <c r="G617" s="34" t="s">
        <v>4985</v>
      </c>
      <c r="H617">
        <v>18</v>
      </c>
      <c r="I617" s="34" t="s">
        <v>6141</v>
      </c>
      <c r="J617" s="34" t="s">
        <v>4988</v>
      </c>
      <c r="K617" s="34" t="str">
        <f>VLOOKUP(J617,[2]CodMpios!$B$347:$E$362,4,FALSE)</f>
        <v>18001 - Florencia</v>
      </c>
      <c r="L617" s="34" t="str">
        <f>VLOOKUP($J617,[2]Coord_Mpios_X_Y!$B$2:$K$1123,9,FALSE)</f>
        <v>1,749138703818</v>
      </c>
      <c r="M617" s="34" t="str">
        <f>VLOOKUP($J617,[2]Coord_Mpios_X_Y!$B$2:$K$1123,10,FALSE)</f>
        <v>-75,558239064333</v>
      </c>
      <c r="N617" s="34" t="s">
        <v>6142</v>
      </c>
      <c r="O617" s="34" t="s">
        <v>126</v>
      </c>
      <c r="Q617" s="34" t="s">
        <v>127</v>
      </c>
      <c r="R617" s="34">
        <v>6681625</v>
      </c>
      <c r="S617" s="34" t="str">
        <f t="shared" si="45"/>
        <v>CC6681625</v>
      </c>
      <c r="T617" s="34" t="s">
        <v>188</v>
      </c>
      <c r="U617" s="34" t="s">
        <v>372</v>
      </c>
      <c r="V617" s="34" t="s">
        <v>299</v>
      </c>
      <c r="W617" s="34" t="s">
        <v>5788</v>
      </c>
      <c r="X617" s="87">
        <v>19501</v>
      </c>
      <c r="Y617">
        <v>69</v>
      </c>
      <c r="Z617" s="36">
        <f>VLOOKUP($Y617,[2]Edades!$A$3:$H$153,4,FALSE)</f>
        <v>6</v>
      </c>
      <c r="AA617" s="34" t="str">
        <f>VLOOKUP($Y617,[2]Edades!$A$3:$H$153,6,FALSE)</f>
        <v>6 - Persona mayor</v>
      </c>
      <c r="AB617" s="34">
        <f>VLOOKUP($Y617,[2]Edades!$A$3:$H$153,7,FALSE)</f>
        <v>14</v>
      </c>
      <c r="AC617" s="34" t="str">
        <f>VLOOKUP($Y617,[2]Edades!$A$3:$H$153,8,FALSE)</f>
        <v>65-69</v>
      </c>
      <c r="AD617" s="34" t="s">
        <v>146</v>
      </c>
      <c r="AE617">
        <v>1</v>
      </c>
      <c r="AF617" s="34" t="s">
        <v>2137</v>
      </c>
      <c r="AG617" s="34" t="s">
        <v>2127</v>
      </c>
      <c r="AH617" s="34" t="s">
        <v>2127</v>
      </c>
      <c r="AK617" s="34" t="s">
        <v>6142</v>
      </c>
      <c r="AM617" s="34" t="s">
        <v>2127</v>
      </c>
      <c r="AN617" s="36" t="s">
        <v>2127</v>
      </c>
      <c r="AO617" s="36" t="s">
        <v>2127</v>
      </c>
      <c r="AP617" s="34" t="s">
        <v>2127</v>
      </c>
      <c r="AQ617" s="36" t="s">
        <v>2127</v>
      </c>
      <c r="AR617" s="34" t="s">
        <v>2098</v>
      </c>
      <c r="AS617" s="91" t="s">
        <v>6746</v>
      </c>
      <c r="AT617" s="34">
        <v>3162238952</v>
      </c>
      <c r="AU617" s="34" t="s">
        <v>2127</v>
      </c>
      <c r="AX617" s="90"/>
      <c r="BA617" s="91"/>
      <c r="BB617" s="91"/>
      <c r="BC617" s="91"/>
      <c r="BF617" s="34" t="s">
        <v>4983</v>
      </c>
      <c r="BG617" s="92" t="s">
        <v>2098</v>
      </c>
      <c r="BM617" s="36" t="s">
        <v>131</v>
      </c>
      <c r="BN617" s="34" t="s">
        <v>132</v>
      </c>
      <c r="BO617" s="36">
        <v>0</v>
      </c>
      <c r="BQ617" s="94"/>
      <c r="BS617" t="s">
        <v>132</v>
      </c>
      <c r="BU617" s="95"/>
      <c r="BV617" s="95"/>
      <c r="BW617" s="61"/>
      <c r="BX617" s="60"/>
      <c r="BY617" s="59" t="str">
        <f t="shared" ca="1" si="46"/>
        <v/>
      </c>
      <c r="CD617" s="68"/>
      <c r="CE617" s="68"/>
      <c r="CF617" s="67"/>
      <c r="CG617">
        <v>94</v>
      </c>
      <c r="CH617" s="2">
        <v>181</v>
      </c>
      <c r="CI617" s="4">
        <f t="shared" si="47"/>
        <v>28.692652849424622</v>
      </c>
      <c r="CJ617" s="5" t="str">
        <f t="shared" si="48"/>
        <v>SOBREPESO</v>
      </c>
      <c r="CK617" s="36">
        <v>0</v>
      </c>
      <c r="CL617" s="66"/>
      <c r="CM617" s="89">
        <v>40941</v>
      </c>
      <c r="CN617" s="97">
        <v>40941</v>
      </c>
      <c r="CP617"/>
      <c r="CQ617" s="65"/>
      <c r="CR617" s="65"/>
      <c r="CS617" s="98"/>
      <c r="CT617"/>
      <c r="CU617"/>
      <c r="CV617" s="65"/>
      <c r="CW617" s="2"/>
      <c r="CX617" s="82"/>
      <c r="DC617"/>
      <c r="DG617" s="64"/>
      <c r="DI617" s="89"/>
      <c r="DJ617" s="89"/>
      <c r="DN617" s="34"/>
      <c r="DO617" s="34"/>
      <c r="DP617" s="34"/>
      <c r="DQ617" s="34"/>
      <c r="DR617" s="34"/>
      <c r="DS617" s="34" t="s">
        <v>2127</v>
      </c>
      <c r="DT617" s="34"/>
      <c r="DY617" s="1">
        <v>1</v>
      </c>
      <c r="DZ617" t="s">
        <v>7941</v>
      </c>
      <c r="EB617" s="4"/>
      <c r="EJ617"/>
      <c r="EL617" s="34"/>
      <c r="EN617" s="34"/>
    </row>
    <row r="618" spans="1:144" hidden="1" x14ac:dyDescent="0.25">
      <c r="A618" s="85">
        <v>2022</v>
      </c>
      <c r="B618" s="87">
        <v>44830</v>
      </c>
      <c r="C618" t="s">
        <v>121</v>
      </c>
      <c r="D618" t="s">
        <v>122</v>
      </c>
      <c r="E618" s="36" t="s">
        <v>7938</v>
      </c>
      <c r="F618" s="34">
        <f t="shared" si="49"/>
        <v>617</v>
      </c>
      <c r="G618" s="34" t="s">
        <v>4985</v>
      </c>
      <c r="H618">
        <v>18</v>
      </c>
      <c r="I618" s="34" t="s">
        <v>6141</v>
      </c>
      <c r="J618" s="34" t="s">
        <v>4988</v>
      </c>
      <c r="K618" s="34" t="str">
        <f>VLOOKUP(J618,[2]CodMpios!$B$347:$E$362,4,FALSE)</f>
        <v>18001 - Florencia</v>
      </c>
      <c r="L618" s="34" t="str">
        <f>VLOOKUP($J618,[2]Coord_Mpios_X_Y!$B$2:$K$1123,9,FALSE)</f>
        <v>1,749138703818</v>
      </c>
      <c r="M618" s="34" t="str">
        <f>VLOOKUP($J618,[2]Coord_Mpios_X_Y!$B$2:$K$1123,10,FALSE)</f>
        <v>-75,558239064333</v>
      </c>
      <c r="N618" s="34" t="s">
        <v>6142</v>
      </c>
      <c r="O618" s="34" t="s">
        <v>126</v>
      </c>
      <c r="Q618" s="34" t="s">
        <v>127</v>
      </c>
      <c r="R618" s="34">
        <v>6458005</v>
      </c>
      <c r="S618" s="34" t="str">
        <f t="shared" si="45"/>
        <v>CC6458005</v>
      </c>
      <c r="T618" s="34" t="s">
        <v>150</v>
      </c>
      <c r="U618" s="34" t="s">
        <v>818</v>
      </c>
      <c r="V618" s="34" t="s">
        <v>5153</v>
      </c>
      <c r="W618" s="34" t="s">
        <v>763</v>
      </c>
      <c r="X618" s="87">
        <v>20309</v>
      </c>
      <c r="Y618">
        <v>67</v>
      </c>
      <c r="Z618" s="36">
        <f>VLOOKUP($Y618,[2]Edades!$A$3:$H$153,4,FALSE)</f>
        <v>6</v>
      </c>
      <c r="AA618" s="34" t="str">
        <f>VLOOKUP($Y618,[2]Edades!$A$3:$H$153,6,FALSE)</f>
        <v>6 - Persona mayor</v>
      </c>
      <c r="AB618" s="34">
        <f>VLOOKUP($Y618,[2]Edades!$A$3:$H$153,7,FALSE)</f>
        <v>14</v>
      </c>
      <c r="AC618" s="34" t="str">
        <f>VLOOKUP($Y618,[2]Edades!$A$3:$H$153,8,FALSE)</f>
        <v>65-69</v>
      </c>
      <c r="AD618" s="34" t="s">
        <v>146</v>
      </c>
      <c r="AE618">
        <v>1</v>
      </c>
      <c r="AF618" s="34" t="s">
        <v>2137</v>
      </c>
      <c r="AG618" s="34" t="s">
        <v>2127</v>
      </c>
      <c r="AH618" s="34" t="s">
        <v>2127</v>
      </c>
      <c r="AK618" s="34" t="s">
        <v>6142</v>
      </c>
      <c r="AM618" s="34" t="s">
        <v>2127</v>
      </c>
      <c r="AN618" s="36" t="s">
        <v>2127</v>
      </c>
      <c r="AO618" s="36" t="s">
        <v>2127</v>
      </c>
      <c r="AP618" s="34" t="s">
        <v>2127</v>
      </c>
      <c r="AQ618" s="36" t="s">
        <v>2127</v>
      </c>
      <c r="AR618" s="34" t="s">
        <v>2098</v>
      </c>
      <c r="AS618" s="91" t="s">
        <v>6747</v>
      </c>
      <c r="AT618" s="34">
        <v>4372836</v>
      </c>
      <c r="AU618" s="34" t="s">
        <v>2127</v>
      </c>
      <c r="AX618" s="90"/>
      <c r="BA618" s="91"/>
      <c r="BB618" s="91"/>
      <c r="BC618" s="91"/>
      <c r="BF618" s="34" t="s">
        <v>4983</v>
      </c>
      <c r="BG618" s="92" t="s">
        <v>2098</v>
      </c>
      <c r="BM618" s="36" t="s">
        <v>131</v>
      </c>
      <c r="BN618" s="34" t="s">
        <v>132</v>
      </c>
      <c r="BO618" s="36">
        <v>0</v>
      </c>
      <c r="BQ618" s="94"/>
      <c r="BS618" t="s">
        <v>132</v>
      </c>
      <c r="BU618" s="95"/>
      <c r="BV618" s="95"/>
      <c r="BW618" s="61"/>
      <c r="BX618" s="60"/>
      <c r="BY618" s="59" t="str">
        <f t="shared" ca="1" si="46"/>
        <v/>
      </c>
      <c r="CD618" s="68"/>
      <c r="CE618" s="68"/>
      <c r="CF618" s="67"/>
      <c r="CG618">
        <v>91</v>
      </c>
      <c r="CH618" s="2">
        <v>170</v>
      </c>
      <c r="CI618" s="4">
        <f t="shared" si="47"/>
        <v>31.487889273356405</v>
      </c>
      <c r="CJ618" s="5" t="str">
        <f t="shared" si="48"/>
        <v>OBESIDAD</v>
      </c>
      <c r="CK618" s="36">
        <v>0</v>
      </c>
      <c r="CL618" s="66"/>
      <c r="CM618" s="89">
        <v>40921</v>
      </c>
      <c r="CN618" s="97">
        <v>40921</v>
      </c>
      <c r="CP618"/>
      <c r="CQ618" s="65"/>
      <c r="CR618" s="65"/>
      <c r="CS618" s="98"/>
      <c r="CT618"/>
      <c r="CU618"/>
      <c r="CV618" s="65"/>
      <c r="CW618" s="2">
        <v>161</v>
      </c>
      <c r="CX618" s="82">
        <v>101</v>
      </c>
      <c r="DC618"/>
      <c r="DG618" s="64"/>
      <c r="DI618" s="89"/>
      <c r="DJ618" s="89"/>
      <c r="DN618" s="34"/>
      <c r="DO618" s="34"/>
      <c r="DP618" s="34"/>
      <c r="DQ618" s="34"/>
      <c r="DR618" s="34"/>
      <c r="DS618" s="34" t="s">
        <v>2127</v>
      </c>
      <c r="DT618" s="34"/>
      <c r="DU618" s="47">
        <v>44628</v>
      </c>
      <c r="DY618" s="1">
        <v>2</v>
      </c>
      <c r="DZ618" t="s">
        <v>7939</v>
      </c>
      <c r="EA618" s="4">
        <v>1.06</v>
      </c>
      <c r="EB618" s="4">
        <v>94</v>
      </c>
      <c r="EC618" s="4">
        <v>185</v>
      </c>
      <c r="EE618" s="4">
        <v>67</v>
      </c>
      <c r="EF618" s="4">
        <v>84</v>
      </c>
      <c r="EG618" s="4">
        <v>2</v>
      </c>
      <c r="EJ618"/>
      <c r="EL618" s="34"/>
      <c r="EN618" s="34"/>
    </row>
    <row r="619" spans="1:144" hidden="1" x14ac:dyDescent="0.25">
      <c r="A619" s="85">
        <v>2022</v>
      </c>
      <c r="B619" s="87">
        <v>44830</v>
      </c>
      <c r="C619" t="s">
        <v>121</v>
      </c>
      <c r="D619" t="s">
        <v>122</v>
      </c>
      <c r="E619" s="36" t="s">
        <v>7938</v>
      </c>
      <c r="F619" s="34">
        <f t="shared" si="49"/>
        <v>618</v>
      </c>
      <c r="G619" s="34" t="s">
        <v>4985</v>
      </c>
      <c r="H619">
        <v>18</v>
      </c>
      <c r="I619" s="34" t="s">
        <v>6141</v>
      </c>
      <c r="J619" s="34" t="s">
        <v>4996</v>
      </c>
      <c r="K619" s="34" t="str">
        <f>VLOOKUP(J619,[2]CodMpios!$B$347:$E$362,4,FALSE)</f>
        <v>18247 - El Doncello</v>
      </c>
      <c r="L619" s="34" t="str">
        <f>VLOOKUP($J619,[2]Coord_Mpios_X_Y!$B$2:$K$1123,9,FALSE)</f>
        <v>1,791385903474</v>
      </c>
      <c r="M619" s="34" t="str">
        <f>VLOOKUP($J619,[2]Coord_Mpios_X_Y!$B$2:$K$1123,10,FALSE)</f>
        <v>-75,193944154894</v>
      </c>
      <c r="N619" s="34" t="s">
        <v>6142</v>
      </c>
      <c r="O619" s="34" t="s">
        <v>126</v>
      </c>
      <c r="Q619" s="34" t="s">
        <v>127</v>
      </c>
      <c r="R619" s="34">
        <v>40756929</v>
      </c>
      <c r="S619" s="34" t="str">
        <f t="shared" si="45"/>
        <v>CC40756929</v>
      </c>
      <c r="T619" s="34" t="s">
        <v>134</v>
      </c>
      <c r="U619" s="34" t="s">
        <v>1473</v>
      </c>
      <c r="V619" s="34" t="s">
        <v>5905</v>
      </c>
      <c r="W619" s="34" t="s">
        <v>930</v>
      </c>
      <c r="X619" s="87">
        <v>20543</v>
      </c>
      <c r="Y619">
        <v>66</v>
      </c>
      <c r="Z619" s="36">
        <f>VLOOKUP($Y619,[2]Edades!$A$3:$H$153,4,FALSE)</f>
        <v>6</v>
      </c>
      <c r="AA619" s="34" t="str">
        <f>VLOOKUP($Y619,[2]Edades!$A$3:$H$153,6,FALSE)</f>
        <v>6 - Persona mayor</v>
      </c>
      <c r="AB619" s="34">
        <f>VLOOKUP($Y619,[2]Edades!$A$3:$H$153,7,FALSE)</f>
        <v>14</v>
      </c>
      <c r="AC619" s="34" t="str">
        <f>VLOOKUP($Y619,[2]Edades!$A$3:$H$153,8,FALSE)</f>
        <v>65-69</v>
      </c>
      <c r="AD619" s="34" t="s">
        <v>129</v>
      </c>
      <c r="AE619" s="1">
        <v>2</v>
      </c>
      <c r="AF619" s="34" t="s">
        <v>2137</v>
      </c>
      <c r="AG619" s="34" t="s">
        <v>2127</v>
      </c>
      <c r="AH619" s="34" t="s">
        <v>2127</v>
      </c>
      <c r="AK619" s="34" t="s">
        <v>6142</v>
      </c>
      <c r="AM619" s="34" t="s">
        <v>2127</v>
      </c>
      <c r="AN619" s="36" t="s">
        <v>2127</v>
      </c>
      <c r="AO619" s="36" t="s">
        <v>2127</v>
      </c>
      <c r="AP619" s="34" t="s">
        <v>2127</v>
      </c>
      <c r="AQ619" s="36" t="s">
        <v>2127</v>
      </c>
      <c r="AR619" s="34" t="s">
        <v>5189</v>
      </c>
      <c r="AS619" s="91" t="s">
        <v>6471</v>
      </c>
      <c r="AT619" s="34">
        <v>3212322457</v>
      </c>
      <c r="AU619" s="34" t="s">
        <v>2127</v>
      </c>
      <c r="AX619" s="90"/>
      <c r="BA619" s="91"/>
      <c r="BB619" s="91"/>
      <c r="BC619" s="91"/>
      <c r="BF619" s="34" t="s">
        <v>4983</v>
      </c>
      <c r="BG619" s="92" t="s">
        <v>2098</v>
      </c>
      <c r="BM619" s="36" t="s">
        <v>131</v>
      </c>
      <c r="BN619" s="34" t="s">
        <v>132</v>
      </c>
      <c r="BO619" s="36">
        <v>0</v>
      </c>
      <c r="BQ619" s="94"/>
      <c r="BS619" t="s">
        <v>132</v>
      </c>
      <c r="BU619" s="95"/>
      <c r="BV619" s="95"/>
      <c r="BW619" s="61"/>
      <c r="BX619" s="60"/>
      <c r="BY619" s="59" t="str">
        <f t="shared" ca="1" si="46"/>
        <v/>
      </c>
      <c r="CD619" s="68"/>
      <c r="CE619" s="68"/>
      <c r="CF619" s="67"/>
      <c r="CG619">
        <v>47</v>
      </c>
      <c r="CH619" s="2">
        <v>156</v>
      </c>
      <c r="CI619" s="4">
        <f t="shared" si="47"/>
        <v>19.312952005259696</v>
      </c>
      <c r="CJ619" s="5" t="str">
        <f t="shared" si="48"/>
        <v>NORMAL</v>
      </c>
      <c r="CK619" s="36">
        <v>0</v>
      </c>
      <c r="CL619" s="66"/>
      <c r="CM619" s="89">
        <v>40966</v>
      </c>
      <c r="CN619" s="97">
        <v>40966</v>
      </c>
      <c r="CP619"/>
      <c r="CQ619" s="65"/>
      <c r="CR619" s="65"/>
      <c r="CS619" s="98"/>
      <c r="CT619"/>
      <c r="CU619"/>
      <c r="CV619" s="65"/>
      <c r="CW619" s="2">
        <v>110</v>
      </c>
      <c r="CX619" s="82">
        <v>60</v>
      </c>
      <c r="DC619"/>
      <c r="DG619" s="64"/>
      <c r="DI619" s="89"/>
      <c r="DJ619" s="89"/>
      <c r="DK619" s="89">
        <v>44816</v>
      </c>
      <c r="DN619" s="34"/>
      <c r="DO619" s="34"/>
      <c r="DP619" s="34"/>
      <c r="DQ619" s="34"/>
      <c r="DR619" s="34"/>
      <c r="DS619" s="34" t="s">
        <v>2127</v>
      </c>
      <c r="DT619" s="34"/>
      <c r="DU619" s="47">
        <v>44627</v>
      </c>
      <c r="DY619" s="1">
        <v>1</v>
      </c>
      <c r="DZ619" t="s">
        <v>7939</v>
      </c>
      <c r="EA619" s="4">
        <v>0.55000000000000004</v>
      </c>
      <c r="EB619" s="4">
        <v>127</v>
      </c>
      <c r="EC619" s="4">
        <v>164</v>
      </c>
      <c r="EE619" s="4">
        <v>72.900000000000006</v>
      </c>
      <c r="EF619" s="4">
        <v>42</v>
      </c>
      <c r="EG619" s="4">
        <v>2.1</v>
      </c>
      <c r="EH619" s="4">
        <v>7.4</v>
      </c>
      <c r="EJ619"/>
      <c r="EL619" s="34"/>
      <c r="EN619" s="34"/>
    </row>
    <row r="620" spans="1:144" x14ac:dyDescent="0.25">
      <c r="A620" s="85">
        <v>2022</v>
      </c>
      <c r="B620" s="87">
        <v>44830</v>
      </c>
      <c r="C620" t="s">
        <v>121</v>
      </c>
      <c r="D620" t="s">
        <v>122</v>
      </c>
      <c r="E620" s="34" t="s">
        <v>7938</v>
      </c>
      <c r="F620" s="34">
        <f t="shared" si="49"/>
        <v>619</v>
      </c>
      <c r="G620" s="34" t="s">
        <v>4985</v>
      </c>
      <c r="H620">
        <v>18</v>
      </c>
      <c r="I620" s="34" t="s">
        <v>6141</v>
      </c>
      <c r="J620" s="34" t="s">
        <v>4984</v>
      </c>
      <c r="K620" s="34" t="str">
        <f>VLOOKUP(J620,[2]CodMpios!$B$347:$E$362,4,FALSE)</f>
        <v>18753 - San Vicente Del Caguán</v>
      </c>
      <c r="L620" s="34" t="str">
        <f>VLOOKUP($J620,[2]Coord_Mpios_X_Y!$B$2:$K$1123,9,FALSE)</f>
        <v>1,567801695842</v>
      </c>
      <c r="M620" s="34" t="str">
        <f>VLOOKUP($J620,[2]Coord_Mpios_X_Y!$B$2:$K$1123,10,FALSE)</f>
        <v>-74,262977514784</v>
      </c>
      <c r="N620" s="34" t="s">
        <v>139</v>
      </c>
      <c r="O620" s="34" t="s">
        <v>126</v>
      </c>
      <c r="Q620" s="34" t="s">
        <v>127</v>
      </c>
      <c r="R620" s="34">
        <v>20823062</v>
      </c>
      <c r="S620" s="34" t="str">
        <f t="shared" si="45"/>
        <v>CC20823062</v>
      </c>
      <c r="T620" s="34" t="s">
        <v>396</v>
      </c>
      <c r="V620" s="34" t="s">
        <v>678</v>
      </c>
      <c r="W620" s="34" t="s">
        <v>5904</v>
      </c>
      <c r="X620" s="87">
        <v>17612</v>
      </c>
      <c r="Y620">
        <v>75</v>
      </c>
      <c r="Z620" s="36">
        <f>VLOOKUP($Y620,[2]Edades!$A$3:$H$153,4,FALSE)</f>
        <v>6</v>
      </c>
      <c r="AA620" s="34" t="str">
        <f>VLOOKUP($Y620,[2]Edades!$A$3:$H$153,6,FALSE)</f>
        <v>6 - Persona mayor</v>
      </c>
      <c r="AB620" s="34">
        <f>VLOOKUP($Y620,[2]Edades!$A$3:$H$153,7,FALSE)</f>
        <v>16</v>
      </c>
      <c r="AC620" s="34" t="str">
        <f>VLOOKUP($Y620,[2]Edades!$A$3:$H$153,8,FALSE)</f>
        <v>75-79</v>
      </c>
      <c r="AD620" s="34" t="s">
        <v>129</v>
      </c>
      <c r="AE620" s="1">
        <v>2</v>
      </c>
      <c r="AF620" s="34" t="s">
        <v>2137</v>
      </c>
      <c r="AG620" s="34" t="s">
        <v>2127</v>
      </c>
      <c r="AH620" s="34" t="s">
        <v>2127</v>
      </c>
      <c r="AK620" s="34" t="s">
        <v>139</v>
      </c>
      <c r="AM620" s="34" t="s">
        <v>2127</v>
      </c>
      <c r="AN620" s="36" t="s">
        <v>2127</v>
      </c>
      <c r="AO620" s="36" t="s">
        <v>2127</v>
      </c>
      <c r="AP620" s="34" t="s">
        <v>2127</v>
      </c>
      <c r="AQ620" s="36" t="s">
        <v>2127</v>
      </c>
      <c r="AR620" s="34" t="s">
        <v>2098</v>
      </c>
      <c r="AS620" s="91" t="s">
        <v>6748</v>
      </c>
      <c r="AT620" s="34">
        <v>3142794390</v>
      </c>
      <c r="AU620" s="34" t="s">
        <v>2127</v>
      </c>
      <c r="AX620" s="90"/>
      <c r="BA620" s="91"/>
      <c r="BB620" s="91"/>
      <c r="BC620" s="91"/>
      <c r="BF620" s="34" t="s">
        <v>4983</v>
      </c>
      <c r="BG620" s="92" t="s">
        <v>2098</v>
      </c>
      <c r="BM620" s="36" t="s">
        <v>131</v>
      </c>
      <c r="BN620" s="34" t="s">
        <v>132</v>
      </c>
      <c r="BO620" s="36">
        <v>0</v>
      </c>
      <c r="BQ620" s="94"/>
      <c r="BS620" s="36" t="s">
        <v>2127</v>
      </c>
      <c r="BU620" s="95"/>
      <c r="BV620" s="95"/>
      <c r="BW620" s="61"/>
      <c r="BX620" s="60"/>
      <c r="BY620" s="59" t="str">
        <f t="shared" ca="1" si="46"/>
        <v/>
      </c>
      <c r="CD620" s="68"/>
      <c r="CE620" s="68"/>
      <c r="CF620" s="67"/>
      <c r="CG620"/>
      <c r="CH620" s="2"/>
      <c r="CI620" s="4" t="e">
        <f t="shared" si="47"/>
        <v>#DIV/0!</v>
      </c>
      <c r="CJ620" s="5" t="str">
        <f t="shared" si="48"/>
        <v>SIN DATO</v>
      </c>
      <c r="CK620" s="36">
        <v>0</v>
      </c>
      <c r="CL620" s="66"/>
      <c r="CM620" s="89">
        <v>41611</v>
      </c>
      <c r="CN620" s="97">
        <v>41611</v>
      </c>
      <c r="CP620"/>
      <c r="CQ620" s="65"/>
      <c r="CR620" s="65"/>
      <c r="CS620" s="98"/>
      <c r="CT620"/>
      <c r="CU620"/>
      <c r="CV620" s="97"/>
      <c r="CW620" s="2"/>
      <c r="CX620" s="82"/>
      <c r="DG620" s="64"/>
      <c r="DI620" s="89"/>
      <c r="DJ620" s="89"/>
      <c r="DN620" s="34"/>
      <c r="DO620" s="34"/>
      <c r="DP620" s="34"/>
      <c r="DQ620" s="34"/>
      <c r="DR620" s="34"/>
      <c r="DS620" s="34" t="s">
        <v>2127</v>
      </c>
      <c r="DT620" s="34"/>
      <c r="DY620" s="1">
        <v>3</v>
      </c>
      <c r="DZ620" t="s">
        <v>7941</v>
      </c>
      <c r="EB620" s="4"/>
      <c r="EJ620"/>
      <c r="EL620" s="34"/>
      <c r="EN620" s="34"/>
    </row>
    <row r="621" spans="1:144" hidden="1" x14ac:dyDescent="0.25">
      <c r="A621" s="85">
        <v>2022</v>
      </c>
      <c r="B621" s="87">
        <v>44830</v>
      </c>
      <c r="C621" t="s">
        <v>121</v>
      </c>
      <c r="D621" t="s">
        <v>122</v>
      </c>
      <c r="E621" s="36" t="s">
        <v>7938</v>
      </c>
      <c r="F621" s="34">
        <f t="shared" si="49"/>
        <v>620</v>
      </c>
      <c r="G621" s="34" t="s">
        <v>4985</v>
      </c>
      <c r="H621">
        <v>18</v>
      </c>
      <c r="I621" s="34" t="s">
        <v>6141</v>
      </c>
      <c r="J621" s="34" t="s">
        <v>4984</v>
      </c>
      <c r="K621" s="34" t="str">
        <f>VLOOKUP(J621,[2]CodMpios!$B$347:$E$362,4,FALSE)</f>
        <v>18753 - San Vicente Del Caguán</v>
      </c>
      <c r="L621" s="34" t="str">
        <f>VLOOKUP($J621,[2]Coord_Mpios_X_Y!$B$2:$K$1123,9,FALSE)</f>
        <v>1,567801695842</v>
      </c>
      <c r="M621" s="34" t="str">
        <f>VLOOKUP($J621,[2]Coord_Mpios_X_Y!$B$2:$K$1123,10,FALSE)</f>
        <v>-74,262977514784</v>
      </c>
      <c r="N621" s="34" t="s">
        <v>139</v>
      </c>
      <c r="O621" s="34" t="s">
        <v>126</v>
      </c>
      <c r="Q621" s="34" t="s">
        <v>127</v>
      </c>
      <c r="R621" s="34">
        <v>26608044</v>
      </c>
      <c r="S621" s="34" t="str">
        <f t="shared" si="45"/>
        <v>CC26608044</v>
      </c>
      <c r="T621" s="34" t="s">
        <v>400</v>
      </c>
      <c r="V621" s="34" t="s">
        <v>151</v>
      </c>
      <c r="W621" s="34" t="s">
        <v>5903</v>
      </c>
      <c r="X621" s="87">
        <v>12076</v>
      </c>
      <c r="Y621">
        <v>90</v>
      </c>
      <c r="Z621" s="36">
        <f>VLOOKUP($Y621,[2]Edades!$A$3:$H$153,4,FALSE)</f>
        <v>6</v>
      </c>
      <c r="AA621" s="34" t="str">
        <f>VLOOKUP($Y621,[2]Edades!$A$3:$H$153,6,FALSE)</f>
        <v>6 - Persona mayor</v>
      </c>
      <c r="AB621" s="34">
        <f>VLOOKUP($Y621,[2]Edades!$A$3:$H$153,7,FALSE)</f>
        <v>17</v>
      </c>
      <c r="AC621" s="34" t="str">
        <f>VLOOKUP($Y621,[2]Edades!$A$3:$H$153,8,FALSE)</f>
        <v>80 Y MÁS</v>
      </c>
      <c r="AD621" s="34" t="s">
        <v>129</v>
      </c>
      <c r="AE621" s="1">
        <v>2</v>
      </c>
      <c r="AF621" s="34" t="s">
        <v>2137</v>
      </c>
      <c r="AG621" s="34" t="s">
        <v>2127</v>
      </c>
      <c r="AH621" s="34" t="s">
        <v>2127</v>
      </c>
      <c r="AK621" s="34" t="s">
        <v>139</v>
      </c>
      <c r="AM621" s="34" t="s">
        <v>2127</v>
      </c>
      <c r="AN621" s="36" t="s">
        <v>2127</v>
      </c>
      <c r="AO621" s="36" t="s">
        <v>2127</v>
      </c>
      <c r="AP621" s="34" t="s">
        <v>2127</v>
      </c>
      <c r="AQ621" s="36" t="s">
        <v>2127</v>
      </c>
      <c r="AR621" s="34" t="s">
        <v>2098</v>
      </c>
      <c r="AS621" s="91" t="s">
        <v>6749</v>
      </c>
      <c r="AT621" s="34">
        <v>4357038</v>
      </c>
      <c r="AU621" s="34" t="s">
        <v>2127</v>
      </c>
      <c r="AX621" s="90"/>
      <c r="BA621" s="91"/>
      <c r="BB621" s="91"/>
      <c r="BC621" s="91"/>
      <c r="BF621" s="34" t="s">
        <v>4983</v>
      </c>
      <c r="BG621" s="92" t="s">
        <v>2098</v>
      </c>
      <c r="BM621" s="36" t="s">
        <v>131</v>
      </c>
      <c r="BN621" s="34" t="s">
        <v>132</v>
      </c>
      <c r="BO621" s="36">
        <v>0</v>
      </c>
      <c r="BQ621" s="94"/>
      <c r="BS621" t="s">
        <v>131</v>
      </c>
      <c r="BU621" s="95"/>
      <c r="BV621" s="95"/>
      <c r="BW621" s="61"/>
      <c r="BX621" s="60"/>
      <c r="BY621" s="59" t="str">
        <f t="shared" ca="1" si="46"/>
        <v/>
      </c>
      <c r="CD621" s="68"/>
      <c r="CE621" s="68"/>
      <c r="CF621" s="67"/>
      <c r="CG621">
        <v>94</v>
      </c>
      <c r="CH621" s="2">
        <v>153</v>
      </c>
      <c r="CI621" s="4">
        <f t="shared" si="47"/>
        <v>40.155495749498058</v>
      </c>
      <c r="CJ621" s="5" t="str">
        <f t="shared" si="48"/>
        <v>OBESIDAD</v>
      </c>
      <c r="CK621" s="36">
        <v>0</v>
      </c>
      <c r="CL621" s="66"/>
      <c r="CM621" s="89">
        <v>40938</v>
      </c>
      <c r="CN621" s="97">
        <v>40938</v>
      </c>
      <c r="CP621"/>
      <c r="CQ621" s="65"/>
      <c r="CR621" s="65"/>
      <c r="CS621" s="98"/>
      <c r="CT621"/>
      <c r="CU621"/>
      <c r="CV621" s="65"/>
      <c r="CW621" s="2"/>
      <c r="CX621" s="82"/>
      <c r="DC621"/>
      <c r="DG621" s="64"/>
      <c r="DI621" s="89"/>
      <c r="DJ621" s="89"/>
      <c r="DN621" s="34"/>
      <c r="DO621" s="34"/>
      <c r="DP621" s="34"/>
      <c r="DQ621" s="34"/>
      <c r="DR621" s="34"/>
      <c r="DS621" s="34" t="s">
        <v>2127</v>
      </c>
      <c r="DT621" s="34"/>
      <c r="DU621" s="47">
        <v>44155</v>
      </c>
      <c r="DY621" s="1">
        <v>3</v>
      </c>
      <c r="DZ621" t="s">
        <v>7941</v>
      </c>
      <c r="EA621" s="4">
        <v>1.31</v>
      </c>
      <c r="EB621" s="4">
        <v>118.32</v>
      </c>
      <c r="EH621" s="4">
        <v>5.5</v>
      </c>
      <c r="EJ621"/>
      <c r="EL621" s="34"/>
      <c r="EN621" s="34"/>
    </row>
    <row r="622" spans="1:144" x14ac:dyDescent="0.25">
      <c r="A622" s="85">
        <v>2022</v>
      </c>
      <c r="B622" s="87">
        <v>44830</v>
      </c>
      <c r="C622" t="s">
        <v>121</v>
      </c>
      <c r="D622" t="s">
        <v>122</v>
      </c>
      <c r="E622" s="34" t="s">
        <v>7938</v>
      </c>
      <c r="F622" s="34">
        <f t="shared" si="49"/>
        <v>621</v>
      </c>
      <c r="G622" s="34" t="s">
        <v>4985</v>
      </c>
      <c r="H622">
        <v>18</v>
      </c>
      <c r="I622" s="34" t="s">
        <v>6141</v>
      </c>
      <c r="J622" s="34" t="s">
        <v>4988</v>
      </c>
      <c r="K622" s="34" t="str">
        <f>VLOOKUP(J622,[2]CodMpios!$B$347:$E$362,4,FALSE)</f>
        <v>18001 - Florencia</v>
      </c>
      <c r="L622" s="34" t="str">
        <f>VLOOKUP($J622,[2]Coord_Mpios_X_Y!$B$2:$K$1123,9,FALSE)</f>
        <v>1,749138703818</v>
      </c>
      <c r="M622" s="34" t="str">
        <f>VLOOKUP($J622,[2]Coord_Mpios_X_Y!$B$2:$K$1123,10,FALSE)</f>
        <v>-75,558239064333</v>
      </c>
      <c r="N622" s="34" t="s">
        <v>125</v>
      </c>
      <c r="O622" s="34" t="s">
        <v>126</v>
      </c>
      <c r="Q622" s="34" t="s">
        <v>127</v>
      </c>
      <c r="R622" s="34">
        <v>17628618</v>
      </c>
      <c r="S622" s="34" t="str">
        <f t="shared" si="45"/>
        <v>CC17628618</v>
      </c>
      <c r="T622" s="34" t="s">
        <v>2330</v>
      </c>
      <c r="V622" s="34" t="s">
        <v>256</v>
      </c>
      <c r="W622" s="34" t="s">
        <v>303</v>
      </c>
      <c r="X622" s="87">
        <v>19600</v>
      </c>
      <c r="Y622">
        <v>69</v>
      </c>
      <c r="Z622" s="36">
        <f>VLOOKUP($Y622,[2]Edades!$A$3:$H$153,4,FALSE)</f>
        <v>6</v>
      </c>
      <c r="AA622" s="34" t="str">
        <f>VLOOKUP($Y622,[2]Edades!$A$3:$H$153,6,FALSE)</f>
        <v>6 - Persona mayor</v>
      </c>
      <c r="AB622" s="34">
        <f>VLOOKUP($Y622,[2]Edades!$A$3:$H$153,7,FALSE)</f>
        <v>14</v>
      </c>
      <c r="AC622" s="34" t="str">
        <f>VLOOKUP($Y622,[2]Edades!$A$3:$H$153,8,FALSE)</f>
        <v>65-69</v>
      </c>
      <c r="AD622" s="34" t="s">
        <v>146</v>
      </c>
      <c r="AE622">
        <v>1</v>
      </c>
      <c r="AF622" s="34" t="s">
        <v>2137</v>
      </c>
      <c r="AG622" s="34" t="s">
        <v>2127</v>
      </c>
      <c r="AH622" s="34" t="s">
        <v>2127</v>
      </c>
      <c r="AK622" s="34" t="s">
        <v>125</v>
      </c>
      <c r="AM622" s="34" t="s">
        <v>2127</v>
      </c>
      <c r="AN622" s="36" t="s">
        <v>2127</v>
      </c>
      <c r="AO622" s="36" t="s">
        <v>2127</v>
      </c>
      <c r="AP622" s="34" t="s">
        <v>2127</v>
      </c>
      <c r="AQ622" s="36" t="s">
        <v>2127</v>
      </c>
      <c r="AR622" s="34" t="s">
        <v>2098</v>
      </c>
      <c r="AS622" s="91" t="s">
        <v>6750</v>
      </c>
      <c r="AT622" s="34">
        <v>4355112</v>
      </c>
      <c r="AU622" s="34" t="s">
        <v>2127</v>
      </c>
      <c r="AX622" s="90"/>
      <c r="BA622" s="91"/>
      <c r="BB622" s="91"/>
      <c r="BC622" s="91"/>
      <c r="BF622" s="34" t="s">
        <v>4983</v>
      </c>
      <c r="BG622" s="92" t="s">
        <v>2098</v>
      </c>
      <c r="BM622" s="36" t="s">
        <v>131</v>
      </c>
      <c r="BN622" s="34" t="s">
        <v>132</v>
      </c>
      <c r="BO622" s="36">
        <v>0</v>
      </c>
      <c r="BQ622" s="94"/>
      <c r="BS622" s="36" t="s">
        <v>2127</v>
      </c>
      <c r="BU622" s="95"/>
      <c r="BV622" s="95"/>
      <c r="BW622" s="61"/>
      <c r="BX622" s="60"/>
      <c r="BY622" s="59" t="str">
        <f t="shared" ca="1" si="46"/>
        <v/>
      </c>
      <c r="CD622" s="68"/>
      <c r="CE622" s="68"/>
      <c r="CF622" s="67"/>
      <c r="CG622"/>
      <c r="CH622" s="2"/>
      <c r="CI622" s="4" t="e">
        <f t="shared" si="47"/>
        <v>#DIV/0!</v>
      </c>
      <c r="CJ622" s="5" t="str">
        <f t="shared" si="48"/>
        <v>SIN DATO</v>
      </c>
      <c r="CK622" s="36">
        <v>0</v>
      </c>
      <c r="CL622" s="66"/>
      <c r="CM622" s="89">
        <v>40924</v>
      </c>
      <c r="CN622" s="97">
        <v>40924</v>
      </c>
      <c r="CP622"/>
      <c r="CQ622" s="65"/>
      <c r="CR622" s="65"/>
      <c r="CS622" s="98"/>
      <c r="CT622"/>
      <c r="CU622"/>
      <c r="CV622" s="97"/>
      <c r="CW622" s="2"/>
      <c r="CX622" s="82"/>
      <c r="DG622" s="64"/>
      <c r="DI622" s="89"/>
      <c r="DJ622" s="89"/>
      <c r="DN622" s="34"/>
      <c r="DO622" s="34"/>
      <c r="DP622" s="34"/>
      <c r="DQ622" s="34"/>
      <c r="DR622" s="34"/>
      <c r="DS622" s="34" t="s">
        <v>2127</v>
      </c>
      <c r="DT622" s="34"/>
      <c r="DY622" s="1">
        <v>2</v>
      </c>
      <c r="DZ622" t="s">
        <v>7941</v>
      </c>
      <c r="EB622" s="4"/>
      <c r="EJ622"/>
      <c r="EL622" s="34"/>
      <c r="EN622" s="34"/>
    </row>
    <row r="623" spans="1:144" x14ac:dyDescent="0.25">
      <c r="A623" s="85">
        <v>2022</v>
      </c>
      <c r="B623" s="87">
        <v>44830</v>
      </c>
      <c r="C623" t="s">
        <v>121</v>
      </c>
      <c r="D623" t="s">
        <v>122</v>
      </c>
      <c r="E623" s="34" t="s">
        <v>7938</v>
      </c>
      <c r="F623" s="34">
        <f t="shared" si="49"/>
        <v>622</v>
      </c>
      <c r="G623" s="34" t="s">
        <v>4985</v>
      </c>
      <c r="H623">
        <v>18</v>
      </c>
      <c r="I623" s="34" t="s">
        <v>6141</v>
      </c>
      <c r="J623" s="34" t="s">
        <v>4988</v>
      </c>
      <c r="K623" s="34" t="str">
        <f>VLOOKUP(J623,[2]CodMpios!$B$347:$E$362,4,FALSE)</f>
        <v>18001 - Florencia</v>
      </c>
      <c r="L623" s="34" t="str">
        <f>VLOOKUP($J623,[2]Coord_Mpios_X_Y!$B$2:$K$1123,9,FALSE)</f>
        <v>1,749138703818</v>
      </c>
      <c r="M623" s="34" t="str">
        <f>VLOOKUP($J623,[2]Coord_Mpios_X_Y!$B$2:$K$1123,10,FALSE)</f>
        <v>-75,558239064333</v>
      </c>
      <c r="N623" s="34" t="s">
        <v>139</v>
      </c>
      <c r="O623" s="34" t="s">
        <v>126</v>
      </c>
      <c r="Q623" s="34" t="s">
        <v>127</v>
      </c>
      <c r="R623" s="34">
        <v>4931632</v>
      </c>
      <c r="S623" s="34" t="str">
        <f t="shared" si="45"/>
        <v>CC4931632</v>
      </c>
      <c r="T623" s="34" t="s">
        <v>5902</v>
      </c>
      <c r="V623" s="34" t="s">
        <v>5901</v>
      </c>
      <c r="W623" s="34" t="s">
        <v>296</v>
      </c>
      <c r="X623" s="87">
        <v>10292</v>
      </c>
      <c r="Y623">
        <v>95</v>
      </c>
      <c r="Z623" s="36">
        <f>VLOOKUP($Y623,[2]Edades!$A$3:$H$153,4,FALSE)</f>
        <v>6</v>
      </c>
      <c r="AA623" s="34" t="str">
        <f>VLOOKUP($Y623,[2]Edades!$A$3:$H$153,6,FALSE)</f>
        <v>6 - Persona mayor</v>
      </c>
      <c r="AB623" s="34">
        <f>VLOOKUP($Y623,[2]Edades!$A$3:$H$153,7,FALSE)</f>
        <v>17</v>
      </c>
      <c r="AC623" s="34" t="str">
        <f>VLOOKUP($Y623,[2]Edades!$A$3:$H$153,8,FALSE)</f>
        <v>80 Y MÁS</v>
      </c>
      <c r="AD623" s="34" t="s">
        <v>146</v>
      </c>
      <c r="AE623">
        <v>1</v>
      </c>
      <c r="AF623" s="34" t="s">
        <v>2137</v>
      </c>
      <c r="AG623" s="34" t="s">
        <v>2127</v>
      </c>
      <c r="AH623" s="34" t="s">
        <v>2127</v>
      </c>
      <c r="AK623" s="34" t="s">
        <v>139</v>
      </c>
      <c r="AM623" s="34" t="s">
        <v>2127</v>
      </c>
      <c r="AN623" s="36" t="s">
        <v>2127</v>
      </c>
      <c r="AO623" s="36" t="s">
        <v>2127</v>
      </c>
      <c r="AP623" s="34" t="s">
        <v>2127</v>
      </c>
      <c r="AQ623" s="36" t="s">
        <v>2127</v>
      </c>
      <c r="AR623" s="34" t="s">
        <v>2098</v>
      </c>
      <c r="AS623" s="91" t="s">
        <v>6751</v>
      </c>
      <c r="AT623" s="34">
        <v>4357758</v>
      </c>
      <c r="AU623" s="34" t="s">
        <v>2127</v>
      </c>
      <c r="AX623" s="90"/>
      <c r="BA623" s="91"/>
      <c r="BB623" s="91"/>
      <c r="BC623" s="91"/>
      <c r="BF623" s="34" t="s">
        <v>4983</v>
      </c>
      <c r="BG623" s="92" t="s">
        <v>2098</v>
      </c>
      <c r="BM623" s="36" t="s">
        <v>131</v>
      </c>
      <c r="BN623" s="34" t="s">
        <v>132</v>
      </c>
      <c r="BO623" s="36">
        <v>0</v>
      </c>
      <c r="BQ623" s="94"/>
      <c r="BS623" s="36" t="s">
        <v>2127</v>
      </c>
      <c r="BU623" s="95"/>
      <c r="BV623" s="95"/>
      <c r="BW623" s="61"/>
      <c r="BX623" s="60"/>
      <c r="BY623" s="59" t="str">
        <f t="shared" ca="1" si="46"/>
        <v/>
      </c>
      <c r="CD623" s="68"/>
      <c r="CE623" s="68"/>
      <c r="CF623" s="67"/>
      <c r="CG623"/>
      <c r="CH623" s="2"/>
      <c r="CI623" s="4" t="e">
        <f t="shared" si="47"/>
        <v>#DIV/0!</v>
      </c>
      <c r="CJ623" s="5" t="str">
        <f t="shared" si="48"/>
        <v>SIN DATO</v>
      </c>
      <c r="CK623" s="36">
        <v>0</v>
      </c>
      <c r="CL623" s="66"/>
      <c r="CM623" s="89">
        <v>40938</v>
      </c>
      <c r="CN623" s="97">
        <v>40938</v>
      </c>
      <c r="CP623"/>
      <c r="CQ623" s="65"/>
      <c r="CR623" s="65"/>
      <c r="CS623" s="98"/>
      <c r="CT623"/>
      <c r="CU623"/>
      <c r="CV623" s="97"/>
      <c r="CW623" s="2"/>
      <c r="CX623" s="82"/>
      <c r="DG623" s="64"/>
      <c r="DI623" s="89"/>
      <c r="DJ623" s="89"/>
      <c r="DN623" s="34"/>
      <c r="DO623" s="34"/>
      <c r="DP623" s="34"/>
      <c r="DQ623" s="34"/>
      <c r="DR623" s="34"/>
      <c r="DS623" s="34" t="s">
        <v>2127</v>
      </c>
      <c r="DT623" s="34"/>
      <c r="DU623" s="47">
        <v>44655</v>
      </c>
      <c r="DY623" s="1">
        <v>4</v>
      </c>
      <c r="DZ623" t="s">
        <v>7941</v>
      </c>
      <c r="EB623" s="4"/>
      <c r="EJ623"/>
      <c r="EL623" s="34"/>
      <c r="EN623" s="34"/>
    </row>
    <row r="624" spans="1:144" hidden="1" x14ac:dyDescent="0.25">
      <c r="A624" s="85">
        <v>2022</v>
      </c>
      <c r="B624" s="87">
        <v>44830</v>
      </c>
      <c r="C624" t="s">
        <v>121</v>
      </c>
      <c r="D624" t="s">
        <v>122</v>
      </c>
      <c r="E624" s="36" t="s">
        <v>7938</v>
      </c>
      <c r="F624" s="34">
        <f t="shared" si="49"/>
        <v>623</v>
      </c>
      <c r="G624" s="34" t="s">
        <v>4985</v>
      </c>
      <c r="H624">
        <v>18</v>
      </c>
      <c r="I624" s="34" t="s">
        <v>6141</v>
      </c>
      <c r="J624" s="34" t="s">
        <v>4984</v>
      </c>
      <c r="K624" s="34" t="str">
        <f>VLOOKUP(J624,[2]CodMpios!$B$347:$E$362,4,FALSE)</f>
        <v>18753 - San Vicente Del Caguán</v>
      </c>
      <c r="L624" s="34" t="str">
        <f>VLOOKUP($J624,[2]Coord_Mpios_X_Y!$B$2:$K$1123,9,FALSE)</f>
        <v>1,567801695842</v>
      </c>
      <c r="M624" s="34" t="str">
        <f>VLOOKUP($J624,[2]Coord_Mpios_X_Y!$B$2:$K$1123,10,FALSE)</f>
        <v>-74,262977514784</v>
      </c>
      <c r="N624" s="34" t="s">
        <v>125</v>
      </c>
      <c r="O624" s="34" t="s">
        <v>126</v>
      </c>
      <c r="Q624" s="34" t="s">
        <v>127</v>
      </c>
      <c r="R624" s="34">
        <v>41536329</v>
      </c>
      <c r="S624" s="34" t="str">
        <f t="shared" si="45"/>
        <v>CC41536329</v>
      </c>
      <c r="T624" s="34" t="s">
        <v>234</v>
      </c>
      <c r="U624" s="34" t="s">
        <v>5900</v>
      </c>
      <c r="V624" s="34" t="s">
        <v>5899</v>
      </c>
      <c r="W624" s="34" t="s">
        <v>193</v>
      </c>
      <c r="X624" s="87">
        <v>18347</v>
      </c>
      <c r="Y624">
        <v>73</v>
      </c>
      <c r="Z624" s="36">
        <f>VLOOKUP($Y624,[2]Edades!$A$3:$H$153,4,FALSE)</f>
        <v>6</v>
      </c>
      <c r="AA624" s="34" t="str">
        <f>VLOOKUP($Y624,[2]Edades!$A$3:$H$153,6,FALSE)</f>
        <v>6 - Persona mayor</v>
      </c>
      <c r="AB624" s="34">
        <f>VLOOKUP($Y624,[2]Edades!$A$3:$H$153,7,FALSE)</f>
        <v>15</v>
      </c>
      <c r="AC624" s="34" t="str">
        <f>VLOOKUP($Y624,[2]Edades!$A$3:$H$153,8,FALSE)</f>
        <v>70-74</v>
      </c>
      <c r="AD624" s="34" t="s">
        <v>129</v>
      </c>
      <c r="AE624" s="1">
        <v>2</v>
      </c>
      <c r="AF624" s="34" t="s">
        <v>2137</v>
      </c>
      <c r="AG624" s="34" t="s">
        <v>2127</v>
      </c>
      <c r="AH624" s="34" t="s">
        <v>2127</v>
      </c>
      <c r="AK624" s="34" t="s">
        <v>125</v>
      </c>
      <c r="AM624" s="34" t="s">
        <v>2127</v>
      </c>
      <c r="AN624" s="36" t="s">
        <v>2127</v>
      </c>
      <c r="AO624" s="36" t="s">
        <v>2127</v>
      </c>
      <c r="AP624" s="34" t="s">
        <v>2127</v>
      </c>
      <c r="AQ624" s="36" t="s">
        <v>2127</v>
      </c>
      <c r="AR624" s="34" t="s">
        <v>2098</v>
      </c>
      <c r="AS624" s="91" t="s">
        <v>6752</v>
      </c>
      <c r="AT624" s="34">
        <v>3102112804</v>
      </c>
      <c r="AU624" s="34" t="s">
        <v>2127</v>
      </c>
      <c r="AX624" s="90"/>
      <c r="BA624" s="91"/>
      <c r="BB624" s="91"/>
      <c r="BC624" s="91"/>
      <c r="BF624" s="34" t="s">
        <v>4983</v>
      </c>
      <c r="BG624" s="92" t="s">
        <v>2098</v>
      </c>
      <c r="BM624" s="36" t="s">
        <v>131</v>
      </c>
      <c r="BN624" s="34" t="s">
        <v>132</v>
      </c>
      <c r="BO624" s="36">
        <v>0</v>
      </c>
      <c r="BQ624" s="94"/>
      <c r="BS624" t="s">
        <v>131</v>
      </c>
      <c r="BU624" s="95"/>
      <c r="BV624" s="95"/>
      <c r="BW624" s="61"/>
      <c r="BX624" s="60"/>
      <c r="BY624" s="59" t="str">
        <f t="shared" ca="1" si="46"/>
        <v/>
      </c>
      <c r="CD624" s="68"/>
      <c r="CE624" s="68"/>
      <c r="CF624" s="67"/>
      <c r="CG624">
        <v>55</v>
      </c>
      <c r="CH624" s="2">
        <v>153</v>
      </c>
      <c r="CI624" s="4">
        <f t="shared" si="47"/>
        <v>23.495236874706311</v>
      </c>
      <c r="CJ624" s="5" t="str">
        <f t="shared" si="48"/>
        <v>NORMAL</v>
      </c>
      <c r="CK624" s="36">
        <v>0</v>
      </c>
      <c r="CL624" s="66"/>
      <c r="CM624" s="89">
        <v>41486</v>
      </c>
      <c r="CN624" s="97">
        <v>41486</v>
      </c>
      <c r="CP624"/>
      <c r="CQ624" s="65"/>
      <c r="CR624" s="65"/>
      <c r="CS624" s="98"/>
      <c r="CT624"/>
      <c r="CU624"/>
      <c r="CV624" s="65"/>
      <c r="CW624" s="2"/>
      <c r="CX624" s="82"/>
      <c r="DC624"/>
      <c r="DG624" s="64"/>
      <c r="DI624" s="89"/>
      <c r="DJ624" s="89"/>
      <c r="DN624" s="34"/>
      <c r="DO624" s="34"/>
      <c r="DP624" s="34"/>
      <c r="DQ624" s="34"/>
      <c r="DR624" s="34"/>
      <c r="DS624" s="34" t="s">
        <v>2127</v>
      </c>
      <c r="DT624" s="34"/>
      <c r="DU624" s="47">
        <v>44245</v>
      </c>
      <c r="DY624" s="1">
        <v>1</v>
      </c>
      <c r="DZ624" t="s">
        <v>7940</v>
      </c>
      <c r="EB624" s="4"/>
      <c r="EJ624"/>
      <c r="EL624" s="34"/>
      <c r="EN624" s="34"/>
    </row>
    <row r="625" spans="1:144" x14ac:dyDescent="0.25">
      <c r="A625" s="85">
        <v>2022</v>
      </c>
      <c r="B625" s="87">
        <v>44830</v>
      </c>
      <c r="C625" t="s">
        <v>121</v>
      </c>
      <c r="D625" t="s">
        <v>122</v>
      </c>
      <c r="E625" s="34" t="s">
        <v>7938</v>
      </c>
      <c r="F625" s="34">
        <f t="shared" si="49"/>
        <v>624</v>
      </c>
      <c r="G625" s="34" t="s">
        <v>4985</v>
      </c>
      <c r="H625">
        <v>18</v>
      </c>
      <c r="I625" s="34" t="s">
        <v>6141</v>
      </c>
      <c r="J625" s="34" t="s">
        <v>5021</v>
      </c>
      <c r="K625" s="34" t="str">
        <f>VLOOKUP(J625,[2]CodMpios!$B$347:$E$362,4,FALSE)</f>
        <v>18785 - Solita</v>
      </c>
      <c r="L625" s="34" t="str">
        <f>VLOOKUP($J625,[2]Coord_Mpios_X_Y!$B$2:$K$1123,9,FALSE)</f>
        <v>0,909265456917</v>
      </c>
      <c r="M625" s="34" t="str">
        <f>VLOOKUP($J625,[2]Coord_Mpios_X_Y!$B$2:$K$1123,10,FALSE)</f>
        <v>-75,638400454679</v>
      </c>
      <c r="N625" s="34" t="s">
        <v>125</v>
      </c>
      <c r="O625" s="34" t="s">
        <v>126</v>
      </c>
      <c r="Q625" s="34" t="s">
        <v>127</v>
      </c>
      <c r="R625" s="34">
        <v>16190388</v>
      </c>
      <c r="S625" s="34" t="str">
        <f t="shared" si="45"/>
        <v>CC16190388</v>
      </c>
      <c r="T625" s="34" t="s">
        <v>5898</v>
      </c>
      <c r="V625" s="34" t="s">
        <v>5206</v>
      </c>
      <c r="W625" s="34" t="s">
        <v>5897</v>
      </c>
      <c r="X625" s="87">
        <v>21333</v>
      </c>
      <c r="Y625">
        <v>64</v>
      </c>
      <c r="Z625" s="36">
        <f>VLOOKUP($Y625,[2]Edades!$A$3:$H$153,4,FALSE)</f>
        <v>6</v>
      </c>
      <c r="AA625" s="34" t="str">
        <f>VLOOKUP($Y625,[2]Edades!$A$3:$H$153,6,FALSE)</f>
        <v>6 - Persona mayor</v>
      </c>
      <c r="AB625" s="34">
        <f>VLOOKUP($Y625,[2]Edades!$A$3:$H$153,7,FALSE)</f>
        <v>13</v>
      </c>
      <c r="AC625" s="34" t="str">
        <f>VLOOKUP($Y625,[2]Edades!$A$3:$H$153,8,FALSE)</f>
        <v>60-64</v>
      </c>
      <c r="AD625" s="34" t="s">
        <v>146</v>
      </c>
      <c r="AE625">
        <v>1</v>
      </c>
      <c r="AF625" s="34" t="s">
        <v>2137</v>
      </c>
      <c r="AG625" s="34" t="s">
        <v>2127</v>
      </c>
      <c r="AH625" s="34" t="s">
        <v>2127</v>
      </c>
      <c r="AK625" s="34" t="s">
        <v>125</v>
      </c>
      <c r="AM625" s="34" t="s">
        <v>2127</v>
      </c>
      <c r="AN625" s="36" t="s">
        <v>2127</v>
      </c>
      <c r="AO625" s="36" t="s">
        <v>2127</v>
      </c>
      <c r="AP625" s="34" t="s">
        <v>2127</v>
      </c>
      <c r="AQ625" s="36" t="s">
        <v>2127</v>
      </c>
      <c r="AR625" s="34" t="s">
        <v>5973</v>
      </c>
      <c r="AS625" s="91" t="s">
        <v>6753</v>
      </c>
      <c r="AT625" s="34">
        <v>3138094699</v>
      </c>
      <c r="AU625" s="34" t="s">
        <v>2127</v>
      </c>
      <c r="AX625" s="90"/>
      <c r="BA625" s="91"/>
      <c r="BB625" s="91"/>
      <c r="BC625" s="91"/>
      <c r="BF625" s="34" t="s">
        <v>4983</v>
      </c>
      <c r="BG625" s="92" t="s">
        <v>2098</v>
      </c>
      <c r="BM625" s="36" t="s">
        <v>131</v>
      </c>
      <c r="BN625" s="34" t="s">
        <v>132</v>
      </c>
      <c r="BO625" s="36">
        <v>0</v>
      </c>
      <c r="BQ625" s="94"/>
      <c r="BS625" s="36" t="s">
        <v>2127</v>
      </c>
      <c r="BU625" s="95"/>
      <c r="BV625" s="95"/>
      <c r="BW625" s="61"/>
      <c r="BX625" s="60"/>
      <c r="BY625" s="59" t="str">
        <f t="shared" ca="1" si="46"/>
        <v/>
      </c>
      <c r="CD625" s="68"/>
      <c r="CE625" s="68"/>
      <c r="CF625" s="67"/>
      <c r="CG625">
        <v>64</v>
      </c>
      <c r="CH625" s="2">
        <v>164</v>
      </c>
      <c r="CI625" s="4">
        <f t="shared" si="47"/>
        <v>23.795359904818564</v>
      </c>
      <c r="CJ625" s="5" t="str">
        <f t="shared" si="48"/>
        <v>NORMAL</v>
      </c>
      <c r="CK625" s="36">
        <v>0</v>
      </c>
      <c r="CL625" s="66"/>
      <c r="CM625" s="89">
        <v>40935</v>
      </c>
      <c r="CN625" s="97">
        <v>40935</v>
      </c>
      <c r="CP625"/>
      <c r="CQ625" s="65"/>
      <c r="CR625" s="65"/>
      <c r="CS625" s="98"/>
      <c r="CT625"/>
      <c r="CU625"/>
      <c r="CV625" s="97"/>
      <c r="CW625" s="2">
        <v>128</v>
      </c>
      <c r="CX625" s="82">
        <v>77</v>
      </c>
      <c r="DG625" s="64"/>
      <c r="DI625" s="89"/>
      <c r="DJ625" s="89"/>
      <c r="DN625" s="34"/>
      <c r="DO625" s="34"/>
      <c r="DP625" s="34"/>
      <c r="DQ625" s="34"/>
      <c r="DR625" s="34"/>
      <c r="DS625" s="34" t="s">
        <v>2127</v>
      </c>
      <c r="DT625" s="34"/>
      <c r="DU625" s="47">
        <v>44270</v>
      </c>
      <c r="DY625" s="1">
        <v>1</v>
      </c>
      <c r="DZ625" t="s">
        <v>7940</v>
      </c>
      <c r="EA625" s="4">
        <v>1.03</v>
      </c>
      <c r="EB625" s="4"/>
      <c r="ED625" s="4">
        <v>90</v>
      </c>
      <c r="EG625" s="4">
        <v>9.1</v>
      </c>
      <c r="EJ625"/>
      <c r="EL625" s="34"/>
      <c r="EN625" s="34"/>
    </row>
    <row r="626" spans="1:144" x14ac:dyDescent="0.25">
      <c r="A626" s="85">
        <v>2022</v>
      </c>
      <c r="B626" s="87">
        <v>44830</v>
      </c>
      <c r="C626" t="s">
        <v>121</v>
      </c>
      <c r="D626" t="s">
        <v>122</v>
      </c>
      <c r="E626" s="34" t="s">
        <v>7938</v>
      </c>
      <c r="F626" s="34">
        <f t="shared" si="49"/>
        <v>625</v>
      </c>
      <c r="G626" s="34" t="s">
        <v>4985</v>
      </c>
      <c r="H626">
        <v>18</v>
      </c>
      <c r="I626" s="34" t="s">
        <v>6141</v>
      </c>
      <c r="J626" s="34" t="s">
        <v>4988</v>
      </c>
      <c r="K626" s="34" t="str">
        <f>VLOOKUP(J626,[2]CodMpios!$B$347:$E$362,4,FALSE)</f>
        <v>18001 - Florencia</v>
      </c>
      <c r="L626" s="34" t="str">
        <f>VLOOKUP($J626,[2]Coord_Mpios_X_Y!$B$2:$K$1123,9,FALSE)</f>
        <v>1,749138703818</v>
      </c>
      <c r="M626" s="34" t="str">
        <f>VLOOKUP($J626,[2]Coord_Mpios_X_Y!$B$2:$K$1123,10,FALSE)</f>
        <v>-75,558239064333</v>
      </c>
      <c r="N626" s="34" t="s">
        <v>125</v>
      </c>
      <c r="O626" s="34" t="s">
        <v>126</v>
      </c>
      <c r="Q626" s="34" t="s">
        <v>127</v>
      </c>
      <c r="R626" s="34">
        <v>5911560</v>
      </c>
      <c r="S626" s="34" t="str">
        <f t="shared" si="45"/>
        <v>CC5911560</v>
      </c>
      <c r="T626" s="34" t="s">
        <v>218</v>
      </c>
      <c r="V626" s="34" t="s">
        <v>5660</v>
      </c>
      <c r="W626" s="34" t="s">
        <v>454</v>
      </c>
      <c r="X626" s="87">
        <v>20667</v>
      </c>
      <c r="Y626">
        <v>66</v>
      </c>
      <c r="Z626" s="36">
        <f>VLOOKUP($Y626,[2]Edades!$A$3:$H$153,4,FALSE)</f>
        <v>6</v>
      </c>
      <c r="AA626" s="34" t="str">
        <f>VLOOKUP($Y626,[2]Edades!$A$3:$H$153,6,FALSE)</f>
        <v>6 - Persona mayor</v>
      </c>
      <c r="AB626" s="34">
        <f>VLOOKUP($Y626,[2]Edades!$A$3:$H$153,7,FALSE)</f>
        <v>14</v>
      </c>
      <c r="AC626" s="34" t="str">
        <f>VLOOKUP($Y626,[2]Edades!$A$3:$H$153,8,FALSE)</f>
        <v>65-69</v>
      </c>
      <c r="AD626" s="34" t="s">
        <v>146</v>
      </c>
      <c r="AE626">
        <v>1</v>
      </c>
      <c r="AF626" s="34" t="s">
        <v>2137</v>
      </c>
      <c r="AG626" s="34" t="s">
        <v>2127</v>
      </c>
      <c r="AH626" s="34" t="s">
        <v>2127</v>
      </c>
      <c r="AK626" s="34" t="s">
        <v>125</v>
      </c>
      <c r="AM626" s="34" t="s">
        <v>2127</v>
      </c>
      <c r="AN626" s="36" t="s">
        <v>2127</v>
      </c>
      <c r="AO626" s="36" t="s">
        <v>2127</v>
      </c>
      <c r="AP626" s="34" t="s">
        <v>2127</v>
      </c>
      <c r="AQ626" s="36" t="s">
        <v>2127</v>
      </c>
      <c r="AR626" s="34" t="s">
        <v>2098</v>
      </c>
      <c r="AS626" s="91" t="s">
        <v>6754</v>
      </c>
      <c r="AT626" s="34">
        <v>3177242217</v>
      </c>
      <c r="AU626" s="34" t="s">
        <v>2127</v>
      </c>
      <c r="AX626" s="90"/>
      <c r="BA626" s="91"/>
      <c r="BB626" s="91"/>
      <c r="BC626" s="91"/>
      <c r="BF626" s="34" t="s">
        <v>4983</v>
      </c>
      <c r="BG626" s="92" t="s">
        <v>2098</v>
      </c>
      <c r="BM626" s="36" t="s">
        <v>131</v>
      </c>
      <c r="BN626" s="34" t="s">
        <v>132</v>
      </c>
      <c r="BO626" s="36">
        <v>0</v>
      </c>
      <c r="BQ626" s="94"/>
      <c r="BS626" s="36" t="s">
        <v>2127</v>
      </c>
      <c r="BU626" s="95"/>
      <c r="BV626" s="95"/>
      <c r="BW626" s="61"/>
      <c r="BX626" s="60"/>
      <c r="BY626" s="59" t="str">
        <f t="shared" ca="1" si="46"/>
        <v/>
      </c>
      <c r="CD626" s="68"/>
      <c r="CE626" s="68"/>
      <c r="CF626" s="67"/>
      <c r="CG626"/>
      <c r="CH626" s="2"/>
      <c r="CI626" s="4" t="e">
        <f t="shared" si="47"/>
        <v>#DIV/0!</v>
      </c>
      <c r="CJ626" s="5" t="str">
        <f t="shared" si="48"/>
        <v>SIN DATO</v>
      </c>
      <c r="CK626" s="36">
        <v>0</v>
      </c>
      <c r="CL626" s="66"/>
      <c r="CM626" s="89">
        <v>40939</v>
      </c>
      <c r="CN626" s="97">
        <v>41866</v>
      </c>
      <c r="CP626"/>
      <c r="CQ626" s="65"/>
      <c r="CR626" s="65"/>
      <c r="CS626" s="98"/>
      <c r="CT626"/>
      <c r="CU626"/>
      <c r="CV626" s="97"/>
      <c r="CW626" s="2"/>
      <c r="CX626" s="82"/>
      <c r="DG626" s="64"/>
      <c r="DI626" s="89"/>
      <c r="DJ626" s="89"/>
      <c r="DN626" s="34"/>
      <c r="DO626" s="34"/>
      <c r="DP626" s="34"/>
      <c r="DQ626" s="34"/>
      <c r="DR626" s="34"/>
      <c r="DS626" s="34" t="s">
        <v>2127</v>
      </c>
      <c r="DT626" s="34"/>
      <c r="DY626" s="1">
        <v>1</v>
      </c>
      <c r="DZ626" t="s">
        <v>7941</v>
      </c>
      <c r="EB626" s="4"/>
      <c r="EJ626"/>
      <c r="EL626" s="34"/>
      <c r="EN626" s="34"/>
    </row>
    <row r="627" spans="1:144" hidden="1" x14ac:dyDescent="0.25">
      <c r="A627" s="85">
        <v>2022</v>
      </c>
      <c r="B627" s="87">
        <v>44830</v>
      </c>
      <c r="C627" t="s">
        <v>121</v>
      </c>
      <c r="D627" t="s">
        <v>122</v>
      </c>
      <c r="E627" s="36" t="s">
        <v>7938</v>
      </c>
      <c r="F627" s="34">
        <f t="shared" si="49"/>
        <v>626</v>
      </c>
      <c r="G627" s="34" t="s">
        <v>4985</v>
      </c>
      <c r="H627">
        <v>18</v>
      </c>
      <c r="I627" s="34" t="s">
        <v>6141</v>
      </c>
      <c r="J627" s="34" t="s">
        <v>4988</v>
      </c>
      <c r="K627" s="34" t="str">
        <f>VLOOKUP(J627,[2]CodMpios!$B$347:$E$362,4,FALSE)</f>
        <v>18001 - Florencia</v>
      </c>
      <c r="L627" s="34" t="str">
        <f>VLOOKUP($J627,[2]Coord_Mpios_X_Y!$B$2:$K$1123,9,FALSE)</f>
        <v>1,749138703818</v>
      </c>
      <c r="M627" s="34" t="str">
        <f>VLOOKUP($J627,[2]Coord_Mpios_X_Y!$B$2:$K$1123,10,FALSE)</f>
        <v>-75,558239064333</v>
      </c>
      <c r="N627" s="34" t="s">
        <v>6142</v>
      </c>
      <c r="O627" s="34" t="s">
        <v>126</v>
      </c>
      <c r="Q627" s="34" t="s">
        <v>127</v>
      </c>
      <c r="R627" s="34">
        <v>26490844</v>
      </c>
      <c r="S627" s="34" t="str">
        <f t="shared" si="45"/>
        <v>CC26490844</v>
      </c>
      <c r="T627" s="34" t="s">
        <v>134</v>
      </c>
      <c r="U627" s="34" t="s">
        <v>5896</v>
      </c>
      <c r="V627" s="34" t="s">
        <v>604</v>
      </c>
      <c r="W627" s="34" t="s">
        <v>2147</v>
      </c>
      <c r="X627" s="87">
        <v>18159</v>
      </c>
      <c r="Y627">
        <v>73</v>
      </c>
      <c r="Z627" s="36">
        <f>VLOOKUP($Y627,[2]Edades!$A$3:$H$153,4,FALSE)</f>
        <v>6</v>
      </c>
      <c r="AA627" s="34" t="str">
        <f>VLOOKUP($Y627,[2]Edades!$A$3:$H$153,6,FALSE)</f>
        <v>6 - Persona mayor</v>
      </c>
      <c r="AB627" s="34">
        <f>VLOOKUP($Y627,[2]Edades!$A$3:$H$153,7,FALSE)</f>
        <v>15</v>
      </c>
      <c r="AC627" s="34" t="str">
        <f>VLOOKUP($Y627,[2]Edades!$A$3:$H$153,8,FALSE)</f>
        <v>70-74</v>
      </c>
      <c r="AD627" s="34" t="s">
        <v>129</v>
      </c>
      <c r="AE627" s="1">
        <v>2</v>
      </c>
      <c r="AF627" s="34" t="s">
        <v>2137</v>
      </c>
      <c r="AG627" s="34" t="s">
        <v>2127</v>
      </c>
      <c r="AH627" s="34" t="s">
        <v>2127</v>
      </c>
      <c r="AK627" s="34" t="s">
        <v>6142</v>
      </c>
      <c r="AM627" s="34" t="s">
        <v>2127</v>
      </c>
      <c r="AN627" s="36" t="s">
        <v>2127</v>
      </c>
      <c r="AO627" s="36" t="s">
        <v>2127</v>
      </c>
      <c r="AP627" s="34" t="s">
        <v>2127</v>
      </c>
      <c r="AQ627" s="36" t="s">
        <v>2127</v>
      </c>
      <c r="AR627" s="34" t="s">
        <v>2098</v>
      </c>
      <c r="AS627" s="91" t="s">
        <v>6755</v>
      </c>
      <c r="AT627" s="34">
        <v>4348648</v>
      </c>
      <c r="AU627" s="34" t="s">
        <v>2127</v>
      </c>
      <c r="AX627" s="90"/>
      <c r="BA627" s="91"/>
      <c r="BB627" s="91"/>
      <c r="BC627" s="91"/>
      <c r="BF627" s="34" t="s">
        <v>4983</v>
      </c>
      <c r="BG627" s="92" t="s">
        <v>2098</v>
      </c>
      <c r="BM627" s="36" t="s">
        <v>131</v>
      </c>
      <c r="BN627" s="34" t="s">
        <v>132</v>
      </c>
      <c r="BO627" s="36">
        <v>0</v>
      </c>
      <c r="BQ627" s="94"/>
      <c r="BS627" t="s">
        <v>132</v>
      </c>
      <c r="BU627" s="95"/>
      <c r="BV627" s="95"/>
      <c r="BW627" s="61"/>
      <c r="BX627" s="60"/>
      <c r="BY627" s="59" t="str">
        <f t="shared" ca="1" si="46"/>
        <v/>
      </c>
      <c r="CD627" s="68"/>
      <c r="CE627" s="68"/>
      <c r="CF627" s="67"/>
      <c r="CG627">
        <v>61</v>
      </c>
      <c r="CH627" s="2">
        <v>162</v>
      </c>
      <c r="CI627" s="4">
        <f t="shared" si="47"/>
        <v>23.243408017070564</v>
      </c>
      <c r="CJ627" s="5" t="str">
        <f t="shared" si="48"/>
        <v>NORMAL</v>
      </c>
      <c r="CK627" s="36">
        <v>0</v>
      </c>
      <c r="CL627" s="66"/>
      <c r="CM627" s="89">
        <v>40940</v>
      </c>
      <c r="CN627" s="97">
        <v>40940</v>
      </c>
      <c r="CP627"/>
      <c r="CQ627" s="65"/>
      <c r="CR627" s="65"/>
      <c r="CS627" s="98"/>
      <c r="CT627"/>
      <c r="CU627"/>
      <c r="CV627" s="65"/>
      <c r="CW627" s="2">
        <v>120</v>
      </c>
      <c r="CX627" s="82">
        <v>70</v>
      </c>
      <c r="DC627"/>
      <c r="DG627" s="64"/>
      <c r="DI627" s="89"/>
      <c r="DJ627" s="89"/>
      <c r="DN627" s="34"/>
      <c r="DO627" s="34"/>
      <c r="DP627" s="34"/>
      <c r="DQ627" s="34"/>
      <c r="DR627" s="34"/>
      <c r="DS627" s="34" t="s">
        <v>2127</v>
      </c>
      <c r="DT627" s="34"/>
      <c r="DU627" s="47">
        <v>44439</v>
      </c>
      <c r="DY627" s="1">
        <v>2</v>
      </c>
      <c r="DZ627" t="s">
        <v>7940</v>
      </c>
      <c r="EB627" s="4">
        <v>94</v>
      </c>
      <c r="ED627" s="4">
        <v>129</v>
      </c>
      <c r="EJ627"/>
      <c r="EL627" s="34"/>
      <c r="EN627" s="34"/>
    </row>
    <row r="628" spans="1:144" hidden="1" x14ac:dyDescent="0.25">
      <c r="A628" s="85">
        <v>2022</v>
      </c>
      <c r="B628" s="87">
        <v>44830</v>
      </c>
      <c r="C628" t="s">
        <v>121</v>
      </c>
      <c r="D628" t="s">
        <v>122</v>
      </c>
      <c r="E628" s="36" t="s">
        <v>7938</v>
      </c>
      <c r="F628" s="34">
        <f t="shared" si="49"/>
        <v>627</v>
      </c>
      <c r="G628" s="34" t="s">
        <v>4985</v>
      </c>
      <c r="H628">
        <v>18</v>
      </c>
      <c r="I628" s="34" t="s">
        <v>6141</v>
      </c>
      <c r="J628" s="34" t="s">
        <v>4988</v>
      </c>
      <c r="K628" s="34" t="str">
        <f>VLOOKUP(J628,[2]CodMpios!$B$347:$E$362,4,FALSE)</f>
        <v>18001 - Florencia</v>
      </c>
      <c r="L628" s="34" t="str">
        <f>VLOOKUP($J628,[2]Coord_Mpios_X_Y!$B$2:$K$1123,9,FALSE)</f>
        <v>1,749138703818</v>
      </c>
      <c r="M628" s="34" t="str">
        <f>VLOOKUP($J628,[2]Coord_Mpios_X_Y!$B$2:$K$1123,10,FALSE)</f>
        <v>-75,558239064333</v>
      </c>
      <c r="N628" s="34" t="s">
        <v>125</v>
      </c>
      <c r="O628" s="34" t="s">
        <v>126</v>
      </c>
      <c r="Q628" s="34" t="s">
        <v>127</v>
      </c>
      <c r="R628" s="34">
        <v>17651389</v>
      </c>
      <c r="S628" s="34" t="str">
        <f t="shared" si="45"/>
        <v>CC17651389</v>
      </c>
      <c r="T628" s="34" t="s">
        <v>2358</v>
      </c>
      <c r="U628" s="34" t="s">
        <v>622</v>
      </c>
      <c r="V628" s="34" t="s">
        <v>215</v>
      </c>
      <c r="W628" s="34" t="s">
        <v>5095</v>
      </c>
      <c r="X628" s="87">
        <v>27153</v>
      </c>
      <c r="Y628">
        <v>48</v>
      </c>
      <c r="Z628" s="36">
        <f>VLOOKUP($Y628,[2]Edades!$A$3:$H$153,4,FALSE)</f>
        <v>5</v>
      </c>
      <c r="AA628" s="34" t="str">
        <f>VLOOKUP($Y628,[2]Edades!$A$3:$H$153,6,FALSE)</f>
        <v>5 - Adultez</v>
      </c>
      <c r="AB628" s="34">
        <f>VLOOKUP($Y628,[2]Edades!$A$3:$H$153,7,FALSE)</f>
        <v>10</v>
      </c>
      <c r="AC628" s="34" t="str">
        <f>VLOOKUP($Y628,[2]Edades!$A$3:$H$153,8,FALSE)</f>
        <v>45-49</v>
      </c>
      <c r="AD628" s="34" t="s">
        <v>146</v>
      </c>
      <c r="AE628">
        <v>1</v>
      </c>
      <c r="AF628" s="34" t="s">
        <v>130</v>
      </c>
      <c r="AG628" s="34" t="s">
        <v>2127</v>
      </c>
      <c r="AH628" s="34" t="s">
        <v>2127</v>
      </c>
      <c r="AK628" s="34" t="s">
        <v>125</v>
      </c>
      <c r="AM628" s="34" t="s">
        <v>2127</v>
      </c>
      <c r="AN628" s="36" t="s">
        <v>2127</v>
      </c>
      <c r="AO628" s="36" t="s">
        <v>2127</v>
      </c>
      <c r="AP628" s="34" t="s">
        <v>2127</v>
      </c>
      <c r="AQ628" s="36" t="s">
        <v>2127</v>
      </c>
      <c r="AR628" s="34" t="s">
        <v>2098</v>
      </c>
      <c r="AS628" s="91" t="s">
        <v>6756</v>
      </c>
      <c r="AT628" s="34">
        <v>3202110374</v>
      </c>
      <c r="AU628" s="34" t="s">
        <v>2127</v>
      </c>
      <c r="AX628" s="90"/>
      <c r="BA628" s="91"/>
      <c r="BB628" s="91"/>
      <c r="BC628" s="91"/>
      <c r="BF628" s="34" t="s">
        <v>4983</v>
      </c>
      <c r="BG628" s="92" t="s">
        <v>2098</v>
      </c>
      <c r="BM628" s="36" t="s">
        <v>131</v>
      </c>
      <c r="BN628" s="34" t="s">
        <v>132</v>
      </c>
      <c r="BO628" s="36">
        <v>0</v>
      </c>
      <c r="BQ628" s="94"/>
      <c r="BS628" t="s">
        <v>132</v>
      </c>
      <c r="BU628" s="95"/>
      <c r="BV628" s="95"/>
      <c r="BW628" s="61"/>
      <c r="BX628" s="60"/>
      <c r="BY628" s="59" t="str">
        <f t="shared" ca="1" si="46"/>
        <v/>
      </c>
      <c r="CD628" s="68"/>
      <c r="CE628" s="68"/>
      <c r="CF628" s="67"/>
      <c r="CG628">
        <v>108</v>
      </c>
      <c r="CH628" s="2">
        <v>170</v>
      </c>
      <c r="CI628" s="4">
        <f t="shared" si="47"/>
        <v>37.37024221453288</v>
      </c>
      <c r="CJ628" s="5" t="str">
        <f t="shared" si="48"/>
        <v>OBESIDAD</v>
      </c>
      <c r="CK628" s="36">
        <v>0</v>
      </c>
      <c r="CL628" s="66"/>
      <c r="CM628" s="89">
        <v>40948</v>
      </c>
      <c r="CN628" s="97">
        <v>40948</v>
      </c>
      <c r="CP628"/>
      <c r="CQ628" s="65"/>
      <c r="CR628" s="65"/>
      <c r="CS628" s="98"/>
      <c r="CT628"/>
      <c r="CU628"/>
      <c r="CV628" s="65"/>
      <c r="CW628" s="2">
        <v>130</v>
      </c>
      <c r="CX628" s="82">
        <v>70</v>
      </c>
      <c r="DC628"/>
      <c r="DG628" s="64"/>
      <c r="DI628" s="89"/>
      <c r="DJ628" s="89"/>
      <c r="DN628" s="34"/>
      <c r="DO628" s="34"/>
      <c r="DP628" s="34"/>
      <c r="DQ628" s="34"/>
      <c r="DR628" s="34"/>
      <c r="DS628" s="34" t="s">
        <v>2127</v>
      </c>
      <c r="DT628" s="34"/>
      <c r="DU628" s="47">
        <v>44671</v>
      </c>
      <c r="DY628" s="1">
        <v>2</v>
      </c>
      <c r="DZ628" t="s">
        <v>7940</v>
      </c>
      <c r="EA628" s="4">
        <v>1.25</v>
      </c>
      <c r="EB628" s="4">
        <v>81</v>
      </c>
      <c r="EC628" s="4">
        <v>201</v>
      </c>
      <c r="ED628" s="4">
        <v>110</v>
      </c>
      <c r="EE628" s="4">
        <v>58.2</v>
      </c>
      <c r="EF628" s="4">
        <v>149</v>
      </c>
      <c r="EG628" s="4">
        <v>1.5</v>
      </c>
      <c r="EJ628"/>
      <c r="EL628" s="34"/>
      <c r="EN628" s="34"/>
    </row>
    <row r="629" spans="1:144" x14ac:dyDescent="0.25">
      <c r="A629" s="85">
        <v>2022</v>
      </c>
      <c r="B629" s="87">
        <v>44830</v>
      </c>
      <c r="C629" t="s">
        <v>121</v>
      </c>
      <c r="D629" t="s">
        <v>122</v>
      </c>
      <c r="E629" s="34" t="s">
        <v>7938</v>
      </c>
      <c r="F629" s="34">
        <f t="shared" si="49"/>
        <v>628</v>
      </c>
      <c r="G629" s="34" t="s">
        <v>4985</v>
      </c>
      <c r="H629">
        <v>18</v>
      </c>
      <c r="I629" s="34" t="s">
        <v>6141</v>
      </c>
      <c r="J629" s="34" t="s">
        <v>5007</v>
      </c>
      <c r="K629" s="34" t="str">
        <f>VLOOKUP(J629,[2]CodMpios!$B$347:$E$362,4,FALSE)</f>
        <v>18410 - La Montañita</v>
      </c>
      <c r="L629" s="34" t="str">
        <f>VLOOKUP($J629,[2]Coord_Mpios_X_Y!$B$2:$K$1123,9,FALSE)</f>
        <v>1,302860442333</v>
      </c>
      <c r="M629" s="34" t="str">
        <f>VLOOKUP($J629,[2]Coord_Mpios_X_Y!$B$2:$K$1123,10,FALSE)</f>
        <v>-75,235727318747</v>
      </c>
      <c r="N629" s="34" t="s">
        <v>125</v>
      </c>
      <c r="O629" s="34" t="s">
        <v>126</v>
      </c>
      <c r="Q629" s="34" t="s">
        <v>127</v>
      </c>
      <c r="R629" s="34">
        <v>96341468</v>
      </c>
      <c r="S629" s="34" t="str">
        <f t="shared" si="45"/>
        <v>CC96341468</v>
      </c>
      <c r="T629" s="34" t="s">
        <v>341</v>
      </c>
      <c r="V629" s="34" t="s">
        <v>5685</v>
      </c>
      <c r="W629" s="34" t="s">
        <v>763</v>
      </c>
      <c r="X629" s="87">
        <v>25259</v>
      </c>
      <c r="Y629">
        <v>54</v>
      </c>
      <c r="Z629" s="36">
        <f>VLOOKUP($Y629,[2]Edades!$A$3:$H$153,4,FALSE)</f>
        <v>5</v>
      </c>
      <c r="AA629" s="34" t="str">
        <f>VLOOKUP($Y629,[2]Edades!$A$3:$H$153,6,FALSE)</f>
        <v>5 - Adultez</v>
      </c>
      <c r="AB629" s="34">
        <f>VLOOKUP($Y629,[2]Edades!$A$3:$H$153,7,FALSE)</f>
        <v>11</v>
      </c>
      <c r="AC629" s="34" t="str">
        <f>VLOOKUP($Y629,[2]Edades!$A$3:$H$153,8,FALSE)</f>
        <v>50-54</v>
      </c>
      <c r="AD629" s="34" t="s">
        <v>146</v>
      </c>
      <c r="AE629">
        <v>1</v>
      </c>
      <c r="AF629" s="34" t="s">
        <v>130</v>
      </c>
      <c r="AG629" s="34" t="s">
        <v>2127</v>
      </c>
      <c r="AH629" s="34" t="s">
        <v>2127</v>
      </c>
      <c r="AK629" s="34" t="s">
        <v>125</v>
      </c>
      <c r="AM629" s="34" t="s">
        <v>2127</v>
      </c>
      <c r="AN629" s="36" t="s">
        <v>2127</v>
      </c>
      <c r="AO629" s="36" t="s">
        <v>2127</v>
      </c>
      <c r="AP629" s="34" t="s">
        <v>2127</v>
      </c>
      <c r="AQ629" s="36" t="s">
        <v>2127</v>
      </c>
      <c r="AR629" s="34" t="s">
        <v>5919</v>
      </c>
      <c r="AS629" s="91" t="s">
        <v>6757</v>
      </c>
      <c r="AT629" s="34">
        <v>3138722425</v>
      </c>
      <c r="AU629" s="34" t="s">
        <v>2127</v>
      </c>
      <c r="AX629" s="90"/>
      <c r="BA629" s="91"/>
      <c r="BB629" s="91"/>
      <c r="BC629" s="91"/>
      <c r="BF629" s="34" t="s">
        <v>4983</v>
      </c>
      <c r="BG629" s="92" t="s">
        <v>2098</v>
      </c>
      <c r="BM629" s="36" t="s">
        <v>131</v>
      </c>
      <c r="BN629" s="34" t="s">
        <v>132</v>
      </c>
      <c r="BO629" s="36">
        <v>0</v>
      </c>
      <c r="BQ629" s="94"/>
      <c r="BS629" s="36" t="s">
        <v>2127</v>
      </c>
      <c r="BU629" s="95"/>
      <c r="BV629" s="95"/>
      <c r="BW629" s="61"/>
      <c r="BX629" s="60"/>
      <c r="BY629" s="59" t="str">
        <f t="shared" ca="1" si="46"/>
        <v/>
      </c>
      <c r="CD629" s="68"/>
      <c r="CE629" s="68"/>
      <c r="CF629" s="67"/>
      <c r="CG629"/>
      <c r="CH629" s="2"/>
      <c r="CI629" s="4" t="e">
        <f t="shared" si="47"/>
        <v>#DIV/0!</v>
      </c>
      <c r="CJ629" s="5" t="str">
        <f t="shared" si="48"/>
        <v>SIN DATO</v>
      </c>
      <c r="CK629" s="36">
        <v>0</v>
      </c>
      <c r="CL629" s="66"/>
      <c r="CM629" s="89">
        <v>40982</v>
      </c>
      <c r="CN629" s="97">
        <v>40982</v>
      </c>
      <c r="CP629"/>
      <c r="CQ629" s="65"/>
      <c r="CR629" s="65"/>
      <c r="CS629" s="98"/>
      <c r="CT629"/>
      <c r="CU629"/>
      <c r="CV629" s="97"/>
      <c r="CW629" s="2"/>
      <c r="CX629" s="82"/>
      <c r="DG629" s="64"/>
      <c r="DI629" s="89"/>
      <c r="DJ629" s="89"/>
      <c r="DN629" s="34"/>
      <c r="DO629" s="34"/>
      <c r="DP629" s="34"/>
      <c r="DQ629" s="34"/>
      <c r="DR629" s="34"/>
      <c r="DS629" s="34" t="s">
        <v>2127</v>
      </c>
      <c r="DT629" s="34"/>
      <c r="DY629" s="1">
        <v>2</v>
      </c>
      <c r="DZ629" t="s">
        <v>7941</v>
      </c>
      <c r="EB629" s="4"/>
      <c r="EJ629"/>
      <c r="EL629" s="34"/>
      <c r="EN629" s="34"/>
    </row>
    <row r="630" spans="1:144" hidden="1" x14ac:dyDescent="0.25">
      <c r="A630" s="85">
        <v>2022</v>
      </c>
      <c r="B630" s="87">
        <v>44830</v>
      </c>
      <c r="C630" t="s">
        <v>121</v>
      </c>
      <c r="D630" t="s">
        <v>122</v>
      </c>
      <c r="E630" s="36" t="s">
        <v>7938</v>
      </c>
      <c r="F630" s="34">
        <f t="shared" si="49"/>
        <v>629</v>
      </c>
      <c r="G630" s="34" t="s">
        <v>4985</v>
      </c>
      <c r="H630">
        <v>18</v>
      </c>
      <c r="I630" s="34" t="s">
        <v>6141</v>
      </c>
      <c r="J630" s="34" t="s">
        <v>4988</v>
      </c>
      <c r="K630" s="34" t="str">
        <f>VLOOKUP(J630,[2]CodMpios!$B$347:$E$362,4,FALSE)</f>
        <v>18001 - Florencia</v>
      </c>
      <c r="L630" s="34" t="str">
        <f>VLOOKUP($J630,[2]Coord_Mpios_X_Y!$B$2:$K$1123,9,FALSE)</f>
        <v>1,749138703818</v>
      </c>
      <c r="M630" s="34" t="str">
        <f>VLOOKUP($J630,[2]Coord_Mpios_X_Y!$B$2:$K$1123,10,FALSE)</f>
        <v>-75,558239064333</v>
      </c>
      <c r="N630" s="34" t="s">
        <v>139</v>
      </c>
      <c r="O630" s="34" t="s">
        <v>126</v>
      </c>
      <c r="Q630" s="34" t="s">
        <v>127</v>
      </c>
      <c r="R630" s="34">
        <v>40756739</v>
      </c>
      <c r="S630" s="34" t="str">
        <f t="shared" si="45"/>
        <v>CC40756739</v>
      </c>
      <c r="T630" s="34" t="s">
        <v>134</v>
      </c>
      <c r="U630" s="34" t="s">
        <v>2409</v>
      </c>
      <c r="V630" s="34" t="s">
        <v>216</v>
      </c>
      <c r="W630" s="34" t="s">
        <v>623</v>
      </c>
      <c r="X630" s="87">
        <v>19291</v>
      </c>
      <c r="Y630">
        <v>70</v>
      </c>
      <c r="Z630" s="36">
        <f>VLOOKUP($Y630,[2]Edades!$A$3:$H$153,4,FALSE)</f>
        <v>6</v>
      </c>
      <c r="AA630" s="34" t="str">
        <f>VLOOKUP($Y630,[2]Edades!$A$3:$H$153,6,FALSE)</f>
        <v>6 - Persona mayor</v>
      </c>
      <c r="AB630" s="34">
        <f>VLOOKUP($Y630,[2]Edades!$A$3:$H$153,7,FALSE)</f>
        <v>15</v>
      </c>
      <c r="AC630" s="34" t="str">
        <f>VLOOKUP($Y630,[2]Edades!$A$3:$H$153,8,FALSE)</f>
        <v>70-74</v>
      </c>
      <c r="AD630" s="34" t="s">
        <v>129</v>
      </c>
      <c r="AE630" s="1">
        <v>2</v>
      </c>
      <c r="AF630" s="34" t="s">
        <v>2137</v>
      </c>
      <c r="AG630" s="34" t="s">
        <v>2127</v>
      </c>
      <c r="AH630" s="34" t="s">
        <v>2127</v>
      </c>
      <c r="AK630" s="34" t="s">
        <v>139</v>
      </c>
      <c r="AM630" s="34" t="s">
        <v>2127</v>
      </c>
      <c r="AN630" s="36" t="s">
        <v>2127</v>
      </c>
      <c r="AO630" s="36" t="s">
        <v>2127</v>
      </c>
      <c r="AP630" s="34" t="s">
        <v>2127</v>
      </c>
      <c r="AQ630" s="36" t="s">
        <v>2127</v>
      </c>
      <c r="AR630" s="34" t="s">
        <v>2098</v>
      </c>
      <c r="AS630" s="91" t="s">
        <v>6758</v>
      </c>
      <c r="AT630" s="34">
        <v>3142891520</v>
      </c>
      <c r="AU630" s="34" t="s">
        <v>2127</v>
      </c>
      <c r="AX630" s="90"/>
      <c r="BA630" s="91"/>
      <c r="BB630" s="91"/>
      <c r="BC630" s="91"/>
      <c r="BF630" s="34" t="s">
        <v>4983</v>
      </c>
      <c r="BG630" s="92" t="s">
        <v>2098</v>
      </c>
      <c r="BM630" s="36" t="s">
        <v>131</v>
      </c>
      <c r="BN630" s="34" t="s">
        <v>132</v>
      </c>
      <c r="BO630" s="36">
        <v>0</v>
      </c>
      <c r="BQ630" s="94"/>
      <c r="BS630" t="s">
        <v>132</v>
      </c>
      <c r="BU630" s="95"/>
      <c r="BV630" s="95"/>
      <c r="BW630" s="61"/>
      <c r="BX630" s="60"/>
      <c r="BY630" s="59" t="str">
        <f t="shared" ca="1" si="46"/>
        <v/>
      </c>
      <c r="CD630" s="68"/>
      <c r="CE630" s="68"/>
      <c r="CF630" s="67"/>
      <c r="CG630">
        <v>46</v>
      </c>
      <c r="CH630" s="2">
        <v>160</v>
      </c>
      <c r="CI630" s="4">
        <f t="shared" si="47"/>
        <v>17.968749999999996</v>
      </c>
      <c r="CJ630" s="5" t="str">
        <f t="shared" si="48"/>
        <v>BAJO PESO</v>
      </c>
      <c r="CK630" s="36">
        <v>0</v>
      </c>
      <c r="CL630" s="66"/>
      <c r="CM630" s="89">
        <v>41012</v>
      </c>
      <c r="CN630" s="97">
        <v>41012</v>
      </c>
      <c r="CP630"/>
      <c r="CQ630" s="65"/>
      <c r="CR630" s="65"/>
      <c r="CS630" s="98"/>
      <c r="CT630"/>
      <c r="CU630"/>
      <c r="CV630" s="65"/>
      <c r="CW630" s="2">
        <v>120</v>
      </c>
      <c r="CX630" s="82">
        <v>80</v>
      </c>
      <c r="DC630"/>
      <c r="DG630" s="64"/>
      <c r="DI630" s="89">
        <v>43745</v>
      </c>
      <c r="DJ630" s="89"/>
      <c r="DN630" s="34"/>
      <c r="DO630" s="34"/>
      <c r="DP630" s="34"/>
      <c r="DQ630" s="34"/>
      <c r="DR630" s="34"/>
      <c r="DS630" s="34" t="s">
        <v>2127</v>
      </c>
      <c r="DT630" s="34"/>
      <c r="DU630" s="47">
        <v>44734</v>
      </c>
      <c r="DY630" s="1">
        <v>1</v>
      </c>
      <c r="DZ630" t="s">
        <v>7941</v>
      </c>
      <c r="EA630" s="4">
        <v>0.77</v>
      </c>
      <c r="EB630" s="4">
        <v>79</v>
      </c>
      <c r="EC630" s="4">
        <v>232</v>
      </c>
      <c r="ED630" s="4">
        <v>163</v>
      </c>
      <c r="EE630" s="4">
        <v>46.2</v>
      </c>
      <c r="EF630" s="4">
        <v>111</v>
      </c>
      <c r="EG630" s="4">
        <v>2.2000000000000002</v>
      </c>
      <c r="EJ630"/>
      <c r="EL630" s="34"/>
      <c r="EN630" s="34"/>
    </row>
    <row r="631" spans="1:144" hidden="1" x14ac:dyDescent="0.25">
      <c r="A631" s="85">
        <v>2022</v>
      </c>
      <c r="B631" s="87">
        <v>44830</v>
      </c>
      <c r="C631" t="s">
        <v>121</v>
      </c>
      <c r="D631" t="s">
        <v>122</v>
      </c>
      <c r="E631" s="36" t="s">
        <v>7938</v>
      </c>
      <c r="F631" s="34">
        <f t="shared" si="49"/>
        <v>630</v>
      </c>
      <c r="G631" s="34" t="s">
        <v>4985</v>
      </c>
      <c r="H631">
        <v>18</v>
      </c>
      <c r="I631" s="34" t="s">
        <v>6141</v>
      </c>
      <c r="J631" s="34" t="s">
        <v>5049</v>
      </c>
      <c r="K631" s="34" t="str">
        <f>VLOOKUP(J631,[2]CodMpios!$B$347:$E$362,4,FALSE)</f>
        <v>18610 - San José Del Fragua</v>
      </c>
      <c r="L631" s="34" t="str">
        <f>VLOOKUP($J631,[2]Coord_Mpios_X_Y!$B$2:$K$1123,9,FALSE)</f>
        <v>1,304702314265</v>
      </c>
      <c r="M631" s="34" t="str">
        <f>VLOOKUP($J631,[2]Coord_Mpios_X_Y!$B$2:$K$1123,10,FALSE)</f>
        <v>-76,110005941537</v>
      </c>
      <c r="N631" s="34" t="s">
        <v>125</v>
      </c>
      <c r="O631" s="34" t="s">
        <v>126</v>
      </c>
      <c r="Q631" s="34" t="s">
        <v>127</v>
      </c>
      <c r="R631" s="34">
        <v>40768527</v>
      </c>
      <c r="S631" s="34" t="str">
        <f t="shared" si="45"/>
        <v>CC40768527</v>
      </c>
      <c r="T631" s="34" t="s">
        <v>134</v>
      </c>
      <c r="U631" s="34" t="s">
        <v>5363</v>
      </c>
      <c r="V631" s="34" t="s">
        <v>2110</v>
      </c>
      <c r="W631" s="34" t="s">
        <v>142</v>
      </c>
      <c r="X631" s="87">
        <v>24563</v>
      </c>
      <c r="Y631">
        <v>55</v>
      </c>
      <c r="Z631" s="36">
        <f>VLOOKUP($Y631,[2]Edades!$A$3:$H$153,4,FALSE)</f>
        <v>5</v>
      </c>
      <c r="AA631" s="34" t="str">
        <f>VLOOKUP($Y631,[2]Edades!$A$3:$H$153,6,FALSE)</f>
        <v>5 - Adultez</v>
      </c>
      <c r="AB631" s="34">
        <f>VLOOKUP($Y631,[2]Edades!$A$3:$H$153,7,FALSE)</f>
        <v>12</v>
      </c>
      <c r="AC631" s="34" t="str">
        <f>VLOOKUP($Y631,[2]Edades!$A$3:$H$153,8,FALSE)</f>
        <v>55-59</v>
      </c>
      <c r="AD631" s="34" t="s">
        <v>129</v>
      </c>
      <c r="AE631" s="1">
        <v>2</v>
      </c>
      <c r="AF631" s="34" t="s">
        <v>130</v>
      </c>
      <c r="AG631" s="34" t="s">
        <v>2127</v>
      </c>
      <c r="AH631" s="34" t="s">
        <v>2127</v>
      </c>
      <c r="AK631" s="34" t="s">
        <v>125</v>
      </c>
      <c r="AM631" s="34" t="s">
        <v>2127</v>
      </c>
      <c r="AN631" s="36" t="s">
        <v>2127</v>
      </c>
      <c r="AO631" s="36" t="s">
        <v>2127</v>
      </c>
      <c r="AP631" s="34" t="s">
        <v>2127</v>
      </c>
      <c r="AQ631" s="36" t="s">
        <v>2127</v>
      </c>
      <c r="AR631" s="34" t="s">
        <v>2098</v>
      </c>
      <c r="AS631" s="91" t="s">
        <v>6759</v>
      </c>
      <c r="AT631" s="34">
        <v>3143334511</v>
      </c>
      <c r="AU631" s="34" t="s">
        <v>2127</v>
      </c>
      <c r="AX631" s="90"/>
      <c r="BA631" s="91"/>
      <c r="BB631" s="91"/>
      <c r="BC631" s="91"/>
      <c r="BF631" s="34" t="s">
        <v>4983</v>
      </c>
      <c r="BG631" s="92" t="s">
        <v>2098</v>
      </c>
      <c r="BM631" s="36" t="s">
        <v>131</v>
      </c>
      <c r="BN631" s="34" t="s">
        <v>132</v>
      </c>
      <c r="BO631" s="36">
        <v>0</v>
      </c>
      <c r="BQ631" s="94"/>
      <c r="BS631" t="s">
        <v>131</v>
      </c>
      <c r="BU631" s="95"/>
      <c r="BV631" s="95"/>
      <c r="BW631" s="61"/>
      <c r="BX631" s="60"/>
      <c r="BY631" s="59" t="str">
        <f t="shared" ca="1" si="46"/>
        <v/>
      </c>
      <c r="CD631" s="68"/>
      <c r="CE631" s="68"/>
      <c r="CF631" s="67"/>
      <c r="CG631">
        <v>70</v>
      </c>
      <c r="CH631" s="2">
        <v>152</v>
      </c>
      <c r="CI631" s="4">
        <f t="shared" si="47"/>
        <v>30.297783933518005</v>
      </c>
      <c r="CJ631" s="5" t="str">
        <f t="shared" si="48"/>
        <v>OBESIDAD</v>
      </c>
      <c r="CK631" s="36">
        <v>0</v>
      </c>
      <c r="CL631" s="66"/>
      <c r="CM631" s="89">
        <v>41026</v>
      </c>
      <c r="CN631" s="97">
        <v>41026</v>
      </c>
      <c r="CP631"/>
      <c r="CQ631" s="65"/>
      <c r="CR631" s="65"/>
      <c r="CS631" s="98"/>
      <c r="CT631"/>
      <c r="CU631"/>
      <c r="CV631" s="65"/>
      <c r="CW631" s="2">
        <v>130</v>
      </c>
      <c r="CX631" s="82">
        <v>80</v>
      </c>
      <c r="DC631"/>
      <c r="DG631" s="64"/>
      <c r="DI631" s="89">
        <v>42573</v>
      </c>
      <c r="DJ631" s="89"/>
      <c r="DN631" s="34"/>
      <c r="DO631" s="34"/>
      <c r="DP631" s="34"/>
      <c r="DQ631" s="34"/>
      <c r="DR631" s="34"/>
      <c r="DS631" s="34" t="s">
        <v>2127</v>
      </c>
      <c r="DT631" s="34"/>
      <c r="DU631" s="47">
        <v>44740</v>
      </c>
      <c r="DY631" s="1">
        <v>2</v>
      </c>
      <c r="DZ631" t="s">
        <v>7940</v>
      </c>
      <c r="EA631" s="4">
        <v>0.86</v>
      </c>
      <c r="EB631" s="4">
        <v>104</v>
      </c>
      <c r="EC631" s="4">
        <v>270</v>
      </c>
      <c r="ED631" s="4">
        <v>197</v>
      </c>
      <c r="EE631" s="4">
        <v>34</v>
      </c>
      <c r="EF631" s="4">
        <v>193</v>
      </c>
      <c r="EG631" s="4">
        <v>24.6</v>
      </c>
      <c r="EJ631"/>
      <c r="EL631" s="34"/>
      <c r="EN631" s="34"/>
    </row>
    <row r="632" spans="1:144" hidden="1" x14ac:dyDescent="0.25">
      <c r="A632" s="85">
        <v>2022</v>
      </c>
      <c r="B632" s="87">
        <v>44830</v>
      </c>
      <c r="C632" t="s">
        <v>121</v>
      </c>
      <c r="D632" t="s">
        <v>122</v>
      </c>
      <c r="E632" s="36" t="s">
        <v>7938</v>
      </c>
      <c r="F632" s="34">
        <f t="shared" si="49"/>
        <v>631</v>
      </c>
      <c r="G632" s="34" t="s">
        <v>4985</v>
      </c>
      <c r="H632">
        <v>18</v>
      </c>
      <c r="I632" s="34" t="s">
        <v>6141</v>
      </c>
      <c r="J632" s="34" t="s">
        <v>4988</v>
      </c>
      <c r="K632" s="34" t="str">
        <f>VLOOKUP(J632,[2]CodMpios!$B$347:$E$362,4,FALSE)</f>
        <v>18001 - Florencia</v>
      </c>
      <c r="L632" s="34" t="str">
        <f>VLOOKUP($J632,[2]Coord_Mpios_X_Y!$B$2:$K$1123,9,FALSE)</f>
        <v>1,749138703818</v>
      </c>
      <c r="M632" s="34" t="str">
        <f>VLOOKUP($J632,[2]Coord_Mpios_X_Y!$B$2:$K$1123,10,FALSE)</f>
        <v>-75,558239064333</v>
      </c>
      <c r="N632" s="34" t="s">
        <v>125</v>
      </c>
      <c r="O632" s="34" t="s">
        <v>126</v>
      </c>
      <c r="Q632" s="34" t="s">
        <v>127</v>
      </c>
      <c r="R632" s="34">
        <v>17699894</v>
      </c>
      <c r="S632" s="34" t="str">
        <f t="shared" si="45"/>
        <v>CC17699894</v>
      </c>
      <c r="T632" s="34" t="s">
        <v>188</v>
      </c>
      <c r="U632" s="34" t="s">
        <v>2431</v>
      </c>
      <c r="V632" s="34" t="s">
        <v>5891</v>
      </c>
      <c r="W632" s="34" t="s">
        <v>5891</v>
      </c>
      <c r="X632" s="87">
        <v>20240</v>
      </c>
      <c r="Y632">
        <v>67</v>
      </c>
      <c r="Z632" s="36">
        <f>VLOOKUP($Y632,[2]Edades!$A$3:$H$153,4,FALSE)</f>
        <v>6</v>
      </c>
      <c r="AA632" s="34" t="str">
        <f>VLOOKUP($Y632,[2]Edades!$A$3:$H$153,6,FALSE)</f>
        <v>6 - Persona mayor</v>
      </c>
      <c r="AB632" s="34">
        <f>VLOOKUP($Y632,[2]Edades!$A$3:$H$153,7,FALSE)</f>
        <v>14</v>
      </c>
      <c r="AC632" s="34" t="str">
        <f>VLOOKUP($Y632,[2]Edades!$A$3:$H$153,8,FALSE)</f>
        <v>65-69</v>
      </c>
      <c r="AD632" s="34" t="s">
        <v>146</v>
      </c>
      <c r="AE632">
        <v>1</v>
      </c>
      <c r="AF632" s="34" t="s">
        <v>2137</v>
      </c>
      <c r="AG632" s="34" t="s">
        <v>2127</v>
      </c>
      <c r="AH632" s="34" t="s">
        <v>2127</v>
      </c>
      <c r="AK632" s="34" t="s">
        <v>125</v>
      </c>
      <c r="AM632" s="34" t="s">
        <v>2127</v>
      </c>
      <c r="AN632" s="36" t="s">
        <v>2127</v>
      </c>
      <c r="AO632" s="36" t="s">
        <v>2127</v>
      </c>
      <c r="AP632" s="34" t="s">
        <v>2127</v>
      </c>
      <c r="AQ632" s="36" t="s">
        <v>2127</v>
      </c>
      <c r="AR632" s="34" t="s">
        <v>2098</v>
      </c>
      <c r="AS632" s="91" t="s">
        <v>6760</v>
      </c>
      <c r="AT632" s="34">
        <v>3107719724</v>
      </c>
      <c r="AU632" s="34" t="s">
        <v>2127</v>
      </c>
      <c r="AX632" s="90"/>
      <c r="BA632" s="91"/>
      <c r="BB632" s="91"/>
      <c r="BC632" s="91"/>
      <c r="BF632" s="34" t="s">
        <v>4983</v>
      </c>
      <c r="BG632" s="92" t="s">
        <v>2098</v>
      </c>
      <c r="BM632" s="36" t="s">
        <v>131</v>
      </c>
      <c r="BN632" s="34" t="s">
        <v>132</v>
      </c>
      <c r="BO632" s="36">
        <v>0</v>
      </c>
      <c r="BQ632" s="94"/>
      <c r="BS632" t="s">
        <v>131</v>
      </c>
      <c r="BU632" s="95"/>
      <c r="BV632" s="95"/>
      <c r="BW632" s="61"/>
      <c r="BX632" s="60"/>
      <c r="BY632" s="59" t="str">
        <f t="shared" ca="1" si="46"/>
        <v/>
      </c>
      <c r="CD632" s="68"/>
      <c r="CE632" s="68"/>
      <c r="CF632" s="67"/>
      <c r="CG632">
        <v>75</v>
      </c>
      <c r="CH632" s="2">
        <v>158</v>
      </c>
      <c r="CI632" s="4">
        <f t="shared" si="47"/>
        <v>30.043262297708697</v>
      </c>
      <c r="CJ632" s="5" t="str">
        <f t="shared" si="48"/>
        <v>OBESIDAD</v>
      </c>
      <c r="CK632" s="36">
        <v>0</v>
      </c>
      <c r="CL632" s="66"/>
      <c r="CM632" s="89">
        <v>41031</v>
      </c>
      <c r="CN632" s="97">
        <v>41031</v>
      </c>
      <c r="CP632"/>
      <c r="CQ632" s="65"/>
      <c r="CR632" s="65"/>
      <c r="CS632" s="98"/>
      <c r="CT632"/>
      <c r="CU632"/>
      <c r="CV632" s="65"/>
      <c r="CW632" s="2">
        <v>145</v>
      </c>
      <c r="CX632" s="82">
        <v>90</v>
      </c>
      <c r="DC632"/>
      <c r="DG632" s="64"/>
      <c r="DI632" s="89"/>
      <c r="DJ632" s="89"/>
      <c r="DN632" s="34"/>
      <c r="DO632" s="34"/>
      <c r="DP632" s="34"/>
      <c r="DQ632" s="34"/>
      <c r="DR632" s="34"/>
      <c r="DS632" s="34" t="s">
        <v>2127</v>
      </c>
      <c r="DT632" s="34"/>
      <c r="DU632" s="47">
        <v>43502</v>
      </c>
      <c r="DY632" s="1">
        <v>2</v>
      </c>
      <c r="DZ632" t="s">
        <v>7941</v>
      </c>
      <c r="EA632" s="4">
        <v>0.66</v>
      </c>
      <c r="EB632" s="4">
        <v>149</v>
      </c>
      <c r="EH632" s="4">
        <v>8.5</v>
      </c>
      <c r="EJ632"/>
      <c r="EL632" s="34"/>
      <c r="EN632" s="34"/>
    </row>
    <row r="633" spans="1:144" x14ac:dyDescent="0.25">
      <c r="A633" s="85">
        <v>2022</v>
      </c>
      <c r="B633" s="87">
        <v>44830</v>
      </c>
      <c r="C633" t="s">
        <v>121</v>
      </c>
      <c r="D633" t="s">
        <v>122</v>
      </c>
      <c r="E633" s="34" t="s">
        <v>7938</v>
      </c>
      <c r="F633" s="34">
        <f t="shared" si="49"/>
        <v>632</v>
      </c>
      <c r="G633" s="34" t="s">
        <v>4985</v>
      </c>
      <c r="H633">
        <v>18</v>
      </c>
      <c r="I633" s="34" t="s">
        <v>6141</v>
      </c>
      <c r="J633" s="34" t="s">
        <v>4988</v>
      </c>
      <c r="K633" s="34" t="str">
        <f>VLOOKUP(J633,[2]CodMpios!$B$347:$E$362,4,FALSE)</f>
        <v>18001 - Florencia</v>
      </c>
      <c r="L633" s="34" t="str">
        <f>VLOOKUP($J633,[2]Coord_Mpios_X_Y!$B$2:$K$1123,9,FALSE)</f>
        <v>1,749138703818</v>
      </c>
      <c r="M633" s="34" t="str">
        <f>VLOOKUP($J633,[2]Coord_Mpios_X_Y!$B$2:$K$1123,10,FALSE)</f>
        <v>-75,558239064333</v>
      </c>
      <c r="N633" s="34" t="s">
        <v>125</v>
      </c>
      <c r="O633" s="34" t="s">
        <v>126</v>
      </c>
      <c r="Q633" s="34" t="s">
        <v>127</v>
      </c>
      <c r="R633" s="34">
        <v>26628494</v>
      </c>
      <c r="S633" s="34" t="str">
        <f t="shared" si="45"/>
        <v>CC26628494</v>
      </c>
      <c r="T633" s="34" t="s">
        <v>195</v>
      </c>
      <c r="U633" s="34" t="s">
        <v>599</v>
      </c>
      <c r="V633" s="34" t="s">
        <v>135</v>
      </c>
      <c r="W633" s="34" t="s">
        <v>2195</v>
      </c>
      <c r="X633" s="87">
        <v>21502</v>
      </c>
      <c r="Y633">
        <v>64</v>
      </c>
      <c r="Z633" s="36">
        <f>VLOOKUP($Y633,[2]Edades!$A$3:$H$153,4,FALSE)</f>
        <v>6</v>
      </c>
      <c r="AA633" s="34" t="str">
        <f>VLOOKUP($Y633,[2]Edades!$A$3:$H$153,6,FALSE)</f>
        <v>6 - Persona mayor</v>
      </c>
      <c r="AB633" s="34">
        <f>VLOOKUP($Y633,[2]Edades!$A$3:$H$153,7,FALSE)</f>
        <v>13</v>
      </c>
      <c r="AC633" s="34" t="str">
        <f>VLOOKUP($Y633,[2]Edades!$A$3:$H$153,8,FALSE)</f>
        <v>60-64</v>
      </c>
      <c r="AD633" s="34" t="s">
        <v>129</v>
      </c>
      <c r="AE633" s="1">
        <v>2</v>
      </c>
      <c r="AF633" s="34" t="s">
        <v>2137</v>
      </c>
      <c r="AG633" s="34" t="s">
        <v>2127</v>
      </c>
      <c r="AH633" s="34" t="s">
        <v>2127</v>
      </c>
      <c r="AK633" s="34" t="s">
        <v>125</v>
      </c>
      <c r="AM633" s="34" t="s">
        <v>2127</v>
      </c>
      <c r="AN633" s="36" t="s">
        <v>2127</v>
      </c>
      <c r="AO633" s="36" t="s">
        <v>2127</v>
      </c>
      <c r="AP633" s="34" t="s">
        <v>2127</v>
      </c>
      <c r="AQ633" s="36" t="s">
        <v>2127</v>
      </c>
      <c r="AR633" s="34" t="s">
        <v>2098</v>
      </c>
      <c r="AS633" s="91" t="s">
        <v>6761</v>
      </c>
      <c r="AT633" s="34">
        <v>3138316158</v>
      </c>
      <c r="AU633" s="34" t="s">
        <v>2127</v>
      </c>
      <c r="AX633" s="90"/>
      <c r="BA633" s="91"/>
      <c r="BB633" s="91"/>
      <c r="BC633" s="91"/>
      <c r="BF633" s="34" t="s">
        <v>4983</v>
      </c>
      <c r="BG633" s="92" t="s">
        <v>2098</v>
      </c>
      <c r="BM633" s="36" t="s">
        <v>131</v>
      </c>
      <c r="BN633" s="34" t="s">
        <v>132</v>
      </c>
      <c r="BO633" s="36">
        <v>0</v>
      </c>
      <c r="BQ633" s="94"/>
      <c r="BS633" s="36" t="s">
        <v>2127</v>
      </c>
      <c r="BU633" s="95"/>
      <c r="BV633" s="95"/>
      <c r="BW633" s="61"/>
      <c r="BX633" s="60"/>
      <c r="BY633" s="59" t="str">
        <f t="shared" ca="1" si="46"/>
        <v/>
      </c>
      <c r="CD633" s="68"/>
      <c r="CE633" s="68"/>
      <c r="CF633" s="67"/>
      <c r="CG633">
        <v>69</v>
      </c>
      <c r="CH633" s="2">
        <v>158</v>
      </c>
      <c r="CI633" s="4">
        <f t="shared" si="47"/>
        <v>27.639801313892001</v>
      </c>
      <c r="CJ633" s="5" t="str">
        <f t="shared" si="48"/>
        <v>SOBREPESO</v>
      </c>
      <c r="CK633" s="36">
        <v>0</v>
      </c>
      <c r="CL633" s="66"/>
      <c r="CM633" s="89">
        <v>41019</v>
      </c>
      <c r="CN633" s="97">
        <v>41019</v>
      </c>
      <c r="CP633"/>
      <c r="CQ633" s="65"/>
      <c r="CR633" s="65"/>
      <c r="CS633" s="98"/>
      <c r="CT633"/>
      <c r="CU633"/>
      <c r="CV633" s="97"/>
      <c r="CW633" s="2"/>
      <c r="CX633" s="82"/>
      <c r="DG633" s="64"/>
      <c r="DI633" s="89">
        <v>43607</v>
      </c>
      <c r="DJ633" s="89"/>
      <c r="DN633" s="34"/>
      <c r="DO633" s="34"/>
      <c r="DP633" s="34"/>
      <c r="DQ633" s="34"/>
      <c r="DR633" s="34"/>
      <c r="DS633" s="34" t="s">
        <v>2127</v>
      </c>
      <c r="DT633" s="34"/>
      <c r="DU633" s="47">
        <v>43411</v>
      </c>
      <c r="DY633" s="1">
        <v>2</v>
      </c>
      <c r="DZ633" t="s">
        <v>7941</v>
      </c>
      <c r="EB633" s="4"/>
      <c r="EJ633"/>
      <c r="EL633" s="34"/>
      <c r="EN633" s="34"/>
    </row>
    <row r="634" spans="1:144" x14ac:dyDescent="0.25">
      <c r="A634" s="85">
        <v>2022</v>
      </c>
      <c r="B634" s="87">
        <v>44830</v>
      </c>
      <c r="C634" t="s">
        <v>121</v>
      </c>
      <c r="D634" t="s">
        <v>122</v>
      </c>
      <c r="E634" s="34" t="s">
        <v>7938</v>
      </c>
      <c r="F634" s="34">
        <f t="shared" si="49"/>
        <v>633</v>
      </c>
      <c r="G634" s="34" t="s">
        <v>4985</v>
      </c>
      <c r="H634">
        <v>18</v>
      </c>
      <c r="I634" s="34" t="s">
        <v>6141</v>
      </c>
      <c r="J634" s="34" t="s">
        <v>4988</v>
      </c>
      <c r="K634" s="34" t="str">
        <f>VLOOKUP(J634,[2]CodMpios!$B$347:$E$362,4,FALSE)</f>
        <v>18001 - Florencia</v>
      </c>
      <c r="L634" s="34" t="str">
        <f>VLOOKUP($J634,[2]Coord_Mpios_X_Y!$B$2:$K$1123,9,FALSE)</f>
        <v>1,749138703818</v>
      </c>
      <c r="M634" s="34" t="str">
        <f>VLOOKUP($J634,[2]Coord_Mpios_X_Y!$B$2:$K$1123,10,FALSE)</f>
        <v>-75,558239064333</v>
      </c>
      <c r="N634" s="34" t="s">
        <v>125</v>
      </c>
      <c r="O634" s="34" t="s">
        <v>126</v>
      </c>
      <c r="Q634" s="34" t="s">
        <v>127</v>
      </c>
      <c r="R634" s="34">
        <v>17636504</v>
      </c>
      <c r="S634" s="34" t="str">
        <f t="shared" si="45"/>
        <v>CC17636504</v>
      </c>
      <c r="T634" s="34" t="s">
        <v>840</v>
      </c>
      <c r="V634" s="34" t="s">
        <v>186</v>
      </c>
      <c r="W634" s="34" t="s">
        <v>2441</v>
      </c>
      <c r="X634" s="87">
        <v>23480</v>
      </c>
      <c r="Y634">
        <v>58</v>
      </c>
      <c r="Z634" s="36">
        <f>VLOOKUP($Y634,[2]Edades!$A$3:$H$153,4,FALSE)</f>
        <v>5</v>
      </c>
      <c r="AA634" s="34" t="str">
        <f>VLOOKUP($Y634,[2]Edades!$A$3:$H$153,6,FALSE)</f>
        <v>5 - Adultez</v>
      </c>
      <c r="AB634" s="34">
        <f>VLOOKUP($Y634,[2]Edades!$A$3:$H$153,7,FALSE)</f>
        <v>12</v>
      </c>
      <c r="AC634" s="34" t="str">
        <f>VLOOKUP($Y634,[2]Edades!$A$3:$H$153,8,FALSE)</f>
        <v>55-59</v>
      </c>
      <c r="AD634" s="34" t="s">
        <v>146</v>
      </c>
      <c r="AE634">
        <v>1</v>
      </c>
      <c r="AF634" s="34" t="s">
        <v>130</v>
      </c>
      <c r="AG634" s="34" t="s">
        <v>2127</v>
      </c>
      <c r="AH634" s="34" t="s">
        <v>2127</v>
      </c>
      <c r="AK634" s="34" t="s">
        <v>125</v>
      </c>
      <c r="AM634" s="34" t="s">
        <v>2127</v>
      </c>
      <c r="AN634" s="36" t="s">
        <v>2127</v>
      </c>
      <c r="AO634" s="36" t="s">
        <v>2127</v>
      </c>
      <c r="AP634" s="34" t="s">
        <v>2127</v>
      </c>
      <c r="AQ634" s="36" t="s">
        <v>2127</v>
      </c>
      <c r="AR634" s="34" t="s">
        <v>2098</v>
      </c>
      <c r="AS634" s="91" t="s">
        <v>6762</v>
      </c>
      <c r="AT634" s="34">
        <v>3123757120</v>
      </c>
      <c r="AU634" s="34" t="s">
        <v>2127</v>
      </c>
      <c r="AX634" s="90"/>
      <c r="BA634" s="91"/>
      <c r="BB634" s="91"/>
      <c r="BC634" s="91"/>
      <c r="BF634" s="34" t="s">
        <v>4983</v>
      </c>
      <c r="BG634" s="92" t="s">
        <v>2098</v>
      </c>
      <c r="BM634" s="36" t="s">
        <v>131</v>
      </c>
      <c r="BN634" s="34" t="s">
        <v>132</v>
      </c>
      <c r="BO634" s="36">
        <v>0</v>
      </c>
      <c r="BQ634" s="94"/>
      <c r="BS634" s="36" t="s">
        <v>2127</v>
      </c>
      <c r="BU634" s="95"/>
      <c r="BV634" s="95"/>
      <c r="BW634" s="61"/>
      <c r="BX634" s="60"/>
      <c r="BY634" s="59" t="str">
        <f t="shared" ca="1" si="46"/>
        <v/>
      </c>
      <c r="CD634" s="68"/>
      <c r="CE634" s="68"/>
      <c r="CF634" s="67"/>
      <c r="CG634"/>
      <c r="CH634" s="2"/>
      <c r="CI634" s="4" t="e">
        <f t="shared" si="47"/>
        <v>#DIV/0!</v>
      </c>
      <c r="CJ634" s="5" t="str">
        <f t="shared" si="48"/>
        <v>SIN DATO</v>
      </c>
      <c r="CK634" s="36">
        <v>0</v>
      </c>
      <c r="CL634" s="66"/>
      <c r="CM634" s="89">
        <v>41103</v>
      </c>
      <c r="CN634" s="97">
        <v>41103</v>
      </c>
      <c r="CP634"/>
      <c r="CQ634" s="65"/>
      <c r="CR634" s="65"/>
      <c r="CS634" s="98"/>
      <c r="CT634"/>
      <c r="CU634"/>
      <c r="CV634" s="97"/>
      <c r="CW634" s="2"/>
      <c r="CX634" s="82"/>
      <c r="DG634" s="64"/>
      <c r="DI634" s="89"/>
      <c r="DJ634" s="89"/>
      <c r="DN634" s="34"/>
      <c r="DO634" s="34"/>
      <c r="DP634" s="34"/>
      <c r="DQ634" s="34"/>
      <c r="DR634" s="34"/>
      <c r="DS634" s="34" t="s">
        <v>2127</v>
      </c>
      <c r="DT634" s="34"/>
      <c r="DY634" s="1">
        <v>2</v>
      </c>
      <c r="DZ634" t="s">
        <v>7941</v>
      </c>
      <c r="EB634" s="4"/>
      <c r="EJ634"/>
      <c r="EL634" s="34"/>
      <c r="EN634" s="34"/>
    </row>
    <row r="635" spans="1:144" hidden="1" x14ac:dyDescent="0.25">
      <c r="A635" s="85">
        <v>2022</v>
      </c>
      <c r="B635" s="87">
        <v>44830</v>
      </c>
      <c r="C635" t="s">
        <v>121</v>
      </c>
      <c r="D635" t="s">
        <v>122</v>
      </c>
      <c r="E635" s="36" t="s">
        <v>7938</v>
      </c>
      <c r="F635" s="34">
        <f t="shared" si="49"/>
        <v>634</v>
      </c>
      <c r="G635" s="34" t="s">
        <v>4985</v>
      </c>
      <c r="H635">
        <v>18</v>
      </c>
      <c r="I635" s="34" t="s">
        <v>6141</v>
      </c>
      <c r="J635" s="34" t="s">
        <v>4988</v>
      </c>
      <c r="K635" s="34" t="str">
        <f>VLOOKUP(J635,[2]CodMpios!$B$347:$E$362,4,FALSE)</f>
        <v>18001 - Florencia</v>
      </c>
      <c r="L635" s="34" t="str">
        <f>VLOOKUP($J635,[2]Coord_Mpios_X_Y!$B$2:$K$1123,9,FALSE)</f>
        <v>1,749138703818</v>
      </c>
      <c r="M635" s="34" t="str">
        <f>VLOOKUP($J635,[2]Coord_Mpios_X_Y!$B$2:$K$1123,10,FALSE)</f>
        <v>-75,558239064333</v>
      </c>
      <c r="N635" s="34" t="s">
        <v>139</v>
      </c>
      <c r="O635" s="34" t="s">
        <v>126</v>
      </c>
      <c r="Q635" s="34" t="s">
        <v>127</v>
      </c>
      <c r="R635" s="34">
        <v>26491326</v>
      </c>
      <c r="S635" s="34" t="str">
        <f t="shared" si="45"/>
        <v>CC26491326</v>
      </c>
      <c r="T635" s="34" t="s">
        <v>2424</v>
      </c>
      <c r="V635" s="34" t="s">
        <v>160</v>
      </c>
      <c r="W635" s="34" t="s">
        <v>2454</v>
      </c>
      <c r="X635" s="87">
        <v>17967</v>
      </c>
      <c r="Y635">
        <v>74</v>
      </c>
      <c r="Z635" s="36">
        <f>VLOOKUP($Y635,[2]Edades!$A$3:$H$153,4,FALSE)</f>
        <v>6</v>
      </c>
      <c r="AA635" s="34" t="str">
        <f>VLOOKUP($Y635,[2]Edades!$A$3:$H$153,6,FALSE)</f>
        <v>6 - Persona mayor</v>
      </c>
      <c r="AB635" s="34">
        <f>VLOOKUP($Y635,[2]Edades!$A$3:$H$153,7,FALSE)</f>
        <v>15</v>
      </c>
      <c r="AC635" s="34" t="str">
        <f>VLOOKUP($Y635,[2]Edades!$A$3:$H$153,8,FALSE)</f>
        <v>70-74</v>
      </c>
      <c r="AD635" s="34" t="s">
        <v>129</v>
      </c>
      <c r="AE635" s="1">
        <v>2</v>
      </c>
      <c r="AF635" s="34" t="s">
        <v>2137</v>
      </c>
      <c r="AG635" s="34" t="s">
        <v>2127</v>
      </c>
      <c r="AH635" s="34" t="s">
        <v>2127</v>
      </c>
      <c r="AK635" s="34" t="s">
        <v>139</v>
      </c>
      <c r="AM635" s="34" t="s">
        <v>2127</v>
      </c>
      <c r="AN635" s="36" t="s">
        <v>2127</v>
      </c>
      <c r="AO635" s="36" t="s">
        <v>2127</v>
      </c>
      <c r="AP635" s="34" t="s">
        <v>2127</v>
      </c>
      <c r="AQ635" s="36" t="s">
        <v>2127</v>
      </c>
      <c r="AR635" s="34" t="s">
        <v>2098</v>
      </c>
      <c r="AS635" s="91" t="s">
        <v>6763</v>
      </c>
      <c r="AT635" s="34">
        <v>3212021427</v>
      </c>
      <c r="AU635" s="34" t="s">
        <v>2127</v>
      </c>
      <c r="AX635" s="90"/>
      <c r="BA635" s="91"/>
      <c r="BB635" s="91"/>
      <c r="BC635" s="91"/>
      <c r="BF635" s="34" t="s">
        <v>4983</v>
      </c>
      <c r="BG635" s="92" t="s">
        <v>2098</v>
      </c>
      <c r="BM635" s="36" t="s">
        <v>131</v>
      </c>
      <c r="BN635" s="34" t="s">
        <v>132</v>
      </c>
      <c r="BO635" s="36">
        <v>0</v>
      </c>
      <c r="BQ635" s="94"/>
      <c r="BS635" t="s">
        <v>131</v>
      </c>
      <c r="BU635" s="95"/>
      <c r="BV635" s="95"/>
      <c r="BW635" s="61"/>
      <c r="BX635" s="60"/>
      <c r="BY635" s="59" t="str">
        <f t="shared" ca="1" si="46"/>
        <v/>
      </c>
      <c r="CD635" s="68"/>
      <c r="CE635" s="68"/>
      <c r="CF635" s="67"/>
      <c r="CG635">
        <v>65</v>
      </c>
      <c r="CH635" s="2">
        <v>150</v>
      </c>
      <c r="CI635" s="4">
        <f t="shared" si="47"/>
        <v>28.888888888888889</v>
      </c>
      <c r="CJ635" s="5" t="str">
        <f t="shared" si="48"/>
        <v>SOBREPESO</v>
      </c>
      <c r="CK635" s="36">
        <v>0</v>
      </c>
      <c r="CL635" s="66"/>
      <c r="CM635" s="89">
        <v>41031</v>
      </c>
      <c r="CN635" s="97">
        <v>41031</v>
      </c>
      <c r="CP635"/>
      <c r="CQ635" s="65"/>
      <c r="CR635" s="65"/>
      <c r="CS635" s="98"/>
      <c r="CT635"/>
      <c r="CU635"/>
      <c r="CV635" s="65"/>
      <c r="CW635" s="2">
        <v>129</v>
      </c>
      <c r="CX635" s="82">
        <v>60</v>
      </c>
      <c r="DC635"/>
      <c r="DG635" s="64"/>
      <c r="DI635" s="89"/>
      <c r="DJ635" s="89"/>
      <c r="DK635" s="89">
        <v>44809</v>
      </c>
      <c r="DN635" s="34"/>
      <c r="DO635" s="34"/>
      <c r="DP635" s="34"/>
      <c r="DQ635" s="34"/>
      <c r="DR635" s="34"/>
      <c r="DS635" s="34" t="s">
        <v>131</v>
      </c>
      <c r="DT635" s="34"/>
      <c r="DU635" s="47">
        <v>44727</v>
      </c>
      <c r="DY635" s="1">
        <v>3</v>
      </c>
      <c r="DZ635" t="s">
        <v>7940</v>
      </c>
      <c r="EA635" s="4">
        <v>1.47</v>
      </c>
      <c r="EB635" s="4">
        <v>104</v>
      </c>
      <c r="EC635" s="4">
        <v>180</v>
      </c>
      <c r="ED635" s="4">
        <v>111</v>
      </c>
      <c r="EE635" s="4">
        <v>41.7</v>
      </c>
      <c r="EF635" s="4">
        <v>142</v>
      </c>
      <c r="EG635" s="4">
        <v>93</v>
      </c>
      <c r="EH635" s="4">
        <v>7.2</v>
      </c>
      <c r="EJ635"/>
      <c r="EL635" s="34"/>
      <c r="EN635" s="34"/>
    </row>
    <row r="636" spans="1:144" hidden="1" x14ac:dyDescent="0.25">
      <c r="A636" s="85">
        <v>2022</v>
      </c>
      <c r="B636" s="87">
        <v>44830</v>
      </c>
      <c r="C636" t="s">
        <v>121</v>
      </c>
      <c r="D636" t="s">
        <v>122</v>
      </c>
      <c r="E636" s="36" t="s">
        <v>7938</v>
      </c>
      <c r="F636" s="34">
        <f t="shared" si="49"/>
        <v>635</v>
      </c>
      <c r="G636" s="34" t="s">
        <v>4985</v>
      </c>
      <c r="H636">
        <v>18</v>
      </c>
      <c r="I636" s="34" t="s">
        <v>6141</v>
      </c>
      <c r="J636" s="34" t="s">
        <v>4988</v>
      </c>
      <c r="K636" s="34" t="str">
        <f>VLOOKUP(J636,[2]CodMpios!$B$347:$E$362,4,FALSE)</f>
        <v>18001 - Florencia</v>
      </c>
      <c r="L636" s="34" t="str">
        <f>VLOOKUP($J636,[2]Coord_Mpios_X_Y!$B$2:$K$1123,9,FALSE)</f>
        <v>1,749138703818</v>
      </c>
      <c r="M636" s="34" t="str">
        <f>VLOOKUP($J636,[2]Coord_Mpios_X_Y!$B$2:$K$1123,10,FALSE)</f>
        <v>-75,558239064333</v>
      </c>
      <c r="N636" s="34" t="s">
        <v>139</v>
      </c>
      <c r="O636" s="34" t="s">
        <v>126</v>
      </c>
      <c r="Q636" s="34" t="s">
        <v>127</v>
      </c>
      <c r="R636" s="34">
        <v>19286663</v>
      </c>
      <c r="S636" s="34" t="str">
        <f t="shared" si="45"/>
        <v>CC19286663</v>
      </c>
      <c r="T636" s="34" t="s">
        <v>5098</v>
      </c>
      <c r="V636" s="34" t="s">
        <v>5744</v>
      </c>
      <c r="W636" s="34" t="s">
        <v>5895</v>
      </c>
      <c r="X636" s="87">
        <v>20583</v>
      </c>
      <c r="Y636">
        <v>66</v>
      </c>
      <c r="Z636" s="36">
        <f>VLOOKUP($Y636,[2]Edades!$A$3:$H$153,4,FALSE)</f>
        <v>6</v>
      </c>
      <c r="AA636" s="34" t="str">
        <f>VLOOKUP($Y636,[2]Edades!$A$3:$H$153,6,FALSE)</f>
        <v>6 - Persona mayor</v>
      </c>
      <c r="AB636" s="34">
        <f>VLOOKUP($Y636,[2]Edades!$A$3:$H$153,7,FALSE)</f>
        <v>14</v>
      </c>
      <c r="AC636" s="34" t="str">
        <f>VLOOKUP($Y636,[2]Edades!$A$3:$H$153,8,FALSE)</f>
        <v>65-69</v>
      </c>
      <c r="AD636" s="34" t="s">
        <v>146</v>
      </c>
      <c r="AE636">
        <v>1</v>
      </c>
      <c r="AF636" s="34" t="s">
        <v>2137</v>
      </c>
      <c r="AG636" s="34" t="s">
        <v>2127</v>
      </c>
      <c r="AH636" s="34" t="s">
        <v>2127</v>
      </c>
      <c r="AK636" s="34" t="s">
        <v>139</v>
      </c>
      <c r="AM636" s="34" t="s">
        <v>2127</v>
      </c>
      <c r="AN636" s="36" t="s">
        <v>2127</v>
      </c>
      <c r="AO636" s="36" t="s">
        <v>2127</v>
      </c>
      <c r="AP636" s="34" t="s">
        <v>2127</v>
      </c>
      <c r="AQ636" s="36" t="s">
        <v>2127</v>
      </c>
      <c r="AR636" s="34" t="s">
        <v>2098</v>
      </c>
      <c r="AS636" s="91" t="s">
        <v>6580</v>
      </c>
      <c r="AT636" s="34">
        <v>3117566993</v>
      </c>
      <c r="AU636" s="34" t="s">
        <v>2127</v>
      </c>
      <c r="AX636" s="90"/>
      <c r="BA636" s="91"/>
      <c r="BB636" s="91"/>
      <c r="BC636" s="91"/>
      <c r="BF636" s="34" t="s">
        <v>4983</v>
      </c>
      <c r="BG636" s="92" t="s">
        <v>2098</v>
      </c>
      <c r="BM636" s="36" t="s">
        <v>131</v>
      </c>
      <c r="BN636" s="34" t="s">
        <v>132</v>
      </c>
      <c r="BO636" s="36">
        <v>0</v>
      </c>
      <c r="BQ636" s="94"/>
      <c r="BS636" t="s">
        <v>132</v>
      </c>
      <c r="BU636" s="95"/>
      <c r="BV636" s="95"/>
      <c r="BW636" s="61"/>
      <c r="BX636" s="60"/>
      <c r="BY636" s="59" t="str">
        <f t="shared" ca="1" si="46"/>
        <v/>
      </c>
      <c r="CD636" s="68"/>
      <c r="CE636" s="68"/>
      <c r="CF636" s="67"/>
      <c r="CG636">
        <v>75</v>
      </c>
      <c r="CH636" s="2">
        <v>178</v>
      </c>
      <c r="CI636" s="4">
        <f t="shared" si="47"/>
        <v>23.671253629592222</v>
      </c>
      <c r="CJ636" s="5" t="str">
        <f t="shared" si="48"/>
        <v>NORMAL</v>
      </c>
      <c r="CK636" s="36">
        <v>0</v>
      </c>
      <c r="CL636" s="66"/>
      <c r="CM636" s="89">
        <v>41047</v>
      </c>
      <c r="CN636" s="97">
        <v>41047</v>
      </c>
      <c r="CP636"/>
      <c r="CQ636" s="65"/>
      <c r="CR636" s="65"/>
      <c r="CS636" s="98"/>
      <c r="CT636"/>
      <c r="CU636"/>
      <c r="CV636" s="65"/>
      <c r="CW636" s="2">
        <v>100</v>
      </c>
      <c r="CX636" s="82">
        <v>60</v>
      </c>
      <c r="DC636"/>
      <c r="DG636" s="64"/>
      <c r="DI636" s="89"/>
      <c r="DJ636" s="89"/>
      <c r="DN636" s="34"/>
      <c r="DO636" s="34"/>
      <c r="DP636" s="34"/>
      <c r="DQ636" s="34"/>
      <c r="DR636" s="34"/>
      <c r="DS636" s="34" t="s">
        <v>2127</v>
      </c>
      <c r="DT636" s="34"/>
      <c r="DU636" s="47">
        <v>44301</v>
      </c>
      <c r="DY636" s="1">
        <v>2</v>
      </c>
      <c r="DZ636" t="s">
        <v>7940</v>
      </c>
      <c r="EB636" s="4"/>
      <c r="EC636" s="4">
        <v>200</v>
      </c>
      <c r="ED636" s="4">
        <v>140.80000000000001</v>
      </c>
      <c r="EE636" s="4">
        <v>35.4</v>
      </c>
      <c r="EF636" s="4">
        <v>121</v>
      </c>
      <c r="EJ636"/>
      <c r="EL636" s="34"/>
      <c r="EN636" s="34"/>
    </row>
    <row r="637" spans="1:144" x14ac:dyDescent="0.25">
      <c r="A637" s="85">
        <v>2022</v>
      </c>
      <c r="B637" s="87">
        <v>44830</v>
      </c>
      <c r="C637" t="s">
        <v>121</v>
      </c>
      <c r="D637" t="s">
        <v>122</v>
      </c>
      <c r="E637" s="34" t="s">
        <v>7938</v>
      </c>
      <c r="F637" s="34">
        <f t="shared" si="49"/>
        <v>636</v>
      </c>
      <c r="G637" s="34" t="s">
        <v>4985</v>
      </c>
      <c r="H637">
        <v>18</v>
      </c>
      <c r="I637" s="34" t="s">
        <v>6141</v>
      </c>
      <c r="J637" s="34" t="s">
        <v>5014</v>
      </c>
      <c r="K637" s="34" t="str">
        <f>VLOOKUP(J637,[2]CodMpios!$B$347:$E$362,4,FALSE)</f>
        <v>18029 - Albania</v>
      </c>
      <c r="L637" s="34" t="str">
        <f>VLOOKUP($J637,[2]Coord_Mpios_X_Y!$B$2:$K$1123,9,FALSE)</f>
        <v>1,227865490191</v>
      </c>
      <c r="M637" s="34" t="str">
        <f>VLOOKUP($J637,[2]Coord_Mpios_X_Y!$B$2:$K$1123,10,FALSE)</f>
        <v>-75,882326507579</v>
      </c>
      <c r="N637" s="34" t="s">
        <v>125</v>
      </c>
      <c r="O637" s="34" t="s">
        <v>126</v>
      </c>
      <c r="Q637" s="34" t="s">
        <v>127</v>
      </c>
      <c r="R637" s="34">
        <v>54257766</v>
      </c>
      <c r="S637" s="34" t="str">
        <f t="shared" si="45"/>
        <v>CC54257766</v>
      </c>
      <c r="T637" s="34" t="s">
        <v>5259</v>
      </c>
      <c r="U637" s="34" t="s">
        <v>594</v>
      </c>
      <c r="V637" s="34" t="s">
        <v>557</v>
      </c>
      <c r="W637" s="34" t="s">
        <v>969</v>
      </c>
      <c r="X637" s="87">
        <v>25856</v>
      </c>
      <c r="Y637">
        <v>52</v>
      </c>
      <c r="Z637" s="36">
        <f>VLOOKUP($Y637,[2]Edades!$A$3:$H$153,4,FALSE)</f>
        <v>5</v>
      </c>
      <c r="AA637" s="34" t="str">
        <f>VLOOKUP($Y637,[2]Edades!$A$3:$H$153,6,FALSE)</f>
        <v>5 - Adultez</v>
      </c>
      <c r="AB637" s="34">
        <f>VLOOKUP($Y637,[2]Edades!$A$3:$H$153,7,FALSE)</f>
        <v>11</v>
      </c>
      <c r="AC637" s="34" t="str">
        <f>VLOOKUP($Y637,[2]Edades!$A$3:$H$153,8,FALSE)</f>
        <v>50-54</v>
      </c>
      <c r="AD637" s="34" t="s">
        <v>129</v>
      </c>
      <c r="AE637" s="1">
        <v>2</v>
      </c>
      <c r="AF637" s="34" t="s">
        <v>130</v>
      </c>
      <c r="AG637" s="34" t="s">
        <v>2127</v>
      </c>
      <c r="AH637" s="34" t="s">
        <v>2127</v>
      </c>
      <c r="AK637" s="34" t="s">
        <v>125</v>
      </c>
      <c r="AM637" s="34" t="s">
        <v>2127</v>
      </c>
      <c r="AN637" s="36" t="s">
        <v>2127</v>
      </c>
      <c r="AO637" s="36" t="s">
        <v>2127</v>
      </c>
      <c r="AP637" s="34" t="s">
        <v>2127</v>
      </c>
      <c r="AQ637" s="36" t="s">
        <v>2127</v>
      </c>
      <c r="AR637" s="34" t="s">
        <v>5305</v>
      </c>
      <c r="AS637" s="91" t="s">
        <v>6764</v>
      </c>
      <c r="AT637" s="34">
        <v>3112033970</v>
      </c>
      <c r="AU637" s="34" t="s">
        <v>2127</v>
      </c>
      <c r="AX637" s="90"/>
      <c r="BA637" s="91"/>
      <c r="BB637" s="91"/>
      <c r="BC637" s="91"/>
      <c r="BF637" s="34" t="s">
        <v>4983</v>
      </c>
      <c r="BG637" s="92" t="s">
        <v>5305</v>
      </c>
      <c r="BM637" s="36" t="s">
        <v>131</v>
      </c>
      <c r="BN637" s="34" t="s">
        <v>132</v>
      </c>
      <c r="BO637" s="36">
        <v>0</v>
      </c>
      <c r="BQ637" s="94"/>
      <c r="BS637" s="36" t="s">
        <v>2127</v>
      </c>
      <c r="BU637" s="95"/>
      <c r="BV637" s="95"/>
      <c r="BW637" s="61"/>
      <c r="BX637" s="60"/>
      <c r="BY637" s="59" t="str">
        <f t="shared" ca="1" si="46"/>
        <v/>
      </c>
      <c r="CD637" s="68"/>
      <c r="CE637" s="68"/>
      <c r="CF637" s="67"/>
      <c r="CG637"/>
      <c r="CH637" s="2"/>
      <c r="CI637" s="4" t="e">
        <f t="shared" si="47"/>
        <v>#DIV/0!</v>
      </c>
      <c r="CJ637" s="5" t="str">
        <f t="shared" si="48"/>
        <v>SIN DATO</v>
      </c>
      <c r="CK637" s="36">
        <v>0</v>
      </c>
      <c r="CL637" s="66"/>
      <c r="CM637" s="89">
        <v>41033</v>
      </c>
      <c r="CN637" s="97">
        <v>41033</v>
      </c>
      <c r="CP637"/>
      <c r="CQ637" s="65"/>
      <c r="CR637" s="65"/>
      <c r="CS637" s="98"/>
      <c r="CT637"/>
      <c r="CU637"/>
      <c r="CV637" s="97"/>
      <c r="CW637" s="2"/>
      <c r="CX637" s="82"/>
      <c r="DG637" s="64"/>
      <c r="DI637" s="89"/>
      <c r="DJ637" s="89"/>
      <c r="DN637" s="34"/>
      <c r="DO637" s="34"/>
      <c r="DP637" s="34"/>
      <c r="DQ637" s="34"/>
      <c r="DR637" s="34"/>
      <c r="DS637" s="34" t="s">
        <v>2127</v>
      </c>
      <c r="DT637" s="34"/>
      <c r="DY637" s="1">
        <v>2</v>
      </c>
      <c r="DZ637" t="s">
        <v>7941</v>
      </c>
      <c r="EB637" s="4"/>
      <c r="EJ637"/>
      <c r="EL637" s="34"/>
      <c r="EN637" s="34"/>
    </row>
    <row r="638" spans="1:144" hidden="1" x14ac:dyDescent="0.25">
      <c r="A638" s="85">
        <v>2022</v>
      </c>
      <c r="B638" s="87">
        <v>44830</v>
      </c>
      <c r="C638" t="s">
        <v>121</v>
      </c>
      <c r="D638" t="s">
        <v>122</v>
      </c>
      <c r="E638" s="36" t="s">
        <v>7938</v>
      </c>
      <c r="F638" s="34">
        <f t="shared" si="49"/>
        <v>637</v>
      </c>
      <c r="G638" s="34" t="s">
        <v>4985</v>
      </c>
      <c r="H638">
        <v>18</v>
      </c>
      <c r="I638" s="34" t="s">
        <v>6141</v>
      </c>
      <c r="J638" s="34" t="s">
        <v>4988</v>
      </c>
      <c r="K638" s="34" t="str">
        <f>VLOOKUP(J638,[2]CodMpios!$B$347:$E$362,4,FALSE)</f>
        <v>18001 - Florencia</v>
      </c>
      <c r="L638" s="34" t="str">
        <f>VLOOKUP($J638,[2]Coord_Mpios_X_Y!$B$2:$K$1123,9,FALSE)</f>
        <v>1,749138703818</v>
      </c>
      <c r="M638" s="34" t="str">
        <f>VLOOKUP($J638,[2]Coord_Mpios_X_Y!$B$2:$K$1123,10,FALSE)</f>
        <v>-75,558239064333</v>
      </c>
      <c r="N638" s="34" t="s">
        <v>125</v>
      </c>
      <c r="O638" s="34" t="s">
        <v>126</v>
      </c>
      <c r="Q638" s="34" t="s">
        <v>127</v>
      </c>
      <c r="R638" s="34">
        <v>17680371</v>
      </c>
      <c r="S638" s="34" t="str">
        <f t="shared" si="45"/>
        <v>CC17680371</v>
      </c>
      <c r="T638" s="34" t="s">
        <v>5894</v>
      </c>
      <c r="V638" s="34" t="s">
        <v>2524</v>
      </c>
      <c r="W638" s="34" t="s">
        <v>290</v>
      </c>
      <c r="X638" s="87">
        <v>19775</v>
      </c>
      <c r="Y638">
        <v>69</v>
      </c>
      <c r="Z638" s="36">
        <f>VLOOKUP($Y638,[2]Edades!$A$3:$H$153,4,FALSE)</f>
        <v>6</v>
      </c>
      <c r="AA638" s="34" t="str">
        <f>VLOOKUP($Y638,[2]Edades!$A$3:$H$153,6,FALSE)</f>
        <v>6 - Persona mayor</v>
      </c>
      <c r="AB638" s="34">
        <f>VLOOKUP($Y638,[2]Edades!$A$3:$H$153,7,FALSE)</f>
        <v>14</v>
      </c>
      <c r="AC638" s="34" t="str">
        <f>VLOOKUP($Y638,[2]Edades!$A$3:$H$153,8,FALSE)</f>
        <v>65-69</v>
      </c>
      <c r="AD638" s="34" t="s">
        <v>146</v>
      </c>
      <c r="AE638">
        <v>1</v>
      </c>
      <c r="AF638" s="34" t="s">
        <v>2137</v>
      </c>
      <c r="AG638" s="34" t="s">
        <v>2127</v>
      </c>
      <c r="AH638" s="34" t="s">
        <v>2127</v>
      </c>
      <c r="AK638" s="34" t="s">
        <v>125</v>
      </c>
      <c r="AM638" s="34" t="s">
        <v>2127</v>
      </c>
      <c r="AN638" s="36" t="s">
        <v>2127</v>
      </c>
      <c r="AO638" s="36" t="s">
        <v>2127</v>
      </c>
      <c r="AP638" s="34" t="s">
        <v>2127</v>
      </c>
      <c r="AQ638" s="36" t="s">
        <v>2127</v>
      </c>
      <c r="AR638" s="34" t="s">
        <v>2098</v>
      </c>
      <c r="AS638" s="91" t="s">
        <v>6765</v>
      </c>
      <c r="AT638" s="34">
        <v>3103374506</v>
      </c>
      <c r="AU638" s="34" t="s">
        <v>2127</v>
      </c>
      <c r="AX638" s="90"/>
      <c r="BA638" s="91"/>
      <c r="BB638" s="91"/>
      <c r="BC638" s="91"/>
      <c r="BF638" s="34" t="s">
        <v>4983</v>
      </c>
      <c r="BG638" s="92" t="s">
        <v>2098</v>
      </c>
      <c r="BM638" s="36" t="s">
        <v>131</v>
      </c>
      <c r="BN638" s="34" t="s">
        <v>131</v>
      </c>
      <c r="BO638">
        <v>1</v>
      </c>
      <c r="BQ638" s="94"/>
      <c r="BS638" t="s">
        <v>131</v>
      </c>
      <c r="BU638" s="95"/>
      <c r="BV638" s="95"/>
      <c r="BW638" s="61"/>
      <c r="BX638" s="60"/>
      <c r="BY638" s="59" t="str">
        <f t="shared" ca="1" si="46"/>
        <v/>
      </c>
      <c r="CD638" s="68"/>
      <c r="CE638" s="68"/>
      <c r="CF638" s="67"/>
      <c r="CG638">
        <v>76</v>
      </c>
      <c r="CH638" s="2">
        <v>165</v>
      </c>
      <c r="CI638" s="4">
        <f t="shared" si="47"/>
        <v>27.915518824609737</v>
      </c>
      <c r="CJ638" s="5" t="str">
        <f t="shared" si="48"/>
        <v>SOBREPESO</v>
      </c>
      <c r="CK638" s="36">
        <v>0</v>
      </c>
      <c r="CL638" s="66"/>
      <c r="CM638" s="89">
        <v>41379</v>
      </c>
      <c r="CN638" s="97">
        <v>41379</v>
      </c>
      <c r="CP638"/>
      <c r="CQ638" s="65"/>
      <c r="CR638" s="65"/>
      <c r="CS638" s="98"/>
      <c r="CT638"/>
      <c r="CU638"/>
      <c r="CV638" s="65"/>
      <c r="CW638" s="2">
        <v>100</v>
      </c>
      <c r="CX638" s="82">
        <v>70</v>
      </c>
      <c r="DC638"/>
      <c r="DG638" s="64"/>
      <c r="DI638" s="89">
        <v>43706</v>
      </c>
      <c r="DJ638" s="89"/>
      <c r="DN638" s="34"/>
      <c r="DO638" s="34"/>
      <c r="DP638" s="34"/>
      <c r="DQ638" s="34"/>
      <c r="DR638" s="34"/>
      <c r="DS638" s="34" t="s">
        <v>2127</v>
      </c>
      <c r="DT638" s="34"/>
      <c r="DU638" s="47">
        <v>44295</v>
      </c>
      <c r="DY638" s="1">
        <v>1</v>
      </c>
      <c r="DZ638" t="s">
        <v>7940</v>
      </c>
      <c r="EB638" s="4">
        <v>104</v>
      </c>
      <c r="EH638" s="4">
        <v>5.8</v>
      </c>
      <c r="EJ638"/>
      <c r="EL638" s="34"/>
      <c r="EN638" s="34"/>
    </row>
    <row r="639" spans="1:144" x14ac:dyDescent="0.25">
      <c r="A639" s="85">
        <v>2022</v>
      </c>
      <c r="B639" s="87">
        <v>44830</v>
      </c>
      <c r="C639" t="s">
        <v>121</v>
      </c>
      <c r="D639" t="s">
        <v>122</v>
      </c>
      <c r="E639" s="34" t="s">
        <v>7938</v>
      </c>
      <c r="F639" s="34">
        <f t="shared" si="49"/>
        <v>638</v>
      </c>
      <c r="G639" s="34" t="s">
        <v>4985</v>
      </c>
      <c r="H639">
        <v>18</v>
      </c>
      <c r="I639" s="34" t="s">
        <v>6141</v>
      </c>
      <c r="J639" s="34" t="s">
        <v>4988</v>
      </c>
      <c r="K639" s="34" t="str">
        <f>VLOOKUP(J639,[2]CodMpios!$B$347:$E$362,4,FALSE)</f>
        <v>18001 - Florencia</v>
      </c>
      <c r="L639" s="34" t="str">
        <f>VLOOKUP($J639,[2]Coord_Mpios_X_Y!$B$2:$K$1123,9,FALSE)</f>
        <v>1,749138703818</v>
      </c>
      <c r="M639" s="34" t="str">
        <f>VLOOKUP($J639,[2]Coord_Mpios_X_Y!$B$2:$K$1123,10,FALSE)</f>
        <v>-75,558239064333</v>
      </c>
      <c r="N639" s="34" t="s">
        <v>125</v>
      </c>
      <c r="O639" s="34" t="s">
        <v>126</v>
      </c>
      <c r="Q639" s="34" t="s">
        <v>127</v>
      </c>
      <c r="R639" s="34">
        <v>40757082</v>
      </c>
      <c r="S639" s="34" t="str">
        <f t="shared" si="45"/>
        <v>CC40757082</v>
      </c>
      <c r="T639" s="34" t="s">
        <v>134</v>
      </c>
      <c r="U639" s="34" t="s">
        <v>334</v>
      </c>
      <c r="V639" s="34" t="s">
        <v>177</v>
      </c>
      <c r="W639" s="34" t="s">
        <v>556</v>
      </c>
      <c r="X639" s="87">
        <v>20797</v>
      </c>
      <c r="Y639">
        <v>66</v>
      </c>
      <c r="Z639" s="36">
        <f>VLOOKUP($Y639,[2]Edades!$A$3:$H$153,4,FALSE)</f>
        <v>6</v>
      </c>
      <c r="AA639" s="34" t="str">
        <f>VLOOKUP($Y639,[2]Edades!$A$3:$H$153,6,FALSE)</f>
        <v>6 - Persona mayor</v>
      </c>
      <c r="AB639" s="34">
        <f>VLOOKUP($Y639,[2]Edades!$A$3:$H$153,7,FALSE)</f>
        <v>14</v>
      </c>
      <c r="AC639" s="34" t="str">
        <f>VLOOKUP($Y639,[2]Edades!$A$3:$H$153,8,FALSE)</f>
        <v>65-69</v>
      </c>
      <c r="AD639" s="34" t="s">
        <v>129</v>
      </c>
      <c r="AE639" s="1">
        <v>2</v>
      </c>
      <c r="AF639" s="34" t="s">
        <v>2137</v>
      </c>
      <c r="AG639" s="34" t="s">
        <v>2127</v>
      </c>
      <c r="AH639" s="34" t="s">
        <v>2127</v>
      </c>
      <c r="AK639" s="34" t="s">
        <v>125</v>
      </c>
      <c r="AM639" s="34" t="s">
        <v>2127</v>
      </c>
      <c r="AN639" s="36" t="s">
        <v>2127</v>
      </c>
      <c r="AO639" s="36" t="s">
        <v>2127</v>
      </c>
      <c r="AP639" s="34" t="s">
        <v>2127</v>
      </c>
      <c r="AQ639" s="36" t="s">
        <v>2127</v>
      </c>
      <c r="AR639" s="34" t="s">
        <v>2098</v>
      </c>
      <c r="AS639" s="91" t="s">
        <v>6766</v>
      </c>
      <c r="AT639" s="34">
        <v>3173773044</v>
      </c>
      <c r="AU639" s="34" t="s">
        <v>2127</v>
      </c>
      <c r="AX639" s="90"/>
      <c r="BA639" s="91"/>
      <c r="BB639" s="91"/>
      <c r="BC639" s="91"/>
      <c r="BF639" s="34" t="s">
        <v>4983</v>
      </c>
      <c r="BG639" s="92" t="s">
        <v>2098</v>
      </c>
      <c r="BM639" s="36" t="s">
        <v>131</v>
      </c>
      <c r="BN639" s="34" t="s">
        <v>132</v>
      </c>
      <c r="BO639" s="36">
        <v>0</v>
      </c>
      <c r="BQ639" s="94"/>
      <c r="BS639" s="36" t="s">
        <v>2127</v>
      </c>
      <c r="BU639" s="95"/>
      <c r="BV639" s="95"/>
      <c r="BW639" s="61"/>
      <c r="BX639" s="60"/>
      <c r="BY639" s="59" t="str">
        <f t="shared" ca="1" si="46"/>
        <v/>
      </c>
      <c r="CD639" s="68"/>
      <c r="CE639" s="68"/>
      <c r="CF639" s="67"/>
      <c r="CG639"/>
      <c r="CH639" s="2"/>
      <c r="CI639" s="4" t="e">
        <f t="shared" si="47"/>
        <v>#DIV/0!</v>
      </c>
      <c r="CJ639" s="5" t="str">
        <f t="shared" si="48"/>
        <v>SIN DATO</v>
      </c>
      <c r="CK639" s="36">
        <v>0</v>
      </c>
      <c r="CL639" s="66"/>
      <c r="CM639" s="89">
        <v>41058</v>
      </c>
      <c r="CN639" s="97">
        <v>41058</v>
      </c>
      <c r="CP639"/>
      <c r="CQ639" s="65"/>
      <c r="CR639" s="65"/>
      <c r="CS639" s="98"/>
      <c r="CT639"/>
      <c r="CU639"/>
      <c r="CV639" s="97"/>
      <c r="CW639" s="2"/>
      <c r="CX639" s="82"/>
      <c r="DG639" s="64"/>
      <c r="DI639" s="89"/>
      <c r="DJ639" s="89"/>
      <c r="DN639" s="34"/>
      <c r="DO639" s="34"/>
      <c r="DP639" s="34"/>
      <c r="DQ639" s="34"/>
      <c r="DR639" s="34"/>
      <c r="DS639" s="34" t="s">
        <v>2127</v>
      </c>
      <c r="DT639" s="34"/>
      <c r="DY639" s="1">
        <v>2</v>
      </c>
      <c r="DZ639" t="s">
        <v>7941</v>
      </c>
      <c r="EB639" s="4"/>
      <c r="EJ639"/>
      <c r="EL639" s="34"/>
      <c r="EN639" s="34"/>
    </row>
    <row r="640" spans="1:144" x14ac:dyDescent="0.25">
      <c r="A640" s="85">
        <v>2022</v>
      </c>
      <c r="B640" s="87">
        <v>44830</v>
      </c>
      <c r="C640" t="s">
        <v>121</v>
      </c>
      <c r="D640" t="s">
        <v>122</v>
      </c>
      <c r="E640" s="34" t="s">
        <v>7938</v>
      </c>
      <c r="F640" s="34">
        <f t="shared" si="49"/>
        <v>639</v>
      </c>
      <c r="G640" s="34" t="s">
        <v>4985</v>
      </c>
      <c r="H640">
        <v>18</v>
      </c>
      <c r="I640" s="34" t="s">
        <v>6141</v>
      </c>
      <c r="J640" s="34" t="s">
        <v>4988</v>
      </c>
      <c r="K640" s="34" t="str">
        <f>VLOOKUP(J640,[2]CodMpios!$B$347:$E$362,4,FALSE)</f>
        <v>18001 - Florencia</v>
      </c>
      <c r="L640" s="34" t="str">
        <f>VLOOKUP($J640,[2]Coord_Mpios_X_Y!$B$2:$K$1123,9,FALSE)</f>
        <v>1,749138703818</v>
      </c>
      <c r="M640" s="34" t="str">
        <f>VLOOKUP($J640,[2]Coord_Mpios_X_Y!$B$2:$K$1123,10,FALSE)</f>
        <v>-75,558239064333</v>
      </c>
      <c r="N640" s="34" t="s">
        <v>125</v>
      </c>
      <c r="O640" s="34" t="s">
        <v>126</v>
      </c>
      <c r="Q640" s="34" t="s">
        <v>127</v>
      </c>
      <c r="R640" s="34">
        <v>26258361</v>
      </c>
      <c r="S640" s="34" t="str">
        <f t="shared" si="45"/>
        <v>CC26258361</v>
      </c>
      <c r="T640" s="34" t="s">
        <v>309</v>
      </c>
      <c r="U640" s="34" t="s">
        <v>278</v>
      </c>
      <c r="V640" s="34" t="s">
        <v>969</v>
      </c>
      <c r="W640" s="34" t="s">
        <v>214</v>
      </c>
      <c r="X640" s="87">
        <v>18125</v>
      </c>
      <c r="Y640">
        <v>73</v>
      </c>
      <c r="Z640" s="36">
        <f>VLOOKUP($Y640,[2]Edades!$A$3:$H$153,4,FALSE)</f>
        <v>6</v>
      </c>
      <c r="AA640" s="34" t="str">
        <f>VLOOKUP($Y640,[2]Edades!$A$3:$H$153,6,FALSE)</f>
        <v>6 - Persona mayor</v>
      </c>
      <c r="AB640" s="34">
        <f>VLOOKUP($Y640,[2]Edades!$A$3:$H$153,7,FALSE)</f>
        <v>15</v>
      </c>
      <c r="AC640" s="34" t="str">
        <f>VLOOKUP($Y640,[2]Edades!$A$3:$H$153,8,FALSE)</f>
        <v>70-74</v>
      </c>
      <c r="AD640" s="34" t="s">
        <v>129</v>
      </c>
      <c r="AE640" s="1">
        <v>2</v>
      </c>
      <c r="AF640" s="34" t="s">
        <v>2137</v>
      </c>
      <c r="AG640" s="34" t="s">
        <v>2127</v>
      </c>
      <c r="AH640" s="34" t="s">
        <v>2127</v>
      </c>
      <c r="AK640" s="34" t="s">
        <v>125</v>
      </c>
      <c r="AM640" s="34" t="s">
        <v>2127</v>
      </c>
      <c r="AN640" s="36" t="s">
        <v>2127</v>
      </c>
      <c r="AO640" s="36" t="s">
        <v>2127</v>
      </c>
      <c r="AP640" s="34" t="s">
        <v>2127</v>
      </c>
      <c r="AQ640" s="36" t="s">
        <v>2127</v>
      </c>
      <c r="AR640" s="34" t="s">
        <v>2098</v>
      </c>
      <c r="AS640" s="91" t="s">
        <v>6767</v>
      </c>
      <c r="AT640" s="34">
        <v>4342851</v>
      </c>
      <c r="AU640" s="34" t="s">
        <v>2127</v>
      </c>
      <c r="AX640" s="90"/>
      <c r="BA640" s="91"/>
      <c r="BB640" s="91"/>
      <c r="BC640" s="91"/>
      <c r="BF640" s="34" t="s">
        <v>4983</v>
      </c>
      <c r="BG640" s="92" t="s">
        <v>2098</v>
      </c>
      <c r="BM640" s="36" t="s">
        <v>131</v>
      </c>
      <c r="BN640" s="34" t="s">
        <v>132</v>
      </c>
      <c r="BO640" s="36">
        <v>0</v>
      </c>
      <c r="BQ640" s="94"/>
      <c r="BS640" s="36" t="s">
        <v>2127</v>
      </c>
      <c r="BU640" s="95"/>
      <c r="BV640" s="95"/>
      <c r="BW640" s="61"/>
      <c r="BX640" s="60"/>
      <c r="BY640" s="59" t="str">
        <f t="shared" ca="1" si="46"/>
        <v/>
      </c>
      <c r="CD640" s="68"/>
      <c r="CE640" s="68"/>
      <c r="CF640" s="67"/>
      <c r="CG640">
        <v>84</v>
      </c>
      <c r="CH640" s="2">
        <v>155</v>
      </c>
      <c r="CI640" s="4">
        <f t="shared" si="47"/>
        <v>34.963579604578563</v>
      </c>
      <c r="CJ640" s="5" t="str">
        <f t="shared" si="48"/>
        <v>OBESIDAD</v>
      </c>
      <c r="CK640" s="36">
        <v>0</v>
      </c>
      <c r="CL640" s="66"/>
      <c r="CM640" s="89">
        <v>41068</v>
      </c>
      <c r="CN640" s="97">
        <v>41068</v>
      </c>
      <c r="CP640"/>
      <c r="CQ640" s="65"/>
      <c r="CR640" s="65"/>
      <c r="CS640" s="98"/>
      <c r="CT640"/>
      <c r="CU640"/>
      <c r="CV640" s="97"/>
      <c r="CW640" s="2">
        <v>130</v>
      </c>
      <c r="CX640" s="82">
        <v>85</v>
      </c>
      <c r="DG640" s="64"/>
      <c r="DI640" s="89">
        <v>44600</v>
      </c>
      <c r="DJ640" s="89"/>
      <c r="DN640" s="34"/>
      <c r="DO640" s="34"/>
      <c r="DP640" s="34"/>
      <c r="DQ640" s="34"/>
      <c r="DR640" s="34"/>
      <c r="DS640" s="34" t="s">
        <v>2127</v>
      </c>
      <c r="DT640" s="34"/>
      <c r="DU640" s="47">
        <v>44133</v>
      </c>
      <c r="DY640" s="1">
        <v>2</v>
      </c>
      <c r="DZ640" t="s">
        <v>7941</v>
      </c>
      <c r="EB640" s="4">
        <v>134</v>
      </c>
      <c r="EH640" s="4">
        <v>6.8</v>
      </c>
      <c r="EJ640"/>
      <c r="EL640" s="34"/>
      <c r="EN640" s="34"/>
    </row>
    <row r="641" spans="1:144" x14ac:dyDescent="0.25">
      <c r="A641" s="85">
        <v>2022</v>
      </c>
      <c r="B641" s="87">
        <v>44830</v>
      </c>
      <c r="C641" t="s">
        <v>121</v>
      </c>
      <c r="D641" t="s">
        <v>122</v>
      </c>
      <c r="E641" s="34" t="s">
        <v>7938</v>
      </c>
      <c r="F641" s="34">
        <f t="shared" si="49"/>
        <v>640</v>
      </c>
      <c r="G641" s="34" t="s">
        <v>4985</v>
      </c>
      <c r="H641">
        <v>18</v>
      </c>
      <c r="I641" s="34" t="s">
        <v>6141</v>
      </c>
      <c r="J641" s="34" t="s">
        <v>4996</v>
      </c>
      <c r="K641" s="34" t="str">
        <f>VLOOKUP(J641,[2]CodMpios!$B$347:$E$362,4,FALSE)</f>
        <v>18247 - El Doncello</v>
      </c>
      <c r="L641" s="34" t="str">
        <f>VLOOKUP($J641,[2]Coord_Mpios_X_Y!$B$2:$K$1123,9,FALSE)</f>
        <v>1,791385903474</v>
      </c>
      <c r="M641" s="34" t="str">
        <f>VLOOKUP($J641,[2]Coord_Mpios_X_Y!$B$2:$K$1123,10,FALSE)</f>
        <v>-75,193944154894</v>
      </c>
      <c r="N641" s="34" t="s">
        <v>125</v>
      </c>
      <c r="O641" s="34" t="s">
        <v>126</v>
      </c>
      <c r="Q641" s="34" t="s">
        <v>127</v>
      </c>
      <c r="R641" s="34">
        <v>40726344</v>
      </c>
      <c r="S641" s="34" t="str">
        <f t="shared" si="45"/>
        <v>CC40726344</v>
      </c>
      <c r="T641" s="34" t="s">
        <v>134</v>
      </c>
      <c r="U641" s="34" t="s">
        <v>229</v>
      </c>
      <c r="V641" s="34" t="s">
        <v>179</v>
      </c>
      <c r="W641" s="34" t="s">
        <v>5893</v>
      </c>
      <c r="X641" s="87">
        <v>21622</v>
      </c>
      <c r="Y641">
        <v>64</v>
      </c>
      <c r="Z641" s="36">
        <f>VLOOKUP($Y641,[2]Edades!$A$3:$H$153,4,FALSE)</f>
        <v>6</v>
      </c>
      <c r="AA641" s="34" t="str">
        <f>VLOOKUP($Y641,[2]Edades!$A$3:$H$153,6,FALSE)</f>
        <v>6 - Persona mayor</v>
      </c>
      <c r="AB641" s="34">
        <f>VLOOKUP($Y641,[2]Edades!$A$3:$H$153,7,FALSE)</f>
        <v>13</v>
      </c>
      <c r="AC641" s="34" t="str">
        <f>VLOOKUP($Y641,[2]Edades!$A$3:$H$153,8,FALSE)</f>
        <v>60-64</v>
      </c>
      <c r="AD641" s="34" t="s">
        <v>129</v>
      </c>
      <c r="AE641" s="1">
        <v>2</v>
      </c>
      <c r="AF641" s="34" t="s">
        <v>2137</v>
      </c>
      <c r="AG641" s="34" t="s">
        <v>2127</v>
      </c>
      <c r="AH641" s="34" t="s">
        <v>2127</v>
      </c>
      <c r="AK641" s="34" t="s">
        <v>125</v>
      </c>
      <c r="AM641" s="34" t="s">
        <v>2127</v>
      </c>
      <c r="AN641" s="36" t="s">
        <v>2127</v>
      </c>
      <c r="AO641" s="36" t="s">
        <v>2127</v>
      </c>
      <c r="AP641" s="34" t="s">
        <v>2127</v>
      </c>
      <c r="AQ641" s="36" t="s">
        <v>2127</v>
      </c>
      <c r="AR641" s="34" t="s">
        <v>5189</v>
      </c>
      <c r="AS641" s="91" t="s">
        <v>6768</v>
      </c>
      <c r="AT641" s="34">
        <v>3143134762</v>
      </c>
      <c r="AU641" s="34" t="s">
        <v>2127</v>
      </c>
      <c r="AX641" s="90"/>
      <c r="BA641" s="91"/>
      <c r="BB641" s="91"/>
      <c r="BC641" s="91"/>
      <c r="BF641" s="34" t="s">
        <v>4983</v>
      </c>
      <c r="BG641" s="92" t="s">
        <v>2098</v>
      </c>
      <c r="BM641" s="36" t="s">
        <v>131</v>
      </c>
      <c r="BN641" s="34" t="s">
        <v>132</v>
      </c>
      <c r="BO641" s="36">
        <v>0</v>
      </c>
      <c r="BQ641" s="94"/>
      <c r="BS641" s="36" t="s">
        <v>2127</v>
      </c>
      <c r="BU641" s="95"/>
      <c r="BV641" s="95"/>
      <c r="BW641" s="61"/>
      <c r="BX641" s="60"/>
      <c r="BY641" s="59" t="str">
        <f t="shared" ca="1" si="46"/>
        <v/>
      </c>
      <c r="CD641" s="68"/>
      <c r="CE641" s="68"/>
      <c r="CF641" s="67"/>
      <c r="CG641">
        <v>54</v>
      </c>
      <c r="CH641" s="2">
        <v>160</v>
      </c>
      <c r="CI641" s="4">
        <f t="shared" si="47"/>
        <v>21.093749999999996</v>
      </c>
      <c r="CJ641" s="5" t="str">
        <f t="shared" si="48"/>
        <v>NORMAL</v>
      </c>
      <c r="CK641" s="36">
        <v>0</v>
      </c>
      <c r="CL641" s="66"/>
      <c r="CM641" s="89">
        <v>41085</v>
      </c>
      <c r="CN641" s="97">
        <v>41085</v>
      </c>
      <c r="CP641"/>
      <c r="CQ641" s="65"/>
      <c r="CR641" s="65"/>
      <c r="CS641" s="98"/>
      <c r="CT641"/>
      <c r="CU641"/>
      <c r="CV641" s="97"/>
      <c r="CW641" s="2">
        <v>140</v>
      </c>
      <c r="CX641" s="82">
        <v>60</v>
      </c>
      <c r="DG641" s="64"/>
      <c r="DI641" s="89">
        <v>44580</v>
      </c>
      <c r="DJ641" s="89"/>
      <c r="DN641" s="34"/>
      <c r="DO641" s="34"/>
      <c r="DP641" s="34"/>
      <c r="DQ641" s="34"/>
      <c r="DR641" s="34"/>
      <c r="DS641" s="34" t="s">
        <v>2127</v>
      </c>
      <c r="DT641" s="34"/>
      <c r="DU641" s="47">
        <v>44481</v>
      </c>
      <c r="DY641" s="1">
        <v>2</v>
      </c>
      <c r="DZ641" t="s">
        <v>7940</v>
      </c>
      <c r="EB641" s="4">
        <v>102</v>
      </c>
      <c r="EH641" s="4">
        <v>7.9</v>
      </c>
      <c r="EJ641"/>
      <c r="EL641" s="34"/>
      <c r="EN641" s="34"/>
    </row>
    <row r="642" spans="1:144" x14ac:dyDescent="0.25">
      <c r="A642" s="85">
        <v>2022</v>
      </c>
      <c r="B642" s="87">
        <v>44830</v>
      </c>
      <c r="C642" t="s">
        <v>121</v>
      </c>
      <c r="D642" t="s">
        <v>122</v>
      </c>
      <c r="E642" s="34" t="s">
        <v>7938</v>
      </c>
      <c r="F642" s="34">
        <f t="shared" si="49"/>
        <v>641</v>
      </c>
      <c r="G642" s="34" t="s">
        <v>4985</v>
      </c>
      <c r="H642">
        <v>18</v>
      </c>
      <c r="I642" s="34" t="s">
        <v>6141</v>
      </c>
      <c r="J642" s="34" t="s">
        <v>4991</v>
      </c>
      <c r="K642" s="34" t="str">
        <f>VLOOKUP(J642,[2]CodMpios!$B$347:$E$362,4,FALSE)</f>
        <v>18592 - Puerto Rico</v>
      </c>
      <c r="L642" s="34" t="str">
        <f>VLOOKUP($J642,[2]Coord_Mpios_X_Y!$B$2:$K$1123,9,FALSE)</f>
        <v>2,018940891255</v>
      </c>
      <c r="M642" s="34" t="str">
        <f>VLOOKUP($J642,[2]Coord_Mpios_X_Y!$B$2:$K$1123,10,FALSE)</f>
        <v>-75,073086267336</v>
      </c>
      <c r="N642" s="34" t="s">
        <v>125</v>
      </c>
      <c r="O642" s="34" t="s">
        <v>126</v>
      </c>
      <c r="Q642" s="34" t="s">
        <v>127</v>
      </c>
      <c r="R642" s="34">
        <v>17626682</v>
      </c>
      <c r="S642" s="34" t="str">
        <f t="shared" ref="S642:S705" si="50">CONCATENATE(Q642,R642)</f>
        <v>CC17626682</v>
      </c>
      <c r="T642" s="34" t="s">
        <v>5892</v>
      </c>
      <c r="V642" s="34" t="s">
        <v>5891</v>
      </c>
      <c r="W642" s="34" t="s">
        <v>5891</v>
      </c>
      <c r="X642" s="87">
        <v>19659</v>
      </c>
      <c r="Y642">
        <v>69</v>
      </c>
      <c r="Z642" s="36">
        <f>VLOOKUP($Y642,[2]Edades!$A$3:$H$153,4,FALSE)</f>
        <v>6</v>
      </c>
      <c r="AA642" s="34" t="str">
        <f>VLOOKUP($Y642,[2]Edades!$A$3:$H$153,6,FALSE)</f>
        <v>6 - Persona mayor</v>
      </c>
      <c r="AB642" s="34">
        <f>VLOOKUP($Y642,[2]Edades!$A$3:$H$153,7,FALSE)</f>
        <v>14</v>
      </c>
      <c r="AC642" s="34" t="str">
        <f>VLOOKUP($Y642,[2]Edades!$A$3:$H$153,8,FALSE)</f>
        <v>65-69</v>
      </c>
      <c r="AD642" s="34" t="s">
        <v>146</v>
      </c>
      <c r="AE642">
        <v>1</v>
      </c>
      <c r="AF642" s="34" t="s">
        <v>2137</v>
      </c>
      <c r="AG642" s="34" t="s">
        <v>2127</v>
      </c>
      <c r="AH642" s="34" t="s">
        <v>2127</v>
      </c>
      <c r="AK642" s="34" t="s">
        <v>125</v>
      </c>
      <c r="AM642" s="34" t="s">
        <v>2127</v>
      </c>
      <c r="AN642" s="36" t="s">
        <v>2127</v>
      </c>
      <c r="AO642" s="36" t="s">
        <v>2127</v>
      </c>
      <c r="AP642" s="34" t="s">
        <v>2127</v>
      </c>
      <c r="AQ642" s="36" t="s">
        <v>2127</v>
      </c>
      <c r="AR642" s="34" t="s">
        <v>4989</v>
      </c>
      <c r="AS642" s="91" t="s">
        <v>6769</v>
      </c>
      <c r="AT642" s="34">
        <v>3114551640</v>
      </c>
      <c r="AU642" s="34" t="s">
        <v>2127</v>
      </c>
      <c r="AX642" s="90"/>
      <c r="BA642" s="91"/>
      <c r="BB642" s="91"/>
      <c r="BC642" s="91"/>
      <c r="BF642" s="34" t="s">
        <v>4983</v>
      </c>
      <c r="BG642" s="92" t="s">
        <v>4989</v>
      </c>
      <c r="BM642" s="36" t="s">
        <v>131</v>
      </c>
      <c r="BN642" s="34" t="s">
        <v>132</v>
      </c>
      <c r="BO642" s="36">
        <v>0</v>
      </c>
      <c r="BQ642" s="94"/>
      <c r="BS642" s="36" t="s">
        <v>2127</v>
      </c>
      <c r="BU642" s="95"/>
      <c r="BV642" s="95"/>
      <c r="BW642" s="61"/>
      <c r="BX642" s="60"/>
      <c r="BY642" s="59" t="str">
        <f t="shared" ref="BY642:BY705" ca="1" si="51">IFERROR(IF(BW642="","",BW642-TODAY()),"SIN DATO")</f>
        <v/>
      </c>
      <c r="CD642" s="68"/>
      <c r="CE642" s="68"/>
      <c r="CF642" s="67"/>
      <c r="CG642"/>
      <c r="CH642" s="2"/>
      <c r="CI642" s="4" t="e">
        <f t="shared" ref="CI642:CI705" si="52">(CG642/((CH642/100)*(CH642/100)))</f>
        <v>#DIV/0!</v>
      </c>
      <c r="CJ642" s="5" t="str">
        <f t="shared" ref="CJ642:CJ705" si="53">IFERROR(IF(CI642&lt;=18.5,"BAJO PESO",IF(AND(CI642&gt;18.5,CI642&lt;25),"NORMAL",IF(AND(CI642&gt;=25,CI642&lt;=30),"SOBREPESO","OBESIDAD"))),"SIN DATO")</f>
        <v>SIN DATO</v>
      </c>
      <c r="CK642" s="36">
        <v>0</v>
      </c>
      <c r="CL642" s="66"/>
      <c r="CM642" s="89">
        <v>41003</v>
      </c>
      <c r="CN642" s="97">
        <v>41003</v>
      </c>
      <c r="CP642"/>
      <c r="CQ642" s="65"/>
      <c r="CR642" s="65"/>
      <c r="CS642" s="98"/>
      <c r="CT642"/>
      <c r="CU642"/>
      <c r="CV642" s="97"/>
      <c r="CW642" s="2"/>
      <c r="CX642" s="82"/>
      <c r="DG642" s="64"/>
      <c r="DI642" s="89"/>
      <c r="DJ642" s="89"/>
      <c r="DN642" s="34"/>
      <c r="DO642" s="34"/>
      <c r="DP642" s="34"/>
      <c r="DQ642" s="34"/>
      <c r="DR642" s="34"/>
      <c r="DS642" s="34" t="s">
        <v>2127</v>
      </c>
      <c r="DT642" s="34"/>
      <c r="DY642" s="1">
        <v>2</v>
      </c>
      <c r="DZ642" t="s">
        <v>7941</v>
      </c>
      <c r="EB642" s="4"/>
      <c r="EJ642"/>
      <c r="EL642" s="34"/>
      <c r="EN642" s="34"/>
    </row>
    <row r="643" spans="1:144" hidden="1" x14ac:dyDescent="0.25">
      <c r="A643" s="85">
        <v>2022</v>
      </c>
      <c r="B643" s="87">
        <v>44830</v>
      </c>
      <c r="C643" t="s">
        <v>121</v>
      </c>
      <c r="D643" t="s">
        <v>122</v>
      </c>
      <c r="E643" s="36" t="s">
        <v>7938</v>
      </c>
      <c r="F643" s="34">
        <f t="shared" ref="F643:F706" si="54">F642+1</f>
        <v>642</v>
      </c>
      <c r="G643" s="34" t="s">
        <v>4985</v>
      </c>
      <c r="H643">
        <v>18</v>
      </c>
      <c r="I643" s="34" t="s">
        <v>6141</v>
      </c>
      <c r="J643" s="34" t="s">
        <v>5021</v>
      </c>
      <c r="K643" s="34" t="str">
        <f>VLOOKUP(J643,[2]CodMpios!$B$347:$E$362,4,FALSE)</f>
        <v>18785 - Solita</v>
      </c>
      <c r="L643" s="34" t="str">
        <f>VLOOKUP($J643,[2]Coord_Mpios_X_Y!$B$2:$K$1123,9,FALSE)</f>
        <v>0,909265456917</v>
      </c>
      <c r="M643" s="34" t="str">
        <f>VLOOKUP($J643,[2]Coord_Mpios_X_Y!$B$2:$K$1123,10,FALSE)</f>
        <v>-75,638400454679</v>
      </c>
      <c r="N643" s="34" t="s">
        <v>139</v>
      </c>
      <c r="O643" s="34" t="s">
        <v>126</v>
      </c>
      <c r="Q643" s="34" t="s">
        <v>127</v>
      </c>
      <c r="R643" s="34">
        <v>40757267</v>
      </c>
      <c r="S643" s="34" t="str">
        <f t="shared" si="50"/>
        <v>CC40757267</v>
      </c>
      <c r="T643" s="34" t="s">
        <v>313</v>
      </c>
      <c r="V643" s="34" t="s">
        <v>5778</v>
      </c>
      <c r="W643" s="34" t="s">
        <v>5536</v>
      </c>
      <c r="X643" s="87">
        <v>17598</v>
      </c>
      <c r="Y643">
        <v>75</v>
      </c>
      <c r="Z643" s="36">
        <f>VLOOKUP($Y643,[2]Edades!$A$3:$H$153,4,FALSE)</f>
        <v>6</v>
      </c>
      <c r="AA643" s="34" t="str">
        <f>VLOOKUP($Y643,[2]Edades!$A$3:$H$153,6,FALSE)</f>
        <v>6 - Persona mayor</v>
      </c>
      <c r="AB643" s="34">
        <f>VLOOKUP($Y643,[2]Edades!$A$3:$H$153,7,FALSE)</f>
        <v>16</v>
      </c>
      <c r="AC643" s="34" t="str">
        <f>VLOOKUP($Y643,[2]Edades!$A$3:$H$153,8,FALSE)</f>
        <v>75-79</v>
      </c>
      <c r="AD643" s="34" t="s">
        <v>129</v>
      </c>
      <c r="AE643" s="1">
        <v>2</v>
      </c>
      <c r="AF643" s="34" t="s">
        <v>2137</v>
      </c>
      <c r="AG643" s="34" t="s">
        <v>2127</v>
      </c>
      <c r="AH643" s="34" t="s">
        <v>2127</v>
      </c>
      <c r="AK643" s="34" t="s">
        <v>139</v>
      </c>
      <c r="AM643" s="34" t="s">
        <v>2127</v>
      </c>
      <c r="AN643" s="36" t="s">
        <v>2127</v>
      </c>
      <c r="AO643" s="36" t="s">
        <v>2127</v>
      </c>
      <c r="AP643" s="34" t="s">
        <v>2127</v>
      </c>
      <c r="AQ643" s="36" t="s">
        <v>2127</v>
      </c>
      <c r="AR643" s="34" t="s">
        <v>2098</v>
      </c>
      <c r="AS643" s="91" t="s">
        <v>6770</v>
      </c>
      <c r="AT643" s="34">
        <v>3203589996</v>
      </c>
      <c r="AU643" s="34" t="s">
        <v>2127</v>
      </c>
      <c r="AX643" s="90"/>
      <c r="BA643" s="91"/>
      <c r="BB643" s="91"/>
      <c r="BC643" s="91"/>
      <c r="BF643" s="34" t="s">
        <v>4983</v>
      </c>
      <c r="BG643" s="92" t="s">
        <v>2098</v>
      </c>
      <c r="BM643" s="36" t="s">
        <v>131</v>
      </c>
      <c r="BN643" s="34" t="s">
        <v>132</v>
      </c>
      <c r="BO643" s="36">
        <v>0</v>
      </c>
      <c r="BQ643" s="94"/>
      <c r="BS643" t="s">
        <v>131</v>
      </c>
      <c r="BU643" s="95"/>
      <c r="BV643" s="95"/>
      <c r="BW643" s="61"/>
      <c r="BX643" s="60"/>
      <c r="BY643" s="59" t="str">
        <f t="shared" ca="1" si="51"/>
        <v/>
      </c>
      <c r="CD643" s="68"/>
      <c r="CE643" s="68"/>
      <c r="CF643" s="67"/>
      <c r="CG643">
        <v>66</v>
      </c>
      <c r="CH643" s="2">
        <v>160</v>
      </c>
      <c r="CI643" s="4">
        <f t="shared" si="52"/>
        <v>25.781249999999996</v>
      </c>
      <c r="CJ643" s="5" t="str">
        <f t="shared" si="53"/>
        <v>SOBREPESO</v>
      </c>
      <c r="CK643" s="36">
        <v>0</v>
      </c>
      <c r="CL643" s="66"/>
      <c r="CM643" s="89">
        <v>41296</v>
      </c>
      <c r="CN643" s="97">
        <v>41296</v>
      </c>
      <c r="CP643"/>
      <c r="CQ643" s="65"/>
      <c r="CR643" s="65"/>
      <c r="CS643" s="98"/>
      <c r="CT643"/>
      <c r="CU643"/>
      <c r="CV643" s="65"/>
      <c r="CW643" s="2">
        <v>120</v>
      </c>
      <c r="CX643" s="82">
        <v>80</v>
      </c>
      <c r="DC643"/>
      <c r="DG643" s="64"/>
      <c r="DI643" s="89"/>
      <c r="DJ643" s="89"/>
      <c r="DN643" s="34"/>
      <c r="DO643" s="34"/>
      <c r="DP643" s="34"/>
      <c r="DQ643" s="34"/>
      <c r="DR643" s="34"/>
      <c r="DS643" s="34" t="s">
        <v>2127</v>
      </c>
      <c r="DT643" s="34"/>
      <c r="DU643" s="47">
        <v>44281</v>
      </c>
      <c r="DY643" s="1">
        <v>2</v>
      </c>
      <c r="DZ643" t="s">
        <v>7940</v>
      </c>
      <c r="EB643" s="4">
        <v>124</v>
      </c>
      <c r="EH643" s="4">
        <v>6.2</v>
      </c>
      <c r="EJ643"/>
      <c r="EL643" s="34"/>
      <c r="EN643" s="34"/>
    </row>
    <row r="644" spans="1:144" hidden="1" x14ac:dyDescent="0.25">
      <c r="A644" s="85">
        <v>2022</v>
      </c>
      <c r="B644" s="87">
        <v>44830</v>
      </c>
      <c r="C644" t="s">
        <v>121</v>
      </c>
      <c r="D644" t="s">
        <v>122</v>
      </c>
      <c r="E644" s="36" t="s">
        <v>7938</v>
      </c>
      <c r="F644" s="34">
        <f t="shared" si="54"/>
        <v>643</v>
      </c>
      <c r="G644" s="34" t="s">
        <v>4985</v>
      </c>
      <c r="H644">
        <v>18</v>
      </c>
      <c r="I644" s="34" t="s">
        <v>6141</v>
      </c>
      <c r="J644" s="34" t="s">
        <v>4991</v>
      </c>
      <c r="K644" s="34" t="str">
        <f>VLOOKUP(J644,[2]CodMpios!$B$347:$E$362,4,FALSE)</f>
        <v>18592 - Puerto Rico</v>
      </c>
      <c r="L644" s="34" t="str">
        <f>VLOOKUP($J644,[2]Coord_Mpios_X_Y!$B$2:$K$1123,9,FALSE)</f>
        <v>2,018940891255</v>
      </c>
      <c r="M644" s="34" t="str">
        <f>VLOOKUP($J644,[2]Coord_Mpios_X_Y!$B$2:$K$1123,10,FALSE)</f>
        <v>-75,073086267336</v>
      </c>
      <c r="N644" s="34" t="s">
        <v>139</v>
      </c>
      <c r="O644" s="34" t="s">
        <v>126</v>
      </c>
      <c r="Q644" s="34" t="s">
        <v>127</v>
      </c>
      <c r="R644" s="34">
        <v>40725725</v>
      </c>
      <c r="S644" s="34" t="str">
        <f t="shared" si="50"/>
        <v>CC40725725</v>
      </c>
      <c r="T644" s="34" t="s">
        <v>134</v>
      </c>
      <c r="U644" s="34" t="s">
        <v>661</v>
      </c>
      <c r="V644" s="34" t="s">
        <v>5603</v>
      </c>
      <c r="W644" s="34" t="s">
        <v>2316</v>
      </c>
      <c r="X644" s="87">
        <v>18050</v>
      </c>
      <c r="Y644">
        <v>73</v>
      </c>
      <c r="Z644" s="36">
        <f>VLOOKUP($Y644,[2]Edades!$A$3:$H$153,4,FALSE)</f>
        <v>6</v>
      </c>
      <c r="AA644" s="34" t="str">
        <f>VLOOKUP($Y644,[2]Edades!$A$3:$H$153,6,FALSE)</f>
        <v>6 - Persona mayor</v>
      </c>
      <c r="AB644" s="34">
        <f>VLOOKUP($Y644,[2]Edades!$A$3:$H$153,7,FALSE)</f>
        <v>15</v>
      </c>
      <c r="AC644" s="34" t="str">
        <f>VLOOKUP($Y644,[2]Edades!$A$3:$H$153,8,FALSE)</f>
        <v>70-74</v>
      </c>
      <c r="AD644" s="34" t="s">
        <v>129</v>
      </c>
      <c r="AE644" s="1">
        <v>2</v>
      </c>
      <c r="AF644" s="34" t="s">
        <v>2137</v>
      </c>
      <c r="AG644" s="34" t="s">
        <v>2127</v>
      </c>
      <c r="AH644" s="34" t="s">
        <v>2127</v>
      </c>
      <c r="AK644" s="34" t="s">
        <v>139</v>
      </c>
      <c r="AM644" s="34" t="s">
        <v>2127</v>
      </c>
      <c r="AN644" s="36" t="s">
        <v>2127</v>
      </c>
      <c r="AO644" s="36" t="s">
        <v>2127</v>
      </c>
      <c r="AP644" s="34" t="s">
        <v>2127</v>
      </c>
      <c r="AQ644" s="36" t="s">
        <v>2127</v>
      </c>
      <c r="AR644" s="34" t="s">
        <v>2098</v>
      </c>
      <c r="AS644" s="91" t="s">
        <v>6771</v>
      </c>
      <c r="AT644" s="34">
        <v>3125572001</v>
      </c>
      <c r="AU644" s="34" t="s">
        <v>2127</v>
      </c>
      <c r="AX644" s="90"/>
      <c r="BA644" s="91"/>
      <c r="BB644" s="91"/>
      <c r="BC644" s="91"/>
      <c r="BF644" s="34" t="s">
        <v>4983</v>
      </c>
      <c r="BG644" s="92" t="s">
        <v>2098</v>
      </c>
      <c r="BM644" s="36" t="s">
        <v>131</v>
      </c>
      <c r="BN644" s="34" t="s">
        <v>132</v>
      </c>
      <c r="BO644" s="36">
        <v>0</v>
      </c>
      <c r="BQ644" s="94"/>
      <c r="BS644" t="s">
        <v>131</v>
      </c>
      <c r="BU644" s="95"/>
      <c r="BV644" s="95"/>
      <c r="BW644" s="61"/>
      <c r="BX644" s="60"/>
      <c r="BY644" s="59" t="str">
        <f t="shared" ca="1" si="51"/>
        <v/>
      </c>
      <c r="CD644" s="68"/>
      <c r="CE644" s="68"/>
      <c r="CF644" s="67"/>
      <c r="CG644">
        <v>46</v>
      </c>
      <c r="CH644" s="2">
        <v>150</v>
      </c>
      <c r="CI644" s="4">
        <f t="shared" si="52"/>
        <v>20.444444444444443</v>
      </c>
      <c r="CJ644" s="5" t="str">
        <f t="shared" si="53"/>
        <v>NORMAL</v>
      </c>
      <c r="CK644" s="36">
        <v>0</v>
      </c>
      <c r="CL644" s="66"/>
      <c r="CM644" s="89">
        <v>41068</v>
      </c>
      <c r="CN644" s="97">
        <v>41068</v>
      </c>
      <c r="CP644"/>
      <c r="CQ644" s="65"/>
      <c r="CR644" s="65"/>
      <c r="CS644" s="98"/>
      <c r="CT644"/>
      <c r="CU644"/>
      <c r="CV644" s="65"/>
      <c r="CW644" s="2"/>
      <c r="CX644" s="82"/>
      <c r="DC644"/>
      <c r="DG644" s="64"/>
      <c r="DI644" s="89"/>
      <c r="DJ644" s="89"/>
      <c r="DK644" s="89">
        <v>44806</v>
      </c>
      <c r="DN644" s="34"/>
      <c r="DO644" s="34"/>
      <c r="DP644" s="34"/>
      <c r="DQ644" s="34"/>
      <c r="DR644" s="34"/>
      <c r="DS644" s="34" t="s">
        <v>2127</v>
      </c>
      <c r="DT644" s="34"/>
      <c r="DU644" s="47">
        <v>43500</v>
      </c>
      <c r="DY644" s="1">
        <v>2</v>
      </c>
      <c r="DZ644" t="s">
        <v>7941</v>
      </c>
      <c r="EB644" s="4"/>
      <c r="EJ644"/>
      <c r="EL644" s="34"/>
      <c r="EN644" s="34"/>
    </row>
    <row r="645" spans="1:144" hidden="1" x14ac:dyDescent="0.25">
      <c r="A645" s="85">
        <v>2022</v>
      </c>
      <c r="B645" s="87">
        <v>44830</v>
      </c>
      <c r="C645" t="s">
        <v>121</v>
      </c>
      <c r="D645" t="s">
        <v>122</v>
      </c>
      <c r="E645" s="36" t="s">
        <v>7938</v>
      </c>
      <c r="F645" s="34">
        <f t="shared" si="54"/>
        <v>644</v>
      </c>
      <c r="G645" s="34" t="s">
        <v>4985</v>
      </c>
      <c r="H645">
        <v>18</v>
      </c>
      <c r="I645" s="34" t="s">
        <v>6141</v>
      </c>
      <c r="J645" s="34" t="s">
        <v>4986</v>
      </c>
      <c r="K645" s="34" t="str">
        <f>VLOOKUP(J645,[2]CodMpios!$B$347:$E$362,4,FALSE)</f>
        <v>18756 - Solano</v>
      </c>
      <c r="L645" s="34" t="str">
        <f>VLOOKUP($J645,[2]Coord_Mpios_X_Y!$B$2:$K$1123,9,FALSE)</f>
        <v>0,211280845516</v>
      </c>
      <c r="M645" s="34" t="str">
        <f>VLOOKUP($J645,[2]Coord_Mpios_X_Y!$B$2:$K$1123,10,FALSE)</f>
        <v>-73,123867898891</v>
      </c>
      <c r="N645" s="34" t="s">
        <v>125</v>
      </c>
      <c r="O645" s="34" t="s">
        <v>126</v>
      </c>
      <c r="Q645" s="34" t="s">
        <v>127</v>
      </c>
      <c r="R645" s="34">
        <v>11797519</v>
      </c>
      <c r="S645" s="34" t="str">
        <f t="shared" si="50"/>
        <v>CC11797519</v>
      </c>
      <c r="T645" s="34" t="s">
        <v>2353</v>
      </c>
      <c r="U645" s="34" t="s">
        <v>404</v>
      </c>
      <c r="V645" s="34" t="s">
        <v>969</v>
      </c>
      <c r="W645" s="34" t="s">
        <v>423</v>
      </c>
      <c r="X645" s="87">
        <v>25632</v>
      </c>
      <c r="Y645">
        <v>53</v>
      </c>
      <c r="Z645" s="36">
        <f>VLOOKUP($Y645,[2]Edades!$A$3:$H$153,4,FALSE)</f>
        <v>5</v>
      </c>
      <c r="AA645" s="34" t="str">
        <f>VLOOKUP($Y645,[2]Edades!$A$3:$H$153,6,FALSE)</f>
        <v>5 - Adultez</v>
      </c>
      <c r="AB645" s="34">
        <f>VLOOKUP($Y645,[2]Edades!$A$3:$H$153,7,FALSE)</f>
        <v>11</v>
      </c>
      <c r="AC645" s="34" t="str">
        <f>VLOOKUP($Y645,[2]Edades!$A$3:$H$153,8,FALSE)</f>
        <v>50-54</v>
      </c>
      <c r="AD645" s="34" t="s">
        <v>146</v>
      </c>
      <c r="AE645">
        <v>1</v>
      </c>
      <c r="AF645" s="34" t="s">
        <v>130</v>
      </c>
      <c r="AG645" s="34" t="s">
        <v>2127</v>
      </c>
      <c r="AH645" s="34" t="s">
        <v>2127</v>
      </c>
      <c r="AK645" s="34" t="s">
        <v>125</v>
      </c>
      <c r="AM645" s="34" t="s">
        <v>2127</v>
      </c>
      <c r="AN645" s="36" t="s">
        <v>2127</v>
      </c>
      <c r="AO645" s="36" t="s">
        <v>2127</v>
      </c>
      <c r="AP645" s="34" t="s">
        <v>2127</v>
      </c>
      <c r="AQ645" s="36" t="s">
        <v>2127</v>
      </c>
      <c r="AR645" s="34" t="s">
        <v>5262</v>
      </c>
      <c r="AS645" s="91" t="s">
        <v>6772</v>
      </c>
      <c r="AT645" s="34">
        <v>3148685190</v>
      </c>
      <c r="AU645" s="34" t="s">
        <v>2127</v>
      </c>
      <c r="AX645" s="90"/>
      <c r="BA645" s="91"/>
      <c r="BB645" s="91"/>
      <c r="BC645" s="91"/>
      <c r="BF645" s="34" t="s">
        <v>4983</v>
      </c>
      <c r="BG645" s="92" t="s">
        <v>2098</v>
      </c>
      <c r="BM645" s="36" t="s">
        <v>131</v>
      </c>
      <c r="BN645" s="34" t="s">
        <v>132</v>
      </c>
      <c r="BO645" s="36">
        <v>0</v>
      </c>
      <c r="BQ645" s="94"/>
      <c r="BS645" t="s">
        <v>132</v>
      </c>
      <c r="BU645" s="95"/>
      <c r="BV645" s="95"/>
      <c r="BW645" s="61"/>
      <c r="BX645" s="60"/>
      <c r="BY645" s="59" t="str">
        <f t="shared" ca="1" si="51"/>
        <v/>
      </c>
      <c r="CD645" s="68"/>
      <c r="CE645" s="68"/>
      <c r="CF645" s="67"/>
      <c r="CG645">
        <v>95</v>
      </c>
      <c r="CH645" s="2">
        <v>176</v>
      </c>
      <c r="CI645" s="4">
        <f t="shared" si="52"/>
        <v>30.668904958677686</v>
      </c>
      <c r="CJ645" s="5" t="str">
        <f t="shared" si="53"/>
        <v>OBESIDAD</v>
      </c>
      <c r="CK645" s="36">
        <v>0</v>
      </c>
      <c r="CL645" s="66"/>
      <c r="CM645" s="89">
        <v>41302</v>
      </c>
      <c r="CN645" s="97">
        <v>41302</v>
      </c>
      <c r="CP645"/>
      <c r="CQ645" s="65"/>
      <c r="CR645" s="65"/>
      <c r="CS645" s="98"/>
      <c r="CT645"/>
      <c r="CU645"/>
      <c r="CV645" s="65"/>
      <c r="CW645" s="2">
        <v>120</v>
      </c>
      <c r="CX645" s="82">
        <v>80</v>
      </c>
      <c r="DC645"/>
      <c r="DG645" s="64"/>
      <c r="DI645" s="89"/>
      <c r="DJ645" s="89"/>
      <c r="DN645" s="34"/>
      <c r="DO645" s="34"/>
      <c r="DP645" s="34"/>
      <c r="DQ645" s="34"/>
      <c r="DR645" s="34"/>
      <c r="DS645" s="34" t="s">
        <v>2127</v>
      </c>
      <c r="DT645" s="34"/>
      <c r="DU645" s="47">
        <v>44141</v>
      </c>
      <c r="DY645" s="1">
        <v>2</v>
      </c>
      <c r="DZ645" t="s">
        <v>7941</v>
      </c>
      <c r="EB645" s="4">
        <v>133</v>
      </c>
      <c r="ED645" s="4">
        <v>91</v>
      </c>
      <c r="EH645" s="4">
        <v>7.6</v>
      </c>
      <c r="EJ645"/>
      <c r="EL645" s="34"/>
      <c r="EN645" s="34"/>
    </row>
    <row r="646" spans="1:144" x14ac:dyDescent="0.25">
      <c r="A646" s="85">
        <v>2022</v>
      </c>
      <c r="B646" s="87">
        <v>44830</v>
      </c>
      <c r="C646" t="s">
        <v>121</v>
      </c>
      <c r="D646" t="s">
        <v>122</v>
      </c>
      <c r="E646" s="34" t="s">
        <v>7938</v>
      </c>
      <c r="F646" s="34">
        <f t="shared" si="54"/>
        <v>645</v>
      </c>
      <c r="G646" s="34" t="s">
        <v>4985</v>
      </c>
      <c r="H646">
        <v>18</v>
      </c>
      <c r="I646" s="34" t="s">
        <v>6141</v>
      </c>
      <c r="J646" s="34" t="s">
        <v>4988</v>
      </c>
      <c r="K646" s="34" t="str">
        <f>VLOOKUP(J646,[2]CodMpios!$B$347:$E$362,4,FALSE)</f>
        <v>18001 - Florencia</v>
      </c>
      <c r="L646" s="34" t="str">
        <f>VLOOKUP($J646,[2]Coord_Mpios_X_Y!$B$2:$K$1123,9,FALSE)</f>
        <v>1,749138703818</v>
      </c>
      <c r="M646" s="34" t="str">
        <f>VLOOKUP($J646,[2]Coord_Mpios_X_Y!$B$2:$K$1123,10,FALSE)</f>
        <v>-75,558239064333</v>
      </c>
      <c r="N646" s="34" t="s">
        <v>125</v>
      </c>
      <c r="O646" s="34" t="s">
        <v>126</v>
      </c>
      <c r="Q646" s="34" t="s">
        <v>127</v>
      </c>
      <c r="R646" s="34">
        <v>40763257</v>
      </c>
      <c r="S646" s="34" t="str">
        <f t="shared" si="50"/>
        <v>CC40763257</v>
      </c>
      <c r="T646" s="34" t="s">
        <v>597</v>
      </c>
      <c r="V646" s="34" t="s">
        <v>5890</v>
      </c>
      <c r="W646" s="34" t="s">
        <v>5890</v>
      </c>
      <c r="X646" s="87">
        <v>22608</v>
      </c>
      <c r="Y646">
        <v>61</v>
      </c>
      <c r="Z646" s="36">
        <f>VLOOKUP($Y646,[2]Edades!$A$3:$H$153,4,FALSE)</f>
        <v>6</v>
      </c>
      <c r="AA646" s="34" t="str">
        <f>VLOOKUP($Y646,[2]Edades!$A$3:$H$153,6,FALSE)</f>
        <v>6 - Persona mayor</v>
      </c>
      <c r="AB646" s="34">
        <f>VLOOKUP($Y646,[2]Edades!$A$3:$H$153,7,FALSE)</f>
        <v>13</v>
      </c>
      <c r="AC646" s="34" t="str">
        <f>VLOOKUP($Y646,[2]Edades!$A$3:$H$153,8,FALSE)</f>
        <v>60-64</v>
      </c>
      <c r="AD646" s="34" t="s">
        <v>129</v>
      </c>
      <c r="AE646" s="1">
        <v>2</v>
      </c>
      <c r="AF646" s="34" t="s">
        <v>2137</v>
      </c>
      <c r="AG646" s="34" t="s">
        <v>2127</v>
      </c>
      <c r="AH646" s="34" t="s">
        <v>2127</v>
      </c>
      <c r="AK646" s="34" t="s">
        <v>125</v>
      </c>
      <c r="AM646" s="34" t="s">
        <v>2127</v>
      </c>
      <c r="AN646" s="36" t="s">
        <v>2127</v>
      </c>
      <c r="AO646" s="36" t="s">
        <v>2127</v>
      </c>
      <c r="AP646" s="34" t="s">
        <v>2127</v>
      </c>
      <c r="AQ646" s="36" t="s">
        <v>2127</v>
      </c>
      <c r="AR646" s="34" t="s">
        <v>2098</v>
      </c>
      <c r="AS646" s="91" t="s">
        <v>6773</v>
      </c>
      <c r="AT646" s="34">
        <v>3102282186</v>
      </c>
      <c r="AU646" s="34" t="s">
        <v>2127</v>
      </c>
      <c r="AX646" s="90"/>
      <c r="BA646" s="91"/>
      <c r="BB646" s="91"/>
      <c r="BC646" s="91"/>
      <c r="BF646" s="34" t="s">
        <v>4983</v>
      </c>
      <c r="BG646" s="92" t="s">
        <v>2098</v>
      </c>
      <c r="BM646" s="36" t="s">
        <v>131</v>
      </c>
      <c r="BN646" s="34" t="s">
        <v>132</v>
      </c>
      <c r="BO646" s="36">
        <v>0</v>
      </c>
      <c r="BQ646" s="94"/>
      <c r="BS646" s="36" t="s">
        <v>2127</v>
      </c>
      <c r="BU646" s="95"/>
      <c r="BV646" s="95"/>
      <c r="BW646" s="61"/>
      <c r="BX646" s="60"/>
      <c r="BY646" s="59" t="str">
        <f t="shared" ca="1" si="51"/>
        <v/>
      </c>
      <c r="CD646" s="68"/>
      <c r="CE646" s="68"/>
      <c r="CF646" s="67"/>
      <c r="CG646">
        <v>66</v>
      </c>
      <c r="CH646" s="2">
        <v>150</v>
      </c>
      <c r="CI646" s="4">
        <f t="shared" si="52"/>
        <v>29.333333333333332</v>
      </c>
      <c r="CJ646" s="5" t="str">
        <f t="shared" si="53"/>
        <v>SOBREPESO</v>
      </c>
      <c r="CK646" s="36">
        <v>0</v>
      </c>
      <c r="CL646" s="66"/>
      <c r="CM646" s="89">
        <v>41079</v>
      </c>
      <c r="CN646" s="97">
        <v>41079</v>
      </c>
      <c r="CP646"/>
      <c r="CQ646" s="65"/>
      <c r="CR646" s="65"/>
      <c r="CS646" s="98"/>
      <c r="CT646"/>
      <c r="CU646"/>
      <c r="CV646" s="97"/>
      <c r="CW646" s="2">
        <v>120</v>
      </c>
      <c r="CX646" s="82">
        <v>80</v>
      </c>
      <c r="DG646" s="64"/>
      <c r="DI646" s="89"/>
      <c r="DJ646" s="89"/>
      <c r="DN646" s="34"/>
      <c r="DO646" s="34"/>
      <c r="DP646" s="34"/>
      <c r="DQ646" s="34"/>
      <c r="DR646" s="34"/>
      <c r="DS646" s="34" t="s">
        <v>2127</v>
      </c>
      <c r="DT646" s="34"/>
      <c r="DU646" s="47">
        <v>44676</v>
      </c>
      <c r="DY646" s="1">
        <v>1</v>
      </c>
      <c r="DZ646" t="s">
        <v>7941</v>
      </c>
      <c r="EA646" s="4">
        <v>0.67</v>
      </c>
      <c r="EB646" s="4">
        <v>285</v>
      </c>
      <c r="EC646" s="4">
        <v>261</v>
      </c>
      <c r="EE646" s="4">
        <v>51.3</v>
      </c>
      <c r="EF646" s="4">
        <v>154</v>
      </c>
      <c r="EJ646"/>
      <c r="EL646" s="34"/>
      <c r="EN646" s="34"/>
    </row>
    <row r="647" spans="1:144" x14ac:dyDescent="0.25">
      <c r="A647" s="85">
        <v>2022</v>
      </c>
      <c r="B647" s="87">
        <v>44830</v>
      </c>
      <c r="C647" t="s">
        <v>121</v>
      </c>
      <c r="D647" t="s">
        <v>122</v>
      </c>
      <c r="E647" s="34" t="s">
        <v>7938</v>
      </c>
      <c r="F647" s="34">
        <f t="shared" si="54"/>
        <v>646</v>
      </c>
      <c r="G647" s="34" t="s">
        <v>4985</v>
      </c>
      <c r="H647">
        <v>18</v>
      </c>
      <c r="I647" s="34" t="s">
        <v>6141</v>
      </c>
      <c r="J647" s="34" t="s">
        <v>4988</v>
      </c>
      <c r="K647" s="34" t="str">
        <f>VLOOKUP(J647,[2]CodMpios!$B$347:$E$362,4,FALSE)</f>
        <v>18001 - Florencia</v>
      </c>
      <c r="L647" s="34" t="str">
        <f>VLOOKUP($J647,[2]Coord_Mpios_X_Y!$B$2:$K$1123,9,FALSE)</f>
        <v>1,749138703818</v>
      </c>
      <c r="M647" s="34" t="str">
        <f>VLOOKUP($J647,[2]Coord_Mpios_X_Y!$B$2:$K$1123,10,FALSE)</f>
        <v>-75,558239064333</v>
      </c>
      <c r="N647" s="34" t="s">
        <v>139</v>
      </c>
      <c r="O647" s="34" t="s">
        <v>126</v>
      </c>
      <c r="Q647" s="34" t="s">
        <v>127</v>
      </c>
      <c r="R647" s="34">
        <v>24654172</v>
      </c>
      <c r="S647" s="34" t="str">
        <f t="shared" si="50"/>
        <v>CC24654172</v>
      </c>
      <c r="T647" s="34" t="s">
        <v>140</v>
      </c>
      <c r="V647" s="34" t="s">
        <v>5889</v>
      </c>
      <c r="W647" s="34" t="s">
        <v>2335</v>
      </c>
      <c r="X647" s="87">
        <v>11636</v>
      </c>
      <c r="Y647">
        <v>91</v>
      </c>
      <c r="Z647" s="36">
        <f>VLOOKUP($Y647,[2]Edades!$A$3:$H$153,4,FALSE)</f>
        <v>6</v>
      </c>
      <c r="AA647" s="34" t="str">
        <f>VLOOKUP($Y647,[2]Edades!$A$3:$H$153,6,FALSE)</f>
        <v>6 - Persona mayor</v>
      </c>
      <c r="AB647" s="34">
        <f>VLOOKUP($Y647,[2]Edades!$A$3:$H$153,7,FALSE)</f>
        <v>17</v>
      </c>
      <c r="AC647" s="34" t="str">
        <f>VLOOKUP($Y647,[2]Edades!$A$3:$H$153,8,FALSE)</f>
        <v>80 Y MÁS</v>
      </c>
      <c r="AD647" s="34" t="s">
        <v>129</v>
      </c>
      <c r="AE647" s="1">
        <v>2</v>
      </c>
      <c r="AF647" s="34" t="s">
        <v>2137</v>
      </c>
      <c r="AG647" s="34" t="s">
        <v>2127</v>
      </c>
      <c r="AH647" s="34" t="s">
        <v>2127</v>
      </c>
      <c r="AK647" s="34" t="s">
        <v>139</v>
      </c>
      <c r="AM647" s="34" t="s">
        <v>2127</v>
      </c>
      <c r="AN647" s="36" t="s">
        <v>2127</v>
      </c>
      <c r="AO647" s="36" t="s">
        <v>2127</v>
      </c>
      <c r="AP647" s="34" t="s">
        <v>2127</v>
      </c>
      <c r="AQ647" s="36" t="s">
        <v>2127</v>
      </c>
      <c r="AR647" s="34" t="s">
        <v>2098</v>
      </c>
      <c r="AS647" s="91" t="s">
        <v>6774</v>
      </c>
      <c r="AT647" s="34">
        <v>3214791029</v>
      </c>
      <c r="AU647" s="34" t="s">
        <v>2127</v>
      </c>
      <c r="AX647" s="90"/>
      <c r="BA647" s="91"/>
      <c r="BB647" s="91"/>
      <c r="BC647" s="91"/>
      <c r="BF647" s="34" t="s">
        <v>4983</v>
      </c>
      <c r="BG647" s="92" t="s">
        <v>2098</v>
      </c>
      <c r="BM647" s="36" t="s">
        <v>131</v>
      </c>
      <c r="BN647" s="34" t="s">
        <v>132</v>
      </c>
      <c r="BO647" s="36">
        <v>0</v>
      </c>
      <c r="BQ647" s="94"/>
      <c r="BS647" s="36" t="s">
        <v>2127</v>
      </c>
      <c r="BU647" s="95"/>
      <c r="BV647" s="95"/>
      <c r="BW647" s="61"/>
      <c r="BX647" s="60"/>
      <c r="BY647" s="59" t="str">
        <f t="shared" ca="1" si="51"/>
        <v/>
      </c>
      <c r="CD647" s="68"/>
      <c r="CE647" s="68"/>
      <c r="CF647" s="67"/>
      <c r="CG647">
        <v>41</v>
      </c>
      <c r="CH647" s="2">
        <v>150</v>
      </c>
      <c r="CI647" s="4">
        <f t="shared" si="52"/>
        <v>18.222222222222221</v>
      </c>
      <c r="CJ647" s="5" t="str">
        <f t="shared" si="53"/>
        <v>BAJO PESO</v>
      </c>
      <c r="CK647" s="36">
        <v>0</v>
      </c>
      <c r="CL647" s="66"/>
      <c r="CM647" s="89">
        <v>41094</v>
      </c>
      <c r="CN647" s="97">
        <v>41094</v>
      </c>
      <c r="CP647"/>
      <c r="CQ647" s="65"/>
      <c r="CR647" s="65"/>
      <c r="CS647" s="98"/>
      <c r="CT647"/>
      <c r="CU647"/>
      <c r="CV647" s="97"/>
      <c r="CW647" s="2">
        <v>160</v>
      </c>
      <c r="CX647" s="82">
        <v>80</v>
      </c>
      <c r="DG647" s="64"/>
      <c r="DI647" s="89">
        <v>43755</v>
      </c>
      <c r="DJ647" s="89"/>
      <c r="DN647" s="34"/>
      <c r="DO647" s="34"/>
      <c r="DP647" s="34"/>
      <c r="DQ647" s="34"/>
      <c r="DR647" s="34"/>
      <c r="DS647" s="34" t="s">
        <v>2127</v>
      </c>
      <c r="DT647" s="34"/>
      <c r="DU647" s="47">
        <v>43636</v>
      </c>
      <c r="DY647" s="1">
        <v>3</v>
      </c>
      <c r="DZ647" t="s">
        <v>7941</v>
      </c>
      <c r="EB647" s="4"/>
      <c r="EJ647"/>
      <c r="EL647" s="34"/>
      <c r="EN647" s="34"/>
    </row>
    <row r="648" spans="1:144" x14ac:dyDescent="0.25">
      <c r="A648" s="85">
        <v>2022</v>
      </c>
      <c r="B648" s="87">
        <v>44830</v>
      </c>
      <c r="C648" t="s">
        <v>121</v>
      </c>
      <c r="D648" t="s">
        <v>122</v>
      </c>
      <c r="E648" s="34" t="s">
        <v>7938</v>
      </c>
      <c r="F648" s="34">
        <f t="shared" si="54"/>
        <v>647</v>
      </c>
      <c r="G648" s="34" t="s">
        <v>4985</v>
      </c>
      <c r="H648">
        <v>18</v>
      </c>
      <c r="I648" s="34" t="s">
        <v>6141</v>
      </c>
      <c r="J648" s="34" t="s">
        <v>5032</v>
      </c>
      <c r="K648" s="34" t="str">
        <f>VLOOKUP(J648,[2]CodMpios!$B$347:$E$362,4,FALSE)</f>
        <v>18150 - Cartagena Del Chaira</v>
      </c>
      <c r="L648" s="34" t="str">
        <f>VLOOKUP($J648,[2]Coord_Mpios_X_Y!$B$2:$K$1123,9,FALSE)</f>
        <v>0,647693081213</v>
      </c>
      <c r="M648" s="34" t="str">
        <f>VLOOKUP($J648,[2]Coord_Mpios_X_Y!$B$2:$K$1123,10,FALSE)</f>
        <v>-74,272354990827</v>
      </c>
      <c r="N648" s="34" t="s">
        <v>125</v>
      </c>
      <c r="O648" s="34" t="s">
        <v>126</v>
      </c>
      <c r="Q648" s="34" t="s">
        <v>127</v>
      </c>
      <c r="R648" s="34">
        <v>17308619</v>
      </c>
      <c r="S648" s="34" t="str">
        <f t="shared" si="50"/>
        <v>CC17308619</v>
      </c>
      <c r="T648" s="34" t="s">
        <v>2522</v>
      </c>
      <c r="U648" s="34" t="s">
        <v>145</v>
      </c>
      <c r="V648" s="34" t="s">
        <v>5278</v>
      </c>
      <c r="W648" s="34" t="s">
        <v>743</v>
      </c>
      <c r="X648" s="87">
        <v>19955</v>
      </c>
      <c r="Y648">
        <v>68</v>
      </c>
      <c r="Z648" s="36">
        <f>VLOOKUP($Y648,[2]Edades!$A$3:$H$153,4,FALSE)</f>
        <v>6</v>
      </c>
      <c r="AA648" s="34" t="str">
        <f>VLOOKUP($Y648,[2]Edades!$A$3:$H$153,6,FALSE)</f>
        <v>6 - Persona mayor</v>
      </c>
      <c r="AB648" s="34">
        <f>VLOOKUP($Y648,[2]Edades!$A$3:$H$153,7,FALSE)</f>
        <v>14</v>
      </c>
      <c r="AC648" s="34" t="str">
        <f>VLOOKUP($Y648,[2]Edades!$A$3:$H$153,8,FALSE)</f>
        <v>65-69</v>
      </c>
      <c r="AD648" s="34" t="s">
        <v>146</v>
      </c>
      <c r="AE648">
        <v>1</v>
      </c>
      <c r="AF648" s="34" t="s">
        <v>2137</v>
      </c>
      <c r="AG648" s="34" t="s">
        <v>2127</v>
      </c>
      <c r="AH648" s="34" t="s">
        <v>2127</v>
      </c>
      <c r="AK648" s="34" t="s">
        <v>125</v>
      </c>
      <c r="AM648" s="34" t="s">
        <v>2127</v>
      </c>
      <c r="AN648" s="36" t="s">
        <v>2127</v>
      </c>
      <c r="AO648" s="36" t="s">
        <v>2127</v>
      </c>
      <c r="AP648" s="34" t="s">
        <v>2127</v>
      </c>
      <c r="AQ648" s="36" t="s">
        <v>2127</v>
      </c>
      <c r="AR648" s="34" t="s">
        <v>5042</v>
      </c>
      <c r="AS648" s="91" t="s">
        <v>6775</v>
      </c>
      <c r="AT648" s="34">
        <v>3208002465</v>
      </c>
      <c r="AU648" s="34" t="s">
        <v>2127</v>
      </c>
      <c r="AX648" s="90"/>
      <c r="BA648" s="91"/>
      <c r="BB648" s="91"/>
      <c r="BC648" s="91"/>
      <c r="BF648" s="34" t="s">
        <v>4983</v>
      </c>
      <c r="BG648" s="92" t="s">
        <v>2098</v>
      </c>
      <c r="BM648" s="36" t="s">
        <v>131</v>
      </c>
      <c r="BN648" s="34" t="s">
        <v>132</v>
      </c>
      <c r="BO648" s="36">
        <v>0</v>
      </c>
      <c r="BQ648" s="94"/>
      <c r="BS648" s="36" t="s">
        <v>2127</v>
      </c>
      <c r="BU648" s="95"/>
      <c r="BV648" s="95"/>
      <c r="BW648" s="61"/>
      <c r="BX648" s="60"/>
      <c r="BY648" s="59" t="str">
        <f t="shared" ca="1" si="51"/>
        <v/>
      </c>
      <c r="CD648" s="68"/>
      <c r="CE648" s="68"/>
      <c r="CF648" s="67"/>
      <c r="CG648">
        <v>76</v>
      </c>
      <c r="CH648" s="2">
        <v>169</v>
      </c>
      <c r="CI648" s="4">
        <f t="shared" si="52"/>
        <v>26.609712545078956</v>
      </c>
      <c r="CJ648" s="5" t="str">
        <f t="shared" si="53"/>
        <v>SOBREPESO</v>
      </c>
      <c r="CK648" s="36">
        <v>0</v>
      </c>
      <c r="CL648" s="66"/>
      <c r="CM648" s="89">
        <v>41095</v>
      </c>
      <c r="CN648" s="97">
        <v>41095</v>
      </c>
      <c r="CP648"/>
      <c r="CQ648" s="65"/>
      <c r="CR648" s="65"/>
      <c r="CS648" s="98"/>
      <c r="CT648"/>
      <c r="CU648"/>
      <c r="CV648" s="97"/>
      <c r="CW648" s="2"/>
      <c r="CX648" s="82"/>
      <c r="DG648" s="64"/>
      <c r="DI648" s="89"/>
      <c r="DJ648" s="89"/>
      <c r="DN648" s="34"/>
      <c r="DO648" s="34"/>
      <c r="DP648" s="34"/>
      <c r="DQ648" s="34"/>
      <c r="DR648" s="34"/>
      <c r="DS648" s="34" t="s">
        <v>2127</v>
      </c>
      <c r="DT648" s="34"/>
      <c r="DU648" s="47">
        <v>44764</v>
      </c>
      <c r="DY648" s="1">
        <v>2</v>
      </c>
      <c r="DZ648" t="s">
        <v>7941</v>
      </c>
      <c r="EB648" s="4"/>
      <c r="EJ648"/>
      <c r="EL648" s="34"/>
      <c r="EN648" s="34"/>
    </row>
    <row r="649" spans="1:144" hidden="1" x14ac:dyDescent="0.25">
      <c r="A649" s="85">
        <v>2022</v>
      </c>
      <c r="B649" s="87">
        <v>44830</v>
      </c>
      <c r="C649" t="s">
        <v>121</v>
      </c>
      <c r="D649" t="s">
        <v>122</v>
      </c>
      <c r="E649" s="36" t="s">
        <v>7938</v>
      </c>
      <c r="F649" s="34">
        <f t="shared" si="54"/>
        <v>648</v>
      </c>
      <c r="G649" s="34" t="s">
        <v>4985</v>
      </c>
      <c r="H649">
        <v>18</v>
      </c>
      <c r="I649" s="34" t="s">
        <v>6141</v>
      </c>
      <c r="J649" s="34" t="s">
        <v>4991</v>
      </c>
      <c r="K649" s="34" t="str">
        <f>VLOOKUP(J649,[2]CodMpios!$B$347:$E$362,4,FALSE)</f>
        <v>18592 - Puerto Rico</v>
      </c>
      <c r="L649" s="34" t="str">
        <f>VLOOKUP($J649,[2]Coord_Mpios_X_Y!$B$2:$K$1123,9,FALSE)</f>
        <v>2,018940891255</v>
      </c>
      <c r="M649" s="34" t="str">
        <f>VLOOKUP($J649,[2]Coord_Mpios_X_Y!$B$2:$K$1123,10,FALSE)</f>
        <v>-75,073086267336</v>
      </c>
      <c r="N649" s="34" t="s">
        <v>6142</v>
      </c>
      <c r="O649" s="34" t="s">
        <v>126</v>
      </c>
      <c r="Q649" s="34" t="s">
        <v>127</v>
      </c>
      <c r="R649" s="34">
        <v>40665015</v>
      </c>
      <c r="S649" s="34" t="str">
        <f t="shared" si="50"/>
        <v>CC40665015</v>
      </c>
      <c r="T649" s="34" t="s">
        <v>515</v>
      </c>
      <c r="V649" s="34" t="s">
        <v>299</v>
      </c>
      <c r="X649" s="87">
        <v>17661</v>
      </c>
      <c r="Y649">
        <v>74</v>
      </c>
      <c r="Z649" s="36">
        <f>VLOOKUP($Y649,[2]Edades!$A$3:$H$153,4,FALSE)</f>
        <v>6</v>
      </c>
      <c r="AA649" s="34" t="str">
        <f>VLOOKUP($Y649,[2]Edades!$A$3:$H$153,6,FALSE)</f>
        <v>6 - Persona mayor</v>
      </c>
      <c r="AB649" s="34">
        <f>VLOOKUP($Y649,[2]Edades!$A$3:$H$153,7,FALSE)</f>
        <v>15</v>
      </c>
      <c r="AC649" s="34" t="str">
        <f>VLOOKUP($Y649,[2]Edades!$A$3:$H$153,8,FALSE)</f>
        <v>70-74</v>
      </c>
      <c r="AD649" s="34" t="s">
        <v>129</v>
      </c>
      <c r="AE649" s="1">
        <v>2</v>
      </c>
      <c r="AF649" s="34" t="s">
        <v>2137</v>
      </c>
      <c r="AG649" s="34" t="s">
        <v>2127</v>
      </c>
      <c r="AH649" s="34" t="s">
        <v>2127</v>
      </c>
      <c r="AK649" s="34" t="s">
        <v>6142</v>
      </c>
      <c r="AM649" s="34" t="s">
        <v>2127</v>
      </c>
      <c r="AN649" s="36" t="s">
        <v>2127</v>
      </c>
      <c r="AO649" s="36" t="s">
        <v>2127</v>
      </c>
      <c r="AP649" s="34" t="s">
        <v>2127</v>
      </c>
      <c r="AQ649" s="36" t="s">
        <v>2127</v>
      </c>
      <c r="AR649" s="34" t="s">
        <v>2098</v>
      </c>
      <c r="AS649" s="91" t="s">
        <v>6776</v>
      </c>
      <c r="AT649" s="34">
        <v>3124167770</v>
      </c>
      <c r="AU649" s="34" t="s">
        <v>2127</v>
      </c>
      <c r="AX649" s="90"/>
      <c r="BA649" s="91"/>
      <c r="BB649" s="91"/>
      <c r="BC649" s="91"/>
      <c r="BF649" s="34" t="s">
        <v>4983</v>
      </c>
      <c r="BG649" s="92" t="s">
        <v>2098</v>
      </c>
      <c r="BM649" s="36" t="s">
        <v>131</v>
      </c>
      <c r="BN649" s="34" t="s">
        <v>132</v>
      </c>
      <c r="BO649" s="36">
        <v>0</v>
      </c>
      <c r="BQ649" s="94"/>
      <c r="BS649" t="s">
        <v>132</v>
      </c>
      <c r="BU649" s="95"/>
      <c r="BV649" s="95"/>
      <c r="BW649" s="61"/>
      <c r="BX649" s="60"/>
      <c r="BY649" s="59" t="str">
        <f t="shared" ca="1" si="51"/>
        <v/>
      </c>
      <c r="CD649" s="68"/>
      <c r="CE649" s="68"/>
      <c r="CF649" s="67"/>
      <c r="CG649">
        <v>64</v>
      </c>
      <c r="CH649" s="2">
        <v>153</v>
      </c>
      <c r="CI649" s="4">
        <f t="shared" si="52"/>
        <v>27.339911999658252</v>
      </c>
      <c r="CJ649" s="5" t="str">
        <f t="shared" si="53"/>
        <v>SOBREPESO</v>
      </c>
      <c r="CK649" s="36">
        <v>0</v>
      </c>
      <c r="CL649" s="66"/>
      <c r="CM649" s="89">
        <v>41102</v>
      </c>
      <c r="CN649" s="97">
        <v>41102</v>
      </c>
      <c r="CP649"/>
      <c r="CQ649" s="65"/>
      <c r="CR649" s="65"/>
      <c r="CS649" s="98"/>
      <c r="CT649"/>
      <c r="CU649"/>
      <c r="CV649" s="65"/>
      <c r="CW649" s="2">
        <v>200</v>
      </c>
      <c r="CX649" s="82">
        <v>100</v>
      </c>
      <c r="DC649"/>
      <c r="DG649" s="64"/>
      <c r="DI649" s="89"/>
      <c r="DJ649" s="89"/>
      <c r="DN649" s="34"/>
      <c r="DO649" s="34"/>
      <c r="DP649" s="34"/>
      <c r="DQ649" s="34"/>
      <c r="DR649" s="34"/>
      <c r="DS649" s="34" t="s">
        <v>2127</v>
      </c>
      <c r="DT649" s="34"/>
      <c r="DU649" s="47">
        <v>44802</v>
      </c>
      <c r="DY649" s="1">
        <v>2</v>
      </c>
      <c r="DZ649" t="s">
        <v>7940</v>
      </c>
      <c r="EA649" s="4">
        <v>0.87</v>
      </c>
      <c r="EB649" s="4">
        <v>141</v>
      </c>
      <c r="EC649" s="4">
        <v>114</v>
      </c>
      <c r="ED649" s="4">
        <v>44</v>
      </c>
      <c r="EE649" s="4">
        <v>45</v>
      </c>
      <c r="EF649" s="4">
        <v>121</v>
      </c>
      <c r="EG649" s="4">
        <v>2.2999999999999998</v>
      </c>
      <c r="EH649" s="4">
        <v>8.5</v>
      </c>
      <c r="EJ649"/>
      <c r="EL649" s="34"/>
      <c r="EN649" s="34"/>
    </row>
    <row r="650" spans="1:144" hidden="1" x14ac:dyDescent="0.25">
      <c r="A650" s="85">
        <v>2022</v>
      </c>
      <c r="B650" s="87">
        <v>44830</v>
      </c>
      <c r="C650" t="s">
        <v>121</v>
      </c>
      <c r="D650" t="s">
        <v>122</v>
      </c>
      <c r="E650" s="36" t="s">
        <v>7938</v>
      </c>
      <c r="F650" s="34">
        <f t="shared" si="54"/>
        <v>649</v>
      </c>
      <c r="G650" s="34" t="s">
        <v>4985</v>
      </c>
      <c r="H650">
        <v>18</v>
      </c>
      <c r="I650" s="34" t="s">
        <v>6141</v>
      </c>
      <c r="J650" s="34" t="s">
        <v>4988</v>
      </c>
      <c r="K650" s="34" t="str">
        <f>VLOOKUP(J650,[2]CodMpios!$B$347:$E$362,4,FALSE)</f>
        <v>18001 - Florencia</v>
      </c>
      <c r="L650" s="34" t="str">
        <f>VLOOKUP($J650,[2]Coord_Mpios_X_Y!$B$2:$K$1123,9,FALSE)</f>
        <v>1,749138703818</v>
      </c>
      <c r="M650" s="34" t="str">
        <f>VLOOKUP($J650,[2]Coord_Mpios_X_Y!$B$2:$K$1123,10,FALSE)</f>
        <v>-75,558239064333</v>
      </c>
      <c r="N650" s="34" t="s">
        <v>125</v>
      </c>
      <c r="O650" s="34" t="s">
        <v>126</v>
      </c>
      <c r="Q650" s="34" t="s">
        <v>127</v>
      </c>
      <c r="R650" s="34">
        <v>17630282</v>
      </c>
      <c r="S650" s="34" t="str">
        <f t="shared" si="50"/>
        <v>CC17630282</v>
      </c>
      <c r="T650" s="34" t="s">
        <v>150</v>
      </c>
      <c r="U650" s="34" t="s">
        <v>413</v>
      </c>
      <c r="V650" s="34" t="s">
        <v>158</v>
      </c>
      <c r="W650" s="34" t="s">
        <v>2355</v>
      </c>
      <c r="X650" s="87">
        <v>20400</v>
      </c>
      <c r="Y650">
        <v>67</v>
      </c>
      <c r="Z650" s="36">
        <f>VLOOKUP($Y650,[2]Edades!$A$3:$H$153,4,FALSE)</f>
        <v>6</v>
      </c>
      <c r="AA650" s="34" t="str">
        <f>VLOOKUP($Y650,[2]Edades!$A$3:$H$153,6,FALSE)</f>
        <v>6 - Persona mayor</v>
      </c>
      <c r="AB650" s="34">
        <f>VLOOKUP($Y650,[2]Edades!$A$3:$H$153,7,FALSE)</f>
        <v>14</v>
      </c>
      <c r="AC650" s="34" t="str">
        <f>VLOOKUP($Y650,[2]Edades!$A$3:$H$153,8,FALSE)</f>
        <v>65-69</v>
      </c>
      <c r="AD650" s="34" t="s">
        <v>146</v>
      </c>
      <c r="AE650">
        <v>1</v>
      </c>
      <c r="AF650" s="34" t="s">
        <v>2137</v>
      </c>
      <c r="AG650" s="34" t="s">
        <v>2127</v>
      </c>
      <c r="AH650" s="34" t="s">
        <v>2127</v>
      </c>
      <c r="AK650" s="34" t="s">
        <v>125</v>
      </c>
      <c r="AM650" s="34" t="s">
        <v>2127</v>
      </c>
      <c r="AN650" s="36" t="s">
        <v>2127</v>
      </c>
      <c r="AO650" s="36" t="s">
        <v>2127</v>
      </c>
      <c r="AP650" s="34" t="s">
        <v>2127</v>
      </c>
      <c r="AQ650" s="36" t="s">
        <v>2127</v>
      </c>
      <c r="AR650" s="34" t="s">
        <v>2098</v>
      </c>
      <c r="AS650" s="91" t="s">
        <v>6777</v>
      </c>
      <c r="AT650" s="34">
        <v>4346350</v>
      </c>
      <c r="AU650" s="34" t="s">
        <v>2127</v>
      </c>
      <c r="AX650" s="90"/>
      <c r="BA650" s="91"/>
      <c r="BB650" s="91"/>
      <c r="BC650" s="91"/>
      <c r="BF650" s="34" t="s">
        <v>4983</v>
      </c>
      <c r="BG650" s="92" t="s">
        <v>2098</v>
      </c>
      <c r="BM650" s="36" t="s">
        <v>131</v>
      </c>
      <c r="BN650" s="34" t="s">
        <v>132</v>
      </c>
      <c r="BO650" s="36">
        <v>0</v>
      </c>
      <c r="BQ650" s="94"/>
      <c r="BS650" t="s">
        <v>132</v>
      </c>
      <c r="BU650" s="95"/>
      <c r="BV650" s="95"/>
      <c r="BW650" s="61"/>
      <c r="BX650" s="60"/>
      <c r="BY650" s="59" t="str">
        <f t="shared" ca="1" si="51"/>
        <v/>
      </c>
      <c r="CD650" s="68"/>
      <c r="CE650" s="68"/>
      <c r="CF650" s="67"/>
      <c r="CG650">
        <v>90</v>
      </c>
      <c r="CH650" s="2">
        <v>170</v>
      </c>
      <c r="CI650" s="4">
        <f t="shared" si="52"/>
        <v>31.141868512110729</v>
      </c>
      <c r="CJ650" s="5" t="str">
        <f t="shared" si="53"/>
        <v>OBESIDAD</v>
      </c>
      <c r="CK650" s="36">
        <v>0</v>
      </c>
      <c r="CL650" s="66"/>
      <c r="CM650" s="89">
        <v>41109</v>
      </c>
      <c r="CN650" s="97">
        <v>41109</v>
      </c>
      <c r="CP650"/>
      <c r="CQ650" s="65"/>
      <c r="CR650" s="65"/>
      <c r="CS650" s="98"/>
      <c r="CT650"/>
      <c r="CU650"/>
      <c r="CV650" s="65"/>
      <c r="CW650" s="2"/>
      <c r="CX650" s="82"/>
      <c r="DC650"/>
      <c r="DG650" s="64"/>
      <c r="DI650" s="89"/>
      <c r="DJ650" s="89"/>
      <c r="DN650" s="34"/>
      <c r="DO650" s="34"/>
      <c r="DP650" s="34"/>
      <c r="DQ650" s="34"/>
      <c r="DR650" s="34"/>
      <c r="DS650" s="34" t="s">
        <v>2127</v>
      </c>
      <c r="DT650" s="34"/>
      <c r="DU650" s="47">
        <v>43613</v>
      </c>
      <c r="DY650" s="1">
        <v>2</v>
      </c>
      <c r="DZ650" t="s">
        <v>7941</v>
      </c>
      <c r="EB650" s="4"/>
      <c r="EJ650"/>
      <c r="EL650" s="34"/>
      <c r="EN650" s="34"/>
    </row>
    <row r="651" spans="1:144" hidden="1" x14ac:dyDescent="0.25">
      <c r="A651" s="85">
        <v>2022</v>
      </c>
      <c r="B651" s="87">
        <v>44830</v>
      </c>
      <c r="C651" t="s">
        <v>121</v>
      </c>
      <c r="D651" t="s">
        <v>122</v>
      </c>
      <c r="E651" s="36" t="s">
        <v>7938</v>
      </c>
      <c r="F651" s="34">
        <f t="shared" si="54"/>
        <v>650</v>
      </c>
      <c r="G651" s="34" t="s">
        <v>4985</v>
      </c>
      <c r="H651">
        <v>18</v>
      </c>
      <c r="I651" s="34" t="s">
        <v>6141</v>
      </c>
      <c r="J651" s="34" t="s">
        <v>4988</v>
      </c>
      <c r="K651" s="34" t="str">
        <f>VLOOKUP(J651,[2]CodMpios!$B$347:$E$362,4,FALSE)</f>
        <v>18001 - Florencia</v>
      </c>
      <c r="L651" s="34" t="str">
        <f>VLOOKUP($J651,[2]Coord_Mpios_X_Y!$B$2:$K$1123,9,FALSE)</f>
        <v>1,749138703818</v>
      </c>
      <c r="M651" s="34" t="str">
        <f>VLOOKUP($J651,[2]Coord_Mpios_X_Y!$B$2:$K$1123,10,FALSE)</f>
        <v>-75,558239064333</v>
      </c>
      <c r="N651" s="34" t="s">
        <v>125</v>
      </c>
      <c r="O651" s="34" t="s">
        <v>126</v>
      </c>
      <c r="Q651" s="34" t="s">
        <v>127</v>
      </c>
      <c r="R651" s="34">
        <v>40761424</v>
      </c>
      <c r="S651" s="34" t="str">
        <f t="shared" si="50"/>
        <v>CC40761424</v>
      </c>
      <c r="T651" s="34" t="s">
        <v>437</v>
      </c>
      <c r="V651" s="34" t="s">
        <v>2319</v>
      </c>
      <c r="W651" s="34" t="s">
        <v>2399</v>
      </c>
      <c r="X651" s="87">
        <v>22623</v>
      </c>
      <c r="Y651">
        <v>61</v>
      </c>
      <c r="Z651" s="36">
        <f>VLOOKUP($Y651,[2]Edades!$A$3:$H$153,4,FALSE)</f>
        <v>6</v>
      </c>
      <c r="AA651" s="34" t="str">
        <f>VLOOKUP($Y651,[2]Edades!$A$3:$H$153,6,FALSE)</f>
        <v>6 - Persona mayor</v>
      </c>
      <c r="AB651" s="34">
        <f>VLOOKUP($Y651,[2]Edades!$A$3:$H$153,7,FALSE)</f>
        <v>13</v>
      </c>
      <c r="AC651" s="34" t="str">
        <f>VLOOKUP($Y651,[2]Edades!$A$3:$H$153,8,FALSE)</f>
        <v>60-64</v>
      </c>
      <c r="AD651" s="34" t="s">
        <v>129</v>
      </c>
      <c r="AE651" s="1">
        <v>2</v>
      </c>
      <c r="AF651" s="34" t="s">
        <v>2137</v>
      </c>
      <c r="AG651" s="34" t="s">
        <v>2127</v>
      </c>
      <c r="AH651" s="34" t="s">
        <v>2127</v>
      </c>
      <c r="AK651" s="34" t="s">
        <v>125</v>
      </c>
      <c r="AM651" s="34" t="s">
        <v>2127</v>
      </c>
      <c r="AN651" s="36" t="s">
        <v>2127</v>
      </c>
      <c r="AO651" s="36" t="s">
        <v>2127</v>
      </c>
      <c r="AP651" s="34" t="s">
        <v>2127</v>
      </c>
      <c r="AQ651" s="36" t="s">
        <v>2127</v>
      </c>
      <c r="AR651" s="34" t="s">
        <v>2098</v>
      </c>
      <c r="AS651" s="91" t="s">
        <v>6778</v>
      </c>
      <c r="AT651" s="34">
        <v>3209022063</v>
      </c>
      <c r="AU651" s="34" t="s">
        <v>2127</v>
      </c>
      <c r="AX651" s="90"/>
      <c r="BA651" s="91"/>
      <c r="BB651" s="91"/>
      <c r="BC651" s="91"/>
      <c r="BF651" s="34" t="s">
        <v>4983</v>
      </c>
      <c r="BG651" s="92" t="s">
        <v>2098</v>
      </c>
      <c r="BM651" s="36" t="s">
        <v>131</v>
      </c>
      <c r="BN651" s="34" t="s">
        <v>131</v>
      </c>
      <c r="BO651">
        <v>1</v>
      </c>
      <c r="BQ651" s="94"/>
      <c r="BS651" t="s">
        <v>132</v>
      </c>
      <c r="BU651" s="95"/>
      <c r="BV651" s="95"/>
      <c r="BW651" s="61"/>
      <c r="BX651" s="60"/>
      <c r="BY651" s="59" t="str">
        <f t="shared" ca="1" si="51"/>
        <v/>
      </c>
      <c r="CD651" s="68"/>
      <c r="CE651" s="68"/>
      <c r="CF651" s="67"/>
      <c r="CG651">
        <v>72</v>
      </c>
      <c r="CH651" s="2">
        <v>155</v>
      </c>
      <c r="CI651" s="4">
        <f t="shared" si="52"/>
        <v>29.968782518210194</v>
      </c>
      <c r="CJ651" s="5" t="str">
        <f t="shared" si="53"/>
        <v>SOBREPESO</v>
      </c>
      <c r="CK651" s="36">
        <v>0</v>
      </c>
      <c r="CL651" s="66"/>
      <c r="CM651" s="89">
        <v>41324</v>
      </c>
      <c r="CN651" s="97">
        <v>41324</v>
      </c>
      <c r="CP651"/>
      <c r="CQ651" s="65"/>
      <c r="CR651" s="65"/>
      <c r="CS651" s="98"/>
      <c r="CT651"/>
      <c r="CU651"/>
      <c r="CV651" s="65"/>
      <c r="CW651" s="2"/>
      <c r="CX651" s="82"/>
      <c r="DC651"/>
      <c r="DG651" s="64"/>
      <c r="DI651" s="89"/>
      <c r="DJ651" s="89"/>
      <c r="DN651" s="34"/>
      <c r="DO651" s="34"/>
      <c r="DP651" s="34"/>
      <c r="DQ651" s="34"/>
      <c r="DR651" s="34"/>
      <c r="DS651" s="34" t="s">
        <v>2127</v>
      </c>
      <c r="DT651" s="34"/>
      <c r="DU651" s="47">
        <v>44123</v>
      </c>
      <c r="DY651" s="1">
        <v>2</v>
      </c>
      <c r="DZ651" t="s">
        <v>7941</v>
      </c>
      <c r="EB651" s="4">
        <v>167</v>
      </c>
      <c r="EH651" s="4">
        <v>8</v>
      </c>
      <c r="EJ651"/>
      <c r="EL651" s="34"/>
      <c r="EN651" s="34"/>
    </row>
    <row r="652" spans="1:144" hidden="1" x14ac:dyDescent="0.25">
      <c r="A652" s="85">
        <v>2022</v>
      </c>
      <c r="B652" s="87">
        <v>44830</v>
      </c>
      <c r="C652" t="s">
        <v>121</v>
      </c>
      <c r="D652" t="s">
        <v>122</v>
      </c>
      <c r="E652" s="36" t="s">
        <v>7938</v>
      </c>
      <c r="F652" s="34">
        <f t="shared" si="54"/>
        <v>651</v>
      </c>
      <c r="G652" s="34" t="s">
        <v>4985</v>
      </c>
      <c r="H652">
        <v>18</v>
      </c>
      <c r="I652" s="34" t="s">
        <v>6141</v>
      </c>
      <c r="J652" s="34" t="s">
        <v>5007</v>
      </c>
      <c r="K652" s="34" t="str">
        <f>VLOOKUP(J652,[2]CodMpios!$B$347:$E$362,4,FALSE)</f>
        <v>18410 - La Montañita</v>
      </c>
      <c r="L652" s="34" t="str">
        <f>VLOOKUP($J652,[2]Coord_Mpios_X_Y!$B$2:$K$1123,9,FALSE)</f>
        <v>1,302860442333</v>
      </c>
      <c r="M652" s="34" t="str">
        <f>VLOOKUP($J652,[2]Coord_Mpios_X_Y!$B$2:$K$1123,10,FALSE)</f>
        <v>-75,235727318747</v>
      </c>
      <c r="N652" s="34" t="s">
        <v>6142</v>
      </c>
      <c r="O652" s="34" t="s">
        <v>126</v>
      </c>
      <c r="Q652" s="34" t="s">
        <v>127</v>
      </c>
      <c r="R652" s="34">
        <v>17627153</v>
      </c>
      <c r="S652" s="34" t="str">
        <f t="shared" si="50"/>
        <v>CC17627153</v>
      </c>
      <c r="T652" s="34" t="s">
        <v>5888</v>
      </c>
      <c r="V652" s="34" t="s">
        <v>5887</v>
      </c>
      <c r="X652" s="87">
        <v>19641</v>
      </c>
      <c r="Y652">
        <v>69</v>
      </c>
      <c r="Z652" s="36">
        <f>VLOOKUP($Y652,[2]Edades!$A$3:$H$153,4,FALSE)</f>
        <v>6</v>
      </c>
      <c r="AA652" s="34" t="str">
        <f>VLOOKUP($Y652,[2]Edades!$A$3:$H$153,6,FALSE)</f>
        <v>6 - Persona mayor</v>
      </c>
      <c r="AB652" s="34">
        <f>VLOOKUP($Y652,[2]Edades!$A$3:$H$153,7,FALSE)</f>
        <v>14</v>
      </c>
      <c r="AC652" s="34" t="str">
        <f>VLOOKUP($Y652,[2]Edades!$A$3:$H$153,8,FALSE)</f>
        <v>65-69</v>
      </c>
      <c r="AD652" s="34" t="s">
        <v>146</v>
      </c>
      <c r="AE652">
        <v>1</v>
      </c>
      <c r="AF652" s="34" t="s">
        <v>2137</v>
      </c>
      <c r="AG652" s="34" t="s">
        <v>2127</v>
      </c>
      <c r="AH652" s="34" t="s">
        <v>2127</v>
      </c>
      <c r="AK652" s="34" t="s">
        <v>6142</v>
      </c>
      <c r="AM652" s="34" t="s">
        <v>2127</v>
      </c>
      <c r="AN652" s="36" t="s">
        <v>2127</v>
      </c>
      <c r="AO652" s="36" t="s">
        <v>2127</v>
      </c>
      <c r="AP652" s="34" t="s">
        <v>2127</v>
      </c>
      <c r="AQ652" s="36" t="s">
        <v>2127</v>
      </c>
      <c r="AR652" s="34" t="s">
        <v>5919</v>
      </c>
      <c r="AS652" s="91" t="s">
        <v>6779</v>
      </c>
      <c r="AT652" s="34">
        <v>3202467707</v>
      </c>
      <c r="AU652" s="34" t="s">
        <v>2127</v>
      </c>
      <c r="AX652" s="90"/>
      <c r="BA652" s="91"/>
      <c r="BB652" s="91"/>
      <c r="BC652" s="91"/>
      <c r="BF652" s="34" t="s">
        <v>4983</v>
      </c>
      <c r="BG652" s="92" t="s">
        <v>2098</v>
      </c>
      <c r="BM652" s="36" t="s">
        <v>131</v>
      </c>
      <c r="BN652" s="34" t="s">
        <v>132</v>
      </c>
      <c r="BO652" s="36">
        <v>0</v>
      </c>
      <c r="BQ652" s="94"/>
      <c r="BS652" t="s">
        <v>131</v>
      </c>
      <c r="BU652" s="95"/>
      <c r="BV652" s="95"/>
      <c r="BW652" s="61"/>
      <c r="BX652" s="60"/>
      <c r="BY652" s="59" t="str">
        <f t="shared" ca="1" si="51"/>
        <v/>
      </c>
      <c r="CD652" s="68"/>
      <c r="CE652" s="68"/>
      <c r="CF652" s="67"/>
      <c r="CG652">
        <v>79</v>
      </c>
      <c r="CH652" s="2">
        <v>158</v>
      </c>
      <c r="CI652" s="4">
        <f t="shared" si="52"/>
        <v>31.645569620253159</v>
      </c>
      <c r="CJ652" s="5" t="str">
        <f t="shared" si="53"/>
        <v>OBESIDAD</v>
      </c>
      <c r="CK652" s="36">
        <v>0</v>
      </c>
      <c r="CL652" s="66"/>
      <c r="CM652" s="89">
        <v>41130</v>
      </c>
      <c r="CN652" s="97">
        <v>41130</v>
      </c>
      <c r="CP652"/>
      <c r="CQ652" s="65"/>
      <c r="CR652" s="65"/>
      <c r="CS652" s="98"/>
      <c r="CT652"/>
      <c r="CU652"/>
      <c r="CV652" s="65"/>
      <c r="CW652" s="2"/>
      <c r="CX652" s="82"/>
      <c r="DC652"/>
      <c r="DG652" s="64"/>
      <c r="DI652" s="89">
        <v>42689</v>
      </c>
      <c r="DJ652" s="89"/>
      <c r="DN652" s="34"/>
      <c r="DO652" s="34"/>
      <c r="DP652" s="34"/>
      <c r="DQ652" s="34"/>
      <c r="DR652" s="34"/>
      <c r="DS652" s="34" t="s">
        <v>2127</v>
      </c>
      <c r="DT652" s="34"/>
      <c r="DU652" s="47">
        <v>44103</v>
      </c>
      <c r="DY652" s="1">
        <v>2</v>
      </c>
      <c r="DZ652" t="s">
        <v>7941</v>
      </c>
      <c r="EB652" s="4"/>
      <c r="EJ652"/>
      <c r="EL652" s="34"/>
      <c r="EN652" s="34"/>
    </row>
    <row r="653" spans="1:144" hidden="1" x14ac:dyDescent="0.25">
      <c r="A653" s="85">
        <v>2022</v>
      </c>
      <c r="B653" s="87">
        <v>44830</v>
      </c>
      <c r="C653" t="s">
        <v>121</v>
      </c>
      <c r="D653" t="s">
        <v>122</v>
      </c>
      <c r="E653" s="36" t="s">
        <v>7938</v>
      </c>
      <c r="F653" s="34">
        <f t="shared" si="54"/>
        <v>652</v>
      </c>
      <c r="G653" s="34" t="s">
        <v>4985</v>
      </c>
      <c r="H653">
        <v>18</v>
      </c>
      <c r="I653" s="34" t="s">
        <v>6141</v>
      </c>
      <c r="J653" s="34" t="s">
        <v>4988</v>
      </c>
      <c r="K653" s="34" t="str">
        <f>VLOOKUP(J653,[2]CodMpios!$B$347:$E$362,4,FALSE)</f>
        <v>18001 - Florencia</v>
      </c>
      <c r="L653" s="34" t="str">
        <f>VLOOKUP($J653,[2]Coord_Mpios_X_Y!$B$2:$K$1123,9,FALSE)</f>
        <v>1,749138703818</v>
      </c>
      <c r="M653" s="34" t="str">
        <f>VLOOKUP($J653,[2]Coord_Mpios_X_Y!$B$2:$K$1123,10,FALSE)</f>
        <v>-75,558239064333</v>
      </c>
      <c r="N653" s="34" t="s">
        <v>139</v>
      </c>
      <c r="O653" s="34" t="s">
        <v>126</v>
      </c>
      <c r="Q653" s="34" t="s">
        <v>127</v>
      </c>
      <c r="R653" s="34">
        <v>4880108</v>
      </c>
      <c r="S653" s="34" t="str">
        <f t="shared" si="50"/>
        <v>CC4880108</v>
      </c>
      <c r="T653" s="34" t="s">
        <v>188</v>
      </c>
      <c r="U653" s="34" t="s">
        <v>324</v>
      </c>
      <c r="V653" s="34" t="s">
        <v>312</v>
      </c>
      <c r="W653" s="34" t="s">
        <v>303</v>
      </c>
      <c r="X653" s="87">
        <v>14497</v>
      </c>
      <c r="Y653">
        <v>83</v>
      </c>
      <c r="Z653" s="36">
        <f>VLOOKUP($Y653,[2]Edades!$A$3:$H$153,4,FALSE)</f>
        <v>6</v>
      </c>
      <c r="AA653" s="34" t="str">
        <f>VLOOKUP($Y653,[2]Edades!$A$3:$H$153,6,FALSE)</f>
        <v>6 - Persona mayor</v>
      </c>
      <c r="AB653" s="34">
        <f>VLOOKUP($Y653,[2]Edades!$A$3:$H$153,7,FALSE)</f>
        <v>17</v>
      </c>
      <c r="AC653" s="34" t="str">
        <f>VLOOKUP($Y653,[2]Edades!$A$3:$H$153,8,FALSE)</f>
        <v>80 Y MÁS</v>
      </c>
      <c r="AD653" s="34" t="s">
        <v>146</v>
      </c>
      <c r="AE653">
        <v>1</v>
      </c>
      <c r="AF653" s="34" t="s">
        <v>2137</v>
      </c>
      <c r="AG653" s="34" t="s">
        <v>2127</v>
      </c>
      <c r="AH653" s="34" t="s">
        <v>2127</v>
      </c>
      <c r="AK653" s="34" t="s">
        <v>139</v>
      </c>
      <c r="AM653" s="34" t="s">
        <v>2127</v>
      </c>
      <c r="AN653" s="36" t="s">
        <v>2127</v>
      </c>
      <c r="AO653" s="36" t="s">
        <v>2127</v>
      </c>
      <c r="AP653" s="34" t="s">
        <v>2127</v>
      </c>
      <c r="AQ653" s="36" t="s">
        <v>2127</v>
      </c>
      <c r="AR653" s="34" t="s">
        <v>5048</v>
      </c>
      <c r="AS653" s="91" t="s">
        <v>6780</v>
      </c>
      <c r="AT653" s="34">
        <v>3125824258</v>
      </c>
      <c r="AU653" s="34" t="s">
        <v>2127</v>
      </c>
      <c r="AX653" s="90"/>
      <c r="BA653" s="91"/>
      <c r="BB653" s="91"/>
      <c r="BC653" s="91"/>
      <c r="BF653" s="34" t="s">
        <v>4983</v>
      </c>
      <c r="BG653" s="92" t="s">
        <v>2098</v>
      </c>
      <c r="BM653" s="36" t="s">
        <v>131</v>
      </c>
      <c r="BN653" s="34" t="s">
        <v>132</v>
      </c>
      <c r="BO653" s="36">
        <v>0</v>
      </c>
      <c r="BQ653" s="94"/>
      <c r="BS653" t="s">
        <v>131</v>
      </c>
      <c r="BU653" s="95"/>
      <c r="BV653" s="95"/>
      <c r="BW653" s="61"/>
      <c r="BX653" s="60"/>
      <c r="BY653" s="59" t="str">
        <f t="shared" ca="1" si="51"/>
        <v/>
      </c>
      <c r="CD653" s="68"/>
      <c r="CE653" s="68"/>
      <c r="CF653" s="67"/>
      <c r="CG653">
        <v>79</v>
      </c>
      <c r="CH653" s="2">
        <v>166</v>
      </c>
      <c r="CI653" s="4">
        <f t="shared" si="52"/>
        <v>28.668892437218755</v>
      </c>
      <c r="CJ653" s="5" t="str">
        <f t="shared" si="53"/>
        <v>SOBREPESO</v>
      </c>
      <c r="CK653" s="36">
        <v>0</v>
      </c>
      <c r="CL653" s="66"/>
      <c r="CM653" s="89">
        <v>41376</v>
      </c>
      <c r="CN653" s="97">
        <v>41376</v>
      </c>
      <c r="CP653"/>
      <c r="CQ653" s="65"/>
      <c r="CR653" s="65"/>
      <c r="CS653" s="98"/>
      <c r="CT653"/>
      <c r="CU653"/>
      <c r="CV653" s="65"/>
      <c r="CW653" s="2"/>
      <c r="CX653" s="82"/>
      <c r="DC653"/>
      <c r="DG653" s="64"/>
      <c r="DI653" s="89"/>
      <c r="DJ653" s="89"/>
      <c r="DN653" s="34"/>
      <c r="DO653" s="34"/>
      <c r="DP653" s="34"/>
      <c r="DQ653" s="34"/>
      <c r="DR653" s="34"/>
      <c r="DS653" s="34" t="s">
        <v>2127</v>
      </c>
      <c r="DT653" s="34"/>
      <c r="DU653" s="47">
        <v>44281</v>
      </c>
      <c r="DY653" s="1">
        <v>2</v>
      </c>
      <c r="DZ653" t="s">
        <v>7940</v>
      </c>
      <c r="EB653" s="4"/>
      <c r="EJ653"/>
      <c r="EL653" s="34"/>
      <c r="EN653" s="34"/>
    </row>
    <row r="654" spans="1:144" hidden="1" x14ac:dyDescent="0.25">
      <c r="A654" s="85">
        <v>2022</v>
      </c>
      <c r="B654" s="87">
        <v>44830</v>
      </c>
      <c r="C654" t="s">
        <v>121</v>
      </c>
      <c r="D654" t="s">
        <v>122</v>
      </c>
      <c r="E654" s="36" t="s">
        <v>7938</v>
      </c>
      <c r="F654" s="34">
        <f t="shared" si="54"/>
        <v>653</v>
      </c>
      <c r="G654" s="34" t="s">
        <v>4985</v>
      </c>
      <c r="H654">
        <v>18</v>
      </c>
      <c r="I654" s="34" t="s">
        <v>6141</v>
      </c>
      <c r="J654" s="34" t="s">
        <v>4988</v>
      </c>
      <c r="K654" s="34" t="str">
        <f>VLOOKUP(J654,[2]CodMpios!$B$347:$E$362,4,FALSE)</f>
        <v>18001 - Florencia</v>
      </c>
      <c r="L654" s="34" t="str">
        <f>VLOOKUP($J654,[2]Coord_Mpios_X_Y!$B$2:$K$1123,9,FALSE)</f>
        <v>1,749138703818</v>
      </c>
      <c r="M654" s="34" t="str">
        <f>VLOOKUP($J654,[2]Coord_Mpios_X_Y!$B$2:$K$1123,10,FALSE)</f>
        <v>-75,558239064333</v>
      </c>
      <c r="N654" s="34" t="s">
        <v>139</v>
      </c>
      <c r="O654" s="34" t="s">
        <v>126</v>
      </c>
      <c r="Q654" s="34" t="s">
        <v>127</v>
      </c>
      <c r="R654" s="34">
        <v>40600152</v>
      </c>
      <c r="S654" s="34" t="str">
        <f t="shared" si="50"/>
        <v>CC40600152</v>
      </c>
      <c r="T654" s="34" t="s">
        <v>870</v>
      </c>
      <c r="U654" s="34" t="s">
        <v>134</v>
      </c>
      <c r="V654" s="34" t="s">
        <v>5352</v>
      </c>
      <c r="W654" s="34" t="s">
        <v>2354</v>
      </c>
      <c r="X654" s="87">
        <v>16304</v>
      </c>
      <c r="Y654">
        <v>78</v>
      </c>
      <c r="Z654" s="36">
        <f>VLOOKUP($Y654,[2]Edades!$A$3:$H$153,4,FALSE)</f>
        <v>6</v>
      </c>
      <c r="AA654" s="34" t="str">
        <f>VLOOKUP($Y654,[2]Edades!$A$3:$H$153,6,FALSE)</f>
        <v>6 - Persona mayor</v>
      </c>
      <c r="AB654" s="34">
        <f>VLOOKUP($Y654,[2]Edades!$A$3:$H$153,7,FALSE)</f>
        <v>16</v>
      </c>
      <c r="AC654" s="34" t="str">
        <f>VLOOKUP($Y654,[2]Edades!$A$3:$H$153,8,FALSE)</f>
        <v>75-79</v>
      </c>
      <c r="AD654" s="34" t="s">
        <v>129</v>
      </c>
      <c r="AE654" s="1">
        <v>2</v>
      </c>
      <c r="AF654" s="34" t="s">
        <v>2137</v>
      </c>
      <c r="AG654" s="34" t="s">
        <v>2127</v>
      </c>
      <c r="AH654" s="34" t="s">
        <v>2127</v>
      </c>
      <c r="AK654" s="34" t="s">
        <v>139</v>
      </c>
      <c r="AM654" s="34" t="s">
        <v>2127</v>
      </c>
      <c r="AN654" s="36" t="s">
        <v>2127</v>
      </c>
      <c r="AO654" s="36" t="s">
        <v>2127</v>
      </c>
      <c r="AP654" s="34" t="s">
        <v>2127</v>
      </c>
      <c r="AQ654" s="36" t="s">
        <v>2127</v>
      </c>
      <c r="AR654" s="34" t="s">
        <v>5048</v>
      </c>
      <c r="AS654" s="91" t="s">
        <v>6780</v>
      </c>
      <c r="AT654" s="34">
        <v>3125824258</v>
      </c>
      <c r="AU654" s="34" t="s">
        <v>2127</v>
      </c>
      <c r="AX654" s="90"/>
      <c r="BA654" s="91"/>
      <c r="BB654" s="91"/>
      <c r="BC654" s="91"/>
      <c r="BF654" s="34" t="s">
        <v>4983</v>
      </c>
      <c r="BG654" s="92" t="s">
        <v>2098</v>
      </c>
      <c r="BM654" s="36" t="s">
        <v>131</v>
      </c>
      <c r="BN654" s="34" t="s">
        <v>132</v>
      </c>
      <c r="BO654" s="36">
        <v>0</v>
      </c>
      <c r="BQ654" s="94"/>
      <c r="BS654" t="s">
        <v>132</v>
      </c>
      <c r="BU654" s="95"/>
      <c r="BV654" s="95"/>
      <c r="BW654" s="61"/>
      <c r="BX654" s="60"/>
      <c r="BY654" s="59" t="str">
        <f t="shared" ca="1" si="51"/>
        <v/>
      </c>
      <c r="CD654" s="68"/>
      <c r="CE654" s="68"/>
      <c r="CF654" s="67"/>
      <c r="CG654">
        <v>84</v>
      </c>
      <c r="CH654" s="2">
        <v>154</v>
      </c>
      <c r="CI654" s="4">
        <f t="shared" si="52"/>
        <v>35.419126328217239</v>
      </c>
      <c r="CJ654" s="5" t="str">
        <f t="shared" si="53"/>
        <v>OBESIDAD</v>
      </c>
      <c r="CK654" s="36">
        <v>0</v>
      </c>
      <c r="CL654" s="66"/>
      <c r="CM654" s="89">
        <v>41148</v>
      </c>
      <c r="CN654" s="97">
        <v>41148</v>
      </c>
      <c r="CP654"/>
      <c r="CQ654" s="65"/>
      <c r="CR654" s="65"/>
      <c r="CS654" s="98"/>
      <c r="CT654"/>
      <c r="CU654"/>
      <c r="CV654" s="65"/>
      <c r="CW654" s="2">
        <v>140</v>
      </c>
      <c r="CX654" s="82">
        <v>80</v>
      </c>
      <c r="DC654"/>
      <c r="DG654" s="64"/>
      <c r="DI654" s="89"/>
      <c r="DJ654" s="89"/>
      <c r="DN654" s="34"/>
      <c r="DO654" s="34"/>
      <c r="DP654" s="34"/>
      <c r="DQ654" s="34"/>
      <c r="DR654" s="34"/>
      <c r="DS654" s="34" t="s">
        <v>2127</v>
      </c>
      <c r="DT654" s="34"/>
      <c r="DU654" s="47">
        <v>44281</v>
      </c>
      <c r="DY654" s="1">
        <v>2</v>
      </c>
      <c r="DZ654" t="s">
        <v>7940</v>
      </c>
      <c r="EB654" s="4"/>
      <c r="EJ654"/>
      <c r="EL654" s="34"/>
      <c r="EN654" s="34"/>
    </row>
    <row r="655" spans="1:144" hidden="1" x14ac:dyDescent="0.25">
      <c r="A655" s="85">
        <v>2022</v>
      </c>
      <c r="B655" s="87">
        <v>44830</v>
      </c>
      <c r="C655" t="s">
        <v>121</v>
      </c>
      <c r="D655" t="s">
        <v>122</v>
      </c>
      <c r="E655" s="36" t="s">
        <v>7938</v>
      </c>
      <c r="F655" s="34">
        <f t="shared" si="54"/>
        <v>654</v>
      </c>
      <c r="G655" s="34" t="s">
        <v>4985</v>
      </c>
      <c r="H655">
        <v>18</v>
      </c>
      <c r="I655" s="34" t="s">
        <v>6141</v>
      </c>
      <c r="J655" s="34" t="s">
        <v>4988</v>
      </c>
      <c r="K655" s="34" t="str">
        <f>VLOOKUP(J655,[2]CodMpios!$B$347:$E$362,4,FALSE)</f>
        <v>18001 - Florencia</v>
      </c>
      <c r="L655" s="34" t="str">
        <f>VLOOKUP($J655,[2]Coord_Mpios_X_Y!$B$2:$K$1123,9,FALSE)</f>
        <v>1,749138703818</v>
      </c>
      <c r="M655" s="34" t="str">
        <f>VLOOKUP($J655,[2]Coord_Mpios_X_Y!$B$2:$K$1123,10,FALSE)</f>
        <v>-75,558239064333</v>
      </c>
      <c r="N655" s="34" t="s">
        <v>6142</v>
      </c>
      <c r="O655" s="34" t="s">
        <v>126</v>
      </c>
      <c r="Q655" s="34" t="s">
        <v>127</v>
      </c>
      <c r="R655" s="34">
        <v>4947056</v>
      </c>
      <c r="S655" s="34" t="str">
        <f t="shared" si="50"/>
        <v>CC4947056</v>
      </c>
      <c r="T655" s="34" t="s">
        <v>797</v>
      </c>
      <c r="V655" s="34" t="s">
        <v>5233</v>
      </c>
      <c r="W655" s="34" t="s">
        <v>5886</v>
      </c>
      <c r="X655" s="87">
        <v>15661</v>
      </c>
      <c r="Y655">
        <v>80</v>
      </c>
      <c r="Z655" s="36">
        <f>VLOOKUP($Y655,[2]Edades!$A$3:$H$153,4,FALSE)</f>
        <v>6</v>
      </c>
      <c r="AA655" s="34" t="str">
        <f>VLOOKUP($Y655,[2]Edades!$A$3:$H$153,6,FALSE)</f>
        <v>6 - Persona mayor</v>
      </c>
      <c r="AB655" s="34">
        <f>VLOOKUP($Y655,[2]Edades!$A$3:$H$153,7,FALSE)</f>
        <v>17</v>
      </c>
      <c r="AC655" s="34" t="str">
        <f>VLOOKUP($Y655,[2]Edades!$A$3:$H$153,8,FALSE)</f>
        <v>80 Y MÁS</v>
      </c>
      <c r="AD655" s="34" t="s">
        <v>146</v>
      </c>
      <c r="AE655">
        <v>1</v>
      </c>
      <c r="AF655" s="34" t="s">
        <v>2137</v>
      </c>
      <c r="AG655" s="34" t="s">
        <v>2127</v>
      </c>
      <c r="AH655" s="34" t="s">
        <v>2127</v>
      </c>
      <c r="AK655" s="34" t="s">
        <v>6142</v>
      </c>
      <c r="AM655" s="34" t="s">
        <v>2127</v>
      </c>
      <c r="AN655" s="36" t="s">
        <v>2127</v>
      </c>
      <c r="AO655" s="36" t="s">
        <v>2127</v>
      </c>
      <c r="AP655" s="34" t="s">
        <v>2127</v>
      </c>
      <c r="AQ655" s="36" t="s">
        <v>2127</v>
      </c>
      <c r="AR655" s="34" t="s">
        <v>2098</v>
      </c>
      <c r="AS655" s="91" t="s">
        <v>6781</v>
      </c>
      <c r="AT655" s="34">
        <v>3156100397</v>
      </c>
      <c r="AU655" s="34" t="s">
        <v>2127</v>
      </c>
      <c r="AX655" s="90"/>
      <c r="BA655" s="91"/>
      <c r="BB655" s="91"/>
      <c r="BC655" s="91"/>
      <c r="BF655" s="34" t="s">
        <v>4983</v>
      </c>
      <c r="BG655" s="92" t="s">
        <v>2098</v>
      </c>
      <c r="BM655" s="36" t="s">
        <v>131</v>
      </c>
      <c r="BN655" s="34" t="s">
        <v>132</v>
      </c>
      <c r="BO655" s="36">
        <v>0</v>
      </c>
      <c r="BQ655" s="94"/>
      <c r="BS655" t="s">
        <v>132</v>
      </c>
      <c r="BU655" s="95"/>
      <c r="BV655" s="95"/>
      <c r="BW655" s="61"/>
      <c r="BX655" s="60"/>
      <c r="BY655" s="59" t="str">
        <f t="shared" ca="1" si="51"/>
        <v/>
      </c>
      <c r="CD655" s="68"/>
      <c r="CE655" s="68"/>
      <c r="CF655" s="67"/>
      <c r="CG655">
        <v>67</v>
      </c>
      <c r="CH655" s="2">
        <v>167</v>
      </c>
      <c r="CI655" s="4">
        <f t="shared" si="52"/>
        <v>24.023808670084982</v>
      </c>
      <c r="CJ655" s="5" t="str">
        <f t="shared" si="53"/>
        <v>NORMAL</v>
      </c>
      <c r="CK655" s="36">
        <v>0</v>
      </c>
      <c r="CL655" s="66"/>
      <c r="CM655" s="89">
        <v>41137</v>
      </c>
      <c r="CN655" s="97">
        <v>41137</v>
      </c>
      <c r="CP655"/>
      <c r="CQ655" s="65"/>
      <c r="CR655" s="65"/>
      <c r="CS655" s="98"/>
      <c r="CT655"/>
      <c r="CU655"/>
      <c r="CV655" s="65"/>
      <c r="CW655" s="2">
        <v>120</v>
      </c>
      <c r="CX655" s="82">
        <v>60</v>
      </c>
      <c r="DC655"/>
      <c r="DG655" s="64"/>
      <c r="DI655" s="89">
        <v>43614</v>
      </c>
      <c r="DJ655" s="89"/>
      <c r="DN655" s="34"/>
      <c r="DO655" s="34"/>
      <c r="DP655" s="34"/>
      <c r="DQ655" s="34"/>
      <c r="DR655" s="34"/>
      <c r="DS655" s="34" t="s">
        <v>2127</v>
      </c>
      <c r="DT655" s="34"/>
      <c r="DU655" s="47">
        <v>44728</v>
      </c>
      <c r="DY655" s="1">
        <v>3</v>
      </c>
      <c r="DZ655" t="s">
        <v>7941</v>
      </c>
      <c r="EA655" s="4">
        <v>1.21</v>
      </c>
      <c r="EB655" s="4">
        <v>99</v>
      </c>
      <c r="EC655" s="4">
        <v>174</v>
      </c>
      <c r="ED655" s="4">
        <v>124</v>
      </c>
      <c r="EE655" s="4">
        <v>28.2</v>
      </c>
      <c r="EF655" s="4">
        <v>197</v>
      </c>
      <c r="EG655" s="4">
        <v>4</v>
      </c>
      <c r="EH655" s="4">
        <v>6.2</v>
      </c>
      <c r="EJ655"/>
      <c r="EL655" s="34"/>
      <c r="EN655" s="34"/>
    </row>
    <row r="656" spans="1:144" hidden="1" x14ac:dyDescent="0.25">
      <c r="A656" s="85">
        <v>2022</v>
      </c>
      <c r="B656" s="87">
        <v>44830</v>
      </c>
      <c r="C656" t="s">
        <v>121</v>
      </c>
      <c r="D656" t="s">
        <v>122</v>
      </c>
      <c r="E656" s="36" t="s">
        <v>7938</v>
      </c>
      <c r="F656" s="34">
        <f t="shared" si="54"/>
        <v>655</v>
      </c>
      <c r="G656" s="34" t="s">
        <v>4985</v>
      </c>
      <c r="H656">
        <v>18</v>
      </c>
      <c r="I656" s="34" t="s">
        <v>6141</v>
      </c>
      <c r="J656" s="34" t="s">
        <v>4988</v>
      </c>
      <c r="K656" s="34" t="str">
        <f>VLOOKUP(J656,[2]CodMpios!$B$347:$E$362,4,FALSE)</f>
        <v>18001 - Florencia</v>
      </c>
      <c r="L656" s="34" t="str">
        <f>VLOOKUP($J656,[2]Coord_Mpios_X_Y!$B$2:$K$1123,9,FALSE)</f>
        <v>1,749138703818</v>
      </c>
      <c r="M656" s="34" t="str">
        <f>VLOOKUP($J656,[2]Coord_Mpios_X_Y!$B$2:$K$1123,10,FALSE)</f>
        <v>-75,558239064333</v>
      </c>
      <c r="N656" s="34" t="s">
        <v>125</v>
      </c>
      <c r="O656" s="34" t="s">
        <v>126</v>
      </c>
      <c r="Q656" s="34" t="s">
        <v>127</v>
      </c>
      <c r="R656" s="34">
        <v>24387579</v>
      </c>
      <c r="S656" s="34" t="str">
        <f t="shared" si="50"/>
        <v>CC24387579</v>
      </c>
      <c r="T656" s="34" t="s">
        <v>163</v>
      </c>
      <c r="U656" s="34" t="s">
        <v>173</v>
      </c>
      <c r="V656" s="34" t="s">
        <v>260</v>
      </c>
      <c r="W656" s="34" t="s">
        <v>5808</v>
      </c>
      <c r="X656" s="87">
        <v>21473</v>
      </c>
      <c r="Y656">
        <v>64</v>
      </c>
      <c r="Z656" s="36">
        <f>VLOOKUP($Y656,[2]Edades!$A$3:$H$153,4,FALSE)</f>
        <v>6</v>
      </c>
      <c r="AA656" s="34" t="str">
        <f>VLOOKUP($Y656,[2]Edades!$A$3:$H$153,6,FALSE)</f>
        <v>6 - Persona mayor</v>
      </c>
      <c r="AB656" s="34">
        <f>VLOOKUP($Y656,[2]Edades!$A$3:$H$153,7,FALSE)</f>
        <v>13</v>
      </c>
      <c r="AC656" s="34" t="str">
        <f>VLOOKUP($Y656,[2]Edades!$A$3:$H$153,8,FALSE)</f>
        <v>60-64</v>
      </c>
      <c r="AD656" s="34" t="s">
        <v>129</v>
      </c>
      <c r="AE656" s="1">
        <v>2</v>
      </c>
      <c r="AF656" s="34" t="s">
        <v>2137</v>
      </c>
      <c r="AG656" s="34" t="s">
        <v>2127</v>
      </c>
      <c r="AH656" s="34" t="s">
        <v>2127</v>
      </c>
      <c r="AK656" s="34" t="s">
        <v>125</v>
      </c>
      <c r="AM656" s="34" t="s">
        <v>2127</v>
      </c>
      <c r="AN656" s="36" t="s">
        <v>2127</v>
      </c>
      <c r="AO656" s="36" t="s">
        <v>2127</v>
      </c>
      <c r="AP656" s="34" t="s">
        <v>2127</v>
      </c>
      <c r="AQ656" s="36" t="s">
        <v>2127</v>
      </c>
      <c r="AR656" s="34" t="s">
        <v>2098</v>
      </c>
      <c r="AS656" s="91" t="s">
        <v>6782</v>
      </c>
      <c r="AT656" s="34">
        <v>3124311571</v>
      </c>
      <c r="AU656" s="34" t="s">
        <v>2127</v>
      </c>
      <c r="AX656" s="90"/>
      <c r="BA656" s="91"/>
      <c r="BB656" s="91"/>
      <c r="BC656" s="91"/>
      <c r="BF656" s="34" t="s">
        <v>4983</v>
      </c>
      <c r="BG656" s="92" t="s">
        <v>2098</v>
      </c>
      <c r="BM656" s="36" t="s">
        <v>131</v>
      </c>
      <c r="BN656" s="34" t="s">
        <v>132</v>
      </c>
      <c r="BO656" s="36">
        <v>0</v>
      </c>
      <c r="BQ656" s="94"/>
      <c r="BS656" t="s">
        <v>132</v>
      </c>
      <c r="BU656" s="95"/>
      <c r="BV656" s="95"/>
      <c r="BW656" s="61"/>
      <c r="BX656" s="60"/>
      <c r="BY656" s="59" t="str">
        <f t="shared" ca="1" si="51"/>
        <v/>
      </c>
      <c r="CD656" s="68"/>
      <c r="CE656" s="68"/>
      <c r="CF656" s="67"/>
      <c r="CG656">
        <v>70</v>
      </c>
      <c r="CH656" s="2">
        <v>165</v>
      </c>
      <c r="CI656" s="4">
        <f t="shared" si="52"/>
        <v>25.711662075298442</v>
      </c>
      <c r="CJ656" s="5" t="str">
        <f t="shared" si="53"/>
        <v>SOBREPESO</v>
      </c>
      <c r="CK656" s="36">
        <v>0</v>
      </c>
      <c r="CL656" s="66"/>
      <c r="CM656" s="89">
        <v>41199</v>
      </c>
      <c r="CN656" s="97">
        <v>41199</v>
      </c>
      <c r="CP656"/>
      <c r="CQ656" s="65"/>
      <c r="CR656" s="65"/>
      <c r="CS656" s="98"/>
      <c r="CT656"/>
      <c r="CU656"/>
      <c r="CV656" s="65"/>
      <c r="CW656" s="2"/>
      <c r="CX656" s="82"/>
      <c r="DC656"/>
      <c r="DG656" s="64"/>
      <c r="DI656" s="89"/>
      <c r="DJ656" s="89"/>
      <c r="DN656" s="34"/>
      <c r="DO656" s="34"/>
      <c r="DP656" s="34"/>
      <c r="DQ656" s="34"/>
      <c r="DR656" s="34"/>
      <c r="DS656" s="34" t="s">
        <v>2127</v>
      </c>
      <c r="DT656" s="34"/>
      <c r="DU656" s="47">
        <v>44313</v>
      </c>
      <c r="DY656" s="1">
        <v>2</v>
      </c>
      <c r="DZ656" t="s">
        <v>7940</v>
      </c>
      <c r="EB656" s="4"/>
      <c r="EJ656"/>
      <c r="EL656" s="34"/>
      <c r="EN656" s="34"/>
    </row>
    <row r="657" spans="1:144" hidden="1" x14ac:dyDescent="0.25">
      <c r="A657" s="85">
        <v>2022</v>
      </c>
      <c r="B657" s="87">
        <v>44830</v>
      </c>
      <c r="C657" t="s">
        <v>121</v>
      </c>
      <c r="D657" t="s">
        <v>122</v>
      </c>
      <c r="E657" s="36" t="s">
        <v>7938</v>
      </c>
      <c r="F657" s="34">
        <f t="shared" si="54"/>
        <v>656</v>
      </c>
      <c r="G657" s="34" t="s">
        <v>4985</v>
      </c>
      <c r="H657">
        <v>18</v>
      </c>
      <c r="I657" s="34" t="s">
        <v>6141</v>
      </c>
      <c r="J657" s="34" t="s">
        <v>4988</v>
      </c>
      <c r="K657" s="34" t="str">
        <f>VLOOKUP(J657,[2]CodMpios!$B$347:$E$362,4,FALSE)</f>
        <v>18001 - Florencia</v>
      </c>
      <c r="L657" s="34" t="str">
        <f>VLOOKUP($J657,[2]Coord_Mpios_X_Y!$B$2:$K$1123,9,FALSE)</f>
        <v>1,749138703818</v>
      </c>
      <c r="M657" s="34" t="str">
        <f>VLOOKUP($J657,[2]Coord_Mpios_X_Y!$B$2:$K$1123,10,FALSE)</f>
        <v>-75,558239064333</v>
      </c>
      <c r="N657" s="34" t="s">
        <v>6142</v>
      </c>
      <c r="O657" s="34" t="s">
        <v>126</v>
      </c>
      <c r="Q657" s="34" t="s">
        <v>127</v>
      </c>
      <c r="R657" s="34">
        <v>17624241</v>
      </c>
      <c r="S657" s="34" t="str">
        <f t="shared" si="50"/>
        <v>CC17624241</v>
      </c>
      <c r="T657" s="34" t="s">
        <v>153</v>
      </c>
      <c r="V657" s="34" t="s">
        <v>2446</v>
      </c>
      <c r="W657" s="34" t="s">
        <v>5358</v>
      </c>
      <c r="X657" s="87">
        <v>18440</v>
      </c>
      <c r="Y657">
        <v>72</v>
      </c>
      <c r="Z657" s="36">
        <f>VLOOKUP($Y657,[2]Edades!$A$3:$H$153,4,FALSE)</f>
        <v>6</v>
      </c>
      <c r="AA657" s="34" t="str">
        <f>VLOOKUP($Y657,[2]Edades!$A$3:$H$153,6,FALSE)</f>
        <v>6 - Persona mayor</v>
      </c>
      <c r="AB657" s="34">
        <f>VLOOKUP($Y657,[2]Edades!$A$3:$H$153,7,FALSE)</f>
        <v>15</v>
      </c>
      <c r="AC657" s="34" t="str">
        <f>VLOOKUP($Y657,[2]Edades!$A$3:$H$153,8,FALSE)</f>
        <v>70-74</v>
      </c>
      <c r="AD657" s="34" t="s">
        <v>146</v>
      </c>
      <c r="AE657">
        <v>1</v>
      </c>
      <c r="AF657" s="34" t="s">
        <v>2137</v>
      </c>
      <c r="AG657" s="34" t="s">
        <v>2127</v>
      </c>
      <c r="AH657" s="34" t="s">
        <v>2127</v>
      </c>
      <c r="AK657" s="34" t="s">
        <v>6142</v>
      </c>
      <c r="AM657" s="34" t="s">
        <v>2127</v>
      </c>
      <c r="AN657" s="36" t="s">
        <v>2127</v>
      </c>
      <c r="AO657" s="36" t="s">
        <v>2127</v>
      </c>
      <c r="AP657" s="34" t="s">
        <v>2127</v>
      </c>
      <c r="AQ657" s="36" t="s">
        <v>2127</v>
      </c>
      <c r="AR657" s="34" t="s">
        <v>2098</v>
      </c>
      <c r="AS657" s="91" t="s">
        <v>6783</v>
      </c>
      <c r="AT657" s="34">
        <v>3112764989</v>
      </c>
      <c r="AU657" s="34" t="s">
        <v>2127</v>
      </c>
      <c r="AX657" s="90"/>
      <c r="BA657" s="91"/>
      <c r="BB657" s="91"/>
      <c r="BC657" s="91"/>
      <c r="BF657" s="34" t="s">
        <v>4983</v>
      </c>
      <c r="BG657" s="92" t="s">
        <v>2098</v>
      </c>
      <c r="BM657" s="36" t="s">
        <v>131</v>
      </c>
      <c r="BN657" s="34" t="s">
        <v>132</v>
      </c>
      <c r="BO657" s="36">
        <v>0</v>
      </c>
      <c r="BQ657" s="94"/>
      <c r="BS657" t="s">
        <v>132</v>
      </c>
      <c r="BU657" s="95"/>
      <c r="BV657" s="95"/>
      <c r="BW657" s="61"/>
      <c r="BX657" s="60"/>
      <c r="BY657" s="59" t="str">
        <f t="shared" ca="1" si="51"/>
        <v/>
      </c>
      <c r="CD657" s="68"/>
      <c r="CE657" s="68"/>
      <c r="CF657" s="67"/>
      <c r="CG657">
        <v>92</v>
      </c>
      <c r="CH657" s="2">
        <v>177</v>
      </c>
      <c r="CI657" s="4">
        <f t="shared" si="52"/>
        <v>29.365763350250564</v>
      </c>
      <c r="CJ657" s="5" t="str">
        <f t="shared" si="53"/>
        <v>SOBREPESO</v>
      </c>
      <c r="CK657" s="36">
        <v>0</v>
      </c>
      <c r="CL657" s="66"/>
      <c r="CM657" s="89">
        <v>41191</v>
      </c>
      <c r="CN657" s="97">
        <v>41191</v>
      </c>
      <c r="CP657"/>
      <c r="CQ657" s="65"/>
      <c r="CR657" s="65"/>
      <c r="CS657" s="98"/>
      <c r="CT657"/>
      <c r="CU657"/>
      <c r="CV657" s="65"/>
      <c r="CW657" s="2"/>
      <c r="CX657" s="82"/>
      <c r="DC657"/>
      <c r="DG657" s="64"/>
      <c r="DI657" s="89"/>
      <c r="DJ657" s="89"/>
      <c r="DN657" s="34"/>
      <c r="DO657" s="34"/>
      <c r="DP657" s="34"/>
      <c r="DQ657" s="34"/>
      <c r="DR657" s="34"/>
      <c r="DS657" s="34" t="s">
        <v>2127</v>
      </c>
      <c r="DT657" s="34"/>
      <c r="DU657" s="47">
        <v>43791</v>
      </c>
      <c r="DY657" s="1">
        <v>2</v>
      </c>
      <c r="DZ657" t="s">
        <v>7941</v>
      </c>
      <c r="EB657" s="4"/>
      <c r="EJ657"/>
      <c r="EL657" s="34"/>
      <c r="EN657" s="34"/>
    </row>
    <row r="658" spans="1:144" x14ac:dyDescent="0.25">
      <c r="A658" s="85">
        <v>2022</v>
      </c>
      <c r="B658" s="87">
        <v>44830</v>
      </c>
      <c r="C658" t="s">
        <v>121</v>
      </c>
      <c r="D658" t="s">
        <v>122</v>
      </c>
      <c r="E658" s="34" t="s">
        <v>7938</v>
      </c>
      <c r="F658" s="34">
        <f t="shared" si="54"/>
        <v>657</v>
      </c>
      <c r="G658" s="34" t="s">
        <v>4985</v>
      </c>
      <c r="H658">
        <v>18</v>
      </c>
      <c r="I658" s="34" t="s">
        <v>6141</v>
      </c>
      <c r="J658" s="34" t="s">
        <v>4988</v>
      </c>
      <c r="K658" s="34" t="str">
        <f>VLOOKUP(J658,[2]CodMpios!$B$347:$E$362,4,FALSE)</f>
        <v>18001 - Florencia</v>
      </c>
      <c r="L658" s="34" t="str">
        <f>VLOOKUP($J658,[2]Coord_Mpios_X_Y!$B$2:$K$1123,9,FALSE)</f>
        <v>1,749138703818</v>
      </c>
      <c r="M658" s="34" t="str">
        <f>VLOOKUP($J658,[2]Coord_Mpios_X_Y!$B$2:$K$1123,10,FALSE)</f>
        <v>-75,558239064333</v>
      </c>
      <c r="N658" s="34" t="s">
        <v>125</v>
      </c>
      <c r="O658" s="34" t="s">
        <v>126</v>
      </c>
      <c r="Q658" s="34" t="s">
        <v>127</v>
      </c>
      <c r="R658" s="34">
        <v>40774167</v>
      </c>
      <c r="S658" s="34" t="str">
        <f t="shared" si="50"/>
        <v>CC40774167</v>
      </c>
      <c r="T658" s="34" t="s">
        <v>675</v>
      </c>
      <c r="U658" s="34" t="s">
        <v>607</v>
      </c>
      <c r="V658" s="34" t="s">
        <v>497</v>
      </c>
      <c r="W658" s="34" t="s">
        <v>303</v>
      </c>
      <c r="X658" s="87">
        <v>26036</v>
      </c>
      <c r="Y658">
        <v>51</v>
      </c>
      <c r="Z658" s="36">
        <f>VLOOKUP($Y658,[2]Edades!$A$3:$H$153,4,FALSE)</f>
        <v>5</v>
      </c>
      <c r="AA658" s="34" t="str">
        <f>VLOOKUP($Y658,[2]Edades!$A$3:$H$153,6,FALSE)</f>
        <v>5 - Adultez</v>
      </c>
      <c r="AB658" s="34">
        <f>VLOOKUP($Y658,[2]Edades!$A$3:$H$153,7,FALSE)</f>
        <v>11</v>
      </c>
      <c r="AC658" s="34" t="str">
        <f>VLOOKUP($Y658,[2]Edades!$A$3:$H$153,8,FALSE)</f>
        <v>50-54</v>
      </c>
      <c r="AD658" s="34" t="s">
        <v>129</v>
      </c>
      <c r="AE658" s="1">
        <v>2</v>
      </c>
      <c r="AF658" s="34" t="s">
        <v>130</v>
      </c>
      <c r="AG658" s="34" t="s">
        <v>2127</v>
      </c>
      <c r="AH658" s="34" t="s">
        <v>2127</v>
      </c>
      <c r="AK658" s="34" t="s">
        <v>125</v>
      </c>
      <c r="AM658" s="34" t="s">
        <v>2127</v>
      </c>
      <c r="AN658" s="36" t="s">
        <v>2127</v>
      </c>
      <c r="AO658" s="36" t="s">
        <v>2127</v>
      </c>
      <c r="AP658" s="34" t="s">
        <v>2127</v>
      </c>
      <c r="AQ658" s="36" t="s">
        <v>2127</v>
      </c>
      <c r="AR658" s="34" t="s">
        <v>2098</v>
      </c>
      <c r="AS658" s="91" t="s">
        <v>6784</v>
      </c>
      <c r="AT658" s="34">
        <v>3115142249</v>
      </c>
      <c r="AU658" s="34" t="s">
        <v>2127</v>
      </c>
      <c r="AX658" s="90"/>
      <c r="BA658" s="91"/>
      <c r="BB658" s="91"/>
      <c r="BC658" s="91"/>
      <c r="BF658" s="34" t="s">
        <v>4983</v>
      </c>
      <c r="BG658" s="92" t="s">
        <v>2098</v>
      </c>
      <c r="BM658" s="36" t="s">
        <v>131</v>
      </c>
      <c r="BN658" s="34" t="s">
        <v>132</v>
      </c>
      <c r="BO658" s="36">
        <v>0</v>
      </c>
      <c r="BQ658" s="94"/>
      <c r="BS658" s="36" t="s">
        <v>2127</v>
      </c>
      <c r="BU658" s="95"/>
      <c r="BV658" s="95"/>
      <c r="BW658" s="61"/>
      <c r="BX658" s="60"/>
      <c r="BY658" s="59" t="str">
        <f t="shared" ca="1" si="51"/>
        <v/>
      </c>
      <c r="CD658" s="68"/>
      <c r="CE658" s="68"/>
      <c r="CF658" s="67"/>
      <c r="CG658">
        <v>92</v>
      </c>
      <c r="CH658" s="2">
        <v>164</v>
      </c>
      <c r="CI658" s="4">
        <f t="shared" si="52"/>
        <v>34.205829863176689</v>
      </c>
      <c r="CJ658" s="5" t="str">
        <f t="shared" si="53"/>
        <v>OBESIDAD</v>
      </c>
      <c r="CK658" s="36">
        <v>0</v>
      </c>
      <c r="CL658" s="66"/>
      <c r="CM658" s="89">
        <v>41200</v>
      </c>
      <c r="CN658" s="97">
        <v>41200</v>
      </c>
      <c r="CP658"/>
      <c r="CQ658" s="65"/>
      <c r="CR658" s="65"/>
      <c r="CS658" s="98"/>
      <c r="CT658"/>
      <c r="CU658"/>
      <c r="CV658" s="97"/>
      <c r="CW658" s="2"/>
      <c r="CX658" s="82"/>
      <c r="DG658" s="64"/>
      <c r="DI658" s="89"/>
      <c r="DJ658" s="89"/>
      <c r="DN658" s="34"/>
      <c r="DO658" s="34"/>
      <c r="DP658" s="34"/>
      <c r="DQ658" s="34"/>
      <c r="DR658" s="34"/>
      <c r="DS658" s="34" t="s">
        <v>2127</v>
      </c>
      <c r="DT658" s="34"/>
      <c r="DY658" s="1">
        <v>1</v>
      </c>
      <c r="DZ658" t="s">
        <v>7941</v>
      </c>
      <c r="EA658" s="4">
        <v>0.84</v>
      </c>
      <c r="EB658" s="4"/>
      <c r="ED658" s="4">
        <v>150</v>
      </c>
      <c r="EF658" s="4">
        <v>239</v>
      </c>
      <c r="EG658" s="4">
        <v>2.1</v>
      </c>
      <c r="EJ658"/>
      <c r="EL658" s="34"/>
      <c r="EN658" s="34"/>
    </row>
    <row r="659" spans="1:144" hidden="1" x14ac:dyDescent="0.25">
      <c r="A659" s="85">
        <v>2022</v>
      </c>
      <c r="B659" s="87">
        <v>44830</v>
      </c>
      <c r="C659" t="s">
        <v>121</v>
      </c>
      <c r="D659" t="s">
        <v>122</v>
      </c>
      <c r="E659" s="36" t="s">
        <v>7938</v>
      </c>
      <c r="F659" s="34">
        <f t="shared" si="54"/>
        <v>658</v>
      </c>
      <c r="G659" s="34" t="s">
        <v>4985</v>
      </c>
      <c r="H659">
        <v>18</v>
      </c>
      <c r="I659" s="34" t="s">
        <v>6141</v>
      </c>
      <c r="J659" s="34" t="s">
        <v>5049</v>
      </c>
      <c r="K659" s="34" t="str">
        <f>VLOOKUP(J659,[2]CodMpios!$B$347:$E$362,4,FALSE)</f>
        <v>18610 - San José Del Fragua</v>
      </c>
      <c r="L659" s="34" t="str">
        <f>VLOOKUP($J659,[2]Coord_Mpios_X_Y!$B$2:$K$1123,9,FALSE)</f>
        <v>1,304702314265</v>
      </c>
      <c r="M659" s="34" t="str">
        <f>VLOOKUP($J659,[2]Coord_Mpios_X_Y!$B$2:$K$1123,10,FALSE)</f>
        <v>-76,110005941537</v>
      </c>
      <c r="N659" s="34" t="s">
        <v>125</v>
      </c>
      <c r="O659" s="34" t="s">
        <v>126</v>
      </c>
      <c r="Q659" s="34" t="s">
        <v>127</v>
      </c>
      <c r="R659" s="34">
        <v>17629000</v>
      </c>
      <c r="S659" s="34" t="str">
        <f t="shared" si="50"/>
        <v>CC17629000</v>
      </c>
      <c r="T659" s="34" t="s">
        <v>1852</v>
      </c>
      <c r="V659" s="34" t="s">
        <v>5047</v>
      </c>
      <c r="W659" s="34" t="s">
        <v>5472</v>
      </c>
      <c r="X659" s="87">
        <v>20703</v>
      </c>
      <c r="Y659">
        <v>66</v>
      </c>
      <c r="Z659" s="36">
        <f>VLOOKUP($Y659,[2]Edades!$A$3:$H$153,4,FALSE)</f>
        <v>6</v>
      </c>
      <c r="AA659" s="34" t="str">
        <f>VLOOKUP($Y659,[2]Edades!$A$3:$H$153,6,FALSE)</f>
        <v>6 - Persona mayor</v>
      </c>
      <c r="AB659" s="34">
        <f>VLOOKUP($Y659,[2]Edades!$A$3:$H$153,7,FALSE)</f>
        <v>14</v>
      </c>
      <c r="AC659" s="34" t="str">
        <f>VLOOKUP($Y659,[2]Edades!$A$3:$H$153,8,FALSE)</f>
        <v>65-69</v>
      </c>
      <c r="AD659" s="34" t="s">
        <v>146</v>
      </c>
      <c r="AE659">
        <v>1</v>
      </c>
      <c r="AF659" s="34" t="s">
        <v>2137</v>
      </c>
      <c r="AG659" s="34" t="s">
        <v>2127</v>
      </c>
      <c r="AH659" s="34" t="s">
        <v>2127</v>
      </c>
      <c r="AK659" s="34" t="s">
        <v>125</v>
      </c>
      <c r="AM659" s="34" t="s">
        <v>2127</v>
      </c>
      <c r="AN659" s="36" t="s">
        <v>2127</v>
      </c>
      <c r="AO659" s="36" t="s">
        <v>2127</v>
      </c>
      <c r="AP659" s="34" t="s">
        <v>2127</v>
      </c>
      <c r="AQ659" s="36" t="s">
        <v>2127</v>
      </c>
      <c r="AR659" s="34" t="s">
        <v>5048</v>
      </c>
      <c r="AS659" s="91" t="s">
        <v>6785</v>
      </c>
      <c r="AT659" s="34">
        <v>3214595808</v>
      </c>
      <c r="AU659" s="34" t="s">
        <v>2127</v>
      </c>
      <c r="AX659" s="90"/>
      <c r="BA659" s="91"/>
      <c r="BB659" s="91"/>
      <c r="BC659" s="91"/>
      <c r="BF659" s="34" t="s">
        <v>4983</v>
      </c>
      <c r="BG659" s="92" t="s">
        <v>2098</v>
      </c>
      <c r="BM659" s="36" t="s">
        <v>131</v>
      </c>
      <c r="BN659" s="34" t="s">
        <v>132</v>
      </c>
      <c r="BO659" s="36">
        <v>0</v>
      </c>
      <c r="BQ659" s="94"/>
      <c r="BS659" t="s">
        <v>131</v>
      </c>
      <c r="BU659" s="95"/>
      <c r="BV659" s="95"/>
      <c r="BW659" s="61"/>
      <c r="BX659" s="60"/>
      <c r="BY659" s="59" t="str">
        <f t="shared" ca="1" si="51"/>
        <v/>
      </c>
      <c r="CD659" s="68"/>
      <c r="CE659" s="68"/>
      <c r="CF659" s="67"/>
      <c r="CG659">
        <v>63</v>
      </c>
      <c r="CH659" s="2">
        <v>156</v>
      </c>
      <c r="CI659" s="4">
        <f t="shared" si="52"/>
        <v>25.88757396449704</v>
      </c>
      <c r="CJ659" s="5" t="str">
        <f t="shared" si="53"/>
        <v>SOBREPESO</v>
      </c>
      <c r="CK659" s="36">
        <v>0</v>
      </c>
      <c r="CL659" s="66"/>
      <c r="CM659" s="89">
        <v>41323</v>
      </c>
      <c r="CN659" s="97">
        <v>41323</v>
      </c>
      <c r="CP659"/>
      <c r="CQ659" s="65"/>
      <c r="CR659" s="65"/>
      <c r="CS659" s="98"/>
      <c r="CT659"/>
      <c r="CU659"/>
      <c r="CV659" s="65"/>
      <c r="CW659" s="2">
        <v>125</v>
      </c>
      <c r="CX659" s="82">
        <v>75</v>
      </c>
      <c r="DC659"/>
      <c r="DG659" s="64"/>
      <c r="DI659" s="89"/>
      <c r="DJ659" s="89"/>
      <c r="DN659" s="34"/>
      <c r="DO659" s="34"/>
      <c r="DP659" s="34"/>
      <c r="DQ659" s="34"/>
      <c r="DR659" s="34"/>
      <c r="DS659" s="34" t="s">
        <v>2127</v>
      </c>
      <c r="DT659" s="34"/>
      <c r="DU659" s="47">
        <v>44509</v>
      </c>
      <c r="DY659" s="1">
        <v>2</v>
      </c>
      <c r="DZ659" t="s">
        <v>7940</v>
      </c>
      <c r="EB659" s="4"/>
      <c r="EJ659"/>
      <c r="EL659" s="34"/>
      <c r="EN659" s="34"/>
    </row>
    <row r="660" spans="1:144" hidden="1" x14ac:dyDescent="0.25">
      <c r="A660" s="85">
        <v>2022</v>
      </c>
      <c r="B660" s="87">
        <v>44830</v>
      </c>
      <c r="C660" t="s">
        <v>121</v>
      </c>
      <c r="D660" t="s">
        <v>122</v>
      </c>
      <c r="E660" s="36" t="s">
        <v>7938</v>
      </c>
      <c r="F660" s="34">
        <f t="shared" si="54"/>
        <v>659</v>
      </c>
      <c r="G660" s="34" t="s">
        <v>4985</v>
      </c>
      <c r="H660">
        <v>18</v>
      </c>
      <c r="I660" s="34" t="s">
        <v>6141</v>
      </c>
      <c r="J660" s="34" t="s">
        <v>5110</v>
      </c>
      <c r="K660" s="34" t="str">
        <f>VLOOKUP(J660,[2]CodMpios!$B$347:$E$362,4,FALSE)</f>
        <v>18479 - Morelia</v>
      </c>
      <c r="L660" s="34" t="str">
        <f>VLOOKUP($J660,[2]Coord_Mpios_X_Y!$B$2:$K$1123,9,FALSE)</f>
        <v>1,382996109840</v>
      </c>
      <c r="M660" s="34" t="str">
        <f>VLOOKUP($J660,[2]Coord_Mpios_X_Y!$B$2:$K$1123,10,FALSE)</f>
        <v>-75,673811233713</v>
      </c>
      <c r="N660" s="34" t="s">
        <v>125</v>
      </c>
      <c r="O660" s="34" t="s">
        <v>126</v>
      </c>
      <c r="Q660" s="34" t="s">
        <v>127</v>
      </c>
      <c r="R660" s="34">
        <v>17628434</v>
      </c>
      <c r="S660" s="34" t="str">
        <f t="shared" si="50"/>
        <v>CC17628434</v>
      </c>
      <c r="T660" s="34" t="s">
        <v>218</v>
      </c>
      <c r="V660" s="34" t="s">
        <v>763</v>
      </c>
      <c r="W660" s="34" t="s">
        <v>296</v>
      </c>
      <c r="X660" s="87">
        <v>20394</v>
      </c>
      <c r="Y660">
        <v>67</v>
      </c>
      <c r="Z660" s="36">
        <f>VLOOKUP($Y660,[2]Edades!$A$3:$H$153,4,FALSE)</f>
        <v>6</v>
      </c>
      <c r="AA660" s="34" t="str">
        <f>VLOOKUP($Y660,[2]Edades!$A$3:$H$153,6,FALSE)</f>
        <v>6 - Persona mayor</v>
      </c>
      <c r="AB660" s="34">
        <f>VLOOKUP($Y660,[2]Edades!$A$3:$H$153,7,FALSE)</f>
        <v>14</v>
      </c>
      <c r="AC660" s="34" t="str">
        <f>VLOOKUP($Y660,[2]Edades!$A$3:$H$153,8,FALSE)</f>
        <v>65-69</v>
      </c>
      <c r="AD660" s="34" t="s">
        <v>146</v>
      </c>
      <c r="AE660">
        <v>1</v>
      </c>
      <c r="AF660" s="34" t="s">
        <v>2137</v>
      </c>
      <c r="AG660" s="34" t="s">
        <v>2127</v>
      </c>
      <c r="AH660" s="34" t="s">
        <v>2127</v>
      </c>
      <c r="AK660" s="34" t="s">
        <v>125</v>
      </c>
      <c r="AM660" s="34" t="s">
        <v>2127</v>
      </c>
      <c r="AN660" s="36" t="s">
        <v>2127</v>
      </c>
      <c r="AO660" s="36" t="s">
        <v>2127</v>
      </c>
      <c r="AP660" s="34" t="s">
        <v>2127</v>
      </c>
      <c r="AQ660" s="36" t="s">
        <v>2127</v>
      </c>
      <c r="AR660" s="34" t="s">
        <v>5906</v>
      </c>
      <c r="AS660" s="91" t="s">
        <v>6786</v>
      </c>
      <c r="AT660" s="34">
        <v>3208412684</v>
      </c>
      <c r="AU660" s="34" t="s">
        <v>2127</v>
      </c>
      <c r="AX660" s="90"/>
      <c r="BA660" s="91"/>
      <c r="BB660" s="91"/>
      <c r="BC660" s="91"/>
      <c r="BF660" s="34" t="s">
        <v>4983</v>
      </c>
      <c r="BG660" s="92" t="s">
        <v>2098</v>
      </c>
      <c r="BM660" s="36" t="s">
        <v>131</v>
      </c>
      <c r="BN660" s="34" t="s">
        <v>132</v>
      </c>
      <c r="BO660" s="36">
        <v>0</v>
      </c>
      <c r="BQ660" s="94"/>
      <c r="BS660" t="s">
        <v>131</v>
      </c>
      <c r="BU660" s="95"/>
      <c r="BV660" s="95"/>
      <c r="BW660" s="61"/>
      <c r="BX660" s="60"/>
      <c r="BY660" s="59" t="str">
        <f t="shared" ca="1" si="51"/>
        <v/>
      </c>
      <c r="CD660" s="68"/>
      <c r="CE660" s="68"/>
      <c r="CF660" s="67"/>
      <c r="CG660">
        <v>120</v>
      </c>
      <c r="CH660" s="2">
        <v>6000</v>
      </c>
      <c r="CI660" s="4">
        <f t="shared" si="52"/>
        <v>3.3333333333333333E-2</v>
      </c>
      <c r="CJ660" s="5" t="str">
        <f t="shared" si="53"/>
        <v>BAJO PESO</v>
      </c>
      <c r="CK660" s="36">
        <v>0</v>
      </c>
      <c r="CL660" s="66"/>
      <c r="CM660" s="89">
        <v>41221</v>
      </c>
      <c r="CN660" s="97">
        <v>41221</v>
      </c>
      <c r="CP660"/>
      <c r="CQ660" s="65"/>
      <c r="CR660" s="65"/>
      <c r="CS660" s="98"/>
      <c r="CT660"/>
      <c r="CU660"/>
      <c r="CV660" s="65"/>
      <c r="CW660" s="2"/>
      <c r="CX660" s="82"/>
      <c r="DC660"/>
      <c r="DG660" s="64"/>
      <c r="DI660" s="89"/>
      <c r="DJ660" s="89"/>
      <c r="DK660" s="89">
        <v>44806</v>
      </c>
      <c r="DN660" s="34"/>
      <c r="DO660" s="34"/>
      <c r="DP660" s="34"/>
      <c r="DQ660" s="34"/>
      <c r="DR660" s="34"/>
      <c r="DS660" s="34" t="s">
        <v>2127</v>
      </c>
      <c r="DT660" s="34"/>
      <c r="DU660" s="47">
        <v>44772</v>
      </c>
      <c r="DY660" s="1">
        <v>2</v>
      </c>
      <c r="DZ660" t="s">
        <v>7941</v>
      </c>
      <c r="EB660" s="4"/>
      <c r="EJ660"/>
      <c r="EL660" s="34"/>
      <c r="EN660" s="34"/>
    </row>
    <row r="661" spans="1:144" hidden="1" x14ac:dyDescent="0.25">
      <c r="A661" s="85">
        <v>2022</v>
      </c>
      <c r="B661" s="87">
        <v>44830</v>
      </c>
      <c r="C661" t="s">
        <v>121</v>
      </c>
      <c r="D661" t="s">
        <v>122</v>
      </c>
      <c r="E661" s="36" t="s">
        <v>7938</v>
      </c>
      <c r="F661" s="34">
        <f t="shared" si="54"/>
        <v>660</v>
      </c>
      <c r="G661" s="34" t="s">
        <v>4985</v>
      </c>
      <c r="H661">
        <v>18</v>
      </c>
      <c r="I661" s="34" t="s">
        <v>6141</v>
      </c>
      <c r="J661" s="34" t="s">
        <v>5007</v>
      </c>
      <c r="K661" s="34" t="str">
        <f>VLOOKUP(J661,[2]CodMpios!$B$347:$E$362,4,FALSE)</f>
        <v>18410 - La Montañita</v>
      </c>
      <c r="L661" s="34" t="str">
        <f>VLOOKUP($J661,[2]Coord_Mpios_X_Y!$B$2:$K$1123,9,FALSE)</f>
        <v>1,302860442333</v>
      </c>
      <c r="M661" s="34" t="str">
        <f>VLOOKUP($J661,[2]Coord_Mpios_X_Y!$B$2:$K$1123,10,FALSE)</f>
        <v>-75,235727318747</v>
      </c>
      <c r="N661" s="34" t="s">
        <v>125</v>
      </c>
      <c r="O661" s="34" t="s">
        <v>126</v>
      </c>
      <c r="Q661" s="34" t="s">
        <v>127</v>
      </c>
      <c r="R661" s="34">
        <v>40087501</v>
      </c>
      <c r="S661" s="34" t="str">
        <f t="shared" si="50"/>
        <v>CC40087501</v>
      </c>
      <c r="T661" s="34" t="s">
        <v>141</v>
      </c>
      <c r="V661" s="34" t="s">
        <v>5194</v>
      </c>
      <c r="W661" s="34" t="s">
        <v>276</v>
      </c>
      <c r="X661" s="87">
        <v>25242</v>
      </c>
      <c r="Y661">
        <v>54</v>
      </c>
      <c r="Z661" s="36">
        <f>VLOOKUP($Y661,[2]Edades!$A$3:$H$153,4,FALSE)</f>
        <v>5</v>
      </c>
      <c r="AA661" s="34" t="str">
        <f>VLOOKUP($Y661,[2]Edades!$A$3:$H$153,6,FALSE)</f>
        <v>5 - Adultez</v>
      </c>
      <c r="AB661" s="34">
        <f>VLOOKUP($Y661,[2]Edades!$A$3:$H$153,7,FALSE)</f>
        <v>11</v>
      </c>
      <c r="AC661" s="34" t="str">
        <f>VLOOKUP($Y661,[2]Edades!$A$3:$H$153,8,FALSE)</f>
        <v>50-54</v>
      </c>
      <c r="AD661" s="34" t="s">
        <v>129</v>
      </c>
      <c r="AE661" s="1">
        <v>2</v>
      </c>
      <c r="AF661" s="34" t="s">
        <v>130</v>
      </c>
      <c r="AG661" s="34" t="s">
        <v>2127</v>
      </c>
      <c r="AH661" s="34" t="s">
        <v>2127</v>
      </c>
      <c r="AK661" s="34" t="s">
        <v>125</v>
      </c>
      <c r="AM661" s="34" t="s">
        <v>2127</v>
      </c>
      <c r="AN661" s="36" t="s">
        <v>2127</v>
      </c>
      <c r="AO661" s="36" t="s">
        <v>2127</v>
      </c>
      <c r="AP661" s="34" t="s">
        <v>2127</v>
      </c>
      <c r="AQ661" s="36" t="s">
        <v>2127</v>
      </c>
      <c r="AR661" s="34" t="s">
        <v>5919</v>
      </c>
      <c r="AS661" s="91" t="s">
        <v>6787</v>
      </c>
      <c r="AT661" s="34">
        <v>3227243222</v>
      </c>
      <c r="AU661" s="34" t="s">
        <v>2127</v>
      </c>
      <c r="AX661" s="90"/>
      <c r="BA661" s="91"/>
      <c r="BB661" s="91"/>
      <c r="BC661" s="91"/>
      <c r="BF661" s="34" t="s">
        <v>4983</v>
      </c>
      <c r="BG661" s="92" t="s">
        <v>2098</v>
      </c>
      <c r="BM661" s="36" t="s">
        <v>131</v>
      </c>
      <c r="BN661" s="34" t="s">
        <v>132</v>
      </c>
      <c r="BO661" s="36">
        <v>0</v>
      </c>
      <c r="BQ661" s="94"/>
      <c r="BS661" t="s">
        <v>132</v>
      </c>
      <c r="BU661" s="95"/>
      <c r="BV661" s="95"/>
      <c r="BW661" s="61"/>
      <c r="BX661" s="60"/>
      <c r="BY661" s="59" t="str">
        <f t="shared" ca="1" si="51"/>
        <v/>
      </c>
      <c r="CD661" s="68"/>
      <c r="CE661" s="68"/>
      <c r="CF661" s="67"/>
      <c r="CG661">
        <v>56</v>
      </c>
      <c r="CH661" s="2">
        <v>162</v>
      </c>
      <c r="CI661" s="4">
        <f t="shared" si="52"/>
        <v>21.338210638622158</v>
      </c>
      <c r="CJ661" s="5" t="str">
        <f t="shared" si="53"/>
        <v>NORMAL</v>
      </c>
      <c r="CK661" s="36">
        <v>0</v>
      </c>
      <c r="CL661" s="66"/>
      <c r="CM661" s="89">
        <v>41247</v>
      </c>
      <c r="CN661" s="97">
        <v>41247</v>
      </c>
      <c r="CP661"/>
      <c r="CQ661" s="65"/>
      <c r="CR661" s="65"/>
      <c r="CS661" s="98"/>
      <c r="CT661"/>
      <c r="CU661"/>
      <c r="CV661" s="65"/>
      <c r="CW661" s="2">
        <v>120</v>
      </c>
      <c r="CX661" s="82">
        <v>70</v>
      </c>
      <c r="DC661"/>
      <c r="DG661" s="64"/>
      <c r="DI661" s="89">
        <v>43438</v>
      </c>
      <c r="DJ661" s="89"/>
      <c r="DN661" s="34"/>
      <c r="DO661" s="34"/>
      <c r="DP661" s="34"/>
      <c r="DQ661" s="34"/>
      <c r="DR661" s="34"/>
      <c r="DS661" s="34" t="s">
        <v>2127</v>
      </c>
      <c r="DT661" s="34"/>
      <c r="DU661" s="47">
        <v>44574</v>
      </c>
      <c r="DY661" s="1">
        <v>2</v>
      </c>
      <c r="DZ661" t="s">
        <v>7941</v>
      </c>
      <c r="EA661" s="4">
        <v>0.77</v>
      </c>
      <c r="EB661" s="4">
        <v>147</v>
      </c>
      <c r="EC661" s="4">
        <v>217</v>
      </c>
      <c r="ED661" s="4">
        <v>131</v>
      </c>
      <c r="EE661" s="4">
        <v>56.8</v>
      </c>
      <c r="EF661" s="4">
        <v>147</v>
      </c>
      <c r="EH661" s="4">
        <v>7.5</v>
      </c>
      <c r="EJ661"/>
      <c r="EL661" s="34"/>
      <c r="EN661" s="34"/>
    </row>
    <row r="662" spans="1:144" x14ac:dyDescent="0.25">
      <c r="A662" s="85">
        <v>2022</v>
      </c>
      <c r="B662" s="87">
        <v>44830</v>
      </c>
      <c r="C662" t="s">
        <v>121</v>
      </c>
      <c r="D662" t="s">
        <v>122</v>
      </c>
      <c r="E662" s="34" t="s">
        <v>7938</v>
      </c>
      <c r="F662" s="34">
        <f t="shared" si="54"/>
        <v>661</v>
      </c>
      <c r="G662" s="34" t="s">
        <v>4985</v>
      </c>
      <c r="H662">
        <v>18</v>
      </c>
      <c r="I662" s="34" t="s">
        <v>6141</v>
      </c>
      <c r="J662" s="34" t="s">
        <v>4996</v>
      </c>
      <c r="K662" s="34" t="str">
        <f>VLOOKUP(J662,[2]CodMpios!$B$347:$E$362,4,FALSE)</f>
        <v>18247 - El Doncello</v>
      </c>
      <c r="L662" s="34" t="str">
        <f>VLOOKUP($J662,[2]Coord_Mpios_X_Y!$B$2:$K$1123,9,FALSE)</f>
        <v>1,791385903474</v>
      </c>
      <c r="M662" s="34" t="str">
        <f>VLOOKUP($J662,[2]Coord_Mpios_X_Y!$B$2:$K$1123,10,FALSE)</f>
        <v>-75,193944154894</v>
      </c>
      <c r="N662" s="34" t="s">
        <v>125</v>
      </c>
      <c r="O662" s="34" t="s">
        <v>126</v>
      </c>
      <c r="Q662" s="34" t="s">
        <v>127</v>
      </c>
      <c r="R662" s="34">
        <v>5275804</v>
      </c>
      <c r="S662" s="34" t="str">
        <f t="shared" si="50"/>
        <v>CC5275804</v>
      </c>
      <c r="T662" s="34" t="s">
        <v>840</v>
      </c>
      <c r="V662" s="34" t="s">
        <v>366</v>
      </c>
      <c r="W662" s="34" t="s">
        <v>5885</v>
      </c>
      <c r="X662" s="87">
        <v>20684</v>
      </c>
      <c r="Y662">
        <v>66</v>
      </c>
      <c r="Z662" s="36">
        <f>VLOOKUP($Y662,[2]Edades!$A$3:$H$153,4,FALSE)</f>
        <v>6</v>
      </c>
      <c r="AA662" s="34" t="str">
        <f>VLOOKUP($Y662,[2]Edades!$A$3:$H$153,6,FALSE)</f>
        <v>6 - Persona mayor</v>
      </c>
      <c r="AB662" s="34">
        <f>VLOOKUP($Y662,[2]Edades!$A$3:$H$153,7,FALSE)</f>
        <v>14</v>
      </c>
      <c r="AC662" s="34" t="str">
        <f>VLOOKUP($Y662,[2]Edades!$A$3:$H$153,8,FALSE)</f>
        <v>65-69</v>
      </c>
      <c r="AD662" s="34" t="s">
        <v>146</v>
      </c>
      <c r="AE662">
        <v>1</v>
      </c>
      <c r="AF662" s="34" t="s">
        <v>2137</v>
      </c>
      <c r="AG662" s="34" t="s">
        <v>2127</v>
      </c>
      <c r="AH662" s="34" t="s">
        <v>2127</v>
      </c>
      <c r="AK662" s="34" t="s">
        <v>125</v>
      </c>
      <c r="AM662" s="34" t="s">
        <v>2127</v>
      </c>
      <c r="AN662" s="36" t="s">
        <v>2127</v>
      </c>
      <c r="AO662" s="36" t="s">
        <v>2127</v>
      </c>
      <c r="AP662" s="34" t="s">
        <v>2127</v>
      </c>
      <c r="AQ662" s="36" t="s">
        <v>2127</v>
      </c>
      <c r="AR662" s="34" t="s">
        <v>5189</v>
      </c>
      <c r="AS662" s="91" t="s">
        <v>6788</v>
      </c>
      <c r="AT662" s="34">
        <v>3124819294</v>
      </c>
      <c r="AU662" s="34" t="s">
        <v>2127</v>
      </c>
      <c r="AX662" s="90"/>
      <c r="BA662" s="91"/>
      <c r="BB662" s="91"/>
      <c r="BC662" s="91"/>
      <c r="BF662" s="34" t="s">
        <v>4983</v>
      </c>
      <c r="BG662" s="92" t="s">
        <v>5189</v>
      </c>
      <c r="BM662" s="36" t="s">
        <v>131</v>
      </c>
      <c r="BN662" s="34" t="s">
        <v>132</v>
      </c>
      <c r="BO662" s="36">
        <v>0</v>
      </c>
      <c r="BQ662" s="94"/>
      <c r="BS662" s="36" t="s">
        <v>2127</v>
      </c>
      <c r="BU662" s="95"/>
      <c r="BV662" s="95"/>
      <c r="BW662" s="61"/>
      <c r="BX662" s="60"/>
      <c r="BY662" s="59" t="str">
        <f t="shared" ca="1" si="51"/>
        <v/>
      </c>
      <c r="CD662" s="68"/>
      <c r="CE662" s="68"/>
      <c r="CF662" s="67"/>
      <c r="CG662"/>
      <c r="CH662" s="2"/>
      <c r="CI662" s="4" t="e">
        <f t="shared" si="52"/>
        <v>#DIV/0!</v>
      </c>
      <c r="CJ662" s="5" t="str">
        <f t="shared" si="53"/>
        <v>SIN DATO</v>
      </c>
      <c r="CK662" s="36">
        <v>0</v>
      </c>
      <c r="CL662" s="66"/>
      <c r="CM662" s="89">
        <v>38899</v>
      </c>
      <c r="CN662" s="97">
        <v>38899</v>
      </c>
      <c r="CP662"/>
      <c r="CQ662" s="65"/>
      <c r="CR662" s="65"/>
      <c r="CS662" s="98"/>
      <c r="CT662"/>
      <c r="CU662"/>
      <c r="CV662" s="97"/>
      <c r="CW662" s="2"/>
      <c r="CX662" s="82"/>
      <c r="DG662" s="64"/>
      <c r="DI662" s="89"/>
      <c r="DJ662" s="89"/>
      <c r="DN662" s="34"/>
      <c r="DO662" s="34"/>
      <c r="DP662" s="34"/>
      <c r="DQ662" s="34"/>
      <c r="DR662" s="34"/>
      <c r="DS662" s="34" t="s">
        <v>2127</v>
      </c>
      <c r="DT662" s="34"/>
      <c r="DY662" s="1">
        <v>2</v>
      </c>
      <c r="DZ662" t="s">
        <v>7941</v>
      </c>
      <c r="EB662" s="4"/>
      <c r="EJ662"/>
      <c r="EL662" s="34"/>
      <c r="EN662" s="34"/>
    </row>
    <row r="663" spans="1:144" hidden="1" x14ac:dyDescent="0.25">
      <c r="A663" s="85">
        <v>2022</v>
      </c>
      <c r="B663" s="87">
        <v>44830</v>
      </c>
      <c r="C663" t="s">
        <v>121</v>
      </c>
      <c r="D663" t="s">
        <v>122</v>
      </c>
      <c r="E663" s="36" t="s">
        <v>7938</v>
      </c>
      <c r="F663" s="34">
        <f t="shared" si="54"/>
        <v>662</v>
      </c>
      <c r="G663" s="34" t="s">
        <v>4985</v>
      </c>
      <c r="H663">
        <v>18</v>
      </c>
      <c r="I663" s="34" t="s">
        <v>6141</v>
      </c>
      <c r="J663" s="34" t="s">
        <v>4996</v>
      </c>
      <c r="K663" s="34" t="str">
        <f>VLOOKUP(J663,[2]CodMpios!$B$347:$E$362,4,FALSE)</f>
        <v>18247 - El Doncello</v>
      </c>
      <c r="L663" s="34" t="str">
        <f>VLOOKUP($J663,[2]Coord_Mpios_X_Y!$B$2:$K$1123,9,FALSE)</f>
        <v>1,791385903474</v>
      </c>
      <c r="M663" s="34" t="str">
        <f>VLOOKUP($J663,[2]Coord_Mpios_X_Y!$B$2:$K$1123,10,FALSE)</f>
        <v>-75,193944154894</v>
      </c>
      <c r="N663" s="34" t="s">
        <v>125</v>
      </c>
      <c r="O663" s="34" t="s">
        <v>126</v>
      </c>
      <c r="Q663" s="34" t="s">
        <v>127</v>
      </c>
      <c r="R663" s="34">
        <v>27275131</v>
      </c>
      <c r="S663" s="34" t="str">
        <f t="shared" si="50"/>
        <v>CC27275131</v>
      </c>
      <c r="T663" s="34" t="s">
        <v>134</v>
      </c>
      <c r="U663" s="34" t="s">
        <v>2100</v>
      </c>
      <c r="V663" s="34" t="s">
        <v>366</v>
      </c>
      <c r="W663" s="34" t="s">
        <v>2118</v>
      </c>
      <c r="X663" s="87">
        <v>21552</v>
      </c>
      <c r="Y663">
        <v>64</v>
      </c>
      <c r="Z663" s="36">
        <f>VLOOKUP($Y663,[2]Edades!$A$3:$H$153,4,FALSE)</f>
        <v>6</v>
      </c>
      <c r="AA663" s="34" t="str">
        <f>VLOOKUP($Y663,[2]Edades!$A$3:$H$153,6,FALSE)</f>
        <v>6 - Persona mayor</v>
      </c>
      <c r="AB663" s="34">
        <f>VLOOKUP($Y663,[2]Edades!$A$3:$H$153,7,FALSE)</f>
        <v>13</v>
      </c>
      <c r="AC663" s="34" t="str">
        <f>VLOOKUP($Y663,[2]Edades!$A$3:$H$153,8,FALSE)</f>
        <v>60-64</v>
      </c>
      <c r="AD663" s="34" t="s">
        <v>129</v>
      </c>
      <c r="AE663" s="1">
        <v>2</v>
      </c>
      <c r="AF663" s="34" t="s">
        <v>2137</v>
      </c>
      <c r="AG663" s="34" t="s">
        <v>2127</v>
      </c>
      <c r="AH663" s="34" t="s">
        <v>2127</v>
      </c>
      <c r="AK663" s="34" t="s">
        <v>125</v>
      </c>
      <c r="AM663" s="34" t="s">
        <v>2127</v>
      </c>
      <c r="AN663" s="36" t="s">
        <v>2127</v>
      </c>
      <c r="AO663" s="36" t="s">
        <v>2127</v>
      </c>
      <c r="AP663" s="34" t="s">
        <v>2127</v>
      </c>
      <c r="AQ663" s="36" t="s">
        <v>2127</v>
      </c>
      <c r="AR663" s="34" t="s">
        <v>5189</v>
      </c>
      <c r="AS663" s="91" t="s">
        <v>6789</v>
      </c>
      <c r="AT663" s="34">
        <v>3112928893</v>
      </c>
      <c r="AU663" s="34" t="s">
        <v>2127</v>
      </c>
      <c r="AX663" s="90"/>
      <c r="BA663" s="91"/>
      <c r="BB663" s="91"/>
      <c r="BC663" s="91"/>
      <c r="BF663" s="34" t="s">
        <v>4983</v>
      </c>
      <c r="BG663" s="92" t="s">
        <v>2098</v>
      </c>
      <c r="BM663" s="36" t="s">
        <v>131</v>
      </c>
      <c r="BN663" s="34" t="s">
        <v>132</v>
      </c>
      <c r="BO663" s="36">
        <v>0</v>
      </c>
      <c r="BQ663" s="94"/>
      <c r="BS663" t="s">
        <v>132</v>
      </c>
      <c r="BU663" s="95"/>
      <c r="BV663" s="95"/>
      <c r="BW663" s="61"/>
      <c r="BX663" s="60"/>
      <c r="BY663" s="59" t="str">
        <f t="shared" ca="1" si="51"/>
        <v/>
      </c>
      <c r="CD663" s="68"/>
      <c r="CE663" s="68"/>
      <c r="CF663" s="67"/>
      <c r="CG663">
        <v>62</v>
      </c>
      <c r="CH663" s="2">
        <v>154</v>
      </c>
      <c r="CI663" s="4">
        <f t="shared" si="52"/>
        <v>26.14268848035082</v>
      </c>
      <c r="CJ663" s="5" t="str">
        <f t="shared" si="53"/>
        <v>SOBREPESO</v>
      </c>
      <c r="CK663" s="36">
        <v>0</v>
      </c>
      <c r="CL663" s="66"/>
      <c r="CM663" s="89">
        <v>41215</v>
      </c>
      <c r="CN663" s="97">
        <v>41215</v>
      </c>
      <c r="CP663"/>
      <c r="CQ663" s="65"/>
      <c r="CR663" s="65"/>
      <c r="CS663" s="98"/>
      <c r="CT663"/>
      <c r="CU663"/>
      <c r="CV663" s="65"/>
      <c r="CW663" s="2">
        <v>140</v>
      </c>
      <c r="CX663" s="82">
        <v>90</v>
      </c>
      <c r="DC663"/>
      <c r="DG663" s="64"/>
      <c r="DI663" s="89"/>
      <c r="DJ663" s="89"/>
      <c r="DN663" s="34"/>
      <c r="DO663" s="34"/>
      <c r="DP663" s="34"/>
      <c r="DQ663" s="34"/>
      <c r="DR663" s="34"/>
      <c r="DS663" s="34" t="s">
        <v>2127</v>
      </c>
      <c r="DT663" s="34"/>
      <c r="DU663" s="47">
        <v>44511</v>
      </c>
      <c r="DY663" s="1">
        <v>2</v>
      </c>
      <c r="DZ663" t="s">
        <v>7940</v>
      </c>
      <c r="EB663" s="4">
        <v>172</v>
      </c>
      <c r="EH663" s="4">
        <v>8.4</v>
      </c>
      <c r="EJ663"/>
      <c r="EL663" s="34"/>
      <c r="EN663" s="34"/>
    </row>
    <row r="664" spans="1:144" x14ac:dyDescent="0.25">
      <c r="A664" s="85">
        <v>2022</v>
      </c>
      <c r="B664" s="87">
        <v>44830</v>
      </c>
      <c r="C664" t="s">
        <v>121</v>
      </c>
      <c r="D664" t="s">
        <v>122</v>
      </c>
      <c r="E664" s="34" t="s">
        <v>7938</v>
      </c>
      <c r="F664" s="34">
        <f t="shared" si="54"/>
        <v>663</v>
      </c>
      <c r="G664" s="34" t="s">
        <v>4985</v>
      </c>
      <c r="H664">
        <v>18</v>
      </c>
      <c r="I664" s="34" t="s">
        <v>6141</v>
      </c>
      <c r="J664" s="34" t="s">
        <v>4991</v>
      </c>
      <c r="K664" s="34" t="str">
        <f>VLOOKUP(J664,[2]CodMpios!$B$347:$E$362,4,FALSE)</f>
        <v>18592 - Puerto Rico</v>
      </c>
      <c r="L664" s="34" t="str">
        <f>VLOOKUP($J664,[2]Coord_Mpios_X_Y!$B$2:$K$1123,9,FALSE)</f>
        <v>2,018940891255</v>
      </c>
      <c r="M664" s="34" t="str">
        <f>VLOOKUP($J664,[2]Coord_Mpios_X_Y!$B$2:$K$1123,10,FALSE)</f>
        <v>-75,073086267336</v>
      </c>
      <c r="N664" s="34" t="s">
        <v>125</v>
      </c>
      <c r="O664" s="34" t="s">
        <v>126</v>
      </c>
      <c r="Q664" s="34" t="s">
        <v>127</v>
      </c>
      <c r="R664" s="34">
        <v>31403598</v>
      </c>
      <c r="S664" s="34" t="str">
        <f t="shared" si="50"/>
        <v>CC31403598</v>
      </c>
      <c r="T664" s="34" t="s">
        <v>227</v>
      </c>
      <c r="V664" s="34" t="s">
        <v>5884</v>
      </c>
      <c r="W664" s="34" t="s">
        <v>2371</v>
      </c>
      <c r="X664" s="87">
        <v>22613</v>
      </c>
      <c r="Y664">
        <v>61</v>
      </c>
      <c r="Z664" s="36">
        <f>VLOOKUP($Y664,[2]Edades!$A$3:$H$153,4,FALSE)</f>
        <v>6</v>
      </c>
      <c r="AA664" s="34" t="str">
        <f>VLOOKUP($Y664,[2]Edades!$A$3:$H$153,6,FALSE)</f>
        <v>6 - Persona mayor</v>
      </c>
      <c r="AB664" s="34">
        <f>VLOOKUP($Y664,[2]Edades!$A$3:$H$153,7,FALSE)</f>
        <v>13</v>
      </c>
      <c r="AC664" s="34" t="str">
        <f>VLOOKUP($Y664,[2]Edades!$A$3:$H$153,8,FALSE)</f>
        <v>60-64</v>
      </c>
      <c r="AD664" s="34" t="s">
        <v>129</v>
      </c>
      <c r="AE664" s="1">
        <v>2</v>
      </c>
      <c r="AF664" s="34" t="s">
        <v>2137</v>
      </c>
      <c r="AG664" s="34" t="s">
        <v>2127</v>
      </c>
      <c r="AH664" s="34" t="s">
        <v>2127</v>
      </c>
      <c r="AK664" s="34" t="s">
        <v>125</v>
      </c>
      <c r="AM664" s="34" t="s">
        <v>2127</v>
      </c>
      <c r="AN664" s="36" t="s">
        <v>2127</v>
      </c>
      <c r="AO664" s="36" t="s">
        <v>2127</v>
      </c>
      <c r="AP664" s="34" t="s">
        <v>2127</v>
      </c>
      <c r="AQ664" s="36" t="s">
        <v>2127</v>
      </c>
      <c r="AR664" s="34" t="s">
        <v>2098</v>
      </c>
      <c r="AS664" s="91" t="s">
        <v>6790</v>
      </c>
      <c r="AT664" s="34">
        <v>3143147432</v>
      </c>
      <c r="AU664" s="34" t="s">
        <v>2127</v>
      </c>
      <c r="AX664" s="90"/>
      <c r="BA664" s="91"/>
      <c r="BB664" s="91"/>
      <c r="BC664" s="91"/>
      <c r="BF664" s="34" t="s">
        <v>4983</v>
      </c>
      <c r="BG664" s="92" t="s">
        <v>5189</v>
      </c>
      <c r="BM664" s="36" t="s">
        <v>131</v>
      </c>
      <c r="BN664" s="34" t="s">
        <v>132</v>
      </c>
      <c r="BO664" s="36">
        <v>0</v>
      </c>
      <c r="BQ664" s="94"/>
      <c r="BS664" s="36" t="s">
        <v>2127</v>
      </c>
      <c r="BU664" s="95"/>
      <c r="BV664" s="95"/>
      <c r="BW664" s="61"/>
      <c r="BX664" s="60"/>
      <c r="BY664" s="59" t="str">
        <f t="shared" ca="1" si="51"/>
        <v/>
      </c>
      <c r="CD664" s="68"/>
      <c r="CE664" s="68"/>
      <c r="CF664" s="67"/>
      <c r="CG664">
        <v>77</v>
      </c>
      <c r="CH664" s="2">
        <v>165</v>
      </c>
      <c r="CI664" s="4">
        <f t="shared" si="52"/>
        <v>28.282828282828287</v>
      </c>
      <c r="CJ664" s="5" t="str">
        <f t="shared" si="53"/>
        <v>SOBREPESO</v>
      </c>
      <c r="CK664" s="36">
        <v>0</v>
      </c>
      <c r="CL664" s="66"/>
      <c r="CM664" s="89">
        <v>41297</v>
      </c>
      <c r="CN664" s="97">
        <v>41297</v>
      </c>
      <c r="CP664"/>
      <c r="CQ664" s="65"/>
      <c r="CR664" s="65"/>
      <c r="CS664" s="98"/>
      <c r="CT664"/>
      <c r="CU664"/>
      <c r="CV664" s="97"/>
      <c r="CW664" s="2"/>
      <c r="CX664" s="82"/>
      <c r="DG664" s="64"/>
      <c r="DI664" s="89"/>
      <c r="DJ664" s="89"/>
      <c r="DN664" s="34"/>
      <c r="DO664" s="34"/>
      <c r="DP664" s="34"/>
      <c r="DQ664" s="34"/>
      <c r="DR664" s="34"/>
      <c r="DS664" s="34" t="s">
        <v>2127</v>
      </c>
      <c r="DT664" s="34"/>
      <c r="DU664" s="47">
        <v>43333</v>
      </c>
      <c r="DY664" s="1">
        <v>2</v>
      </c>
      <c r="DZ664" t="s">
        <v>7941</v>
      </c>
      <c r="EB664" s="4"/>
      <c r="EJ664"/>
      <c r="EL664" s="34"/>
      <c r="EN664" s="34"/>
    </row>
    <row r="665" spans="1:144" hidden="1" x14ac:dyDescent="0.25">
      <c r="A665" s="85">
        <v>2022</v>
      </c>
      <c r="B665" s="87">
        <v>44830</v>
      </c>
      <c r="C665" t="s">
        <v>121</v>
      </c>
      <c r="D665" t="s">
        <v>122</v>
      </c>
      <c r="E665" s="36" t="s">
        <v>7938</v>
      </c>
      <c r="F665" s="34">
        <f t="shared" si="54"/>
        <v>664</v>
      </c>
      <c r="G665" s="34" t="s">
        <v>4985</v>
      </c>
      <c r="H665">
        <v>18</v>
      </c>
      <c r="I665" s="34" t="s">
        <v>6141</v>
      </c>
      <c r="J665" s="34" t="s">
        <v>4988</v>
      </c>
      <c r="K665" s="34" t="str">
        <f>VLOOKUP(J665,[2]CodMpios!$B$347:$E$362,4,FALSE)</f>
        <v>18001 - Florencia</v>
      </c>
      <c r="L665" s="34" t="str">
        <f>VLOOKUP($J665,[2]Coord_Mpios_X_Y!$B$2:$K$1123,9,FALSE)</f>
        <v>1,749138703818</v>
      </c>
      <c r="M665" s="34" t="str">
        <f>VLOOKUP($J665,[2]Coord_Mpios_X_Y!$B$2:$K$1123,10,FALSE)</f>
        <v>-75,558239064333</v>
      </c>
      <c r="N665" s="34" t="s">
        <v>125</v>
      </c>
      <c r="O665" s="34" t="s">
        <v>126</v>
      </c>
      <c r="Q665" s="34" t="s">
        <v>127</v>
      </c>
      <c r="R665" s="34">
        <v>17659739</v>
      </c>
      <c r="S665" s="34" t="str">
        <f t="shared" si="50"/>
        <v>CC17659739</v>
      </c>
      <c r="T665" s="34" t="s">
        <v>213</v>
      </c>
      <c r="U665" s="34" t="s">
        <v>332</v>
      </c>
      <c r="V665" s="34" t="s">
        <v>716</v>
      </c>
      <c r="W665" s="34" t="s">
        <v>759</v>
      </c>
      <c r="X665" s="87">
        <v>29061</v>
      </c>
      <c r="Y665">
        <v>43</v>
      </c>
      <c r="Z665" s="36">
        <f>VLOOKUP($Y665,[2]Edades!$A$3:$H$153,4,FALSE)</f>
        <v>5</v>
      </c>
      <c r="AA665" s="34" t="str">
        <f>VLOOKUP($Y665,[2]Edades!$A$3:$H$153,6,FALSE)</f>
        <v>5 - Adultez</v>
      </c>
      <c r="AB665" s="34">
        <f>VLOOKUP($Y665,[2]Edades!$A$3:$H$153,7,FALSE)</f>
        <v>9</v>
      </c>
      <c r="AC665" s="34" t="str">
        <f>VLOOKUP($Y665,[2]Edades!$A$3:$H$153,8,FALSE)</f>
        <v>40-44</v>
      </c>
      <c r="AD665" s="34" t="s">
        <v>146</v>
      </c>
      <c r="AE665">
        <v>1</v>
      </c>
      <c r="AF665" s="34" t="s">
        <v>130</v>
      </c>
      <c r="AG665" s="34" t="s">
        <v>2127</v>
      </c>
      <c r="AH665" s="34" t="s">
        <v>2127</v>
      </c>
      <c r="AK665" s="34" t="s">
        <v>125</v>
      </c>
      <c r="AM665" s="34" t="s">
        <v>2127</v>
      </c>
      <c r="AN665" s="36" t="s">
        <v>2127</v>
      </c>
      <c r="AO665" s="36" t="s">
        <v>2127</v>
      </c>
      <c r="AP665" s="34" t="s">
        <v>2127</v>
      </c>
      <c r="AQ665" s="36" t="s">
        <v>2127</v>
      </c>
      <c r="AR665" s="34" t="s">
        <v>2098</v>
      </c>
      <c r="AS665" s="91" t="s">
        <v>6791</v>
      </c>
      <c r="AT665" s="34">
        <v>3208572712</v>
      </c>
      <c r="AU665" s="34" t="s">
        <v>2127</v>
      </c>
      <c r="AX665" s="90"/>
      <c r="BA665" s="91"/>
      <c r="BB665" s="91"/>
      <c r="BC665" s="91"/>
      <c r="BF665" s="34" t="s">
        <v>4983</v>
      </c>
      <c r="BG665" s="92" t="s">
        <v>2098</v>
      </c>
      <c r="BM665" s="36" t="s">
        <v>131</v>
      </c>
      <c r="BN665" s="34" t="s">
        <v>132</v>
      </c>
      <c r="BO665" s="36">
        <v>0</v>
      </c>
      <c r="BQ665" s="94"/>
      <c r="BS665" t="s">
        <v>131</v>
      </c>
      <c r="BU665" s="95"/>
      <c r="BV665" s="95"/>
      <c r="BW665" s="61"/>
      <c r="BX665" s="60"/>
      <c r="BY665" s="59" t="str">
        <f t="shared" ca="1" si="51"/>
        <v/>
      </c>
      <c r="CD665" s="68"/>
      <c r="CE665" s="68"/>
      <c r="CF665" s="67"/>
      <c r="CG665">
        <v>83</v>
      </c>
      <c r="CH665" s="2">
        <v>167</v>
      </c>
      <c r="CI665" s="4">
        <f t="shared" si="52"/>
        <v>29.760837606224676</v>
      </c>
      <c r="CJ665" s="5" t="str">
        <f t="shared" si="53"/>
        <v>SOBREPESO</v>
      </c>
      <c r="CK665" s="36">
        <v>0</v>
      </c>
      <c r="CL665" s="66"/>
      <c r="CM665" s="89">
        <v>41320</v>
      </c>
      <c r="CN665" s="97">
        <v>41320</v>
      </c>
      <c r="CP665"/>
      <c r="CQ665" s="65"/>
      <c r="CR665" s="65"/>
      <c r="CS665" s="98"/>
      <c r="CT665"/>
      <c r="CU665"/>
      <c r="CV665" s="65"/>
      <c r="CW665" s="2">
        <v>125</v>
      </c>
      <c r="CX665" s="82">
        <v>78</v>
      </c>
      <c r="DC665"/>
      <c r="DG665" s="64"/>
      <c r="DI665" s="89"/>
      <c r="DJ665" s="89"/>
      <c r="DK665" s="89">
        <v>44795</v>
      </c>
      <c r="DN665" s="34"/>
      <c r="DO665" s="34"/>
      <c r="DP665" s="34"/>
      <c r="DQ665" s="34"/>
      <c r="DR665" s="34"/>
      <c r="DS665" s="34" t="s">
        <v>2127</v>
      </c>
      <c r="DT665" s="34"/>
      <c r="DU665" s="47">
        <v>44215</v>
      </c>
      <c r="DY665" s="1">
        <v>1</v>
      </c>
      <c r="DZ665" t="s">
        <v>7940</v>
      </c>
      <c r="EB665" s="4">
        <v>103</v>
      </c>
      <c r="EH665" s="4">
        <v>8</v>
      </c>
      <c r="EJ665"/>
      <c r="EL665" s="34"/>
      <c r="EN665" s="34"/>
    </row>
    <row r="666" spans="1:144" hidden="1" x14ac:dyDescent="0.25">
      <c r="A666" s="85">
        <v>2022</v>
      </c>
      <c r="B666" s="87">
        <v>44830</v>
      </c>
      <c r="C666" t="s">
        <v>121</v>
      </c>
      <c r="D666" t="s">
        <v>122</v>
      </c>
      <c r="E666" s="36" t="s">
        <v>7938</v>
      </c>
      <c r="F666" s="34">
        <f t="shared" si="54"/>
        <v>665</v>
      </c>
      <c r="G666" s="34" t="s">
        <v>4985</v>
      </c>
      <c r="H666">
        <v>18</v>
      </c>
      <c r="I666" s="34" t="s">
        <v>6141</v>
      </c>
      <c r="J666" s="34" t="s">
        <v>4988</v>
      </c>
      <c r="K666" s="34" t="str">
        <f>VLOOKUP(J666,[2]CodMpios!$B$347:$E$362,4,FALSE)</f>
        <v>18001 - Florencia</v>
      </c>
      <c r="L666" s="34" t="str">
        <f>VLOOKUP($J666,[2]Coord_Mpios_X_Y!$B$2:$K$1123,9,FALSE)</f>
        <v>1,749138703818</v>
      </c>
      <c r="M666" s="34" t="str">
        <f>VLOOKUP($J666,[2]Coord_Mpios_X_Y!$B$2:$K$1123,10,FALSE)</f>
        <v>-75,558239064333</v>
      </c>
      <c r="N666" s="34" t="s">
        <v>125</v>
      </c>
      <c r="O666" s="34" t="s">
        <v>126</v>
      </c>
      <c r="Q666" s="34" t="s">
        <v>127</v>
      </c>
      <c r="R666" s="34">
        <v>40757180</v>
      </c>
      <c r="S666" s="34" t="str">
        <f t="shared" si="50"/>
        <v>CC40757180</v>
      </c>
      <c r="T666" s="34" t="s">
        <v>463</v>
      </c>
      <c r="U666" s="34" t="s">
        <v>5873</v>
      </c>
      <c r="V666" s="34" t="s">
        <v>241</v>
      </c>
      <c r="W666" s="34" t="s">
        <v>5883</v>
      </c>
      <c r="X666" s="87">
        <v>20666</v>
      </c>
      <c r="Y666">
        <v>66</v>
      </c>
      <c r="Z666" s="36">
        <f>VLOOKUP($Y666,[2]Edades!$A$3:$H$153,4,FALSE)</f>
        <v>6</v>
      </c>
      <c r="AA666" s="34" t="str">
        <f>VLOOKUP($Y666,[2]Edades!$A$3:$H$153,6,FALSE)</f>
        <v>6 - Persona mayor</v>
      </c>
      <c r="AB666" s="34">
        <f>VLOOKUP($Y666,[2]Edades!$A$3:$H$153,7,FALSE)</f>
        <v>14</v>
      </c>
      <c r="AC666" s="34" t="str">
        <f>VLOOKUP($Y666,[2]Edades!$A$3:$H$153,8,FALSE)</f>
        <v>65-69</v>
      </c>
      <c r="AD666" s="34" t="s">
        <v>129</v>
      </c>
      <c r="AE666" s="1">
        <v>2</v>
      </c>
      <c r="AF666" s="34" t="s">
        <v>2137</v>
      </c>
      <c r="AG666" s="34" t="s">
        <v>2127</v>
      </c>
      <c r="AH666" s="34" t="s">
        <v>2127</v>
      </c>
      <c r="AK666" s="34" t="s">
        <v>125</v>
      </c>
      <c r="AM666" s="34" t="s">
        <v>2127</v>
      </c>
      <c r="AN666" s="36" t="s">
        <v>2127</v>
      </c>
      <c r="AO666" s="36" t="s">
        <v>2127</v>
      </c>
      <c r="AP666" s="34" t="s">
        <v>2127</v>
      </c>
      <c r="AQ666" s="36" t="s">
        <v>2127</v>
      </c>
      <c r="AR666" s="34" t="s">
        <v>2098</v>
      </c>
      <c r="AS666" s="91" t="s">
        <v>6580</v>
      </c>
      <c r="AT666" s="34">
        <v>3143954149</v>
      </c>
      <c r="AU666" s="34" t="s">
        <v>2127</v>
      </c>
      <c r="AX666" s="90"/>
      <c r="BA666" s="91"/>
      <c r="BB666" s="91"/>
      <c r="BC666" s="91"/>
      <c r="BF666" s="34" t="s">
        <v>4983</v>
      </c>
      <c r="BG666" s="92" t="s">
        <v>2098</v>
      </c>
      <c r="BM666" s="36" t="s">
        <v>131</v>
      </c>
      <c r="BN666" s="34" t="s">
        <v>132</v>
      </c>
      <c r="BO666" s="36">
        <v>0</v>
      </c>
      <c r="BQ666" s="94"/>
      <c r="BS666" t="s">
        <v>131</v>
      </c>
      <c r="BU666" s="95"/>
      <c r="BV666" s="95"/>
      <c r="BW666" s="61"/>
      <c r="BX666" s="60"/>
      <c r="BY666" s="59" t="str">
        <f t="shared" ca="1" si="51"/>
        <v/>
      </c>
      <c r="CD666" s="68"/>
      <c r="CE666" s="68"/>
      <c r="CF666" s="67"/>
      <c r="CG666">
        <v>61</v>
      </c>
      <c r="CH666" s="2">
        <v>167</v>
      </c>
      <c r="CI666" s="4">
        <f t="shared" si="52"/>
        <v>21.872422819032593</v>
      </c>
      <c r="CJ666" s="5" t="str">
        <f t="shared" si="53"/>
        <v>NORMAL</v>
      </c>
      <c r="CK666" s="36">
        <v>0</v>
      </c>
      <c r="CL666" s="66"/>
      <c r="CM666" s="89">
        <v>41320</v>
      </c>
      <c r="CN666" s="97">
        <v>41320</v>
      </c>
      <c r="CP666"/>
      <c r="CQ666" s="65"/>
      <c r="CR666" s="65"/>
      <c r="CS666" s="98"/>
      <c r="CT666"/>
      <c r="CU666"/>
      <c r="CV666" s="65"/>
      <c r="CW666" s="2">
        <v>100</v>
      </c>
      <c r="CX666" s="82">
        <v>60</v>
      </c>
      <c r="DC666"/>
      <c r="DG666" s="64"/>
      <c r="DI666" s="89"/>
      <c r="DJ666" s="89"/>
      <c r="DN666" s="34"/>
      <c r="DO666" s="34"/>
      <c r="DP666" s="34"/>
      <c r="DQ666" s="34"/>
      <c r="DR666" s="34"/>
      <c r="DS666" s="34" t="s">
        <v>2127</v>
      </c>
      <c r="DT666" s="34"/>
      <c r="DU666" s="47">
        <v>44679</v>
      </c>
      <c r="DY666" s="1">
        <v>2</v>
      </c>
      <c r="DZ666" t="s">
        <v>7940</v>
      </c>
      <c r="EA666" s="4">
        <v>0.9</v>
      </c>
      <c r="EB666" s="4">
        <v>83</v>
      </c>
      <c r="EC666" s="4">
        <v>374</v>
      </c>
      <c r="EE666" s="4">
        <v>77.3</v>
      </c>
      <c r="EF666" s="4">
        <v>334</v>
      </c>
      <c r="EG666" s="4">
        <v>2.1</v>
      </c>
      <c r="EJ666"/>
      <c r="EL666" s="34"/>
      <c r="EN666" s="34"/>
    </row>
    <row r="667" spans="1:144" x14ac:dyDescent="0.25">
      <c r="A667" s="85">
        <v>2022</v>
      </c>
      <c r="B667" s="87">
        <v>44830</v>
      </c>
      <c r="C667" t="s">
        <v>121</v>
      </c>
      <c r="D667" t="s">
        <v>122</v>
      </c>
      <c r="E667" s="34" t="s">
        <v>7938</v>
      </c>
      <c r="F667" s="34">
        <f t="shared" si="54"/>
        <v>666</v>
      </c>
      <c r="G667" s="34" t="s">
        <v>4985</v>
      </c>
      <c r="H667">
        <v>18</v>
      </c>
      <c r="I667" s="34" t="s">
        <v>6141</v>
      </c>
      <c r="J667" s="34" t="s">
        <v>4984</v>
      </c>
      <c r="K667" s="34" t="str">
        <f>VLOOKUP(J667,[2]CodMpios!$B$347:$E$362,4,FALSE)</f>
        <v>18753 - San Vicente Del Caguán</v>
      </c>
      <c r="L667" s="34" t="str">
        <f>VLOOKUP($J667,[2]Coord_Mpios_X_Y!$B$2:$K$1123,9,FALSE)</f>
        <v>1,567801695842</v>
      </c>
      <c r="M667" s="34" t="str">
        <f>VLOOKUP($J667,[2]Coord_Mpios_X_Y!$B$2:$K$1123,10,FALSE)</f>
        <v>-74,262977514784</v>
      </c>
      <c r="N667" s="34" t="s">
        <v>139</v>
      </c>
      <c r="O667" s="34" t="s">
        <v>126</v>
      </c>
      <c r="Q667" s="34" t="s">
        <v>127</v>
      </c>
      <c r="R667" s="34">
        <v>51594207</v>
      </c>
      <c r="S667" s="34" t="str">
        <f t="shared" si="50"/>
        <v>CC51594207</v>
      </c>
      <c r="T667" s="34" t="s">
        <v>181</v>
      </c>
      <c r="V667" s="34" t="s">
        <v>5881</v>
      </c>
      <c r="W667" s="34" t="s">
        <v>303</v>
      </c>
      <c r="X667" s="87">
        <v>19787</v>
      </c>
      <c r="Y667">
        <v>69</v>
      </c>
      <c r="Z667" s="36">
        <f>VLOOKUP($Y667,[2]Edades!$A$3:$H$153,4,FALSE)</f>
        <v>6</v>
      </c>
      <c r="AA667" s="34" t="str">
        <f>VLOOKUP($Y667,[2]Edades!$A$3:$H$153,6,FALSE)</f>
        <v>6 - Persona mayor</v>
      </c>
      <c r="AB667" s="34">
        <f>VLOOKUP($Y667,[2]Edades!$A$3:$H$153,7,FALSE)</f>
        <v>14</v>
      </c>
      <c r="AC667" s="34" t="str">
        <f>VLOOKUP($Y667,[2]Edades!$A$3:$H$153,8,FALSE)</f>
        <v>65-69</v>
      </c>
      <c r="AD667" s="34" t="s">
        <v>129</v>
      </c>
      <c r="AE667" s="1">
        <v>2</v>
      </c>
      <c r="AF667" s="34" t="s">
        <v>2137</v>
      </c>
      <c r="AG667" s="34" t="s">
        <v>2127</v>
      </c>
      <c r="AH667" s="34" t="s">
        <v>2127</v>
      </c>
      <c r="AK667" s="34" t="s">
        <v>139</v>
      </c>
      <c r="AM667" s="34" t="s">
        <v>2127</v>
      </c>
      <c r="AN667" s="36" t="s">
        <v>2127</v>
      </c>
      <c r="AO667" s="36" t="s">
        <v>2127</v>
      </c>
      <c r="AP667" s="34" t="s">
        <v>2127</v>
      </c>
      <c r="AQ667" s="36" t="s">
        <v>2127</v>
      </c>
      <c r="AR667" s="34" t="s">
        <v>2098</v>
      </c>
      <c r="AS667" s="91" t="s">
        <v>6792</v>
      </c>
      <c r="AT667" s="34">
        <v>3224487511</v>
      </c>
      <c r="AU667" s="34" t="s">
        <v>2127</v>
      </c>
      <c r="AX667" s="90"/>
      <c r="BA667" s="91"/>
      <c r="BB667" s="91"/>
      <c r="BC667" s="91"/>
      <c r="BF667" s="34" t="s">
        <v>4983</v>
      </c>
      <c r="BG667" s="92" t="s">
        <v>2098</v>
      </c>
      <c r="BM667" s="36" t="s">
        <v>131</v>
      </c>
      <c r="BN667" s="34" t="s">
        <v>132</v>
      </c>
      <c r="BO667" s="36">
        <v>0</v>
      </c>
      <c r="BQ667" s="94"/>
      <c r="BS667" s="36" t="s">
        <v>2127</v>
      </c>
      <c r="BU667" s="95"/>
      <c r="BV667" s="95"/>
      <c r="BW667" s="61"/>
      <c r="BX667" s="60"/>
      <c r="BY667" s="59" t="str">
        <f t="shared" ca="1" si="51"/>
        <v/>
      </c>
      <c r="CD667" s="68"/>
      <c r="CE667" s="68"/>
      <c r="CF667" s="67"/>
      <c r="CG667">
        <v>80</v>
      </c>
      <c r="CH667" s="2">
        <v>157</v>
      </c>
      <c r="CI667" s="4">
        <f t="shared" si="52"/>
        <v>32.455677715120288</v>
      </c>
      <c r="CJ667" s="5" t="str">
        <f t="shared" si="53"/>
        <v>OBESIDAD</v>
      </c>
      <c r="CK667" s="36">
        <v>0</v>
      </c>
      <c r="CL667" s="66"/>
      <c r="CM667" s="89">
        <v>41320</v>
      </c>
      <c r="CN667" s="97">
        <v>41320</v>
      </c>
      <c r="CP667"/>
      <c r="CQ667" s="65"/>
      <c r="CR667" s="65"/>
      <c r="CS667" s="98"/>
      <c r="CT667"/>
      <c r="CU667"/>
      <c r="CV667" s="97"/>
      <c r="CW667" s="2"/>
      <c r="CX667" s="82"/>
      <c r="DG667" s="64"/>
      <c r="DI667" s="89"/>
      <c r="DJ667" s="89"/>
      <c r="DN667" s="34"/>
      <c r="DO667" s="34"/>
      <c r="DP667" s="34"/>
      <c r="DQ667" s="34"/>
      <c r="DR667" s="34"/>
      <c r="DS667" s="34" t="s">
        <v>2127</v>
      </c>
      <c r="DT667" s="34"/>
      <c r="DY667" s="1">
        <v>2</v>
      </c>
      <c r="DZ667" t="s">
        <v>7941</v>
      </c>
      <c r="EB667" s="4"/>
      <c r="EJ667"/>
      <c r="EL667" s="34"/>
      <c r="EN667" s="34"/>
    </row>
    <row r="668" spans="1:144" hidden="1" x14ac:dyDescent="0.25">
      <c r="A668" s="85">
        <v>2022</v>
      </c>
      <c r="B668" s="87">
        <v>44830</v>
      </c>
      <c r="C668" t="s">
        <v>121</v>
      </c>
      <c r="D668" t="s">
        <v>122</v>
      </c>
      <c r="E668" s="36" t="s">
        <v>7938</v>
      </c>
      <c r="F668" s="34">
        <f t="shared" si="54"/>
        <v>667</v>
      </c>
      <c r="G668" s="34" t="s">
        <v>4985</v>
      </c>
      <c r="H668">
        <v>18</v>
      </c>
      <c r="I668" s="34" t="s">
        <v>6141</v>
      </c>
      <c r="J668" s="34" t="s">
        <v>5052</v>
      </c>
      <c r="K668" s="34" t="str">
        <f>VLOOKUP(J668,[2]CodMpios!$B$347:$E$362,4,FALSE)</f>
        <v>18256 - El Paujil</v>
      </c>
      <c r="L668" s="34" t="str">
        <f>VLOOKUP($J668,[2]Coord_Mpios_X_Y!$B$2:$K$1123,9,FALSE)</f>
        <v>1,617746356165</v>
      </c>
      <c r="M668" s="34" t="str">
        <f>VLOOKUP($J668,[2]Coord_Mpios_X_Y!$B$2:$K$1123,10,FALSE)</f>
        <v>-75,234043334186</v>
      </c>
      <c r="N668" s="34" t="s">
        <v>139</v>
      </c>
      <c r="O668" s="34" t="s">
        <v>126</v>
      </c>
      <c r="Q668" s="34" t="s">
        <v>127</v>
      </c>
      <c r="R668" s="34">
        <v>17629574</v>
      </c>
      <c r="S668" s="34" t="str">
        <f t="shared" si="50"/>
        <v>CC17629574</v>
      </c>
      <c r="T668" s="34" t="s">
        <v>819</v>
      </c>
      <c r="V668" s="34" t="s">
        <v>2439</v>
      </c>
      <c r="W668" s="34" t="s">
        <v>273</v>
      </c>
      <c r="X668" s="87">
        <v>20960</v>
      </c>
      <c r="Y668">
        <v>65</v>
      </c>
      <c r="Z668" s="36">
        <f>VLOOKUP($Y668,[2]Edades!$A$3:$H$153,4,FALSE)</f>
        <v>6</v>
      </c>
      <c r="AA668" s="34" t="str">
        <f>VLOOKUP($Y668,[2]Edades!$A$3:$H$153,6,FALSE)</f>
        <v>6 - Persona mayor</v>
      </c>
      <c r="AB668" s="34">
        <f>VLOOKUP($Y668,[2]Edades!$A$3:$H$153,7,FALSE)</f>
        <v>14</v>
      </c>
      <c r="AC668" s="34" t="str">
        <f>VLOOKUP($Y668,[2]Edades!$A$3:$H$153,8,FALSE)</f>
        <v>65-69</v>
      </c>
      <c r="AD668" s="34" t="s">
        <v>146</v>
      </c>
      <c r="AE668">
        <v>1</v>
      </c>
      <c r="AF668" s="34" t="s">
        <v>2137</v>
      </c>
      <c r="AG668" s="34" t="s">
        <v>2127</v>
      </c>
      <c r="AH668" s="34" t="s">
        <v>2127</v>
      </c>
      <c r="AK668" s="34" t="s">
        <v>139</v>
      </c>
      <c r="AM668" s="34" t="s">
        <v>2127</v>
      </c>
      <c r="AN668" s="36" t="s">
        <v>2127</v>
      </c>
      <c r="AO668" s="36" t="s">
        <v>2127</v>
      </c>
      <c r="AP668" s="34" t="s">
        <v>2127</v>
      </c>
      <c r="AQ668" s="36" t="s">
        <v>2127</v>
      </c>
      <c r="AR668" s="34" t="s">
        <v>2098</v>
      </c>
      <c r="AS668" s="91" t="s">
        <v>6793</v>
      </c>
      <c r="AT668" s="34">
        <v>3132530319</v>
      </c>
      <c r="AU668" s="34" t="s">
        <v>2127</v>
      </c>
      <c r="AX668" s="90"/>
      <c r="BA668" s="91"/>
      <c r="BB668" s="91"/>
      <c r="BC668" s="91"/>
      <c r="BF668" s="34" t="s">
        <v>4983</v>
      </c>
      <c r="BG668" s="92" t="s">
        <v>2098</v>
      </c>
      <c r="BM668" s="36" t="s">
        <v>131</v>
      </c>
      <c r="BN668" s="34" t="s">
        <v>132</v>
      </c>
      <c r="BO668" s="36">
        <v>0</v>
      </c>
      <c r="BQ668" s="94"/>
      <c r="BS668" t="s">
        <v>132</v>
      </c>
      <c r="BU668" s="95"/>
      <c r="BV668" s="95"/>
      <c r="BW668" s="61"/>
      <c r="BX668" s="60"/>
      <c r="BY668" s="59" t="str">
        <f t="shared" ca="1" si="51"/>
        <v/>
      </c>
      <c r="CD668" s="68"/>
      <c r="CE668" s="68"/>
      <c r="CF668" s="67"/>
      <c r="CG668">
        <v>88</v>
      </c>
      <c r="CH668" s="2">
        <v>170</v>
      </c>
      <c r="CI668" s="4">
        <f t="shared" si="52"/>
        <v>30.449826989619382</v>
      </c>
      <c r="CJ668" s="5" t="str">
        <f t="shared" si="53"/>
        <v>OBESIDAD</v>
      </c>
      <c r="CK668" s="36">
        <v>0</v>
      </c>
      <c r="CL668" s="66"/>
      <c r="CM668" s="89">
        <v>41324</v>
      </c>
      <c r="CN668" s="97">
        <v>41324</v>
      </c>
      <c r="CP668"/>
      <c r="CQ668" s="65"/>
      <c r="CR668" s="65"/>
      <c r="CS668" s="98"/>
      <c r="CT668"/>
      <c r="CU668"/>
      <c r="CV668" s="65"/>
      <c r="CW668" s="2">
        <v>110</v>
      </c>
      <c r="CX668" s="82">
        <v>70</v>
      </c>
      <c r="DC668"/>
      <c r="DG668" s="64"/>
      <c r="DI668" s="89"/>
      <c r="DJ668" s="89"/>
      <c r="DN668" s="34"/>
      <c r="DO668" s="34"/>
      <c r="DP668" s="34"/>
      <c r="DQ668" s="34"/>
      <c r="DR668" s="34"/>
      <c r="DS668" s="34" t="s">
        <v>2127</v>
      </c>
      <c r="DT668" s="34"/>
      <c r="DU668" s="47">
        <v>43784</v>
      </c>
      <c r="DY668" s="1">
        <v>1</v>
      </c>
      <c r="DZ668" t="s">
        <v>7941</v>
      </c>
      <c r="EB668" s="4">
        <v>177</v>
      </c>
      <c r="ED668" s="4">
        <v>48</v>
      </c>
      <c r="EH668" s="4">
        <v>8.1999999999999993</v>
      </c>
      <c r="EJ668"/>
      <c r="EL668" s="34"/>
      <c r="EN668" s="34"/>
    </row>
    <row r="669" spans="1:144" x14ac:dyDescent="0.25">
      <c r="A669" s="85">
        <v>2022</v>
      </c>
      <c r="B669" s="87">
        <v>44830</v>
      </c>
      <c r="C669" t="s">
        <v>121</v>
      </c>
      <c r="D669" t="s">
        <v>122</v>
      </c>
      <c r="E669" s="34" t="s">
        <v>7938</v>
      </c>
      <c r="F669" s="34">
        <f t="shared" si="54"/>
        <v>668</v>
      </c>
      <c r="G669" s="34" t="s">
        <v>4985</v>
      </c>
      <c r="H669">
        <v>18</v>
      </c>
      <c r="I669" s="34" t="s">
        <v>6141</v>
      </c>
      <c r="J669" s="34" t="s">
        <v>4991</v>
      </c>
      <c r="K669" s="34" t="str">
        <f>VLOOKUP(J669,[2]CodMpios!$B$347:$E$362,4,FALSE)</f>
        <v>18592 - Puerto Rico</v>
      </c>
      <c r="L669" s="34" t="str">
        <f>VLOOKUP($J669,[2]Coord_Mpios_X_Y!$B$2:$K$1123,9,FALSE)</f>
        <v>2,018940891255</v>
      </c>
      <c r="M669" s="34" t="str">
        <f>VLOOKUP($J669,[2]Coord_Mpios_X_Y!$B$2:$K$1123,10,FALSE)</f>
        <v>-75,073086267336</v>
      </c>
      <c r="N669" s="34" t="s">
        <v>139</v>
      </c>
      <c r="O669" s="34" t="s">
        <v>126</v>
      </c>
      <c r="Q669" s="34" t="s">
        <v>127</v>
      </c>
      <c r="R669" s="34">
        <v>40761733</v>
      </c>
      <c r="S669" s="34" t="str">
        <f t="shared" si="50"/>
        <v>CC40761733</v>
      </c>
      <c r="T669" s="34" t="s">
        <v>134</v>
      </c>
      <c r="U669" s="34" t="s">
        <v>220</v>
      </c>
      <c r="V669" s="34" t="s">
        <v>5882</v>
      </c>
      <c r="W669" s="34" t="s">
        <v>5881</v>
      </c>
      <c r="X669" s="87">
        <v>22867</v>
      </c>
      <c r="Y669">
        <v>60</v>
      </c>
      <c r="Z669" s="36">
        <f>VLOOKUP($Y669,[2]Edades!$A$3:$H$153,4,FALSE)</f>
        <v>6</v>
      </c>
      <c r="AA669" s="34" t="str">
        <f>VLOOKUP($Y669,[2]Edades!$A$3:$H$153,6,FALSE)</f>
        <v>6 - Persona mayor</v>
      </c>
      <c r="AB669" s="34">
        <f>VLOOKUP($Y669,[2]Edades!$A$3:$H$153,7,FALSE)</f>
        <v>13</v>
      </c>
      <c r="AC669" s="34" t="str">
        <f>VLOOKUP($Y669,[2]Edades!$A$3:$H$153,8,FALSE)</f>
        <v>60-64</v>
      </c>
      <c r="AD669" s="34" t="s">
        <v>129</v>
      </c>
      <c r="AE669" s="1">
        <v>2</v>
      </c>
      <c r="AF669" s="34" t="s">
        <v>2137</v>
      </c>
      <c r="AG669" s="34" t="s">
        <v>2127</v>
      </c>
      <c r="AH669" s="34" t="s">
        <v>2127</v>
      </c>
      <c r="AK669" s="34" t="s">
        <v>139</v>
      </c>
      <c r="AM669" s="34" t="s">
        <v>2127</v>
      </c>
      <c r="AN669" s="36" t="s">
        <v>2127</v>
      </c>
      <c r="AO669" s="36" t="s">
        <v>2127</v>
      </c>
      <c r="AP669" s="34" t="s">
        <v>2127</v>
      </c>
      <c r="AQ669" s="36" t="s">
        <v>2127</v>
      </c>
      <c r="AR669" s="34" t="s">
        <v>4989</v>
      </c>
      <c r="AS669" s="91" t="s">
        <v>6794</v>
      </c>
      <c r="AT669" s="34">
        <v>3228494904</v>
      </c>
      <c r="AU669" s="34" t="s">
        <v>2127</v>
      </c>
      <c r="AX669" s="90"/>
      <c r="BA669" s="91"/>
      <c r="BB669" s="91"/>
      <c r="BC669" s="91"/>
      <c r="BF669" s="34" t="s">
        <v>4983</v>
      </c>
      <c r="BG669" s="92" t="s">
        <v>2098</v>
      </c>
      <c r="BM669" s="36" t="s">
        <v>131</v>
      </c>
      <c r="BN669" s="34" t="s">
        <v>132</v>
      </c>
      <c r="BO669" s="36">
        <v>0</v>
      </c>
      <c r="BQ669" s="94"/>
      <c r="BS669" s="36" t="s">
        <v>2127</v>
      </c>
      <c r="BU669" s="95"/>
      <c r="BV669" s="95"/>
      <c r="BW669" s="61"/>
      <c r="BX669" s="60"/>
      <c r="BY669" s="59" t="str">
        <f t="shared" ca="1" si="51"/>
        <v/>
      </c>
      <c r="CD669" s="68"/>
      <c r="CE669" s="68"/>
      <c r="CF669" s="67"/>
      <c r="CG669">
        <v>49</v>
      </c>
      <c r="CH669" s="2">
        <v>163</v>
      </c>
      <c r="CI669" s="4">
        <f t="shared" si="52"/>
        <v>18.442545824080696</v>
      </c>
      <c r="CJ669" s="5" t="str">
        <f t="shared" si="53"/>
        <v>BAJO PESO</v>
      </c>
      <c r="CK669" s="36">
        <v>0</v>
      </c>
      <c r="CL669" s="66"/>
      <c r="CM669" s="89">
        <v>41341</v>
      </c>
      <c r="CN669" s="97">
        <v>41341</v>
      </c>
      <c r="CP669"/>
      <c r="CQ669" s="65"/>
      <c r="CR669" s="65"/>
      <c r="CS669" s="98"/>
      <c r="CT669"/>
      <c r="CU669"/>
      <c r="CV669" s="97"/>
      <c r="CW669" s="2"/>
      <c r="CX669" s="82"/>
      <c r="DG669" s="64"/>
      <c r="DI669" s="89"/>
      <c r="DJ669" s="89"/>
      <c r="DN669" s="34"/>
      <c r="DO669" s="34"/>
      <c r="DP669" s="34"/>
      <c r="DQ669" s="34"/>
      <c r="DR669" s="34"/>
      <c r="DS669" s="34" t="s">
        <v>2127</v>
      </c>
      <c r="DT669" s="34"/>
      <c r="DU669" s="47">
        <v>43766</v>
      </c>
      <c r="DY669" s="1">
        <v>3</v>
      </c>
      <c r="DZ669" t="s">
        <v>7941</v>
      </c>
      <c r="EB669" s="4"/>
      <c r="EJ669"/>
      <c r="EL669" s="34"/>
      <c r="EN669" s="34"/>
    </row>
    <row r="670" spans="1:144" hidden="1" x14ac:dyDescent="0.25">
      <c r="A670" s="85">
        <v>2022</v>
      </c>
      <c r="B670" s="87">
        <v>44830</v>
      </c>
      <c r="C670" t="s">
        <v>121</v>
      </c>
      <c r="D670" t="s">
        <v>122</v>
      </c>
      <c r="E670" s="36" t="s">
        <v>7938</v>
      </c>
      <c r="F670" s="34">
        <f t="shared" si="54"/>
        <v>669</v>
      </c>
      <c r="G670" s="34" t="s">
        <v>4985</v>
      </c>
      <c r="H670">
        <v>18</v>
      </c>
      <c r="I670" s="34" t="s">
        <v>6141</v>
      </c>
      <c r="J670" s="34" t="s">
        <v>4988</v>
      </c>
      <c r="K670" s="34" t="str">
        <f>VLOOKUP(J670,[2]CodMpios!$B$347:$E$362,4,FALSE)</f>
        <v>18001 - Florencia</v>
      </c>
      <c r="L670" s="34" t="str">
        <f>VLOOKUP($J670,[2]Coord_Mpios_X_Y!$B$2:$K$1123,9,FALSE)</f>
        <v>1,749138703818</v>
      </c>
      <c r="M670" s="34" t="str">
        <f>VLOOKUP($J670,[2]Coord_Mpios_X_Y!$B$2:$K$1123,10,FALSE)</f>
        <v>-75,558239064333</v>
      </c>
      <c r="N670" s="34" t="s">
        <v>125</v>
      </c>
      <c r="O670" s="34" t="s">
        <v>126</v>
      </c>
      <c r="Q670" s="34" t="s">
        <v>127</v>
      </c>
      <c r="R670" s="34">
        <v>26258366</v>
      </c>
      <c r="S670" s="34" t="str">
        <f t="shared" si="50"/>
        <v>CC26258366</v>
      </c>
      <c r="T670" s="34" t="s">
        <v>348</v>
      </c>
      <c r="U670" s="34" t="s">
        <v>134</v>
      </c>
      <c r="V670" s="34" t="s">
        <v>495</v>
      </c>
      <c r="W670" s="34" t="s">
        <v>2512</v>
      </c>
      <c r="X670" s="87">
        <v>20275</v>
      </c>
      <c r="Y670">
        <v>67</v>
      </c>
      <c r="Z670" s="36">
        <f>VLOOKUP($Y670,[2]Edades!$A$3:$H$153,4,FALSE)</f>
        <v>6</v>
      </c>
      <c r="AA670" s="34" t="str">
        <f>VLOOKUP($Y670,[2]Edades!$A$3:$H$153,6,FALSE)</f>
        <v>6 - Persona mayor</v>
      </c>
      <c r="AB670" s="34">
        <f>VLOOKUP($Y670,[2]Edades!$A$3:$H$153,7,FALSE)</f>
        <v>14</v>
      </c>
      <c r="AC670" s="34" t="str">
        <f>VLOOKUP($Y670,[2]Edades!$A$3:$H$153,8,FALSE)</f>
        <v>65-69</v>
      </c>
      <c r="AD670" s="34" t="s">
        <v>129</v>
      </c>
      <c r="AE670" s="1">
        <v>2</v>
      </c>
      <c r="AF670" s="34" t="s">
        <v>2137</v>
      </c>
      <c r="AG670" s="34" t="s">
        <v>2127</v>
      </c>
      <c r="AH670" s="34" t="s">
        <v>2127</v>
      </c>
      <c r="AK670" s="34" t="s">
        <v>125</v>
      </c>
      <c r="AM670" s="34" t="s">
        <v>2127</v>
      </c>
      <c r="AN670" s="36" t="s">
        <v>2127</v>
      </c>
      <c r="AO670" s="36" t="s">
        <v>2127</v>
      </c>
      <c r="AP670" s="34" t="s">
        <v>2127</v>
      </c>
      <c r="AQ670" s="36" t="s">
        <v>2127</v>
      </c>
      <c r="AR670" s="34" t="s">
        <v>2098</v>
      </c>
      <c r="AS670" s="91" t="s">
        <v>6795</v>
      </c>
      <c r="AT670" s="34">
        <v>3123869652</v>
      </c>
      <c r="AU670" s="34" t="s">
        <v>2127</v>
      </c>
      <c r="AX670" s="90"/>
      <c r="BA670" s="91"/>
      <c r="BB670" s="91"/>
      <c r="BC670" s="91"/>
      <c r="BF670" s="34" t="s">
        <v>4983</v>
      </c>
      <c r="BG670" s="92" t="s">
        <v>2098</v>
      </c>
      <c r="BM670" s="36" t="s">
        <v>131</v>
      </c>
      <c r="BN670" s="34" t="s">
        <v>132</v>
      </c>
      <c r="BO670" s="36">
        <v>0</v>
      </c>
      <c r="BQ670" s="94"/>
      <c r="BS670" t="s">
        <v>132</v>
      </c>
      <c r="BU670" s="95"/>
      <c r="BV670" s="95"/>
      <c r="BW670" s="61"/>
      <c r="BX670" s="60"/>
      <c r="BY670" s="59" t="str">
        <f t="shared" ca="1" si="51"/>
        <v/>
      </c>
      <c r="CD670" s="68"/>
      <c r="CE670" s="68"/>
      <c r="CF670" s="67"/>
      <c r="CG670">
        <v>79</v>
      </c>
      <c r="CH670" s="2">
        <v>156</v>
      </c>
      <c r="CI670" s="4">
        <f t="shared" si="52"/>
        <v>32.462195923734384</v>
      </c>
      <c r="CJ670" s="5" t="str">
        <f t="shared" si="53"/>
        <v>OBESIDAD</v>
      </c>
      <c r="CK670" s="36">
        <v>0</v>
      </c>
      <c r="CL670" s="66"/>
      <c r="CM670" s="89">
        <v>41338</v>
      </c>
      <c r="CN670" s="97">
        <v>41338</v>
      </c>
      <c r="CP670"/>
      <c r="CQ670" s="65"/>
      <c r="CR670" s="65"/>
      <c r="CS670" s="98"/>
      <c r="CT670"/>
      <c r="CU670"/>
      <c r="CV670" s="65"/>
      <c r="CW670" s="2">
        <v>120</v>
      </c>
      <c r="CX670" s="82">
        <v>75</v>
      </c>
      <c r="DC670"/>
      <c r="DG670" s="64"/>
      <c r="DI670" s="89">
        <v>42802</v>
      </c>
      <c r="DJ670" s="89"/>
      <c r="DN670" s="34"/>
      <c r="DO670" s="34"/>
      <c r="DP670" s="34"/>
      <c r="DQ670" s="34"/>
      <c r="DR670" s="34"/>
      <c r="DS670" s="34" t="s">
        <v>2127</v>
      </c>
      <c r="DT670" s="34"/>
      <c r="DU670" s="47">
        <v>44217</v>
      </c>
      <c r="DY670" s="1">
        <v>2</v>
      </c>
      <c r="DZ670" t="s">
        <v>7940</v>
      </c>
      <c r="EB670" s="4"/>
      <c r="EJ670"/>
      <c r="EL670" s="34"/>
      <c r="EN670" s="34"/>
    </row>
    <row r="671" spans="1:144" hidden="1" x14ac:dyDescent="0.25">
      <c r="A671" s="85">
        <v>2022</v>
      </c>
      <c r="B671" s="87">
        <v>44830</v>
      </c>
      <c r="C671" t="s">
        <v>121</v>
      </c>
      <c r="D671" t="s">
        <v>122</v>
      </c>
      <c r="E671" s="36" t="s">
        <v>7938</v>
      </c>
      <c r="F671" s="34">
        <f t="shared" si="54"/>
        <v>670</v>
      </c>
      <c r="G671" s="34" t="s">
        <v>4985</v>
      </c>
      <c r="H671">
        <v>18</v>
      </c>
      <c r="I671" s="34" t="s">
        <v>6141</v>
      </c>
      <c r="J671" s="34" t="s">
        <v>4988</v>
      </c>
      <c r="K671" s="34" t="str">
        <f>VLOOKUP(J671,[2]CodMpios!$B$347:$E$362,4,FALSE)</f>
        <v>18001 - Florencia</v>
      </c>
      <c r="L671" s="34" t="str">
        <f>VLOOKUP($J671,[2]Coord_Mpios_X_Y!$B$2:$K$1123,9,FALSE)</f>
        <v>1,749138703818</v>
      </c>
      <c r="M671" s="34" t="str">
        <f>VLOOKUP($J671,[2]Coord_Mpios_X_Y!$B$2:$K$1123,10,FALSE)</f>
        <v>-75,558239064333</v>
      </c>
      <c r="N671" s="34" t="s">
        <v>125</v>
      </c>
      <c r="O671" s="34" t="s">
        <v>126</v>
      </c>
      <c r="Q671" s="34" t="s">
        <v>127</v>
      </c>
      <c r="R671" s="34">
        <v>17635494</v>
      </c>
      <c r="S671" s="34" t="str">
        <f t="shared" si="50"/>
        <v>CC17635494</v>
      </c>
      <c r="T671" s="34" t="s">
        <v>223</v>
      </c>
      <c r="U671" s="34" t="s">
        <v>572</v>
      </c>
      <c r="V671" s="34" t="s">
        <v>927</v>
      </c>
      <c r="W671" s="34" t="s">
        <v>391</v>
      </c>
      <c r="X671" s="87">
        <v>23251</v>
      </c>
      <c r="Y671">
        <v>59</v>
      </c>
      <c r="Z671" s="36">
        <f>VLOOKUP($Y671,[2]Edades!$A$3:$H$153,4,FALSE)</f>
        <v>5</v>
      </c>
      <c r="AA671" s="34" t="str">
        <f>VLOOKUP($Y671,[2]Edades!$A$3:$H$153,6,FALSE)</f>
        <v>5 - Adultez</v>
      </c>
      <c r="AB671" s="34">
        <f>VLOOKUP($Y671,[2]Edades!$A$3:$H$153,7,FALSE)</f>
        <v>12</v>
      </c>
      <c r="AC671" s="34" t="str">
        <f>VLOOKUP($Y671,[2]Edades!$A$3:$H$153,8,FALSE)</f>
        <v>55-59</v>
      </c>
      <c r="AD671" s="34" t="s">
        <v>146</v>
      </c>
      <c r="AE671">
        <v>1</v>
      </c>
      <c r="AF671" s="34" t="s">
        <v>130</v>
      </c>
      <c r="AG671" s="34" t="s">
        <v>2127</v>
      </c>
      <c r="AH671" s="34" t="s">
        <v>2127</v>
      </c>
      <c r="AK671" s="34" t="s">
        <v>125</v>
      </c>
      <c r="AM671" s="34" t="s">
        <v>2127</v>
      </c>
      <c r="AN671" s="36" t="s">
        <v>2127</v>
      </c>
      <c r="AO671" s="36" t="s">
        <v>2127</v>
      </c>
      <c r="AP671" s="34" t="s">
        <v>2127</v>
      </c>
      <c r="AQ671" s="36" t="s">
        <v>2127</v>
      </c>
      <c r="AR671" s="34" t="s">
        <v>2098</v>
      </c>
      <c r="AS671" s="91" t="s">
        <v>6796</v>
      </c>
      <c r="AT671" s="34">
        <v>4376385</v>
      </c>
      <c r="AU671" s="34" t="s">
        <v>2127</v>
      </c>
      <c r="AX671" s="90"/>
      <c r="BA671" s="91"/>
      <c r="BB671" s="91"/>
      <c r="BC671" s="91"/>
      <c r="BF671" s="34" t="s">
        <v>4983</v>
      </c>
      <c r="BG671" s="92" t="s">
        <v>2098</v>
      </c>
      <c r="BM671" s="36" t="s">
        <v>131</v>
      </c>
      <c r="BN671" s="34" t="s">
        <v>132</v>
      </c>
      <c r="BO671" s="36">
        <v>0</v>
      </c>
      <c r="BQ671" s="94"/>
      <c r="BS671" t="s">
        <v>132</v>
      </c>
      <c r="BU671" s="95"/>
      <c r="BV671" s="95"/>
      <c r="BW671" s="61"/>
      <c r="BX671" s="60"/>
      <c r="BY671" s="59" t="str">
        <f t="shared" ca="1" si="51"/>
        <v/>
      </c>
      <c r="CD671" s="68"/>
      <c r="CE671" s="68"/>
      <c r="CF671" s="67"/>
      <c r="CG671">
        <v>88</v>
      </c>
      <c r="CH671" s="2">
        <v>174</v>
      </c>
      <c r="CI671" s="4">
        <f t="shared" si="52"/>
        <v>29.065926806711587</v>
      </c>
      <c r="CJ671" s="5" t="str">
        <f t="shared" si="53"/>
        <v>SOBREPESO</v>
      </c>
      <c r="CK671" s="36">
        <v>0</v>
      </c>
      <c r="CL671" s="66"/>
      <c r="CM671" s="89">
        <v>41383</v>
      </c>
      <c r="CN671" s="97">
        <v>41383</v>
      </c>
      <c r="CP671"/>
      <c r="CQ671" s="65"/>
      <c r="CR671" s="65"/>
      <c r="CS671" s="98"/>
      <c r="CT671"/>
      <c r="CU671"/>
      <c r="CV671" s="65"/>
      <c r="CW671" s="2"/>
      <c r="CX671" s="82"/>
      <c r="DC671"/>
      <c r="DG671" s="64"/>
      <c r="DI671" s="89">
        <v>42818</v>
      </c>
      <c r="DJ671" s="89"/>
      <c r="DN671" s="34"/>
      <c r="DO671" s="34"/>
      <c r="DP671" s="34"/>
      <c r="DQ671" s="34"/>
      <c r="DR671" s="34"/>
      <c r="DS671" s="34" t="s">
        <v>2127</v>
      </c>
      <c r="DT671" s="34"/>
      <c r="DU671" s="47">
        <v>44574</v>
      </c>
      <c r="DY671" s="1">
        <v>2</v>
      </c>
      <c r="DZ671" t="s">
        <v>7941</v>
      </c>
      <c r="EA671" s="4">
        <v>1.2</v>
      </c>
      <c r="EB671" s="4">
        <v>152</v>
      </c>
      <c r="EC671" s="4">
        <v>181</v>
      </c>
      <c r="ED671" s="4">
        <v>65</v>
      </c>
      <c r="EE671" s="4">
        <v>41.5</v>
      </c>
      <c r="EF671" s="4">
        <v>371</v>
      </c>
      <c r="EH671" s="4">
        <v>8</v>
      </c>
      <c r="EJ671"/>
      <c r="EL671" s="34"/>
      <c r="EN671" s="34"/>
    </row>
    <row r="672" spans="1:144" hidden="1" x14ac:dyDescent="0.25">
      <c r="A672" s="85">
        <v>2022</v>
      </c>
      <c r="B672" s="87">
        <v>44830</v>
      </c>
      <c r="C672" t="s">
        <v>121</v>
      </c>
      <c r="D672" t="s">
        <v>122</v>
      </c>
      <c r="E672" s="36" t="s">
        <v>7938</v>
      </c>
      <c r="F672" s="34">
        <f t="shared" si="54"/>
        <v>671</v>
      </c>
      <c r="G672" s="34" t="s">
        <v>4985</v>
      </c>
      <c r="H672">
        <v>18</v>
      </c>
      <c r="I672" s="34" t="s">
        <v>6141</v>
      </c>
      <c r="J672" s="34" t="s">
        <v>5007</v>
      </c>
      <c r="K672" s="34" t="str">
        <f>VLOOKUP(J672,[2]CodMpios!$B$347:$E$362,4,FALSE)</f>
        <v>18410 - La Montañita</v>
      </c>
      <c r="L672" s="34" t="str">
        <f>VLOOKUP($J672,[2]Coord_Mpios_X_Y!$B$2:$K$1123,9,FALSE)</f>
        <v>1,302860442333</v>
      </c>
      <c r="M672" s="34" t="str">
        <f>VLOOKUP($J672,[2]Coord_Mpios_X_Y!$B$2:$K$1123,10,FALSE)</f>
        <v>-75,235727318747</v>
      </c>
      <c r="N672" s="34" t="s">
        <v>125</v>
      </c>
      <c r="O672" s="34" t="s">
        <v>126</v>
      </c>
      <c r="Q672" s="34" t="s">
        <v>127</v>
      </c>
      <c r="R672" s="34">
        <v>96341600</v>
      </c>
      <c r="S672" s="34" t="str">
        <f t="shared" si="50"/>
        <v>CC96341600</v>
      </c>
      <c r="T672" s="34" t="s">
        <v>5880</v>
      </c>
      <c r="V672" s="34" t="s">
        <v>5257</v>
      </c>
      <c r="W672" s="34" t="s">
        <v>512</v>
      </c>
      <c r="X672" s="87">
        <v>25455</v>
      </c>
      <c r="Y672">
        <v>53</v>
      </c>
      <c r="Z672" s="36">
        <f>VLOOKUP($Y672,[2]Edades!$A$3:$H$153,4,FALSE)</f>
        <v>5</v>
      </c>
      <c r="AA672" s="34" t="str">
        <f>VLOOKUP($Y672,[2]Edades!$A$3:$H$153,6,FALSE)</f>
        <v>5 - Adultez</v>
      </c>
      <c r="AB672" s="34">
        <f>VLOOKUP($Y672,[2]Edades!$A$3:$H$153,7,FALSE)</f>
        <v>11</v>
      </c>
      <c r="AC672" s="34" t="str">
        <f>VLOOKUP($Y672,[2]Edades!$A$3:$H$153,8,FALSE)</f>
        <v>50-54</v>
      </c>
      <c r="AD672" s="34" t="s">
        <v>146</v>
      </c>
      <c r="AE672">
        <v>1</v>
      </c>
      <c r="AF672" s="34" t="s">
        <v>130</v>
      </c>
      <c r="AG672" s="34" t="s">
        <v>2127</v>
      </c>
      <c r="AH672" s="34" t="s">
        <v>2127</v>
      </c>
      <c r="AK672" s="34" t="s">
        <v>125</v>
      </c>
      <c r="AM672" s="34" t="s">
        <v>2127</v>
      </c>
      <c r="AN672" s="36" t="s">
        <v>2127</v>
      </c>
      <c r="AO672" s="36" t="s">
        <v>2127</v>
      </c>
      <c r="AP672" s="34" t="s">
        <v>2127</v>
      </c>
      <c r="AQ672" s="36" t="s">
        <v>2127</v>
      </c>
      <c r="AR672" s="34" t="s">
        <v>5919</v>
      </c>
      <c r="AS672" s="91" t="s">
        <v>6797</v>
      </c>
      <c r="AT672" s="34">
        <v>3212336330</v>
      </c>
      <c r="AU672" s="34" t="s">
        <v>2127</v>
      </c>
      <c r="AX672" s="90"/>
      <c r="BA672" s="91"/>
      <c r="BB672" s="91"/>
      <c r="BC672" s="91"/>
      <c r="BF672" s="34" t="s">
        <v>4983</v>
      </c>
      <c r="BG672" s="92" t="s">
        <v>2098</v>
      </c>
      <c r="BM672" s="36" t="s">
        <v>131</v>
      </c>
      <c r="BN672" s="34" t="s">
        <v>132</v>
      </c>
      <c r="BO672" s="36">
        <v>0</v>
      </c>
      <c r="BQ672" s="94"/>
      <c r="BS672" t="s">
        <v>132</v>
      </c>
      <c r="BU672" s="95"/>
      <c r="BV672" s="95"/>
      <c r="BW672" s="61"/>
      <c r="BX672" s="60"/>
      <c r="BY672" s="59" t="str">
        <f t="shared" ca="1" si="51"/>
        <v/>
      </c>
      <c r="CD672" s="68"/>
      <c r="CE672" s="68"/>
      <c r="CF672" s="67"/>
      <c r="CG672">
        <v>68</v>
      </c>
      <c r="CH672" s="2">
        <v>155</v>
      </c>
      <c r="CI672" s="4">
        <f t="shared" si="52"/>
        <v>28.303850156087407</v>
      </c>
      <c r="CJ672" s="5" t="str">
        <f t="shared" si="53"/>
        <v>SOBREPESO</v>
      </c>
      <c r="CK672" s="36">
        <v>0</v>
      </c>
      <c r="CL672" s="66"/>
      <c r="CM672" s="89">
        <v>41365</v>
      </c>
      <c r="CN672" s="97">
        <v>41365</v>
      </c>
      <c r="CP672"/>
      <c r="CQ672" s="65"/>
      <c r="CR672" s="65"/>
      <c r="CS672" s="98"/>
      <c r="CT672"/>
      <c r="CU672"/>
      <c r="CV672" s="65"/>
      <c r="CW672" s="2">
        <v>130</v>
      </c>
      <c r="CX672" s="82">
        <v>80</v>
      </c>
      <c r="DC672"/>
      <c r="DG672" s="64"/>
      <c r="DI672" s="89"/>
      <c r="DJ672" s="89"/>
      <c r="DN672" s="34"/>
      <c r="DO672" s="34"/>
      <c r="DP672" s="34"/>
      <c r="DQ672" s="34"/>
      <c r="DR672" s="34"/>
      <c r="DS672" s="34" t="s">
        <v>2127</v>
      </c>
      <c r="DT672" s="34"/>
      <c r="DU672" s="47">
        <v>43542</v>
      </c>
      <c r="DY672" s="1">
        <v>1</v>
      </c>
      <c r="DZ672" t="s">
        <v>7941</v>
      </c>
      <c r="EB672" s="4">
        <v>174</v>
      </c>
      <c r="EH672" s="4">
        <v>8.6999999999999993</v>
      </c>
      <c r="EJ672"/>
      <c r="EL672" s="34"/>
      <c r="EN672" s="34"/>
    </row>
    <row r="673" spans="1:144" hidden="1" x14ac:dyDescent="0.25">
      <c r="A673" s="85">
        <v>2022</v>
      </c>
      <c r="B673" s="87">
        <v>44830</v>
      </c>
      <c r="C673" t="s">
        <v>121</v>
      </c>
      <c r="D673" t="s">
        <v>122</v>
      </c>
      <c r="E673" s="36" t="s">
        <v>7938</v>
      </c>
      <c r="F673" s="34">
        <f t="shared" si="54"/>
        <v>672</v>
      </c>
      <c r="G673" s="34" t="s">
        <v>4985</v>
      </c>
      <c r="H673">
        <v>18</v>
      </c>
      <c r="I673" s="34" t="s">
        <v>6141</v>
      </c>
      <c r="J673" s="34" t="s">
        <v>4988</v>
      </c>
      <c r="K673" s="34" t="str">
        <f>VLOOKUP(J673,[2]CodMpios!$B$347:$E$362,4,FALSE)</f>
        <v>18001 - Florencia</v>
      </c>
      <c r="L673" s="34" t="str">
        <f>VLOOKUP($J673,[2]Coord_Mpios_X_Y!$B$2:$K$1123,9,FALSE)</f>
        <v>1,749138703818</v>
      </c>
      <c r="M673" s="34" t="str">
        <f>VLOOKUP($J673,[2]Coord_Mpios_X_Y!$B$2:$K$1123,10,FALSE)</f>
        <v>-75,558239064333</v>
      </c>
      <c r="N673" s="34" t="s">
        <v>125</v>
      </c>
      <c r="O673" s="34" t="s">
        <v>126</v>
      </c>
      <c r="Q673" s="34" t="s">
        <v>127</v>
      </c>
      <c r="R673" s="34">
        <v>40767783</v>
      </c>
      <c r="S673" s="34" t="str">
        <f t="shared" si="50"/>
        <v>CC40767783</v>
      </c>
      <c r="T673" s="34" t="s">
        <v>137</v>
      </c>
      <c r="V673" s="34" t="s">
        <v>279</v>
      </c>
      <c r="W673" s="34" t="s">
        <v>250</v>
      </c>
      <c r="X673" s="87">
        <v>24524</v>
      </c>
      <c r="Y673">
        <v>56</v>
      </c>
      <c r="Z673" s="36">
        <f>VLOOKUP($Y673,[2]Edades!$A$3:$H$153,4,FALSE)</f>
        <v>5</v>
      </c>
      <c r="AA673" s="34" t="str">
        <f>VLOOKUP($Y673,[2]Edades!$A$3:$H$153,6,FALSE)</f>
        <v>5 - Adultez</v>
      </c>
      <c r="AB673" s="34">
        <f>VLOOKUP($Y673,[2]Edades!$A$3:$H$153,7,FALSE)</f>
        <v>12</v>
      </c>
      <c r="AC673" s="34" t="str">
        <f>VLOOKUP($Y673,[2]Edades!$A$3:$H$153,8,FALSE)</f>
        <v>55-59</v>
      </c>
      <c r="AD673" s="34" t="s">
        <v>129</v>
      </c>
      <c r="AE673" s="1">
        <v>2</v>
      </c>
      <c r="AF673" s="34" t="s">
        <v>130</v>
      </c>
      <c r="AG673" s="34" t="s">
        <v>2127</v>
      </c>
      <c r="AH673" s="34" t="s">
        <v>2127</v>
      </c>
      <c r="AK673" s="34" t="s">
        <v>125</v>
      </c>
      <c r="AM673" s="34" t="s">
        <v>2127</v>
      </c>
      <c r="AN673" s="36" t="s">
        <v>2127</v>
      </c>
      <c r="AO673" s="36" t="s">
        <v>2127</v>
      </c>
      <c r="AP673" s="34" t="s">
        <v>2127</v>
      </c>
      <c r="AQ673" s="36" t="s">
        <v>2127</v>
      </c>
      <c r="AR673" s="34" t="s">
        <v>2098</v>
      </c>
      <c r="AS673" s="91" t="s">
        <v>6798</v>
      </c>
      <c r="AT673" s="34">
        <v>3002156612</v>
      </c>
      <c r="AU673" s="34" t="s">
        <v>2127</v>
      </c>
      <c r="AX673" s="90"/>
      <c r="BA673" s="91"/>
      <c r="BB673" s="91"/>
      <c r="BC673" s="91"/>
      <c r="BF673" s="34" t="s">
        <v>4983</v>
      </c>
      <c r="BG673" s="92" t="s">
        <v>2098</v>
      </c>
      <c r="BM673" s="36" t="s">
        <v>131</v>
      </c>
      <c r="BN673" s="34" t="s">
        <v>132</v>
      </c>
      <c r="BO673" s="36">
        <v>0</v>
      </c>
      <c r="BQ673" s="94"/>
      <c r="BS673" t="s">
        <v>132</v>
      </c>
      <c r="BU673" s="95"/>
      <c r="BV673" s="95"/>
      <c r="BW673" s="61"/>
      <c r="BX673" s="60"/>
      <c r="BY673" s="59" t="str">
        <f t="shared" ca="1" si="51"/>
        <v/>
      </c>
      <c r="CD673" s="68"/>
      <c r="CE673" s="68"/>
      <c r="CF673" s="67"/>
      <c r="CG673">
        <v>69</v>
      </c>
      <c r="CH673" s="2">
        <v>153</v>
      </c>
      <c r="CI673" s="4">
        <f t="shared" si="52"/>
        <v>29.475842624631554</v>
      </c>
      <c r="CJ673" s="5" t="str">
        <f t="shared" si="53"/>
        <v>SOBREPESO</v>
      </c>
      <c r="CK673" s="36">
        <v>0</v>
      </c>
      <c r="CL673" s="66"/>
      <c r="CM673" s="89">
        <v>41373</v>
      </c>
      <c r="CN673" s="97">
        <v>41373</v>
      </c>
      <c r="CP673"/>
      <c r="CQ673" s="65"/>
      <c r="CR673" s="65"/>
      <c r="CS673" s="98"/>
      <c r="CT673"/>
      <c r="CU673"/>
      <c r="CV673" s="65"/>
      <c r="CW673" s="2">
        <v>130</v>
      </c>
      <c r="CX673" s="82">
        <v>80</v>
      </c>
      <c r="DC673"/>
      <c r="DG673" s="64"/>
      <c r="DI673" s="89"/>
      <c r="DJ673" s="89"/>
      <c r="DN673" s="34"/>
      <c r="DO673" s="34"/>
      <c r="DP673" s="34"/>
      <c r="DQ673" s="34"/>
      <c r="DR673" s="34"/>
      <c r="DS673" s="34" t="s">
        <v>2127</v>
      </c>
      <c r="DT673" s="34"/>
      <c r="DU673" s="47">
        <v>44725</v>
      </c>
      <c r="DY673" s="1">
        <v>2</v>
      </c>
      <c r="DZ673" t="s">
        <v>7941</v>
      </c>
      <c r="EA673" s="4">
        <v>0.95</v>
      </c>
      <c r="EB673" s="4">
        <v>93</v>
      </c>
      <c r="EC673" s="4">
        <v>304</v>
      </c>
      <c r="ED673" s="4">
        <v>185</v>
      </c>
      <c r="EE673" s="4">
        <v>49.7</v>
      </c>
      <c r="EF673" s="4">
        <v>350</v>
      </c>
      <c r="EG673" s="4">
        <v>1.6</v>
      </c>
      <c r="EJ673"/>
      <c r="EL673" s="34"/>
      <c r="EN673" s="34"/>
    </row>
    <row r="674" spans="1:144" hidden="1" x14ac:dyDescent="0.25">
      <c r="A674" s="85">
        <v>2022</v>
      </c>
      <c r="B674" s="87">
        <v>44830</v>
      </c>
      <c r="C674" t="s">
        <v>121</v>
      </c>
      <c r="D674" t="s">
        <v>122</v>
      </c>
      <c r="E674" s="36" t="s">
        <v>7938</v>
      </c>
      <c r="F674" s="34">
        <f t="shared" si="54"/>
        <v>673</v>
      </c>
      <c r="G674" s="34" t="s">
        <v>4985</v>
      </c>
      <c r="H674">
        <v>18</v>
      </c>
      <c r="I674" s="34" t="s">
        <v>6141</v>
      </c>
      <c r="J674" s="34" t="s">
        <v>4996</v>
      </c>
      <c r="K674" s="34" t="str">
        <f>VLOOKUP(J674,[2]CodMpios!$B$347:$E$362,4,FALSE)</f>
        <v>18247 - El Doncello</v>
      </c>
      <c r="L674" s="34" t="str">
        <f>VLOOKUP($J674,[2]Coord_Mpios_X_Y!$B$2:$K$1123,9,FALSE)</f>
        <v>1,791385903474</v>
      </c>
      <c r="M674" s="34" t="str">
        <f>VLOOKUP($J674,[2]Coord_Mpios_X_Y!$B$2:$K$1123,10,FALSE)</f>
        <v>-75,193944154894</v>
      </c>
      <c r="N674" s="34" t="s">
        <v>125</v>
      </c>
      <c r="O674" s="34" t="s">
        <v>126</v>
      </c>
      <c r="Q674" s="34" t="s">
        <v>127</v>
      </c>
      <c r="R674" s="34">
        <v>40780825</v>
      </c>
      <c r="S674" s="34" t="str">
        <f t="shared" si="50"/>
        <v>CC40780825</v>
      </c>
      <c r="T674" s="34" t="s">
        <v>191</v>
      </c>
      <c r="U674" s="34" t="s">
        <v>220</v>
      </c>
      <c r="V674" s="34" t="s">
        <v>410</v>
      </c>
      <c r="W674" s="34" t="s">
        <v>328</v>
      </c>
      <c r="X674" s="87">
        <v>27746</v>
      </c>
      <c r="Y674">
        <v>47</v>
      </c>
      <c r="Z674" s="36">
        <f>VLOOKUP($Y674,[2]Edades!$A$3:$H$153,4,FALSE)</f>
        <v>5</v>
      </c>
      <c r="AA674" s="34" t="str">
        <f>VLOOKUP($Y674,[2]Edades!$A$3:$H$153,6,FALSE)</f>
        <v>5 - Adultez</v>
      </c>
      <c r="AB674" s="34">
        <f>VLOOKUP($Y674,[2]Edades!$A$3:$H$153,7,FALSE)</f>
        <v>10</v>
      </c>
      <c r="AC674" s="34" t="str">
        <f>VLOOKUP($Y674,[2]Edades!$A$3:$H$153,8,FALSE)</f>
        <v>45-49</v>
      </c>
      <c r="AD674" s="34" t="s">
        <v>129</v>
      </c>
      <c r="AE674" s="1">
        <v>2</v>
      </c>
      <c r="AF674" s="34" t="s">
        <v>130</v>
      </c>
      <c r="AG674" s="34" t="s">
        <v>2127</v>
      </c>
      <c r="AH674" s="34" t="s">
        <v>2127</v>
      </c>
      <c r="AK674" s="34" t="s">
        <v>125</v>
      </c>
      <c r="AM674" s="34" t="s">
        <v>2127</v>
      </c>
      <c r="AN674" s="36" t="s">
        <v>2127</v>
      </c>
      <c r="AO674" s="36" t="s">
        <v>2127</v>
      </c>
      <c r="AP674" s="34" t="s">
        <v>2127</v>
      </c>
      <c r="AQ674" s="36" t="s">
        <v>2127</v>
      </c>
      <c r="AR674" s="34" t="s">
        <v>5189</v>
      </c>
      <c r="AS674" s="91" t="s">
        <v>6799</v>
      </c>
      <c r="AT674" s="34">
        <v>3138923423</v>
      </c>
      <c r="AU674" s="34" t="s">
        <v>2127</v>
      </c>
      <c r="AX674" s="90"/>
      <c r="BA674" s="91"/>
      <c r="BB674" s="91"/>
      <c r="BC674" s="91"/>
      <c r="BF674" s="34" t="s">
        <v>4983</v>
      </c>
      <c r="BG674" s="92" t="s">
        <v>2098</v>
      </c>
      <c r="BM674" s="36" t="s">
        <v>131</v>
      </c>
      <c r="BN674" s="34" t="s">
        <v>132</v>
      </c>
      <c r="BO674" s="36">
        <v>0</v>
      </c>
      <c r="BQ674" s="94"/>
      <c r="BS674" t="s">
        <v>132</v>
      </c>
      <c r="BU674" s="95"/>
      <c r="BV674" s="95"/>
      <c r="BW674" s="61"/>
      <c r="BX674" s="60"/>
      <c r="BY674" s="59" t="str">
        <f t="shared" ca="1" si="51"/>
        <v/>
      </c>
      <c r="CD674" s="68"/>
      <c r="CE674" s="68"/>
      <c r="CF674" s="67"/>
      <c r="CG674">
        <v>77</v>
      </c>
      <c r="CH674" s="2">
        <v>162</v>
      </c>
      <c r="CI674" s="4">
        <f t="shared" si="52"/>
        <v>29.340039628105465</v>
      </c>
      <c r="CJ674" s="5" t="str">
        <f t="shared" si="53"/>
        <v>SOBREPESO</v>
      </c>
      <c r="CK674" s="36">
        <v>0</v>
      </c>
      <c r="CL674" s="66"/>
      <c r="CM674" s="89">
        <v>41334</v>
      </c>
      <c r="CN674" s="97">
        <v>41334</v>
      </c>
      <c r="CP674"/>
      <c r="CQ674" s="65"/>
      <c r="CR674" s="65"/>
      <c r="CS674" s="98"/>
      <c r="CT674"/>
      <c r="CU674"/>
      <c r="CV674" s="65"/>
      <c r="CW674" s="2">
        <v>140</v>
      </c>
      <c r="CX674" s="82">
        <v>90</v>
      </c>
      <c r="DC674"/>
      <c r="DG674" s="64"/>
      <c r="DI674" s="89"/>
      <c r="DJ674" s="89"/>
      <c r="DN674" s="34"/>
      <c r="DO674" s="34"/>
      <c r="DP674" s="34"/>
      <c r="DQ674" s="34"/>
      <c r="DR674" s="34"/>
      <c r="DS674" s="34" t="s">
        <v>2127</v>
      </c>
      <c r="DT674" s="34"/>
      <c r="DU674" s="47">
        <v>44379</v>
      </c>
      <c r="DY674" s="1">
        <v>2</v>
      </c>
      <c r="DZ674" t="s">
        <v>7940</v>
      </c>
      <c r="EA674" s="4">
        <v>0.79</v>
      </c>
      <c r="EB674" s="4">
        <v>97</v>
      </c>
      <c r="EC674" s="4">
        <v>165</v>
      </c>
      <c r="EE674" s="4">
        <v>31.9</v>
      </c>
      <c r="EF674" s="4">
        <v>70</v>
      </c>
      <c r="EG674" s="4">
        <v>2</v>
      </c>
      <c r="EJ674"/>
      <c r="EL674" s="34"/>
      <c r="EN674" s="34"/>
    </row>
    <row r="675" spans="1:144" hidden="1" x14ac:dyDescent="0.25">
      <c r="A675" s="85">
        <v>2022</v>
      </c>
      <c r="B675" s="87">
        <v>44830</v>
      </c>
      <c r="C675" t="s">
        <v>121</v>
      </c>
      <c r="D675" t="s">
        <v>122</v>
      </c>
      <c r="E675" s="36" t="s">
        <v>7938</v>
      </c>
      <c r="F675" s="34">
        <f t="shared" si="54"/>
        <v>674</v>
      </c>
      <c r="G675" s="34" t="s">
        <v>4985</v>
      </c>
      <c r="H675">
        <v>18</v>
      </c>
      <c r="I675" s="34" t="s">
        <v>6141</v>
      </c>
      <c r="J675" s="34" t="s">
        <v>5110</v>
      </c>
      <c r="K675" s="34" t="str">
        <f>VLOOKUP(J675,[2]CodMpios!$B$347:$E$362,4,FALSE)</f>
        <v>18479 - Morelia</v>
      </c>
      <c r="L675" s="34" t="str">
        <f>VLOOKUP($J675,[2]Coord_Mpios_X_Y!$B$2:$K$1123,9,FALSE)</f>
        <v>1,382996109840</v>
      </c>
      <c r="M675" s="34" t="str">
        <f>VLOOKUP($J675,[2]Coord_Mpios_X_Y!$B$2:$K$1123,10,FALSE)</f>
        <v>-75,673811233713</v>
      </c>
      <c r="N675" s="34" t="s">
        <v>6142</v>
      </c>
      <c r="O675" s="34" t="s">
        <v>126</v>
      </c>
      <c r="Q675" s="34" t="s">
        <v>127</v>
      </c>
      <c r="R675" s="34">
        <v>41416161</v>
      </c>
      <c r="S675" s="34" t="str">
        <f t="shared" si="50"/>
        <v>CC41416161</v>
      </c>
      <c r="T675" s="34" t="s">
        <v>422</v>
      </c>
      <c r="U675" s="34" t="s">
        <v>134</v>
      </c>
      <c r="V675" s="34" t="s">
        <v>5010</v>
      </c>
      <c r="W675" s="34" t="s">
        <v>5027</v>
      </c>
      <c r="X675" s="87">
        <v>17225</v>
      </c>
      <c r="Y675">
        <v>76</v>
      </c>
      <c r="Z675" s="36">
        <f>VLOOKUP($Y675,[2]Edades!$A$3:$H$153,4,FALSE)</f>
        <v>6</v>
      </c>
      <c r="AA675" s="34" t="str">
        <f>VLOOKUP($Y675,[2]Edades!$A$3:$H$153,6,FALSE)</f>
        <v>6 - Persona mayor</v>
      </c>
      <c r="AB675" s="34">
        <f>VLOOKUP($Y675,[2]Edades!$A$3:$H$153,7,FALSE)</f>
        <v>16</v>
      </c>
      <c r="AC675" s="34" t="str">
        <f>VLOOKUP($Y675,[2]Edades!$A$3:$H$153,8,FALSE)</f>
        <v>75-79</v>
      </c>
      <c r="AD675" s="34" t="s">
        <v>129</v>
      </c>
      <c r="AE675" s="1">
        <v>2</v>
      </c>
      <c r="AF675" s="34" t="s">
        <v>2137</v>
      </c>
      <c r="AG675" s="34" t="s">
        <v>2127</v>
      </c>
      <c r="AH675" s="34" t="s">
        <v>2127</v>
      </c>
      <c r="AK675" s="34" t="s">
        <v>6142</v>
      </c>
      <c r="AM675" s="34" t="s">
        <v>2127</v>
      </c>
      <c r="AN675" s="36" t="s">
        <v>2127</v>
      </c>
      <c r="AO675" s="36" t="s">
        <v>2127</v>
      </c>
      <c r="AP675" s="34" t="s">
        <v>2127</v>
      </c>
      <c r="AQ675" s="36" t="s">
        <v>2127</v>
      </c>
      <c r="AR675" s="34" t="s">
        <v>2098</v>
      </c>
      <c r="AS675" s="91" t="s">
        <v>6800</v>
      </c>
      <c r="AT675" s="34">
        <v>4372480</v>
      </c>
      <c r="AU675" s="34" t="s">
        <v>2127</v>
      </c>
      <c r="AX675" s="90"/>
      <c r="BA675" s="91"/>
      <c r="BB675" s="91"/>
      <c r="BC675" s="91"/>
      <c r="BF675" s="34" t="s">
        <v>4983</v>
      </c>
      <c r="BG675" s="92" t="s">
        <v>2098</v>
      </c>
      <c r="BM675" s="36" t="s">
        <v>131</v>
      </c>
      <c r="BN675" s="34" t="s">
        <v>132</v>
      </c>
      <c r="BO675" s="36">
        <v>0</v>
      </c>
      <c r="BQ675" s="94"/>
      <c r="BS675" t="s">
        <v>132</v>
      </c>
      <c r="BU675" s="95"/>
      <c r="BV675" s="95"/>
      <c r="BW675" s="61"/>
      <c r="BX675" s="60"/>
      <c r="BY675" s="59" t="str">
        <f t="shared" ca="1" si="51"/>
        <v/>
      </c>
      <c r="CD675" s="68"/>
      <c r="CE675" s="68"/>
      <c r="CF675" s="67"/>
      <c r="CG675">
        <v>61</v>
      </c>
      <c r="CH675" s="2">
        <v>152</v>
      </c>
      <c r="CI675" s="4">
        <f t="shared" si="52"/>
        <v>26.402354570637119</v>
      </c>
      <c r="CJ675" s="5" t="str">
        <f t="shared" si="53"/>
        <v>SOBREPESO</v>
      </c>
      <c r="CK675" s="36">
        <v>0</v>
      </c>
      <c r="CL675" s="66"/>
      <c r="CM675" s="89">
        <v>41344</v>
      </c>
      <c r="CN675" s="97">
        <v>41344</v>
      </c>
      <c r="CP675"/>
      <c r="CQ675" s="65"/>
      <c r="CR675" s="65"/>
      <c r="CS675" s="98"/>
      <c r="CT675"/>
      <c r="CU675"/>
      <c r="CV675" s="65"/>
      <c r="CW675" s="2"/>
      <c r="CX675" s="82"/>
      <c r="DC675"/>
      <c r="DG675" s="64"/>
      <c r="DI675" s="89">
        <v>43622</v>
      </c>
      <c r="DJ675" s="89"/>
      <c r="DN675" s="34"/>
      <c r="DO675" s="34"/>
      <c r="DP675" s="34"/>
      <c r="DQ675" s="34"/>
      <c r="DR675" s="34"/>
      <c r="DS675" s="34" t="s">
        <v>2127</v>
      </c>
      <c r="DT675" s="34"/>
      <c r="DU675" s="47">
        <v>43620</v>
      </c>
      <c r="DY675" s="1">
        <v>3</v>
      </c>
      <c r="DZ675" t="s">
        <v>7941</v>
      </c>
      <c r="EB675" s="4"/>
      <c r="EJ675"/>
      <c r="EL675" s="34"/>
      <c r="EN675" s="34"/>
    </row>
    <row r="676" spans="1:144" hidden="1" x14ac:dyDescent="0.25">
      <c r="A676" s="85">
        <v>2022</v>
      </c>
      <c r="B676" s="87">
        <v>44830</v>
      </c>
      <c r="C676" t="s">
        <v>121</v>
      </c>
      <c r="D676" t="s">
        <v>122</v>
      </c>
      <c r="E676" s="36" t="s">
        <v>7938</v>
      </c>
      <c r="F676" s="34">
        <f t="shared" si="54"/>
        <v>675</v>
      </c>
      <c r="G676" s="34" t="s">
        <v>4985</v>
      </c>
      <c r="H676">
        <v>18</v>
      </c>
      <c r="I676" s="34" t="s">
        <v>6141</v>
      </c>
      <c r="J676" s="34" t="s">
        <v>5110</v>
      </c>
      <c r="K676" s="34" t="str">
        <f>VLOOKUP(J676,[2]CodMpios!$B$347:$E$362,4,FALSE)</f>
        <v>18479 - Morelia</v>
      </c>
      <c r="L676" s="34" t="str">
        <f>VLOOKUP($J676,[2]Coord_Mpios_X_Y!$B$2:$K$1123,9,FALSE)</f>
        <v>1,382996109840</v>
      </c>
      <c r="M676" s="34" t="str">
        <f>VLOOKUP($J676,[2]Coord_Mpios_X_Y!$B$2:$K$1123,10,FALSE)</f>
        <v>-75,673811233713</v>
      </c>
      <c r="N676" s="34" t="s">
        <v>125</v>
      </c>
      <c r="O676" s="34" t="s">
        <v>126</v>
      </c>
      <c r="Q676" s="34" t="s">
        <v>127</v>
      </c>
      <c r="R676" s="34">
        <v>54255197</v>
      </c>
      <c r="S676" s="34" t="str">
        <f t="shared" si="50"/>
        <v>CC54255197</v>
      </c>
      <c r="T676" s="34" t="s">
        <v>309</v>
      </c>
      <c r="U676" s="34" t="s">
        <v>399</v>
      </c>
      <c r="V676" s="34" t="s">
        <v>5070</v>
      </c>
      <c r="W676" s="34" t="s">
        <v>969</v>
      </c>
      <c r="X676" s="87">
        <v>24538</v>
      </c>
      <c r="Y676">
        <v>56</v>
      </c>
      <c r="Z676" s="36">
        <f>VLOOKUP($Y676,[2]Edades!$A$3:$H$153,4,FALSE)</f>
        <v>5</v>
      </c>
      <c r="AA676" s="34" t="str">
        <f>VLOOKUP($Y676,[2]Edades!$A$3:$H$153,6,FALSE)</f>
        <v>5 - Adultez</v>
      </c>
      <c r="AB676" s="34">
        <f>VLOOKUP($Y676,[2]Edades!$A$3:$H$153,7,FALSE)</f>
        <v>12</v>
      </c>
      <c r="AC676" s="34" t="str">
        <f>VLOOKUP($Y676,[2]Edades!$A$3:$H$153,8,FALSE)</f>
        <v>55-59</v>
      </c>
      <c r="AD676" s="34" t="s">
        <v>129</v>
      </c>
      <c r="AE676" s="1">
        <v>2</v>
      </c>
      <c r="AF676" s="34" t="s">
        <v>5066</v>
      </c>
      <c r="AG676" s="34" t="s">
        <v>2127</v>
      </c>
      <c r="AH676" s="34" t="s">
        <v>2127</v>
      </c>
      <c r="AK676" s="34" t="s">
        <v>125</v>
      </c>
      <c r="AM676" s="34" t="s">
        <v>2127</v>
      </c>
      <c r="AN676" s="36" t="s">
        <v>2127</v>
      </c>
      <c r="AO676" s="36" t="s">
        <v>2127</v>
      </c>
      <c r="AP676" s="34" t="s">
        <v>2127</v>
      </c>
      <c r="AQ676" s="36" t="s">
        <v>2127</v>
      </c>
      <c r="AR676" s="34" t="s">
        <v>2098</v>
      </c>
      <c r="AS676" s="91" t="s">
        <v>6801</v>
      </c>
      <c r="AT676" s="34">
        <v>3142214535</v>
      </c>
      <c r="AU676" s="34" t="s">
        <v>2127</v>
      </c>
      <c r="AX676" s="90"/>
      <c r="BA676" s="91"/>
      <c r="BB676" s="91"/>
      <c r="BC676" s="91"/>
      <c r="BF676" s="34" t="s">
        <v>4983</v>
      </c>
      <c r="BG676" s="92" t="s">
        <v>2098</v>
      </c>
      <c r="BM676" s="36" t="s">
        <v>131</v>
      </c>
      <c r="BN676" s="34" t="s">
        <v>132</v>
      </c>
      <c r="BO676" s="36">
        <v>0</v>
      </c>
      <c r="BQ676" s="94"/>
      <c r="BS676" t="s">
        <v>132</v>
      </c>
      <c r="BU676" s="95"/>
      <c r="BV676" s="95"/>
      <c r="BW676" s="61"/>
      <c r="BX676" s="60"/>
      <c r="BY676" s="59" t="str">
        <f t="shared" ca="1" si="51"/>
        <v/>
      </c>
      <c r="CD676" s="68"/>
      <c r="CE676" s="68"/>
      <c r="CF676" s="67"/>
      <c r="CG676">
        <v>69</v>
      </c>
      <c r="CH676" s="2">
        <v>155</v>
      </c>
      <c r="CI676" s="4">
        <f t="shared" si="52"/>
        <v>28.720083246618103</v>
      </c>
      <c r="CJ676" s="5" t="str">
        <f t="shared" si="53"/>
        <v>SOBREPESO</v>
      </c>
      <c r="CK676" s="36">
        <v>0</v>
      </c>
      <c r="CL676" s="66"/>
      <c r="CM676" s="89">
        <v>41368</v>
      </c>
      <c r="CN676" s="97">
        <v>41368</v>
      </c>
      <c r="CP676"/>
      <c r="CQ676" s="65"/>
      <c r="CR676" s="65"/>
      <c r="CS676" s="98"/>
      <c r="CT676"/>
      <c r="CU676"/>
      <c r="CV676" s="65"/>
      <c r="CW676" s="2">
        <v>120</v>
      </c>
      <c r="CX676" s="82">
        <v>70</v>
      </c>
      <c r="DC676"/>
      <c r="DG676" s="64"/>
      <c r="DI676" s="89"/>
      <c r="DJ676" s="89"/>
      <c r="DN676" s="34"/>
      <c r="DO676" s="34"/>
      <c r="DP676" s="34"/>
      <c r="DQ676" s="34"/>
      <c r="DR676" s="34"/>
      <c r="DS676" s="34" t="s">
        <v>2127</v>
      </c>
      <c r="DT676" s="34"/>
      <c r="DU676" s="47">
        <v>44630</v>
      </c>
      <c r="DY676" s="1">
        <v>1</v>
      </c>
      <c r="DZ676" t="s">
        <v>7939</v>
      </c>
      <c r="EA676" s="4">
        <v>0.47</v>
      </c>
      <c r="EB676" s="4">
        <v>108</v>
      </c>
      <c r="EC676" s="4">
        <v>267</v>
      </c>
      <c r="ED676" s="4">
        <v>177</v>
      </c>
      <c r="EE676" s="4">
        <v>77</v>
      </c>
      <c r="EF676" s="4">
        <v>64</v>
      </c>
      <c r="EG676" s="4">
        <v>2.1</v>
      </c>
      <c r="EJ676"/>
      <c r="EL676" s="34"/>
      <c r="EN676" s="34"/>
    </row>
    <row r="677" spans="1:144" hidden="1" x14ac:dyDescent="0.25">
      <c r="A677" s="85">
        <v>2022</v>
      </c>
      <c r="B677" s="87">
        <v>44830</v>
      </c>
      <c r="C677" t="s">
        <v>121</v>
      </c>
      <c r="D677" t="s">
        <v>122</v>
      </c>
      <c r="E677" s="36" t="s">
        <v>7938</v>
      </c>
      <c r="F677" s="34">
        <f t="shared" si="54"/>
        <v>676</v>
      </c>
      <c r="G677" s="34" t="s">
        <v>4985</v>
      </c>
      <c r="H677">
        <v>18</v>
      </c>
      <c r="I677" s="34" t="s">
        <v>6141</v>
      </c>
      <c r="J677" s="34" t="s">
        <v>4988</v>
      </c>
      <c r="K677" s="34" t="str">
        <f>VLOOKUP(J677,[2]CodMpios!$B$347:$E$362,4,FALSE)</f>
        <v>18001 - Florencia</v>
      </c>
      <c r="L677" s="34" t="str">
        <f>VLOOKUP($J677,[2]Coord_Mpios_X_Y!$B$2:$K$1123,9,FALSE)</f>
        <v>1,749138703818</v>
      </c>
      <c r="M677" s="34" t="str">
        <f>VLOOKUP($J677,[2]Coord_Mpios_X_Y!$B$2:$K$1123,10,FALSE)</f>
        <v>-75,558239064333</v>
      </c>
      <c r="N677" s="34" t="s">
        <v>125</v>
      </c>
      <c r="O677" s="34" t="s">
        <v>126</v>
      </c>
      <c r="Q677" s="34" t="s">
        <v>127</v>
      </c>
      <c r="R677" s="34">
        <v>6437218</v>
      </c>
      <c r="S677" s="34" t="str">
        <f t="shared" si="50"/>
        <v>CC6437218</v>
      </c>
      <c r="T677" s="34" t="s">
        <v>258</v>
      </c>
      <c r="U677" s="34" t="s">
        <v>197</v>
      </c>
      <c r="V677" s="34" t="s">
        <v>5879</v>
      </c>
      <c r="W677" s="34" t="s">
        <v>201</v>
      </c>
      <c r="X677" s="87">
        <v>18241</v>
      </c>
      <c r="Y677">
        <v>73</v>
      </c>
      <c r="Z677" s="36">
        <f>VLOOKUP($Y677,[2]Edades!$A$3:$H$153,4,FALSE)</f>
        <v>6</v>
      </c>
      <c r="AA677" s="34" t="str">
        <f>VLOOKUP($Y677,[2]Edades!$A$3:$H$153,6,FALSE)</f>
        <v>6 - Persona mayor</v>
      </c>
      <c r="AB677" s="34">
        <f>VLOOKUP($Y677,[2]Edades!$A$3:$H$153,7,FALSE)</f>
        <v>15</v>
      </c>
      <c r="AC677" s="34" t="str">
        <f>VLOOKUP($Y677,[2]Edades!$A$3:$H$153,8,FALSE)</f>
        <v>70-74</v>
      </c>
      <c r="AD677" s="34" t="s">
        <v>146</v>
      </c>
      <c r="AE677">
        <v>1</v>
      </c>
      <c r="AF677" s="34" t="s">
        <v>2137</v>
      </c>
      <c r="AG677" s="34" t="s">
        <v>2127</v>
      </c>
      <c r="AH677" s="34" t="s">
        <v>2127</v>
      </c>
      <c r="AK677" s="34" t="s">
        <v>125</v>
      </c>
      <c r="AM677" s="34" t="s">
        <v>2127</v>
      </c>
      <c r="AN677" s="36" t="s">
        <v>2127</v>
      </c>
      <c r="AO677" s="36" t="s">
        <v>2127</v>
      </c>
      <c r="AP677" s="34" t="s">
        <v>2127</v>
      </c>
      <c r="AQ677" s="36" t="s">
        <v>2127</v>
      </c>
      <c r="AR677" s="34" t="s">
        <v>2098</v>
      </c>
      <c r="AS677" s="91" t="s">
        <v>6802</v>
      </c>
      <c r="AT677" s="34">
        <v>3105516492</v>
      </c>
      <c r="AU677" s="34" t="s">
        <v>2127</v>
      </c>
      <c r="AX677" s="90"/>
      <c r="BA677" s="91"/>
      <c r="BB677" s="91"/>
      <c r="BC677" s="91"/>
      <c r="BF677" s="34" t="s">
        <v>4983</v>
      </c>
      <c r="BG677" s="92" t="s">
        <v>2098</v>
      </c>
      <c r="BM677" s="36" t="s">
        <v>131</v>
      </c>
      <c r="BN677" s="34" t="s">
        <v>132</v>
      </c>
      <c r="BO677" s="36">
        <v>0</v>
      </c>
      <c r="BQ677" s="94"/>
      <c r="BS677" t="s">
        <v>131</v>
      </c>
      <c r="BU677" s="95"/>
      <c r="BV677" s="95"/>
      <c r="BW677" s="61"/>
      <c r="BX677" s="60"/>
      <c r="BY677" s="59" t="str">
        <f t="shared" ca="1" si="51"/>
        <v/>
      </c>
      <c r="CD677" s="68"/>
      <c r="CE677" s="68"/>
      <c r="CF677" s="67"/>
      <c r="CG677">
        <v>72</v>
      </c>
      <c r="CH677" s="2">
        <v>170</v>
      </c>
      <c r="CI677" s="4">
        <f t="shared" si="52"/>
        <v>24.913494809688583</v>
      </c>
      <c r="CJ677" s="5" t="str">
        <f t="shared" si="53"/>
        <v>NORMAL</v>
      </c>
      <c r="CK677" s="36">
        <v>0</v>
      </c>
      <c r="CL677" s="66"/>
      <c r="CM677" s="89">
        <v>41341</v>
      </c>
      <c r="CN677" s="97">
        <v>41341</v>
      </c>
      <c r="CP677"/>
      <c r="CQ677" s="65"/>
      <c r="CR677" s="65"/>
      <c r="CS677" s="98"/>
      <c r="CT677"/>
      <c r="CU677"/>
      <c r="CV677" s="65"/>
      <c r="CW677" s="2">
        <v>120</v>
      </c>
      <c r="CX677" s="82">
        <v>70</v>
      </c>
      <c r="DC677"/>
      <c r="DG677" s="64"/>
      <c r="DI677" s="89">
        <v>42509</v>
      </c>
      <c r="DJ677" s="89"/>
      <c r="DN677" s="34"/>
      <c r="DO677" s="34"/>
      <c r="DP677" s="34"/>
      <c r="DQ677" s="34"/>
      <c r="DR677" s="34"/>
      <c r="DS677" s="34" t="s">
        <v>2127</v>
      </c>
      <c r="DT677" s="34"/>
      <c r="DU677" s="47">
        <v>44749</v>
      </c>
      <c r="DZ677" t="s">
        <v>7939</v>
      </c>
      <c r="EA677" s="4">
        <v>1.22</v>
      </c>
      <c r="EB677" s="4"/>
      <c r="ED677" s="4">
        <v>152</v>
      </c>
      <c r="EG677" s="4">
        <v>2.9</v>
      </c>
      <c r="EJ677"/>
      <c r="EL677" s="34"/>
      <c r="EN677" s="34"/>
    </row>
    <row r="678" spans="1:144" hidden="1" x14ac:dyDescent="0.25">
      <c r="A678" s="85">
        <v>2022</v>
      </c>
      <c r="B678" s="87">
        <v>44830</v>
      </c>
      <c r="C678" t="s">
        <v>121</v>
      </c>
      <c r="D678" t="s">
        <v>122</v>
      </c>
      <c r="E678" s="36" t="s">
        <v>7938</v>
      </c>
      <c r="F678" s="34">
        <f t="shared" si="54"/>
        <v>677</v>
      </c>
      <c r="G678" s="34" t="s">
        <v>4985</v>
      </c>
      <c r="H678">
        <v>18</v>
      </c>
      <c r="I678" s="34" t="s">
        <v>6141</v>
      </c>
      <c r="J678" s="34" t="s">
        <v>5007</v>
      </c>
      <c r="K678" s="34" t="str">
        <f>VLOOKUP(J678,[2]CodMpios!$B$347:$E$362,4,FALSE)</f>
        <v>18410 - La Montañita</v>
      </c>
      <c r="L678" s="34" t="str">
        <f>VLOOKUP($J678,[2]Coord_Mpios_X_Y!$B$2:$K$1123,9,FALSE)</f>
        <v>1,302860442333</v>
      </c>
      <c r="M678" s="34" t="str">
        <f>VLOOKUP($J678,[2]Coord_Mpios_X_Y!$B$2:$K$1123,10,FALSE)</f>
        <v>-75,235727318747</v>
      </c>
      <c r="N678" s="34" t="s">
        <v>6142</v>
      </c>
      <c r="O678" s="34" t="s">
        <v>126</v>
      </c>
      <c r="Q678" s="34" t="s">
        <v>127</v>
      </c>
      <c r="R678" s="34">
        <v>41568022</v>
      </c>
      <c r="S678" s="34" t="str">
        <f t="shared" si="50"/>
        <v>CC41568022</v>
      </c>
      <c r="T678" s="34" t="s">
        <v>719</v>
      </c>
      <c r="U678" s="34" t="s">
        <v>227</v>
      </c>
      <c r="V678" s="34" t="s">
        <v>501</v>
      </c>
      <c r="X678" s="87">
        <v>18954</v>
      </c>
      <c r="Y678">
        <v>71</v>
      </c>
      <c r="Z678" s="36">
        <f>VLOOKUP($Y678,[2]Edades!$A$3:$H$153,4,FALSE)</f>
        <v>6</v>
      </c>
      <c r="AA678" s="34" t="str">
        <f>VLOOKUP($Y678,[2]Edades!$A$3:$H$153,6,FALSE)</f>
        <v>6 - Persona mayor</v>
      </c>
      <c r="AB678" s="34">
        <f>VLOOKUP($Y678,[2]Edades!$A$3:$H$153,7,FALSE)</f>
        <v>15</v>
      </c>
      <c r="AC678" s="34" t="str">
        <f>VLOOKUP($Y678,[2]Edades!$A$3:$H$153,8,FALSE)</f>
        <v>70-74</v>
      </c>
      <c r="AD678" s="34" t="s">
        <v>129</v>
      </c>
      <c r="AE678" s="1">
        <v>2</v>
      </c>
      <c r="AF678" s="34" t="s">
        <v>2137</v>
      </c>
      <c r="AG678" s="34" t="s">
        <v>2127</v>
      </c>
      <c r="AH678" s="34" t="s">
        <v>2127</v>
      </c>
      <c r="AK678" s="34" t="s">
        <v>6142</v>
      </c>
      <c r="AM678" s="34" t="s">
        <v>2127</v>
      </c>
      <c r="AN678" s="36" t="s">
        <v>2127</v>
      </c>
      <c r="AO678" s="36" t="s">
        <v>2127</v>
      </c>
      <c r="AP678" s="34" t="s">
        <v>2127</v>
      </c>
      <c r="AQ678" s="36" t="s">
        <v>2127</v>
      </c>
      <c r="AR678" s="34" t="s">
        <v>2098</v>
      </c>
      <c r="AS678" s="91" t="s">
        <v>6803</v>
      </c>
      <c r="AT678" s="34">
        <v>3165836983</v>
      </c>
      <c r="AU678" s="34" t="s">
        <v>2127</v>
      </c>
      <c r="AX678" s="90"/>
      <c r="BA678" s="91"/>
      <c r="BB678" s="91"/>
      <c r="BC678" s="91"/>
      <c r="BF678" s="34" t="s">
        <v>4983</v>
      </c>
      <c r="BG678" s="92" t="s">
        <v>2098</v>
      </c>
      <c r="BM678" s="36" t="s">
        <v>131</v>
      </c>
      <c r="BN678" s="34" t="s">
        <v>132</v>
      </c>
      <c r="BO678" s="36">
        <v>0</v>
      </c>
      <c r="BQ678" s="94"/>
      <c r="BS678" t="s">
        <v>131</v>
      </c>
      <c r="BU678" s="95"/>
      <c r="BV678" s="95"/>
      <c r="BW678" s="61"/>
      <c r="BX678" s="60"/>
      <c r="BY678" s="59" t="str">
        <f t="shared" ca="1" si="51"/>
        <v/>
      </c>
      <c r="CD678" s="68"/>
      <c r="CE678" s="68"/>
      <c r="CF678" s="67"/>
      <c r="CG678">
        <v>63</v>
      </c>
      <c r="CH678" s="2">
        <v>155</v>
      </c>
      <c r="CI678" s="4">
        <f t="shared" si="52"/>
        <v>26.22268470343392</v>
      </c>
      <c r="CJ678" s="5" t="str">
        <f t="shared" si="53"/>
        <v>SOBREPESO</v>
      </c>
      <c r="CK678" s="36">
        <v>0</v>
      </c>
      <c r="CL678" s="66"/>
      <c r="CM678" s="89">
        <v>41339</v>
      </c>
      <c r="CN678" s="97">
        <v>41339</v>
      </c>
      <c r="CP678"/>
      <c r="CQ678" s="65"/>
      <c r="CR678" s="65"/>
      <c r="CS678" s="98"/>
      <c r="CT678"/>
      <c r="CU678"/>
      <c r="CV678" s="65"/>
      <c r="CW678" s="2"/>
      <c r="CX678" s="82"/>
      <c r="DC678"/>
      <c r="DG678" s="64"/>
      <c r="DI678" s="89"/>
      <c r="DJ678" s="89"/>
      <c r="DN678" s="34"/>
      <c r="DO678" s="34"/>
      <c r="DP678" s="34"/>
      <c r="DQ678" s="34"/>
      <c r="DR678" s="34"/>
      <c r="DS678" s="34" t="s">
        <v>2127</v>
      </c>
      <c r="DT678" s="34"/>
      <c r="DY678" s="1">
        <v>2</v>
      </c>
      <c r="DZ678" t="s">
        <v>7941</v>
      </c>
      <c r="EB678" s="4"/>
      <c r="EJ678"/>
      <c r="EL678" s="34"/>
      <c r="EN678" s="34"/>
    </row>
    <row r="679" spans="1:144" hidden="1" x14ac:dyDescent="0.25">
      <c r="A679" s="85">
        <v>2022</v>
      </c>
      <c r="B679" s="87">
        <v>44830</v>
      </c>
      <c r="C679" t="s">
        <v>121</v>
      </c>
      <c r="D679" t="s">
        <v>122</v>
      </c>
      <c r="E679" s="36" t="s">
        <v>7938</v>
      </c>
      <c r="F679" s="34">
        <f t="shared" si="54"/>
        <v>678</v>
      </c>
      <c r="G679" s="34" t="s">
        <v>4985</v>
      </c>
      <c r="H679">
        <v>18</v>
      </c>
      <c r="I679" s="34" t="s">
        <v>6141</v>
      </c>
      <c r="J679" s="34" t="s">
        <v>4988</v>
      </c>
      <c r="K679" s="34" t="str">
        <f>VLOOKUP(J679,[2]CodMpios!$B$347:$E$362,4,FALSE)</f>
        <v>18001 - Florencia</v>
      </c>
      <c r="L679" s="34" t="str">
        <f>VLOOKUP($J679,[2]Coord_Mpios_X_Y!$B$2:$K$1123,9,FALSE)</f>
        <v>1,749138703818</v>
      </c>
      <c r="M679" s="34" t="str">
        <f>VLOOKUP($J679,[2]Coord_Mpios_X_Y!$B$2:$K$1123,10,FALSE)</f>
        <v>-75,558239064333</v>
      </c>
      <c r="N679" s="34" t="s">
        <v>125</v>
      </c>
      <c r="O679" s="34" t="s">
        <v>126</v>
      </c>
      <c r="Q679" s="34" t="s">
        <v>127</v>
      </c>
      <c r="R679" s="34">
        <v>40757607</v>
      </c>
      <c r="S679" s="34" t="str">
        <f t="shared" si="50"/>
        <v>CC40757607</v>
      </c>
      <c r="T679" s="34" t="s">
        <v>2153</v>
      </c>
      <c r="V679" s="34" t="s">
        <v>5054</v>
      </c>
      <c r="W679" s="34" t="s">
        <v>1363</v>
      </c>
      <c r="X679" s="87">
        <v>20714</v>
      </c>
      <c r="Y679">
        <v>66</v>
      </c>
      <c r="Z679" s="36">
        <f>VLOOKUP($Y679,[2]Edades!$A$3:$H$153,4,FALSE)</f>
        <v>6</v>
      </c>
      <c r="AA679" s="34" t="str">
        <f>VLOOKUP($Y679,[2]Edades!$A$3:$H$153,6,FALSE)</f>
        <v>6 - Persona mayor</v>
      </c>
      <c r="AB679" s="34">
        <f>VLOOKUP($Y679,[2]Edades!$A$3:$H$153,7,FALSE)</f>
        <v>14</v>
      </c>
      <c r="AC679" s="34" t="str">
        <f>VLOOKUP($Y679,[2]Edades!$A$3:$H$153,8,FALSE)</f>
        <v>65-69</v>
      </c>
      <c r="AD679" s="34" t="s">
        <v>129</v>
      </c>
      <c r="AE679" s="1">
        <v>2</v>
      </c>
      <c r="AF679" s="34" t="s">
        <v>2137</v>
      </c>
      <c r="AG679" s="34" t="s">
        <v>2127</v>
      </c>
      <c r="AH679" s="34" t="s">
        <v>2127</v>
      </c>
      <c r="AK679" s="34" t="s">
        <v>125</v>
      </c>
      <c r="AM679" s="34" t="s">
        <v>2127</v>
      </c>
      <c r="AN679" s="36" t="s">
        <v>2127</v>
      </c>
      <c r="AO679" s="36" t="s">
        <v>2127</v>
      </c>
      <c r="AP679" s="34" t="s">
        <v>2127</v>
      </c>
      <c r="AQ679" s="36" t="s">
        <v>2127</v>
      </c>
      <c r="AR679" s="34" t="s">
        <v>2098</v>
      </c>
      <c r="AS679" s="91" t="s">
        <v>6804</v>
      </c>
      <c r="AT679" s="34">
        <v>3112965854</v>
      </c>
      <c r="AU679" s="34" t="s">
        <v>2127</v>
      </c>
      <c r="AX679" s="90"/>
      <c r="BA679" s="91"/>
      <c r="BB679" s="91"/>
      <c r="BC679" s="91"/>
      <c r="BF679" s="34" t="s">
        <v>4983</v>
      </c>
      <c r="BG679" s="92" t="s">
        <v>2098</v>
      </c>
      <c r="BM679" s="36" t="s">
        <v>131</v>
      </c>
      <c r="BN679" s="34" t="s">
        <v>132</v>
      </c>
      <c r="BO679" s="36">
        <v>0</v>
      </c>
      <c r="BQ679" s="94"/>
      <c r="BS679" t="s">
        <v>132</v>
      </c>
      <c r="BU679" s="95"/>
      <c r="BV679" s="95"/>
      <c r="BW679" s="61"/>
      <c r="BX679" s="60"/>
      <c r="BY679" s="59" t="str">
        <f t="shared" ca="1" si="51"/>
        <v/>
      </c>
      <c r="CD679" s="68"/>
      <c r="CE679" s="68"/>
      <c r="CF679" s="67"/>
      <c r="CG679">
        <v>72</v>
      </c>
      <c r="CH679" s="2">
        <v>156</v>
      </c>
      <c r="CI679" s="4">
        <f t="shared" si="52"/>
        <v>29.585798816568044</v>
      </c>
      <c r="CJ679" s="5" t="str">
        <f t="shared" si="53"/>
        <v>SOBREPESO</v>
      </c>
      <c r="CK679" s="36">
        <v>0</v>
      </c>
      <c r="CL679" s="66"/>
      <c r="CM679" s="89">
        <v>41402</v>
      </c>
      <c r="CN679" s="97">
        <v>41402</v>
      </c>
      <c r="CP679"/>
      <c r="CQ679" s="65"/>
      <c r="CR679" s="65"/>
      <c r="CS679" s="98"/>
      <c r="CT679"/>
      <c r="CU679"/>
      <c r="CV679" s="65"/>
      <c r="CW679" s="2">
        <v>110</v>
      </c>
      <c r="CX679" s="82">
        <v>60</v>
      </c>
      <c r="DC679"/>
      <c r="DG679" s="64"/>
      <c r="DI679" s="89"/>
      <c r="DJ679" s="89"/>
      <c r="DN679" s="34"/>
      <c r="DO679" s="34"/>
      <c r="DP679" s="34"/>
      <c r="DQ679" s="34"/>
      <c r="DR679" s="34"/>
      <c r="DS679" s="34" t="s">
        <v>2127</v>
      </c>
      <c r="DT679" s="34"/>
      <c r="DU679" s="47">
        <v>44637</v>
      </c>
      <c r="DY679" s="1">
        <v>2</v>
      </c>
      <c r="DZ679" t="s">
        <v>7939</v>
      </c>
      <c r="EA679" s="4">
        <v>0.87</v>
      </c>
      <c r="EB679" s="4">
        <v>125</v>
      </c>
      <c r="EC679" s="4">
        <v>217</v>
      </c>
      <c r="ED679" s="4">
        <v>112</v>
      </c>
      <c r="EE679" s="4">
        <v>63.5</v>
      </c>
      <c r="EF679" s="4">
        <v>166</v>
      </c>
      <c r="EG679" s="4">
        <v>2.4</v>
      </c>
      <c r="EH679" s="4">
        <v>6.9</v>
      </c>
      <c r="EJ679"/>
      <c r="EL679" s="34"/>
      <c r="EN679" s="34"/>
    </row>
    <row r="680" spans="1:144" hidden="1" x14ac:dyDescent="0.25">
      <c r="A680" s="85">
        <v>2022</v>
      </c>
      <c r="B680" s="87">
        <v>44830</v>
      </c>
      <c r="C680" t="s">
        <v>121</v>
      </c>
      <c r="D680" t="s">
        <v>122</v>
      </c>
      <c r="E680" s="36" t="s">
        <v>7938</v>
      </c>
      <c r="F680" s="34">
        <f t="shared" si="54"/>
        <v>679</v>
      </c>
      <c r="G680" s="34" t="s">
        <v>4985</v>
      </c>
      <c r="H680">
        <v>18</v>
      </c>
      <c r="I680" s="34" t="s">
        <v>6141</v>
      </c>
      <c r="J680" s="34" t="s">
        <v>5049</v>
      </c>
      <c r="K680" s="34" t="str">
        <f>VLOOKUP(J680,[2]CodMpios!$B$347:$E$362,4,FALSE)</f>
        <v>18610 - San José Del Fragua</v>
      </c>
      <c r="L680" s="34" t="str">
        <f>VLOOKUP($J680,[2]Coord_Mpios_X_Y!$B$2:$K$1123,9,FALSE)</f>
        <v>1,304702314265</v>
      </c>
      <c r="M680" s="34" t="str">
        <f>VLOOKUP($J680,[2]Coord_Mpios_X_Y!$B$2:$K$1123,10,FALSE)</f>
        <v>-76,110005941537</v>
      </c>
      <c r="N680" s="34" t="s">
        <v>125</v>
      </c>
      <c r="O680" s="34" t="s">
        <v>126</v>
      </c>
      <c r="Q680" s="34" t="s">
        <v>127</v>
      </c>
      <c r="R680" s="34">
        <v>17636295</v>
      </c>
      <c r="S680" s="34" t="str">
        <f t="shared" si="50"/>
        <v>CC17636295</v>
      </c>
      <c r="T680" s="34" t="s">
        <v>197</v>
      </c>
      <c r="U680" s="34" t="s">
        <v>413</v>
      </c>
      <c r="V680" s="34" t="s">
        <v>5734</v>
      </c>
      <c r="W680" s="34" t="s">
        <v>5081</v>
      </c>
      <c r="X680" s="87">
        <v>23487</v>
      </c>
      <c r="Y680">
        <v>58</v>
      </c>
      <c r="Z680" s="36">
        <f>VLOOKUP($Y680,[2]Edades!$A$3:$H$153,4,FALSE)</f>
        <v>5</v>
      </c>
      <c r="AA680" s="34" t="str">
        <f>VLOOKUP($Y680,[2]Edades!$A$3:$H$153,6,FALSE)</f>
        <v>5 - Adultez</v>
      </c>
      <c r="AB680" s="34">
        <f>VLOOKUP($Y680,[2]Edades!$A$3:$H$153,7,FALSE)</f>
        <v>12</v>
      </c>
      <c r="AC680" s="34" t="str">
        <f>VLOOKUP($Y680,[2]Edades!$A$3:$H$153,8,FALSE)</f>
        <v>55-59</v>
      </c>
      <c r="AD680" s="34" t="s">
        <v>146</v>
      </c>
      <c r="AE680">
        <v>1</v>
      </c>
      <c r="AF680" s="34" t="s">
        <v>130</v>
      </c>
      <c r="AG680" s="34" t="s">
        <v>2127</v>
      </c>
      <c r="AH680" s="34" t="s">
        <v>2127</v>
      </c>
      <c r="AK680" s="34" t="s">
        <v>125</v>
      </c>
      <c r="AM680" s="34" t="s">
        <v>2127</v>
      </c>
      <c r="AN680" s="36" t="s">
        <v>2127</v>
      </c>
      <c r="AO680" s="36" t="s">
        <v>2127</v>
      </c>
      <c r="AP680" s="34" t="s">
        <v>2127</v>
      </c>
      <c r="AQ680" s="36" t="s">
        <v>2127</v>
      </c>
      <c r="AR680" s="34" t="s">
        <v>5048</v>
      </c>
      <c r="AS680" s="91" t="s">
        <v>6805</v>
      </c>
      <c r="AT680" s="34">
        <v>3133619851</v>
      </c>
      <c r="AU680" s="34" t="s">
        <v>2127</v>
      </c>
      <c r="AX680" s="90"/>
      <c r="BA680" s="91"/>
      <c r="BB680" s="91"/>
      <c r="BC680" s="91"/>
      <c r="BF680" s="34" t="s">
        <v>4983</v>
      </c>
      <c r="BG680" s="92" t="s">
        <v>2098</v>
      </c>
      <c r="BM680" s="36" t="s">
        <v>131</v>
      </c>
      <c r="BN680" s="34" t="s">
        <v>132</v>
      </c>
      <c r="BO680" s="36">
        <v>0</v>
      </c>
      <c r="BQ680" s="94"/>
      <c r="BS680" t="s">
        <v>132</v>
      </c>
      <c r="BU680" s="95"/>
      <c r="BV680" s="95"/>
      <c r="BW680" s="61"/>
      <c r="BX680" s="60"/>
      <c r="BY680" s="59" t="str">
        <f t="shared" ca="1" si="51"/>
        <v/>
      </c>
      <c r="CD680" s="68"/>
      <c r="CE680" s="68"/>
      <c r="CF680" s="67"/>
      <c r="CG680">
        <v>77</v>
      </c>
      <c r="CH680" s="2">
        <v>168</v>
      </c>
      <c r="CI680" s="4">
        <f t="shared" si="52"/>
        <v>27.281746031746035</v>
      </c>
      <c r="CJ680" s="5" t="str">
        <f t="shared" si="53"/>
        <v>SOBREPESO</v>
      </c>
      <c r="CK680" s="36">
        <v>0</v>
      </c>
      <c r="CL680" s="66"/>
      <c r="CM680" s="89">
        <v>41353</v>
      </c>
      <c r="CN680" s="97">
        <v>41353</v>
      </c>
      <c r="CP680"/>
      <c r="CQ680" s="65"/>
      <c r="CR680" s="65"/>
      <c r="CS680" s="98"/>
      <c r="CT680"/>
      <c r="CU680"/>
      <c r="CV680" s="65"/>
      <c r="CW680" s="2">
        <v>130</v>
      </c>
      <c r="CX680" s="82">
        <v>70</v>
      </c>
      <c r="DC680"/>
      <c r="DG680" s="64"/>
      <c r="DI680" s="89">
        <v>42821</v>
      </c>
      <c r="DJ680" s="89"/>
      <c r="DK680" s="89">
        <v>44795</v>
      </c>
      <c r="DN680" s="34"/>
      <c r="DO680" s="34"/>
      <c r="DP680" s="34"/>
      <c r="DQ680" s="34"/>
      <c r="DR680" s="34"/>
      <c r="DS680" s="34" t="s">
        <v>2127</v>
      </c>
      <c r="DT680" s="34"/>
      <c r="DU680" s="47">
        <v>44727</v>
      </c>
      <c r="DY680" s="1">
        <v>1</v>
      </c>
      <c r="DZ680" t="s">
        <v>7939</v>
      </c>
      <c r="EA680" s="4">
        <v>0.82</v>
      </c>
      <c r="EB680" s="4">
        <v>79</v>
      </c>
      <c r="EC680" s="4">
        <v>123</v>
      </c>
      <c r="ED680" s="4">
        <v>72</v>
      </c>
      <c r="EE680" s="4">
        <v>45.1</v>
      </c>
      <c r="EG680" s="4">
        <v>2</v>
      </c>
      <c r="EJ680"/>
      <c r="EL680" s="34"/>
      <c r="EN680" s="34"/>
    </row>
    <row r="681" spans="1:144" hidden="1" x14ac:dyDescent="0.25">
      <c r="A681" s="85">
        <v>2022</v>
      </c>
      <c r="B681" s="87">
        <v>44830</v>
      </c>
      <c r="C681" t="s">
        <v>121</v>
      </c>
      <c r="D681" t="s">
        <v>122</v>
      </c>
      <c r="E681" s="36" t="s">
        <v>7938</v>
      </c>
      <c r="F681" s="34">
        <f t="shared" si="54"/>
        <v>680</v>
      </c>
      <c r="G681" s="34" t="s">
        <v>4985</v>
      </c>
      <c r="H681">
        <v>18</v>
      </c>
      <c r="I681" s="34" t="s">
        <v>6141</v>
      </c>
      <c r="J681" s="34" t="s">
        <v>4988</v>
      </c>
      <c r="K681" s="34" t="str">
        <f>VLOOKUP(J681,[2]CodMpios!$B$347:$E$362,4,FALSE)</f>
        <v>18001 - Florencia</v>
      </c>
      <c r="L681" s="34" t="str">
        <f>VLOOKUP($J681,[2]Coord_Mpios_X_Y!$B$2:$K$1123,9,FALSE)</f>
        <v>1,749138703818</v>
      </c>
      <c r="M681" s="34" t="str">
        <f>VLOOKUP($J681,[2]Coord_Mpios_X_Y!$B$2:$K$1123,10,FALSE)</f>
        <v>-75,558239064333</v>
      </c>
      <c r="N681" s="34" t="s">
        <v>125</v>
      </c>
      <c r="O681" s="34" t="s">
        <v>126</v>
      </c>
      <c r="Q681" s="34" t="s">
        <v>127</v>
      </c>
      <c r="R681" s="34">
        <v>82361962</v>
      </c>
      <c r="S681" s="34" t="str">
        <f t="shared" si="50"/>
        <v>CC82361962</v>
      </c>
      <c r="T681" s="34" t="s">
        <v>197</v>
      </c>
      <c r="U681" s="34" t="s">
        <v>223</v>
      </c>
      <c r="V681" s="34" t="s">
        <v>214</v>
      </c>
      <c r="W681" s="34" t="s">
        <v>969</v>
      </c>
      <c r="X681" s="87">
        <v>28348</v>
      </c>
      <c r="Y681">
        <v>45</v>
      </c>
      <c r="Z681" s="36">
        <f>VLOOKUP($Y681,[2]Edades!$A$3:$H$153,4,FALSE)</f>
        <v>5</v>
      </c>
      <c r="AA681" s="34" t="str">
        <f>VLOOKUP($Y681,[2]Edades!$A$3:$H$153,6,FALSE)</f>
        <v>5 - Adultez</v>
      </c>
      <c r="AB681" s="34">
        <f>VLOOKUP($Y681,[2]Edades!$A$3:$H$153,7,FALSE)</f>
        <v>10</v>
      </c>
      <c r="AC681" s="34" t="str">
        <f>VLOOKUP($Y681,[2]Edades!$A$3:$H$153,8,FALSE)</f>
        <v>45-49</v>
      </c>
      <c r="AD681" s="34" t="s">
        <v>146</v>
      </c>
      <c r="AE681">
        <v>1</v>
      </c>
      <c r="AF681" s="34" t="s">
        <v>5066</v>
      </c>
      <c r="AG681" s="34" t="s">
        <v>2127</v>
      </c>
      <c r="AH681" s="34" t="s">
        <v>2127</v>
      </c>
      <c r="AK681" s="34" t="s">
        <v>125</v>
      </c>
      <c r="AM681" s="34" t="s">
        <v>2127</v>
      </c>
      <c r="AN681" s="36" t="s">
        <v>2127</v>
      </c>
      <c r="AO681" s="36" t="s">
        <v>2127</v>
      </c>
      <c r="AP681" s="34" t="s">
        <v>2127</v>
      </c>
      <c r="AQ681" s="36" t="s">
        <v>2127</v>
      </c>
      <c r="AR681" s="34" t="s">
        <v>2098</v>
      </c>
      <c r="AS681" s="91" t="s">
        <v>6806</v>
      </c>
      <c r="AT681" s="34">
        <v>3124043262</v>
      </c>
      <c r="AU681" s="34" t="s">
        <v>2127</v>
      </c>
      <c r="AX681" s="90"/>
      <c r="BA681" s="91"/>
      <c r="BB681" s="91"/>
      <c r="BC681" s="91"/>
      <c r="BF681" s="34" t="s">
        <v>4983</v>
      </c>
      <c r="BG681" s="92" t="s">
        <v>2098</v>
      </c>
      <c r="BM681" s="36" t="s">
        <v>131</v>
      </c>
      <c r="BN681" s="34" t="s">
        <v>132</v>
      </c>
      <c r="BO681" s="36">
        <v>0</v>
      </c>
      <c r="BQ681" s="94"/>
      <c r="BS681" t="s">
        <v>132</v>
      </c>
      <c r="BU681" s="95"/>
      <c r="BV681" s="95"/>
      <c r="BW681" s="61"/>
      <c r="BX681" s="60"/>
      <c r="BY681" s="59" t="str">
        <f t="shared" ca="1" si="51"/>
        <v/>
      </c>
      <c r="CD681" s="68"/>
      <c r="CE681" s="68"/>
      <c r="CF681" s="67"/>
      <c r="CG681">
        <v>96</v>
      </c>
      <c r="CH681" s="2">
        <v>175</v>
      </c>
      <c r="CI681" s="4">
        <f t="shared" si="52"/>
        <v>31.346938775510203</v>
      </c>
      <c r="CJ681" s="5" t="str">
        <f t="shared" si="53"/>
        <v>OBESIDAD</v>
      </c>
      <c r="CK681" s="36">
        <v>0</v>
      </c>
      <c r="CL681" s="66"/>
      <c r="CM681" s="89">
        <v>41396</v>
      </c>
      <c r="CN681" s="97">
        <v>41396</v>
      </c>
      <c r="CP681"/>
      <c r="CQ681" s="65"/>
      <c r="CR681" s="65"/>
      <c r="CS681" s="98"/>
      <c r="CT681"/>
      <c r="CU681"/>
      <c r="CV681" s="65"/>
      <c r="CW681" s="2">
        <v>130</v>
      </c>
      <c r="CX681" s="82">
        <v>80</v>
      </c>
      <c r="DC681"/>
      <c r="DG681" s="64"/>
      <c r="DI681" s="89"/>
      <c r="DJ681" s="89"/>
      <c r="DN681" s="34"/>
      <c r="DO681" s="34"/>
      <c r="DP681" s="34"/>
      <c r="DQ681" s="34"/>
      <c r="DR681" s="34"/>
      <c r="DS681" s="34" t="s">
        <v>2127</v>
      </c>
      <c r="DT681" s="34"/>
      <c r="DU681" s="47">
        <v>44775</v>
      </c>
      <c r="DY681" s="1">
        <v>2</v>
      </c>
      <c r="DZ681" t="s">
        <v>7941</v>
      </c>
      <c r="EA681" s="4">
        <v>1.29</v>
      </c>
      <c r="EB681" s="4">
        <v>84</v>
      </c>
      <c r="EC681" s="4">
        <v>229</v>
      </c>
      <c r="ED681" s="4">
        <v>165</v>
      </c>
      <c r="EE681" s="4">
        <v>38.9</v>
      </c>
      <c r="EF681" s="4">
        <v>127</v>
      </c>
      <c r="EG681" s="4">
        <v>1.9</v>
      </c>
      <c r="EJ681"/>
      <c r="EL681" s="34"/>
      <c r="EN681" s="34"/>
    </row>
    <row r="682" spans="1:144" hidden="1" x14ac:dyDescent="0.25">
      <c r="A682" s="85">
        <v>2022</v>
      </c>
      <c r="B682" s="87">
        <v>44830</v>
      </c>
      <c r="C682" t="s">
        <v>121</v>
      </c>
      <c r="D682" t="s">
        <v>122</v>
      </c>
      <c r="E682" s="36" t="s">
        <v>7938</v>
      </c>
      <c r="F682" s="34">
        <f t="shared" si="54"/>
        <v>681</v>
      </c>
      <c r="G682" s="34" t="s">
        <v>4985</v>
      </c>
      <c r="H682">
        <v>18</v>
      </c>
      <c r="I682" s="34" t="s">
        <v>6141</v>
      </c>
      <c r="J682" s="34" t="s">
        <v>4988</v>
      </c>
      <c r="K682" s="34" t="str">
        <f>VLOOKUP(J682,[2]CodMpios!$B$347:$E$362,4,FALSE)</f>
        <v>18001 - Florencia</v>
      </c>
      <c r="L682" s="34" t="str">
        <f>VLOOKUP($J682,[2]Coord_Mpios_X_Y!$B$2:$K$1123,9,FALSE)</f>
        <v>1,749138703818</v>
      </c>
      <c r="M682" s="34" t="str">
        <f>VLOOKUP($J682,[2]Coord_Mpios_X_Y!$B$2:$K$1123,10,FALSE)</f>
        <v>-75,558239064333</v>
      </c>
      <c r="N682" s="34" t="s">
        <v>139</v>
      </c>
      <c r="O682" s="34" t="s">
        <v>126</v>
      </c>
      <c r="Q682" s="34" t="s">
        <v>127</v>
      </c>
      <c r="R682" s="34">
        <v>2543905</v>
      </c>
      <c r="S682" s="34" t="str">
        <f t="shared" si="50"/>
        <v>CC2543905</v>
      </c>
      <c r="T682" s="34" t="s">
        <v>317</v>
      </c>
      <c r="U682" s="34" t="s">
        <v>371</v>
      </c>
      <c r="V682" s="34" t="s">
        <v>5878</v>
      </c>
      <c r="X682" s="87">
        <v>12474</v>
      </c>
      <c r="Y682">
        <v>89</v>
      </c>
      <c r="Z682" s="36">
        <f>VLOOKUP($Y682,[2]Edades!$A$3:$H$153,4,FALSE)</f>
        <v>6</v>
      </c>
      <c r="AA682" s="34" t="str">
        <f>VLOOKUP($Y682,[2]Edades!$A$3:$H$153,6,FALSE)</f>
        <v>6 - Persona mayor</v>
      </c>
      <c r="AB682" s="34">
        <f>VLOOKUP($Y682,[2]Edades!$A$3:$H$153,7,FALSE)</f>
        <v>17</v>
      </c>
      <c r="AC682" s="34" t="str">
        <f>VLOOKUP($Y682,[2]Edades!$A$3:$H$153,8,FALSE)</f>
        <v>80 Y MÁS</v>
      </c>
      <c r="AD682" s="34" t="s">
        <v>146</v>
      </c>
      <c r="AE682">
        <v>1</v>
      </c>
      <c r="AF682" s="34" t="s">
        <v>2137</v>
      </c>
      <c r="AG682" s="34" t="s">
        <v>2127</v>
      </c>
      <c r="AH682" s="34" t="s">
        <v>2127</v>
      </c>
      <c r="AK682" s="34" t="s">
        <v>139</v>
      </c>
      <c r="AM682" s="34" t="s">
        <v>2127</v>
      </c>
      <c r="AN682" s="36" t="s">
        <v>2127</v>
      </c>
      <c r="AO682" s="36" t="s">
        <v>2127</v>
      </c>
      <c r="AP682" s="34" t="s">
        <v>2127</v>
      </c>
      <c r="AQ682" s="36" t="s">
        <v>2127</v>
      </c>
      <c r="AR682" s="34" t="s">
        <v>2098</v>
      </c>
      <c r="AS682" s="91" t="s">
        <v>6807</v>
      </c>
      <c r="AT682" s="34">
        <v>4346151</v>
      </c>
      <c r="AU682" s="34" t="s">
        <v>2127</v>
      </c>
      <c r="AX682" s="90"/>
      <c r="BA682" s="91"/>
      <c r="BB682" s="91"/>
      <c r="BC682" s="91"/>
      <c r="BF682" s="34" t="s">
        <v>4983</v>
      </c>
      <c r="BG682" s="92" t="s">
        <v>2098</v>
      </c>
      <c r="BM682" s="36" t="s">
        <v>131</v>
      </c>
      <c r="BN682" s="34" t="s">
        <v>132</v>
      </c>
      <c r="BO682" s="36">
        <v>0</v>
      </c>
      <c r="BQ682" s="94"/>
      <c r="BS682" t="s">
        <v>132</v>
      </c>
      <c r="BU682" s="95"/>
      <c r="BV682" s="95"/>
      <c r="BW682" s="61"/>
      <c r="BX682" s="60"/>
      <c r="BY682" s="59" t="str">
        <f t="shared" ca="1" si="51"/>
        <v/>
      </c>
      <c r="CD682" s="68"/>
      <c r="CE682" s="68"/>
      <c r="CF682" s="67"/>
      <c r="CG682">
        <v>70</v>
      </c>
      <c r="CH682" s="2">
        <v>163</v>
      </c>
      <c r="CI682" s="4">
        <f t="shared" si="52"/>
        <v>26.346494034400994</v>
      </c>
      <c r="CJ682" s="5" t="str">
        <f t="shared" si="53"/>
        <v>SOBREPESO</v>
      </c>
      <c r="CK682" s="36">
        <v>0</v>
      </c>
      <c r="CL682" s="66"/>
      <c r="CM682" s="89">
        <v>41400</v>
      </c>
      <c r="CN682" s="97">
        <v>41400</v>
      </c>
      <c r="CP682"/>
      <c r="CQ682" s="65"/>
      <c r="CR682" s="65"/>
      <c r="CS682" s="98"/>
      <c r="CT682"/>
      <c r="CU682"/>
      <c r="CV682" s="65"/>
      <c r="CW682" s="2"/>
      <c r="CX682" s="82"/>
      <c r="DC682"/>
      <c r="DG682" s="64"/>
      <c r="DI682" s="89"/>
      <c r="DJ682" s="89"/>
      <c r="DN682" s="34"/>
      <c r="DO682" s="34"/>
      <c r="DP682" s="34"/>
      <c r="DQ682" s="34"/>
      <c r="DR682" s="34"/>
      <c r="DS682" s="34" t="s">
        <v>2127</v>
      </c>
      <c r="DT682" s="34"/>
      <c r="DY682" s="1">
        <v>2</v>
      </c>
      <c r="DZ682" t="s">
        <v>7941</v>
      </c>
      <c r="EB682" s="4"/>
      <c r="EJ682"/>
      <c r="EL682" s="34"/>
      <c r="EN682" s="34"/>
    </row>
    <row r="683" spans="1:144" hidden="1" x14ac:dyDescent="0.25">
      <c r="A683" s="85">
        <v>2022</v>
      </c>
      <c r="B683" s="87">
        <v>44830</v>
      </c>
      <c r="C683" t="s">
        <v>121</v>
      </c>
      <c r="D683" t="s">
        <v>122</v>
      </c>
      <c r="E683" s="36" t="s">
        <v>7938</v>
      </c>
      <c r="F683" s="34">
        <f t="shared" si="54"/>
        <v>682</v>
      </c>
      <c r="G683" s="34" t="s">
        <v>4985</v>
      </c>
      <c r="H683">
        <v>18</v>
      </c>
      <c r="I683" s="34" t="s">
        <v>6141</v>
      </c>
      <c r="J683" s="34" t="s">
        <v>4988</v>
      </c>
      <c r="K683" s="34" t="str">
        <f>VLOOKUP(J683,[2]CodMpios!$B$347:$E$362,4,FALSE)</f>
        <v>18001 - Florencia</v>
      </c>
      <c r="L683" s="34" t="str">
        <f>VLOOKUP($J683,[2]Coord_Mpios_X_Y!$B$2:$K$1123,9,FALSE)</f>
        <v>1,749138703818</v>
      </c>
      <c r="M683" s="34" t="str">
        <f>VLOOKUP($J683,[2]Coord_Mpios_X_Y!$B$2:$K$1123,10,FALSE)</f>
        <v>-75,558239064333</v>
      </c>
      <c r="N683" s="34" t="s">
        <v>6142</v>
      </c>
      <c r="O683" s="34" t="s">
        <v>126</v>
      </c>
      <c r="Q683" s="34" t="s">
        <v>127</v>
      </c>
      <c r="R683" s="34">
        <v>26614728</v>
      </c>
      <c r="S683" s="34" t="str">
        <f t="shared" si="50"/>
        <v>CC26614728</v>
      </c>
      <c r="T683" s="34" t="s">
        <v>275</v>
      </c>
      <c r="U683" s="34" t="s">
        <v>134</v>
      </c>
      <c r="V683" s="34" t="s">
        <v>1478</v>
      </c>
      <c r="W683" s="34" t="s">
        <v>307</v>
      </c>
      <c r="X683" s="87">
        <v>17143</v>
      </c>
      <c r="Y683">
        <v>76</v>
      </c>
      <c r="Z683" s="36">
        <f>VLOOKUP($Y683,[2]Edades!$A$3:$H$153,4,FALSE)</f>
        <v>6</v>
      </c>
      <c r="AA683" s="34" t="str">
        <f>VLOOKUP($Y683,[2]Edades!$A$3:$H$153,6,FALSE)</f>
        <v>6 - Persona mayor</v>
      </c>
      <c r="AB683" s="34">
        <f>VLOOKUP($Y683,[2]Edades!$A$3:$H$153,7,FALSE)</f>
        <v>16</v>
      </c>
      <c r="AC683" s="34" t="str">
        <f>VLOOKUP($Y683,[2]Edades!$A$3:$H$153,8,FALSE)</f>
        <v>75-79</v>
      </c>
      <c r="AD683" s="34" t="s">
        <v>129</v>
      </c>
      <c r="AE683" s="1">
        <v>2</v>
      </c>
      <c r="AF683" s="34" t="s">
        <v>2137</v>
      </c>
      <c r="AG683" s="34" t="s">
        <v>2127</v>
      </c>
      <c r="AH683" s="34" t="s">
        <v>2127</v>
      </c>
      <c r="AK683" s="34" t="s">
        <v>6142</v>
      </c>
      <c r="AM683" s="34" t="s">
        <v>2127</v>
      </c>
      <c r="AN683" s="36" t="s">
        <v>2127</v>
      </c>
      <c r="AO683" s="36" t="s">
        <v>2127</v>
      </c>
      <c r="AP683" s="34" t="s">
        <v>2127</v>
      </c>
      <c r="AQ683" s="36" t="s">
        <v>2127</v>
      </c>
      <c r="AR683" s="34" t="s">
        <v>2098</v>
      </c>
      <c r="AS683" s="91" t="s">
        <v>6808</v>
      </c>
      <c r="AT683" s="34">
        <v>4355957</v>
      </c>
      <c r="AU683" s="34" t="s">
        <v>2127</v>
      </c>
      <c r="AX683" s="90"/>
      <c r="BA683" s="91"/>
      <c r="BB683" s="91"/>
      <c r="BC683" s="91"/>
      <c r="BF683" s="34" t="s">
        <v>4983</v>
      </c>
      <c r="BG683" s="92" t="s">
        <v>2098</v>
      </c>
      <c r="BM683" s="36" t="s">
        <v>131</v>
      </c>
      <c r="BN683" s="34" t="s">
        <v>132</v>
      </c>
      <c r="BO683" s="36">
        <v>0</v>
      </c>
      <c r="BQ683" s="94"/>
      <c r="BS683" t="s">
        <v>132</v>
      </c>
      <c r="BU683" s="95"/>
      <c r="BV683" s="95"/>
      <c r="BW683" s="61"/>
      <c r="BX683" s="60"/>
      <c r="BY683" s="59" t="str">
        <f t="shared" ca="1" si="51"/>
        <v/>
      </c>
      <c r="CD683" s="68"/>
      <c r="CE683" s="68"/>
      <c r="CF683" s="67"/>
      <c r="CG683">
        <v>70</v>
      </c>
      <c r="CH683" s="2">
        <v>150</v>
      </c>
      <c r="CI683" s="4">
        <f t="shared" si="52"/>
        <v>31.111111111111111</v>
      </c>
      <c r="CJ683" s="5" t="str">
        <f t="shared" si="53"/>
        <v>OBESIDAD</v>
      </c>
      <c r="CK683" s="36">
        <v>0</v>
      </c>
      <c r="CL683" s="66"/>
      <c r="CM683" s="89">
        <v>41340</v>
      </c>
      <c r="CN683" s="97">
        <v>41340</v>
      </c>
      <c r="CP683"/>
      <c r="CQ683" s="65"/>
      <c r="CR683" s="65"/>
      <c r="CS683" s="98"/>
      <c r="CT683"/>
      <c r="CU683"/>
      <c r="CV683" s="65"/>
      <c r="CW683" s="2"/>
      <c r="CX683" s="82"/>
      <c r="DC683"/>
      <c r="DG683" s="64"/>
      <c r="DI683" s="89"/>
      <c r="DJ683" s="89"/>
      <c r="DN683" s="34"/>
      <c r="DO683" s="34"/>
      <c r="DP683" s="34"/>
      <c r="DQ683" s="34"/>
      <c r="DR683" s="34"/>
      <c r="DS683" s="34" t="s">
        <v>2127</v>
      </c>
      <c r="DT683" s="34"/>
      <c r="DU683" s="47">
        <v>43370</v>
      </c>
      <c r="DY683" s="1">
        <v>1</v>
      </c>
      <c r="DZ683" t="s">
        <v>7941</v>
      </c>
      <c r="EB683" s="4"/>
      <c r="EJ683"/>
      <c r="EL683" s="34"/>
      <c r="EN683" s="34"/>
    </row>
    <row r="684" spans="1:144" x14ac:dyDescent="0.25">
      <c r="A684" s="85">
        <v>2022</v>
      </c>
      <c r="B684" s="87">
        <v>44830</v>
      </c>
      <c r="C684" t="s">
        <v>121</v>
      </c>
      <c r="D684" t="s">
        <v>122</v>
      </c>
      <c r="E684" s="34" t="s">
        <v>7938</v>
      </c>
      <c r="F684" s="34">
        <f t="shared" si="54"/>
        <v>683</v>
      </c>
      <c r="G684" s="34" t="s">
        <v>4985</v>
      </c>
      <c r="H684">
        <v>18</v>
      </c>
      <c r="I684" s="34" t="s">
        <v>6141</v>
      </c>
      <c r="J684" s="34" t="s">
        <v>4988</v>
      </c>
      <c r="K684" s="34" t="str">
        <f>VLOOKUP(J684,[2]CodMpios!$B$347:$E$362,4,FALSE)</f>
        <v>18001 - Florencia</v>
      </c>
      <c r="L684" s="34" t="str">
        <f>VLOOKUP($J684,[2]Coord_Mpios_X_Y!$B$2:$K$1123,9,FALSE)</f>
        <v>1,749138703818</v>
      </c>
      <c r="M684" s="34" t="str">
        <f>VLOOKUP($J684,[2]Coord_Mpios_X_Y!$B$2:$K$1123,10,FALSE)</f>
        <v>-75,558239064333</v>
      </c>
      <c r="N684" s="34" t="s">
        <v>125</v>
      </c>
      <c r="O684" s="34" t="s">
        <v>126</v>
      </c>
      <c r="Q684" s="34" t="s">
        <v>127</v>
      </c>
      <c r="R684" s="34">
        <v>29383452</v>
      </c>
      <c r="S684" s="34" t="str">
        <f t="shared" si="50"/>
        <v>CC29383452</v>
      </c>
      <c r="T684" s="34" t="s">
        <v>422</v>
      </c>
      <c r="U684" s="34" t="s">
        <v>195</v>
      </c>
      <c r="V684" s="34" t="s">
        <v>857</v>
      </c>
      <c r="W684" s="34" t="s">
        <v>1174</v>
      </c>
      <c r="X684" s="87">
        <v>18354</v>
      </c>
      <c r="Y684">
        <v>72</v>
      </c>
      <c r="Z684" s="36">
        <f>VLOOKUP($Y684,[2]Edades!$A$3:$H$153,4,FALSE)</f>
        <v>6</v>
      </c>
      <c r="AA684" s="34" t="str">
        <f>VLOOKUP($Y684,[2]Edades!$A$3:$H$153,6,FALSE)</f>
        <v>6 - Persona mayor</v>
      </c>
      <c r="AB684" s="34">
        <f>VLOOKUP($Y684,[2]Edades!$A$3:$H$153,7,FALSE)</f>
        <v>15</v>
      </c>
      <c r="AC684" s="34" t="str">
        <f>VLOOKUP($Y684,[2]Edades!$A$3:$H$153,8,FALSE)</f>
        <v>70-74</v>
      </c>
      <c r="AD684" s="34" t="s">
        <v>129</v>
      </c>
      <c r="AE684" s="1">
        <v>2</v>
      </c>
      <c r="AF684" s="34" t="s">
        <v>2137</v>
      </c>
      <c r="AG684" s="34" t="s">
        <v>2127</v>
      </c>
      <c r="AH684" s="34" t="s">
        <v>2127</v>
      </c>
      <c r="AK684" s="34" t="s">
        <v>125</v>
      </c>
      <c r="AM684" s="34" t="s">
        <v>2127</v>
      </c>
      <c r="AN684" s="36" t="s">
        <v>2127</v>
      </c>
      <c r="AO684" s="36" t="s">
        <v>2127</v>
      </c>
      <c r="AP684" s="34" t="s">
        <v>2127</v>
      </c>
      <c r="AQ684" s="36" t="s">
        <v>2127</v>
      </c>
      <c r="AR684" s="34" t="s">
        <v>2098</v>
      </c>
      <c r="AS684" s="91" t="s">
        <v>6809</v>
      </c>
      <c r="AT684" s="34">
        <v>3165380779</v>
      </c>
      <c r="AU684" s="34" t="s">
        <v>2127</v>
      </c>
      <c r="AX684" s="90"/>
      <c r="BA684" s="91"/>
      <c r="BB684" s="91"/>
      <c r="BC684" s="91"/>
      <c r="BF684" s="34" t="s">
        <v>4983</v>
      </c>
      <c r="BG684" s="92" t="s">
        <v>2098</v>
      </c>
      <c r="BM684" s="36" t="s">
        <v>131</v>
      </c>
      <c r="BN684" s="34" t="s">
        <v>132</v>
      </c>
      <c r="BO684" s="36">
        <v>0</v>
      </c>
      <c r="BQ684" s="94"/>
      <c r="BS684" s="36" t="s">
        <v>2127</v>
      </c>
      <c r="BU684" s="95"/>
      <c r="BV684" s="95"/>
      <c r="BW684" s="61"/>
      <c r="BX684" s="60"/>
      <c r="BY684" s="59" t="str">
        <f t="shared" ca="1" si="51"/>
        <v/>
      </c>
      <c r="CD684" s="68"/>
      <c r="CE684" s="68"/>
      <c r="CF684" s="67"/>
      <c r="CG684"/>
      <c r="CH684" s="2"/>
      <c r="CI684" s="4" t="e">
        <f t="shared" si="52"/>
        <v>#DIV/0!</v>
      </c>
      <c r="CJ684" s="5" t="str">
        <f t="shared" si="53"/>
        <v>SIN DATO</v>
      </c>
      <c r="CK684" s="36">
        <v>0</v>
      </c>
      <c r="CL684" s="66"/>
      <c r="CM684" s="89">
        <v>41414</v>
      </c>
      <c r="CN684" s="97">
        <v>41414</v>
      </c>
      <c r="CP684"/>
      <c r="CQ684" s="65"/>
      <c r="CR684" s="65"/>
      <c r="CS684" s="98"/>
      <c r="CT684"/>
      <c r="CU684"/>
      <c r="CV684" s="97"/>
      <c r="CW684" s="2"/>
      <c r="CX684" s="82"/>
      <c r="DG684" s="64"/>
      <c r="DI684" s="89">
        <v>42646</v>
      </c>
      <c r="DJ684" s="89"/>
      <c r="DN684" s="34"/>
      <c r="DO684" s="34"/>
      <c r="DP684" s="34"/>
      <c r="DQ684" s="34"/>
      <c r="DR684" s="34"/>
      <c r="DS684" s="34" t="s">
        <v>2127</v>
      </c>
      <c r="DT684" s="34"/>
      <c r="DY684" s="1">
        <v>3</v>
      </c>
      <c r="DZ684" t="s">
        <v>7941</v>
      </c>
      <c r="EB684" s="4"/>
      <c r="EJ684"/>
      <c r="EL684" s="34"/>
      <c r="EN684" s="34"/>
    </row>
    <row r="685" spans="1:144" hidden="1" x14ac:dyDescent="0.25">
      <c r="A685" s="85">
        <v>2022</v>
      </c>
      <c r="B685" s="87">
        <v>44830</v>
      </c>
      <c r="C685" t="s">
        <v>121</v>
      </c>
      <c r="D685" t="s">
        <v>122</v>
      </c>
      <c r="E685" s="36" t="s">
        <v>7938</v>
      </c>
      <c r="F685" s="34">
        <f t="shared" si="54"/>
        <v>684</v>
      </c>
      <c r="G685" s="34" t="s">
        <v>4985</v>
      </c>
      <c r="H685">
        <v>18</v>
      </c>
      <c r="I685" s="34" t="s">
        <v>6141</v>
      </c>
      <c r="J685" s="34" t="s">
        <v>4984</v>
      </c>
      <c r="K685" s="34" t="str">
        <f>VLOOKUP(J685,[2]CodMpios!$B$347:$E$362,4,FALSE)</f>
        <v>18753 - San Vicente Del Caguán</v>
      </c>
      <c r="L685" s="34" t="str">
        <f>VLOOKUP($J685,[2]Coord_Mpios_X_Y!$B$2:$K$1123,9,FALSE)</f>
        <v>1,567801695842</v>
      </c>
      <c r="M685" s="34" t="str">
        <f>VLOOKUP($J685,[2]Coord_Mpios_X_Y!$B$2:$K$1123,10,FALSE)</f>
        <v>-74,262977514784</v>
      </c>
      <c r="N685" s="34" t="s">
        <v>139</v>
      </c>
      <c r="O685" s="34" t="s">
        <v>126</v>
      </c>
      <c r="Q685" s="34" t="s">
        <v>127</v>
      </c>
      <c r="R685" s="34">
        <v>1270780</v>
      </c>
      <c r="S685" s="34" t="str">
        <f t="shared" si="50"/>
        <v>CC1270780</v>
      </c>
      <c r="T685" s="34" t="s">
        <v>188</v>
      </c>
      <c r="U685" s="34" t="s">
        <v>885</v>
      </c>
      <c r="V685" s="34" t="s">
        <v>5877</v>
      </c>
      <c r="X685" s="87">
        <v>10273</v>
      </c>
      <c r="Y685">
        <v>95</v>
      </c>
      <c r="Z685" s="36">
        <f>VLOOKUP($Y685,[2]Edades!$A$3:$H$153,4,FALSE)</f>
        <v>6</v>
      </c>
      <c r="AA685" s="34" t="str">
        <f>VLOOKUP($Y685,[2]Edades!$A$3:$H$153,6,FALSE)</f>
        <v>6 - Persona mayor</v>
      </c>
      <c r="AB685" s="34">
        <f>VLOOKUP($Y685,[2]Edades!$A$3:$H$153,7,FALSE)</f>
        <v>17</v>
      </c>
      <c r="AC685" s="34" t="str">
        <f>VLOOKUP($Y685,[2]Edades!$A$3:$H$153,8,FALSE)</f>
        <v>80 Y MÁS</v>
      </c>
      <c r="AD685" s="34" t="s">
        <v>146</v>
      </c>
      <c r="AE685">
        <v>1</v>
      </c>
      <c r="AF685" s="34" t="s">
        <v>2137</v>
      </c>
      <c r="AG685" s="34" t="s">
        <v>2127</v>
      </c>
      <c r="AH685" s="34" t="s">
        <v>2127</v>
      </c>
      <c r="AK685" s="34" t="s">
        <v>139</v>
      </c>
      <c r="AM685" s="34" t="s">
        <v>2127</v>
      </c>
      <c r="AN685" s="36" t="s">
        <v>2127</v>
      </c>
      <c r="AO685" s="36" t="s">
        <v>2127</v>
      </c>
      <c r="AP685" s="34" t="s">
        <v>2127</v>
      </c>
      <c r="AQ685" s="36" t="s">
        <v>2127</v>
      </c>
      <c r="AR685" s="34" t="s">
        <v>2098</v>
      </c>
      <c r="AS685" s="91" t="s">
        <v>6810</v>
      </c>
      <c r="AT685" s="34">
        <v>3123688982</v>
      </c>
      <c r="AU685" s="34" t="s">
        <v>2127</v>
      </c>
      <c r="AX685" s="90"/>
      <c r="BA685" s="91"/>
      <c r="BB685" s="91"/>
      <c r="BC685" s="91"/>
      <c r="BF685" s="34" t="s">
        <v>4983</v>
      </c>
      <c r="BG685" s="92" t="s">
        <v>2098</v>
      </c>
      <c r="BM685" s="36" t="s">
        <v>131</v>
      </c>
      <c r="BN685" s="34" t="s">
        <v>132</v>
      </c>
      <c r="BO685" s="36">
        <v>0</v>
      </c>
      <c r="BQ685" s="94"/>
      <c r="BS685" t="s">
        <v>132</v>
      </c>
      <c r="BU685" s="95"/>
      <c r="BV685" s="95"/>
      <c r="BW685" s="61"/>
      <c r="BX685" s="60"/>
      <c r="BY685" s="59" t="str">
        <f t="shared" ca="1" si="51"/>
        <v/>
      </c>
      <c r="CD685" s="68"/>
      <c r="CE685" s="68"/>
      <c r="CF685" s="67"/>
      <c r="CG685">
        <v>75</v>
      </c>
      <c r="CH685" s="2">
        <v>172</v>
      </c>
      <c r="CI685" s="4">
        <f t="shared" si="52"/>
        <v>25.351541373715524</v>
      </c>
      <c r="CJ685" s="5" t="str">
        <f t="shared" si="53"/>
        <v>SOBREPESO</v>
      </c>
      <c r="CK685" s="36">
        <v>0</v>
      </c>
      <c r="CL685" s="66"/>
      <c r="CM685" s="89">
        <v>41430</v>
      </c>
      <c r="CN685" s="97">
        <v>41430</v>
      </c>
      <c r="CP685"/>
      <c r="CQ685" s="65"/>
      <c r="CR685" s="65"/>
      <c r="CS685" s="98"/>
      <c r="CT685"/>
      <c r="CU685"/>
      <c r="CV685" s="65"/>
      <c r="CW685" s="2">
        <v>130</v>
      </c>
      <c r="CX685" s="82">
        <v>75</v>
      </c>
      <c r="DC685"/>
      <c r="DG685" s="64"/>
      <c r="DI685" s="89"/>
      <c r="DJ685" s="89"/>
      <c r="DN685" s="34"/>
      <c r="DO685" s="34"/>
      <c r="DP685" s="34"/>
      <c r="DQ685" s="34"/>
      <c r="DR685" s="34"/>
      <c r="DS685" s="34" t="s">
        <v>2127</v>
      </c>
      <c r="DT685" s="34"/>
      <c r="DU685" s="47">
        <v>44650</v>
      </c>
      <c r="DY685" s="1">
        <v>2</v>
      </c>
      <c r="DZ685" t="s">
        <v>7941</v>
      </c>
      <c r="EA685" s="4">
        <v>0.74</v>
      </c>
      <c r="EB685" s="4">
        <v>93</v>
      </c>
      <c r="EC685" s="4">
        <v>159</v>
      </c>
      <c r="ED685" s="4">
        <v>97.2</v>
      </c>
      <c r="EE685" s="4">
        <v>37.4</v>
      </c>
      <c r="EF685" s="4">
        <v>124</v>
      </c>
      <c r="EG685" s="4">
        <v>2.2999999999999998</v>
      </c>
      <c r="EJ685"/>
      <c r="EL685" s="34"/>
      <c r="EN685" s="34"/>
    </row>
    <row r="686" spans="1:144" hidden="1" x14ac:dyDescent="0.25">
      <c r="A686" s="85">
        <v>2022</v>
      </c>
      <c r="B686" s="87">
        <v>44830</v>
      </c>
      <c r="C686" t="s">
        <v>121</v>
      </c>
      <c r="D686" t="s">
        <v>122</v>
      </c>
      <c r="E686" s="36" t="s">
        <v>7938</v>
      </c>
      <c r="F686" s="34">
        <f t="shared" si="54"/>
        <v>685</v>
      </c>
      <c r="G686" s="34" t="s">
        <v>4985</v>
      </c>
      <c r="H686">
        <v>18</v>
      </c>
      <c r="I686" s="34" t="s">
        <v>6141</v>
      </c>
      <c r="J686" s="34" t="s">
        <v>5008</v>
      </c>
      <c r="K686" s="34" t="str">
        <f>VLOOKUP(J686,[2]CodMpios!$B$347:$E$362,4,FALSE)</f>
        <v>18094 - Belén De Los Andaquíes</v>
      </c>
      <c r="L686" s="34" t="str">
        <f>VLOOKUP($J686,[2]Coord_Mpios_X_Y!$B$2:$K$1123,9,FALSE)</f>
        <v>1,500923003060</v>
      </c>
      <c r="M686" s="34" t="str">
        <f>VLOOKUP($J686,[2]Coord_Mpios_X_Y!$B$2:$K$1123,10,FALSE)</f>
        <v>-75,875645424257</v>
      </c>
      <c r="N686" s="34" t="s">
        <v>6142</v>
      </c>
      <c r="O686" s="34" t="s">
        <v>126</v>
      </c>
      <c r="Q686" s="34" t="s">
        <v>127</v>
      </c>
      <c r="R686" s="34">
        <v>26619460</v>
      </c>
      <c r="S686" s="34" t="str">
        <f t="shared" si="50"/>
        <v>CC26619460</v>
      </c>
      <c r="T686" s="34" t="s">
        <v>137</v>
      </c>
      <c r="V686" s="34" t="s">
        <v>2129</v>
      </c>
      <c r="W686" s="34" t="s">
        <v>5736</v>
      </c>
      <c r="X686" s="87">
        <v>18749</v>
      </c>
      <c r="Y686">
        <v>71</v>
      </c>
      <c r="Z686" s="36">
        <f>VLOOKUP($Y686,[2]Edades!$A$3:$H$153,4,FALSE)</f>
        <v>6</v>
      </c>
      <c r="AA686" s="34" t="str">
        <f>VLOOKUP($Y686,[2]Edades!$A$3:$H$153,6,FALSE)</f>
        <v>6 - Persona mayor</v>
      </c>
      <c r="AB686" s="34">
        <f>VLOOKUP($Y686,[2]Edades!$A$3:$H$153,7,FALSE)</f>
        <v>15</v>
      </c>
      <c r="AC686" s="34" t="str">
        <f>VLOOKUP($Y686,[2]Edades!$A$3:$H$153,8,FALSE)</f>
        <v>70-74</v>
      </c>
      <c r="AD686" s="34" t="s">
        <v>129</v>
      </c>
      <c r="AE686" s="1">
        <v>2</v>
      </c>
      <c r="AF686" s="34" t="s">
        <v>2137</v>
      </c>
      <c r="AG686" s="34" t="s">
        <v>2127</v>
      </c>
      <c r="AH686" s="34" t="s">
        <v>2127</v>
      </c>
      <c r="AK686" s="34" t="s">
        <v>6142</v>
      </c>
      <c r="AM686" s="34" t="s">
        <v>2127</v>
      </c>
      <c r="AN686" s="36" t="s">
        <v>2127</v>
      </c>
      <c r="AO686" s="36" t="s">
        <v>2127</v>
      </c>
      <c r="AP686" s="34" t="s">
        <v>2127</v>
      </c>
      <c r="AQ686" s="36" t="s">
        <v>2127</v>
      </c>
      <c r="AR686" s="34" t="s">
        <v>2098</v>
      </c>
      <c r="AS686" s="91" t="s">
        <v>6811</v>
      </c>
      <c r="AT686" s="34">
        <v>3175764916</v>
      </c>
      <c r="AU686" s="34" t="s">
        <v>2127</v>
      </c>
      <c r="AX686" s="90"/>
      <c r="BA686" s="91"/>
      <c r="BB686" s="91"/>
      <c r="BC686" s="91"/>
      <c r="BF686" s="34" t="s">
        <v>4983</v>
      </c>
      <c r="BG686" s="92" t="s">
        <v>2098</v>
      </c>
      <c r="BM686" s="36" t="s">
        <v>131</v>
      </c>
      <c r="BN686" s="34" t="s">
        <v>132</v>
      </c>
      <c r="BO686" s="36">
        <v>0</v>
      </c>
      <c r="BQ686" s="94"/>
      <c r="BS686" t="s">
        <v>132</v>
      </c>
      <c r="BU686" s="95"/>
      <c r="BV686" s="95"/>
      <c r="BW686" s="61"/>
      <c r="BX686" s="60"/>
      <c r="BY686" s="59" t="str">
        <f t="shared" ca="1" si="51"/>
        <v/>
      </c>
      <c r="CD686" s="68"/>
      <c r="CE686" s="68"/>
      <c r="CF686" s="67"/>
      <c r="CG686">
        <v>85</v>
      </c>
      <c r="CH686" s="2">
        <v>164</v>
      </c>
      <c r="CI686" s="4">
        <f t="shared" si="52"/>
        <v>31.603212373587155</v>
      </c>
      <c r="CJ686" s="5" t="str">
        <f t="shared" si="53"/>
        <v>OBESIDAD</v>
      </c>
      <c r="CK686" s="36">
        <v>0</v>
      </c>
      <c r="CL686" s="66"/>
      <c r="CM686" s="89">
        <v>41443</v>
      </c>
      <c r="CN686" s="97">
        <v>41443</v>
      </c>
      <c r="CP686"/>
      <c r="CQ686" s="65"/>
      <c r="CR686" s="65"/>
      <c r="CS686" s="98"/>
      <c r="CT686"/>
      <c r="CU686"/>
      <c r="CV686" s="65"/>
      <c r="CW686" s="2">
        <v>100</v>
      </c>
      <c r="CX686" s="82">
        <v>60</v>
      </c>
      <c r="DC686"/>
      <c r="DG686" s="64"/>
      <c r="DI686" s="89">
        <v>43643</v>
      </c>
      <c r="DJ686" s="89"/>
      <c r="DN686" s="34"/>
      <c r="DO686" s="34"/>
      <c r="DP686" s="34"/>
      <c r="DQ686" s="34"/>
      <c r="DR686" s="34"/>
      <c r="DS686" s="34" t="s">
        <v>2127</v>
      </c>
      <c r="DT686" s="34"/>
      <c r="DU686" s="47">
        <v>44587</v>
      </c>
      <c r="DY686" s="1">
        <v>2</v>
      </c>
      <c r="DZ686" t="s">
        <v>7940</v>
      </c>
      <c r="EA686" s="4">
        <v>0.77</v>
      </c>
      <c r="EB686" s="4">
        <v>121</v>
      </c>
      <c r="EC686" s="4">
        <v>268</v>
      </c>
      <c r="ED686" s="4">
        <v>161.69999999999999</v>
      </c>
      <c r="EE686" s="4">
        <v>70.7</v>
      </c>
      <c r="EF686" s="4">
        <v>178</v>
      </c>
      <c r="EG686" s="4">
        <v>2.5</v>
      </c>
      <c r="EJ686"/>
      <c r="EL686" s="34"/>
      <c r="EN686" s="34"/>
    </row>
    <row r="687" spans="1:144" hidden="1" x14ac:dyDescent="0.25">
      <c r="A687" s="85">
        <v>2022</v>
      </c>
      <c r="B687" s="87">
        <v>44830</v>
      </c>
      <c r="C687" t="s">
        <v>121</v>
      </c>
      <c r="D687" t="s">
        <v>122</v>
      </c>
      <c r="E687" s="36" t="s">
        <v>7938</v>
      </c>
      <c r="F687" s="34">
        <f t="shared" si="54"/>
        <v>686</v>
      </c>
      <c r="G687" s="34" t="s">
        <v>4985</v>
      </c>
      <c r="H687">
        <v>18</v>
      </c>
      <c r="I687" s="34" t="s">
        <v>6141</v>
      </c>
      <c r="J687" s="34" t="s">
        <v>5049</v>
      </c>
      <c r="K687" s="34" t="str">
        <f>VLOOKUP(J687,[2]CodMpios!$B$347:$E$362,4,FALSE)</f>
        <v>18610 - San José Del Fragua</v>
      </c>
      <c r="L687" s="34" t="str">
        <f>VLOOKUP($J687,[2]Coord_Mpios_X_Y!$B$2:$K$1123,9,FALSE)</f>
        <v>1,304702314265</v>
      </c>
      <c r="M687" s="34" t="str">
        <f>VLOOKUP($J687,[2]Coord_Mpios_X_Y!$B$2:$K$1123,10,FALSE)</f>
        <v>-76,110005941537</v>
      </c>
      <c r="N687" s="34" t="s">
        <v>125</v>
      </c>
      <c r="O687" s="34" t="s">
        <v>126</v>
      </c>
      <c r="Q687" s="34" t="s">
        <v>127</v>
      </c>
      <c r="R687" s="34">
        <v>40764638</v>
      </c>
      <c r="S687" s="34" t="str">
        <f t="shared" si="50"/>
        <v>CC40764638</v>
      </c>
      <c r="T687" s="34" t="s">
        <v>2325</v>
      </c>
      <c r="V687" s="34" t="s">
        <v>1388</v>
      </c>
      <c r="W687" s="34" t="s">
        <v>212</v>
      </c>
      <c r="X687" s="87">
        <v>23767</v>
      </c>
      <c r="Y687">
        <v>58</v>
      </c>
      <c r="Z687" s="36">
        <f>VLOOKUP($Y687,[2]Edades!$A$3:$H$153,4,FALSE)</f>
        <v>5</v>
      </c>
      <c r="AA687" s="34" t="str">
        <f>VLOOKUP($Y687,[2]Edades!$A$3:$H$153,6,FALSE)</f>
        <v>5 - Adultez</v>
      </c>
      <c r="AB687" s="34">
        <f>VLOOKUP($Y687,[2]Edades!$A$3:$H$153,7,FALSE)</f>
        <v>12</v>
      </c>
      <c r="AC687" s="34" t="str">
        <f>VLOOKUP($Y687,[2]Edades!$A$3:$H$153,8,FALSE)</f>
        <v>55-59</v>
      </c>
      <c r="AD687" s="34" t="s">
        <v>129</v>
      </c>
      <c r="AE687" s="1">
        <v>2</v>
      </c>
      <c r="AF687" s="34" t="s">
        <v>130</v>
      </c>
      <c r="AG687" s="34" t="s">
        <v>2127</v>
      </c>
      <c r="AH687" s="34" t="s">
        <v>2127</v>
      </c>
      <c r="AK687" s="34" t="s">
        <v>125</v>
      </c>
      <c r="AM687" s="34" t="s">
        <v>2127</v>
      </c>
      <c r="AN687" s="36" t="s">
        <v>2127</v>
      </c>
      <c r="AO687" s="36" t="s">
        <v>2127</v>
      </c>
      <c r="AP687" s="34" t="s">
        <v>2127</v>
      </c>
      <c r="AQ687" s="36" t="s">
        <v>2127</v>
      </c>
      <c r="AR687" s="34" t="s">
        <v>5973</v>
      </c>
      <c r="AS687" s="91" t="s">
        <v>6812</v>
      </c>
      <c r="AT687" s="34">
        <v>3134884576</v>
      </c>
      <c r="AU687" s="34" t="s">
        <v>2127</v>
      </c>
      <c r="AX687" s="90"/>
      <c r="BA687" s="91"/>
      <c r="BB687" s="91"/>
      <c r="BC687" s="91"/>
      <c r="BF687" s="34" t="s">
        <v>4983</v>
      </c>
      <c r="BG687" s="92" t="s">
        <v>2098</v>
      </c>
      <c r="BM687" s="36" t="s">
        <v>131</v>
      </c>
      <c r="BN687" s="34" t="s">
        <v>132</v>
      </c>
      <c r="BO687" s="36">
        <v>0</v>
      </c>
      <c r="BQ687" s="94"/>
      <c r="BS687" t="s">
        <v>132</v>
      </c>
      <c r="BU687" s="95"/>
      <c r="BV687" s="95"/>
      <c r="BW687" s="61"/>
      <c r="BX687" s="60"/>
      <c r="BY687" s="59" t="str">
        <f t="shared" ca="1" si="51"/>
        <v/>
      </c>
      <c r="CD687" s="68"/>
      <c r="CE687" s="68"/>
      <c r="CF687" s="67"/>
      <c r="CG687">
        <v>65</v>
      </c>
      <c r="CH687" s="2">
        <v>155</v>
      </c>
      <c r="CI687" s="4">
        <f t="shared" si="52"/>
        <v>27.055150884495315</v>
      </c>
      <c r="CJ687" s="5" t="str">
        <f t="shared" si="53"/>
        <v>SOBREPESO</v>
      </c>
      <c r="CK687" s="36">
        <v>0</v>
      </c>
      <c r="CL687" s="66"/>
      <c r="CM687" s="89">
        <v>41465</v>
      </c>
      <c r="CN687" s="97">
        <v>41465</v>
      </c>
      <c r="CP687"/>
      <c r="CQ687" s="65"/>
      <c r="CR687" s="65"/>
      <c r="CS687" s="98"/>
      <c r="CT687"/>
      <c r="CU687"/>
      <c r="CV687" s="65"/>
      <c r="CW687" s="2">
        <v>125</v>
      </c>
      <c r="CX687" s="82">
        <v>78</v>
      </c>
      <c r="DC687"/>
      <c r="DG687" s="64"/>
      <c r="DI687" s="89"/>
      <c r="DJ687" s="89"/>
      <c r="DN687" s="34"/>
      <c r="DO687" s="34"/>
      <c r="DP687" s="34"/>
      <c r="DQ687" s="34"/>
      <c r="DR687" s="34"/>
      <c r="DS687" s="34" t="s">
        <v>2127</v>
      </c>
      <c r="DT687" s="34"/>
      <c r="DU687" s="47">
        <v>44596</v>
      </c>
      <c r="DY687" s="1">
        <v>3</v>
      </c>
      <c r="DZ687" t="s">
        <v>7941</v>
      </c>
      <c r="EA687" s="4">
        <v>1.1000000000000001</v>
      </c>
      <c r="EB687" s="4">
        <v>87</v>
      </c>
      <c r="EC687" s="4">
        <v>187</v>
      </c>
      <c r="ED687" s="4">
        <v>98.2</v>
      </c>
      <c r="EE687" s="4">
        <v>66.099999999999994</v>
      </c>
      <c r="EG687" s="4">
        <v>1.6</v>
      </c>
      <c r="EJ687"/>
      <c r="EL687" s="34"/>
      <c r="EN687" s="34"/>
    </row>
    <row r="688" spans="1:144" hidden="1" x14ac:dyDescent="0.25">
      <c r="A688" s="85">
        <v>2022</v>
      </c>
      <c r="B688" s="87">
        <v>44830</v>
      </c>
      <c r="C688" t="s">
        <v>121</v>
      </c>
      <c r="D688" t="s">
        <v>122</v>
      </c>
      <c r="E688" s="36" t="s">
        <v>7938</v>
      </c>
      <c r="F688" s="34">
        <f t="shared" si="54"/>
        <v>687</v>
      </c>
      <c r="G688" s="34" t="s">
        <v>4985</v>
      </c>
      <c r="H688">
        <v>18</v>
      </c>
      <c r="I688" s="34" t="s">
        <v>6141</v>
      </c>
      <c r="J688" s="34" t="s">
        <v>4988</v>
      </c>
      <c r="K688" s="34" t="str">
        <f>VLOOKUP(J688,[2]CodMpios!$B$347:$E$362,4,FALSE)</f>
        <v>18001 - Florencia</v>
      </c>
      <c r="L688" s="34" t="str">
        <f>VLOOKUP($J688,[2]Coord_Mpios_X_Y!$B$2:$K$1123,9,FALSE)</f>
        <v>1,749138703818</v>
      </c>
      <c r="M688" s="34" t="str">
        <f>VLOOKUP($J688,[2]Coord_Mpios_X_Y!$B$2:$K$1123,10,FALSE)</f>
        <v>-75,558239064333</v>
      </c>
      <c r="N688" s="34" t="s">
        <v>139</v>
      </c>
      <c r="O688" s="34" t="s">
        <v>126</v>
      </c>
      <c r="Q688" s="34" t="s">
        <v>127</v>
      </c>
      <c r="R688" s="34">
        <v>40759757</v>
      </c>
      <c r="S688" s="34" t="str">
        <f t="shared" si="50"/>
        <v>CC40759757</v>
      </c>
      <c r="T688" s="34" t="s">
        <v>1473</v>
      </c>
      <c r="V688" s="34" t="s">
        <v>339</v>
      </c>
      <c r="W688" s="34" t="s">
        <v>241</v>
      </c>
      <c r="X688" s="87">
        <v>22402</v>
      </c>
      <c r="Y688">
        <v>61</v>
      </c>
      <c r="Z688" s="36">
        <f>VLOOKUP($Y688,[2]Edades!$A$3:$H$153,4,FALSE)</f>
        <v>6</v>
      </c>
      <c r="AA688" s="34" t="str">
        <f>VLOOKUP($Y688,[2]Edades!$A$3:$H$153,6,FALSE)</f>
        <v>6 - Persona mayor</v>
      </c>
      <c r="AB688" s="34">
        <f>VLOOKUP($Y688,[2]Edades!$A$3:$H$153,7,FALSE)</f>
        <v>13</v>
      </c>
      <c r="AC688" s="34" t="str">
        <f>VLOOKUP($Y688,[2]Edades!$A$3:$H$153,8,FALSE)</f>
        <v>60-64</v>
      </c>
      <c r="AD688" s="34" t="s">
        <v>129</v>
      </c>
      <c r="AE688" s="1">
        <v>2</v>
      </c>
      <c r="AF688" s="34" t="s">
        <v>2137</v>
      </c>
      <c r="AG688" s="34" t="s">
        <v>2127</v>
      </c>
      <c r="AH688" s="34" t="s">
        <v>2127</v>
      </c>
      <c r="AK688" s="34" t="s">
        <v>139</v>
      </c>
      <c r="AM688" s="34" t="s">
        <v>2127</v>
      </c>
      <c r="AN688" s="36" t="s">
        <v>2127</v>
      </c>
      <c r="AO688" s="36" t="s">
        <v>2127</v>
      </c>
      <c r="AP688" s="34" t="s">
        <v>2127</v>
      </c>
      <c r="AQ688" s="36" t="s">
        <v>2127</v>
      </c>
      <c r="AR688" s="34" t="s">
        <v>2098</v>
      </c>
      <c r="AS688" s="91" t="s">
        <v>6813</v>
      </c>
      <c r="AT688" s="34">
        <v>3202567930</v>
      </c>
      <c r="AU688" s="34" t="s">
        <v>2127</v>
      </c>
      <c r="AX688" s="90"/>
      <c r="BA688" s="91"/>
      <c r="BB688" s="91"/>
      <c r="BC688" s="91"/>
      <c r="BF688" s="34" t="s">
        <v>4983</v>
      </c>
      <c r="BG688" s="92" t="s">
        <v>2098</v>
      </c>
      <c r="BM688" s="36" t="s">
        <v>131</v>
      </c>
      <c r="BN688" s="34" t="s">
        <v>132</v>
      </c>
      <c r="BO688" s="36">
        <v>0</v>
      </c>
      <c r="BQ688" s="94"/>
      <c r="BS688" t="s">
        <v>132</v>
      </c>
      <c r="BU688" s="95"/>
      <c r="BV688" s="95"/>
      <c r="BW688" s="61"/>
      <c r="BX688" s="60"/>
      <c r="BY688" s="59" t="str">
        <f t="shared" ca="1" si="51"/>
        <v/>
      </c>
      <c r="CD688" s="68"/>
      <c r="CE688" s="68"/>
      <c r="CF688" s="67"/>
      <c r="CG688">
        <v>68</v>
      </c>
      <c r="CH688" s="2">
        <v>158</v>
      </c>
      <c r="CI688" s="4">
        <f t="shared" si="52"/>
        <v>27.239224483255885</v>
      </c>
      <c r="CJ688" s="5" t="str">
        <f t="shared" si="53"/>
        <v>SOBREPESO</v>
      </c>
      <c r="CK688" s="36">
        <v>0</v>
      </c>
      <c r="CL688" s="66"/>
      <c r="CM688" s="89">
        <v>41471</v>
      </c>
      <c r="CN688" s="97">
        <v>41471</v>
      </c>
      <c r="CP688"/>
      <c r="CQ688" s="65"/>
      <c r="CR688" s="65"/>
      <c r="CS688" s="98"/>
      <c r="CT688"/>
      <c r="CU688"/>
      <c r="CV688" s="65"/>
      <c r="CW688" s="2">
        <v>120</v>
      </c>
      <c r="CX688" s="82">
        <v>70</v>
      </c>
      <c r="DC688"/>
      <c r="DG688" s="64"/>
      <c r="DI688" s="89"/>
      <c r="DJ688" s="89"/>
      <c r="DN688" s="34"/>
      <c r="DO688" s="34"/>
      <c r="DP688" s="34"/>
      <c r="DQ688" s="34"/>
      <c r="DR688" s="34"/>
      <c r="DS688" s="34" t="s">
        <v>2127</v>
      </c>
      <c r="DT688" s="34"/>
      <c r="DU688" s="47">
        <v>44592</v>
      </c>
      <c r="DY688" s="1">
        <v>1</v>
      </c>
      <c r="DZ688" t="s">
        <v>7940</v>
      </c>
      <c r="EA688" s="4">
        <v>0.62</v>
      </c>
      <c r="EB688" s="4">
        <v>139</v>
      </c>
      <c r="EC688" s="4">
        <v>234</v>
      </c>
      <c r="ED688" s="4">
        <v>225</v>
      </c>
      <c r="EE688" s="4">
        <v>53.2</v>
      </c>
      <c r="EF688" s="4">
        <v>219</v>
      </c>
      <c r="EH688" s="4">
        <v>8.1999999999999993</v>
      </c>
      <c r="EJ688"/>
      <c r="EL688" s="34"/>
      <c r="EN688" s="34"/>
    </row>
    <row r="689" spans="1:144" x14ac:dyDescent="0.25">
      <c r="A689" s="85">
        <v>2022</v>
      </c>
      <c r="B689" s="87">
        <v>44830</v>
      </c>
      <c r="C689" t="s">
        <v>121</v>
      </c>
      <c r="D689" t="s">
        <v>122</v>
      </c>
      <c r="E689" s="34" t="s">
        <v>7938</v>
      </c>
      <c r="F689" s="34">
        <f t="shared" si="54"/>
        <v>688</v>
      </c>
      <c r="G689" s="34" t="s">
        <v>4985</v>
      </c>
      <c r="H689">
        <v>18</v>
      </c>
      <c r="I689" s="34" t="s">
        <v>6141</v>
      </c>
      <c r="J689" s="34" t="s">
        <v>5049</v>
      </c>
      <c r="K689" s="34" t="str">
        <f>VLOOKUP(J689,[2]CodMpios!$B$347:$E$362,4,FALSE)</f>
        <v>18610 - San José Del Fragua</v>
      </c>
      <c r="L689" s="34" t="str">
        <f>VLOOKUP($J689,[2]Coord_Mpios_X_Y!$B$2:$K$1123,9,FALSE)</f>
        <v>1,304702314265</v>
      </c>
      <c r="M689" s="34" t="str">
        <f>VLOOKUP($J689,[2]Coord_Mpios_X_Y!$B$2:$K$1123,10,FALSE)</f>
        <v>-76,110005941537</v>
      </c>
      <c r="N689" s="34" t="s">
        <v>125</v>
      </c>
      <c r="O689" s="34" t="s">
        <v>126</v>
      </c>
      <c r="Q689" s="34" t="s">
        <v>127</v>
      </c>
      <c r="R689" s="34">
        <v>16188531</v>
      </c>
      <c r="S689" s="34" t="str">
        <f t="shared" si="50"/>
        <v>CC16188531</v>
      </c>
      <c r="T689" s="34" t="s">
        <v>5080</v>
      </c>
      <c r="U689" s="34" t="s">
        <v>5876</v>
      </c>
      <c r="V689" s="34" t="s">
        <v>2545</v>
      </c>
      <c r="W689" s="34" t="s">
        <v>522</v>
      </c>
      <c r="X689" s="87">
        <v>29740</v>
      </c>
      <c r="Y689">
        <v>41</v>
      </c>
      <c r="Z689" s="36">
        <f>VLOOKUP($Y689,[2]Edades!$A$3:$H$153,4,FALSE)</f>
        <v>5</v>
      </c>
      <c r="AA689" s="34" t="str">
        <f>VLOOKUP($Y689,[2]Edades!$A$3:$H$153,6,FALSE)</f>
        <v>5 - Adultez</v>
      </c>
      <c r="AB689" s="34">
        <f>VLOOKUP($Y689,[2]Edades!$A$3:$H$153,7,FALSE)</f>
        <v>9</v>
      </c>
      <c r="AC689" s="34" t="str">
        <f>VLOOKUP($Y689,[2]Edades!$A$3:$H$153,8,FALSE)</f>
        <v>40-44</v>
      </c>
      <c r="AD689" s="34" t="s">
        <v>146</v>
      </c>
      <c r="AE689">
        <v>1</v>
      </c>
      <c r="AF689" s="34" t="s">
        <v>130</v>
      </c>
      <c r="AG689" s="34" t="s">
        <v>2127</v>
      </c>
      <c r="AH689" s="34" t="s">
        <v>2127</v>
      </c>
      <c r="AK689" s="34" t="s">
        <v>125</v>
      </c>
      <c r="AM689" s="34" t="s">
        <v>2127</v>
      </c>
      <c r="AN689" s="36" t="s">
        <v>2127</v>
      </c>
      <c r="AO689" s="36" t="s">
        <v>2127</v>
      </c>
      <c r="AP689" s="34" t="s">
        <v>2127</v>
      </c>
      <c r="AQ689" s="36" t="s">
        <v>2127</v>
      </c>
      <c r="AR689" s="34" t="s">
        <v>2098</v>
      </c>
      <c r="AS689" s="91" t="s">
        <v>6814</v>
      </c>
      <c r="AT689" s="34">
        <v>4375862</v>
      </c>
      <c r="AU689" s="34" t="s">
        <v>2127</v>
      </c>
      <c r="AX689" s="90"/>
      <c r="BA689" s="91"/>
      <c r="BB689" s="91"/>
      <c r="BC689" s="91"/>
      <c r="BF689" s="34" t="s">
        <v>4983</v>
      </c>
      <c r="BG689" s="92" t="s">
        <v>2098</v>
      </c>
      <c r="BM689" s="36" t="s">
        <v>131</v>
      </c>
      <c r="BN689" s="34" t="s">
        <v>132</v>
      </c>
      <c r="BO689" s="36">
        <v>0</v>
      </c>
      <c r="BQ689" s="94"/>
      <c r="BS689" s="36" t="s">
        <v>2127</v>
      </c>
      <c r="BU689" s="95"/>
      <c r="BV689" s="95"/>
      <c r="BW689" s="61"/>
      <c r="BX689" s="60"/>
      <c r="BY689" s="59" t="str">
        <f t="shared" ca="1" si="51"/>
        <v/>
      </c>
      <c r="CD689" s="68"/>
      <c r="CE689" s="68"/>
      <c r="CF689" s="67"/>
      <c r="CG689"/>
      <c r="CH689" s="2"/>
      <c r="CI689" s="4" t="e">
        <f t="shared" si="52"/>
        <v>#DIV/0!</v>
      </c>
      <c r="CJ689" s="5" t="str">
        <f t="shared" si="53"/>
        <v>SIN DATO</v>
      </c>
      <c r="CK689" s="36">
        <v>0</v>
      </c>
      <c r="CL689" s="66"/>
      <c r="CM689" s="89">
        <v>41477</v>
      </c>
      <c r="CN689" s="97">
        <v>41477</v>
      </c>
      <c r="CP689"/>
      <c r="CQ689" s="65"/>
      <c r="CR689" s="65"/>
      <c r="CS689" s="98"/>
      <c r="CT689"/>
      <c r="CU689"/>
      <c r="CV689" s="97"/>
      <c r="CW689" s="2"/>
      <c r="CX689" s="82"/>
      <c r="DG689" s="64"/>
      <c r="DI689" s="89"/>
      <c r="DJ689" s="89"/>
      <c r="DN689" s="34"/>
      <c r="DO689" s="34"/>
      <c r="DP689" s="34"/>
      <c r="DQ689" s="34"/>
      <c r="DR689" s="34"/>
      <c r="DS689" s="34" t="s">
        <v>2127</v>
      </c>
      <c r="DT689" s="34"/>
      <c r="DY689" s="1">
        <v>2</v>
      </c>
      <c r="DZ689" t="s">
        <v>7941</v>
      </c>
      <c r="EB689" s="4"/>
      <c r="EJ689"/>
      <c r="EL689" s="34"/>
      <c r="EN689" s="34"/>
    </row>
    <row r="690" spans="1:144" hidden="1" x14ac:dyDescent="0.25">
      <c r="A690" s="85">
        <v>2022</v>
      </c>
      <c r="B690" s="87">
        <v>44830</v>
      </c>
      <c r="C690" t="s">
        <v>121</v>
      </c>
      <c r="D690" t="s">
        <v>122</v>
      </c>
      <c r="E690" s="36" t="s">
        <v>7938</v>
      </c>
      <c r="F690" s="34">
        <f t="shared" si="54"/>
        <v>689</v>
      </c>
      <c r="G690" s="34" t="s">
        <v>4985</v>
      </c>
      <c r="H690">
        <v>18</v>
      </c>
      <c r="I690" s="34" t="s">
        <v>6141</v>
      </c>
      <c r="J690" s="34" t="s">
        <v>5007</v>
      </c>
      <c r="K690" s="34" t="str">
        <f>VLOOKUP(J690,[2]CodMpios!$B$347:$E$362,4,FALSE)</f>
        <v>18410 - La Montañita</v>
      </c>
      <c r="L690" s="34" t="str">
        <f>VLOOKUP($J690,[2]Coord_Mpios_X_Y!$B$2:$K$1123,9,FALSE)</f>
        <v>1,302860442333</v>
      </c>
      <c r="M690" s="34" t="str">
        <f>VLOOKUP($J690,[2]Coord_Mpios_X_Y!$B$2:$K$1123,10,FALSE)</f>
        <v>-75,235727318747</v>
      </c>
      <c r="N690" s="34" t="s">
        <v>139</v>
      </c>
      <c r="O690" s="34" t="s">
        <v>126</v>
      </c>
      <c r="Q690" s="34" t="s">
        <v>127</v>
      </c>
      <c r="R690" s="34">
        <v>28561222</v>
      </c>
      <c r="S690" s="34" t="str">
        <f t="shared" si="50"/>
        <v>CC28561222</v>
      </c>
      <c r="T690" s="34" t="s">
        <v>411</v>
      </c>
      <c r="V690" s="34" t="s">
        <v>196</v>
      </c>
      <c r="W690" s="34" t="s">
        <v>2473</v>
      </c>
      <c r="X690" s="87">
        <v>18311</v>
      </c>
      <c r="Y690">
        <v>73</v>
      </c>
      <c r="Z690" s="36">
        <f>VLOOKUP($Y690,[2]Edades!$A$3:$H$153,4,FALSE)</f>
        <v>6</v>
      </c>
      <c r="AA690" s="34" t="str">
        <f>VLOOKUP($Y690,[2]Edades!$A$3:$H$153,6,FALSE)</f>
        <v>6 - Persona mayor</v>
      </c>
      <c r="AB690" s="34">
        <f>VLOOKUP($Y690,[2]Edades!$A$3:$H$153,7,FALSE)</f>
        <v>15</v>
      </c>
      <c r="AC690" s="34" t="str">
        <f>VLOOKUP($Y690,[2]Edades!$A$3:$H$153,8,FALSE)</f>
        <v>70-74</v>
      </c>
      <c r="AD690" s="34" t="s">
        <v>129</v>
      </c>
      <c r="AE690" s="1">
        <v>2</v>
      </c>
      <c r="AF690" s="34" t="s">
        <v>2137</v>
      </c>
      <c r="AG690" s="34" t="s">
        <v>2127</v>
      </c>
      <c r="AH690" s="34" t="s">
        <v>2127</v>
      </c>
      <c r="AK690" s="34" t="s">
        <v>139</v>
      </c>
      <c r="AM690" s="34" t="s">
        <v>2127</v>
      </c>
      <c r="AN690" s="36" t="s">
        <v>2127</v>
      </c>
      <c r="AO690" s="36" t="s">
        <v>2127</v>
      </c>
      <c r="AP690" s="34" t="s">
        <v>2127</v>
      </c>
      <c r="AQ690" s="36" t="s">
        <v>2127</v>
      </c>
      <c r="AR690" s="34" t="s">
        <v>5963</v>
      </c>
      <c r="AS690" s="91" t="s">
        <v>6815</v>
      </c>
      <c r="AT690" s="34">
        <v>3132107973</v>
      </c>
      <c r="AU690" s="34" t="s">
        <v>2127</v>
      </c>
      <c r="AX690" s="90"/>
      <c r="BA690" s="91"/>
      <c r="BB690" s="91"/>
      <c r="BC690" s="91"/>
      <c r="BF690" s="34" t="s">
        <v>4983</v>
      </c>
      <c r="BG690" s="92" t="s">
        <v>2098</v>
      </c>
      <c r="BM690" s="36" t="s">
        <v>131</v>
      </c>
      <c r="BN690" s="34" t="s">
        <v>132</v>
      </c>
      <c r="BO690" s="36">
        <v>0</v>
      </c>
      <c r="BQ690" s="94"/>
      <c r="BS690" t="s">
        <v>132</v>
      </c>
      <c r="BU690" s="95"/>
      <c r="BV690" s="95"/>
      <c r="BW690" s="61"/>
      <c r="BX690" s="60"/>
      <c r="BY690" s="59" t="str">
        <f t="shared" ca="1" si="51"/>
        <v/>
      </c>
      <c r="CD690" s="68"/>
      <c r="CE690" s="68"/>
      <c r="CF690" s="67"/>
      <c r="CG690">
        <v>76</v>
      </c>
      <c r="CH690" s="2">
        <v>157</v>
      </c>
      <c r="CI690" s="4">
        <f t="shared" si="52"/>
        <v>30.832893829364274</v>
      </c>
      <c r="CJ690" s="5" t="str">
        <f t="shared" si="53"/>
        <v>OBESIDAD</v>
      </c>
      <c r="CK690" s="36">
        <v>0</v>
      </c>
      <c r="CL690" s="66"/>
      <c r="CM690" s="89">
        <v>41488</v>
      </c>
      <c r="CN690" s="97">
        <v>41488</v>
      </c>
      <c r="CP690"/>
      <c r="CQ690" s="65"/>
      <c r="CR690" s="65"/>
      <c r="CS690" s="98"/>
      <c r="CT690"/>
      <c r="CU690"/>
      <c r="CV690" s="65"/>
      <c r="CW690" s="2">
        <v>120</v>
      </c>
      <c r="CX690" s="82">
        <v>80</v>
      </c>
      <c r="DC690"/>
      <c r="DG690" s="64"/>
      <c r="DI690" s="89"/>
      <c r="DJ690" s="89"/>
      <c r="DN690" s="34"/>
      <c r="DO690" s="34"/>
      <c r="DP690" s="34"/>
      <c r="DQ690" s="34"/>
      <c r="DR690" s="34"/>
      <c r="DS690" s="34" t="s">
        <v>2127</v>
      </c>
      <c r="DT690" s="34"/>
      <c r="DU690" s="47">
        <v>44698</v>
      </c>
      <c r="DY690" s="1">
        <v>2</v>
      </c>
      <c r="DZ690" t="s">
        <v>7940</v>
      </c>
      <c r="EA690" s="4">
        <v>0.67</v>
      </c>
      <c r="EB690" s="4">
        <v>147</v>
      </c>
      <c r="EC690" s="4">
        <v>152</v>
      </c>
      <c r="ED690" s="4">
        <v>70.8</v>
      </c>
      <c r="EE690" s="4">
        <v>37.4</v>
      </c>
      <c r="EF690" s="4">
        <v>221</v>
      </c>
      <c r="EG690" s="4">
        <v>1.9</v>
      </c>
      <c r="EH690" s="4">
        <v>7.6</v>
      </c>
      <c r="EJ690"/>
      <c r="EL690" s="34"/>
      <c r="EN690" s="34"/>
    </row>
    <row r="691" spans="1:144" hidden="1" x14ac:dyDescent="0.25">
      <c r="A691" s="85">
        <v>2022</v>
      </c>
      <c r="B691" s="87">
        <v>44830</v>
      </c>
      <c r="C691" t="s">
        <v>121</v>
      </c>
      <c r="D691" t="s">
        <v>122</v>
      </c>
      <c r="E691" s="36" t="s">
        <v>7938</v>
      </c>
      <c r="F691" s="34">
        <f t="shared" si="54"/>
        <v>690</v>
      </c>
      <c r="G691" s="34" t="s">
        <v>4985</v>
      </c>
      <c r="H691">
        <v>18</v>
      </c>
      <c r="I691" s="34" t="s">
        <v>6141</v>
      </c>
      <c r="J691" s="34" t="s">
        <v>4988</v>
      </c>
      <c r="K691" s="34" t="str">
        <f>VLOOKUP(J691,[2]CodMpios!$B$347:$E$362,4,FALSE)</f>
        <v>18001 - Florencia</v>
      </c>
      <c r="L691" s="34" t="str">
        <f>VLOOKUP($J691,[2]Coord_Mpios_X_Y!$B$2:$K$1123,9,FALSE)</f>
        <v>1,749138703818</v>
      </c>
      <c r="M691" s="34" t="str">
        <f>VLOOKUP($J691,[2]Coord_Mpios_X_Y!$B$2:$K$1123,10,FALSE)</f>
        <v>-75,558239064333</v>
      </c>
      <c r="N691" s="34" t="s">
        <v>125</v>
      </c>
      <c r="O691" s="34" t="s">
        <v>126</v>
      </c>
      <c r="Q691" s="34" t="s">
        <v>127</v>
      </c>
      <c r="R691" s="34">
        <v>24482900</v>
      </c>
      <c r="S691" s="34" t="str">
        <f t="shared" si="50"/>
        <v>CC24482900</v>
      </c>
      <c r="T691" s="34" t="s">
        <v>134</v>
      </c>
      <c r="U691" s="34" t="s">
        <v>395</v>
      </c>
      <c r="V691" s="34" t="s">
        <v>5343</v>
      </c>
      <c r="X691" s="87">
        <v>19362</v>
      </c>
      <c r="Y691">
        <v>70</v>
      </c>
      <c r="Z691" s="36">
        <f>VLOOKUP($Y691,[2]Edades!$A$3:$H$153,4,FALSE)</f>
        <v>6</v>
      </c>
      <c r="AA691" s="34" t="str">
        <f>VLOOKUP($Y691,[2]Edades!$A$3:$H$153,6,FALSE)</f>
        <v>6 - Persona mayor</v>
      </c>
      <c r="AB691" s="34">
        <f>VLOOKUP($Y691,[2]Edades!$A$3:$H$153,7,FALSE)</f>
        <v>15</v>
      </c>
      <c r="AC691" s="34" t="str">
        <f>VLOOKUP($Y691,[2]Edades!$A$3:$H$153,8,FALSE)</f>
        <v>70-74</v>
      </c>
      <c r="AD691" s="34" t="s">
        <v>129</v>
      </c>
      <c r="AE691" s="1">
        <v>2</v>
      </c>
      <c r="AF691" s="34" t="s">
        <v>2137</v>
      </c>
      <c r="AG691" s="34" t="s">
        <v>2127</v>
      </c>
      <c r="AH691" s="34" t="s">
        <v>2127</v>
      </c>
      <c r="AK691" s="34" t="s">
        <v>125</v>
      </c>
      <c r="AM691" s="34" t="s">
        <v>2127</v>
      </c>
      <c r="AN691" s="36" t="s">
        <v>2127</v>
      </c>
      <c r="AO691" s="36" t="s">
        <v>2127</v>
      </c>
      <c r="AP691" s="34" t="s">
        <v>2127</v>
      </c>
      <c r="AQ691" s="36" t="s">
        <v>2127</v>
      </c>
      <c r="AR691" s="34" t="s">
        <v>2098</v>
      </c>
      <c r="AS691" s="91" t="s">
        <v>6816</v>
      </c>
      <c r="AT691" s="34">
        <v>3204939114</v>
      </c>
      <c r="AU691" s="34" t="s">
        <v>2127</v>
      </c>
      <c r="AX691" s="90"/>
      <c r="BA691" s="91"/>
      <c r="BB691" s="91"/>
      <c r="BC691" s="91"/>
      <c r="BF691" s="34" t="s">
        <v>4983</v>
      </c>
      <c r="BG691" s="92" t="s">
        <v>2098</v>
      </c>
      <c r="BM691" s="36" t="s">
        <v>131</v>
      </c>
      <c r="BN691" s="34" t="s">
        <v>132</v>
      </c>
      <c r="BO691" s="36">
        <v>0</v>
      </c>
      <c r="BQ691" s="94"/>
      <c r="BS691" t="s">
        <v>131</v>
      </c>
      <c r="BU691" s="95"/>
      <c r="BV691" s="95"/>
      <c r="BW691" s="61"/>
      <c r="BX691" s="60"/>
      <c r="BY691" s="59" t="str">
        <f t="shared" ca="1" si="51"/>
        <v/>
      </c>
      <c r="CD691" s="68"/>
      <c r="CE691" s="68"/>
      <c r="CF691" s="67"/>
      <c r="CG691">
        <v>62</v>
      </c>
      <c r="CH691" s="2">
        <v>150</v>
      </c>
      <c r="CI691" s="4">
        <f t="shared" si="52"/>
        <v>27.555555555555557</v>
      </c>
      <c r="CJ691" s="5" t="str">
        <f t="shared" si="53"/>
        <v>SOBREPESO</v>
      </c>
      <c r="CK691" s="36">
        <v>0</v>
      </c>
      <c r="CL691" s="66"/>
      <c r="CM691" s="89">
        <v>41488</v>
      </c>
      <c r="CN691" s="97">
        <v>41488</v>
      </c>
      <c r="CP691"/>
      <c r="CQ691" s="65"/>
      <c r="CR691" s="65"/>
      <c r="CS691" s="98"/>
      <c r="CT691"/>
      <c r="CU691"/>
      <c r="CV691" s="65"/>
      <c r="CW691" s="2">
        <v>120</v>
      </c>
      <c r="CX691" s="82">
        <v>70</v>
      </c>
      <c r="DC691"/>
      <c r="DG691" s="64"/>
      <c r="DI691" s="89"/>
      <c r="DJ691" s="89"/>
      <c r="DN691" s="34"/>
      <c r="DO691" s="34"/>
      <c r="DP691" s="34"/>
      <c r="DQ691" s="34"/>
      <c r="DR691" s="34"/>
      <c r="DS691" s="34" t="s">
        <v>2127</v>
      </c>
      <c r="DT691" s="34"/>
      <c r="DU691" s="47">
        <v>44602</v>
      </c>
      <c r="DY691" s="1">
        <v>2</v>
      </c>
      <c r="DZ691" t="s">
        <v>7940</v>
      </c>
      <c r="EA691" s="4">
        <v>0.8</v>
      </c>
      <c r="EB691" s="4">
        <v>91</v>
      </c>
      <c r="EC691" s="4">
        <v>167</v>
      </c>
      <c r="ED691" s="4">
        <v>81</v>
      </c>
      <c r="EE691" s="4">
        <v>56.9</v>
      </c>
      <c r="EF691" s="4">
        <v>150</v>
      </c>
      <c r="EG691" s="4">
        <v>2.1</v>
      </c>
      <c r="EJ691"/>
      <c r="EL691" s="34"/>
      <c r="EN691" s="34"/>
    </row>
    <row r="692" spans="1:144" hidden="1" x14ac:dyDescent="0.25">
      <c r="A692" s="85">
        <v>2022</v>
      </c>
      <c r="B692" s="87">
        <v>44830</v>
      </c>
      <c r="C692" t="s">
        <v>121</v>
      </c>
      <c r="D692" t="s">
        <v>122</v>
      </c>
      <c r="E692" s="36" t="s">
        <v>7938</v>
      </c>
      <c r="F692" s="34">
        <f t="shared" si="54"/>
        <v>691</v>
      </c>
      <c r="G692" s="34" t="s">
        <v>4985</v>
      </c>
      <c r="H692">
        <v>18</v>
      </c>
      <c r="I692" s="34" t="s">
        <v>6141</v>
      </c>
      <c r="J692" s="34" t="s">
        <v>4988</v>
      </c>
      <c r="K692" s="34" t="str">
        <f>VLOOKUP(J692,[2]CodMpios!$B$347:$E$362,4,FALSE)</f>
        <v>18001 - Florencia</v>
      </c>
      <c r="L692" s="34" t="str">
        <f>VLOOKUP($J692,[2]Coord_Mpios_X_Y!$B$2:$K$1123,9,FALSE)</f>
        <v>1,749138703818</v>
      </c>
      <c r="M692" s="34" t="str">
        <f>VLOOKUP($J692,[2]Coord_Mpios_X_Y!$B$2:$K$1123,10,FALSE)</f>
        <v>-75,558239064333</v>
      </c>
      <c r="N692" s="34" t="s">
        <v>6142</v>
      </c>
      <c r="O692" s="34" t="s">
        <v>126</v>
      </c>
      <c r="Q692" s="34" t="s">
        <v>127</v>
      </c>
      <c r="R692" s="34">
        <v>17630949</v>
      </c>
      <c r="S692" s="34" t="str">
        <f t="shared" si="50"/>
        <v>CC17630949</v>
      </c>
      <c r="T692" s="34" t="s">
        <v>490</v>
      </c>
      <c r="U692" s="34" t="s">
        <v>5176</v>
      </c>
      <c r="V692" s="34" t="s">
        <v>5252</v>
      </c>
      <c r="W692" s="34" t="s">
        <v>5137</v>
      </c>
      <c r="X692" s="87">
        <v>19425</v>
      </c>
      <c r="Y692">
        <v>70</v>
      </c>
      <c r="Z692" s="36">
        <f>VLOOKUP($Y692,[2]Edades!$A$3:$H$153,4,FALSE)</f>
        <v>6</v>
      </c>
      <c r="AA692" s="34" t="str">
        <f>VLOOKUP($Y692,[2]Edades!$A$3:$H$153,6,FALSE)</f>
        <v>6 - Persona mayor</v>
      </c>
      <c r="AB692" s="34">
        <f>VLOOKUP($Y692,[2]Edades!$A$3:$H$153,7,FALSE)</f>
        <v>15</v>
      </c>
      <c r="AC692" s="34" t="str">
        <f>VLOOKUP($Y692,[2]Edades!$A$3:$H$153,8,FALSE)</f>
        <v>70-74</v>
      </c>
      <c r="AD692" s="34" t="s">
        <v>146</v>
      </c>
      <c r="AE692">
        <v>1</v>
      </c>
      <c r="AF692" s="34" t="s">
        <v>2137</v>
      </c>
      <c r="AG692" s="34" t="s">
        <v>2127</v>
      </c>
      <c r="AH692" s="34" t="s">
        <v>2127</v>
      </c>
      <c r="AK692" s="34" t="s">
        <v>6142</v>
      </c>
      <c r="AM692" s="34" t="s">
        <v>2127</v>
      </c>
      <c r="AN692" s="36" t="s">
        <v>2127</v>
      </c>
      <c r="AO692" s="36" t="s">
        <v>2127</v>
      </c>
      <c r="AP692" s="34" t="s">
        <v>2127</v>
      </c>
      <c r="AQ692" s="36" t="s">
        <v>2127</v>
      </c>
      <c r="AR692" s="34" t="s">
        <v>2098</v>
      </c>
      <c r="AS692" s="91" t="s">
        <v>6817</v>
      </c>
      <c r="AT692" s="34">
        <v>3118186978</v>
      </c>
      <c r="AU692" s="34" t="s">
        <v>2127</v>
      </c>
      <c r="AX692" s="90"/>
      <c r="BA692" s="91"/>
      <c r="BB692" s="91"/>
      <c r="BC692" s="91"/>
      <c r="BF692" s="34" t="s">
        <v>4983</v>
      </c>
      <c r="BG692" s="92" t="s">
        <v>2098</v>
      </c>
      <c r="BM692" s="36" t="s">
        <v>131</v>
      </c>
      <c r="BN692" s="34" t="s">
        <v>132</v>
      </c>
      <c r="BO692" s="36">
        <v>0</v>
      </c>
      <c r="BQ692" s="94"/>
      <c r="BS692" t="s">
        <v>132</v>
      </c>
      <c r="BU692" s="95"/>
      <c r="BV692" s="95"/>
      <c r="BW692" s="61"/>
      <c r="BX692" s="60"/>
      <c r="BY692" s="59" t="str">
        <f t="shared" ca="1" si="51"/>
        <v/>
      </c>
      <c r="CD692" s="68"/>
      <c r="CE692" s="68"/>
      <c r="CF692" s="67"/>
      <c r="CG692">
        <v>80</v>
      </c>
      <c r="CH692" s="2">
        <v>170</v>
      </c>
      <c r="CI692" s="4">
        <f t="shared" si="52"/>
        <v>27.681660899653981</v>
      </c>
      <c r="CJ692" s="5" t="str">
        <f t="shared" si="53"/>
        <v>SOBREPESO</v>
      </c>
      <c r="CK692" s="36">
        <v>0</v>
      </c>
      <c r="CL692" s="66"/>
      <c r="CM692" s="89">
        <v>42250</v>
      </c>
      <c r="CN692" s="97">
        <v>42250</v>
      </c>
      <c r="CP692"/>
      <c r="CQ692" s="65"/>
      <c r="CR692" s="65"/>
      <c r="CS692" s="98"/>
      <c r="CT692"/>
      <c r="CU692"/>
      <c r="CV692" s="65"/>
      <c r="CW692" s="2"/>
      <c r="CX692" s="82"/>
      <c r="DC692"/>
      <c r="DG692" s="64"/>
      <c r="DI692" s="89"/>
      <c r="DJ692" s="89"/>
      <c r="DN692" s="34"/>
      <c r="DO692" s="34"/>
      <c r="DP692" s="34"/>
      <c r="DQ692" s="34"/>
      <c r="DR692" s="34"/>
      <c r="DS692" s="34" t="s">
        <v>2127</v>
      </c>
      <c r="DT692" s="34"/>
      <c r="DU692" s="47">
        <v>44699</v>
      </c>
      <c r="DY692" s="1">
        <v>2</v>
      </c>
      <c r="DZ692" t="s">
        <v>7939</v>
      </c>
      <c r="EA692" s="4">
        <v>0.9</v>
      </c>
      <c r="EB692" s="4">
        <v>98</v>
      </c>
      <c r="EC692" s="4">
        <v>181</v>
      </c>
      <c r="EE692" s="4">
        <v>44.5</v>
      </c>
      <c r="EF692" s="4">
        <v>239</v>
      </c>
      <c r="EG692" s="4">
        <v>1.8</v>
      </c>
      <c r="EJ692"/>
      <c r="EL692" s="34"/>
      <c r="EN692" s="34"/>
    </row>
    <row r="693" spans="1:144" hidden="1" x14ac:dyDescent="0.25">
      <c r="A693" s="85">
        <v>2022</v>
      </c>
      <c r="B693" s="87">
        <v>44830</v>
      </c>
      <c r="C693" t="s">
        <v>121</v>
      </c>
      <c r="D693" t="s">
        <v>122</v>
      </c>
      <c r="E693" s="36" t="s">
        <v>7938</v>
      </c>
      <c r="F693" s="34">
        <f t="shared" si="54"/>
        <v>692</v>
      </c>
      <c r="G693" s="34" t="s">
        <v>4985</v>
      </c>
      <c r="H693">
        <v>18</v>
      </c>
      <c r="I693" s="34" t="s">
        <v>6141</v>
      </c>
      <c r="J693" s="34" t="s">
        <v>4988</v>
      </c>
      <c r="K693" s="34" t="str">
        <f>VLOOKUP(J693,[2]CodMpios!$B$347:$E$362,4,FALSE)</f>
        <v>18001 - Florencia</v>
      </c>
      <c r="L693" s="34" t="str">
        <f>VLOOKUP($J693,[2]Coord_Mpios_X_Y!$B$2:$K$1123,9,FALSE)</f>
        <v>1,749138703818</v>
      </c>
      <c r="M693" s="34" t="str">
        <f>VLOOKUP($J693,[2]Coord_Mpios_X_Y!$B$2:$K$1123,10,FALSE)</f>
        <v>-75,558239064333</v>
      </c>
      <c r="N693" s="34" t="s">
        <v>125</v>
      </c>
      <c r="O693" s="34" t="s">
        <v>126</v>
      </c>
      <c r="Q693" s="34" t="s">
        <v>127</v>
      </c>
      <c r="R693" s="34">
        <v>17644767</v>
      </c>
      <c r="S693" s="34" t="str">
        <f t="shared" si="50"/>
        <v>CC17644767</v>
      </c>
      <c r="T693" s="34" t="s">
        <v>490</v>
      </c>
      <c r="U693" s="34" t="s">
        <v>223</v>
      </c>
      <c r="V693" s="34" t="s">
        <v>770</v>
      </c>
      <c r="X693" s="87">
        <v>25461</v>
      </c>
      <c r="Y693">
        <v>53</v>
      </c>
      <c r="Z693" s="36">
        <f>VLOOKUP($Y693,[2]Edades!$A$3:$H$153,4,FALSE)</f>
        <v>5</v>
      </c>
      <c r="AA693" s="34" t="str">
        <f>VLOOKUP($Y693,[2]Edades!$A$3:$H$153,6,FALSE)</f>
        <v>5 - Adultez</v>
      </c>
      <c r="AB693" s="34">
        <f>VLOOKUP($Y693,[2]Edades!$A$3:$H$153,7,FALSE)</f>
        <v>11</v>
      </c>
      <c r="AC693" s="34" t="str">
        <f>VLOOKUP($Y693,[2]Edades!$A$3:$H$153,8,FALSE)</f>
        <v>50-54</v>
      </c>
      <c r="AD693" s="34" t="s">
        <v>146</v>
      </c>
      <c r="AE693">
        <v>1</v>
      </c>
      <c r="AF693" s="34" t="s">
        <v>130</v>
      </c>
      <c r="AG693" s="34" t="s">
        <v>2127</v>
      </c>
      <c r="AH693" s="34" t="s">
        <v>2127</v>
      </c>
      <c r="AK693" s="34" t="s">
        <v>125</v>
      </c>
      <c r="AM693" s="34" t="s">
        <v>2127</v>
      </c>
      <c r="AN693" s="36" t="s">
        <v>2127</v>
      </c>
      <c r="AO693" s="36" t="s">
        <v>2127</v>
      </c>
      <c r="AP693" s="34" t="s">
        <v>2127</v>
      </c>
      <c r="AQ693" s="36" t="s">
        <v>2127</v>
      </c>
      <c r="AR693" s="34" t="s">
        <v>2098</v>
      </c>
      <c r="AS693" s="91" t="s">
        <v>6818</v>
      </c>
      <c r="AT693" s="34">
        <v>3233276814</v>
      </c>
      <c r="AU693" s="34" t="s">
        <v>2127</v>
      </c>
      <c r="AX693" s="90"/>
      <c r="BA693" s="91"/>
      <c r="BB693" s="91"/>
      <c r="BC693" s="91"/>
      <c r="BF693" s="34" t="s">
        <v>4983</v>
      </c>
      <c r="BG693" s="92" t="s">
        <v>2098</v>
      </c>
      <c r="BM693" s="36" t="s">
        <v>131</v>
      </c>
      <c r="BN693" s="34" t="s">
        <v>132</v>
      </c>
      <c r="BO693" s="36">
        <v>0</v>
      </c>
      <c r="BQ693" s="94"/>
      <c r="BS693" t="s">
        <v>132</v>
      </c>
      <c r="BU693" s="95"/>
      <c r="BV693" s="95"/>
      <c r="BW693" s="61"/>
      <c r="BX693" s="60"/>
      <c r="BY693" s="59" t="str">
        <f t="shared" ca="1" si="51"/>
        <v/>
      </c>
      <c r="CD693" s="68"/>
      <c r="CE693" s="68"/>
      <c r="CF693" s="67"/>
      <c r="CG693">
        <v>97</v>
      </c>
      <c r="CH693" s="2">
        <v>175</v>
      </c>
      <c r="CI693" s="4">
        <f t="shared" si="52"/>
        <v>31.673469387755102</v>
      </c>
      <c r="CJ693" s="5" t="str">
        <f t="shared" si="53"/>
        <v>OBESIDAD</v>
      </c>
      <c r="CK693" s="36">
        <v>0</v>
      </c>
      <c r="CL693" s="66"/>
      <c r="CM693" s="89">
        <v>41494</v>
      </c>
      <c r="CN693" s="97">
        <v>41494</v>
      </c>
      <c r="CP693"/>
      <c r="CQ693" s="65"/>
      <c r="CR693" s="65"/>
      <c r="CS693" s="98"/>
      <c r="CT693"/>
      <c r="CU693"/>
      <c r="CV693" s="65"/>
      <c r="CW693" s="2">
        <v>152</v>
      </c>
      <c r="CX693" s="82">
        <v>107</v>
      </c>
      <c r="DC693"/>
      <c r="DG693" s="64"/>
      <c r="DI693" s="89"/>
      <c r="DJ693" s="89"/>
      <c r="DN693" s="34"/>
      <c r="DO693" s="34"/>
      <c r="DP693" s="34"/>
      <c r="DQ693" s="34"/>
      <c r="DR693" s="34"/>
      <c r="DS693" s="34" t="s">
        <v>2127</v>
      </c>
      <c r="DT693" s="34"/>
      <c r="DU693" s="47">
        <v>44806</v>
      </c>
      <c r="DY693" s="1">
        <v>2</v>
      </c>
      <c r="DZ693" t="s">
        <v>7941</v>
      </c>
      <c r="EA693" s="4">
        <v>1.25</v>
      </c>
      <c r="EB693" s="4">
        <v>109</v>
      </c>
      <c r="EC693" s="4">
        <v>192</v>
      </c>
      <c r="ED693" s="4">
        <v>129</v>
      </c>
      <c r="EE693" s="4">
        <v>35.200000000000003</v>
      </c>
      <c r="EF693" s="4">
        <v>139</v>
      </c>
      <c r="EG693" s="4">
        <v>1.8</v>
      </c>
      <c r="EJ693"/>
      <c r="EL693" s="34"/>
      <c r="EN693" s="34"/>
    </row>
    <row r="694" spans="1:144" hidden="1" x14ac:dyDescent="0.25">
      <c r="A694" s="85">
        <v>2022</v>
      </c>
      <c r="B694" s="87">
        <v>44830</v>
      </c>
      <c r="C694" t="s">
        <v>121</v>
      </c>
      <c r="D694" t="s">
        <v>122</v>
      </c>
      <c r="E694" s="36" t="s">
        <v>7938</v>
      </c>
      <c r="F694" s="34">
        <f t="shared" si="54"/>
        <v>693</v>
      </c>
      <c r="G694" s="34" t="s">
        <v>4985</v>
      </c>
      <c r="H694">
        <v>18</v>
      </c>
      <c r="I694" s="34" t="s">
        <v>6141</v>
      </c>
      <c r="J694" s="34" t="s">
        <v>5007</v>
      </c>
      <c r="K694" s="34" t="str">
        <f>VLOOKUP(J694,[2]CodMpios!$B$347:$E$362,4,FALSE)</f>
        <v>18410 - La Montañita</v>
      </c>
      <c r="L694" s="34" t="str">
        <f>VLOOKUP($J694,[2]Coord_Mpios_X_Y!$B$2:$K$1123,9,FALSE)</f>
        <v>1,302860442333</v>
      </c>
      <c r="M694" s="34" t="str">
        <f>VLOOKUP($J694,[2]Coord_Mpios_X_Y!$B$2:$K$1123,10,FALSE)</f>
        <v>-75,235727318747</v>
      </c>
      <c r="N694" s="34" t="s">
        <v>125</v>
      </c>
      <c r="O694" s="34" t="s">
        <v>126</v>
      </c>
      <c r="Q694" s="34" t="s">
        <v>127</v>
      </c>
      <c r="R694" s="34">
        <v>17675320</v>
      </c>
      <c r="S694" s="34" t="str">
        <f t="shared" si="50"/>
        <v>CC17675320</v>
      </c>
      <c r="T694" s="34" t="s">
        <v>5875</v>
      </c>
      <c r="V694" s="34" t="s">
        <v>1030</v>
      </c>
      <c r="W694" s="34" t="s">
        <v>135</v>
      </c>
      <c r="X694" s="87">
        <v>21361</v>
      </c>
      <c r="Y694">
        <v>64</v>
      </c>
      <c r="Z694" s="36">
        <f>VLOOKUP($Y694,[2]Edades!$A$3:$H$153,4,FALSE)</f>
        <v>6</v>
      </c>
      <c r="AA694" s="34" t="str">
        <f>VLOOKUP($Y694,[2]Edades!$A$3:$H$153,6,FALSE)</f>
        <v>6 - Persona mayor</v>
      </c>
      <c r="AB694" s="34">
        <f>VLOOKUP($Y694,[2]Edades!$A$3:$H$153,7,FALSE)</f>
        <v>13</v>
      </c>
      <c r="AC694" s="34" t="str">
        <f>VLOOKUP($Y694,[2]Edades!$A$3:$H$153,8,FALSE)</f>
        <v>60-64</v>
      </c>
      <c r="AD694" s="34" t="s">
        <v>146</v>
      </c>
      <c r="AE694">
        <v>1</v>
      </c>
      <c r="AF694" s="34" t="s">
        <v>2137</v>
      </c>
      <c r="AG694" s="34" t="s">
        <v>2127</v>
      </c>
      <c r="AH694" s="34" t="s">
        <v>2127</v>
      </c>
      <c r="AK694" s="34" t="s">
        <v>125</v>
      </c>
      <c r="AM694" s="34" t="s">
        <v>2127</v>
      </c>
      <c r="AN694" s="36" t="s">
        <v>2127</v>
      </c>
      <c r="AO694" s="36" t="s">
        <v>2127</v>
      </c>
      <c r="AP694" s="34" t="s">
        <v>2127</v>
      </c>
      <c r="AQ694" s="36" t="s">
        <v>2127</v>
      </c>
      <c r="AR694" s="34" t="s">
        <v>2098</v>
      </c>
      <c r="AS694" s="91" t="s">
        <v>6819</v>
      </c>
      <c r="AT694" s="34">
        <v>3138516829</v>
      </c>
      <c r="AU694" s="34" t="s">
        <v>2127</v>
      </c>
      <c r="AX694" s="90"/>
      <c r="BA694" s="91"/>
      <c r="BB694" s="91"/>
      <c r="BC694" s="91"/>
      <c r="BF694" s="34" t="s">
        <v>4983</v>
      </c>
      <c r="BG694" s="92" t="s">
        <v>2098</v>
      </c>
      <c r="BM694" s="36" t="s">
        <v>131</v>
      </c>
      <c r="BN694" s="34" t="s">
        <v>132</v>
      </c>
      <c r="BO694" s="36">
        <v>0</v>
      </c>
      <c r="BQ694" s="94"/>
      <c r="BS694" t="s">
        <v>131</v>
      </c>
      <c r="BU694" s="95"/>
      <c r="BV694" s="95"/>
      <c r="BW694" s="61"/>
      <c r="BX694" s="60"/>
      <c r="BY694" s="59" t="str">
        <f t="shared" ca="1" si="51"/>
        <v/>
      </c>
      <c r="CD694" s="68"/>
      <c r="CE694" s="68"/>
      <c r="CF694" s="67"/>
      <c r="CG694">
        <v>93</v>
      </c>
      <c r="CH694" s="2">
        <v>170</v>
      </c>
      <c r="CI694" s="4">
        <f t="shared" si="52"/>
        <v>32.179930795847753</v>
      </c>
      <c r="CJ694" s="5" t="str">
        <f t="shared" si="53"/>
        <v>OBESIDAD</v>
      </c>
      <c r="CK694" s="36">
        <v>0</v>
      </c>
      <c r="CL694" s="66"/>
      <c r="CM694" s="89">
        <v>41506</v>
      </c>
      <c r="CN694" s="97">
        <v>41506</v>
      </c>
      <c r="CP694"/>
      <c r="CQ694" s="65"/>
      <c r="CR694" s="65"/>
      <c r="CS694" s="98"/>
      <c r="CT694"/>
      <c r="CU694"/>
      <c r="CV694" s="65"/>
      <c r="CW694" s="2"/>
      <c r="CX694" s="82"/>
      <c r="DC694"/>
      <c r="DG694" s="64"/>
      <c r="DI694" s="89"/>
      <c r="DJ694" s="89"/>
      <c r="DN694" s="34"/>
      <c r="DO694" s="34"/>
      <c r="DP694" s="34"/>
      <c r="DQ694" s="34"/>
      <c r="DR694" s="34"/>
      <c r="DS694" s="34" t="s">
        <v>2127</v>
      </c>
      <c r="DT694" s="34"/>
      <c r="DU694" s="47">
        <v>44015</v>
      </c>
      <c r="DY694" s="1">
        <v>1</v>
      </c>
      <c r="DZ694" t="s">
        <v>7941</v>
      </c>
      <c r="EB694" s="4"/>
      <c r="EJ694"/>
      <c r="EL694" s="34"/>
      <c r="EN694" s="34"/>
    </row>
    <row r="695" spans="1:144" hidden="1" x14ac:dyDescent="0.25">
      <c r="A695" s="85">
        <v>2022</v>
      </c>
      <c r="B695" s="87">
        <v>44830</v>
      </c>
      <c r="C695" t="s">
        <v>121</v>
      </c>
      <c r="D695" t="s">
        <v>122</v>
      </c>
      <c r="E695" s="36" t="s">
        <v>7938</v>
      </c>
      <c r="F695" s="34">
        <f t="shared" si="54"/>
        <v>694</v>
      </c>
      <c r="G695" s="34" t="s">
        <v>4985</v>
      </c>
      <c r="H695">
        <v>18</v>
      </c>
      <c r="I695" s="34" t="s">
        <v>6141</v>
      </c>
      <c r="J695" s="34" t="s">
        <v>5049</v>
      </c>
      <c r="K695" s="34" t="str">
        <f>VLOOKUP(J695,[2]CodMpios!$B$347:$E$362,4,FALSE)</f>
        <v>18610 - San José Del Fragua</v>
      </c>
      <c r="L695" s="34" t="str">
        <f>VLOOKUP($J695,[2]Coord_Mpios_X_Y!$B$2:$K$1123,9,FALSE)</f>
        <v>1,304702314265</v>
      </c>
      <c r="M695" s="34" t="str">
        <f>VLOOKUP($J695,[2]Coord_Mpios_X_Y!$B$2:$K$1123,10,FALSE)</f>
        <v>-76,110005941537</v>
      </c>
      <c r="N695" s="34" t="s">
        <v>6142</v>
      </c>
      <c r="O695" s="34" t="s">
        <v>126</v>
      </c>
      <c r="Q695" s="34" t="s">
        <v>127</v>
      </c>
      <c r="R695" s="34">
        <v>7506581</v>
      </c>
      <c r="S695" s="34" t="str">
        <f t="shared" si="50"/>
        <v>CC7506581</v>
      </c>
      <c r="T695" s="34" t="s">
        <v>677</v>
      </c>
      <c r="V695" s="34" t="s">
        <v>2527</v>
      </c>
      <c r="W695" s="34" t="s">
        <v>250</v>
      </c>
      <c r="X695" s="87">
        <v>16994</v>
      </c>
      <c r="Y695">
        <v>76</v>
      </c>
      <c r="Z695" s="36">
        <f>VLOOKUP($Y695,[2]Edades!$A$3:$H$153,4,FALSE)</f>
        <v>6</v>
      </c>
      <c r="AA695" s="34" t="str">
        <f>VLOOKUP($Y695,[2]Edades!$A$3:$H$153,6,FALSE)</f>
        <v>6 - Persona mayor</v>
      </c>
      <c r="AB695" s="34">
        <f>VLOOKUP($Y695,[2]Edades!$A$3:$H$153,7,FALSE)</f>
        <v>16</v>
      </c>
      <c r="AC695" s="34" t="str">
        <f>VLOOKUP($Y695,[2]Edades!$A$3:$H$153,8,FALSE)</f>
        <v>75-79</v>
      </c>
      <c r="AD695" s="34" t="s">
        <v>146</v>
      </c>
      <c r="AE695">
        <v>1</v>
      </c>
      <c r="AF695" s="34" t="s">
        <v>2137</v>
      </c>
      <c r="AG695" s="34" t="s">
        <v>2127</v>
      </c>
      <c r="AH695" s="34" t="s">
        <v>2127</v>
      </c>
      <c r="AK695" s="34" t="s">
        <v>6142</v>
      </c>
      <c r="AM695" s="34" t="s">
        <v>2127</v>
      </c>
      <c r="AN695" s="36" t="s">
        <v>2127</v>
      </c>
      <c r="AO695" s="36" t="s">
        <v>2127</v>
      </c>
      <c r="AP695" s="34" t="s">
        <v>2127</v>
      </c>
      <c r="AQ695" s="36" t="s">
        <v>2127</v>
      </c>
      <c r="AR695" s="34" t="s">
        <v>5048</v>
      </c>
      <c r="AS695" s="91" t="s">
        <v>6820</v>
      </c>
      <c r="AT695" s="34">
        <v>3232996786</v>
      </c>
      <c r="AU695" s="34" t="s">
        <v>2127</v>
      </c>
      <c r="AX695" s="90"/>
      <c r="BA695" s="91"/>
      <c r="BB695" s="91"/>
      <c r="BC695" s="91"/>
      <c r="BF695" s="34" t="s">
        <v>4983</v>
      </c>
      <c r="BG695" s="92" t="s">
        <v>2098</v>
      </c>
      <c r="BM695" s="36" t="s">
        <v>131</v>
      </c>
      <c r="BN695" s="34" t="s">
        <v>132</v>
      </c>
      <c r="BO695" s="36">
        <v>0</v>
      </c>
      <c r="BQ695" s="94"/>
      <c r="BS695" t="s">
        <v>131</v>
      </c>
      <c r="BU695" s="95"/>
      <c r="BV695" s="95"/>
      <c r="BW695" s="61"/>
      <c r="BX695" s="60"/>
      <c r="BY695" s="59" t="str">
        <f t="shared" ca="1" si="51"/>
        <v/>
      </c>
      <c r="CD695" s="68"/>
      <c r="CE695" s="68"/>
      <c r="CF695" s="67"/>
      <c r="CG695">
        <v>66</v>
      </c>
      <c r="CH695" s="2">
        <v>160</v>
      </c>
      <c r="CI695" s="4">
        <f t="shared" si="52"/>
        <v>25.781249999999996</v>
      </c>
      <c r="CJ695" s="5" t="str">
        <f t="shared" si="53"/>
        <v>SOBREPESO</v>
      </c>
      <c r="CK695" s="36">
        <v>0</v>
      </c>
      <c r="CL695" s="66"/>
      <c r="CM695" s="89">
        <v>41523</v>
      </c>
      <c r="CN695" s="97">
        <v>41523</v>
      </c>
      <c r="CP695"/>
      <c r="CQ695" s="65"/>
      <c r="CR695" s="65"/>
      <c r="CS695" s="98"/>
      <c r="CT695"/>
      <c r="CU695"/>
      <c r="CV695" s="65"/>
      <c r="CW695" s="2">
        <v>100</v>
      </c>
      <c r="CX695" s="82">
        <v>90</v>
      </c>
      <c r="DC695"/>
      <c r="DG695" s="64"/>
      <c r="DI695" s="89"/>
      <c r="DJ695" s="89"/>
      <c r="DN695" s="34"/>
      <c r="DO695" s="34"/>
      <c r="DP695" s="34"/>
      <c r="DQ695" s="34"/>
      <c r="DR695" s="34"/>
      <c r="DS695" s="34" t="s">
        <v>2127</v>
      </c>
      <c r="DT695" s="34"/>
      <c r="DU695" s="47">
        <v>44475</v>
      </c>
      <c r="DY695" s="1">
        <v>2</v>
      </c>
      <c r="DZ695" t="s">
        <v>7940</v>
      </c>
      <c r="EA695" s="4">
        <v>1.1599999999999999</v>
      </c>
      <c r="EB695" s="4"/>
      <c r="EJ695"/>
      <c r="EL695" s="34"/>
      <c r="EN695" s="34"/>
    </row>
    <row r="696" spans="1:144" x14ac:dyDescent="0.25">
      <c r="A696" s="85">
        <v>2022</v>
      </c>
      <c r="B696" s="87">
        <v>44830</v>
      </c>
      <c r="C696" t="s">
        <v>121</v>
      </c>
      <c r="D696" t="s">
        <v>122</v>
      </c>
      <c r="E696" s="34" t="s">
        <v>7938</v>
      </c>
      <c r="F696" s="34">
        <f t="shared" si="54"/>
        <v>695</v>
      </c>
      <c r="G696" s="34" t="s">
        <v>4985</v>
      </c>
      <c r="H696">
        <v>18</v>
      </c>
      <c r="I696" s="34" t="s">
        <v>6141</v>
      </c>
      <c r="J696" s="34" t="s">
        <v>5041</v>
      </c>
      <c r="K696" s="34" t="str">
        <f>VLOOKUP(J696,[2]CodMpios!$B$347:$E$362,4,FALSE)</f>
        <v>18205 - Curillo</v>
      </c>
      <c r="L696" s="34" t="str">
        <f>VLOOKUP($J696,[2]Coord_Mpios_X_Y!$B$2:$K$1123,9,FALSE)</f>
        <v>1,059663165070</v>
      </c>
      <c r="M696" s="34" t="str">
        <f>VLOOKUP($J696,[2]Coord_Mpios_X_Y!$B$2:$K$1123,10,FALSE)</f>
        <v>-75,951785056704</v>
      </c>
      <c r="N696" s="34" t="s">
        <v>139</v>
      </c>
      <c r="O696" s="34" t="s">
        <v>126</v>
      </c>
      <c r="Q696" s="34" t="s">
        <v>127</v>
      </c>
      <c r="R696" s="34">
        <v>17621907</v>
      </c>
      <c r="S696" s="34" t="str">
        <f t="shared" si="50"/>
        <v>CC17621907</v>
      </c>
      <c r="T696" s="34" t="s">
        <v>188</v>
      </c>
      <c r="U696" s="34" t="s">
        <v>1426</v>
      </c>
      <c r="V696" s="34" t="s">
        <v>135</v>
      </c>
      <c r="W696" s="34" t="s">
        <v>5874</v>
      </c>
      <c r="X696" s="87">
        <v>16384</v>
      </c>
      <c r="Y696">
        <v>78</v>
      </c>
      <c r="Z696" s="36">
        <f>VLOOKUP($Y696,[2]Edades!$A$3:$H$153,4,FALSE)</f>
        <v>6</v>
      </c>
      <c r="AA696" s="34" t="str">
        <f>VLOOKUP($Y696,[2]Edades!$A$3:$H$153,6,FALSE)</f>
        <v>6 - Persona mayor</v>
      </c>
      <c r="AB696" s="34">
        <f>VLOOKUP($Y696,[2]Edades!$A$3:$H$153,7,FALSE)</f>
        <v>16</v>
      </c>
      <c r="AC696" s="34" t="str">
        <f>VLOOKUP($Y696,[2]Edades!$A$3:$H$153,8,FALSE)</f>
        <v>75-79</v>
      </c>
      <c r="AD696" s="34" t="s">
        <v>146</v>
      </c>
      <c r="AE696">
        <v>1</v>
      </c>
      <c r="AF696" s="34" t="s">
        <v>2137</v>
      </c>
      <c r="AG696" s="34" t="s">
        <v>2127</v>
      </c>
      <c r="AH696" s="34" t="s">
        <v>2127</v>
      </c>
      <c r="AK696" s="34" t="s">
        <v>139</v>
      </c>
      <c r="AM696" s="34" t="s">
        <v>2127</v>
      </c>
      <c r="AN696" s="36" t="s">
        <v>2127</v>
      </c>
      <c r="AO696" s="36" t="s">
        <v>2127</v>
      </c>
      <c r="AP696" s="34" t="s">
        <v>2127</v>
      </c>
      <c r="AQ696" s="36" t="s">
        <v>2127</v>
      </c>
      <c r="AR696" s="34" t="s">
        <v>2098</v>
      </c>
      <c r="AS696" s="91" t="s">
        <v>6821</v>
      </c>
      <c r="AT696" s="34">
        <v>3115310197</v>
      </c>
      <c r="AU696" s="34" t="s">
        <v>2127</v>
      </c>
      <c r="AX696" s="90"/>
      <c r="BA696" s="91"/>
      <c r="BB696" s="91"/>
      <c r="BC696" s="91"/>
      <c r="BF696" s="34" t="s">
        <v>4983</v>
      </c>
      <c r="BG696" s="92" t="s">
        <v>2098</v>
      </c>
      <c r="BM696" s="36" t="s">
        <v>131</v>
      </c>
      <c r="BN696" s="34" t="s">
        <v>132</v>
      </c>
      <c r="BO696" s="36">
        <v>0</v>
      </c>
      <c r="BQ696" s="94"/>
      <c r="BS696" s="36" t="s">
        <v>2127</v>
      </c>
      <c r="BU696" s="95"/>
      <c r="BV696" s="95"/>
      <c r="BW696" s="61"/>
      <c r="BX696" s="60"/>
      <c r="BY696" s="59" t="str">
        <f t="shared" ca="1" si="51"/>
        <v/>
      </c>
      <c r="CD696" s="68"/>
      <c r="CE696" s="68"/>
      <c r="CF696" s="67"/>
      <c r="CG696">
        <v>71</v>
      </c>
      <c r="CH696" s="2">
        <v>170</v>
      </c>
      <c r="CI696" s="4">
        <f t="shared" si="52"/>
        <v>24.567474048442911</v>
      </c>
      <c r="CJ696" s="5" t="str">
        <f t="shared" si="53"/>
        <v>NORMAL</v>
      </c>
      <c r="CK696" s="36">
        <v>0</v>
      </c>
      <c r="CL696" s="66"/>
      <c r="CM696" s="89">
        <v>41550</v>
      </c>
      <c r="CN696" s="97">
        <v>41550</v>
      </c>
      <c r="CP696"/>
      <c r="CQ696" s="65"/>
      <c r="CR696" s="65"/>
      <c r="CS696" s="98"/>
      <c r="CT696"/>
      <c r="CU696"/>
      <c r="CV696" s="97"/>
      <c r="CW696" s="2">
        <v>120</v>
      </c>
      <c r="CX696" s="82">
        <v>60</v>
      </c>
      <c r="DG696" s="64"/>
      <c r="DI696" s="89"/>
      <c r="DJ696" s="89"/>
      <c r="DN696" s="34"/>
      <c r="DO696" s="34"/>
      <c r="DP696" s="34"/>
      <c r="DQ696" s="34"/>
      <c r="DR696" s="34"/>
      <c r="DS696" s="34" t="s">
        <v>2127</v>
      </c>
      <c r="DT696" s="34"/>
      <c r="DU696" s="47">
        <v>44772</v>
      </c>
      <c r="DY696" s="1">
        <v>3</v>
      </c>
      <c r="DZ696" t="s">
        <v>7941</v>
      </c>
      <c r="EA696" s="4">
        <v>1.32</v>
      </c>
      <c r="EB696" s="4">
        <v>226</v>
      </c>
      <c r="EC696" s="4">
        <v>179</v>
      </c>
      <c r="EE696" s="4">
        <v>42.2</v>
      </c>
      <c r="EF696" s="4">
        <v>141</v>
      </c>
      <c r="EG696" s="4">
        <v>195</v>
      </c>
      <c r="EH696" s="4">
        <v>9.9</v>
      </c>
      <c r="EJ696"/>
      <c r="EL696" s="34"/>
      <c r="EN696" s="34"/>
    </row>
    <row r="697" spans="1:144" x14ac:dyDescent="0.25">
      <c r="A697" s="85">
        <v>2022</v>
      </c>
      <c r="B697" s="87">
        <v>44830</v>
      </c>
      <c r="C697" t="s">
        <v>121</v>
      </c>
      <c r="D697" t="s">
        <v>122</v>
      </c>
      <c r="E697" s="34" t="s">
        <v>7938</v>
      </c>
      <c r="F697" s="34">
        <f t="shared" si="54"/>
        <v>696</v>
      </c>
      <c r="G697" s="34" t="s">
        <v>4985</v>
      </c>
      <c r="H697">
        <v>18</v>
      </c>
      <c r="I697" s="34" t="s">
        <v>6141</v>
      </c>
      <c r="J697" s="34" t="s">
        <v>4988</v>
      </c>
      <c r="K697" s="34" t="str">
        <f>VLOOKUP(J697,[2]CodMpios!$B$347:$E$362,4,FALSE)</f>
        <v>18001 - Florencia</v>
      </c>
      <c r="L697" s="34" t="str">
        <f>VLOOKUP($J697,[2]Coord_Mpios_X_Y!$B$2:$K$1123,9,FALSE)</f>
        <v>1,749138703818</v>
      </c>
      <c r="M697" s="34" t="str">
        <f>VLOOKUP($J697,[2]Coord_Mpios_X_Y!$B$2:$K$1123,10,FALSE)</f>
        <v>-75,558239064333</v>
      </c>
      <c r="N697" s="34" t="s">
        <v>125</v>
      </c>
      <c r="O697" s="34" t="s">
        <v>126</v>
      </c>
      <c r="Q697" s="34" t="s">
        <v>127</v>
      </c>
      <c r="R697" s="34">
        <v>26499804</v>
      </c>
      <c r="S697" s="34" t="str">
        <f t="shared" si="50"/>
        <v>CC26499804</v>
      </c>
      <c r="T697" s="34" t="s">
        <v>134</v>
      </c>
      <c r="U697" s="34" t="s">
        <v>2024</v>
      </c>
      <c r="V697" s="34" t="s">
        <v>5701</v>
      </c>
      <c r="X697" s="87">
        <v>18832</v>
      </c>
      <c r="Y697">
        <v>71</v>
      </c>
      <c r="Z697" s="36">
        <f>VLOOKUP($Y697,[2]Edades!$A$3:$H$153,4,FALSE)</f>
        <v>6</v>
      </c>
      <c r="AA697" s="34" t="str">
        <f>VLOOKUP($Y697,[2]Edades!$A$3:$H$153,6,FALSE)</f>
        <v>6 - Persona mayor</v>
      </c>
      <c r="AB697" s="34">
        <f>VLOOKUP($Y697,[2]Edades!$A$3:$H$153,7,FALSE)</f>
        <v>15</v>
      </c>
      <c r="AC697" s="34" t="str">
        <f>VLOOKUP($Y697,[2]Edades!$A$3:$H$153,8,FALSE)</f>
        <v>70-74</v>
      </c>
      <c r="AD697" s="34" t="s">
        <v>129</v>
      </c>
      <c r="AE697" s="1">
        <v>2</v>
      </c>
      <c r="AF697" s="34" t="s">
        <v>2137</v>
      </c>
      <c r="AG697" s="34" t="s">
        <v>2127</v>
      </c>
      <c r="AH697" s="34" t="s">
        <v>2127</v>
      </c>
      <c r="AK697" s="34" t="s">
        <v>125</v>
      </c>
      <c r="AM697" s="34" t="s">
        <v>2127</v>
      </c>
      <c r="AN697" s="36" t="s">
        <v>2127</v>
      </c>
      <c r="AO697" s="36" t="s">
        <v>2127</v>
      </c>
      <c r="AP697" s="34" t="s">
        <v>2127</v>
      </c>
      <c r="AQ697" s="36" t="s">
        <v>2127</v>
      </c>
      <c r="AR697" s="34" t="s">
        <v>2098</v>
      </c>
      <c r="AS697" s="91" t="s">
        <v>6822</v>
      </c>
      <c r="AT697" s="34">
        <v>3102155267</v>
      </c>
      <c r="AU697" s="34" t="s">
        <v>2127</v>
      </c>
      <c r="AX697" s="90"/>
      <c r="BA697" s="91"/>
      <c r="BB697" s="91"/>
      <c r="BC697" s="91"/>
      <c r="BF697" s="34" t="s">
        <v>4983</v>
      </c>
      <c r="BG697" s="92" t="s">
        <v>2098</v>
      </c>
      <c r="BM697" s="36" t="s">
        <v>131</v>
      </c>
      <c r="BN697" s="34" t="s">
        <v>132</v>
      </c>
      <c r="BO697" s="36">
        <v>0</v>
      </c>
      <c r="BQ697" s="94"/>
      <c r="BS697" s="36" t="s">
        <v>2127</v>
      </c>
      <c r="BU697" s="95"/>
      <c r="BV697" s="95"/>
      <c r="BW697" s="61"/>
      <c r="BX697" s="60"/>
      <c r="BY697" s="59" t="str">
        <f t="shared" ca="1" si="51"/>
        <v/>
      </c>
      <c r="CD697" s="68"/>
      <c r="CE697" s="68"/>
      <c r="CF697" s="67"/>
      <c r="CG697">
        <v>82</v>
      </c>
      <c r="CH697" s="2">
        <v>165</v>
      </c>
      <c r="CI697" s="4">
        <f t="shared" si="52"/>
        <v>30.119375573921033</v>
      </c>
      <c r="CJ697" s="5" t="str">
        <f t="shared" si="53"/>
        <v>OBESIDAD</v>
      </c>
      <c r="CK697" s="36">
        <v>0</v>
      </c>
      <c r="CL697" s="66"/>
      <c r="CM697" s="89">
        <v>41557</v>
      </c>
      <c r="CN697" s="97">
        <v>41667</v>
      </c>
      <c r="CP697"/>
      <c r="CQ697" s="65"/>
      <c r="CR697" s="65"/>
      <c r="CS697" s="98"/>
      <c r="CT697"/>
      <c r="CU697"/>
      <c r="CV697" s="97"/>
      <c r="CW697" s="2">
        <v>130</v>
      </c>
      <c r="CX697" s="82">
        <v>70</v>
      </c>
      <c r="DG697" s="64"/>
      <c r="DI697" s="89"/>
      <c r="DJ697" s="89"/>
      <c r="DN697" s="34"/>
      <c r="DO697" s="34"/>
      <c r="DP697" s="34"/>
      <c r="DQ697" s="34"/>
      <c r="DR697" s="34"/>
      <c r="DS697" s="34" t="s">
        <v>2127</v>
      </c>
      <c r="DT697" s="34"/>
      <c r="DU697" s="47">
        <v>44690</v>
      </c>
      <c r="DY697" s="1">
        <v>3</v>
      </c>
      <c r="DZ697" t="s">
        <v>7941</v>
      </c>
      <c r="EA697" s="4">
        <v>1</v>
      </c>
      <c r="EB697" s="4">
        <v>177</v>
      </c>
      <c r="EC697" s="4">
        <v>176</v>
      </c>
      <c r="EE697" s="4">
        <v>64</v>
      </c>
      <c r="EF697" s="4">
        <v>113</v>
      </c>
      <c r="EG697" s="4">
        <v>204</v>
      </c>
      <c r="EH697" s="4">
        <v>8</v>
      </c>
      <c r="EJ697"/>
      <c r="EL697" s="34"/>
      <c r="EN697" s="34"/>
    </row>
    <row r="698" spans="1:144" hidden="1" x14ac:dyDescent="0.25">
      <c r="A698" s="85">
        <v>2022</v>
      </c>
      <c r="B698" s="87">
        <v>44830</v>
      </c>
      <c r="C698" t="s">
        <v>121</v>
      </c>
      <c r="D698" t="s">
        <v>122</v>
      </c>
      <c r="E698" s="36" t="s">
        <v>7938</v>
      </c>
      <c r="F698" s="34">
        <f t="shared" si="54"/>
        <v>697</v>
      </c>
      <c r="G698" s="34" t="s">
        <v>4985</v>
      </c>
      <c r="H698">
        <v>18</v>
      </c>
      <c r="I698" s="34" t="s">
        <v>6141</v>
      </c>
      <c r="J698" s="34" t="s">
        <v>4996</v>
      </c>
      <c r="K698" s="34" t="str">
        <f>VLOOKUP(J698,[2]CodMpios!$B$347:$E$362,4,FALSE)</f>
        <v>18247 - El Doncello</v>
      </c>
      <c r="L698" s="34" t="str">
        <f>VLOOKUP($J698,[2]Coord_Mpios_X_Y!$B$2:$K$1123,9,FALSE)</f>
        <v>1,791385903474</v>
      </c>
      <c r="M698" s="34" t="str">
        <f>VLOOKUP($J698,[2]Coord_Mpios_X_Y!$B$2:$K$1123,10,FALSE)</f>
        <v>-75,193944154894</v>
      </c>
      <c r="N698" s="34" t="s">
        <v>125</v>
      </c>
      <c r="O698" s="34" t="s">
        <v>126</v>
      </c>
      <c r="Q698" s="34" t="s">
        <v>127</v>
      </c>
      <c r="R698" s="34">
        <v>30066742</v>
      </c>
      <c r="S698" s="34" t="str">
        <f t="shared" si="50"/>
        <v>CC30066742</v>
      </c>
      <c r="T698" s="34" t="s">
        <v>134</v>
      </c>
      <c r="U698" s="34" t="s">
        <v>5873</v>
      </c>
      <c r="V698" s="34" t="s">
        <v>2139</v>
      </c>
      <c r="W698" s="34" t="s">
        <v>5095</v>
      </c>
      <c r="X698" s="87">
        <v>21870</v>
      </c>
      <c r="Y698">
        <v>63</v>
      </c>
      <c r="Z698" s="36">
        <f>VLOOKUP($Y698,[2]Edades!$A$3:$H$153,4,FALSE)</f>
        <v>6</v>
      </c>
      <c r="AA698" s="34" t="str">
        <f>VLOOKUP($Y698,[2]Edades!$A$3:$H$153,6,FALSE)</f>
        <v>6 - Persona mayor</v>
      </c>
      <c r="AB698" s="34">
        <f>VLOOKUP($Y698,[2]Edades!$A$3:$H$153,7,FALSE)</f>
        <v>13</v>
      </c>
      <c r="AC698" s="34" t="str">
        <f>VLOOKUP($Y698,[2]Edades!$A$3:$H$153,8,FALSE)</f>
        <v>60-64</v>
      </c>
      <c r="AD698" s="34" t="s">
        <v>129</v>
      </c>
      <c r="AE698" s="1">
        <v>2</v>
      </c>
      <c r="AF698" s="34" t="s">
        <v>2137</v>
      </c>
      <c r="AG698" s="34" t="s">
        <v>2127</v>
      </c>
      <c r="AH698" s="34" t="s">
        <v>2127</v>
      </c>
      <c r="AK698" s="34" t="s">
        <v>125</v>
      </c>
      <c r="AM698" s="34" t="s">
        <v>2127</v>
      </c>
      <c r="AN698" s="36" t="s">
        <v>2127</v>
      </c>
      <c r="AO698" s="36" t="s">
        <v>2127</v>
      </c>
      <c r="AP698" s="34" t="s">
        <v>2127</v>
      </c>
      <c r="AQ698" s="36" t="s">
        <v>2127</v>
      </c>
      <c r="AR698" s="34" t="s">
        <v>5189</v>
      </c>
      <c r="AS698" s="91" t="s">
        <v>6823</v>
      </c>
      <c r="AT698" s="34">
        <v>3203611353</v>
      </c>
      <c r="AU698" s="34" t="s">
        <v>2127</v>
      </c>
      <c r="AX698" s="90"/>
      <c r="BA698" s="91"/>
      <c r="BB698" s="91"/>
      <c r="BC698" s="91"/>
      <c r="BF698" s="34" t="s">
        <v>4983</v>
      </c>
      <c r="BG698" s="92" t="s">
        <v>2098</v>
      </c>
      <c r="BM698" s="36" t="s">
        <v>131</v>
      </c>
      <c r="BN698" s="34" t="s">
        <v>132</v>
      </c>
      <c r="BO698" s="36">
        <v>0</v>
      </c>
      <c r="BQ698" s="94"/>
      <c r="BS698" t="s">
        <v>131</v>
      </c>
      <c r="BU698" s="95"/>
      <c r="BV698" s="95"/>
      <c r="BW698" s="61"/>
      <c r="BX698" s="60"/>
      <c r="BY698" s="59" t="str">
        <f t="shared" ca="1" si="51"/>
        <v/>
      </c>
      <c r="CD698" s="68"/>
      <c r="CE698" s="68"/>
      <c r="CF698" s="67"/>
      <c r="CG698">
        <v>60</v>
      </c>
      <c r="CH698" s="2">
        <v>163</v>
      </c>
      <c r="CI698" s="4">
        <f t="shared" si="52"/>
        <v>22.582709172343712</v>
      </c>
      <c r="CJ698" s="5" t="str">
        <f t="shared" si="53"/>
        <v>NORMAL</v>
      </c>
      <c r="CK698" s="36">
        <v>0</v>
      </c>
      <c r="CL698" s="66"/>
      <c r="CM698" s="89">
        <v>41562</v>
      </c>
      <c r="CN698" s="97">
        <v>41562</v>
      </c>
      <c r="CP698"/>
      <c r="CQ698" s="65"/>
      <c r="CR698" s="65"/>
      <c r="CS698" s="98"/>
      <c r="CT698"/>
      <c r="CU698"/>
      <c r="CV698" s="65"/>
      <c r="CW698" s="2"/>
      <c r="CX698" s="82"/>
      <c r="DC698"/>
      <c r="DG698" s="64"/>
      <c r="DI698" s="89"/>
      <c r="DJ698" s="89"/>
      <c r="DN698" s="34"/>
      <c r="DO698" s="34"/>
      <c r="DP698" s="34"/>
      <c r="DQ698" s="34"/>
      <c r="DR698" s="34"/>
      <c r="DS698" s="34" t="s">
        <v>2127</v>
      </c>
      <c r="DT698" s="34"/>
      <c r="DU698" s="47">
        <v>44250</v>
      </c>
      <c r="DY698" s="1">
        <v>2</v>
      </c>
      <c r="DZ698" t="s">
        <v>7940</v>
      </c>
      <c r="EB698" s="4"/>
      <c r="EJ698"/>
      <c r="EL698" s="34"/>
      <c r="EN698" s="34"/>
    </row>
    <row r="699" spans="1:144" hidden="1" x14ac:dyDescent="0.25">
      <c r="A699" s="85">
        <v>2022</v>
      </c>
      <c r="B699" s="87">
        <v>44830</v>
      </c>
      <c r="C699" t="s">
        <v>121</v>
      </c>
      <c r="D699" t="s">
        <v>122</v>
      </c>
      <c r="E699" s="36" t="s">
        <v>7938</v>
      </c>
      <c r="F699" s="34">
        <f t="shared" si="54"/>
        <v>698</v>
      </c>
      <c r="G699" s="34" t="s">
        <v>4985</v>
      </c>
      <c r="H699">
        <v>18</v>
      </c>
      <c r="I699" s="34" t="s">
        <v>6141</v>
      </c>
      <c r="J699" s="34" t="s">
        <v>4988</v>
      </c>
      <c r="K699" s="34" t="str">
        <f>VLOOKUP(J699,[2]CodMpios!$B$347:$E$362,4,FALSE)</f>
        <v>18001 - Florencia</v>
      </c>
      <c r="L699" s="34" t="str">
        <f>VLOOKUP($J699,[2]Coord_Mpios_X_Y!$B$2:$K$1123,9,FALSE)</f>
        <v>1,749138703818</v>
      </c>
      <c r="M699" s="34" t="str">
        <f>VLOOKUP($J699,[2]Coord_Mpios_X_Y!$B$2:$K$1123,10,FALSE)</f>
        <v>-75,558239064333</v>
      </c>
      <c r="N699" s="34" t="s">
        <v>125</v>
      </c>
      <c r="O699" s="34" t="s">
        <v>126</v>
      </c>
      <c r="Q699" s="34" t="s">
        <v>127</v>
      </c>
      <c r="R699" s="34">
        <v>26617920</v>
      </c>
      <c r="S699" s="34" t="str">
        <f t="shared" si="50"/>
        <v>CC26617920</v>
      </c>
      <c r="T699" s="34" t="s">
        <v>506</v>
      </c>
      <c r="V699" s="34" t="s">
        <v>2515</v>
      </c>
      <c r="W699" s="34" t="s">
        <v>759</v>
      </c>
      <c r="X699" s="87">
        <v>18753</v>
      </c>
      <c r="Y699">
        <v>71</v>
      </c>
      <c r="Z699" s="36">
        <f>VLOOKUP($Y699,[2]Edades!$A$3:$H$153,4,FALSE)</f>
        <v>6</v>
      </c>
      <c r="AA699" s="34" t="str">
        <f>VLOOKUP($Y699,[2]Edades!$A$3:$H$153,6,FALSE)</f>
        <v>6 - Persona mayor</v>
      </c>
      <c r="AB699" s="34">
        <f>VLOOKUP($Y699,[2]Edades!$A$3:$H$153,7,FALSE)</f>
        <v>15</v>
      </c>
      <c r="AC699" s="34" t="str">
        <f>VLOOKUP($Y699,[2]Edades!$A$3:$H$153,8,FALSE)</f>
        <v>70-74</v>
      </c>
      <c r="AD699" s="34" t="s">
        <v>129</v>
      </c>
      <c r="AE699" s="1">
        <v>2</v>
      </c>
      <c r="AF699" s="34" t="s">
        <v>2137</v>
      </c>
      <c r="AG699" s="34" t="s">
        <v>2127</v>
      </c>
      <c r="AH699" s="34" t="s">
        <v>2127</v>
      </c>
      <c r="AK699" s="34" t="s">
        <v>125</v>
      </c>
      <c r="AM699" s="34" t="s">
        <v>2127</v>
      </c>
      <c r="AN699" s="36" t="s">
        <v>2127</v>
      </c>
      <c r="AO699" s="36" t="s">
        <v>2127</v>
      </c>
      <c r="AP699" s="34" t="s">
        <v>2127</v>
      </c>
      <c r="AQ699" s="36" t="s">
        <v>2127</v>
      </c>
      <c r="AR699" s="34" t="s">
        <v>2098</v>
      </c>
      <c r="AS699" s="91" t="s">
        <v>6824</v>
      </c>
      <c r="AT699" s="34">
        <v>3164690082</v>
      </c>
      <c r="AU699" s="34" t="s">
        <v>2127</v>
      </c>
      <c r="AX699" s="90"/>
      <c r="BA699" s="91"/>
      <c r="BB699" s="91"/>
      <c r="BC699" s="91"/>
      <c r="BF699" s="34" t="s">
        <v>4983</v>
      </c>
      <c r="BG699" s="92" t="s">
        <v>2098</v>
      </c>
      <c r="BM699" s="36" t="s">
        <v>131</v>
      </c>
      <c r="BN699" s="34" t="s">
        <v>132</v>
      </c>
      <c r="BO699" s="36">
        <v>0</v>
      </c>
      <c r="BQ699" s="94"/>
      <c r="BS699" t="s">
        <v>131</v>
      </c>
      <c r="BU699" s="95"/>
      <c r="BV699" s="95"/>
      <c r="BW699" s="61"/>
      <c r="BX699" s="60"/>
      <c r="BY699" s="59" t="str">
        <f t="shared" ca="1" si="51"/>
        <v/>
      </c>
      <c r="CD699" s="68"/>
      <c r="CE699" s="68"/>
      <c r="CF699" s="67"/>
      <c r="CG699">
        <v>77</v>
      </c>
      <c r="CH699" s="2">
        <v>160</v>
      </c>
      <c r="CI699" s="4">
        <f t="shared" si="52"/>
        <v>30.078124999999993</v>
      </c>
      <c r="CJ699" s="5" t="str">
        <f t="shared" si="53"/>
        <v>OBESIDAD</v>
      </c>
      <c r="CK699" s="36">
        <v>0</v>
      </c>
      <c r="CL699" s="66"/>
      <c r="CM699" s="89">
        <v>41592</v>
      </c>
      <c r="CN699" s="97">
        <v>41649</v>
      </c>
      <c r="CP699"/>
      <c r="CQ699" s="65"/>
      <c r="CR699" s="65"/>
      <c r="CS699" s="98"/>
      <c r="CT699"/>
      <c r="CU699"/>
      <c r="CV699" s="65"/>
      <c r="CW699" s="2"/>
      <c r="CX699" s="82"/>
      <c r="DC699"/>
      <c r="DG699" s="64"/>
      <c r="DI699" s="89"/>
      <c r="DJ699" s="89"/>
      <c r="DN699" s="34"/>
      <c r="DO699" s="34"/>
      <c r="DP699" s="34"/>
      <c r="DQ699" s="34"/>
      <c r="DR699" s="34"/>
      <c r="DS699" s="34" t="s">
        <v>2127</v>
      </c>
      <c r="DT699" s="34"/>
      <c r="DU699" s="47">
        <v>44270</v>
      </c>
      <c r="DY699" s="1">
        <v>3</v>
      </c>
      <c r="DZ699" t="s">
        <v>7940</v>
      </c>
      <c r="EB699" s="4"/>
      <c r="EJ699"/>
      <c r="EL699" s="34"/>
      <c r="EN699" s="34"/>
    </row>
    <row r="700" spans="1:144" hidden="1" x14ac:dyDescent="0.25">
      <c r="A700" s="85">
        <v>2022</v>
      </c>
      <c r="B700" s="87">
        <v>44830</v>
      </c>
      <c r="C700" t="s">
        <v>121</v>
      </c>
      <c r="D700" t="s">
        <v>122</v>
      </c>
      <c r="E700" s="36" t="s">
        <v>7938</v>
      </c>
      <c r="F700" s="34">
        <f t="shared" si="54"/>
        <v>699</v>
      </c>
      <c r="G700" s="34" t="s">
        <v>4985</v>
      </c>
      <c r="H700">
        <v>18</v>
      </c>
      <c r="I700" s="34" t="s">
        <v>6141</v>
      </c>
      <c r="J700" s="34" t="s">
        <v>5041</v>
      </c>
      <c r="K700" s="34" t="str">
        <f>VLOOKUP(J700,[2]CodMpios!$B$347:$E$362,4,FALSE)</f>
        <v>18205 - Curillo</v>
      </c>
      <c r="L700" s="34" t="str">
        <f>VLOOKUP($J700,[2]Coord_Mpios_X_Y!$B$2:$K$1123,9,FALSE)</f>
        <v>1,059663165070</v>
      </c>
      <c r="M700" s="34" t="str">
        <f>VLOOKUP($J700,[2]Coord_Mpios_X_Y!$B$2:$K$1123,10,FALSE)</f>
        <v>-75,951785056704</v>
      </c>
      <c r="N700" s="34" t="s">
        <v>139</v>
      </c>
      <c r="O700" s="34" t="s">
        <v>126</v>
      </c>
      <c r="Q700" s="34" t="s">
        <v>127</v>
      </c>
      <c r="R700" s="34">
        <v>40080489</v>
      </c>
      <c r="S700" s="34" t="str">
        <f t="shared" si="50"/>
        <v>CC40080489</v>
      </c>
      <c r="T700" s="34" t="s">
        <v>2313</v>
      </c>
      <c r="V700" s="34" t="s">
        <v>656</v>
      </c>
      <c r="W700" s="34" t="s">
        <v>1179</v>
      </c>
      <c r="X700" s="87">
        <v>20090</v>
      </c>
      <c r="Y700">
        <v>68</v>
      </c>
      <c r="Z700" s="36">
        <f>VLOOKUP($Y700,[2]Edades!$A$3:$H$153,4,FALSE)</f>
        <v>6</v>
      </c>
      <c r="AA700" s="34" t="str">
        <f>VLOOKUP($Y700,[2]Edades!$A$3:$H$153,6,FALSE)</f>
        <v>6 - Persona mayor</v>
      </c>
      <c r="AB700" s="34">
        <f>VLOOKUP($Y700,[2]Edades!$A$3:$H$153,7,FALSE)</f>
        <v>14</v>
      </c>
      <c r="AC700" s="34" t="str">
        <f>VLOOKUP($Y700,[2]Edades!$A$3:$H$153,8,FALSE)</f>
        <v>65-69</v>
      </c>
      <c r="AD700" s="34" t="s">
        <v>129</v>
      </c>
      <c r="AE700" s="1">
        <v>2</v>
      </c>
      <c r="AF700" s="34" t="s">
        <v>2137</v>
      </c>
      <c r="AG700" s="34" t="s">
        <v>2127</v>
      </c>
      <c r="AH700" s="34" t="s">
        <v>2127</v>
      </c>
      <c r="AK700" s="34" t="s">
        <v>139</v>
      </c>
      <c r="AM700" s="34" t="s">
        <v>2127</v>
      </c>
      <c r="AN700" s="36" t="s">
        <v>2127</v>
      </c>
      <c r="AO700" s="36" t="s">
        <v>2127</v>
      </c>
      <c r="AP700" s="34" t="s">
        <v>2127</v>
      </c>
      <c r="AQ700" s="36" t="s">
        <v>2127</v>
      </c>
      <c r="AR700" s="34" t="s">
        <v>6147</v>
      </c>
      <c r="AS700" s="91" t="s">
        <v>6825</v>
      </c>
      <c r="AT700" s="34">
        <v>3115310197</v>
      </c>
      <c r="AU700" s="34" t="s">
        <v>2127</v>
      </c>
      <c r="AX700" s="90"/>
      <c r="BA700" s="91"/>
      <c r="BB700" s="91"/>
      <c r="BC700" s="91"/>
      <c r="BF700" s="34" t="s">
        <v>4983</v>
      </c>
      <c r="BG700" s="92" t="s">
        <v>2098</v>
      </c>
      <c r="BM700" s="36" t="s">
        <v>131</v>
      </c>
      <c r="BN700" s="34" t="s">
        <v>132</v>
      </c>
      <c r="BO700" s="36">
        <v>0</v>
      </c>
      <c r="BQ700" s="94"/>
      <c r="BS700" t="s">
        <v>132</v>
      </c>
      <c r="BU700" s="95"/>
      <c r="BV700" s="95"/>
      <c r="BW700" s="61"/>
      <c r="BX700" s="60"/>
      <c r="BY700" s="59" t="str">
        <f t="shared" ca="1" si="51"/>
        <v/>
      </c>
      <c r="CD700" s="68"/>
      <c r="CE700" s="68"/>
      <c r="CF700" s="67"/>
      <c r="CG700">
        <v>73</v>
      </c>
      <c r="CH700" s="2">
        <v>145</v>
      </c>
      <c r="CI700" s="4">
        <f t="shared" si="52"/>
        <v>34.720570749108205</v>
      </c>
      <c r="CJ700" s="5" t="str">
        <f t="shared" si="53"/>
        <v>OBESIDAD</v>
      </c>
      <c r="CK700" s="36">
        <v>0</v>
      </c>
      <c r="CL700" s="66"/>
      <c r="CM700" s="89">
        <v>41354</v>
      </c>
      <c r="CN700" s="97">
        <v>41354</v>
      </c>
      <c r="CP700"/>
      <c r="CQ700" s="65"/>
      <c r="CR700" s="65"/>
      <c r="CS700" s="98"/>
      <c r="CT700"/>
      <c r="CU700"/>
      <c r="CV700" s="65"/>
      <c r="CW700" s="2">
        <v>120</v>
      </c>
      <c r="CX700" s="82">
        <v>70</v>
      </c>
      <c r="DC700"/>
      <c r="DG700" s="64"/>
      <c r="DI700" s="89"/>
      <c r="DJ700" s="89"/>
      <c r="DN700" s="34"/>
      <c r="DO700" s="34"/>
      <c r="DP700" s="34"/>
      <c r="DQ700" s="34"/>
      <c r="DR700" s="34"/>
      <c r="DS700" s="34" t="s">
        <v>2127</v>
      </c>
      <c r="DT700" s="34"/>
      <c r="DU700" s="47">
        <v>44494</v>
      </c>
      <c r="DY700" s="1">
        <v>1</v>
      </c>
      <c r="DZ700" t="s">
        <v>7940</v>
      </c>
      <c r="EB700" s="4">
        <v>113</v>
      </c>
      <c r="EH700" s="4">
        <v>5.6</v>
      </c>
      <c r="EJ700"/>
      <c r="EL700" s="34"/>
      <c r="EN700" s="34"/>
    </row>
    <row r="701" spans="1:144" x14ac:dyDescent="0.25">
      <c r="A701" s="85">
        <v>2022</v>
      </c>
      <c r="B701" s="87">
        <v>44830</v>
      </c>
      <c r="C701" t="s">
        <v>121</v>
      </c>
      <c r="D701" t="s">
        <v>122</v>
      </c>
      <c r="E701" s="34" t="s">
        <v>7938</v>
      </c>
      <c r="F701" s="34">
        <f t="shared" si="54"/>
        <v>700</v>
      </c>
      <c r="G701" s="34" t="s">
        <v>4985</v>
      </c>
      <c r="H701">
        <v>18</v>
      </c>
      <c r="I701" s="34" t="s">
        <v>6141</v>
      </c>
      <c r="J701" s="34" t="s">
        <v>4991</v>
      </c>
      <c r="K701" s="34" t="str">
        <f>VLOOKUP(J701,[2]CodMpios!$B$347:$E$362,4,FALSE)</f>
        <v>18592 - Puerto Rico</v>
      </c>
      <c r="L701" s="34" t="str">
        <f>VLOOKUP($J701,[2]Coord_Mpios_X_Y!$B$2:$K$1123,9,FALSE)</f>
        <v>2,018940891255</v>
      </c>
      <c r="M701" s="34" t="str">
        <f>VLOOKUP($J701,[2]Coord_Mpios_X_Y!$B$2:$K$1123,10,FALSE)</f>
        <v>-75,073086267336</v>
      </c>
      <c r="N701" s="34" t="s">
        <v>125</v>
      </c>
      <c r="O701" s="34" t="s">
        <v>126</v>
      </c>
      <c r="Q701" s="34" t="s">
        <v>127</v>
      </c>
      <c r="R701" s="34">
        <v>17628342</v>
      </c>
      <c r="S701" s="34" t="str">
        <f t="shared" si="50"/>
        <v>CC17628342</v>
      </c>
      <c r="T701" s="34" t="s">
        <v>1373</v>
      </c>
      <c r="V701" s="34" t="s">
        <v>5466</v>
      </c>
      <c r="W701" s="34" t="s">
        <v>5536</v>
      </c>
      <c r="X701" s="87">
        <v>20086</v>
      </c>
      <c r="Y701">
        <v>68</v>
      </c>
      <c r="Z701" s="36">
        <f>VLOOKUP($Y701,[2]Edades!$A$3:$H$153,4,FALSE)</f>
        <v>6</v>
      </c>
      <c r="AA701" s="34" t="str">
        <f>VLOOKUP($Y701,[2]Edades!$A$3:$H$153,6,FALSE)</f>
        <v>6 - Persona mayor</v>
      </c>
      <c r="AB701" s="34">
        <f>VLOOKUP($Y701,[2]Edades!$A$3:$H$153,7,FALSE)</f>
        <v>14</v>
      </c>
      <c r="AC701" s="34" t="str">
        <f>VLOOKUP($Y701,[2]Edades!$A$3:$H$153,8,FALSE)</f>
        <v>65-69</v>
      </c>
      <c r="AD701" s="34" t="s">
        <v>146</v>
      </c>
      <c r="AE701">
        <v>1</v>
      </c>
      <c r="AF701" s="34" t="s">
        <v>2137</v>
      </c>
      <c r="AG701" s="34" t="s">
        <v>2127</v>
      </c>
      <c r="AH701" s="34" t="s">
        <v>2127</v>
      </c>
      <c r="AK701" s="34" t="s">
        <v>125</v>
      </c>
      <c r="AM701" s="34" t="s">
        <v>2127</v>
      </c>
      <c r="AN701" s="36" t="s">
        <v>2127</v>
      </c>
      <c r="AO701" s="36" t="s">
        <v>2127</v>
      </c>
      <c r="AP701" s="34" t="s">
        <v>2127</v>
      </c>
      <c r="AQ701" s="36" t="s">
        <v>2127</v>
      </c>
      <c r="AR701" s="34" t="s">
        <v>4989</v>
      </c>
      <c r="AS701" s="91" t="s">
        <v>6826</v>
      </c>
      <c r="AT701" s="34">
        <v>3202749836</v>
      </c>
      <c r="AU701" s="34" t="s">
        <v>2127</v>
      </c>
      <c r="AX701" s="90"/>
      <c r="BA701" s="91"/>
      <c r="BB701" s="91"/>
      <c r="BC701" s="91"/>
      <c r="BF701" s="34" t="s">
        <v>4983</v>
      </c>
      <c r="BG701" s="92" t="s">
        <v>2098</v>
      </c>
      <c r="BM701" s="36" t="s">
        <v>131</v>
      </c>
      <c r="BN701" s="34" t="s">
        <v>132</v>
      </c>
      <c r="BO701" s="36">
        <v>0</v>
      </c>
      <c r="BQ701" s="94"/>
      <c r="BS701" s="36" t="s">
        <v>2127</v>
      </c>
      <c r="BU701" s="95"/>
      <c r="BV701" s="95"/>
      <c r="BW701" s="61"/>
      <c r="BX701" s="60"/>
      <c r="BY701" s="59" t="str">
        <f t="shared" ca="1" si="51"/>
        <v/>
      </c>
      <c r="CD701" s="68"/>
      <c r="CE701" s="68"/>
      <c r="CF701" s="67"/>
      <c r="CG701">
        <v>64</v>
      </c>
      <c r="CH701" s="2">
        <v>153</v>
      </c>
      <c r="CI701" s="4">
        <f t="shared" si="52"/>
        <v>27.339911999658252</v>
      </c>
      <c r="CJ701" s="5" t="str">
        <f t="shared" si="53"/>
        <v>SOBREPESO</v>
      </c>
      <c r="CK701" s="36">
        <v>0</v>
      </c>
      <c r="CL701" s="66"/>
      <c r="CM701" s="89">
        <v>41495</v>
      </c>
      <c r="CN701" s="97">
        <v>41495</v>
      </c>
      <c r="CP701"/>
      <c r="CQ701" s="65"/>
      <c r="CR701" s="65"/>
      <c r="CS701" s="98"/>
      <c r="CT701"/>
      <c r="CU701"/>
      <c r="CV701" s="97"/>
      <c r="CW701" s="2">
        <v>130</v>
      </c>
      <c r="CX701" s="82">
        <v>60</v>
      </c>
      <c r="DG701" s="64"/>
      <c r="DI701" s="89"/>
      <c r="DJ701" s="89"/>
      <c r="DN701" s="34"/>
      <c r="DO701" s="34"/>
      <c r="DP701" s="34"/>
      <c r="DQ701" s="34"/>
      <c r="DR701" s="34"/>
      <c r="DS701" s="34" t="s">
        <v>2127</v>
      </c>
      <c r="DT701" s="34"/>
      <c r="DU701" s="47">
        <v>44596</v>
      </c>
      <c r="DY701" s="1">
        <v>2</v>
      </c>
      <c r="DZ701" t="s">
        <v>7940</v>
      </c>
      <c r="EA701" s="4">
        <v>1</v>
      </c>
      <c r="EB701" s="4">
        <v>125</v>
      </c>
      <c r="EC701" s="4">
        <v>178</v>
      </c>
      <c r="ED701" s="4">
        <v>99</v>
      </c>
      <c r="EE701" s="4">
        <v>47.2</v>
      </c>
      <c r="EF701" s="4">
        <v>159</v>
      </c>
      <c r="EG701" s="4">
        <v>2</v>
      </c>
      <c r="EH701" s="4">
        <v>7.4</v>
      </c>
      <c r="EJ701"/>
      <c r="EL701" s="34"/>
      <c r="EN701" s="34"/>
    </row>
    <row r="702" spans="1:144" hidden="1" x14ac:dyDescent="0.25">
      <c r="A702" s="85">
        <v>2022</v>
      </c>
      <c r="B702" s="87">
        <v>44830</v>
      </c>
      <c r="C702" t="s">
        <v>121</v>
      </c>
      <c r="D702" t="s">
        <v>122</v>
      </c>
      <c r="E702" s="36" t="s">
        <v>7938</v>
      </c>
      <c r="F702" s="34">
        <f t="shared" si="54"/>
        <v>701</v>
      </c>
      <c r="G702" s="34" t="s">
        <v>4985</v>
      </c>
      <c r="H702">
        <v>18</v>
      </c>
      <c r="I702" s="34" t="s">
        <v>6141</v>
      </c>
      <c r="J702" s="34" t="s">
        <v>4991</v>
      </c>
      <c r="K702" s="34" t="str">
        <f>VLOOKUP(J702,[2]CodMpios!$B$347:$E$362,4,FALSE)</f>
        <v>18592 - Puerto Rico</v>
      </c>
      <c r="L702" s="34" t="str">
        <f>VLOOKUP($J702,[2]Coord_Mpios_X_Y!$B$2:$K$1123,9,FALSE)</f>
        <v>2,018940891255</v>
      </c>
      <c r="M702" s="34" t="str">
        <f>VLOOKUP($J702,[2]Coord_Mpios_X_Y!$B$2:$K$1123,10,FALSE)</f>
        <v>-75,073086267336</v>
      </c>
      <c r="N702" s="34" t="s">
        <v>125</v>
      </c>
      <c r="O702" s="34" t="s">
        <v>126</v>
      </c>
      <c r="Q702" s="34" t="s">
        <v>127</v>
      </c>
      <c r="R702" s="34">
        <v>40727265</v>
      </c>
      <c r="S702" s="34" t="str">
        <f t="shared" si="50"/>
        <v>CC40727265</v>
      </c>
      <c r="T702" s="34" t="s">
        <v>134</v>
      </c>
      <c r="U702" s="34" t="s">
        <v>5872</v>
      </c>
      <c r="V702" s="34" t="s">
        <v>178</v>
      </c>
      <c r="W702" s="34" t="s">
        <v>2322</v>
      </c>
      <c r="X702" s="87">
        <v>21706</v>
      </c>
      <c r="Y702">
        <v>63</v>
      </c>
      <c r="Z702" s="36">
        <f>VLOOKUP($Y702,[2]Edades!$A$3:$H$153,4,FALSE)</f>
        <v>6</v>
      </c>
      <c r="AA702" s="34" t="str">
        <f>VLOOKUP($Y702,[2]Edades!$A$3:$H$153,6,FALSE)</f>
        <v>6 - Persona mayor</v>
      </c>
      <c r="AB702" s="34">
        <f>VLOOKUP($Y702,[2]Edades!$A$3:$H$153,7,FALSE)</f>
        <v>13</v>
      </c>
      <c r="AC702" s="34" t="str">
        <f>VLOOKUP($Y702,[2]Edades!$A$3:$H$153,8,FALSE)</f>
        <v>60-64</v>
      </c>
      <c r="AD702" s="34" t="s">
        <v>129</v>
      </c>
      <c r="AE702" s="1">
        <v>2</v>
      </c>
      <c r="AF702" s="34" t="s">
        <v>2137</v>
      </c>
      <c r="AG702" s="34" t="s">
        <v>2127</v>
      </c>
      <c r="AH702" s="34" t="s">
        <v>2127</v>
      </c>
      <c r="AK702" s="34" t="s">
        <v>125</v>
      </c>
      <c r="AM702" s="34" t="s">
        <v>2127</v>
      </c>
      <c r="AN702" s="36" t="s">
        <v>2127</v>
      </c>
      <c r="AO702" s="36" t="s">
        <v>2127</v>
      </c>
      <c r="AP702" s="34" t="s">
        <v>2127</v>
      </c>
      <c r="AQ702" s="36" t="s">
        <v>2127</v>
      </c>
      <c r="AR702" s="34" t="s">
        <v>4989</v>
      </c>
      <c r="AS702" s="91" t="s">
        <v>6827</v>
      </c>
      <c r="AT702" s="34">
        <v>3134789387</v>
      </c>
      <c r="AU702" s="34" t="s">
        <v>2127</v>
      </c>
      <c r="AX702" s="90"/>
      <c r="BA702" s="91"/>
      <c r="BB702" s="91"/>
      <c r="BC702" s="91"/>
      <c r="BF702" s="34" t="s">
        <v>4983</v>
      </c>
      <c r="BG702" s="92" t="s">
        <v>2098</v>
      </c>
      <c r="BM702" s="36" t="s">
        <v>131</v>
      </c>
      <c r="BN702" s="34" t="s">
        <v>132</v>
      </c>
      <c r="BO702" s="36">
        <v>0</v>
      </c>
      <c r="BQ702" s="94"/>
      <c r="BS702" t="s">
        <v>132</v>
      </c>
      <c r="BU702" s="95"/>
      <c r="BV702" s="95"/>
      <c r="BW702" s="61"/>
      <c r="BX702" s="60"/>
      <c r="BY702" s="59" t="str">
        <f t="shared" ca="1" si="51"/>
        <v/>
      </c>
      <c r="CD702" s="68"/>
      <c r="CE702" s="68"/>
      <c r="CF702" s="67"/>
      <c r="CG702">
        <v>67</v>
      </c>
      <c r="CH702" s="2">
        <v>160</v>
      </c>
      <c r="CI702" s="4">
        <f t="shared" si="52"/>
        <v>26.171874999999996</v>
      </c>
      <c r="CJ702" s="5" t="str">
        <f t="shared" si="53"/>
        <v>SOBREPESO</v>
      </c>
      <c r="CK702" s="36">
        <v>0</v>
      </c>
      <c r="CL702" s="66"/>
      <c r="CM702" s="89">
        <v>41611</v>
      </c>
      <c r="CN702" s="97">
        <v>41667</v>
      </c>
      <c r="CP702"/>
      <c r="CQ702" s="65"/>
      <c r="CR702" s="65"/>
      <c r="CS702" s="98"/>
      <c r="CT702"/>
      <c r="CU702"/>
      <c r="CV702" s="65"/>
      <c r="CW702" s="2">
        <v>130</v>
      </c>
      <c r="CX702" s="82">
        <v>80</v>
      </c>
      <c r="DC702"/>
      <c r="DG702" s="64"/>
      <c r="DI702" s="89"/>
      <c r="DJ702" s="89"/>
      <c r="DN702" s="34"/>
      <c r="DO702" s="34"/>
      <c r="DP702" s="34"/>
      <c r="DQ702" s="34"/>
      <c r="DR702" s="34"/>
      <c r="DS702" s="34" t="s">
        <v>2127</v>
      </c>
      <c r="DT702" s="34"/>
      <c r="DU702" s="47">
        <v>44678</v>
      </c>
      <c r="DY702" s="1">
        <v>3</v>
      </c>
      <c r="DZ702" t="s">
        <v>7941</v>
      </c>
      <c r="EA702" s="4">
        <v>1.1299999999999999</v>
      </c>
      <c r="EB702" s="4">
        <v>108</v>
      </c>
      <c r="EC702" s="4">
        <v>216</v>
      </c>
      <c r="ED702" s="4">
        <v>130.6</v>
      </c>
      <c r="EF702" s="4">
        <v>127</v>
      </c>
      <c r="EG702" s="4">
        <v>2.2999999999999998</v>
      </c>
      <c r="EJ702"/>
      <c r="EL702" s="34"/>
      <c r="EN702" s="34"/>
    </row>
    <row r="703" spans="1:144" hidden="1" x14ac:dyDescent="0.25">
      <c r="A703" s="85">
        <v>2022</v>
      </c>
      <c r="B703" s="87">
        <v>44830</v>
      </c>
      <c r="C703" t="s">
        <v>121</v>
      </c>
      <c r="D703" t="s">
        <v>122</v>
      </c>
      <c r="E703" s="36" t="s">
        <v>7938</v>
      </c>
      <c r="F703" s="34">
        <f t="shared" si="54"/>
        <v>702</v>
      </c>
      <c r="G703" s="34" t="s">
        <v>4985</v>
      </c>
      <c r="H703">
        <v>18</v>
      </c>
      <c r="I703" s="34" t="s">
        <v>6141</v>
      </c>
      <c r="J703" s="34" t="s">
        <v>5007</v>
      </c>
      <c r="K703" s="34" t="str">
        <f>VLOOKUP(J703,[2]CodMpios!$B$347:$E$362,4,FALSE)</f>
        <v>18410 - La Montañita</v>
      </c>
      <c r="L703" s="34" t="str">
        <f>VLOOKUP($J703,[2]Coord_Mpios_X_Y!$B$2:$K$1123,9,FALSE)</f>
        <v>1,302860442333</v>
      </c>
      <c r="M703" s="34" t="str">
        <f>VLOOKUP($J703,[2]Coord_Mpios_X_Y!$B$2:$K$1123,10,FALSE)</f>
        <v>-75,235727318747</v>
      </c>
      <c r="N703" s="34" t="s">
        <v>139</v>
      </c>
      <c r="O703" s="34" t="s">
        <v>126</v>
      </c>
      <c r="Q703" s="34" t="s">
        <v>127</v>
      </c>
      <c r="R703" s="34">
        <v>26620120</v>
      </c>
      <c r="S703" s="34" t="str">
        <f t="shared" si="50"/>
        <v>CC26620120</v>
      </c>
      <c r="T703" s="34" t="s">
        <v>5871</v>
      </c>
      <c r="V703" s="34" t="s">
        <v>373</v>
      </c>
      <c r="W703" s="34" t="s">
        <v>763</v>
      </c>
      <c r="X703" s="87">
        <v>21516</v>
      </c>
      <c r="Y703">
        <v>64</v>
      </c>
      <c r="Z703" s="36">
        <f>VLOOKUP($Y703,[2]Edades!$A$3:$H$153,4,FALSE)</f>
        <v>6</v>
      </c>
      <c r="AA703" s="34" t="str">
        <f>VLOOKUP($Y703,[2]Edades!$A$3:$H$153,6,FALSE)</f>
        <v>6 - Persona mayor</v>
      </c>
      <c r="AB703" s="34">
        <f>VLOOKUP($Y703,[2]Edades!$A$3:$H$153,7,FALSE)</f>
        <v>13</v>
      </c>
      <c r="AC703" s="34" t="str">
        <f>VLOOKUP($Y703,[2]Edades!$A$3:$H$153,8,FALSE)</f>
        <v>60-64</v>
      </c>
      <c r="AD703" s="34" t="s">
        <v>129</v>
      </c>
      <c r="AE703" s="1">
        <v>2</v>
      </c>
      <c r="AF703" s="34" t="s">
        <v>2137</v>
      </c>
      <c r="AG703" s="34" t="s">
        <v>2127</v>
      </c>
      <c r="AH703" s="34" t="s">
        <v>2127</v>
      </c>
      <c r="AK703" s="34" t="s">
        <v>139</v>
      </c>
      <c r="AM703" s="34" t="s">
        <v>2127</v>
      </c>
      <c r="AN703" s="36" t="s">
        <v>2127</v>
      </c>
      <c r="AO703" s="36" t="s">
        <v>2127</v>
      </c>
      <c r="AP703" s="34" t="s">
        <v>2127</v>
      </c>
      <c r="AQ703" s="36" t="s">
        <v>2127</v>
      </c>
      <c r="AR703" s="34" t="s">
        <v>5919</v>
      </c>
      <c r="AS703" s="91" t="s">
        <v>6828</v>
      </c>
      <c r="AT703" s="34">
        <v>3229479850</v>
      </c>
      <c r="AU703" s="34" t="s">
        <v>2127</v>
      </c>
      <c r="AX703" s="90"/>
      <c r="BA703" s="91"/>
      <c r="BB703" s="91"/>
      <c r="BC703" s="91"/>
      <c r="BF703" s="34" t="s">
        <v>4983</v>
      </c>
      <c r="BG703" s="92" t="s">
        <v>2098</v>
      </c>
      <c r="BM703" s="36" t="s">
        <v>131</v>
      </c>
      <c r="BN703" s="34" t="s">
        <v>132</v>
      </c>
      <c r="BO703" s="36">
        <v>0</v>
      </c>
      <c r="BQ703" s="94"/>
      <c r="BS703" t="s">
        <v>132</v>
      </c>
      <c r="BU703" s="95"/>
      <c r="BV703" s="95"/>
      <c r="BW703" s="61"/>
      <c r="BX703" s="60"/>
      <c r="BY703" s="59" t="str">
        <f t="shared" ca="1" si="51"/>
        <v/>
      </c>
      <c r="CD703" s="68"/>
      <c r="CE703" s="68"/>
      <c r="CF703" s="67"/>
      <c r="CG703">
        <v>107</v>
      </c>
      <c r="CH703" s="2">
        <v>163</v>
      </c>
      <c r="CI703" s="4">
        <f t="shared" si="52"/>
        <v>40.272498024012947</v>
      </c>
      <c r="CJ703" s="5" t="str">
        <f t="shared" si="53"/>
        <v>OBESIDAD</v>
      </c>
      <c r="CK703" s="36">
        <v>0</v>
      </c>
      <c r="CL703" s="66"/>
      <c r="CM703" s="89">
        <v>41611</v>
      </c>
      <c r="CN703" s="97">
        <v>41667</v>
      </c>
      <c r="CP703"/>
      <c r="CQ703" s="65"/>
      <c r="CR703" s="65"/>
      <c r="CS703" s="98"/>
      <c r="CT703"/>
      <c r="CU703"/>
      <c r="CV703" s="65"/>
      <c r="CW703" s="2">
        <v>142</v>
      </c>
      <c r="CX703" s="82">
        <v>88</v>
      </c>
      <c r="DC703"/>
      <c r="DG703" s="64"/>
      <c r="DI703" s="89"/>
      <c r="DJ703" s="89"/>
      <c r="DN703" s="34"/>
      <c r="DO703" s="34"/>
      <c r="DP703" s="34"/>
      <c r="DQ703" s="34"/>
      <c r="DR703" s="34"/>
      <c r="DS703" s="34" t="s">
        <v>2127</v>
      </c>
      <c r="DT703" s="34"/>
      <c r="DU703" s="47">
        <v>44650</v>
      </c>
      <c r="DY703" s="1">
        <v>2</v>
      </c>
      <c r="DZ703" t="s">
        <v>7940</v>
      </c>
      <c r="EB703" s="4"/>
      <c r="EF703" s="4">
        <v>220</v>
      </c>
      <c r="EJ703"/>
      <c r="EL703" s="34"/>
      <c r="EN703" s="34"/>
    </row>
    <row r="704" spans="1:144" hidden="1" x14ac:dyDescent="0.25">
      <c r="A704" s="85">
        <v>2022</v>
      </c>
      <c r="B704" s="87">
        <v>44830</v>
      </c>
      <c r="C704" t="s">
        <v>121</v>
      </c>
      <c r="D704" t="s">
        <v>122</v>
      </c>
      <c r="E704" s="36" t="s">
        <v>7938</v>
      </c>
      <c r="F704" s="34">
        <f t="shared" si="54"/>
        <v>703</v>
      </c>
      <c r="G704" s="34" t="s">
        <v>4985</v>
      </c>
      <c r="H704">
        <v>18</v>
      </c>
      <c r="I704" s="34" t="s">
        <v>6141</v>
      </c>
      <c r="J704" s="34" t="s">
        <v>4988</v>
      </c>
      <c r="K704" s="34" t="str">
        <f>VLOOKUP(J704,[2]CodMpios!$B$347:$E$362,4,FALSE)</f>
        <v>18001 - Florencia</v>
      </c>
      <c r="L704" s="34" t="str">
        <f>VLOOKUP($J704,[2]Coord_Mpios_X_Y!$B$2:$K$1123,9,FALSE)</f>
        <v>1,749138703818</v>
      </c>
      <c r="M704" s="34" t="str">
        <f>VLOOKUP($J704,[2]Coord_Mpios_X_Y!$B$2:$K$1123,10,FALSE)</f>
        <v>-75,558239064333</v>
      </c>
      <c r="N704" s="34" t="s">
        <v>139</v>
      </c>
      <c r="O704" s="34" t="s">
        <v>126</v>
      </c>
      <c r="Q704" s="34" t="s">
        <v>127</v>
      </c>
      <c r="R704" s="34">
        <v>32329043</v>
      </c>
      <c r="S704" s="34" t="str">
        <f t="shared" si="50"/>
        <v>CC32329043</v>
      </c>
      <c r="T704" s="34" t="s">
        <v>309</v>
      </c>
      <c r="U704" s="34" t="s">
        <v>330</v>
      </c>
      <c r="V704" s="34" t="s">
        <v>182</v>
      </c>
      <c r="W704" s="34" t="s">
        <v>5870</v>
      </c>
      <c r="X704" s="87">
        <v>17066</v>
      </c>
      <c r="Y704">
        <v>76</v>
      </c>
      <c r="Z704" s="36">
        <f>VLOOKUP($Y704,[2]Edades!$A$3:$H$153,4,FALSE)</f>
        <v>6</v>
      </c>
      <c r="AA704" s="34" t="str">
        <f>VLOOKUP($Y704,[2]Edades!$A$3:$H$153,6,FALSE)</f>
        <v>6 - Persona mayor</v>
      </c>
      <c r="AB704" s="34">
        <f>VLOOKUP($Y704,[2]Edades!$A$3:$H$153,7,FALSE)</f>
        <v>16</v>
      </c>
      <c r="AC704" s="34" t="str">
        <f>VLOOKUP($Y704,[2]Edades!$A$3:$H$153,8,FALSE)</f>
        <v>75-79</v>
      </c>
      <c r="AD704" s="34" t="s">
        <v>129</v>
      </c>
      <c r="AE704" s="1">
        <v>2</v>
      </c>
      <c r="AF704" s="34" t="s">
        <v>2137</v>
      </c>
      <c r="AG704" s="34" t="s">
        <v>2127</v>
      </c>
      <c r="AH704" s="34" t="s">
        <v>2127</v>
      </c>
      <c r="AK704" s="34" t="s">
        <v>139</v>
      </c>
      <c r="AM704" s="34" t="s">
        <v>2127</v>
      </c>
      <c r="AN704" s="36" t="s">
        <v>2127</v>
      </c>
      <c r="AO704" s="36" t="s">
        <v>2127</v>
      </c>
      <c r="AP704" s="34" t="s">
        <v>2127</v>
      </c>
      <c r="AQ704" s="36" t="s">
        <v>2127</v>
      </c>
      <c r="AR704" s="34" t="s">
        <v>2098</v>
      </c>
      <c r="AS704" s="91" t="s">
        <v>6829</v>
      </c>
      <c r="AT704" s="34">
        <v>3162782041</v>
      </c>
      <c r="AU704" s="34" t="s">
        <v>2127</v>
      </c>
      <c r="AX704" s="90"/>
      <c r="BA704" s="91"/>
      <c r="BB704" s="91"/>
      <c r="BC704" s="91"/>
      <c r="BF704" s="34" t="s">
        <v>4983</v>
      </c>
      <c r="BG704" s="92" t="s">
        <v>2098</v>
      </c>
      <c r="BM704" s="36" t="s">
        <v>131</v>
      </c>
      <c r="BN704" s="34" t="s">
        <v>132</v>
      </c>
      <c r="BO704" s="36">
        <v>0</v>
      </c>
      <c r="BQ704" s="94"/>
      <c r="BS704" t="s">
        <v>131</v>
      </c>
      <c r="BU704" s="95"/>
      <c r="BV704" s="95"/>
      <c r="BW704" s="61"/>
      <c r="BX704" s="60"/>
      <c r="BY704" s="59" t="str">
        <f t="shared" ca="1" si="51"/>
        <v/>
      </c>
      <c r="CD704" s="68"/>
      <c r="CE704" s="68"/>
      <c r="CF704" s="67"/>
      <c r="CG704">
        <v>80</v>
      </c>
      <c r="CH704" s="2">
        <v>152</v>
      </c>
      <c r="CI704" s="4">
        <f t="shared" si="52"/>
        <v>34.626038781163437</v>
      </c>
      <c r="CJ704" s="5" t="str">
        <f t="shared" si="53"/>
        <v>OBESIDAD</v>
      </c>
      <c r="CK704" s="36">
        <v>0</v>
      </c>
      <c r="CL704" s="66"/>
      <c r="CM704" s="89">
        <v>41649</v>
      </c>
      <c r="CN704" s="97">
        <v>41649</v>
      </c>
      <c r="CP704"/>
      <c r="CQ704" s="65"/>
      <c r="CR704" s="65"/>
      <c r="CS704" s="98"/>
      <c r="CT704"/>
      <c r="CU704"/>
      <c r="CV704" s="65"/>
      <c r="CW704" s="2">
        <v>120</v>
      </c>
      <c r="CX704" s="82">
        <v>60</v>
      </c>
      <c r="DC704"/>
      <c r="DG704" s="64"/>
      <c r="DI704" s="89">
        <v>43613</v>
      </c>
      <c r="DJ704" s="89"/>
      <c r="DN704" s="34"/>
      <c r="DO704" s="34"/>
      <c r="DP704" s="34"/>
      <c r="DQ704" s="34"/>
      <c r="DR704" s="34"/>
      <c r="DS704" s="34" t="s">
        <v>2127</v>
      </c>
      <c r="DT704" s="34"/>
      <c r="DU704" s="47">
        <v>44249</v>
      </c>
      <c r="DY704" s="1">
        <v>2</v>
      </c>
      <c r="DZ704" t="s">
        <v>7940</v>
      </c>
      <c r="EB704" s="4"/>
      <c r="EJ704"/>
      <c r="EL704" s="34"/>
      <c r="EN704" s="34"/>
    </row>
    <row r="705" spans="1:144" x14ac:dyDescent="0.25">
      <c r="A705" s="85">
        <v>2022</v>
      </c>
      <c r="B705" s="87">
        <v>44830</v>
      </c>
      <c r="C705" t="s">
        <v>121</v>
      </c>
      <c r="D705" t="s">
        <v>122</v>
      </c>
      <c r="E705" s="34" t="s">
        <v>7938</v>
      </c>
      <c r="F705" s="34">
        <f t="shared" si="54"/>
        <v>704</v>
      </c>
      <c r="G705" s="34" t="s">
        <v>4985</v>
      </c>
      <c r="H705">
        <v>18</v>
      </c>
      <c r="I705" s="34" t="s">
        <v>6141</v>
      </c>
      <c r="J705" s="34" t="s">
        <v>5021</v>
      </c>
      <c r="K705" s="34" t="str">
        <f>VLOOKUP(J705,[2]CodMpios!$B$347:$E$362,4,FALSE)</f>
        <v>18785 - Solita</v>
      </c>
      <c r="L705" s="34" t="str">
        <f>VLOOKUP($J705,[2]Coord_Mpios_X_Y!$B$2:$K$1123,9,FALSE)</f>
        <v>0,909265456917</v>
      </c>
      <c r="M705" s="34" t="str">
        <f>VLOOKUP($J705,[2]Coord_Mpios_X_Y!$B$2:$K$1123,10,FALSE)</f>
        <v>-75,638400454679</v>
      </c>
      <c r="N705" s="34" t="s">
        <v>125</v>
      </c>
      <c r="O705" s="34" t="s">
        <v>126</v>
      </c>
      <c r="Q705" s="34" t="s">
        <v>127</v>
      </c>
      <c r="R705" s="34">
        <v>17644671</v>
      </c>
      <c r="S705" s="34" t="str">
        <f t="shared" si="50"/>
        <v>CC17644671</v>
      </c>
      <c r="T705" s="34" t="s">
        <v>5453</v>
      </c>
      <c r="V705" s="34" t="s">
        <v>5242</v>
      </c>
      <c r="W705" s="34" t="s">
        <v>240</v>
      </c>
      <c r="X705" s="87">
        <v>25450</v>
      </c>
      <c r="Y705">
        <v>53</v>
      </c>
      <c r="Z705" s="36">
        <f>VLOOKUP($Y705,[2]Edades!$A$3:$H$153,4,FALSE)</f>
        <v>5</v>
      </c>
      <c r="AA705" s="34" t="str">
        <f>VLOOKUP($Y705,[2]Edades!$A$3:$H$153,6,FALSE)</f>
        <v>5 - Adultez</v>
      </c>
      <c r="AB705" s="34">
        <f>VLOOKUP($Y705,[2]Edades!$A$3:$H$153,7,FALSE)</f>
        <v>11</v>
      </c>
      <c r="AC705" s="34" t="str">
        <f>VLOOKUP($Y705,[2]Edades!$A$3:$H$153,8,FALSE)</f>
        <v>50-54</v>
      </c>
      <c r="AD705" s="34" t="s">
        <v>146</v>
      </c>
      <c r="AE705">
        <v>1</v>
      </c>
      <c r="AF705" s="34" t="s">
        <v>130</v>
      </c>
      <c r="AG705" s="34" t="s">
        <v>2127</v>
      </c>
      <c r="AH705" s="34" t="s">
        <v>2127</v>
      </c>
      <c r="AK705" s="34" t="s">
        <v>125</v>
      </c>
      <c r="AM705" s="34" t="s">
        <v>2127</v>
      </c>
      <c r="AN705" s="36" t="s">
        <v>2127</v>
      </c>
      <c r="AO705" s="36" t="s">
        <v>2127</v>
      </c>
      <c r="AP705" s="34" t="s">
        <v>2127</v>
      </c>
      <c r="AQ705" s="36" t="s">
        <v>2127</v>
      </c>
      <c r="AR705" s="34" t="s">
        <v>5973</v>
      </c>
      <c r="AS705" s="91" t="s">
        <v>6830</v>
      </c>
      <c r="AT705" s="34">
        <v>3229448369</v>
      </c>
      <c r="AU705" s="34" t="s">
        <v>2127</v>
      </c>
      <c r="AX705" s="90"/>
      <c r="BA705" s="91"/>
      <c r="BB705" s="91"/>
      <c r="BC705" s="91"/>
      <c r="BF705" s="34" t="s">
        <v>4983</v>
      </c>
      <c r="BG705" s="92" t="s">
        <v>2098</v>
      </c>
      <c r="BM705" s="36" t="s">
        <v>131</v>
      </c>
      <c r="BN705" s="34" t="s">
        <v>132</v>
      </c>
      <c r="BO705" s="36">
        <v>0</v>
      </c>
      <c r="BQ705" s="94"/>
      <c r="BS705" s="36" t="s">
        <v>2127</v>
      </c>
      <c r="BU705" s="95"/>
      <c r="BV705" s="95"/>
      <c r="BW705" s="61"/>
      <c r="BX705" s="60"/>
      <c r="BY705" s="59" t="str">
        <f t="shared" ca="1" si="51"/>
        <v/>
      </c>
      <c r="CD705" s="68"/>
      <c r="CE705" s="68"/>
      <c r="CF705" s="67"/>
      <c r="CG705">
        <v>87</v>
      </c>
      <c r="CH705" s="2">
        <v>171</v>
      </c>
      <c r="CI705" s="4">
        <f t="shared" si="52"/>
        <v>29.75274443418488</v>
      </c>
      <c r="CJ705" s="5" t="str">
        <f t="shared" si="53"/>
        <v>SOBREPESO</v>
      </c>
      <c r="CK705" s="36">
        <v>0</v>
      </c>
      <c r="CL705" s="66"/>
      <c r="CM705" s="89">
        <v>41982</v>
      </c>
      <c r="CN705" s="97">
        <v>41649</v>
      </c>
      <c r="CP705"/>
      <c r="CQ705" s="65"/>
      <c r="CR705" s="65"/>
      <c r="CS705" s="98"/>
      <c r="CT705"/>
      <c r="CU705"/>
      <c r="CV705" s="97"/>
      <c r="CW705" s="2"/>
      <c r="CX705" s="82"/>
      <c r="DG705" s="64"/>
      <c r="DI705" s="89"/>
      <c r="DJ705" s="89"/>
      <c r="DN705" s="34"/>
      <c r="DO705" s="34"/>
      <c r="DP705" s="34"/>
      <c r="DQ705" s="34"/>
      <c r="DR705" s="34"/>
      <c r="DS705" s="34" t="s">
        <v>2127</v>
      </c>
      <c r="DT705" s="34"/>
      <c r="DU705" s="47">
        <v>43567</v>
      </c>
      <c r="DY705" s="1">
        <v>1</v>
      </c>
      <c r="DZ705" t="s">
        <v>7941</v>
      </c>
      <c r="EB705" s="4"/>
      <c r="EJ705"/>
      <c r="EL705" s="34"/>
      <c r="EN705" s="34"/>
    </row>
    <row r="706" spans="1:144" hidden="1" x14ac:dyDescent="0.25">
      <c r="A706" s="85">
        <v>2022</v>
      </c>
      <c r="B706" s="87">
        <v>44830</v>
      </c>
      <c r="C706" t="s">
        <v>121</v>
      </c>
      <c r="D706" t="s">
        <v>122</v>
      </c>
      <c r="E706" s="36" t="s">
        <v>7938</v>
      </c>
      <c r="F706" s="34">
        <f t="shared" si="54"/>
        <v>705</v>
      </c>
      <c r="G706" s="34" t="s">
        <v>4985</v>
      </c>
      <c r="H706">
        <v>18</v>
      </c>
      <c r="I706" s="34" t="s">
        <v>6141</v>
      </c>
      <c r="J706" s="34" t="s">
        <v>4988</v>
      </c>
      <c r="K706" s="34" t="str">
        <f>VLOOKUP(J706,[2]CodMpios!$B$347:$E$362,4,FALSE)</f>
        <v>18001 - Florencia</v>
      </c>
      <c r="L706" s="34" t="str">
        <f>VLOOKUP($J706,[2]Coord_Mpios_X_Y!$B$2:$K$1123,9,FALSE)</f>
        <v>1,749138703818</v>
      </c>
      <c r="M706" s="34" t="str">
        <f>VLOOKUP($J706,[2]Coord_Mpios_X_Y!$B$2:$K$1123,10,FALSE)</f>
        <v>-75,558239064333</v>
      </c>
      <c r="N706" s="34" t="s">
        <v>6142</v>
      </c>
      <c r="O706" s="34" t="s">
        <v>126</v>
      </c>
      <c r="Q706" s="34" t="s">
        <v>127</v>
      </c>
      <c r="R706" s="34">
        <v>3345589</v>
      </c>
      <c r="S706" s="34" t="str">
        <f t="shared" ref="S706:S769" si="55">CONCATENATE(Q706,R706)</f>
        <v>CC3345589</v>
      </c>
      <c r="T706" s="34" t="s">
        <v>156</v>
      </c>
      <c r="U706" s="34" t="s">
        <v>164</v>
      </c>
      <c r="V706" s="34" t="s">
        <v>951</v>
      </c>
      <c r="W706" s="34" t="s">
        <v>250</v>
      </c>
      <c r="X706" s="87">
        <v>14507</v>
      </c>
      <c r="Y706">
        <v>83</v>
      </c>
      <c r="Z706" s="36">
        <f>VLOOKUP($Y706,[2]Edades!$A$3:$H$153,4,FALSE)</f>
        <v>6</v>
      </c>
      <c r="AA706" s="34" t="str">
        <f>VLOOKUP($Y706,[2]Edades!$A$3:$H$153,6,FALSE)</f>
        <v>6 - Persona mayor</v>
      </c>
      <c r="AB706" s="34">
        <f>VLOOKUP($Y706,[2]Edades!$A$3:$H$153,7,FALSE)</f>
        <v>17</v>
      </c>
      <c r="AC706" s="34" t="str">
        <f>VLOOKUP($Y706,[2]Edades!$A$3:$H$153,8,FALSE)</f>
        <v>80 Y MÁS</v>
      </c>
      <c r="AD706" s="34" t="s">
        <v>146</v>
      </c>
      <c r="AE706">
        <v>1</v>
      </c>
      <c r="AF706" s="34" t="s">
        <v>2137</v>
      </c>
      <c r="AG706" s="34" t="s">
        <v>2127</v>
      </c>
      <c r="AH706" s="34" t="s">
        <v>2127</v>
      </c>
      <c r="AK706" s="34" t="s">
        <v>6142</v>
      </c>
      <c r="AM706" s="34" t="s">
        <v>2127</v>
      </c>
      <c r="AN706" s="36" t="s">
        <v>2127</v>
      </c>
      <c r="AO706" s="36" t="s">
        <v>2127</v>
      </c>
      <c r="AP706" s="34" t="s">
        <v>2127</v>
      </c>
      <c r="AQ706" s="36" t="s">
        <v>2127</v>
      </c>
      <c r="AR706" s="34" t="s">
        <v>2098</v>
      </c>
      <c r="AS706" s="91" t="s">
        <v>6831</v>
      </c>
      <c r="AT706" s="34">
        <v>3162782411</v>
      </c>
      <c r="AU706" s="34" t="s">
        <v>2127</v>
      </c>
      <c r="AX706" s="90"/>
      <c r="BA706" s="91"/>
      <c r="BB706" s="91"/>
      <c r="BC706" s="91"/>
      <c r="BF706" s="34" t="s">
        <v>4983</v>
      </c>
      <c r="BG706" s="92" t="s">
        <v>2098</v>
      </c>
      <c r="BM706" s="36" t="s">
        <v>131</v>
      </c>
      <c r="BN706" s="34" t="s">
        <v>132</v>
      </c>
      <c r="BO706" s="36">
        <v>0</v>
      </c>
      <c r="BQ706" s="94"/>
      <c r="BS706" t="s">
        <v>131</v>
      </c>
      <c r="BU706" s="95"/>
      <c r="BV706" s="95"/>
      <c r="BW706" s="61"/>
      <c r="BX706" s="60"/>
      <c r="BY706" s="59" t="str">
        <f t="shared" ref="BY706:BY769" ca="1" si="56">IFERROR(IF(BW706="","",BW706-TODAY()),"SIN DATO")</f>
        <v/>
      </c>
      <c r="CD706" s="68"/>
      <c r="CE706" s="68"/>
      <c r="CF706" s="67"/>
      <c r="CG706">
        <v>65</v>
      </c>
      <c r="CH706" s="2">
        <v>160</v>
      </c>
      <c r="CI706" s="4">
        <f t="shared" ref="CI706:CI769" si="57">(CG706/((CH706/100)*(CH706/100)))</f>
        <v>25.390624999999996</v>
      </c>
      <c r="CJ706" s="5" t="str">
        <f t="shared" ref="CJ706:CJ769" si="58">IFERROR(IF(CI706&lt;=18.5,"BAJO PESO",IF(AND(CI706&gt;18.5,CI706&lt;25),"NORMAL",IF(AND(CI706&gt;=25,CI706&lt;=30),"SOBREPESO","OBESIDAD"))),"SIN DATO")</f>
        <v>SOBREPESO</v>
      </c>
      <c r="CK706" s="36">
        <v>0</v>
      </c>
      <c r="CL706" s="66"/>
      <c r="CM706" s="89">
        <v>41666</v>
      </c>
      <c r="CN706" s="97">
        <v>41666</v>
      </c>
      <c r="CP706"/>
      <c r="CQ706" s="65"/>
      <c r="CR706" s="65"/>
      <c r="CS706" s="98"/>
      <c r="CT706"/>
      <c r="CU706"/>
      <c r="CV706" s="65"/>
      <c r="CW706" s="2">
        <v>110</v>
      </c>
      <c r="CX706" s="82">
        <v>55</v>
      </c>
      <c r="DC706"/>
      <c r="DG706" s="64"/>
      <c r="DI706" s="89">
        <v>43613</v>
      </c>
      <c r="DJ706" s="89"/>
      <c r="DN706" s="34"/>
      <c r="DO706" s="34"/>
      <c r="DP706" s="34"/>
      <c r="DQ706" s="34"/>
      <c r="DR706" s="34"/>
      <c r="DS706" s="34" t="s">
        <v>2127</v>
      </c>
      <c r="DT706" s="34"/>
      <c r="DU706" s="47">
        <v>44656</v>
      </c>
      <c r="DY706" s="1">
        <v>3</v>
      </c>
      <c r="DZ706" t="s">
        <v>7940</v>
      </c>
      <c r="EA706" s="4">
        <v>1.34</v>
      </c>
      <c r="EB706" s="4">
        <v>100</v>
      </c>
      <c r="EC706" s="4">
        <v>106</v>
      </c>
      <c r="EE706" s="4">
        <v>43.3</v>
      </c>
      <c r="EF706" s="4">
        <v>57</v>
      </c>
      <c r="EG706" s="4">
        <v>2.4</v>
      </c>
      <c r="EH706" s="4">
        <v>6.5</v>
      </c>
      <c r="EJ706"/>
      <c r="EL706" s="34"/>
      <c r="EN706" s="34"/>
    </row>
    <row r="707" spans="1:144" hidden="1" x14ac:dyDescent="0.25">
      <c r="A707" s="85">
        <v>2022</v>
      </c>
      <c r="B707" s="87">
        <v>44830</v>
      </c>
      <c r="C707" t="s">
        <v>121</v>
      </c>
      <c r="D707" t="s">
        <v>122</v>
      </c>
      <c r="E707" s="36" t="s">
        <v>7938</v>
      </c>
      <c r="F707" s="34">
        <f t="shared" ref="F707:F770" si="59">F706+1</f>
        <v>706</v>
      </c>
      <c r="G707" s="34" t="s">
        <v>4985</v>
      </c>
      <c r="H707">
        <v>18</v>
      </c>
      <c r="I707" s="34" t="s">
        <v>6141</v>
      </c>
      <c r="J707" s="34" t="s">
        <v>4988</v>
      </c>
      <c r="K707" s="34" t="str">
        <f>VLOOKUP(J707,[2]CodMpios!$B$347:$E$362,4,FALSE)</f>
        <v>18001 - Florencia</v>
      </c>
      <c r="L707" s="34" t="str">
        <f>VLOOKUP($J707,[2]Coord_Mpios_X_Y!$B$2:$K$1123,9,FALSE)</f>
        <v>1,749138703818</v>
      </c>
      <c r="M707" s="34" t="str">
        <f>VLOOKUP($J707,[2]Coord_Mpios_X_Y!$B$2:$K$1123,10,FALSE)</f>
        <v>-75,558239064333</v>
      </c>
      <c r="N707" s="34" t="s">
        <v>6142</v>
      </c>
      <c r="O707" s="34" t="s">
        <v>126</v>
      </c>
      <c r="Q707" s="34" t="s">
        <v>127</v>
      </c>
      <c r="R707" s="34">
        <v>41461809</v>
      </c>
      <c r="S707" s="34" t="str">
        <f t="shared" si="55"/>
        <v>CC41461809</v>
      </c>
      <c r="T707" s="34" t="s">
        <v>553</v>
      </c>
      <c r="V707" s="34" t="s">
        <v>160</v>
      </c>
      <c r="W707" s="34" t="s">
        <v>241</v>
      </c>
      <c r="X707" s="87">
        <v>18081</v>
      </c>
      <c r="Y707">
        <v>73</v>
      </c>
      <c r="Z707" s="36">
        <f>VLOOKUP($Y707,[2]Edades!$A$3:$H$153,4,FALSE)</f>
        <v>6</v>
      </c>
      <c r="AA707" s="34" t="str">
        <f>VLOOKUP($Y707,[2]Edades!$A$3:$H$153,6,FALSE)</f>
        <v>6 - Persona mayor</v>
      </c>
      <c r="AB707" s="34">
        <f>VLOOKUP($Y707,[2]Edades!$A$3:$H$153,7,FALSE)</f>
        <v>15</v>
      </c>
      <c r="AC707" s="34" t="str">
        <f>VLOOKUP($Y707,[2]Edades!$A$3:$H$153,8,FALSE)</f>
        <v>70-74</v>
      </c>
      <c r="AD707" s="34" t="s">
        <v>129</v>
      </c>
      <c r="AE707" s="1">
        <v>2</v>
      </c>
      <c r="AF707" s="34" t="s">
        <v>2137</v>
      </c>
      <c r="AG707" s="34" t="s">
        <v>2127</v>
      </c>
      <c r="AH707" s="34" t="s">
        <v>2127</v>
      </c>
      <c r="AK707" s="34" t="s">
        <v>6142</v>
      </c>
      <c r="AM707" s="34" t="s">
        <v>2127</v>
      </c>
      <c r="AN707" s="36" t="s">
        <v>2127</v>
      </c>
      <c r="AO707" s="36" t="s">
        <v>2127</v>
      </c>
      <c r="AP707" s="34" t="s">
        <v>2127</v>
      </c>
      <c r="AQ707" s="36" t="s">
        <v>2127</v>
      </c>
      <c r="AR707" s="34" t="s">
        <v>2098</v>
      </c>
      <c r="AS707" s="91" t="s">
        <v>6832</v>
      </c>
      <c r="AT707" s="34">
        <v>3125391370</v>
      </c>
      <c r="AU707" s="34" t="s">
        <v>2127</v>
      </c>
      <c r="AX707" s="90"/>
      <c r="BA707" s="91"/>
      <c r="BB707" s="91"/>
      <c r="BC707" s="91"/>
      <c r="BF707" s="34" t="s">
        <v>4983</v>
      </c>
      <c r="BG707" s="92" t="s">
        <v>2098</v>
      </c>
      <c r="BM707" s="36" t="s">
        <v>131</v>
      </c>
      <c r="BN707" s="34" t="s">
        <v>132</v>
      </c>
      <c r="BO707" s="36">
        <v>0</v>
      </c>
      <c r="BQ707" s="94"/>
      <c r="BS707" t="s">
        <v>132</v>
      </c>
      <c r="BU707" s="95"/>
      <c r="BV707" s="95"/>
      <c r="BW707" s="61"/>
      <c r="BX707" s="60"/>
      <c r="BY707" s="59" t="str">
        <f t="shared" ca="1" si="56"/>
        <v/>
      </c>
      <c r="CD707" s="68"/>
      <c r="CE707" s="68"/>
      <c r="CF707" s="67"/>
      <c r="CG707">
        <v>54</v>
      </c>
      <c r="CH707" s="2">
        <v>156</v>
      </c>
      <c r="CI707" s="4">
        <f t="shared" si="57"/>
        <v>22.189349112426033</v>
      </c>
      <c r="CJ707" s="5" t="str">
        <f t="shared" si="58"/>
        <v>NORMAL</v>
      </c>
      <c r="CK707" s="36">
        <v>0</v>
      </c>
      <c r="CL707" s="66"/>
      <c r="CM707" s="89">
        <v>41680</v>
      </c>
      <c r="CN707" s="97">
        <v>41726</v>
      </c>
      <c r="CP707"/>
      <c r="CQ707" s="65"/>
      <c r="CR707" s="65"/>
      <c r="CS707" s="98"/>
      <c r="CT707"/>
      <c r="CU707"/>
      <c r="CV707" s="65"/>
      <c r="CW707" s="2">
        <v>110</v>
      </c>
      <c r="CX707" s="82">
        <v>80</v>
      </c>
      <c r="DC707"/>
      <c r="DG707" s="64"/>
      <c r="DI707" s="89"/>
      <c r="DJ707" s="89"/>
      <c r="DN707" s="34"/>
      <c r="DO707" s="34"/>
      <c r="DP707" s="34"/>
      <c r="DQ707" s="34"/>
      <c r="DR707" s="34"/>
      <c r="DS707" s="34" t="s">
        <v>2127</v>
      </c>
      <c r="DT707" s="34"/>
      <c r="DY707" s="1">
        <v>1</v>
      </c>
      <c r="DZ707" t="s">
        <v>7941</v>
      </c>
      <c r="EB707" s="4">
        <v>121</v>
      </c>
      <c r="EH707" s="4">
        <v>8.3000000000000007</v>
      </c>
      <c r="EJ707"/>
      <c r="EL707" s="34"/>
      <c r="EN707" s="34"/>
    </row>
    <row r="708" spans="1:144" x14ac:dyDescent="0.25">
      <c r="A708" s="85">
        <v>2022</v>
      </c>
      <c r="B708" s="87">
        <v>44830</v>
      </c>
      <c r="C708" t="s">
        <v>121</v>
      </c>
      <c r="D708" t="s">
        <v>122</v>
      </c>
      <c r="E708" s="34" t="s">
        <v>7938</v>
      </c>
      <c r="F708" s="34">
        <f t="shared" si="59"/>
        <v>707</v>
      </c>
      <c r="G708" s="34" t="s">
        <v>4985</v>
      </c>
      <c r="H708">
        <v>18</v>
      </c>
      <c r="I708" s="34" t="s">
        <v>6141</v>
      </c>
      <c r="J708" s="34" t="s">
        <v>4988</v>
      </c>
      <c r="K708" s="34" t="str">
        <f>VLOOKUP(J708,[2]CodMpios!$B$347:$E$362,4,FALSE)</f>
        <v>18001 - Florencia</v>
      </c>
      <c r="L708" s="34" t="str">
        <f>VLOOKUP($J708,[2]Coord_Mpios_X_Y!$B$2:$K$1123,9,FALSE)</f>
        <v>1,749138703818</v>
      </c>
      <c r="M708" s="34" t="str">
        <f>VLOOKUP($J708,[2]Coord_Mpios_X_Y!$B$2:$K$1123,10,FALSE)</f>
        <v>-75,558239064333</v>
      </c>
      <c r="N708" s="34" t="s">
        <v>6142</v>
      </c>
      <c r="O708" s="34" t="s">
        <v>126</v>
      </c>
      <c r="Q708" s="34" t="s">
        <v>127</v>
      </c>
      <c r="R708" s="34">
        <v>40758205</v>
      </c>
      <c r="S708" s="34" t="str">
        <f t="shared" si="55"/>
        <v>CC40758205</v>
      </c>
      <c r="T708" s="34" t="s">
        <v>2024</v>
      </c>
      <c r="V708" s="34" t="s">
        <v>5597</v>
      </c>
      <c r="W708" s="34" t="s">
        <v>5565</v>
      </c>
      <c r="X708" s="87">
        <v>21178</v>
      </c>
      <c r="Y708">
        <v>65</v>
      </c>
      <c r="Z708" s="36">
        <f>VLOOKUP($Y708,[2]Edades!$A$3:$H$153,4,FALSE)</f>
        <v>6</v>
      </c>
      <c r="AA708" s="34" t="str">
        <f>VLOOKUP($Y708,[2]Edades!$A$3:$H$153,6,FALSE)</f>
        <v>6 - Persona mayor</v>
      </c>
      <c r="AB708" s="34">
        <f>VLOOKUP($Y708,[2]Edades!$A$3:$H$153,7,FALSE)</f>
        <v>14</v>
      </c>
      <c r="AC708" s="34" t="str">
        <f>VLOOKUP($Y708,[2]Edades!$A$3:$H$153,8,FALSE)</f>
        <v>65-69</v>
      </c>
      <c r="AD708" s="34" t="s">
        <v>129</v>
      </c>
      <c r="AE708" s="1">
        <v>2</v>
      </c>
      <c r="AF708" s="34" t="s">
        <v>2137</v>
      </c>
      <c r="AG708" s="34" t="s">
        <v>2127</v>
      </c>
      <c r="AH708" s="34" t="s">
        <v>2127</v>
      </c>
      <c r="AK708" s="34" t="s">
        <v>6142</v>
      </c>
      <c r="AM708" s="34" t="s">
        <v>2127</v>
      </c>
      <c r="AN708" s="36" t="s">
        <v>2127</v>
      </c>
      <c r="AO708" s="36" t="s">
        <v>2127</v>
      </c>
      <c r="AP708" s="34" t="s">
        <v>2127</v>
      </c>
      <c r="AQ708" s="36" t="s">
        <v>2127</v>
      </c>
      <c r="AR708" s="34" t="s">
        <v>2098</v>
      </c>
      <c r="AS708" s="91" t="s">
        <v>6833</v>
      </c>
      <c r="AT708" s="34">
        <v>3124785771</v>
      </c>
      <c r="AU708" s="34" t="s">
        <v>2127</v>
      </c>
      <c r="AX708" s="90"/>
      <c r="BA708" s="91"/>
      <c r="BB708" s="91"/>
      <c r="BC708" s="91"/>
      <c r="BF708" s="34" t="s">
        <v>4983</v>
      </c>
      <c r="BG708" s="92" t="s">
        <v>2098</v>
      </c>
      <c r="BM708" s="36" t="s">
        <v>131</v>
      </c>
      <c r="BN708" s="34" t="s">
        <v>132</v>
      </c>
      <c r="BO708" s="36">
        <v>0</v>
      </c>
      <c r="BQ708" s="94"/>
      <c r="BS708" s="36" t="s">
        <v>2127</v>
      </c>
      <c r="BU708" s="95"/>
      <c r="BV708" s="95"/>
      <c r="BW708" s="61"/>
      <c r="BX708" s="60"/>
      <c r="BY708" s="59" t="str">
        <f t="shared" ca="1" si="56"/>
        <v/>
      </c>
      <c r="CD708" s="68"/>
      <c r="CE708" s="68"/>
      <c r="CF708" s="67"/>
      <c r="CG708">
        <v>90</v>
      </c>
      <c r="CH708" s="2">
        <v>153</v>
      </c>
      <c r="CI708" s="4">
        <f t="shared" si="57"/>
        <v>38.446751249519416</v>
      </c>
      <c r="CJ708" s="5" t="str">
        <f t="shared" si="58"/>
        <v>OBESIDAD</v>
      </c>
      <c r="CK708" s="36">
        <v>0</v>
      </c>
      <c r="CL708" s="66"/>
      <c r="CM708" s="89">
        <v>41682</v>
      </c>
      <c r="CN708" s="97">
        <v>41682</v>
      </c>
      <c r="CP708"/>
      <c r="CQ708" s="65"/>
      <c r="CR708" s="65"/>
      <c r="CS708" s="98"/>
      <c r="CT708"/>
      <c r="CU708"/>
      <c r="CV708" s="97"/>
      <c r="CW708" s="2">
        <v>119</v>
      </c>
      <c r="CX708" s="82">
        <v>70</v>
      </c>
      <c r="DG708" s="64"/>
      <c r="DI708" s="89">
        <v>43767</v>
      </c>
      <c r="DJ708" s="89"/>
      <c r="DN708" s="34"/>
      <c r="DO708" s="34"/>
      <c r="DP708" s="34"/>
      <c r="DQ708" s="34"/>
      <c r="DR708" s="34"/>
      <c r="DS708" s="34" t="s">
        <v>2127</v>
      </c>
      <c r="DT708" s="34"/>
      <c r="DU708" s="47">
        <v>44223</v>
      </c>
      <c r="DY708" s="1">
        <v>2</v>
      </c>
      <c r="DZ708" t="s">
        <v>7940</v>
      </c>
      <c r="EB708" s="4"/>
      <c r="EJ708"/>
      <c r="EL708" s="34"/>
      <c r="EN708" s="34"/>
    </row>
    <row r="709" spans="1:144" x14ac:dyDescent="0.25">
      <c r="A709" s="85">
        <v>2022</v>
      </c>
      <c r="B709" s="87">
        <v>44830</v>
      </c>
      <c r="C709" t="s">
        <v>121</v>
      </c>
      <c r="D709" t="s">
        <v>122</v>
      </c>
      <c r="E709" s="34" t="s">
        <v>7938</v>
      </c>
      <c r="F709" s="34">
        <f t="shared" si="59"/>
        <v>708</v>
      </c>
      <c r="G709" s="34" t="s">
        <v>4985</v>
      </c>
      <c r="H709">
        <v>18</v>
      </c>
      <c r="I709" s="34" t="s">
        <v>6141</v>
      </c>
      <c r="J709" s="34" t="s">
        <v>5008</v>
      </c>
      <c r="K709" s="34" t="str">
        <f>VLOOKUP(J709,[2]CodMpios!$B$347:$E$362,4,FALSE)</f>
        <v>18094 - Belén De Los Andaquíes</v>
      </c>
      <c r="L709" s="34" t="str">
        <f>VLOOKUP($J709,[2]Coord_Mpios_X_Y!$B$2:$K$1123,9,FALSE)</f>
        <v>1,500923003060</v>
      </c>
      <c r="M709" s="34" t="str">
        <f>VLOOKUP($J709,[2]Coord_Mpios_X_Y!$B$2:$K$1123,10,FALSE)</f>
        <v>-75,875645424257</v>
      </c>
      <c r="N709" s="34" t="s">
        <v>6142</v>
      </c>
      <c r="O709" s="34" t="s">
        <v>126</v>
      </c>
      <c r="Q709" s="34" t="s">
        <v>127</v>
      </c>
      <c r="R709" s="34">
        <v>28586684</v>
      </c>
      <c r="S709" s="34" t="str">
        <f t="shared" si="55"/>
        <v>CC28586684</v>
      </c>
      <c r="T709" s="34" t="s">
        <v>134</v>
      </c>
      <c r="U709" s="34" t="s">
        <v>5869</v>
      </c>
      <c r="V709" s="34" t="s">
        <v>466</v>
      </c>
      <c r="W709" s="34" t="s">
        <v>5268</v>
      </c>
      <c r="X709" s="87">
        <v>18161</v>
      </c>
      <c r="Y709">
        <v>73</v>
      </c>
      <c r="Z709" s="36">
        <f>VLOOKUP($Y709,[2]Edades!$A$3:$H$153,4,FALSE)</f>
        <v>6</v>
      </c>
      <c r="AA709" s="34" t="str">
        <f>VLOOKUP($Y709,[2]Edades!$A$3:$H$153,6,FALSE)</f>
        <v>6 - Persona mayor</v>
      </c>
      <c r="AB709" s="34">
        <f>VLOOKUP($Y709,[2]Edades!$A$3:$H$153,7,FALSE)</f>
        <v>15</v>
      </c>
      <c r="AC709" s="34" t="str">
        <f>VLOOKUP($Y709,[2]Edades!$A$3:$H$153,8,FALSE)</f>
        <v>70-74</v>
      </c>
      <c r="AD709" s="34" t="s">
        <v>129</v>
      </c>
      <c r="AE709" s="1">
        <v>2</v>
      </c>
      <c r="AF709" s="34" t="s">
        <v>2137</v>
      </c>
      <c r="AG709" s="34" t="s">
        <v>2127</v>
      </c>
      <c r="AH709" s="34" t="s">
        <v>2127</v>
      </c>
      <c r="AK709" s="34" t="s">
        <v>6142</v>
      </c>
      <c r="AM709" s="34" t="s">
        <v>2127</v>
      </c>
      <c r="AN709" s="36" t="s">
        <v>2127</v>
      </c>
      <c r="AO709" s="36" t="s">
        <v>2127</v>
      </c>
      <c r="AP709" s="34" t="s">
        <v>2127</v>
      </c>
      <c r="AQ709" s="36" t="s">
        <v>2127</v>
      </c>
      <c r="AR709" s="34" t="s">
        <v>5238</v>
      </c>
      <c r="AS709" s="91" t="s">
        <v>6834</v>
      </c>
      <c r="AT709" s="34">
        <v>3112863948</v>
      </c>
      <c r="AU709" s="34" t="s">
        <v>2127</v>
      </c>
      <c r="AX709" s="90"/>
      <c r="BA709" s="91"/>
      <c r="BB709" s="91"/>
      <c r="BC709" s="91"/>
      <c r="BF709" s="34" t="s">
        <v>4983</v>
      </c>
      <c r="BG709" s="92" t="s">
        <v>5238</v>
      </c>
      <c r="BM709" s="36" t="s">
        <v>131</v>
      </c>
      <c r="BN709" s="34" t="s">
        <v>132</v>
      </c>
      <c r="BO709" s="36">
        <v>0</v>
      </c>
      <c r="BQ709" s="94"/>
      <c r="BS709" s="36" t="s">
        <v>2127</v>
      </c>
      <c r="BU709" s="95"/>
      <c r="BV709" s="95"/>
      <c r="BW709" s="61"/>
      <c r="BX709" s="60"/>
      <c r="BY709" s="59" t="str">
        <f t="shared" ca="1" si="56"/>
        <v/>
      </c>
      <c r="CD709" s="68"/>
      <c r="CE709" s="68"/>
      <c r="CF709" s="67"/>
      <c r="CG709"/>
      <c r="CH709" s="2"/>
      <c r="CI709" s="4" t="e">
        <f t="shared" si="57"/>
        <v>#DIV/0!</v>
      </c>
      <c r="CJ709" s="5" t="str">
        <f t="shared" si="58"/>
        <v>SIN DATO</v>
      </c>
      <c r="CK709" s="36">
        <v>0</v>
      </c>
      <c r="CL709" s="66"/>
      <c r="CM709" s="89">
        <v>41698</v>
      </c>
      <c r="CN709" s="97">
        <v>41740</v>
      </c>
      <c r="CP709"/>
      <c r="CQ709" s="65"/>
      <c r="CR709" s="65"/>
      <c r="CS709" s="98"/>
      <c r="CT709"/>
      <c r="CU709"/>
      <c r="CV709" s="97"/>
      <c r="CW709" s="2"/>
      <c r="CX709" s="82"/>
      <c r="DG709" s="64"/>
      <c r="DI709" s="89"/>
      <c r="DJ709" s="89"/>
      <c r="DN709" s="34"/>
      <c r="DO709" s="34"/>
      <c r="DP709" s="34"/>
      <c r="DQ709" s="34"/>
      <c r="DR709" s="34"/>
      <c r="DS709" s="34" t="s">
        <v>2127</v>
      </c>
      <c r="DT709" s="34"/>
      <c r="DY709" s="1">
        <v>2</v>
      </c>
      <c r="DZ709" t="s">
        <v>7941</v>
      </c>
      <c r="EB709" s="4"/>
      <c r="EJ709"/>
      <c r="EL709" s="34"/>
      <c r="EN709" s="34"/>
    </row>
    <row r="710" spans="1:144" hidden="1" x14ac:dyDescent="0.25">
      <c r="A710" s="85">
        <v>2022</v>
      </c>
      <c r="B710" s="87">
        <v>44830</v>
      </c>
      <c r="C710" t="s">
        <v>121</v>
      </c>
      <c r="D710" t="s">
        <v>122</v>
      </c>
      <c r="E710" s="36" t="s">
        <v>7938</v>
      </c>
      <c r="F710" s="34">
        <f t="shared" si="59"/>
        <v>709</v>
      </c>
      <c r="G710" s="34" t="s">
        <v>4985</v>
      </c>
      <c r="H710">
        <v>18</v>
      </c>
      <c r="I710" s="34" t="s">
        <v>6141</v>
      </c>
      <c r="J710" s="34" t="s">
        <v>4988</v>
      </c>
      <c r="K710" s="34" t="str">
        <f>VLOOKUP(J710,[2]CodMpios!$B$347:$E$362,4,FALSE)</f>
        <v>18001 - Florencia</v>
      </c>
      <c r="L710" s="34" t="str">
        <f>VLOOKUP($J710,[2]Coord_Mpios_X_Y!$B$2:$K$1123,9,FALSE)</f>
        <v>1,749138703818</v>
      </c>
      <c r="M710" s="34" t="str">
        <f>VLOOKUP($J710,[2]Coord_Mpios_X_Y!$B$2:$K$1123,10,FALSE)</f>
        <v>-75,558239064333</v>
      </c>
      <c r="N710" s="34" t="s">
        <v>125</v>
      </c>
      <c r="O710" s="34" t="s">
        <v>126</v>
      </c>
      <c r="Q710" s="34" t="s">
        <v>127</v>
      </c>
      <c r="R710" s="34">
        <v>11331633</v>
      </c>
      <c r="S710" s="34" t="str">
        <f t="shared" si="55"/>
        <v>CC11331633</v>
      </c>
      <c r="T710" s="34" t="s">
        <v>205</v>
      </c>
      <c r="V710" s="34" t="s">
        <v>5868</v>
      </c>
      <c r="W710" s="34" t="s">
        <v>5576</v>
      </c>
      <c r="X710" s="87">
        <v>18511</v>
      </c>
      <c r="Y710">
        <v>72</v>
      </c>
      <c r="Z710" s="36">
        <f>VLOOKUP($Y710,[2]Edades!$A$3:$H$153,4,FALSE)</f>
        <v>6</v>
      </c>
      <c r="AA710" s="34" t="str">
        <f>VLOOKUP($Y710,[2]Edades!$A$3:$H$153,6,FALSE)</f>
        <v>6 - Persona mayor</v>
      </c>
      <c r="AB710" s="34">
        <f>VLOOKUP($Y710,[2]Edades!$A$3:$H$153,7,FALSE)</f>
        <v>15</v>
      </c>
      <c r="AC710" s="34" t="str">
        <f>VLOOKUP($Y710,[2]Edades!$A$3:$H$153,8,FALSE)</f>
        <v>70-74</v>
      </c>
      <c r="AD710" s="34" t="s">
        <v>146</v>
      </c>
      <c r="AE710">
        <v>1</v>
      </c>
      <c r="AF710" s="34" t="s">
        <v>2137</v>
      </c>
      <c r="AG710" s="34" t="s">
        <v>2127</v>
      </c>
      <c r="AH710" s="34" t="s">
        <v>2127</v>
      </c>
      <c r="AK710" s="34" t="s">
        <v>125</v>
      </c>
      <c r="AM710" s="34" t="s">
        <v>2127</v>
      </c>
      <c r="AN710" s="36" t="s">
        <v>2127</v>
      </c>
      <c r="AO710" s="36" t="s">
        <v>2127</v>
      </c>
      <c r="AP710" s="34" t="s">
        <v>2127</v>
      </c>
      <c r="AQ710" s="36" t="s">
        <v>2127</v>
      </c>
      <c r="AR710" s="34" t="s">
        <v>2098</v>
      </c>
      <c r="AS710" s="91" t="s">
        <v>6835</v>
      </c>
      <c r="AT710" s="34">
        <v>3108621436</v>
      </c>
      <c r="AU710" s="34" t="s">
        <v>2127</v>
      </c>
      <c r="AX710" s="90"/>
      <c r="BA710" s="91"/>
      <c r="BB710" s="91"/>
      <c r="BC710" s="91"/>
      <c r="BF710" s="34" t="s">
        <v>4983</v>
      </c>
      <c r="BG710" s="92" t="s">
        <v>2098</v>
      </c>
      <c r="BM710" s="36" t="s">
        <v>131</v>
      </c>
      <c r="BN710" s="34" t="s">
        <v>132</v>
      </c>
      <c r="BO710" s="36">
        <v>0</v>
      </c>
      <c r="BQ710" s="94"/>
      <c r="BS710" t="s">
        <v>131</v>
      </c>
      <c r="BU710" s="95"/>
      <c r="BV710" s="95"/>
      <c r="BW710" s="61"/>
      <c r="BX710" s="60"/>
      <c r="BY710" s="59" t="str">
        <f t="shared" ca="1" si="56"/>
        <v/>
      </c>
      <c r="CD710" s="68"/>
      <c r="CE710" s="68"/>
      <c r="CF710" s="67"/>
      <c r="CG710">
        <v>81</v>
      </c>
      <c r="CH710" s="2">
        <v>169</v>
      </c>
      <c r="CI710" s="4">
        <f t="shared" si="57"/>
        <v>28.360351528307834</v>
      </c>
      <c r="CJ710" s="5" t="str">
        <f t="shared" si="58"/>
        <v>SOBREPESO</v>
      </c>
      <c r="CK710" s="36">
        <v>0</v>
      </c>
      <c r="CL710" s="66"/>
      <c r="CM710" s="89">
        <v>41701</v>
      </c>
      <c r="CN710" s="97">
        <v>41726</v>
      </c>
      <c r="CP710"/>
      <c r="CQ710" s="65"/>
      <c r="CR710" s="65"/>
      <c r="CS710" s="98"/>
      <c r="CT710"/>
      <c r="CU710"/>
      <c r="CV710" s="65"/>
      <c r="CW710" s="2"/>
      <c r="CX710" s="82"/>
      <c r="DC710"/>
      <c r="DG710" s="64"/>
      <c r="DI710" s="89"/>
      <c r="DJ710" s="89"/>
      <c r="DN710" s="34"/>
      <c r="DO710" s="34"/>
      <c r="DP710" s="34"/>
      <c r="DQ710" s="34"/>
      <c r="DR710" s="34"/>
      <c r="DS710" s="34" t="s">
        <v>2127</v>
      </c>
      <c r="DT710" s="34"/>
      <c r="DU710" s="47">
        <v>43833</v>
      </c>
      <c r="DY710" s="1">
        <v>2</v>
      </c>
      <c r="DZ710" t="s">
        <v>7941</v>
      </c>
      <c r="EB710" s="4"/>
      <c r="EJ710"/>
      <c r="EL710" s="34"/>
      <c r="EN710" s="34"/>
    </row>
    <row r="711" spans="1:144" hidden="1" x14ac:dyDescent="0.25">
      <c r="A711" s="85">
        <v>2022</v>
      </c>
      <c r="B711" s="87">
        <v>44830</v>
      </c>
      <c r="C711" t="s">
        <v>121</v>
      </c>
      <c r="D711" t="s">
        <v>122</v>
      </c>
      <c r="E711" s="36" t="s">
        <v>7938</v>
      </c>
      <c r="F711" s="34">
        <f t="shared" si="59"/>
        <v>710</v>
      </c>
      <c r="G711" s="34" t="s">
        <v>4985</v>
      </c>
      <c r="H711">
        <v>18</v>
      </c>
      <c r="I711" s="34" t="s">
        <v>6141</v>
      </c>
      <c r="J711" s="34" t="s">
        <v>4988</v>
      </c>
      <c r="K711" s="34" t="str">
        <f>VLOOKUP(J711,[2]CodMpios!$B$347:$E$362,4,FALSE)</f>
        <v>18001 - Florencia</v>
      </c>
      <c r="L711" s="34" t="str">
        <f>VLOOKUP($J711,[2]Coord_Mpios_X_Y!$B$2:$K$1123,9,FALSE)</f>
        <v>1,749138703818</v>
      </c>
      <c r="M711" s="34" t="str">
        <f>VLOOKUP($J711,[2]Coord_Mpios_X_Y!$B$2:$K$1123,10,FALSE)</f>
        <v>-75,558239064333</v>
      </c>
      <c r="N711" s="34" t="s">
        <v>125</v>
      </c>
      <c r="O711" s="34" t="s">
        <v>126</v>
      </c>
      <c r="Q711" s="34" t="s">
        <v>127</v>
      </c>
      <c r="R711" s="34">
        <v>17627386</v>
      </c>
      <c r="S711" s="34" t="str">
        <f t="shared" si="55"/>
        <v>CC17627386</v>
      </c>
      <c r="T711" s="34" t="s">
        <v>785</v>
      </c>
      <c r="V711" s="34" t="s">
        <v>5085</v>
      </c>
      <c r="W711" s="34" t="s">
        <v>497</v>
      </c>
      <c r="X711" s="87">
        <v>19399</v>
      </c>
      <c r="Y711">
        <v>70</v>
      </c>
      <c r="Z711" s="36">
        <f>VLOOKUP($Y711,[2]Edades!$A$3:$H$153,4,FALSE)</f>
        <v>6</v>
      </c>
      <c r="AA711" s="34" t="str">
        <f>VLOOKUP($Y711,[2]Edades!$A$3:$H$153,6,FALSE)</f>
        <v>6 - Persona mayor</v>
      </c>
      <c r="AB711" s="34">
        <f>VLOOKUP($Y711,[2]Edades!$A$3:$H$153,7,FALSE)</f>
        <v>15</v>
      </c>
      <c r="AC711" s="34" t="str">
        <f>VLOOKUP($Y711,[2]Edades!$A$3:$H$153,8,FALSE)</f>
        <v>70-74</v>
      </c>
      <c r="AD711" s="34" t="s">
        <v>146</v>
      </c>
      <c r="AE711">
        <v>1</v>
      </c>
      <c r="AF711" s="34" t="s">
        <v>2137</v>
      </c>
      <c r="AG711" s="34" t="s">
        <v>2127</v>
      </c>
      <c r="AH711" s="34" t="s">
        <v>2127</v>
      </c>
      <c r="AK711" s="34" t="s">
        <v>125</v>
      </c>
      <c r="AM711" s="34" t="s">
        <v>2127</v>
      </c>
      <c r="AN711" s="36" t="s">
        <v>2127</v>
      </c>
      <c r="AO711" s="36" t="s">
        <v>2127</v>
      </c>
      <c r="AP711" s="34" t="s">
        <v>2127</v>
      </c>
      <c r="AQ711" s="36" t="s">
        <v>2127</v>
      </c>
      <c r="AR711" s="34" t="s">
        <v>2098</v>
      </c>
      <c r="AS711" s="91" t="s">
        <v>6836</v>
      </c>
      <c r="AT711" s="34">
        <v>4355603</v>
      </c>
      <c r="AU711" s="34" t="s">
        <v>2127</v>
      </c>
      <c r="AX711" s="90"/>
      <c r="BA711" s="91"/>
      <c r="BB711" s="91"/>
      <c r="BC711" s="91"/>
      <c r="BF711" s="34" t="s">
        <v>4983</v>
      </c>
      <c r="BG711" s="92" t="s">
        <v>2098</v>
      </c>
      <c r="BM711" s="36" t="s">
        <v>131</v>
      </c>
      <c r="BN711" s="34" t="s">
        <v>132</v>
      </c>
      <c r="BO711" s="36">
        <v>0</v>
      </c>
      <c r="BQ711" s="94"/>
      <c r="BS711" t="s">
        <v>131</v>
      </c>
      <c r="BU711" s="95"/>
      <c r="BV711" s="95"/>
      <c r="BW711" s="61"/>
      <c r="BX711" s="60"/>
      <c r="BY711" s="59" t="str">
        <f t="shared" ca="1" si="56"/>
        <v/>
      </c>
      <c r="CD711" s="68"/>
      <c r="CE711" s="68"/>
      <c r="CF711" s="67"/>
      <c r="CG711">
        <v>80</v>
      </c>
      <c r="CH711" s="2">
        <v>177</v>
      </c>
      <c r="CI711" s="4">
        <f t="shared" si="57"/>
        <v>25.535446391522228</v>
      </c>
      <c r="CJ711" s="5" t="str">
        <f t="shared" si="58"/>
        <v>SOBREPESO</v>
      </c>
      <c r="CK711" s="36">
        <v>0</v>
      </c>
      <c r="CL711" s="66"/>
      <c r="CM711" s="89">
        <v>41698</v>
      </c>
      <c r="CN711" s="97">
        <v>41726</v>
      </c>
      <c r="CP711"/>
      <c r="CQ711" s="65"/>
      <c r="CR711" s="65"/>
      <c r="CS711" s="98"/>
      <c r="CT711"/>
      <c r="CU711"/>
      <c r="CV711" s="65"/>
      <c r="CW711" s="2">
        <v>120</v>
      </c>
      <c r="CX711" s="82">
        <v>70</v>
      </c>
      <c r="DC711"/>
      <c r="DG711" s="64"/>
      <c r="DI711" s="89"/>
      <c r="DJ711" s="89"/>
      <c r="DN711" s="34"/>
      <c r="DO711" s="34"/>
      <c r="DP711" s="34"/>
      <c r="DQ711" s="34"/>
      <c r="DR711" s="34"/>
      <c r="DS711" s="34" t="s">
        <v>2127</v>
      </c>
      <c r="DT711" s="34"/>
      <c r="DU711" s="47">
        <v>44407</v>
      </c>
      <c r="DY711" s="1">
        <v>2</v>
      </c>
      <c r="DZ711" t="s">
        <v>7940</v>
      </c>
      <c r="EB711" s="4">
        <v>118</v>
      </c>
      <c r="EH711" s="4">
        <v>6.6</v>
      </c>
      <c r="EJ711"/>
      <c r="EL711" s="34"/>
      <c r="EN711" s="34"/>
    </row>
    <row r="712" spans="1:144" hidden="1" x14ac:dyDescent="0.25">
      <c r="A712" s="85">
        <v>2022</v>
      </c>
      <c r="B712" s="87">
        <v>44830</v>
      </c>
      <c r="C712" t="s">
        <v>121</v>
      </c>
      <c r="D712" t="s">
        <v>122</v>
      </c>
      <c r="E712" s="36" t="s">
        <v>7938</v>
      </c>
      <c r="F712" s="34">
        <f t="shared" si="59"/>
        <v>711</v>
      </c>
      <c r="G712" s="34" t="s">
        <v>4985</v>
      </c>
      <c r="H712">
        <v>18</v>
      </c>
      <c r="I712" s="34" t="s">
        <v>6141</v>
      </c>
      <c r="J712" s="34" t="s">
        <v>4998</v>
      </c>
      <c r="K712" s="34" t="str">
        <f>VLOOKUP(J712,[2]CodMpios!$B$347:$E$362,4,FALSE)</f>
        <v>18460 - Milán</v>
      </c>
      <c r="L712" s="34" t="str">
        <f>VLOOKUP($J712,[2]Coord_Mpios_X_Y!$B$2:$K$1123,9,FALSE)</f>
        <v>1,146692553938</v>
      </c>
      <c r="M712" s="34" t="str">
        <f>VLOOKUP($J712,[2]Coord_Mpios_X_Y!$B$2:$K$1123,10,FALSE)</f>
        <v>-75,386647638375</v>
      </c>
      <c r="N712" s="34" t="s">
        <v>6142</v>
      </c>
      <c r="O712" s="34" t="s">
        <v>126</v>
      </c>
      <c r="Q712" s="34" t="s">
        <v>127</v>
      </c>
      <c r="R712" s="34">
        <v>17626092</v>
      </c>
      <c r="S712" s="34" t="str">
        <f t="shared" si="55"/>
        <v>CC17626092</v>
      </c>
      <c r="T712" s="34" t="s">
        <v>530</v>
      </c>
      <c r="V712" s="34" t="s">
        <v>5867</v>
      </c>
      <c r="W712" s="34" t="s">
        <v>151</v>
      </c>
      <c r="X712" s="87">
        <v>19243</v>
      </c>
      <c r="Y712">
        <v>70</v>
      </c>
      <c r="Z712" s="36">
        <f>VLOOKUP($Y712,[2]Edades!$A$3:$H$153,4,FALSE)</f>
        <v>6</v>
      </c>
      <c r="AA712" s="34" t="str">
        <f>VLOOKUP($Y712,[2]Edades!$A$3:$H$153,6,FALSE)</f>
        <v>6 - Persona mayor</v>
      </c>
      <c r="AB712" s="34">
        <f>VLOOKUP($Y712,[2]Edades!$A$3:$H$153,7,FALSE)</f>
        <v>15</v>
      </c>
      <c r="AC712" s="34" t="str">
        <f>VLOOKUP($Y712,[2]Edades!$A$3:$H$153,8,FALSE)</f>
        <v>70-74</v>
      </c>
      <c r="AD712" s="34" t="s">
        <v>146</v>
      </c>
      <c r="AE712">
        <v>1</v>
      </c>
      <c r="AF712" s="34" t="s">
        <v>2137</v>
      </c>
      <c r="AG712" s="34" t="s">
        <v>2127</v>
      </c>
      <c r="AH712" s="34" t="s">
        <v>2127</v>
      </c>
      <c r="AK712" s="34" t="s">
        <v>6142</v>
      </c>
      <c r="AM712" s="34" t="s">
        <v>2127</v>
      </c>
      <c r="AN712" s="36" t="s">
        <v>2127</v>
      </c>
      <c r="AO712" s="36" t="s">
        <v>2127</v>
      </c>
      <c r="AP712" s="34" t="s">
        <v>2127</v>
      </c>
      <c r="AQ712" s="36" t="s">
        <v>2127</v>
      </c>
      <c r="AR712" s="34" t="s">
        <v>2098</v>
      </c>
      <c r="AS712" s="91" t="s">
        <v>6837</v>
      </c>
      <c r="AT712" s="34">
        <v>3202723291</v>
      </c>
      <c r="AU712" s="34" t="s">
        <v>2127</v>
      </c>
      <c r="AX712" s="90"/>
      <c r="BA712" s="91"/>
      <c r="BB712" s="91"/>
      <c r="BC712" s="91"/>
      <c r="BF712" s="34" t="s">
        <v>4983</v>
      </c>
      <c r="BG712" s="92" t="s">
        <v>2098</v>
      </c>
      <c r="BM712" s="36" t="s">
        <v>131</v>
      </c>
      <c r="BN712" s="34" t="s">
        <v>132</v>
      </c>
      <c r="BO712" s="36">
        <v>0</v>
      </c>
      <c r="BQ712" s="94"/>
      <c r="BS712" t="s">
        <v>132</v>
      </c>
      <c r="BU712" s="95"/>
      <c r="BV712" s="95"/>
      <c r="BW712" s="61"/>
      <c r="BX712" s="60"/>
      <c r="BY712" s="59" t="str">
        <f t="shared" ca="1" si="56"/>
        <v/>
      </c>
      <c r="CD712" s="68"/>
      <c r="CE712" s="68"/>
      <c r="CF712" s="67"/>
      <c r="CG712">
        <v>95</v>
      </c>
      <c r="CH712" s="2">
        <v>170</v>
      </c>
      <c r="CI712" s="4">
        <f t="shared" si="57"/>
        <v>32.871972318339104</v>
      </c>
      <c r="CJ712" s="5" t="str">
        <f t="shared" si="58"/>
        <v>OBESIDAD</v>
      </c>
      <c r="CK712" s="36">
        <v>0</v>
      </c>
      <c r="CL712" s="66"/>
      <c r="CM712" s="89">
        <v>41641</v>
      </c>
      <c r="CN712" s="97">
        <v>41726</v>
      </c>
      <c r="CP712"/>
      <c r="CQ712" s="65"/>
      <c r="CR712" s="65"/>
      <c r="CS712" s="98"/>
      <c r="CT712"/>
      <c r="CU712"/>
      <c r="CV712" s="65"/>
      <c r="CW712" s="2"/>
      <c r="CX712" s="82"/>
      <c r="DC712"/>
      <c r="DG712" s="64"/>
      <c r="DI712" s="89"/>
      <c r="DJ712" s="89"/>
      <c r="DN712" s="34"/>
      <c r="DO712" s="34"/>
      <c r="DP712" s="34"/>
      <c r="DQ712" s="34"/>
      <c r="DR712" s="34"/>
      <c r="DS712" s="34" t="s">
        <v>2127</v>
      </c>
      <c r="DT712" s="34"/>
      <c r="DU712" s="47">
        <v>44253</v>
      </c>
      <c r="DY712" s="1">
        <v>3</v>
      </c>
      <c r="DZ712" t="s">
        <v>7940</v>
      </c>
      <c r="EB712" s="4"/>
      <c r="EJ712"/>
      <c r="EL712" s="34"/>
      <c r="EN712" s="34"/>
    </row>
    <row r="713" spans="1:144" hidden="1" x14ac:dyDescent="0.25">
      <c r="A713" s="85">
        <v>2022</v>
      </c>
      <c r="B713" s="87">
        <v>44830</v>
      </c>
      <c r="C713" t="s">
        <v>121</v>
      </c>
      <c r="D713" t="s">
        <v>122</v>
      </c>
      <c r="E713" s="36" t="s">
        <v>7938</v>
      </c>
      <c r="F713" s="34">
        <f t="shared" si="59"/>
        <v>712</v>
      </c>
      <c r="G713" s="34" t="s">
        <v>4985</v>
      </c>
      <c r="H713">
        <v>18</v>
      </c>
      <c r="I713" s="34" t="s">
        <v>6141</v>
      </c>
      <c r="J713" s="34" t="s">
        <v>4988</v>
      </c>
      <c r="K713" s="34" t="str">
        <f>VLOOKUP(J713,[2]CodMpios!$B$347:$E$362,4,FALSE)</f>
        <v>18001 - Florencia</v>
      </c>
      <c r="L713" s="34" t="str">
        <f>VLOOKUP($J713,[2]Coord_Mpios_X_Y!$B$2:$K$1123,9,FALSE)</f>
        <v>1,749138703818</v>
      </c>
      <c r="M713" s="34" t="str">
        <f>VLOOKUP($J713,[2]Coord_Mpios_X_Y!$B$2:$K$1123,10,FALSE)</f>
        <v>-75,558239064333</v>
      </c>
      <c r="N713" s="34" t="s">
        <v>125</v>
      </c>
      <c r="O713" s="34" t="s">
        <v>126</v>
      </c>
      <c r="Q713" s="34" t="s">
        <v>127</v>
      </c>
      <c r="R713" s="34">
        <v>17644307</v>
      </c>
      <c r="S713" s="34" t="str">
        <f t="shared" si="55"/>
        <v>CC17644307</v>
      </c>
      <c r="T713" s="34" t="s">
        <v>223</v>
      </c>
      <c r="U713" s="34" t="s">
        <v>345</v>
      </c>
      <c r="V713" s="34" t="s">
        <v>2398</v>
      </c>
      <c r="W713" s="34" t="s">
        <v>918</v>
      </c>
      <c r="X713" s="87">
        <v>25353</v>
      </c>
      <c r="Y713">
        <v>53</v>
      </c>
      <c r="Z713" s="36">
        <f>VLOOKUP($Y713,[2]Edades!$A$3:$H$153,4,FALSE)</f>
        <v>5</v>
      </c>
      <c r="AA713" s="34" t="str">
        <f>VLOOKUP($Y713,[2]Edades!$A$3:$H$153,6,FALSE)</f>
        <v>5 - Adultez</v>
      </c>
      <c r="AB713" s="34">
        <f>VLOOKUP($Y713,[2]Edades!$A$3:$H$153,7,FALSE)</f>
        <v>11</v>
      </c>
      <c r="AC713" s="34" t="str">
        <f>VLOOKUP($Y713,[2]Edades!$A$3:$H$153,8,FALSE)</f>
        <v>50-54</v>
      </c>
      <c r="AD713" s="34" t="s">
        <v>146</v>
      </c>
      <c r="AE713">
        <v>1</v>
      </c>
      <c r="AF713" s="34" t="s">
        <v>130</v>
      </c>
      <c r="AG713" s="34" t="s">
        <v>2127</v>
      </c>
      <c r="AH713" s="34" t="s">
        <v>2127</v>
      </c>
      <c r="AK713" s="34" t="s">
        <v>125</v>
      </c>
      <c r="AM713" s="34" t="s">
        <v>2127</v>
      </c>
      <c r="AN713" s="36" t="s">
        <v>2127</v>
      </c>
      <c r="AO713" s="36" t="s">
        <v>2127</v>
      </c>
      <c r="AP713" s="34" t="s">
        <v>2127</v>
      </c>
      <c r="AQ713" s="36" t="s">
        <v>2127</v>
      </c>
      <c r="AR713" s="34" t="s">
        <v>2098</v>
      </c>
      <c r="AS713" s="91" t="s">
        <v>6838</v>
      </c>
      <c r="AT713" s="34">
        <v>3102577880</v>
      </c>
      <c r="AU713" s="34" t="s">
        <v>2127</v>
      </c>
      <c r="AX713" s="90"/>
      <c r="BA713" s="91"/>
      <c r="BB713" s="91"/>
      <c r="BC713" s="91"/>
      <c r="BF713" s="34" t="s">
        <v>4983</v>
      </c>
      <c r="BG713" s="92" t="s">
        <v>2098</v>
      </c>
      <c r="BM713" s="36" t="s">
        <v>131</v>
      </c>
      <c r="BN713" s="34" t="s">
        <v>132</v>
      </c>
      <c r="BO713" s="36">
        <v>0</v>
      </c>
      <c r="BQ713" s="94"/>
      <c r="BS713" t="s">
        <v>132</v>
      </c>
      <c r="BU713" s="95"/>
      <c r="BV713" s="95"/>
      <c r="BW713" s="61"/>
      <c r="BX713" s="60"/>
      <c r="BY713" s="59" t="str">
        <f t="shared" ca="1" si="56"/>
        <v/>
      </c>
      <c r="CD713" s="68"/>
      <c r="CE713" s="68"/>
      <c r="CF713" s="67"/>
      <c r="CG713">
        <v>72</v>
      </c>
      <c r="CH713" s="2">
        <v>175</v>
      </c>
      <c r="CI713" s="4">
        <f t="shared" si="57"/>
        <v>23.510204081632654</v>
      </c>
      <c r="CJ713" s="5" t="str">
        <f t="shared" si="58"/>
        <v>NORMAL</v>
      </c>
      <c r="CK713" s="36">
        <v>0</v>
      </c>
      <c r="CL713" s="66"/>
      <c r="CM713" s="89">
        <v>41708</v>
      </c>
      <c r="CN713" s="97">
        <v>41708</v>
      </c>
      <c r="CP713"/>
      <c r="CQ713" s="65"/>
      <c r="CR713" s="65"/>
      <c r="CS713" s="98"/>
      <c r="CT713"/>
      <c r="CU713"/>
      <c r="CV713" s="65"/>
      <c r="CW713" s="2"/>
      <c r="CX713" s="82"/>
      <c r="DC713"/>
      <c r="DG713" s="64"/>
      <c r="DI713" s="89">
        <v>43243</v>
      </c>
      <c r="DJ713" s="89"/>
      <c r="DN713" s="34"/>
      <c r="DO713" s="34"/>
      <c r="DP713" s="34"/>
      <c r="DQ713" s="34"/>
      <c r="DR713" s="34"/>
      <c r="DS713" s="34" t="s">
        <v>2127</v>
      </c>
      <c r="DT713" s="34"/>
      <c r="DU713" s="47">
        <v>44301</v>
      </c>
      <c r="DY713" s="1">
        <v>2</v>
      </c>
      <c r="DZ713" t="s">
        <v>7940</v>
      </c>
      <c r="EB713" s="4"/>
      <c r="EJ713"/>
      <c r="EL713" s="34"/>
      <c r="EN713" s="34"/>
    </row>
    <row r="714" spans="1:144" hidden="1" x14ac:dyDescent="0.25">
      <c r="A714" s="85">
        <v>2022</v>
      </c>
      <c r="B714" s="87">
        <v>44830</v>
      </c>
      <c r="C714" t="s">
        <v>121</v>
      </c>
      <c r="D714" t="s">
        <v>122</v>
      </c>
      <c r="E714" s="36" t="s">
        <v>7938</v>
      </c>
      <c r="F714" s="34">
        <f t="shared" si="59"/>
        <v>713</v>
      </c>
      <c r="G714" s="34" t="s">
        <v>4985</v>
      </c>
      <c r="H714">
        <v>18</v>
      </c>
      <c r="I714" s="34" t="s">
        <v>6141</v>
      </c>
      <c r="J714" s="34" t="s">
        <v>4988</v>
      </c>
      <c r="K714" s="34" t="str">
        <f>VLOOKUP(J714,[2]CodMpios!$B$347:$E$362,4,FALSE)</f>
        <v>18001 - Florencia</v>
      </c>
      <c r="L714" s="34" t="str">
        <f>VLOOKUP($J714,[2]Coord_Mpios_X_Y!$B$2:$K$1123,9,FALSE)</f>
        <v>1,749138703818</v>
      </c>
      <c r="M714" s="34" t="str">
        <f>VLOOKUP($J714,[2]Coord_Mpios_X_Y!$B$2:$K$1123,10,FALSE)</f>
        <v>-75,558239064333</v>
      </c>
      <c r="N714" s="34" t="s">
        <v>6142</v>
      </c>
      <c r="O714" s="34" t="s">
        <v>126</v>
      </c>
      <c r="Q714" s="34" t="s">
        <v>127</v>
      </c>
      <c r="R714" s="34">
        <v>17698706</v>
      </c>
      <c r="S714" s="34" t="str">
        <f t="shared" si="55"/>
        <v>CC17698706</v>
      </c>
      <c r="T714" s="34" t="s">
        <v>188</v>
      </c>
      <c r="U714" s="34" t="s">
        <v>611</v>
      </c>
      <c r="V714" s="34" t="s">
        <v>5866</v>
      </c>
      <c r="W714" s="34" t="s">
        <v>5865</v>
      </c>
      <c r="X714" s="87">
        <v>18504</v>
      </c>
      <c r="Y714">
        <v>72</v>
      </c>
      <c r="Z714" s="36">
        <f>VLOOKUP($Y714,[2]Edades!$A$3:$H$153,4,FALSE)</f>
        <v>6</v>
      </c>
      <c r="AA714" s="34" t="str">
        <f>VLOOKUP($Y714,[2]Edades!$A$3:$H$153,6,FALSE)</f>
        <v>6 - Persona mayor</v>
      </c>
      <c r="AB714" s="34">
        <f>VLOOKUP($Y714,[2]Edades!$A$3:$H$153,7,FALSE)</f>
        <v>15</v>
      </c>
      <c r="AC714" s="34" t="str">
        <f>VLOOKUP($Y714,[2]Edades!$A$3:$H$153,8,FALSE)</f>
        <v>70-74</v>
      </c>
      <c r="AD714" s="34" t="s">
        <v>146</v>
      </c>
      <c r="AE714">
        <v>1</v>
      </c>
      <c r="AF714" s="34" t="s">
        <v>2137</v>
      </c>
      <c r="AG714" s="34" t="s">
        <v>2127</v>
      </c>
      <c r="AH714" s="34" t="s">
        <v>2127</v>
      </c>
      <c r="AK714" s="34" t="s">
        <v>6142</v>
      </c>
      <c r="AM714" s="34" t="s">
        <v>2127</v>
      </c>
      <c r="AN714" s="36" t="s">
        <v>2127</v>
      </c>
      <c r="AO714" s="36" t="s">
        <v>2127</v>
      </c>
      <c r="AP714" s="34" t="s">
        <v>2127</v>
      </c>
      <c r="AQ714" s="36" t="s">
        <v>2127</v>
      </c>
      <c r="AR714" s="34" t="s">
        <v>2098</v>
      </c>
      <c r="AS714" s="91" t="s">
        <v>6839</v>
      </c>
      <c r="AT714" s="34">
        <v>3108621368</v>
      </c>
      <c r="AU714" s="34" t="s">
        <v>2127</v>
      </c>
      <c r="AX714" s="90"/>
      <c r="BA714" s="91"/>
      <c r="BB714" s="91"/>
      <c r="BC714" s="91"/>
      <c r="BF714" s="34" t="s">
        <v>4983</v>
      </c>
      <c r="BG714" s="92" t="s">
        <v>2098</v>
      </c>
      <c r="BM714" s="36" t="s">
        <v>131</v>
      </c>
      <c r="BN714" s="34" t="s">
        <v>132</v>
      </c>
      <c r="BO714" s="36">
        <v>0</v>
      </c>
      <c r="BQ714" s="94"/>
      <c r="BS714" t="s">
        <v>132</v>
      </c>
      <c r="BU714" s="95"/>
      <c r="BV714" s="95"/>
      <c r="BW714" s="61"/>
      <c r="BX714" s="60"/>
      <c r="BY714" s="59" t="str">
        <f t="shared" ca="1" si="56"/>
        <v/>
      </c>
      <c r="CD714" s="68"/>
      <c r="CE714" s="68"/>
      <c r="CF714" s="67"/>
      <c r="CG714">
        <v>73</v>
      </c>
      <c r="CH714" s="2">
        <v>160</v>
      </c>
      <c r="CI714" s="4">
        <f t="shared" si="57"/>
        <v>28.515624999999993</v>
      </c>
      <c r="CJ714" s="5" t="str">
        <f t="shared" si="58"/>
        <v>SOBREPESO</v>
      </c>
      <c r="CK714" s="36">
        <v>0</v>
      </c>
      <c r="CL714" s="66"/>
      <c r="CM714" s="89">
        <v>41712</v>
      </c>
      <c r="CN714" s="97">
        <v>41712</v>
      </c>
      <c r="CP714"/>
      <c r="CQ714" s="65"/>
      <c r="CR714" s="65"/>
      <c r="CS714" s="98"/>
      <c r="CT714"/>
      <c r="CU714"/>
      <c r="CV714" s="65"/>
      <c r="CW714" s="2"/>
      <c r="CX714" s="82"/>
      <c r="DC714"/>
      <c r="DG714" s="64"/>
      <c r="DI714" s="89"/>
      <c r="DJ714" s="89"/>
      <c r="DN714" s="34"/>
      <c r="DO714" s="34"/>
      <c r="DP714" s="34"/>
      <c r="DQ714" s="34"/>
      <c r="DR714" s="34"/>
      <c r="DS714" s="34" t="s">
        <v>2127</v>
      </c>
      <c r="DT714" s="34"/>
      <c r="DU714" s="47">
        <v>44214</v>
      </c>
      <c r="DY714" s="1">
        <v>2</v>
      </c>
      <c r="DZ714" t="s">
        <v>7940</v>
      </c>
      <c r="EB714" s="4"/>
      <c r="EJ714"/>
      <c r="EL714" s="34"/>
      <c r="EN714" s="34"/>
    </row>
    <row r="715" spans="1:144" hidden="1" x14ac:dyDescent="0.25">
      <c r="A715" s="85">
        <v>2022</v>
      </c>
      <c r="B715" s="87">
        <v>44830</v>
      </c>
      <c r="C715" t="s">
        <v>121</v>
      </c>
      <c r="D715" t="s">
        <v>122</v>
      </c>
      <c r="E715" s="36" t="s">
        <v>7938</v>
      </c>
      <c r="F715" s="34">
        <f t="shared" si="59"/>
        <v>714</v>
      </c>
      <c r="G715" s="34" t="s">
        <v>4985</v>
      </c>
      <c r="H715">
        <v>18</v>
      </c>
      <c r="I715" s="34" t="s">
        <v>6141</v>
      </c>
      <c r="J715" s="34" t="s">
        <v>5008</v>
      </c>
      <c r="K715" s="34" t="str">
        <f>VLOOKUP(J715,[2]CodMpios!$B$347:$E$362,4,FALSE)</f>
        <v>18094 - Belén De Los Andaquíes</v>
      </c>
      <c r="L715" s="34" t="str">
        <f>VLOOKUP($J715,[2]Coord_Mpios_X_Y!$B$2:$K$1123,9,FALSE)</f>
        <v>1,500923003060</v>
      </c>
      <c r="M715" s="34" t="str">
        <f>VLOOKUP($J715,[2]Coord_Mpios_X_Y!$B$2:$K$1123,10,FALSE)</f>
        <v>-75,875645424257</v>
      </c>
      <c r="N715" s="34" t="s">
        <v>139</v>
      </c>
      <c r="O715" s="34" t="s">
        <v>126</v>
      </c>
      <c r="Q715" s="34" t="s">
        <v>127</v>
      </c>
      <c r="R715" s="34">
        <v>40758766</v>
      </c>
      <c r="S715" s="34" t="str">
        <f t="shared" si="55"/>
        <v>CC40758766</v>
      </c>
      <c r="T715" s="34" t="s">
        <v>2100</v>
      </c>
      <c r="V715" s="34" t="s">
        <v>5749</v>
      </c>
      <c r="W715" s="34" t="s">
        <v>2524</v>
      </c>
      <c r="X715" s="87">
        <v>21769</v>
      </c>
      <c r="Y715">
        <v>63</v>
      </c>
      <c r="Z715" s="36">
        <f>VLOOKUP($Y715,[2]Edades!$A$3:$H$153,4,FALSE)</f>
        <v>6</v>
      </c>
      <c r="AA715" s="34" t="str">
        <f>VLOOKUP($Y715,[2]Edades!$A$3:$H$153,6,FALSE)</f>
        <v>6 - Persona mayor</v>
      </c>
      <c r="AB715" s="34">
        <f>VLOOKUP($Y715,[2]Edades!$A$3:$H$153,7,FALSE)</f>
        <v>13</v>
      </c>
      <c r="AC715" s="34" t="str">
        <f>VLOOKUP($Y715,[2]Edades!$A$3:$H$153,8,FALSE)</f>
        <v>60-64</v>
      </c>
      <c r="AD715" s="34" t="s">
        <v>129</v>
      </c>
      <c r="AE715" s="1">
        <v>2</v>
      </c>
      <c r="AF715" s="34" t="s">
        <v>2137</v>
      </c>
      <c r="AG715" s="34" t="s">
        <v>2127</v>
      </c>
      <c r="AH715" s="34" t="s">
        <v>2127</v>
      </c>
      <c r="AK715" s="34" t="s">
        <v>139</v>
      </c>
      <c r="AM715" s="34" t="s">
        <v>2127</v>
      </c>
      <c r="AN715" s="36" t="s">
        <v>2127</v>
      </c>
      <c r="AO715" s="36" t="s">
        <v>2127</v>
      </c>
      <c r="AP715" s="34" t="s">
        <v>2127</v>
      </c>
      <c r="AQ715" s="36" t="s">
        <v>2127</v>
      </c>
      <c r="AR715" s="34" t="s">
        <v>5238</v>
      </c>
      <c r="AS715" s="91" t="s">
        <v>6840</v>
      </c>
      <c r="AT715" s="34">
        <v>4316255</v>
      </c>
      <c r="AU715" s="34" t="s">
        <v>2127</v>
      </c>
      <c r="AX715" s="90"/>
      <c r="BA715" s="91"/>
      <c r="BB715" s="91"/>
      <c r="BC715" s="91"/>
      <c r="BF715" s="34" t="s">
        <v>4983</v>
      </c>
      <c r="BG715" s="92" t="s">
        <v>2098</v>
      </c>
      <c r="BM715" s="36" t="s">
        <v>131</v>
      </c>
      <c r="BN715" s="34" t="s">
        <v>132</v>
      </c>
      <c r="BO715" s="36">
        <v>0</v>
      </c>
      <c r="BQ715" s="94"/>
      <c r="BS715" t="s">
        <v>132</v>
      </c>
      <c r="BU715" s="95"/>
      <c r="BV715" s="95"/>
      <c r="BW715" s="61"/>
      <c r="BX715" s="60"/>
      <c r="BY715" s="59" t="str">
        <f t="shared" ca="1" si="56"/>
        <v/>
      </c>
      <c r="CD715" s="68"/>
      <c r="CE715" s="68"/>
      <c r="CF715" s="67"/>
      <c r="CG715">
        <v>62</v>
      </c>
      <c r="CH715" s="2">
        <v>155</v>
      </c>
      <c r="CI715" s="4">
        <f t="shared" si="57"/>
        <v>25.806451612903224</v>
      </c>
      <c r="CJ715" s="5" t="str">
        <f t="shared" si="58"/>
        <v>SOBREPESO</v>
      </c>
      <c r="CK715" s="36">
        <v>0</v>
      </c>
      <c r="CL715" s="66"/>
      <c r="CM715" s="89">
        <v>42381</v>
      </c>
      <c r="CN715" s="97">
        <v>41768</v>
      </c>
      <c r="CP715"/>
      <c r="CQ715" s="65"/>
      <c r="CR715" s="65"/>
      <c r="CS715" s="98"/>
      <c r="CT715"/>
      <c r="CU715"/>
      <c r="CV715" s="65"/>
      <c r="CW715" s="2"/>
      <c r="CX715" s="82"/>
      <c r="DC715"/>
      <c r="DG715" s="64"/>
      <c r="DI715" s="89">
        <v>42787</v>
      </c>
      <c r="DJ715" s="89"/>
      <c r="DN715" s="34"/>
      <c r="DO715" s="34"/>
      <c r="DP715" s="34"/>
      <c r="DQ715" s="34"/>
      <c r="DR715" s="34"/>
      <c r="DS715" s="34" t="s">
        <v>2127</v>
      </c>
      <c r="DT715" s="34"/>
      <c r="DY715" s="1">
        <v>2</v>
      </c>
      <c r="DZ715" t="s">
        <v>7941</v>
      </c>
      <c r="EB715" s="4"/>
      <c r="EJ715"/>
      <c r="EL715" s="34"/>
      <c r="EN715" s="34"/>
    </row>
    <row r="716" spans="1:144" x14ac:dyDescent="0.25">
      <c r="A716" s="85">
        <v>2022</v>
      </c>
      <c r="B716" s="87">
        <v>44830</v>
      </c>
      <c r="C716" t="s">
        <v>121</v>
      </c>
      <c r="D716" t="s">
        <v>122</v>
      </c>
      <c r="E716" s="34" t="s">
        <v>7938</v>
      </c>
      <c r="F716" s="34">
        <f t="shared" si="59"/>
        <v>715</v>
      </c>
      <c r="G716" s="34" t="s">
        <v>4985</v>
      </c>
      <c r="H716">
        <v>18</v>
      </c>
      <c r="I716" s="34" t="s">
        <v>6141</v>
      </c>
      <c r="J716" s="34" t="s">
        <v>4996</v>
      </c>
      <c r="K716" s="34" t="str">
        <f>VLOOKUP(J716,[2]CodMpios!$B$347:$E$362,4,FALSE)</f>
        <v>18247 - El Doncello</v>
      </c>
      <c r="L716" s="34" t="str">
        <f>VLOOKUP($J716,[2]Coord_Mpios_X_Y!$B$2:$K$1123,9,FALSE)</f>
        <v>1,791385903474</v>
      </c>
      <c r="M716" s="34" t="str">
        <f>VLOOKUP($J716,[2]Coord_Mpios_X_Y!$B$2:$K$1123,10,FALSE)</f>
        <v>-75,193944154894</v>
      </c>
      <c r="N716" s="34" t="s">
        <v>6142</v>
      </c>
      <c r="O716" s="34" t="s">
        <v>126</v>
      </c>
      <c r="Q716" s="34" t="s">
        <v>127</v>
      </c>
      <c r="R716" s="34">
        <v>26619044</v>
      </c>
      <c r="S716" s="34" t="str">
        <f t="shared" si="55"/>
        <v>CC26619044</v>
      </c>
      <c r="T716" s="34" t="s">
        <v>134</v>
      </c>
      <c r="U716" s="34" t="s">
        <v>5864</v>
      </c>
      <c r="V716" s="34" t="s">
        <v>1613</v>
      </c>
      <c r="W716" s="34" t="s">
        <v>2193</v>
      </c>
      <c r="X716" s="87">
        <v>16805</v>
      </c>
      <c r="Y716">
        <v>77</v>
      </c>
      <c r="Z716" s="36">
        <f>VLOOKUP($Y716,[2]Edades!$A$3:$H$153,4,FALSE)</f>
        <v>6</v>
      </c>
      <c r="AA716" s="34" t="str">
        <f>VLOOKUP($Y716,[2]Edades!$A$3:$H$153,6,FALSE)</f>
        <v>6 - Persona mayor</v>
      </c>
      <c r="AB716" s="34">
        <f>VLOOKUP($Y716,[2]Edades!$A$3:$H$153,7,FALSE)</f>
        <v>16</v>
      </c>
      <c r="AC716" s="34" t="str">
        <f>VLOOKUP($Y716,[2]Edades!$A$3:$H$153,8,FALSE)</f>
        <v>75-79</v>
      </c>
      <c r="AD716" s="34" t="s">
        <v>129</v>
      </c>
      <c r="AE716" s="1">
        <v>2</v>
      </c>
      <c r="AF716" s="34" t="s">
        <v>2137</v>
      </c>
      <c r="AG716" s="34" t="s">
        <v>2127</v>
      </c>
      <c r="AH716" s="34" t="s">
        <v>2127</v>
      </c>
      <c r="AK716" s="34" t="s">
        <v>6142</v>
      </c>
      <c r="AM716" s="34" t="s">
        <v>2127</v>
      </c>
      <c r="AN716" s="36" t="s">
        <v>2127</v>
      </c>
      <c r="AO716" s="36" t="s">
        <v>2127</v>
      </c>
      <c r="AP716" s="34" t="s">
        <v>2127</v>
      </c>
      <c r="AQ716" s="36" t="s">
        <v>2127</v>
      </c>
      <c r="AR716" s="34" t="s">
        <v>5189</v>
      </c>
      <c r="AS716" s="91" t="s">
        <v>6841</v>
      </c>
      <c r="AT716" s="34">
        <v>3132834055</v>
      </c>
      <c r="AU716" s="34" t="s">
        <v>2127</v>
      </c>
      <c r="AX716" s="90"/>
      <c r="BA716" s="91"/>
      <c r="BB716" s="91"/>
      <c r="BC716" s="91"/>
      <c r="BF716" s="34" t="s">
        <v>4983</v>
      </c>
      <c r="BG716" s="92" t="s">
        <v>2098</v>
      </c>
      <c r="BM716" s="36" t="s">
        <v>131</v>
      </c>
      <c r="BN716" s="34" t="s">
        <v>132</v>
      </c>
      <c r="BO716" s="36">
        <v>0</v>
      </c>
      <c r="BQ716" s="94"/>
      <c r="BS716" s="36" t="s">
        <v>2127</v>
      </c>
      <c r="BU716" s="95"/>
      <c r="BV716" s="95"/>
      <c r="BW716" s="61"/>
      <c r="BX716" s="60"/>
      <c r="BY716" s="59" t="str">
        <f t="shared" ca="1" si="56"/>
        <v/>
      </c>
      <c r="CD716" s="68"/>
      <c r="CE716" s="68"/>
      <c r="CF716" s="67"/>
      <c r="CG716">
        <v>74</v>
      </c>
      <c r="CH716" s="2">
        <v>159</v>
      </c>
      <c r="CI716" s="4">
        <f t="shared" si="57"/>
        <v>29.270994027135</v>
      </c>
      <c r="CJ716" s="5" t="str">
        <f t="shared" si="58"/>
        <v>SOBREPESO</v>
      </c>
      <c r="CK716" s="36">
        <v>0</v>
      </c>
      <c r="CL716" s="66"/>
      <c r="CM716" s="89">
        <v>41688</v>
      </c>
      <c r="CN716" s="97">
        <v>41740</v>
      </c>
      <c r="CP716"/>
      <c r="CQ716" s="65"/>
      <c r="CR716" s="65"/>
      <c r="CS716" s="98"/>
      <c r="CT716"/>
      <c r="CU716"/>
      <c r="CV716" s="97"/>
      <c r="CW716" s="2"/>
      <c r="CX716" s="82"/>
      <c r="DG716" s="64"/>
      <c r="DI716" s="89"/>
      <c r="DJ716" s="89"/>
      <c r="DN716" s="34"/>
      <c r="DO716" s="34"/>
      <c r="DP716" s="34"/>
      <c r="DQ716" s="34"/>
      <c r="DR716" s="34"/>
      <c r="DS716" s="34" t="s">
        <v>2127</v>
      </c>
      <c r="DT716" s="34"/>
      <c r="DY716" s="1">
        <v>2</v>
      </c>
      <c r="DZ716" t="s">
        <v>7941</v>
      </c>
      <c r="EB716" s="4"/>
      <c r="EJ716"/>
      <c r="EL716" s="34"/>
      <c r="EN716" s="34"/>
    </row>
    <row r="717" spans="1:144" hidden="1" x14ac:dyDescent="0.25">
      <c r="A717" s="85">
        <v>2022</v>
      </c>
      <c r="B717" s="87">
        <v>44830</v>
      </c>
      <c r="C717" t="s">
        <v>121</v>
      </c>
      <c r="D717" t="s">
        <v>122</v>
      </c>
      <c r="E717" s="36" t="s">
        <v>7938</v>
      </c>
      <c r="F717" s="34">
        <f t="shared" si="59"/>
        <v>716</v>
      </c>
      <c r="G717" s="34" t="s">
        <v>4985</v>
      </c>
      <c r="H717">
        <v>18</v>
      </c>
      <c r="I717" s="34" t="s">
        <v>6141</v>
      </c>
      <c r="J717" s="34" t="s">
        <v>5008</v>
      </c>
      <c r="K717" s="34" t="str">
        <f>VLOOKUP(J717,[2]CodMpios!$B$347:$E$362,4,FALSE)</f>
        <v>18094 - Belén De Los Andaquíes</v>
      </c>
      <c r="L717" s="34" t="str">
        <f>VLOOKUP($J717,[2]Coord_Mpios_X_Y!$B$2:$K$1123,9,FALSE)</f>
        <v>1,500923003060</v>
      </c>
      <c r="M717" s="34" t="str">
        <f>VLOOKUP($J717,[2]Coord_Mpios_X_Y!$B$2:$K$1123,10,FALSE)</f>
        <v>-75,875645424257</v>
      </c>
      <c r="N717" s="34" t="s">
        <v>139</v>
      </c>
      <c r="O717" s="34" t="s">
        <v>126</v>
      </c>
      <c r="Q717" s="34" t="s">
        <v>127</v>
      </c>
      <c r="R717" s="34">
        <v>26612076</v>
      </c>
      <c r="S717" s="34" t="str">
        <f t="shared" si="55"/>
        <v>CC26612076</v>
      </c>
      <c r="T717" s="34" t="s">
        <v>305</v>
      </c>
      <c r="V717" s="34" t="s">
        <v>2394</v>
      </c>
      <c r="W717" s="34" t="s">
        <v>5863</v>
      </c>
      <c r="X717" s="87">
        <v>11371</v>
      </c>
      <c r="Y717">
        <v>92</v>
      </c>
      <c r="Z717" s="36">
        <f>VLOOKUP($Y717,[2]Edades!$A$3:$H$153,4,FALSE)</f>
        <v>6</v>
      </c>
      <c r="AA717" s="34" t="str">
        <f>VLOOKUP($Y717,[2]Edades!$A$3:$H$153,6,FALSE)</f>
        <v>6 - Persona mayor</v>
      </c>
      <c r="AB717" s="34">
        <f>VLOOKUP($Y717,[2]Edades!$A$3:$H$153,7,FALSE)</f>
        <v>17</v>
      </c>
      <c r="AC717" s="34" t="str">
        <f>VLOOKUP($Y717,[2]Edades!$A$3:$H$153,8,FALSE)</f>
        <v>80 Y MÁS</v>
      </c>
      <c r="AD717" s="34" t="s">
        <v>129</v>
      </c>
      <c r="AE717" s="1">
        <v>2</v>
      </c>
      <c r="AF717" s="34" t="s">
        <v>2137</v>
      </c>
      <c r="AG717" s="34" t="s">
        <v>2127</v>
      </c>
      <c r="AH717" s="34" t="s">
        <v>2127</v>
      </c>
      <c r="AK717" s="34" t="s">
        <v>139</v>
      </c>
      <c r="AM717" s="34" t="s">
        <v>2127</v>
      </c>
      <c r="AN717" s="36" t="s">
        <v>2127</v>
      </c>
      <c r="AO717" s="36" t="s">
        <v>2127</v>
      </c>
      <c r="AP717" s="34" t="s">
        <v>2127</v>
      </c>
      <c r="AQ717" s="36" t="s">
        <v>2127</v>
      </c>
      <c r="AR717" s="34" t="s">
        <v>2098</v>
      </c>
      <c r="AS717" s="91" t="s">
        <v>6842</v>
      </c>
      <c r="AT717" s="34">
        <v>3213797630</v>
      </c>
      <c r="AU717" s="34" t="s">
        <v>2127</v>
      </c>
      <c r="AX717" s="90"/>
      <c r="BA717" s="91"/>
      <c r="BB717" s="91"/>
      <c r="BC717" s="91"/>
      <c r="BF717" s="34" t="s">
        <v>4983</v>
      </c>
      <c r="BG717" s="92" t="s">
        <v>2098</v>
      </c>
      <c r="BM717" s="36" t="s">
        <v>131</v>
      </c>
      <c r="BN717" s="34" t="s">
        <v>132</v>
      </c>
      <c r="BO717" s="36">
        <v>0</v>
      </c>
      <c r="BQ717" s="94"/>
      <c r="BS717" t="s">
        <v>132</v>
      </c>
      <c r="BU717" s="95"/>
      <c r="BV717" s="95"/>
      <c r="BW717" s="61"/>
      <c r="BX717" s="60"/>
      <c r="BY717" s="59" t="str">
        <f t="shared" ca="1" si="56"/>
        <v/>
      </c>
      <c r="CD717" s="68"/>
      <c r="CE717" s="68"/>
      <c r="CF717" s="67"/>
      <c r="CG717">
        <v>47</v>
      </c>
      <c r="CH717" s="2">
        <v>150</v>
      </c>
      <c r="CI717" s="4">
        <f t="shared" si="57"/>
        <v>20.888888888888889</v>
      </c>
      <c r="CJ717" s="5" t="str">
        <f t="shared" si="58"/>
        <v>NORMAL</v>
      </c>
      <c r="CK717" s="36">
        <v>0</v>
      </c>
      <c r="CL717" s="66"/>
      <c r="CM717" s="89">
        <v>41743</v>
      </c>
      <c r="CN717" s="97">
        <v>41817</v>
      </c>
      <c r="CP717"/>
      <c r="CQ717" s="65"/>
      <c r="CR717" s="65"/>
      <c r="CS717" s="98"/>
      <c r="CT717"/>
      <c r="CU717"/>
      <c r="CV717" s="65"/>
      <c r="CW717" s="2">
        <v>60</v>
      </c>
      <c r="CX717" s="82">
        <v>0</v>
      </c>
      <c r="DC717"/>
      <c r="DG717" s="64"/>
      <c r="DI717" s="89"/>
      <c r="DJ717" s="89"/>
      <c r="DN717" s="34"/>
      <c r="DO717" s="34"/>
      <c r="DP717" s="34"/>
      <c r="DQ717" s="34"/>
      <c r="DR717" s="34"/>
      <c r="DS717" s="34" t="s">
        <v>2127</v>
      </c>
      <c r="DT717" s="34"/>
      <c r="DU717" s="47">
        <v>43699</v>
      </c>
      <c r="DY717" s="1">
        <v>2</v>
      </c>
      <c r="DZ717" t="s">
        <v>7941</v>
      </c>
      <c r="EB717" s="4"/>
      <c r="EJ717"/>
      <c r="EL717" s="34"/>
      <c r="EN717" s="34"/>
    </row>
    <row r="718" spans="1:144" x14ac:dyDescent="0.25">
      <c r="A718" s="85">
        <v>2022</v>
      </c>
      <c r="B718" s="87">
        <v>44830</v>
      </c>
      <c r="C718" t="s">
        <v>121</v>
      </c>
      <c r="D718" t="s">
        <v>122</v>
      </c>
      <c r="E718" s="34" t="s">
        <v>7938</v>
      </c>
      <c r="F718" s="34">
        <f t="shared" si="59"/>
        <v>717</v>
      </c>
      <c r="G718" s="34" t="s">
        <v>4985</v>
      </c>
      <c r="H718">
        <v>18</v>
      </c>
      <c r="I718" s="34" t="s">
        <v>6141</v>
      </c>
      <c r="J718" s="34" t="s">
        <v>5002</v>
      </c>
      <c r="K718" s="34" t="str">
        <f>VLOOKUP(J718,[2]CodMpios!$B$347:$E$362,4,FALSE)</f>
        <v>18860 - Valparaíso</v>
      </c>
      <c r="L718" s="34" t="str">
        <f>VLOOKUP($J718,[2]Coord_Mpios_X_Y!$B$2:$K$1123,9,FALSE)</f>
        <v>1,061292206570</v>
      </c>
      <c r="M718" s="34" t="str">
        <f>VLOOKUP($J718,[2]Coord_Mpios_X_Y!$B$2:$K$1123,10,FALSE)</f>
        <v>-75,627047667443</v>
      </c>
      <c r="N718" s="34" t="s">
        <v>125</v>
      </c>
      <c r="O718" s="34" t="s">
        <v>126</v>
      </c>
      <c r="Q718" s="34" t="s">
        <v>127</v>
      </c>
      <c r="R718" s="34">
        <v>27450334</v>
      </c>
      <c r="S718" s="34" t="str">
        <f t="shared" si="55"/>
        <v>CC27450334</v>
      </c>
      <c r="T718" s="34" t="s">
        <v>134</v>
      </c>
      <c r="U718" s="34" t="s">
        <v>5862</v>
      </c>
      <c r="V718" s="34" t="s">
        <v>616</v>
      </c>
      <c r="W718" s="34" t="s">
        <v>322</v>
      </c>
      <c r="X718" s="87">
        <v>20765</v>
      </c>
      <c r="Y718">
        <v>66</v>
      </c>
      <c r="Z718" s="36">
        <f>VLOOKUP($Y718,[2]Edades!$A$3:$H$153,4,FALSE)</f>
        <v>6</v>
      </c>
      <c r="AA718" s="34" t="str">
        <f>VLOOKUP($Y718,[2]Edades!$A$3:$H$153,6,FALSE)</f>
        <v>6 - Persona mayor</v>
      </c>
      <c r="AB718" s="34">
        <f>VLOOKUP($Y718,[2]Edades!$A$3:$H$153,7,FALSE)</f>
        <v>14</v>
      </c>
      <c r="AC718" s="34" t="str">
        <f>VLOOKUP($Y718,[2]Edades!$A$3:$H$153,8,FALSE)</f>
        <v>65-69</v>
      </c>
      <c r="AD718" s="34" t="s">
        <v>129</v>
      </c>
      <c r="AE718" s="1">
        <v>2</v>
      </c>
      <c r="AF718" s="34" t="s">
        <v>2137</v>
      </c>
      <c r="AG718" s="34" t="s">
        <v>2127</v>
      </c>
      <c r="AH718" s="34" t="s">
        <v>2127</v>
      </c>
      <c r="AK718" s="34" t="s">
        <v>125</v>
      </c>
      <c r="AM718" s="34" t="s">
        <v>2127</v>
      </c>
      <c r="AN718" s="36" t="s">
        <v>2127</v>
      </c>
      <c r="AO718" s="36" t="s">
        <v>2127</v>
      </c>
      <c r="AP718" s="34" t="s">
        <v>2127</v>
      </c>
      <c r="AQ718" s="36" t="s">
        <v>2127</v>
      </c>
      <c r="AR718" s="34" t="s">
        <v>5262</v>
      </c>
      <c r="AS718" s="91" t="s">
        <v>6843</v>
      </c>
      <c r="AT718" s="34">
        <v>3144263910</v>
      </c>
      <c r="AU718" s="34" t="s">
        <v>2127</v>
      </c>
      <c r="AX718" s="90"/>
      <c r="BA718" s="91"/>
      <c r="BB718" s="91"/>
      <c r="BC718" s="91"/>
      <c r="BF718" s="34" t="s">
        <v>4983</v>
      </c>
      <c r="BG718" s="92" t="s">
        <v>5262</v>
      </c>
      <c r="BM718" s="36" t="s">
        <v>131</v>
      </c>
      <c r="BN718" s="34" t="s">
        <v>132</v>
      </c>
      <c r="BO718" s="36">
        <v>0</v>
      </c>
      <c r="BQ718" s="94"/>
      <c r="BS718" s="36" t="s">
        <v>2127</v>
      </c>
      <c r="BU718" s="95"/>
      <c r="BV718" s="95"/>
      <c r="BW718" s="61"/>
      <c r="BX718" s="60"/>
      <c r="BY718" s="59" t="str">
        <f t="shared" ca="1" si="56"/>
        <v/>
      </c>
      <c r="CD718" s="68"/>
      <c r="CE718" s="68"/>
      <c r="CF718" s="67"/>
      <c r="CG718"/>
      <c r="CH718" s="2"/>
      <c r="CI718" s="4" t="e">
        <f t="shared" si="57"/>
        <v>#DIV/0!</v>
      </c>
      <c r="CJ718" s="5" t="str">
        <f t="shared" si="58"/>
        <v>SIN DATO</v>
      </c>
      <c r="CK718" s="36">
        <v>0</v>
      </c>
      <c r="CL718" s="66"/>
      <c r="CM718" s="89">
        <v>41733</v>
      </c>
      <c r="CN718" s="97">
        <v>41733</v>
      </c>
      <c r="CP718"/>
      <c r="CQ718" s="65"/>
      <c r="CR718" s="65"/>
      <c r="CS718" s="98"/>
      <c r="CT718"/>
      <c r="CU718"/>
      <c r="CV718" s="97"/>
      <c r="CW718" s="2"/>
      <c r="CX718" s="82"/>
      <c r="DG718" s="64"/>
      <c r="DI718" s="89"/>
      <c r="DJ718" s="89"/>
      <c r="DN718" s="34"/>
      <c r="DO718" s="34"/>
      <c r="DP718" s="34"/>
      <c r="DQ718" s="34"/>
      <c r="DR718" s="34"/>
      <c r="DS718" s="34" t="s">
        <v>2127</v>
      </c>
      <c r="DT718" s="34"/>
      <c r="DY718" s="1">
        <v>2</v>
      </c>
      <c r="DZ718" t="s">
        <v>7941</v>
      </c>
      <c r="EB718" s="4"/>
      <c r="EJ718"/>
      <c r="EL718" s="34"/>
      <c r="EN718" s="34"/>
    </row>
    <row r="719" spans="1:144" x14ac:dyDescent="0.25">
      <c r="A719" s="85">
        <v>2022</v>
      </c>
      <c r="B719" s="87">
        <v>44830</v>
      </c>
      <c r="C719" t="s">
        <v>121</v>
      </c>
      <c r="D719" t="s">
        <v>122</v>
      </c>
      <c r="E719" s="34" t="s">
        <v>7938</v>
      </c>
      <c r="F719" s="34">
        <f t="shared" si="59"/>
        <v>718</v>
      </c>
      <c r="G719" s="34" t="s">
        <v>4985</v>
      </c>
      <c r="H719">
        <v>18</v>
      </c>
      <c r="I719" s="34" t="s">
        <v>6141</v>
      </c>
      <c r="J719" s="34" t="s">
        <v>5014</v>
      </c>
      <c r="K719" s="34" t="str">
        <f>VLOOKUP(J719,[2]CodMpios!$B$347:$E$362,4,FALSE)</f>
        <v>18029 - Albania</v>
      </c>
      <c r="L719" s="34" t="str">
        <f>VLOOKUP($J719,[2]Coord_Mpios_X_Y!$B$2:$K$1123,9,FALSE)</f>
        <v>1,227865490191</v>
      </c>
      <c r="M719" s="34" t="str">
        <f>VLOOKUP($J719,[2]Coord_Mpios_X_Y!$B$2:$K$1123,10,FALSE)</f>
        <v>-75,882326507579</v>
      </c>
      <c r="N719" s="34" t="s">
        <v>125</v>
      </c>
      <c r="O719" s="34" t="s">
        <v>126</v>
      </c>
      <c r="Q719" s="34" t="s">
        <v>127</v>
      </c>
      <c r="R719" s="34">
        <v>266951</v>
      </c>
      <c r="S719" s="34" t="str">
        <f t="shared" si="55"/>
        <v>CC266951</v>
      </c>
      <c r="T719" s="34" t="s">
        <v>5861</v>
      </c>
      <c r="U719" s="34" t="s">
        <v>5860</v>
      </c>
      <c r="V719" s="34" t="s">
        <v>5859</v>
      </c>
      <c r="X719" s="87">
        <v>25489</v>
      </c>
      <c r="Y719">
        <v>53</v>
      </c>
      <c r="Z719" s="36">
        <f>VLOOKUP($Y719,[2]Edades!$A$3:$H$153,4,FALSE)</f>
        <v>5</v>
      </c>
      <c r="AA719" s="34" t="str">
        <f>VLOOKUP($Y719,[2]Edades!$A$3:$H$153,6,FALSE)</f>
        <v>5 - Adultez</v>
      </c>
      <c r="AB719" s="34">
        <f>VLOOKUP($Y719,[2]Edades!$A$3:$H$153,7,FALSE)</f>
        <v>11</v>
      </c>
      <c r="AC719" s="34" t="str">
        <f>VLOOKUP($Y719,[2]Edades!$A$3:$H$153,8,FALSE)</f>
        <v>50-54</v>
      </c>
      <c r="AD719" s="34" t="s">
        <v>146</v>
      </c>
      <c r="AE719">
        <v>1</v>
      </c>
      <c r="AF719" s="34" t="s">
        <v>5066</v>
      </c>
      <c r="AG719" s="34" t="s">
        <v>2127</v>
      </c>
      <c r="AH719" s="34" t="s">
        <v>2127</v>
      </c>
      <c r="AK719" s="34" t="s">
        <v>125</v>
      </c>
      <c r="AM719" s="34" t="s">
        <v>2127</v>
      </c>
      <c r="AN719" s="36" t="s">
        <v>2127</v>
      </c>
      <c r="AO719" s="36" t="s">
        <v>2127</v>
      </c>
      <c r="AP719" s="34" t="s">
        <v>2127</v>
      </c>
      <c r="AQ719" s="36" t="s">
        <v>2127</v>
      </c>
      <c r="AR719" s="34" t="s">
        <v>2098</v>
      </c>
      <c r="AS719" s="91" t="s">
        <v>6844</v>
      </c>
      <c r="AT719" s="34">
        <v>3132435627</v>
      </c>
      <c r="AU719" s="34" t="s">
        <v>2127</v>
      </c>
      <c r="AX719" s="90"/>
      <c r="BA719" s="91"/>
      <c r="BB719" s="91"/>
      <c r="BC719" s="91"/>
      <c r="BF719" s="34" t="s">
        <v>4983</v>
      </c>
      <c r="BG719" s="92" t="s">
        <v>2098</v>
      </c>
      <c r="BM719" s="36" t="s">
        <v>131</v>
      </c>
      <c r="BN719" s="34" t="s">
        <v>132</v>
      </c>
      <c r="BO719" s="36">
        <v>0</v>
      </c>
      <c r="BQ719" s="94"/>
      <c r="BS719" s="36" t="s">
        <v>2127</v>
      </c>
      <c r="BU719" s="95"/>
      <c r="BV719" s="95"/>
      <c r="BW719" s="61"/>
      <c r="BX719" s="60"/>
      <c r="BY719" s="59" t="str">
        <f t="shared" ca="1" si="56"/>
        <v/>
      </c>
      <c r="CD719" s="68"/>
      <c r="CE719" s="68"/>
      <c r="CF719" s="67"/>
      <c r="CG719"/>
      <c r="CH719" s="2"/>
      <c r="CI719" s="4" t="e">
        <f t="shared" si="57"/>
        <v>#DIV/0!</v>
      </c>
      <c r="CJ719" s="5" t="str">
        <f t="shared" si="58"/>
        <v>SIN DATO</v>
      </c>
      <c r="CK719" s="36">
        <v>0</v>
      </c>
      <c r="CL719" s="66"/>
      <c r="CM719" s="89">
        <v>41752</v>
      </c>
      <c r="CN719" s="97">
        <v>41752</v>
      </c>
      <c r="CP719"/>
      <c r="CQ719" s="65"/>
      <c r="CR719" s="65"/>
      <c r="CS719" s="98"/>
      <c r="CT719"/>
      <c r="CU719"/>
      <c r="CV719" s="97"/>
      <c r="CW719" s="2"/>
      <c r="CX719" s="82"/>
      <c r="DG719" s="64"/>
      <c r="DI719" s="89"/>
      <c r="DJ719" s="89"/>
      <c r="DN719" s="34"/>
      <c r="DO719" s="34"/>
      <c r="DP719" s="34"/>
      <c r="DQ719" s="34"/>
      <c r="DR719" s="34"/>
      <c r="DS719" s="34" t="s">
        <v>2127</v>
      </c>
      <c r="DT719" s="34"/>
      <c r="DY719" s="1">
        <v>2</v>
      </c>
      <c r="DZ719" t="s">
        <v>7941</v>
      </c>
      <c r="EB719" s="4"/>
      <c r="EJ719"/>
      <c r="EL719" s="34"/>
      <c r="EN719" s="34"/>
    </row>
    <row r="720" spans="1:144" hidden="1" x14ac:dyDescent="0.25">
      <c r="A720" s="85">
        <v>2022</v>
      </c>
      <c r="B720" s="87">
        <v>44830</v>
      </c>
      <c r="C720" t="s">
        <v>121</v>
      </c>
      <c r="D720" t="s">
        <v>122</v>
      </c>
      <c r="E720" s="36" t="s">
        <v>7938</v>
      </c>
      <c r="F720" s="34">
        <f t="shared" si="59"/>
        <v>719</v>
      </c>
      <c r="G720" s="34" t="s">
        <v>4985</v>
      </c>
      <c r="H720">
        <v>18</v>
      </c>
      <c r="I720" s="34" t="s">
        <v>6141</v>
      </c>
      <c r="J720" s="34" t="s">
        <v>5008</v>
      </c>
      <c r="K720" s="34" t="str">
        <f>VLOOKUP(J720,[2]CodMpios!$B$347:$E$362,4,FALSE)</f>
        <v>18094 - Belén De Los Andaquíes</v>
      </c>
      <c r="L720" s="34" t="str">
        <f>VLOOKUP($J720,[2]Coord_Mpios_X_Y!$B$2:$K$1123,9,FALSE)</f>
        <v>1,500923003060</v>
      </c>
      <c r="M720" s="34" t="str">
        <f>VLOOKUP($J720,[2]Coord_Mpios_X_Y!$B$2:$K$1123,10,FALSE)</f>
        <v>-75,875645424257</v>
      </c>
      <c r="N720" s="34" t="s">
        <v>6142</v>
      </c>
      <c r="O720" s="34" t="s">
        <v>126</v>
      </c>
      <c r="Q720" s="34" t="s">
        <v>127</v>
      </c>
      <c r="R720" s="34">
        <v>17625377</v>
      </c>
      <c r="S720" s="34" t="str">
        <f t="shared" si="55"/>
        <v>CC17625377</v>
      </c>
      <c r="T720" s="34" t="s">
        <v>5858</v>
      </c>
      <c r="U720" s="34" t="s">
        <v>2492</v>
      </c>
      <c r="V720" s="34" t="s">
        <v>5857</v>
      </c>
      <c r="W720" s="34" t="s">
        <v>2316</v>
      </c>
      <c r="X720" s="87">
        <v>19080</v>
      </c>
      <c r="Y720">
        <v>71</v>
      </c>
      <c r="Z720" s="36">
        <f>VLOOKUP($Y720,[2]Edades!$A$3:$H$153,4,FALSE)</f>
        <v>6</v>
      </c>
      <c r="AA720" s="34" t="str">
        <f>VLOOKUP($Y720,[2]Edades!$A$3:$H$153,6,FALSE)</f>
        <v>6 - Persona mayor</v>
      </c>
      <c r="AB720" s="34">
        <f>VLOOKUP($Y720,[2]Edades!$A$3:$H$153,7,FALSE)</f>
        <v>15</v>
      </c>
      <c r="AC720" s="34" t="str">
        <f>VLOOKUP($Y720,[2]Edades!$A$3:$H$153,8,FALSE)</f>
        <v>70-74</v>
      </c>
      <c r="AD720" s="34" t="s">
        <v>146</v>
      </c>
      <c r="AE720">
        <v>1</v>
      </c>
      <c r="AF720" s="34" t="s">
        <v>2137</v>
      </c>
      <c r="AG720" s="34" t="s">
        <v>2127</v>
      </c>
      <c r="AH720" s="34" t="s">
        <v>2127</v>
      </c>
      <c r="AK720" s="34" t="s">
        <v>6142</v>
      </c>
      <c r="AM720" s="34" t="s">
        <v>2127</v>
      </c>
      <c r="AN720" s="36" t="s">
        <v>2127</v>
      </c>
      <c r="AO720" s="36" t="s">
        <v>2127</v>
      </c>
      <c r="AP720" s="34" t="s">
        <v>2127</v>
      </c>
      <c r="AQ720" s="36" t="s">
        <v>2127</v>
      </c>
      <c r="AR720" s="34" t="s">
        <v>5238</v>
      </c>
      <c r="AS720" s="91" t="s">
        <v>6845</v>
      </c>
      <c r="AT720" s="34">
        <v>3133474775</v>
      </c>
      <c r="AU720" s="34" t="s">
        <v>2127</v>
      </c>
      <c r="AX720" s="90"/>
      <c r="BA720" s="91"/>
      <c r="BB720" s="91"/>
      <c r="BC720" s="91"/>
      <c r="BF720" s="34" t="s">
        <v>4983</v>
      </c>
      <c r="BG720" s="92" t="s">
        <v>2098</v>
      </c>
      <c r="BM720" s="36" t="s">
        <v>131</v>
      </c>
      <c r="BN720" s="34" t="s">
        <v>132</v>
      </c>
      <c r="BO720" s="36">
        <v>0</v>
      </c>
      <c r="BQ720" s="94"/>
      <c r="BS720" t="s">
        <v>132</v>
      </c>
      <c r="BU720" s="95"/>
      <c r="BV720" s="95"/>
      <c r="BW720" s="61"/>
      <c r="BX720" s="60"/>
      <c r="BY720" s="59" t="str">
        <f t="shared" ca="1" si="56"/>
        <v/>
      </c>
      <c r="CD720" s="68"/>
      <c r="CE720" s="68"/>
      <c r="CF720" s="67"/>
      <c r="CG720">
        <v>65</v>
      </c>
      <c r="CH720" s="2">
        <v>172</v>
      </c>
      <c r="CI720" s="4">
        <f t="shared" si="57"/>
        <v>21.971335857220122</v>
      </c>
      <c r="CJ720" s="5" t="str">
        <f t="shared" si="58"/>
        <v>NORMAL</v>
      </c>
      <c r="CK720" s="36">
        <v>0</v>
      </c>
      <c r="CL720" s="66"/>
      <c r="CM720" s="89">
        <v>41757</v>
      </c>
      <c r="CN720" s="97">
        <v>41757</v>
      </c>
      <c r="CP720"/>
      <c r="CQ720" s="65"/>
      <c r="CR720" s="65"/>
      <c r="CS720" s="98"/>
      <c r="CT720"/>
      <c r="CU720"/>
      <c r="CV720" s="65"/>
      <c r="CW720" s="2">
        <v>110</v>
      </c>
      <c r="CX720" s="82">
        <v>55</v>
      </c>
      <c r="DC720"/>
      <c r="DG720" s="64"/>
      <c r="DI720" s="89">
        <v>43230</v>
      </c>
      <c r="DJ720" s="89"/>
      <c r="DN720" s="34"/>
      <c r="DO720" s="34"/>
      <c r="DP720" s="34"/>
      <c r="DQ720" s="34"/>
      <c r="DR720" s="34"/>
      <c r="DS720" s="34" t="s">
        <v>2127</v>
      </c>
      <c r="DT720" s="34"/>
      <c r="DU720" s="47">
        <v>44266</v>
      </c>
      <c r="DY720" s="1">
        <v>2</v>
      </c>
      <c r="DZ720" t="s">
        <v>7940</v>
      </c>
      <c r="EA720" s="4">
        <v>0.76</v>
      </c>
      <c r="EB720" s="4"/>
      <c r="EC720" s="4">
        <v>193</v>
      </c>
      <c r="ED720" s="4">
        <v>120</v>
      </c>
      <c r="EE720" s="4">
        <v>33.9</v>
      </c>
      <c r="EF720" s="4">
        <v>94</v>
      </c>
      <c r="EJ720"/>
      <c r="EL720" s="34"/>
      <c r="EN720" s="34"/>
    </row>
    <row r="721" spans="1:144" x14ac:dyDescent="0.25">
      <c r="A721" s="85">
        <v>2022</v>
      </c>
      <c r="B721" s="87">
        <v>44830</v>
      </c>
      <c r="C721" t="s">
        <v>121</v>
      </c>
      <c r="D721" t="s">
        <v>122</v>
      </c>
      <c r="E721" s="34" t="s">
        <v>7938</v>
      </c>
      <c r="F721" s="34">
        <f t="shared" si="59"/>
        <v>720</v>
      </c>
      <c r="G721" s="34" t="s">
        <v>4985</v>
      </c>
      <c r="H721">
        <v>18</v>
      </c>
      <c r="I721" s="34" t="s">
        <v>6141</v>
      </c>
      <c r="J721" s="34" t="s">
        <v>5007</v>
      </c>
      <c r="K721" s="34" t="str">
        <f>VLOOKUP(J721,[2]CodMpios!$B$347:$E$362,4,FALSE)</f>
        <v>18410 - La Montañita</v>
      </c>
      <c r="L721" s="34" t="str">
        <f>VLOOKUP($J721,[2]Coord_Mpios_X_Y!$B$2:$K$1123,9,FALSE)</f>
        <v>1,302860442333</v>
      </c>
      <c r="M721" s="34" t="str">
        <f>VLOOKUP($J721,[2]Coord_Mpios_X_Y!$B$2:$K$1123,10,FALSE)</f>
        <v>-75,235727318747</v>
      </c>
      <c r="N721" s="34" t="s">
        <v>125</v>
      </c>
      <c r="O721" s="34" t="s">
        <v>126</v>
      </c>
      <c r="Q721" s="34" t="s">
        <v>127</v>
      </c>
      <c r="R721" s="34">
        <v>96341528</v>
      </c>
      <c r="S721" s="34" t="str">
        <f t="shared" si="55"/>
        <v>CC96341528</v>
      </c>
      <c r="T721" s="34" t="s">
        <v>567</v>
      </c>
      <c r="U721" s="34" t="s">
        <v>2492</v>
      </c>
      <c r="V721" s="34" t="s">
        <v>5085</v>
      </c>
      <c r="W721" s="34" t="s">
        <v>335</v>
      </c>
      <c r="X721" s="87">
        <v>25269</v>
      </c>
      <c r="Y721">
        <v>54</v>
      </c>
      <c r="Z721" s="36">
        <f>VLOOKUP($Y721,[2]Edades!$A$3:$H$153,4,FALSE)</f>
        <v>5</v>
      </c>
      <c r="AA721" s="34" t="str">
        <f>VLOOKUP($Y721,[2]Edades!$A$3:$H$153,6,FALSE)</f>
        <v>5 - Adultez</v>
      </c>
      <c r="AB721" s="34">
        <f>VLOOKUP($Y721,[2]Edades!$A$3:$H$153,7,FALSE)</f>
        <v>11</v>
      </c>
      <c r="AC721" s="34" t="str">
        <f>VLOOKUP($Y721,[2]Edades!$A$3:$H$153,8,FALSE)</f>
        <v>50-54</v>
      </c>
      <c r="AD721" s="34" t="s">
        <v>146</v>
      </c>
      <c r="AE721">
        <v>1</v>
      </c>
      <c r="AF721" s="34" t="s">
        <v>130</v>
      </c>
      <c r="AG721" s="34" t="s">
        <v>2127</v>
      </c>
      <c r="AH721" s="34" t="s">
        <v>2127</v>
      </c>
      <c r="AK721" s="34" t="s">
        <v>125</v>
      </c>
      <c r="AM721" s="34" t="s">
        <v>2127</v>
      </c>
      <c r="AN721" s="36" t="s">
        <v>2127</v>
      </c>
      <c r="AO721" s="36" t="s">
        <v>2127</v>
      </c>
      <c r="AP721" s="34" t="s">
        <v>2127</v>
      </c>
      <c r="AQ721" s="36" t="s">
        <v>2127</v>
      </c>
      <c r="AR721" s="34" t="s">
        <v>5919</v>
      </c>
      <c r="AS721" s="91" t="s">
        <v>6846</v>
      </c>
      <c r="AT721" s="34">
        <v>3103358233</v>
      </c>
      <c r="AU721" s="34" t="s">
        <v>2127</v>
      </c>
      <c r="AX721" s="90"/>
      <c r="BA721" s="91"/>
      <c r="BB721" s="91"/>
      <c r="BC721" s="91"/>
      <c r="BF721" s="34" t="s">
        <v>4983</v>
      </c>
      <c r="BG721" s="92" t="s">
        <v>2098</v>
      </c>
      <c r="BM721" s="36" t="s">
        <v>131</v>
      </c>
      <c r="BN721" s="34" t="s">
        <v>132</v>
      </c>
      <c r="BO721" s="36">
        <v>0</v>
      </c>
      <c r="BQ721" s="94"/>
      <c r="BS721" s="36" t="s">
        <v>2127</v>
      </c>
      <c r="BU721" s="95"/>
      <c r="BV721" s="95"/>
      <c r="BW721" s="61"/>
      <c r="BX721" s="60"/>
      <c r="BY721" s="59" t="str">
        <f t="shared" ca="1" si="56"/>
        <v/>
      </c>
      <c r="CD721" s="68"/>
      <c r="CE721" s="68"/>
      <c r="CF721" s="67"/>
      <c r="CG721">
        <v>80</v>
      </c>
      <c r="CH721" s="2">
        <v>170</v>
      </c>
      <c r="CI721" s="4">
        <f t="shared" si="57"/>
        <v>27.681660899653981</v>
      </c>
      <c r="CJ721" s="5" t="str">
        <f t="shared" si="58"/>
        <v>SOBREPESO</v>
      </c>
      <c r="CK721" s="36">
        <v>0</v>
      </c>
      <c r="CL721" s="66"/>
      <c r="CM721" s="89">
        <v>41774</v>
      </c>
      <c r="CN721" s="97">
        <v>41831</v>
      </c>
      <c r="CP721"/>
      <c r="CQ721" s="65"/>
      <c r="CR721" s="65"/>
      <c r="CS721" s="98"/>
      <c r="CT721"/>
      <c r="CU721"/>
      <c r="CV721" s="97"/>
      <c r="CW721" s="2"/>
      <c r="CX721" s="82"/>
      <c r="DG721" s="64"/>
      <c r="DI721" s="89"/>
      <c r="DJ721" s="89"/>
      <c r="DN721" s="34"/>
      <c r="DO721" s="34"/>
      <c r="DP721" s="34"/>
      <c r="DQ721" s="34"/>
      <c r="DR721" s="34"/>
      <c r="DS721" s="34" t="s">
        <v>2127</v>
      </c>
      <c r="DT721" s="34"/>
      <c r="DU721" s="47">
        <v>44165</v>
      </c>
      <c r="DY721" s="1">
        <v>2</v>
      </c>
      <c r="DZ721" t="s">
        <v>7941</v>
      </c>
      <c r="EB721" s="4"/>
      <c r="EJ721"/>
      <c r="EL721" s="34"/>
      <c r="EN721" s="34"/>
    </row>
    <row r="722" spans="1:144" hidden="1" x14ac:dyDescent="0.25">
      <c r="A722" s="85">
        <v>2022</v>
      </c>
      <c r="B722" s="87">
        <v>44830</v>
      </c>
      <c r="C722" t="s">
        <v>121</v>
      </c>
      <c r="D722" t="s">
        <v>122</v>
      </c>
      <c r="E722" s="36" t="s">
        <v>7938</v>
      </c>
      <c r="F722" s="34">
        <f t="shared" si="59"/>
        <v>721</v>
      </c>
      <c r="G722" s="34" t="s">
        <v>4985</v>
      </c>
      <c r="H722">
        <v>18</v>
      </c>
      <c r="I722" s="34" t="s">
        <v>6141</v>
      </c>
      <c r="J722" s="34" t="s">
        <v>4988</v>
      </c>
      <c r="K722" s="34" t="str">
        <f>VLOOKUP(J722,[2]CodMpios!$B$347:$E$362,4,FALSE)</f>
        <v>18001 - Florencia</v>
      </c>
      <c r="L722" s="34" t="str">
        <f>VLOOKUP($J722,[2]Coord_Mpios_X_Y!$B$2:$K$1123,9,FALSE)</f>
        <v>1,749138703818</v>
      </c>
      <c r="M722" s="34" t="str">
        <f>VLOOKUP($J722,[2]Coord_Mpios_X_Y!$B$2:$K$1123,10,FALSE)</f>
        <v>-75,558239064333</v>
      </c>
      <c r="N722" s="34" t="s">
        <v>125</v>
      </c>
      <c r="O722" s="34" t="s">
        <v>126</v>
      </c>
      <c r="Q722" s="34" t="s">
        <v>127</v>
      </c>
      <c r="R722" s="34">
        <v>3433976</v>
      </c>
      <c r="S722" s="34" t="str">
        <f t="shared" si="55"/>
        <v>CC3433976</v>
      </c>
      <c r="T722" s="34" t="s">
        <v>1190</v>
      </c>
      <c r="U722" s="34" t="s">
        <v>164</v>
      </c>
      <c r="V722" s="34" t="s">
        <v>5397</v>
      </c>
      <c r="W722" s="34" t="s">
        <v>222</v>
      </c>
      <c r="X722" s="87">
        <v>19330</v>
      </c>
      <c r="Y722">
        <v>70</v>
      </c>
      <c r="Z722" s="36">
        <f>VLOOKUP($Y722,[2]Edades!$A$3:$H$153,4,FALSE)</f>
        <v>6</v>
      </c>
      <c r="AA722" s="34" t="str">
        <f>VLOOKUP($Y722,[2]Edades!$A$3:$H$153,6,FALSE)</f>
        <v>6 - Persona mayor</v>
      </c>
      <c r="AB722" s="34">
        <f>VLOOKUP($Y722,[2]Edades!$A$3:$H$153,7,FALSE)</f>
        <v>15</v>
      </c>
      <c r="AC722" s="34" t="str">
        <f>VLOOKUP($Y722,[2]Edades!$A$3:$H$153,8,FALSE)</f>
        <v>70-74</v>
      </c>
      <c r="AD722" s="34" t="s">
        <v>146</v>
      </c>
      <c r="AE722">
        <v>1</v>
      </c>
      <c r="AF722" s="34" t="s">
        <v>2137</v>
      </c>
      <c r="AG722" s="34" t="s">
        <v>2127</v>
      </c>
      <c r="AH722" s="34" t="s">
        <v>2127</v>
      </c>
      <c r="AK722" s="34" t="s">
        <v>125</v>
      </c>
      <c r="AM722" s="34" t="s">
        <v>2127</v>
      </c>
      <c r="AN722" s="36" t="s">
        <v>2127</v>
      </c>
      <c r="AO722" s="36" t="s">
        <v>2127</v>
      </c>
      <c r="AP722" s="34" t="s">
        <v>2127</v>
      </c>
      <c r="AQ722" s="36" t="s">
        <v>2127</v>
      </c>
      <c r="AR722" s="34" t="s">
        <v>2098</v>
      </c>
      <c r="AS722" s="91" t="s">
        <v>6847</v>
      </c>
      <c r="AT722" s="34">
        <v>3134668627</v>
      </c>
      <c r="AU722" s="34" t="s">
        <v>2127</v>
      </c>
      <c r="AX722" s="90"/>
      <c r="BA722" s="91"/>
      <c r="BB722" s="91"/>
      <c r="BC722" s="91"/>
      <c r="BF722" s="34" t="s">
        <v>4983</v>
      </c>
      <c r="BG722" s="92" t="s">
        <v>2098</v>
      </c>
      <c r="BM722" s="36" t="s">
        <v>131</v>
      </c>
      <c r="BN722" s="34" t="s">
        <v>132</v>
      </c>
      <c r="BO722" s="36">
        <v>0</v>
      </c>
      <c r="BQ722" s="94"/>
      <c r="BS722" t="s">
        <v>132</v>
      </c>
      <c r="BU722" s="95"/>
      <c r="BV722" s="95"/>
      <c r="BW722" s="61"/>
      <c r="BX722" s="60"/>
      <c r="BY722" s="59" t="str">
        <f t="shared" ca="1" si="56"/>
        <v/>
      </c>
      <c r="CD722" s="68"/>
      <c r="CE722" s="68"/>
      <c r="CF722" s="67"/>
      <c r="CG722">
        <v>70</v>
      </c>
      <c r="CH722" s="2">
        <v>165</v>
      </c>
      <c r="CI722" s="4">
        <f t="shared" si="57"/>
        <v>25.711662075298442</v>
      </c>
      <c r="CJ722" s="5" t="str">
        <f t="shared" si="58"/>
        <v>SOBREPESO</v>
      </c>
      <c r="CK722" s="36">
        <v>0</v>
      </c>
      <c r="CL722" s="66"/>
      <c r="CM722" s="89">
        <v>41711</v>
      </c>
      <c r="CN722" s="97">
        <v>41775</v>
      </c>
      <c r="CP722"/>
      <c r="CQ722" s="65"/>
      <c r="CR722" s="65"/>
      <c r="CS722" s="98"/>
      <c r="CT722"/>
      <c r="CU722"/>
      <c r="CV722" s="65"/>
      <c r="CW722" s="2">
        <v>140</v>
      </c>
      <c r="CX722" s="82">
        <v>95</v>
      </c>
      <c r="DC722"/>
      <c r="DG722" s="64"/>
      <c r="DI722" s="89">
        <v>43908</v>
      </c>
      <c r="DJ722" s="89"/>
      <c r="DN722" s="34"/>
      <c r="DO722" s="34"/>
      <c r="DP722" s="34"/>
      <c r="DQ722" s="34"/>
      <c r="DR722" s="34"/>
      <c r="DS722" s="34" t="s">
        <v>2127</v>
      </c>
      <c r="DT722" s="34"/>
      <c r="DU722" s="47">
        <v>43732</v>
      </c>
      <c r="DY722" s="1">
        <v>2</v>
      </c>
      <c r="DZ722" t="s">
        <v>7941</v>
      </c>
      <c r="EB722" s="4"/>
      <c r="EJ722"/>
      <c r="EL722" s="34"/>
      <c r="EN722" s="34"/>
    </row>
    <row r="723" spans="1:144" hidden="1" x14ac:dyDescent="0.25">
      <c r="A723" s="85">
        <v>2022</v>
      </c>
      <c r="B723" s="87">
        <v>44830</v>
      </c>
      <c r="C723" t="s">
        <v>121</v>
      </c>
      <c r="D723" t="s">
        <v>122</v>
      </c>
      <c r="E723" s="36" t="s">
        <v>7938</v>
      </c>
      <c r="F723" s="34">
        <f t="shared" si="59"/>
        <v>722</v>
      </c>
      <c r="G723" s="34" t="s">
        <v>4985</v>
      </c>
      <c r="H723">
        <v>18</v>
      </c>
      <c r="I723" s="34" t="s">
        <v>6141</v>
      </c>
      <c r="J723" s="34" t="s">
        <v>4988</v>
      </c>
      <c r="K723" s="34" t="str">
        <f>VLOOKUP(J723,[2]CodMpios!$B$347:$E$362,4,FALSE)</f>
        <v>18001 - Florencia</v>
      </c>
      <c r="L723" s="34" t="str">
        <f>VLOOKUP($J723,[2]Coord_Mpios_X_Y!$B$2:$K$1123,9,FALSE)</f>
        <v>1,749138703818</v>
      </c>
      <c r="M723" s="34" t="str">
        <f>VLOOKUP($J723,[2]Coord_Mpios_X_Y!$B$2:$K$1123,10,FALSE)</f>
        <v>-75,558239064333</v>
      </c>
      <c r="N723" s="34" t="s">
        <v>6142</v>
      </c>
      <c r="O723" s="34" t="s">
        <v>126</v>
      </c>
      <c r="Q723" s="34" t="s">
        <v>127</v>
      </c>
      <c r="R723" s="34">
        <v>26616958</v>
      </c>
      <c r="S723" s="34" t="str">
        <f t="shared" si="55"/>
        <v>CC26616958</v>
      </c>
      <c r="T723" s="34" t="s">
        <v>134</v>
      </c>
      <c r="U723" s="34" t="s">
        <v>163</v>
      </c>
      <c r="V723" s="34" t="s">
        <v>135</v>
      </c>
      <c r="W723" s="34" t="s">
        <v>793</v>
      </c>
      <c r="X723" s="87">
        <v>18549</v>
      </c>
      <c r="Y723">
        <v>72</v>
      </c>
      <c r="Z723" s="36">
        <f>VLOOKUP($Y723,[2]Edades!$A$3:$H$153,4,FALSE)</f>
        <v>6</v>
      </c>
      <c r="AA723" s="34" t="str">
        <f>VLOOKUP($Y723,[2]Edades!$A$3:$H$153,6,FALSE)</f>
        <v>6 - Persona mayor</v>
      </c>
      <c r="AB723" s="34">
        <f>VLOOKUP($Y723,[2]Edades!$A$3:$H$153,7,FALSE)</f>
        <v>15</v>
      </c>
      <c r="AC723" s="34" t="str">
        <f>VLOOKUP($Y723,[2]Edades!$A$3:$H$153,8,FALSE)</f>
        <v>70-74</v>
      </c>
      <c r="AD723" s="34" t="s">
        <v>129</v>
      </c>
      <c r="AE723" s="1">
        <v>2</v>
      </c>
      <c r="AF723" s="34" t="s">
        <v>2137</v>
      </c>
      <c r="AG723" s="34" t="s">
        <v>2127</v>
      </c>
      <c r="AH723" s="34" t="s">
        <v>2127</v>
      </c>
      <c r="AK723" s="34" t="s">
        <v>6142</v>
      </c>
      <c r="AM723" s="34" t="s">
        <v>2127</v>
      </c>
      <c r="AN723" s="36" t="s">
        <v>2127</v>
      </c>
      <c r="AO723" s="36" t="s">
        <v>2127</v>
      </c>
      <c r="AP723" s="34" t="s">
        <v>2127</v>
      </c>
      <c r="AQ723" s="36" t="s">
        <v>2127</v>
      </c>
      <c r="AR723" s="34" t="s">
        <v>2098</v>
      </c>
      <c r="AS723" s="91" t="s">
        <v>6848</v>
      </c>
      <c r="AT723" s="34">
        <v>3203342137</v>
      </c>
      <c r="AU723" s="34" t="s">
        <v>2127</v>
      </c>
      <c r="AX723" s="90"/>
      <c r="BA723" s="91"/>
      <c r="BB723" s="91"/>
      <c r="BC723" s="91"/>
      <c r="BF723" s="34" t="s">
        <v>4983</v>
      </c>
      <c r="BG723" s="92" t="s">
        <v>2098</v>
      </c>
      <c r="BM723" s="36" t="s">
        <v>131</v>
      </c>
      <c r="BN723" s="34" t="s">
        <v>132</v>
      </c>
      <c r="BO723" s="36">
        <v>0</v>
      </c>
      <c r="BQ723" s="94"/>
      <c r="BS723" t="s">
        <v>132</v>
      </c>
      <c r="BU723" s="95"/>
      <c r="BV723" s="95"/>
      <c r="BW723" s="61"/>
      <c r="BX723" s="60"/>
      <c r="BY723" s="59" t="str">
        <f t="shared" ca="1" si="56"/>
        <v/>
      </c>
      <c r="CD723" s="68"/>
      <c r="CE723" s="68"/>
      <c r="CF723" s="67"/>
      <c r="CG723">
        <v>87</v>
      </c>
      <c r="CH723" s="2">
        <v>162</v>
      </c>
      <c r="CI723" s="4">
        <f t="shared" si="57"/>
        <v>33.150434385002278</v>
      </c>
      <c r="CJ723" s="5" t="str">
        <f t="shared" si="58"/>
        <v>OBESIDAD</v>
      </c>
      <c r="CK723" s="36">
        <v>0</v>
      </c>
      <c r="CL723" s="66"/>
      <c r="CM723" s="89">
        <v>41774</v>
      </c>
      <c r="CN723" s="97">
        <v>41789</v>
      </c>
      <c r="CP723"/>
      <c r="CQ723" s="65"/>
      <c r="CR723" s="65"/>
      <c r="CS723" s="98"/>
      <c r="CT723"/>
      <c r="CU723"/>
      <c r="CV723" s="65"/>
      <c r="CW723" s="2">
        <v>140</v>
      </c>
      <c r="CX723" s="82">
        <v>70</v>
      </c>
      <c r="DC723"/>
      <c r="DG723" s="64"/>
      <c r="DI723" s="89">
        <v>42541</v>
      </c>
      <c r="DJ723" s="89"/>
      <c r="DN723" s="34"/>
      <c r="DO723" s="34"/>
      <c r="DP723" s="34"/>
      <c r="DQ723" s="34"/>
      <c r="DR723" s="34"/>
      <c r="DS723" s="34" t="s">
        <v>2127</v>
      </c>
      <c r="DT723" s="34"/>
      <c r="DU723" s="47">
        <v>44179</v>
      </c>
      <c r="DY723" s="1">
        <v>3</v>
      </c>
      <c r="DZ723" t="s">
        <v>7941</v>
      </c>
      <c r="EB723" s="4"/>
      <c r="EJ723"/>
      <c r="EL723" s="34"/>
      <c r="EN723" s="34"/>
    </row>
    <row r="724" spans="1:144" hidden="1" x14ac:dyDescent="0.25">
      <c r="A724" s="85">
        <v>2022</v>
      </c>
      <c r="B724" s="87">
        <v>44830</v>
      </c>
      <c r="C724" t="s">
        <v>121</v>
      </c>
      <c r="D724" t="s">
        <v>122</v>
      </c>
      <c r="E724" s="36" t="s">
        <v>7938</v>
      </c>
      <c r="F724" s="34">
        <f t="shared" si="59"/>
        <v>723</v>
      </c>
      <c r="G724" s="34" t="s">
        <v>4985</v>
      </c>
      <c r="H724">
        <v>18</v>
      </c>
      <c r="I724" s="34" t="s">
        <v>6141</v>
      </c>
      <c r="J724" s="34" t="s">
        <v>5052</v>
      </c>
      <c r="K724" s="34" t="str">
        <f>VLOOKUP(J724,[2]CodMpios!$B$347:$E$362,4,FALSE)</f>
        <v>18256 - El Paujil</v>
      </c>
      <c r="L724" s="34" t="str">
        <f>VLOOKUP($J724,[2]Coord_Mpios_X_Y!$B$2:$K$1123,9,FALSE)</f>
        <v>1,617746356165</v>
      </c>
      <c r="M724" s="34" t="str">
        <f>VLOOKUP($J724,[2]Coord_Mpios_X_Y!$B$2:$K$1123,10,FALSE)</f>
        <v>-75,234043334186</v>
      </c>
      <c r="N724" s="34" t="s">
        <v>125</v>
      </c>
      <c r="O724" s="34" t="s">
        <v>126</v>
      </c>
      <c r="Q724" s="34" t="s">
        <v>127</v>
      </c>
      <c r="R724" s="34">
        <v>26620046</v>
      </c>
      <c r="S724" s="34" t="str">
        <f t="shared" si="55"/>
        <v>CC26620046</v>
      </c>
      <c r="T724" s="34" t="s">
        <v>515</v>
      </c>
      <c r="V724" s="34" t="s">
        <v>5192</v>
      </c>
      <c r="W724" s="34" t="s">
        <v>5856</v>
      </c>
      <c r="X724" s="87">
        <v>20660</v>
      </c>
      <c r="Y724">
        <v>66</v>
      </c>
      <c r="Z724" s="36">
        <f>VLOOKUP($Y724,[2]Edades!$A$3:$H$153,4,FALSE)</f>
        <v>6</v>
      </c>
      <c r="AA724" s="34" t="str">
        <f>VLOOKUP($Y724,[2]Edades!$A$3:$H$153,6,FALSE)</f>
        <v>6 - Persona mayor</v>
      </c>
      <c r="AB724" s="34">
        <f>VLOOKUP($Y724,[2]Edades!$A$3:$H$153,7,FALSE)</f>
        <v>14</v>
      </c>
      <c r="AC724" s="34" t="str">
        <f>VLOOKUP($Y724,[2]Edades!$A$3:$H$153,8,FALSE)</f>
        <v>65-69</v>
      </c>
      <c r="AD724" s="34" t="s">
        <v>129</v>
      </c>
      <c r="AE724" s="1">
        <v>2</v>
      </c>
      <c r="AF724" s="34" t="s">
        <v>2137</v>
      </c>
      <c r="AG724" s="34" t="s">
        <v>2127</v>
      </c>
      <c r="AH724" s="34" t="s">
        <v>2127</v>
      </c>
      <c r="AK724" s="34" t="s">
        <v>125</v>
      </c>
      <c r="AM724" s="34" t="s">
        <v>2127</v>
      </c>
      <c r="AN724" s="36" t="s">
        <v>2127</v>
      </c>
      <c r="AO724" s="36" t="s">
        <v>2127</v>
      </c>
      <c r="AP724" s="34" t="s">
        <v>2127</v>
      </c>
      <c r="AQ724" s="36" t="s">
        <v>2127</v>
      </c>
      <c r="AR724" s="34" t="s">
        <v>5078</v>
      </c>
      <c r="AS724" s="91" t="s">
        <v>6247</v>
      </c>
      <c r="AT724" s="34">
        <v>3144836375</v>
      </c>
      <c r="AU724" s="34" t="s">
        <v>2127</v>
      </c>
      <c r="AX724" s="90"/>
      <c r="BA724" s="91"/>
      <c r="BB724" s="91"/>
      <c r="BC724" s="91"/>
      <c r="BF724" s="34" t="s">
        <v>4983</v>
      </c>
      <c r="BG724" s="92" t="s">
        <v>2098</v>
      </c>
      <c r="BM724" s="36" t="s">
        <v>131</v>
      </c>
      <c r="BN724" s="34" t="s">
        <v>132</v>
      </c>
      <c r="BO724" s="36">
        <v>0</v>
      </c>
      <c r="BQ724" s="94"/>
      <c r="BS724" t="s">
        <v>132</v>
      </c>
      <c r="BU724" s="95"/>
      <c r="BV724" s="95"/>
      <c r="BW724" s="61"/>
      <c r="BX724" s="60"/>
      <c r="BY724" s="59" t="str">
        <f t="shared" ca="1" si="56"/>
        <v/>
      </c>
      <c r="CD724" s="68"/>
      <c r="CE724" s="68"/>
      <c r="CF724" s="67"/>
      <c r="CG724">
        <v>64</v>
      </c>
      <c r="CH724" s="2">
        <v>156</v>
      </c>
      <c r="CI724" s="4">
        <f t="shared" si="57"/>
        <v>26.298487836949374</v>
      </c>
      <c r="CJ724" s="5" t="str">
        <f t="shared" si="58"/>
        <v>SOBREPESO</v>
      </c>
      <c r="CK724" s="36">
        <v>0</v>
      </c>
      <c r="CL724" s="66"/>
      <c r="CM724" s="89">
        <v>41779</v>
      </c>
      <c r="CN724" s="97">
        <v>41817</v>
      </c>
      <c r="CP724"/>
      <c r="CQ724" s="65"/>
      <c r="CR724" s="65"/>
      <c r="CS724" s="98"/>
      <c r="CT724"/>
      <c r="CU724"/>
      <c r="CV724" s="65"/>
      <c r="CW724" s="2"/>
      <c r="CX724" s="82"/>
      <c r="DC724"/>
      <c r="DG724" s="64"/>
      <c r="DI724" s="89">
        <v>43552</v>
      </c>
      <c r="DJ724" s="89"/>
      <c r="DN724" s="34"/>
      <c r="DO724" s="34"/>
      <c r="DP724" s="34"/>
      <c r="DQ724" s="34"/>
      <c r="DR724" s="34"/>
      <c r="DS724" s="34" t="s">
        <v>2127</v>
      </c>
      <c r="DT724" s="34"/>
      <c r="DU724" s="47">
        <v>44259</v>
      </c>
      <c r="DY724" s="1">
        <v>2</v>
      </c>
      <c r="DZ724" t="s">
        <v>7940</v>
      </c>
      <c r="EB724" s="4"/>
      <c r="EJ724"/>
      <c r="EL724" s="34"/>
      <c r="EN724" s="34"/>
    </row>
    <row r="725" spans="1:144" hidden="1" x14ac:dyDescent="0.25">
      <c r="A725" s="85">
        <v>2022</v>
      </c>
      <c r="B725" s="87">
        <v>44830</v>
      </c>
      <c r="C725" t="s">
        <v>121</v>
      </c>
      <c r="D725" t="s">
        <v>122</v>
      </c>
      <c r="E725" s="36" t="s">
        <v>7938</v>
      </c>
      <c r="F725" s="34">
        <f t="shared" si="59"/>
        <v>724</v>
      </c>
      <c r="G725" s="34" t="s">
        <v>4985</v>
      </c>
      <c r="H725">
        <v>18</v>
      </c>
      <c r="I725" s="34" t="s">
        <v>6141</v>
      </c>
      <c r="J725" s="34" t="s">
        <v>5014</v>
      </c>
      <c r="K725" s="34" t="str">
        <f>VLOOKUP(J725,[2]CodMpios!$B$347:$E$362,4,FALSE)</f>
        <v>18029 - Albania</v>
      </c>
      <c r="L725" s="34" t="str">
        <f>VLOOKUP($J725,[2]Coord_Mpios_X_Y!$B$2:$K$1123,9,FALSE)</f>
        <v>1,227865490191</v>
      </c>
      <c r="M725" s="34" t="str">
        <f>VLOOKUP($J725,[2]Coord_Mpios_X_Y!$B$2:$K$1123,10,FALSE)</f>
        <v>-75,882326507579</v>
      </c>
      <c r="N725" s="34" t="s">
        <v>139</v>
      </c>
      <c r="O725" s="34" t="s">
        <v>126</v>
      </c>
      <c r="Q725" s="34" t="s">
        <v>127</v>
      </c>
      <c r="R725" s="34">
        <v>83231613</v>
      </c>
      <c r="S725" s="34" t="str">
        <f t="shared" si="55"/>
        <v>CC83231613</v>
      </c>
      <c r="T725" s="34" t="s">
        <v>5855</v>
      </c>
      <c r="V725" s="34" t="s">
        <v>5364</v>
      </c>
      <c r="W725" s="34" t="s">
        <v>5219</v>
      </c>
      <c r="X725" s="87">
        <v>26657</v>
      </c>
      <c r="Y725">
        <v>50</v>
      </c>
      <c r="Z725" s="36">
        <f>VLOOKUP($Y725,[2]Edades!$A$3:$H$153,4,FALSE)</f>
        <v>5</v>
      </c>
      <c r="AA725" s="34" t="str">
        <f>VLOOKUP($Y725,[2]Edades!$A$3:$H$153,6,FALSE)</f>
        <v>5 - Adultez</v>
      </c>
      <c r="AB725" s="34">
        <f>VLOOKUP($Y725,[2]Edades!$A$3:$H$153,7,FALSE)</f>
        <v>11</v>
      </c>
      <c r="AC725" s="34" t="str">
        <f>VLOOKUP($Y725,[2]Edades!$A$3:$H$153,8,FALSE)</f>
        <v>50-54</v>
      </c>
      <c r="AD725" s="34" t="s">
        <v>146</v>
      </c>
      <c r="AE725">
        <v>1</v>
      </c>
      <c r="AF725" s="34" t="s">
        <v>130</v>
      </c>
      <c r="AG725" s="34" t="s">
        <v>2127</v>
      </c>
      <c r="AH725" s="34" t="s">
        <v>2127</v>
      </c>
      <c r="AK725" s="34" t="s">
        <v>139</v>
      </c>
      <c r="AM725" s="34" t="s">
        <v>2127</v>
      </c>
      <c r="AN725" s="36" t="s">
        <v>2127</v>
      </c>
      <c r="AO725" s="36" t="s">
        <v>2127</v>
      </c>
      <c r="AP725" s="34" t="s">
        <v>2127</v>
      </c>
      <c r="AQ725" s="36" t="s">
        <v>2127</v>
      </c>
      <c r="AR725" s="34" t="s">
        <v>5048</v>
      </c>
      <c r="AS725" s="91" t="s">
        <v>6849</v>
      </c>
      <c r="AT725" s="34">
        <v>3167014656</v>
      </c>
      <c r="AU725" s="34" t="s">
        <v>2127</v>
      </c>
      <c r="AX725" s="90"/>
      <c r="BA725" s="91"/>
      <c r="BB725" s="91"/>
      <c r="BC725" s="91"/>
      <c r="BF725" s="34" t="s">
        <v>4983</v>
      </c>
      <c r="BG725" s="92" t="s">
        <v>2098</v>
      </c>
      <c r="BM725" s="36" t="s">
        <v>131</v>
      </c>
      <c r="BN725" s="34" t="s">
        <v>132</v>
      </c>
      <c r="BO725" s="36">
        <v>0</v>
      </c>
      <c r="BQ725" s="94"/>
      <c r="BS725" t="s">
        <v>131</v>
      </c>
      <c r="BU725" s="95"/>
      <c r="BV725" s="95"/>
      <c r="BW725" s="61"/>
      <c r="BX725" s="60"/>
      <c r="BY725" s="59" t="str">
        <f t="shared" ca="1" si="56"/>
        <v/>
      </c>
      <c r="CD725" s="68"/>
      <c r="CE725" s="68"/>
      <c r="CF725" s="67"/>
      <c r="CG725">
        <v>79</v>
      </c>
      <c r="CH725" s="2">
        <v>164</v>
      </c>
      <c r="CI725" s="4">
        <f t="shared" si="57"/>
        <v>29.372397382510414</v>
      </c>
      <c r="CJ725" s="5" t="str">
        <f t="shared" si="58"/>
        <v>SOBREPESO</v>
      </c>
      <c r="CK725" s="36">
        <v>0</v>
      </c>
      <c r="CL725" s="66"/>
      <c r="CM725" s="89">
        <v>41793</v>
      </c>
      <c r="CN725" s="97">
        <v>41831</v>
      </c>
      <c r="CP725"/>
      <c r="CQ725" s="65"/>
      <c r="CR725" s="65"/>
      <c r="CS725" s="98"/>
      <c r="CT725"/>
      <c r="CU725"/>
      <c r="CV725" s="65"/>
      <c r="CW725" s="2">
        <v>111</v>
      </c>
      <c r="CX725" s="82">
        <v>85</v>
      </c>
      <c r="DC725"/>
      <c r="DG725" s="64"/>
      <c r="DI725" s="89">
        <v>43180</v>
      </c>
      <c r="DJ725" s="89"/>
      <c r="DN725" s="34"/>
      <c r="DO725" s="34"/>
      <c r="DP725" s="34"/>
      <c r="DQ725" s="34"/>
      <c r="DR725" s="34"/>
      <c r="DS725" s="34" t="s">
        <v>2127</v>
      </c>
      <c r="DT725" s="34"/>
      <c r="DU725" s="47">
        <v>44727</v>
      </c>
      <c r="DY725" s="1">
        <v>2</v>
      </c>
      <c r="DZ725" t="s">
        <v>7940</v>
      </c>
      <c r="EA725" s="4">
        <v>1.1200000000000001</v>
      </c>
      <c r="EB725" s="4">
        <v>103</v>
      </c>
      <c r="EC725" s="4">
        <v>194</v>
      </c>
      <c r="ED725" s="4">
        <v>124</v>
      </c>
      <c r="EE725" s="4">
        <v>39.799999999999997</v>
      </c>
      <c r="EF725" s="4">
        <v>153</v>
      </c>
      <c r="EG725" s="4">
        <v>2.4</v>
      </c>
      <c r="EJ725"/>
      <c r="EL725" s="34"/>
      <c r="EN725" s="34"/>
    </row>
    <row r="726" spans="1:144" x14ac:dyDescent="0.25">
      <c r="A726" s="85">
        <v>2022</v>
      </c>
      <c r="B726" s="87">
        <v>44830</v>
      </c>
      <c r="C726" t="s">
        <v>121</v>
      </c>
      <c r="D726" t="s">
        <v>122</v>
      </c>
      <c r="E726" s="34" t="s">
        <v>7938</v>
      </c>
      <c r="F726" s="34">
        <f t="shared" si="59"/>
        <v>725</v>
      </c>
      <c r="G726" s="34" t="s">
        <v>4985</v>
      </c>
      <c r="H726">
        <v>18</v>
      </c>
      <c r="I726" s="34" t="s">
        <v>6141</v>
      </c>
      <c r="J726" s="34" t="s">
        <v>5032</v>
      </c>
      <c r="K726" s="34" t="str">
        <f>VLOOKUP(J726,[2]CodMpios!$B$347:$E$362,4,FALSE)</f>
        <v>18150 - Cartagena Del Chaira</v>
      </c>
      <c r="L726" s="34" t="str">
        <f>VLOOKUP($J726,[2]Coord_Mpios_X_Y!$B$2:$K$1123,9,FALSE)</f>
        <v>0,647693081213</v>
      </c>
      <c r="M726" s="34" t="str">
        <f>VLOOKUP($J726,[2]Coord_Mpios_X_Y!$B$2:$K$1123,10,FALSE)</f>
        <v>-74,272354990827</v>
      </c>
      <c r="N726" s="34" t="s">
        <v>125</v>
      </c>
      <c r="O726" s="34" t="s">
        <v>126</v>
      </c>
      <c r="Q726" s="34" t="s">
        <v>127</v>
      </c>
      <c r="R726" s="34">
        <v>40765834</v>
      </c>
      <c r="S726" s="34" t="str">
        <f t="shared" si="55"/>
        <v>CC40765834</v>
      </c>
      <c r="T726" s="34" t="s">
        <v>134</v>
      </c>
      <c r="U726" s="34" t="s">
        <v>229</v>
      </c>
      <c r="V726" s="34" t="s">
        <v>2121</v>
      </c>
      <c r="W726" s="34" t="s">
        <v>678</v>
      </c>
      <c r="X726" s="87">
        <v>24028</v>
      </c>
      <c r="Y726">
        <v>57</v>
      </c>
      <c r="Z726" s="36">
        <f>VLOOKUP($Y726,[2]Edades!$A$3:$H$153,4,FALSE)</f>
        <v>5</v>
      </c>
      <c r="AA726" s="34" t="str">
        <f>VLOOKUP($Y726,[2]Edades!$A$3:$H$153,6,FALSE)</f>
        <v>5 - Adultez</v>
      </c>
      <c r="AB726" s="34">
        <f>VLOOKUP($Y726,[2]Edades!$A$3:$H$153,7,FALSE)</f>
        <v>12</v>
      </c>
      <c r="AC726" s="34" t="str">
        <f>VLOOKUP($Y726,[2]Edades!$A$3:$H$153,8,FALSE)</f>
        <v>55-59</v>
      </c>
      <c r="AD726" s="34" t="s">
        <v>129</v>
      </c>
      <c r="AE726" s="1">
        <v>2</v>
      </c>
      <c r="AF726" s="34" t="s">
        <v>130</v>
      </c>
      <c r="AG726" s="34" t="s">
        <v>2127</v>
      </c>
      <c r="AH726" s="34" t="s">
        <v>2127</v>
      </c>
      <c r="AK726" s="34" t="s">
        <v>125</v>
      </c>
      <c r="AM726" s="34" t="s">
        <v>2127</v>
      </c>
      <c r="AN726" s="36" t="s">
        <v>2127</v>
      </c>
      <c r="AO726" s="36" t="s">
        <v>2127</v>
      </c>
      <c r="AP726" s="34" t="s">
        <v>2127</v>
      </c>
      <c r="AQ726" s="36" t="s">
        <v>2127</v>
      </c>
      <c r="AR726" s="34" t="s">
        <v>5318</v>
      </c>
      <c r="AS726" s="91" t="s">
        <v>6850</v>
      </c>
      <c r="AT726" s="34">
        <v>3208401819</v>
      </c>
      <c r="AU726" s="34" t="s">
        <v>2127</v>
      </c>
      <c r="AX726" s="90"/>
      <c r="BA726" s="91"/>
      <c r="BB726" s="91"/>
      <c r="BC726" s="91"/>
      <c r="BF726" s="34" t="s">
        <v>4983</v>
      </c>
      <c r="BG726" s="92" t="s">
        <v>5318</v>
      </c>
      <c r="BM726" s="36" t="s">
        <v>131</v>
      </c>
      <c r="BN726" s="34" t="s">
        <v>132</v>
      </c>
      <c r="BO726" s="36">
        <v>0</v>
      </c>
      <c r="BQ726" s="94"/>
      <c r="BS726" s="36" t="s">
        <v>2127</v>
      </c>
      <c r="BU726" s="95"/>
      <c r="BV726" s="95"/>
      <c r="BW726" s="61"/>
      <c r="BX726" s="60"/>
      <c r="BY726" s="59" t="str">
        <f t="shared" ca="1" si="56"/>
        <v/>
      </c>
      <c r="CD726" s="68"/>
      <c r="CE726" s="68"/>
      <c r="CF726" s="67"/>
      <c r="CG726"/>
      <c r="CH726" s="2"/>
      <c r="CI726" s="4" t="e">
        <f t="shared" si="57"/>
        <v>#DIV/0!</v>
      </c>
      <c r="CJ726" s="5" t="str">
        <f t="shared" si="58"/>
        <v>SIN DATO</v>
      </c>
      <c r="CK726" s="36">
        <v>0</v>
      </c>
      <c r="CL726" s="66"/>
      <c r="CM726" s="89">
        <v>41823</v>
      </c>
      <c r="CN726" s="97">
        <v>41831</v>
      </c>
      <c r="CP726"/>
      <c r="CQ726" s="65"/>
      <c r="CR726" s="65"/>
      <c r="CS726" s="98"/>
      <c r="CT726"/>
      <c r="CU726"/>
      <c r="CV726" s="97"/>
      <c r="CW726" s="2"/>
      <c r="CX726" s="82"/>
      <c r="DG726" s="64"/>
      <c r="DI726" s="89"/>
      <c r="DJ726" s="89"/>
      <c r="DN726" s="34"/>
      <c r="DO726" s="34"/>
      <c r="DP726" s="34"/>
      <c r="DQ726" s="34"/>
      <c r="DR726" s="34"/>
      <c r="DS726" s="34" t="s">
        <v>2127</v>
      </c>
      <c r="DT726" s="34"/>
      <c r="DY726" s="1">
        <v>1</v>
      </c>
      <c r="DZ726" t="s">
        <v>7941</v>
      </c>
      <c r="EB726" s="4"/>
      <c r="EJ726"/>
      <c r="EL726" s="34"/>
      <c r="EN726" s="34"/>
    </row>
    <row r="727" spans="1:144" x14ac:dyDescent="0.25">
      <c r="A727" s="85">
        <v>2022</v>
      </c>
      <c r="B727" s="87">
        <v>44830</v>
      </c>
      <c r="C727" t="s">
        <v>121</v>
      </c>
      <c r="D727" t="s">
        <v>122</v>
      </c>
      <c r="E727" s="34" t="s">
        <v>7938</v>
      </c>
      <c r="F727" s="34">
        <f t="shared" si="59"/>
        <v>726</v>
      </c>
      <c r="G727" s="34" t="s">
        <v>4985</v>
      </c>
      <c r="H727">
        <v>18</v>
      </c>
      <c r="I727" s="34" t="s">
        <v>6141</v>
      </c>
      <c r="J727" s="34" t="s">
        <v>5110</v>
      </c>
      <c r="K727" s="34" t="str">
        <f>VLOOKUP(J727,[2]CodMpios!$B$347:$E$362,4,FALSE)</f>
        <v>18479 - Morelia</v>
      </c>
      <c r="L727" s="34" t="str">
        <f>VLOOKUP($J727,[2]Coord_Mpios_X_Y!$B$2:$K$1123,9,FALSE)</f>
        <v>1,382996109840</v>
      </c>
      <c r="M727" s="34" t="str">
        <f>VLOOKUP($J727,[2]Coord_Mpios_X_Y!$B$2:$K$1123,10,FALSE)</f>
        <v>-75,673811233713</v>
      </c>
      <c r="N727" s="34" t="s">
        <v>125</v>
      </c>
      <c r="O727" s="34" t="s">
        <v>126</v>
      </c>
      <c r="Q727" s="34" t="s">
        <v>127</v>
      </c>
      <c r="R727" s="34">
        <v>1995058</v>
      </c>
      <c r="S727" s="34" t="str">
        <f t="shared" si="55"/>
        <v>CC1995058</v>
      </c>
      <c r="T727" s="34" t="s">
        <v>2452</v>
      </c>
      <c r="U727" s="34" t="s">
        <v>145</v>
      </c>
      <c r="V727" s="34" t="s">
        <v>5483</v>
      </c>
      <c r="W727" s="34" t="s">
        <v>5854</v>
      </c>
      <c r="X727" s="87">
        <v>21651</v>
      </c>
      <c r="Y727">
        <v>63</v>
      </c>
      <c r="Z727" s="36">
        <f>VLOOKUP($Y727,[2]Edades!$A$3:$H$153,4,FALSE)</f>
        <v>6</v>
      </c>
      <c r="AA727" s="34" t="str">
        <f>VLOOKUP($Y727,[2]Edades!$A$3:$H$153,6,FALSE)</f>
        <v>6 - Persona mayor</v>
      </c>
      <c r="AB727" s="34">
        <f>VLOOKUP($Y727,[2]Edades!$A$3:$H$153,7,FALSE)</f>
        <v>13</v>
      </c>
      <c r="AC727" s="34" t="str">
        <f>VLOOKUP($Y727,[2]Edades!$A$3:$H$153,8,FALSE)</f>
        <v>60-64</v>
      </c>
      <c r="AD727" s="34" t="s">
        <v>129</v>
      </c>
      <c r="AE727" s="1">
        <v>2</v>
      </c>
      <c r="AF727" s="34" t="s">
        <v>2137</v>
      </c>
      <c r="AG727" s="34" t="s">
        <v>2127</v>
      </c>
      <c r="AH727" s="34" t="s">
        <v>2127</v>
      </c>
      <c r="AK727" s="34" t="s">
        <v>125</v>
      </c>
      <c r="AM727" s="34" t="s">
        <v>2127</v>
      </c>
      <c r="AN727" s="36" t="s">
        <v>2127</v>
      </c>
      <c r="AO727" s="36" t="s">
        <v>2127</v>
      </c>
      <c r="AP727" s="34" t="s">
        <v>2127</v>
      </c>
      <c r="AQ727" s="36" t="s">
        <v>2127</v>
      </c>
      <c r="AR727" s="34" t="s">
        <v>2098</v>
      </c>
      <c r="AS727" s="91" t="s">
        <v>6851</v>
      </c>
      <c r="AT727" s="34">
        <v>4360689</v>
      </c>
      <c r="AU727" s="34" t="s">
        <v>2127</v>
      </c>
      <c r="AX727" s="90"/>
      <c r="BA727" s="91"/>
      <c r="BB727" s="91"/>
      <c r="BC727" s="91"/>
      <c r="BF727" s="34" t="s">
        <v>4983</v>
      </c>
      <c r="BG727" s="92" t="s">
        <v>2098</v>
      </c>
      <c r="BM727" s="36" t="s">
        <v>131</v>
      </c>
      <c r="BN727" s="34" t="s">
        <v>132</v>
      </c>
      <c r="BO727" s="36">
        <v>0</v>
      </c>
      <c r="BQ727" s="94"/>
      <c r="BS727" s="36" t="s">
        <v>2127</v>
      </c>
      <c r="BU727" s="95"/>
      <c r="BV727" s="95"/>
      <c r="BW727" s="61"/>
      <c r="BX727" s="60"/>
      <c r="BY727" s="59" t="str">
        <f t="shared" ca="1" si="56"/>
        <v/>
      </c>
      <c r="CD727" s="68"/>
      <c r="CE727" s="68"/>
      <c r="CF727" s="67"/>
      <c r="CG727">
        <v>70</v>
      </c>
      <c r="CH727" s="2">
        <v>162</v>
      </c>
      <c r="CI727" s="4">
        <f t="shared" si="57"/>
        <v>26.672763298277697</v>
      </c>
      <c r="CJ727" s="5" t="str">
        <f t="shared" si="58"/>
        <v>SOBREPESO</v>
      </c>
      <c r="CK727" s="36">
        <v>0</v>
      </c>
      <c r="CL727" s="66"/>
      <c r="CM727" s="89">
        <v>41827</v>
      </c>
      <c r="CN727" s="97">
        <v>41827</v>
      </c>
      <c r="CP727"/>
      <c r="CQ727" s="65"/>
      <c r="CR727" s="65"/>
      <c r="CS727" s="98"/>
      <c r="CT727"/>
      <c r="CU727"/>
      <c r="CV727" s="97"/>
      <c r="CW727" s="2"/>
      <c r="CX727" s="82"/>
      <c r="DG727" s="64"/>
      <c r="DI727" s="89"/>
      <c r="DJ727" s="89"/>
      <c r="DN727" s="34"/>
      <c r="DO727" s="34"/>
      <c r="DP727" s="34"/>
      <c r="DQ727" s="34"/>
      <c r="DR727" s="34"/>
      <c r="DS727" s="34" t="s">
        <v>2127</v>
      </c>
      <c r="DT727" s="34"/>
      <c r="DY727" s="1">
        <v>2</v>
      </c>
      <c r="DZ727" t="s">
        <v>7941</v>
      </c>
      <c r="EB727" s="4"/>
      <c r="EJ727"/>
      <c r="EL727" s="34"/>
      <c r="EN727" s="34"/>
    </row>
    <row r="728" spans="1:144" hidden="1" x14ac:dyDescent="0.25">
      <c r="A728" s="85">
        <v>2022</v>
      </c>
      <c r="B728" s="87">
        <v>44830</v>
      </c>
      <c r="C728" t="s">
        <v>121</v>
      </c>
      <c r="D728" t="s">
        <v>122</v>
      </c>
      <c r="E728" s="36" t="s">
        <v>7938</v>
      </c>
      <c r="F728" s="34">
        <f t="shared" si="59"/>
        <v>727</v>
      </c>
      <c r="G728" s="34" t="s">
        <v>4985</v>
      </c>
      <c r="H728">
        <v>18</v>
      </c>
      <c r="I728" s="34" t="s">
        <v>6141</v>
      </c>
      <c r="J728" s="34" t="s">
        <v>4988</v>
      </c>
      <c r="K728" s="34" t="str">
        <f>VLOOKUP(J728,[2]CodMpios!$B$347:$E$362,4,FALSE)</f>
        <v>18001 - Florencia</v>
      </c>
      <c r="L728" s="34" t="str">
        <f>VLOOKUP($J728,[2]Coord_Mpios_X_Y!$B$2:$K$1123,9,FALSE)</f>
        <v>1,749138703818</v>
      </c>
      <c r="M728" s="34" t="str">
        <f>VLOOKUP($J728,[2]Coord_Mpios_X_Y!$B$2:$K$1123,10,FALSE)</f>
        <v>-75,558239064333</v>
      </c>
      <c r="N728" s="34" t="s">
        <v>125</v>
      </c>
      <c r="O728" s="34" t="s">
        <v>126</v>
      </c>
      <c r="Q728" s="34" t="s">
        <v>127</v>
      </c>
      <c r="R728" s="34">
        <v>17631963</v>
      </c>
      <c r="S728" s="34" t="str">
        <f t="shared" si="55"/>
        <v>CC17631963</v>
      </c>
      <c r="T728" s="34" t="s">
        <v>2351</v>
      </c>
      <c r="U728" s="34" t="s">
        <v>428</v>
      </c>
      <c r="V728" s="34" t="s">
        <v>5853</v>
      </c>
      <c r="W728" s="34" t="s">
        <v>289</v>
      </c>
      <c r="X728" s="87">
        <v>21470</v>
      </c>
      <c r="Y728">
        <v>64</v>
      </c>
      <c r="Z728" s="36">
        <f>VLOOKUP($Y728,[2]Edades!$A$3:$H$153,4,FALSE)</f>
        <v>6</v>
      </c>
      <c r="AA728" s="34" t="str">
        <f>VLOOKUP($Y728,[2]Edades!$A$3:$H$153,6,FALSE)</f>
        <v>6 - Persona mayor</v>
      </c>
      <c r="AB728" s="34">
        <f>VLOOKUP($Y728,[2]Edades!$A$3:$H$153,7,FALSE)</f>
        <v>13</v>
      </c>
      <c r="AC728" s="34" t="str">
        <f>VLOOKUP($Y728,[2]Edades!$A$3:$H$153,8,FALSE)</f>
        <v>60-64</v>
      </c>
      <c r="AD728" s="34" t="s">
        <v>146</v>
      </c>
      <c r="AE728">
        <v>1</v>
      </c>
      <c r="AF728" s="34" t="s">
        <v>2137</v>
      </c>
      <c r="AG728" s="34" t="s">
        <v>2127</v>
      </c>
      <c r="AH728" s="34" t="s">
        <v>2127</v>
      </c>
      <c r="AK728" s="34" t="s">
        <v>125</v>
      </c>
      <c r="AM728" s="34" t="s">
        <v>2127</v>
      </c>
      <c r="AN728" s="36" t="s">
        <v>2127</v>
      </c>
      <c r="AO728" s="36" t="s">
        <v>2127</v>
      </c>
      <c r="AP728" s="34" t="s">
        <v>2127</v>
      </c>
      <c r="AQ728" s="36" t="s">
        <v>2127</v>
      </c>
      <c r="AR728" s="34" t="s">
        <v>2098</v>
      </c>
      <c r="AS728" s="91" t="s">
        <v>6852</v>
      </c>
      <c r="AT728" s="34">
        <v>3212000524</v>
      </c>
      <c r="AU728" s="34" t="s">
        <v>2127</v>
      </c>
      <c r="AX728" s="90"/>
      <c r="BA728" s="91"/>
      <c r="BB728" s="91"/>
      <c r="BC728" s="91"/>
      <c r="BF728" s="34" t="s">
        <v>4983</v>
      </c>
      <c r="BG728" s="92" t="s">
        <v>2098</v>
      </c>
      <c r="BM728" s="36" t="s">
        <v>131</v>
      </c>
      <c r="BN728" s="34" t="s">
        <v>132</v>
      </c>
      <c r="BO728" s="36">
        <v>0</v>
      </c>
      <c r="BQ728" s="94"/>
      <c r="BS728" t="s">
        <v>132</v>
      </c>
      <c r="BU728" s="95"/>
      <c r="BV728" s="95"/>
      <c r="BW728" s="61"/>
      <c r="BX728" s="60"/>
      <c r="BY728" s="59" t="str">
        <f t="shared" ca="1" si="56"/>
        <v/>
      </c>
      <c r="CD728" s="68"/>
      <c r="CE728" s="68"/>
      <c r="CF728" s="67"/>
      <c r="CG728">
        <v>74</v>
      </c>
      <c r="CH728" s="2">
        <v>171</v>
      </c>
      <c r="CI728" s="4">
        <f t="shared" si="57"/>
        <v>25.306932047467601</v>
      </c>
      <c r="CJ728" s="5" t="str">
        <f t="shared" si="58"/>
        <v>SOBREPESO</v>
      </c>
      <c r="CK728" s="36">
        <v>0</v>
      </c>
      <c r="CL728" s="66"/>
      <c r="CM728" s="89">
        <v>41844</v>
      </c>
      <c r="CN728" s="97">
        <v>41866</v>
      </c>
      <c r="CP728"/>
      <c r="CQ728" s="65"/>
      <c r="CR728" s="65"/>
      <c r="CS728" s="98"/>
      <c r="CT728"/>
      <c r="CU728"/>
      <c r="CV728" s="65"/>
      <c r="CW728" s="2"/>
      <c r="CX728" s="82"/>
      <c r="DC728"/>
      <c r="DG728" s="64"/>
      <c r="DI728" s="89"/>
      <c r="DJ728" s="89"/>
      <c r="DN728" s="34"/>
      <c r="DO728" s="34"/>
      <c r="DP728" s="34"/>
      <c r="DQ728" s="34"/>
      <c r="DR728" s="34"/>
      <c r="DS728" s="34" t="s">
        <v>2127</v>
      </c>
      <c r="DT728" s="34"/>
      <c r="DU728" s="47">
        <v>44483</v>
      </c>
      <c r="DY728" s="1">
        <v>2</v>
      </c>
      <c r="DZ728" t="s">
        <v>7940</v>
      </c>
      <c r="EB728" s="4"/>
      <c r="EJ728"/>
      <c r="EL728" s="34"/>
      <c r="EN728" s="34"/>
    </row>
    <row r="729" spans="1:144" hidden="1" x14ac:dyDescent="0.25">
      <c r="A729" s="85">
        <v>2022</v>
      </c>
      <c r="B729" s="87">
        <v>44830</v>
      </c>
      <c r="C729" t="s">
        <v>121</v>
      </c>
      <c r="D729" t="s">
        <v>122</v>
      </c>
      <c r="E729" s="36" t="s">
        <v>7938</v>
      </c>
      <c r="F729" s="34">
        <f t="shared" si="59"/>
        <v>728</v>
      </c>
      <c r="G729" s="34" t="s">
        <v>4985</v>
      </c>
      <c r="H729">
        <v>18</v>
      </c>
      <c r="I729" s="34" t="s">
        <v>6141</v>
      </c>
      <c r="J729" s="34" t="s">
        <v>4984</v>
      </c>
      <c r="K729" s="34" t="str">
        <f>VLOOKUP(J729,[2]CodMpios!$B$347:$E$362,4,FALSE)</f>
        <v>18753 - San Vicente Del Caguán</v>
      </c>
      <c r="L729" s="34" t="str">
        <f>VLOOKUP($J729,[2]Coord_Mpios_X_Y!$B$2:$K$1123,9,FALSE)</f>
        <v>1,567801695842</v>
      </c>
      <c r="M729" s="34" t="str">
        <f>VLOOKUP($J729,[2]Coord_Mpios_X_Y!$B$2:$K$1123,10,FALSE)</f>
        <v>-74,262977514784</v>
      </c>
      <c r="N729" s="34" t="s">
        <v>6142</v>
      </c>
      <c r="O729" s="34" t="s">
        <v>126</v>
      </c>
      <c r="Q729" s="34" t="s">
        <v>127</v>
      </c>
      <c r="R729" s="34">
        <v>141032</v>
      </c>
      <c r="S729" s="34" t="str">
        <f t="shared" si="55"/>
        <v>CC141032</v>
      </c>
      <c r="T729" s="34" t="s">
        <v>5852</v>
      </c>
      <c r="U729" s="34" t="s">
        <v>2492</v>
      </c>
      <c r="V729" s="34" t="s">
        <v>5851</v>
      </c>
      <c r="W729" s="34" t="s">
        <v>2492</v>
      </c>
      <c r="X729" s="87">
        <v>14668</v>
      </c>
      <c r="Y729">
        <v>83</v>
      </c>
      <c r="Z729" s="36">
        <f>VLOOKUP($Y729,[2]Edades!$A$3:$H$153,4,FALSE)</f>
        <v>6</v>
      </c>
      <c r="AA729" s="34" t="str">
        <f>VLOOKUP($Y729,[2]Edades!$A$3:$H$153,6,FALSE)</f>
        <v>6 - Persona mayor</v>
      </c>
      <c r="AB729" s="34">
        <f>VLOOKUP($Y729,[2]Edades!$A$3:$H$153,7,FALSE)</f>
        <v>17</v>
      </c>
      <c r="AC729" s="34" t="str">
        <f>VLOOKUP($Y729,[2]Edades!$A$3:$H$153,8,FALSE)</f>
        <v>80 Y MÁS</v>
      </c>
      <c r="AD729" s="34" t="s">
        <v>146</v>
      </c>
      <c r="AE729">
        <v>1</v>
      </c>
      <c r="AF729" s="34" t="s">
        <v>2137</v>
      </c>
      <c r="AG729" s="34" t="s">
        <v>2127</v>
      </c>
      <c r="AH729" s="34" t="s">
        <v>2127</v>
      </c>
      <c r="AK729" s="34" t="s">
        <v>6142</v>
      </c>
      <c r="AM729" s="34" t="s">
        <v>2127</v>
      </c>
      <c r="AN729" s="36" t="s">
        <v>2127</v>
      </c>
      <c r="AO729" s="36" t="s">
        <v>2127</v>
      </c>
      <c r="AP729" s="34" t="s">
        <v>2127</v>
      </c>
      <c r="AQ729" s="36" t="s">
        <v>2127</v>
      </c>
      <c r="AR729" s="34" t="s">
        <v>5318</v>
      </c>
      <c r="AS729" s="91" t="s">
        <v>6853</v>
      </c>
      <c r="AT729" s="34">
        <v>3133968274</v>
      </c>
      <c r="AU729" s="34" t="s">
        <v>2127</v>
      </c>
      <c r="AX729" s="90"/>
      <c r="BA729" s="91"/>
      <c r="BB729" s="91"/>
      <c r="BC729" s="91"/>
      <c r="BF729" s="34" t="s">
        <v>4983</v>
      </c>
      <c r="BG729" s="92" t="s">
        <v>2098</v>
      </c>
      <c r="BM729" s="36" t="s">
        <v>131</v>
      </c>
      <c r="BN729" s="34" t="s">
        <v>132</v>
      </c>
      <c r="BO729" s="36">
        <v>0</v>
      </c>
      <c r="BQ729" s="94"/>
      <c r="BS729" t="s">
        <v>131</v>
      </c>
      <c r="BU729" s="95"/>
      <c r="BV729" s="95"/>
      <c r="BW729" s="61"/>
      <c r="BX729" s="60"/>
      <c r="BY729" s="59" t="str">
        <f t="shared" ca="1" si="56"/>
        <v/>
      </c>
      <c r="CD729" s="68"/>
      <c r="CE729" s="68"/>
      <c r="CF729" s="67"/>
      <c r="CG729">
        <v>72</v>
      </c>
      <c r="CH729" s="2">
        <v>168</v>
      </c>
      <c r="CI729" s="4">
        <f t="shared" si="57"/>
        <v>25.510204081632658</v>
      </c>
      <c r="CJ729" s="5" t="str">
        <f t="shared" si="58"/>
        <v>SOBREPESO</v>
      </c>
      <c r="CK729" s="36">
        <v>0</v>
      </c>
      <c r="CL729" s="66"/>
      <c r="CM729" s="89">
        <v>41836</v>
      </c>
      <c r="CN729" s="97">
        <v>41866</v>
      </c>
      <c r="CP729"/>
      <c r="CQ729" s="65"/>
      <c r="CR729" s="65"/>
      <c r="CS729" s="98"/>
      <c r="CT729"/>
      <c r="CU729"/>
      <c r="CV729" s="65"/>
      <c r="CW729" s="2">
        <v>120</v>
      </c>
      <c r="CX729" s="82">
        <v>70</v>
      </c>
      <c r="DC729"/>
      <c r="DG729" s="64"/>
      <c r="DI729" s="89"/>
      <c r="DJ729" s="89"/>
      <c r="DN729" s="34"/>
      <c r="DO729" s="34"/>
      <c r="DP729" s="34"/>
      <c r="DQ729" s="34"/>
      <c r="DR729" s="34"/>
      <c r="DS729" s="34" t="s">
        <v>2127</v>
      </c>
      <c r="DT729" s="34"/>
      <c r="DU729" s="47">
        <v>44816</v>
      </c>
      <c r="DY729" s="1">
        <v>2</v>
      </c>
      <c r="DZ729" t="s">
        <v>7941</v>
      </c>
      <c r="EA729" s="4">
        <v>25.4</v>
      </c>
      <c r="EB729" s="4">
        <v>153</v>
      </c>
      <c r="EC729" s="4">
        <v>310</v>
      </c>
      <c r="ED729" s="4">
        <v>141.6</v>
      </c>
      <c r="EE729" s="4">
        <v>52</v>
      </c>
      <c r="EF729" s="4">
        <v>82</v>
      </c>
      <c r="EG729" s="4">
        <v>16.8</v>
      </c>
      <c r="EH729" s="4">
        <v>6.6</v>
      </c>
      <c r="EJ729"/>
      <c r="EL729" s="34"/>
      <c r="EN729" s="34"/>
    </row>
    <row r="730" spans="1:144" hidden="1" x14ac:dyDescent="0.25">
      <c r="A730" s="85">
        <v>2022</v>
      </c>
      <c r="B730" s="87">
        <v>44830</v>
      </c>
      <c r="C730" t="s">
        <v>121</v>
      </c>
      <c r="D730" t="s">
        <v>122</v>
      </c>
      <c r="E730" s="36" t="s">
        <v>7938</v>
      </c>
      <c r="F730" s="34">
        <f t="shared" si="59"/>
        <v>729</v>
      </c>
      <c r="G730" s="34" t="s">
        <v>4985</v>
      </c>
      <c r="H730">
        <v>18</v>
      </c>
      <c r="I730" s="34" t="s">
        <v>6141</v>
      </c>
      <c r="J730" s="34" t="s">
        <v>4988</v>
      </c>
      <c r="K730" s="34" t="str">
        <f>VLOOKUP(J730,[2]CodMpios!$B$347:$E$362,4,FALSE)</f>
        <v>18001 - Florencia</v>
      </c>
      <c r="L730" s="34" t="str">
        <f>VLOOKUP($J730,[2]Coord_Mpios_X_Y!$B$2:$K$1123,9,FALSE)</f>
        <v>1,749138703818</v>
      </c>
      <c r="M730" s="34" t="str">
        <f>VLOOKUP($J730,[2]Coord_Mpios_X_Y!$B$2:$K$1123,10,FALSE)</f>
        <v>-75,558239064333</v>
      </c>
      <c r="N730" s="34" t="s">
        <v>125</v>
      </c>
      <c r="O730" s="34" t="s">
        <v>126</v>
      </c>
      <c r="Q730" s="34" t="s">
        <v>127</v>
      </c>
      <c r="R730" s="34">
        <v>36181893</v>
      </c>
      <c r="S730" s="34" t="str">
        <f t="shared" si="55"/>
        <v>CC36181893</v>
      </c>
      <c r="T730" s="34" t="s">
        <v>986</v>
      </c>
      <c r="U730" s="34" t="s">
        <v>220</v>
      </c>
      <c r="V730" s="34" t="s">
        <v>2097</v>
      </c>
      <c r="W730" s="34" t="s">
        <v>5137</v>
      </c>
      <c r="X730" s="87">
        <v>23376</v>
      </c>
      <c r="Y730">
        <v>59</v>
      </c>
      <c r="Z730" s="36">
        <f>VLOOKUP($Y730,[2]Edades!$A$3:$H$153,4,FALSE)</f>
        <v>5</v>
      </c>
      <c r="AA730" s="34" t="str">
        <f>VLOOKUP($Y730,[2]Edades!$A$3:$H$153,6,FALSE)</f>
        <v>5 - Adultez</v>
      </c>
      <c r="AB730" s="34">
        <f>VLOOKUP($Y730,[2]Edades!$A$3:$H$153,7,FALSE)</f>
        <v>12</v>
      </c>
      <c r="AC730" s="34" t="str">
        <f>VLOOKUP($Y730,[2]Edades!$A$3:$H$153,8,FALSE)</f>
        <v>55-59</v>
      </c>
      <c r="AD730" s="34" t="s">
        <v>129</v>
      </c>
      <c r="AE730" s="1">
        <v>2</v>
      </c>
      <c r="AF730" s="34" t="s">
        <v>130</v>
      </c>
      <c r="AG730" s="34" t="s">
        <v>2127</v>
      </c>
      <c r="AH730" s="34" t="s">
        <v>2127</v>
      </c>
      <c r="AK730" s="34" t="s">
        <v>125</v>
      </c>
      <c r="AM730" s="34" t="s">
        <v>2127</v>
      </c>
      <c r="AN730" s="36" t="s">
        <v>2127</v>
      </c>
      <c r="AO730" s="36" t="s">
        <v>2127</v>
      </c>
      <c r="AP730" s="34" t="s">
        <v>2127</v>
      </c>
      <c r="AQ730" s="36" t="s">
        <v>2127</v>
      </c>
      <c r="AR730" s="34" t="s">
        <v>2098</v>
      </c>
      <c r="AS730" s="91" t="s">
        <v>6854</v>
      </c>
      <c r="AT730" s="34">
        <v>3133875299</v>
      </c>
      <c r="AU730" s="34" t="s">
        <v>2127</v>
      </c>
      <c r="AX730" s="90"/>
      <c r="BA730" s="91"/>
      <c r="BB730" s="91"/>
      <c r="BC730" s="91"/>
      <c r="BF730" s="34" t="s">
        <v>4983</v>
      </c>
      <c r="BG730" s="92" t="s">
        <v>2098</v>
      </c>
      <c r="BM730" s="36" t="s">
        <v>131</v>
      </c>
      <c r="BN730" s="34" t="s">
        <v>132</v>
      </c>
      <c r="BO730" s="36">
        <v>0</v>
      </c>
      <c r="BQ730" s="94"/>
      <c r="BS730" t="s">
        <v>132</v>
      </c>
      <c r="BU730" s="95"/>
      <c r="BV730" s="95"/>
      <c r="BW730" s="61"/>
      <c r="BX730" s="60"/>
      <c r="BY730" s="59" t="str">
        <f t="shared" ca="1" si="56"/>
        <v/>
      </c>
      <c r="CD730" s="68"/>
      <c r="CE730" s="68"/>
      <c r="CF730" s="67"/>
      <c r="CG730">
        <v>80</v>
      </c>
      <c r="CH730" s="2">
        <v>150</v>
      </c>
      <c r="CI730" s="4">
        <f t="shared" si="57"/>
        <v>35.555555555555557</v>
      </c>
      <c r="CJ730" s="5" t="str">
        <f t="shared" si="58"/>
        <v>OBESIDAD</v>
      </c>
      <c r="CK730" s="36">
        <v>0</v>
      </c>
      <c r="CL730" s="66"/>
      <c r="CM730" s="89">
        <v>41841</v>
      </c>
      <c r="CN730" s="97">
        <v>41866</v>
      </c>
      <c r="CP730"/>
      <c r="CQ730" s="65"/>
      <c r="CR730" s="65"/>
      <c r="CS730" s="98"/>
      <c r="CT730"/>
      <c r="CU730"/>
      <c r="CV730" s="65"/>
      <c r="CW730" s="2">
        <v>100</v>
      </c>
      <c r="CX730" s="82">
        <v>70</v>
      </c>
      <c r="DC730"/>
      <c r="DG730" s="64"/>
      <c r="DI730" s="89">
        <v>42485</v>
      </c>
      <c r="DJ730" s="89"/>
      <c r="DN730" s="34"/>
      <c r="DO730" s="34"/>
      <c r="DP730" s="34"/>
      <c r="DQ730" s="34"/>
      <c r="DR730" s="34"/>
      <c r="DS730" s="34" t="s">
        <v>2127</v>
      </c>
      <c r="DT730" s="34"/>
      <c r="DU730" s="47">
        <v>43599</v>
      </c>
      <c r="DY730" s="1">
        <v>2</v>
      </c>
      <c r="DZ730" t="s">
        <v>7941</v>
      </c>
      <c r="EB730" s="4"/>
      <c r="EJ730"/>
      <c r="EL730" s="34"/>
      <c r="EN730" s="34"/>
    </row>
    <row r="731" spans="1:144" x14ac:dyDescent="0.25">
      <c r="A731" s="85">
        <v>2022</v>
      </c>
      <c r="B731" s="87">
        <v>44830</v>
      </c>
      <c r="C731" t="s">
        <v>121</v>
      </c>
      <c r="D731" t="s">
        <v>122</v>
      </c>
      <c r="E731" s="34" t="s">
        <v>7938</v>
      </c>
      <c r="F731" s="34">
        <f t="shared" si="59"/>
        <v>730</v>
      </c>
      <c r="G731" s="34" t="s">
        <v>4985</v>
      </c>
      <c r="H731">
        <v>18</v>
      </c>
      <c r="I731" s="34" t="s">
        <v>6141</v>
      </c>
      <c r="J731" s="34" t="s">
        <v>4991</v>
      </c>
      <c r="K731" s="34" t="str">
        <f>VLOOKUP(J731,[2]CodMpios!$B$347:$E$362,4,FALSE)</f>
        <v>18592 - Puerto Rico</v>
      </c>
      <c r="L731" s="34" t="str">
        <f>VLOOKUP($J731,[2]Coord_Mpios_X_Y!$B$2:$K$1123,9,FALSE)</f>
        <v>2,018940891255</v>
      </c>
      <c r="M731" s="34" t="str">
        <f>VLOOKUP($J731,[2]Coord_Mpios_X_Y!$B$2:$K$1123,10,FALSE)</f>
        <v>-75,073086267336</v>
      </c>
      <c r="N731" s="34" t="s">
        <v>6142</v>
      </c>
      <c r="O731" s="34" t="s">
        <v>126</v>
      </c>
      <c r="Q731" s="34" t="s">
        <v>127</v>
      </c>
      <c r="R731" s="34">
        <v>30515407</v>
      </c>
      <c r="S731" s="34" t="str">
        <f t="shared" si="55"/>
        <v>CC30515407</v>
      </c>
      <c r="T731" s="34" t="s">
        <v>399</v>
      </c>
      <c r="V731" s="34" t="s">
        <v>4995</v>
      </c>
      <c r="W731" s="34" t="s">
        <v>5735</v>
      </c>
      <c r="X731" s="87">
        <v>22478</v>
      </c>
      <c r="Y731">
        <v>61</v>
      </c>
      <c r="Z731" s="36">
        <f>VLOOKUP($Y731,[2]Edades!$A$3:$H$153,4,FALSE)</f>
        <v>6</v>
      </c>
      <c r="AA731" s="34" t="str">
        <f>VLOOKUP($Y731,[2]Edades!$A$3:$H$153,6,FALSE)</f>
        <v>6 - Persona mayor</v>
      </c>
      <c r="AB731" s="34">
        <f>VLOOKUP($Y731,[2]Edades!$A$3:$H$153,7,FALSE)</f>
        <v>13</v>
      </c>
      <c r="AC731" s="34" t="str">
        <f>VLOOKUP($Y731,[2]Edades!$A$3:$H$153,8,FALSE)</f>
        <v>60-64</v>
      </c>
      <c r="AD731" s="34" t="s">
        <v>129</v>
      </c>
      <c r="AE731" s="1">
        <v>2</v>
      </c>
      <c r="AF731" s="34" t="s">
        <v>2137</v>
      </c>
      <c r="AG731" s="34" t="s">
        <v>2127</v>
      </c>
      <c r="AH731" s="34" t="s">
        <v>2127</v>
      </c>
      <c r="AK731" s="34" t="s">
        <v>6142</v>
      </c>
      <c r="AM731" s="34" t="s">
        <v>2127</v>
      </c>
      <c r="AN731" s="36" t="s">
        <v>2127</v>
      </c>
      <c r="AO731" s="36" t="s">
        <v>2127</v>
      </c>
      <c r="AP731" s="34" t="s">
        <v>2127</v>
      </c>
      <c r="AQ731" s="36" t="s">
        <v>2127</v>
      </c>
      <c r="AR731" s="34" t="s">
        <v>4989</v>
      </c>
      <c r="AS731" s="91" t="s">
        <v>6855</v>
      </c>
      <c r="AT731" s="34">
        <v>3124796675</v>
      </c>
      <c r="AU731" s="34" t="s">
        <v>2127</v>
      </c>
      <c r="AX731" s="90"/>
      <c r="BA731" s="91"/>
      <c r="BB731" s="91"/>
      <c r="BC731" s="91"/>
      <c r="BF731" s="34" t="s">
        <v>4983</v>
      </c>
      <c r="BG731" s="92" t="s">
        <v>2098</v>
      </c>
      <c r="BM731" s="36" t="s">
        <v>131</v>
      </c>
      <c r="BN731" s="34" t="s">
        <v>132</v>
      </c>
      <c r="BO731" s="36">
        <v>0</v>
      </c>
      <c r="BQ731" s="94"/>
      <c r="BS731" s="36" t="s">
        <v>2127</v>
      </c>
      <c r="BU731" s="95"/>
      <c r="BV731" s="95"/>
      <c r="BW731" s="61"/>
      <c r="BX731" s="60"/>
      <c r="BY731" s="59" t="str">
        <f t="shared" ca="1" si="56"/>
        <v/>
      </c>
      <c r="CD731" s="68"/>
      <c r="CE731" s="68"/>
      <c r="CF731" s="67"/>
      <c r="CG731">
        <v>79</v>
      </c>
      <c r="CH731" s="2">
        <v>155</v>
      </c>
      <c r="CI731" s="4">
        <f t="shared" si="57"/>
        <v>32.882414151925076</v>
      </c>
      <c r="CJ731" s="5" t="str">
        <f t="shared" si="58"/>
        <v>OBESIDAD</v>
      </c>
      <c r="CK731" s="36">
        <v>0</v>
      </c>
      <c r="CL731" s="66"/>
      <c r="CM731" s="89">
        <v>41850</v>
      </c>
      <c r="CN731" s="97">
        <v>41894</v>
      </c>
      <c r="CP731"/>
      <c r="CQ731" s="65"/>
      <c r="CR731" s="65"/>
      <c r="CS731" s="98"/>
      <c r="CT731"/>
      <c r="CU731"/>
      <c r="CV731" s="97"/>
      <c r="CW731" s="2">
        <v>125</v>
      </c>
      <c r="CX731" s="82">
        <v>75</v>
      </c>
      <c r="DG731" s="64"/>
      <c r="DI731" s="89"/>
      <c r="DJ731" s="89"/>
      <c r="DN731" s="34"/>
      <c r="DO731" s="34"/>
      <c r="DP731" s="34"/>
      <c r="DQ731" s="34"/>
      <c r="DR731" s="34"/>
      <c r="DS731" s="34" t="s">
        <v>2127</v>
      </c>
      <c r="DT731" s="34"/>
      <c r="DU731" s="47">
        <v>44301</v>
      </c>
      <c r="DY731" s="1">
        <v>2</v>
      </c>
      <c r="DZ731" t="s">
        <v>7941</v>
      </c>
      <c r="EA731" s="4">
        <v>1</v>
      </c>
      <c r="EB731" s="4"/>
      <c r="EH731" s="4">
        <v>5.2</v>
      </c>
      <c r="EJ731"/>
      <c r="EL731" s="34"/>
      <c r="EN731" s="34"/>
    </row>
    <row r="732" spans="1:144" hidden="1" x14ac:dyDescent="0.25">
      <c r="A732" s="85">
        <v>2022</v>
      </c>
      <c r="B732" s="87">
        <v>44830</v>
      </c>
      <c r="C732" t="s">
        <v>121</v>
      </c>
      <c r="D732" t="s">
        <v>122</v>
      </c>
      <c r="E732" s="36" t="s">
        <v>7938</v>
      </c>
      <c r="F732" s="34">
        <f t="shared" si="59"/>
        <v>731</v>
      </c>
      <c r="G732" s="34" t="s">
        <v>4985</v>
      </c>
      <c r="H732">
        <v>18</v>
      </c>
      <c r="I732" s="34" t="s">
        <v>6141</v>
      </c>
      <c r="J732" s="34" t="s">
        <v>5052</v>
      </c>
      <c r="K732" s="34" t="str">
        <f>VLOOKUP(J732,[2]CodMpios!$B$347:$E$362,4,FALSE)</f>
        <v>18256 - El Paujil</v>
      </c>
      <c r="L732" s="34" t="str">
        <f>VLOOKUP($J732,[2]Coord_Mpios_X_Y!$B$2:$K$1123,9,FALSE)</f>
        <v>1,617746356165</v>
      </c>
      <c r="M732" s="34" t="str">
        <f>VLOOKUP($J732,[2]Coord_Mpios_X_Y!$B$2:$K$1123,10,FALSE)</f>
        <v>-75,234043334186</v>
      </c>
      <c r="N732" s="34" t="s">
        <v>125</v>
      </c>
      <c r="O732" s="34" t="s">
        <v>126</v>
      </c>
      <c r="Q732" s="34" t="s">
        <v>127</v>
      </c>
      <c r="R732" s="34">
        <v>26329243</v>
      </c>
      <c r="S732" s="34" t="str">
        <f t="shared" si="55"/>
        <v>CC26329243</v>
      </c>
      <c r="T732" s="34" t="s">
        <v>2338</v>
      </c>
      <c r="U732" s="34" t="s">
        <v>5850</v>
      </c>
      <c r="V732" s="34" t="s">
        <v>759</v>
      </c>
      <c r="W732" s="34" t="s">
        <v>2170</v>
      </c>
      <c r="X732" s="87">
        <v>25263</v>
      </c>
      <c r="Y732">
        <v>54</v>
      </c>
      <c r="Z732" s="36">
        <f>VLOOKUP($Y732,[2]Edades!$A$3:$H$153,4,FALSE)</f>
        <v>5</v>
      </c>
      <c r="AA732" s="34" t="str">
        <f>VLOOKUP($Y732,[2]Edades!$A$3:$H$153,6,FALSE)</f>
        <v>5 - Adultez</v>
      </c>
      <c r="AB732" s="34">
        <f>VLOOKUP($Y732,[2]Edades!$A$3:$H$153,7,FALSE)</f>
        <v>11</v>
      </c>
      <c r="AC732" s="34" t="str">
        <f>VLOOKUP($Y732,[2]Edades!$A$3:$H$153,8,FALSE)</f>
        <v>50-54</v>
      </c>
      <c r="AD732" s="34" t="s">
        <v>129</v>
      </c>
      <c r="AE732" s="1">
        <v>2</v>
      </c>
      <c r="AF732" s="34" t="s">
        <v>130</v>
      </c>
      <c r="AG732" s="34" t="s">
        <v>2127</v>
      </c>
      <c r="AH732" s="34" t="s">
        <v>2127</v>
      </c>
      <c r="AK732" s="34" t="s">
        <v>125</v>
      </c>
      <c r="AM732" s="34" t="s">
        <v>2127</v>
      </c>
      <c r="AN732" s="36" t="s">
        <v>2127</v>
      </c>
      <c r="AO732" s="36" t="s">
        <v>2127</v>
      </c>
      <c r="AP732" s="34" t="s">
        <v>2127</v>
      </c>
      <c r="AQ732" s="36" t="s">
        <v>2127</v>
      </c>
      <c r="AR732" s="34" t="s">
        <v>5078</v>
      </c>
      <c r="AS732" s="91" t="s">
        <v>6856</v>
      </c>
      <c r="AT732" s="34">
        <v>3132607475</v>
      </c>
      <c r="AU732" s="34" t="s">
        <v>2127</v>
      </c>
      <c r="AX732" s="90"/>
      <c r="BA732" s="91"/>
      <c r="BB732" s="91"/>
      <c r="BC732" s="91"/>
      <c r="BF732" s="34" t="s">
        <v>4983</v>
      </c>
      <c r="BG732" s="92" t="s">
        <v>2098</v>
      </c>
      <c r="BM732" s="36" t="s">
        <v>131</v>
      </c>
      <c r="BN732" s="34" t="s">
        <v>132</v>
      </c>
      <c r="BO732" s="36">
        <v>0</v>
      </c>
      <c r="BQ732" s="94"/>
      <c r="BS732" t="s">
        <v>132</v>
      </c>
      <c r="BU732" s="95"/>
      <c r="BV732" s="95"/>
      <c r="BW732" s="61"/>
      <c r="BX732" s="60"/>
      <c r="BY732" s="59" t="str">
        <f t="shared" ca="1" si="56"/>
        <v/>
      </c>
      <c r="CD732" s="68"/>
      <c r="CE732" s="68"/>
      <c r="CF732" s="67"/>
      <c r="CG732">
        <v>97</v>
      </c>
      <c r="CH732" s="2">
        <v>169</v>
      </c>
      <c r="CI732" s="4">
        <f t="shared" si="57"/>
        <v>33.962396274640248</v>
      </c>
      <c r="CJ732" s="5" t="str">
        <f t="shared" si="58"/>
        <v>OBESIDAD</v>
      </c>
      <c r="CK732" s="36">
        <v>0</v>
      </c>
      <c r="CL732" s="66"/>
      <c r="CM732" s="89">
        <v>41852</v>
      </c>
      <c r="CN732" s="97">
        <v>41852</v>
      </c>
      <c r="CP732"/>
      <c r="CQ732" s="65"/>
      <c r="CR732" s="65"/>
      <c r="CS732" s="98"/>
      <c r="CT732"/>
      <c r="CU732"/>
      <c r="CV732" s="65"/>
      <c r="CW732" s="2"/>
      <c r="CX732" s="82"/>
      <c r="DC732"/>
      <c r="DG732" s="64"/>
      <c r="DI732" s="89"/>
      <c r="DJ732" s="89"/>
      <c r="DN732" s="34"/>
      <c r="DO732" s="34"/>
      <c r="DP732" s="34"/>
      <c r="DQ732" s="34"/>
      <c r="DR732" s="34"/>
      <c r="DS732" s="34" t="s">
        <v>2127</v>
      </c>
      <c r="DT732" s="34"/>
      <c r="DU732" s="47">
        <v>43801</v>
      </c>
      <c r="DY732" s="1">
        <v>2</v>
      </c>
      <c r="DZ732" t="s">
        <v>7941</v>
      </c>
      <c r="EB732" s="4"/>
      <c r="EJ732"/>
      <c r="EL732" s="34"/>
      <c r="EN732" s="34"/>
    </row>
    <row r="733" spans="1:144" hidden="1" x14ac:dyDescent="0.25">
      <c r="A733" s="85">
        <v>2022</v>
      </c>
      <c r="B733" s="87">
        <v>44830</v>
      </c>
      <c r="C733" t="s">
        <v>121</v>
      </c>
      <c r="D733" t="s">
        <v>122</v>
      </c>
      <c r="E733" s="36" t="s">
        <v>7938</v>
      </c>
      <c r="F733" s="34">
        <f t="shared" si="59"/>
        <v>732</v>
      </c>
      <c r="G733" s="34" t="s">
        <v>4985</v>
      </c>
      <c r="H733">
        <v>18</v>
      </c>
      <c r="I733" s="34" t="s">
        <v>6141</v>
      </c>
      <c r="J733" s="34" t="s">
        <v>4988</v>
      </c>
      <c r="K733" s="34" t="str">
        <f>VLOOKUP(J733,[2]CodMpios!$B$347:$E$362,4,FALSE)</f>
        <v>18001 - Florencia</v>
      </c>
      <c r="L733" s="34" t="str">
        <f>VLOOKUP($J733,[2]Coord_Mpios_X_Y!$B$2:$K$1123,9,FALSE)</f>
        <v>1,749138703818</v>
      </c>
      <c r="M733" s="34" t="str">
        <f>VLOOKUP($J733,[2]Coord_Mpios_X_Y!$B$2:$K$1123,10,FALSE)</f>
        <v>-75,558239064333</v>
      </c>
      <c r="N733" s="34" t="s">
        <v>6142</v>
      </c>
      <c r="O733" s="34" t="s">
        <v>126</v>
      </c>
      <c r="Q733" s="34" t="s">
        <v>127</v>
      </c>
      <c r="R733" s="34">
        <v>40756626</v>
      </c>
      <c r="S733" s="34" t="str">
        <f t="shared" si="55"/>
        <v>CC40756626</v>
      </c>
      <c r="T733" s="34" t="s">
        <v>5785</v>
      </c>
      <c r="U733" s="34" t="s">
        <v>2492</v>
      </c>
      <c r="V733" s="34" t="s">
        <v>2503</v>
      </c>
      <c r="X733" s="87">
        <v>19881</v>
      </c>
      <c r="Y733">
        <v>68</v>
      </c>
      <c r="Z733" s="36">
        <f>VLOOKUP($Y733,[2]Edades!$A$3:$H$153,4,FALSE)</f>
        <v>6</v>
      </c>
      <c r="AA733" s="34" t="str">
        <f>VLOOKUP($Y733,[2]Edades!$A$3:$H$153,6,FALSE)</f>
        <v>6 - Persona mayor</v>
      </c>
      <c r="AB733" s="34">
        <f>VLOOKUP($Y733,[2]Edades!$A$3:$H$153,7,FALSE)</f>
        <v>14</v>
      </c>
      <c r="AC733" s="34" t="str">
        <f>VLOOKUP($Y733,[2]Edades!$A$3:$H$153,8,FALSE)</f>
        <v>65-69</v>
      </c>
      <c r="AD733" s="34" t="s">
        <v>129</v>
      </c>
      <c r="AE733" s="1">
        <v>2</v>
      </c>
      <c r="AF733" s="34" t="s">
        <v>2137</v>
      </c>
      <c r="AG733" s="34" t="s">
        <v>2127</v>
      </c>
      <c r="AH733" s="34" t="s">
        <v>2127</v>
      </c>
      <c r="AK733" s="34" t="s">
        <v>6142</v>
      </c>
      <c r="AM733" s="34" t="s">
        <v>2127</v>
      </c>
      <c r="AN733" s="36" t="s">
        <v>2127</v>
      </c>
      <c r="AO733" s="36" t="s">
        <v>2127</v>
      </c>
      <c r="AP733" s="34" t="s">
        <v>2127</v>
      </c>
      <c r="AQ733" s="36" t="s">
        <v>2127</v>
      </c>
      <c r="AR733" s="34" t="s">
        <v>2098</v>
      </c>
      <c r="AS733" s="91" t="s">
        <v>6857</v>
      </c>
      <c r="AT733" s="34">
        <v>3208000726</v>
      </c>
      <c r="AU733" s="34" t="s">
        <v>2127</v>
      </c>
      <c r="AX733" s="90"/>
      <c r="BA733" s="91"/>
      <c r="BB733" s="91"/>
      <c r="BC733" s="91"/>
      <c r="BF733" s="34" t="s">
        <v>4983</v>
      </c>
      <c r="BG733" s="92" t="s">
        <v>2098</v>
      </c>
      <c r="BM733" s="36" t="s">
        <v>131</v>
      </c>
      <c r="BN733" s="34" t="s">
        <v>132</v>
      </c>
      <c r="BO733" s="36">
        <v>0</v>
      </c>
      <c r="BQ733" s="94"/>
      <c r="BS733" t="s">
        <v>131</v>
      </c>
      <c r="BU733" s="95"/>
      <c r="BV733" s="95"/>
      <c r="BW733" s="61"/>
      <c r="BX733" s="60"/>
      <c r="BY733" s="59" t="str">
        <f t="shared" ca="1" si="56"/>
        <v/>
      </c>
      <c r="CD733" s="68"/>
      <c r="CE733" s="68"/>
      <c r="CF733" s="67"/>
      <c r="CG733">
        <v>47</v>
      </c>
      <c r="CH733" s="2">
        <v>160</v>
      </c>
      <c r="CI733" s="4">
        <f t="shared" si="57"/>
        <v>18.359374999999996</v>
      </c>
      <c r="CJ733" s="5" t="str">
        <f t="shared" si="58"/>
        <v>BAJO PESO</v>
      </c>
      <c r="CK733" s="36">
        <v>0</v>
      </c>
      <c r="CL733" s="66"/>
      <c r="CM733" s="89">
        <v>41864</v>
      </c>
      <c r="CN733" s="97">
        <v>41864</v>
      </c>
      <c r="CP733"/>
      <c r="CQ733" s="65"/>
      <c r="CR733" s="65"/>
      <c r="CS733" s="98"/>
      <c r="CT733"/>
      <c r="CU733"/>
      <c r="CV733" s="65"/>
      <c r="CW733" s="2">
        <v>120</v>
      </c>
      <c r="CX733" s="82">
        <v>70</v>
      </c>
      <c r="DC733"/>
      <c r="DG733" s="64"/>
      <c r="DI733" s="89">
        <v>42759</v>
      </c>
      <c r="DJ733" s="89"/>
      <c r="DN733" s="34"/>
      <c r="DO733" s="34"/>
      <c r="DP733" s="34"/>
      <c r="DQ733" s="34"/>
      <c r="DR733" s="34"/>
      <c r="DS733" s="34" t="s">
        <v>2127</v>
      </c>
      <c r="DT733" s="34"/>
      <c r="DU733" s="47">
        <v>44596</v>
      </c>
      <c r="DY733" s="1">
        <v>2</v>
      </c>
      <c r="DZ733" t="s">
        <v>7939</v>
      </c>
      <c r="EA733" s="4">
        <v>0.77</v>
      </c>
      <c r="EB733" s="4">
        <v>105</v>
      </c>
      <c r="EC733" s="4">
        <v>170</v>
      </c>
      <c r="ED733" s="4">
        <v>110</v>
      </c>
      <c r="EE733" s="4">
        <v>49.1</v>
      </c>
      <c r="EF733" s="4">
        <v>54</v>
      </c>
      <c r="EG733" s="4">
        <v>2.1</v>
      </c>
      <c r="EH733" s="4">
        <v>7.5</v>
      </c>
      <c r="EJ733"/>
      <c r="EL733" s="34"/>
      <c r="EN733" s="34"/>
    </row>
    <row r="734" spans="1:144" x14ac:dyDescent="0.25">
      <c r="A734" s="85">
        <v>2022</v>
      </c>
      <c r="B734" s="87">
        <v>44830</v>
      </c>
      <c r="C734" t="s">
        <v>121</v>
      </c>
      <c r="D734" t="s">
        <v>122</v>
      </c>
      <c r="E734" s="34" t="s">
        <v>7938</v>
      </c>
      <c r="F734" s="34">
        <f t="shared" si="59"/>
        <v>733</v>
      </c>
      <c r="G734" s="34" t="s">
        <v>4985</v>
      </c>
      <c r="H734">
        <v>18</v>
      </c>
      <c r="I734" s="34" t="s">
        <v>6141</v>
      </c>
      <c r="J734" s="34" t="s">
        <v>4998</v>
      </c>
      <c r="K734" s="34" t="str">
        <f>VLOOKUP(J734,[2]CodMpios!$B$347:$E$362,4,FALSE)</f>
        <v>18460 - Milán</v>
      </c>
      <c r="L734" s="34" t="str">
        <f>VLOOKUP($J734,[2]Coord_Mpios_X_Y!$B$2:$K$1123,9,FALSE)</f>
        <v>1,146692553938</v>
      </c>
      <c r="M734" s="34" t="str">
        <f>VLOOKUP($J734,[2]Coord_Mpios_X_Y!$B$2:$K$1123,10,FALSE)</f>
        <v>-75,386647638375</v>
      </c>
      <c r="N734" s="34" t="s">
        <v>139</v>
      </c>
      <c r="O734" s="34" t="s">
        <v>126</v>
      </c>
      <c r="Q734" s="34" t="s">
        <v>127</v>
      </c>
      <c r="R734" s="34">
        <v>26613145</v>
      </c>
      <c r="S734" s="34" t="str">
        <f t="shared" si="55"/>
        <v>CC26613145</v>
      </c>
      <c r="T734" s="34" t="s">
        <v>234</v>
      </c>
      <c r="U734" s="34" t="s">
        <v>140</v>
      </c>
      <c r="V734" s="34" t="s">
        <v>465</v>
      </c>
      <c r="W734" s="34" t="s">
        <v>5849</v>
      </c>
      <c r="X734" s="87">
        <v>14976</v>
      </c>
      <c r="Y734">
        <v>82</v>
      </c>
      <c r="Z734" s="36">
        <f>VLOOKUP($Y734,[2]Edades!$A$3:$H$153,4,FALSE)</f>
        <v>6</v>
      </c>
      <c r="AA734" s="34" t="str">
        <f>VLOOKUP($Y734,[2]Edades!$A$3:$H$153,6,FALSE)</f>
        <v>6 - Persona mayor</v>
      </c>
      <c r="AB734" s="34">
        <f>VLOOKUP($Y734,[2]Edades!$A$3:$H$153,7,FALSE)</f>
        <v>17</v>
      </c>
      <c r="AC734" s="34" t="str">
        <f>VLOOKUP($Y734,[2]Edades!$A$3:$H$153,8,FALSE)</f>
        <v>80 Y MÁS</v>
      </c>
      <c r="AD734" s="34" t="s">
        <v>129</v>
      </c>
      <c r="AE734" s="1">
        <v>2</v>
      </c>
      <c r="AF734" s="34" t="s">
        <v>2137</v>
      </c>
      <c r="AG734" s="34" t="s">
        <v>2127</v>
      </c>
      <c r="AH734" s="34" t="s">
        <v>2127</v>
      </c>
      <c r="AK734" s="34" t="s">
        <v>139</v>
      </c>
      <c r="AM734" s="34" t="s">
        <v>2127</v>
      </c>
      <c r="AN734" s="36" t="s">
        <v>2127</v>
      </c>
      <c r="AO734" s="36" t="s">
        <v>2127</v>
      </c>
      <c r="AP734" s="34" t="s">
        <v>2127</v>
      </c>
      <c r="AQ734" s="36" t="s">
        <v>2127</v>
      </c>
      <c r="AR734" s="34" t="s">
        <v>2098</v>
      </c>
      <c r="AS734" s="91" t="s">
        <v>6858</v>
      </c>
      <c r="AT734" s="34">
        <v>4359887</v>
      </c>
      <c r="AU734" s="34" t="s">
        <v>2127</v>
      </c>
      <c r="AX734" s="90"/>
      <c r="BA734" s="91"/>
      <c r="BB734" s="91"/>
      <c r="BC734" s="91"/>
      <c r="BF734" s="34" t="s">
        <v>4983</v>
      </c>
      <c r="BG734" s="92" t="s">
        <v>2098</v>
      </c>
      <c r="BM734" s="36" t="s">
        <v>131</v>
      </c>
      <c r="BN734" s="34" t="s">
        <v>132</v>
      </c>
      <c r="BO734" s="36">
        <v>0</v>
      </c>
      <c r="BQ734" s="94"/>
      <c r="BS734" s="36" t="s">
        <v>2127</v>
      </c>
      <c r="BU734" s="95"/>
      <c r="BV734" s="95"/>
      <c r="BW734" s="61"/>
      <c r="BX734" s="60"/>
      <c r="BY734" s="59" t="str">
        <f t="shared" ca="1" si="56"/>
        <v/>
      </c>
      <c r="CD734" s="68"/>
      <c r="CE734" s="68"/>
      <c r="CF734" s="67"/>
      <c r="CG734">
        <v>60</v>
      </c>
      <c r="CH734" s="2">
        <v>145</v>
      </c>
      <c r="CI734" s="4">
        <f t="shared" si="57"/>
        <v>28.53745541022592</v>
      </c>
      <c r="CJ734" s="5" t="str">
        <f t="shared" si="58"/>
        <v>SOBREPESO</v>
      </c>
      <c r="CK734" s="36">
        <v>0</v>
      </c>
      <c r="CL734" s="66"/>
      <c r="CM734" s="89">
        <v>41887</v>
      </c>
      <c r="CN734" s="97">
        <v>41887</v>
      </c>
      <c r="CP734"/>
      <c r="CQ734" s="65"/>
      <c r="CR734" s="65"/>
      <c r="CS734" s="98"/>
      <c r="CT734"/>
      <c r="CU734"/>
      <c r="CV734" s="97"/>
      <c r="CW734" s="2">
        <v>130</v>
      </c>
      <c r="CX734" s="82">
        <v>70</v>
      </c>
      <c r="DG734" s="64"/>
      <c r="DI734" s="89"/>
      <c r="DJ734" s="89"/>
      <c r="DN734" s="34"/>
      <c r="DO734" s="34"/>
      <c r="DP734" s="34"/>
      <c r="DQ734" s="34"/>
      <c r="DR734" s="34"/>
      <c r="DS734" s="34" t="s">
        <v>2127</v>
      </c>
      <c r="DT734" s="34"/>
      <c r="DU734" s="47">
        <v>44690</v>
      </c>
      <c r="DY734" s="1">
        <v>2</v>
      </c>
      <c r="DZ734" t="s">
        <v>7941</v>
      </c>
      <c r="EA734" s="4">
        <v>0.85</v>
      </c>
      <c r="EB734" s="4">
        <v>96</v>
      </c>
      <c r="EC734" s="4">
        <v>253</v>
      </c>
      <c r="ED734" s="4">
        <v>164.8</v>
      </c>
      <c r="EE734" s="4">
        <v>53.8</v>
      </c>
      <c r="EF734" s="4">
        <v>172</v>
      </c>
      <c r="EG734" s="4">
        <v>2.1</v>
      </c>
      <c r="EJ734"/>
      <c r="EL734" s="34"/>
      <c r="EN734" s="34"/>
    </row>
    <row r="735" spans="1:144" hidden="1" x14ac:dyDescent="0.25">
      <c r="A735" s="85">
        <v>2022</v>
      </c>
      <c r="B735" s="87">
        <v>44830</v>
      </c>
      <c r="C735" t="s">
        <v>121</v>
      </c>
      <c r="D735" t="s">
        <v>122</v>
      </c>
      <c r="E735" s="36" t="s">
        <v>7938</v>
      </c>
      <c r="F735" s="34">
        <f t="shared" si="59"/>
        <v>734</v>
      </c>
      <c r="G735" s="34" t="s">
        <v>4985</v>
      </c>
      <c r="H735">
        <v>18</v>
      </c>
      <c r="I735" s="34" t="s">
        <v>6141</v>
      </c>
      <c r="J735" s="34" t="s">
        <v>4988</v>
      </c>
      <c r="K735" s="34" t="str">
        <f>VLOOKUP(J735,[2]CodMpios!$B$347:$E$362,4,FALSE)</f>
        <v>18001 - Florencia</v>
      </c>
      <c r="L735" s="34" t="str">
        <f>VLOOKUP($J735,[2]Coord_Mpios_X_Y!$B$2:$K$1123,9,FALSE)</f>
        <v>1,749138703818</v>
      </c>
      <c r="M735" s="34" t="str">
        <f>VLOOKUP($J735,[2]Coord_Mpios_X_Y!$B$2:$K$1123,10,FALSE)</f>
        <v>-75,558239064333</v>
      </c>
      <c r="N735" s="34" t="s">
        <v>6142</v>
      </c>
      <c r="O735" s="34" t="s">
        <v>126</v>
      </c>
      <c r="Q735" s="34" t="s">
        <v>127</v>
      </c>
      <c r="R735" s="34">
        <v>4190449</v>
      </c>
      <c r="S735" s="34" t="str">
        <f t="shared" si="55"/>
        <v>CC4190449</v>
      </c>
      <c r="T735" s="34" t="s">
        <v>1105</v>
      </c>
      <c r="U735" s="34" t="s">
        <v>2492</v>
      </c>
      <c r="V735" s="34" t="s">
        <v>5848</v>
      </c>
      <c r="W735" s="34" t="s">
        <v>5847</v>
      </c>
      <c r="X735" s="87">
        <v>19694</v>
      </c>
      <c r="Y735">
        <v>69</v>
      </c>
      <c r="Z735" s="36">
        <f>VLOOKUP($Y735,[2]Edades!$A$3:$H$153,4,FALSE)</f>
        <v>6</v>
      </c>
      <c r="AA735" s="34" t="str">
        <f>VLOOKUP($Y735,[2]Edades!$A$3:$H$153,6,FALSE)</f>
        <v>6 - Persona mayor</v>
      </c>
      <c r="AB735" s="34">
        <f>VLOOKUP($Y735,[2]Edades!$A$3:$H$153,7,FALSE)</f>
        <v>14</v>
      </c>
      <c r="AC735" s="34" t="str">
        <f>VLOOKUP($Y735,[2]Edades!$A$3:$H$153,8,FALSE)</f>
        <v>65-69</v>
      </c>
      <c r="AD735" s="34" t="s">
        <v>146</v>
      </c>
      <c r="AE735">
        <v>1</v>
      </c>
      <c r="AF735" s="34" t="s">
        <v>2137</v>
      </c>
      <c r="AG735" s="34" t="s">
        <v>2127</v>
      </c>
      <c r="AH735" s="34" t="s">
        <v>2127</v>
      </c>
      <c r="AK735" s="34" t="s">
        <v>6142</v>
      </c>
      <c r="AM735" s="34" t="s">
        <v>2127</v>
      </c>
      <c r="AN735" s="36" t="s">
        <v>2127</v>
      </c>
      <c r="AO735" s="36" t="s">
        <v>2127</v>
      </c>
      <c r="AP735" s="34" t="s">
        <v>2127</v>
      </c>
      <c r="AQ735" s="36" t="s">
        <v>2127</v>
      </c>
      <c r="AR735" s="34" t="s">
        <v>2098</v>
      </c>
      <c r="AS735" s="91" t="s">
        <v>6859</v>
      </c>
      <c r="AT735" s="34">
        <v>3138307257</v>
      </c>
      <c r="AU735" s="34" t="s">
        <v>2127</v>
      </c>
      <c r="AX735" s="90"/>
      <c r="BA735" s="91"/>
      <c r="BB735" s="91"/>
      <c r="BC735" s="91"/>
      <c r="BF735" s="34" t="s">
        <v>4983</v>
      </c>
      <c r="BG735" s="92" t="s">
        <v>2098</v>
      </c>
      <c r="BM735" s="36" t="s">
        <v>131</v>
      </c>
      <c r="BN735" s="34" t="s">
        <v>132</v>
      </c>
      <c r="BO735" s="36">
        <v>0</v>
      </c>
      <c r="BQ735" s="94"/>
      <c r="BS735" t="s">
        <v>132</v>
      </c>
      <c r="BU735" s="95"/>
      <c r="BV735" s="95"/>
      <c r="BW735" s="61"/>
      <c r="BX735" s="60"/>
      <c r="BY735" s="59" t="str">
        <f t="shared" ca="1" si="56"/>
        <v/>
      </c>
      <c r="CD735" s="68"/>
      <c r="CE735" s="68"/>
      <c r="CF735" s="67"/>
      <c r="CG735">
        <v>78</v>
      </c>
      <c r="CH735" s="2">
        <v>177</v>
      </c>
      <c r="CI735" s="4">
        <f t="shared" si="57"/>
        <v>24.897060231734173</v>
      </c>
      <c r="CJ735" s="5" t="str">
        <f t="shared" si="58"/>
        <v>NORMAL</v>
      </c>
      <c r="CK735" s="36">
        <v>0</v>
      </c>
      <c r="CL735" s="66"/>
      <c r="CM735" s="89">
        <v>41890</v>
      </c>
      <c r="CN735" s="97">
        <v>42116</v>
      </c>
      <c r="CP735"/>
      <c r="CQ735" s="65"/>
      <c r="CR735" s="65"/>
      <c r="CS735" s="98"/>
      <c r="CT735"/>
      <c r="CU735"/>
      <c r="CV735" s="65"/>
      <c r="CW735" s="2"/>
      <c r="CX735" s="82"/>
      <c r="DC735"/>
      <c r="DG735" s="64"/>
      <c r="DI735" s="89"/>
      <c r="DJ735" s="89"/>
      <c r="DN735" s="34"/>
      <c r="DO735" s="34"/>
      <c r="DP735" s="34"/>
      <c r="DQ735" s="34"/>
      <c r="DR735" s="34"/>
      <c r="DS735" s="34" t="s">
        <v>2127</v>
      </c>
      <c r="DT735" s="34"/>
      <c r="DY735" s="1">
        <v>3</v>
      </c>
      <c r="DZ735" t="s">
        <v>7941</v>
      </c>
      <c r="EB735" s="4"/>
      <c r="EJ735"/>
      <c r="EL735" s="34"/>
      <c r="EN735" s="34"/>
    </row>
    <row r="736" spans="1:144" hidden="1" x14ac:dyDescent="0.25">
      <c r="A736" s="85">
        <v>2022</v>
      </c>
      <c r="B736" s="87">
        <v>44830</v>
      </c>
      <c r="C736" t="s">
        <v>121</v>
      </c>
      <c r="D736" t="s">
        <v>122</v>
      </c>
      <c r="E736" s="36" t="s">
        <v>7938</v>
      </c>
      <c r="F736" s="34">
        <f t="shared" si="59"/>
        <v>735</v>
      </c>
      <c r="G736" s="34" t="s">
        <v>4985</v>
      </c>
      <c r="H736">
        <v>18</v>
      </c>
      <c r="I736" s="34" t="s">
        <v>6141</v>
      </c>
      <c r="J736" s="34" t="s">
        <v>4988</v>
      </c>
      <c r="K736" s="34" t="str">
        <f>VLOOKUP(J736,[2]CodMpios!$B$347:$E$362,4,FALSE)</f>
        <v>18001 - Florencia</v>
      </c>
      <c r="L736" s="34" t="str">
        <f>VLOOKUP($J736,[2]Coord_Mpios_X_Y!$B$2:$K$1123,9,FALSE)</f>
        <v>1,749138703818</v>
      </c>
      <c r="M736" s="34" t="str">
        <f>VLOOKUP($J736,[2]Coord_Mpios_X_Y!$B$2:$K$1123,10,FALSE)</f>
        <v>-75,558239064333</v>
      </c>
      <c r="N736" s="34" t="s">
        <v>6142</v>
      </c>
      <c r="O736" s="34" t="s">
        <v>126</v>
      </c>
      <c r="Q736" s="34" t="s">
        <v>127</v>
      </c>
      <c r="R736" s="34">
        <v>40756438</v>
      </c>
      <c r="S736" s="34" t="str">
        <f t="shared" si="55"/>
        <v>CC40756438</v>
      </c>
      <c r="T736" s="34" t="s">
        <v>134</v>
      </c>
      <c r="U736" s="34" t="s">
        <v>514</v>
      </c>
      <c r="V736" s="34" t="s">
        <v>5219</v>
      </c>
      <c r="W736" s="34" t="s">
        <v>5846</v>
      </c>
      <c r="X736" s="87">
        <v>20320</v>
      </c>
      <c r="Y736">
        <v>67</v>
      </c>
      <c r="Z736" s="36">
        <f>VLOOKUP($Y736,[2]Edades!$A$3:$H$153,4,FALSE)</f>
        <v>6</v>
      </c>
      <c r="AA736" s="34" t="str">
        <f>VLOOKUP($Y736,[2]Edades!$A$3:$H$153,6,FALSE)</f>
        <v>6 - Persona mayor</v>
      </c>
      <c r="AB736" s="34">
        <f>VLOOKUP($Y736,[2]Edades!$A$3:$H$153,7,FALSE)</f>
        <v>14</v>
      </c>
      <c r="AC736" s="34" t="str">
        <f>VLOOKUP($Y736,[2]Edades!$A$3:$H$153,8,FALSE)</f>
        <v>65-69</v>
      </c>
      <c r="AD736" s="34" t="s">
        <v>129</v>
      </c>
      <c r="AE736" s="1">
        <v>2</v>
      </c>
      <c r="AF736" s="34" t="s">
        <v>2137</v>
      </c>
      <c r="AG736" s="34" t="s">
        <v>2127</v>
      </c>
      <c r="AH736" s="34" t="s">
        <v>2127</v>
      </c>
      <c r="AK736" s="34" t="s">
        <v>6142</v>
      </c>
      <c r="AM736" s="34" t="s">
        <v>2127</v>
      </c>
      <c r="AN736" s="36" t="s">
        <v>2127</v>
      </c>
      <c r="AO736" s="36" t="s">
        <v>2127</v>
      </c>
      <c r="AP736" s="34" t="s">
        <v>2127</v>
      </c>
      <c r="AQ736" s="36" t="s">
        <v>2127</v>
      </c>
      <c r="AR736" s="34" t="s">
        <v>2098</v>
      </c>
      <c r="AS736" s="91" t="s">
        <v>6860</v>
      </c>
      <c r="AT736" s="34">
        <v>3158154102</v>
      </c>
      <c r="AU736" s="34" t="s">
        <v>2127</v>
      </c>
      <c r="AX736" s="90"/>
      <c r="BA736" s="91"/>
      <c r="BB736" s="91"/>
      <c r="BC736" s="91"/>
      <c r="BF736" s="34" t="s">
        <v>4983</v>
      </c>
      <c r="BG736" s="92" t="s">
        <v>2098</v>
      </c>
      <c r="BM736" s="36" t="s">
        <v>131</v>
      </c>
      <c r="BN736" s="34" t="s">
        <v>132</v>
      </c>
      <c r="BO736" s="36">
        <v>0</v>
      </c>
      <c r="BQ736" s="94"/>
      <c r="BS736" t="s">
        <v>132</v>
      </c>
      <c r="BU736" s="95"/>
      <c r="BV736" s="95"/>
      <c r="BW736" s="61"/>
      <c r="BX736" s="60"/>
      <c r="BY736" s="59" t="str">
        <f t="shared" ca="1" si="56"/>
        <v/>
      </c>
      <c r="CD736" s="68"/>
      <c r="CE736" s="68"/>
      <c r="CF736" s="67"/>
      <c r="CG736">
        <v>67</v>
      </c>
      <c r="CH736" s="2">
        <v>159</v>
      </c>
      <c r="CI736" s="4">
        <f t="shared" si="57"/>
        <v>26.502116213757365</v>
      </c>
      <c r="CJ736" s="5" t="str">
        <f t="shared" si="58"/>
        <v>SOBREPESO</v>
      </c>
      <c r="CK736" s="36">
        <v>0</v>
      </c>
      <c r="CL736" s="66"/>
      <c r="CM736" s="89">
        <v>41955</v>
      </c>
      <c r="CN736" s="97">
        <v>42020</v>
      </c>
      <c r="CP736"/>
      <c r="CQ736" s="65"/>
      <c r="CR736" s="65"/>
      <c r="CS736" s="98"/>
      <c r="CT736"/>
      <c r="CU736"/>
      <c r="CV736" s="65"/>
      <c r="CW736" s="2"/>
      <c r="CX736" s="82"/>
      <c r="DC736"/>
      <c r="DG736" s="64"/>
      <c r="DI736" s="89"/>
      <c r="DJ736" s="89"/>
      <c r="DN736" s="34"/>
      <c r="DO736" s="34"/>
      <c r="DP736" s="34"/>
      <c r="DQ736" s="34"/>
      <c r="DR736" s="34"/>
      <c r="DS736" s="34" t="s">
        <v>2127</v>
      </c>
      <c r="DT736" s="34"/>
      <c r="DU736" s="47">
        <v>44181</v>
      </c>
      <c r="DY736" s="1">
        <v>1</v>
      </c>
      <c r="DZ736" t="s">
        <v>7941</v>
      </c>
      <c r="EB736" s="4"/>
      <c r="EJ736"/>
      <c r="EL736" s="34"/>
      <c r="EN736" s="34"/>
    </row>
    <row r="737" spans="1:144" x14ac:dyDescent="0.25">
      <c r="A737" s="85">
        <v>2022</v>
      </c>
      <c r="B737" s="87">
        <v>44830</v>
      </c>
      <c r="C737" t="s">
        <v>121</v>
      </c>
      <c r="D737" t="s">
        <v>122</v>
      </c>
      <c r="E737" s="34" t="s">
        <v>7938</v>
      </c>
      <c r="F737" s="34">
        <f t="shared" si="59"/>
        <v>736</v>
      </c>
      <c r="G737" s="34" t="s">
        <v>4985</v>
      </c>
      <c r="H737">
        <v>18</v>
      </c>
      <c r="I737" s="34" t="s">
        <v>6141</v>
      </c>
      <c r="J737" s="34" t="s">
        <v>4988</v>
      </c>
      <c r="K737" s="34" t="str">
        <f>VLOOKUP(J737,[2]CodMpios!$B$347:$E$362,4,FALSE)</f>
        <v>18001 - Florencia</v>
      </c>
      <c r="L737" s="34" t="str">
        <f>VLOOKUP($J737,[2]Coord_Mpios_X_Y!$B$2:$K$1123,9,FALSE)</f>
        <v>1,749138703818</v>
      </c>
      <c r="M737" s="34" t="str">
        <f>VLOOKUP($J737,[2]Coord_Mpios_X_Y!$B$2:$K$1123,10,FALSE)</f>
        <v>-75,558239064333</v>
      </c>
      <c r="N737" s="34" t="s">
        <v>6142</v>
      </c>
      <c r="O737" s="34" t="s">
        <v>126</v>
      </c>
      <c r="Q737" s="34" t="s">
        <v>127</v>
      </c>
      <c r="R737" s="34">
        <v>4417941</v>
      </c>
      <c r="S737" s="34" t="str">
        <f t="shared" si="55"/>
        <v>CC4417941</v>
      </c>
      <c r="T737" s="34" t="s">
        <v>197</v>
      </c>
      <c r="U737" s="34" t="s">
        <v>223</v>
      </c>
      <c r="V737" s="34" t="s">
        <v>2415</v>
      </c>
      <c r="W737" s="34" t="s">
        <v>716</v>
      </c>
      <c r="X737" s="87">
        <v>18445</v>
      </c>
      <c r="Y737">
        <v>72</v>
      </c>
      <c r="Z737" s="36">
        <f>VLOOKUP($Y737,[2]Edades!$A$3:$H$153,4,FALSE)</f>
        <v>6</v>
      </c>
      <c r="AA737" s="34" t="str">
        <f>VLOOKUP($Y737,[2]Edades!$A$3:$H$153,6,FALSE)</f>
        <v>6 - Persona mayor</v>
      </c>
      <c r="AB737" s="34">
        <f>VLOOKUP($Y737,[2]Edades!$A$3:$H$153,7,FALSE)</f>
        <v>15</v>
      </c>
      <c r="AC737" s="34" t="str">
        <f>VLOOKUP($Y737,[2]Edades!$A$3:$H$153,8,FALSE)</f>
        <v>70-74</v>
      </c>
      <c r="AD737" s="34" t="s">
        <v>146</v>
      </c>
      <c r="AE737">
        <v>1</v>
      </c>
      <c r="AF737" s="34" t="s">
        <v>2137</v>
      </c>
      <c r="AG737" s="34" t="s">
        <v>2127</v>
      </c>
      <c r="AH737" s="34" t="s">
        <v>2127</v>
      </c>
      <c r="AK737" s="34" t="s">
        <v>6142</v>
      </c>
      <c r="AM737" s="34" t="s">
        <v>2127</v>
      </c>
      <c r="AN737" s="36" t="s">
        <v>2127</v>
      </c>
      <c r="AO737" s="36" t="s">
        <v>2127</v>
      </c>
      <c r="AP737" s="34" t="s">
        <v>2127</v>
      </c>
      <c r="AQ737" s="36" t="s">
        <v>2127</v>
      </c>
      <c r="AR737" s="34" t="s">
        <v>2098</v>
      </c>
      <c r="AS737" s="91" t="s">
        <v>6861</v>
      </c>
      <c r="AT737" s="34">
        <v>3133497429</v>
      </c>
      <c r="AU737" s="34" t="s">
        <v>2127</v>
      </c>
      <c r="AX737" s="90"/>
      <c r="BA737" s="91"/>
      <c r="BB737" s="91"/>
      <c r="BC737" s="91"/>
      <c r="BF737" s="34" t="s">
        <v>4983</v>
      </c>
      <c r="BG737" s="92" t="s">
        <v>2098</v>
      </c>
      <c r="BM737" s="36" t="s">
        <v>131</v>
      </c>
      <c r="BN737" s="34" t="s">
        <v>132</v>
      </c>
      <c r="BO737" s="36">
        <v>0</v>
      </c>
      <c r="BQ737" s="94"/>
      <c r="BS737" s="36" t="s">
        <v>2127</v>
      </c>
      <c r="BU737" s="95"/>
      <c r="BV737" s="95"/>
      <c r="BW737" s="61"/>
      <c r="BX737" s="60"/>
      <c r="BY737" s="59" t="str">
        <f t="shared" ca="1" si="56"/>
        <v/>
      </c>
      <c r="CD737" s="68"/>
      <c r="CE737" s="68"/>
      <c r="CF737" s="67"/>
      <c r="CG737">
        <v>71</v>
      </c>
      <c r="CH737" s="2">
        <v>172</v>
      </c>
      <c r="CI737" s="4">
        <f t="shared" si="57"/>
        <v>23.999459167117362</v>
      </c>
      <c r="CJ737" s="5" t="str">
        <f t="shared" si="58"/>
        <v>NORMAL</v>
      </c>
      <c r="CK737" s="36">
        <v>0</v>
      </c>
      <c r="CL737" s="66"/>
      <c r="CM737" s="89">
        <v>41927</v>
      </c>
      <c r="CN737" s="97">
        <v>41957</v>
      </c>
      <c r="CP737"/>
      <c r="CQ737" s="65"/>
      <c r="CR737" s="65"/>
      <c r="CS737" s="98"/>
      <c r="CT737"/>
      <c r="CU737"/>
      <c r="CV737" s="97"/>
      <c r="CW737" s="2"/>
      <c r="CX737" s="82"/>
      <c r="DG737" s="64"/>
      <c r="DI737" s="89"/>
      <c r="DJ737" s="89"/>
      <c r="DK737" s="89">
        <v>44816</v>
      </c>
      <c r="DN737" s="34"/>
      <c r="DO737" s="34"/>
      <c r="DP737" s="34"/>
      <c r="DQ737" s="34"/>
      <c r="DR737" s="34"/>
      <c r="DS737" s="34" t="s">
        <v>2127</v>
      </c>
      <c r="DT737" s="34"/>
      <c r="DU737" s="47">
        <v>44712</v>
      </c>
      <c r="DY737" s="1">
        <v>3</v>
      </c>
      <c r="DZ737" t="s">
        <v>7940</v>
      </c>
      <c r="EB737" s="4"/>
      <c r="EJ737"/>
      <c r="EL737" s="34"/>
      <c r="EN737" s="34"/>
    </row>
    <row r="738" spans="1:144" hidden="1" x14ac:dyDescent="0.25">
      <c r="A738" s="85">
        <v>2022</v>
      </c>
      <c r="B738" s="87">
        <v>44830</v>
      </c>
      <c r="C738" t="s">
        <v>121</v>
      </c>
      <c r="D738" t="s">
        <v>122</v>
      </c>
      <c r="E738" s="36" t="s">
        <v>7938</v>
      </c>
      <c r="F738" s="34">
        <f t="shared" si="59"/>
        <v>737</v>
      </c>
      <c r="G738" s="34" t="s">
        <v>4985</v>
      </c>
      <c r="H738">
        <v>18</v>
      </c>
      <c r="I738" s="34" t="s">
        <v>6141</v>
      </c>
      <c r="J738" s="34" t="s">
        <v>4988</v>
      </c>
      <c r="K738" s="34" t="str">
        <f>VLOOKUP(J738,[2]CodMpios!$B$347:$E$362,4,FALSE)</f>
        <v>18001 - Florencia</v>
      </c>
      <c r="L738" s="34" t="str">
        <f>VLOOKUP($J738,[2]Coord_Mpios_X_Y!$B$2:$K$1123,9,FALSE)</f>
        <v>1,749138703818</v>
      </c>
      <c r="M738" s="34" t="str">
        <f>VLOOKUP($J738,[2]Coord_Mpios_X_Y!$B$2:$K$1123,10,FALSE)</f>
        <v>-75,558239064333</v>
      </c>
      <c r="N738" s="34" t="s">
        <v>125</v>
      </c>
      <c r="O738" s="34" t="s">
        <v>126</v>
      </c>
      <c r="Q738" s="34" t="s">
        <v>127</v>
      </c>
      <c r="R738" s="34">
        <v>40757032</v>
      </c>
      <c r="S738" s="34" t="str">
        <f t="shared" si="55"/>
        <v>CC40757032</v>
      </c>
      <c r="T738" s="34" t="s">
        <v>334</v>
      </c>
      <c r="V738" s="34" t="s">
        <v>5790</v>
      </c>
      <c r="W738" s="34" t="s">
        <v>623</v>
      </c>
      <c r="X738" s="87">
        <v>20905</v>
      </c>
      <c r="Y738">
        <v>66</v>
      </c>
      <c r="Z738" s="36">
        <f>VLOOKUP($Y738,[2]Edades!$A$3:$H$153,4,FALSE)</f>
        <v>6</v>
      </c>
      <c r="AA738" s="34" t="str">
        <f>VLOOKUP($Y738,[2]Edades!$A$3:$H$153,6,FALSE)</f>
        <v>6 - Persona mayor</v>
      </c>
      <c r="AB738" s="34">
        <f>VLOOKUP($Y738,[2]Edades!$A$3:$H$153,7,FALSE)</f>
        <v>14</v>
      </c>
      <c r="AC738" s="34" t="str">
        <f>VLOOKUP($Y738,[2]Edades!$A$3:$H$153,8,FALSE)</f>
        <v>65-69</v>
      </c>
      <c r="AD738" s="34" t="s">
        <v>129</v>
      </c>
      <c r="AE738" s="1">
        <v>2</v>
      </c>
      <c r="AF738" s="34" t="s">
        <v>2137</v>
      </c>
      <c r="AG738" s="34" t="s">
        <v>2127</v>
      </c>
      <c r="AH738" s="34" t="s">
        <v>2127</v>
      </c>
      <c r="AK738" s="34" t="s">
        <v>125</v>
      </c>
      <c r="AM738" s="34" t="s">
        <v>2127</v>
      </c>
      <c r="AN738" s="36" t="s">
        <v>2127</v>
      </c>
      <c r="AO738" s="36" t="s">
        <v>2127</v>
      </c>
      <c r="AP738" s="34" t="s">
        <v>2127</v>
      </c>
      <c r="AQ738" s="36" t="s">
        <v>2127</v>
      </c>
      <c r="AR738" s="34" t="s">
        <v>2098</v>
      </c>
      <c r="AS738" s="91" t="s">
        <v>6862</v>
      </c>
      <c r="AT738" s="34">
        <v>4354384</v>
      </c>
      <c r="AU738" s="34" t="s">
        <v>2127</v>
      </c>
      <c r="AX738" s="90"/>
      <c r="BA738" s="91"/>
      <c r="BB738" s="91"/>
      <c r="BC738" s="91"/>
      <c r="BF738" s="34" t="s">
        <v>4983</v>
      </c>
      <c r="BG738" s="92" t="s">
        <v>2098</v>
      </c>
      <c r="BM738" s="36" t="s">
        <v>131</v>
      </c>
      <c r="BN738" s="34" t="s">
        <v>132</v>
      </c>
      <c r="BO738" s="36">
        <v>0</v>
      </c>
      <c r="BQ738" s="94"/>
      <c r="BS738" t="s">
        <v>132</v>
      </c>
      <c r="BU738" s="95"/>
      <c r="BV738" s="95"/>
      <c r="BW738" s="61"/>
      <c r="BX738" s="60"/>
      <c r="BY738" s="59" t="str">
        <f t="shared" ca="1" si="56"/>
        <v/>
      </c>
      <c r="CD738" s="68"/>
      <c r="CE738" s="68"/>
      <c r="CF738" s="67"/>
      <c r="CG738">
        <v>80</v>
      </c>
      <c r="CH738" s="2">
        <v>154</v>
      </c>
      <c r="CI738" s="4">
        <f t="shared" si="57"/>
        <v>33.732501264968796</v>
      </c>
      <c r="CJ738" s="5" t="str">
        <f t="shared" si="58"/>
        <v>OBESIDAD</v>
      </c>
      <c r="CK738" s="36">
        <v>0</v>
      </c>
      <c r="CL738" s="66"/>
      <c r="CM738" s="89">
        <v>41950</v>
      </c>
      <c r="CN738" s="97">
        <v>41957</v>
      </c>
      <c r="CP738"/>
      <c r="CQ738" s="65"/>
      <c r="CR738" s="65"/>
      <c r="CS738" s="98"/>
      <c r="CT738"/>
      <c r="CU738"/>
      <c r="CV738" s="65"/>
      <c r="CW738" s="2"/>
      <c r="CX738" s="82"/>
      <c r="DC738"/>
      <c r="DG738" s="64"/>
      <c r="DI738" s="89"/>
      <c r="DJ738" s="89"/>
      <c r="DN738" s="34"/>
      <c r="DO738" s="34"/>
      <c r="DP738" s="34"/>
      <c r="DQ738" s="34"/>
      <c r="DR738" s="34"/>
      <c r="DS738" s="34" t="s">
        <v>2127</v>
      </c>
      <c r="DT738" s="34"/>
      <c r="DU738" s="47">
        <v>44293</v>
      </c>
      <c r="DY738" s="1">
        <v>1</v>
      </c>
      <c r="DZ738" t="s">
        <v>7940</v>
      </c>
      <c r="EB738" s="4"/>
      <c r="EJ738"/>
      <c r="EL738" s="34"/>
      <c r="EN738" s="34"/>
    </row>
    <row r="739" spans="1:144" x14ac:dyDescent="0.25">
      <c r="A739" s="85">
        <v>2022</v>
      </c>
      <c r="B739" s="87">
        <v>44830</v>
      </c>
      <c r="C739" t="s">
        <v>121</v>
      </c>
      <c r="D739" t="s">
        <v>122</v>
      </c>
      <c r="E739" s="34" t="s">
        <v>7938</v>
      </c>
      <c r="F739" s="34">
        <f t="shared" si="59"/>
        <v>738</v>
      </c>
      <c r="G739" s="34" t="s">
        <v>4985</v>
      </c>
      <c r="H739">
        <v>18</v>
      </c>
      <c r="I739" s="34" t="s">
        <v>6141</v>
      </c>
      <c r="J739" s="34" t="s">
        <v>5007</v>
      </c>
      <c r="K739" s="34" t="str">
        <f>VLOOKUP(J739,[2]CodMpios!$B$347:$E$362,4,FALSE)</f>
        <v>18410 - La Montañita</v>
      </c>
      <c r="L739" s="34" t="str">
        <f>VLOOKUP($J739,[2]Coord_Mpios_X_Y!$B$2:$K$1123,9,FALSE)</f>
        <v>1,302860442333</v>
      </c>
      <c r="M739" s="34" t="str">
        <f>VLOOKUP($J739,[2]Coord_Mpios_X_Y!$B$2:$K$1123,10,FALSE)</f>
        <v>-75,235727318747</v>
      </c>
      <c r="N739" s="34" t="s">
        <v>139</v>
      </c>
      <c r="O739" s="34" t="s">
        <v>126</v>
      </c>
      <c r="Q739" s="34" t="s">
        <v>127</v>
      </c>
      <c r="R739" s="34">
        <v>40093337</v>
      </c>
      <c r="S739" s="34" t="str">
        <f t="shared" si="55"/>
        <v>CC40093337</v>
      </c>
      <c r="T739" s="34" t="s">
        <v>163</v>
      </c>
      <c r="V739" s="34" t="s">
        <v>273</v>
      </c>
      <c r="W739" s="34" t="s">
        <v>5605</v>
      </c>
      <c r="X739" s="87">
        <v>27805</v>
      </c>
      <c r="Y739">
        <v>47</v>
      </c>
      <c r="Z739" s="36">
        <f>VLOOKUP($Y739,[2]Edades!$A$3:$H$153,4,FALSE)</f>
        <v>5</v>
      </c>
      <c r="AA739" s="34" t="str">
        <f>VLOOKUP($Y739,[2]Edades!$A$3:$H$153,6,FALSE)</f>
        <v>5 - Adultez</v>
      </c>
      <c r="AB739" s="34">
        <f>VLOOKUP($Y739,[2]Edades!$A$3:$H$153,7,FALSE)</f>
        <v>10</v>
      </c>
      <c r="AC739" s="34" t="str">
        <f>VLOOKUP($Y739,[2]Edades!$A$3:$H$153,8,FALSE)</f>
        <v>45-49</v>
      </c>
      <c r="AD739" s="34" t="s">
        <v>129</v>
      </c>
      <c r="AE739" s="1">
        <v>2</v>
      </c>
      <c r="AF739" s="34" t="s">
        <v>130</v>
      </c>
      <c r="AG739" s="34" t="s">
        <v>2127</v>
      </c>
      <c r="AH739" s="34" t="s">
        <v>2127</v>
      </c>
      <c r="AK739" s="34" t="s">
        <v>139</v>
      </c>
      <c r="AM739" s="34" t="s">
        <v>2127</v>
      </c>
      <c r="AN739" s="36" t="s">
        <v>2127</v>
      </c>
      <c r="AO739" s="36" t="s">
        <v>2127</v>
      </c>
      <c r="AP739" s="34" t="s">
        <v>2127</v>
      </c>
      <c r="AQ739" s="36" t="s">
        <v>2127</v>
      </c>
      <c r="AR739" s="34" t="s">
        <v>2098</v>
      </c>
      <c r="AS739" s="91" t="s">
        <v>6863</v>
      </c>
      <c r="AT739" s="34">
        <v>3134465527</v>
      </c>
      <c r="AU739" s="34" t="s">
        <v>2127</v>
      </c>
      <c r="AX739" s="90"/>
      <c r="BA739" s="91"/>
      <c r="BB739" s="91"/>
      <c r="BC739" s="91"/>
      <c r="BF739" s="34" t="s">
        <v>4983</v>
      </c>
      <c r="BG739" s="92" t="s">
        <v>2098</v>
      </c>
      <c r="BM739" s="36" t="s">
        <v>131</v>
      </c>
      <c r="BN739" s="34" t="s">
        <v>132</v>
      </c>
      <c r="BO739" s="36">
        <v>0</v>
      </c>
      <c r="BQ739" s="94"/>
      <c r="BS739" s="36" t="s">
        <v>2127</v>
      </c>
      <c r="BU739" s="95"/>
      <c r="BV739" s="95"/>
      <c r="BW739" s="61"/>
      <c r="BX739" s="60"/>
      <c r="BY739" s="59" t="str">
        <f t="shared" ca="1" si="56"/>
        <v/>
      </c>
      <c r="CD739" s="68"/>
      <c r="CE739" s="68"/>
      <c r="CF739" s="67"/>
      <c r="CG739"/>
      <c r="CH739" s="2"/>
      <c r="CI739" s="4" t="e">
        <f t="shared" si="57"/>
        <v>#DIV/0!</v>
      </c>
      <c r="CJ739" s="5" t="str">
        <f t="shared" si="58"/>
        <v>SIN DATO</v>
      </c>
      <c r="CK739" s="36">
        <v>0</v>
      </c>
      <c r="CL739" s="66"/>
      <c r="CM739" s="89">
        <v>41939</v>
      </c>
      <c r="CN739" s="97">
        <v>42020</v>
      </c>
      <c r="CP739"/>
      <c r="CQ739" s="65"/>
      <c r="CR739" s="65"/>
      <c r="CS739" s="98"/>
      <c r="CT739"/>
      <c r="CU739"/>
      <c r="CV739" s="97"/>
      <c r="CW739" s="2"/>
      <c r="CX739" s="82"/>
      <c r="DG739" s="64"/>
      <c r="DI739" s="89"/>
      <c r="DJ739" s="89"/>
      <c r="DN739" s="34"/>
      <c r="DO739" s="34"/>
      <c r="DP739" s="34"/>
      <c r="DQ739" s="34"/>
      <c r="DR739" s="34"/>
      <c r="DS739" s="34" t="s">
        <v>2127</v>
      </c>
      <c r="DT739" s="34"/>
      <c r="DY739" s="1">
        <v>2</v>
      </c>
      <c r="DZ739" t="s">
        <v>7941</v>
      </c>
      <c r="EB739" s="4"/>
      <c r="EJ739"/>
      <c r="EL739" s="34"/>
      <c r="EN739" s="34"/>
    </row>
    <row r="740" spans="1:144" hidden="1" x14ac:dyDescent="0.25">
      <c r="A740" s="85">
        <v>2022</v>
      </c>
      <c r="B740" s="87">
        <v>44830</v>
      </c>
      <c r="C740" t="s">
        <v>121</v>
      </c>
      <c r="D740" t="s">
        <v>122</v>
      </c>
      <c r="E740" s="36" t="s">
        <v>7938</v>
      </c>
      <c r="F740" s="34">
        <f t="shared" si="59"/>
        <v>739</v>
      </c>
      <c r="G740" s="34" t="s">
        <v>4985</v>
      </c>
      <c r="H740">
        <v>18</v>
      </c>
      <c r="I740" s="34" t="s">
        <v>6141</v>
      </c>
      <c r="J740" s="34" t="s">
        <v>5041</v>
      </c>
      <c r="K740" s="34" t="str">
        <f>VLOOKUP(J740,[2]CodMpios!$B$347:$E$362,4,FALSE)</f>
        <v>18205 - Curillo</v>
      </c>
      <c r="L740" s="34" t="str">
        <f>VLOOKUP($J740,[2]Coord_Mpios_X_Y!$B$2:$K$1123,9,FALSE)</f>
        <v>1,059663165070</v>
      </c>
      <c r="M740" s="34" t="str">
        <f>VLOOKUP($J740,[2]Coord_Mpios_X_Y!$B$2:$K$1123,10,FALSE)</f>
        <v>-75,951785056704</v>
      </c>
      <c r="N740" s="34" t="s">
        <v>139</v>
      </c>
      <c r="O740" s="34" t="s">
        <v>126</v>
      </c>
      <c r="Q740" s="34" t="s">
        <v>127</v>
      </c>
      <c r="R740" s="34">
        <v>17626704</v>
      </c>
      <c r="S740" s="34" t="str">
        <f t="shared" si="55"/>
        <v>CC17626704</v>
      </c>
      <c r="T740" s="34" t="s">
        <v>5845</v>
      </c>
      <c r="U740" s="34" t="s">
        <v>2492</v>
      </c>
      <c r="V740" s="34" t="s">
        <v>335</v>
      </c>
      <c r="X740" s="87">
        <v>19725</v>
      </c>
      <c r="Y740">
        <v>69</v>
      </c>
      <c r="Z740" s="36">
        <f>VLOOKUP($Y740,[2]Edades!$A$3:$H$153,4,FALSE)</f>
        <v>6</v>
      </c>
      <c r="AA740" s="34" t="str">
        <f>VLOOKUP($Y740,[2]Edades!$A$3:$H$153,6,FALSE)</f>
        <v>6 - Persona mayor</v>
      </c>
      <c r="AB740" s="34">
        <f>VLOOKUP($Y740,[2]Edades!$A$3:$H$153,7,FALSE)</f>
        <v>14</v>
      </c>
      <c r="AC740" s="34" t="str">
        <f>VLOOKUP($Y740,[2]Edades!$A$3:$H$153,8,FALSE)</f>
        <v>65-69</v>
      </c>
      <c r="AD740" s="34" t="s">
        <v>146</v>
      </c>
      <c r="AE740">
        <v>1</v>
      </c>
      <c r="AF740" s="34" t="s">
        <v>2137</v>
      </c>
      <c r="AG740" s="34" t="s">
        <v>2127</v>
      </c>
      <c r="AH740" s="34" t="s">
        <v>2127</v>
      </c>
      <c r="AK740" s="34" t="s">
        <v>139</v>
      </c>
      <c r="AM740" s="34" t="s">
        <v>2127</v>
      </c>
      <c r="AN740" s="36" t="s">
        <v>2127</v>
      </c>
      <c r="AO740" s="36" t="s">
        <v>2127</v>
      </c>
      <c r="AP740" s="34" t="s">
        <v>2127</v>
      </c>
      <c r="AQ740" s="36" t="s">
        <v>2127</v>
      </c>
      <c r="AR740" s="34" t="s">
        <v>2098</v>
      </c>
      <c r="AS740" s="91" t="s">
        <v>6864</v>
      </c>
      <c r="AT740" s="34">
        <v>4355738</v>
      </c>
      <c r="AU740" s="34" t="s">
        <v>2127</v>
      </c>
      <c r="AX740" s="90"/>
      <c r="BA740" s="91"/>
      <c r="BB740" s="91"/>
      <c r="BC740" s="91"/>
      <c r="BF740" s="34" t="s">
        <v>4983</v>
      </c>
      <c r="BG740" s="92" t="s">
        <v>2098</v>
      </c>
      <c r="BM740" s="36" t="s">
        <v>131</v>
      </c>
      <c r="BN740" s="34" t="s">
        <v>132</v>
      </c>
      <c r="BO740" s="36">
        <v>0</v>
      </c>
      <c r="BQ740" s="94"/>
      <c r="BS740" t="s">
        <v>132</v>
      </c>
      <c r="BU740" s="95"/>
      <c r="BV740" s="95"/>
      <c r="BW740" s="61"/>
      <c r="BX740" s="60"/>
      <c r="BY740" s="59" t="str">
        <f t="shared" ca="1" si="56"/>
        <v/>
      </c>
      <c r="CD740" s="68"/>
      <c r="CE740" s="68"/>
      <c r="CF740" s="67"/>
      <c r="CG740">
        <v>73</v>
      </c>
      <c r="CH740" s="2">
        <v>164</v>
      </c>
      <c r="CI740" s="4">
        <f t="shared" si="57"/>
        <v>27.141582391433676</v>
      </c>
      <c r="CJ740" s="5" t="str">
        <f t="shared" si="58"/>
        <v>SOBREPESO</v>
      </c>
      <c r="CK740" s="36">
        <v>0</v>
      </c>
      <c r="CL740" s="66"/>
      <c r="CM740" s="89">
        <v>42025</v>
      </c>
      <c r="CN740" s="97">
        <v>42048</v>
      </c>
      <c r="CP740"/>
      <c r="CQ740" s="65"/>
      <c r="CR740" s="65"/>
      <c r="CS740" s="98"/>
      <c r="CT740"/>
      <c r="CU740"/>
      <c r="CV740" s="65"/>
      <c r="CW740" s="2">
        <v>120</v>
      </c>
      <c r="CX740" s="82">
        <v>80</v>
      </c>
      <c r="DC740"/>
      <c r="DG740" s="64"/>
      <c r="DI740" s="89">
        <v>42786</v>
      </c>
      <c r="DJ740" s="89"/>
      <c r="DN740" s="34"/>
      <c r="DO740" s="34"/>
      <c r="DP740" s="34"/>
      <c r="DQ740" s="34"/>
      <c r="DR740" s="34"/>
      <c r="DS740" s="34" t="s">
        <v>2127</v>
      </c>
      <c r="DT740" s="34"/>
      <c r="DU740" s="47">
        <v>44427</v>
      </c>
      <c r="DY740" s="1">
        <v>2</v>
      </c>
      <c r="DZ740" t="s">
        <v>7940</v>
      </c>
      <c r="EA740" s="4">
        <v>1.1599999999999999</v>
      </c>
      <c r="EB740" s="4">
        <v>110</v>
      </c>
      <c r="EG740" s="4">
        <v>2.2000000000000002</v>
      </c>
      <c r="EJ740"/>
      <c r="EL740" s="34"/>
      <c r="EN740" s="34"/>
    </row>
    <row r="741" spans="1:144" hidden="1" x14ac:dyDescent="0.25">
      <c r="A741" s="85">
        <v>2022</v>
      </c>
      <c r="B741" s="87">
        <v>44830</v>
      </c>
      <c r="C741" t="s">
        <v>121</v>
      </c>
      <c r="D741" t="s">
        <v>122</v>
      </c>
      <c r="E741" s="36" t="s">
        <v>7938</v>
      </c>
      <c r="F741" s="34">
        <f t="shared" si="59"/>
        <v>740</v>
      </c>
      <c r="G741" s="34" t="s">
        <v>4985</v>
      </c>
      <c r="H741">
        <v>18</v>
      </c>
      <c r="I741" s="34" t="s">
        <v>6141</v>
      </c>
      <c r="J741" s="34" t="s">
        <v>4988</v>
      </c>
      <c r="K741" s="34" t="str">
        <f>VLOOKUP(J741,[2]CodMpios!$B$347:$E$362,4,FALSE)</f>
        <v>18001 - Florencia</v>
      </c>
      <c r="L741" s="34" t="str">
        <f>VLOOKUP($J741,[2]Coord_Mpios_X_Y!$B$2:$K$1123,9,FALSE)</f>
        <v>1,749138703818</v>
      </c>
      <c r="M741" s="34" t="str">
        <f>VLOOKUP($J741,[2]Coord_Mpios_X_Y!$B$2:$K$1123,10,FALSE)</f>
        <v>-75,558239064333</v>
      </c>
      <c r="N741" s="34" t="s">
        <v>125</v>
      </c>
      <c r="O741" s="34" t="s">
        <v>126</v>
      </c>
      <c r="Q741" s="34" t="s">
        <v>127</v>
      </c>
      <c r="R741" s="34">
        <v>17627062</v>
      </c>
      <c r="S741" s="34" t="str">
        <f t="shared" si="55"/>
        <v>CC17627062</v>
      </c>
      <c r="T741" s="34" t="s">
        <v>320</v>
      </c>
      <c r="U741" s="34" t="s">
        <v>2492</v>
      </c>
      <c r="V741" s="34" t="s">
        <v>5213</v>
      </c>
      <c r="W741" s="34" t="s">
        <v>2311</v>
      </c>
      <c r="X741" s="87">
        <v>19485</v>
      </c>
      <c r="Y741">
        <v>69</v>
      </c>
      <c r="Z741" s="36">
        <f>VLOOKUP($Y741,[2]Edades!$A$3:$H$153,4,FALSE)</f>
        <v>6</v>
      </c>
      <c r="AA741" s="34" t="str">
        <f>VLOOKUP($Y741,[2]Edades!$A$3:$H$153,6,FALSE)</f>
        <v>6 - Persona mayor</v>
      </c>
      <c r="AB741" s="34">
        <f>VLOOKUP($Y741,[2]Edades!$A$3:$H$153,7,FALSE)</f>
        <v>14</v>
      </c>
      <c r="AC741" s="34" t="str">
        <f>VLOOKUP($Y741,[2]Edades!$A$3:$H$153,8,FALSE)</f>
        <v>65-69</v>
      </c>
      <c r="AD741" s="34" t="s">
        <v>146</v>
      </c>
      <c r="AE741">
        <v>1</v>
      </c>
      <c r="AF741" s="34" t="s">
        <v>2137</v>
      </c>
      <c r="AG741" s="34" t="s">
        <v>2127</v>
      </c>
      <c r="AH741" s="34" t="s">
        <v>2127</v>
      </c>
      <c r="AK741" s="34" t="s">
        <v>125</v>
      </c>
      <c r="AM741" s="34" t="s">
        <v>2127</v>
      </c>
      <c r="AN741" s="36" t="s">
        <v>2127</v>
      </c>
      <c r="AO741" s="36" t="s">
        <v>2127</v>
      </c>
      <c r="AP741" s="34" t="s">
        <v>2127</v>
      </c>
      <c r="AQ741" s="36" t="s">
        <v>2127</v>
      </c>
      <c r="AR741" s="34" t="s">
        <v>2098</v>
      </c>
      <c r="AS741" s="91" t="s">
        <v>6865</v>
      </c>
      <c r="AT741" s="34">
        <v>3134030567</v>
      </c>
      <c r="AU741" s="34" t="s">
        <v>2127</v>
      </c>
      <c r="AX741" s="90"/>
      <c r="BA741" s="91"/>
      <c r="BB741" s="91"/>
      <c r="BC741" s="91"/>
      <c r="BF741" s="34" t="s">
        <v>4983</v>
      </c>
      <c r="BG741" s="92" t="s">
        <v>2098</v>
      </c>
      <c r="BM741" s="36" t="s">
        <v>131</v>
      </c>
      <c r="BN741" s="34" t="s">
        <v>132</v>
      </c>
      <c r="BO741" s="36">
        <v>0</v>
      </c>
      <c r="BQ741" s="94"/>
      <c r="BS741" t="s">
        <v>132</v>
      </c>
      <c r="BU741" s="95"/>
      <c r="BV741" s="95"/>
      <c r="BW741" s="61"/>
      <c r="BX741" s="60"/>
      <c r="BY741" s="59" t="str">
        <f t="shared" ca="1" si="56"/>
        <v/>
      </c>
      <c r="CD741" s="68"/>
      <c r="CE741" s="68"/>
      <c r="CF741" s="67"/>
      <c r="CG741">
        <v>82</v>
      </c>
      <c r="CH741" s="2">
        <v>174</v>
      </c>
      <c r="CI741" s="4">
        <f t="shared" si="57"/>
        <v>27.08415906989034</v>
      </c>
      <c r="CJ741" s="5" t="str">
        <f t="shared" si="58"/>
        <v>SOBREPESO</v>
      </c>
      <c r="CK741" s="36">
        <v>0</v>
      </c>
      <c r="CL741" s="66"/>
      <c r="CM741" s="89">
        <v>42033</v>
      </c>
      <c r="CN741" s="97">
        <v>42048</v>
      </c>
      <c r="CP741"/>
      <c r="CQ741" s="65"/>
      <c r="CR741" s="65"/>
      <c r="CS741" s="98"/>
      <c r="CT741"/>
      <c r="CU741"/>
      <c r="CV741" s="65"/>
      <c r="CW741" s="2"/>
      <c r="CX741" s="82"/>
      <c r="DC741"/>
      <c r="DG741" s="64"/>
      <c r="DI741" s="89"/>
      <c r="DJ741" s="89"/>
      <c r="DN741" s="34"/>
      <c r="DO741" s="34"/>
      <c r="DP741" s="34"/>
      <c r="DQ741" s="34"/>
      <c r="DR741" s="34"/>
      <c r="DS741" s="34" t="s">
        <v>2127</v>
      </c>
      <c r="DT741" s="34"/>
      <c r="DU741" s="47">
        <v>44592</v>
      </c>
      <c r="DY741" s="1">
        <v>3</v>
      </c>
      <c r="DZ741" t="s">
        <v>7941</v>
      </c>
      <c r="EA741" s="4">
        <v>1.0900000000000001</v>
      </c>
      <c r="EB741" s="4">
        <v>79</v>
      </c>
      <c r="EC741" s="4">
        <v>233</v>
      </c>
      <c r="ED741" s="4">
        <v>119.8</v>
      </c>
      <c r="EE741" s="4">
        <v>38.6</v>
      </c>
      <c r="EF741" s="4">
        <v>373</v>
      </c>
      <c r="EG741" s="4">
        <v>2</v>
      </c>
      <c r="EJ741"/>
      <c r="EL741" s="34"/>
      <c r="EN741" s="34"/>
    </row>
    <row r="742" spans="1:144" x14ac:dyDescent="0.25">
      <c r="A742" s="85">
        <v>2022</v>
      </c>
      <c r="B742" s="87">
        <v>44830</v>
      </c>
      <c r="C742" t="s">
        <v>121</v>
      </c>
      <c r="D742" t="s">
        <v>122</v>
      </c>
      <c r="E742" s="34" t="s">
        <v>7938</v>
      </c>
      <c r="F742" s="34">
        <f t="shared" si="59"/>
        <v>741</v>
      </c>
      <c r="G742" s="34" t="s">
        <v>4985</v>
      </c>
      <c r="H742">
        <v>18</v>
      </c>
      <c r="I742" s="34" t="s">
        <v>6141</v>
      </c>
      <c r="J742" s="34" t="s">
        <v>4991</v>
      </c>
      <c r="K742" s="34" t="str">
        <f>VLOOKUP(J742,[2]CodMpios!$B$347:$E$362,4,FALSE)</f>
        <v>18592 - Puerto Rico</v>
      </c>
      <c r="L742" s="34" t="str">
        <f>VLOOKUP($J742,[2]Coord_Mpios_X_Y!$B$2:$K$1123,9,FALSE)</f>
        <v>2,018940891255</v>
      </c>
      <c r="M742" s="34" t="str">
        <f>VLOOKUP($J742,[2]Coord_Mpios_X_Y!$B$2:$K$1123,10,FALSE)</f>
        <v>-75,073086267336</v>
      </c>
      <c r="N742" s="34" t="s">
        <v>139</v>
      </c>
      <c r="O742" s="34" t="s">
        <v>126</v>
      </c>
      <c r="Q742" s="34" t="s">
        <v>127</v>
      </c>
      <c r="R742" s="34">
        <v>40760537</v>
      </c>
      <c r="S742" s="34" t="str">
        <f t="shared" si="55"/>
        <v>CC40760537</v>
      </c>
      <c r="T742" s="34" t="s">
        <v>134</v>
      </c>
      <c r="U742" s="34" t="s">
        <v>590</v>
      </c>
      <c r="V742" s="34" t="s">
        <v>759</v>
      </c>
      <c r="W742" s="34" t="s">
        <v>5844</v>
      </c>
      <c r="X742" s="87">
        <v>21154</v>
      </c>
      <c r="Y742">
        <v>65</v>
      </c>
      <c r="Z742" s="36">
        <f>VLOOKUP($Y742,[2]Edades!$A$3:$H$153,4,FALSE)</f>
        <v>6</v>
      </c>
      <c r="AA742" s="34" t="str">
        <f>VLOOKUP($Y742,[2]Edades!$A$3:$H$153,6,FALSE)</f>
        <v>6 - Persona mayor</v>
      </c>
      <c r="AB742" s="34">
        <f>VLOOKUP($Y742,[2]Edades!$A$3:$H$153,7,FALSE)</f>
        <v>14</v>
      </c>
      <c r="AC742" s="34" t="str">
        <f>VLOOKUP($Y742,[2]Edades!$A$3:$H$153,8,FALSE)</f>
        <v>65-69</v>
      </c>
      <c r="AD742" s="34" t="s">
        <v>129</v>
      </c>
      <c r="AE742" s="1">
        <v>2</v>
      </c>
      <c r="AF742" s="34" t="s">
        <v>2137</v>
      </c>
      <c r="AG742" s="34" t="s">
        <v>2127</v>
      </c>
      <c r="AH742" s="34" t="s">
        <v>2127</v>
      </c>
      <c r="AK742" s="34" t="s">
        <v>139</v>
      </c>
      <c r="AM742" s="34" t="s">
        <v>2127</v>
      </c>
      <c r="AN742" s="36" t="s">
        <v>2127</v>
      </c>
      <c r="AO742" s="36" t="s">
        <v>2127</v>
      </c>
      <c r="AP742" s="34" t="s">
        <v>2127</v>
      </c>
      <c r="AQ742" s="36" t="s">
        <v>2127</v>
      </c>
      <c r="AR742" s="34" t="s">
        <v>4989</v>
      </c>
      <c r="AS742" s="91" t="s">
        <v>6866</v>
      </c>
      <c r="AT742" s="34">
        <v>3204569319</v>
      </c>
      <c r="AU742" s="34" t="s">
        <v>2127</v>
      </c>
      <c r="AX742" s="90"/>
      <c r="BA742" s="91"/>
      <c r="BB742" s="91"/>
      <c r="BC742" s="91"/>
      <c r="BF742" s="34" t="s">
        <v>4983</v>
      </c>
      <c r="BG742" s="92" t="s">
        <v>2098</v>
      </c>
      <c r="BM742" s="36" t="s">
        <v>131</v>
      </c>
      <c r="BN742" s="34" t="s">
        <v>132</v>
      </c>
      <c r="BO742" s="36">
        <v>0</v>
      </c>
      <c r="BQ742" s="94"/>
      <c r="BS742" s="36" t="s">
        <v>2127</v>
      </c>
      <c r="BU742" s="95"/>
      <c r="BV742" s="95"/>
      <c r="BW742" s="61"/>
      <c r="BX742" s="60"/>
      <c r="BY742" s="59" t="str">
        <f t="shared" ca="1" si="56"/>
        <v/>
      </c>
      <c r="CD742" s="68"/>
      <c r="CE742" s="68"/>
      <c r="CF742" s="67"/>
      <c r="CG742">
        <v>59</v>
      </c>
      <c r="CH742" s="2">
        <v>150</v>
      </c>
      <c r="CI742" s="4">
        <f t="shared" si="57"/>
        <v>26.222222222222221</v>
      </c>
      <c r="CJ742" s="5" t="str">
        <f t="shared" si="58"/>
        <v>SOBREPESO</v>
      </c>
      <c r="CK742" s="36">
        <v>0</v>
      </c>
      <c r="CL742" s="66"/>
      <c r="CM742" s="89">
        <v>41918</v>
      </c>
      <c r="CN742" s="97">
        <v>41929</v>
      </c>
      <c r="CP742"/>
      <c r="CQ742" s="65"/>
      <c r="CR742" s="65"/>
      <c r="CS742" s="98"/>
      <c r="CT742"/>
      <c r="CU742"/>
      <c r="CV742" s="97"/>
      <c r="CW742" s="2">
        <v>135</v>
      </c>
      <c r="CX742" s="82">
        <v>70</v>
      </c>
      <c r="DG742" s="64"/>
      <c r="DI742" s="89"/>
      <c r="DJ742" s="89"/>
      <c r="DN742" s="34"/>
      <c r="DO742" s="34"/>
      <c r="DP742" s="34"/>
      <c r="DQ742" s="34"/>
      <c r="DR742" s="34"/>
      <c r="DS742" s="34" t="s">
        <v>2127</v>
      </c>
      <c r="DT742" s="34"/>
      <c r="DU742" s="47">
        <v>44733</v>
      </c>
      <c r="DY742" s="1">
        <v>2</v>
      </c>
      <c r="DZ742" t="s">
        <v>7941</v>
      </c>
      <c r="EA742" s="4">
        <v>0.63</v>
      </c>
      <c r="EB742" s="4">
        <v>99</v>
      </c>
      <c r="EC742" s="4">
        <v>208</v>
      </c>
      <c r="ED742" s="4">
        <v>92.5</v>
      </c>
      <c r="EE742" s="4">
        <v>36.1</v>
      </c>
      <c r="EF742" s="4">
        <v>166</v>
      </c>
      <c r="EG742" s="4">
        <v>2.1</v>
      </c>
      <c r="EH742" s="4">
        <v>6.4</v>
      </c>
      <c r="EJ742"/>
      <c r="EL742" s="34"/>
      <c r="EN742" s="34"/>
    </row>
    <row r="743" spans="1:144" hidden="1" x14ac:dyDescent="0.25">
      <c r="A743" s="85">
        <v>2022</v>
      </c>
      <c r="B743" s="87">
        <v>44830</v>
      </c>
      <c r="C743" t="s">
        <v>121</v>
      </c>
      <c r="D743" t="s">
        <v>122</v>
      </c>
      <c r="E743" s="36" t="s">
        <v>7938</v>
      </c>
      <c r="F743" s="34">
        <f t="shared" si="59"/>
        <v>742</v>
      </c>
      <c r="G743" s="34" t="s">
        <v>4985</v>
      </c>
      <c r="H743">
        <v>18</v>
      </c>
      <c r="I743" s="34" t="s">
        <v>6141</v>
      </c>
      <c r="J743" s="34" t="s">
        <v>4988</v>
      </c>
      <c r="K743" s="34" t="str">
        <f>VLOOKUP(J743,[2]CodMpios!$B$347:$E$362,4,FALSE)</f>
        <v>18001 - Florencia</v>
      </c>
      <c r="L743" s="34" t="str">
        <f>VLOOKUP($J743,[2]Coord_Mpios_X_Y!$B$2:$K$1123,9,FALSE)</f>
        <v>1,749138703818</v>
      </c>
      <c r="M743" s="34" t="str">
        <f>VLOOKUP($J743,[2]Coord_Mpios_X_Y!$B$2:$K$1123,10,FALSE)</f>
        <v>-75,558239064333</v>
      </c>
      <c r="N743" s="34" t="s">
        <v>6142</v>
      </c>
      <c r="O743" s="34" t="s">
        <v>126</v>
      </c>
      <c r="Q743" s="34" t="s">
        <v>127</v>
      </c>
      <c r="R743" s="34">
        <v>17622997</v>
      </c>
      <c r="S743" s="34" t="str">
        <f t="shared" si="55"/>
        <v>CC17622997</v>
      </c>
      <c r="T743" s="34" t="s">
        <v>983</v>
      </c>
      <c r="U743" s="34" t="s">
        <v>185</v>
      </c>
      <c r="V743" s="34" t="s">
        <v>2544</v>
      </c>
      <c r="W743" s="34" t="s">
        <v>763</v>
      </c>
      <c r="X743" s="87">
        <v>17743</v>
      </c>
      <c r="Y743">
        <v>74</v>
      </c>
      <c r="Z743" s="36">
        <f>VLOOKUP($Y743,[2]Edades!$A$3:$H$153,4,FALSE)</f>
        <v>6</v>
      </c>
      <c r="AA743" s="34" t="str">
        <f>VLOOKUP($Y743,[2]Edades!$A$3:$H$153,6,FALSE)</f>
        <v>6 - Persona mayor</v>
      </c>
      <c r="AB743" s="34">
        <f>VLOOKUP($Y743,[2]Edades!$A$3:$H$153,7,FALSE)</f>
        <v>15</v>
      </c>
      <c r="AC743" s="34" t="str">
        <f>VLOOKUP($Y743,[2]Edades!$A$3:$H$153,8,FALSE)</f>
        <v>70-74</v>
      </c>
      <c r="AD743" s="34" t="s">
        <v>146</v>
      </c>
      <c r="AE743">
        <v>1</v>
      </c>
      <c r="AF743" s="34" t="s">
        <v>2137</v>
      </c>
      <c r="AG743" s="34" t="s">
        <v>2127</v>
      </c>
      <c r="AH743" s="34" t="s">
        <v>2127</v>
      </c>
      <c r="AK743" s="34" t="s">
        <v>6142</v>
      </c>
      <c r="AM743" s="34" t="s">
        <v>2127</v>
      </c>
      <c r="AN743" s="36" t="s">
        <v>2127</v>
      </c>
      <c r="AO743" s="36" t="s">
        <v>2127</v>
      </c>
      <c r="AP743" s="34" t="s">
        <v>2127</v>
      </c>
      <c r="AQ743" s="36" t="s">
        <v>2127</v>
      </c>
      <c r="AR743" s="34" t="s">
        <v>2098</v>
      </c>
      <c r="AS743" s="91" t="s">
        <v>6867</v>
      </c>
      <c r="AT743" s="34">
        <v>3136953323</v>
      </c>
      <c r="AU743" s="34" t="s">
        <v>2127</v>
      </c>
      <c r="AX743" s="90"/>
      <c r="BA743" s="91"/>
      <c r="BB743" s="91"/>
      <c r="BC743" s="91"/>
      <c r="BF743" s="34" t="s">
        <v>4983</v>
      </c>
      <c r="BG743" s="92" t="s">
        <v>2098</v>
      </c>
      <c r="BM743" s="36" t="s">
        <v>131</v>
      </c>
      <c r="BN743" s="34" t="s">
        <v>132</v>
      </c>
      <c r="BO743" s="36">
        <v>0</v>
      </c>
      <c r="BQ743" s="94"/>
      <c r="BS743" t="s">
        <v>132</v>
      </c>
      <c r="BU743" s="95"/>
      <c r="BV743" s="95"/>
      <c r="BW743" s="61"/>
      <c r="BX743" s="60"/>
      <c r="BY743" s="59" t="str">
        <f t="shared" ca="1" si="56"/>
        <v/>
      </c>
      <c r="CD743" s="68"/>
      <c r="CE743" s="68"/>
      <c r="CF743" s="67"/>
      <c r="CG743">
        <v>86</v>
      </c>
      <c r="CH743" s="2">
        <v>173</v>
      </c>
      <c r="CI743" s="4">
        <f t="shared" si="57"/>
        <v>28.734672057202044</v>
      </c>
      <c r="CJ743" s="5" t="str">
        <f t="shared" si="58"/>
        <v>SOBREPESO</v>
      </c>
      <c r="CK743" s="36">
        <v>0</v>
      </c>
      <c r="CL743" s="66"/>
      <c r="CM743" s="89">
        <v>41950</v>
      </c>
      <c r="CN743" s="97">
        <v>42034</v>
      </c>
      <c r="CP743"/>
      <c r="CQ743" s="65"/>
      <c r="CR743" s="65"/>
      <c r="CS743" s="98"/>
      <c r="CT743"/>
      <c r="CU743"/>
      <c r="CV743" s="65"/>
      <c r="CW743" s="2"/>
      <c r="CX743" s="82"/>
      <c r="DC743"/>
      <c r="DG743" s="64"/>
      <c r="DI743" s="89"/>
      <c r="DJ743" s="89"/>
      <c r="DN743" s="34"/>
      <c r="DO743" s="34"/>
      <c r="DP743" s="34"/>
      <c r="DQ743" s="34"/>
      <c r="DR743" s="34"/>
      <c r="DS743" s="34" t="s">
        <v>2127</v>
      </c>
      <c r="DT743" s="34"/>
      <c r="DU743" s="47">
        <v>44581</v>
      </c>
      <c r="DY743" s="1">
        <v>2</v>
      </c>
      <c r="DZ743" t="s">
        <v>7940</v>
      </c>
      <c r="EA743" s="4">
        <v>1.54</v>
      </c>
      <c r="EB743" s="4">
        <v>118</v>
      </c>
      <c r="EC743" s="4">
        <v>205</v>
      </c>
      <c r="ED743" s="4">
        <v>139.6</v>
      </c>
      <c r="EE743" s="4">
        <v>48.2</v>
      </c>
      <c r="EF743" s="4">
        <v>86</v>
      </c>
      <c r="EJ743"/>
      <c r="EL743" s="34"/>
      <c r="EN743" s="34"/>
    </row>
    <row r="744" spans="1:144" x14ac:dyDescent="0.25">
      <c r="A744" s="85">
        <v>2022</v>
      </c>
      <c r="B744" s="87">
        <v>44830</v>
      </c>
      <c r="C744" t="s">
        <v>121</v>
      </c>
      <c r="D744" t="s">
        <v>122</v>
      </c>
      <c r="E744" s="34" t="s">
        <v>7938</v>
      </c>
      <c r="F744" s="34">
        <f t="shared" si="59"/>
        <v>743</v>
      </c>
      <c r="G744" s="34" t="s">
        <v>4985</v>
      </c>
      <c r="H744">
        <v>18</v>
      </c>
      <c r="I744" s="34" t="s">
        <v>6141</v>
      </c>
      <c r="J744" s="34" t="s">
        <v>4988</v>
      </c>
      <c r="K744" s="34" t="str">
        <f>VLOOKUP(J744,[2]CodMpios!$B$347:$E$362,4,FALSE)</f>
        <v>18001 - Florencia</v>
      </c>
      <c r="L744" s="34" t="str">
        <f>VLOOKUP($J744,[2]Coord_Mpios_X_Y!$B$2:$K$1123,9,FALSE)</f>
        <v>1,749138703818</v>
      </c>
      <c r="M744" s="34" t="str">
        <f>VLOOKUP($J744,[2]Coord_Mpios_X_Y!$B$2:$K$1123,10,FALSE)</f>
        <v>-75,558239064333</v>
      </c>
      <c r="N744" s="34" t="s">
        <v>125</v>
      </c>
      <c r="O744" s="34" t="s">
        <v>126</v>
      </c>
      <c r="Q744" s="34" t="s">
        <v>127</v>
      </c>
      <c r="R744" s="34">
        <v>96329250</v>
      </c>
      <c r="S744" s="34" t="str">
        <f t="shared" si="55"/>
        <v>CC96329250</v>
      </c>
      <c r="T744" s="34" t="s">
        <v>2509</v>
      </c>
      <c r="V744" s="34" t="s">
        <v>5361</v>
      </c>
      <c r="W744" s="34" t="s">
        <v>864</v>
      </c>
      <c r="X744" s="87">
        <v>23261</v>
      </c>
      <c r="Y744">
        <v>59</v>
      </c>
      <c r="Z744" s="36">
        <f>VLOOKUP($Y744,[2]Edades!$A$3:$H$153,4,FALSE)</f>
        <v>5</v>
      </c>
      <c r="AA744" s="34" t="str">
        <f>VLOOKUP($Y744,[2]Edades!$A$3:$H$153,6,FALSE)</f>
        <v>5 - Adultez</v>
      </c>
      <c r="AB744" s="34">
        <f>VLOOKUP($Y744,[2]Edades!$A$3:$H$153,7,FALSE)</f>
        <v>12</v>
      </c>
      <c r="AC744" s="34" t="str">
        <f>VLOOKUP($Y744,[2]Edades!$A$3:$H$153,8,FALSE)</f>
        <v>55-59</v>
      </c>
      <c r="AD744" s="34" t="s">
        <v>146</v>
      </c>
      <c r="AE744">
        <v>1</v>
      </c>
      <c r="AF744" s="34" t="s">
        <v>130</v>
      </c>
      <c r="AG744" s="34" t="s">
        <v>2127</v>
      </c>
      <c r="AH744" s="34" t="s">
        <v>2127</v>
      </c>
      <c r="AK744" s="34" t="s">
        <v>125</v>
      </c>
      <c r="AM744" s="34" t="s">
        <v>2127</v>
      </c>
      <c r="AN744" s="36" t="s">
        <v>2127</v>
      </c>
      <c r="AO744" s="36" t="s">
        <v>2127</v>
      </c>
      <c r="AP744" s="34" t="s">
        <v>2127</v>
      </c>
      <c r="AQ744" s="36" t="s">
        <v>2127</v>
      </c>
      <c r="AR744" s="34" t="s">
        <v>2098</v>
      </c>
      <c r="AS744" s="91" t="s">
        <v>6868</v>
      </c>
      <c r="AT744" s="34">
        <v>3212328271</v>
      </c>
      <c r="AU744" s="34" t="s">
        <v>2127</v>
      </c>
      <c r="AX744" s="90"/>
      <c r="BA744" s="91"/>
      <c r="BB744" s="91"/>
      <c r="BC744" s="91"/>
      <c r="BF744" s="34" t="s">
        <v>4983</v>
      </c>
      <c r="BG744" s="92" t="s">
        <v>2098</v>
      </c>
      <c r="BM744" s="36" t="s">
        <v>131</v>
      </c>
      <c r="BN744" s="34" t="s">
        <v>131</v>
      </c>
      <c r="BO744">
        <v>1</v>
      </c>
      <c r="BQ744" s="94"/>
      <c r="BS744" s="36" t="s">
        <v>2127</v>
      </c>
      <c r="BU744" s="95"/>
      <c r="BV744" s="95"/>
      <c r="BW744" s="61"/>
      <c r="BX744" s="60"/>
      <c r="BY744" s="59" t="str">
        <f t="shared" ca="1" si="56"/>
        <v/>
      </c>
      <c r="CD744" s="68"/>
      <c r="CE744" s="68"/>
      <c r="CF744" s="67"/>
      <c r="CG744">
        <v>82</v>
      </c>
      <c r="CH744" s="2">
        <v>182</v>
      </c>
      <c r="CI744" s="4">
        <f t="shared" si="57"/>
        <v>24.755464315903875</v>
      </c>
      <c r="CJ744" s="5" t="str">
        <f t="shared" si="58"/>
        <v>NORMAL</v>
      </c>
      <c r="CK744" s="36">
        <v>0</v>
      </c>
      <c r="CL744" s="66"/>
      <c r="CM744" s="89">
        <v>42038</v>
      </c>
      <c r="CN744" s="97">
        <v>42076</v>
      </c>
      <c r="CP744"/>
      <c r="CQ744" s="65"/>
      <c r="CR744" s="65"/>
      <c r="CS744" s="98"/>
      <c r="CT744"/>
      <c r="CU744"/>
      <c r="CV744" s="97"/>
      <c r="CW744" s="2">
        <v>120</v>
      </c>
      <c r="CX744" s="82">
        <v>70</v>
      </c>
      <c r="DG744" s="64"/>
      <c r="DI744" s="89">
        <v>42565</v>
      </c>
      <c r="DJ744" s="89"/>
      <c r="DN744" s="34"/>
      <c r="DO744" s="34"/>
      <c r="DP744" s="34"/>
      <c r="DQ744" s="34"/>
      <c r="DR744" s="34"/>
      <c r="DS744" s="34" t="s">
        <v>2127</v>
      </c>
      <c r="DT744" s="34"/>
      <c r="DU744" s="47">
        <v>44574</v>
      </c>
      <c r="DY744" s="1">
        <v>2</v>
      </c>
      <c r="DZ744" t="s">
        <v>7941</v>
      </c>
      <c r="EA744" s="4">
        <v>1.19</v>
      </c>
      <c r="EB744" s="4">
        <v>89</v>
      </c>
      <c r="EC744" s="4">
        <v>238</v>
      </c>
      <c r="ED744" s="4">
        <v>132</v>
      </c>
      <c r="EE744" s="4">
        <v>47.1</v>
      </c>
      <c r="EF744" s="4">
        <v>293</v>
      </c>
      <c r="EG744" s="4">
        <v>1.9</v>
      </c>
      <c r="EJ744"/>
      <c r="EL744" s="34"/>
      <c r="EN744" s="34"/>
    </row>
    <row r="745" spans="1:144" hidden="1" x14ac:dyDescent="0.25">
      <c r="A745" s="85">
        <v>2022</v>
      </c>
      <c r="B745" s="87">
        <v>44830</v>
      </c>
      <c r="C745" t="s">
        <v>121</v>
      </c>
      <c r="D745" t="s">
        <v>122</v>
      </c>
      <c r="E745" s="36" t="s">
        <v>7938</v>
      </c>
      <c r="F745" s="34">
        <f t="shared" si="59"/>
        <v>744</v>
      </c>
      <c r="G745" s="34" t="s">
        <v>4985</v>
      </c>
      <c r="H745">
        <v>18</v>
      </c>
      <c r="I745" s="34" t="s">
        <v>6141</v>
      </c>
      <c r="J745" s="34" t="s">
        <v>4988</v>
      </c>
      <c r="K745" s="34" t="str">
        <f>VLOOKUP(J745,[2]CodMpios!$B$347:$E$362,4,FALSE)</f>
        <v>18001 - Florencia</v>
      </c>
      <c r="L745" s="34" t="str">
        <f>VLOOKUP($J745,[2]Coord_Mpios_X_Y!$B$2:$K$1123,9,FALSE)</f>
        <v>1,749138703818</v>
      </c>
      <c r="M745" s="34" t="str">
        <f>VLOOKUP($J745,[2]Coord_Mpios_X_Y!$B$2:$K$1123,10,FALSE)</f>
        <v>-75,558239064333</v>
      </c>
      <c r="N745" s="34" t="s">
        <v>125</v>
      </c>
      <c r="O745" s="34" t="s">
        <v>126</v>
      </c>
      <c r="Q745" s="34" t="s">
        <v>127</v>
      </c>
      <c r="R745" s="34">
        <v>66733009</v>
      </c>
      <c r="S745" s="34" t="str">
        <f t="shared" si="55"/>
        <v>CC66733009</v>
      </c>
      <c r="T745" s="34" t="s">
        <v>395</v>
      </c>
      <c r="U745" s="34" t="s">
        <v>2492</v>
      </c>
      <c r="V745" s="34" t="s">
        <v>160</v>
      </c>
      <c r="W745" s="34" t="s">
        <v>2336</v>
      </c>
      <c r="X745" s="87">
        <v>24113</v>
      </c>
      <c r="Y745">
        <v>57</v>
      </c>
      <c r="Z745" s="36">
        <f>VLOOKUP($Y745,[2]Edades!$A$3:$H$153,4,FALSE)</f>
        <v>5</v>
      </c>
      <c r="AA745" s="34" t="str">
        <f>VLOOKUP($Y745,[2]Edades!$A$3:$H$153,6,FALSE)</f>
        <v>5 - Adultez</v>
      </c>
      <c r="AB745" s="34">
        <f>VLOOKUP($Y745,[2]Edades!$A$3:$H$153,7,FALSE)</f>
        <v>12</v>
      </c>
      <c r="AC745" s="34" t="str">
        <f>VLOOKUP($Y745,[2]Edades!$A$3:$H$153,8,FALSE)</f>
        <v>55-59</v>
      </c>
      <c r="AD745" s="34" t="s">
        <v>129</v>
      </c>
      <c r="AE745" s="1">
        <v>2</v>
      </c>
      <c r="AF745" s="34" t="s">
        <v>130</v>
      </c>
      <c r="AG745" s="34" t="s">
        <v>2127</v>
      </c>
      <c r="AH745" s="34" t="s">
        <v>2127</v>
      </c>
      <c r="AK745" s="34" t="s">
        <v>125</v>
      </c>
      <c r="AM745" s="34" t="s">
        <v>2127</v>
      </c>
      <c r="AN745" s="36" t="s">
        <v>2127</v>
      </c>
      <c r="AO745" s="36" t="s">
        <v>2127</v>
      </c>
      <c r="AP745" s="34" t="s">
        <v>2127</v>
      </c>
      <c r="AQ745" s="36" t="s">
        <v>2127</v>
      </c>
      <c r="AR745" s="34" t="s">
        <v>2098</v>
      </c>
      <c r="AS745" s="91" t="s">
        <v>6869</v>
      </c>
      <c r="AT745" s="34">
        <v>3115378770</v>
      </c>
      <c r="AU745" s="34" t="s">
        <v>2127</v>
      </c>
      <c r="AX745" s="90"/>
      <c r="BA745" s="91"/>
      <c r="BB745" s="91"/>
      <c r="BC745" s="91"/>
      <c r="BF745" s="34" t="s">
        <v>4983</v>
      </c>
      <c r="BG745" s="92" t="s">
        <v>2098</v>
      </c>
      <c r="BM745" s="36" t="s">
        <v>131</v>
      </c>
      <c r="BN745" s="34" t="s">
        <v>132</v>
      </c>
      <c r="BO745" s="36">
        <v>0</v>
      </c>
      <c r="BQ745" s="94"/>
      <c r="BS745" t="s">
        <v>131</v>
      </c>
      <c r="BU745" s="95"/>
      <c r="BV745" s="95"/>
      <c r="BW745" s="61"/>
      <c r="BX745" s="60"/>
      <c r="BY745" s="59" t="str">
        <f t="shared" ca="1" si="56"/>
        <v/>
      </c>
      <c r="CD745" s="68"/>
      <c r="CE745" s="68"/>
      <c r="CF745" s="67"/>
      <c r="CG745">
        <v>78</v>
      </c>
      <c r="CH745" s="2">
        <v>165</v>
      </c>
      <c r="CI745" s="4">
        <f t="shared" si="57"/>
        <v>28.650137741046834</v>
      </c>
      <c r="CJ745" s="5" t="str">
        <f t="shared" si="58"/>
        <v>SOBREPESO</v>
      </c>
      <c r="CK745" s="36">
        <v>0</v>
      </c>
      <c r="CL745" s="66"/>
      <c r="CM745" s="89">
        <v>42058</v>
      </c>
      <c r="CN745" s="97">
        <v>42139</v>
      </c>
      <c r="CP745"/>
      <c r="CQ745" s="65"/>
      <c r="CR745" s="65"/>
      <c r="CS745" s="98"/>
      <c r="CT745"/>
      <c r="CU745"/>
      <c r="CV745" s="65"/>
      <c r="CW745" s="2"/>
      <c r="CX745" s="82"/>
      <c r="DC745"/>
      <c r="DG745" s="64"/>
      <c r="DI745" s="89"/>
      <c r="DJ745" s="89"/>
      <c r="DK745" s="89">
        <v>43873</v>
      </c>
      <c r="DN745" s="34"/>
      <c r="DO745" s="34"/>
      <c r="DP745" s="34"/>
      <c r="DQ745" s="34"/>
      <c r="DR745" s="34"/>
      <c r="DS745" s="34" t="s">
        <v>2127</v>
      </c>
      <c r="DT745" s="34"/>
      <c r="DU745" s="47">
        <v>44286</v>
      </c>
      <c r="DY745" s="1">
        <v>2</v>
      </c>
      <c r="DZ745" t="s">
        <v>7940</v>
      </c>
      <c r="EB745" s="4"/>
      <c r="EJ745"/>
      <c r="EL745" s="34"/>
      <c r="EN745" s="34"/>
    </row>
    <row r="746" spans="1:144" hidden="1" x14ac:dyDescent="0.25">
      <c r="A746" s="85">
        <v>2022</v>
      </c>
      <c r="B746" s="87">
        <v>44830</v>
      </c>
      <c r="C746" t="s">
        <v>121</v>
      </c>
      <c r="D746" t="s">
        <v>122</v>
      </c>
      <c r="E746" s="36" t="s">
        <v>7938</v>
      </c>
      <c r="F746" s="34">
        <f t="shared" si="59"/>
        <v>745</v>
      </c>
      <c r="G746" s="34" t="s">
        <v>4985</v>
      </c>
      <c r="H746">
        <v>18</v>
      </c>
      <c r="I746" s="34" t="s">
        <v>6141</v>
      </c>
      <c r="J746" s="34" t="s">
        <v>4988</v>
      </c>
      <c r="K746" s="34" t="str">
        <f>VLOOKUP(J746,[2]CodMpios!$B$347:$E$362,4,FALSE)</f>
        <v>18001 - Florencia</v>
      </c>
      <c r="L746" s="34" t="str">
        <f>VLOOKUP($J746,[2]Coord_Mpios_X_Y!$B$2:$K$1123,9,FALSE)</f>
        <v>1,749138703818</v>
      </c>
      <c r="M746" s="34" t="str">
        <f>VLOOKUP($J746,[2]Coord_Mpios_X_Y!$B$2:$K$1123,10,FALSE)</f>
        <v>-75,558239064333</v>
      </c>
      <c r="N746" s="34" t="s">
        <v>125</v>
      </c>
      <c r="O746" s="34" t="s">
        <v>126</v>
      </c>
      <c r="Q746" s="34" t="s">
        <v>127</v>
      </c>
      <c r="R746" s="34">
        <v>40767470</v>
      </c>
      <c r="S746" s="34" t="str">
        <f t="shared" si="55"/>
        <v>CC40767470</v>
      </c>
      <c r="T746" s="34" t="s">
        <v>986</v>
      </c>
      <c r="U746" s="34" t="s">
        <v>5843</v>
      </c>
      <c r="V746" s="34" t="s">
        <v>735</v>
      </c>
      <c r="W746" s="34" t="s">
        <v>1395</v>
      </c>
      <c r="X746" s="87">
        <v>24114</v>
      </c>
      <c r="Y746">
        <v>57</v>
      </c>
      <c r="Z746" s="36">
        <f>VLOOKUP($Y746,[2]Edades!$A$3:$H$153,4,FALSE)</f>
        <v>5</v>
      </c>
      <c r="AA746" s="34" t="str">
        <f>VLOOKUP($Y746,[2]Edades!$A$3:$H$153,6,FALSE)</f>
        <v>5 - Adultez</v>
      </c>
      <c r="AB746" s="34">
        <f>VLOOKUP($Y746,[2]Edades!$A$3:$H$153,7,FALSE)</f>
        <v>12</v>
      </c>
      <c r="AC746" s="34" t="str">
        <f>VLOOKUP($Y746,[2]Edades!$A$3:$H$153,8,FALSE)</f>
        <v>55-59</v>
      </c>
      <c r="AD746" s="34" t="s">
        <v>129</v>
      </c>
      <c r="AE746" s="1">
        <v>2</v>
      </c>
      <c r="AF746" s="34" t="s">
        <v>130</v>
      </c>
      <c r="AG746" s="34" t="s">
        <v>2127</v>
      </c>
      <c r="AH746" s="34" t="s">
        <v>2127</v>
      </c>
      <c r="AK746" s="34" t="s">
        <v>125</v>
      </c>
      <c r="AM746" s="34" t="s">
        <v>2127</v>
      </c>
      <c r="AN746" s="36" t="s">
        <v>2127</v>
      </c>
      <c r="AO746" s="36" t="s">
        <v>2127</v>
      </c>
      <c r="AP746" s="34" t="s">
        <v>2127</v>
      </c>
      <c r="AQ746" s="36" t="s">
        <v>2127</v>
      </c>
      <c r="AR746" s="34" t="s">
        <v>2098</v>
      </c>
      <c r="AS746" s="91" t="s">
        <v>6870</v>
      </c>
      <c r="AT746" s="34">
        <v>3177173192</v>
      </c>
      <c r="AU746" s="34" t="s">
        <v>2127</v>
      </c>
      <c r="AX746" s="90"/>
      <c r="BA746" s="91"/>
      <c r="BB746" s="91"/>
      <c r="BC746" s="91"/>
      <c r="BF746" s="34" t="s">
        <v>4983</v>
      </c>
      <c r="BG746" s="92" t="s">
        <v>2098</v>
      </c>
      <c r="BM746" s="36" t="s">
        <v>131</v>
      </c>
      <c r="BN746" s="34" t="s">
        <v>132</v>
      </c>
      <c r="BO746" s="36">
        <v>0</v>
      </c>
      <c r="BQ746" s="94"/>
      <c r="BS746" t="s">
        <v>132</v>
      </c>
      <c r="BU746" s="95"/>
      <c r="BV746" s="95"/>
      <c r="BW746" s="61"/>
      <c r="BX746" s="60"/>
      <c r="BY746" s="59" t="str">
        <f t="shared" ca="1" si="56"/>
        <v/>
      </c>
      <c r="CD746" s="68"/>
      <c r="CE746" s="68"/>
      <c r="CF746" s="67"/>
      <c r="CG746">
        <v>72</v>
      </c>
      <c r="CH746" s="2">
        <v>166</v>
      </c>
      <c r="CI746" s="4">
        <f t="shared" si="57"/>
        <v>26.1286108288576</v>
      </c>
      <c r="CJ746" s="5" t="str">
        <f t="shared" si="58"/>
        <v>SOBREPESO</v>
      </c>
      <c r="CK746" s="36">
        <v>0</v>
      </c>
      <c r="CL746" s="66"/>
      <c r="CM746" s="89">
        <v>42059</v>
      </c>
      <c r="CN746" s="97">
        <v>42076</v>
      </c>
      <c r="CP746"/>
      <c r="CQ746" s="65"/>
      <c r="CR746" s="65"/>
      <c r="CS746" s="98"/>
      <c r="CT746"/>
      <c r="CU746"/>
      <c r="CV746" s="65"/>
      <c r="CW746" s="2">
        <v>130</v>
      </c>
      <c r="CX746" s="82">
        <v>70</v>
      </c>
      <c r="DC746"/>
      <c r="DG746" s="64"/>
      <c r="DI746" s="89">
        <v>44614</v>
      </c>
      <c r="DJ746" s="89"/>
      <c r="DK746" s="89">
        <v>44614</v>
      </c>
      <c r="DN746" s="34"/>
      <c r="DO746" s="34"/>
      <c r="DP746" s="34"/>
      <c r="DQ746" s="34"/>
      <c r="DR746" s="34"/>
      <c r="DS746" s="34" t="s">
        <v>2127</v>
      </c>
      <c r="DT746" s="34"/>
      <c r="DU746" s="47">
        <v>44315</v>
      </c>
      <c r="DY746" s="1">
        <v>1</v>
      </c>
      <c r="DZ746" t="s">
        <v>7940</v>
      </c>
      <c r="EA746" s="4">
        <v>0.6</v>
      </c>
      <c r="EB746" s="4">
        <v>146</v>
      </c>
      <c r="EF746" s="4">
        <v>107</v>
      </c>
      <c r="EG746" s="4">
        <v>2.5</v>
      </c>
      <c r="EH746" s="4">
        <v>7.3</v>
      </c>
      <c r="EJ746"/>
      <c r="EL746" s="34"/>
      <c r="EN746" s="34"/>
    </row>
    <row r="747" spans="1:144" hidden="1" x14ac:dyDescent="0.25">
      <c r="A747" s="85">
        <v>2022</v>
      </c>
      <c r="B747" s="87">
        <v>44830</v>
      </c>
      <c r="C747" t="s">
        <v>121</v>
      </c>
      <c r="D747" t="s">
        <v>122</v>
      </c>
      <c r="E747" s="36" t="s">
        <v>7938</v>
      </c>
      <c r="F747" s="34">
        <f t="shared" si="59"/>
        <v>746</v>
      </c>
      <c r="G747" s="34" t="s">
        <v>4985</v>
      </c>
      <c r="H747">
        <v>18</v>
      </c>
      <c r="I747" s="34" t="s">
        <v>6141</v>
      </c>
      <c r="J747" s="34" t="s">
        <v>4988</v>
      </c>
      <c r="K747" s="34" t="str">
        <f>VLOOKUP(J747,[2]CodMpios!$B$347:$E$362,4,FALSE)</f>
        <v>18001 - Florencia</v>
      </c>
      <c r="L747" s="34" t="str">
        <f>VLOOKUP($J747,[2]Coord_Mpios_X_Y!$B$2:$K$1123,9,FALSE)</f>
        <v>1,749138703818</v>
      </c>
      <c r="M747" s="34" t="str">
        <f>VLOOKUP($J747,[2]Coord_Mpios_X_Y!$B$2:$K$1123,10,FALSE)</f>
        <v>-75,558239064333</v>
      </c>
      <c r="N747" s="34" t="s">
        <v>125</v>
      </c>
      <c r="O747" s="34" t="s">
        <v>126</v>
      </c>
      <c r="Q747" s="34" t="s">
        <v>127</v>
      </c>
      <c r="R747" s="34">
        <v>12907698</v>
      </c>
      <c r="S747" s="34" t="str">
        <f t="shared" si="55"/>
        <v>CC12907698</v>
      </c>
      <c r="T747" s="34" t="s">
        <v>5601</v>
      </c>
      <c r="U747" s="34" t="s">
        <v>2492</v>
      </c>
      <c r="V747" s="34" t="s">
        <v>2337</v>
      </c>
      <c r="X747" s="87">
        <v>20028</v>
      </c>
      <c r="Y747">
        <v>68</v>
      </c>
      <c r="Z747" s="36">
        <f>VLOOKUP($Y747,[2]Edades!$A$3:$H$153,4,FALSE)</f>
        <v>6</v>
      </c>
      <c r="AA747" s="34" t="str">
        <f>VLOOKUP($Y747,[2]Edades!$A$3:$H$153,6,FALSE)</f>
        <v>6 - Persona mayor</v>
      </c>
      <c r="AB747" s="34">
        <f>VLOOKUP($Y747,[2]Edades!$A$3:$H$153,7,FALSE)</f>
        <v>14</v>
      </c>
      <c r="AC747" s="34" t="str">
        <f>VLOOKUP($Y747,[2]Edades!$A$3:$H$153,8,FALSE)</f>
        <v>65-69</v>
      </c>
      <c r="AD747" s="34" t="s">
        <v>146</v>
      </c>
      <c r="AE747">
        <v>1</v>
      </c>
      <c r="AF747" s="34" t="s">
        <v>2137</v>
      </c>
      <c r="AG747" s="34" t="s">
        <v>2127</v>
      </c>
      <c r="AH747" s="34" t="s">
        <v>2127</v>
      </c>
      <c r="AK747" s="34" t="s">
        <v>125</v>
      </c>
      <c r="AM747" s="34" t="s">
        <v>2127</v>
      </c>
      <c r="AN747" s="36" t="s">
        <v>2127</v>
      </c>
      <c r="AO747" s="36" t="s">
        <v>2127</v>
      </c>
      <c r="AP747" s="34" t="s">
        <v>2127</v>
      </c>
      <c r="AQ747" s="36" t="s">
        <v>2127</v>
      </c>
      <c r="AR747" s="34" t="s">
        <v>2098</v>
      </c>
      <c r="AS747" s="91" t="s">
        <v>6871</v>
      </c>
      <c r="AT747" s="34">
        <v>3133944275</v>
      </c>
      <c r="AU747" s="34" t="s">
        <v>2127</v>
      </c>
      <c r="AX747" s="90"/>
      <c r="BA747" s="91"/>
      <c r="BB747" s="91"/>
      <c r="BC747" s="91"/>
      <c r="BF747" s="34" t="s">
        <v>4983</v>
      </c>
      <c r="BG747" s="92" t="s">
        <v>2098</v>
      </c>
      <c r="BM747" s="36" t="s">
        <v>131</v>
      </c>
      <c r="BN747" s="34" t="s">
        <v>132</v>
      </c>
      <c r="BO747" s="36">
        <v>0</v>
      </c>
      <c r="BQ747" s="94"/>
      <c r="BS747" t="s">
        <v>131</v>
      </c>
      <c r="BU747" s="95"/>
      <c r="BV747" s="95"/>
      <c r="BW747" s="61"/>
      <c r="BX747" s="60"/>
      <c r="BY747" s="59" t="str">
        <f t="shared" ca="1" si="56"/>
        <v/>
      </c>
      <c r="CD747" s="68"/>
      <c r="CE747" s="68"/>
      <c r="CF747" s="67"/>
      <c r="CG747">
        <v>75</v>
      </c>
      <c r="CH747" s="2">
        <v>170</v>
      </c>
      <c r="CI747" s="4">
        <f t="shared" si="57"/>
        <v>25.95155709342561</v>
      </c>
      <c r="CJ747" s="5" t="str">
        <f t="shared" si="58"/>
        <v>SOBREPESO</v>
      </c>
      <c r="CK747" s="36">
        <v>0</v>
      </c>
      <c r="CL747" s="66"/>
      <c r="CM747" s="89">
        <v>42065</v>
      </c>
      <c r="CN747" s="97">
        <v>42153</v>
      </c>
      <c r="CP747"/>
      <c r="CQ747" s="65"/>
      <c r="CR747" s="65"/>
      <c r="CS747" s="98"/>
      <c r="CT747"/>
      <c r="CU747"/>
      <c r="CV747" s="65"/>
      <c r="CW747" s="2"/>
      <c r="CX747" s="82"/>
      <c r="DC747"/>
      <c r="DG747" s="64"/>
      <c r="DI747" s="89"/>
      <c r="DJ747" s="89"/>
      <c r="DN747" s="34"/>
      <c r="DO747" s="34"/>
      <c r="DP747" s="34"/>
      <c r="DQ747" s="34"/>
      <c r="DR747" s="34"/>
      <c r="DS747" s="34" t="s">
        <v>2127</v>
      </c>
      <c r="DT747" s="34"/>
      <c r="DY747" s="1">
        <v>2</v>
      </c>
      <c r="DZ747" t="s">
        <v>7941</v>
      </c>
      <c r="EB747" s="4"/>
      <c r="EJ747"/>
      <c r="EL747" s="34"/>
      <c r="EN747" s="34"/>
    </row>
    <row r="748" spans="1:144" x14ac:dyDescent="0.25">
      <c r="A748" s="85">
        <v>2022</v>
      </c>
      <c r="B748" s="87">
        <v>44830</v>
      </c>
      <c r="C748" t="s">
        <v>121</v>
      </c>
      <c r="D748" t="s">
        <v>122</v>
      </c>
      <c r="E748" s="34" t="s">
        <v>7938</v>
      </c>
      <c r="F748" s="34">
        <f t="shared" si="59"/>
        <v>747</v>
      </c>
      <c r="G748" s="34" t="s">
        <v>4985</v>
      </c>
      <c r="H748">
        <v>18</v>
      </c>
      <c r="I748" s="34" t="s">
        <v>6141</v>
      </c>
      <c r="J748" s="34" t="s">
        <v>5032</v>
      </c>
      <c r="K748" s="34" t="str">
        <f>VLOOKUP(J748,[2]CodMpios!$B$347:$E$362,4,FALSE)</f>
        <v>18150 - Cartagena Del Chaira</v>
      </c>
      <c r="L748" s="34" t="str">
        <f>VLOOKUP($J748,[2]Coord_Mpios_X_Y!$B$2:$K$1123,9,FALSE)</f>
        <v>0,647693081213</v>
      </c>
      <c r="M748" s="34" t="str">
        <f>VLOOKUP($J748,[2]Coord_Mpios_X_Y!$B$2:$K$1123,10,FALSE)</f>
        <v>-74,272354990827</v>
      </c>
      <c r="N748" s="34" t="s">
        <v>125</v>
      </c>
      <c r="O748" s="34" t="s">
        <v>126</v>
      </c>
      <c r="Q748" s="34" t="s">
        <v>127</v>
      </c>
      <c r="R748" s="34">
        <v>17668514</v>
      </c>
      <c r="S748" s="34" t="str">
        <f t="shared" si="55"/>
        <v>CC17668514</v>
      </c>
      <c r="T748" s="34" t="s">
        <v>188</v>
      </c>
      <c r="U748" s="34" t="s">
        <v>5842</v>
      </c>
      <c r="V748" s="34" t="s">
        <v>290</v>
      </c>
      <c r="W748" s="34" t="s">
        <v>5502</v>
      </c>
      <c r="X748" s="87">
        <v>22525</v>
      </c>
      <c r="Y748">
        <v>61</v>
      </c>
      <c r="Z748" s="36">
        <f>VLOOKUP($Y748,[2]Edades!$A$3:$H$153,4,FALSE)</f>
        <v>6</v>
      </c>
      <c r="AA748" s="34" t="str">
        <f>VLOOKUP($Y748,[2]Edades!$A$3:$H$153,6,FALSE)</f>
        <v>6 - Persona mayor</v>
      </c>
      <c r="AB748" s="34">
        <f>VLOOKUP($Y748,[2]Edades!$A$3:$H$153,7,FALSE)</f>
        <v>13</v>
      </c>
      <c r="AC748" s="34" t="str">
        <f>VLOOKUP($Y748,[2]Edades!$A$3:$H$153,8,FALSE)</f>
        <v>60-64</v>
      </c>
      <c r="AD748" s="34" t="s">
        <v>146</v>
      </c>
      <c r="AE748">
        <v>1</v>
      </c>
      <c r="AF748" s="34" t="s">
        <v>2137</v>
      </c>
      <c r="AG748" s="34" t="s">
        <v>2127</v>
      </c>
      <c r="AH748" s="34" t="s">
        <v>2127</v>
      </c>
      <c r="AK748" s="34" t="s">
        <v>125</v>
      </c>
      <c r="AM748" s="34" t="s">
        <v>2127</v>
      </c>
      <c r="AN748" s="36" t="s">
        <v>2127</v>
      </c>
      <c r="AO748" s="36" t="s">
        <v>2127</v>
      </c>
      <c r="AP748" s="34" t="s">
        <v>2127</v>
      </c>
      <c r="AQ748" s="36" t="s">
        <v>2127</v>
      </c>
      <c r="AR748" s="34" t="s">
        <v>5318</v>
      </c>
      <c r="AS748" s="91" t="s">
        <v>6872</v>
      </c>
      <c r="AT748" s="34">
        <v>3125568641</v>
      </c>
      <c r="AU748" s="34" t="s">
        <v>2127</v>
      </c>
      <c r="AX748" s="90"/>
      <c r="BA748" s="91"/>
      <c r="BB748" s="91"/>
      <c r="BC748" s="91"/>
      <c r="BF748" s="34" t="s">
        <v>4983</v>
      </c>
      <c r="BG748" s="92" t="s">
        <v>5189</v>
      </c>
      <c r="BM748" s="36" t="s">
        <v>131</v>
      </c>
      <c r="BN748" s="34" t="s">
        <v>132</v>
      </c>
      <c r="BO748" s="36">
        <v>0</v>
      </c>
      <c r="BQ748" s="94"/>
      <c r="BS748" s="36" t="s">
        <v>2127</v>
      </c>
      <c r="BU748" s="95"/>
      <c r="BV748" s="95"/>
      <c r="BW748" s="61"/>
      <c r="BX748" s="60"/>
      <c r="BY748" s="59" t="str">
        <f t="shared" ca="1" si="56"/>
        <v/>
      </c>
      <c r="CD748" s="68"/>
      <c r="CE748" s="68"/>
      <c r="CF748" s="67"/>
      <c r="CG748">
        <v>68</v>
      </c>
      <c r="CH748" s="2">
        <v>167</v>
      </c>
      <c r="CI748" s="4">
        <f t="shared" si="57"/>
        <v>24.382372978593711</v>
      </c>
      <c r="CJ748" s="5" t="str">
        <f t="shared" si="58"/>
        <v>NORMAL</v>
      </c>
      <c r="CK748" s="36">
        <v>0</v>
      </c>
      <c r="CL748" s="66"/>
      <c r="CM748" s="89">
        <v>41821</v>
      </c>
      <c r="CN748" s="97">
        <v>41957</v>
      </c>
      <c r="CP748"/>
      <c r="CQ748" s="65"/>
      <c r="CR748" s="65"/>
      <c r="CS748" s="98"/>
      <c r="CT748"/>
      <c r="CU748"/>
      <c r="CV748" s="97"/>
      <c r="CW748" s="2"/>
      <c r="CX748" s="82"/>
      <c r="DG748" s="64"/>
      <c r="DI748" s="89"/>
      <c r="DJ748" s="89"/>
      <c r="DN748" s="34"/>
      <c r="DO748" s="34"/>
      <c r="DP748" s="34"/>
      <c r="DQ748" s="34"/>
      <c r="DR748" s="34"/>
      <c r="DS748" s="34" t="s">
        <v>2127</v>
      </c>
      <c r="DT748" s="34"/>
      <c r="DU748" s="47">
        <v>44245</v>
      </c>
      <c r="DY748" s="1">
        <v>2</v>
      </c>
      <c r="DZ748" t="s">
        <v>7940</v>
      </c>
      <c r="EB748" s="4"/>
      <c r="EJ748"/>
      <c r="EL748" s="34"/>
      <c r="EN748" s="34"/>
    </row>
    <row r="749" spans="1:144" x14ac:dyDescent="0.25">
      <c r="A749" s="85">
        <v>2022</v>
      </c>
      <c r="B749" s="87">
        <v>44830</v>
      </c>
      <c r="C749" t="s">
        <v>121</v>
      </c>
      <c r="D749" t="s">
        <v>122</v>
      </c>
      <c r="E749" s="34" t="s">
        <v>7938</v>
      </c>
      <c r="F749" s="34">
        <f t="shared" si="59"/>
        <v>748</v>
      </c>
      <c r="G749" s="34" t="s">
        <v>4985</v>
      </c>
      <c r="H749">
        <v>18</v>
      </c>
      <c r="I749" s="34" t="s">
        <v>6141</v>
      </c>
      <c r="J749" s="34" t="s">
        <v>5052</v>
      </c>
      <c r="K749" s="34" t="str">
        <f>VLOOKUP(J749,[2]CodMpios!$B$347:$E$362,4,FALSE)</f>
        <v>18256 - El Paujil</v>
      </c>
      <c r="L749" s="34" t="str">
        <f>VLOOKUP($J749,[2]Coord_Mpios_X_Y!$B$2:$K$1123,9,FALSE)</f>
        <v>1,617746356165</v>
      </c>
      <c r="M749" s="34" t="str">
        <f>VLOOKUP($J749,[2]Coord_Mpios_X_Y!$B$2:$K$1123,10,FALSE)</f>
        <v>-75,234043334186</v>
      </c>
      <c r="N749" s="34" t="s">
        <v>125</v>
      </c>
      <c r="O749" s="34" t="s">
        <v>126</v>
      </c>
      <c r="Q749" s="34" t="s">
        <v>127</v>
      </c>
      <c r="R749" s="34">
        <v>17654535</v>
      </c>
      <c r="S749" s="34" t="str">
        <f t="shared" si="55"/>
        <v>CC17654535</v>
      </c>
      <c r="T749" s="34" t="s">
        <v>5841</v>
      </c>
      <c r="U749" s="34" t="s">
        <v>2492</v>
      </c>
      <c r="V749" s="34" t="s">
        <v>447</v>
      </c>
      <c r="W749" s="34" t="s">
        <v>5137</v>
      </c>
      <c r="X749" s="87">
        <v>27924</v>
      </c>
      <c r="Y749">
        <v>46</v>
      </c>
      <c r="Z749" s="36">
        <f>VLOOKUP($Y749,[2]Edades!$A$3:$H$153,4,FALSE)</f>
        <v>5</v>
      </c>
      <c r="AA749" s="34" t="str">
        <f>VLOOKUP($Y749,[2]Edades!$A$3:$H$153,6,FALSE)</f>
        <v>5 - Adultez</v>
      </c>
      <c r="AB749" s="34">
        <f>VLOOKUP($Y749,[2]Edades!$A$3:$H$153,7,FALSE)</f>
        <v>10</v>
      </c>
      <c r="AC749" s="34" t="str">
        <f>VLOOKUP($Y749,[2]Edades!$A$3:$H$153,8,FALSE)</f>
        <v>45-49</v>
      </c>
      <c r="AD749" s="34" t="s">
        <v>146</v>
      </c>
      <c r="AE749">
        <v>1</v>
      </c>
      <c r="AF749" s="34" t="s">
        <v>130</v>
      </c>
      <c r="AG749" s="34" t="s">
        <v>2127</v>
      </c>
      <c r="AH749" s="34" t="s">
        <v>2127</v>
      </c>
      <c r="AK749" s="34" t="s">
        <v>125</v>
      </c>
      <c r="AM749" s="34" t="s">
        <v>2127</v>
      </c>
      <c r="AN749" s="36" t="s">
        <v>2127</v>
      </c>
      <c r="AO749" s="36" t="s">
        <v>2127</v>
      </c>
      <c r="AP749" s="34" t="s">
        <v>2127</v>
      </c>
      <c r="AQ749" s="36" t="s">
        <v>2127</v>
      </c>
      <c r="AR749" s="34" t="s">
        <v>5042</v>
      </c>
      <c r="AS749" s="91" t="s">
        <v>6873</v>
      </c>
      <c r="AT749" s="34">
        <v>3103343601</v>
      </c>
      <c r="AU749" s="34" t="s">
        <v>2127</v>
      </c>
      <c r="AX749" s="90"/>
      <c r="BA749" s="91"/>
      <c r="BB749" s="91"/>
      <c r="BC749" s="91"/>
      <c r="BF749" s="34" t="s">
        <v>4983</v>
      </c>
      <c r="BG749" s="92" t="s">
        <v>2098</v>
      </c>
      <c r="BM749" s="36" t="s">
        <v>131</v>
      </c>
      <c r="BN749" s="34" t="s">
        <v>132</v>
      </c>
      <c r="BO749" s="36">
        <v>0</v>
      </c>
      <c r="BQ749" s="94"/>
      <c r="BS749" s="36" t="s">
        <v>2127</v>
      </c>
      <c r="BU749" s="95"/>
      <c r="BV749" s="95"/>
      <c r="BW749" s="61"/>
      <c r="BX749" s="60"/>
      <c r="BY749" s="59" t="str">
        <f t="shared" ca="1" si="56"/>
        <v/>
      </c>
      <c r="CD749" s="68"/>
      <c r="CE749" s="68"/>
      <c r="CF749" s="67"/>
      <c r="CG749"/>
      <c r="CH749" s="2"/>
      <c r="CI749" s="4" t="e">
        <f t="shared" si="57"/>
        <v>#DIV/0!</v>
      </c>
      <c r="CJ749" s="5" t="str">
        <f t="shared" si="58"/>
        <v>SIN DATO</v>
      </c>
      <c r="CK749" s="36">
        <v>0</v>
      </c>
      <c r="CL749" s="66"/>
      <c r="CM749" s="89">
        <v>42094</v>
      </c>
      <c r="CN749" s="97">
        <v>42153</v>
      </c>
      <c r="CP749"/>
      <c r="CQ749" s="65"/>
      <c r="CR749" s="65"/>
      <c r="CS749" s="98"/>
      <c r="CT749"/>
      <c r="CU749"/>
      <c r="CV749" s="97"/>
      <c r="CW749" s="2"/>
      <c r="CX749" s="82"/>
      <c r="DG749" s="64"/>
      <c r="DI749" s="89"/>
      <c r="DJ749" s="89"/>
      <c r="DN749" s="34"/>
      <c r="DO749" s="34"/>
      <c r="DP749" s="34"/>
      <c r="DQ749" s="34"/>
      <c r="DR749" s="34"/>
      <c r="DS749" s="34" t="s">
        <v>2127</v>
      </c>
      <c r="DT749" s="34"/>
      <c r="DY749" s="1">
        <v>1</v>
      </c>
      <c r="DZ749" t="s">
        <v>7941</v>
      </c>
      <c r="EB749" s="4"/>
      <c r="EJ749"/>
      <c r="EL749" s="34"/>
      <c r="EN749" s="34"/>
    </row>
    <row r="750" spans="1:144" hidden="1" x14ac:dyDescent="0.25">
      <c r="A750" s="85">
        <v>2022</v>
      </c>
      <c r="B750" s="87">
        <v>44830</v>
      </c>
      <c r="C750" t="s">
        <v>121</v>
      </c>
      <c r="D750" t="s">
        <v>122</v>
      </c>
      <c r="E750" s="36" t="s">
        <v>7938</v>
      </c>
      <c r="F750" s="34">
        <f t="shared" si="59"/>
        <v>749</v>
      </c>
      <c r="G750" s="34" t="s">
        <v>4985</v>
      </c>
      <c r="H750">
        <v>18</v>
      </c>
      <c r="I750" s="34" t="s">
        <v>6141</v>
      </c>
      <c r="J750" s="34" t="s">
        <v>5052</v>
      </c>
      <c r="K750" s="34" t="str">
        <f>VLOOKUP(J750,[2]CodMpios!$B$347:$E$362,4,FALSE)</f>
        <v>18256 - El Paujil</v>
      </c>
      <c r="L750" s="34" t="str">
        <f>VLOOKUP($J750,[2]Coord_Mpios_X_Y!$B$2:$K$1123,9,FALSE)</f>
        <v>1,617746356165</v>
      </c>
      <c r="M750" s="34" t="str">
        <f>VLOOKUP($J750,[2]Coord_Mpios_X_Y!$B$2:$K$1123,10,FALSE)</f>
        <v>-75,234043334186</v>
      </c>
      <c r="N750" s="34" t="s">
        <v>139</v>
      </c>
      <c r="O750" s="34" t="s">
        <v>126</v>
      </c>
      <c r="Q750" s="34" t="s">
        <v>127</v>
      </c>
      <c r="R750" s="34">
        <v>40086162</v>
      </c>
      <c r="S750" s="34" t="str">
        <f t="shared" si="55"/>
        <v>CC40086162</v>
      </c>
      <c r="T750" s="34" t="s">
        <v>128</v>
      </c>
      <c r="U750" s="34" t="s">
        <v>2492</v>
      </c>
      <c r="V750" s="34" t="s">
        <v>228</v>
      </c>
      <c r="W750" s="34" t="s">
        <v>5840</v>
      </c>
      <c r="X750" s="87">
        <v>24743</v>
      </c>
      <c r="Y750">
        <v>55</v>
      </c>
      <c r="Z750" s="36">
        <f>VLOOKUP($Y750,[2]Edades!$A$3:$H$153,4,FALSE)</f>
        <v>5</v>
      </c>
      <c r="AA750" s="34" t="str">
        <f>VLOOKUP($Y750,[2]Edades!$A$3:$H$153,6,FALSE)</f>
        <v>5 - Adultez</v>
      </c>
      <c r="AB750" s="34">
        <f>VLOOKUP($Y750,[2]Edades!$A$3:$H$153,7,FALSE)</f>
        <v>12</v>
      </c>
      <c r="AC750" s="34" t="str">
        <f>VLOOKUP($Y750,[2]Edades!$A$3:$H$153,8,FALSE)</f>
        <v>55-59</v>
      </c>
      <c r="AD750" s="34" t="s">
        <v>129</v>
      </c>
      <c r="AE750" s="1">
        <v>2</v>
      </c>
      <c r="AF750" s="34" t="s">
        <v>130</v>
      </c>
      <c r="AG750" s="34" t="s">
        <v>2127</v>
      </c>
      <c r="AH750" s="34" t="s">
        <v>2127</v>
      </c>
      <c r="AK750" s="34" t="s">
        <v>139</v>
      </c>
      <c r="AM750" s="34" t="s">
        <v>2127</v>
      </c>
      <c r="AN750" s="36" t="s">
        <v>2127</v>
      </c>
      <c r="AO750" s="36" t="s">
        <v>2127</v>
      </c>
      <c r="AP750" s="34" t="s">
        <v>2127</v>
      </c>
      <c r="AQ750" s="36" t="s">
        <v>2127</v>
      </c>
      <c r="AR750" s="34" t="s">
        <v>5078</v>
      </c>
      <c r="AS750" s="91" t="s">
        <v>6874</v>
      </c>
      <c r="AT750" s="34">
        <v>3112814068</v>
      </c>
      <c r="AU750" s="34" t="s">
        <v>2127</v>
      </c>
      <c r="AX750" s="90"/>
      <c r="BA750" s="91"/>
      <c r="BB750" s="91"/>
      <c r="BC750" s="91"/>
      <c r="BF750" s="34" t="s">
        <v>4983</v>
      </c>
      <c r="BG750" s="92" t="s">
        <v>2098</v>
      </c>
      <c r="BM750" s="36" t="s">
        <v>131</v>
      </c>
      <c r="BN750" s="34" t="s">
        <v>132</v>
      </c>
      <c r="BO750" s="36">
        <v>0</v>
      </c>
      <c r="BQ750" s="94"/>
      <c r="BS750" t="s">
        <v>132</v>
      </c>
      <c r="BU750" s="95"/>
      <c r="BV750" s="95"/>
      <c r="BW750" s="61"/>
      <c r="BX750" s="60"/>
      <c r="BY750" s="59" t="str">
        <f t="shared" ca="1" si="56"/>
        <v/>
      </c>
      <c r="CD750" s="68"/>
      <c r="CE750" s="68"/>
      <c r="CF750" s="67"/>
      <c r="CG750">
        <v>64</v>
      </c>
      <c r="CH750" s="2">
        <v>155</v>
      </c>
      <c r="CI750" s="4">
        <f t="shared" si="57"/>
        <v>26.638917793964616</v>
      </c>
      <c r="CJ750" s="5" t="str">
        <f t="shared" si="58"/>
        <v>SOBREPESO</v>
      </c>
      <c r="CK750" s="36">
        <v>0</v>
      </c>
      <c r="CL750" s="66"/>
      <c r="CM750" s="89">
        <v>42118</v>
      </c>
      <c r="CN750" s="97">
        <v>42153</v>
      </c>
      <c r="CP750"/>
      <c r="CQ750" s="65"/>
      <c r="CR750" s="65"/>
      <c r="CS750" s="98"/>
      <c r="CT750"/>
      <c r="CU750"/>
      <c r="CV750" s="65"/>
      <c r="CW750" s="2"/>
      <c r="CX750" s="82"/>
      <c r="DC750"/>
      <c r="DG750" s="64"/>
      <c r="DI750" s="89"/>
      <c r="DJ750" s="89"/>
      <c r="DN750" s="34"/>
      <c r="DO750" s="34"/>
      <c r="DP750" s="34"/>
      <c r="DQ750" s="34"/>
      <c r="DR750" s="34"/>
      <c r="DS750" s="34" t="s">
        <v>2127</v>
      </c>
      <c r="DT750" s="34"/>
      <c r="DU750" s="47">
        <v>44755</v>
      </c>
      <c r="DY750" s="1">
        <v>1</v>
      </c>
      <c r="DZ750" t="s">
        <v>7941</v>
      </c>
      <c r="EB750" s="4"/>
      <c r="EJ750"/>
      <c r="EL750" s="34"/>
      <c r="EN750" s="34"/>
    </row>
    <row r="751" spans="1:144" hidden="1" x14ac:dyDescent="0.25">
      <c r="A751" s="85">
        <v>2022</v>
      </c>
      <c r="B751" s="87">
        <v>44830</v>
      </c>
      <c r="C751" t="s">
        <v>121</v>
      </c>
      <c r="D751" t="s">
        <v>122</v>
      </c>
      <c r="E751" s="36" t="s">
        <v>7938</v>
      </c>
      <c r="F751" s="34">
        <f t="shared" si="59"/>
        <v>750</v>
      </c>
      <c r="G751" s="34" t="s">
        <v>4985</v>
      </c>
      <c r="H751">
        <v>18</v>
      </c>
      <c r="I751" s="34" t="s">
        <v>6141</v>
      </c>
      <c r="J751" s="34" t="s">
        <v>5008</v>
      </c>
      <c r="K751" s="34" t="str">
        <f>VLOOKUP(J751,[2]CodMpios!$B$347:$E$362,4,FALSE)</f>
        <v>18094 - Belén De Los Andaquíes</v>
      </c>
      <c r="L751" s="34" t="str">
        <f>VLOOKUP($J751,[2]Coord_Mpios_X_Y!$B$2:$K$1123,9,FALSE)</f>
        <v>1,500923003060</v>
      </c>
      <c r="M751" s="34" t="str">
        <f>VLOOKUP($J751,[2]Coord_Mpios_X_Y!$B$2:$K$1123,10,FALSE)</f>
        <v>-75,875645424257</v>
      </c>
      <c r="N751" s="34" t="s">
        <v>125</v>
      </c>
      <c r="O751" s="34" t="s">
        <v>126</v>
      </c>
      <c r="Q751" s="34" t="s">
        <v>127</v>
      </c>
      <c r="R751" s="34">
        <v>52037708</v>
      </c>
      <c r="S751" s="34" t="str">
        <f t="shared" si="55"/>
        <v>CC52037708</v>
      </c>
      <c r="T751" s="34" t="s">
        <v>5839</v>
      </c>
      <c r="U751" s="34" t="s">
        <v>2492</v>
      </c>
      <c r="V751" s="34" t="s">
        <v>5838</v>
      </c>
      <c r="W751" s="34" t="s">
        <v>2400</v>
      </c>
      <c r="X751" s="87">
        <v>25864</v>
      </c>
      <c r="Y751">
        <v>52</v>
      </c>
      <c r="Z751" s="36">
        <f>VLOOKUP($Y751,[2]Edades!$A$3:$H$153,4,FALSE)</f>
        <v>5</v>
      </c>
      <c r="AA751" s="34" t="str">
        <f>VLOOKUP($Y751,[2]Edades!$A$3:$H$153,6,FALSE)</f>
        <v>5 - Adultez</v>
      </c>
      <c r="AB751" s="34">
        <f>VLOOKUP($Y751,[2]Edades!$A$3:$H$153,7,FALSE)</f>
        <v>11</v>
      </c>
      <c r="AC751" s="34" t="str">
        <f>VLOOKUP($Y751,[2]Edades!$A$3:$H$153,8,FALSE)</f>
        <v>50-54</v>
      </c>
      <c r="AD751" s="34" t="s">
        <v>129</v>
      </c>
      <c r="AE751" s="1">
        <v>2</v>
      </c>
      <c r="AF751" s="34" t="s">
        <v>130</v>
      </c>
      <c r="AG751" s="34" t="s">
        <v>2127</v>
      </c>
      <c r="AH751" s="34" t="s">
        <v>2127</v>
      </c>
      <c r="AK751" s="34" t="s">
        <v>125</v>
      </c>
      <c r="AM751" s="34" t="s">
        <v>2127</v>
      </c>
      <c r="AN751" s="36" t="s">
        <v>2127</v>
      </c>
      <c r="AO751" s="36" t="s">
        <v>2127</v>
      </c>
      <c r="AP751" s="34" t="s">
        <v>2127</v>
      </c>
      <c r="AQ751" s="36" t="s">
        <v>2127</v>
      </c>
      <c r="AR751" s="34" t="s">
        <v>5238</v>
      </c>
      <c r="AS751" s="91" t="s">
        <v>6875</v>
      </c>
      <c r="AT751" s="34">
        <v>3133439256</v>
      </c>
      <c r="AU751" s="34" t="s">
        <v>2127</v>
      </c>
      <c r="AX751" s="90"/>
      <c r="BA751" s="91"/>
      <c r="BB751" s="91"/>
      <c r="BC751" s="91"/>
      <c r="BF751" s="34" t="s">
        <v>4983</v>
      </c>
      <c r="BG751" s="92" t="s">
        <v>2098</v>
      </c>
      <c r="BM751" s="36" t="s">
        <v>131</v>
      </c>
      <c r="BN751" s="34" t="s">
        <v>132</v>
      </c>
      <c r="BO751" s="36">
        <v>0</v>
      </c>
      <c r="BQ751" s="94"/>
      <c r="BS751" t="s">
        <v>132</v>
      </c>
      <c r="BU751" s="95"/>
      <c r="BV751" s="95"/>
      <c r="BW751" s="61"/>
      <c r="BX751" s="60"/>
      <c r="BY751" s="59" t="str">
        <f t="shared" ca="1" si="56"/>
        <v/>
      </c>
      <c r="CD751" s="68"/>
      <c r="CE751" s="68"/>
      <c r="CF751" s="67"/>
      <c r="CG751">
        <v>65</v>
      </c>
      <c r="CH751" s="2">
        <v>154</v>
      </c>
      <c r="CI751" s="4">
        <f t="shared" si="57"/>
        <v>27.407657277787148</v>
      </c>
      <c r="CJ751" s="5" t="str">
        <f t="shared" si="58"/>
        <v>SOBREPESO</v>
      </c>
      <c r="CK751" s="36">
        <v>0</v>
      </c>
      <c r="CL751" s="66"/>
      <c r="CM751" s="89">
        <v>42122</v>
      </c>
      <c r="CN751" s="97">
        <v>42244</v>
      </c>
      <c r="CP751"/>
      <c r="CQ751" s="65"/>
      <c r="CR751" s="65"/>
      <c r="CS751" s="98"/>
      <c r="CT751"/>
      <c r="CU751"/>
      <c r="CV751" s="65"/>
      <c r="CW751" s="2"/>
      <c r="CX751" s="82"/>
      <c r="DC751"/>
      <c r="DG751" s="64"/>
      <c r="DI751" s="89"/>
      <c r="DJ751" s="89"/>
      <c r="DN751" s="34"/>
      <c r="DO751" s="34"/>
      <c r="DP751" s="34"/>
      <c r="DQ751" s="34"/>
      <c r="DR751" s="34"/>
      <c r="DS751" s="34" t="s">
        <v>2127</v>
      </c>
      <c r="DT751" s="34"/>
      <c r="DU751" s="47">
        <v>44406</v>
      </c>
      <c r="DY751" s="1">
        <v>2</v>
      </c>
      <c r="DZ751" t="s">
        <v>7940</v>
      </c>
      <c r="EB751" s="4"/>
      <c r="EJ751"/>
      <c r="EL751" s="34"/>
      <c r="EN751" s="34"/>
    </row>
    <row r="752" spans="1:144" hidden="1" x14ac:dyDescent="0.25">
      <c r="A752" s="85">
        <v>2022</v>
      </c>
      <c r="B752" s="87">
        <v>44830</v>
      </c>
      <c r="C752" t="s">
        <v>121</v>
      </c>
      <c r="D752" t="s">
        <v>122</v>
      </c>
      <c r="E752" s="36" t="s">
        <v>7938</v>
      </c>
      <c r="F752" s="34">
        <f t="shared" si="59"/>
        <v>751</v>
      </c>
      <c r="G752" s="34" t="s">
        <v>4985</v>
      </c>
      <c r="H752">
        <v>18</v>
      </c>
      <c r="I752" s="34" t="s">
        <v>6141</v>
      </c>
      <c r="J752" s="34" t="s">
        <v>4988</v>
      </c>
      <c r="K752" s="34" t="str">
        <f>VLOOKUP(J752,[2]CodMpios!$B$347:$E$362,4,FALSE)</f>
        <v>18001 - Florencia</v>
      </c>
      <c r="L752" s="34" t="str">
        <f>VLOOKUP($J752,[2]Coord_Mpios_X_Y!$B$2:$K$1123,9,FALSE)</f>
        <v>1,749138703818</v>
      </c>
      <c r="M752" s="34" t="str">
        <f>VLOOKUP($J752,[2]Coord_Mpios_X_Y!$B$2:$K$1123,10,FALSE)</f>
        <v>-75,558239064333</v>
      </c>
      <c r="N752" s="34" t="s">
        <v>139</v>
      </c>
      <c r="O752" s="34" t="s">
        <v>126</v>
      </c>
      <c r="Q752" s="34" t="s">
        <v>127</v>
      </c>
      <c r="R752" s="34">
        <v>4956632</v>
      </c>
      <c r="S752" s="34" t="str">
        <f t="shared" si="55"/>
        <v>CC4956632</v>
      </c>
      <c r="T752" s="34" t="s">
        <v>238</v>
      </c>
      <c r="U752" s="34" t="s">
        <v>442</v>
      </c>
      <c r="V752" s="34" t="s">
        <v>1327</v>
      </c>
      <c r="W752" s="34" t="s">
        <v>951</v>
      </c>
      <c r="X752" s="87">
        <v>19340</v>
      </c>
      <c r="Y752">
        <v>70</v>
      </c>
      <c r="Z752" s="36">
        <f>VLOOKUP($Y752,[2]Edades!$A$3:$H$153,4,FALSE)</f>
        <v>6</v>
      </c>
      <c r="AA752" s="34" t="str">
        <f>VLOOKUP($Y752,[2]Edades!$A$3:$H$153,6,FALSE)</f>
        <v>6 - Persona mayor</v>
      </c>
      <c r="AB752" s="34">
        <f>VLOOKUP($Y752,[2]Edades!$A$3:$H$153,7,FALSE)</f>
        <v>15</v>
      </c>
      <c r="AC752" s="34" t="str">
        <f>VLOOKUP($Y752,[2]Edades!$A$3:$H$153,8,FALSE)</f>
        <v>70-74</v>
      </c>
      <c r="AD752" s="34" t="s">
        <v>146</v>
      </c>
      <c r="AE752">
        <v>1</v>
      </c>
      <c r="AF752" s="34" t="s">
        <v>2137</v>
      </c>
      <c r="AG752" s="34" t="s">
        <v>2127</v>
      </c>
      <c r="AH752" s="34" t="s">
        <v>2127</v>
      </c>
      <c r="AK752" s="34" t="s">
        <v>139</v>
      </c>
      <c r="AM752" s="34" t="s">
        <v>2127</v>
      </c>
      <c r="AN752" s="36" t="s">
        <v>2127</v>
      </c>
      <c r="AO752" s="36" t="s">
        <v>2127</v>
      </c>
      <c r="AP752" s="34" t="s">
        <v>2127</v>
      </c>
      <c r="AQ752" s="36" t="s">
        <v>2127</v>
      </c>
      <c r="AR752" s="34" t="s">
        <v>2098</v>
      </c>
      <c r="AS752" s="91" t="s">
        <v>6876</v>
      </c>
      <c r="AT752" s="34">
        <v>4340530</v>
      </c>
      <c r="AU752" s="34" t="s">
        <v>2127</v>
      </c>
      <c r="AX752" s="90"/>
      <c r="BA752" s="91"/>
      <c r="BB752" s="91"/>
      <c r="BC752" s="91"/>
      <c r="BF752" s="34" t="s">
        <v>4983</v>
      </c>
      <c r="BG752" s="92" t="s">
        <v>2098</v>
      </c>
      <c r="BM752" s="36" t="s">
        <v>131</v>
      </c>
      <c r="BN752" s="34" t="s">
        <v>132</v>
      </c>
      <c r="BO752" s="36">
        <v>0</v>
      </c>
      <c r="BQ752" s="94"/>
      <c r="BS752" t="s">
        <v>131</v>
      </c>
      <c r="BU752" s="95"/>
      <c r="BV752" s="95"/>
      <c r="BW752" s="61"/>
      <c r="BX752" s="60"/>
      <c r="BY752" s="59" t="str">
        <f t="shared" ca="1" si="56"/>
        <v/>
      </c>
      <c r="CD752" s="68"/>
      <c r="CE752" s="68"/>
      <c r="CF752" s="67"/>
      <c r="CG752">
        <v>94</v>
      </c>
      <c r="CH752" s="2">
        <v>190</v>
      </c>
      <c r="CI752" s="4">
        <f t="shared" si="57"/>
        <v>26.038781163434905</v>
      </c>
      <c r="CJ752" s="5" t="str">
        <f t="shared" si="58"/>
        <v>SOBREPESO</v>
      </c>
      <c r="CK752" s="36">
        <v>0</v>
      </c>
      <c r="CL752" s="66"/>
      <c r="CM752" s="89">
        <v>42124</v>
      </c>
      <c r="CN752" s="97">
        <v>42174</v>
      </c>
      <c r="CP752"/>
      <c r="CQ752" s="65"/>
      <c r="CR752" s="65"/>
      <c r="CS752" s="98"/>
      <c r="CT752"/>
      <c r="CU752"/>
      <c r="CV752" s="65"/>
      <c r="CW752" s="2"/>
      <c r="CX752" s="82"/>
      <c r="DC752"/>
      <c r="DG752" s="64"/>
      <c r="DI752" s="89"/>
      <c r="DJ752" s="89"/>
      <c r="DN752" s="34"/>
      <c r="DO752" s="34"/>
      <c r="DP752" s="34"/>
      <c r="DQ752" s="34"/>
      <c r="DR752" s="34"/>
      <c r="DS752" s="34" t="s">
        <v>2127</v>
      </c>
      <c r="DT752" s="34"/>
      <c r="DU752" s="47">
        <v>44427</v>
      </c>
      <c r="DY752" s="1">
        <v>1</v>
      </c>
      <c r="DZ752" t="s">
        <v>7940</v>
      </c>
      <c r="EB752" s="4">
        <v>114</v>
      </c>
      <c r="EH752" s="4">
        <v>6.3</v>
      </c>
      <c r="EJ752"/>
      <c r="EL752" s="34"/>
      <c r="EN752" s="34"/>
    </row>
    <row r="753" spans="1:144" hidden="1" x14ac:dyDescent="0.25">
      <c r="A753" s="85">
        <v>2022</v>
      </c>
      <c r="B753" s="87">
        <v>44830</v>
      </c>
      <c r="C753" t="s">
        <v>121</v>
      </c>
      <c r="D753" t="s">
        <v>122</v>
      </c>
      <c r="E753" s="36" t="s">
        <v>7938</v>
      </c>
      <c r="F753" s="34">
        <f t="shared" si="59"/>
        <v>752</v>
      </c>
      <c r="G753" s="34" t="s">
        <v>4985</v>
      </c>
      <c r="H753">
        <v>18</v>
      </c>
      <c r="I753" s="34" t="s">
        <v>6141</v>
      </c>
      <c r="J753" s="34" t="s">
        <v>4996</v>
      </c>
      <c r="K753" s="34" t="str">
        <f>VLOOKUP(J753,[2]CodMpios!$B$347:$E$362,4,FALSE)</f>
        <v>18247 - El Doncello</v>
      </c>
      <c r="L753" s="34" t="str">
        <f>VLOOKUP($J753,[2]Coord_Mpios_X_Y!$B$2:$K$1123,9,FALSE)</f>
        <v>1,791385903474</v>
      </c>
      <c r="M753" s="34" t="str">
        <f>VLOOKUP($J753,[2]Coord_Mpios_X_Y!$B$2:$K$1123,10,FALSE)</f>
        <v>-75,193944154894</v>
      </c>
      <c r="N753" s="34" t="s">
        <v>125</v>
      </c>
      <c r="O753" s="34" t="s">
        <v>126</v>
      </c>
      <c r="Q753" s="34" t="s">
        <v>127</v>
      </c>
      <c r="R753" s="34">
        <v>40728972</v>
      </c>
      <c r="S753" s="34" t="str">
        <f t="shared" si="55"/>
        <v>CC40728972</v>
      </c>
      <c r="T753" s="34" t="s">
        <v>244</v>
      </c>
      <c r="U753" s="34" t="s">
        <v>5837</v>
      </c>
      <c r="V753" s="34" t="s">
        <v>2146</v>
      </c>
      <c r="W753" s="34" t="s">
        <v>268</v>
      </c>
      <c r="X753" s="87">
        <v>24285</v>
      </c>
      <c r="Y753">
        <v>56</v>
      </c>
      <c r="Z753" s="36">
        <f>VLOOKUP($Y753,[2]Edades!$A$3:$H$153,4,FALSE)</f>
        <v>5</v>
      </c>
      <c r="AA753" s="34" t="str">
        <f>VLOOKUP($Y753,[2]Edades!$A$3:$H$153,6,FALSE)</f>
        <v>5 - Adultez</v>
      </c>
      <c r="AB753" s="34">
        <f>VLOOKUP($Y753,[2]Edades!$A$3:$H$153,7,FALSE)</f>
        <v>12</v>
      </c>
      <c r="AC753" s="34" t="str">
        <f>VLOOKUP($Y753,[2]Edades!$A$3:$H$153,8,FALSE)</f>
        <v>55-59</v>
      </c>
      <c r="AD753" s="34" t="s">
        <v>129</v>
      </c>
      <c r="AE753" s="1">
        <v>2</v>
      </c>
      <c r="AF753" s="34" t="s">
        <v>130</v>
      </c>
      <c r="AG753" s="34" t="s">
        <v>2127</v>
      </c>
      <c r="AH753" s="34" t="s">
        <v>2127</v>
      </c>
      <c r="AK753" s="34" t="s">
        <v>125</v>
      </c>
      <c r="AM753" s="34" t="s">
        <v>2127</v>
      </c>
      <c r="AN753" s="36" t="s">
        <v>2127</v>
      </c>
      <c r="AO753" s="36" t="s">
        <v>2127</v>
      </c>
      <c r="AP753" s="34" t="s">
        <v>2127</v>
      </c>
      <c r="AQ753" s="36" t="s">
        <v>2127</v>
      </c>
      <c r="AR753" s="34" t="s">
        <v>2098</v>
      </c>
      <c r="AS753" s="91" t="s">
        <v>6877</v>
      </c>
      <c r="AT753" s="34">
        <v>3134230837</v>
      </c>
      <c r="AU753" s="34" t="s">
        <v>2127</v>
      </c>
      <c r="AX753" s="90"/>
      <c r="BA753" s="91"/>
      <c r="BB753" s="91"/>
      <c r="BC753" s="91"/>
      <c r="BF753" s="34" t="s">
        <v>4983</v>
      </c>
      <c r="BG753" s="92" t="s">
        <v>2098</v>
      </c>
      <c r="BM753" s="36" t="s">
        <v>131</v>
      </c>
      <c r="BN753" s="34" t="s">
        <v>132</v>
      </c>
      <c r="BO753" s="36">
        <v>0</v>
      </c>
      <c r="BQ753" s="94"/>
      <c r="BS753" t="s">
        <v>132</v>
      </c>
      <c r="BU753" s="95"/>
      <c r="BV753" s="95"/>
      <c r="BW753" s="61"/>
      <c r="BX753" s="60"/>
      <c r="BY753" s="59" t="str">
        <f t="shared" ca="1" si="56"/>
        <v/>
      </c>
      <c r="CD753" s="68"/>
      <c r="CE753" s="68"/>
      <c r="CF753" s="67"/>
      <c r="CG753">
        <v>70</v>
      </c>
      <c r="CH753" s="2">
        <v>172</v>
      </c>
      <c r="CI753" s="4">
        <f t="shared" si="57"/>
        <v>23.661438615467823</v>
      </c>
      <c r="CJ753" s="5" t="str">
        <f t="shared" si="58"/>
        <v>NORMAL</v>
      </c>
      <c r="CK753" s="36">
        <v>0</v>
      </c>
      <c r="CL753" s="66"/>
      <c r="CM753" s="89">
        <v>42130</v>
      </c>
      <c r="CN753" s="97">
        <v>42174</v>
      </c>
      <c r="CP753"/>
      <c r="CQ753" s="65"/>
      <c r="CR753" s="65"/>
      <c r="CS753" s="98"/>
      <c r="CT753"/>
      <c r="CU753"/>
      <c r="CV753" s="65"/>
      <c r="CW753" s="2">
        <v>110</v>
      </c>
      <c r="CX753" s="82">
        <v>80</v>
      </c>
      <c r="DC753"/>
      <c r="DG753" s="64"/>
      <c r="DI753" s="89">
        <v>44182</v>
      </c>
      <c r="DJ753" s="89"/>
      <c r="DK753" s="89">
        <v>43414</v>
      </c>
      <c r="DN753" s="34"/>
      <c r="DO753" s="34"/>
      <c r="DP753" s="34"/>
      <c r="DQ753" s="34"/>
      <c r="DR753" s="34"/>
      <c r="DS753" s="34" t="s">
        <v>2127</v>
      </c>
      <c r="DT753" s="34"/>
      <c r="DU753" s="47">
        <v>44690</v>
      </c>
      <c r="DY753" s="1">
        <v>2</v>
      </c>
      <c r="DZ753" t="s">
        <v>7941</v>
      </c>
      <c r="EA753" s="4">
        <v>0.97</v>
      </c>
      <c r="EB753" s="4">
        <v>121</v>
      </c>
      <c r="EC753" s="4">
        <v>278</v>
      </c>
      <c r="EE753" s="4">
        <v>65</v>
      </c>
      <c r="EF753" s="4">
        <v>149</v>
      </c>
      <c r="EG753" s="4">
        <v>2.2000000000000002</v>
      </c>
      <c r="EH753" s="4">
        <v>6.9</v>
      </c>
      <c r="EJ753"/>
      <c r="EL753" s="34"/>
      <c r="EN753" s="34"/>
    </row>
    <row r="754" spans="1:144" hidden="1" x14ac:dyDescent="0.25">
      <c r="A754" s="85">
        <v>2022</v>
      </c>
      <c r="B754" s="87">
        <v>44830</v>
      </c>
      <c r="C754" t="s">
        <v>121</v>
      </c>
      <c r="D754" t="s">
        <v>122</v>
      </c>
      <c r="E754" s="36" t="s">
        <v>7938</v>
      </c>
      <c r="F754" s="34">
        <f t="shared" si="59"/>
        <v>753</v>
      </c>
      <c r="G754" s="34" t="s">
        <v>4985</v>
      </c>
      <c r="H754">
        <v>18</v>
      </c>
      <c r="I754" s="34" t="s">
        <v>6141</v>
      </c>
      <c r="J754" s="34" t="s">
        <v>4988</v>
      </c>
      <c r="K754" s="34" t="str">
        <f>VLOOKUP(J754,[2]CodMpios!$B$347:$E$362,4,FALSE)</f>
        <v>18001 - Florencia</v>
      </c>
      <c r="L754" s="34" t="str">
        <f>VLOOKUP($J754,[2]Coord_Mpios_X_Y!$B$2:$K$1123,9,FALSE)</f>
        <v>1,749138703818</v>
      </c>
      <c r="M754" s="34" t="str">
        <f>VLOOKUP($J754,[2]Coord_Mpios_X_Y!$B$2:$K$1123,10,FALSE)</f>
        <v>-75,558239064333</v>
      </c>
      <c r="N754" s="34" t="s">
        <v>125</v>
      </c>
      <c r="O754" s="34" t="s">
        <v>126</v>
      </c>
      <c r="Q754" s="34" t="s">
        <v>127</v>
      </c>
      <c r="R754" s="34">
        <v>54258826</v>
      </c>
      <c r="S754" s="34" t="str">
        <f t="shared" si="55"/>
        <v>CC54258826</v>
      </c>
      <c r="T754" s="34" t="s">
        <v>5836</v>
      </c>
      <c r="U754" s="34" t="s">
        <v>134</v>
      </c>
      <c r="V754" s="34" t="s">
        <v>423</v>
      </c>
      <c r="W754" s="34" t="s">
        <v>248</v>
      </c>
      <c r="X754" s="87">
        <v>26707</v>
      </c>
      <c r="Y754">
        <v>50</v>
      </c>
      <c r="Z754" s="36">
        <f>VLOOKUP($Y754,[2]Edades!$A$3:$H$153,4,FALSE)</f>
        <v>5</v>
      </c>
      <c r="AA754" s="34" t="str">
        <f>VLOOKUP($Y754,[2]Edades!$A$3:$H$153,6,FALSE)</f>
        <v>5 - Adultez</v>
      </c>
      <c r="AB754" s="34">
        <f>VLOOKUP($Y754,[2]Edades!$A$3:$H$153,7,FALSE)</f>
        <v>11</v>
      </c>
      <c r="AC754" s="34" t="str">
        <f>VLOOKUP($Y754,[2]Edades!$A$3:$H$153,8,FALSE)</f>
        <v>50-54</v>
      </c>
      <c r="AD754" s="34" t="s">
        <v>129</v>
      </c>
      <c r="AE754" s="1">
        <v>2</v>
      </c>
      <c r="AF754" s="34" t="s">
        <v>5066</v>
      </c>
      <c r="AG754" s="34" t="s">
        <v>2127</v>
      </c>
      <c r="AH754" s="34" t="s">
        <v>2127</v>
      </c>
      <c r="AK754" s="34" t="s">
        <v>125</v>
      </c>
      <c r="AM754" s="34" t="s">
        <v>2127</v>
      </c>
      <c r="AN754" s="36" t="s">
        <v>2127</v>
      </c>
      <c r="AO754" s="36" t="s">
        <v>2127</v>
      </c>
      <c r="AP754" s="34" t="s">
        <v>2127</v>
      </c>
      <c r="AQ754" s="36" t="s">
        <v>2127</v>
      </c>
      <c r="AR754" s="34" t="s">
        <v>2098</v>
      </c>
      <c r="AS754" s="91" t="s">
        <v>6878</v>
      </c>
      <c r="AT754" s="34">
        <v>3132309330</v>
      </c>
      <c r="AU754" s="34" t="s">
        <v>2127</v>
      </c>
      <c r="AX754" s="90"/>
      <c r="BA754" s="91"/>
      <c r="BB754" s="91"/>
      <c r="BC754" s="91"/>
      <c r="BF754" s="34" t="s">
        <v>4983</v>
      </c>
      <c r="BG754" s="92" t="s">
        <v>2098</v>
      </c>
      <c r="BM754" s="36" t="s">
        <v>131</v>
      </c>
      <c r="BN754" s="34" t="s">
        <v>132</v>
      </c>
      <c r="BO754" s="36">
        <v>0</v>
      </c>
      <c r="BQ754" s="94"/>
      <c r="BS754" t="s">
        <v>132</v>
      </c>
      <c r="BU754" s="95"/>
      <c r="BV754" s="95"/>
      <c r="BW754" s="61"/>
      <c r="BX754" s="60"/>
      <c r="BY754" s="59" t="str">
        <f t="shared" ca="1" si="56"/>
        <v/>
      </c>
      <c r="CD754" s="68"/>
      <c r="CE754" s="68"/>
      <c r="CF754" s="67"/>
      <c r="CG754">
        <v>91</v>
      </c>
      <c r="CH754" s="2">
        <v>164</v>
      </c>
      <c r="CI754" s="4">
        <f t="shared" si="57"/>
        <v>33.834027364663896</v>
      </c>
      <c r="CJ754" s="5" t="str">
        <f t="shared" si="58"/>
        <v>OBESIDAD</v>
      </c>
      <c r="CK754" s="36">
        <v>0</v>
      </c>
      <c r="CL754" s="66"/>
      <c r="CM754" s="89">
        <v>42153</v>
      </c>
      <c r="CN754" s="97">
        <v>42195</v>
      </c>
      <c r="CP754"/>
      <c r="CQ754" s="65"/>
      <c r="CR754" s="65"/>
      <c r="CS754" s="98"/>
      <c r="CT754"/>
      <c r="CU754"/>
      <c r="CV754" s="65"/>
      <c r="CW754" s="2"/>
      <c r="CX754" s="82"/>
      <c r="DC754"/>
      <c r="DG754" s="64"/>
      <c r="DI754" s="89"/>
      <c r="DJ754" s="89"/>
      <c r="DN754" s="34"/>
      <c r="DO754" s="34"/>
      <c r="DP754" s="34"/>
      <c r="DQ754" s="34"/>
      <c r="DR754" s="34"/>
      <c r="DS754" s="34" t="s">
        <v>2127</v>
      </c>
      <c r="DT754" s="34"/>
      <c r="DU754" s="47">
        <v>44314</v>
      </c>
      <c r="DY754" s="1">
        <v>2</v>
      </c>
      <c r="DZ754" t="s">
        <v>7940</v>
      </c>
      <c r="EB754" s="4"/>
      <c r="EJ754"/>
      <c r="EL754" s="34"/>
      <c r="EN754" s="34"/>
    </row>
    <row r="755" spans="1:144" x14ac:dyDescent="0.25">
      <c r="A755" s="85">
        <v>2022</v>
      </c>
      <c r="B755" s="87">
        <v>44830</v>
      </c>
      <c r="C755" t="s">
        <v>121</v>
      </c>
      <c r="D755" t="s">
        <v>122</v>
      </c>
      <c r="E755" s="34" t="s">
        <v>7938</v>
      </c>
      <c r="F755" s="34">
        <f t="shared" si="59"/>
        <v>754</v>
      </c>
      <c r="G755" s="34" t="s">
        <v>4985</v>
      </c>
      <c r="H755">
        <v>18</v>
      </c>
      <c r="I755" s="34" t="s">
        <v>6141</v>
      </c>
      <c r="J755" s="34" t="s">
        <v>4988</v>
      </c>
      <c r="K755" s="34" t="str">
        <f>VLOOKUP(J755,[2]CodMpios!$B$347:$E$362,4,FALSE)</f>
        <v>18001 - Florencia</v>
      </c>
      <c r="L755" s="34" t="str">
        <f>VLOOKUP($J755,[2]Coord_Mpios_X_Y!$B$2:$K$1123,9,FALSE)</f>
        <v>1,749138703818</v>
      </c>
      <c r="M755" s="34" t="str">
        <f>VLOOKUP($J755,[2]Coord_Mpios_X_Y!$B$2:$K$1123,10,FALSE)</f>
        <v>-75,558239064333</v>
      </c>
      <c r="N755" s="34" t="s">
        <v>139</v>
      </c>
      <c r="O755" s="34" t="s">
        <v>126</v>
      </c>
      <c r="Q755" s="34" t="s">
        <v>127</v>
      </c>
      <c r="R755" s="34">
        <v>6805945</v>
      </c>
      <c r="S755" s="34" t="str">
        <f t="shared" si="55"/>
        <v>CC6805945</v>
      </c>
      <c r="T755" s="34" t="s">
        <v>798</v>
      </c>
      <c r="U755" s="34" t="s">
        <v>2492</v>
      </c>
      <c r="V755" s="34" t="s">
        <v>312</v>
      </c>
      <c r="W755" s="34" t="s">
        <v>5736</v>
      </c>
      <c r="X755" s="87">
        <v>30858</v>
      </c>
      <c r="Y755">
        <v>38</v>
      </c>
      <c r="Z755" s="36">
        <f>VLOOKUP($Y755,[2]Edades!$A$3:$H$153,4,FALSE)</f>
        <v>5</v>
      </c>
      <c r="AA755" s="34" t="str">
        <f>VLOOKUP($Y755,[2]Edades!$A$3:$H$153,6,FALSE)</f>
        <v>5 - Adultez</v>
      </c>
      <c r="AB755" s="34">
        <f>VLOOKUP($Y755,[2]Edades!$A$3:$H$153,7,FALSE)</f>
        <v>8</v>
      </c>
      <c r="AC755" s="34" t="str">
        <f>VLOOKUP($Y755,[2]Edades!$A$3:$H$153,8,FALSE)</f>
        <v>35-39</v>
      </c>
      <c r="AD755" s="34" t="s">
        <v>146</v>
      </c>
      <c r="AE755">
        <v>1</v>
      </c>
      <c r="AF755" s="34" t="s">
        <v>130</v>
      </c>
      <c r="AG755" s="34" t="s">
        <v>2127</v>
      </c>
      <c r="AH755" s="34" t="s">
        <v>2127</v>
      </c>
      <c r="AK755" s="34" t="s">
        <v>139</v>
      </c>
      <c r="AM755" s="34" t="s">
        <v>2127</v>
      </c>
      <c r="AN755" s="36" t="s">
        <v>2127</v>
      </c>
      <c r="AO755" s="36" t="s">
        <v>2127</v>
      </c>
      <c r="AP755" s="34" t="s">
        <v>2127</v>
      </c>
      <c r="AQ755" s="36" t="s">
        <v>2127</v>
      </c>
      <c r="AR755" s="34" t="s">
        <v>2098</v>
      </c>
      <c r="AS755" s="91" t="s">
        <v>6879</v>
      </c>
      <c r="AT755" s="34">
        <v>3115808517</v>
      </c>
      <c r="AU755" s="34" t="s">
        <v>2127</v>
      </c>
      <c r="AX755" s="90"/>
      <c r="BA755" s="91"/>
      <c r="BB755" s="91"/>
      <c r="BC755" s="91"/>
      <c r="BF755" s="34" t="s">
        <v>4983</v>
      </c>
      <c r="BG755" s="92" t="s">
        <v>2098</v>
      </c>
      <c r="BM755" s="36" t="s">
        <v>131</v>
      </c>
      <c r="BN755" s="34" t="s">
        <v>132</v>
      </c>
      <c r="BO755" s="36">
        <v>0</v>
      </c>
      <c r="BQ755" s="94"/>
      <c r="BS755" s="36" t="s">
        <v>2127</v>
      </c>
      <c r="BU755" s="95"/>
      <c r="BV755" s="95"/>
      <c r="BW755" s="61"/>
      <c r="BX755" s="60"/>
      <c r="BY755" s="59" t="str">
        <f t="shared" ca="1" si="56"/>
        <v/>
      </c>
      <c r="CD755" s="68"/>
      <c r="CE755" s="68"/>
      <c r="CF755" s="67"/>
      <c r="CG755">
        <v>90</v>
      </c>
      <c r="CH755" s="2">
        <v>185</v>
      </c>
      <c r="CI755" s="4">
        <f t="shared" si="57"/>
        <v>26.296566837107374</v>
      </c>
      <c r="CJ755" s="5" t="str">
        <f t="shared" si="58"/>
        <v>SOBREPESO</v>
      </c>
      <c r="CK755" s="36">
        <v>0</v>
      </c>
      <c r="CL755" s="66"/>
      <c r="CM755" s="89">
        <v>42052</v>
      </c>
      <c r="CN755" s="97">
        <v>42052</v>
      </c>
      <c r="CP755"/>
      <c r="CQ755" s="65"/>
      <c r="CR755" s="65"/>
      <c r="CS755" s="98"/>
      <c r="CT755"/>
      <c r="CU755"/>
      <c r="CV755" s="97"/>
      <c r="CW755" s="2"/>
      <c r="CX755" s="82"/>
      <c r="DG755" s="64"/>
      <c r="DI755" s="89">
        <v>42842</v>
      </c>
      <c r="DJ755" s="89"/>
      <c r="DN755" s="34"/>
      <c r="DO755" s="34"/>
      <c r="DP755" s="34"/>
      <c r="DQ755" s="34"/>
      <c r="DR755" s="34"/>
      <c r="DS755" s="34" t="s">
        <v>2127</v>
      </c>
      <c r="DT755" s="34"/>
      <c r="DY755" s="1">
        <v>1</v>
      </c>
      <c r="DZ755" t="s">
        <v>7941</v>
      </c>
      <c r="EB755" s="4"/>
      <c r="EJ755"/>
      <c r="EL755" s="34"/>
      <c r="EN755" s="34"/>
    </row>
    <row r="756" spans="1:144" x14ac:dyDescent="0.25">
      <c r="A756" s="85">
        <v>2022</v>
      </c>
      <c r="B756" s="87">
        <v>44830</v>
      </c>
      <c r="C756" t="s">
        <v>121</v>
      </c>
      <c r="D756" t="s">
        <v>122</v>
      </c>
      <c r="E756" s="34" t="s">
        <v>7938</v>
      </c>
      <c r="F756" s="34">
        <f t="shared" si="59"/>
        <v>755</v>
      </c>
      <c r="G756" s="34" t="s">
        <v>4985</v>
      </c>
      <c r="H756">
        <v>18</v>
      </c>
      <c r="I756" s="34" t="s">
        <v>6141</v>
      </c>
      <c r="J756" s="34" t="s">
        <v>5021</v>
      </c>
      <c r="K756" s="34" t="str">
        <f>VLOOKUP(J756,[2]CodMpios!$B$347:$E$362,4,FALSE)</f>
        <v>18785 - Solita</v>
      </c>
      <c r="L756" s="34" t="str">
        <f>VLOOKUP($J756,[2]Coord_Mpios_X_Y!$B$2:$K$1123,9,FALSE)</f>
        <v>0,909265456917</v>
      </c>
      <c r="M756" s="34" t="str">
        <f>VLOOKUP($J756,[2]Coord_Mpios_X_Y!$B$2:$K$1123,10,FALSE)</f>
        <v>-75,638400454679</v>
      </c>
      <c r="N756" s="34" t="s">
        <v>139</v>
      </c>
      <c r="O756" s="34" t="s">
        <v>126</v>
      </c>
      <c r="Q756" s="34" t="s">
        <v>127</v>
      </c>
      <c r="R756" s="34">
        <v>66675419</v>
      </c>
      <c r="S756" s="34" t="str">
        <f t="shared" si="55"/>
        <v>CC66675419</v>
      </c>
      <c r="T756" s="34" t="s">
        <v>134</v>
      </c>
      <c r="U756" s="34" t="s">
        <v>140</v>
      </c>
      <c r="V756" s="34" t="s">
        <v>507</v>
      </c>
      <c r="W756" s="34" t="s">
        <v>2502</v>
      </c>
      <c r="X756" s="87">
        <v>22639</v>
      </c>
      <c r="Y756">
        <v>61</v>
      </c>
      <c r="Z756" s="36">
        <f>VLOOKUP($Y756,[2]Edades!$A$3:$H$153,4,FALSE)</f>
        <v>6</v>
      </c>
      <c r="AA756" s="34" t="str">
        <f>VLOOKUP($Y756,[2]Edades!$A$3:$H$153,6,FALSE)</f>
        <v>6 - Persona mayor</v>
      </c>
      <c r="AB756" s="34">
        <f>VLOOKUP($Y756,[2]Edades!$A$3:$H$153,7,FALSE)</f>
        <v>13</v>
      </c>
      <c r="AC756" s="34" t="str">
        <f>VLOOKUP($Y756,[2]Edades!$A$3:$H$153,8,FALSE)</f>
        <v>60-64</v>
      </c>
      <c r="AD756" s="34" t="s">
        <v>129</v>
      </c>
      <c r="AE756" s="1">
        <v>2</v>
      </c>
      <c r="AF756" s="34" t="s">
        <v>2137</v>
      </c>
      <c r="AG756" s="34" t="s">
        <v>2127</v>
      </c>
      <c r="AH756" s="34" t="s">
        <v>2127</v>
      </c>
      <c r="AK756" s="34" t="s">
        <v>139</v>
      </c>
      <c r="AM756" s="34" t="s">
        <v>2127</v>
      </c>
      <c r="AN756" s="36" t="s">
        <v>2127</v>
      </c>
      <c r="AO756" s="36" t="s">
        <v>2127</v>
      </c>
      <c r="AP756" s="34" t="s">
        <v>2127</v>
      </c>
      <c r="AQ756" s="36" t="s">
        <v>2127</v>
      </c>
      <c r="AR756" s="34" t="s">
        <v>2098</v>
      </c>
      <c r="AS756" s="91" t="s">
        <v>6880</v>
      </c>
      <c r="AT756" s="34">
        <v>4373061</v>
      </c>
      <c r="AU756" s="34" t="s">
        <v>2127</v>
      </c>
      <c r="AX756" s="90"/>
      <c r="BA756" s="91"/>
      <c r="BB756" s="91"/>
      <c r="BC756" s="91"/>
      <c r="BF756" s="34" t="s">
        <v>4983</v>
      </c>
      <c r="BG756" s="92" t="s">
        <v>2098</v>
      </c>
      <c r="BM756" s="36" t="s">
        <v>131</v>
      </c>
      <c r="BN756" s="34" t="s">
        <v>132</v>
      </c>
      <c r="BO756" s="36">
        <v>0</v>
      </c>
      <c r="BQ756" s="94"/>
      <c r="BS756" s="36" t="s">
        <v>2127</v>
      </c>
      <c r="BU756" s="95"/>
      <c r="BV756" s="95"/>
      <c r="BW756" s="61"/>
      <c r="BX756" s="60"/>
      <c r="BY756" s="59" t="str">
        <f t="shared" ca="1" si="56"/>
        <v/>
      </c>
      <c r="CD756" s="68"/>
      <c r="CE756" s="68"/>
      <c r="CF756" s="67"/>
      <c r="CG756">
        <v>65</v>
      </c>
      <c r="CH756" s="2">
        <v>150</v>
      </c>
      <c r="CI756" s="4">
        <f t="shared" si="57"/>
        <v>28.888888888888889</v>
      </c>
      <c r="CJ756" s="5" t="str">
        <f t="shared" si="58"/>
        <v>SOBREPESO</v>
      </c>
      <c r="CK756" s="36">
        <v>0</v>
      </c>
      <c r="CL756" s="66"/>
      <c r="CM756" s="89">
        <v>42159</v>
      </c>
      <c r="CN756" s="97">
        <v>42159</v>
      </c>
      <c r="CP756"/>
      <c r="CQ756" s="65"/>
      <c r="CR756" s="65"/>
      <c r="CS756" s="98"/>
      <c r="CT756"/>
      <c r="CU756"/>
      <c r="CV756" s="97"/>
      <c r="CW756" s="2">
        <v>140</v>
      </c>
      <c r="CX756" s="82">
        <v>86</v>
      </c>
      <c r="DG756" s="64"/>
      <c r="DI756" s="89"/>
      <c r="DJ756" s="89"/>
      <c r="DN756" s="34"/>
      <c r="DO756" s="34"/>
      <c r="DP756" s="34"/>
      <c r="DQ756" s="34"/>
      <c r="DR756" s="34"/>
      <c r="DS756" s="34" t="s">
        <v>2127</v>
      </c>
      <c r="DT756" s="34"/>
      <c r="DU756" s="47">
        <v>44785</v>
      </c>
      <c r="DY756" s="1">
        <v>2</v>
      </c>
      <c r="DZ756" t="s">
        <v>7940</v>
      </c>
      <c r="EA756" s="4">
        <v>1.01</v>
      </c>
      <c r="EB756" s="4">
        <v>94</v>
      </c>
      <c r="EC756" s="4">
        <v>187</v>
      </c>
      <c r="EE756" s="4">
        <v>61.2</v>
      </c>
      <c r="EF756" s="4">
        <v>89</v>
      </c>
      <c r="EG756" s="4">
        <v>2.2999999999999998</v>
      </c>
      <c r="EJ756"/>
      <c r="EL756" s="34"/>
      <c r="EN756" s="34"/>
    </row>
    <row r="757" spans="1:144" hidden="1" x14ac:dyDescent="0.25">
      <c r="A757" s="85">
        <v>2022</v>
      </c>
      <c r="B757" s="87">
        <v>44830</v>
      </c>
      <c r="C757" t="s">
        <v>121</v>
      </c>
      <c r="D757" t="s">
        <v>122</v>
      </c>
      <c r="E757" s="36" t="s">
        <v>7938</v>
      </c>
      <c r="F757" s="34">
        <f t="shared" si="59"/>
        <v>756</v>
      </c>
      <c r="G757" s="34" t="s">
        <v>4985</v>
      </c>
      <c r="H757">
        <v>18</v>
      </c>
      <c r="I757" s="34" t="s">
        <v>6141</v>
      </c>
      <c r="J757" s="34" t="s">
        <v>4988</v>
      </c>
      <c r="K757" s="34" t="str">
        <f>VLOOKUP(J757,[2]CodMpios!$B$347:$E$362,4,FALSE)</f>
        <v>18001 - Florencia</v>
      </c>
      <c r="L757" s="34" t="str">
        <f>VLOOKUP($J757,[2]Coord_Mpios_X_Y!$B$2:$K$1123,9,FALSE)</f>
        <v>1,749138703818</v>
      </c>
      <c r="M757" s="34" t="str">
        <f>VLOOKUP($J757,[2]Coord_Mpios_X_Y!$B$2:$K$1123,10,FALSE)</f>
        <v>-75,558239064333</v>
      </c>
      <c r="N757" s="34" t="s">
        <v>125</v>
      </c>
      <c r="O757" s="34" t="s">
        <v>126</v>
      </c>
      <c r="Q757" s="34" t="s">
        <v>127</v>
      </c>
      <c r="R757" s="34">
        <v>35600067</v>
      </c>
      <c r="S757" s="34" t="str">
        <f t="shared" si="55"/>
        <v>CC35600067</v>
      </c>
      <c r="T757" s="34" t="s">
        <v>1845</v>
      </c>
      <c r="U757" s="34" t="s">
        <v>1941</v>
      </c>
      <c r="V757" s="34" t="s">
        <v>216</v>
      </c>
      <c r="W757" s="34" t="s">
        <v>214</v>
      </c>
      <c r="X757" s="87">
        <v>27206</v>
      </c>
      <c r="Y757">
        <v>48</v>
      </c>
      <c r="Z757" s="36">
        <f>VLOOKUP($Y757,[2]Edades!$A$3:$H$153,4,FALSE)</f>
        <v>5</v>
      </c>
      <c r="AA757" s="34" t="str">
        <f>VLOOKUP($Y757,[2]Edades!$A$3:$H$153,6,FALSE)</f>
        <v>5 - Adultez</v>
      </c>
      <c r="AB757" s="34">
        <f>VLOOKUP($Y757,[2]Edades!$A$3:$H$153,7,FALSE)</f>
        <v>10</v>
      </c>
      <c r="AC757" s="34" t="str">
        <f>VLOOKUP($Y757,[2]Edades!$A$3:$H$153,8,FALSE)</f>
        <v>45-49</v>
      </c>
      <c r="AD757" s="34" t="s">
        <v>129</v>
      </c>
      <c r="AE757" s="1">
        <v>2</v>
      </c>
      <c r="AF757" s="34" t="s">
        <v>130</v>
      </c>
      <c r="AG757" s="34" t="s">
        <v>2127</v>
      </c>
      <c r="AH757" s="34" t="s">
        <v>2127</v>
      </c>
      <c r="AK757" s="34" t="s">
        <v>125</v>
      </c>
      <c r="AM757" s="34" t="s">
        <v>2127</v>
      </c>
      <c r="AN757" s="36" t="s">
        <v>2127</v>
      </c>
      <c r="AO757" s="36" t="s">
        <v>2127</v>
      </c>
      <c r="AP757" s="34" t="s">
        <v>2127</v>
      </c>
      <c r="AQ757" s="36" t="s">
        <v>2127</v>
      </c>
      <c r="AR757" s="34" t="s">
        <v>2098</v>
      </c>
      <c r="AS757" s="91" t="s">
        <v>6881</v>
      </c>
      <c r="AT757" s="34">
        <v>3123759705</v>
      </c>
      <c r="AU757" s="34" t="s">
        <v>2127</v>
      </c>
      <c r="AX757" s="90"/>
      <c r="BA757" s="91"/>
      <c r="BB757" s="91"/>
      <c r="BC757" s="91"/>
      <c r="BF757" s="34" t="s">
        <v>4983</v>
      </c>
      <c r="BG757" s="92" t="s">
        <v>2098</v>
      </c>
      <c r="BM757" s="36" t="s">
        <v>131</v>
      </c>
      <c r="BN757" s="34" t="s">
        <v>132</v>
      </c>
      <c r="BO757" s="36">
        <v>0</v>
      </c>
      <c r="BQ757" s="94"/>
      <c r="BS757" t="s">
        <v>132</v>
      </c>
      <c r="BU757" s="95"/>
      <c r="BV757" s="95"/>
      <c r="BW757" s="61"/>
      <c r="BX757" s="60"/>
      <c r="BY757" s="59" t="str">
        <f t="shared" ca="1" si="56"/>
        <v/>
      </c>
      <c r="CD757" s="68"/>
      <c r="CE757" s="68"/>
      <c r="CF757" s="67"/>
      <c r="CG757">
        <v>81</v>
      </c>
      <c r="CH757" s="2">
        <v>159</v>
      </c>
      <c r="CI757" s="4">
        <f t="shared" si="57"/>
        <v>32.039871840512632</v>
      </c>
      <c r="CJ757" s="5" t="str">
        <f t="shared" si="58"/>
        <v>OBESIDAD</v>
      </c>
      <c r="CK757" s="36">
        <v>0</v>
      </c>
      <c r="CL757" s="66"/>
      <c r="CM757" s="89">
        <v>42160</v>
      </c>
      <c r="CN757" s="97">
        <v>42195</v>
      </c>
      <c r="CP757"/>
      <c r="CQ757" s="65"/>
      <c r="CR757" s="65"/>
      <c r="CS757" s="98"/>
      <c r="CT757"/>
      <c r="CU757"/>
      <c r="CV757" s="65"/>
      <c r="CW757" s="2"/>
      <c r="CX757" s="82"/>
      <c r="DC757"/>
      <c r="DG757" s="64"/>
      <c r="DI757" s="89">
        <v>42843</v>
      </c>
      <c r="DJ757" s="89"/>
      <c r="DN757" s="34"/>
      <c r="DO757" s="34"/>
      <c r="DP757" s="34"/>
      <c r="DQ757" s="34"/>
      <c r="DR757" s="34"/>
      <c r="DS757" s="34" t="s">
        <v>2127</v>
      </c>
      <c r="DT757" s="34"/>
      <c r="DU757" s="47">
        <v>43875</v>
      </c>
      <c r="DY757" s="1">
        <v>1</v>
      </c>
      <c r="DZ757" t="s">
        <v>7941</v>
      </c>
      <c r="EB757" s="4"/>
      <c r="EJ757"/>
      <c r="EL757" s="34"/>
      <c r="EN757" s="34"/>
    </row>
    <row r="758" spans="1:144" hidden="1" x14ac:dyDescent="0.25">
      <c r="A758" s="85">
        <v>2022</v>
      </c>
      <c r="B758" s="87">
        <v>44830</v>
      </c>
      <c r="C758" t="s">
        <v>121</v>
      </c>
      <c r="D758" t="s">
        <v>122</v>
      </c>
      <c r="E758" s="36" t="s">
        <v>7938</v>
      </c>
      <c r="F758" s="34">
        <f t="shared" si="59"/>
        <v>757</v>
      </c>
      <c r="G758" s="34" t="s">
        <v>4985</v>
      </c>
      <c r="H758">
        <v>18</v>
      </c>
      <c r="I758" s="34" t="s">
        <v>6141</v>
      </c>
      <c r="J758" s="34" t="s">
        <v>5049</v>
      </c>
      <c r="K758" s="34" t="str">
        <f>VLOOKUP(J758,[2]CodMpios!$B$347:$E$362,4,FALSE)</f>
        <v>18610 - San José Del Fragua</v>
      </c>
      <c r="L758" s="34" t="str">
        <f>VLOOKUP($J758,[2]Coord_Mpios_X_Y!$B$2:$K$1123,9,FALSE)</f>
        <v>1,304702314265</v>
      </c>
      <c r="M758" s="34" t="str">
        <f>VLOOKUP($J758,[2]Coord_Mpios_X_Y!$B$2:$K$1123,10,FALSE)</f>
        <v>-76,110005941537</v>
      </c>
      <c r="N758" s="34" t="s">
        <v>139</v>
      </c>
      <c r="O758" s="34" t="s">
        <v>126</v>
      </c>
      <c r="Q758" s="34" t="s">
        <v>127</v>
      </c>
      <c r="R758" s="34">
        <v>26616862</v>
      </c>
      <c r="S758" s="34" t="str">
        <f t="shared" si="55"/>
        <v>CC26616862</v>
      </c>
      <c r="T758" s="34" t="s">
        <v>5835</v>
      </c>
      <c r="U758" s="34" t="s">
        <v>2492</v>
      </c>
      <c r="V758" s="34" t="s">
        <v>468</v>
      </c>
      <c r="W758" s="34" t="s">
        <v>2116</v>
      </c>
      <c r="X758" s="87">
        <v>18524</v>
      </c>
      <c r="Y758">
        <v>72</v>
      </c>
      <c r="Z758" s="36">
        <f>VLOOKUP($Y758,[2]Edades!$A$3:$H$153,4,FALSE)</f>
        <v>6</v>
      </c>
      <c r="AA758" s="34" t="str">
        <f>VLOOKUP($Y758,[2]Edades!$A$3:$H$153,6,FALSE)</f>
        <v>6 - Persona mayor</v>
      </c>
      <c r="AB758" s="34">
        <f>VLOOKUP($Y758,[2]Edades!$A$3:$H$153,7,FALSE)</f>
        <v>15</v>
      </c>
      <c r="AC758" s="34" t="str">
        <f>VLOOKUP($Y758,[2]Edades!$A$3:$H$153,8,FALSE)</f>
        <v>70-74</v>
      </c>
      <c r="AD758" s="34" t="s">
        <v>129</v>
      </c>
      <c r="AE758" s="1">
        <v>2</v>
      </c>
      <c r="AF758" s="34" t="s">
        <v>2137</v>
      </c>
      <c r="AG758" s="34" t="s">
        <v>2127</v>
      </c>
      <c r="AH758" s="34" t="s">
        <v>2127</v>
      </c>
      <c r="AK758" s="34" t="s">
        <v>139</v>
      </c>
      <c r="AM758" s="34" t="s">
        <v>2127</v>
      </c>
      <c r="AN758" s="36" t="s">
        <v>2127</v>
      </c>
      <c r="AO758" s="36" t="s">
        <v>2127</v>
      </c>
      <c r="AP758" s="34" t="s">
        <v>2127</v>
      </c>
      <c r="AQ758" s="36" t="s">
        <v>2127</v>
      </c>
      <c r="AR758" s="34" t="s">
        <v>2098</v>
      </c>
      <c r="AS758" s="91" t="s">
        <v>6882</v>
      </c>
      <c r="AT758" s="34">
        <v>3143929680</v>
      </c>
      <c r="AU758" s="34" t="s">
        <v>2127</v>
      </c>
      <c r="AX758" s="90"/>
      <c r="BA758" s="91"/>
      <c r="BB758" s="91"/>
      <c r="BC758" s="91"/>
      <c r="BF758" s="34" t="s">
        <v>4983</v>
      </c>
      <c r="BG758" s="92" t="s">
        <v>2098</v>
      </c>
      <c r="BM758" s="36" t="s">
        <v>131</v>
      </c>
      <c r="BN758" s="34" t="s">
        <v>132</v>
      </c>
      <c r="BO758" s="36">
        <v>0</v>
      </c>
      <c r="BQ758" s="94"/>
      <c r="BS758" t="s">
        <v>132</v>
      </c>
      <c r="BU758" s="95"/>
      <c r="BV758" s="95"/>
      <c r="BW758" s="61"/>
      <c r="BX758" s="60"/>
      <c r="BY758" s="59" t="str">
        <f t="shared" ca="1" si="56"/>
        <v/>
      </c>
      <c r="CD758" s="68"/>
      <c r="CE758" s="68"/>
      <c r="CF758" s="67"/>
      <c r="CG758">
        <v>99</v>
      </c>
      <c r="CH758" s="2">
        <v>156</v>
      </c>
      <c r="CI758" s="4">
        <f t="shared" si="57"/>
        <v>40.680473372781059</v>
      </c>
      <c r="CJ758" s="5" t="str">
        <f t="shared" si="58"/>
        <v>OBESIDAD</v>
      </c>
      <c r="CK758" s="36">
        <v>0</v>
      </c>
      <c r="CL758" s="66"/>
      <c r="CM758" s="89">
        <v>42165</v>
      </c>
      <c r="CN758" s="97">
        <v>42195</v>
      </c>
      <c r="CP758"/>
      <c r="CQ758" s="65"/>
      <c r="CR758" s="65"/>
      <c r="CS758" s="98"/>
      <c r="CT758"/>
      <c r="CU758"/>
      <c r="CV758" s="65"/>
      <c r="CW758" s="2"/>
      <c r="CX758" s="82"/>
      <c r="DC758"/>
      <c r="DG758" s="64"/>
      <c r="DI758" s="89"/>
      <c r="DJ758" s="89"/>
      <c r="DN758" s="34"/>
      <c r="DO758" s="34"/>
      <c r="DP758" s="34"/>
      <c r="DQ758" s="34"/>
      <c r="DR758" s="34"/>
      <c r="DS758" s="34" t="s">
        <v>2127</v>
      </c>
      <c r="DT758" s="34"/>
      <c r="DU758" s="47">
        <v>43881</v>
      </c>
      <c r="DY758" s="1">
        <v>1</v>
      </c>
      <c r="DZ758" t="s">
        <v>7941</v>
      </c>
      <c r="EB758" s="4"/>
      <c r="EJ758"/>
      <c r="EL758" s="34"/>
      <c r="EN758" s="34"/>
    </row>
    <row r="759" spans="1:144" hidden="1" x14ac:dyDescent="0.25">
      <c r="A759" s="85">
        <v>2022</v>
      </c>
      <c r="B759" s="87">
        <v>44830</v>
      </c>
      <c r="C759" t="s">
        <v>121</v>
      </c>
      <c r="D759" t="s">
        <v>122</v>
      </c>
      <c r="E759" s="36" t="s">
        <v>7938</v>
      </c>
      <c r="F759" s="34">
        <f t="shared" si="59"/>
        <v>758</v>
      </c>
      <c r="G759" s="34" t="s">
        <v>4985</v>
      </c>
      <c r="H759">
        <v>18</v>
      </c>
      <c r="I759" s="34" t="s">
        <v>6141</v>
      </c>
      <c r="J759" s="34" t="s">
        <v>4988</v>
      </c>
      <c r="K759" s="34" t="str">
        <f>VLOOKUP(J759,[2]CodMpios!$B$347:$E$362,4,FALSE)</f>
        <v>18001 - Florencia</v>
      </c>
      <c r="L759" s="34" t="str">
        <f>VLOOKUP($J759,[2]Coord_Mpios_X_Y!$B$2:$K$1123,9,FALSE)</f>
        <v>1,749138703818</v>
      </c>
      <c r="M759" s="34" t="str">
        <f>VLOOKUP($J759,[2]Coord_Mpios_X_Y!$B$2:$K$1123,10,FALSE)</f>
        <v>-75,558239064333</v>
      </c>
      <c r="N759" s="34" t="s">
        <v>125</v>
      </c>
      <c r="O759" s="34" t="s">
        <v>126</v>
      </c>
      <c r="Q759" s="34" t="s">
        <v>127</v>
      </c>
      <c r="R759" s="34">
        <v>7518309</v>
      </c>
      <c r="S759" s="34" t="str">
        <f t="shared" si="55"/>
        <v>CC7518309</v>
      </c>
      <c r="T759" s="34" t="s">
        <v>2538</v>
      </c>
      <c r="U759" s="34" t="s">
        <v>164</v>
      </c>
      <c r="V759" s="34" t="s">
        <v>522</v>
      </c>
      <c r="W759" s="34" t="s">
        <v>522</v>
      </c>
      <c r="X759" s="87">
        <v>19243</v>
      </c>
      <c r="Y759">
        <v>70</v>
      </c>
      <c r="Z759" s="36">
        <f>VLOOKUP($Y759,[2]Edades!$A$3:$H$153,4,FALSE)</f>
        <v>6</v>
      </c>
      <c r="AA759" s="34" t="str">
        <f>VLOOKUP($Y759,[2]Edades!$A$3:$H$153,6,FALSE)</f>
        <v>6 - Persona mayor</v>
      </c>
      <c r="AB759" s="34">
        <f>VLOOKUP($Y759,[2]Edades!$A$3:$H$153,7,FALSE)</f>
        <v>15</v>
      </c>
      <c r="AC759" s="34" t="str">
        <f>VLOOKUP($Y759,[2]Edades!$A$3:$H$153,8,FALSE)</f>
        <v>70-74</v>
      </c>
      <c r="AD759" s="34" t="s">
        <v>146</v>
      </c>
      <c r="AE759">
        <v>1</v>
      </c>
      <c r="AF759" s="34" t="s">
        <v>2137</v>
      </c>
      <c r="AG759" s="34" t="s">
        <v>2127</v>
      </c>
      <c r="AH759" s="34" t="s">
        <v>2127</v>
      </c>
      <c r="AK759" s="34" t="s">
        <v>125</v>
      </c>
      <c r="AM759" s="34" t="s">
        <v>2127</v>
      </c>
      <c r="AN759" s="36" t="s">
        <v>2127</v>
      </c>
      <c r="AO759" s="36" t="s">
        <v>2127</v>
      </c>
      <c r="AP759" s="34" t="s">
        <v>2127</v>
      </c>
      <c r="AQ759" s="36" t="s">
        <v>2127</v>
      </c>
      <c r="AR759" s="34" t="s">
        <v>2098</v>
      </c>
      <c r="AS759" s="91" t="s">
        <v>6883</v>
      </c>
      <c r="AT759" s="34">
        <v>3223112396</v>
      </c>
      <c r="AU759" s="34" t="s">
        <v>2127</v>
      </c>
      <c r="AX759" s="90"/>
      <c r="BA759" s="91"/>
      <c r="BB759" s="91"/>
      <c r="BC759" s="91"/>
      <c r="BF759" s="34" t="s">
        <v>4983</v>
      </c>
      <c r="BG759" s="92" t="s">
        <v>2098</v>
      </c>
      <c r="BM759" s="36" t="s">
        <v>131</v>
      </c>
      <c r="BN759" s="34" t="s">
        <v>132</v>
      </c>
      <c r="BO759" s="36">
        <v>0</v>
      </c>
      <c r="BQ759" s="94"/>
      <c r="BS759" t="s">
        <v>132</v>
      </c>
      <c r="BU759" s="95"/>
      <c r="BV759" s="95"/>
      <c r="BW759" s="61"/>
      <c r="BX759" s="60"/>
      <c r="BY759" s="59" t="str">
        <f t="shared" ca="1" si="56"/>
        <v/>
      </c>
      <c r="CD759" s="68"/>
      <c r="CE759" s="68"/>
      <c r="CF759" s="67"/>
      <c r="CG759">
        <v>75</v>
      </c>
      <c r="CH759" s="2">
        <v>168</v>
      </c>
      <c r="CI759" s="4">
        <f t="shared" si="57"/>
        <v>26.573129251700685</v>
      </c>
      <c r="CJ759" s="5" t="str">
        <f t="shared" si="58"/>
        <v>SOBREPESO</v>
      </c>
      <c r="CK759" s="36">
        <v>0</v>
      </c>
      <c r="CL759" s="66"/>
      <c r="CM759" s="89">
        <v>42173</v>
      </c>
      <c r="CN759" s="97">
        <v>42173</v>
      </c>
      <c r="CP759"/>
      <c r="CQ759" s="65"/>
      <c r="CR759" s="65"/>
      <c r="CS759" s="98"/>
      <c r="CT759"/>
      <c r="CU759"/>
      <c r="CV759" s="65"/>
      <c r="CW759" s="2">
        <v>110</v>
      </c>
      <c r="CX759" s="82">
        <v>70</v>
      </c>
      <c r="DC759"/>
      <c r="DG759" s="64"/>
      <c r="DI759" s="89"/>
      <c r="DJ759" s="89"/>
      <c r="DN759" s="34"/>
      <c r="DO759" s="34"/>
      <c r="DP759" s="34"/>
      <c r="DQ759" s="34"/>
      <c r="DR759" s="34"/>
      <c r="DS759" s="34" t="s">
        <v>2127</v>
      </c>
      <c r="DT759" s="34"/>
      <c r="DU759" s="47">
        <v>44783</v>
      </c>
      <c r="DY759" s="1">
        <v>2</v>
      </c>
      <c r="DZ759" t="s">
        <v>7941</v>
      </c>
      <c r="EA759" s="4">
        <v>0.96</v>
      </c>
      <c r="EB759" s="4">
        <v>101</v>
      </c>
      <c r="EC759" s="4">
        <v>229</v>
      </c>
      <c r="EE759" s="4">
        <v>55.1</v>
      </c>
      <c r="EF759" s="4">
        <v>66</v>
      </c>
      <c r="EG759" s="4">
        <v>2</v>
      </c>
      <c r="EJ759"/>
      <c r="EL759" s="34"/>
      <c r="EN759" s="34"/>
    </row>
    <row r="760" spans="1:144" hidden="1" x14ac:dyDescent="0.25">
      <c r="A760" s="85">
        <v>2022</v>
      </c>
      <c r="B760" s="87">
        <v>44830</v>
      </c>
      <c r="C760" t="s">
        <v>121</v>
      </c>
      <c r="D760" t="s">
        <v>122</v>
      </c>
      <c r="E760" s="36" t="s">
        <v>7938</v>
      </c>
      <c r="F760" s="34">
        <f t="shared" si="59"/>
        <v>759</v>
      </c>
      <c r="G760" s="34" t="s">
        <v>4985</v>
      </c>
      <c r="H760">
        <v>18</v>
      </c>
      <c r="I760" s="34" t="s">
        <v>6141</v>
      </c>
      <c r="J760" s="34" t="s">
        <v>5007</v>
      </c>
      <c r="K760" s="34" t="str">
        <f>VLOOKUP(J760,[2]CodMpios!$B$347:$E$362,4,FALSE)</f>
        <v>18410 - La Montañita</v>
      </c>
      <c r="L760" s="34" t="str">
        <f>VLOOKUP($J760,[2]Coord_Mpios_X_Y!$B$2:$K$1123,9,FALSE)</f>
        <v>1,302860442333</v>
      </c>
      <c r="M760" s="34" t="str">
        <f>VLOOKUP($J760,[2]Coord_Mpios_X_Y!$B$2:$K$1123,10,FALSE)</f>
        <v>-75,235727318747</v>
      </c>
      <c r="N760" s="34" t="s">
        <v>125</v>
      </c>
      <c r="O760" s="34" t="s">
        <v>126</v>
      </c>
      <c r="Q760" s="34" t="s">
        <v>127</v>
      </c>
      <c r="R760" s="34">
        <v>11830703</v>
      </c>
      <c r="S760" s="34" t="str">
        <f t="shared" si="55"/>
        <v>CC11830703</v>
      </c>
      <c r="T760" s="34" t="s">
        <v>1081</v>
      </c>
      <c r="V760" s="34" t="s">
        <v>2148</v>
      </c>
      <c r="W760" s="34" t="s">
        <v>2518</v>
      </c>
      <c r="X760" s="87">
        <v>26011</v>
      </c>
      <c r="Y760">
        <v>52</v>
      </c>
      <c r="Z760" s="36">
        <f>VLOOKUP($Y760,[2]Edades!$A$3:$H$153,4,FALSE)</f>
        <v>5</v>
      </c>
      <c r="AA760" s="34" t="str">
        <f>VLOOKUP($Y760,[2]Edades!$A$3:$H$153,6,FALSE)</f>
        <v>5 - Adultez</v>
      </c>
      <c r="AB760" s="34">
        <f>VLOOKUP($Y760,[2]Edades!$A$3:$H$153,7,FALSE)</f>
        <v>11</v>
      </c>
      <c r="AC760" s="34" t="str">
        <f>VLOOKUP($Y760,[2]Edades!$A$3:$H$153,8,FALSE)</f>
        <v>50-54</v>
      </c>
      <c r="AD760" s="34" t="s">
        <v>146</v>
      </c>
      <c r="AE760">
        <v>1</v>
      </c>
      <c r="AF760" s="34" t="s">
        <v>5066</v>
      </c>
      <c r="AG760" s="34" t="s">
        <v>2127</v>
      </c>
      <c r="AH760" s="34" t="s">
        <v>2127</v>
      </c>
      <c r="AK760" s="34" t="s">
        <v>125</v>
      </c>
      <c r="AM760" s="34" t="s">
        <v>2127</v>
      </c>
      <c r="AN760" s="36" t="s">
        <v>2127</v>
      </c>
      <c r="AO760" s="36" t="s">
        <v>2127</v>
      </c>
      <c r="AP760" s="34" t="s">
        <v>2127</v>
      </c>
      <c r="AQ760" s="36" t="s">
        <v>2127</v>
      </c>
      <c r="AR760" s="34" t="s">
        <v>5919</v>
      </c>
      <c r="AS760" s="91" t="s">
        <v>6884</v>
      </c>
      <c r="AT760" s="34">
        <v>3143636985</v>
      </c>
      <c r="AU760" s="34" t="s">
        <v>2127</v>
      </c>
      <c r="AX760" s="90"/>
      <c r="BA760" s="91"/>
      <c r="BB760" s="91"/>
      <c r="BC760" s="91"/>
      <c r="BF760" s="34" t="s">
        <v>4983</v>
      </c>
      <c r="BG760" s="92" t="s">
        <v>2098</v>
      </c>
      <c r="BM760" s="36" t="s">
        <v>131</v>
      </c>
      <c r="BN760" s="34" t="s">
        <v>132</v>
      </c>
      <c r="BO760" s="36">
        <v>0</v>
      </c>
      <c r="BQ760" s="94"/>
      <c r="BS760" t="s">
        <v>132</v>
      </c>
      <c r="BU760" s="95"/>
      <c r="BV760" s="95"/>
      <c r="BW760" s="61"/>
      <c r="BX760" s="60"/>
      <c r="BY760" s="59" t="str">
        <f t="shared" ca="1" si="56"/>
        <v/>
      </c>
      <c r="CD760" s="68"/>
      <c r="CE760" s="68"/>
      <c r="CF760" s="67"/>
      <c r="CG760">
        <v>86</v>
      </c>
      <c r="CH760" s="2">
        <v>172</v>
      </c>
      <c r="CI760" s="4">
        <f t="shared" si="57"/>
        <v>29.069767441860467</v>
      </c>
      <c r="CJ760" s="5" t="str">
        <f t="shared" si="58"/>
        <v>SOBREPESO</v>
      </c>
      <c r="CK760" s="36">
        <v>0</v>
      </c>
      <c r="CL760" s="66"/>
      <c r="CM760" s="89">
        <v>41918</v>
      </c>
      <c r="CN760" s="97">
        <v>41929</v>
      </c>
      <c r="CP760"/>
      <c r="CQ760" s="65"/>
      <c r="CR760" s="65"/>
      <c r="CS760" s="98"/>
      <c r="CT760"/>
      <c r="CU760"/>
      <c r="CV760" s="65"/>
      <c r="CW760" s="2">
        <v>120</v>
      </c>
      <c r="CX760" s="82">
        <v>70</v>
      </c>
      <c r="DC760"/>
      <c r="DG760" s="64"/>
      <c r="DI760" s="89"/>
      <c r="DJ760" s="89"/>
      <c r="DN760" s="34"/>
      <c r="DO760" s="34"/>
      <c r="DP760" s="34"/>
      <c r="DQ760" s="34"/>
      <c r="DR760" s="34"/>
      <c r="DS760" s="34" t="s">
        <v>2127</v>
      </c>
      <c r="DT760" s="34"/>
      <c r="DU760" s="47">
        <v>44456</v>
      </c>
      <c r="DY760" s="1">
        <v>3</v>
      </c>
      <c r="DZ760" t="s">
        <v>7940</v>
      </c>
      <c r="EB760" s="4"/>
      <c r="EC760" s="4">
        <v>175</v>
      </c>
      <c r="ED760" s="4">
        <v>108</v>
      </c>
      <c r="EE760" s="4">
        <v>45</v>
      </c>
      <c r="EF760" s="4">
        <v>107</v>
      </c>
      <c r="EJ760"/>
      <c r="EL760" s="34"/>
      <c r="EN760" s="34"/>
    </row>
    <row r="761" spans="1:144" x14ac:dyDescent="0.25">
      <c r="A761" s="85">
        <v>2022</v>
      </c>
      <c r="B761" s="87">
        <v>44830</v>
      </c>
      <c r="C761" t="s">
        <v>121</v>
      </c>
      <c r="D761" t="s">
        <v>122</v>
      </c>
      <c r="E761" s="34" t="s">
        <v>7938</v>
      </c>
      <c r="F761" s="34">
        <f t="shared" si="59"/>
        <v>760</v>
      </c>
      <c r="G761" s="34" t="s">
        <v>4985</v>
      </c>
      <c r="H761">
        <v>18</v>
      </c>
      <c r="I761" s="34" t="s">
        <v>6141</v>
      </c>
      <c r="J761" s="34" t="s">
        <v>4988</v>
      </c>
      <c r="K761" s="34" t="str">
        <f>VLOOKUP(J761,[2]CodMpios!$B$347:$E$362,4,FALSE)</f>
        <v>18001 - Florencia</v>
      </c>
      <c r="L761" s="34" t="str">
        <f>VLOOKUP($J761,[2]Coord_Mpios_X_Y!$B$2:$K$1123,9,FALSE)</f>
        <v>1,749138703818</v>
      </c>
      <c r="M761" s="34" t="str">
        <f>VLOOKUP($J761,[2]Coord_Mpios_X_Y!$B$2:$K$1123,10,FALSE)</f>
        <v>-75,558239064333</v>
      </c>
      <c r="N761" s="34" t="s">
        <v>6142</v>
      </c>
      <c r="O761" s="34" t="s">
        <v>126</v>
      </c>
      <c r="Q761" s="34" t="s">
        <v>127</v>
      </c>
      <c r="R761" s="34">
        <v>11790346</v>
      </c>
      <c r="S761" s="34" t="str">
        <f t="shared" si="55"/>
        <v>CC11790346</v>
      </c>
      <c r="T761" s="34" t="s">
        <v>150</v>
      </c>
      <c r="U761" s="34" t="s">
        <v>5834</v>
      </c>
      <c r="V761" s="34" t="s">
        <v>248</v>
      </c>
      <c r="W761" s="34" t="s">
        <v>2350</v>
      </c>
      <c r="X761" s="87">
        <v>21864</v>
      </c>
      <c r="Y761">
        <v>63</v>
      </c>
      <c r="Z761" s="36">
        <f>VLOOKUP($Y761,[2]Edades!$A$3:$H$153,4,FALSE)</f>
        <v>6</v>
      </c>
      <c r="AA761" s="34" t="str">
        <f>VLOOKUP($Y761,[2]Edades!$A$3:$H$153,6,FALSE)</f>
        <v>6 - Persona mayor</v>
      </c>
      <c r="AB761" s="34">
        <f>VLOOKUP($Y761,[2]Edades!$A$3:$H$153,7,FALSE)</f>
        <v>13</v>
      </c>
      <c r="AC761" s="34" t="str">
        <f>VLOOKUP($Y761,[2]Edades!$A$3:$H$153,8,FALSE)</f>
        <v>60-64</v>
      </c>
      <c r="AD761" s="34" t="s">
        <v>146</v>
      </c>
      <c r="AE761">
        <v>1</v>
      </c>
      <c r="AF761" s="34" t="s">
        <v>2137</v>
      </c>
      <c r="AG761" s="34" t="s">
        <v>2127</v>
      </c>
      <c r="AH761" s="34" t="s">
        <v>2127</v>
      </c>
      <c r="AK761" s="34" t="s">
        <v>6142</v>
      </c>
      <c r="AM761" s="34" t="s">
        <v>2127</v>
      </c>
      <c r="AN761" s="36" t="s">
        <v>2127</v>
      </c>
      <c r="AO761" s="36" t="s">
        <v>2127</v>
      </c>
      <c r="AP761" s="34" t="s">
        <v>2127</v>
      </c>
      <c r="AQ761" s="36" t="s">
        <v>2127</v>
      </c>
      <c r="AR761" s="34" t="s">
        <v>2098</v>
      </c>
      <c r="AS761" s="91" t="s">
        <v>6885</v>
      </c>
      <c r="AT761" s="34">
        <v>3164662712</v>
      </c>
      <c r="AU761" s="34" t="s">
        <v>2127</v>
      </c>
      <c r="AX761" s="90"/>
      <c r="BA761" s="91"/>
      <c r="BB761" s="91"/>
      <c r="BC761" s="91"/>
      <c r="BF761" s="34" t="s">
        <v>4983</v>
      </c>
      <c r="BG761" s="92" t="s">
        <v>2098</v>
      </c>
      <c r="BM761" s="36" t="s">
        <v>131</v>
      </c>
      <c r="BN761" s="34" t="s">
        <v>132</v>
      </c>
      <c r="BO761" s="36">
        <v>0</v>
      </c>
      <c r="BQ761" s="94"/>
      <c r="BS761" s="36" t="s">
        <v>2127</v>
      </c>
      <c r="BU761" s="95"/>
      <c r="BV761" s="95"/>
      <c r="BW761" s="61"/>
      <c r="BX761" s="60"/>
      <c r="BY761" s="59" t="str">
        <f t="shared" ca="1" si="56"/>
        <v/>
      </c>
      <c r="CD761" s="68"/>
      <c r="CE761" s="68"/>
      <c r="CF761" s="67"/>
      <c r="CG761">
        <v>94</v>
      </c>
      <c r="CH761" s="2">
        <v>180</v>
      </c>
      <c r="CI761" s="4">
        <f t="shared" si="57"/>
        <v>29.012345679012345</v>
      </c>
      <c r="CJ761" s="5" t="str">
        <f t="shared" si="58"/>
        <v>SOBREPESO</v>
      </c>
      <c r="CK761" s="36">
        <v>0</v>
      </c>
      <c r="CL761" s="66"/>
      <c r="CM761" s="89">
        <v>42185</v>
      </c>
      <c r="CN761" s="97">
        <v>42228</v>
      </c>
      <c r="CP761"/>
      <c r="CQ761" s="65"/>
      <c r="CR761" s="65"/>
      <c r="CS761" s="98"/>
      <c r="CT761"/>
      <c r="CU761"/>
      <c r="CV761" s="97"/>
      <c r="CW761" s="2">
        <v>130</v>
      </c>
      <c r="CX761" s="82">
        <v>70</v>
      </c>
      <c r="DG761" s="64"/>
      <c r="DI761" s="89"/>
      <c r="DJ761" s="89"/>
      <c r="DK761" s="89">
        <v>44622</v>
      </c>
      <c r="DN761" s="34"/>
      <c r="DO761" s="34"/>
      <c r="DP761" s="34"/>
      <c r="DQ761" s="34"/>
      <c r="DR761" s="34"/>
      <c r="DS761" s="34" t="s">
        <v>2127</v>
      </c>
      <c r="DT761" s="34"/>
      <c r="DU761" s="47">
        <v>44272</v>
      </c>
      <c r="DY761" s="1">
        <v>3</v>
      </c>
      <c r="DZ761" t="s">
        <v>7940</v>
      </c>
      <c r="EB761" s="4"/>
      <c r="EJ761"/>
      <c r="EL761" s="34"/>
      <c r="EN761" s="34"/>
    </row>
    <row r="762" spans="1:144" x14ac:dyDescent="0.25">
      <c r="A762" s="85">
        <v>2022</v>
      </c>
      <c r="B762" s="87">
        <v>44830</v>
      </c>
      <c r="C762" t="s">
        <v>121</v>
      </c>
      <c r="D762" t="s">
        <v>122</v>
      </c>
      <c r="E762" s="34" t="s">
        <v>7938</v>
      </c>
      <c r="F762" s="34">
        <f t="shared" si="59"/>
        <v>761</v>
      </c>
      <c r="G762" s="34" t="s">
        <v>4985</v>
      </c>
      <c r="H762">
        <v>18</v>
      </c>
      <c r="I762" s="34" t="s">
        <v>6141</v>
      </c>
      <c r="J762" s="34" t="s">
        <v>5032</v>
      </c>
      <c r="K762" s="34" t="str">
        <f>VLOOKUP(J762,[2]CodMpios!$B$347:$E$362,4,FALSE)</f>
        <v>18150 - Cartagena Del Chaira</v>
      </c>
      <c r="L762" s="34" t="str">
        <f>VLOOKUP($J762,[2]Coord_Mpios_X_Y!$B$2:$K$1123,9,FALSE)</f>
        <v>0,647693081213</v>
      </c>
      <c r="M762" s="34" t="str">
        <f>VLOOKUP($J762,[2]Coord_Mpios_X_Y!$B$2:$K$1123,10,FALSE)</f>
        <v>-74,272354990827</v>
      </c>
      <c r="N762" s="34" t="s">
        <v>139</v>
      </c>
      <c r="O762" s="34" t="s">
        <v>6143</v>
      </c>
      <c r="Q762" s="34" t="s">
        <v>127</v>
      </c>
      <c r="R762" s="34">
        <v>40755923</v>
      </c>
      <c r="S762" s="34" t="str">
        <f t="shared" si="55"/>
        <v>CC40755923</v>
      </c>
      <c r="T762" s="34" t="s">
        <v>2487</v>
      </c>
      <c r="V762" s="34" t="s">
        <v>1029</v>
      </c>
      <c r="X762" s="87">
        <v>20100</v>
      </c>
      <c r="Y762">
        <v>62</v>
      </c>
      <c r="Z762" s="36">
        <f>VLOOKUP($Y762,[2]Edades!$A$3:$H$153,4,FALSE)</f>
        <v>6</v>
      </c>
      <c r="AA762" s="34" t="str">
        <f>VLOOKUP($Y762,[2]Edades!$A$3:$H$153,6,FALSE)</f>
        <v>6 - Persona mayor</v>
      </c>
      <c r="AB762" s="34">
        <f>VLOOKUP($Y762,[2]Edades!$A$3:$H$153,7,FALSE)</f>
        <v>13</v>
      </c>
      <c r="AC762" s="34" t="str">
        <f>VLOOKUP($Y762,[2]Edades!$A$3:$H$153,8,FALSE)</f>
        <v>60-64</v>
      </c>
      <c r="AD762" s="34" t="s">
        <v>129</v>
      </c>
      <c r="AE762" s="1">
        <v>2</v>
      </c>
      <c r="AF762" s="34" t="s">
        <v>2137</v>
      </c>
      <c r="AG762" s="34" t="s">
        <v>2127</v>
      </c>
      <c r="AH762" s="34" t="s">
        <v>2127</v>
      </c>
      <c r="AK762" s="34" t="s">
        <v>139</v>
      </c>
      <c r="AM762" s="34" t="s">
        <v>2127</v>
      </c>
      <c r="AN762" s="36" t="s">
        <v>2127</v>
      </c>
      <c r="AO762" s="36" t="s">
        <v>2127</v>
      </c>
      <c r="AP762" s="34" t="s">
        <v>2127</v>
      </c>
      <c r="AQ762" s="36" t="s">
        <v>2127</v>
      </c>
      <c r="AR762" s="34" t="s">
        <v>2098</v>
      </c>
      <c r="AS762" s="91" t="s">
        <v>6886</v>
      </c>
      <c r="AT762" s="34">
        <v>3143323209</v>
      </c>
      <c r="AU762" s="34" t="s">
        <v>2127</v>
      </c>
      <c r="AX762" s="90"/>
      <c r="BA762" s="91"/>
      <c r="BB762" s="91"/>
      <c r="BC762" s="91"/>
      <c r="BF762" s="34" t="s">
        <v>4983</v>
      </c>
      <c r="BG762" s="92" t="s">
        <v>2098</v>
      </c>
      <c r="BM762" s="45" t="s">
        <v>2127</v>
      </c>
      <c r="BN762" s="34" t="s">
        <v>132</v>
      </c>
      <c r="BO762" s="36">
        <v>0</v>
      </c>
      <c r="BQ762" s="94"/>
      <c r="BS762" s="36" t="s">
        <v>2127</v>
      </c>
      <c r="BU762" s="95"/>
      <c r="BV762" s="95"/>
      <c r="BW762" s="61"/>
      <c r="BX762" s="60"/>
      <c r="BY762" s="59" t="str">
        <f t="shared" ca="1" si="56"/>
        <v/>
      </c>
      <c r="CD762" s="68"/>
      <c r="CE762" s="68"/>
      <c r="CF762" s="67"/>
      <c r="CG762">
        <v>65</v>
      </c>
      <c r="CH762" s="2">
        <v>156</v>
      </c>
      <c r="CI762" s="4">
        <f t="shared" si="57"/>
        <v>26.709401709401707</v>
      </c>
      <c r="CJ762" s="5" t="str">
        <f t="shared" si="58"/>
        <v>SOBREPESO</v>
      </c>
      <c r="CK762" s="36">
        <v>0</v>
      </c>
      <c r="CL762" s="66"/>
      <c r="CM762" s="89">
        <v>43242</v>
      </c>
      <c r="CN762" s="97">
        <v>43270</v>
      </c>
      <c r="CP762"/>
      <c r="CQ762" s="65"/>
      <c r="CR762" s="65"/>
      <c r="CS762" s="98"/>
      <c r="CT762"/>
      <c r="CU762"/>
      <c r="CV762" s="97"/>
      <c r="CW762" s="2">
        <v>130</v>
      </c>
      <c r="CX762" s="82">
        <v>80</v>
      </c>
      <c r="DG762" s="64"/>
      <c r="DI762" s="89"/>
      <c r="DJ762" s="89"/>
      <c r="DN762" s="34"/>
      <c r="DO762" s="34"/>
      <c r="DP762" s="34"/>
      <c r="DQ762" s="34"/>
      <c r="DR762" s="34"/>
      <c r="DS762" s="34" t="s">
        <v>2127</v>
      </c>
      <c r="DT762" s="34"/>
      <c r="DU762" s="47">
        <v>44805</v>
      </c>
      <c r="DY762" s="1">
        <v>2</v>
      </c>
      <c r="DZ762" t="s">
        <v>7941</v>
      </c>
      <c r="EA762" s="4">
        <v>0.86</v>
      </c>
      <c r="EB762" s="4">
        <v>87</v>
      </c>
      <c r="EC762" s="4">
        <v>277</v>
      </c>
      <c r="ED762" s="4">
        <v>180</v>
      </c>
      <c r="EE762" s="4">
        <v>58.6</v>
      </c>
      <c r="EF762" s="4">
        <v>226</v>
      </c>
      <c r="EG762" s="4">
        <v>1.5</v>
      </c>
      <c r="EH762" s="4">
        <v>6.2</v>
      </c>
      <c r="EJ762"/>
      <c r="EL762" s="34"/>
      <c r="EN762" s="34"/>
    </row>
    <row r="763" spans="1:144" x14ac:dyDescent="0.25">
      <c r="A763" s="85">
        <v>2022</v>
      </c>
      <c r="B763" s="87">
        <v>44830</v>
      </c>
      <c r="C763" t="s">
        <v>121</v>
      </c>
      <c r="D763" t="s">
        <v>122</v>
      </c>
      <c r="E763" s="34" t="s">
        <v>7938</v>
      </c>
      <c r="F763" s="34">
        <f t="shared" si="59"/>
        <v>762</v>
      </c>
      <c r="G763" s="34" t="s">
        <v>4985</v>
      </c>
      <c r="H763">
        <v>18</v>
      </c>
      <c r="I763" s="34" t="s">
        <v>6141</v>
      </c>
      <c r="J763" s="34" t="s">
        <v>5007</v>
      </c>
      <c r="K763" s="34" t="str">
        <f>VLOOKUP(J763,[2]CodMpios!$B$347:$E$362,4,FALSE)</f>
        <v>18410 - La Montañita</v>
      </c>
      <c r="L763" s="34" t="str">
        <f>VLOOKUP($J763,[2]Coord_Mpios_X_Y!$B$2:$K$1123,9,FALSE)</f>
        <v>1,302860442333</v>
      </c>
      <c r="M763" s="34" t="str">
        <f>VLOOKUP($J763,[2]Coord_Mpios_X_Y!$B$2:$K$1123,10,FALSE)</f>
        <v>-75,235727318747</v>
      </c>
      <c r="N763" s="34" t="s">
        <v>125</v>
      </c>
      <c r="O763" s="34" t="s">
        <v>126</v>
      </c>
      <c r="Q763" s="34" t="s">
        <v>127</v>
      </c>
      <c r="R763" s="34">
        <v>26620752</v>
      </c>
      <c r="S763" s="34" t="str">
        <f t="shared" si="55"/>
        <v>CC26620752</v>
      </c>
      <c r="T763" s="34" t="s">
        <v>2100</v>
      </c>
      <c r="U763" s="34" t="s">
        <v>2492</v>
      </c>
      <c r="V763" s="34" t="s">
        <v>5736</v>
      </c>
      <c r="W763" s="34" t="s">
        <v>5129</v>
      </c>
      <c r="X763" s="87">
        <v>22981</v>
      </c>
      <c r="Y763">
        <v>60</v>
      </c>
      <c r="Z763" s="36">
        <f>VLOOKUP($Y763,[2]Edades!$A$3:$H$153,4,FALSE)</f>
        <v>6</v>
      </c>
      <c r="AA763" s="34" t="str">
        <f>VLOOKUP($Y763,[2]Edades!$A$3:$H$153,6,FALSE)</f>
        <v>6 - Persona mayor</v>
      </c>
      <c r="AB763" s="34">
        <f>VLOOKUP($Y763,[2]Edades!$A$3:$H$153,7,FALSE)</f>
        <v>13</v>
      </c>
      <c r="AC763" s="34" t="str">
        <f>VLOOKUP($Y763,[2]Edades!$A$3:$H$153,8,FALSE)</f>
        <v>60-64</v>
      </c>
      <c r="AD763" s="34" t="s">
        <v>129</v>
      </c>
      <c r="AE763" s="1">
        <v>2</v>
      </c>
      <c r="AF763" s="34" t="s">
        <v>2137</v>
      </c>
      <c r="AG763" s="34" t="s">
        <v>2127</v>
      </c>
      <c r="AH763" s="34" t="s">
        <v>2127</v>
      </c>
      <c r="AK763" s="34" t="s">
        <v>125</v>
      </c>
      <c r="AM763" s="34" t="s">
        <v>2127</v>
      </c>
      <c r="AN763" s="36" t="s">
        <v>2127</v>
      </c>
      <c r="AO763" s="36" t="s">
        <v>2127</v>
      </c>
      <c r="AP763" s="34" t="s">
        <v>2127</v>
      </c>
      <c r="AQ763" s="36" t="s">
        <v>2127</v>
      </c>
      <c r="AR763" s="34" t="s">
        <v>5919</v>
      </c>
      <c r="AS763" s="91" t="s">
        <v>6887</v>
      </c>
      <c r="AT763" s="34">
        <v>3132094210</v>
      </c>
      <c r="AU763" s="34" t="s">
        <v>2127</v>
      </c>
      <c r="AX763" s="90"/>
      <c r="BA763" s="91"/>
      <c r="BB763" s="91"/>
      <c r="BC763" s="91"/>
      <c r="BF763" s="34" t="s">
        <v>4983</v>
      </c>
      <c r="BG763" s="92" t="s">
        <v>2098</v>
      </c>
      <c r="BM763" s="36" t="s">
        <v>131</v>
      </c>
      <c r="BN763" s="34" t="s">
        <v>132</v>
      </c>
      <c r="BO763" s="36">
        <v>0</v>
      </c>
      <c r="BQ763" s="94"/>
      <c r="BS763" s="36" t="s">
        <v>2127</v>
      </c>
      <c r="BU763" s="95"/>
      <c r="BV763" s="95"/>
      <c r="BW763" s="61"/>
      <c r="BX763" s="60"/>
      <c r="BY763" s="59" t="str">
        <f t="shared" ca="1" si="56"/>
        <v/>
      </c>
      <c r="CD763" s="68"/>
      <c r="CE763" s="68"/>
      <c r="CF763" s="67"/>
      <c r="CG763">
        <v>54</v>
      </c>
      <c r="CH763" s="2">
        <v>152</v>
      </c>
      <c r="CI763" s="4">
        <f t="shared" si="57"/>
        <v>23.372576177285318</v>
      </c>
      <c r="CJ763" s="5" t="str">
        <f t="shared" si="58"/>
        <v>NORMAL</v>
      </c>
      <c r="CK763" s="36">
        <v>0</v>
      </c>
      <c r="CL763" s="66"/>
      <c r="CM763" s="89">
        <v>42185</v>
      </c>
      <c r="CN763" s="97">
        <v>42207</v>
      </c>
      <c r="CP763"/>
      <c r="CQ763" s="65"/>
      <c r="CR763" s="65"/>
      <c r="CS763" s="98"/>
      <c r="CT763"/>
      <c r="CU763"/>
      <c r="CV763" s="97"/>
      <c r="CW763" s="2">
        <v>120</v>
      </c>
      <c r="CX763" s="82">
        <v>80</v>
      </c>
      <c r="DG763" s="64"/>
      <c r="DI763" s="89">
        <v>43003</v>
      </c>
      <c r="DJ763" s="89"/>
      <c r="DN763" s="34"/>
      <c r="DO763" s="34"/>
      <c r="DP763" s="34"/>
      <c r="DQ763" s="34"/>
      <c r="DR763" s="34"/>
      <c r="DS763" s="34" t="s">
        <v>2127</v>
      </c>
      <c r="DT763" s="34"/>
      <c r="DU763" s="47">
        <v>44686</v>
      </c>
      <c r="DY763" s="1">
        <v>2</v>
      </c>
      <c r="DZ763" t="s">
        <v>7941</v>
      </c>
      <c r="EA763" s="4">
        <v>0.82</v>
      </c>
      <c r="EB763" s="4">
        <v>287</v>
      </c>
      <c r="EC763" s="4">
        <v>255</v>
      </c>
      <c r="ED763" s="4">
        <v>174</v>
      </c>
      <c r="EE763" s="4">
        <v>46.4</v>
      </c>
      <c r="EF763" s="4">
        <v>171</v>
      </c>
      <c r="EG763" s="4">
        <v>3</v>
      </c>
      <c r="EH763" s="4">
        <v>13.9</v>
      </c>
      <c r="EJ763"/>
      <c r="EL763" s="34"/>
      <c r="EN763" s="34"/>
    </row>
    <row r="764" spans="1:144" x14ac:dyDescent="0.25">
      <c r="A764" s="85">
        <v>2022</v>
      </c>
      <c r="B764" s="87">
        <v>44830</v>
      </c>
      <c r="C764" t="s">
        <v>121</v>
      </c>
      <c r="D764" t="s">
        <v>122</v>
      </c>
      <c r="E764" s="34" t="s">
        <v>7938</v>
      </c>
      <c r="F764" s="34">
        <f t="shared" si="59"/>
        <v>763</v>
      </c>
      <c r="G764" s="34" t="s">
        <v>4985</v>
      </c>
      <c r="H764">
        <v>18</v>
      </c>
      <c r="I764" s="34" t="s">
        <v>6141</v>
      </c>
      <c r="J764" s="34" t="s">
        <v>5007</v>
      </c>
      <c r="K764" s="34" t="str">
        <f>VLOOKUP(J764,[2]CodMpios!$B$347:$E$362,4,FALSE)</f>
        <v>18410 - La Montañita</v>
      </c>
      <c r="L764" s="34" t="str">
        <f>VLOOKUP($J764,[2]Coord_Mpios_X_Y!$B$2:$K$1123,9,FALSE)</f>
        <v>1,302860442333</v>
      </c>
      <c r="M764" s="34" t="str">
        <f>VLOOKUP($J764,[2]Coord_Mpios_X_Y!$B$2:$K$1123,10,FALSE)</f>
        <v>-75,235727318747</v>
      </c>
      <c r="N764" s="34" t="s">
        <v>125</v>
      </c>
      <c r="O764" s="34" t="s">
        <v>126</v>
      </c>
      <c r="Q764" s="34" t="s">
        <v>127</v>
      </c>
      <c r="R764" s="34">
        <v>40769966</v>
      </c>
      <c r="S764" s="34" t="str">
        <f t="shared" si="55"/>
        <v>CC40769966</v>
      </c>
      <c r="T764" s="34" t="s">
        <v>240</v>
      </c>
      <c r="U764" s="34" t="s">
        <v>195</v>
      </c>
      <c r="V764" s="34" t="s">
        <v>971</v>
      </c>
      <c r="W764" s="34" t="s">
        <v>339</v>
      </c>
      <c r="X764" s="87">
        <v>24913</v>
      </c>
      <c r="Y764">
        <v>55</v>
      </c>
      <c r="Z764" s="36">
        <f>VLOOKUP($Y764,[2]Edades!$A$3:$H$153,4,FALSE)</f>
        <v>5</v>
      </c>
      <c r="AA764" s="34" t="str">
        <f>VLOOKUP($Y764,[2]Edades!$A$3:$H$153,6,FALSE)</f>
        <v>5 - Adultez</v>
      </c>
      <c r="AB764" s="34">
        <f>VLOOKUP($Y764,[2]Edades!$A$3:$H$153,7,FALSE)</f>
        <v>12</v>
      </c>
      <c r="AC764" s="34" t="str">
        <f>VLOOKUP($Y764,[2]Edades!$A$3:$H$153,8,FALSE)</f>
        <v>55-59</v>
      </c>
      <c r="AD764" s="34" t="s">
        <v>129</v>
      </c>
      <c r="AE764" s="1">
        <v>2</v>
      </c>
      <c r="AF764" s="34" t="s">
        <v>130</v>
      </c>
      <c r="AG764" s="34" t="s">
        <v>2127</v>
      </c>
      <c r="AH764" s="34" t="s">
        <v>2127</v>
      </c>
      <c r="AK764" s="34" t="s">
        <v>125</v>
      </c>
      <c r="AM764" s="34" t="s">
        <v>2127</v>
      </c>
      <c r="AN764" s="36" t="s">
        <v>2127</v>
      </c>
      <c r="AO764" s="36" t="s">
        <v>2127</v>
      </c>
      <c r="AP764" s="34" t="s">
        <v>2127</v>
      </c>
      <c r="AQ764" s="36" t="s">
        <v>2127</v>
      </c>
      <c r="AR764" s="34" t="s">
        <v>2098</v>
      </c>
      <c r="AS764" s="91" t="s">
        <v>6888</v>
      </c>
      <c r="AT764" s="34">
        <v>3102151354</v>
      </c>
      <c r="AU764" s="34" t="s">
        <v>2127</v>
      </c>
      <c r="AX764" s="90"/>
      <c r="BA764" s="91"/>
      <c r="BB764" s="91"/>
      <c r="BC764" s="91"/>
      <c r="BF764" s="34" t="s">
        <v>4983</v>
      </c>
      <c r="BG764" s="92" t="s">
        <v>2098</v>
      </c>
      <c r="BM764" s="36" t="s">
        <v>131</v>
      </c>
      <c r="BN764" s="34" t="s">
        <v>132</v>
      </c>
      <c r="BO764" s="36">
        <v>0</v>
      </c>
      <c r="BQ764" s="94"/>
      <c r="BS764" s="36" t="s">
        <v>2127</v>
      </c>
      <c r="BU764" s="95"/>
      <c r="BV764" s="95"/>
      <c r="BW764" s="61"/>
      <c r="BX764" s="60"/>
      <c r="BY764" s="59" t="str">
        <f t="shared" ca="1" si="56"/>
        <v/>
      </c>
      <c r="CD764" s="68"/>
      <c r="CE764" s="68"/>
      <c r="CF764" s="67"/>
      <c r="CG764">
        <v>70</v>
      </c>
      <c r="CH764" s="2">
        <v>160</v>
      </c>
      <c r="CI764" s="4">
        <f t="shared" si="57"/>
        <v>27.343749999999996</v>
      </c>
      <c r="CJ764" s="5" t="str">
        <f t="shared" si="58"/>
        <v>SOBREPESO</v>
      </c>
      <c r="CK764" s="36">
        <v>0</v>
      </c>
      <c r="CL764" s="66"/>
      <c r="CM764" s="89">
        <v>42185</v>
      </c>
      <c r="CN764" s="97">
        <v>42185</v>
      </c>
      <c r="CP764"/>
      <c r="CQ764" s="65"/>
      <c r="CR764" s="65"/>
      <c r="CS764" s="98"/>
      <c r="CT764"/>
      <c r="CU764"/>
      <c r="CV764" s="97"/>
      <c r="CW764" s="2"/>
      <c r="CX764" s="82"/>
      <c r="DG764" s="64"/>
      <c r="DI764" s="89"/>
      <c r="DJ764" s="89"/>
      <c r="DN764" s="34"/>
      <c r="DO764" s="34"/>
      <c r="DP764" s="34"/>
      <c r="DQ764" s="34"/>
      <c r="DR764" s="34"/>
      <c r="DS764" s="34" t="s">
        <v>2127</v>
      </c>
      <c r="DT764" s="34"/>
      <c r="DU764" s="47">
        <v>44278</v>
      </c>
      <c r="DY764" s="1">
        <v>2</v>
      </c>
      <c r="DZ764" t="s">
        <v>7940</v>
      </c>
      <c r="EB764" s="4"/>
      <c r="EJ764"/>
      <c r="EL764" s="34"/>
      <c r="EN764" s="34"/>
    </row>
    <row r="765" spans="1:144" hidden="1" x14ac:dyDescent="0.25">
      <c r="A765" s="85">
        <v>2022</v>
      </c>
      <c r="B765" s="87">
        <v>44830</v>
      </c>
      <c r="C765" t="s">
        <v>121</v>
      </c>
      <c r="D765" t="s">
        <v>122</v>
      </c>
      <c r="E765" s="36" t="s">
        <v>7938</v>
      </c>
      <c r="F765" s="34">
        <f t="shared" si="59"/>
        <v>764</v>
      </c>
      <c r="G765" s="34" t="s">
        <v>4985</v>
      </c>
      <c r="H765">
        <v>18</v>
      </c>
      <c r="I765" s="34" t="s">
        <v>6141</v>
      </c>
      <c r="J765" s="34" t="s">
        <v>5032</v>
      </c>
      <c r="K765" s="34" t="str">
        <f>VLOOKUP(J765,[2]CodMpios!$B$347:$E$362,4,FALSE)</f>
        <v>18150 - Cartagena Del Chaira</v>
      </c>
      <c r="L765" s="34" t="str">
        <f>VLOOKUP($J765,[2]Coord_Mpios_X_Y!$B$2:$K$1123,9,FALSE)</f>
        <v>0,647693081213</v>
      </c>
      <c r="M765" s="34" t="str">
        <f>VLOOKUP($J765,[2]Coord_Mpios_X_Y!$B$2:$K$1123,10,FALSE)</f>
        <v>-74,272354990827</v>
      </c>
      <c r="N765" s="34" t="s">
        <v>139</v>
      </c>
      <c r="O765" s="34" t="s">
        <v>126</v>
      </c>
      <c r="Q765" s="34" t="s">
        <v>127</v>
      </c>
      <c r="R765" s="34">
        <v>40080043</v>
      </c>
      <c r="S765" s="34" t="str">
        <f t="shared" si="55"/>
        <v>CC40080043</v>
      </c>
      <c r="T765" s="34" t="s">
        <v>227</v>
      </c>
      <c r="U765" s="34" t="s">
        <v>2492</v>
      </c>
      <c r="V765" s="34" t="s">
        <v>5232</v>
      </c>
      <c r="W765" s="34" t="s">
        <v>2492</v>
      </c>
      <c r="X765" s="87">
        <v>14940</v>
      </c>
      <c r="Y765">
        <v>82</v>
      </c>
      <c r="Z765" s="36">
        <f>VLOOKUP($Y765,[2]Edades!$A$3:$H$153,4,FALSE)</f>
        <v>6</v>
      </c>
      <c r="AA765" s="34" t="str">
        <f>VLOOKUP($Y765,[2]Edades!$A$3:$H$153,6,FALSE)</f>
        <v>6 - Persona mayor</v>
      </c>
      <c r="AB765" s="34">
        <f>VLOOKUP($Y765,[2]Edades!$A$3:$H$153,7,FALSE)</f>
        <v>17</v>
      </c>
      <c r="AC765" s="34" t="str">
        <f>VLOOKUP($Y765,[2]Edades!$A$3:$H$153,8,FALSE)</f>
        <v>80 Y MÁS</v>
      </c>
      <c r="AD765" s="34" t="s">
        <v>129</v>
      </c>
      <c r="AE765" s="1">
        <v>2</v>
      </c>
      <c r="AF765" s="34" t="s">
        <v>2137</v>
      </c>
      <c r="AG765" s="34" t="s">
        <v>2127</v>
      </c>
      <c r="AH765" s="34" t="s">
        <v>2127</v>
      </c>
      <c r="AK765" s="34" t="s">
        <v>139</v>
      </c>
      <c r="AM765" s="34" t="s">
        <v>2127</v>
      </c>
      <c r="AN765" s="36" t="s">
        <v>2127</v>
      </c>
      <c r="AO765" s="36" t="s">
        <v>2127</v>
      </c>
      <c r="AP765" s="34" t="s">
        <v>2127</v>
      </c>
      <c r="AQ765" s="36" t="s">
        <v>2127</v>
      </c>
      <c r="AR765" s="34" t="s">
        <v>2098</v>
      </c>
      <c r="AS765" s="91" t="s">
        <v>6889</v>
      </c>
      <c r="AT765" s="34">
        <v>3105734777</v>
      </c>
      <c r="AU765" s="34" t="s">
        <v>2127</v>
      </c>
      <c r="AX765" s="90"/>
      <c r="BA765" s="91"/>
      <c r="BB765" s="91"/>
      <c r="BC765" s="91"/>
      <c r="BF765" s="34" t="s">
        <v>4983</v>
      </c>
      <c r="BG765" s="92" t="s">
        <v>2098</v>
      </c>
      <c r="BM765" s="36" t="s">
        <v>131</v>
      </c>
      <c r="BN765" s="34" t="s">
        <v>132</v>
      </c>
      <c r="BO765" s="36">
        <v>0</v>
      </c>
      <c r="BQ765" s="94"/>
      <c r="BS765" t="s">
        <v>132</v>
      </c>
      <c r="BU765" s="95"/>
      <c r="BV765" s="95"/>
      <c r="BW765" s="61"/>
      <c r="BX765" s="60"/>
      <c r="BY765" s="59" t="str">
        <f t="shared" ca="1" si="56"/>
        <v/>
      </c>
      <c r="CD765" s="68"/>
      <c r="CE765" s="68"/>
      <c r="CF765" s="67"/>
      <c r="CG765">
        <v>50</v>
      </c>
      <c r="CH765" s="2">
        <v>150</v>
      </c>
      <c r="CI765" s="4">
        <f t="shared" si="57"/>
        <v>22.222222222222221</v>
      </c>
      <c r="CJ765" s="5" t="str">
        <f t="shared" si="58"/>
        <v>NORMAL</v>
      </c>
      <c r="CK765" s="36">
        <v>0</v>
      </c>
      <c r="CL765" s="66"/>
      <c r="CM765" s="89">
        <v>42216</v>
      </c>
      <c r="CN765" s="97">
        <v>42216</v>
      </c>
      <c r="CP765"/>
      <c r="CQ765" s="65"/>
      <c r="CR765" s="65"/>
      <c r="CS765" s="98"/>
      <c r="CT765"/>
      <c r="CU765"/>
      <c r="CV765" s="65"/>
      <c r="CW765" s="2"/>
      <c r="CX765" s="82"/>
      <c r="DC765"/>
      <c r="DG765" s="64"/>
      <c r="DI765" s="89"/>
      <c r="DJ765" s="89"/>
      <c r="DN765" s="34"/>
      <c r="DO765" s="34"/>
      <c r="DP765" s="34"/>
      <c r="DQ765" s="34"/>
      <c r="DR765" s="34"/>
      <c r="DS765" s="34" t="s">
        <v>2127</v>
      </c>
      <c r="DT765" s="34"/>
      <c r="DU765" s="47">
        <v>44165</v>
      </c>
      <c r="DY765" s="1">
        <v>2</v>
      </c>
      <c r="DZ765" t="s">
        <v>7941</v>
      </c>
      <c r="EB765" s="4"/>
      <c r="EJ765"/>
      <c r="EL765" s="34"/>
      <c r="EN765" s="34"/>
    </row>
    <row r="766" spans="1:144" hidden="1" x14ac:dyDescent="0.25">
      <c r="A766" s="85">
        <v>2022</v>
      </c>
      <c r="B766" s="87">
        <v>44830</v>
      </c>
      <c r="C766" t="s">
        <v>121</v>
      </c>
      <c r="D766" t="s">
        <v>122</v>
      </c>
      <c r="E766" s="36" t="s">
        <v>7938</v>
      </c>
      <c r="F766" s="34">
        <f t="shared" si="59"/>
        <v>765</v>
      </c>
      <c r="G766" s="34" t="s">
        <v>4985</v>
      </c>
      <c r="H766">
        <v>18</v>
      </c>
      <c r="I766" s="34" t="s">
        <v>6141</v>
      </c>
      <c r="J766" s="34" t="s">
        <v>5032</v>
      </c>
      <c r="K766" s="34" t="str">
        <f>VLOOKUP(J766,[2]CodMpios!$B$347:$E$362,4,FALSE)</f>
        <v>18150 - Cartagena Del Chaira</v>
      </c>
      <c r="L766" s="34" t="str">
        <f>VLOOKUP($J766,[2]Coord_Mpios_X_Y!$B$2:$K$1123,9,FALSE)</f>
        <v>0,647693081213</v>
      </c>
      <c r="M766" s="34" t="str">
        <f>VLOOKUP($J766,[2]Coord_Mpios_X_Y!$B$2:$K$1123,10,FALSE)</f>
        <v>-74,272354990827</v>
      </c>
      <c r="N766" s="34" t="s">
        <v>125</v>
      </c>
      <c r="O766" s="34" t="s">
        <v>126</v>
      </c>
      <c r="Q766" s="34" t="s">
        <v>127</v>
      </c>
      <c r="R766" s="34">
        <v>40775722</v>
      </c>
      <c r="S766" s="34" t="str">
        <f t="shared" si="55"/>
        <v>CC40775722</v>
      </c>
      <c r="T766" s="34" t="s">
        <v>2478</v>
      </c>
      <c r="U766" s="34" t="s">
        <v>2492</v>
      </c>
      <c r="V766" s="34" t="s">
        <v>927</v>
      </c>
      <c r="W766" s="34" t="s">
        <v>299</v>
      </c>
      <c r="X766" s="87">
        <v>26452</v>
      </c>
      <c r="Y766">
        <v>50</v>
      </c>
      <c r="Z766" s="36">
        <f>VLOOKUP($Y766,[2]Edades!$A$3:$H$153,4,FALSE)</f>
        <v>5</v>
      </c>
      <c r="AA766" s="34" t="str">
        <f>VLOOKUP($Y766,[2]Edades!$A$3:$H$153,6,FALSE)</f>
        <v>5 - Adultez</v>
      </c>
      <c r="AB766" s="34">
        <f>VLOOKUP($Y766,[2]Edades!$A$3:$H$153,7,FALSE)</f>
        <v>11</v>
      </c>
      <c r="AC766" s="34" t="str">
        <f>VLOOKUP($Y766,[2]Edades!$A$3:$H$153,8,FALSE)</f>
        <v>50-54</v>
      </c>
      <c r="AD766" s="34" t="s">
        <v>129</v>
      </c>
      <c r="AE766" s="1">
        <v>2</v>
      </c>
      <c r="AF766" s="34" t="s">
        <v>130</v>
      </c>
      <c r="AG766" s="34" t="s">
        <v>2127</v>
      </c>
      <c r="AH766" s="34" t="s">
        <v>2127</v>
      </c>
      <c r="AK766" s="34" t="s">
        <v>125</v>
      </c>
      <c r="AM766" s="34" t="s">
        <v>2127</v>
      </c>
      <c r="AN766" s="36" t="s">
        <v>2127</v>
      </c>
      <c r="AO766" s="36" t="s">
        <v>2127</v>
      </c>
      <c r="AP766" s="34" t="s">
        <v>2127</v>
      </c>
      <c r="AQ766" s="36" t="s">
        <v>2127</v>
      </c>
      <c r="AR766" s="34" t="s">
        <v>5318</v>
      </c>
      <c r="AS766" s="91" t="s">
        <v>6890</v>
      </c>
      <c r="AT766" s="34">
        <v>4350307</v>
      </c>
      <c r="AU766" s="34" t="s">
        <v>2127</v>
      </c>
      <c r="AX766" s="90"/>
      <c r="BA766" s="91"/>
      <c r="BB766" s="91"/>
      <c r="BC766" s="91"/>
      <c r="BF766" s="34" t="s">
        <v>4983</v>
      </c>
      <c r="BG766" s="92" t="s">
        <v>2098</v>
      </c>
      <c r="BM766" s="36" t="s">
        <v>131</v>
      </c>
      <c r="BN766" s="34" t="s">
        <v>132</v>
      </c>
      <c r="BO766" s="36">
        <v>0</v>
      </c>
      <c r="BQ766" s="94"/>
      <c r="BS766" t="s">
        <v>132</v>
      </c>
      <c r="BU766" s="95"/>
      <c r="BV766" s="95"/>
      <c r="BW766" s="61"/>
      <c r="BX766" s="60"/>
      <c r="BY766" s="59" t="str">
        <f t="shared" ca="1" si="56"/>
        <v/>
      </c>
      <c r="CD766" s="68"/>
      <c r="CE766" s="68"/>
      <c r="CF766" s="67"/>
      <c r="CG766">
        <v>95</v>
      </c>
      <c r="CH766" s="2">
        <v>153</v>
      </c>
      <c r="CI766" s="4">
        <f t="shared" si="57"/>
        <v>40.582681874492714</v>
      </c>
      <c r="CJ766" s="5" t="str">
        <f t="shared" si="58"/>
        <v>OBESIDAD</v>
      </c>
      <c r="CK766" s="36">
        <v>0</v>
      </c>
      <c r="CL766" s="66"/>
      <c r="CM766" s="89">
        <v>42187</v>
      </c>
      <c r="CN766" s="97">
        <v>42228</v>
      </c>
      <c r="CP766"/>
      <c r="CQ766" s="65"/>
      <c r="CR766" s="65"/>
      <c r="CS766" s="98"/>
      <c r="CT766"/>
      <c r="CU766"/>
      <c r="CV766" s="65"/>
      <c r="CW766" s="2">
        <v>150</v>
      </c>
      <c r="CX766" s="82">
        <v>110</v>
      </c>
      <c r="DC766"/>
      <c r="DG766" s="64"/>
      <c r="DI766" s="89"/>
      <c r="DJ766" s="89"/>
      <c r="DN766" s="34"/>
      <c r="DO766" s="34"/>
      <c r="DP766" s="34"/>
      <c r="DQ766" s="34"/>
      <c r="DR766" s="34"/>
      <c r="DS766" s="34" t="s">
        <v>2127</v>
      </c>
      <c r="DT766" s="34"/>
      <c r="DU766" s="47">
        <v>44582</v>
      </c>
      <c r="DY766" s="1">
        <v>1</v>
      </c>
      <c r="DZ766" t="s">
        <v>7939</v>
      </c>
      <c r="EA766" s="4">
        <v>0.72</v>
      </c>
      <c r="EB766" s="4">
        <v>111</v>
      </c>
      <c r="EC766" s="4">
        <v>245</v>
      </c>
      <c r="ED766" s="4">
        <v>160</v>
      </c>
      <c r="EE766" s="4">
        <v>42.1</v>
      </c>
      <c r="EF766" s="4">
        <v>224</v>
      </c>
      <c r="EG766" s="4">
        <v>1.5</v>
      </c>
      <c r="EH766" s="4">
        <v>6.5</v>
      </c>
      <c r="EJ766"/>
      <c r="EL766" s="34"/>
      <c r="EN766" s="34"/>
    </row>
    <row r="767" spans="1:144" x14ac:dyDescent="0.25">
      <c r="A767" s="85">
        <v>2022</v>
      </c>
      <c r="B767" s="87">
        <v>44830</v>
      </c>
      <c r="C767" t="s">
        <v>121</v>
      </c>
      <c r="D767" t="s">
        <v>122</v>
      </c>
      <c r="E767" s="34" t="s">
        <v>7938</v>
      </c>
      <c r="F767" s="34">
        <f t="shared" si="59"/>
        <v>766</v>
      </c>
      <c r="G767" s="34" t="s">
        <v>4985</v>
      </c>
      <c r="H767">
        <v>18</v>
      </c>
      <c r="I767" s="34" t="s">
        <v>6141</v>
      </c>
      <c r="J767" s="34" t="s">
        <v>5021</v>
      </c>
      <c r="K767" s="34" t="str">
        <f>VLOOKUP(J767,[2]CodMpios!$B$347:$E$362,4,FALSE)</f>
        <v>18785 - Solita</v>
      </c>
      <c r="L767" s="34" t="str">
        <f>VLOOKUP($J767,[2]Coord_Mpios_X_Y!$B$2:$K$1123,9,FALSE)</f>
        <v>0,909265456917</v>
      </c>
      <c r="M767" s="34" t="str">
        <f>VLOOKUP($J767,[2]Coord_Mpios_X_Y!$B$2:$K$1123,10,FALSE)</f>
        <v>-75,638400454679</v>
      </c>
      <c r="N767" s="34" t="s">
        <v>125</v>
      </c>
      <c r="O767" s="34" t="s">
        <v>126</v>
      </c>
      <c r="Q767" s="34" t="s">
        <v>127</v>
      </c>
      <c r="R767" s="34">
        <v>40731336</v>
      </c>
      <c r="S767" s="34" t="str">
        <f t="shared" si="55"/>
        <v>CC40731336</v>
      </c>
      <c r="T767" s="34" t="s">
        <v>163</v>
      </c>
      <c r="U767" s="34" t="s">
        <v>227</v>
      </c>
      <c r="V767" s="34" t="s">
        <v>763</v>
      </c>
      <c r="W767" s="34" t="s">
        <v>5833</v>
      </c>
      <c r="X767" s="87">
        <v>28446</v>
      </c>
      <c r="Y767">
        <v>45</v>
      </c>
      <c r="Z767" s="36">
        <f>VLOOKUP($Y767,[2]Edades!$A$3:$H$153,4,FALSE)</f>
        <v>5</v>
      </c>
      <c r="AA767" s="34" t="str">
        <f>VLOOKUP($Y767,[2]Edades!$A$3:$H$153,6,FALSE)</f>
        <v>5 - Adultez</v>
      </c>
      <c r="AB767" s="34">
        <f>VLOOKUP($Y767,[2]Edades!$A$3:$H$153,7,FALSE)</f>
        <v>10</v>
      </c>
      <c r="AC767" s="34" t="str">
        <f>VLOOKUP($Y767,[2]Edades!$A$3:$H$153,8,FALSE)</f>
        <v>45-49</v>
      </c>
      <c r="AD767" s="34" t="s">
        <v>129</v>
      </c>
      <c r="AE767" s="1">
        <v>2</v>
      </c>
      <c r="AF767" s="34" t="s">
        <v>130</v>
      </c>
      <c r="AG767" s="34" t="s">
        <v>2127</v>
      </c>
      <c r="AH767" s="34" t="s">
        <v>2127</v>
      </c>
      <c r="AK767" s="34" t="s">
        <v>125</v>
      </c>
      <c r="AM767" s="34" t="s">
        <v>2127</v>
      </c>
      <c r="AN767" s="36" t="s">
        <v>2127</v>
      </c>
      <c r="AO767" s="36" t="s">
        <v>2127</v>
      </c>
      <c r="AP767" s="34" t="s">
        <v>2127</v>
      </c>
      <c r="AQ767" s="36" t="s">
        <v>2127</v>
      </c>
      <c r="AR767" s="34" t="s">
        <v>5973</v>
      </c>
      <c r="AS767" s="91" t="s">
        <v>6856</v>
      </c>
      <c r="AT767" s="34">
        <v>3108489845</v>
      </c>
      <c r="AU767" s="34" t="s">
        <v>2127</v>
      </c>
      <c r="AX767" s="90"/>
      <c r="BA767" s="91"/>
      <c r="BB767" s="91"/>
      <c r="BC767" s="91"/>
      <c r="BF767" s="34" t="s">
        <v>4983</v>
      </c>
      <c r="BG767" s="92" t="s">
        <v>2098</v>
      </c>
      <c r="BM767" s="36" t="s">
        <v>131</v>
      </c>
      <c r="BN767" s="34" t="s">
        <v>132</v>
      </c>
      <c r="BO767" s="36">
        <v>0</v>
      </c>
      <c r="BQ767" s="94"/>
      <c r="BS767" s="36" t="s">
        <v>2127</v>
      </c>
      <c r="BU767" s="95"/>
      <c r="BV767" s="95"/>
      <c r="BW767" s="61"/>
      <c r="BX767" s="60"/>
      <c r="BY767" s="59" t="str">
        <f t="shared" ca="1" si="56"/>
        <v/>
      </c>
      <c r="CD767" s="68"/>
      <c r="CE767" s="68"/>
      <c r="CF767" s="67"/>
      <c r="CG767">
        <v>70</v>
      </c>
      <c r="CH767" s="2">
        <v>151</v>
      </c>
      <c r="CI767" s="4">
        <f t="shared" si="57"/>
        <v>30.700407876847507</v>
      </c>
      <c r="CJ767" s="5" t="str">
        <f t="shared" si="58"/>
        <v>OBESIDAD</v>
      </c>
      <c r="CK767" s="36">
        <v>0</v>
      </c>
      <c r="CL767" s="66"/>
      <c r="CM767" s="89">
        <v>42187</v>
      </c>
      <c r="CN767" s="97">
        <v>42319</v>
      </c>
      <c r="CP767"/>
      <c r="CQ767" s="65"/>
      <c r="CR767" s="65"/>
      <c r="CS767" s="98"/>
      <c r="CT767"/>
      <c r="CU767"/>
      <c r="CV767" s="97"/>
      <c r="CW767" s="2"/>
      <c r="CX767" s="82"/>
      <c r="DG767" s="64"/>
      <c r="DI767" s="89"/>
      <c r="DJ767" s="89"/>
      <c r="DN767" s="34"/>
      <c r="DO767" s="34"/>
      <c r="DP767" s="34"/>
      <c r="DQ767" s="34"/>
      <c r="DR767" s="34"/>
      <c r="DS767" s="34" t="s">
        <v>2127</v>
      </c>
      <c r="DT767" s="34"/>
      <c r="DU767" s="47">
        <v>44203</v>
      </c>
      <c r="DY767" s="1">
        <v>2</v>
      </c>
      <c r="DZ767" t="s">
        <v>7940</v>
      </c>
      <c r="EB767" s="4"/>
      <c r="EJ767"/>
      <c r="EL767" s="34"/>
      <c r="EN767" s="34"/>
    </row>
    <row r="768" spans="1:144" hidden="1" x14ac:dyDescent="0.25">
      <c r="A768" s="85">
        <v>2022</v>
      </c>
      <c r="B768" s="87">
        <v>44830</v>
      </c>
      <c r="C768" t="s">
        <v>121</v>
      </c>
      <c r="D768" t="s">
        <v>122</v>
      </c>
      <c r="E768" s="36" t="s">
        <v>7938</v>
      </c>
      <c r="F768" s="34">
        <f t="shared" si="59"/>
        <v>767</v>
      </c>
      <c r="G768" s="34" t="s">
        <v>4985</v>
      </c>
      <c r="H768">
        <v>18</v>
      </c>
      <c r="I768" s="34" t="s">
        <v>6141</v>
      </c>
      <c r="J768" s="34" t="s">
        <v>4988</v>
      </c>
      <c r="K768" s="34" t="str">
        <f>VLOOKUP(J768,[2]CodMpios!$B$347:$E$362,4,FALSE)</f>
        <v>18001 - Florencia</v>
      </c>
      <c r="L768" s="34" t="str">
        <f>VLOOKUP($J768,[2]Coord_Mpios_X_Y!$B$2:$K$1123,9,FALSE)</f>
        <v>1,749138703818</v>
      </c>
      <c r="M768" s="34" t="str">
        <f>VLOOKUP($J768,[2]Coord_Mpios_X_Y!$B$2:$K$1123,10,FALSE)</f>
        <v>-75,558239064333</v>
      </c>
      <c r="N768" s="34" t="s">
        <v>125</v>
      </c>
      <c r="O768" s="34" t="s">
        <v>126</v>
      </c>
      <c r="Q768" s="34" t="s">
        <v>127</v>
      </c>
      <c r="R768" s="34">
        <v>39685475</v>
      </c>
      <c r="S768" s="34" t="str">
        <f t="shared" si="55"/>
        <v>CC39685475</v>
      </c>
      <c r="T768" s="34" t="s">
        <v>638</v>
      </c>
      <c r="U768" s="34" t="s">
        <v>2492</v>
      </c>
      <c r="V768" s="34" t="s">
        <v>5196</v>
      </c>
      <c r="W768" s="34" t="s">
        <v>1162</v>
      </c>
      <c r="X768" s="87">
        <v>22957</v>
      </c>
      <c r="Y768">
        <v>60</v>
      </c>
      <c r="Z768" s="36">
        <f>VLOOKUP($Y768,[2]Edades!$A$3:$H$153,4,FALSE)</f>
        <v>6</v>
      </c>
      <c r="AA768" s="34" t="str">
        <f>VLOOKUP($Y768,[2]Edades!$A$3:$H$153,6,FALSE)</f>
        <v>6 - Persona mayor</v>
      </c>
      <c r="AB768" s="34">
        <f>VLOOKUP($Y768,[2]Edades!$A$3:$H$153,7,FALSE)</f>
        <v>13</v>
      </c>
      <c r="AC768" s="34" t="str">
        <f>VLOOKUP($Y768,[2]Edades!$A$3:$H$153,8,FALSE)</f>
        <v>60-64</v>
      </c>
      <c r="AD768" s="34" t="s">
        <v>129</v>
      </c>
      <c r="AE768" s="1">
        <v>2</v>
      </c>
      <c r="AF768" s="34" t="s">
        <v>2137</v>
      </c>
      <c r="AG768" s="34" t="s">
        <v>2127</v>
      </c>
      <c r="AH768" s="34" t="s">
        <v>2127</v>
      </c>
      <c r="AK768" s="34" t="s">
        <v>125</v>
      </c>
      <c r="AM768" s="34" t="s">
        <v>2127</v>
      </c>
      <c r="AN768" s="36" t="s">
        <v>2127</v>
      </c>
      <c r="AO768" s="36" t="s">
        <v>2127</v>
      </c>
      <c r="AP768" s="34" t="s">
        <v>2127</v>
      </c>
      <c r="AQ768" s="36" t="s">
        <v>2127</v>
      </c>
      <c r="AR768" s="34" t="s">
        <v>2098</v>
      </c>
      <c r="AS768" s="91" t="s">
        <v>6891</v>
      </c>
      <c r="AT768" s="34">
        <v>3132345893</v>
      </c>
      <c r="AU768" s="34" t="s">
        <v>2127</v>
      </c>
      <c r="AX768" s="90"/>
      <c r="BA768" s="91"/>
      <c r="BB768" s="91"/>
      <c r="BC768" s="91"/>
      <c r="BF768" s="34" t="s">
        <v>4983</v>
      </c>
      <c r="BG768" s="92" t="s">
        <v>2098</v>
      </c>
      <c r="BM768" s="36" t="s">
        <v>131</v>
      </c>
      <c r="BN768" s="34" t="s">
        <v>132</v>
      </c>
      <c r="BO768" s="36">
        <v>0</v>
      </c>
      <c r="BQ768" s="94"/>
      <c r="BS768" t="s">
        <v>131</v>
      </c>
      <c r="BU768" s="95"/>
      <c r="BV768" s="95"/>
      <c r="BW768" s="61"/>
      <c r="BX768" s="60"/>
      <c r="BY768" s="59" t="str">
        <f t="shared" ca="1" si="56"/>
        <v/>
      </c>
      <c r="CD768" s="68"/>
      <c r="CE768" s="68"/>
      <c r="CF768" s="67"/>
      <c r="CG768">
        <v>56</v>
      </c>
      <c r="CH768" s="2">
        <v>160</v>
      </c>
      <c r="CI768" s="4">
        <f t="shared" si="57"/>
        <v>21.874999999999996</v>
      </c>
      <c r="CJ768" s="5" t="str">
        <f t="shared" si="58"/>
        <v>NORMAL</v>
      </c>
      <c r="CK768" s="36">
        <v>0</v>
      </c>
      <c r="CL768" s="66"/>
      <c r="CM768" s="89">
        <v>42195</v>
      </c>
      <c r="CN768" s="97">
        <v>42195</v>
      </c>
      <c r="CP768"/>
      <c r="CQ768" s="65"/>
      <c r="CR768" s="65"/>
      <c r="CS768" s="98"/>
      <c r="CT768"/>
      <c r="CU768"/>
      <c r="CV768" s="65"/>
      <c r="CW768" s="2">
        <v>120</v>
      </c>
      <c r="CX768" s="82">
        <v>80</v>
      </c>
      <c r="DC768"/>
      <c r="DG768" s="64"/>
      <c r="DI768" s="89">
        <v>42989</v>
      </c>
      <c r="DJ768" s="89"/>
      <c r="DK768" s="89">
        <v>43118</v>
      </c>
      <c r="DN768" s="34"/>
      <c r="DO768" s="34"/>
      <c r="DP768" s="34"/>
      <c r="DQ768" s="34"/>
      <c r="DR768" s="34"/>
      <c r="DS768" s="34" t="s">
        <v>2127</v>
      </c>
      <c r="DT768" s="34"/>
      <c r="DU768" s="47">
        <v>44802</v>
      </c>
      <c r="DY768" s="1">
        <v>2</v>
      </c>
      <c r="DZ768" t="s">
        <v>7940</v>
      </c>
      <c r="EA768" s="4">
        <v>0.8</v>
      </c>
      <c r="EB768" s="4">
        <v>102</v>
      </c>
      <c r="EC768" s="4">
        <v>221</v>
      </c>
      <c r="ED768" s="4">
        <v>130</v>
      </c>
      <c r="EE768" s="4">
        <v>77.7</v>
      </c>
      <c r="EF768" s="4">
        <v>67</v>
      </c>
      <c r="EG768" s="4">
        <v>2</v>
      </c>
      <c r="EH768" s="4">
        <v>6.7</v>
      </c>
      <c r="EJ768"/>
      <c r="EL768" s="34"/>
      <c r="EN768" s="34"/>
    </row>
    <row r="769" spans="1:144" hidden="1" x14ac:dyDescent="0.25">
      <c r="A769" s="85">
        <v>2022</v>
      </c>
      <c r="B769" s="87">
        <v>44830</v>
      </c>
      <c r="C769" t="s">
        <v>121</v>
      </c>
      <c r="D769" t="s">
        <v>122</v>
      </c>
      <c r="E769" s="36" t="s">
        <v>7938</v>
      </c>
      <c r="F769" s="34">
        <f t="shared" si="59"/>
        <v>768</v>
      </c>
      <c r="G769" s="34" t="s">
        <v>4985</v>
      </c>
      <c r="H769">
        <v>18</v>
      </c>
      <c r="I769" s="34" t="s">
        <v>6141</v>
      </c>
      <c r="J769" s="34" t="s">
        <v>4988</v>
      </c>
      <c r="K769" s="34" t="str">
        <f>VLOOKUP(J769,[2]CodMpios!$B$347:$E$362,4,FALSE)</f>
        <v>18001 - Florencia</v>
      </c>
      <c r="L769" s="34" t="str">
        <f>VLOOKUP($J769,[2]Coord_Mpios_X_Y!$B$2:$K$1123,9,FALSE)</f>
        <v>1,749138703818</v>
      </c>
      <c r="M769" s="34" t="str">
        <f>VLOOKUP($J769,[2]Coord_Mpios_X_Y!$B$2:$K$1123,10,FALSE)</f>
        <v>-75,558239064333</v>
      </c>
      <c r="N769" s="34" t="s">
        <v>6142</v>
      </c>
      <c r="O769" s="34" t="s">
        <v>126</v>
      </c>
      <c r="Q769" s="34" t="s">
        <v>127</v>
      </c>
      <c r="R769" s="34">
        <v>26615674</v>
      </c>
      <c r="S769" s="34" t="str">
        <f t="shared" si="55"/>
        <v>CC26615674</v>
      </c>
      <c r="T769" s="34" t="s">
        <v>5661</v>
      </c>
      <c r="U769" s="34" t="s">
        <v>2492</v>
      </c>
      <c r="V769" s="34" t="s">
        <v>212</v>
      </c>
      <c r="W769" s="34" t="s">
        <v>344</v>
      </c>
      <c r="X769" s="87">
        <v>16620</v>
      </c>
      <c r="Y769">
        <v>77</v>
      </c>
      <c r="Z769" s="36">
        <f>VLOOKUP($Y769,[2]Edades!$A$3:$H$153,4,FALSE)</f>
        <v>6</v>
      </c>
      <c r="AA769" s="34" t="str">
        <f>VLOOKUP($Y769,[2]Edades!$A$3:$H$153,6,FALSE)</f>
        <v>6 - Persona mayor</v>
      </c>
      <c r="AB769" s="34">
        <f>VLOOKUP($Y769,[2]Edades!$A$3:$H$153,7,FALSE)</f>
        <v>16</v>
      </c>
      <c r="AC769" s="34" t="str">
        <f>VLOOKUP($Y769,[2]Edades!$A$3:$H$153,8,FALSE)</f>
        <v>75-79</v>
      </c>
      <c r="AD769" s="34" t="s">
        <v>129</v>
      </c>
      <c r="AE769" s="1">
        <v>2</v>
      </c>
      <c r="AF769" s="34" t="s">
        <v>2137</v>
      </c>
      <c r="AG769" s="34" t="s">
        <v>2127</v>
      </c>
      <c r="AH769" s="34" t="s">
        <v>2127</v>
      </c>
      <c r="AK769" s="34" t="s">
        <v>6142</v>
      </c>
      <c r="AM769" s="34" t="s">
        <v>2127</v>
      </c>
      <c r="AN769" s="36" t="s">
        <v>2127</v>
      </c>
      <c r="AO769" s="36" t="s">
        <v>2127</v>
      </c>
      <c r="AP769" s="34" t="s">
        <v>2127</v>
      </c>
      <c r="AQ769" s="36" t="s">
        <v>2127</v>
      </c>
      <c r="AR769" s="34" t="s">
        <v>2098</v>
      </c>
      <c r="AS769" s="91" t="s">
        <v>6892</v>
      </c>
      <c r="AT769" s="34">
        <v>3103224919</v>
      </c>
      <c r="AU769" s="34" t="s">
        <v>2127</v>
      </c>
      <c r="AX769" s="90"/>
      <c r="BA769" s="91"/>
      <c r="BB769" s="91"/>
      <c r="BC769" s="91"/>
      <c r="BF769" s="34" t="s">
        <v>4983</v>
      </c>
      <c r="BG769" s="92" t="s">
        <v>2098</v>
      </c>
      <c r="BM769" s="36" t="s">
        <v>131</v>
      </c>
      <c r="BN769" s="34" t="s">
        <v>132</v>
      </c>
      <c r="BO769" s="36">
        <v>0</v>
      </c>
      <c r="BQ769" s="94"/>
      <c r="BS769" t="s">
        <v>131</v>
      </c>
      <c r="BU769" s="95"/>
      <c r="BV769" s="95"/>
      <c r="BW769" s="61"/>
      <c r="BX769" s="60"/>
      <c r="BY769" s="59" t="str">
        <f t="shared" ca="1" si="56"/>
        <v/>
      </c>
      <c r="CD769" s="68"/>
      <c r="CE769" s="68"/>
      <c r="CF769" s="67"/>
      <c r="CG769">
        <v>64</v>
      </c>
      <c r="CH769" s="2">
        <v>150</v>
      </c>
      <c r="CI769" s="4">
        <f t="shared" si="57"/>
        <v>28.444444444444443</v>
      </c>
      <c r="CJ769" s="5" t="str">
        <f t="shared" si="58"/>
        <v>SOBREPESO</v>
      </c>
      <c r="CK769" s="36">
        <v>0</v>
      </c>
      <c r="CL769" s="66"/>
      <c r="CM769" s="89">
        <v>42195</v>
      </c>
      <c r="CN769" s="97">
        <v>42207</v>
      </c>
      <c r="CP769"/>
      <c r="CQ769" s="65"/>
      <c r="CR769" s="65"/>
      <c r="CS769" s="98"/>
      <c r="CT769"/>
      <c r="CU769"/>
      <c r="CV769" s="65"/>
      <c r="CW769" s="2">
        <v>110</v>
      </c>
      <c r="CX769" s="82">
        <v>60</v>
      </c>
      <c r="DC769"/>
      <c r="DG769" s="64"/>
      <c r="DI769" s="89"/>
      <c r="DJ769" s="89"/>
      <c r="DN769" s="34"/>
      <c r="DO769" s="34"/>
      <c r="DP769" s="34"/>
      <c r="DQ769" s="34"/>
      <c r="DR769" s="34"/>
      <c r="DS769" s="34" t="s">
        <v>2127</v>
      </c>
      <c r="DT769" s="34"/>
      <c r="DU769" s="47">
        <v>44468</v>
      </c>
      <c r="DY769" s="1">
        <v>3</v>
      </c>
      <c r="DZ769" t="s">
        <v>7940</v>
      </c>
      <c r="EA769" s="4">
        <v>1.08</v>
      </c>
      <c r="EB769" s="4"/>
      <c r="ED769" s="4">
        <v>141</v>
      </c>
      <c r="EF769" s="4">
        <v>322</v>
      </c>
      <c r="EG769" s="4">
        <v>2.9</v>
      </c>
      <c r="EJ769"/>
      <c r="EL769" s="34"/>
      <c r="EN769" s="34"/>
    </row>
    <row r="770" spans="1:144" hidden="1" x14ac:dyDescent="0.25">
      <c r="A770" s="85">
        <v>2022</v>
      </c>
      <c r="B770" s="87">
        <v>44830</v>
      </c>
      <c r="C770" t="s">
        <v>121</v>
      </c>
      <c r="D770" t="s">
        <v>122</v>
      </c>
      <c r="E770" s="36" t="s">
        <v>7938</v>
      </c>
      <c r="F770" s="34">
        <f t="shared" si="59"/>
        <v>769</v>
      </c>
      <c r="G770" s="34" t="s">
        <v>4985</v>
      </c>
      <c r="H770">
        <v>18</v>
      </c>
      <c r="I770" s="34" t="s">
        <v>6141</v>
      </c>
      <c r="J770" s="34" t="s">
        <v>5008</v>
      </c>
      <c r="K770" s="34" t="str">
        <f>VLOOKUP(J770,[2]CodMpios!$B$347:$E$362,4,FALSE)</f>
        <v>18094 - Belén De Los Andaquíes</v>
      </c>
      <c r="L770" s="34" t="str">
        <f>VLOOKUP($J770,[2]Coord_Mpios_X_Y!$B$2:$K$1123,9,FALSE)</f>
        <v>1,500923003060</v>
      </c>
      <c r="M770" s="34" t="str">
        <f>VLOOKUP($J770,[2]Coord_Mpios_X_Y!$B$2:$K$1123,10,FALSE)</f>
        <v>-75,875645424257</v>
      </c>
      <c r="N770" s="34" t="s">
        <v>125</v>
      </c>
      <c r="O770" s="34" t="s">
        <v>126</v>
      </c>
      <c r="Q770" s="34" t="s">
        <v>127</v>
      </c>
      <c r="R770" s="34">
        <v>40093216</v>
      </c>
      <c r="S770" s="34" t="str">
        <f t="shared" ref="S770:S833" si="60">CONCATENATE(Q770,R770)</f>
        <v>CC40093216</v>
      </c>
      <c r="T770" s="34" t="s">
        <v>441</v>
      </c>
      <c r="U770" s="34" t="s">
        <v>2492</v>
      </c>
      <c r="V770" s="34" t="s">
        <v>135</v>
      </c>
      <c r="W770" s="34" t="s">
        <v>487</v>
      </c>
      <c r="X770" s="87">
        <v>27755</v>
      </c>
      <c r="Y770">
        <v>47</v>
      </c>
      <c r="Z770" s="36">
        <f>VLOOKUP($Y770,[2]Edades!$A$3:$H$153,4,FALSE)</f>
        <v>5</v>
      </c>
      <c r="AA770" s="34" t="str">
        <f>VLOOKUP($Y770,[2]Edades!$A$3:$H$153,6,FALSE)</f>
        <v>5 - Adultez</v>
      </c>
      <c r="AB770" s="34">
        <f>VLOOKUP($Y770,[2]Edades!$A$3:$H$153,7,FALSE)</f>
        <v>10</v>
      </c>
      <c r="AC770" s="34" t="str">
        <f>VLOOKUP($Y770,[2]Edades!$A$3:$H$153,8,FALSE)</f>
        <v>45-49</v>
      </c>
      <c r="AD770" s="34" t="s">
        <v>129</v>
      </c>
      <c r="AE770" s="1">
        <v>2</v>
      </c>
      <c r="AF770" s="34" t="s">
        <v>130</v>
      </c>
      <c r="AG770" s="34" t="s">
        <v>2127</v>
      </c>
      <c r="AH770" s="34" t="s">
        <v>2127</v>
      </c>
      <c r="AK770" s="34" t="s">
        <v>125</v>
      </c>
      <c r="AM770" s="34" t="s">
        <v>2127</v>
      </c>
      <c r="AN770" s="36" t="s">
        <v>2127</v>
      </c>
      <c r="AO770" s="36" t="s">
        <v>2127</v>
      </c>
      <c r="AP770" s="34" t="s">
        <v>2127</v>
      </c>
      <c r="AQ770" s="36" t="s">
        <v>2127</v>
      </c>
      <c r="AR770" s="34" t="s">
        <v>5238</v>
      </c>
      <c r="AS770" s="91" t="s">
        <v>6893</v>
      </c>
      <c r="AT770" s="34">
        <v>3124475788</v>
      </c>
      <c r="AU770" s="34" t="s">
        <v>2127</v>
      </c>
      <c r="AX770" s="90"/>
      <c r="BA770" s="91"/>
      <c r="BB770" s="91"/>
      <c r="BC770" s="91"/>
      <c r="BF770" s="34" t="s">
        <v>4983</v>
      </c>
      <c r="BG770" s="92" t="s">
        <v>2098</v>
      </c>
      <c r="BM770" s="36" t="s">
        <v>131</v>
      </c>
      <c r="BN770" s="34" t="s">
        <v>132</v>
      </c>
      <c r="BO770" s="36">
        <v>0</v>
      </c>
      <c r="BQ770" s="94"/>
      <c r="BS770" t="s">
        <v>132</v>
      </c>
      <c r="BU770" s="95"/>
      <c r="BV770" s="95"/>
      <c r="BW770" s="61"/>
      <c r="BX770" s="60"/>
      <c r="BY770" s="59" t="str">
        <f t="shared" ref="BY770:BY833" ca="1" si="61">IFERROR(IF(BW770="","",BW770-TODAY()),"SIN DATO")</f>
        <v/>
      </c>
      <c r="CD770" s="68"/>
      <c r="CE770" s="68"/>
      <c r="CF770" s="67"/>
      <c r="CG770">
        <v>73</v>
      </c>
      <c r="CH770" s="2">
        <v>158</v>
      </c>
      <c r="CI770" s="4">
        <f t="shared" ref="CI770:CI833" si="62">(CG770/((CH770/100)*(CH770/100)))</f>
        <v>29.242108636436463</v>
      </c>
      <c r="CJ770" s="5" t="str">
        <f t="shared" ref="CJ770:CJ833" si="63">IFERROR(IF(CI770&lt;=18.5,"BAJO PESO",IF(AND(CI770&gt;18.5,CI770&lt;25),"NORMAL",IF(AND(CI770&gt;=25,CI770&lt;=30),"SOBREPESO","OBESIDAD"))),"SIN DATO")</f>
        <v>SOBREPESO</v>
      </c>
      <c r="CK770" s="36">
        <v>0</v>
      </c>
      <c r="CL770" s="66"/>
      <c r="CM770" s="89">
        <v>42195</v>
      </c>
      <c r="CN770" s="97">
        <v>42207</v>
      </c>
      <c r="CP770"/>
      <c r="CQ770" s="65"/>
      <c r="CR770" s="65"/>
      <c r="CS770" s="98"/>
      <c r="CT770"/>
      <c r="CU770"/>
      <c r="CV770" s="65"/>
      <c r="CW770" s="2">
        <v>110</v>
      </c>
      <c r="CX770" s="82">
        <v>60</v>
      </c>
      <c r="DC770"/>
      <c r="DG770" s="64"/>
      <c r="DI770" s="89">
        <v>43759</v>
      </c>
      <c r="DJ770" s="89"/>
      <c r="DN770" s="34"/>
      <c r="DO770" s="34"/>
      <c r="DP770" s="34"/>
      <c r="DQ770" s="34"/>
      <c r="DR770" s="34"/>
      <c r="DS770" s="34" t="s">
        <v>2127</v>
      </c>
      <c r="DT770" s="34"/>
      <c r="DU770" s="47">
        <v>44707</v>
      </c>
      <c r="DY770" s="1">
        <v>2</v>
      </c>
      <c r="DZ770" t="s">
        <v>7940</v>
      </c>
      <c r="EA770" s="4">
        <v>0.8</v>
      </c>
      <c r="EB770" s="4">
        <v>136</v>
      </c>
      <c r="EC770" s="4">
        <v>181</v>
      </c>
      <c r="EE770" s="4">
        <v>43.9</v>
      </c>
      <c r="EF770" s="4">
        <v>235</v>
      </c>
      <c r="EG770" s="4">
        <v>1.4</v>
      </c>
      <c r="EH770" s="4">
        <v>8.3000000000000007</v>
      </c>
      <c r="EJ770"/>
      <c r="EL770" s="34"/>
      <c r="EN770" s="34"/>
    </row>
    <row r="771" spans="1:144" hidden="1" x14ac:dyDescent="0.25">
      <c r="A771" s="85">
        <v>2022</v>
      </c>
      <c r="B771" s="87">
        <v>44830</v>
      </c>
      <c r="C771" t="s">
        <v>121</v>
      </c>
      <c r="D771" t="s">
        <v>122</v>
      </c>
      <c r="E771" s="36" t="s">
        <v>7938</v>
      </c>
      <c r="F771" s="34">
        <f t="shared" ref="F771:F834" si="64">F770+1</f>
        <v>770</v>
      </c>
      <c r="G771" s="34" t="s">
        <v>4985</v>
      </c>
      <c r="H771">
        <v>18</v>
      </c>
      <c r="I771" s="34" t="s">
        <v>6141</v>
      </c>
      <c r="J771" s="34" t="s">
        <v>5049</v>
      </c>
      <c r="K771" s="34" t="str">
        <f>VLOOKUP(J771,[2]CodMpios!$B$347:$E$362,4,FALSE)</f>
        <v>18610 - San José Del Fragua</v>
      </c>
      <c r="L771" s="34" t="str">
        <f>VLOOKUP($J771,[2]Coord_Mpios_X_Y!$B$2:$K$1123,9,FALSE)</f>
        <v>1,304702314265</v>
      </c>
      <c r="M771" s="34" t="str">
        <f>VLOOKUP($J771,[2]Coord_Mpios_X_Y!$B$2:$K$1123,10,FALSE)</f>
        <v>-76,110005941537</v>
      </c>
      <c r="N771" s="34" t="s">
        <v>6142</v>
      </c>
      <c r="O771" s="34" t="s">
        <v>126</v>
      </c>
      <c r="Q771" s="34" t="s">
        <v>127</v>
      </c>
      <c r="R771" s="34">
        <v>26617212</v>
      </c>
      <c r="S771" s="34" t="str">
        <f t="shared" si="60"/>
        <v>CC26617212</v>
      </c>
      <c r="T771" s="34" t="s">
        <v>434</v>
      </c>
      <c r="U771" s="34" t="s">
        <v>2492</v>
      </c>
      <c r="V771" s="34" t="s">
        <v>759</v>
      </c>
      <c r="W771" s="34" t="s">
        <v>5832</v>
      </c>
      <c r="X771" s="87">
        <v>19037</v>
      </c>
      <c r="Y771">
        <v>71</v>
      </c>
      <c r="Z771" s="36">
        <f>VLOOKUP($Y771,[2]Edades!$A$3:$H$153,4,FALSE)</f>
        <v>6</v>
      </c>
      <c r="AA771" s="34" t="str">
        <f>VLOOKUP($Y771,[2]Edades!$A$3:$H$153,6,FALSE)</f>
        <v>6 - Persona mayor</v>
      </c>
      <c r="AB771" s="34">
        <f>VLOOKUP($Y771,[2]Edades!$A$3:$H$153,7,FALSE)</f>
        <v>15</v>
      </c>
      <c r="AC771" s="34" t="str">
        <f>VLOOKUP($Y771,[2]Edades!$A$3:$H$153,8,FALSE)</f>
        <v>70-74</v>
      </c>
      <c r="AD771" s="34" t="s">
        <v>129</v>
      </c>
      <c r="AE771" s="1">
        <v>2</v>
      </c>
      <c r="AF771" s="34" t="s">
        <v>2137</v>
      </c>
      <c r="AG771" s="34" t="s">
        <v>2127</v>
      </c>
      <c r="AH771" s="34" t="s">
        <v>2127</v>
      </c>
      <c r="AK771" s="34" t="s">
        <v>6142</v>
      </c>
      <c r="AM771" s="34" t="s">
        <v>2127</v>
      </c>
      <c r="AN771" s="36" t="s">
        <v>2127</v>
      </c>
      <c r="AO771" s="36" t="s">
        <v>2127</v>
      </c>
      <c r="AP771" s="34" t="s">
        <v>2127</v>
      </c>
      <c r="AQ771" s="36" t="s">
        <v>2127</v>
      </c>
      <c r="AR771" s="34" t="s">
        <v>5048</v>
      </c>
      <c r="AS771" s="91" t="s">
        <v>6894</v>
      </c>
      <c r="AT771" s="34">
        <v>3203526499</v>
      </c>
      <c r="AU771" s="34" t="s">
        <v>2127</v>
      </c>
      <c r="AX771" s="90"/>
      <c r="BA771" s="91"/>
      <c r="BB771" s="91"/>
      <c r="BC771" s="91"/>
      <c r="BF771" s="34" t="s">
        <v>4983</v>
      </c>
      <c r="BG771" s="92" t="s">
        <v>2098</v>
      </c>
      <c r="BM771" s="36" t="s">
        <v>131</v>
      </c>
      <c r="BN771" s="34" t="s">
        <v>132</v>
      </c>
      <c r="BO771" s="36">
        <v>0</v>
      </c>
      <c r="BQ771" s="94"/>
      <c r="BS771" t="s">
        <v>132</v>
      </c>
      <c r="BU771" s="95"/>
      <c r="BV771" s="95"/>
      <c r="BW771" s="61"/>
      <c r="BX771" s="60"/>
      <c r="BY771" s="59" t="str">
        <f t="shared" ca="1" si="61"/>
        <v/>
      </c>
      <c r="CD771" s="68"/>
      <c r="CE771" s="68"/>
      <c r="CF771" s="67"/>
      <c r="CG771">
        <v>75</v>
      </c>
      <c r="CH771" s="2">
        <v>153</v>
      </c>
      <c r="CI771" s="4">
        <f t="shared" si="62"/>
        <v>32.038959374599514</v>
      </c>
      <c r="CJ771" s="5" t="str">
        <f t="shared" si="63"/>
        <v>OBESIDAD</v>
      </c>
      <c r="CK771" s="36">
        <v>0</v>
      </c>
      <c r="CL771" s="66"/>
      <c r="CM771" s="89">
        <v>42202</v>
      </c>
      <c r="CN771" s="97">
        <v>42244</v>
      </c>
      <c r="CP771"/>
      <c r="CQ771" s="65"/>
      <c r="CR771" s="65"/>
      <c r="CS771" s="98"/>
      <c r="CT771"/>
      <c r="CU771"/>
      <c r="CV771" s="65"/>
      <c r="CW771" s="2">
        <v>150</v>
      </c>
      <c r="CX771" s="82">
        <v>80</v>
      </c>
      <c r="DC771"/>
      <c r="DG771" s="64"/>
      <c r="DI771" s="89"/>
      <c r="DJ771" s="89"/>
      <c r="DN771" s="34"/>
      <c r="DO771" s="34"/>
      <c r="DP771" s="34"/>
      <c r="DQ771" s="34"/>
      <c r="DR771" s="34"/>
      <c r="DS771" s="34" t="s">
        <v>2127</v>
      </c>
      <c r="DT771" s="34"/>
      <c r="DU771" s="47">
        <v>44652</v>
      </c>
      <c r="DY771" s="1">
        <v>3</v>
      </c>
      <c r="DZ771" t="s">
        <v>7941</v>
      </c>
      <c r="EA771" s="4">
        <v>1.25</v>
      </c>
      <c r="EB771" s="4">
        <v>82</v>
      </c>
      <c r="EC771" s="4">
        <v>124</v>
      </c>
      <c r="EE771" s="4">
        <v>57.9</v>
      </c>
      <c r="EF771" s="4">
        <v>117</v>
      </c>
      <c r="EG771" s="4">
        <v>2.2000000000000002</v>
      </c>
      <c r="EJ771"/>
      <c r="EL771" s="34"/>
      <c r="EN771" s="34"/>
    </row>
    <row r="772" spans="1:144" hidden="1" x14ac:dyDescent="0.25">
      <c r="A772" s="85">
        <v>2022</v>
      </c>
      <c r="B772" s="87">
        <v>44830</v>
      </c>
      <c r="C772" t="s">
        <v>121</v>
      </c>
      <c r="D772" t="s">
        <v>122</v>
      </c>
      <c r="E772" s="36" t="s">
        <v>7938</v>
      </c>
      <c r="F772" s="34">
        <f t="shared" si="64"/>
        <v>771</v>
      </c>
      <c r="G772" s="34" t="s">
        <v>4985</v>
      </c>
      <c r="H772">
        <v>18</v>
      </c>
      <c r="I772" s="34" t="s">
        <v>6141</v>
      </c>
      <c r="J772" s="34" t="s">
        <v>4988</v>
      </c>
      <c r="K772" s="34" t="str">
        <f>VLOOKUP(J772,[2]CodMpios!$B$347:$E$362,4,FALSE)</f>
        <v>18001 - Florencia</v>
      </c>
      <c r="L772" s="34" t="str">
        <f>VLOOKUP($J772,[2]Coord_Mpios_X_Y!$B$2:$K$1123,9,FALSE)</f>
        <v>1,749138703818</v>
      </c>
      <c r="M772" s="34" t="str">
        <f>VLOOKUP($J772,[2]Coord_Mpios_X_Y!$B$2:$K$1123,10,FALSE)</f>
        <v>-75,558239064333</v>
      </c>
      <c r="N772" s="34" t="s">
        <v>6142</v>
      </c>
      <c r="O772" s="34" t="s">
        <v>126</v>
      </c>
      <c r="Q772" s="34" t="s">
        <v>127</v>
      </c>
      <c r="R772" s="34">
        <v>17666718</v>
      </c>
      <c r="S772" s="34" t="str">
        <f t="shared" si="60"/>
        <v>CC17666718</v>
      </c>
      <c r="T772" s="34" t="s">
        <v>835</v>
      </c>
      <c r="U772" s="34" t="s">
        <v>145</v>
      </c>
      <c r="V772" s="34" t="s">
        <v>522</v>
      </c>
      <c r="W772" s="34" t="s">
        <v>5674</v>
      </c>
      <c r="X772" s="87">
        <v>19865</v>
      </c>
      <c r="Y772">
        <v>68</v>
      </c>
      <c r="Z772" s="36">
        <f>VLOOKUP($Y772,[2]Edades!$A$3:$H$153,4,FALSE)</f>
        <v>6</v>
      </c>
      <c r="AA772" s="34" t="str">
        <f>VLOOKUP($Y772,[2]Edades!$A$3:$H$153,6,FALSE)</f>
        <v>6 - Persona mayor</v>
      </c>
      <c r="AB772" s="34">
        <f>VLOOKUP($Y772,[2]Edades!$A$3:$H$153,7,FALSE)</f>
        <v>14</v>
      </c>
      <c r="AC772" s="34" t="str">
        <f>VLOOKUP($Y772,[2]Edades!$A$3:$H$153,8,FALSE)</f>
        <v>65-69</v>
      </c>
      <c r="AD772" s="34" t="s">
        <v>146</v>
      </c>
      <c r="AE772">
        <v>1</v>
      </c>
      <c r="AF772" s="34" t="s">
        <v>2137</v>
      </c>
      <c r="AG772" s="34" t="s">
        <v>2127</v>
      </c>
      <c r="AH772" s="34" t="s">
        <v>2127</v>
      </c>
      <c r="AK772" s="34" t="s">
        <v>6142</v>
      </c>
      <c r="AM772" s="34" t="s">
        <v>2127</v>
      </c>
      <c r="AN772" s="36" t="s">
        <v>2127</v>
      </c>
      <c r="AO772" s="36" t="s">
        <v>2127</v>
      </c>
      <c r="AP772" s="34" t="s">
        <v>2127</v>
      </c>
      <c r="AQ772" s="36" t="s">
        <v>2127</v>
      </c>
      <c r="AR772" s="34" t="s">
        <v>2098</v>
      </c>
      <c r="AS772" s="91" t="s">
        <v>6895</v>
      </c>
      <c r="AT772" s="34">
        <v>3112081909</v>
      </c>
      <c r="AU772" s="34" t="s">
        <v>2127</v>
      </c>
      <c r="AX772" s="90"/>
      <c r="BA772" s="91"/>
      <c r="BB772" s="91"/>
      <c r="BC772" s="91"/>
      <c r="BF772" s="34" t="s">
        <v>4983</v>
      </c>
      <c r="BG772" s="92" t="s">
        <v>2098</v>
      </c>
      <c r="BM772" s="36" t="s">
        <v>131</v>
      </c>
      <c r="BN772" s="34" t="s">
        <v>132</v>
      </c>
      <c r="BO772" s="36">
        <v>0</v>
      </c>
      <c r="BQ772" s="94"/>
      <c r="BS772" t="s">
        <v>132</v>
      </c>
      <c r="BU772" s="95"/>
      <c r="BV772" s="95"/>
      <c r="BW772" s="61"/>
      <c r="BX772" s="60"/>
      <c r="BY772" s="59" t="str">
        <f t="shared" ca="1" si="61"/>
        <v/>
      </c>
      <c r="CD772" s="68"/>
      <c r="CE772" s="68"/>
      <c r="CF772" s="67"/>
      <c r="CG772">
        <v>72</v>
      </c>
      <c r="CH772" s="2">
        <v>166</v>
      </c>
      <c r="CI772" s="4">
        <f t="shared" si="62"/>
        <v>26.1286108288576</v>
      </c>
      <c r="CJ772" s="5" t="str">
        <f t="shared" si="63"/>
        <v>SOBREPESO</v>
      </c>
      <c r="CK772" s="36">
        <v>0</v>
      </c>
      <c r="CL772" s="66"/>
      <c r="CM772" s="89">
        <v>42206</v>
      </c>
      <c r="CN772" s="97">
        <v>42206</v>
      </c>
      <c r="CP772"/>
      <c r="CQ772" s="65"/>
      <c r="CR772" s="65"/>
      <c r="CS772" s="98"/>
      <c r="CT772"/>
      <c r="CU772"/>
      <c r="CV772" s="65"/>
      <c r="CW772" s="2">
        <v>120</v>
      </c>
      <c r="CX772" s="82">
        <v>70</v>
      </c>
      <c r="DC772"/>
      <c r="DG772" s="64"/>
      <c r="DI772" s="89"/>
      <c r="DJ772" s="89"/>
      <c r="DN772" s="34"/>
      <c r="DO772" s="34"/>
      <c r="DP772" s="34"/>
      <c r="DQ772" s="34"/>
      <c r="DR772" s="34"/>
      <c r="DS772" s="34" t="s">
        <v>2127</v>
      </c>
      <c r="DT772" s="34"/>
      <c r="DU772" s="47">
        <v>44181</v>
      </c>
      <c r="DY772" s="1">
        <v>2</v>
      </c>
      <c r="DZ772" t="s">
        <v>7941</v>
      </c>
      <c r="EB772" s="4"/>
      <c r="EJ772"/>
      <c r="EL772" s="34"/>
      <c r="EN772" s="34"/>
    </row>
    <row r="773" spans="1:144" hidden="1" x14ac:dyDescent="0.25">
      <c r="A773" s="85">
        <v>2022</v>
      </c>
      <c r="B773" s="87">
        <v>44830</v>
      </c>
      <c r="C773" t="s">
        <v>121</v>
      </c>
      <c r="D773" t="s">
        <v>122</v>
      </c>
      <c r="E773" s="36" t="s">
        <v>7938</v>
      </c>
      <c r="F773" s="34">
        <f t="shared" si="64"/>
        <v>772</v>
      </c>
      <c r="G773" s="34" t="s">
        <v>4985</v>
      </c>
      <c r="H773">
        <v>18</v>
      </c>
      <c r="I773" s="34" t="s">
        <v>6141</v>
      </c>
      <c r="J773" s="34" t="s">
        <v>4988</v>
      </c>
      <c r="K773" s="34" t="str">
        <f>VLOOKUP(J773,[2]CodMpios!$B$347:$E$362,4,FALSE)</f>
        <v>18001 - Florencia</v>
      </c>
      <c r="L773" s="34" t="str">
        <f>VLOOKUP($J773,[2]Coord_Mpios_X_Y!$B$2:$K$1123,9,FALSE)</f>
        <v>1,749138703818</v>
      </c>
      <c r="M773" s="34" t="str">
        <f>VLOOKUP($J773,[2]Coord_Mpios_X_Y!$B$2:$K$1123,10,FALSE)</f>
        <v>-75,558239064333</v>
      </c>
      <c r="N773" s="34" t="s">
        <v>6142</v>
      </c>
      <c r="O773" s="34" t="s">
        <v>126</v>
      </c>
      <c r="Q773" s="34" t="s">
        <v>127</v>
      </c>
      <c r="R773" s="34">
        <v>40755148</v>
      </c>
      <c r="S773" s="34" t="str">
        <f t="shared" si="60"/>
        <v>CC40755148</v>
      </c>
      <c r="T773" s="34" t="s">
        <v>469</v>
      </c>
      <c r="U773" s="34" t="s">
        <v>2492</v>
      </c>
      <c r="V773" s="34" t="s">
        <v>5831</v>
      </c>
      <c r="W773" s="34" t="s">
        <v>2491</v>
      </c>
      <c r="X773" s="87">
        <v>19595</v>
      </c>
      <c r="Y773">
        <v>69</v>
      </c>
      <c r="Z773" s="36">
        <f>VLOOKUP($Y773,[2]Edades!$A$3:$H$153,4,FALSE)</f>
        <v>6</v>
      </c>
      <c r="AA773" s="34" t="str">
        <f>VLOOKUP($Y773,[2]Edades!$A$3:$H$153,6,FALSE)</f>
        <v>6 - Persona mayor</v>
      </c>
      <c r="AB773" s="34">
        <f>VLOOKUP($Y773,[2]Edades!$A$3:$H$153,7,FALSE)</f>
        <v>14</v>
      </c>
      <c r="AC773" s="34" t="str">
        <f>VLOOKUP($Y773,[2]Edades!$A$3:$H$153,8,FALSE)</f>
        <v>65-69</v>
      </c>
      <c r="AD773" s="34" t="s">
        <v>129</v>
      </c>
      <c r="AE773" s="1">
        <v>2</v>
      </c>
      <c r="AF773" s="34" t="s">
        <v>2137</v>
      </c>
      <c r="AG773" s="34" t="s">
        <v>2127</v>
      </c>
      <c r="AH773" s="34" t="s">
        <v>2127</v>
      </c>
      <c r="AK773" s="34" t="s">
        <v>6142</v>
      </c>
      <c r="AM773" s="34" t="s">
        <v>2127</v>
      </c>
      <c r="AN773" s="36" t="s">
        <v>2127</v>
      </c>
      <c r="AO773" s="36" t="s">
        <v>2127</v>
      </c>
      <c r="AP773" s="34" t="s">
        <v>2127</v>
      </c>
      <c r="AQ773" s="36" t="s">
        <v>2127</v>
      </c>
      <c r="AR773" s="34" t="s">
        <v>2098</v>
      </c>
      <c r="AS773" s="91" t="s">
        <v>6896</v>
      </c>
      <c r="AT773" s="34">
        <v>3004437578</v>
      </c>
      <c r="AU773" s="34" t="s">
        <v>2127</v>
      </c>
      <c r="AX773" s="90"/>
      <c r="BA773" s="91"/>
      <c r="BB773" s="91"/>
      <c r="BC773" s="91"/>
      <c r="BF773" s="34" t="s">
        <v>4983</v>
      </c>
      <c r="BG773" s="92" t="s">
        <v>2098</v>
      </c>
      <c r="BM773" s="36" t="s">
        <v>131</v>
      </c>
      <c r="BN773" s="34" t="s">
        <v>132</v>
      </c>
      <c r="BO773" s="36">
        <v>0</v>
      </c>
      <c r="BQ773" s="94"/>
      <c r="BS773" t="s">
        <v>131</v>
      </c>
      <c r="BU773" s="95"/>
      <c r="BV773" s="95"/>
      <c r="BW773" s="61"/>
      <c r="BX773" s="60"/>
      <c r="BY773" s="59" t="str">
        <f t="shared" ca="1" si="61"/>
        <v/>
      </c>
      <c r="CD773" s="68"/>
      <c r="CE773" s="68"/>
      <c r="CF773" s="67"/>
      <c r="CG773">
        <v>88</v>
      </c>
      <c r="CH773" s="2">
        <v>147</v>
      </c>
      <c r="CI773" s="4">
        <f t="shared" si="62"/>
        <v>40.723772502198159</v>
      </c>
      <c r="CJ773" s="5" t="str">
        <f t="shared" si="63"/>
        <v>OBESIDAD</v>
      </c>
      <c r="CK773" s="36">
        <v>0</v>
      </c>
      <c r="CL773" s="66"/>
      <c r="CM773" s="89">
        <v>42207</v>
      </c>
      <c r="CN773" s="97">
        <v>42207</v>
      </c>
      <c r="CP773"/>
      <c r="CQ773" s="65"/>
      <c r="CR773" s="65"/>
      <c r="CS773" s="98"/>
      <c r="CT773"/>
      <c r="CU773"/>
      <c r="CV773" s="65"/>
      <c r="CW773" s="2"/>
      <c r="CX773" s="82"/>
      <c r="DC773"/>
      <c r="DG773" s="64"/>
      <c r="DI773" s="89">
        <v>42944</v>
      </c>
      <c r="DJ773" s="89"/>
      <c r="DK773" s="89">
        <v>44684</v>
      </c>
      <c r="DN773" s="34"/>
      <c r="DO773" s="34"/>
      <c r="DP773" s="34"/>
      <c r="DQ773" s="34"/>
      <c r="DR773" s="34"/>
      <c r="DS773" s="34" t="s">
        <v>2127</v>
      </c>
      <c r="DT773" s="34"/>
      <c r="DU773" s="47">
        <v>44291</v>
      </c>
      <c r="DY773" s="1">
        <v>2</v>
      </c>
      <c r="DZ773" t="s">
        <v>7940</v>
      </c>
      <c r="EA773" s="4">
        <v>0.81</v>
      </c>
      <c r="EB773" s="4">
        <v>126</v>
      </c>
      <c r="EC773" s="4">
        <v>224</v>
      </c>
      <c r="EF773" s="4">
        <v>87</v>
      </c>
      <c r="EJ773"/>
      <c r="EL773" s="34"/>
      <c r="EN773" s="34"/>
    </row>
    <row r="774" spans="1:144" hidden="1" x14ac:dyDescent="0.25">
      <c r="A774" s="85">
        <v>2022</v>
      </c>
      <c r="B774" s="87">
        <v>44830</v>
      </c>
      <c r="C774" t="s">
        <v>121</v>
      </c>
      <c r="D774" t="s">
        <v>122</v>
      </c>
      <c r="E774" s="36" t="s">
        <v>7938</v>
      </c>
      <c r="F774" s="34">
        <f t="shared" si="64"/>
        <v>773</v>
      </c>
      <c r="G774" s="34" t="s">
        <v>4985</v>
      </c>
      <c r="H774">
        <v>18</v>
      </c>
      <c r="I774" s="34" t="s">
        <v>6141</v>
      </c>
      <c r="J774" s="34" t="s">
        <v>4988</v>
      </c>
      <c r="K774" s="34" t="str">
        <f>VLOOKUP(J774,[2]CodMpios!$B$347:$E$362,4,FALSE)</f>
        <v>18001 - Florencia</v>
      </c>
      <c r="L774" s="34" t="str">
        <f>VLOOKUP($J774,[2]Coord_Mpios_X_Y!$B$2:$K$1123,9,FALSE)</f>
        <v>1,749138703818</v>
      </c>
      <c r="M774" s="34" t="str">
        <f>VLOOKUP($J774,[2]Coord_Mpios_X_Y!$B$2:$K$1123,10,FALSE)</f>
        <v>-75,558239064333</v>
      </c>
      <c r="N774" s="34" t="s">
        <v>125</v>
      </c>
      <c r="O774" s="34" t="s">
        <v>126</v>
      </c>
      <c r="Q774" s="34" t="s">
        <v>127</v>
      </c>
      <c r="R774" s="34">
        <v>17634732</v>
      </c>
      <c r="S774" s="34" t="str">
        <f t="shared" si="60"/>
        <v>CC17634732</v>
      </c>
      <c r="T774" s="34" t="s">
        <v>147</v>
      </c>
      <c r="U774" s="34" t="s">
        <v>2492</v>
      </c>
      <c r="V774" s="34" t="s">
        <v>5744</v>
      </c>
      <c r="W774" s="34" t="s">
        <v>1478</v>
      </c>
      <c r="X774" s="87">
        <v>23063</v>
      </c>
      <c r="Y774">
        <v>60</v>
      </c>
      <c r="Z774" s="36">
        <f>VLOOKUP($Y774,[2]Edades!$A$3:$H$153,4,FALSE)</f>
        <v>6</v>
      </c>
      <c r="AA774" s="34" t="str">
        <f>VLOOKUP($Y774,[2]Edades!$A$3:$H$153,6,FALSE)</f>
        <v>6 - Persona mayor</v>
      </c>
      <c r="AB774" s="34">
        <f>VLOOKUP($Y774,[2]Edades!$A$3:$H$153,7,FALSE)</f>
        <v>13</v>
      </c>
      <c r="AC774" s="34" t="str">
        <f>VLOOKUP($Y774,[2]Edades!$A$3:$H$153,8,FALSE)</f>
        <v>60-64</v>
      </c>
      <c r="AD774" s="34" t="s">
        <v>146</v>
      </c>
      <c r="AE774">
        <v>1</v>
      </c>
      <c r="AF774" s="34" t="s">
        <v>2137</v>
      </c>
      <c r="AG774" s="34" t="s">
        <v>2127</v>
      </c>
      <c r="AH774" s="34" t="s">
        <v>2127</v>
      </c>
      <c r="AK774" s="34" t="s">
        <v>125</v>
      </c>
      <c r="AM774" s="34" t="s">
        <v>2127</v>
      </c>
      <c r="AN774" s="36" t="s">
        <v>2127</v>
      </c>
      <c r="AO774" s="36" t="s">
        <v>2127</v>
      </c>
      <c r="AP774" s="34" t="s">
        <v>2127</v>
      </c>
      <c r="AQ774" s="36" t="s">
        <v>2127</v>
      </c>
      <c r="AR774" s="34" t="s">
        <v>2098</v>
      </c>
      <c r="AS774" s="91" t="s">
        <v>6897</v>
      </c>
      <c r="AT774" s="34">
        <v>3208684817</v>
      </c>
      <c r="AU774" s="34" t="s">
        <v>2127</v>
      </c>
      <c r="AX774" s="90"/>
      <c r="BA774" s="91"/>
      <c r="BB774" s="91"/>
      <c r="BC774" s="91"/>
      <c r="BF774" s="34" t="s">
        <v>4983</v>
      </c>
      <c r="BG774" s="92" t="s">
        <v>2098</v>
      </c>
      <c r="BM774" s="36" t="s">
        <v>131</v>
      </c>
      <c r="BN774" s="34" t="s">
        <v>132</v>
      </c>
      <c r="BO774" s="36">
        <v>0</v>
      </c>
      <c r="BQ774" s="94"/>
      <c r="BS774" t="s">
        <v>131</v>
      </c>
      <c r="BU774" s="95"/>
      <c r="BV774" s="95"/>
      <c r="BW774" s="61"/>
      <c r="BX774" s="60"/>
      <c r="BY774" s="59" t="str">
        <f t="shared" ca="1" si="61"/>
        <v/>
      </c>
      <c r="CD774" s="68"/>
      <c r="CE774" s="68"/>
      <c r="CF774" s="67"/>
      <c r="CG774">
        <v>79</v>
      </c>
      <c r="CH774" s="2">
        <v>174</v>
      </c>
      <c r="CI774" s="4">
        <f t="shared" si="62"/>
        <v>26.09327520147972</v>
      </c>
      <c r="CJ774" s="5" t="str">
        <f t="shared" si="63"/>
        <v>SOBREPESO</v>
      </c>
      <c r="CK774" s="36">
        <v>0</v>
      </c>
      <c r="CL774" s="66"/>
      <c r="CM774" s="89">
        <v>42208</v>
      </c>
      <c r="CN774" s="97">
        <v>42272</v>
      </c>
      <c r="CP774"/>
      <c r="CQ774" s="65"/>
      <c r="CR774" s="65"/>
      <c r="CS774" s="98"/>
      <c r="CT774"/>
      <c r="CU774"/>
      <c r="CV774" s="65"/>
      <c r="CW774" s="2">
        <v>140</v>
      </c>
      <c r="CX774" s="82">
        <v>90</v>
      </c>
      <c r="DC774"/>
      <c r="DG774" s="64"/>
      <c r="DI774" s="89">
        <v>44588</v>
      </c>
      <c r="DJ774" s="89"/>
      <c r="DN774" s="34"/>
      <c r="DO774" s="34"/>
      <c r="DP774" s="34"/>
      <c r="DQ774" s="34"/>
      <c r="DR774" s="34"/>
      <c r="DS774" s="34" t="s">
        <v>2127</v>
      </c>
      <c r="DT774" s="34"/>
      <c r="DU774" s="47">
        <v>44616</v>
      </c>
      <c r="DY774" s="1">
        <v>1</v>
      </c>
      <c r="DZ774" t="s">
        <v>7941</v>
      </c>
      <c r="EA774" s="4">
        <v>0.9</v>
      </c>
      <c r="EB774" s="4">
        <v>108</v>
      </c>
      <c r="EC774" s="4">
        <v>249</v>
      </c>
      <c r="ED774" s="4">
        <v>166</v>
      </c>
      <c r="EE774" s="4">
        <v>50</v>
      </c>
      <c r="EF774" s="4">
        <v>164</v>
      </c>
      <c r="EG774" s="4">
        <v>2.2999999999999998</v>
      </c>
      <c r="EH774" s="4">
        <v>5.8</v>
      </c>
      <c r="EJ774"/>
      <c r="EL774" s="34"/>
      <c r="EN774" s="34"/>
    </row>
    <row r="775" spans="1:144" x14ac:dyDescent="0.25">
      <c r="A775" s="85">
        <v>2022</v>
      </c>
      <c r="B775" s="87">
        <v>44830</v>
      </c>
      <c r="C775" t="s">
        <v>121</v>
      </c>
      <c r="D775" t="s">
        <v>122</v>
      </c>
      <c r="E775" s="34" t="s">
        <v>7938</v>
      </c>
      <c r="F775" s="34">
        <f t="shared" si="64"/>
        <v>774</v>
      </c>
      <c r="G775" s="34" t="s">
        <v>4985</v>
      </c>
      <c r="H775">
        <v>18</v>
      </c>
      <c r="I775" s="34" t="s">
        <v>6141</v>
      </c>
      <c r="J775" s="34" t="s">
        <v>4996</v>
      </c>
      <c r="K775" s="34" t="str">
        <f>VLOOKUP(J775,[2]CodMpios!$B$347:$E$362,4,FALSE)</f>
        <v>18247 - El Doncello</v>
      </c>
      <c r="L775" s="34" t="str">
        <f>VLOOKUP($J775,[2]Coord_Mpios_X_Y!$B$2:$K$1123,9,FALSE)</f>
        <v>1,791385903474</v>
      </c>
      <c r="M775" s="34" t="str">
        <f>VLOOKUP($J775,[2]Coord_Mpios_X_Y!$B$2:$K$1123,10,FALSE)</f>
        <v>-75,193944154894</v>
      </c>
      <c r="N775" s="34" t="s">
        <v>6142</v>
      </c>
      <c r="O775" s="34" t="s">
        <v>126</v>
      </c>
      <c r="Q775" s="34" t="s">
        <v>127</v>
      </c>
      <c r="R775" s="34">
        <v>26616738</v>
      </c>
      <c r="S775" s="34" t="str">
        <f t="shared" si="60"/>
        <v>CC26616738</v>
      </c>
      <c r="T775" s="34" t="s">
        <v>305</v>
      </c>
      <c r="U775" s="34" t="s">
        <v>2492</v>
      </c>
      <c r="V775" s="34" t="s">
        <v>142</v>
      </c>
      <c r="W775" s="34" t="s">
        <v>142</v>
      </c>
      <c r="X775" s="87">
        <v>18731</v>
      </c>
      <c r="Y775">
        <v>71</v>
      </c>
      <c r="Z775" s="36">
        <f>VLOOKUP($Y775,[2]Edades!$A$3:$H$153,4,FALSE)</f>
        <v>6</v>
      </c>
      <c r="AA775" s="34" t="str">
        <f>VLOOKUP($Y775,[2]Edades!$A$3:$H$153,6,FALSE)</f>
        <v>6 - Persona mayor</v>
      </c>
      <c r="AB775" s="34">
        <f>VLOOKUP($Y775,[2]Edades!$A$3:$H$153,7,FALSE)</f>
        <v>15</v>
      </c>
      <c r="AC775" s="34" t="str">
        <f>VLOOKUP($Y775,[2]Edades!$A$3:$H$153,8,FALSE)</f>
        <v>70-74</v>
      </c>
      <c r="AD775" s="34" t="s">
        <v>129</v>
      </c>
      <c r="AE775" s="1">
        <v>2</v>
      </c>
      <c r="AF775" s="34" t="s">
        <v>2137</v>
      </c>
      <c r="AG775" s="34" t="s">
        <v>2127</v>
      </c>
      <c r="AH775" s="34" t="s">
        <v>2127</v>
      </c>
      <c r="AK775" s="34" t="s">
        <v>6142</v>
      </c>
      <c r="AM775" s="34" t="s">
        <v>2127</v>
      </c>
      <c r="AN775" s="36" t="s">
        <v>2127</v>
      </c>
      <c r="AO775" s="36" t="s">
        <v>2127</v>
      </c>
      <c r="AP775" s="34" t="s">
        <v>2127</v>
      </c>
      <c r="AQ775" s="36" t="s">
        <v>2127</v>
      </c>
      <c r="AR775" s="34" t="s">
        <v>2098</v>
      </c>
      <c r="AS775" s="91" t="s">
        <v>6898</v>
      </c>
      <c r="AT775" s="34">
        <v>3228189142</v>
      </c>
      <c r="AU775" s="34" t="s">
        <v>2127</v>
      </c>
      <c r="AX775" s="90"/>
      <c r="BA775" s="91"/>
      <c r="BB775" s="91"/>
      <c r="BC775" s="91"/>
      <c r="BF775" s="34" t="s">
        <v>4983</v>
      </c>
      <c r="BG775" s="92" t="s">
        <v>2098</v>
      </c>
      <c r="BM775" s="36" t="s">
        <v>131</v>
      </c>
      <c r="BN775" s="34" t="s">
        <v>132</v>
      </c>
      <c r="BO775" s="36">
        <v>0</v>
      </c>
      <c r="BQ775" s="94"/>
      <c r="BS775" s="36" t="s">
        <v>2127</v>
      </c>
      <c r="BU775" s="95"/>
      <c r="BV775" s="95"/>
      <c r="BW775" s="61"/>
      <c r="BX775" s="60"/>
      <c r="BY775" s="59" t="str">
        <f t="shared" ca="1" si="61"/>
        <v/>
      </c>
      <c r="CD775" s="68"/>
      <c r="CE775" s="68"/>
      <c r="CF775" s="67"/>
      <c r="CG775">
        <v>55</v>
      </c>
      <c r="CH775" s="2">
        <v>156</v>
      </c>
      <c r="CI775" s="4">
        <f t="shared" si="62"/>
        <v>22.600262984878366</v>
      </c>
      <c r="CJ775" s="5" t="str">
        <f t="shared" si="63"/>
        <v>NORMAL</v>
      </c>
      <c r="CK775" s="36">
        <v>0</v>
      </c>
      <c r="CL775" s="66"/>
      <c r="CM775" s="89">
        <v>42215</v>
      </c>
      <c r="CN775" s="97">
        <v>42272</v>
      </c>
      <c r="CP775"/>
      <c r="CQ775" s="65"/>
      <c r="CR775" s="65"/>
      <c r="CS775" s="98"/>
      <c r="CT775"/>
      <c r="CU775"/>
      <c r="CV775" s="97"/>
      <c r="CW775" s="2">
        <v>120</v>
      </c>
      <c r="CX775" s="82">
        <v>70</v>
      </c>
      <c r="DG775" s="64"/>
      <c r="DI775" s="89"/>
      <c r="DJ775" s="89"/>
      <c r="DN775" s="34"/>
      <c r="DO775" s="34"/>
      <c r="DP775" s="34"/>
      <c r="DQ775" s="34"/>
      <c r="DR775" s="34"/>
      <c r="DS775" s="34" t="s">
        <v>2127</v>
      </c>
      <c r="DT775" s="34"/>
      <c r="DU775" s="47">
        <v>44453</v>
      </c>
      <c r="DY775" s="1">
        <v>1</v>
      </c>
      <c r="DZ775" t="s">
        <v>7941</v>
      </c>
      <c r="EB775" s="4">
        <v>133</v>
      </c>
      <c r="EH775" s="4">
        <v>7.2</v>
      </c>
      <c r="EJ775"/>
      <c r="EL775" s="34"/>
      <c r="EN775" s="34"/>
    </row>
    <row r="776" spans="1:144" hidden="1" x14ac:dyDescent="0.25">
      <c r="A776" s="85">
        <v>2022</v>
      </c>
      <c r="B776" s="87">
        <v>44830</v>
      </c>
      <c r="C776" t="s">
        <v>121</v>
      </c>
      <c r="D776" t="s">
        <v>122</v>
      </c>
      <c r="E776" s="36" t="s">
        <v>7938</v>
      </c>
      <c r="F776" s="34">
        <f t="shared" si="64"/>
        <v>775</v>
      </c>
      <c r="G776" s="34" t="s">
        <v>4985</v>
      </c>
      <c r="H776">
        <v>18</v>
      </c>
      <c r="I776" s="34" t="s">
        <v>6141</v>
      </c>
      <c r="J776" s="34" t="s">
        <v>4988</v>
      </c>
      <c r="K776" s="34" t="str">
        <f>VLOOKUP(J776,[2]CodMpios!$B$347:$E$362,4,FALSE)</f>
        <v>18001 - Florencia</v>
      </c>
      <c r="L776" s="34" t="str">
        <f>VLOOKUP($J776,[2]Coord_Mpios_X_Y!$B$2:$K$1123,9,FALSE)</f>
        <v>1,749138703818</v>
      </c>
      <c r="M776" s="34" t="str">
        <f>VLOOKUP($J776,[2]Coord_Mpios_X_Y!$B$2:$K$1123,10,FALSE)</f>
        <v>-75,558239064333</v>
      </c>
      <c r="N776" s="34" t="s">
        <v>6142</v>
      </c>
      <c r="O776" s="34" t="s">
        <v>126</v>
      </c>
      <c r="Q776" s="34" t="s">
        <v>127</v>
      </c>
      <c r="R776" s="34">
        <v>12101696</v>
      </c>
      <c r="S776" s="34" t="str">
        <f t="shared" si="60"/>
        <v>CC12101696</v>
      </c>
      <c r="T776" s="34" t="s">
        <v>509</v>
      </c>
      <c r="U776" s="34" t="s">
        <v>2492</v>
      </c>
      <c r="V776" s="34" t="s">
        <v>5830</v>
      </c>
      <c r="W776" s="34" t="s">
        <v>373</v>
      </c>
      <c r="X776" s="87">
        <v>18358</v>
      </c>
      <c r="Y776">
        <v>72</v>
      </c>
      <c r="Z776" s="36">
        <f>VLOOKUP($Y776,[2]Edades!$A$3:$H$153,4,FALSE)</f>
        <v>6</v>
      </c>
      <c r="AA776" s="34" t="str">
        <f>VLOOKUP($Y776,[2]Edades!$A$3:$H$153,6,FALSE)</f>
        <v>6 - Persona mayor</v>
      </c>
      <c r="AB776" s="34">
        <f>VLOOKUP($Y776,[2]Edades!$A$3:$H$153,7,FALSE)</f>
        <v>15</v>
      </c>
      <c r="AC776" s="34" t="str">
        <f>VLOOKUP($Y776,[2]Edades!$A$3:$H$153,8,FALSE)</f>
        <v>70-74</v>
      </c>
      <c r="AD776" s="34" t="s">
        <v>146</v>
      </c>
      <c r="AE776">
        <v>1</v>
      </c>
      <c r="AF776" s="34" t="s">
        <v>2137</v>
      </c>
      <c r="AG776" s="34" t="s">
        <v>2127</v>
      </c>
      <c r="AH776" s="34" t="s">
        <v>2127</v>
      </c>
      <c r="AK776" s="34" t="s">
        <v>6142</v>
      </c>
      <c r="AM776" s="34" t="s">
        <v>2127</v>
      </c>
      <c r="AN776" s="36" t="s">
        <v>2127</v>
      </c>
      <c r="AO776" s="36" t="s">
        <v>2127</v>
      </c>
      <c r="AP776" s="34" t="s">
        <v>2127</v>
      </c>
      <c r="AQ776" s="36" t="s">
        <v>2127</v>
      </c>
      <c r="AR776" s="34" t="s">
        <v>2098</v>
      </c>
      <c r="AS776" s="91" t="s">
        <v>6899</v>
      </c>
      <c r="AT776" s="34">
        <v>3124345932</v>
      </c>
      <c r="AU776" s="34" t="s">
        <v>2127</v>
      </c>
      <c r="AX776" s="90"/>
      <c r="BA776" s="91"/>
      <c r="BB776" s="91"/>
      <c r="BC776" s="91"/>
      <c r="BF776" s="34" t="s">
        <v>4983</v>
      </c>
      <c r="BG776" s="92" t="s">
        <v>2098</v>
      </c>
      <c r="BM776" s="36" t="s">
        <v>131</v>
      </c>
      <c r="BN776" s="34" t="s">
        <v>132</v>
      </c>
      <c r="BO776" s="36">
        <v>0</v>
      </c>
      <c r="BQ776" s="94"/>
      <c r="BS776" t="s">
        <v>132</v>
      </c>
      <c r="BU776" s="95"/>
      <c r="BV776" s="95"/>
      <c r="BW776" s="61"/>
      <c r="BX776" s="60"/>
      <c r="BY776" s="59" t="str">
        <f t="shared" ca="1" si="61"/>
        <v/>
      </c>
      <c r="CD776" s="68"/>
      <c r="CE776" s="68"/>
      <c r="CF776" s="67"/>
      <c r="CG776">
        <v>72</v>
      </c>
      <c r="CH776" s="2">
        <v>160</v>
      </c>
      <c r="CI776" s="4">
        <f t="shared" si="62"/>
        <v>28.124999999999993</v>
      </c>
      <c r="CJ776" s="5" t="str">
        <f t="shared" si="63"/>
        <v>SOBREPESO</v>
      </c>
      <c r="CK776" s="36">
        <v>0</v>
      </c>
      <c r="CL776" s="66"/>
      <c r="CM776" s="89">
        <v>42216</v>
      </c>
      <c r="CN776" s="97">
        <v>42272</v>
      </c>
      <c r="CP776"/>
      <c r="CQ776" s="65"/>
      <c r="CR776" s="65"/>
      <c r="CS776" s="98"/>
      <c r="CT776"/>
      <c r="CU776"/>
      <c r="CV776" s="65"/>
      <c r="CW776" s="2">
        <v>100</v>
      </c>
      <c r="CX776" s="82">
        <v>60</v>
      </c>
      <c r="DC776"/>
      <c r="DG776" s="64"/>
      <c r="DI776" s="89">
        <v>42480</v>
      </c>
      <c r="DJ776" s="89"/>
      <c r="DN776" s="34"/>
      <c r="DO776" s="34"/>
      <c r="DP776" s="34"/>
      <c r="DQ776" s="34"/>
      <c r="DR776" s="34"/>
      <c r="DS776" s="34" t="s">
        <v>2127</v>
      </c>
      <c r="DT776" s="34"/>
      <c r="DU776" s="47">
        <v>44803</v>
      </c>
      <c r="DY776" s="1">
        <v>2</v>
      </c>
      <c r="DZ776" t="s">
        <v>7940</v>
      </c>
      <c r="EA776" s="4">
        <v>1.03</v>
      </c>
      <c r="EB776" s="4">
        <v>99</v>
      </c>
      <c r="ED776" s="4">
        <v>171</v>
      </c>
      <c r="EF776" s="4">
        <v>369</v>
      </c>
      <c r="EJ776"/>
      <c r="EL776" s="34"/>
      <c r="EN776" s="34"/>
    </row>
    <row r="777" spans="1:144" hidden="1" x14ac:dyDescent="0.25">
      <c r="A777" s="85">
        <v>2022</v>
      </c>
      <c r="B777" s="87">
        <v>44830</v>
      </c>
      <c r="C777" t="s">
        <v>121</v>
      </c>
      <c r="D777" t="s">
        <v>122</v>
      </c>
      <c r="E777" s="36" t="s">
        <v>7938</v>
      </c>
      <c r="F777" s="34">
        <f t="shared" si="64"/>
        <v>776</v>
      </c>
      <c r="G777" s="34" t="s">
        <v>4985</v>
      </c>
      <c r="H777">
        <v>18</v>
      </c>
      <c r="I777" s="34" t="s">
        <v>6141</v>
      </c>
      <c r="J777" s="34" t="s">
        <v>4988</v>
      </c>
      <c r="K777" s="34" t="str">
        <f>VLOOKUP(J777,[2]CodMpios!$B$347:$E$362,4,FALSE)</f>
        <v>18001 - Florencia</v>
      </c>
      <c r="L777" s="34" t="str">
        <f>VLOOKUP($J777,[2]Coord_Mpios_X_Y!$B$2:$K$1123,9,FALSE)</f>
        <v>1,749138703818</v>
      </c>
      <c r="M777" s="34" t="str">
        <f>VLOOKUP($J777,[2]Coord_Mpios_X_Y!$B$2:$K$1123,10,FALSE)</f>
        <v>-75,558239064333</v>
      </c>
      <c r="N777" s="34" t="s">
        <v>6142</v>
      </c>
      <c r="O777" s="34" t="s">
        <v>126</v>
      </c>
      <c r="Q777" s="34" t="s">
        <v>127</v>
      </c>
      <c r="R777" s="34">
        <v>20254921</v>
      </c>
      <c r="S777" s="34" t="str">
        <f t="shared" si="60"/>
        <v>CC20254921</v>
      </c>
      <c r="T777" s="34" t="s">
        <v>719</v>
      </c>
      <c r="U777" s="34" t="s">
        <v>2492</v>
      </c>
      <c r="V777" s="34" t="s">
        <v>5565</v>
      </c>
      <c r="W777" s="34" t="s">
        <v>918</v>
      </c>
      <c r="X777" s="87">
        <v>14714</v>
      </c>
      <c r="Y777">
        <v>82</v>
      </c>
      <c r="Z777" s="36">
        <f>VLOOKUP($Y777,[2]Edades!$A$3:$H$153,4,FALSE)</f>
        <v>6</v>
      </c>
      <c r="AA777" s="34" t="str">
        <f>VLOOKUP($Y777,[2]Edades!$A$3:$H$153,6,FALSE)</f>
        <v>6 - Persona mayor</v>
      </c>
      <c r="AB777" s="34">
        <f>VLOOKUP($Y777,[2]Edades!$A$3:$H$153,7,FALSE)</f>
        <v>17</v>
      </c>
      <c r="AC777" s="34" t="str">
        <f>VLOOKUP($Y777,[2]Edades!$A$3:$H$153,8,FALSE)</f>
        <v>80 Y MÁS</v>
      </c>
      <c r="AD777" s="34" t="s">
        <v>129</v>
      </c>
      <c r="AE777" s="1">
        <v>2</v>
      </c>
      <c r="AF777" s="34" t="s">
        <v>2137</v>
      </c>
      <c r="AG777" s="34" t="s">
        <v>2127</v>
      </c>
      <c r="AH777" s="34" t="s">
        <v>2127</v>
      </c>
      <c r="AK777" s="34" t="s">
        <v>6142</v>
      </c>
      <c r="AM777" s="34" t="s">
        <v>2127</v>
      </c>
      <c r="AN777" s="36" t="s">
        <v>2127</v>
      </c>
      <c r="AO777" s="36" t="s">
        <v>2127</v>
      </c>
      <c r="AP777" s="34" t="s">
        <v>2127</v>
      </c>
      <c r="AQ777" s="36" t="s">
        <v>2127</v>
      </c>
      <c r="AR777" s="34" t="s">
        <v>2098</v>
      </c>
      <c r="AS777" s="91" t="s">
        <v>6900</v>
      </c>
      <c r="AT777" s="34">
        <v>3213706913</v>
      </c>
      <c r="AU777" s="34" t="s">
        <v>2127</v>
      </c>
      <c r="AX777" s="90"/>
      <c r="BA777" s="91"/>
      <c r="BB777" s="91"/>
      <c r="BC777" s="91"/>
      <c r="BF777" s="34" t="s">
        <v>4983</v>
      </c>
      <c r="BG777" s="92" t="s">
        <v>2098</v>
      </c>
      <c r="BM777" s="36" t="s">
        <v>131</v>
      </c>
      <c r="BN777" s="34" t="s">
        <v>132</v>
      </c>
      <c r="BO777" s="36">
        <v>0</v>
      </c>
      <c r="BQ777" s="94"/>
      <c r="BS777" t="s">
        <v>132</v>
      </c>
      <c r="BU777" s="95"/>
      <c r="BV777" s="95"/>
      <c r="BW777" s="61"/>
      <c r="BX777" s="60"/>
      <c r="BY777" s="59" t="str">
        <f t="shared" ca="1" si="61"/>
        <v/>
      </c>
      <c r="CD777" s="68"/>
      <c r="CE777" s="68"/>
      <c r="CF777" s="67"/>
      <c r="CG777">
        <v>64</v>
      </c>
      <c r="CH777" s="2">
        <v>150</v>
      </c>
      <c r="CI777" s="4">
        <f t="shared" si="62"/>
        <v>28.444444444444443</v>
      </c>
      <c r="CJ777" s="5" t="str">
        <f t="shared" si="63"/>
        <v>SOBREPESO</v>
      </c>
      <c r="CK777" s="36">
        <v>0</v>
      </c>
      <c r="CL777" s="66"/>
      <c r="CM777" s="89">
        <v>42226</v>
      </c>
      <c r="CN777" s="97">
        <v>42276</v>
      </c>
      <c r="CP777"/>
      <c r="CQ777" s="65"/>
      <c r="CR777" s="65"/>
      <c r="CS777" s="98"/>
      <c r="CT777"/>
      <c r="CU777"/>
      <c r="CV777" s="65"/>
      <c r="CW777" s="2"/>
      <c r="CX777" s="82"/>
      <c r="DC777"/>
      <c r="DG777" s="64"/>
      <c r="DI777" s="89"/>
      <c r="DJ777" s="89"/>
      <c r="DN777" s="34"/>
      <c r="DO777" s="34"/>
      <c r="DP777" s="34"/>
      <c r="DQ777" s="34"/>
      <c r="DR777" s="34"/>
      <c r="DS777" s="34" t="s">
        <v>2127</v>
      </c>
      <c r="DT777" s="34"/>
      <c r="DY777" s="1">
        <v>3</v>
      </c>
      <c r="DZ777" t="s">
        <v>7941</v>
      </c>
      <c r="EB777" s="4"/>
      <c r="EJ777"/>
      <c r="EL777" s="34"/>
      <c r="EN777" s="34"/>
    </row>
    <row r="778" spans="1:144" hidden="1" x14ac:dyDescent="0.25">
      <c r="A778" s="85">
        <v>2022</v>
      </c>
      <c r="B778" s="87">
        <v>44830</v>
      </c>
      <c r="C778" t="s">
        <v>121</v>
      </c>
      <c r="D778" t="s">
        <v>122</v>
      </c>
      <c r="E778" s="36" t="s">
        <v>7938</v>
      </c>
      <c r="F778" s="34">
        <f t="shared" si="64"/>
        <v>777</v>
      </c>
      <c r="G778" s="34" t="s">
        <v>4985</v>
      </c>
      <c r="H778">
        <v>18</v>
      </c>
      <c r="I778" s="34" t="s">
        <v>6141</v>
      </c>
      <c r="J778" s="34" t="s">
        <v>4998</v>
      </c>
      <c r="K778" s="34" t="str">
        <f>VLOOKUP(J778,[2]CodMpios!$B$347:$E$362,4,FALSE)</f>
        <v>18460 - Milán</v>
      </c>
      <c r="L778" s="34" t="str">
        <f>VLOOKUP($J778,[2]Coord_Mpios_X_Y!$B$2:$K$1123,9,FALSE)</f>
        <v>1,146692553938</v>
      </c>
      <c r="M778" s="34" t="str">
        <f>VLOOKUP($J778,[2]Coord_Mpios_X_Y!$B$2:$K$1123,10,FALSE)</f>
        <v>-75,386647638375</v>
      </c>
      <c r="N778" s="34" t="s">
        <v>139</v>
      </c>
      <c r="O778" s="34" t="s">
        <v>126</v>
      </c>
      <c r="Q778" s="34" t="s">
        <v>127</v>
      </c>
      <c r="R778" s="34">
        <v>26617836</v>
      </c>
      <c r="S778" s="34" t="str">
        <f t="shared" si="60"/>
        <v>CC26617836</v>
      </c>
      <c r="T778" s="34" t="s">
        <v>134</v>
      </c>
      <c r="U778" s="34" t="s">
        <v>1473</v>
      </c>
      <c r="V778" s="34" t="s">
        <v>1030</v>
      </c>
      <c r="W778" s="34" t="s">
        <v>600</v>
      </c>
      <c r="X778" s="87">
        <v>15766</v>
      </c>
      <c r="Y778">
        <v>80</v>
      </c>
      <c r="Z778" s="36">
        <f>VLOOKUP($Y778,[2]Edades!$A$3:$H$153,4,FALSE)</f>
        <v>6</v>
      </c>
      <c r="AA778" s="34" t="str">
        <f>VLOOKUP($Y778,[2]Edades!$A$3:$H$153,6,FALSE)</f>
        <v>6 - Persona mayor</v>
      </c>
      <c r="AB778" s="34">
        <f>VLOOKUP($Y778,[2]Edades!$A$3:$H$153,7,FALSE)</f>
        <v>17</v>
      </c>
      <c r="AC778" s="34" t="str">
        <f>VLOOKUP($Y778,[2]Edades!$A$3:$H$153,8,FALSE)</f>
        <v>80 Y MÁS</v>
      </c>
      <c r="AD778" s="34" t="s">
        <v>129</v>
      </c>
      <c r="AE778" s="1">
        <v>2</v>
      </c>
      <c r="AF778" s="34" t="s">
        <v>2137</v>
      </c>
      <c r="AG778" s="34" t="s">
        <v>2127</v>
      </c>
      <c r="AH778" s="34" t="s">
        <v>2127</v>
      </c>
      <c r="AK778" s="34" t="s">
        <v>139</v>
      </c>
      <c r="AM778" s="34" t="s">
        <v>2127</v>
      </c>
      <c r="AN778" s="36" t="s">
        <v>2127</v>
      </c>
      <c r="AO778" s="36" t="s">
        <v>2127</v>
      </c>
      <c r="AP778" s="34" t="s">
        <v>2127</v>
      </c>
      <c r="AQ778" s="36" t="s">
        <v>2127</v>
      </c>
      <c r="AR778" s="34" t="s">
        <v>2098</v>
      </c>
      <c r="AS778" s="91" t="s">
        <v>6901</v>
      </c>
      <c r="AT778" s="34">
        <v>3142918075</v>
      </c>
      <c r="AU778" s="34" t="s">
        <v>2127</v>
      </c>
      <c r="AX778" s="90"/>
      <c r="BA778" s="91"/>
      <c r="BB778" s="91"/>
      <c r="BC778" s="91"/>
      <c r="BF778" s="34" t="s">
        <v>4983</v>
      </c>
      <c r="BG778" s="92" t="s">
        <v>2098</v>
      </c>
      <c r="BM778" s="36" t="s">
        <v>131</v>
      </c>
      <c r="BN778" s="34" t="s">
        <v>132</v>
      </c>
      <c r="BO778" s="36">
        <v>0</v>
      </c>
      <c r="BQ778" s="94"/>
      <c r="BS778" t="s">
        <v>132</v>
      </c>
      <c r="BU778" s="95"/>
      <c r="BV778" s="95"/>
      <c r="BW778" s="61"/>
      <c r="BX778" s="60"/>
      <c r="BY778" s="59" t="str">
        <f t="shared" ca="1" si="61"/>
        <v/>
      </c>
      <c r="CD778" s="68"/>
      <c r="CE778" s="68"/>
      <c r="CF778" s="67"/>
      <c r="CG778">
        <v>65</v>
      </c>
      <c r="CH778" s="2">
        <v>152</v>
      </c>
      <c r="CI778" s="4">
        <f t="shared" si="62"/>
        <v>28.133656509695292</v>
      </c>
      <c r="CJ778" s="5" t="str">
        <f t="shared" si="63"/>
        <v>SOBREPESO</v>
      </c>
      <c r="CK778" s="36">
        <v>0</v>
      </c>
      <c r="CL778" s="66"/>
      <c r="CM778" s="89">
        <v>42228</v>
      </c>
      <c r="CN778" s="97">
        <v>42271</v>
      </c>
      <c r="CP778"/>
      <c r="CQ778" s="65"/>
      <c r="CR778" s="65"/>
      <c r="CS778" s="98"/>
      <c r="CT778"/>
      <c r="CU778"/>
      <c r="CV778" s="65"/>
      <c r="CW778" s="2">
        <v>139</v>
      </c>
      <c r="CX778" s="82">
        <v>80</v>
      </c>
      <c r="DC778"/>
      <c r="DG778" s="64"/>
      <c r="DI778" s="89"/>
      <c r="DJ778" s="89"/>
      <c r="DN778" s="34"/>
      <c r="DO778" s="34"/>
      <c r="DP778" s="34"/>
      <c r="DQ778" s="34"/>
      <c r="DR778" s="34"/>
      <c r="DS778" s="34" t="s">
        <v>2127</v>
      </c>
      <c r="DT778" s="34"/>
      <c r="DU778" s="47">
        <v>44529</v>
      </c>
      <c r="DY778" s="1">
        <v>2</v>
      </c>
      <c r="DZ778" t="s">
        <v>7940</v>
      </c>
      <c r="EB778" s="4"/>
      <c r="EJ778"/>
      <c r="EL778" s="34"/>
      <c r="EN778" s="34"/>
    </row>
    <row r="779" spans="1:144" hidden="1" x14ac:dyDescent="0.25">
      <c r="A779" s="85">
        <v>2022</v>
      </c>
      <c r="B779" s="87">
        <v>44830</v>
      </c>
      <c r="C779" t="s">
        <v>121</v>
      </c>
      <c r="D779" t="s">
        <v>122</v>
      </c>
      <c r="E779" s="36" t="s">
        <v>7938</v>
      </c>
      <c r="F779" s="34">
        <f t="shared" si="64"/>
        <v>778</v>
      </c>
      <c r="G779" s="34" t="s">
        <v>4985</v>
      </c>
      <c r="H779">
        <v>18</v>
      </c>
      <c r="I779" s="34" t="s">
        <v>6141</v>
      </c>
      <c r="J779" s="34" t="s">
        <v>4998</v>
      </c>
      <c r="K779" s="34" t="str">
        <f>VLOOKUP(J779,[2]CodMpios!$B$347:$E$362,4,FALSE)</f>
        <v>18460 - Milán</v>
      </c>
      <c r="L779" s="34" t="str">
        <f>VLOOKUP($J779,[2]Coord_Mpios_X_Y!$B$2:$K$1123,9,FALSE)</f>
        <v>1,146692553938</v>
      </c>
      <c r="M779" s="34" t="str">
        <f>VLOOKUP($J779,[2]Coord_Mpios_X_Y!$B$2:$K$1123,10,FALSE)</f>
        <v>-75,386647638375</v>
      </c>
      <c r="N779" s="34" t="s">
        <v>125</v>
      </c>
      <c r="O779" s="34" t="s">
        <v>126</v>
      </c>
      <c r="Q779" s="34" t="s">
        <v>127</v>
      </c>
      <c r="R779" s="34">
        <v>5852643</v>
      </c>
      <c r="S779" s="34" t="str">
        <f t="shared" si="60"/>
        <v>CC5852643</v>
      </c>
      <c r="T779" s="34" t="s">
        <v>197</v>
      </c>
      <c r="U779" s="34" t="s">
        <v>145</v>
      </c>
      <c r="V779" s="34" t="s">
        <v>5829</v>
      </c>
      <c r="W779" s="34" t="s">
        <v>328</v>
      </c>
      <c r="X779" s="87">
        <v>22080</v>
      </c>
      <c r="Y779">
        <v>62</v>
      </c>
      <c r="Z779" s="36">
        <f>VLOOKUP($Y779,[2]Edades!$A$3:$H$153,4,FALSE)</f>
        <v>6</v>
      </c>
      <c r="AA779" s="34" t="str">
        <f>VLOOKUP($Y779,[2]Edades!$A$3:$H$153,6,FALSE)</f>
        <v>6 - Persona mayor</v>
      </c>
      <c r="AB779" s="34">
        <f>VLOOKUP($Y779,[2]Edades!$A$3:$H$153,7,FALSE)</f>
        <v>13</v>
      </c>
      <c r="AC779" s="34" t="str">
        <f>VLOOKUP($Y779,[2]Edades!$A$3:$H$153,8,FALSE)</f>
        <v>60-64</v>
      </c>
      <c r="AD779" s="34" t="s">
        <v>146</v>
      </c>
      <c r="AE779">
        <v>1</v>
      </c>
      <c r="AF779" s="34" t="s">
        <v>2137</v>
      </c>
      <c r="AG779" s="34" t="s">
        <v>2127</v>
      </c>
      <c r="AH779" s="34" t="s">
        <v>2127</v>
      </c>
      <c r="AK779" s="34" t="s">
        <v>125</v>
      </c>
      <c r="AM779" s="34" t="s">
        <v>2127</v>
      </c>
      <c r="AN779" s="36" t="s">
        <v>2127</v>
      </c>
      <c r="AO779" s="36" t="s">
        <v>2127</v>
      </c>
      <c r="AP779" s="34" t="s">
        <v>2127</v>
      </c>
      <c r="AQ779" s="36" t="s">
        <v>2127</v>
      </c>
      <c r="AR779" s="34" t="s">
        <v>2098</v>
      </c>
      <c r="AS779" s="91" t="s">
        <v>2407</v>
      </c>
      <c r="AT779" s="34">
        <v>3133971689</v>
      </c>
      <c r="AU779" s="34" t="s">
        <v>2127</v>
      </c>
      <c r="AX779" s="90"/>
      <c r="BA779" s="91"/>
      <c r="BB779" s="91"/>
      <c r="BC779" s="91"/>
      <c r="BF779" s="34" t="s">
        <v>4983</v>
      </c>
      <c r="BG779" s="92" t="s">
        <v>2098</v>
      </c>
      <c r="BM779" s="36" t="s">
        <v>131</v>
      </c>
      <c r="BN779" s="34" t="s">
        <v>132</v>
      </c>
      <c r="BO779" s="36">
        <v>0</v>
      </c>
      <c r="BQ779" s="94"/>
      <c r="BS779" t="s">
        <v>132</v>
      </c>
      <c r="BU779" s="95"/>
      <c r="BV779" s="95"/>
      <c r="BW779" s="61"/>
      <c r="BX779" s="60"/>
      <c r="BY779" s="59" t="str">
        <f t="shared" ca="1" si="61"/>
        <v/>
      </c>
      <c r="CD779" s="68"/>
      <c r="CE779" s="68"/>
      <c r="CF779" s="67"/>
      <c r="CG779">
        <v>79</v>
      </c>
      <c r="CH779" s="2">
        <v>160</v>
      </c>
      <c r="CI779" s="4">
        <f t="shared" si="62"/>
        <v>30.859374999999993</v>
      </c>
      <c r="CJ779" s="5" t="str">
        <f t="shared" si="63"/>
        <v>OBESIDAD</v>
      </c>
      <c r="CK779" s="36">
        <v>0</v>
      </c>
      <c r="CL779" s="66"/>
      <c r="CM779" s="89">
        <v>42230</v>
      </c>
      <c r="CN779" s="97">
        <v>42303</v>
      </c>
      <c r="CP779"/>
      <c r="CQ779" s="65"/>
      <c r="CR779" s="65"/>
      <c r="CS779" s="98"/>
      <c r="CT779"/>
      <c r="CU779"/>
      <c r="CV779" s="65"/>
      <c r="CW779" s="2">
        <v>130</v>
      </c>
      <c r="CX779" s="82">
        <v>80</v>
      </c>
      <c r="DC779"/>
      <c r="DG779" s="64"/>
      <c r="DI779" s="89"/>
      <c r="DJ779" s="89"/>
      <c r="DK779" s="89">
        <v>44817</v>
      </c>
      <c r="DN779" s="34"/>
      <c r="DO779" s="34"/>
      <c r="DP779" s="34"/>
      <c r="DQ779" s="34"/>
      <c r="DR779" s="34"/>
      <c r="DS779" s="34" t="s">
        <v>2127</v>
      </c>
      <c r="DT779" s="34"/>
      <c r="DU779" s="47">
        <v>44544</v>
      </c>
      <c r="DY779" s="1">
        <v>1</v>
      </c>
      <c r="DZ779" t="s">
        <v>7940</v>
      </c>
      <c r="EA779" s="4">
        <v>112</v>
      </c>
      <c r="EB779" s="4">
        <v>104</v>
      </c>
      <c r="EC779" s="4">
        <v>185</v>
      </c>
      <c r="ED779" s="4">
        <v>103</v>
      </c>
      <c r="EE779" s="4">
        <v>39.5</v>
      </c>
      <c r="EF779" s="4">
        <v>215</v>
      </c>
      <c r="EH779" s="4">
        <v>6.5</v>
      </c>
      <c r="EJ779"/>
      <c r="EL779" s="34"/>
      <c r="EN779" s="34"/>
    </row>
    <row r="780" spans="1:144" hidden="1" x14ac:dyDescent="0.25">
      <c r="A780" s="85">
        <v>2022</v>
      </c>
      <c r="B780" s="87">
        <v>44830</v>
      </c>
      <c r="C780" t="s">
        <v>121</v>
      </c>
      <c r="D780" t="s">
        <v>122</v>
      </c>
      <c r="E780" s="36" t="s">
        <v>7938</v>
      </c>
      <c r="F780" s="34">
        <f t="shared" si="64"/>
        <v>779</v>
      </c>
      <c r="G780" s="34" t="s">
        <v>4985</v>
      </c>
      <c r="H780">
        <v>18</v>
      </c>
      <c r="I780" s="34" t="s">
        <v>6141</v>
      </c>
      <c r="J780" s="34" t="s">
        <v>4988</v>
      </c>
      <c r="K780" s="34" t="str">
        <f>VLOOKUP(J780,[2]CodMpios!$B$347:$E$362,4,FALSE)</f>
        <v>18001 - Florencia</v>
      </c>
      <c r="L780" s="34" t="str">
        <f>VLOOKUP($J780,[2]Coord_Mpios_X_Y!$B$2:$K$1123,9,FALSE)</f>
        <v>1,749138703818</v>
      </c>
      <c r="M780" s="34" t="str">
        <f>VLOOKUP($J780,[2]Coord_Mpios_X_Y!$B$2:$K$1123,10,FALSE)</f>
        <v>-75,558239064333</v>
      </c>
      <c r="N780" s="34" t="s">
        <v>125</v>
      </c>
      <c r="O780" s="34" t="s">
        <v>126</v>
      </c>
      <c r="Q780" s="34" t="s">
        <v>127</v>
      </c>
      <c r="R780" s="34">
        <v>26598135</v>
      </c>
      <c r="S780" s="34" t="str">
        <f t="shared" si="60"/>
        <v>CC26598135</v>
      </c>
      <c r="T780" s="34" t="s">
        <v>5828</v>
      </c>
      <c r="U780" s="34" t="s">
        <v>2492</v>
      </c>
      <c r="V780" s="34" t="s">
        <v>2537</v>
      </c>
      <c r="W780" s="34" t="s">
        <v>507</v>
      </c>
      <c r="X780" s="87">
        <v>24003</v>
      </c>
      <c r="Y780">
        <v>57</v>
      </c>
      <c r="Z780" s="36">
        <f>VLOOKUP($Y780,[2]Edades!$A$3:$H$153,4,FALSE)</f>
        <v>5</v>
      </c>
      <c r="AA780" s="34" t="str">
        <f>VLOOKUP($Y780,[2]Edades!$A$3:$H$153,6,FALSE)</f>
        <v>5 - Adultez</v>
      </c>
      <c r="AB780" s="34">
        <f>VLOOKUP($Y780,[2]Edades!$A$3:$H$153,7,FALSE)</f>
        <v>12</v>
      </c>
      <c r="AC780" s="34" t="str">
        <f>VLOOKUP($Y780,[2]Edades!$A$3:$H$153,8,FALSE)</f>
        <v>55-59</v>
      </c>
      <c r="AD780" s="34" t="s">
        <v>129</v>
      </c>
      <c r="AE780" s="1">
        <v>2</v>
      </c>
      <c r="AF780" s="34" t="s">
        <v>130</v>
      </c>
      <c r="AG780" s="34" t="s">
        <v>2127</v>
      </c>
      <c r="AH780" s="34" t="s">
        <v>2127</v>
      </c>
      <c r="AK780" s="34" t="s">
        <v>125</v>
      </c>
      <c r="AM780" s="34" t="s">
        <v>2127</v>
      </c>
      <c r="AN780" s="36" t="s">
        <v>2127</v>
      </c>
      <c r="AO780" s="36" t="s">
        <v>2127</v>
      </c>
      <c r="AP780" s="34" t="s">
        <v>2127</v>
      </c>
      <c r="AQ780" s="36" t="s">
        <v>2127</v>
      </c>
      <c r="AR780" s="34" t="s">
        <v>2098</v>
      </c>
      <c r="AS780" s="91" t="s">
        <v>6902</v>
      </c>
      <c r="AT780" s="34">
        <v>3174503420</v>
      </c>
      <c r="AU780" s="34" t="s">
        <v>2127</v>
      </c>
      <c r="AX780" s="90"/>
      <c r="BA780" s="91"/>
      <c r="BB780" s="91"/>
      <c r="BC780" s="91"/>
      <c r="BF780" s="34" t="s">
        <v>4983</v>
      </c>
      <c r="BG780" s="92" t="s">
        <v>2098</v>
      </c>
      <c r="BM780" s="36" t="s">
        <v>131</v>
      </c>
      <c r="BN780" s="34" t="s">
        <v>132</v>
      </c>
      <c r="BO780" s="36">
        <v>0</v>
      </c>
      <c r="BQ780" s="94"/>
      <c r="BS780" t="s">
        <v>132</v>
      </c>
      <c r="BU780" s="95"/>
      <c r="BV780" s="95"/>
      <c r="BW780" s="61"/>
      <c r="BX780" s="60"/>
      <c r="BY780" s="59" t="str">
        <f t="shared" ca="1" si="61"/>
        <v/>
      </c>
      <c r="CD780" s="68"/>
      <c r="CE780" s="68"/>
      <c r="CF780" s="67"/>
      <c r="CG780">
        <v>69</v>
      </c>
      <c r="CH780" s="2">
        <v>165</v>
      </c>
      <c r="CI780" s="4">
        <f t="shared" si="62"/>
        <v>25.344352617079892</v>
      </c>
      <c r="CJ780" s="5" t="str">
        <f t="shared" si="63"/>
        <v>SOBREPESO</v>
      </c>
      <c r="CK780" s="36">
        <v>0</v>
      </c>
      <c r="CL780" s="66"/>
      <c r="CM780" s="89">
        <v>42235</v>
      </c>
      <c r="CN780" s="97">
        <v>42276</v>
      </c>
      <c r="CP780"/>
      <c r="CQ780" s="65"/>
      <c r="CR780" s="65"/>
      <c r="CS780" s="98"/>
      <c r="CT780"/>
      <c r="CU780"/>
      <c r="CV780" s="65"/>
      <c r="CW780" s="2">
        <v>130</v>
      </c>
      <c r="CX780" s="82">
        <v>70</v>
      </c>
      <c r="DC780"/>
      <c r="DG780" s="64"/>
      <c r="DI780" s="89">
        <v>43810</v>
      </c>
      <c r="DJ780" s="89"/>
      <c r="DK780" s="89">
        <v>44795</v>
      </c>
      <c r="DN780" s="34"/>
      <c r="DO780" s="34"/>
      <c r="DP780" s="34"/>
      <c r="DQ780" s="34"/>
      <c r="DR780" s="34"/>
      <c r="DS780" s="34" t="s">
        <v>2127</v>
      </c>
      <c r="DT780" s="34"/>
      <c r="DU780" s="47">
        <v>44774</v>
      </c>
      <c r="DY780" s="1">
        <v>1</v>
      </c>
      <c r="DZ780" t="s">
        <v>7939</v>
      </c>
      <c r="EA780" s="4">
        <v>0.69</v>
      </c>
      <c r="EB780" s="4">
        <v>95</v>
      </c>
      <c r="EC780" s="4">
        <v>197</v>
      </c>
      <c r="ED780" s="4">
        <v>131</v>
      </c>
      <c r="EE780" s="4">
        <v>56.5</v>
      </c>
      <c r="EF780" s="4">
        <v>49</v>
      </c>
      <c r="EG780" s="4">
        <v>2</v>
      </c>
      <c r="EJ780"/>
      <c r="EL780" s="34"/>
      <c r="EN780" s="34"/>
    </row>
    <row r="781" spans="1:144" hidden="1" x14ac:dyDescent="0.25">
      <c r="A781" s="85">
        <v>2022</v>
      </c>
      <c r="B781" s="87">
        <v>44830</v>
      </c>
      <c r="C781" t="s">
        <v>121</v>
      </c>
      <c r="D781" t="s">
        <v>122</v>
      </c>
      <c r="E781" s="36" t="s">
        <v>7938</v>
      </c>
      <c r="F781" s="34">
        <f t="shared" si="64"/>
        <v>780</v>
      </c>
      <c r="G781" s="34" t="s">
        <v>4985</v>
      </c>
      <c r="H781">
        <v>18</v>
      </c>
      <c r="I781" s="34" t="s">
        <v>6141</v>
      </c>
      <c r="J781" s="34" t="s">
        <v>4988</v>
      </c>
      <c r="K781" s="34" t="str">
        <f>VLOOKUP(J781,[2]CodMpios!$B$347:$E$362,4,FALSE)</f>
        <v>18001 - Florencia</v>
      </c>
      <c r="L781" s="34" t="str">
        <f>VLOOKUP($J781,[2]Coord_Mpios_X_Y!$B$2:$K$1123,9,FALSE)</f>
        <v>1,749138703818</v>
      </c>
      <c r="M781" s="34" t="str">
        <f>VLOOKUP($J781,[2]Coord_Mpios_X_Y!$B$2:$K$1123,10,FALSE)</f>
        <v>-75,558239064333</v>
      </c>
      <c r="N781" s="34" t="s">
        <v>139</v>
      </c>
      <c r="O781" s="34" t="s">
        <v>126</v>
      </c>
      <c r="Q781" s="34" t="s">
        <v>127</v>
      </c>
      <c r="R781" s="34">
        <v>40768596</v>
      </c>
      <c r="S781" s="34" t="str">
        <f t="shared" si="60"/>
        <v>CC40768596</v>
      </c>
      <c r="T781" s="34" t="s">
        <v>309</v>
      </c>
      <c r="U781" s="34" t="s">
        <v>343</v>
      </c>
      <c r="V781" s="34" t="s">
        <v>5219</v>
      </c>
      <c r="W781" s="34" t="s">
        <v>290</v>
      </c>
      <c r="X781" s="87">
        <v>24767</v>
      </c>
      <c r="Y781">
        <v>55</v>
      </c>
      <c r="Z781" s="36">
        <f>VLOOKUP($Y781,[2]Edades!$A$3:$H$153,4,FALSE)</f>
        <v>5</v>
      </c>
      <c r="AA781" s="34" t="str">
        <f>VLOOKUP($Y781,[2]Edades!$A$3:$H$153,6,FALSE)</f>
        <v>5 - Adultez</v>
      </c>
      <c r="AB781" s="34">
        <f>VLOOKUP($Y781,[2]Edades!$A$3:$H$153,7,FALSE)</f>
        <v>12</v>
      </c>
      <c r="AC781" s="34" t="str">
        <f>VLOOKUP($Y781,[2]Edades!$A$3:$H$153,8,FALSE)</f>
        <v>55-59</v>
      </c>
      <c r="AD781" s="34" t="s">
        <v>129</v>
      </c>
      <c r="AE781" s="1">
        <v>2</v>
      </c>
      <c r="AF781" s="34" t="s">
        <v>130</v>
      </c>
      <c r="AG781" s="34" t="s">
        <v>2127</v>
      </c>
      <c r="AH781" s="34" t="s">
        <v>2127</v>
      </c>
      <c r="AK781" s="34" t="s">
        <v>139</v>
      </c>
      <c r="AM781" s="34" t="s">
        <v>2127</v>
      </c>
      <c r="AN781" s="36" t="s">
        <v>2127</v>
      </c>
      <c r="AO781" s="36" t="s">
        <v>2127</v>
      </c>
      <c r="AP781" s="34" t="s">
        <v>2127</v>
      </c>
      <c r="AQ781" s="36" t="s">
        <v>2127</v>
      </c>
      <c r="AR781" s="34" t="s">
        <v>2098</v>
      </c>
      <c r="AS781" s="91" t="s">
        <v>6903</v>
      </c>
      <c r="AT781" s="34">
        <v>3125155387</v>
      </c>
      <c r="AU781" s="34" t="s">
        <v>2127</v>
      </c>
      <c r="AX781" s="90"/>
      <c r="BA781" s="91"/>
      <c r="BB781" s="91"/>
      <c r="BC781" s="91"/>
      <c r="BF781" s="34" t="s">
        <v>4983</v>
      </c>
      <c r="BG781" s="92" t="s">
        <v>2098</v>
      </c>
      <c r="BM781" s="36" t="s">
        <v>131</v>
      </c>
      <c r="BN781" s="34" t="s">
        <v>132</v>
      </c>
      <c r="BO781" s="36">
        <v>0</v>
      </c>
      <c r="BQ781" s="94"/>
      <c r="BS781" t="s">
        <v>132</v>
      </c>
      <c r="BU781" s="95"/>
      <c r="BV781" s="95"/>
      <c r="BW781" s="61"/>
      <c r="BX781" s="60"/>
      <c r="BY781" s="59" t="str">
        <f t="shared" ca="1" si="61"/>
        <v/>
      </c>
      <c r="CD781" s="68"/>
      <c r="CE781" s="68"/>
      <c r="CF781" s="67"/>
      <c r="CG781">
        <v>87</v>
      </c>
      <c r="CH781" s="2">
        <v>165</v>
      </c>
      <c r="CI781" s="4">
        <f t="shared" si="62"/>
        <v>31.955922865013779</v>
      </c>
      <c r="CJ781" s="5" t="str">
        <f t="shared" si="63"/>
        <v>OBESIDAD</v>
      </c>
      <c r="CK781" s="36">
        <v>0</v>
      </c>
      <c r="CL781" s="66"/>
      <c r="CM781" s="89">
        <v>42250</v>
      </c>
      <c r="CN781" s="97">
        <v>42286</v>
      </c>
      <c r="CP781"/>
      <c r="CQ781" s="65"/>
      <c r="CR781" s="65"/>
      <c r="CS781" s="98"/>
      <c r="CT781"/>
      <c r="CU781"/>
      <c r="CV781" s="65"/>
      <c r="CW781" s="2"/>
      <c r="CX781" s="82"/>
      <c r="DC781"/>
      <c r="DG781" s="64"/>
      <c r="DI781" s="89"/>
      <c r="DJ781" s="89"/>
      <c r="DN781" s="34"/>
      <c r="DO781" s="34"/>
      <c r="DP781" s="34"/>
      <c r="DQ781" s="34"/>
      <c r="DR781" s="34"/>
      <c r="DS781" s="34" t="s">
        <v>2127</v>
      </c>
      <c r="DT781" s="34"/>
      <c r="DY781" s="1">
        <v>1</v>
      </c>
      <c r="DZ781" t="s">
        <v>7941</v>
      </c>
      <c r="EB781" s="4"/>
      <c r="EJ781"/>
      <c r="EL781" s="34"/>
      <c r="EN781" s="34"/>
    </row>
    <row r="782" spans="1:144" x14ac:dyDescent="0.25">
      <c r="A782" s="85">
        <v>2022</v>
      </c>
      <c r="B782" s="87">
        <v>44830</v>
      </c>
      <c r="C782" t="s">
        <v>121</v>
      </c>
      <c r="D782" t="s">
        <v>122</v>
      </c>
      <c r="E782" s="34" t="s">
        <v>7938</v>
      </c>
      <c r="F782" s="34">
        <f t="shared" si="64"/>
        <v>781</v>
      </c>
      <c r="G782" s="34" t="s">
        <v>4985</v>
      </c>
      <c r="H782">
        <v>18</v>
      </c>
      <c r="I782" s="34" t="s">
        <v>6141</v>
      </c>
      <c r="J782" s="34" t="s">
        <v>4988</v>
      </c>
      <c r="K782" s="34" t="str">
        <f>VLOOKUP(J782,[2]CodMpios!$B$347:$E$362,4,FALSE)</f>
        <v>18001 - Florencia</v>
      </c>
      <c r="L782" s="34" t="str">
        <f>VLOOKUP($J782,[2]Coord_Mpios_X_Y!$B$2:$K$1123,9,FALSE)</f>
        <v>1,749138703818</v>
      </c>
      <c r="M782" s="34" t="str">
        <f>VLOOKUP($J782,[2]Coord_Mpios_X_Y!$B$2:$K$1123,10,FALSE)</f>
        <v>-75,558239064333</v>
      </c>
      <c r="N782" s="34" t="s">
        <v>125</v>
      </c>
      <c r="O782" s="34" t="s">
        <v>126</v>
      </c>
      <c r="Q782" s="34" t="s">
        <v>127</v>
      </c>
      <c r="R782" s="34">
        <v>17642120</v>
      </c>
      <c r="S782" s="34" t="str">
        <f t="shared" si="60"/>
        <v>CC17642120</v>
      </c>
      <c r="T782" s="34" t="s">
        <v>188</v>
      </c>
      <c r="U782" s="34" t="s">
        <v>5827</v>
      </c>
      <c r="V782" s="34" t="s">
        <v>5826</v>
      </c>
      <c r="W782" s="34" t="s">
        <v>168</v>
      </c>
      <c r="X782" s="87">
        <v>24278</v>
      </c>
      <c r="Y782">
        <v>56</v>
      </c>
      <c r="Z782" s="36">
        <f>VLOOKUP($Y782,[2]Edades!$A$3:$H$153,4,FALSE)</f>
        <v>5</v>
      </c>
      <c r="AA782" s="34" t="str">
        <f>VLOOKUP($Y782,[2]Edades!$A$3:$H$153,6,FALSE)</f>
        <v>5 - Adultez</v>
      </c>
      <c r="AB782" s="34">
        <f>VLOOKUP($Y782,[2]Edades!$A$3:$H$153,7,FALSE)</f>
        <v>12</v>
      </c>
      <c r="AC782" s="34" t="str">
        <f>VLOOKUP($Y782,[2]Edades!$A$3:$H$153,8,FALSE)</f>
        <v>55-59</v>
      </c>
      <c r="AD782" s="34" t="s">
        <v>146</v>
      </c>
      <c r="AE782">
        <v>1</v>
      </c>
      <c r="AF782" s="34" t="s">
        <v>130</v>
      </c>
      <c r="AG782" s="34" t="s">
        <v>2127</v>
      </c>
      <c r="AH782" s="34" t="s">
        <v>2127</v>
      </c>
      <c r="AK782" s="34" t="s">
        <v>125</v>
      </c>
      <c r="AM782" s="34" t="s">
        <v>2127</v>
      </c>
      <c r="AN782" s="36" t="s">
        <v>2127</v>
      </c>
      <c r="AO782" s="36" t="s">
        <v>2127</v>
      </c>
      <c r="AP782" s="34" t="s">
        <v>2127</v>
      </c>
      <c r="AQ782" s="36" t="s">
        <v>2127</v>
      </c>
      <c r="AR782" s="34" t="s">
        <v>2098</v>
      </c>
      <c r="AS782" s="91" t="s">
        <v>6904</v>
      </c>
      <c r="AT782" s="34">
        <v>3102712432</v>
      </c>
      <c r="AU782" s="34" t="s">
        <v>2127</v>
      </c>
      <c r="AX782" s="90"/>
      <c r="BA782" s="91"/>
      <c r="BB782" s="91"/>
      <c r="BC782" s="91"/>
      <c r="BF782" s="34" t="s">
        <v>4983</v>
      </c>
      <c r="BG782" s="92" t="s">
        <v>2098</v>
      </c>
      <c r="BM782" s="36" t="s">
        <v>131</v>
      </c>
      <c r="BN782" s="34" t="s">
        <v>132</v>
      </c>
      <c r="BO782" s="36">
        <v>0</v>
      </c>
      <c r="BQ782" s="94"/>
      <c r="BS782" s="36" t="s">
        <v>2127</v>
      </c>
      <c r="BU782" s="95"/>
      <c r="BV782" s="95"/>
      <c r="BW782" s="61"/>
      <c r="BX782" s="60"/>
      <c r="BY782" s="59" t="str">
        <f t="shared" ca="1" si="61"/>
        <v/>
      </c>
      <c r="CD782" s="68"/>
      <c r="CE782" s="68"/>
      <c r="CF782" s="67"/>
      <c r="CG782">
        <v>90</v>
      </c>
      <c r="CH782" s="2">
        <v>178</v>
      </c>
      <c r="CI782" s="4">
        <f t="shared" si="62"/>
        <v>28.405504355510669</v>
      </c>
      <c r="CJ782" s="5" t="str">
        <f t="shared" si="63"/>
        <v>SOBREPESO</v>
      </c>
      <c r="CK782" s="36">
        <v>0</v>
      </c>
      <c r="CL782" s="66"/>
      <c r="CM782" s="89">
        <v>42251</v>
      </c>
      <c r="CN782" s="97">
        <v>42328</v>
      </c>
      <c r="CP782"/>
      <c r="CQ782" s="65"/>
      <c r="CR782" s="65"/>
      <c r="CS782" s="98"/>
      <c r="CT782"/>
      <c r="CU782"/>
      <c r="CV782" s="97"/>
      <c r="CW782" s="2"/>
      <c r="CX782" s="82"/>
      <c r="DG782" s="64"/>
      <c r="DI782" s="89"/>
      <c r="DJ782" s="89"/>
      <c r="DN782" s="34"/>
      <c r="DO782" s="34"/>
      <c r="DP782" s="34"/>
      <c r="DQ782" s="34"/>
      <c r="DR782" s="34"/>
      <c r="DS782" s="34" t="s">
        <v>2127</v>
      </c>
      <c r="DT782" s="34"/>
      <c r="DU782" s="47">
        <v>44763</v>
      </c>
      <c r="DY782" s="1">
        <v>2</v>
      </c>
      <c r="DZ782" t="s">
        <v>7941</v>
      </c>
      <c r="EB782" s="4"/>
      <c r="EJ782"/>
      <c r="EL782" s="34"/>
      <c r="EN782" s="34"/>
    </row>
    <row r="783" spans="1:144" hidden="1" x14ac:dyDescent="0.25">
      <c r="A783" s="85">
        <v>2022</v>
      </c>
      <c r="B783" s="87">
        <v>44830</v>
      </c>
      <c r="C783" t="s">
        <v>121</v>
      </c>
      <c r="D783" t="s">
        <v>122</v>
      </c>
      <c r="E783" s="36" t="s">
        <v>7938</v>
      </c>
      <c r="F783" s="34">
        <f t="shared" si="64"/>
        <v>782</v>
      </c>
      <c r="G783" s="34" t="s">
        <v>4985</v>
      </c>
      <c r="H783">
        <v>18</v>
      </c>
      <c r="I783" s="34" t="s">
        <v>6141</v>
      </c>
      <c r="J783" s="34" t="s">
        <v>4988</v>
      </c>
      <c r="K783" s="34" t="str">
        <f>VLOOKUP(J783,[2]CodMpios!$B$347:$E$362,4,FALSE)</f>
        <v>18001 - Florencia</v>
      </c>
      <c r="L783" s="34" t="str">
        <f>VLOOKUP($J783,[2]Coord_Mpios_X_Y!$B$2:$K$1123,9,FALSE)</f>
        <v>1,749138703818</v>
      </c>
      <c r="M783" s="34" t="str">
        <f>VLOOKUP($J783,[2]Coord_Mpios_X_Y!$B$2:$K$1123,10,FALSE)</f>
        <v>-75,558239064333</v>
      </c>
      <c r="N783" s="34" t="s">
        <v>125</v>
      </c>
      <c r="O783" s="34" t="s">
        <v>126</v>
      </c>
      <c r="Q783" s="34" t="s">
        <v>127</v>
      </c>
      <c r="R783" s="34">
        <v>30066845</v>
      </c>
      <c r="S783" s="34" t="str">
        <f t="shared" si="60"/>
        <v>CC30066845</v>
      </c>
      <c r="T783" s="34" t="s">
        <v>309</v>
      </c>
      <c r="U783" s="34" t="s">
        <v>959</v>
      </c>
      <c r="V783" s="34" t="s">
        <v>212</v>
      </c>
      <c r="W783" s="34" t="s">
        <v>289</v>
      </c>
      <c r="X783" s="87">
        <v>22578</v>
      </c>
      <c r="Y783">
        <v>61</v>
      </c>
      <c r="Z783" s="36">
        <f>VLOOKUP($Y783,[2]Edades!$A$3:$H$153,4,FALSE)</f>
        <v>6</v>
      </c>
      <c r="AA783" s="34" t="str">
        <f>VLOOKUP($Y783,[2]Edades!$A$3:$H$153,6,FALSE)</f>
        <v>6 - Persona mayor</v>
      </c>
      <c r="AB783" s="34">
        <f>VLOOKUP($Y783,[2]Edades!$A$3:$H$153,7,FALSE)</f>
        <v>13</v>
      </c>
      <c r="AC783" s="34" t="str">
        <f>VLOOKUP($Y783,[2]Edades!$A$3:$H$153,8,FALSE)</f>
        <v>60-64</v>
      </c>
      <c r="AD783" s="34" t="s">
        <v>129</v>
      </c>
      <c r="AE783" s="1">
        <v>2</v>
      </c>
      <c r="AF783" s="34" t="s">
        <v>2137</v>
      </c>
      <c r="AG783" s="34" t="s">
        <v>2127</v>
      </c>
      <c r="AH783" s="34" t="s">
        <v>2127</v>
      </c>
      <c r="AK783" s="34" t="s">
        <v>125</v>
      </c>
      <c r="AM783" s="34" t="s">
        <v>2127</v>
      </c>
      <c r="AN783" s="36" t="s">
        <v>2127</v>
      </c>
      <c r="AO783" s="36" t="s">
        <v>2127</v>
      </c>
      <c r="AP783" s="34" t="s">
        <v>2127</v>
      </c>
      <c r="AQ783" s="36" t="s">
        <v>2127</v>
      </c>
      <c r="AR783" s="34" t="s">
        <v>2098</v>
      </c>
      <c r="AS783" s="91" t="s">
        <v>6905</v>
      </c>
      <c r="AT783" s="34">
        <v>3166225794</v>
      </c>
      <c r="AU783" s="34" t="s">
        <v>2127</v>
      </c>
      <c r="AX783" s="90"/>
      <c r="BA783" s="91"/>
      <c r="BB783" s="91"/>
      <c r="BC783" s="91"/>
      <c r="BF783" s="34" t="s">
        <v>4983</v>
      </c>
      <c r="BG783" s="92" t="s">
        <v>2098</v>
      </c>
      <c r="BM783" s="36" t="s">
        <v>131</v>
      </c>
      <c r="BN783" s="34" t="s">
        <v>132</v>
      </c>
      <c r="BO783" s="36">
        <v>0</v>
      </c>
      <c r="BQ783" s="94"/>
      <c r="BS783" t="s">
        <v>131</v>
      </c>
      <c r="BU783" s="95"/>
      <c r="BV783" s="95"/>
      <c r="BW783" s="61"/>
      <c r="BX783" s="60"/>
      <c r="BY783" s="59" t="str">
        <f t="shared" ca="1" si="61"/>
        <v/>
      </c>
      <c r="CD783" s="68"/>
      <c r="CE783" s="68"/>
      <c r="CF783" s="67"/>
      <c r="CG783">
        <v>65</v>
      </c>
      <c r="CH783" s="2">
        <v>159</v>
      </c>
      <c r="CI783" s="4">
        <f t="shared" si="62"/>
        <v>25.711008267078039</v>
      </c>
      <c r="CJ783" s="5" t="str">
        <f t="shared" si="63"/>
        <v>SOBREPESO</v>
      </c>
      <c r="CK783" s="36">
        <v>0</v>
      </c>
      <c r="CL783" s="66"/>
      <c r="CM783" s="89">
        <v>42271</v>
      </c>
      <c r="CN783" s="97">
        <v>42347</v>
      </c>
      <c r="CP783"/>
      <c r="CQ783" s="65"/>
      <c r="CR783" s="65"/>
      <c r="CS783" s="98"/>
      <c r="CT783"/>
      <c r="CU783"/>
      <c r="CV783" s="65"/>
      <c r="CW783" s="2">
        <v>120</v>
      </c>
      <c r="CX783" s="82">
        <v>71</v>
      </c>
      <c r="DC783"/>
      <c r="DG783" s="64"/>
      <c r="DI783" s="89"/>
      <c r="DJ783" s="89"/>
      <c r="DN783" s="34"/>
      <c r="DO783" s="34"/>
      <c r="DP783" s="34"/>
      <c r="DQ783" s="34"/>
      <c r="DR783" s="34"/>
      <c r="DS783" s="34" t="s">
        <v>2127</v>
      </c>
      <c r="DT783" s="34"/>
      <c r="DU783" s="47">
        <v>44705</v>
      </c>
      <c r="DY783" s="1">
        <v>2</v>
      </c>
      <c r="DZ783" t="s">
        <v>7940</v>
      </c>
      <c r="EA783" s="4">
        <v>0.91</v>
      </c>
      <c r="EB783" s="4">
        <v>119</v>
      </c>
      <c r="EC783" s="4">
        <v>278</v>
      </c>
      <c r="ED783" s="4">
        <v>160</v>
      </c>
      <c r="EE783" s="4">
        <v>61.6</v>
      </c>
      <c r="EF783" s="4">
        <v>262</v>
      </c>
      <c r="EH783" s="4">
        <v>7.3</v>
      </c>
      <c r="EJ783"/>
      <c r="EL783" s="34"/>
      <c r="EN783" s="34"/>
    </row>
    <row r="784" spans="1:144" x14ac:dyDescent="0.25">
      <c r="A784" s="85">
        <v>2022</v>
      </c>
      <c r="B784" s="87">
        <v>44830</v>
      </c>
      <c r="C784" t="s">
        <v>121</v>
      </c>
      <c r="D784" t="s">
        <v>122</v>
      </c>
      <c r="E784" s="34" t="s">
        <v>7938</v>
      </c>
      <c r="F784" s="34">
        <f t="shared" si="64"/>
        <v>783</v>
      </c>
      <c r="G784" s="34" t="s">
        <v>4985</v>
      </c>
      <c r="H784">
        <v>18</v>
      </c>
      <c r="I784" s="34" t="s">
        <v>6141</v>
      </c>
      <c r="J784" s="34" t="s">
        <v>4991</v>
      </c>
      <c r="K784" s="34" t="str">
        <f>VLOOKUP(J784,[2]CodMpios!$B$347:$E$362,4,FALSE)</f>
        <v>18592 - Puerto Rico</v>
      </c>
      <c r="L784" s="34" t="str">
        <f>VLOOKUP($J784,[2]Coord_Mpios_X_Y!$B$2:$K$1123,9,FALSE)</f>
        <v>2,018940891255</v>
      </c>
      <c r="M784" s="34" t="str">
        <f>VLOOKUP($J784,[2]Coord_Mpios_X_Y!$B$2:$K$1123,10,FALSE)</f>
        <v>-75,073086267336</v>
      </c>
      <c r="N784" s="34" t="s">
        <v>125</v>
      </c>
      <c r="O784" s="34" t="s">
        <v>126</v>
      </c>
      <c r="Q784" s="34" t="s">
        <v>127</v>
      </c>
      <c r="R784" s="34">
        <v>40764496</v>
      </c>
      <c r="S784" s="34" t="str">
        <f t="shared" si="60"/>
        <v>CC40764496</v>
      </c>
      <c r="T784" s="34" t="s">
        <v>1258</v>
      </c>
      <c r="U784" s="34" t="s">
        <v>2492</v>
      </c>
      <c r="V784" s="34" t="s">
        <v>149</v>
      </c>
      <c r="W784" s="34" t="s">
        <v>303</v>
      </c>
      <c r="X784" s="87">
        <v>23315</v>
      </c>
      <c r="Y784">
        <v>59</v>
      </c>
      <c r="Z784" s="36">
        <f>VLOOKUP($Y784,[2]Edades!$A$3:$H$153,4,FALSE)</f>
        <v>5</v>
      </c>
      <c r="AA784" s="34" t="str">
        <f>VLOOKUP($Y784,[2]Edades!$A$3:$H$153,6,FALSE)</f>
        <v>5 - Adultez</v>
      </c>
      <c r="AB784" s="34">
        <f>VLOOKUP($Y784,[2]Edades!$A$3:$H$153,7,FALSE)</f>
        <v>12</v>
      </c>
      <c r="AC784" s="34" t="str">
        <f>VLOOKUP($Y784,[2]Edades!$A$3:$H$153,8,FALSE)</f>
        <v>55-59</v>
      </c>
      <c r="AD784" s="34" t="s">
        <v>129</v>
      </c>
      <c r="AE784" s="1">
        <v>2</v>
      </c>
      <c r="AF784" s="34" t="s">
        <v>130</v>
      </c>
      <c r="AG784" s="34" t="s">
        <v>2127</v>
      </c>
      <c r="AH784" s="34" t="s">
        <v>2127</v>
      </c>
      <c r="AK784" s="34" t="s">
        <v>125</v>
      </c>
      <c r="AM784" s="34" t="s">
        <v>2127</v>
      </c>
      <c r="AN784" s="36" t="s">
        <v>2127</v>
      </c>
      <c r="AO784" s="36" t="s">
        <v>2127</v>
      </c>
      <c r="AP784" s="34" t="s">
        <v>2127</v>
      </c>
      <c r="AQ784" s="36" t="s">
        <v>2127</v>
      </c>
      <c r="AR784" s="34" t="s">
        <v>5189</v>
      </c>
      <c r="AS784" s="91" t="s">
        <v>6906</v>
      </c>
      <c r="AT784" s="34">
        <v>3208859351</v>
      </c>
      <c r="AU784" s="34" t="s">
        <v>2127</v>
      </c>
      <c r="AX784" s="90"/>
      <c r="BA784" s="91"/>
      <c r="BB784" s="91"/>
      <c r="BC784" s="91"/>
      <c r="BF784" s="34" t="s">
        <v>4983</v>
      </c>
      <c r="BG784" s="92" t="s">
        <v>5189</v>
      </c>
      <c r="BM784" s="36" t="s">
        <v>131</v>
      </c>
      <c r="BN784" s="34" t="s">
        <v>132</v>
      </c>
      <c r="BO784" s="36">
        <v>0</v>
      </c>
      <c r="BQ784" s="94"/>
      <c r="BS784" s="36" t="s">
        <v>2127</v>
      </c>
      <c r="BU784" s="95"/>
      <c r="BV784" s="95"/>
      <c r="BW784" s="61"/>
      <c r="BX784" s="60"/>
      <c r="BY784" s="59" t="str">
        <f t="shared" ca="1" si="61"/>
        <v/>
      </c>
      <c r="CD784" s="68"/>
      <c r="CE784" s="68"/>
      <c r="CF784" s="67"/>
      <c r="CG784"/>
      <c r="CH784" s="2"/>
      <c r="CI784" s="4" t="e">
        <f t="shared" si="62"/>
        <v>#DIV/0!</v>
      </c>
      <c r="CJ784" s="5" t="str">
        <f t="shared" si="63"/>
        <v>SIN DATO</v>
      </c>
      <c r="CK784" s="36">
        <v>0</v>
      </c>
      <c r="CL784" s="66"/>
      <c r="CM784" s="89">
        <v>42271</v>
      </c>
      <c r="CN784" s="97">
        <v>42271</v>
      </c>
      <c r="CP784"/>
      <c r="CQ784" s="65"/>
      <c r="CR784" s="65"/>
      <c r="CS784" s="98"/>
      <c r="CT784"/>
      <c r="CU784"/>
      <c r="CV784" s="97"/>
      <c r="CW784" s="2"/>
      <c r="CX784" s="82"/>
      <c r="DG784" s="64"/>
      <c r="DI784" s="89"/>
      <c r="DJ784" s="89"/>
      <c r="DN784" s="34"/>
      <c r="DO784" s="34"/>
      <c r="DP784" s="34"/>
      <c r="DQ784" s="34"/>
      <c r="DR784" s="34"/>
      <c r="DS784" s="34" t="s">
        <v>2127</v>
      </c>
      <c r="DT784" s="34"/>
      <c r="DY784" s="1">
        <v>2</v>
      </c>
      <c r="DZ784" t="s">
        <v>7941</v>
      </c>
      <c r="EB784" s="4"/>
      <c r="EJ784"/>
      <c r="EL784" s="34"/>
      <c r="EN784" s="34"/>
    </row>
    <row r="785" spans="1:144" hidden="1" x14ac:dyDescent="0.25">
      <c r="A785" s="85">
        <v>2022</v>
      </c>
      <c r="B785" s="87">
        <v>44830</v>
      </c>
      <c r="C785" t="s">
        <v>121</v>
      </c>
      <c r="D785" t="s">
        <v>122</v>
      </c>
      <c r="E785" s="36" t="s">
        <v>7938</v>
      </c>
      <c r="F785" s="34">
        <f t="shared" si="64"/>
        <v>784</v>
      </c>
      <c r="G785" s="34" t="s">
        <v>4985</v>
      </c>
      <c r="H785">
        <v>18</v>
      </c>
      <c r="I785" s="34" t="s">
        <v>6141</v>
      </c>
      <c r="J785" s="34" t="s">
        <v>4988</v>
      </c>
      <c r="K785" s="34" t="str">
        <f>VLOOKUP(J785,[2]CodMpios!$B$347:$E$362,4,FALSE)</f>
        <v>18001 - Florencia</v>
      </c>
      <c r="L785" s="34" t="str">
        <f>VLOOKUP($J785,[2]Coord_Mpios_X_Y!$B$2:$K$1123,9,FALSE)</f>
        <v>1,749138703818</v>
      </c>
      <c r="M785" s="34" t="str">
        <f>VLOOKUP($J785,[2]Coord_Mpios_X_Y!$B$2:$K$1123,10,FALSE)</f>
        <v>-75,558239064333</v>
      </c>
      <c r="N785" s="34" t="s">
        <v>125</v>
      </c>
      <c r="O785" s="34" t="s">
        <v>126</v>
      </c>
      <c r="Q785" s="34" t="s">
        <v>127</v>
      </c>
      <c r="R785" s="34">
        <v>60283863</v>
      </c>
      <c r="S785" s="34" t="str">
        <f t="shared" si="60"/>
        <v>CC60283863</v>
      </c>
      <c r="T785" s="34" t="s">
        <v>815</v>
      </c>
      <c r="U785" s="34" t="s">
        <v>2492</v>
      </c>
      <c r="V785" s="34" t="s">
        <v>522</v>
      </c>
      <c r="W785" s="34" t="s">
        <v>5825</v>
      </c>
      <c r="X785" s="87">
        <v>21678</v>
      </c>
      <c r="Y785">
        <v>63</v>
      </c>
      <c r="Z785" s="36">
        <f>VLOOKUP($Y785,[2]Edades!$A$3:$H$153,4,FALSE)</f>
        <v>6</v>
      </c>
      <c r="AA785" s="34" t="str">
        <f>VLOOKUP($Y785,[2]Edades!$A$3:$H$153,6,FALSE)</f>
        <v>6 - Persona mayor</v>
      </c>
      <c r="AB785" s="34">
        <f>VLOOKUP($Y785,[2]Edades!$A$3:$H$153,7,FALSE)</f>
        <v>13</v>
      </c>
      <c r="AC785" s="34" t="str">
        <f>VLOOKUP($Y785,[2]Edades!$A$3:$H$153,8,FALSE)</f>
        <v>60-64</v>
      </c>
      <c r="AD785" s="34" t="s">
        <v>129</v>
      </c>
      <c r="AE785" s="1">
        <v>2</v>
      </c>
      <c r="AF785" s="34" t="s">
        <v>2137</v>
      </c>
      <c r="AG785" s="34" t="s">
        <v>2127</v>
      </c>
      <c r="AH785" s="34" t="s">
        <v>2127</v>
      </c>
      <c r="AK785" s="34" t="s">
        <v>125</v>
      </c>
      <c r="AM785" s="34" t="s">
        <v>2127</v>
      </c>
      <c r="AN785" s="36" t="s">
        <v>2127</v>
      </c>
      <c r="AO785" s="36" t="s">
        <v>2127</v>
      </c>
      <c r="AP785" s="34" t="s">
        <v>2127</v>
      </c>
      <c r="AQ785" s="36" t="s">
        <v>2127</v>
      </c>
      <c r="AR785" s="34" t="s">
        <v>2098</v>
      </c>
      <c r="AS785" s="91" t="s">
        <v>2098</v>
      </c>
      <c r="AT785" s="34">
        <v>3108769117</v>
      </c>
      <c r="AU785" s="34" t="s">
        <v>2127</v>
      </c>
      <c r="AX785" s="90"/>
      <c r="BA785" s="91"/>
      <c r="BB785" s="91"/>
      <c r="BC785" s="91"/>
      <c r="BF785" s="34" t="s">
        <v>4983</v>
      </c>
      <c r="BG785" s="92" t="s">
        <v>2098</v>
      </c>
      <c r="BM785" s="36" t="s">
        <v>131</v>
      </c>
      <c r="BN785" s="34" t="s">
        <v>132</v>
      </c>
      <c r="BO785" s="36">
        <v>0</v>
      </c>
      <c r="BQ785" s="94"/>
      <c r="BS785" t="s">
        <v>132</v>
      </c>
      <c r="BU785" s="95"/>
      <c r="BV785" s="95"/>
      <c r="BW785" s="61"/>
      <c r="BX785" s="60"/>
      <c r="BY785" s="59" t="str">
        <f t="shared" ca="1" si="61"/>
        <v/>
      </c>
      <c r="CD785" s="68"/>
      <c r="CE785" s="68"/>
      <c r="CF785" s="67"/>
      <c r="CG785">
        <v>91</v>
      </c>
      <c r="CH785" s="2">
        <v>165</v>
      </c>
      <c r="CI785" s="4">
        <f t="shared" si="62"/>
        <v>33.425160697887975</v>
      </c>
      <c r="CJ785" s="5" t="str">
        <f t="shared" si="63"/>
        <v>OBESIDAD</v>
      </c>
      <c r="CK785" s="36">
        <v>0</v>
      </c>
      <c r="CL785" s="66"/>
      <c r="CM785" s="89">
        <v>42272</v>
      </c>
      <c r="CN785" s="97">
        <v>42298</v>
      </c>
      <c r="CP785"/>
      <c r="CQ785" s="65"/>
      <c r="CR785" s="65"/>
      <c r="CS785" s="98"/>
      <c r="CT785"/>
      <c r="CU785"/>
      <c r="CV785" s="65"/>
      <c r="CW785" s="2">
        <v>130</v>
      </c>
      <c r="CX785" s="82">
        <v>70</v>
      </c>
      <c r="DC785"/>
      <c r="DG785" s="64"/>
      <c r="DI785" s="89">
        <v>42930</v>
      </c>
      <c r="DJ785" s="89"/>
      <c r="DN785" s="34"/>
      <c r="DO785" s="34"/>
      <c r="DP785" s="34"/>
      <c r="DQ785" s="34"/>
      <c r="DR785" s="34"/>
      <c r="DS785" s="34" t="s">
        <v>2127</v>
      </c>
      <c r="DT785" s="34"/>
      <c r="DU785" s="47">
        <v>44804</v>
      </c>
      <c r="DY785" s="1">
        <v>2</v>
      </c>
      <c r="DZ785" t="s">
        <v>7940</v>
      </c>
      <c r="EA785" s="4">
        <v>0.89</v>
      </c>
      <c r="EB785" s="4">
        <v>96</v>
      </c>
      <c r="EC785" s="4">
        <v>216</v>
      </c>
      <c r="ED785" s="4">
        <v>156</v>
      </c>
      <c r="EE785" s="4">
        <v>40.700000000000003</v>
      </c>
      <c r="EF785" s="4">
        <v>96</v>
      </c>
      <c r="EG785" s="4">
        <v>83</v>
      </c>
      <c r="EH785" s="4">
        <v>7.6</v>
      </c>
      <c r="EJ785"/>
      <c r="EL785" s="34"/>
      <c r="EN785" s="34"/>
    </row>
    <row r="786" spans="1:144" x14ac:dyDescent="0.25">
      <c r="A786" s="85">
        <v>2022</v>
      </c>
      <c r="B786" s="87">
        <v>44830</v>
      </c>
      <c r="C786" t="s">
        <v>121</v>
      </c>
      <c r="D786" t="s">
        <v>122</v>
      </c>
      <c r="E786" s="34" t="s">
        <v>7938</v>
      </c>
      <c r="F786" s="34">
        <f t="shared" si="64"/>
        <v>785</v>
      </c>
      <c r="G786" s="34" t="s">
        <v>4985</v>
      </c>
      <c r="H786">
        <v>18</v>
      </c>
      <c r="I786" s="34" t="s">
        <v>6141</v>
      </c>
      <c r="J786" s="34" t="s">
        <v>5002</v>
      </c>
      <c r="K786" s="34" t="str">
        <f>VLOOKUP(J786,[2]CodMpios!$B$347:$E$362,4,FALSE)</f>
        <v>18860 - Valparaíso</v>
      </c>
      <c r="L786" s="34" t="str">
        <f>VLOOKUP($J786,[2]Coord_Mpios_X_Y!$B$2:$K$1123,9,FALSE)</f>
        <v>1,061292206570</v>
      </c>
      <c r="M786" s="34" t="str">
        <f>VLOOKUP($J786,[2]Coord_Mpios_X_Y!$B$2:$K$1123,10,FALSE)</f>
        <v>-75,627047667443</v>
      </c>
      <c r="N786" s="34" t="s">
        <v>125</v>
      </c>
      <c r="O786" s="34" t="s">
        <v>126</v>
      </c>
      <c r="Q786" s="34" t="s">
        <v>127</v>
      </c>
      <c r="R786" s="34">
        <v>30508796</v>
      </c>
      <c r="S786" s="34" t="str">
        <f t="shared" si="60"/>
        <v>CC30508796</v>
      </c>
      <c r="T786" s="34" t="s">
        <v>883</v>
      </c>
      <c r="U786" s="34" t="s">
        <v>2492</v>
      </c>
      <c r="V786" s="34" t="s">
        <v>255</v>
      </c>
      <c r="W786" s="34" t="s">
        <v>2364</v>
      </c>
      <c r="X786" s="87">
        <v>30185</v>
      </c>
      <c r="Y786">
        <v>40</v>
      </c>
      <c r="Z786" s="36">
        <f>VLOOKUP($Y786,[2]Edades!$A$3:$H$153,4,FALSE)</f>
        <v>5</v>
      </c>
      <c r="AA786" s="34" t="str">
        <f>VLOOKUP($Y786,[2]Edades!$A$3:$H$153,6,FALSE)</f>
        <v>5 - Adultez</v>
      </c>
      <c r="AB786" s="34">
        <f>VLOOKUP($Y786,[2]Edades!$A$3:$H$153,7,FALSE)</f>
        <v>9</v>
      </c>
      <c r="AC786" s="34" t="str">
        <f>VLOOKUP($Y786,[2]Edades!$A$3:$H$153,8,FALSE)</f>
        <v>40-44</v>
      </c>
      <c r="AD786" s="34" t="s">
        <v>129</v>
      </c>
      <c r="AE786" s="1">
        <v>2</v>
      </c>
      <c r="AF786" s="34" t="s">
        <v>130</v>
      </c>
      <c r="AG786" s="34" t="s">
        <v>2127</v>
      </c>
      <c r="AH786" s="34" t="s">
        <v>2127</v>
      </c>
      <c r="AK786" s="34" t="s">
        <v>125</v>
      </c>
      <c r="AM786" s="34" t="s">
        <v>2127</v>
      </c>
      <c r="AN786" s="36" t="s">
        <v>2127</v>
      </c>
      <c r="AO786" s="36" t="s">
        <v>2127</v>
      </c>
      <c r="AP786" s="34" t="s">
        <v>2127</v>
      </c>
      <c r="AQ786" s="36" t="s">
        <v>2127</v>
      </c>
      <c r="AR786" s="34" t="s">
        <v>5262</v>
      </c>
      <c r="AS786" s="91" t="s">
        <v>6907</v>
      </c>
      <c r="AT786" s="34">
        <v>3183887263</v>
      </c>
      <c r="AU786" s="34" t="s">
        <v>2127</v>
      </c>
      <c r="AX786" s="90"/>
      <c r="BA786" s="91"/>
      <c r="BB786" s="91"/>
      <c r="BC786" s="91"/>
      <c r="BF786" s="34" t="s">
        <v>4983</v>
      </c>
      <c r="BG786" s="92" t="s">
        <v>2098</v>
      </c>
      <c r="BM786" s="36" t="s">
        <v>131</v>
      </c>
      <c r="BN786" s="34" t="s">
        <v>132</v>
      </c>
      <c r="BO786" s="36">
        <v>0</v>
      </c>
      <c r="BQ786" s="94"/>
      <c r="BS786" s="36" t="s">
        <v>2127</v>
      </c>
      <c r="BU786" s="95"/>
      <c r="BV786" s="95"/>
      <c r="BW786" s="61"/>
      <c r="BX786" s="60"/>
      <c r="BY786" s="59" t="str">
        <f t="shared" ca="1" si="61"/>
        <v/>
      </c>
      <c r="CD786" s="68"/>
      <c r="CE786" s="68"/>
      <c r="CF786" s="67"/>
      <c r="CG786">
        <v>98</v>
      </c>
      <c r="CH786" s="2">
        <v>153</v>
      </c>
      <c r="CI786" s="4">
        <f t="shared" si="62"/>
        <v>41.864240249476694</v>
      </c>
      <c r="CJ786" s="5" t="str">
        <f t="shared" si="63"/>
        <v>OBESIDAD</v>
      </c>
      <c r="CK786" s="36">
        <v>0</v>
      </c>
      <c r="CL786" s="66"/>
      <c r="CM786" s="89">
        <v>42279</v>
      </c>
      <c r="CN786" s="97">
        <v>42347</v>
      </c>
      <c r="CP786"/>
      <c r="CQ786" s="65"/>
      <c r="CR786" s="65"/>
      <c r="CS786" s="98"/>
      <c r="CT786"/>
      <c r="CU786"/>
      <c r="CV786" s="97"/>
      <c r="CW786" s="2"/>
      <c r="CX786" s="82"/>
      <c r="DG786" s="64"/>
      <c r="DI786" s="89"/>
      <c r="DJ786" s="89"/>
      <c r="DN786" s="34"/>
      <c r="DO786" s="34"/>
      <c r="DP786" s="34"/>
      <c r="DQ786" s="34"/>
      <c r="DR786" s="34"/>
      <c r="DS786" s="34" t="s">
        <v>2127</v>
      </c>
      <c r="DT786" s="34"/>
      <c r="DU786" s="47">
        <v>43868</v>
      </c>
      <c r="DY786" s="1">
        <v>1</v>
      </c>
      <c r="DZ786" t="s">
        <v>7941</v>
      </c>
      <c r="EB786" s="4"/>
      <c r="EJ786"/>
      <c r="EL786" s="34"/>
      <c r="EN786" s="34"/>
    </row>
    <row r="787" spans="1:144" x14ac:dyDescent="0.25">
      <c r="A787" s="85">
        <v>2022</v>
      </c>
      <c r="B787" s="87">
        <v>44830</v>
      </c>
      <c r="C787" t="s">
        <v>121</v>
      </c>
      <c r="D787" t="s">
        <v>122</v>
      </c>
      <c r="E787" s="34" t="s">
        <v>7938</v>
      </c>
      <c r="F787" s="34">
        <f t="shared" si="64"/>
        <v>786</v>
      </c>
      <c r="G787" s="34" t="s">
        <v>4985</v>
      </c>
      <c r="H787">
        <v>18</v>
      </c>
      <c r="I787" s="34" t="s">
        <v>6141</v>
      </c>
      <c r="J787" s="34" t="s">
        <v>5002</v>
      </c>
      <c r="K787" s="34" t="str">
        <f>VLOOKUP(J787,[2]CodMpios!$B$347:$E$362,4,FALSE)</f>
        <v>18860 - Valparaíso</v>
      </c>
      <c r="L787" s="34" t="str">
        <f>VLOOKUP($J787,[2]Coord_Mpios_X_Y!$B$2:$K$1123,9,FALSE)</f>
        <v>1,061292206570</v>
      </c>
      <c r="M787" s="34" t="str">
        <f>VLOOKUP($J787,[2]Coord_Mpios_X_Y!$B$2:$K$1123,10,FALSE)</f>
        <v>-75,627047667443</v>
      </c>
      <c r="N787" s="34" t="s">
        <v>125</v>
      </c>
      <c r="O787" s="34" t="s">
        <v>126</v>
      </c>
      <c r="Q787" s="34" t="s">
        <v>127</v>
      </c>
      <c r="R787" s="34">
        <v>40764556</v>
      </c>
      <c r="S787" s="34" t="str">
        <f t="shared" si="60"/>
        <v>CC40764556</v>
      </c>
      <c r="T787" s="34" t="s">
        <v>191</v>
      </c>
      <c r="U787" s="34" t="s">
        <v>392</v>
      </c>
      <c r="V787" s="34" t="s">
        <v>5824</v>
      </c>
      <c r="W787" s="34" t="s">
        <v>2110</v>
      </c>
      <c r="X787" s="87">
        <v>23604</v>
      </c>
      <c r="Y787">
        <v>58</v>
      </c>
      <c r="Z787" s="36">
        <f>VLOOKUP($Y787,[2]Edades!$A$3:$H$153,4,FALSE)</f>
        <v>5</v>
      </c>
      <c r="AA787" s="34" t="str">
        <f>VLOOKUP($Y787,[2]Edades!$A$3:$H$153,6,FALSE)</f>
        <v>5 - Adultez</v>
      </c>
      <c r="AB787" s="34">
        <f>VLOOKUP($Y787,[2]Edades!$A$3:$H$153,7,FALSE)</f>
        <v>12</v>
      </c>
      <c r="AC787" s="34" t="str">
        <f>VLOOKUP($Y787,[2]Edades!$A$3:$H$153,8,FALSE)</f>
        <v>55-59</v>
      </c>
      <c r="AD787" s="34" t="s">
        <v>129</v>
      </c>
      <c r="AE787" s="1">
        <v>2</v>
      </c>
      <c r="AF787" s="34" t="s">
        <v>130</v>
      </c>
      <c r="AG787" s="34" t="s">
        <v>2127</v>
      </c>
      <c r="AH787" s="34" t="s">
        <v>2127</v>
      </c>
      <c r="AK787" s="34" t="s">
        <v>125</v>
      </c>
      <c r="AM787" s="34" t="s">
        <v>2127</v>
      </c>
      <c r="AN787" s="36" t="s">
        <v>2127</v>
      </c>
      <c r="AO787" s="36" t="s">
        <v>2127</v>
      </c>
      <c r="AP787" s="34" t="s">
        <v>2127</v>
      </c>
      <c r="AQ787" s="36" t="s">
        <v>2127</v>
      </c>
      <c r="AR787" s="34" t="s">
        <v>5262</v>
      </c>
      <c r="AS787" s="91" t="s">
        <v>6908</v>
      </c>
      <c r="AT787" s="34">
        <v>3132417767</v>
      </c>
      <c r="AU787" s="34" t="s">
        <v>2127</v>
      </c>
      <c r="AX787" s="90"/>
      <c r="BA787" s="91"/>
      <c r="BB787" s="91"/>
      <c r="BC787" s="91"/>
      <c r="BF787" s="34" t="s">
        <v>4983</v>
      </c>
      <c r="BG787" s="92" t="s">
        <v>2098</v>
      </c>
      <c r="BM787" s="36" t="s">
        <v>131</v>
      </c>
      <c r="BN787" s="34" t="s">
        <v>132</v>
      </c>
      <c r="BO787" s="36">
        <v>0</v>
      </c>
      <c r="BQ787" s="94"/>
      <c r="BS787" s="36" t="s">
        <v>2127</v>
      </c>
      <c r="BU787" s="95"/>
      <c r="BV787" s="95"/>
      <c r="BW787" s="61"/>
      <c r="BX787" s="60"/>
      <c r="BY787" s="59" t="str">
        <f t="shared" ca="1" si="61"/>
        <v/>
      </c>
      <c r="CD787" s="68"/>
      <c r="CE787" s="68"/>
      <c r="CF787" s="67"/>
      <c r="CG787">
        <v>79</v>
      </c>
      <c r="CH787" s="2">
        <v>160</v>
      </c>
      <c r="CI787" s="4">
        <f t="shared" si="62"/>
        <v>30.859374999999993</v>
      </c>
      <c r="CJ787" s="5" t="str">
        <f t="shared" si="63"/>
        <v>OBESIDAD</v>
      </c>
      <c r="CK787" s="36">
        <v>0</v>
      </c>
      <c r="CL787" s="66"/>
      <c r="CM787" s="89">
        <v>42283</v>
      </c>
      <c r="CN787" s="97">
        <v>42311</v>
      </c>
      <c r="CP787"/>
      <c r="CQ787" s="65"/>
      <c r="CR787" s="65"/>
      <c r="CS787" s="98"/>
      <c r="CT787"/>
      <c r="CU787"/>
      <c r="CV787" s="97"/>
      <c r="CW787" s="2">
        <v>137</v>
      </c>
      <c r="CX787" s="82">
        <v>82</v>
      </c>
      <c r="DG787" s="64"/>
      <c r="DI787" s="89">
        <v>42955</v>
      </c>
      <c r="DJ787" s="89"/>
      <c r="DN787" s="34"/>
      <c r="DO787" s="34"/>
      <c r="DP787" s="34"/>
      <c r="DQ787" s="34"/>
      <c r="DR787" s="34"/>
      <c r="DS787" s="34" t="s">
        <v>2127</v>
      </c>
      <c r="DT787" s="34"/>
      <c r="DU787" s="47">
        <v>43378</v>
      </c>
      <c r="DY787" s="1">
        <v>2</v>
      </c>
      <c r="DZ787" t="s">
        <v>7941</v>
      </c>
      <c r="EB787" s="4"/>
      <c r="EJ787"/>
      <c r="EL787" s="34"/>
      <c r="EN787" s="34"/>
    </row>
    <row r="788" spans="1:144" x14ac:dyDescent="0.25">
      <c r="A788" s="85">
        <v>2022</v>
      </c>
      <c r="B788" s="87">
        <v>44830</v>
      </c>
      <c r="C788" t="s">
        <v>121</v>
      </c>
      <c r="D788" t="s">
        <v>122</v>
      </c>
      <c r="E788" s="34" t="s">
        <v>7938</v>
      </c>
      <c r="F788" s="34">
        <f t="shared" si="64"/>
        <v>787</v>
      </c>
      <c r="G788" s="34" t="s">
        <v>4985</v>
      </c>
      <c r="H788">
        <v>18</v>
      </c>
      <c r="I788" s="34" t="s">
        <v>6141</v>
      </c>
      <c r="J788" s="34" t="s">
        <v>5014</v>
      </c>
      <c r="K788" s="34" t="str">
        <f>VLOOKUP(J788,[2]CodMpios!$B$347:$E$362,4,FALSE)</f>
        <v>18029 - Albania</v>
      </c>
      <c r="L788" s="34" t="str">
        <f>VLOOKUP($J788,[2]Coord_Mpios_X_Y!$B$2:$K$1123,9,FALSE)</f>
        <v>1,227865490191</v>
      </c>
      <c r="M788" s="34" t="str">
        <f>VLOOKUP($J788,[2]Coord_Mpios_X_Y!$B$2:$K$1123,10,FALSE)</f>
        <v>-75,882326507579</v>
      </c>
      <c r="N788" s="34" t="s">
        <v>125</v>
      </c>
      <c r="O788" s="34" t="s">
        <v>126</v>
      </c>
      <c r="Q788" s="34" t="s">
        <v>127</v>
      </c>
      <c r="R788" s="34">
        <v>1075227975</v>
      </c>
      <c r="S788" s="34" t="str">
        <f t="shared" si="60"/>
        <v>CC1075227975</v>
      </c>
      <c r="T788" s="34" t="s">
        <v>5823</v>
      </c>
      <c r="U788" s="34" t="s">
        <v>2442</v>
      </c>
      <c r="V788" s="34" t="s">
        <v>5089</v>
      </c>
      <c r="W788" s="34" t="s">
        <v>2518</v>
      </c>
      <c r="X788" s="87">
        <v>32220</v>
      </c>
      <c r="Y788">
        <v>35</v>
      </c>
      <c r="Z788" s="36">
        <f>VLOOKUP($Y788,[2]Edades!$A$3:$H$153,4,FALSE)</f>
        <v>5</v>
      </c>
      <c r="AA788" s="34" t="str">
        <f>VLOOKUP($Y788,[2]Edades!$A$3:$H$153,6,FALSE)</f>
        <v>5 - Adultez</v>
      </c>
      <c r="AB788" s="34">
        <f>VLOOKUP($Y788,[2]Edades!$A$3:$H$153,7,FALSE)</f>
        <v>8</v>
      </c>
      <c r="AC788" s="34" t="str">
        <f>VLOOKUP($Y788,[2]Edades!$A$3:$H$153,8,FALSE)</f>
        <v>35-39</v>
      </c>
      <c r="AD788" s="34" t="s">
        <v>146</v>
      </c>
      <c r="AE788">
        <v>1</v>
      </c>
      <c r="AF788" s="34" t="s">
        <v>130</v>
      </c>
      <c r="AG788" s="34" t="s">
        <v>2127</v>
      </c>
      <c r="AH788" s="34" t="s">
        <v>2127</v>
      </c>
      <c r="AK788" s="34" t="s">
        <v>125</v>
      </c>
      <c r="AM788" s="34" t="s">
        <v>2127</v>
      </c>
      <c r="AN788" s="36" t="s">
        <v>2127</v>
      </c>
      <c r="AO788" s="36" t="s">
        <v>2127</v>
      </c>
      <c r="AP788" s="34" t="s">
        <v>2127</v>
      </c>
      <c r="AQ788" s="36" t="s">
        <v>2127</v>
      </c>
      <c r="AR788" s="34" t="s">
        <v>5305</v>
      </c>
      <c r="AS788" s="91" t="s">
        <v>6909</v>
      </c>
      <c r="AT788" s="34">
        <v>3124838741</v>
      </c>
      <c r="AU788" s="34" t="s">
        <v>2127</v>
      </c>
      <c r="AX788" s="90"/>
      <c r="BA788" s="91"/>
      <c r="BB788" s="91"/>
      <c r="BC788" s="91"/>
      <c r="BF788" s="34" t="s">
        <v>4983</v>
      </c>
      <c r="BG788" s="92" t="s">
        <v>2098</v>
      </c>
      <c r="BM788" s="36" t="s">
        <v>131</v>
      </c>
      <c r="BN788" s="34" t="s">
        <v>132</v>
      </c>
      <c r="BO788" s="36">
        <v>0</v>
      </c>
      <c r="BQ788" s="94"/>
      <c r="BS788" s="36" t="s">
        <v>2127</v>
      </c>
      <c r="BU788" s="95"/>
      <c r="BV788" s="95"/>
      <c r="BW788" s="61"/>
      <c r="BX788" s="60"/>
      <c r="BY788" s="59" t="str">
        <f t="shared" ca="1" si="61"/>
        <v/>
      </c>
      <c r="CD788" s="68"/>
      <c r="CE788" s="68"/>
      <c r="CF788" s="67"/>
      <c r="CG788">
        <v>64</v>
      </c>
      <c r="CH788" s="2">
        <v>165</v>
      </c>
      <c r="CI788" s="4">
        <f t="shared" si="62"/>
        <v>23.507805325987146</v>
      </c>
      <c r="CJ788" s="5" t="str">
        <f t="shared" si="63"/>
        <v>NORMAL</v>
      </c>
      <c r="CK788" s="36">
        <v>0</v>
      </c>
      <c r="CL788" s="66"/>
      <c r="CM788" s="89">
        <v>42284</v>
      </c>
      <c r="CN788" s="97">
        <v>42307</v>
      </c>
      <c r="CP788"/>
      <c r="CQ788" s="65"/>
      <c r="CR788" s="65"/>
      <c r="CS788" s="98"/>
      <c r="CT788"/>
      <c r="CU788"/>
      <c r="CV788" s="97"/>
      <c r="CW788" s="2">
        <v>120</v>
      </c>
      <c r="CX788" s="82">
        <v>70</v>
      </c>
      <c r="DG788" s="64"/>
      <c r="DI788" s="89"/>
      <c r="DJ788" s="89"/>
      <c r="DN788" s="34"/>
      <c r="DO788" s="34"/>
      <c r="DP788" s="34"/>
      <c r="DQ788" s="34"/>
      <c r="DR788" s="34"/>
      <c r="DS788" s="34" t="s">
        <v>2127</v>
      </c>
      <c r="DT788" s="34"/>
      <c r="DU788" s="47">
        <v>44764</v>
      </c>
      <c r="DY788" s="1">
        <v>1</v>
      </c>
      <c r="DZ788" t="s">
        <v>7939</v>
      </c>
      <c r="EB788" s="4">
        <v>189</v>
      </c>
      <c r="EH788" s="4">
        <v>9.5</v>
      </c>
      <c r="EJ788"/>
      <c r="EL788" s="34"/>
      <c r="EN788" s="34"/>
    </row>
    <row r="789" spans="1:144" x14ac:dyDescent="0.25">
      <c r="A789" s="85">
        <v>2022</v>
      </c>
      <c r="B789" s="87">
        <v>44830</v>
      </c>
      <c r="C789" t="s">
        <v>121</v>
      </c>
      <c r="D789" t="s">
        <v>122</v>
      </c>
      <c r="E789" s="34" t="s">
        <v>7938</v>
      </c>
      <c r="F789" s="34">
        <f t="shared" si="64"/>
        <v>788</v>
      </c>
      <c r="G789" s="34" t="s">
        <v>4985</v>
      </c>
      <c r="H789">
        <v>18</v>
      </c>
      <c r="I789" s="34" t="s">
        <v>6141</v>
      </c>
      <c r="J789" s="34" t="s">
        <v>4984</v>
      </c>
      <c r="K789" s="34" t="str">
        <f>VLOOKUP(J789,[2]CodMpios!$B$347:$E$362,4,FALSE)</f>
        <v>18753 - San Vicente Del Caguán</v>
      </c>
      <c r="L789" s="34" t="str">
        <f>VLOOKUP($J789,[2]Coord_Mpios_X_Y!$B$2:$K$1123,9,FALSE)</f>
        <v>1,567801695842</v>
      </c>
      <c r="M789" s="34" t="str">
        <f>VLOOKUP($J789,[2]Coord_Mpios_X_Y!$B$2:$K$1123,10,FALSE)</f>
        <v>-74,262977514784</v>
      </c>
      <c r="N789" s="34" t="s">
        <v>125</v>
      </c>
      <c r="O789" s="34" t="s">
        <v>126</v>
      </c>
      <c r="Q789" s="34" t="s">
        <v>127</v>
      </c>
      <c r="R789" s="34">
        <v>27295593</v>
      </c>
      <c r="S789" s="34" t="str">
        <f t="shared" si="60"/>
        <v>CC27295593</v>
      </c>
      <c r="T789" s="34" t="s">
        <v>5822</v>
      </c>
      <c r="U789" s="34" t="s">
        <v>2387</v>
      </c>
      <c r="V789" s="34" t="s">
        <v>215</v>
      </c>
      <c r="W789" s="34" t="s">
        <v>632</v>
      </c>
      <c r="X789" s="87">
        <v>21975</v>
      </c>
      <c r="Y789">
        <v>63</v>
      </c>
      <c r="Z789" s="36">
        <f>VLOOKUP($Y789,[2]Edades!$A$3:$H$153,4,FALSE)</f>
        <v>6</v>
      </c>
      <c r="AA789" s="34" t="str">
        <f>VLOOKUP($Y789,[2]Edades!$A$3:$H$153,6,FALSE)</f>
        <v>6 - Persona mayor</v>
      </c>
      <c r="AB789" s="34">
        <f>VLOOKUP($Y789,[2]Edades!$A$3:$H$153,7,FALSE)</f>
        <v>13</v>
      </c>
      <c r="AC789" s="34" t="str">
        <f>VLOOKUP($Y789,[2]Edades!$A$3:$H$153,8,FALSE)</f>
        <v>60-64</v>
      </c>
      <c r="AD789" s="34" t="s">
        <v>129</v>
      </c>
      <c r="AE789" s="1">
        <v>2</v>
      </c>
      <c r="AF789" s="34" t="s">
        <v>2137</v>
      </c>
      <c r="AG789" s="34" t="s">
        <v>2127</v>
      </c>
      <c r="AH789" s="34" t="s">
        <v>2127</v>
      </c>
      <c r="AK789" s="34" t="s">
        <v>125</v>
      </c>
      <c r="AM789" s="34" t="s">
        <v>2127</v>
      </c>
      <c r="AN789" s="36" t="s">
        <v>2127</v>
      </c>
      <c r="AO789" s="36" t="s">
        <v>2127</v>
      </c>
      <c r="AP789" s="34" t="s">
        <v>2127</v>
      </c>
      <c r="AQ789" s="36" t="s">
        <v>2127</v>
      </c>
      <c r="AR789" s="34" t="s">
        <v>5042</v>
      </c>
      <c r="AS789" s="91" t="s">
        <v>6910</v>
      </c>
      <c r="AT789" s="34">
        <v>3106784024</v>
      </c>
      <c r="AU789" s="34" t="s">
        <v>2127</v>
      </c>
      <c r="AX789" s="90"/>
      <c r="BA789" s="91"/>
      <c r="BB789" s="91"/>
      <c r="BC789" s="91"/>
      <c r="BF789" s="34" t="s">
        <v>4983</v>
      </c>
      <c r="BG789" s="92" t="s">
        <v>5042</v>
      </c>
      <c r="BM789" s="36" t="s">
        <v>131</v>
      </c>
      <c r="BN789" s="34" t="s">
        <v>132</v>
      </c>
      <c r="BO789" s="36">
        <v>0</v>
      </c>
      <c r="BQ789" s="94"/>
      <c r="BS789" s="36" t="s">
        <v>2127</v>
      </c>
      <c r="BU789" s="95"/>
      <c r="BV789" s="95"/>
      <c r="BW789" s="61"/>
      <c r="BX789" s="60"/>
      <c r="BY789" s="59" t="str">
        <f t="shared" ca="1" si="61"/>
        <v/>
      </c>
      <c r="CD789" s="68"/>
      <c r="CE789" s="68"/>
      <c r="CF789" s="67"/>
      <c r="CG789"/>
      <c r="CH789" s="2"/>
      <c r="CI789" s="4" t="e">
        <f t="shared" si="62"/>
        <v>#DIV/0!</v>
      </c>
      <c r="CJ789" s="5" t="str">
        <f t="shared" si="63"/>
        <v>SIN DATO</v>
      </c>
      <c r="CK789" s="36">
        <v>0</v>
      </c>
      <c r="CL789" s="66"/>
      <c r="CM789" s="89">
        <v>42285</v>
      </c>
      <c r="CN789" s="97">
        <v>42285</v>
      </c>
      <c r="CP789"/>
      <c r="CQ789" s="65"/>
      <c r="CR789" s="65"/>
      <c r="CS789" s="98"/>
      <c r="CT789"/>
      <c r="CU789"/>
      <c r="CV789" s="97"/>
      <c r="CW789" s="2"/>
      <c r="CX789" s="82"/>
      <c r="DG789" s="64"/>
      <c r="DI789" s="89"/>
      <c r="DJ789" s="89"/>
      <c r="DN789" s="34"/>
      <c r="DO789" s="34"/>
      <c r="DP789" s="34"/>
      <c r="DQ789" s="34"/>
      <c r="DR789" s="34"/>
      <c r="DS789" s="34" t="s">
        <v>2127</v>
      </c>
      <c r="DT789" s="34"/>
      <c r="DY789" s="1">
        <v>2</v>
      </c>
      <c r="DZ789" t="s">
        <v>7941</v>
      </c>
      <c r="EB789" s="4"/>
      <c r="EJ789"/>
      <c r="EL789" s="34"/>
      <c r="EN789" s="34"/>
    </row>
    <row r="790" spans="1:144" x14ac:dyDescent="0.25">
      <c r="A790" s="85">
        <v>2022</v>
      </c>
      <c r="B790" s="87">
        <v>44830</v>
      </c>
      <c r="C790" t="s">
        <v>121</v>
      </c>
      <c r="D790" t="s">
        <v>122</v>
      </c>
      <c r="E790" s="34" t="s">
        <v>7938</v>
      </c>
      <c r="F790" s="34">
        <f t="shared" si="64"/>
        <v>789</v>
      </c>
      <c r="G790" s="34" t="s">
        <v>4985</v>
      </c>
      <c r="H790">
        <v>18</v>
      </c>
      <c r="I790" s="34" t="s">
        <v>6141</v>
      </c>
      <c r="J790" s="34" t="s">
        <v>4996</v>
      </c>
      <c r="K790" s="34" t="str">
        <f>VLOOKUP(J790,[2]CodMpios!$B$347:$E$362,4,FALSE)</f>
        <v>18247 - El Doncello</v>
      </c>
      <c r="L790" s="34" t="str">
        <f>VLOOKUP($J790,[2]Coord_Mpios_X_Y!$B$2:$K$1123,9,FALSE)</f>
        <v>1,791385903474</v>
      </c>
      <c r="M790" s="34" t="str">
        <f>VLOOKUP($J790,[2]Coord_Mpios_X_Y!$B$2:$K$1123,10,FALSE)</f>
        <v>-75,193944154894</v>
      </c>
      <c r="N790" s="34" t="s">
        <v>125</v>
      </c>
      <c r="O790" s="34" t="s">
        <v>126</v>
      </c>
      <c r="Q790" s="34" t="s">
        <v>127</v>
      </c>
      <c r="R790" s="34">
        <v>17669367</v>
      </c>
      <c r="S790" s="34" t="str">
        <f t="shared" si="60"/>
        <v>CC17669367</v>
      </c>
      <c r="T790" s="34" t="s">
        <v>2468</v>
      </c>
      <c r="U790" s="34" t="s">
        <v>2492</v>
      </c>
      <c r="V790" s="34" t="s">
        <v>522</v>
      </c>
      <c r="W790" s="34" t="s">
        <v>2144</v>
      </c>
      <c r="X790" s="87">
        <v>23208</v>
      </c>
      <c r="Y790">
        <v>59</v>
      </c>
      <c r="Z790" s="36">
        <f>VLOOKUP($Y790,[2]Edades!$A$3:$H$153,4,FALSE)</f>
        <v>5</v>
      </c>
      <c r="AA790" s="34" t="str">
        <f>VLOOKUP($Y790,[2]Edades!$A$3:$H$153,6,FALSE)</f>
        <v>5 - Adultez</v>
      </c>
      <c r="AB790" s="34">
        <f>VLOOKUP($Y790,[2]Edades!$A$3:$H$153,7,FALSE)</f>
        <v>12</v>
      </c>
      <c r="AC790" s="34" t="str">
        <f>VLOOKUP($Y790,[2]Edades!$A$3:$H$153,8,FALSE)</f>
        <v>55-59</v>
      </c>
      <c r="AD790" s="34" t="s">
        <v>146</v>
      </c>
      <c r="AE790">
        <v>1</v>
      </c>
      <c r="AF790" s="34" t="s">
        <v>130</v>
      </c>
      <c r="AG790" s="34" t="s">
        <v>2127</v>
      </c>
      <c r="AH790" s="34" t="s">
        <v>2127</v>
      </c>
      <c r="AK790" s="34" t="s">
        <v>125</v>
      </c>
      <c r="AM790" s="34" t="s">
        <v>2127</v>
      </c>
      <c r="AN790" s="36" t="s">
        <v>2127</v>
      </c>
      <c r="AO790" s="36" t="s">
        <v>2127</v>
      </c>
      <c r="AP790" s="34" t="s">
        <v>2127</v>
      </c>
      <c r="AQ790" s="36" t="s">
        <v>2127</v>
      </c>
      <c r="AR790" s="34" t="s">
        <v>5189</v>
      </c>
      <c r="AS790" s="91" t="s">
        <v>6911</v>
      </c>
      <c r="AT790" s="34">
        <v>3125739277</v>
      </c>
      <c r="AU790" s="34" t="s">
        <v>2127</v>
      </c>
      <c r="AX790" s="90"/>
      <c r="BA790" s="91"/>
      <c r="BB790" s="91"/>
      <c r="BC790" s="91"/>
      <c r="BF790" s="34" t="s">
        <v>4983</v>
      </c>
      <c r="BG790" s="92" t="s">
        <v>2098</v>
      </c>
      <c r="BM790" s="36" t="s">
        <v>131</v>
      </c>
      <c r="BN790" s="34" t="s">
        <v>132</v>
      </c>
      <c r="BO790" s="36">
        <v>0</v>
      </c>
      <c r="BQ790" s="94"/>
      <c r="BS790" s="36" t="s">
        <v>2127</v>
      </c>
      <c r="BU790" s="95"/>
      <c r="BV790" s="95"/>
      <c r="BW790" s="61"/>
      <c r="BX790" s="60"/>
      <c r="BY790" s="59" t="str">
        <f t="shared" ca="1" si="61"/>
        <v/>
      </c>
      <c r="CD790" s="68"/>
      <c r="CE790" s="68"/>
      <c r="CF790" s="67"/>
      <c r="CG790">
        <v>64</v>
      </c>
      <c r="CH790" s="2"/>
      <c r="CI790" s="4" t="e">
        <f t="shared" si="62"/>
        <v>#DIV/0!</v>
      </c>
      <c r="CJ790" s="5" t="str">
        <f t="shared" si="63"/>
        <v>SIN DATO</v>
      </c>
      <c r="CK790" s="36">
        <v>0</v>
      </c>
      <c r="CL790" s="66"/>
      <c r="CM790" s="89">
        <v>42285</v>
      </c>
      <c r="CN790" s="97">
        <v>42285</v>
      </c>
      <c r="CP790"/>
      <c r="CQ790" s="65"/>
      <c r="CR790" s="65"/>
      <c r="CS790" s="98"/>
      <c r="CT790"/>
      <c r="CU790"/>
      <c r="CV790" s="97"/>
      <c r="CW790" s="2">
        <v>110</v>
      </c>
      <c r="CX790" s="82">
        <v>60</v>
      </c>
      <c r="DG790" s="64"/>
      <c r="DI790" s="89"/>
      <c r="DJ790" s="89"/>
      <c r="DN790" s="34"/>
      <c r="DO790" s="34"/>
      <c r="DP790" s="34"/>
      <c r="DQ790" s="34"/>
      <c r="DR790" s="34"/>
      <c r="DS790" s="34" t="s">
        <v>2127</v>
      </c>
      <c r="DT790" s="34"/>
      <c r="DU790" s="47">
        <v>44433</v>
      </c>
      <c r="DY790" s="1">
        <v>1</v>
      </c>
      <c r="DZ790" t="s">
        <v>7940</v>
      </c>
      <c r="EB790" s="4">
        <v>112</v>
      </c>
      <c r="EH790" s="4">
        <v>6.2</v>
      </c>
      <c r="EJ790"/>
      <c r="EL790" s="34"/>
      <c r="EN790" s="34"/>
    </row>
    <row r="791" spans="1:144" x14ac:dyDescent="0.25">
      <c r="A791" s="85">
        <v>2022</v>
      </c>
      <c r="B791" s="87">
        <v>44830</v>
      </c>
      <c r="C791" t="s">
        <v>121</v>
      </c>
      <c r="D791" t="s">
        <v>122</v>
      </c>
      <c r="E791" s="34" t="s">
        <v>7938</v>
      </c>
      <c r="F791" s="34">
        <f t="shared" si="64"/>
        <v>790</v>
      </c>
      <c r="G791" s="34" t="s">
        <v>4985</v>
      </c>
      <c r="H791">
        <v>18</v>
      </c>
      <c r="I791" s="34" t="s">
        <v>6141</v>
      </c>
      <c r="J791" s="34" t="s">
        <v>4996</v>
      </c>
      <c r="K791" s="34" t="str">
        <f>VLOOKUP(J791,[2]CodMpios!$B$347:$E$362,4,FALSE)</f>
        <v>18247 - El Doncello</v>
      </c>
      <c r="L791" s="34" t="str">
        <f>VLOOKUP($J791,[2]Coord_Mpios_X_Y!$B$2:$K$1123,9,FALSE)</f>
        <v>1,791385903474</v>
      </c>
      <c r="M791" s="34" t="str">
        <f>VLOOKUP($J791,[2]Coord_Mpios_X_Y!$B$2:$K$1123,10,FALSE)</f>
        <v>-75,193944154894</v>
      </c>
      <c r="N791" s="34" t="s">
        <v>139</v>
      </c>
      <c r="O791" s="34" t="s">
        <v>126</v>
      </c>
      <c r="Q791" s="34" t="s">
        <v>127</v>
      </c>
      <c r="R791" s="34">
        <v>40727398</v>
      </c>
      <c r="S791" s="34" t="str">
        <f t="shared" si="60"/>
        <v>CC40727398</v>
      </c>
      <c r="T791" s="34" t="s">
        <v>2420</v>
      </c>
      <c r="U791" s="34" t="s">
        <v>2492</v>
      </c>
      <c r="V791" s="34" t="s">
        <v>5103</v>
      </c>
      <c r="W791" s="34" t="s">
        <v>5358</v>
      </c>
      <c r="X791" s="87">
        <v>23219</v>
      </c>
      <c r="Y791">
        <v>59</v>
      </c>
      <c r="Z791" s="36">
        <f>VLOOKUP($Y791,[2]Edades!$A$3:$H$153,4,FALSE)</f>
        <v>5</v>
      </c>
      <c r="AA791" s="34" t="str">
        <f>VLOOKUP($Y791,[2]Edades!$A$3:$H$153,6,FALSE)</f>
        <v>5 - Adultez</v>
      </c>
      <c r="AB791" s="34">
        <f>VLOOKUP($Y791,[2]Edades!$A$3:$H$153,7,FALSE)</f>
        <v>12</v>
      </c>
      <c r="AC791" s="34" t="str">
        <f>VLOOKUP($Y791,[2]Edades!$A$3:$H$153,8,FALSE)</f>
        <v>55-59</v>
      </c>
      <c r="AD791" s="34" t="s">
        <v>129</v>
      </c>
      <c r="AE791" s="1">
        <v>2</v>
      </c>
      <c r="AF791" s="34" t="s">
        <v>130</v>
      </c>
      <c r="AG791" s="34" t="s">
        <v>2127</v>
      </c>
      <c r="AH791" s="34" t="s">
        <v>2127</v>
      </c>
      <c r="AK791" s="34" t="s">
        <v>139</v>
      </c>
      <c r="AM791" s="34" t="s">
        <v>2127</v>
      </c>
      <c r="AN791" s="36" t="s">
        <v>2127</v>
      </c>
      <c r="AO791" s="36" t="s">
        <v>2127</v>
      </c>
      <c r="AP791" s="34" t="s">
        <v>2127</v>
      </c>
      <c r="AQ791" s="36" t="s">
        <v>2127</v>
      </c>
      <c r="AR791" s="34" t="s">
        <v>5189</v>
      </c>
      <c r="AS791" s="91" t="s">
        <v>6911</v>
      </c>
      <c r="AT791" s="34">
        <v>3204932169</v>
      </c>
      <c r="AU791" s="34" t="s">
        <v>2127</v>
      </c>
      <c r="AX791" s="90"/>
      <c r="BA791" s="91"/>
      <c r="BB791" s="91"/>
      <c r="BC791" s="91"/>
      <c r="BF791" s="34" t="s">
        <v>4983</v>
      </c>
      <c r="BG791" s="92" t="s">
        <v>2098</v>
      </c>
      <c r="BM791" s="36" t="s">
        <v>131</v>
      </c>
      <c r="BN791" s="34" t="s">
        <v>132</v>
      </c>
      <c r="BO791" s="36">
        <v>0</v>
      </c>
      <c r="BQ791" s="94"/>
      <c r="BS791" s="36" t="s">
        <v>2127</v>
      </c>
      <c r="BU791" s="95"/>
      <c r="BV791" s="95"/>
      <c r="BW791" s="61"/>
      <c r="BX791" s="60"/>
      <c r="BY791" s="59" t="str">
        <f t="shared" ca="1" si="61"/>
        <v/>
      </c>
      <c r="CD791" s="68"/>
      <c r="CE791" s="68"/>
      <c r="CF791" s="67"/>
      <c r="CG791">
        <v>67</v>
      </c>
      <c r="CH791" s="2">
        <v>165</v>
      </c>
      <c r="CI791" s="4">
        <f t="shared" si="62"/>
        <v>24.609733700642796</v>
      </c>
      <c r="CJ791" s="5" t="str">
        <f t="shared" si="63"/>
        <v>NORMAL</v>
      </c>
      <c r="CK791" s="36">
        <v>0</v>
      </c>
      <c r="CL791" s="66"/>
      <c r="CM791" s="89">
        <v>42285</v>
      </c>
      <c r="CN791" s="97">
        <v>42285</v>
      </c>
      <c r="CP791"/>
      <c r="CQ791" s="65"/>
      <c r="CR791" s="65"/>
      <c r="CS791" s="98"/>
      <c r="CT791"/>
      <c r="CU791"/>
      <c r="CV791" s="97"/>
      <c r="CW791" s="2">
        <v>127</v>
      </c>
      <c r="CX791" s="82">
        <v>70</v>
      </c>
      <c r="DG791" s="64"/>
      <c r="DI791" s="89"/>
      <c r="DJ791" s="89"/>
      <c r="DN791" s="34"/>
      <c r="DO791" s="34"/>
      <c r="DP791" s="34"/>
      <c r="DQ791" s="34"/>
      <c r="DR791" s="34"/>
      <c r="DS791" s="34" t="s">
        <v>2127</v>
      </c>
      <c r="DT791" s="34"/>
      <c r="DU791" s="47">
        <v>44433</v>
      </c>
      <c r="DY791" s="1">
        <v>1</v>
      </c>
      <c r="DZ791" t="s">
        <v>7941</v>
      </c>
      <c r="EA791" s="4">
        <v>0.7</v>
      </c>
      <c r="EB791" s="4">
        <v>85</v>
      </c>
      <c r="EC791" s="4">
        <v>236</v>
      </c>
      <c r="EF791" s="4">
        <v>625</v>
      </c>
      <c r="EG791" s="4">
        <v>1</v>
      </c>
      <c r="EJ791"/>
      <c r="EL791" s="34"/>
      <c r="EN791" s="34"/>
    </row>
    <row r="792" spans="1:144" x14ac:dyDescent="0.25">
      <c r="A792" s="85">
        <v>2022</v>
      </c>
      <c r="B792" s="87">
        <v>44830</v>
      </c>
      <c r="C792" t="s">
        <v>121</v>
      </c>
      <c r="D792" t="s">
        <v>122</v>
      </c>
      <c r="E792" s="34" t="s">
        <v>7938</v>
      </c>
      <c r="F792" s="34">
        <f t="shared" si="64"/>
        <v>791</v>
      </c>
      <c r="G792" s="34" t="s">
        <v>4985</v>
      </c>
      <c r="H792">
        <v>18</v>
      </c>
      <c r="I792" s="34" t="s">
        <v>6141</v>
      </c>
      <c r="J792" s="34" t="s">
        <v>4988</v>
      </c>
      <c r="K792" s="34" t="str">
        <f>VLOOKUP(J792,[2]CodMpios!$B$347:$E$362,4,FALSE)</f>
        <v>18001 - Florencia</v>
      </c>
      <c r="L792" s="34" t="str">
        <f>VLOOKUP($J792,[2]Coord_Mpios_X_Y!$B$2:$K$1123,9,FALSE)</f>
        <v>1,749138703818</v>
      </c>
      <c r="M792" s="34" t="str">
        <f>VLOOKUP($J792,[2]Coord_Mpios_X_Y!$B$2:$K$1123,10,FALSE)</f>
        <v>-75,558239064333</v>
      </c>
      <c r="N792" s="34" t="s">
        <v>125</v>
      </c>
      <c r="O792" s="34" t="s">
        <v>126</v>
      </c>
      <c r="Q792" s="34" t="s">
        <v>127</v>
      </c>
      <c r="R792" s="34">
        <v>40757638</v>
      </c>
      <c r="S792" s="34" t="str">
        <f t="shared" si="60"/>
        <v>CC40757638</v>
      </c>
      <c r="T792" s="34" t="s">
        <v>469</v>
      </c>
      <c r="U792" s="34" t="s">
        <v>2492</v>
      </c>
      <c r="V792" s="34" t="s">
        <v>5047</v>
      </c>
      <c r="W792" s="34" t="s">
        <v>5186</v>
      </c>
      <c r="X792" s="87">
        <v>21357</v>
      </c>
      <c r="Y792">
        <v>64</v>
      </c>
      <c r="Z792" s="36">
        <f>VLOOKUP($Y792,[2]Edades!$A$3:$H$153,4,FALSE)</f>
        <v>6</v>
      </c>
      <c r="AA792" s="34" t="str">
        <f>VLOOKUP($Y792,[2]Edades!$A$3:$H$153,6,FALSE)</f>
        <v>6 - Persona mayor</v>
      </c>
      <c r="AB792" s="34">
        <f>VLOOKUP($Y792,[2]Edades!$A$3:$H$153,7,FALSE)</f>
        <v>13</v>
      </c>
      <c r="AC792" s="34" t="str">
        <f>VLOOKUP($Y792,[2]Edades!$A$3:$H$153,8,FALSE)</f>
        <v>60-64</v>
      </c>
      <c r="AD792" s="34" t="s">
        <v>129</v>
      </c>
      <c r="AE792" s="1">
        <v>2</v>
      </c>
      <c r="AF792" s="34" t="s">
        <v>2137</v>
      </c>
      <c r="AG792" s="34" t="s">
        <v>2127</v>
      </c>
      <c r="AH792" s="34" t="s">
        <v>2127</v>
      </c>
      <c r="AK792" s="34" t="s">
        <v>125</v>
      </c>
      <c r="AM792" s="34" t="s">
        <v>2127</v>
      </c>
      <c r="AN792" s="36" t="s">
        <v>2127</v>
      </c>
      <c r="AO792" s="36" t="s">
        <v>2127</v>
      </c>
      <c r="AP792" s="34" t="s">
        <v>2127</v>
      </c>
      <c r="AQ792" s="36" t="s">
        <v>2127</v>
      </c>
      <c r="AR792" s="34" t="s">
        <v>2098</v>
      </c>
      <c r="AS792" s="91" t="s">
        <v>6912</v>
      </c>
      <c r="AT792" s="34">
        <v>4355090</v>
      </c>
      <c r="AU792" s="34" t="s">
        <v>2127</v>
      </c>
      <c r="AX792" s="90"/>
      <c r="BA792" s="91"/>
      <c r="BB792" s="91"/>
      <c r="BC792" s="91"/>
      <c r="BF792" s="34" t="s">
        <v>4983</v>
      </c>
      <c r="BG792" s="92" t="s">
        <v>2098</v>
      </c>
      <c r="BM792" s="36" t="s">
        <v>131</v>
      </c>
      <c r="BN792" s="34" t="s">
        <v>132</v>
      </c>
      <c r="BO792" s="36">
        <v>0</v>
      </c>
      <c r="BQ792" s="94"/>
      <c r="BS792" s="36" t="s">
        <v>2127</v>
      </c>
      <c r="BU792" s="95"/>
      <c r="BV792" s="95"/>
      <c r="BW792" s="61"/>
      <c r="BX792" s="60"/>
      <c r="BY792" s="59" t="str">
        <f t="shared" ca="1" si="61"/>
        <v/>
      </c>
      <c r="CD792" s="68"/>
      <c r="CE792" s="68"/>
      <c r="CF792" s="67"/>
      <c r="CG792">
        <v>70</v>
      </c>
      <c r="CH792" s="2">
        <v>160</v>
      </c>
      <c r="CI792" s="4">
        <f t="shared" si="62"/>
        <v>27.343749999999996</v>
      </c>
      <c r="CJ792" s="5" t="str">
        <f t="shared" si="63"/>
        <v>SOBREPESO</v>
      </c>
      <c r="CK792" s="36">
        <v>0</v>
      </c>
      <c r="CL792" s="66"/>
      <c r="CM792" s="89">
        <v>42285</v>
      </c>
      <c r="CN792" s="97">
        <v>42319</v>
      </c>
      <c r="CP792"/>
      <c r="CQ792" s="65"/>
      <c r="CR792" s="65"/>
      <c r="CS792" s="98"/>
      <c r="CT792"/>
      <c r="CU792"/>
      <c r="CV792" s="97"/>
      <c r="CW792" s="2"/>
      <c r="CX792" s="82"/>
      <c r="DG792" s="64"/>
      <c r="DI792" s="89"/>
      <c r="DJ792" s="89"/>
      <c r="DN792" s="34"/>
      <c r="DO792" s="34"/>
      <c r="DP792" s="34"/>
      <c r="DQ792" s="34"/>
      <c r="DR792" s="34"/>
      <c r="DS792" s="34" t="s">
        <v>2127</v>
      </c>
      <c r="DT792" s="34"/>
      <c r="DU792" s="47">
        <v>44460</v>
      </c>
      <c r="DY792" s="1">
        <v>3</v>
      </c>
      <c r="DZ792" t="s">
        <v>7940</v>
      </c>
      <c r="EB792" s="4"/>
      <c r="EJ792"/>
      <c r="EL792" s="34"/>
      <c r="EN792" s="34"/>
    </row>
    <row r="793" spans="1:144" x14ac:dyDescent="0.25">
      <c r="A793" s="85">
        <v>2022</v>
      </c>
      <c r="B793" s="87">
        <v>44830</v>
      </c>
      <c r="C793" t="s">
        <v>121</v>
      </c>
      <c r="D793" t="s">
        <v>122</v>
      </c>
      <c r="E793" s="34" t="s">
        <v>7938</v>
      </c>
      <c r="F793" s="34">
        <f t="shared" si="64"/>
        <v>792</v>
      </c>
      <c r="G793" s="34" t="s">
        <v>4985</v>
      </c>
      <c r="H793">
        <v>18</v>
      </c>
      <c r="I793" s="34" t="s">
        <v>6141</v>
      </c>
      <c r="J793" s="34" t="s">
        <v>4988</v>
      </c>
      <c r="K793" s="34" t="str">
        <f>VLOOKUP(J793,[2]CodMpios!$B$347:$E$362,4,FALSE)</f>
        <v>18001 - Florencia</v>
      </c>
      <c r="L793" s="34" t="str">
        <f>VLOOKUP($J793,[2]Coord_Mpios_X_Y!$B$2:$K$1123,9,FALSE)</f>
        <v>1,749138703818</v>
      </c>
      <c r="M793" s="34" t="str">
        <f>VLOOKUP($J793,[2]Coord_Mpios_X_Y!$B$2:$K$1123,10,FALSE)</f>
        <v>-75,558239064333</v>
      </c>
      <c r="N793" s="34" t="s">
        <v>139</v>
      </c>
      <c r="O793" s="34" t="s">
        <v>126</v>
      </c>
      <c r="Q793" s="34" t="s">
        <v>127</v>
      </c>
      <c r="R793" s="34">
        <v>12227073</v>
      </c>
      <c r="S793" s="34" t="str">
        <f t="shared" si="60"/>
        <v>CC12227073</v>
      </c>
      <c r="T793" s="34" t="s">
        <v>697</v>
      </c>
      <c r="U793" s="34" t="s">
        <v>2492</v>
      </c>
      <c r="V793" s="34" t="s">
        <v>2460</v>
      </c>
      <c r="W793" s="34" t="s">
        <v>507</v>
      </c>
      <c r="X793" s="87">
        <v>21060</v>
      </c>
      <c r="Y793">
        <v>65</v>
      </c>
      <c r="Z793" s="36">
        <f>VLOOKUP($Y793,[2]Edades!$A$3:$H$153,4,FALSE)</f>
        <v>6</v>
      </c>
      <c r="AA793" s="34" t="str">
        <f>VLOOKUP($Y793,[2]Edades!$A$3:$H$153,6,FALSE)</f>
        <v>6 - Persona mayor</v>
      </c>
      <c r="AB793" s="34">
        <f>VLOOKUP($Y793,[2]Edades!$A$3:$H$153,7,FALSE)</f>
        <v>14</v>
      </c>
      <c r="AC793" s="34" t="str">
        <f>VLOOKUP($Y793,[2]Edades!$A$3:$H$153,8,FALSE)</f>
        <v>65-69</v>
      </c>
      <c r="AD793" s="34" t="s">
        <v>146</v>
      </c>
      <c r="AE793">
        <v>1</v>
      </c>
      <c r="AF793" s="34" t="s">
        <v>2137</v>
      </c>
      <c r="AG793" s="34" t="s">
        <v>2127</v>
      </c>
      <c r="AH793" s="34" t="s">
        <v>2127</v>
      </c>
      <c r="AK793" s="34" t="s">
        <v>139</v>
      </c>
      <c r="AM793" s="34" t="s">
        <v>2127</v>
      </c>
      <c r="AN793" s="36" t="s">
        <v>2127</v>
      </c>
      <c r="AO793" s="36" t="s">
        <v>2127</v>
      </c>
      <c r="AP793" s="34" t="s">
        <v>2127</v>
      </c>
      <c r="AQ793" s="36" t="s">
        <v>2127</v>
      </c>
      <c r="AR793" s="34" t="s">
        <v>2098</v>
      </c>
      <c r="AS793" s="91" t="s">
        <v>6902</v>
      </c>
      <c r="AT793" s="34">
        <v>3195634978</v>
      </c>
      <c r="AU793" s="34" t="s">
        <v>2127</v>
      </c>
      <c r="AX793" s="90"/>
      <c r="BA793" s="91"/>
      <c r="BB793" s="91"/>
      <c r="BC793" s="91"/>
      <c r="BF793" s="34" t="s">
        <v>4983</v>
      </c>
      <c r="BG793" s="92" t="s">
        <v>2098</v>
      </c>
      <c r="BM793" s="36" t="s">
        <v>131</v>
      </c>
      <c r="BN793" s="34" t="s">
        <v>132</v>
      </c>
      <c r="BO793" s="36">
        <v>0</v>
      </c>
      <c r="BQ793" s="94"/>
      <c r="BS793" s="36" t="s">
        <v>2127</v>
      </c>
      <c r="BU793" s="95"/>
      <c r="BV793" s="95"/>
      <c r="BW793" s="61"/>
      <c r="BX793" s="60"/>
      <c r="BY793" s="59" t="str">
        <f t="shared" ca="1" si="61"/>
        <v/>
      </c>
      <c r="CD793" s="68"/>
      <c r="CE793" s="68"/>
      <c r="CF793" s="67"/>
      <c r="CG793"/>
      <c r="CH793" s="2"/>
      <c r="CI793" s="4" t="e">
        <f t="shared" si="62"/>
        <v>#DIV/0!</v>
      </c>
      <c r="CJ793" s="5" t="str">
        <f t="shared" si="63"/>
        <v>SIN DATO</v>
      </c>
      <c r="CK793" s="36">
        <v>0</v>
      </c>
      <c r="CL793" s="66"/>
      <c r="CM793" s="89">
        <v>42285</v>
      </c>
      <c r="CN793" s="97">
        <v>42298</v>
      </c>
      <c r="CP793"/>
      <c r="CQ793" s="65"/>
      <c r="CR793" s="65"/>
      <c r="CS793" s="98"/>
      <c r="CT793"/>
      <c r="CU793"/>
      <c r="CV793" s="97"/>
      <c r="CW793" s="2"/>
      <c r="CX793" s="82"/>
      <c r="DG793" s="64"/>
      <c r="DI793" s="89">
        <v>44650</v>
      </c>
      <c r="DJ793" s="89"/>
      <c r="DN793" s="34"/>
      <c r="DO793" s="34"/>
      <c r="DP793" s="34"/>
      <c r="DQ793" s="34"/>
      <c r="DR793" s="34"/>
      <c r="DS793" s="34" t="s">
        <v>2127</v>
      </c>
      <c r="DT793" s="34"/>
      <c r="DU793" s="47">
        <v>44314</v>
      </c>
      <c r="DY793" s="1">
        <v>2</v>
      </c>
      <c r="DZ793" t="s">
        <v>7940</v>
      </c>
      <c r="EB793" s="4"/>
      <c r="EJ793"/>
      <c r="EL793" s="34"/>
      <c r="EN793" s="34"/>
    </row>
    <row r="794" spans="1:144" hidden="1" x14ac:dyDescent="0.25">
      <c r="A794" s="85">
        <v>2022</v>
      </c>
      <c r="B794" s="87">
        <v>44830</v>
      </c>
      <c r="C794" t="s">
        <v>121</v>
      </c>
      <c r="D794" t="s">
        <v>122</v>
      </c>
      <c r="E794" s="36" t="s">
        <v>7938</v>
      </c>
      <c r="F794" s="34">
        <f t="shared" si="64"/>
        <v>793</v>
      </c>
      <c r="G794" s="34" t="s">
        <v>4985</v>
      </c>
      <c r="H794">
        <v>18</v>
      </c>
      <c r="I794" s="34" t="s">
        <v>6141</v>
      </c>
      <c r="J794" s="34" t="s">
        <v>4996</v>
      </c>
      <c r="K794" s="34" t="str">
        <f>VLOOKUP(J794,[2]CodMpios!$B$347:$E$362,4,FALSE)</f>
        <v>18247 - El Doncello</v>
      </c>
      <c r="L794" s="34" t="str">
        <f>VLOOKUP($J794,[2]Coord_Mpios_X_Y!$B$2:$K$1123,9,FALSE)</f>
        <v>1,791385903474</v>
      </c>
      <c r="M794" s="34" t="str">
        <f>VLOOKUP($J794,[2]Coord_Mpios_X_Y!$B$2:$K$1123,10,FALSE)</f>
        <v>-75,193944154894</v>
      </c>
      <c r="N794" s="34" t="s">
        <v>125</v>
      </c>
      <c r="O794" s="34" t="s">
        <v>126</v>
      </c>
      <c r="Q794" s="34" t="s">
        <v>127</v>
      </c>
      <c r="R794" s="34">
        <v>40725453</v>
      </c>
      <c r="S794" s="34" t="str">
        <f t="shared" si="60"/>
        <v>CC40725453</v>
      </c>
      <c r="T794" s="34" t="s">
        <v>163</v>
      </c>
      <c r="U794" s="34" t="s">
        <v>2492</v>
      </c>
      <c r="V794" s="34" t="s">
        <v>1156</v>
      </c>
      <c r="W794" s="34" t="s">
        <v>2517</v>
      </c>
      <c r="X794" s="87">
        <v>20585</v>
      </c>
      <c r="Y794">
        <v>66</v>
      </c>
      <c r="Z794" s="36">
        <f>VLOOKUP($Y794,[2]Edades!$A$3:$H$153,4,FALSE)</f>
        <v>6</v>
      </c>
      <c r="AA794" s="34" t="str">
        <f>VLOOKUP($Y794,[2]Edades!$A$3:$H$153,6,FALSE)</f>
        <v>6 - Persona mayor</v>
      </c>
      <c r="AB794" s="34">
        <f>VLOOKUP($Y794,[2]Edades!$A$3:$H$153,7,FALSE)</f>
        <v>14</v>
      </c>
      <c r="AC794" s="34" t="str">
        <f>VLOOKUP($Y794,[2]Edades!$A$3:$H$153,8,FALSE)</f>
        <v>65-69</v>
      </c>
      <c r="AD794" s="34" t="s">
        <v>129</v>
      </c>
      <c r="AE794" s="1">
        <v>2</v>
      </c>
      <c r="AF794" s="34" t="s">
        <v>2137</v>
      </c>
      <c r="AG794" s="34" t="s">
        <v>2127</v>
      </c>
      <c r="AH794" s="34" t="s">
        <v>2127</v>
      </c>
      <c r="AK794" s="34" t="s">
        <v>125</v>
      </c>
      <c r="AM794" s="34" t="s">
        <v>2127</v>
      </c>
      <c r="AN794" s="36" t="s">
        <v>2127</v>
      </c>
      <c r="AO794" s="36" t="s">
        <v>2127</v>
      </c>
      <c r="AP794" s="34" t="s">
        <v>2127</v>
      </c>
      <c r="AQ794" s="36" t="s">
        <v>2127</v>
      </c>
      <c r="AR794" s="34" t="s">
        <v>5189</v>
      </c>
      <c r="AS794" s="91" t="s">
        <v>6913</v>
      </c>
      <c r="AT794" s="34">
        <v>3204922244</v>
      </c>
      <c r="AU794" s="34" t="s">
        <v>2127</v>
      </c>
      <c r="AX794" s="90"/>
      <c r="BA794" s="91"/>
      <c r="BB794" s="91"/>
      <c r="BC794" s="91"/>
      <c r="BF794" s="34" t="s">
        <v>4983</v>
      </c>
      <c r="BG794" s="92" t="s">
        <v>2098</v>
      </c>
      <c r="BM794" s="36" t="s">
        <v>131</v>
      </c>
      <c r="BN794" s="34" t="s">
        <v>132</v>
      </c>
      <c r="BO794" s="36">
        <v>0</v>
      </c>
      <c r="BQ794" s="94"/>
      <c r="BS794" t="s">
        <v>132</v>
      </c>
      <c r="BU794" s="95"/>
      <c r="BV794" s="95"/>
      <c r="BW794" s="61"/>
      <c r="BX794" s="60"/>
      <c r="BY794" s="59" t="str">
        <f t="shared" ca="1" si="61"/>
        <v/>
      </c>
      <c r="CD794" s="68"/>
      <c r="CE794" s="68"/>
      <c r="CF794" s="67"/>
      <c r="CG794"/>
      <c r="CH794" s="2"/>
      <c r="CI794" s="4" t="e">
        <f t="shared" si="62"/>
        <v>#DIV/0!</v>
      </c>
      <c r="CJ794" s="5" t="str">
        <f t="shared" si="63"/>
        <v>SIN DATO</v>
      </c>
      <c r="CK794" s="36">
        <v>0</v>
      </c>
      <c r="CL794" s="66"/>
      <c r="CM794" s="89">
        <v>42089</v>
      </c>
      <c r="CN794" s="97">
        <v>42089</v>
      </c>
      <c r="CP794"/>
      <c r="CQ794" s="65"/>
      <c r="CR794" s="65"/>
      <c r="CS794" s="98"/>
      <c r="CT794"/>
      <c r="CU794"/>
      <c r="CV794" s="65"/>
      <c r="CW794" s="2"/>
      <c r="CX794" s="82"/>
      <c r="DC794"/>
      <c r="DG794" s="64"/>
      <c r="DI794" s="89"/>
      <c r="DJ794" s="89"/>
      <c r="DN794" s="34"/>
      <c r="DO794" s="34"/>
      <c r="DP794" s="34"/>
      <c r="DQ794" s="34"/>
      <c r="DR794" s="34"/>
      <c r="DS794" s="34" t="s">
        <v>2127</v>
      </c>
      <c r="DT794" s="34"/>
      <c r="DU794" s="47">
        <v>44435</v>
      </c>
      <c r="DY794" s="1">
        <v>1</v>
      </c>
      <c r="DZ794" t="s">
        <v>7940</v>
      </c>
      <c r="EB794" s="4"/>
      <c r="EC794" s="4">
        <v>186</v>
      </c>
      <c r="ED794" s="4">
        <v>85.9</v>
      </c>
      <c r="EE794" s="4">
        <v>50.1</v>
      </c>
      <c r="EF794" s="4">
        <v>250</v>
      </c>
      <c r="EJ794"/>
      <c r="EL794" s="34"/>
      <c r="EN794" s="34"/>
    </row>
    <row r="795" spans="1:144" x14ac:dyDescent="0.25">
      <c r="A795" s="85">
        <v>2022</v>
      </c>
      <c r="B795" s="87">
        <v>44830</v>
      </c>
      <c r="C795" t="s">
        <v>121</v>
      </c>
      <c r="D795" t="s">
        <v>122</v>
      </c>
      <c r="E795" s="34" t="s">
        <v>7938</v>
      </c>
      <c r="F795" s="34">
        <f t="shared" si="64"/>
        <v>794</v>
      </c>
      <c r="G795" s="34" t="s">
        <v>4985</v>
      </c>
      <c r="H795">
        <v>18</v>
      </c>
      <c r="I795" s="34" t="s">
        <v>6141</v>
      </c>
      <c r="J795" s="34" t="s">
        <v>4996</v>
      </c>
      <c r="K795" s="34" t="str">
        <f>VLOOKUP(J795,[2]CodMpios!$B$347:$E$362,4,FALSE)</f>
        <v>18247 - El Doncello</v>
      </c>
      <c r="L795" s="34" t="str">
        <f>VLOOKUP($J795,[2]Coord_Mpios_X_Y!$B$2:$K$1123,9,FALSE)</f>
        <v>1,791385903474</v>
      </c>
      <c r="M795" s="34" t="str">
        <f>VLOOKUP($J795,[2]Coord_Mpios_X_Y!$B$2:$K$1123,10,FALSE)</f>
        <v>-75,193944154894</v>
      </c>
      <c r="N795" s="34" t="s">
        <v>125</v>
      </c>
      <c r="O795" s="34" t="s">
        <v>126</v>
      </c>
      <c r="Q795" s="34" t="s">
        <v>127</v>
      </c>
      <c r="R795" s="34">
        <v>11830141</v>
      </c>
      <c r="S795" s="34" t="str">
        <f t="shared" si="60"/>
        <v>CC11830141</v>
      </c>
      <c r="T795" s="34" t="s">
        <v>321</v>
      </c>
      <c r="U795" s="34" t="s">
        <v>2492</v>
      </c>
      <c r="V795" s="34" t="s">
        <v>246</v>
      </c>
      <c r="W795" s="34" t="s">
        <v>5222</v>
      </c>
      <c r="X795" s="87">
        <v>22097</v>
      </c>
      <c r="Y795">
        <v>62</v>
      </c>
      <c r="Z795" s="36">
        <f>VLOOKUP($Y795,[2]Edades!$A$3:$H$153,4,FALSE)</f>
        <v>6</v>
      </c>
      <c r="AA795" s="34" t="str">
        <f>VLOOKUP($Y795,[2]Edades!$A$3:$H$153,6,FALSE)</f>
        <v>6 - Persona mayor</v>
      </c>
      <c r="AB795" s="34">
        <f>VLOOKUP($Y795,[2]Edades!$A$3:$H$153,7,FALSE)</f>
        <v>13</v>
      </c>
      <c r="AC795" s="34" t="str">
        <f>VLOOKUP($Y795,[2]Edades!$A$3:$H$153,8,FALSE)</f>
        <v>60-64</v>
      </c>
      <c r="AD795" s="34" t="s">
        <v>146</v>
      </c>
      <c r="AE795">
        <v>1</v>
      </c>
      <c r="AF795" s="34" t="s">
        <v>2137</v>
      </c>
      <c r="AG795" s="34" t="s">
        <v>2127</v>
      </c>
      <c r="AH795" s="34" t="s">
        <v>2127</v>
      </c>
      <c r="AK795" s="34" t="s">
        <v>125</v>
      </c>
      <c r="AM795" s="34" t="s">
        <v>2127</v>
      </c>
      <c r="AN795" s="36" t="s">
        <v>2127</v>
      </c>
      <c r="AO795" s="36" t="s">
        <v>2127</v>
      </c>
      <c r="AP795" s="34" t="s">
        <v>2127</v>
      </c>
      <c r="AQ795" s="36" t="s">
        <v>2127</v>
      </c>
      <c r="AR795" s="34" t="s">
        <v>5189</v>
      </c>
      <c r="AS795" s="91" t="s">
        <v>6914</v>
      </c>
      <c r="AT795" s="34">
        <v>3144261718</v>
      </c>
      <c r="AU795" s="34" t="s">
        <v>2127</v>
      </c>
      <c r="AX795" s="90"/>
      <c r="BA795" s="91"/>
      <c r="BB795" s="91"/>
      <c r="BC795" s="91"/>
      <c r="BF795" s="34" t="s">
        <v>4983</v>
      </c>
      <c r="BG795" s="92" t="s">
        <v>5189</v>
      </c>
      <c r="BM795" t="s">
        <v>132</v>
      </c>
      <c r="BN795" s="34" t="s">
        <v>132</v>
      </c>
      <c r="BO795" s="36">
        <v>0</v>
      </c>
      <c r="BQ795" s="94"/>
      <c r="BS795" s="36" t="s">
        <v>2127</v>
      </c>
      <c r="BU795" s="95"/>
      <c r="BV795" s="95"/>
      <c r="BW795" s="61"/>
      <c r="BX795" s="60"/>
      <c r="BY795" s="59" t="str">
        <f t="shared" ca="1" si="61"/>
        <v/>
      </c>
      <c r="CD795" s="68"/>
      <c r="CE795" s="68"/>
      <c r="CF795" s="67"/>
      <c r="CG795"/>
      <c r="CH795" s="2"/>
      <c r="CI795" s="4" t="e">
        <f t="shared" si="62"/>
        <v>#DIV/0!</v>
      </c>
      <c r="CJ795" s="5" t="str">
        <f t="shared" si="63"/>
        <v>SIN DATO</v>
      </c>
      <c r="CK795" s="36">
        <v>0</v>
      </c>
      <c r="CL795" s="66"/>
      <c r="CM795" s="89">
        <v>42286</v>
      </c>
      <c r="CN795" s="97">
        <v>42286</v>
      </c>
      <c r="CP795"/>
      <c r="CQ795" s="65"/>
      <c r="CR795" s="65"/>
      <c r="CS795" s="98"/>
      <c r="CT795"/>
      <c r="CU795"/>
      <c r="CV795" s="97"/>
      <c r="CW795" s="2"/>
      <c r="CX795" s="82"/>
      <c r="DG795" s="64"/>
      <c r="DI795" s="89"/>
      <c r="DJ795" s="89"/>
      <c r="DN795" s="34"/>
      <c r="DO795" s="34"/>
      <c r="DP795" s="34"/>
      <c r="DQ795" s="34"/>
      <c r="DR795" s="34"/>
      <c r="DS795" s="34" t="s">
        <v>2127</v>
      </c>
      <c r="DT795" s="34"/>
      <c r="DY795" s="1">
        <v>2</v>
      </c>
      <c r="DZ795" t="s">
        <v>7941</v>
      </c>
      <c r="EB795" s="4"/>
      <c r="EJ795"/>
      <c r="EL795" s="34"/>
      <c r="EN795" s="34"/>
    </row>
    <row r="796" spans="1:144" x14ac:dyDescent="0.25">
      <c r="A796" s="85">
        <v>2022</v>
      </c>
      <c r="B796" s="87">
        <v>44830</v>
      </c>
      <c r="C796" t="s">
        <v>121</v>
      </c>
      <c r="D796" t="s">
        <v>122</v>
      </c>
      <c r="E796" s="34" t="s">
        <v>7938</v>
      </c>
      <c r="F796" s="34">
        <f t="shared" si="64"/>
        <v>795</v>
      </c>
      <c r="G796" s="34" t="s">
        <v>4985</v>
      </c>
      <c r="H796">
        <v>18</v>
      </c>
      <c r="I796" s="34" t="s">
        <v>6141</v>
      </c>
      <c r="J796" s="34" t="s">
        <v>4996</v>
      </c>
      <c r="K796" s="34" t="str">
        <f>VLOOKUP(J796,[2]CodMpios!$B$347:$E$362,4,FALSE)</f>
        <v>18247 - El Doncello</v>
      </c>
      <c r="L796" s="34" t="str">
        <f>VLOOKUP($J796,[2]Coord_Mpios_X_Y!$B$2:$K$1123,9,FALSE)</f>
        <v>1,791385903474</v>
      </c>
      <c r="M796" s="34" t="str">
        <f>VLOOKUP($J796,[2]Coord_Mpios_X_Y!$B$2:$K$1123,10,FALSE)</f>
        <v>-75,193944154894</v>
      </c>
      <c r="N796" s="34" t="s">
        <v>125</v>
      </c>
      <c r="O796" s="34" t="s">
        <v>126</v>
      </c>
      <c r="Q796" s="34" t="s">
        <v>127</v>
      </c>
      <c r="R796" s="34">
        <v>17723054</v>
      </c>
      <c r="S796" s="34" t="str">
        <f t="shared" si="60"/>
        <v>CC17723054</v>
      </c>
      <c r="T796" s="34" t="s">
        <v>618</v>
      </c>
      <c r="U796" s="34" t="s">
        <v>145</v>
      </c>
      <c r="V796" s="34" t="s">
        <v>5821</v>
      </c>
      <c r="W796" s="34" t="s">
        <v>832</v>
      </c>
      <c r="X796" s="87">
        <v>19033</v>
      </c>
      <c r="Y796" s="2" t="e">
        <f>YEAR("27/9/2022")-YEAR(X796)</f>
        <v>#VALUE!</v>
      </c>
      <c r="Z796" s="36" t="e">
        <f>VLOOKUP($Y796,[2]Edades!$A$3:$H$153,4,FALSE)</f>
        <v>#VALUE!</v>
      </c>
      <c r="AA796" s="34" t="e">
        <f>VLOOKUP($Y796,[2]Edades!$A$3:$H$153,6,FALSE)</f>
        <v>#VALUE!</v>
      </c>
      <c r="AB796" s="34" t="e">
        <f>VLOOKUP($Y796,[2]Edades!$A$3:$H$153,7,FALSE)</f>
        <v>#VALUE!</v>
      </c>
      <c r="AC796" s="34" t="e">
        <f>VLOOKUP($Y796,[2]Edades!$A$3:$H$153,8,FALSE)</f>
        <v>#VALUE!</v>
      </c>
      <c r="AD796" s="34" t="s">
        <v>146</v>
      </c>
      <c r="AE796">
        <v>1</v>
      </c>
      <c r="AF796" s="34" t="s">
        <v>2137</v>
      </c>
      <c r="AG796" s="34" t="s">
        <v>2127</v>
      </c>
      <c r="AH796" s="34" t="s">
        <v>2127</v>
      </c>
      <c r="AK796" s="34" t="s">
        <v>125</v>
      </c>
      <c r="AM796" s="34" t="s">
        <v>2127</v>
      </c>
      <c r="AN796" s="36" t="s">
        <v>2127</v>
      </c>
      <c r="AO796" s="36" t="s">
        <v>2127</v>
      </c>
      <c r="AP796" s="34" t="s">
        <v>2127</v>
      </c>
      <c r="AQ796" s="36" t="s">
        <v>2127</v>
      </c>
      <c r="AR796" s="34" t="s">
        <v>5189</v>
      </c>
      <c r="AS796" s="91" t="s">
        <v>6915</v>
      </c>
      <c r="AT796" s="34">
        <v>3102683176</v>
      </c>
      <c r="AU796" s="34" t="s">
        <v>2127</v>
      </c>
      <c r="AX796" s="90"/>
      <c r="BA796" s="91"/>
      <c r="BB796" s="91"/>
      <c r="BC796" s="91"/>
      <c r="BF796" s="34" t="s">
        <v>4983</v>
      </c>
      <c r="BG796" s="92" t="s">
        <v>5189</v>
      </c>
      <c r="BM796" s="36" t="s">
        <v>131</v>
      </c>
      <c r="BN796" s="34" t="s">
        <v>132</v>
      </c>
      <c r="BO796" s="36">
        <v>0</v>
      </c>
      <c r="BQ796" s="94"/>
      <c r="BS796" s="36" t="s">
        <v>2127</v>
      </c>
      <c r="BU796" s="95"/>
      <c r="BV796" s="95"/>
      <c r="BW796" s="61"/>
      <c r="BX796" s="60"/>
      <c r="BY796" s="59" t="str">
        <f t="shared" ca="1" si="61"/>
        <v/>
      </c>
      <c r="CD796" s="68"/>
      <c r="CE796" s="68"/>
      <c r="CF796" s="67"/>
      <c r="CG796"/>
      <c r="CH796" s="2"/>
      <c r="CI796" s="4" t="e">
        <f t="shared" si="62"/>
        <v>#DIV/0!</v>
      </c>
      <c r="CJ796" s="5" t="str">
        <f t="shared" si="63"/>
        <v>SIN DATO</v>
      </c>
      <c r="CK796" s="36">
        <v>0</v>
      </c>
      <c r="CL796" s="66"/>
      <c r="CM796" s="89">
        <v>38719</v>
      </c>
      <c r="CN796" s="97">
        <v>38719</v>
      </c>
      <c r="CP796"/>
      <c r="CQ796" s="65"/>
      <c r="CR796" s="65"/>
      <c r="CS796" s="98"/>
      <c r="CT796"/>
      <c r="CU796"/>
      <c r="CV796" s="97"/>
      <c r="CW796" s="2"/>
      <c r="CX796" s="82"/>
      <c r="DG796" s="64"/>
      <c r="DI796" s="89"/>
      <c r="DJ796" s="89"/>
      <c r="DN796" s="34"/>
      <c r="DO796" s="34"/>
      <c r="DP796" s="34"/>
      <c r="DQ796" s="34"/>
      <c r="DR796" s="34"/>
      <c r="DS796" s="34" t="s">
        <v>2127</v>
      </c>
      <c r="DT796" s="34"/>
      <c r="DY796" s="1">
        <v>2</v>
      </c>
      <c r="DZ796" t="s">
        <v>7941</v>
      </c>
      <c r="EB796" s="4"/>
      <c r="EJ796"/>
      <c r="EL796" s="34"/>
      <c r="EN796" s="34"/>
    </row>
    <row r="797" spans="1:144" x14ac:dyDescent="0.25">
      <c r="A797" s="85">
        <v>2022</v>
      </c>
      <c r="B797" s="87">
        <v>44830</v>
      </c>
      <c r="C797" t="s">
        <v>121</v>
      </c>
      <c r="D797" t="s">
        <v>122</v>
      </c>
      <c r="E797" s="34" t="s">
        <v>7938</v>
      </c>
      <c r="F797" s="34">
        <f t="shared" si="64"/>
        <v>796</v>
      </c>
      <c r="G797" s="34" t="s">
        <v>4985</v>
      </c>
      <c r="H797">
        <v>18</v>
      </c>
      <c r="I797" s="34" t="s">
        <v>6141</v>
      </c>
      <c r="J797" s="34" t="s">
        <v>4996</v>
      </c>
      <c r="K797" s="34" t="str">
        <f>VLOOKUP(J797,[2]CodMpios!$B$347:$E$362,4,FALSE)</f>
        <v>18247 - El Doncello</v>
      </c>
      <c r="L797" s="34" t="str">
        <f>VLOOKUP($J797,[2]Coord_Mpios_X_Y!$B$2:$K$1123,9,FALSE)</f>
        <v>1,791385903474</v>
      </c>
      <c r="M797" s="34" t="str">
        <f>VLOOKUP($J797,[2]Coord_Mpios_X_Y!$B$2:$K$1123,10,FALSE)</f>
        <v>-75,193944154894</v>
      </c>
      <c r="N797" s="34" t="s">
        <v>125</v>
      </c>
      <c r="O797" s="34" t="s">
        <v>126</v>
      </c>
      <c r="Q797" s="34" t="s">
        <v>127</v>
      </c>
      <c r="R797" s="34">
        <v>40725678</v>
      </c>
      <c r="S797" s="34" t="str">
        <f t="shared" si="60"/>
        <v>CC40725678</v>
      </c>
      <c r="T797" s="34" t="s">
        <v>2175</v>
      </c>
      <c r="U797" s="34" t="s">
        <v>5820</v>
      </c>
      <c r="V797" s="34" t="s">
        <v>5673</v>
      </c>
      <c r="W797" s="34" t="s">
        <v>512</v>
      </c>
      <c r="X797" s="87">
        <v>21033</v>
      </c>
      <c r="Y797">
        <v>65</v>
      </c>
      <c r="Z797" s="36">
        <f>VLOOKUP($Y797,[2]Edades!$A$3:$H$153,4,FALSE)</f>
        <v>6</v>
      </c>
      <c r="AA797" s="34" t="str">
        <f>VLOOKUP($Y797,[2]Edades!$A$3:$H$153,6,FALSE)</f>
        <v>6 - Persona mayor</v>
      </c>
      <c r="AB797" s="34">
        <f>VLOOKUP($Y797,[2]Edades!$A$3:$H$153,7,FALSE)</f>
        <v>14</v>
      </c>
      <c r="AC797" s="34" t="str">
        <f>VLOOKUP($Y797,[2]Edades!$A$3:$H$153,8,FALSE)</f>
        <v>65-69</v>
      </c>
      <c r="AD797" s="34" t="s">
        <v>129</v>
      </c>
      <c r="AE797" s="1">
        <v>2</v>
      </c>
      <c r="AF797" s="34" t="s">
        <v>2137</v>
      </c>
      <c r="AG797" s="34" t="s">
        <v>2127</v>
      </c>
      <c r="AH797" s="34" t="s">
        <v>2127</v>
      </c>
      <c r="AK797" s="34" t="s">
        <v>125</v>
      </c>
      <c r="AM797" s="34" t="s">
        <v>2127</v>
      </c>
      <c r="AN797" s="36" t="s">
        <v>2127</v>
      </c>
      <c r="AO797" s="36" t="s">
        <v>2127</v>
      </c>
      <c r="AP797" s="34" t="s">
        <v>2127</v>
      </c>
      <c r="AQ797" s="36" t="s">
        <v>2127</v>
      </c>
      <c r="AR797" s="34" t="s">
        <v>5189</v>
      </c>
      <c r="AS797" s="91" t="s">
        <v>6916</v>
      </c>
      <c r="AT797" s="34">
        <v>3115318511</v>
      </c>
      <c r="AU797" s="34" t="s">
        <v>2127</v>
      </c>
      <c r="AX797" s="90"/>
      <c r="BA797" s="91"/>
      <c r="BB797" s="91"/>
      <c r="BC797" s="91"/>
      <c r="BF797" s="34" t="s">
        <v>4983</v>
      </c>
      <c r="BG797" s="92" t="s">
        <v>5189</v>
      </c>
      <c r="BM797" t="s">
        <v>132</v>
      </c>
      <c r="BN797" s="34" t="s">
        <v>132</v>
      </c>
      <c r="BO797" s="36">
        <v>0</v>
      </c>
      <c r="BQ797" s="94"/>
      <c r="BS797" s="36" t="s">
        <v>2127</v>
      </c>
      <c r="BU797" s="95"/>
      <c r="BV797" s="95"/>
      <c r="BW797" s="61"/>
      <c r="BX797" s="60"/>
      <c r="BY797" s="59" t="str">
        <f t="shared" ca="1" si="61"/>
        <v/>
      </c>
      <c r="CD797" s="68"/>
      <c r="CE797" s="68"/>
      <c r="CF797" s="67"/>
      <c r="CG797"/>
      <c r="CH797" s="2"/>
      <c r="CI797" s="4" t="e">
        <f t="shared" si="62"/>
        <v>#DIV/0!</v>
      </c>
      <c r="CJ797" s="5" t="str">
        <f t="shared" si="63"/>
        <v>SIN DATO</v>
      </c>
      <c r="CK797" s="36">
        <v>0</v>
      </c>
      <c r="CL797" s="66"/>
      <c r="CM797" s="89">
        <v>39356</v>
      </c>
      <c r="CN797" s="97">
        <v>39356</v>
      </c>
      <c r="CP797"/>
      <c r="CQ797" s="65"/>
      <c r="CR797" s="65"/>
      <c r="CS797" s="98"/>
      <c r="CT797"/>
      <c r="CU797"/>
      <c r="CV797" s="97"/>
      <c r="CW797" s="2"/>
      <c r="CX797" s="82"/>
      <c r="DG797" s="64"/>
      <c r="DI797" s="89"/>
      <c r="DJ797" s="89"/>
      <c r="DN797" s="34"/>
      <c r="DO797" s="34"/>
      <c r="DP797" s="34"/>
      <c r="DQ797" s="34"/>
      <c r="DR797" s="34"/>
      <c r="DS797" s="34" t="s">
        <v>2127</v>
      </c>
      <c r="DT797" s="34"/>
      <c r="DY797" s="1">
        <v>2</v>
      </c>
      <c r="DZ797" t="s">
        <v>7941</v>
      </c>
      <c r="EB797" s="4"/>
      <c r="EJ797"/>
      <c r="EL797" s="34"/>
      <c r="EN797" s="34"/>
    </row>
    <row r="798" spans="1:144" x14ac:dyDescent="0.25">
      <c r="A798" s="85">
        <v>2022</v>
      </c>
      <c r="B798" s="87">
        <v>44830</v>
      </c>
      <c r="C798" t="s">
        <v>121</v>
      </c>
      <c r="D798" t="s">
        <v>122</v>
      </c>
      <c r="E798" s="34" t="s">
        <v>7938</v>
      </c>
      <c r="F798" s="34">
        <f t="shared" si="64"/>
        <v>797</v>
      </c>
      <c r="G798" s="34" t="s">
        <v>4985</v>
      </c>
      <c r="H798">
        <v>18</v>
      </c>
      <c r="I798" s="34" t="s">
        <v>6141</v>
      </c>
      <c r="J798" s="34" t="s">
        <v>4984</v>
      </c>
      <c r="K798" s="34" t="str">
        <f>VLOOKUP(J798,[2]CodMpios!$B$347:$E$362,4,FALSE)</f>
        <v>18753 - San Vicente Del Caguán</v>
      </c>
      <c r="L798" s="34" t="str">
        <f>VLOOKUP($J798,[2]Coord_Mpios_X_Y!$B$2:$K$1123,9,FALSE)</f>
        <v>1,567801695842</v>
      </c>
      <c r="M798" s="34" t="str">
        <f>VLOOKUP($J798,[2]Coord_Mpios_X_Y!$B$2:$K$1123,10,FALSE)</f>
        <v>-74,262977514784</v>
      </c>
      <c r="N798" s="34" t="s">
        <v>125</v>
      </c>
      <c r="O798" s="34" t="s">
        <v>126</v>
      </c>
      <c r="Q798" s="34" t="s">
        <v>127</v>
      </c>
      <c r="R798" s="34">
        <v>17668299</v>
      </c>
      <c r="S798" s="34" t="str">
        <f t="shared" si="60"/>
        <v>CC17668299</v>
      </c>
      <c r="T798" s="34" t="s">
        <v>2143</v>
      </c>
      <c r="U798" s="34" t="s">
        <v>2492</v>
      </c>
      <c r="V798" s="34" t="s">
        <v>5053</v>
      </c>
      <c r="W798" s="34" t="s">
        <v>663</v>
      </c>
      <c r="X798" s="87">
        <v>21646</v>
      </c>
      <c r="Y798">
        <v>63</v>
      </c>
      <c r="Z798" s="36">
        <f>VLOOKUP($Y798,[2]Edades!$A$3:$H$153,4,FALSE)</f>
        <v>6</v>
      </c>
      <c r="AA798" s="34" t="str">
        <f>VLOOKUP($Y798,[2]Edades!$A$3:$H$153,6,FALSE)</f>
        <v>6 - Persona mayor</v>
      </c>
      <c r="AB798" s="34">
        <f>VLOOKUP($Y798,[2]Edades!$A$3:$H$153,7,FALSE)</f>
        <v>13</v>
      </c>
      <c r="AC798" s="34" t="str">
        <f>VLOOKUP($Y798,[2]Edades!$A$3:$H$153,8,FALSE)</f>
        <v>60-64</v>
      </c>
      <c r="AD798" s="34" t="s">
        <v>146</v>
      </c>
      <c r="AE798">
        <v>1</v>
      </c>
      <c r="AF798" s="34" t="s">
        <v>2137</v>
      </c>
      <c r="AG798" s="34" t="s">
        <v>2127</v>
      </c>
      <c r="AH798" s="34" t="s">
        <v>2127</v>
      </c>
      <c r="AK798" s="34" t="s">
        <v>125</v>
      </c>
      <c r="AM798" s="34" t="s">
        <v>2127</v>
      </c>
      <c r="AN798" s="36" t="s">
        <v>2127</v>
      </c>
      <c r="AO798" s="36" t="s">
        <v>2127</v>
      </c>
      <c r="AP798" s="34" t="s">
        <v>2127</v>
      </c>
      <c r="AQ798" s="36" t="s">
        <v>2127</v>
      </c>
      <c r="AR798" s="34" t="s">
        <v>5042</v>
      </c>
      <c r="AS798" s="91" t="s">
        <v>6917</v>
      </c>
      <c r="AT798" s="34">
        <v>3112329751</v>
      </c>
      <c r="AU798" s="34" t="s">
        <v>2127</v>
      </c>
      <c r="AX798" s="90"/>
      <c r="BA798" s="91"/>
      <c r="BB798" s="91"/>
      <c r="BC798" s="91"/>
      <c r="BF798" s="34" t="s">
        <v>4983</v>
      </c>
      <c r="BG798" s="92" t="s">
        <v>5189</v>
      </c>
      <c r="BM798" s="36" t="s">
        <v>131</v>
      </c>
      <c r="BN798" s="34" t="s">
        <v>132</v>
      </c>
      <c r="BO798" s="36">
        <v>0</v>
      </c>
      <c r="BQ798" s="94"/>
      <c r="BS798" s="36" t="s">
        <v>2127</v>
      </c>
      <c r="BU798" s="95"/>
      <c r="BV798" s="95"/>
      <c r="BW798" s="61"/>
      <c r="BX798" s="60"/>
      <c r="BY798" s="59" t="str">
        <f t="shared" ca="1" si="61"/>
        <v/>
      </c>
      <c r="CD798" s="68"/>
      <c r="CE798" s="68"/>
      <c r="CF798" s="67"/>
      <c r="CG798"/>
      <c r="CH798" s="2"/>
      <c r="CI798" s="4" t="e">
        <f t="shared" si="62"/>
        <v>#DIV/0!</v>
      </c>
      <c r="CJ798" s="5" t="str">
        <f t="shared" si="63"/>
        <v>SIN DATO</v>
      </c>
      <c r="CK798" s="36">
        <v>0</v>
      </c>
      <c r="CL798" s="66"/>
      <c r="CM798" s="89">
        <v>42286</v>
      </c>
      <c r="CN798" s="97">
        <v>42286</v>
      </c>
      <c r="CP798"/>
      <c r="CQ798" s="65"/>
      <c r="CR798" s="65"/>
      <c r="CS798" s="98"/>
      <c r="CT798"/>
      <c r="CU798"/>
      <c r="CV798" s="97"/>
      <c r="CW798" s="2"/>
      <c r="CX798" s="82"/>
      <c r="DG798" s="64"/>
      <c r="DI798" s="89"/>
      <c r="DJ798" s="89"/>
      <c r="DN798" s="34"/>
      <c r="DO798" s="34"/>
      <c r="DP798" s="34"/>
      <c r="DQ798" s="34"/>
      <c r="DR798" s="34"/>
      <c r="DS798" s="34" t="s">
        <v>2127</v>
      </c>
      <c r="DT798" s="34"/>
      <c r="DY798" s="1">
        <v>2</v>
      </c>
      <c r="DZ798" t="s">
        <v>7941</v>
      </c>
      <c r="EB798" s="4"/>
      <c r="EJ798"/>
      <c r="EL798" s="34"/>
      <c r="EN798" s="34"/>
    </row>
    <row r="799" spans="1:144" hidden="1" x14ac:dyDescent="0.25">
      <c r="A799" s="85">
        <v>2022</v>
      </c>
      <c r="B799" s="87">
        <v>44830</v>
      </c>
      <c r="C799" t="s">
        <v>121</v>
      </c>
      <c r="D799" t="s">
        <v>122</v>
      </c>
      <c r="E799" s="36" t="s">
        <v>7938</v>
      </c>
      <c r="F799" s="34">
        <f t="shared" si="64"/>
        <v>798</v>
      </c>
      <c r="G799" s="34" t="s">
        <v>4985</v>
      </c>
      <c r="H799">
        <v>18</v>
      </c>
      <c r="I799" s="34" t="s">
        <v>6141</v>
      </c>
      <c r="J799" s="34" t="s">
        <v>4988</v>
      </c>
      <c r="K799" s="34" t="str">
        <f>VLOOKUP(J799,[2]CodMpios!$B$347:$E$362,4,FALSE)</f>
        <v>18001 - Florencia</v>
      </c>
      <c r="L799" s="34" t="str">
        <f>VLOOKUP($J799,[2]Coord_Mpios_X_Y!$B$2:$K$1123,9,FALSE)</f>
        <v>1,749138703818</v>
      </c>
      <c r="M799" s="34" t="str">
        <f>VLOOKUP($J799,[2]Coord_Mpios_X_Y!$B$2:$K$1123,10,FALSE)</f>
        <v>-75,558239064333</v>
      </c>
      <c r="N799" s="34" t="s">
        <v>125</v>
      </c>
      <c r="O799" s="34" t="s">
        <v>126</v>
      </c>
      <c r="Q799" s="34" t="s">
        <v>127</v>
      </c>
      <c r="R799" s="34">
        <v>17645901</v>
      </c>
      <c r="S799" s="34" t="str">
        <f t="shared" si="60"/>
        <v>CC17645901</v>
      </c>
      <c r="T799" s="34" t="s">
        <v>5819</v>
      </c>
      <c r="U799" s="34" t="s">
        <v>2492</v>
      </c>
      <c r="V799" s="34" t="s">
        <v>2371</v>
      </c>
      <c r="W799" s="34" t="s">
        <v>391</v>
      </c>
      <c r="X799" s="87">
        <v>25746</v>
      </c>
      <c r="Y799">
        <v>52</v>
      </c>
      <c r="Z799" s="36">
        <f>VLOOKUP($Y799,[2]Edades!$A$3:$H$153,4,FALSE)</f>
        <v>5</v>
      </c>
      <c r="AA799" s="34" t="str">
        <f>VLOOKUP($Y799,[2]Edades!$A$3:$H$153,6,FALSE)</f>
        <v>5 - Adultez</v>
      </c>
      <c r="AB799" s="34">
        <f>VLOOKUP($Y799,[2]Edades!$A$3:$H$153,7,FALSE)</f>
        <v>11</v>
      </c>
      <c r="AC799" s="34" t="str">
        <f>VLOOKUP($Y799,[2]Edades!$A$3:$H$153,8,FALSE)</f>
        <v>50-54</v>
      </c>
      <c r="AD799" s="34" t="s">
        <v>146</v>
      </c>
      <c r="AE799">
        <v>1</v>
      </c>
      <c r="AF799" s="34" t="s">
        <v>130</v>
      </c>
      <c r="AG799" s="34" t="s">
        <v>2127</v>
      </c>
      <c r="AH799" s="34" t="s">
        <v>2127</v>
      </c>
      <c r="AK799" s="34" t="s">
        <v>125</v>
      </c>
      <c r="AM799" s="34" t="s">
        <v>2127</v>
      </c>
      <c r="AN799" s="36" t="s">
        <v>2127</v>
      </c>
      <c r="AO799" s="36" t="s">
        <v>2127</v>
      </c>
      <c r="AP799" s="34" t="s">
        <v>2127</v>
      </c>
      <c r="AQ799" s="36" t="s">
        <v>2127</v>
      </c>
      <c r="AR799" s="34" t="s">
        <v>2098</v>
      </c>
      <c r="AS799" s="91" t="s">
        <v>6918</v>
      </c>
      <c r="AT799" s="34">
        <v>3204596749</v>
      </c>
      <c r="AU799" s="34" t="s">
        <v>2127</v>
      </c>
      <c r="AX799" s="90"/>
      <c r="BA799" s="91"/>
      <c r="BB799" s="91"/>
      <c r="BC799" s="91"/>
      <c r="BF799" s="34" t="s">
        <v>4983</v>
      </c>
      <c r="BG799" s="92" t="s">
        <v>2098</v>
      </c>
      <c r="BM799" s="36" t="s">
        <v>131</v>
      </c>
      <c r="BN799" s="34" t="s">
        <v>132</v>
      </c>
      <c r="BO799" s="36">
        <v>0</v>
      </c>
      <c r="BQ799" s="94"/>
      <c r="BS799" t="s">
        <v>131</v>
      </c>
      <c r="BU799" s="95"/>
      <c r="BV799" s="95"/>
      <c r="BW799" s="61"/>
      <c r="BX799" s="60"/>
      <c r="BY799" s="59" t="str">
        <f t="shared" ca="1" si="61"/>
        <v/>
      </c>
      <c r="CD799" s="68"/>
      <c r="CE799" s="68"/>
      <c r="CF799" s="67"/>
      <c r="CG799">
        <v>110</v>
      </c>
      <c r="CH799" s="2">
        <v>178</v>
      </c>
      <c r="CI799" s="4">
        <f t="shared" si="62"/>
        <v>34.71783865673526</v>
      </c>
      <c r="CJ799" s="5" t="str">
        <f t="shared" si="63"/>
        <v>OBESIDAD</v>
      </c>
      <c r="CK799" s="36">
        <v>0</v>
      </c>
      <c r="CL799" s="66"/>
      <c r="CM799" s="89">
        <v>42296</v>
      </c>
      <c r="CN799" s="97">
        <v>42319</v>
      </c>
      <c r="CP799"/>
      <c r="CQ799" s="65"/>
      <c r="CR799" s="65"/>
      <c r="CS799" s="98"/>
      <c r="CT799"/>
      <c r="CU799"/>
      <c r="CV799" s="65"/>
      <c r="CW799" s="2"/>
      <c r="CX799" s="82"/>
      <c r="DC799"/>
      <c r="DG799" s="64"/>
      <c r="DI799" s="89"/>
      <c r="DJ799" s="89"/>
      <c r="DN799" s="34"/>
      <c r="DO799" s="34"/>
      <c r="DP799" s="34"/>
      <c r="DQ799" s="34"/>
      <c r="DR799" s="34"/>
      <c r="DS799" s="34" t="s">
        <v>2127</v>
      </c>
      <c r="DT799" s="34"/>
      <c r="DU799" s="47">
        <v>43887</v>
      </c>
      <c r="DY799" s="1">
        <v>1</v>
      </c>
      <c r="DZ799" t="s">
        <v>7941</v>
      </c>
      <c r="EB799" s="4"/>
      <c r="EJ799"/>
      <c r="EL799" s="34"/>
      <c r="EN799" s="34"/>
    </row>
    <row r="800" spans="1:144" hidden="1" x14ac:dyDescent="0.25">
      <c r="A800" s="85">
        <v>2022</v>
      </c>
      <c r="B800" s="87">
        <v>44830</v>
      </c>
      <c r="C800" t="s">
        <v>121</v>
      </c>
      <c r="D800" t="s">
        <v>122</v>
      </c>
      <c r="E800" s="36" t="s">
        <v>7938</v>
      </c>
      <c r="F800" s="34">
        <f t="shared" si="64"/>
        <v>799</v>
      </c>
      <c r="G800" s="34" t="s">
        <v>4985</v>
      </c>
      <c r="H800">
        <v>18</v>
      </c>
      <c r="I800" s="34" t="s">
        <v>6141</v>
      </c>
      <c r="J800" s="34" t="s">
        <v>5007</v>
      </c>
      <c r="K800" s="34" t="str">
        <f>VLOOKUP(J800,[2]CodMpios!$B$347:$E$362,4,FALSE)</f>
        <v>18410 - La Montañita</v>
      </c>
      <c r="L800" s="34" t="str">
        <f>VLOOKUP($J800,[2]Coord_Mpios_X_Y!$B$2:$K$1123,9,FALSE)</f>
        <v>1,302860442333</v>
      </c>
      <c r="M800" s="34" t="str">
        <f>VLOOKUP($J800,[2]Coord_Mpios_X_Y!$B$2:$K$1123,10,FALSE)</f>
        <v>-75,235727318747</v>
      </c>
      <c r="N800" s="34" t="s">
        <v>125</v>
      </c>
      <c r="O800" s="34" t="s">
        <v>126</v>
      </c>
      <c r="Q800" s="34" t="s">
        <v>127</v>
      </c>
      <c r="R800" s="34">
        <v>35586832</v>
      </c>
      <c r="S800" s="34" t="str">
        <f t="shared" si="60"/>
        <v>CC35586832</v>
      </c>
      <c r="T800" s="34" t="s">
        <v>675</v>
      </c>
      <c r="U800" s="34" t="s">
        <v>5818</v>
      </c>
      <c r="V800" s="34" t="s">
        <v>214</v>
      </c>
      <c r="W800" s="34" t="s">
        <v>2520</v>
      </c>
      <c r="X800" s="87">
        <v>26855</v>
      </c>
      <c r="Y800">
        <v>49</v>
      </c>
      <c r="Z800" s="36">
        <f>VLOOKUP($Y800,[2]Edades!$A$3:$H$153,4,FALSE)</f>
        <v>5</v>
      </c>
      <c r="AA800" s="34" t="str">
        <f>VLOOKUP($Y800,[2]Edades!$A$3:$H$153,6,FALSE)</f>
        <v>5 - Adultez</v>
      </c>
      <c r="AB800" s="34">
        <f>VLOOKUP($Y800,[2]Edades!$A$3:$H$153,7,FALSE)</f>
        <v>10</v>
      </c>
      <c r="AC800" s="34" t="str">
        <f>VLOOKUP($Y800,[2]Edades!$A$3:$H$153,8,FALSE)</f>
        <v>45-49</v>
      </c>
      <c r="AD800" s="34" t="s">
        <v>129</v>
      </c>
      <c r="AE800" s="1">
        <v>2</v>
      </c>
      <c r="AF800" s="34" t="s">
        <v>130</v>
      </c>
      <c r="AG800" s="34" t="s">
        <v>2127</v>
      </c>
      <c r="AH800" s="34" t="s">
        <v>2127</v>
      </c>
      <c r="AK800" s="34" t="s">
        <v>125</v>
      </c>
      <c r="AM800" s="34" t="s">
        <v>2127</v>
      </c>
      <c r="AN800" s="36" t="s">
        <v>2127</v>
      </c>
      <c r="AO800" s="36" t="s">
        <v>2127</v>
      </c>
      <c r="AP800" s="34" t="s">
        <v>2127</v>
      </c>
      <c r="AQ800" s="36" t="s">
        <v>2127</v>
      </c>
      <c r="AR800" s="34" t="s">
        <v>5919</v>
      </c>
      <c r="AS800" s="91" t="s">
        <v>6919</v>
      </c>
      <c r="AT800" s="34">
        <v>3118620124</v>
      </c>
      <c r="AU800" s="34" t="s">
        <v>2127</v>
      </c>
      <c r="AX800" s="90"/>
      <c r="BA800" s="91"/>
      <c r="BB800" s="91"/>
      <c r="BC800" s="91"/>
      <c r="BF800" s="34" t="s">
        <v>4983</v>
      </c>
      <c r="BG800" s="92" t="s">
        <v>2098</v>
      </c>
      <c r="BM800" s="36" t="s">
        <v>131</v>
      </c>
      <c r="BN800" s="34" t="s">
        <v>132</v>
      </c>
      <c r="BO800" s="36">
        <v>0</v>
      </c>
      <c r="BQ800" s="94"/>
      <c r="BS800" t="s">
        <v>132</v>
      </c>
      <c r="BU800" s="95"/>
      <c r="BV800" s="95"/>
      <c r="BW800" s="61"/>
      <c r="BX800" s="60"/>
      <c r="BY800" s="59" t="str">
        <f t="shared" ca="1" si="61"/>
        <v/>
      </c>
      <c r="CD800" s="68"/>
      <c r="CE800" s="68"/>
      <c r="CF800" s="67"/>
      <c r="CG800">
        <v>100</v>
      </c>
      <c r="CH800" s="2">
        <v>167</v>
      </c>
      <c r="CI800" s="4">
        <f t="shared" si="62"/>
        <v>35.856430850873103</v>
      </c>
      <c r="CJ800" s="5" t="str">
        <f t="shared" si="63"/>
        <v>OBESIDAD</v>
      </c>
      <c r="CK800" s="36">
        <v>0</v>
      </c>
      <c r="CL800" s="66"/>
      <c r="CM800" s="89">
        <v>42297</v>
      </c>
      <c r="CN800" s="97">
        <v>42297</v>
      </c>
      <c r="CP800"/>
      <c r="CQ800" s="65"/>
      <c r="CR800" s="65"/>
      <c r="CS800" s="98"/>
      <c r="CT800"/>
      <c r="CU800"/>
      <c r="CV800" s="65"/>
      <c r="CW800" s="2">
        <v>130</v>
      </c>
      <c r="CX800" s="82">
        <v>85</v>
      </c>
      <c r="DC800"/>
      <c r="DG800" s="64"/>
      <c r="DI800" s="89"/>
      <c r="DJ800" s="89"/>
      <c r="DN800" s="34"/>
      <c r="DO800" s="34"/>
      <c r="DP800" s="34"/>
      <c r="DQ800" s="34"/>
      <c r="DR800" s="34"/>
      <c r="DS800" s="34" t="s">
        <v>2127</v>
      </c>
      <c r="DT800" s="34"/>
      <c r="DU800" s="47">
        <v>44721</v>
      </c>
      <c r="DY800" s="1">
        <v>2</v>
      </c>
      <c r="DZ800" t="s">
        <v>7939</v>
      </c>
      <c r="EA800" s="4">
        <v>0.98</v>
      </c>
      <c r="EB800" s="4">
        <v>83</v>
      </c>
      <c r="EC800" s="4">
        <v>224</v>
      </c>
      <c r="ED800" s="4">
        <v>150.80000000000001</v>
      </c>
      <c r="EE800" s="4">
        <v>57.4</v>
      </c>
      <c r="EF800" s="4">
        <v>79</v>
      </c>
      <c r="EG800" s="4">
        <v>15</v>
      </c>
      <c r="EJ800"/>
      <c r="EL800" s="34"/>
      <c r="EN800" s="34"/>
    </row>
    <row r="801" spans="1:144" hidden="1" x14ac:dyDescent="0.25">
      <c r="A801" s="85">
        <v>2022</v>
      </c>
      <c r="B801" s="87">
        <v>44830</v>
      </c>
      <c r="C801" t="s">
        <v>121</v>
      </c>
      <c r="D801" t="s">
        <v>122</v>
      </c>
      <c r="E801" s="36" t="s">
        <v>7938</v>
      </c>
      <c r="F801" s="34">
        <f t="shared" si="64"/>
        <v>800</v>
      </c>
      <c r="G801" s="34" t="s">
        <v>4985</v>
      </c>
      <c r="H801">
        <v>18</v>
      </c>
      <c r="I801" s="34" t="s">
        <v>6141</v>
      </c>
      <c r="J801" s="34" t="s">
        <v>4988</v>
      </c>
      <c r="K801" s="34" t="str">
        <f>VLOOKUP(J801,[2]CodMpios!$B$347:$E$362,4,FALSE)</f>
        <v>18001 - Florencia</v>
      </c>
      <c r="L801" s="34" t="str">
        <f>VLOOKUP($J801,[2]Coord_Mpios_X_Y!$B$2:$K$1123,9,FALSE)</f>
        <v>1,749138703818</v>
      </c>
      <c r="M801" s="34" t="str">
        <f>VLOOKUP($J801,[2]Coord_Mpios_X_Y!$B$2:$K$1123,10,FALSE)</f>
        <v>-75,558239064333</v>
      </c>
      <c r="N801" s="34" t="s">
        <v>125</v>
      </c>
      <c r="O801" s="34" t="s">
        <v>126</v>
      </c>
      <c r="Q801" s="34" t="s">
        <v>127</v>
      </c>
      <c r="R801" s="34">
        <v>40774002</v>
      </c>
      <c r="S801" s="34" t="str">
        <f t="shared" si="60"/>
        <v>CC40774002</v>
      </c>
      <c r="T801" s="34" t="s">
        <v>191</v>
      </c>
      <c r="U801" s="34" t="s">
        <v>2492</v>
      </c>
      <c r="V801" s="34" t="s">
        <v>813</v>
      </c>
      <c r="W801" s="34" t="s">
        <v>5172</v>
      </c>
      <c r="X801" s="87">
        <v>25847</v>
      </c>
      <c r="Y801">
        <v>52</v>
      </c>
      <c r="Z801" s="36">
        <f>VLOOKUP($Y801,[2]Edades!$A$3:$H$153,4,FALSE)</f>
        <v>5</v>
      </c>
      <c r="AA801" s="34" t="str">
        <f>VLOOKUP($Y801,[2]Edades!$A$3:$H$153,6,FALSE)</f>
        <v>5 - Adultez</v>
      </c>
      <c r="AB801" s="34">
        <f>VLOOKUP($Y801,[2]Edades!$A$3:$H$153,7,FALSE)</f>
        <v>11</v>
      </c>
      <c r="AC801" s="34" t="str">
        <f>VLOOKUP($Y801,[2]Edades!$A$3:$H$153,8,FALSE)</f>
        <v>50-54</v>
      </c>
      <c r="AD801" s="34" t="s">
        <v>129</v>
      </c>
      <c r="AE801" s="1">
        <v>2</v>
      </c>
      <c r="AF801" s="34" t="s">
        <v>130</v>
      </c>
      <c r="AG801" s="34" t="s">
        <v>2127</v>
      </c>
      <c r="AH801" s="34" t="s">
        <v>2127</v>
      </c>
      <c r="AK801" s="34" t="s">
        <v>125</v>
      </c>
      <c r="AM801" s="34" t="s">
        <v>2127</v>
      </c>
      <c r="AN801" s="36" t="s">
        <v>2127</v>
      </c>
      <c r="AO801" s="36" t="s">
        <v>2127</v>
      </c>
      <c r="AP801" s="34" t="s">
        <v>2127</v>
      </c>
      <c r="AQ801" s="36" t="s">
        <v>2127</v>
      </c>
      <c r="AR801" s="34" t="s">
        <v>2098</v>
      </c>
      <c r="AS801" s="91" t="s">
        <v>6920</v>
      </c>
      <c r="AT801" s="34">
        <v>3138220786</v>
      </c>
      <c r="AU801" s="34" t="s">
        <v>2127</v>
      </c>
      <c r="AX801" s="90"/>
      <c r="BA801" s="91"/>
      <c r="BB801" s="91"/>
      <c r="BC801" s="91"/>
      <c r="BF801" s="34" t="s">
        <v>4983</v>
      </c>
      <c r="BG801" s="92" t="s">
        <v>2098</v>
      </c>
      <c r="BM801" s="36" t="s">
        <v>131</v>
      </c>
      <c r="BN801" s="34" t="s">
        <v>132</v>
      </c>
      <c r="BO801" s="36">
        <v>0</v>
      </c>
      <c r="BQ801" s="94"/>
      <c r="BS801" t="s">
        <v>132</v>
      </c>
      <c r="BU801" s="95"/>
      <c r="BV801" s="95"/>
      <c r="BW801" s="61"/>
      <c r="BX801" s="60"/>
      <c r="BY801" s="59" t="str">
        <f t="shared" ca="1" si="61"/>
        <v/>
      </c>
      <c r="CD801" s="68"/>
      <c r="CE801" s="68"/>
      <c r="CF801" s="67"/>
      <c r="CG801">
        <v>86</v>
      </c>
      <c r="CH801" s="2">
        <v>158</v>
      </c>
      <c r="CI801" s="4">
        <f t="shared" si="62"/>
        <v>34.449607434705975</v>
      </c>
      <c r="CJ801" s="5" t="str">
        <f t="shared" si="63"/>
        <v>OBESIDAD</v>
      </c>
      <c r="CK801" s="36">
        <v>0</v>
      </c>
      <c r="CL801" s="66"/>
      <c r="CM801" s="89">
        <v>42256</v>
      </c>
      <c r="CN801" s="97">
        <v>42298</v>
      </c>
      <c r="CP801"/>
      <c r="CQ801" s="65"/>
      <c r="CR801" s="65"/>
      <c r="CS801" s="98"/>
      <c r="CT801"/>
      <c r="CU801"/>
      <c r="CV801" s="65"/>
      <c r="CW801" s="2"/>
      <c r="CX801" s="82"/>
      <c r="DC801"/>
      <c r="DG801" s="64"/>
      <c r="DI801" s="89"/>
      <c r="DJ801" s="89">
        <v>44278</v>
      </c>
      <c r="DK801" s="89">
        <v>44490</v>
      </c>
      <c r="DL801" s="89">
        <v>44278</v>
      </c>
      <c r="DN801" s="34"/>
      <c r="DO801" s="34"/>
      <c r="DP801" s="34"/>
      <c r="DQ801" s="34"/>
      <c r="DR801" s="34"/>
      <c r="DS801" s="34" t="s">
        <v>2127</v>
      </c>
      <c r="DT801" s="34"/>
      <c r="DU801" s="47">
        <v>44000</v>
      </c>
      <c r="DY801" s="1">
        <v>1</v>
      </c>
      <c r="DZ801" t="s">
        <v>7941</v>
      </c>
      <c r="EB801" s="4"/>
      <c r="EJ801"/>
      <c r="EL801" s="34"/>
      <c r="EN801" s="34"/>
    </row>
    <row r="802" spans="1:144" hidden="1" x14ac:dyDescent="0.25">
      <c r="A802" s="85">
        <v>2022</v>
      </c>
      <c r="B802" s="87">
        <v>44830</v>
      </c>
      <c r="C802" t="s">
        <v>121</v>
      </c>
      <c r="D802" t="s">
        <v>122</v>
      </c>
      <c r="E802" s="36" t="s">
        <v>7938</v>
      </c>
      <c r="F802" s="34">
        <f t="shared" si="64"/>
        <v>801</v>
      </c>
      <c r="G802" s="34" t="s">
        <v>4985</v>
      </c>
      <c r="H802">
        <v>18</v>
      </c>
      <c r="I802" s="34" t="s">
        <v>6141</v>
      </c>
      <c r="J802" s="34" t="s">
        <v>5002</v>
      </c>
      <c r="K802" s="34" t="str">
        <f>VLOOKUP(J802,[2]CodMpios!$B$347:$E$362,4,FALSE)</f>
        <v>18860 - Valparaíso</v>
      </c>
      <c r="L802" s="34" t="str">
        <f>VLOOKUP($J802,[2]Coord_Mpios_X_Y!$B$2:$K$1123,9,FALSE)</f>
        <v>1,061292206570</v>
      </c>
      <c r="M802" s="34" t="str">
        <f>VLOOKUP($J802,[2]Coord_Mpios_X_Y!$B$2:$K$1123,10,FALSE)</f>
        <v>-75,627047667443</v>
      </c>
      <c r="N802" s="34" t="s">
        <v>139</v>
      </c>
      <c r="O802" s="34" t="s">
        <v>126</v>
      </c>
      <c r="Q802" s="34" t="s">
        <v>127</v>
      </c>
      <c r="R802" s="34">
        <v>26615253</v>
      </c>
      <c r="S802" s="34" t="str">
        <f t="shared" si="60"/>
        <v>CC26615253</v>
      </c>
      <c r="T802" s="34" t="s">
        <v>134</v>
      </c>
      <c r="U802" s="34" t="s">
        <v>367</v>
      </c>
      <c r="V802" s="34" t="s">
        <v>763</v>
      </c>
      <c r="X802" s="87">
        <v>17108</v>
      </c>
      <c r="Y802">
        <v>76</v>
      </c>
      <c r="Z802" s="36">
        <f>VLOOKUP($Y802,[2]Edades!$A$3:$H$153,4,FALSE)</f>
        <v>6</v>
      </c>
      <c r="AA802" s="34" t="str">
        <f>VLOOKUP($Y802,[2]Edades!$A$3:$H$153,6,FALSE)</f>
        <v>6 - Persona mayor</v>
      </c>
      <c r="AB802" s="34">
        <f>VLOOKUP($Y802,[2]Edades!$A$3:$H$153,7,FALSE)</f>
        <v>16</v>
      </c>
      <c r="AC802" s="34" t="str">
        <f>VLOOKUP($Y802,[2]Edades!$A$3:$H$153,8,FALSE)</f>
        <v>75-79</v>
      </c>
      <c r="AD802" s="34" t="s">
        <v>129</v>
      </c>
      <c r="AE802" s="1">
        <v>2</v>
      </c>
      <c r="AF802" s="34" t="s">
        <v>2137</v>
      </c>
      <c r="AG802" s="34" t="s">
        <v>2127</v>
      </c>
      <c r="AH802" s="34" t="s">
        <v>2127</v>
      </c>
      <c r="AK802" s="34" t="s">
        <v>139</v>
      </c>
      <c r="AM802" s="34" t="s">
        <v>2127</v>
      </c>
      <c r="AN802" s="36" t="s">
        <v>2127</v>
      </c>
      <c r="AO802" s="36" t="s">
        <v>2127</v>
      </c>
      <c r="AP802" s="34" t="s">
        <v>2127</v>
      </c>
      <c r="AQ802" s="36" t="s">
        <v>2127</v>
      </c>
      <c r="AR802" s="34" t="s">
        <v>2098</v>
      </c>
      <c r="AS802" s="91" t="s">
        <v>6921</v>
      </c>
      <c r="AT802" s="34">
        <v>3102109150</v>
      </c>
      <c r="AU802" s="34" t="s">
        <v>2127</v>
      </c>
      <c r="AX802" s="90"/>
      <c r="BA802" s="91"/>
      <c r="BB802" s="91"/>
      <c r="BC802" s="91"/>
      <c r="BF802" s="34" t="s">
        <v>4983</v>
      </c>
      <c r="BG802" s="92" t="s">
        <v>2098</v>
      </c>
      <c r="BM802" s="36" t="s">
        <v>131</v>
      </c>
      <c r="BN802" s="34" t="s">
        <v>132</v>
      </c>
      <c r="BO802" s="36">
        <v>0</v>
      </c>
      <c r="BQ802" s="94"/>
      <c r="BS802" t="s">
        <v>131</v>
      </c>
      <c r="BU802" s="95"/>
      <c r="BV802" s="95"/>
      <c r="BW802" s="61"/>
      <c r="BX802" s="60"/>
      <c r="BY802" s="59" t="str">
        <f t="shared" ca="1" si="61"/>
        <v/>
      </c>
      <c r="CD802" s="68"/>
      <c r="CE802" s="68"/>
      <c r="CF802" s="67"/>
      <c r="CG802">
        <v>78</v>
      </c>
      <c r="CH802" s="2">
        <v>150</v>
      </c>
      <c r="CI802" s="4">
        <f t="shared" si="62"/>
        <v>34.666666666666664</v>
      </c>
      <c r="CJ802" s="5" t="str">
        <f t="shared" si="63"/>
        <v>OBESIDAD</v>
      </c>
      <c r="CK802" s="36">
        <v>0</v>
      </c>
      <c r="CL802" s="66"/>
      <c r="CM802" s="89">
        <v>42299</v>
      </c>
      <c r="CN802" s="97">
        <v>42314</v>
      </c>
      <c r="CP802"/>
      <c r="CQ802" s="65"/>
      <c r="CR802" s="65"/>
      <c r="CS802" s="98"/>
      <c r="CT802"/>
      <c r="CU802"/>
      <c r="CV802" s="65"/>
      <c r="CW802" s="2">
        <v>130</v>
      </c>
      <c r="CX802" s="82">
        <v>85</v>
      </c>
      <c r="DC802"/>
      <c r="DG802" s="64"/>
      <c r="DI802" s="89"/>
      <c r="DJ802" s="89"/>
      <c r="DN802" s="34"/>
      <c r="DO802" s="34"/>
      <c r="DP802" s="34"/>
      <c r="DQ802" s="34"/>
      <c r="DR802" s="34"/>
      <c r="DS802" s="34" t="s">
        <v>2127</v>
      </c>
      <c r="DT802" s="34"/>
      <c r="DU802" s="47">
        <v>43847</v>
      </c>
      <c r="DY802" s="1">
        <v>1</v>
      </c>
      <c r="DZ802" t="s">
        <v>7941</v>
      </c>
      <c r="EA802" s="4">
        <v>0.73</v>
      </c>
      <c r="EB802" s="4"/>
      <c r="EJ802"/>
      <c r="EL802" s="34"/>
      <c r="EN802" s="34"/>
    </row>
    <row r="803" spans="1:144" x14ac:dyDescent="0.25">
      <c r="A803" s="85">
        <v>2022</v>
      </c>
      <c r="B803" s="87">
        <v>44830</v>
      </c>
      <c r="C803" t="s">
        <v>121</v>
      </c>
      <c r="D803" t="s">
        <v>122</v>
      </c>
      <c r="E803" s="34" t="s">
        <v>7938</v>
      </c>
      <c r="F803" s="34">
        <f t="shared" si="64"/>
        <v>802</v>
      </c>
      <c r="G803" s="34" t="s">
        <v>4985</v>
      </c>
      <c r="H803">
        <v>18</v>
      </c>
      <c r="I803" s="34" t="s">
        <v>6141</v>
      </c>
      <c r="J803" s="34" t="s">
        <v>4988</v>
      </c>
      <c r="K803" s="34" t="str">
        <f>VLOOKUP(J803,[2]CodMpios!$B$347:$E$362,4,FALSE)</f>
        <v>18001 - Florencia</v>
      </c>
      <c r="L803" s="34" t="str">
        <f>VLOOKUP($J803,[2]Coord_Mpios_X_Y!$B$2:$K$1123,9,FALSE)</f>
        <v>1,749138703818</v>
      </c>
      <c r="M803" s="34" t="str">
        <f>VLOOKUP($J803,[2]Coord_Mpios_X_Y!$B$2:$K$1123,10,FALSE)</f>
        <v>-75,558239064333</v>
      </c>
      <c r="N803" s="34" t="s">
        <v>125</v>
      </c>
      <c r="O803" s="34" t="s">
        <v>126</v>
      </c>
      <c r="Q803" s="34" t="s">
        <v>127</v>
      </c>
      <c r="R803" s="34">
        <v>17629711</v>
      </c>
      <c r="S803" s="34" t="str">
        <f t="shared" si="60"/>
        <v>CC17629711</v>
      </c>
      <c r="T803" s="34" t="s">
        <v>5448</v>
      </c>
      <c r="U803" s="34" t="s">
        <v>751</v>
      </c>
      <c r="V803" s="34" t="s">
        <v>918</v>
      </c>
      <c r="W803" s="34" t="s">
        <v>918</v>
      </c>
      <c r="X803" s="87">
        <v>21618</v>
      </c>
      <c r="Y803">
        <v>64</v>
      </c>
      <c r="Z803" s="36">
        <f>VLOOKUP($Y803,[2]Edades!$A$3:$H$153,4,FALSE)</f>
        <v>6</v>
      </c>
      <c r="AA803" s="34" t="str">
        <f>VLOOKUP($Y803,[2]Edades!$A$3:$H$153,6,FALSE)</f>
        <v>6 - Persona mayor</v>
      </c>
      <c r="AB803" s="34">
        <f>VLOOKUP($Y803,[2]Edades!$A$3:$H$153,7,FALSE)</f>
        <v>13</v>
      </c>
      <c r="AC803" s="34" t="str">
        <f>VLOOKUP($Y803,[2]Edades!$A$3:$H$153,8,FALSE)</f>
        <v>60-64</v>
      </c>
      <c r="AD803" s="34" t="s">
        <v>146</v>
      </c>
      <c r="AE803">
        <v>1</v>
      </c>
      <c r="AF803" s="34" t="s">
        <v>2137</v>
      </c>
      <c r="AG803" s="34" t="s">
        <v>2127</v>
      </c>
      <c r="AH803" s="34" t="s">
        <v>2127</v>
      </c>
      <c r="AK803" s="34" t="s">
        <v>125</v>
      </c>
      <c r="AM803" s="34" t="s">
        <v>2127</v>
      </c>
      <c r="AN803" s="36" t="s">
        <v>2127</v>
      </c>
      <c r="AO803" s="36" t="s">
        <v>2127</v>
      </c>
      <c r="AP803" s="34" t="s">
        <v>2127</v>
      </c>
      <c r="AQ803" s="36" t="s">
        <v>2127</v>
      </c>
      <c r="AR803" s="34" t="s">
        <v>2098</v>
      </c>
      <c r="AS803" s="91" t="s">
        <v>6922</v>
      </c>
      <c r="AT803" s="34">
        <v>3204629722</v>
      </c>
      <c r="AU803" s="34" t="s">
        <v>2127</v>
      </c>
      <c r="AX803" s="90"/>
      <c r="BA803" s="91"/>
      <c r="BB803" s="91"/>
      <c r="BC803" s="91"/>
      <c r="BF803" s="34" t="s">
        <v>4983</v>
      </c>
      <c r="BG803" s="92" t="s">
        <v>2098</v>
      </c>
      <c r="BM803" s="36" t="s">
        <v>131</v>
      </c>
      <c r="BN803" s="34" t="s">
        <v>132</v>
      </c>
      <c r="BO803" s="36">
        <v>0</v>
      </c>
      <c r="BQ803" s="94"/>
      <c r="BS803" s="36" t="s">
        <v>2127</v>
      </c>
      <c r="BU803" s="95"/>
      <c r="BV803" s="95"/>
      <c r="BW803" s="61"/>
      <c r="BX803" s="60"/>
      <c r="BY803" s="59" t="str">
        <f t="shared" ca="1" si="61"/>
        <v/>
      </c>
      <c r="CD803" s="68"/>
      <c r="CE803" s="68"/>
      <c r="CF803" s="67"/>
      <c r="CG803">
        <v>57</v>
      </c>
      <c r="CH803" s="2">
        <v>173</v>
      </c>
      <c r="CI803" s="4">
        <f t="shared" si="62"/>
        <v>19.045073340238563</v>
      </c>
      <c r="CJ803" s="5" t="str">
        <f t="shared" si="63"/>
        <v>NORMAL</v>
      </c>
      <c r="CK803" s="36">
        <v>0</v>
      </c>
      <c r="CL803" s="66"/>
      <c r="CM803" s="89">
        <v>42304</v>
      </c>
      <c r="CN803" s="97">
        <v>42311</v>
      </c>
      <c r="CP803"/>
      <c r="CQ803" s="65"/>
      <c r="CR803" s="65"/>
      <c r="CS803" s="98"/>
      <c r="CT803"/>
      <c r="CU803"/>
      <c r="CV803" s="97"/>
      <c r="CW803" s="2">
        <v>110</v>
      </c>
      <c r="CX803" s="82">
        <v>60</v>
      </c>
      <c r="DG803" s="64"/>
      <c r="DI803" s="89"/>
      <c r="DJ803" s="89"/>
      <c r="DN803" s="34"/>
      <c r="DO803" s="34"/>
      <c r="DP803" s="34"/>
      <c r="DQ803" s="34"/>
      <c r="DR803" s="34"/>
      <c r="DS803" s="34" t="s">
        <v>2127</v>
      </c>
      <c r="DT803" s="34"/>
      <c r="DU803" s="47">
        <v>44692</v>
      </c>
      <c r="DY803" s="1">
        <v>2</v>
      </c>
      <c r="DZ803" t="s">
        <v>7941</v>
      </c>
      <c r="EB803" s="4">
        <v>204</v>
      </c>
      <c r="EC803" s="4">
        <v>239</v>
      </c>
      <c r="EE803" s="4">
        <v>53.9</v>
      </c>
      <c r="EF803" s="4">
        <v>296</v>
      </c>
      <c r="EG803" s="4">
        <v>1</v>
      </c>
      <c r="EH803" s="4">
        <v>9.6999999999999993</v>
      </c>
      <c r="EJ803"/>
      <c r="EL803" s="34"/>
      <c r="EN803" s="34"/>
    </row>
    <row r="804" spans="1:144" hidden="1" x14ac:dyDescent="0.25">
      <c r="A804" s="85">
        <v>2022</v>
      </c>
      <c r="B804" s="87">
        <v>44830</v>
      </c>
      <c r="C804" t="s">
        <v>121</v>
      </c>
      <c r="D804" t="s">
        <v>122</v>
      </c>
      <c r="E804" s="36" t="s">
        <v>7938</v>
      </c>
      <c r="F804" s="34">
        <f t="shared" si="64"/>
        <v>803</v>
      </c>
      <c r="G804" s="34" t="s">
        <v>4985</v>
      </c>
      <c r="H804">
        <v>18</v>
      </c>
      <c r="I804" s="34" t="s">
        <v>6141</v>
      </c>
      <c r="J804" s="34" t="s">
        <v>4988</v>
      </c>
      <c r="K804" s="34" t="str">
        <f>VLOOKUP(J804,[2]CodMpios!$B$347:$E$362,4,FALSE)</f>
        <v>18001 - Florencia</v>
      </c>
      <c r="L804" s="34" t="str">
        <f>VLOOKUP($J804,[2]Coord_Mpios_X_Y!$B$2:$K$1123,9,FALSE)</f>
        <v>1,749138703818</v>
      </c>
      <c r="M804" s="34" t="str">
        <f>VLOOKUP($J804,[2]Coord_Mpios_X_Y!$B$2:$K$1123,10,FALSE)</f>
        <v>-75,558239064333</v>
      </c>
      <c r="N804" s="34" t="s">
        <v>6142</v>
      </c>
      <c r="O804" s="34" t="s">
        <v>126</v>
      </c>
      <c r="Q804" s="34" t="s">
        <v>127</v>
      </c>
      <c r="R804" s="34">
        <v>26613825</v>
      </c>
      <c r="S804" s="34" t="str">
        <f t="shared" si="60"/>
        <v>CC26613825</v>
      </c>
      <c r="T804" s="34" t="s">
        <v>159</v>
      </c>
      <c r="U804" s="34" t="s">
        <v>2492</v>
      </c>
      <c r="V804" s="34" t="s">
        <v>5087</v>
      </c>
      <c r="W804" s="34" t="s">
        <v>5817</v>
      </c>
      <c r="X804" s="87">
        <v>15481</v>
      </c>
      <c r="Y804">
        <v>80</v>
      </c>
      <c r="Z804" s="36">
        <f>VLOOKUP($Y804,[2]Edades!$A$3:$H$153,4,FALSE)</f>
        <v>6</v>
      </c>
      <c r="AA804" s="34" t="str">
        <f>VLOOKUP($Y804,[2]Edades!$A$3:$H$153,6,FALSE)</f>
        <v>6 - Persona mayor</v>
      </c>
      <c r="AB804" s="34">
        <f>VLOOKUP($Y804,[2]Edades!$A$3:$H$153,7,FALSE)</f>
        <v>17</v>
      </c>
      <c r="AC804" s="34" t="str">
        <f>VLOOKUP($Y804,[2]Edades!$A$3:$H$153,8,FALSE)</f>
        <v>80 Y MÁS</v>
      </c>
      <c r="AD804" s="34" t="s">
        <v>129</v>
      </c>
      <c r="AE804" s="1">
        <v>2</v>
      </c>
      <c r="AF804" s="34" t="s">
        <v>2137</v>
      </c>
      <c r="AG804" s="34" t="s">
        <v>2127</v>
      </c>
      <c r="AH804" s="34" t="s">
        <v>2127</v>
      </c>
      <c r="AK804" s="34" t="s">
        <v>6142</v>
      </c>
      <c r="AM804" s="34" t="s">
        <v>2127</v>
      </c>
      <c r="AN804" s="36" t="s">
        <v>2127</v>
      </c>
      <c r="AO804" s="36" t="s">
        <v>2127</v>
      </c>
      <c r="AP804" s="34" t="s">
        <v>2127</v>
      </c>
      <c r="AQ804" s="36" t="s">
        <v>2127</v>
      </c>
      <c r="AR804" s="34" t="s">
        <v>5238</v>
      </c>
      <c r="AS804" s="91" t="s">
        <v>6923</v>
      </c>
      <c r="AT804" s="34">
        <v>3123056010</v>
      </c>
      <c r="AU804" s="34" t="s">
        <v>2127</v>
      </c>
      <c r="AX804" s="90"/>
      <c r="BA804" s="91"/>
      <c r="BB804" s="91"/>
      <c r="BC804" s="91"/>
      <c r="BF804" s="34" t="s">
        <v>4983</v>
      </c>
      <c r="BG804" s="92" t="s">
        <v>2098</v>
      </c>
      <c r="BM804" s="36" t="s">
        <v>131</v>
      </c>
      <c r="BN804" s="34" t="s">
        <v>132</v>
      </c>
      <c r="BO804" s="36">
        <v>0</v>
      </c>
      <c r="BQ804" s="94"/>
      <c r="BS804" t="s">
        <v>132</v>
      </c>
      <c r="BU804" s="95"/>
      <c r="BV804" s="95"/>
      <c r="BW804" s="61"/>
      <c r="BX804" s="60"/>
      <c r="BY804" s="59" t="str">
        <f t="shared" ca="1" si="61"/>
        <v/>
      </c>
      <c r="CD804" s="68"/>
      <c r="CE804" s="68"/>
      <c r="CF804" s="67"/>
      <c r="CG804">
        <v>65</v>
      </c>
      <c r="CH804" s="2">
        <v>155</v>
      </c>
      <c r="CI804" s="4">
        <f t="shared" si="62"/>
        <v>27.055150884495315</v>
      </c>
      <c r="CJ804" s="5" t="str">
        <f t="shared" si="63"/>
        <v>SOBREPESO</v>
      </c>
      <c r="CK804" s="36">
        <v>0</v>
      </c>
      <c r="CL804" s="66"/>
      <c r="CM804" s="89">
        <v>42305</v>
      </c>
      <c r="CN804" s="97">
        <v>42334</v>
      </c>
      <c r="CP804"/>
      <c r="CQ804" s="65"/>
      <c r="CR804" s="65"/>
      <c r="CS804" s="98"/>
      <c r="CT804"/>
      <c r="CU804"/>
      <c r="CV804" s="65"/>
      <c r="CW804" s="2">
        <v>130</v>
      </c>
      <c r="CX804" s="82">
        <v>80</v>
      </c>
      <c r="DC804"/>
      <c r="DG804" s="64"/>
      <c r="DI804" s="89"/>
      <c r="DJ804" s="89"/>
      <c r="DN804" s="34"/>
      <c r="DO804" s="34"/>
      <c r="DP804" s="34"/>
      <c r="DQ804" s="34"/>
      <c r="DR804" s="34"/>
      <c r="DS804" s="34" t="s">
        <v>2127</v>
      </c>
      <c r="DT804" s="34"/>
      <c r="DU804" s="47">
        <v>44677</v>
      </c>
      <c r="DY804" s="1">
        <v>2</v>
      </c>
      <c r="DZ804" t="s">
        <v>7940</v>
      </c>
      <c r="EA804" s="4">
        <v>0.83</v>
      </c>
      <c r="EB804" s="4">
        <v>121</v>
      </c>
      <c r="EC804" s="4">
        <v>240</v>
      </c>
      <c r="ED804" s="4">
        <v>99</v>
      </c>
      <c r="EE804" s="4">
        <v>48.4</v>
      </c>
      <c r="EF804" s="4">
        <v>465</v>
      </c>
      <c r="EG804" s="4">
        <v>99</v>
      </c>
      <c r="EH804" s="4">
        <v>8.1999999999999993</v>
      </c>
      <c r="EJ804"/>
      <c r="EL804" s="34"/>
      <c r="EN804" s="34"/>
    </row>
    <row r="805" spans="1:144" hidden="1" x14ac:dyDescent="0.25">
      <c r="A805" s="85">
        <v>2022</v>
      </c>
      <c r="B805" s="87">
        <v>44830</v>
      </c>
      <c r="C805" t="s">
        <v>121</v>
      </c>
      <c r="D805" t="s">
        <v>122</v>
      </c>
      <c r="E805" s="36" t="s">
        <v>7938</v>
      </c>
      <c r="F805" s="34">
        <f t="shared" si="64"/>
        <v>804</v>
      </c>
      <c r="G805" s="34" t="s">
        <v>4985</v>
      </c>
      <c r="H805">
        <v>18</v>
      </c>
      <c r="I805" s="34" t="s">
        <v>6141</v>
      </c>
      <c r="J805" s="34" t="s">
        <v>4988</v>
      </c>
      <c r="K805" s="34" t="str">
        <f>VLOOKUP(J805,[2]CodMpios!$B$347:$E$362,4,FALSE)</f>
        <v>18001 - Florencia</v>
      </c>
      <c r="L805" s="34" t="str">
        <f>VLOOKUP($J805,[2]Coord_Mpios_X_Y!$B$2:$K$1123,9,FALSE)</f>
        <v>1,749138703818</v>
      </c>
      <c r="M805" s="34" t="str">
        <f>VLOOKUP($J805,[2]Coord_Mpios_X_Y!$B$2:$K$1123,10,FALSE)</f>
        <v>-75,558239064333</v>
      </c>
      <c r="N805" s="34" t="s">
        <v>6142</v>
      </c>
      <c r="O805" s="34" t="s">
        <v>126</v>
      </c>
      <c r="Q805" s="34" t="s">
        <v>127</v>
      </c>
      <c r="R805" s="34">
        <v>17620720</v>
      </c>
      <c r="S805" s="34" t="str">
        <f t="shared" si="60"/>
        <v>CC17620720</v>
      </c>
      <c r="T805" s="34" t="s">
        <v>320</v>
      </c>
      <c r="U805" s="34" t="s">
        <v>2492</v>
      </c>
      <c r="V805" s="34" t="s">
        <v>5816</v>
      </c>
      <c r="W805" s="34" t="s">
        <v>5137</v>
      </c>
      <c r="X805" s="87">
        <v>15688</v>
      </c>
      <c r="Y805">
        <v>80</v>
      </c>
      <c r="Z805" s="36">
        <f>VLOOKUP($Y805,[2]Edades!$A$3:$H$153,4,FALSE)</f>
        <v>6</v>
      </c>
      <c r="AA805" s="34" t="str">
        <f>VLOOKUP($Y805,[2]Edades!$A$3:$H$153,6,FALSE)</f>
        <v>6 - Persona mayor</v>
      </c>
      <c r="AB805" s="34">
        <f>VLOOKUP($Y805,[2]Edades!$A$3:$H$153,7,FALSE)</f>
        <v>17</v>
      </c>
      <c r="AC805" s="34" t="str">
        <f>VLOOKUP($Y805,[2]Edades!$A$3:$H$153,8,FALSE)</f>
        <v>80 Y MÁS</v>
      </c>
      <c r="AD805" s="34" t="s">
        <v>146</v>
      </c>
      <c r="AE805">
        <v>1</v>
      </c>
      <c r="AF805" s="34" t="s">
        <v>2137</v>
      </c>
      <c r="AG805" s="34" t="s">
        <v>2127</v>
      </c>
      <c r="AH805" s="34" t="s">
        <v>2127</v>
      </c>
      <c r="AK805" s="34" t="s">
        <v>6142</v>
      </c>
      <c r="AM805" s="34" t="s">
        <v>2127</v>
      </c>
      <c r="AN805" s="36" t="s">
        <v>2127</v>
      </c>
      <c r="AO805" s="36" t="s">
        <v>2127</v>
      </c>
      <c r="AP805" s="34" t="s">
        <v>2127</v>
      </c>
      <c r="AQ805" s="36" t="s">
        <v>2127</v>
      </c>
      <c r="AR805" s="34" t="s">
        <v>5238</v>
      </c>
      <c r="AS805" s="91" t="s">
        <v>6923</v>
      </c>
      <c r="AT805" s="34">
        <v>3105869067</v>
      </c>
      <c r="AU805" s="34" t="s">
        <v>2127</v>
      </c>
      <c r="AX805" s="90"/>
      <c r="BA805" s="91"/>
      <c r="BB805" s="91"/>
      <c r="BC805" s="91"/>
      <c r="BF805" s="34" t="s">
        <v>4983</v>
      </c>
      <c r="BG805" s="92" t="s">
        <v>2098</v>
      </c>
      <c r="BM805" s="36" t="s">
        <v>131</v>
      </c>
      <c r="BN805" s="34" t="s">
        <v>132</v>
      </c>
      <c r="BO805" s="36">
        <v>0</v>
      </c>
      <c r="BQ805" s="94"/>
      <c r="BS805" t="s">
        <v>132</v>
      </c>
      <c r="BU805" s="95"/>
      <c r="BV805" s="95"/>
      <c r="BW805" s="61"/>
      <c r="BX805" s="60"/>
      <c r="BY805" s="59" t="str">
        <f t="shared" ca="1" si="61"/>
        <v/>
      </c>
      <c r="CD805" s="68"/>
      <c r="CE805" s="68"/>
      <c r="CF805" s="67"/>
      <c r="CG805">
        <v>69</v>
      </c>
      <c r="CH805" s="2">
        <v>165</v>
      </c>
      <c r="CI805" s="4">
        <f t="shared" si="62"/>
        <v>25.344352617079892</v>
      </c>
      <c r="CJ805" s="5" t="str">
        <f t="shared" si="63"/>
        <v>SOBREPESO</v>
      </c>
      <c r="CK805" s="36">
        <v>0</v>
      </c>
      <c r="CL805" s="66"/>
      <c r="CM805" s="89">
        <v>42305</v>
      </c>
      <c r="CN805" s="97">
        <v>42334</v>
      </c>
      <c r="CP805"/>
      <c r="CQ805" s="65"/>
      <c r="CR805" s="65"/>
      <c r="CS805" s="98"/>
      <c r="CT805"/>
      <c r="CU805"/>
      <c r="CV805" s="65"/>
      <c r="CW805" s="2">
        <v>120</v>
      </c>
      <c r="CX805" s="82">
        <v>80</v>
      </c>
      <c r="DC805"/>
      <c r="DG805" s="64"/>
      <c r="DI805" s="89"/>
      <c r="DJ805" s="89"/>
      <c r="DN805" s="34"/>
      <c r="DO805" s="34"/>
      <c r="DP805" s="34"/>
      <c r="DQ805" s="34"/>
      <c r="DR805" s="34"/>
      <c r="DS805" s="34" t="s">
        <v>2127</v>
      </c>
      <c r="DT805" s="34"/>
      <c r="DU805" s="47">
        <v>44677</v>
      </c>
      <c r="DY805" s="1">
        <v>3</v>
      </c>
      <c r="DZ805" t="s">
        <v>7940</v>
      </c>
      <c r="EA805" s="4">
        <v>1.17</v>
      </c>
      <c r="EB805" s="4">
        <v>93</v>
      </c>
      <c r="EC805" s="4">
        <v>182</v>
      </c>
      <c r="ED805" s="4">
        <v>35.4</v>
      </c>
      <c r="EE805" s="4">
        <v>30.6</v>
      </c>
      <c r="EF805" s="4">
        <v>583</v>
      </c>
      <c r="EG805" s="4">
        <v>2.2999999999999998</v>
      </c>
      <c r="EJ805"/>
      <c r="EL805" s="34"/>
      <c r="EN805" s="34"/>
    </row>
    <row r="806" spans="1:144" hidden="1" x14ac:dyDescent="0.25">
      <c r="A806" s="85">
        <v>2022</v>
      </c>
      <c r="B806" s="87">
        <v>44830</v>
      </c>
      <c r="C806" t="s">
        <v>121</v>
      </c>
      <c r="D806" t="s">
        <v>122</v>
      </c>
      <c r="E806" s="36" t="s">
        <v>7938</v>
      </c>
      <c r="F806" s="34">
        <f t="shared" si="64"/>
        <v>805</v>
      </c>
      <c r="G806" s="34" t="s">
        <v>4985</v>
      </c>
      <c r="H806">
        <v>18</v>
      </c>
      <c r="I806" s="34" t="s">
        <v>6141</v>
      </c>
      <c r="J806" s="34" t="s">
        <v>5007</v>
      </c>
      <c r="K806" s="34" t="str">
        <f>VLOOKUP(J806,[2]CodMpios!$B$347:$E$362,4,FALSE)</f>
        <v>18410 - La Montañita</v>
      </c>
      <c r="L806" s="34" t="str">
        <f>VLOOKUP($J806,[2]Coord_Mpios_X_Y!$B$2:$K$1123,9,FALSE)</f>
        <v>1,302860442333</v>
      </c>
      <c r="M806" s="34" t="str">
        <f>VLOOKUP($J806,[2]Coord_Mpios_X_Y!$B$2:$K$1123,10,FALSE)</f>
        <v>-75,235727318747</v>
      </c>
      <c r="N806" s="34" t="s">
        <v>125</v>
      </c>
      <c r="O806" s="34" t="s">
        <v>126</v>
      </c>
      <c r="Q806" s="34" t="s">
        <v>127</v>
      </c>
      <c r="R806" s="34">
        <v>35600447</v>
      </c>
      <c r="S806" s="34" t="str">
        <f t="shared" si="60"/>
        <v>CC35600447</v>
      </c>
      <c r="T806" s="34" t="s">
        <v>309</v>
      </c>
      <c r="U806" s="34" t="s">
        <v>481</v>
      </c>
      <c r="V806" s="34" t="s">
        <v>423</v>
      </c>
      <c r="W806" s="34" t="s">
        <v>969</v>
      </c>
      <c r="X806" s="87">
        <v>26444</v>
      </c>
      <c r="Y806">
        <v>50</v>
      </c>
      <c r="Z806" s="36">
        <f>VLOOKUP($Y806,[2]Edades!$A$3:$H$153,4,FALSE)</f>
        <v>5</v>
      </c>
      <c r="AA806" s="34" t="str">
        <f>VLOOKUP($Y806,[2]Edades!$A$3:$H$153,6,FALSE)</f>
        <v>5 - Adultez</v>
      </c>
      <c r="AB806" s="34">
        <f>VLOOKUP($Y806,[2]Edades!$A$3:$H$153,7,FALSE)</f>
        <v>11</v>
      </c>
      <c r="AC806" s="34" t="str">
        <f>VLOOKUP($Y806,[2]Edades!$A$3:$H$153,8,FALSE)</f>
        <v>50-54</v>
      </c>
      <c r="AD806" s="34" t="s">
        <v>129</v>
      </c>
      <c r="AE806" s="1">
        <v>2</v>
      </c>
      <c r="AF806" s="34" t="s">
        <v>130</v>
      </c>
      <c r="AG806" s="34" t="s">
        <v>2127</v>
      </c>
      <c r="AH806" s="34" t="s">
        <v>2127</v>
      </c>
      <c r="AK806" s="34" t="s">
        <v>125</v>
      </c>
      <c r="AM806" s="34" t="s">
        <v>2127</v>
      </c>
      <c r="AN806" s="36" t="s">
        <v>2127</v>
      </c>
      <c r="AO806" s="36" t="s">
        <v>2127</v>
      </c>
      <c r="AP806" s="34" t="s">
        <v>2127</v>
      </c>
      <c r="AQ806" s="36" t="s">
        <v>2127</v>
      </c>
      <c r="AR806" s="34" t="s">
        <v>5919</v>
      </c>
      <c r="AS806" s="91" t="s">
        <v>6924</v>
      </c>
      <c r="AT806" s="34">
        <v>3212659247</v>
      </c>
      <c r="AU806" s="34" t="s">
        <v>2127</v>
      </c>
      <c r="AX806" s="90"/>
      <c r="BA806" s="91"/>
      <c r="BB806" s="91"/>
      <c r="BC806" s="91"/>
      <c r="BF806" s="34" t="s">
        <v>4983</v>
      </c>
      <c r="BG806" s="92" t="s">
        <v>2098</v>
      </c>
      <c r="BM806" s="36" t="s">
        <v>131</v>
      </c>
      <c r="BN806" s="34" t="s">
        <v>132</v>
      </c>
      <c r="BO806" s="36">
        <v>0</v>
      </c>
      <c r="BQ806" s="94"/>
      <c r="BS806" t="s">
        <v>131</v>
      </c>
      <c r="BU806" s="95"/>
      <c r="BV806" s="95"/>
      <c r="BW806" s="61"/>
      <c r="BX806" s="60"/>
      <c r="BY806" s="59" t="str">
        <f t="shared" ca="1" si="61"/>
        <v/>
      </c>
      <c r="CD806" s="68"/>
      <c r="CE806" s="68"/>
      <c r="CF806" s="67"/>
      <c r="CG806">
        <v>84</v>
      </c>
      <c r="CH806" s="2">
        <v>170</v>
      </c>
      <c r="CI806" s="4">
        <f t="shared" si="62"/>
        <v>29.065743944636683</v>
      </c>
      <c r="CJ806" s="5" t="str">
        <f t="shared" si="63"/>
        <v>SOBREPESO</v>
      </c>
      <c r="CK806" s="36">
        <v>0</v>
      </c>
      <c r="CL806" s="66"/>
      <c r="CM806" s="89">
        <v>42334</v>
      </c>
      <c r="CN806" s="97">
        <v>42334</v>
      </c>
      <c r="CP806"/>
      <c r="CQ806" s="65"/>
      <c r="CR806" s="65"/>
      <c r="CS806" s="98"/>
      <c r="CT806"/>
      <c r="CU806"/>
      <c r="CV806" s="65"/>
      <c r="CW806" s="2"/>
      <c r="CX806" s="82"/>
      <c r="DC806"/>
      <c r="DG806" s="64"/>
      <c r="DI806" s="89"/>
      <c r="DJ806" s="89"/>
      <c r="DN806" s="34"/>
      <c r="DO806" s="34"/>
      <c r="DP806" s="34"/>
      <c r="DQ806" s="34"/>
      <c r="DR806" s="34"/>
      <c r="DS806" s="34" t="s">
        <v>2127</v>
      </c>
      <c r="DT806" s="34"/>
      <c r="DU806" s="47">
        <v>43756</v>
      </c>
      <c r="DY806" s="1">
        <v>2</v>
      </c>
      <c r="DZ806" t="s">
        <v>7941</v>
      </c>
      <c r="EB806" s="4"/>
      <c r="EJ806"/>
      <c r="EL806" s="34"/>
      <c r="EN806" s="34"/>
    </row>
    <row r="807" spans="1:144" hidden="1" x14ac:dyDescent="0.25">
      <c r="A807" s="85">
        <v>2022</v>
      </c>
      <c r="B807" s="87">
        <v>44830</v>
      </c>
      <c r="C807" t="s">
        <v>121</v>
      </c>
      <c r="D807" t="s">
        <v>122</v>
      </c>
      <c r="E807" s="36" t="s">
        <v>7938</v>
      </c>
      <c r="F807" s="34">
        <f t="shared" si="64"/>
        <v>806</v>
      </c>
      <c r="G807" s="34" t="s">
        <v>4985</v>
      </c>
      <c r="H807">
        <v>18</v>
      </c>
      <c r="I807" s="34" t="s">
        <v>6141</v>
      </c>
      <c r="J807" s="34" t="s">
        <v>5002</v>
      </c>
      <c r="K807" s="34" t="str">
        <f>VLOOKUP(J807,[2]CodMpios!$B$347:$E$362,4,FALSE)</f>
        <v>18860 - Valparaíso</v>
      </c>
      <c r="L807" s="34" t="str">
        <f>VLOOKUP($J807,[2]Coord_Mpios_X_Y!$B$2:$K$1123,9,FALSE)</f>
        <v>1,061292206570</v>
      </c>
      <c r="M807" s="34" t="str">
        <f>VLOOKUP($J807,[2]Coord_Mpios_X_Y!$B$2:$K$1123,10,FALSE)</f>
        <v>-75,627047667443</v>
      </c>
      <c r="N807" s="34" t="s">
        <v>125</v>
      </c>
      <c r="O807" s="34" t="s">
        <v>126</v>
      </c>
      <c r="Q807" s="34" t="s">
        <v>127</v>
      </c>
      <c r="R807" s="34">
        <v>17636196</v>
      </c>
      <c r="S807" s="34" t="str">
        <f t="shared" si="60"/>
        <v>CC17636196</v>
      </c>
      <c r="T807" s="34" t="s">
        <v>2485</v>
      </c>
      <c r="U807" s="34" t="s">
        <v>320</v>
      </c>
      <c r="V807" s="34" t="s">
        <v>5034</v>
      </c>
      <c r="W807" s="34" t="s">
        <v>5815</v>
      </c>
      <c r="X807" s="87">
        <v>23015</v>
      </c>
      <c r="Y807">
        <v>60</v>
      </c>
      <c r="Z807" s="36">
        <f>VLOOKUP($Y807,[2]Edades!$A$3:$H$153,4,FALSE)</f>
        <v>6</v>
      </c>
      <c r="AA807" s="34" t="str">
        <f>VLOOKUP($Y807,[2]Edades!$A$3:$H$153,6,FALSE)</f>
        <v>6 - Persona mayor</v>
      </c>
      <c r="AB807" s="34">
        <f>VLOOKUP($Y807,[2]Edades!$A$3:$H$153,7,FALSE)</f>
        <v>13</v>
      </c>
      <c r="AC807" s="34" t="str">
        <f>VLOOKUP($Y807,[2]Edades!$A$3:$H$153,8,FALSE)</f>
        <v>60-64</v>
      </c>
      <c r="AD807" s="34" t="s">
        <v>146</v>
      </c>
      <c r="AE807">
        <v>1</v>
      </c>
      <c r="AF807" s="34" t="s">
        <v>2137</v>
      </c>
      <c r="AG807" s="34" t="s">
        <v>2127</v>
      </c>
      <c r="AH807" s="34" t="s">
        <v>2127</v>
      </c>
      <c r="AK807" s="34" t="s">
        <v>125</v>
      </c>
      <c r="AM807" s="34" t="s">
        <v>2127</v>
      </c>
      <c r="AN807" s="36" t="s">
        <v>2127</v>
      </c>
      <c r="AO807" s="36" t="s">
        <v>2127</v>
      </c>
      <c r="AP807" s="34" t="s">
        <v>2127</v>
      </c>
      <c r="AQ807" s="36" t="s">
        <v>2127</v>
      </c>
      <c r="AR807" s="34" t="s">
        <v>5262</v>
      </c>
      <c r="AS807" s="91" t="s">
        <v>6925</v>
      </c>
      <c r="AT807" s="34">
        <v>3107949725</v>
      </c>
      <c r="AU807" s="34" t="s">
        <v>2127</v>
      </c>
      <c r="AX807" s="90"/>
      <c r="BA807" s="91"/>
      <c r="BB807" s="91"/>
      <c r="BC807" s="91"/>
      <c r="BF807" s="34" t="s">
        <v>4983</v>
      </c>
      <c r="BG807" s="92" t="s">
        <v>2098</v>
      </c>
      <c r="BM807" s="36" t="s">
        <v>131</v>
      </c>
      <c r="BN807" s="34" t="s">
        <v>132</v>
      </c>
      <c r="BO807" s="36">
        <v>0</v>
      </c>
      <c r="BQ807" s="94"/>
      <c r="BS807" t="s">
        <v>131</v>
      </c>
      <c r="BU807" s="95"/>
      <c r="BV807" s="95"/>
      <c r="BW807" s="61"/>
      <c r="BX807" s="60"/>
      <c r="BY807" s="59" t="str">
        <f t="shared" ca="1" si="61"/>
        <v/>
      </c>
      <c r="CD807" s="68"/>
      <c r="CE807" s="68"/>
      <c r="CF807" s="67"/>
      <c r="CG807">
        <v>75</v>
      </c>
      <c r="CH807" s="2">
        <v>180</v>
      </c>
      <c r="CI807" s="4">
        <f t="shared" si="62"/>
        <v>23.148148148148145</v>
      </c>
      <c r="CJ807" s="5" t="str">
        <f t="shared" si="63"/>
        <v>NORMAL</v>
      </c>
      <c r="CK807" s="36">
        <v>0</v>
      </c>
      <c r="CL807" s="66"/>
      <c r="CM807" s="89">
        <v>42381</v>
      </c>
      <c r="CN807" s="97">
        <v>42381</v>
      </c>
      <c r="CP807"/>
      <c r="CQ807" s="65"/>
      <c r="CR807" s="65"/>
      <c r="CS807" s="98"/>
      <c r="CT807"/>
      <c r="CU807"/>
      <c r="CV807" s="65"/>
      <c r="CW807" s="2">
        <v>120</v>
      </c>
      <c r="CX807" s="82">
        <v>80</v>
      </c>
      <c r="DC807"/>
      <c r="DG807" s="64"/>
      <c r="DI807" s="89"/>
      <c r="DJ807" s="89"/>
      <c r="DN807" s="34"/>
      <c r="DO807" s="34"/>
      <c r="DP807" s="34"/>
      <c r="DQ807" s="34"/>
      <c r="DR807" s="34"/>
      <c r="DS807" s="34" t="s">
        <v>2127</v>
      </c>
      <c r="DT807" s="34"/>
      <c r="DU807" s="47">
        <v>44593</v>
      </c>
      <c r="DY807" s="1">
        <v>1</v>
      </c>
      <c r="DZ807" t="s">
        <v>7941</v>
      </c>
      <c r="EA807" s="4">
        <v>0.71</v>
      </c>
      <c r="EB807" s="4">
        <v>86</v>
      </c>
      <c r="EC807" s="4">
        <v>212</v>
      </c>
      <c r="ED807" s="4">
        <v>137</v>
      </c>
      <c r="EE807" s="4">
        <v>58.1</v>
      </c>
      <c r="EF807" s="4">
        <v>81</v>
      </c>
      <c r="EG807" s="4">
        <v>109.3</v>
      </c>
      <c r="EJ807"/>
      <c r="EL807" s="34"/>
      <c r="EN807" s="34"/>
    </row>
    <row r="808" spans="1:144" hidden="1" x14ac:dyDescent="0.25">
      <c r="A808" s="85">
        <v>2022</v>
      </c>
      <c r="B808" s="87">
        <v>44830</v>
      </c>
      <c r="C808" t="s">
        <v>121</v>
      </c>
      <c r="D808" t="s">
        <v>122</v>
      </c>
      <c r="E808" s="36" t="s">
        <v>7938</v>
      </c>
      <c r="F808" s="34">
        <f t="shared" si="64"/>
        <v>807</v>
      </c>
      <c r="G808" s="34" t="s">
        <v>4985</v>
      </c>
      <c r="H808">
        <v>18</v>
      </c>
      <c r="I808" s="34" t="s">
        <v>6141</v>
      </c>
      <c r="J808" s="34" t="s">
        <v>5032</v>
      </c>
      <c r="K808" s="34" t="str">
        <f>VLOOKUP(J808,[2]CodMpios!$B$347:$E$362,4,FALSE)</f>
        <v>18150 - Cartagena Del Chaira</v>
      </c>
      <c r="L808" s="34" t="str">
        <f>VLOOKUP($J808,[2]Coord_Mpios_X_Y!$B$2:$K$1123,9,FALSE)</f>
        <v>0,647693081213</v>
      </c>
      <c r="M808" s="34" t="str">
        <f>VLOOKUP($J808,[2]Coord_Mpios_X_Y!$B$2:$K$1123,10,FALSE)</f>
        <v>-74,272354990827</v>
      </c>
      <c r="N808" s="34" t="s">
        <v>125</v>
      </c>
      <c r="O808" s="34" t="s">
        <v>126</v>
      </c>
      <c r="Q808" s="34" t="s">
        <v>127</v>
      </c>
      <c r="R808" s="34">
        <v>17688965</v>
      </c>
      <c r="S808" s="34" t="str">
        <f t="shared" si="60"/>
        <v>CC17688965</v>
      </c>
      <c r="T808" s="34" t="s">
        <v>5601</v>
      </c>
      <c r="U808" s="34" t="s">
        <v>2492</v>
      </c>
      <c r="V808" s="34" t="s">
        <v>5814</v>
      </c>
      <c r="W808" s="34" t="s">
        <v>1030</v>
      </c>
      <c r="X808" s="87">
        <v>30983</v>
      </c>
      <c r="Y808">
        <v>38</v>
      </c>
      <c r="Z808" s="36">
        <f>VLOOKUP($Y808,[2]Edades!$A$3:$H$153,4,FALSE)</f>
        <v>5</v>
      </c>
      <c r="AA808" s="34" t="str">
        <f>VLOOKUP($Y808,[2]Edades!$A$3:$H$153,6,FALSE)</f>
        <v>5 - Adultez</v>
      </c>
      <c r="AB808" s="34">
        <f>VLOOKUP($Y808,[2]Edades!$A$3:$H$153,7,FALSE)</f>
        <v>8</v>
      </c>
      <c r="AC808" s="34" t="str">
        <f>VLOOKUP($Y808,[2]Edades!$A$3:$H$153,8,FALSE)</f>
        <v>35-39</v>
      </c>
      <c r="AD808" s="34" t="s">
        <v>146</v>
      </c>
      <c r="AE808">
        <v>1</v>
      </c>
      <c r="AF808" s="34" t="s">
        <v>130</v>
      </c>
      <c r="AG808" s="34" t="s">
        <v>2127</v>
      </c>
      <c r="AH808" s="34" t="s">
        <v>2127</v>
      </c>
      <c r="AK808" s="34" t="s">
        <v>125</v>
      </c>
      <c r="AM808" s="34" t="s">
        <v>2127</v>
      </c>
      <c r="AN808" s="36" t="s">
        <v>2127</v>
      </c>
      <c r="AO808" s="36" t="s">
        <v>2127</v>
      </c>
      <c r="AP808" s="34" t="s">
        <v>2127</v>
      </c>
      <c r="AQ808" s="36" t="s">
        <v>2127</v>
      </c>
      <c r="AR808" s="34" t="s">
        <v>5318</v>
      </c>
      <c r="AS808" s="91" t="s">
        <v>6926</v>
      </c>
      <c r="AT808" s="34">
        <v>3202325649</v>
      </c>
      <c r="AU808" s="34" t="s">
        <v>2127</v>
      </c>
      <c r="AX808" s="90"/>
      <c r="BA808" s="91"/>
      <c r="BB808" s="91"/>
      <c r="BC808" s="91"/>
      <c r="BF808" s="34" t="s">
        <v>4983</v>
      </c>
      <c r="BG808" s="92" t="s">
        <v>2098</v>
      </c>
      <c r="BM808" s="36" t="s">
        <v>131</v>
      </c>
      <c r="BN808" s="34" t="s">
        <v>132</v>
      </c>
      <c r="BO808" s="36">
        <v>0</v>
      </c>
      <c r="BQ808" s="94"/>
      <c r="BS808" t="s">
        <v>132</v>
      </c>
      <c r="BU808" s="95"/>
      <c r="BV808" s="95"/>
      <c r="BW808" s="61"/>
      <c r="BX808" s="60"/>
      <c r="BY808" s="59" t="str">
        <f t="shared" ca="1" si="61"/>
        <v/>
      </c>
      <c r="CD808" s="68"/>
      <c r="CE808" s="68"/>
      <c r="CF808" s="67"/>
      <c r="CG808">
        <v>95</v>
      </c>
      <c r="CH808" s="2">
        <v>170</v>
      </c>
      <c r="CI808" s="4">
        <f t="shared" si="62"/>
        <v>32.871972318339104</v>
      </c>
      <c r="CJ808" s="5" t="str">
        <f t="shared" si="63"/>
        <v>OBESIDAD</v>
      </c>
      <c r="CK808" s="36">
        <v>0</v>
      </c>
      <c r="CL808" s="66"/>
      <c r="CM808" s="89">
        <v>42535</v>
      </c>
      <c r="CN808" s="97">
        <v>42381</v>
      </c>
      <c r="CP808"/>
      <c r="CQ808" s="65"/>
      <c r="CR808" s="65"/>
      <c r="CS808" s="98"/>
      <c r="CT808"/>
      <c r="CU808"/>
      <c r="CV808" s="65"/>
      <c r="CW808" s="2"/>
      <c r="CX808" s="82"/>
      <c r="DC808"/>
      <c r="DG808" s="64"/>
      <c r="DI808" s="89">
        <v>42383</v>
      </c>
      <c r="DJ808" s="89"/>
      <c r="DN808" s="34"/>
      <c r="DO808" s="34"/>
      <c r="DP808" s="34"/>
      <c r="DQ808" s="34"/>
      <c r="DR808" s="34"/>
      <c r="DS808" s="34" t="s">
        <v>2127</v>
      </c>
      <c r="DT808" s="34"/>
      <c r="DU808" s="47">
        <v>44103</v>
      </c>
      <c r="DY808" s="1">
        <v>1</v>
      </c>
      <c r="DZ808" t="s">
        <v>7941</v>
      </c>
      <c r="EB808" s="4"/>
      <c r="EJ808"/>
      <c r="EL808" s="34"/>
      <c r="EN808" s="34"/>
    </row>
    <row r="809" spans="1:144" hidden="1" x14ac:dyDescent="0.25">
      <c r="A809" s="85">
        <v>2022</v>
      </c>
      <c r="B809" s="87">
        <v>44830</v>
      </c>
      <c r="C809" t="s">
        <v>121</v>
      </c>
      <c r="D809" t="s">
        <v>122</v>
      </c>
      <c r="E809" s="36" t="s">
        <v>7938</v>
      </c>
      <c r="F809" s="34">
        <f t="shared" si="64"/>
        <v>808</v>
      </c>
      <c r="G809" s="34" t="s">
        <v>4985</v>
      </c>
      <c r="H809">
        <v>18</v>
      </c>
      <c r="I809" s="34" t="s">
        <v>6141</v>
      </c>
      <c r="J809" s="34" t="s">
        <v>5007</v>
      </c>
      <c r="K809" s="34" t="str">
        <f>VLOOKUP(J809,[2]CodMpios!$B$347:$E$362,4,FALSE)</f>
        <v>18410 - La Montañita</v>
      </c>
      <c r="L809" s="34" t="str">
        <f>VLOOKUP($J809,[2]Coord_Mpios_X_Y!$B$2:$K$1123,9,FALSE)</f>
        <v>1,302860442333</v>
      </c>
      <c r="M809" s="34" t="str">
        <f>VLOOKUP($J809,[2]Coord_Mpios_X_Y!$B$2:$K$1123,10,FALSE)</f>
        <v>-75,235727318747</v>
      </c>
      <c r="N809" s="34" t="s">
        <v>125</v>
      </c>
      <c r="O809" s="34" t="s">
        <v>126</v>
      </c>
      <c r="Q809" s="34" t="s">
        <v>127</v>
      </c>
      <c r="R809" s="34">
        <v>17629614</v>
      </c>
      <c r="S809" s="34" t="str">
        <f t="shared" si="60"/>
        <v>CC17629614</v>
      </c>
      <c r="T809" s="34" t="s">
        <v>427</v>
      </c>
      <c r="U809" s="34" t="s">
        <v>572</v>
      </c>
      <c r="V809" s="34" t="s">
        <v>135</v>
      </c>
      <c r="W809" s="34" t="s">
        <v>969</v>
      </c>
      <c r="X809" s="87">
        <v>20634</v>
      </c>
      <c r="Y809">
        <v>66</v>
      </c>
      <c r="Z809" s="36">
        <f>VLOOKUP($Y809,[2]Edades!$A$3:$H$153,4,FALSE)</f>
        <v>6</v>
      </c>
      <c r="AA809" s="34" t="str">
        <f>VLOOKUP($Y809,[2]Edades!$A$3:$H$153,6,FALSE)</f>
        <v>6 - Persona mayor</v>
      </c>
      <c r="AB809" s="34">
        <f>VLOOKUP($Y809,[2]Edades!$A$3:$H$153,7,FALSE)</f>
        <v>14</v>
      </c>
      <c r="AC809" s="34" t="str">
        <f>VLOOKUP($Y809,[2]Edades!$A$3:$H$153,8,FALSE)</f>
        <v>65-69</v>
      </c>
      <c r="AD809" s="34" t="s">
        <v>146</v>
      </c>
      <c r="AE809">
        <v>1</v>
      </c>
      <c r="AF809" s="34" t="s">
        <v>2137</v>
      </c>
      <c r="AG809" s="34" t="s">
        <v>2127</v>
      </c>
      <c r="AH809" s="34" t="s">
        <v>2127</v>
      </c>
      <c r="AK809" s="34" t="s">
        <v>125</v>
      </c>
      <c r="AM809" s="34" t="s">
        <v>2127</v>
      </c>
      <c r="AN809" s="36" t="s">
        <v>2127</v>
      </c>
      <c r="AO809" s="36" t="s">
        <v>2127</v>
      </c>
      <c r="AP809" s="34" t="s">
        <v>2127</v>
      </c>
      <c r="AQ809" s="36" t="s">
        <v>2127</v>
      </c>
      <c r="AR809" s="34" t="s">
        <v>5919</v>
      </c>
      <c r="AS809" s="91" t="s">
        <v>6927</v>
      </c>
      <c r="AT809" s="34">
        <v>3123517306</v>
      </c>
      <c r="AU809" s="34" t="s">
        <v>2127</v>
      </c>
      <c r="AX809" s="90"/>
      <c r="BA809" s="91"/>
      <c r="BB809" s="91"/>
      <c r="BC809" s="91"/>
      <c r="BF809" s="34" t="s">
        <v>4983</v>
      </c>
      <c r="BG809" s="92" t="s">
        <v>2098</v>
      </c>
      <c r="BM809" s="36" t="s">
        <v>131</v>
      </c>
      <c r="BN809" s="34" t="s">
        <v>132</v>
      </c>
      <c r="BO809" s="36">
        <v>0</v>
      </c>
      <c r="BQ809" s="94"/>
      <c r="BS809" t="s">
        <v>132</v>
      </c>
      <c r="BU809" s="95"/>
      <c r="BV809" s="95"/>
      <c r="BW809" s="61"/>
      <c r="BX809" s="60"/>
      <c r="BY809" s="59" t="str">
        <f t="shared" ca="1" si="61"/>
        <v/>
      </c>
      <c r="CD809" s="68"/>
      <c r="CE809" s="68"/>
      <c r="CF809" s="67"/>
      <c r="CG809">
        <v>67</v>
      </c>
      <c r="CH809" s="2">
        <v>178</v>
      </c>
      <c r="CI809" s="4">
        <f t="shared" si="62"/>
        <v>21.146319909102385</v>
      </c>
      <c r="CJ809" s="5" t="str">
        <f t="shared" si="63"/>
        <v>NORMAL</v>
      </c>
      <c r="CK809" s="36">
        <v>0</v>
      </c>
      <c r="CL809" s="66"/>
      <c r="CM809" s="89">
        <v>42352</v>
      </c>
      <c r="CN809" s="97">
        <v>42352</v>
      </c>
      <c r="CP809"/>
      <c r="CQ809" s="65"/>
      <c r="CR809" s="65"/>
      <c r="CS809" s="98"/>
      <c r="CT809"/>
      <c r="CU809"/>
      <c r="CV809" s="65"/>
      <c r="CW809" s="2">
        <v>130</v>
      </c>
      <c r="CX809" s="82">
        <v>70</v>
      </c>
      <c r="DC809"/>
      <c r="DG809" s="64"/>
      <c r="DI809" s="89"/>
      <c r="DJ809" s="89"/>
      <c r="DK809" s="89">
        <v>44413</v>
      </c>
      <c r="DN809" s="34"/>
      <c r="DO809" s="34"/>
      <c r="DP809" s="34"/>
      <c r="DQ809" s="34"/>
      <c r="DR809" s="34"/>
      <c r="DS809" s="34" t="s">
        <v>2127</v>
      </c>
      <c r="DT809" s="34"/>
      <c r="DU809" s="47">
        <v>44755</v>
      </c>
      <c r="DY809" s="1">
        <v>1</v>
      </c>
      <c r="DZ809" t="s">
        <v>7940</v>
      </c>
      <c r="EB809" s="4">
        <v>93</v>
      </c>
      <c r="EH809" s="4">
        <v>5.9</v>
      </c>
      <c r="EJ809"/>
      <c r="EL809" s="34"/>
      <c r="EN809" s="34"/>
    </row>
    <row r="810" spans="1:144" hidden="1" x14ac:dyDescent="0.25">
      <c r="A810" s="85">
        <v>2022</v>
      </c>
      <c r="B810" s="87">
        <v>44830</v>
      </c>
      <c r="C810" t="s">
        <v>121</v>
      </c>
      <c r="D810" t="s">
        <v>122</v>
      </c>
      <c r="E810" s="36" t="s">
        <v>7938</v>
      </c>
      <c r="F810" s="34">
        <f t="shared" si="64"/>
        <v>809</v>
      </c>
      <c r="G810" s="34" t="s">
        <v>4985</v>
      </c>
      <c r="H810">
        <v>18</v>
      </c>
      <c r="I810" s="34" t="s">
        <v>6141</v>
      </c>
      <c r="J810" s="34" t="s">
        <v>5007</v>
      </c>
      <c r="K810" s="34" t="str">
        <f>VLOOKUP(J810,[2]CodMpios!$B$347:$E$362,4,FALSE)</f>
        <v>18410 - La Montañita</v>
      </c>
      <c r="L810" s="34" t="str">
        <f>VLOOKUP($J810,[2]Coord_Mpios_X_Y!$B$2:$K$1123,9,FALSE)</f>
        <v>1,302860442333</v>
      </c>
      <c r="M810" s="34" t="str">
        <f>VLOOKUP($J810,[2]Coord_Mpios_X_Y!$B$2:$K$1123,10,FALSE)</f>
        <v>-75,235727318747</v>
      </c>
      <c r="N810" s="34" t="s">
        <v>125</v>
      </c>
      <c r="O810" s="34" t="s">
        <v>126</v>
      </c>
      <c r="Q810" s="34" t="s">
        <v>127</v>
      </c>
      <c r="R810" s="34">
        <v>96341275</v>
      </c>
      <c r="S810" s="34" t="str">
        <f t="shared" si="60"/>
        <v>CC96341275</v>
      </c>
      <c r="T810" s="34" t="s">
        <v>5705</v>
      </c>
      <c r="U810" s="34" t="s">
        <v>301</v>
      </c>
      <c r="V810" s="34" t="s">
        <v>5207</v>
      </c>
      <c r="W810" s="34" t="s">
        <v>165</v>
      </c>
      <c r="X810" s="87">
        <v>24567</v>
      </c>
      <c r="Y810">
        <v>55</v>
      </c>
      <c r="Z810" s="36">
        <f>VLOOKUP($Y810,[2]Edades!$A$3:$H$153,4,FALSE)</f>
        <v>5</v>
      </c>
      <c r="AA810" s="34" t="str">
        <f>VLOOKUP($Y810,[2]Edades!$A$3:$H$153,6,FALSE)</f>
        <v>5 - Adultez</v>
      </c>
      <c r="AB810" s="34">
        <f>VLOOKUP($Y810,[2]Edades!$A$3:$H$153,7,FALSE)</f>
        <v>12</v>
      </c>
      <c r="AC810" s="34" t="str">
        <f>VLOOKUP($Y810,[2]Edades!$A$3:$H$153,8,FALSE)</f>
        <v>55-59</v>
      </c>
      <c r="AD810" s="34" t="s">
        <v>146</v>
      </c>
      <c r="AE810">
        <v>1</v>
      </c>
      <c r="AF810" s="34" t="s">
        <v>130</v>
      </c>
      <c r="AG810" s="34" t="s">
        <v>2127</v>
      </c>
      <c r="AH810" s="34" t="s">
        <v>2127</v>
      </c>
      <c r="AK810" s="34" t="s">
        <v>125</v>
      </c>
      <c r="AM810" s="34" t="s">
        <v>2127</v>
      </c>
      <c r="AN810" s="36" t="s">
        <v>2127</v>
      </c>
      <c r="AO810" s="36" t="s">
        <v>2127</v>
      </c>
      <c r="AP810" s="34" t="s">
        <v>2127</v>
      </c>
      <c r="AQ810" s="36" t="s">
        <v>2127</v>
      </c>
      <c r="AR810" s="34" t="s">
        <v>5919</v>
      </c>
      <c r="AS810" s="91" t="s">
        <v>6928</v>
      </c>
      <c r="AT810" s="34">
        <v>3202718722</v>
      </c>
      <c r="AU810" s="34" t="s">
        <v>2127</v>
      </c>
      <c r="AX810" s="90"/>
      <c r="BA810" s="91"/>
      <c r="BB810" s="91"/>
      <c r="BC810" s="91"/>
      <c r="BF810" s="34" t="s">
        <v>4983</v>
      </c>
      <c r="BG810" s="92" t="s">
        <v>2098</v>
      </c>
      <c r="BM810" s="36" t="s">
        <v>131</v>
      </c>
      <c r="BN810" s="34" t="s">
        <v>132</v>
      </c>
      <c r="BO810" s="36">
        <v>0</v>
      </c>
      <c r="BQ810" s="94"/>
      <c r="BS810" t="s">
        <v>132</v>
      </c>
      <c r="BU810" s="95"/>
      <c r="BV810" s="95"/>
      <c r="BW810" s="61"/>
      <c r="BX810" s="60"/>
      <c r="BY810" s="59" t="str">
        <f t="shared" ca="1" si="61"/>
        <v/>
      </c>
      <c r="CD810" s="68"/>
      <c r="CE810" s="68"/>
      <c r="CF810" s="67"/>
      <c r="CG810">
        <v>59</v>
      </c>
      <c r="CH810" s="2">
        <v>167</v>
      </c>
      <c r="CI810" s="4">
        <f t="shared" si="62"/>
        <v>21.155294202015131</v>
      </c>
      <c r="CJ810" s="5" t="str">
        <f t="shared" si="63"/>
        <v>NORMAL</v>
      </c>
      <c r="CK810" s="36">
        <v>0</v>
      </c>
      <c r="CL810" s="66"/>
      <c r="CM810" s="89">
        <v>42264</v>
      </c>
      <c r="CN810" s="97">
        <v>42339</v>
      </c>
      <c r="CP810"/>
      <c r="CQ810" s="65"/>
      <c r="CR810" s="65"/>
      <c r="CS810" s="98"/>
      <c r="CT810"/>
      <c r="CU810"/>
      <c r="CV810" s="65"/>
      <c r="CW810" s="2">
        <v>120</v>
      </c>
      <c r="CX810" s="82">
        <v>70</v>
      </c>
      <c r="DC810"/>
      <c r="DG810" s="64"/>
      <c r="DI810" s="89"/>
      <c r="DJ810" s="89"/>
      <c r="DN810" s="34"/>
      <c r="DO810" s="34"/>
      <c r="DP810" s="34"/>
      <c r="DQ810" s="34"/>
      <c r="DR810" s="34"/>
      <c r="DS810" s="34" t="s">
        <v>2127</v>
      </c>
      <c r="DT810" s="34"/>
      <c r="DU810" s="47">
        <v>44603</v>
      </c>
      <c r="DY810" s="1">
        <v>2</v>
      </c>
      <c r="DZ810" t="s">
        <v>7940</v>
      </c>
      <c r="EA810" s="4">
        <v>1.1200000000000001</v>
      </c>
      <c r="EB810" s="4">
        <v>109</v>
      </c>
      <c r="EC810" s="4">
        <v>209</v>
      </c>
      <c r="ED810" s="4">
        <v>132</v>
      </c>
      <c r="EE810" s="4">
        <v>39.1</v>
      </c>
      <c r="EF810" s="4">
        <v>170</v>
      </c>
      <c r="EG810" s="4">
        <v>1.6</v>
      </c>
      <c r="EH810" s="4">
        <v>6.4</v>
      </c>
      <c r="EJ810"/>
      <c r="EL810" s="34"/>
      <c r="EN810" s="34"/>
    </row>
    <row r="811" spans="1:144" x14ac:dyDescent="0.25">
      <c r="A811" s="85">
        <v>2022</v>
      </c>
      <c r="B811" s="87">
        <v>44830</v>
      </c>
      <c r="C811" t="s">
        <v>121</v>
      </c>
      <c r="D811" t="s">
        <v>122</v>
      </c>
      <c r="E811" s="34" t="s">
        <v>7938</v>
      </c>
      <c r="F811" s="34">
        <f t="shared" si="64"/>
        <v>810</v>
      </c>
      <c r="G811" s="34" t="s">
        <v>4985</v>
      </c>
      <c r="H811">
        <v>18</v>
      </c>
      <c r="I811" s="34" t="s">
        <v>6141</v>
      </c>
      <c r="J811" s="34" t="s">
        <v>5002</v>
      </c>
      <c r="K811" s="34" t="str">
        <f>VLOOKUP(J811,[2]CodMpios!$B$347:$E$362,4,FALSE)</f>
        <v>18860 - Valparaíso</v>
      </c>
      <c r="L811" s="34" t="str">
        <f>VLOOKUP($J811,[2]Coord_Mpios_X_Y!$B$2:$K$1123,9,FALSE)</f>
        <v>1,061292206570</v>
      </c>
      <c r="M811" s="34" t="str">
        <f>VLOOKUP($J811,[2]Coord_Mpios_X_Y!$B$2:$K$1123,10,FALSE)</f>
        <v>-75,627047667443</v>
      </c>
      <c r="N811" s="34" t="s">
        <v>139</v>
      </c>
      <c r="O811" s="34" t="s">
        <v>126</v>
      </c>
      <c r="Q811" s="34" t="s">
        <v>127</v>
      </c>
      <c r="R811" s="34">
        <v>17621011</v>
      </c>
      <c r="S811" s="34" t="str">
        <f t="shared" si="60"/>
        <v>CC17621011</v>
      </c>
      <c r="T811" s="34" t="s">
        <v>198</v>
      </c>
      <c r="U811" s="34" t="s">
        <v>2492</v>
      </c>
      <c r="V811" s="34" t="s">
        <v>2369</v>
      </c>
      <c r="W811" s="34" t="s">
        <v>497</v>
      </c>
      <c r="X811" s="87">
        <v>16138</v>
      </c>
      <c r="Y811">
        <v>79</v>
      </c>
      <c r="Z811" s="36">
        <f>VLOOKUP($Y811,[2]Edades!$A$3:$H$153,4,FALSE)</f>
        <v>6</v>
      </c>
      <c r="AA811" s="34" t="str">
        <f>VLOOKUP($Y811,[2]Edades!$A$3:$H$153,6,FALSE)</f>
        <v>6 - Persona mayor</v>
      </c>
      <c r="AB811" s="34">
        <f>VLOOKUP($Y811,[2]Edades!$A$3:$H$153,7,FALSE)</f>
        <v>16</v>
      </c>
      <c r="AC811" s="34" t="str">
        <f>VLOOKUP($Y811,[2]Edades!$A$3:$H$153,8,FALSE)</f>
        <v>75-79</v>
      </c>
      <c r="AD811" s="34" t="s">
        <v>146</v>
      </c>
      <c r="AE811">
        <v>1</v>
      </c>
      <c r="AF811" s="34" t="s">
        <v>2137</v>
      </c>
      <c r="AG811" s="34" t="s">
        <v>2127</v>
      </c>
      <c r="AH811" s="34" t="s">
        <v>2127</v>
      </c>
      <c r="AK811" s="34" t="s">
        <v>139</v>
      </c>
      <c r="AM811" s="34" t="s">
        <v>2127</v>
      </c>
      <c r="AN811" s="36" t="s">
        <v>2127</v>
      </c>
      <c r="AO811" s="36" t="s">
        <v>2127</v>
      </c>
      <c r="AP811" s="34" t="s">
        <v>2127</v>
      </c>
      <c r="AQ811" s="36" t="s">
        <v>2127</v>
      </c>
      <c r="AR811" s="34" t="s">
        <v>2098</v>
      </c>
      <c r="AS811" s="91" t="s">
        <v>6929</v>
      </c>
      <c r="AT811" s="34">
        <v>3102109150</v>
      </c>
      <c r="AU811" s="34" t="s">
        <v>2127</v>
      </c>
      <c r="AX811" s="90"/>
      <c r="BA811" s="91"/>
      <c r="BB811" s="91"/>
      <c r="BC811" s="91"/>
      <c r="BF811" s="34" t="s">
        <v>4983</v>
      </c>
      <c r="BG811" s="92" t="s">
        <v>2098</v>
      </c>
      <c r="BM811" s="36" t="s">
        <v>131</v>
      </c>
      <c r="BN811" s="34" t="s">
        <v>132</v>
      </c>
      <c r="BO811" s="36">
        <v>0</v>
      </c>
      <c r="BQ811" s="94"/>
      <c r="BS811" s="36" t="s">
        <v>2127</v>
      </c>
      <c r="BU811" s="95"/>
      <c r="BV811" s="95"/>
      <c r="BW811" s="61"/>
      <c r="BX811" s="60"/>
      <c r="BY811" s="59" t="str">
        <f t="shared" ca="1" si="61"/>
        <v/>
      </c>
      <c r="CD811" s="68"/>
      <c r="CE811" s="68"/>
      <c r="CF811" s="67"/>
      <c r="CG811">
        <v>103</v>
      </c>
      <c r="CH811" s="2">
        <v>167</v>
      </c>
      <c r="CI811" s="4">
        <f t="shared" si="62"/>
        <v>36.932123776399301</v>
      </c>
      <c r="CJ811" s="5" t="str">
        <f t="shared" si="63"/>
        <v>OBESIDAD</v>
      </c>
      <c r="CK811" s="36">
        <v>0</v>
      </c>
      <c r="CL811" s="66"/>
      <c r="CM811" s="89">
        <v>42263</v>
      </c>
      <c r="CN811" s="97">
        <v>42339</v>
      </c>
      <c r="CP811"/>
      <c r="CQ811" s="65"/>
      <c r="CR811" s="65"/>
      <c r="CS811" s="98"/>
      <c r="CT811"/>
      <c r="CU811"/>
      <c r="CV811" s="97"/>
      <c r="CW811" s="2"/>
      <c r="CX811" s="82"/>
      <c r="DG811" s="64"/>
      <c r="DI811" s="89"/>
      <c r="DJ811" s="89"/>
      <c r="DN811" s="34"/>
      <c r="DO811" s="34"/>
      <c r="DP811" s="34"/>
      <c r="DQ811" s="34"/>
      <c r="DR811" s="34"/>
      <c r="DS811" s="34" t="s">
        <v>2127</v>
      </c>
      <c r="DT811" s="34"/>
      <c r="DY811" s="1">
        <v>1</v>
      </c>
      <c r="DZ811" t="s">
        <v>7941</v>
      </c>
      <c r="EB811" s="4"/>
      <c r="EJ811"/>
      <c r="EL811" s="34"/>
      <c r="EN811" s="34"/>
    </row>
    <row r="812" spans="1:144" hidden="1" x14ac:dyDescent="0.25">
      <c r="A812" s="85">
        <v>2022</v>
      </c>
      <c r="B812" s="87">
        <v>44830</v>
      </c>
      <c r="C812" t="s">
        <v>121</v>
      </c>
      <c r="D812" t="s">
        <v>122</v>
      </c>
      <c r="E812" s="36" t="s">
        <v>7938</v>
      </c>
      <c r="F812" s="34">
        <f t="shared" si="64"/>
        <v>811</v>
      </c>
      <c r="G812" s="34" t="s">
        <v>4985</v>
      </c>
      <c r="H812">
        <v>18</v>
      </c>
      <c r="I812" s="34" t="s">
        <v>6141</v>
      </c>
      <c r="J812" s="34" t="s">
        <v>5007</v>
      </c>
      <c r="K812" s="34" t="str">
        <f>VLOOKUP(J812,[2]CodMpios!$B$347:$E$362,4,FALSE)</f>
        <v>18410 - La Montañita</v>
      </c>
      <c r="L812" s="34" t="str">
        <f>VLOOKUP($J812,[2]Coord_Mpios_X_Y!$B$2:$K$1123,9,FALSE)</f>
        <v>1,302860442333</v>
      </c>
      <c r="M812" s="34" t="str">
        <f>VLOOKUP($J812,[2]Coord_Mpios_X_Y!$B$2:$K$1123,10,FALSE)</f>
        <v>-75,235727318747</v>
      </c>
      <c r="N812" s="34" t="s">
        <v>6142</v>
      </c>
      <c r="O812" s="34" t="s">
        <v>126</v>
      </c>
      <c r="Q812" s="34" t="s">
        <v>127</v>
      </c>
      <c r="R812" s="34">
        <v>26619917</v>
      </c>
      <c r="S812" s="34" t="str">
        <f t="shared" si="60"/>
        <v>CC26619917</v>
      </c>
      <c r="T812" s="34" t="s">
        <v>128</v>
      </c>
      <c r="V812" s="34" t="s">
        <v>373</v>
      </c>
      <c r="W812" s="34" t="s">
        <v>5813</v>
      </c>
      <c r="X812" s="87">
        <v>18843</v>
      </c>
      <c r="Y812">
        <v>71</v>
      </c>
      <c r="Z812" s="36">
        <f>VLOOKUP($Y812,[2]Edades!$A$3:$H$153,4,FALSE)</f>
        <v>6</v>
      </c>
      <c r="AA812" s="34" t="str">
        <f>VLOOKUP($Y812,[2]Edades!$A$3:$H$153,6,FALSE)</f>
        <v>6 - Persona mayor</v>
      </c>
      <c r="AB812" s="34">
        <f>VLOOKUP($Y812,[2]Edades!$A$3:$H$153,7,FALSE)</f>
        <v>15</v>
      </c>
      <c r="AC812" s="34" t="str">
        <f>VLOOKUP($Y812,[2]Edades!$A$3:$H$153,8,FALSE)</f>
        <v>70-74</v>
      </c>
      <c r="AD812" s="34" t="s">
        <v>129</v>
      </c>
      <c r="AE812" s="1">
        <v>2</v>
      </c>
      <c r="AF812" s="34" t="s">
        <v>2137</v>
      </c>
      <c r="AG812" s="34" t="s">
        <v>2127</v>
      </c>
      <c r="AH812" s="34" t="s">
        <v>2127</v>
      </c>
      <c r="AK812" s="34" t="s">
        <v>6142</v>
      </c>
      <c r="AM812" s="34" t="s">
        <v>2127</v>
      </c>
      <c r="AN812" s="36" t="s">
        <v>2127</v>
      </c>
      <c r="AO812" s="36" t="s">
        <v>2127</v>
      </c>
      <c r="AP812" s="34" t="s">
        <v>2127</v>
      </c>
      <c r="AQ812" s="36" t="s">
        <v>2127</v>
      </c>
      <c r="AR812" s="34" t="s">
        <v>2098</v>
      </c>
      <c r="AS812" s="91" t="s">
        <v>6930</v>
      </c>
      <c r="AT812" s="34">
        <v>3123778078</v>
      </c>
      <c r="AU812" s="34" t="s">
        <v>2127</v>
      </c>
      <c r="AX812" s="90"/>
      <c r="BA812" s="91"/>
      <c r="BB812" s="91"/>
      <c r="BC812" s="91"/>
      <c r="BF812" s="34" t="s">
        <v>4983</v>
      </c>
      <c r="BG812" s="92" t="s">
        <v>2098</v>
      </c>
      <c r="BM812" s="36" t="s">
        <v>131</v>
      </c>
      <c r="BN812" s="34" t="s">
        <v>132</v>
      </c>
      <c r="BO812" s="36">
        <v>0</v>
      </c>
      <c r="BQ812" s="94"/>
      <c r="BS812" t="s">
        <v>131</v>
      </c>
      <c r="BU812" s="95"/>
      <c r="BV812" s="95"/>
      <c r="BW812" s="61"/>
      <c r="BX812" s="60"/>
      <c r="BY812" s="59" t="str">
        <f t="shared" ca="1" si="61"/>
        <v/>
      </c>
      <c r="CD812" s="68"/>
      <c r="CE812" s="68"/>
      <c r="CF812" s="67"/>
      <c r="CG812">
        <v>71</v>
      </c>
      <c r="CH812" s="2">
        <v>157</v>
      </c>
      <c r="CI812" s="4">
        <f t="shared" si="62"/>
        <v>28.804413972169254</v>
      </c>
      <c r="CJ812" s="5" t="str">
        <f t="shared" si="63"/>
        <v>SOBREPESO</v>
      </c>
      <c r="CK812" s="36">
        <v>0</v>
      </c>
      <c r="CL812" s="66"/>
      <c r="CM812" s="89">
        <v>42345</v>
      </c>
      <c r="CN812" s="97">
        <v>42016</v>
      </c>
      <c r="CP812"/>
      <c r="CQ812" s="65"/>
      <c r="CR812" s="65"/>
      <c r="CS812" s="98"/>
      <c r="CT812"/>
      <c r="CU812"/>
      <c r="CV812" s="65"/>
      <c r="CW812" s="2"/>
      <c r="CX812" s="82"/>
      <c r="DC812"/>
      <c r="DG812" s="64"/>
      <c r="DI812" s="89"/>
      <c r="DJ812" s="89"/>
      <c r="DN812" s="34"/>
      <c r="DO812" s="34"/>
      <c r="DP812" s="34"/>
      <c r="DQ812" s="34"/>
      <c r="DR812" s="34"/>
      <c r="DS812" s="34" t="s">
        <v>2127</v>
      </c>
      <c r="DT812" s="34"/>
      <c r="DU812" s="47">
        <v>44341</v>
      </c>
      <c r="DY812" s="1">
        <v>2</v>
      </c>
      <c r="DZ812" t="s">
        <v>7940</v>
      </c>
      <c r="EB812" s="4"/>
      <c r="EJ812"/>
      <c r="EL812" s="34"/>
      <c r="EN812" s="34"/>
    </row>
    <row r="813" spans="1:144" hidden="1" x14ac:dyDescent="0.25">
      <c r="A813" s="85">
        <v>2022</v>
      </c>
      <c r="B813" s="87">
        <v>44830</v>
      </c>
      <c r="C813" t="s">
        <v>121</v>
      </c>
      <c r="D813" t="s">
        <v>122</v>
      </c>
      <c r="E813" s="36" t="s">
        <v>7938</v>
      </c>
      <c r="F813" s="34">
        <f t="shared" si="64"/>
        <v>812</v>
      </c>
      <c r="G813" s="34" t="s">
        <v>4985</v>
      </c>
      <c r="H813">
        <v>18</v>
      </c>
      <c r="I813" s="34" t="s">
        <v>6141</v>
      </c>
      <c r="J813" s="34" t="s">
        <v>4988</v>
      </c>
      <c r="K813" s="34" t="str">
        <f>VLOOKUP(J813,[2]CodMpios!$B$347:$E$362,4,FALSE)</f>
        <v>18001 - Florencia</v>
      </c>
      <c r="L813" s="34" t="str">
        <f>VLOOKUP($J813,[2]Coord_Mpios_X_Y!$B$2:$K$1123,9,FALSE)</f>
        <v>1,749138703818</v>
      </c>
      <c r="M813" s="34" t="str">
        <f>VLOOKUP($J813,[2]Coord_Mpios_X_Y!$B$2:$K$1123,10,FALSE)</f>
        <v>-75,558239064333</v>
      </c>
      <c r="N813" s="34" t="s">
        <v>6142</v>
      </c>
      <c r="O813" s="34" t="s">
        <v>126</v>
      </c>
      <c r="Q813" s="34" t="s">
        <v>127</v>
      </c>
      <c r="R813" s="34">
        <v>40756881</v>
      </c>
      <c r="S813" s="34" t="str">
        <f t="shared" si="60"/>
        <v>CC40756881</v>
      </c>
      <c r="T813" s="34" t="s">
        <v>1103</v>
      </c>
      <c r="U813" s="34" t="s">
        <v>164</v>
      </c>
      <c r="V813" s="34" t="s">
        <v>5242</v>
      </c>
      <c r="W813" s="34" t="s">
        <v>5536</v>
      </c>
      <c r="X813" s="87">
        <v>19165</v>
      </c>
      <c r="Y813">
        <v>70</v>
      </c>
      <c r="Z813" s="36">
        <f>VLOOKUP($Y813,[2]Edades!$A$3:$H$153,4,FALSE)</f>
        <v>6</v>
      </c>
      <c r="AA813" s="34" t="str">
        <f>VLOOKUP($Y813,[2]Edades!$A$3:$H$153,6,FALSE)</f>
        <v>6 - Persona mayor</v>
      </c>
      <c r="AB813" s="34">
        <f>VLOOKUP($Y813,[2]Edades!$A$3:$H$153,7,FALSE)</f>
        <v>15</v>
      </c>
      <c r="AC813" s="34" t="str">
        <f>VLOOKUP($Y813,[2]Edades!$A$3:$H$153,8,FALSE)</f>
        <v>70-74</v>
      </c>
      <c r="AD813" s="34" t="s">
        <v>129</v>
      </c>
      <c r="AE813" s="1">
        <v>2</v>
      </c>
      <c r="AF813" s="34" t="s">
        <v>2137</v>
      </c>
      <c r="AG813" s="34" t="s">
        <v>2127</v>
      </c>
      <c r="AH813" s="34" t="s">
        <v>2127</v>
      </c>
      <c r="AK813" s="34" t="s">
        <v>6142</v>
      </c>
      <c r="AM813" s="34" t="s">
        <v>2127</v>
      </c>
      <c r="AN813" s="36" t="s">
        <v>2127</v>
      </c>
      <c r="AO813" s="36" t="s">
        <v>2127</v>
      </c>
      <c r="AP813" s="34" t="s">
        <v>2127</v>
      </c>
      <c r="AQ813" s="36" t="s">
        <v>2127</v>
      </c>
      <c r="AR813" s="34" t="s">
        <v>2098</v>
      </c>
      <c r="AS813" s="91" t="s">
        <v>6931</v>
      </c>
      <c r="AT813" s="34">
        <v>3203534052</v>
      </c>
      <c r="AU813" s="34" t="s">
        <v>2127</v>
      </c>
      <c r="AX813" s="90"/>
      <c r="BA813" s="91"/>
      <c r="BB813" s="91"/>
      <c r="BC813" s="91"/>
      <c r="BF813" s="34" t="s">
        <v>4983</v>
      </c>
      <c r="BG813" s="92" t="s">
        <v>2098</v>
      </c>
      <c r="BM813" s="36" t="s">
        <v>131</v>
      </c>
      <c r="BN813" s="34" t="s">
        <v>132</v>
      </c>
      <c r="BO813" s="36">
        <v>0</v>
      </c>
      <c r="BQ813" s="94"/>
      <c r="BS813" t="s">
        <v>132</v>
      </c>
      <c r="BU813" s="95"/>
      <c r="BV813" s="95"/>
      <c r="BW813" s="61"/>
      <c r="BX813" s="60"/>
      <c r="BY813" s="59" t="str">
        <f t="shared" ca="1" si="61"/>
        <v/>
      </c>
      <c r="CD813" s="68"/>
      <c r="CE813" s="68"/>
      <c r="CF813" s="67"/>
      <c r="CG813">
        <v>60</v>
      </c>
      <c r="CH813" s="2">
        <v>150</v>
      </c>
      <c r="CI813" s="4">
        <f t="shared" si="62"/>
        <v>26.666666666666668</v>
      </c>
      <c r="CJ813" s="5" t="str">
        <f t="shared" si="63"/>
        <v>SOBREPESO</v>
      </c>
      <c r="CK813" s="36">
        <v>0</v>
      </c>
      <c r="CL813" s="66"/>
      <c r="CM813" s="89">
        <v>42348</v>
      </c>
      <c r="CN813" s="97">
        <v>42381</v>
      </c>
      <c r="CP813"/>
      <c r="CQ813" s="65"/>
      <c r="CR813" s="65"/>
      <c r="CS813" s="98"/>
      <c r="CT813"/>
      <c r="CU813"/>
      <c r="CV813" s="65"/>
      <c r="CW813" s="2">
        <v>120</v>
      </c>
      <c r="CX813" s="82">
        <v>70</v>
      </c>
      <c r="DC813"/>
      <c r="DG813" s="64"/>
      <c r="DI813" s="89">
        <v>44133</v>
      </c>
      <c r="DJ813" s="89"/>
      <c r="DN813" s="34"/>
      <c r="DO813" s="34"/>
      <c r="DP813" s="34"/>
      <c r="DQ813" s="34"/>
      <c r="DR813" s="34"/>
      <c r="DS813" s="34" t="s">
        <v>2127</v>
      </c>
      <c r="DT813" s="34"/>
      <c r="DU813" s="47">
        <v>44691</v>
      </c>
      <c r="DY813" s="1">
        <v>2</v>
      </c>
      <c r="DZ813" t="s">
        <v>7939</v>
      </c>
      <c r="EA813" s="4">
        <v>0.81</v>
      </c>
      <c r="EB813" s="4">
        <v>110</v>
      </c>
      <c r="EC813" s="4">
        <v>195</v>
      </c>
      <c r="ED813" s="4">
        <v>107</v>
      </c>
      <c r="EE813" s="4">
        <v>426</v>
      </c>
      <c r="EF813" s="4">
        <v>227</v>
      </c>
      <c r="EG813" s="4">
        <v>1.6</v>
      </c>
      <c r="EH813" s="4">
        <v>6.3</v>
      </c>
      <c r="EJ813"/>
      <c r="EL813" s="34"/>
      <c r="EN813" s="34"/>
    </row>
    <row r="814" spans="1:144" hidden="1" x14ac:dyDescent="0.25">
      <c r="A814" s="85">
        <v>2022</v>
      </c>
      <c r="B814" s="87">
        <v>44830</v>
      </c>
      <c r="C814" t="s">
        <v>121</v>
      </c>
      <c r="D814" t="s">
        <v>122</v>
      </c>
      <c r="E814" s="36" t="s">
        <v>7938</v>
      </c>
      <c r="F814" s="34">
        <f t="shared" si="64"/>
        <v>813</v>
      </c>
      <c r="G814" s="34" t="s">
        <v>4985</v>
      </c>
      <c r="H814">
        <v>18</v>
      </c>
      <c r="I814" s="34" t="s">
        <v>6141</v>
      </c>
      <c r="J814" s="34" t="s">
        <v>5008</v>
      </c>
      <c r="K814" s="34" t="str">
        <f>VLOOKUP(J814,[2]CodMpios!$B$347:$E$362,4,FALSE)</f>
        <v>18094 - Belén De Los Andaquíes</v>
      </c>
      <c r="L814" s="34" t="str">
        <f>VLOOKUP($J814,[2]Coord_Mpios_X_Y!$B$2:$K$1123,9,FALSE)</f>
        <v>1,500923003060</v>
      </c>
      <c r="M814" s="34" t="str">
        <f>VLOOKUP($J814,[2]Coord_Mpios_X_Y!$B$2:$K$1123,10,FALSE)</f>
        <v>-75,875645424257</v>
      </c>
      <c r="N814" s="34" t="s">
        <v>125</v>
      </c>
      <c r="O814" s="34" t="s">
        <v>126</v>
      </c>
      <c r="Q814" s="34" t="s">
        <v>127</v>
      </c>
      <c r="R814" s="34">
        <v>26629003</v>
      </c>
      <c r="S814" s="34" t="str">
        <f t="shared" si="60"/>
        <v>CC26629003</v>
      </c>
      <c r="T814" s="34" t="s">
        <v>929</v>
      </c>
      <c r="U814" s="34" t="s">
        <v>2492</v>
      </c>
      <c r="V814" s="34" t="s">
        <v>5219</v>
      </c>
      <c r="W814" s="34" t="s">
        <v>5812</v>
      </c>
      <c r="X814" s="87">
        <v>21189</v>
      </c>
      <c r="Y814">
        <v>65</v>
      </c>
      <c r="Z814" s="36">
        <f>VLOOKUP($Y814,[2]Edades!$A$3:$H$153,4,FALSE)</f>
        <v>6</v>
      </c>
      <c r="AA814" s="34" t="str">
        <f>VLOOKUP($Y814,[2]Edades!$A$3:$H$153,6,FALSE)</f>
        <v>6 - Persona mayor</v>
      </c>
      <c r="AB814" s="34">
        <f>VLOOKUP($Y814,[2]Edades!$A$3:$H$153,7,FALSE)</f>
        <v>14</v>
      </c>
      <c r="AC814" s="34" t="str">
        <f>VLOOKUP($Y814,[2]Edades!$A$3:$H$153,8,FALSE)</f>
        <v>65-69</v>
      </c>
      <c r="AD814" s="34" t="s">
        <v>129</v>
      </c>
      <c r="AE814" s="1">
        <v>2</v>
      </c>
      <c r="AF814" s="34" t="s">
        <v>2137</v>
      </c>
      <c r="AG814" s="34" t="s">
        <v>2127</v>
      </c>
      <c r="AH814" s="34" t="s">
        <v>2127</v>
      </c>
      <c r="AK814" s="34" t="s">
        <v>125</v>
      </c>
      <c r="AM814" s="34" t="s">
        <v>2127</v>
      </c>
      <c r="AN814" s="36" t="s">
        <v>2127</v>
      </c>
      <c r="AO814" s="36" t="s">
        <v>2127</v>
      </c>
      <c r="AP814" s="34" t="s">
        <v>2127</v>
      </c>
      <c r="AQ814" s="36" t="s">
        <v>2127</v>
      </c>
      <c r="AR814" s="34" t="s">
        <v>5238</v>
      </c>
      <c r="AS814" s="91" t="s">
        <v>6932</v>
      </c>
      <c r="AT814" s="34">
        <v>3125255415</v>
      </c>
      <c r="AU814" s="34" t="s">
        <v>2127</v>
      </c>
      <c r="AX814" s="90"/>
      <c r="BA814" s="91"/>
      <c r="BB814" s="91"/>
      <c r="BC814" s="91"/>
      <c r="BF814" s="34" t="s">
        <v>4983</v>
      </c>
      <c r="BG814" s="92" t="s">
        <v>2098</v>
      </c>
      <c r="BM814" s="36" t="s">
        <v>131</v>
      </c>
      <c r="BN814" s="34" t="s">
        <v>132</v>
      </c>
      <c r="BO814" s="36">
        <v>0</v>
      </c>
      <c r="BQ814" s="94"/>
      <c r="BS814" t="s">
        <v>131</v>
      </c>
      <c r="BU814" s="95"/>
      <c r="BV814" s="95"/>
      <c r="BW814" s="61"/>
      <c r="BX814" s="60"/>
      <c r="BY814" s="59" t="str">
        <f t="shared" ca="1" si="61"/>
        <v/>
      </c>
      <c r="CD814" s="68"/>
      <c r="CE814" s="68"/>
      <c r="CF814" s="67"/>
      <c r="CG814">
        <v>57</v>
      </c>
      <c r="CH814" s="2">
        <v>153</v>
      </c>
      <c r="CI814" s="4">
        <f t="shared" si="62"/>
        <v>24.349609124695629</v>
      </c>
      <c r="CJ814" s="5" t="str">
        <f t="shared" si="63"/>
        <v>NORMAL</v>
      </c>
      <c r="CK814" s="36">
        <v>0</v>
      </c>
      <c r="CL814" s="66"/>
      <c r="CM814" s="89">
        <v>42349</v>
      </c>
      <c r="CN814" s="97">
        <v>42381</v>
      </c>
      <c r="CP814"/>
      <c r="CQ814" s="65"/>
      <c r="CR814" s="65"/>
      <c r="CS814" s="98"/>
      <c r="CT814"/>
      <c r="CU814"/>
      <c r="CV814" s="65"/>
      <c r="CW814" s="2">
        <v>128</v>
      </c>
      <c r="CX814" s="82">
        <v>76</v>
      </c>
      <c r="DC814"/>
      <c r="DG814" s="64"/>
      <c r="DI814" s="89"/>
      <c r="DJ814" s="89"/>
      <c r="DN814" s="34"/>
      <c r="DO814" s="34"/>
      <c r="DP814" s="34"/>
      <c r="DQ814" s="34"/>
      <c r="DR814" s="34"/>
      <c r="DS814" s="34" t="s">
        <v>2127</v>
      </c>
      <c r="DT814" s="34"/>
      <c r="DU814" s="47">
        <v>43480</v>
      </c>
      <c r="DY814" s="1">
        <v>2</v>
      </c>
      <c r="DZ814" t="s">
        <v>7941</v>
      </c>
      <c r="EB814" s="4">
        <v>117</v>
      </c>
      <c r="EH814" s="4">
        <v>6.5</v>
      </c>
      <c r="EJ814"/>
      <c r="EL814" s="34"/>
      <c r="EN814" s="34"/>
    </row>
    <row r="815" spans="1:144" hidden="1" x14ac:dyDescent="0.25">
      <c r="A815" s="85">
        <v>2022</v>
      </c>
      <c r="B815" s="87">
        <v>44830</v>
      </c>
      <c r="C815" t="s">
        <v>121</v>
      </c>
      <c r="D815" t="s">
        <v>122</v>
      </c>
      <c r="E815" s="36" t="s">
        <v>7938</v>
      </c>
      <c r="F815" s="34">
        <f t="shared" si="64"/>
        <v>814</v>
      </c>
      <c r="G815" s="34" t="s">
        <v>4985</v>
      </c>
      <c r="H815">
        <v>18</v>
      </c>
      <c r="I815" s="34" t="s">
        <v>6141</v>
      </c>
      <c r="J815" s="34" t="s">
        <v>5052</v>
      </c>
      <c r="K815" s="34" t="str">
        <f>VLOOKUP(J815,[2]CodMpios!$B$347:$E$362,4,FALSE)</f>
        <v>18256 - El Paujil</v>
      </c>
      <c r="L815" s="34" t="str">
        <f>VLOOKUP($J815,[2]Coord_Mpios_X_Y!$B$2:$K$1123,9,FALSE)</f>
        <v>1,617746356165</v>
      </c>
      <c r="M815" s="34" t="str">
        <f>VLOOKUP($J815,[2]Coord_Mpios_X_Y!$B$2:$K$1123,10,FALSE)</f>
        <v>-75,234043334186</v>
      </c>
      <c r="N815" s="34" t="s">
        <v>125</v>
      </c>
      <c r="O815" s="34" t="s">
        <v>126</v>
      </c>
      <c r="Q815" s="34" t="s">
        <v>127</v>
      </c>
      <c r="R815" s="34">
        <v>40759295</v>
      </c>
      <c r="S815" s="34" t="str">
        <f t="shared" si="60"/>
        <v>CC40759295</v>
      </c>
      <c r="T815" s="34" t="s">
        <v>192</v>
      </c>
      <c r="U815" s="34" t="s">
        <v>2492</v>
      </c>
      <c r="V815" s="34" t="s">
        <v>5808</v>
      </c>
      <c r="W815" s="34" t="s">
        <v>2492</v>
      </c>
      <c r="X815" s="87">
        <v>22199</v>
      </c>
      <c r="Y815">
        <v>62</v>
      </c>
      <c r="Z815" s="36">
        <f>VLOOKUP($Y815,[2]Edades!$A$3:$H$153,4,FALSE)</f>
        <v>6</v>
      </c>
      <c r="AA815" s="34" t="str">
        <f>VLOOKUP($Y815,[2]Edades!$A$3:$H$153,6,FALSE)</f>
        <v>6 - Persona mayor</v>
      </c>
      <c r="AB815" s="34">
        <f>VLOOKUP($Y815,[2]Edades!$A$3:$H$153,7,FALSE)</f>
        <v>13</v>
      </c>
      <c r="AC815" s="34" t="str">
        <f>VLOOKUP($Y815,[2]Edades!$A$3:$H$153,8,FALSE)</f>
        <v>60-64</v>
      </c>
      <c r="AD815" s="34" t="s">
        <v>129</v>
      </c>
      <c r="AE815" s="1">
        <v>2</v>
      </c>
      <c r="AF815" s="34" t="s">
        <v>2137</v>
      </c>
      <c r="AG815" s="34" t="s">
        <v>2127</v>
      </c>
      <c r="AH815" s="34" t="s">
        <v>2127</v>
      </c>
      <c r="AK815" s="34" t="s">
        <v>125</v>
      </c>
      <c r="AM815" s="34" t="s">
        <v>2127</v>
      </c>
      <c r="AN815" s="36" t="s">
        <v>2127</v>
      </c>
      <c r="AO815" s="36" t="s">
        <v>2127</v>
      </c>
      <c r="AP815" s="34" t="s">
        <v>2127</v>
      </c>
      <c r="AQ815" s="36" t="s">
        <v>2127</v>
      </c>
      <c r="AR815" s="34" t="s">
        <v>2098</v>
      </c>
      <c r="AS815" s="91" t="s">
        <v>6933</v>
      </c>
      <c r="AT815" s="34">
        <v>3102662545</v>
      </c>
      <c r="AU815" s="34" t="s">
        <v>2127</v>
      </c>
      <c r="AX815" s="90"/>
      <c r="BA815" s="91"/>
      <c r="BB815" s="91"/>
      <c r="BC815" s="91"/>
      <c r="BF815" s="34" t="s">
        <v>4983</v>
      </c>
      <c r="BG815" s="92" t="s">
        <v>2098</v>
      </c>
      <c r="BM815" s="36" t="s">
        <v>131</v>
      </c>
      <c r="BN815" s="34" t="s">
        <v>132</v>
      </c>
      <c r="BO815" s="36">
        <v>0</v>
      </c>
      <c r="BQ815" s="94"/>
      <c r="BS815" t="s">
        <v>132</v>
      </c>
      <c r="BU815" s="95"/>
      <c r="BV815" s="95"/>
      <c r="BW815" s="61"/>
      <c r="BX815" s="60"/>
      <c r="BY815" s="59" t="str">
        <f t="shared" ca="1" si="61"/>
        <v/>
      </c>
      <c r="CD815" s="68"/>
      <c r="CE815" s="68"/>
      <c r="CF815" s="67"/>
      <c r="CG815">
        <v>79</v>
      </c>
      <c r="CH815" s="2">
        <v>160</v>
      </c>
      <c r="CI815" s="4">
        <f t="shared" si="62"/>
        <v>30.859374999999993</v>
      </c>
      <c r="CJ815" s="5" t="str">
        <f t="shared" si="63"/>
        <v>OBESIDAD</v>
      </c>
      <c r="CK815" s="36">
        <v>0</v>
      </c>
      <c r="CL815" s="66"/>
      <c r="CM815" s="89">
        <v>42352</v>
      </c>
      <c r="CN815" s="97">
        <v>42396</v>
      </c>
      <c r="CP815"/>
      <c r="CQ815" s="65"/>
      <c r="CR815" s="65"/>
      <c r="CS815" s="98"/>
      <c r="CT815"/>
      <c r="CU815"/>
      <c r="CV815" s="65"/>
      <c r="CW815" s="2">
        <v>120</v>
      </c>
      <c r="CX815" s="82">
        <v>60</v>
      </c>
      <c r="DC815"/>
      <c r="DG815" s="64"/>
      <c r="DI815" s="89">
        <v>44593</v>
      </c>
      <c r="DJ815" s="89"/>
      <c r="DN815" s="34"/>
      <c r="DO815" s="34"/>
      <c r="DP815" s="34"/>
      <c r="DQ815" s="34"/>
      <c r="DR815" s="34"/>
      <c r="DS815" s="34" t="s">
        <v>2127</v>
      </c>
      <c r="DT815" s="34"/>
      <c r="DU815" s="47">
        <v>44593</v>
      </c>
      <c r="DY815" s="1">
        <v>1</v>
      </c>
      <c r="DZ815" t="s">
        <v>7941</v>
      </c>
      <c r="EA815" s="4">
        <v>0.53</v>
      </c>
      <c r="EB815" s="4">
        <v>102</v>
      </c>
      <c r="EC815" s="4">
        <v>231</v>
      </c>
      <c r="ED815" s="4">
        <v>149.1</v>
      </c>
      <c r="EE815" s="4">
        <v>64.7</v>
      </c>
      <c r="EF815" s="4">
        <v>86</v>
      </c>
      <c r="EG815" s="4">
        <v>2.1</v>
      </c>
      <c r="EJ815"/>
      <c r="EL815" s="34"/>
      <c r="EN815" s="34"/>
    </row>
    <row r="816" spans="1:144" x14ac:dyDescent="0.25">
      <c r="A816" s="85">
        <v>2022</v>
      </c>
      <c r="B816" s="87">
        <v>44830</v>
      </c>
      <c r="C816" t="s">
        <v>121</v>
      </c>
      <c r="D816" t="s">
        <v>122</v>
      </c>
      <c r="E816" s="34" t="s">
        <v>7938</v>
      </c>
      <c r="F816" s="34">
        <f t="shared" si="64"/>
        <v>815</v>
      </c>
      <c r="G816" s="34" t="s">
        <v>4985</v>
      </c>
      <c r="H816">
        <v>18</v>
      </c>
      <c r="I816" s="34" t="s">
        <v>6141</v>
      </c>
      <c r="J816" s="34" t="s">
        <v>4988</v>
      </c>
      <c r="K816" s="34" t="str">
        <f>VLOOKUP(J816,[2]CodMpios!$B$347:$E$362,4,FALSE)</f>
        <v>18001 - Florencia</v>
      </c>
      <c r="L816" s="34" t="str">
        <f>VLOOKUP($J816,[2]Coord_Mpios_X_Y!$B$2:$K$1123,9,FALSE)</f>
        <v>1,749138703818</v>
      </c>
      <c r="M816" s="34" t="str">
        <f>VLOOKUP($J816,[2]Coord_Mpios_X_Y!$B$2:$K$1123,10,FALSE)</f>
        <v>-75,558239064333</v>
      </c>
      <c r="N816" s="34" t="s">
        <v>6142</v>
      </c>
      <c r="O816" s="34" t="s">
        <v>126</v>
      </c>
      <c r="Q816" s="34" t="s">
        <v>127</v>
      </c>
      <c r="R816" s="34">
        <v>40635034</v>
      </c>
      <c r="S816" s="34" t="str">
        <f t="shared" si="60"/>
        <v>CC40635034</v>
      </c>
      <c r="T816" s="34" t="s">
        <v>789</v>
      </c>
      <c r="U816" s="34" t="s">
        <v>2492</v>
      </c>
      <c r="V816" s="34" t="s">
        <v>273</v>
      </c>
      <c r="W816" s="34" t="s">
        <v>242</v>
      </c>
      <c r="X816" s="87">
        <v>21286</v>
      </c>
      <c r="Y816">
        <v>64</v>
      </c>
      <c r="Z816" s="36">
        <f>VLOOKUP($Y816,[2]Edades!$A$3:$H$153,4,FALSE)</f>
        <v>6</v>
      </c>
      <c r="AA816" s="34" t="str">
        <f>VLOOKUP($Y816,[2]Edades!$A$3:$H$153,6,FALSE)</f>
        <v>6 - Persona mayor</v>
      </c>
      <c r="AB816" s="34">
        <f>VLOOKUP($Y816,[2]Edades!$A$3:$H$153,7,FALSE)</f>
        <v>13</v>
      </c>
      <c r="AC816" s="34" t="str">
        <f>VLOOKUP($Y816,[2]Edades!$A$3:$H$153,8,FALSE)</f>
        <v>60-64</v>
      </c>
      <c r="AD816" s="34" t="s">
        <v>129</v>
      </c>
      <c r="AE816" s="1">
        <v>2</v>
      </c>
      <c r="AF816" s="34" t="s">
        <v>2137</v>
      </c>
      <c r="AG816" s="34" t="s">
        <v>2127</v>
      </c>
      <c r="AH816" s="34" t="s">
        <v>2127</v>
      </c>
      <c r="AK816" s="34" t="s">
        <v>6142</v>
      </c>
      <c r="AM816" s="34" t="s">
        <v>2127</v>
      </c>
      <c r="AN816" s="36" t="s">
        <v>2127</v>
      </c>
      <c r="AO816" s="36" t="s">
        <v>2127</v>
      </c>
      <c r="AP816" s="34" t="s">
        <v>2127</v>
      </c>
      <c r="AQ816" s="36" t="s">
        <v>2127</v>
      </c>
      <c r="AR816" s="34" t="s">
        <v>2098</v>
      </c>
      <c r="AS816" s="91" t="s">
        <v>6934</v>
      </c>
      <c r="AT816" s="34">
        <v>3208555464</v>
      </c>
      <c r="AU816" s="34" t="s">
        <v>2127</v>
      </c>
      <c r="AX816" s="90"/>
      <c r="BA816" s="91"/>
      <c r="BB816" s="91"/>
      <c r="BC816" s="91"/>
      <c r="BF816" s="34" t="s">
        <v>4983</v>
      </c>
      <c r="BG816" s="92" t="s">
        <v>2098</v>
      </c>
      <c r="BM816" s="36" t="s">
        <v>131</v>
      </c>
      <c r="BN816" s="34" t="s">
        <v>132</v>
      </c>
      <c r="BO816" s="36">
        <v>0</v>
      </c>
      <c r="BQ816" s="94"/>
      <c r="BS816" s="36" t="s">
        <v>2127</v>
      </c>
      <c r="BU816" s="95"/>
      <c r="BV816" s="95"/>
      <c r="BW816" s="61"/>
      <c r="BX816" s="60"/>
      <c r="BY816" s="59" t="str">
        <f t="shared" ca="1" si="61"/>
        <v/>
      </c>
      <c r="CD816" s="68"/>
      <c r="CE816" s="68"/>
      <c r="CF816" s="67"/>
      <c r="CG816">
        <v>66</v>
      </c>
      <c r="CH816" s="2">
        <v>158</v>
      </c>
      <c r="CI816" s="4">
        <f t="shared" si="62"/>
        <v>26.438070821983651</v>
      </c>
      <c r="CJ816" s="5" t="str">
        <f t="shared" si="63"/>
        <v>SOBREPESO</v>
      </c>
      <c r="CK816" s="36">
        <v>0</v>
      </c>
      <c r="CL816" s="66"/>
      <c r="CM816" s="89">
        <v>42360</v>
      </c>
      <c r="CN816" s="97">
        <v>42396</v>
      </c>
      <c r="CP816"/>
      <c r="CQ816" s="65"/>
      <c r="CR816" s="65"/>
      <c r="CS816" s="98"/>
      <c r="CT816"/>
      <c r="CU816"/>
      <c r="CV816" s="97"/>
      <c r="CW816" s="2">
        <v>120</v>
      </c>
      <c r="CX816" s="82">
        <v>80</v>
      </c>
      <c r="DG816" s="64"/>
      <c r="DI816" s="89">
        <v>42955</v>
      </c>
      <c r="DJ816" s="89"/>
      <c r="DN816" s="34"/>
      <c r="DO816" s="34"/>
      <c r="DP816" s="34"/>
      <c r="DQ816" s="34"/>
      <c r="DR816" s="34"/>
      <c r="DS816" s="34" t="s">
        <v>2127</v>
      </c>
      <c r="DT816" s="34"/>
      <c r="DU816" s="47">
        <v>44790</v>
      </c>
      <c r="DY816" s="1">
        <v>2</v>
      </c>
      <c r="DZ816" t="s">
        <v>7939</v>
      </c>
      <c r="EA816" s="4">
        <v>0.79</v>
      </c>
      <c r="EB816" s="4">
        <v>99</v>
      </c>
      <c r="EC816" s="4">
        <v>240</v>
      </c>
      <c r="ED816" s="4">
        <v>165</v>
      </c>
      <c r="EE816" s="4">
        <v>42.2</v>
      </c>
      <c r="EF816" s="4">
        <v>189</v>
      </c>
      <c r="EJ816"/>
      <c r="EL816" s="34"/>
      <c r="EN816" s="34"/>
    </row>
    <row r="817" spans="1:144" hidden="1" x14ac:dyDescent="0.25">
      <c r="A817" s="85">
        <v>2022</v>
      </c>
      <c r="B817" s="87">
        <v>44830</v>
      </c>
      <c r="C817" t="s">
        <v>121</v>
      </c>
      <c r="D817" t="s">
        <v>122</v>
      </c>
      <c r="E817" s="36" t="s">
        <v>7938</v>
      </c>
      <c r="F817" s="34">
        <f t="shared" si="64"/>
        <v>816</v>
      </c>
      <c r="G817" s="34" t="s">
        <v>4985</v>
      </c>
      <c r="H817">
        <v>18</v>
      </c>
      <c r="I817" s="34" t="s">
        <v>6141</v>
      </c>
      <c r="J817" s="34" t="s">
        <v>4988</v>
      </c>
      <c r="K817" s="34" t="str">
        <f>VLOOKUP(J817,[2]CodMpios!$B$347:$E$362,4,FALSE)</f>
        <v>18001 - Florencia</v>
      </c>
      <c r="L817" s="34" t="str">
        <f>VLOOKUP($J817,[2]Coord_Mpios_X_Y!$B$2:$K$1123,9,FALSE)</f>
        <v>1,749138703818</v>
      </c>
      <c r="M817" s="34" t="str">
        <f>VLOOKUP($J817,[2]Coord_Mpios_X_Y!$B$2:$K$1123,10,FALSE)</f>
        <v>-75,558239064333</v>
      </c>
      <c r="N817" s="34" t="s">
        <v>125</v>
      </c>
      <c r="O817" s="34" t="s">
        <v>126</v>
      </c>
      <c r="Q817" s="34" t="s">
        <v>127</v>
      </c>
      <c r="R817" s="34">
        <v>41722785</v>
      </c>
      <c r="S817" s="34" t="str">
        <f t="shared" si="60"/>
        <v>CC41722785</v>
      </c>
      <c r="T817" s="34" t="s">
        <v>244</v>
      </c>
      <c r="U817" s="34" t="s">
        <v>330</v>
      </c>
      <c r="V817" s="34" t="s">
        <v>2503</v>
      </c>
      <c r="W817" s="34" t="s">
        <v>623</v>
      </c>
      <c r="X817" s="87">
        <v>20473</v>
      </c>
      <c r="Y817">
        <v>67</v>
      </c>
      <c r="Z817" s="36">
        <f>VLOOKUP($Y817,[2]Edades!$A$3:$H$153,4,FALSE)</f>
        <v>6</v>
      </c>
      <c r="AA817" s="34" t="str">
        <f>VLOOKUP($Y817,[2]Edades!$A$3:$H$153,6,FALSE)</f>
        <v>6 - Persona mayor</v>
      </c>
      <c r="AB817" s="34">
        <f>VLOOKUP($Y817,[2]Edades!$A$3:$H$153,7,FALSE)</f>
        <v>14</v>
      </c>
      <c r="AC817" s="34" t="str">
        <f>VLOOKUP($Y817,[2]Edades!$A$3:$H$153,8,FALSE)</f>
        <v>65-69</v>
      </c>
      <c r="AD817" s="34" t="s">
        <v>129</v>
      </c>
      <c r="AE817" s="1">
        <v>2</v>
      </c>
      <c r="AF817" s="34" t="s">
        <v>2137</v>
      </c>
      <c r="AG817" s="34" t="s">
        <v>2127</v>
      </c>
      <c r="AH817" s="34" t="s">
        <v>2127</v>
      </c>
      <c r="AK817" s="34" t="s">
        <v>125</v>
      </c>
      <c r="AM817" s="34" t="s">
        <v>2127</v>
      </c>
      <c r="AN817" s="36" t="s">
        <v>2127</v>
      </c>
      <c r="AO817" s="36" t="s">
        <v>2127</v>
      </c>
      <c r="AP817" s="34" t="s">
        <v>2127</v>
      </c>
      <c r="AQ817" s="36" t="s">
        <v>2127</v>
      </c>
      <c r="AR817" s="34" t="s">
        <v>2098</v>
      </c>
      <c r="AS817" s="91" t="s">
        <v>6935</v>
      </c>
      <c r="AT817" s="34">
        <v>3123130347</v>
      </c>
      <c r="AU817" s="34" t="s">
        <v>2127</v>
      </c>
      <c r="AX817" s="90"/>
      <c r="BA817" s="91"/>
      <c r="BB817" s="91"/>
      <c r="BC817" s="91"/>
      <c r="BF817" s="34" t="s">
        <v>4983</v>
      </c>
      <c r="BG817" s="92" t="s">
        <v>2098</v>
      </c>
      <c r="BM817" s="36" t="s">
        <v>131</v>
      </c>
      <c r="BN817" s="34" t="s">
        <v>132</v>
      </c>
      <c r="BO817" s="36">
        <v>0</v>
      </c>
      <c r="BQ817" s="94"/>
      <c r="BS817" t="s">
        <v>132</v>
      </c>
      <c r="BU817" s="95"/>
      <c r="BV817" s="95"/>
      <c r="BW817" s="61"/>
      <c r="BX817" s="60"/>
      <c r="BY817" s="59" t="str">
        <f t="shared" ca="1" si="61"/>
        <v/>
      </c>
      <c r="CD817" s="68"/>
      <c r="CE817" s="68"/>
      <c r="CF817" s="67"/>
      <c r="CG817">
        <v>64</v>
      </c>
      <c r="CH817" s="2">
        <v>155</v>
      </c>
      <c r="CI817" s="4">
        <f t="shared" si="62"/>
        <v>26.638917793964616</v>
      </c>
      <c r="CJ817" s="5" t="str">
        <f t="shared" si="63"/>
        <v>SOBREPESO</v>
      </c>
      <c r="CK817" s="36">
        <v>0</v>
      </c>
      <c r="CL817" s="66"/>
      <c r="CM817" s="89">
        <v>42373</v>
      </c>
      <c r="CN817" s="97">
        <v>42466</v>
      </c>
      <c r="CP817"/>
      <c r="CQ817" s="65"/>
      <c r="CR817" s="65"/>
      <c r="CS817" s="98"/>
      <c r="CT817"/>
      <c r="CU817"/>
      <c r="CV817" s="65"/>
      <c r="CW817" s="2"/>
      <c r="CX817" s="82"/>
      <c r="DC817"/>
      <c r="DG817" s="64"/>
      <c r="DI817" s="89">
        <v>42466</v>
      </c>
      <c r="DJ817" s="89"/>
      <c r="DN817" s="34"/>
      <c r="DO817" s="34"/>
      <c r="DP817" s="34"/>
      <c r="DQ817" s="34"/>
      <c r="DR817" s="34"/>
      <c r="DS817" s="34" t="s">
        <v>2127</v>
      </c>
      <c r="DT817" s="34"/>
      <c r="DU817" s="47">
        <v>44642</v>
      </c>
      <c r="DY817" s="1">
        <v>2</v>
      </c>
      <c r="DZ817" t="s">
        <v>7940</v>
      </c>
      <c r="EA817" s="4">
        <v>0.9</v>
      </c>
      <c r="EB817" s="4">
        <v>111</v>
      </c>
      <c r="EC817" s="4">
        <v>156</v>
      </c>
      <c r="EE817" s="4">
        <v>62.7</v>
      </c>
      <c r="EF817" s="4">
        <v>114</v>
      </c>
      <c r="EG817" s="4">
        <v>2.5</v>
      </c>
      <c r="EJ817"/>
      <c r="EL817" s="34"/>
      <c r="EN817" s="34"/>
    </row>
    <row r="818" spans="1:144" hidden="1" x14ac:dyDescent="0.25">
      <c r="A818" s="85">
        <v>2022</v>
      </c>
      <c r="B818" s="87">
        <v>44830</v>
      </c>
      <c r="C818" t="s">
        <v>121</v>
      </c>
      <c r="D818" t="s">
        <v>122</v>
      </c>
      <c r="E818" s="36" t="s">
        <v>7938</v>
      </c>
      <c r="F818" s="34">
        <f t="shared" si="64"/>
        <v>817</v>
      </c>
      <c r="G818" s="34" t="s">
        <v>4985</v>
      </c>
      <c r="H818">
        <v>18</v>
      </c>
      <c r="I818" s="34" t="s">
        <v>6141</v>
      </c>
      <c r="J818" s="34" t="s">
        <v>4986</v>
      </c>
      <c r="K818" s="34" t="str">
        <f>VLOOKUP(J818,[2]CodMpios!$B$347:$E$362,4,FALSE)</f>
        <v>18756 - Solano</v>
      </c>
      <c r="L818" s="34" t="str">
        <f>VLOOKUP($J818,[2]Coord_Mpios_X_Y!$B$2:$K$1123,9,FALSE)</f>
        <v>0,211280845516</v>
      </c>
      <c r="M818" s="34" t="str">
        <f>VLOOKUP($J818,[2]Coord_Mpios_X_Y!$B$2:$K$1123,10,FALSE)</f>
        <v>-73,123867898891</v>
      </c>
      <c r="N818" s="34" t="s">
        <v>139</v>
      </c>
      <c r="O818" s="34" t="s">
        <v>126</v>
      </c>
      <c r="Q818" s="34" t="s">
        <v>127</v>
      </c>
      <c r="R818" s="34">
        <v>24642750</v>
      </c>
      <c r="S818" s="34" t="str">
        <f t="shared" si="60"/>
        <v>CC24642750</v>
      </c>
      <c r="T818" s="34" t="s">
        <v>436</v>
      </c>
      <c r="U818" s="34" t="s">
        <v>2492</v>
      </c>
      <c r="V818" s="34" t="s">
        <v>250</v>
      </c>
      <c r="W818" s="34" t="s">
        <v>761</v>
      </c>
      <c r="X818" s="87">
        <v>17355</v>
      </c>
      <c r="Y818">
        <v>75</v>
      </c>
      <c r="Z818" s="36">
        <f>VLOOKUP($Y818,[2]Edades!$A$3:$H$153,4,FALSE)</f>
        <v>6</v>
      </c>
      <c r="AA818" s="34" t="str">
        <f>VLOOKUP($Y818,[2]Edades!$A$3:$H$153,6,FALSE)</f>
        <v>6 - Persona mayor</v>
      </c>
      <c r="AB818" s="34">
        <f>VLOOKUP($Y818,[2]Edades!$A$3:$H$153,7,FALSE)</f>
        <v>16</v>
      </c>
      <c r="AC818" s="34" t="str">
        <f>VLOOKUP($Y818,[2]Edades!$A$3:$H$153,8,FALSE)</f>
        <v>75-79</v>
      </c>
      <c r="AD818" s="34" t="s">
        <v>129</v>
      </c>
      <c r="AE818" s="1">
        <v>2</v>
      </c>
      <c r="AF818" s="34" t="s">
        <v>2137</v>
      </c>
      <c r="AG818" s="34" t="s">
        <v>2127</v>
      </c>
      <c r="AH818" s="34" t="s">
        <v>2127</v>
      </c>
      <c r="AK818" s="34" t="s">
        <v>139</v>
      </c>
      <c r="AM818" s="34" t="s">
        <v>2127</v>
      </c>
      <c r="AN818" s="36" t="s">
        <v>2127</v>
      </c>
      <c r="AO818" s="36" t="s">
        <v>2127</v>
      </c>
      <c r="AP818" s="34" t="s">
        <v>2127</v>
      </c>
      <c r="AQ818" s="36" t="s">
        <v>2127</v>
      </c>
      <c r="AR818" s="34" t="s">
        <v>2098</v>
      </c>
      <c r="AS818" s="91" t="s">
        <v>6936</v>
      </c>
      <c r="AT818" s="34">
        <v>4354623</v>
      </c>
      <c r="AU818" s="34" t="s">
        <v>2127</v>
      </c>
      <c r="AX818" s="90"/>
      <c r="BA818" s="91"/>
      <c r="BB818" s="91"/>
      <c r="BC818" s="91"/>
      <c r="BF818" s="34" t="s">
        <v>4983</v>
      </c>
      <c r="BG818" s="92" t="s">
        <v>2098</v>
      </c>
      <c r="BM818" s="36" t="s">
        <v>131</v>
      </c>
      <c r="BN818" s="34" t="s">
        <v>132</v>
      </c>
      <c r="BO818" s="36">
        <v>0</v>
      </c>
      <c r="BQ818" s="94"/>
      <c r="BS818" t="s">
        <v>131</v>
      </c>
      <c r="BU818" s="95"/>
      <c r="BV818" s="95"/>
      <c r="BW818" s="61"/>
      <c r="BX818" s="60"/>
      <c r="BY818" s="59" t="str">
        <f t="shared" ca="1" si="61"/>
        <v/>
      </c>
      <c r="CD818" s="68"/>
      <c r="CE818" s="68"/>
      <c r="CF818" s="67"/>
      <c r="CG818">
        <v>75</v>
      </c>
      <c r="CH818" s="2">
        <v>149</v>
      </c>
      <c r="CI818" s="4">
        <f t="shared" si="62"/>
        <v>33.782262060267556</v>
      </c>
      <c r="CJ818" s="5" t="str">
        <f t="shared" si="63"/>
        <v>OBESIDAD</v>
      </c>
      <c r="CK818" s="36">
        <v>0</v>
      </c>
      <c r="CL818" s="66"/>
      <c r="CM818" s="89">
        <v>42381</v>
      </c>
      <c r="CN818" s="97">
        <v>42438</v>
      </c>
      <c r="CP818"/>
      <c r="CQ818" s="65"/>
      <c r="CR818" s="65"/>
      <c r="CS818" s="98"/>
      <c r="CT818"/>
      <c r="CU818"/>
      <c r="CV818" s="65"/>
      <c r="CW818" s="2">
        <v>130</v>
      </c>
      <c r="CX818" s="82">
        <v>80</v>
      </c>
      <c r="DC818"/>
      <c r="DG818" s="64"/>
      <c r="DI818" s="89">
        <v>43378</v>
      </c>
      <c r="DJ818" s="89"/>
      <c r="DN818" s="34"/>
      <c r="DO818" s="34"/>
      <c r="DP818" s="34"/>
      <c r="DQ818" s="34"/>
      <c r="DR818" s="34"/>
      <c r="DS818" s="34" t="s">
        <v>2127</v>
      </c>
      <c r="DT818" s="34"/>
      <c r="DU818" s="47">
        <v>44096</v>
      </c>
      <c r="DY818" s="1">
        <v>3</v>
      </c>
      <c r="DZ818" t="s">
        <v>7941</v>
      </c>
      <c r="EB818" s="4">
        <v>89</v>
      </c>
      <c r="ED818" s="4">
        <v>200</v>
      </c>
      <c r="EJ818"/>
      <c r="EL818" s="34"/>
      <c r="EN818" s="34"/>
    </row>
    <row r="819" spans="1:144" hidden="1" x14ac:dyDescent="0.25">
      <c r="A819" s="85">
        <v>2022</v>
      </c>
      <c r="B819" s="87">
        <v>44830</v>
      </c>
      <c r="C819" t="s">
        <v>121</v>
      </c>
      <c r="D819" t="s">
        <v>122</v>
      </c>
      <c r="E819" s="36" t="s">
        <v>7938</v>
      </c>
      <c r="F819" s="34">
        <f t="shared" si="64"/>
        <v>818</v>
      </c>
      <c r="G819" s="34" t="s">
        <v>4985</v>
      </c>
      <c r="H819">
        <v>18</v>
      </c>
      <c r="I819" s="34" t="s">
        <v>6141</v>
      </c>
      <c r="J819" s="34" t="s">
        <v>5110</v>
      </c>
      <c r="K819" s="34" t="str">
        <f>VLOOKUP(J819,[2]CodMpios!$B$347:$E$362,4,FALSE)</f>
        <v>18479 - Morelia</v>
      </c>
      <c r="L819" s="34" t="str">
        <f>VLOOKUP($J819,[2]Coord_Mpios_X_Y!$B$2:$K$1123,9,FALSE)</f>
        <v>1,382996109840</v>
      </c>
      <c r="M819" s="34" t="str">
        <f>VLOOKUP($J819,[2]Coord_Mpios_X_Y!$B$2:$K$1123,10,FALSE)</f>
        <v>-75,673811233713</v>
      </c>
      <c r="N819" s="34" t="s">
        <v>125</v>
      </c>
      <c r="O819" s="34" t="s">
        <v>126</v>
      </c>
      <c r="Q819" s="34" t="s">
        <v>127</v>
      </c>
      <c r="R819" s="34">
        <v>40595177</v>
      </c>
      <c r="S819" s="34" t="str">
        <f t="shared" si="60"/>
        <v>CC40595177</v>
      </c>
      <c r="T819" s="34" t="s">
        <v>549</v>
      </c>
      <c r="U819" s="34" t="s">
        <v>2492</v>
      </c>
      <c r="V819" s="34" t="s">
        <v>2146</v>
      </c>
      <c r="W819" s="34" t="s">
        <v>2146</v>
      </c>
      <c r="X819" s="87">
        <v>21523</v>
      </c>
      <c r="Y819">
        <v>64</v>
      </c>
      <c r="Z819" s="36">
        <f>VLOOKUP($Y819,[2]Edades!$A$3:$H$153,4,FALSE)</f>
        <v>6</v>
      </c>
      <c r="AA819" s="34" t="str">
        <f>VLOOKUP($Y819,[2]Edades!$A$3:$H$153,6,FALSE)</f>
        <v>6 - Persona mayor</v>
      </c>
      <c r="AB819" s="34">
        <f>VLOOKUP($Y819,[2]Edades!$A$3:$H$153,7,FALSE)</f>
        <v>13</v>
      </c>
      <c r="AC819" s="34" t="str">
        <f>VLOOKUP($Y819,[2]Edades!$A$3:$H$153,8,FALSE)</f>
        <v>60-64</v>
      </c>
      <c r="AD819" s="34" t="s">
        <v>129</v>
      </c>
      <c r="AE819" s="1">
        <v>2</v>
      </c>
      <c r="AF819" s="34" t="s">
        <v>2137</v>
      </c>
      <c r="AG819" s="34" t="s">
        <v>2127</v>
      </c>
      <c r="AH819" s="34" t="s">
        <v>2127</v>
      </c>
      <c r="AK819" s="34" t="s">
        <v>125</v>
      </c>
      <c r="AM819" s="34" t="s">
        <v>2127</v>
      </c>
      <c r="AN819" s="36" t="s">
        <v>2127</v>
      </c>
      <c r="AO819" s="36" t="s">
        <v>2127</v>
      </c>
      <c r="AP819" s="34" t="s">
        <v>2127</v>
      </c>
      <c r="AQ819" s="36" t="s">
        <v>2127</v>
      </c>
      <c r="AR819" s="34" t="s">
        <v>5048</v>
      </c>
      <c r="AS819" s="91" t="s">
        <v>2112</v>
      </c>
      <c r="AT819" s="34">
        <v>3142321017</v>
      </c>
      <c r="AU819" s="34" t="s">
        <v>2127</v>
      </c>
      <c r="AX819" s="90"/>
      <c r="BA819" s="91"/>
      <c r="BB819" s="91"/>
      <c r="BC819" s="91"/>
      <c r="BF819" s="34" t="s">
        <v>4983</v>
      </c>
      <c r="BG819" s="92" t="s">
        <v>2098</v>
      </c>
      <c r="BM819" s="36" t="s">
        <v>131</v>
      </c>
      <c r="BN819" s="34" t="s">
        <v>132</v>
      </c>
      <c r="BO819" s="36">
        <v>0</v>
      </c>
      <c r="BQ819" s="94"/>
      <c r="BS819" t="s">
        <v>131</v>
      </c>
      <c r="BU819" s="95"/>
      <c r="BV819" s="95"/>
      <c r="BW819" s="61"/>
      <c r="BX819" s="60"/>
      <c r="BY819" s="59" t="str">
        <f t="shared" ca="1" si="61"/>
        <v/>
      </c>
      <c r="CD819" s="68"/>
      <c r="CE819" s="68"/>
      <c r="CF819" s="67"/>
      <c r="CG819">
        <v>59</v>
      </c>
      <c r="CH819" s="2">
        <v>154</v>
      </c>
      <c r="CI819" s="4">
        <f t="shared" si="62"/>
        <v>24.877719682914488</v>
      </c>
      <c r="CJ819" s="5" t="str">
        <f t="shared" si="63"/>
        <v>NORMAL</v>
      </c>
      <c r="CK819" s="36">
        <v>0</v>
      </c>
      <c r="CL819" s="66"/>
      <c r="CM819" s="89">
        <v>42382</v>
      </c>
      <c r="CN819" s="97">
        <v>42471</v>
      </c>
      <c r="CP819"/>
      <c r="CQ819" s="65"/>
      <c r="CR819" s="65"/>
      <c r="CS819" s="98"/>
      <c r="CT819"/>
      <c r="CU819"/>
      <c r="CV819" s="65"/>
      <c r="CW819" s="2"/>
      <c r="CX819" s="82"/>
      <c r="DC819"/>
      <c r="DG819" s="64"/>
      <c r="DI819" s="89"/>
      <c r="DJ819" s="89"/>
      <c r="DN819" s="34"/>
      <c r="DO819" s="34"/>
      <c r="DP819" s="34"/>
      <c r="DQ819" s="34"/>
      <c r="DR819" s="34"/>
      <c r="DS819" s="34" t="s">
        <v>2127</v>
      </c>
      <c r="DT819" s="34"/>
      <c r="DU819" s="47">
        <v>43689</v>
      </c>
      <c r="DY819" s="1">
        <v>2</v>
      </c>
      <c r="DZ819" t="s">
        <v>7941</v>
      </c>
      <c r="EB819" s="4"/>
      <c r="EJ819"/>
      <c r="EL819" s="34"/>
      <c r="EN819" s="34"/>
    </row>
    <row r="820" spans="1:144" hidden="1" x14ac:dyDescent="0.25">
      <c r="A820" s="85">
        <v>2022</v>
      </c>
      <c r="B820" s="87">
        <v>44830</v>
      </c>
      <c r="C820" t="s">
        <v>121</v>
      </c>
      <c r="D820" t="s">
        <v>122</v>
      </c>
      <c r="E820" s="36" t="s">
        <v>7938</v>
      </c>
      <c r="F820" s="34">
        <f t="shared" si="64"/>
        <v>819</v>
      </c>
      <c r="G820" s="34" t="s">
        <v>4985</v>
      </c>
      <c r="H820">
        <v>18</v>
      </c>
      <c r="I820" s="34" t="s">
        <v>6141</v>
      </c>
      <c r="J820" s="34" t="s">
        <v>4988</v>
      </c>
      <c r="K820" s="34" t="str">
        <f>VLOOKUP(J820,[2]CodMpios!$B$347:$E$362,4,FALSE)</f>
        <v>18001 - Florencia</v>
      </c>
      <c r="L820" s="34" t="str">
        <f>VLOOKUP($J820,[2]Coord_Mpios_X_Y!$B$2:$K$1123,9,FALSE)</f>
        <v>1,749138703818</v>
      </c>
      <c r="M820" s="34" t="str">
        <f>VLOOKUP($J820,[2]Coord_Mpios_X_Y!$B$2:$K$1123,10,FALSE)</f>
        <v>-75,558239064333</v>
      </c>
      <c r="N820" s="34" t="s">
        <v>139</v>
      </c>
      <c r="O820" s="34" t="s">
        <v>126</v>
      </c>
      <c r="Q820" s="34" t="s">
        <v>127</v>
      </c>
      <c r="R820" s="34">
        <v>17681276</v>
      </c>
      <c r="S820" s="34" t="str">
        <f t="shared" si="60"/>
        <v>CC17681276</v>
      </c>
      <c r="T820" s="34" t="s">
        <v>188</v>
      </c>
      <c r="U820" s="34" t="s">
        <v>5811</v>
      </c>
      <c r="V820" s="34" t="s">
        <v>1179</v>
      </c>
      <c r="W820" s="34" t="s">
        <v>289</v>
      </c>
      <c r="X820" s="87">
        <v>22374</v>
      </c>
      <c r="Y820">
        <v>61</v>
      </c>
      <c r="Z820" s="36">
        <f>VLOOKUP($Y820,[2]Edades!$A$3:$H$153,4,FALSE)</f>
        <v>6</v>
      </c>
      <c r="AA820" s="34" t="str">
        <f>VLOOKUP($Y820,[2]Edades!$A$3:$H$153,6,FALSE)</f>
        <v>6 - Persona mayor</v>
      </c>
      <c r="AB820" s="34">
        <f>VLOOKUP($Y820,[2]Edades!$A$3:$H$153,7,FALSE)</f>
        <v>13</v>
      </c>
      <c r="AC820" s="34" t="str">
        <f>VLOOKUP($Y820,[2]Edades!$A$3:$H$153,8,FALSE)</f>
        <v>60-64</v>
      </c>
      <c r="AD820" s="34" t="s">
        <v>146</v>
      </c>
      <c r="AE820">
        <v>1</v>
      </c>
      <c r="AF820" s="34" t="s">
        <v>2137</v>
      </c>
      <c r="AG820" s="34" t="s">
        <v>2127</v>
      </c>
      <c r="AH820" s="34" t="s">
        <v>2127</v>
      </c>
      <c r="AK820" s="34" t="s">
        <v>139</v>
      </c>
      <c r="AM820" s="34" t="s">
        <v>2127</v>
      </c>
      <c r="AN820" s="36" t="s">
        <v>2127</v>
      </c>
      <c r="AO820" s="36" t="s">
        <v>2127</v>
      </c>
      <c r="AP820" s="34" t="s">
        <v>2127</v>
      </c>
      <c r="AQ820" s="36" t="s">
        <v>2127</v>
      </c>
      <c r="AR820" s="34" t="s">
        <v>2098</v>
      </c>
      <c r="AS820" s="91" t="s">
        <v>6937</v>
      </c>
      <c r="AT820" s="34">
        <v>3144497374</v>
      </c>
      <c r="AU820" s="34" t="s">
        <v>2127</v>
      </c>
      <c r="AX820" s="90"/>
      <c r="BA820" s="91"/>
      <c r="BB820" s="91"/>
      <c r="BC820" s="91"/>
      <c r="BF820" s="34" t="s">
        <v>4983</v>
      </c>
      <c r="BG820" s="92" t="s">
        <v>2098</v>
      </c>
      <c r="BM820" s="36" t="s">
        <v>131</v>
      </c>
      <c r="BN820" s="34" t="s">
        <v>132</v>
      </c>
      <c r="BO820" s="36">
        <v>0</v>
      </c>
      <c r="BQ820" s="94"/>
      <c r="BS820" t="s">
        <v>131</v>
      </c>
      <c r="BU820" s="95"/>
      <c r="BV820" s="95"/>
      <c r="BW820" s="61"/>
      <c r="BX820" s="60"/>
      <c r="BY820" s="59" t="str">
        <f t="shared" ca="1" si="61"/>
        <v/>
      </c>
      <c r="CD820" s="68"/>
      <c r="CE820" s="68"/>
      <c r="CF820" s="67"/>
      <c r="CG820">
        <v>68</v>
      </c>
      <c r="CH820" s="2">
        <v>170</v>
      </c>
      <c r="CI820" s="4">
        <f t="shared" si="62"/>
        <v>23.529411764705884</v>
      </c>
      <c r="CJ820" s="5" t="str">
        <f t="shared" si="63"/>
        <v>NORMAL</v>
      </c>
      <c r="CK820" s="36">
        <v>0</v>
      </c>
      <c r="CL820" s="66"/>
      <c r="CM820" s="89">
        <v>42395</v>
      </c>
      <c r="CN820" s="97">
        <v>42459</v>
      </c>
      <c r="CP820"/>
      <c r="CQ820" s="65"/>
      <c r="CR820" s="65"/>
      <c r="CS820" s="98"/>
      <c r="CT820"/>
      <c r="CU820"/>
      <c r="CV820" s="65"/>
      <c r="CW820" s="2"/>
      <c r="CX820" s="82"/>
      <c r="DC820"/>
      <c r="DG820" s="64"/>
      <c r="DI820" s="89"/>
      <c r="DJ820" s="89"/>
      <c r="DN820" s="34"/>
      <c r="DO820" s="34"/>
      <c r="DP820" s="34"/>
      <c r="DQ820" s="34"/>
      <c r="DR820" s="34"/>
      <c r="DS820" s="34" t="s">
        <v>2127</v>
      </c>
      <c r="DT820" s="34"/>
      <c r="DU820" s="47">
        <v>43847</v>
      </c>
      <c r="DY820" s="1">
        <v>1</v>
      </c>
      <c r="DZ820" t="s">
        <v>7941</v>
      </c>
      <c r="EB820" s="4"/>
      <c r="EJ820"/>
      <c r="EL820" s="34"/>
      <c r="EN820" s="34"/>
    </row>
    <row r="821" spans="1:144" hidden="1" x14ac:dyDescent="0.25">
      <c r="A821" s="85">
        <v>2022</v>
      </c>
      <c r="B821" s="87">
        <v>44830</v>
      </c>
      <c r="C821" t="s">
        <v>121</v>
      </c>
      <c r="D821" t="s">
        <v>122</v>
      </c>
      <c r="E821" s="36" t="s">
        <v>7938</v>
      </c>
      <c r="F821" s="34">
        <f t="shared" si="64"/>
        <v>820</v>
      </c>
      <c r="G821" s="34" t="s">
        <v>4985</v>
      </c>
      <c r="H821">
        <v>18</v>
      </c>
      <c r="I821" s="34" t="s">
        <v>6141</v>
      </c>
      <c r="J821" s="34" t="s">
        <v>4988</v>
      </c>
      <c r="K821" s="34" t="str">
        <f>VLOOKUP(J821,[2]CodMpios!$B$347:$E$362,4,FALSE)</f>
        <v>18001 - Florencia</v>
      </c>
      <c r="L821" s="34" t="str">
        <f>VLOOKUP($J821,[2]Coord_Mpios_X_Y!$B$2:$K$1123,9,FALSE)</f>
        <v>1,749138703818</v>
      </c>
      <c r="M821" s="34" t="str">
        <f>VLOOKUP($J821,[2]Coord_Mpios_X_Y!$B$2:$K$1123,10,FALSE)</f>
        <v>-75,558239064333</v>
      </c>
      <c r="N821" s="34" t="s">
        <v>139</v>
      </c>
      <c r="O821" s="34" t="s">
        <v>126</v>
      </c>
      <c r="Q821" s="34" t="s">
        <v>127</v>
      </c>
      <c r="R821" s="34">
        <v>17625410</v>
      </c>
      <c r="S821" s="34" t="str">
        <f t="shared" si="60"/>
        <v>CC17625410</v>
      </c>
      <c r="T821" s="34" t="s">
        <v>368</v>
      </c>
      <c r="U821" s="34" t="s">
        <v>2492</v>
      </c>
      <c r="V821" s="34" t="s">
        <v>2323</v>
      </c>
      <c r="W821" s="34" t="s">
        <v>165</v>
      </c>
      <c r="X821" s="87">
        <v>17791</v>
      </c>
      <c r="Y821">
        <v>74</v>
      </c>
      <c r="Z821" s="36">
        <f>VLOOKUP($Y821,[2]Edades!$A$3:$H$153,4,FALSE)</f>
        <v>6</v>
      </c>
      <c r="AA821" s="34" t="str">
        <f>VLOOKUP($Y821,[2]Edades!$A$3:$H$153,6,FALSE)</f>
        <v>6 - Persona mayor</v>
      </c>
      <c r="AB821" s="34">
        <f>VLOOKUP($Y821,[2]Edades!$A$3:$H$153,7,FALSE)</f>
        <v>15</v>
      </c>
      <c r="AC821" s="34" t="str">
        <f>VLOOKUP($Y821,[2]Edades!$A$3:$H$153,8,FALSE)</f>
        <v>70-74</v>
      </c>
      <c r="AD821" s="34" t="s">
        <v>146</v>
      </c>
      <c r="AE821">
        <v>1</v>
      </c>
      <c r="AF821" s="34" t="s">
        <v>2137</v>
      </c>
      <c r="AG821" s="34" t="s">
        <v>2127</v>
      </c>
      <c r="AH821" s="34" t="s">
        <v>2127</v>
      </c>
      <c r="AK821" s="34" t="s">
        <v>139</v>
      </c>
      <c r="AM821" s="34" t="s">
        <v>2127</v>
      </c>
      <c r="AN821" s="36" t="s">
        <v>2127</v>
      </c>
      <c r="AO821" s="36" t="s">
        <v>2127</v>
      </c>
      <c r="AP821" s="34" t="s">
        <v>2127</v>
      </c>
      <c r="AQ821" s="36" t="s">
        <v>2127</v>
      </c>
      <c r="AR821" s="34" t="s">
        <v>2098</v>
      </c>
      <c r="AS821" s="91" t="s">
        <v>6938</v>
      </c>
      <c r="AT821" s="34">
        <v>3125180745</v>
      </c>
      <c r="AU821" s="34" t="s">
        <v>2127</v>
      </c>
      <c r="AX821" s="90"/>
      <c r="BA821" s="91"/>
      <c r="BB821" s="91"/>
      <c r="BC821" s="91"/>
      <c r="BF821" s="34" t="s">
        <v>4983</v>
      </c>
      <c r="BG821" s="92" t="s">
        <v>2098</v>
      </c>
      <c r="BM821" s="36" t="s">
        <v>131</v>
      </c>
      <c r="BN821" s="34" t="s">
        <v>132</v>
      </c>
      <c r="BO821" s="36">
        <v>0</v>
      </c>
      <c r="BQ821" s="94"/>
      <c r="BS821" t="s">
        <v>132</v>
      </c>
      <c r="BU821" s="95"/>
      <c r="BV821" s="95"/>
      <c r="BW821" s="61"/>
      <c r="BX821" s="60"/>
      <c r="BY821" s="59" t="str">
        <f t="shared" ca="1" si="61"/>
        <v/>
      </c>
      <c r="CD821" s="68"/>
      <c r="CE821" s="68"/>
      <c r="CF821" s="67"/>
      <c r="CG821">
        <v>65</v>
      </c>
      <c r="CH821" s="2">
        <v>164</v>
      </c>
      <c r="CI821" s="4">
        <f t="shared" si="62"/>
        <v>24.167162403331353</v>
      </c>
      <c r="CJ821" s="5" t="str">
        <f t="shared" si="63"/>
        <v>NORMAL</v>
      </c>
      <c r="CK821" s="36">
        <v>0</v>
      </c>
      <c r="CL821" s="66"/>
      <c r="CM821" s="89">
        <v>42397</v>
      </c>
      <c r="CN821" s="97">
        <v>42438</v>
      </c>
      <c r="CP821"/>
      <c r="CQ821" s="65"/>
      <c r="CR821" s="65"/>
      <c r="CS821" s="98"/>
      <c r="CT821"/>
      <c r="CU821"/>
      <c r="CV821" s="65"/>
      <c r="CW821" s="2">
        <v>100</v>
      </c>
      <c r="CX821" s="82">
        <v>55</v>
      </c>
      <c r="DC821"/>
      <c r="DG821" s="64"/>
      <c r="DI821" s="89">
        <v>42947</v>
      </c>
      <c r="DJ821" s="89"/>
      <c r="DN821" s="34"/>
      <c r="DO821" s="34"/>
      <c r="DP821" s="34"/>
      <c r="DQ821" s="34"/>
      <c r="DR821" s="34"/>
      <c r="DS821" s="34" t="s">
        <v>2127</v>
      </c>
      <c r="DT821" s="34"/>
      <c r="DU821" s="47">
        <v>44159</v>
      </c>
      <c r="DY821" s="1">
        <v>2</v>
      </c>
      <c r="DZ821" t="s">
        <v>7941</v>
      </c>
      <c r="EB821" s="4">
        <v>111</v>
      </c>
      <c r="EJ821"/>
      <c r="EL821" s="34"/>
      <c r="EN821" s="34"/>
    </row>
    <row r="822" spans="1:144" hidden="1" x14ac:dyDescent="0.25">
      <c r="A822" s="85">
        <v>2022</v>
      </c>
      <c r="B822" s="87">
        <v>44830</v>
      </c>
      <c r="C822" t="s">
        <v>121</v>
      </c>
      <c r="D822" t="s">
        <v>122</v>
      </c>
      <c r="E822" s="36" t="s">
        <v>7938</v>
      </c>
      <c r="F822" s="34">
        <f t="shared" si="64"/>
        <v>821</v>
      </c>
      <c r="G822" s="34" t="s">
        <v>4985</v>
      </c>
      <c r="H822">
        <v>18</v>
      </c>
      <c r="I822" s="34" t="s">
        <v>6141</v>
      </c>
      <c r="J822" s="34" t="s">
        <v>5049</v>
      </c>
      <c r="K822" s="34" t="str">
        <f>VLOOKUP(J822,[2]CodMpios!$B$347:$E$362,4,FALSE)</f>
        <v>18610 - San José Del Fragua</v>
      </c>
      <c r="L822" s="34" t="str">
        <f>VLOOKUP($J822,[2]Coord_Mpios_X_Y!$B$2:$K$1123,9,FALSE)</f>
        <v>1,304702314265</v>
      </c>
      <c r="M822" s="34" t="str">
        <f>VLOOKUP($J822,[2]Coord_Mpios_X_Y!$B$2:$K$1123,10,FALSE)</f>
        <v>-76,110005941537</v>
      </c>
      <c r="N822" s="34" t="s">
        <v>139</v>
      </c>
      <c r="O822" s="34" t="s">
        <v>126</v>
      </c>
      <c r="Q822" s="34" t="s">
        <v>127</v>
      </c>
      <c r="R822" s="34">
        <v>40695017</v>
      </c>
      <c r="S822" s="34" t="str">
        <f t="shared" si="60"/>
        <v>CC40695017</v>
      </c>
      <c r="T822" s="34" t="s">
        <v>192</v>
      </c>
      <c r="U822" s="34" t="s">
        <v>2492</v>
      </c>
      <c r="V822" s="34" t="s">
        <v>5128</v>
      </c>
      <c r="W822" s="34" t="s">
        <v>619</v>
      </c>
      <c r="X822" s="87">
        <v>15476</v>
      </c>
      <c r="Y822">
        <v>80</v>
      </c>
      <c r="Z822" s="36">
        <f>VLOOKUP($Y822,[2]Edades!$A$3:$H$153,4,FALSE)</f>
        <v>6</v>
      </c>
      <c r="AA822" s="34" t="str">
        <f>VLOOKUP($Y822,[2]Edades!$A$3:$H$153,6,FALSE)</f>
        <v>6 - Persona mayor</v>
      </c>
      <c r="AB822" s="34">
        <f>VLOOKUP($Y822,[2]Edades!$A$3:$H$153,7,FALSE)</f>
        <v>17</v>
      </c>
      <c r="AC822" s="34" t="str">
        <f>VLOOKUP($Y822,[2]Edades!$A$3:$H$153,8,FALSE)</f>
        <v>80 Y MÁS</v>
      </c>
      <c r="AD822" s="34" t="s">
        <v>129</v>
      </c>
      <c r="AE822" s="1">
        <v>2</v>
      </c>
      <c r="AF822" s="34" t="s">
        <v>2137</v>
      </c>
      <c r="AG822" s="34" t="s">
        <v>2127</v>
      </c>
      <c r="AH822" s="34" t="s">
        <v>2127</v>
      </c>
      <c r="AK822" s="34" t="s">
        <v>139</v>
      </c>
      <c r="AM822" s="34" t="s">
        <v>2127</v>
      </c>
      <c r="AN822" s="36" t="s">
        <v>2127</v>
      </c>
      <c r="AO822" s="36" t="s">
        <v>2127</v>
      </c>
      <c r="AP822" s="34" t="s">
        <v>2127</v>
      </c>
      <c r="AQ822" s="36" t="s">
        <v>2127</v>
      </c>
      <c r="AR822" s="34" t="s">
        <v>2098</v>
      </c>
      <c r="AS822" s="91" t="s">
        <v>6939</v>
      </c>
      <c r="AT822" s="34">
        <v>3134699747</v>
      </c>
      <c r="AU822" s="34" t="s">
        <v>2127</v>
      </c>
      <c r="AX822" s="90"/>
      <c r="BA822" s="91"/>
      <c r="BB822" s="91"/>
      <c r="BC822" s="91"/>
      <c r="BF822" s="34" t="s">
        <v>4983</v>
      </c>
      <c r="BG822" s="92" t="s">
        <v>2098</v>
      </c>
      <c r="BM822" s="36" t="s">
        <v>131</v>
      </c>
      <c r="BN822" s="34" t="s">
        <v>132</v>
      </c>
      <c r="BO822" s="36">
        <v>0</v>
      </c>
      <c r="BQ822" s="94"/>
      <c r="BS822" t="s">
        <v>131</v>
      </c>
      <c r="BU822" s="95"/>
      <c r="BV822" s="95"/>
      <c r="BW822" s="61"/>
      <c r="BX822" s="60"/>
      <c r="BY822" s="59" t="str">
        <f t="shared" ca="1" si="61"/>
        <v/>
      </c>
      <c r="CD822" s="68"/>
      <c r="CE822" s="68"/>
      <c r="CF822" s="67"/>
      <c r="CG822">
        <v>79</v>
      </c>
      <c r="CH822" s="2">
        <v>150</v>
      </c>
      <c r="CI822" s="4">
        <f t="shared" si="62"/>
        <v>35.111111111111114</v>
      </c>
      <c r="CJ822" s="5" t="str">
        <f t="shared" si="63"/>
        <v>OBESIDAD</v>
      </c>
      <c r="CK822" s="36">
        <v>0</v>
      </c>
      <c r="CL822" s="66"/>
      <c r="CM822" s="89">
        <v>42412</v>
      </c>
      <c r="CN822" s="97">
        <v>42438</v>
      </c>
      <c r="CP822"/>
      <c r="CQ822" s="65"/>
      <c r="CR822" s="65"/>
      <c r="CS822" s="98"/>
      <c r="CT822"/>
      <c r="CU822"/>
      <c r="CV822" s="65"/>
      <c r="CW822" s="2"/>
      <c r="CX822" s="82"/>
      <c r="DC822"/>
      <c r="DG822" s="64"/>
      <c r="DI822" s="89"/>
      <c r="DJ822" s="89"/>
      <c r="DN822" s="34"/>
      <c r="DO822" s="34"/>
      <c r="DP822" s="34"/>
      <c r="DQ822" s="34"/>
      <c r="DR822" s="34"/>
      <c r="DS822" s="34" t="s">
        <v>2127</v>
      </c>
      <c r="DT822" s="34"/>
      <c r="DU822" s="47">
        <v>43766</v>
      </c>
      <c r="DY822" s="1">
        <v>3</v>
      </c>
      <c r="DZ822" t="s">
        <v>7941</v>
      </c>
      <c r="EB822" s="4"/>
      <c r="EJ822"/>
      <c r="EL822" s="34"/>
      <c r="EN822" s="34"/>
    </row>
    <row r="823" spans="1:144" x14ac:dyDescent="0.25">
      <c r="A823" s="85">
        <v>2022</v>
      </c>
      <c r="B823" s="87">
        <v>44830</v>
      </c>
      <c r="C823" t="s">
        <v>121</v>
      </c>
      <c r="D823" t="s">
        <v>122</v>
      </c>
      <c r="E823" s="34" t="s">
        <v>7938</v>
      </c>
      <c r="F823" s="34">
        <f t="shared" si="64"/>
        <v>822</v>
      </c>
      <c r="G823" s="34" t="s">
        <v>4985</v>
      </c>
      <c r="H823">
        <v>18</v>
      </c>
      <c r="I823" s="34" t="s">
        <v>6141</v>
      </c>
      <c r="J823" s="34" t="s">
        <v>5110</v>
      </c>
      <c r="K823" s="34" t="str">
        <f>VLOOKUP(J823,[2]CodMpios!$B$347:$E$362,4,FALSE)</f>
        <v>18479 - Morelia</v>
      </c>
      <c r="L823" s="34" t="str">
        <f>VLOOKUP($J823,[2]Coord_Mpios_X_Y!$B$2:$K$1123,9,FALSE)</f>
        <v>1,382996109840</v>
      </c>
      <c r="M823" s="34" t="str">
        <f>VLOOKUP($J823,[2]Coord_Mpios_X_Y!$B$2:$K$1123,10,FALSE)</f>
        <v>-75,673811233713</v>
      </c>
      <c r="N823" s="34" t="s">
        <v>6142</v>
      </c>
      <c r="O823" s="34" t="s">
        <v>126</v>
      </c>
      <c r="Q823" s="34" t="s">
        <v>127</v>
      </c>
      <c r="R823" s="34">
        <v>26617818</v>
      </c>
      <c r="S823" s="34" t="str">
        <f t="shared" si="60"/>
        <v>CC26617818</v>
      </c>
      <c r="T823" s="34" t="s">
        <v>195</v>
      </c>
      <c r="U823" s="34" t="s">
        <v>5626</v>
      </c>
      <c r="V823" s="34" t="s">
        <v>5441</v>
      </c>
      <c r="W823" s="34" t="s">
        <v>621</v>
      </c>
      <c r="X823" s="87">
        <v>19332</v>
      </c>
      <c r="Y823">
        <v>70</v>
      </c>
      <c r="Z823" s="36">
        <f>VLOOKUP($Y823,[2]Edades!$A$3:$H$153,4,FALSE)</f>
        <v>6</v>
      </c>
      <c r="AA823" s="34" t="str">
        <f>VLOOKUP($Y823,[2]Edades!$A$3:$H$153,6,FALSE)</f>
        <v>6 - Persona mayor</v>
      </c>
      <c r="AB823" s="34">
        <f>VLOOKUP($Y823,[2]Edades!$A$3:$H$153,7,FALSE)</f>
        <v>15</v>
      </c>
      <c r="AC823" s="34" t="str">
        <f>VLOOKUP($Y823,[2]Edades!$A$3:$H$153,8,FALSE)</f>
        <v>70-74</v>
      </c>
      <c r="AD823" s="34" t="s">
        <v>129</v>
      </c>
      <c r="AE823" s="1">
        <v>2</v>
      </c>
      <c r="AF823" s="34" t="s">
        <v>2137</v>
      </c>
      <c r="AG823" s="34" t="s">
        <v>2127</v>
      </c>
      <c r="AH823" s="34" t="s">
        <v>2127</v>
      </c>
      <c r="AK823" s="34" t="s">
        <v>6142</v>
      </c>
      <c r="AM823" s="34" t="s">
        <v>2127</v>
      </c>
      <c r="AN823" s="36" t="s">
        <v>2127</v>
      </c>
      <c r="AO823" s="36" t="s">
        <v>2127</v>
      </c>
      <c r="AP823" s="34" t="s">
        <v>2127</v>
      </c>
      <c r="AQ823" s="36" t="s">
        <v>2127</v>
      </c>
      <c r="AR823" s="34" t="s">
        <v>2098</v>
      </c>
      <c r="AS823" s="91" t="s">
        <v>6940</v>
      </c>
      <c r="AT823" s="34">
        <v>3138935637</v>
      </c>
      <c r="AU823" s="34" t="s">
        <v>2127</v>
      </c>
      <c r="AX823" s="90"/>
      <c r="BA823" s="91"/>
      <c r="BB823" s="91"/>
      <c r="BC823" s="91"/>
      <c r="BF823" s="34" t="s">
        <v>4983</v>
      </c>
      <c r="BG823" s="92" t="s">
        <v>2098</v>
      </c>
      <c r="BM823" s="36" t="s">
        <v>131</v>
      </c>
      <c r="BN823" s="34" t="s">
        <v>132</v>
      </c>
      <c r="BO823" s="36">
        <v>0</v>
      </c>
      <c r="BQ823" s="94"/>
      <c r="BS823" s="36" t="s">
        <v>2127</v>
      </c>
      <c r="BU823" s="95"/>
      <c r="BV823" s="95"/>
      <c r="BW823" s="61"/>
      <c r="BX823" s="60"/>
      <c r="BY823" s="59" t="str">
        <f t="shared" ca="1" si="61"/>
        <v/>
      </c>
      <c r="CD823" s="68"/>
      <c r="CE823" s="68"/>
      <c r="CF823" s="67"/>
      <c r="CG823">
        <v>65</v>
      </c>
      <c r="CH823" s="2">
        <v>155</v>
      </c>
      <c r="CI823" s="4">
        <f t="shared" si="62"/>
        <v>27.055150884495315</v>
      </c>
      <c r="CJ823" s="5" t="str">
        <f t="shared" si="63"/>
        <v>SOBREPESO</v>
      </c>
      <c r="CK823" s="36">
        <v>0</v>
      </c>
      <c r="CL823" s="66"/>
      <c r="CM823" s="89">
        <v>42416</v>
      </c>
      <c r="CN823" s="97">
        <v>42500</v>
      </c>
      <c r="CP823"/>
      <c r="CQ823" s="65"/>
      <c r="CR823" s="65"/>
      <c r="CS823" s="98"/>
      <c r="CT823"/>
      <c r="CU823"/>
      <c r="CV823" s="97"/>
      <c r="CW823" s="2"/>
      <c r="CX823" s="82"/>
      <c r="DG823" s="64"/>
      <c r="DI823" s="89">
        <v>44488</v>
      </c>
      <c r="DJ823" s="89"/>
      <c r="DK823" s="89">
        <v>44623</v>
      </c>
      <c r="DN823" s="34"/>
      <c r="DO823" s="34"/>
      <c r="DP823" s="34"/>
      <c r="DQ823" s="34"/>
      <c r="DR823" s="34"/>
      <c r="DS823" s="34" t="s">
        <v>2127</v>
      </c>
      <c r="DT823" s="34"/>
      <c r="DU823" s="47">
        <v>43497</v>
      </c>
      <c r="DY823" s="1">
        <v>2</v>
      </c>
      <c r="DZ823" t="s">
        <v>7941</v>
      </c>
      <c r="EB823" s="4"/>
      <c r="EJ823"/>
      <c r="EL823" s="34"/>
      <c r="EN823" s="34"/>
    </row>
    <row r="824" spans="1:144" x14ac:dyDescent="0.25">
      <c r="A824" s="85">
        <v>2022</v>
      </c>
      <c r="B824" s="87">
        <v>44830</v>
      </c>
      <c r="C824" t="s">
        <v>121</v>
      </c>
      <c r="D824" t="s">
        <v>122</v>
      </c>
      <c r="E824" s="34" t="s">
        <v>7938</v>
      </c>
      <c r="F824" s="34">
        <f t="shared" si="64"/>
        <v>823</v>
      </c>
      <c r="G824" s="34" t="s">
        <v>4985</v>
      </c>
      <c r="H824">
        <v>18</v>
      </c>
      <c r="I824" s="34" t="s">
        <v>6141</v>
      </c>
      <c r="J824" s="34" t="s">
        <v>5008</v>
      </c>
      <c r="K824" s="34" t="str">
        <f>VLOOKUP(J824,[2]CodMpios!$B$347:$E$362,4,FALSE)</f>
        <v>18094 - Belén De Los Andaquíes</v>
      </c>
      <c r="L824" s="34" t="str">
        <f>VLOOKUP($J824,[2]Coord_Mpios_X_Y!$B$2:$K$1123,9,FALSE)</f>
        <v>1,500923003060</v>
      </c>
      <c r="M824" s="34" t="str">
        <f>VLOOKUP($J824,[2]Coord_Mpios_X_Y!$B$2:$K$1123,10,FALSE)</f>
        <v>-75,875645424257</v>
      </c>
      <c r="N824" s="34" t="s">
        <v>139</v>
      </c>
      <c r="O824" s="34" t="s">
        <v>126</v>
      </c>
      <c r="Q824" s="34" t="s">
        <v>127</v>
      </c>
      <c r="R824" s="34">
        <v>26630258</v>
      </c>
      <c r="S824" s="34" t="str">
        <f t="shared" si="60"/>
        <v>CC26630258</v>
      </c>
      <c r="T824" s="34" t="s">
        <v>2100</v>
      </c>
      <c r="U824" s="34" t="s">
        <v>2492</v>
      </c>
      <c r="V824" s="34" t="s">
        <v>2419</v>
      </c>
      <c r="W824" s="34" t="s">
        <v>5047</v>
      </c>
      <c r="X824" s="87">
        <v>24431</v>
      </c>
      <c r="Y824">
        <v>56</v>
      </c>
      <c r="Z824" s="36">
        <f>VLOOKUP($Y824,[2]Edades!$A$3:$H$153,4,FALSE)</f>
        <v>5</v>
      </c>
      <c r="AA824" s="34" t="str">
        <f>VLOOKUP($Y824,[2]Edades!$A$3:$H$153,6,FALSE)</f>
        <v>5 - Adultez</v>
      </c>
      <c r="AB824" s="34">
        <f>VLOOKUP($Y824,[2]Edades!$A$3:$H$153,7,FALSE)</f>
        <v>12</v>
      </c>
      <c r="AC824" s="34" t="str">
        <f>VLOOKUP($Y824,[2]Edades!$A$3:$H$153,8,FALSE)</f>
        <v>55-59</v>
      </c>
      <c r="AD824" s="34" t="s">
        <v>129</v>
      </c>
      <c r="AE824" s="1">
        <v>2</v>
      </c>
      <c r="AF824" s="34" t="s">
        <v>130</v>
      </c>
      <c r="AG824" s="34" t="s">
        <v>2127</v>
      </c>
      <c r="AH824" s="34" t="s">
        <v>2127</v>
      </c>
      <c r="AK824" s="34" t="s">
        <v>139</v>
      </c>
      <c r="AM824" s="34" t="s">
        <v>2127</v>
      </c>
      <c r="AN824" s="36" t="s">
        <v>2127</v>
      </c>
      <c r="AO824" s="36" t="s">
        <v>2127</v>
      </c>
      <c r="AP824" s="34" t="s">
        <v>2127</v>
      </c>
      <c r="AQ824" s="36" t="s">
        <v>2127</v>
      </c>
      <c r="AR824" s="34" t="s">
        <v>2098</v>
      </c>
      <c r="AS824" s="91" t="s">
        <v>6941</v>
      </c>
      <c r="AT824" s="34">
        <v>3132674971</v>
      </c>
      <c r="AU824" s="34" t="s">
        <v>2127</v>
      </c>
      <c r="AX824" s="90"/>
      <c r="BA824" s="91"/>
      <c r="BB824" s="91"/>
      <c r="BC824" s="91"/>
      <c r="BF824" s="34" t="s">
        <v>4983</v>
      </c>
      <c r="BG824" s="92" t="s">
        <v>2098</v>
      </c>
      <c r="BM824" s="36" t="s">
        <v>131</v>
      </c>
      <c r="BN824" s="34" t="s">
        <v>132</v>
      </c>
      <c r="BO824" s="36">
        <v>0</v>
      </c>
      <c r="BQ824" s="94"/>
      <c r="BS824" s="36" t="s">
        <v>2127</v>
      </c>
      <c r="BU824" s="95"/>
      <c r="BV824" s="95"/>
      <c r="BW824" s="61"/>
      <c r="BX824" s="60"/>
      <c r="BY824" s="59" t="str">
        <f t="shared" ca="1" si="61"/>
        <v/>
      </c>
      <c r="CD824" s="68"/>
      <c r="CE824" s="68"/>
      <c r="CF824" s="67"/>
      <c r="CG824"/>
      <c r="CH824" s="2"/>
      <c r="CI824" s="4" t="e">
        <f t="shared" si="62"/>
        <v>#DIV/0!</v>
      </c>
      <c r="CJ824" s="5" t="str">
        <f t="shared" si="63"/>
        <v>SIN DATO</v>
      </c>
      <c r="CK824" s="36">
        <v>0</v>
      </c>
      <c r="CL824" s="66"/>
      <c r="CM824" s="89">
        <v>42417</v>
      </c>
      <c r="CN824" s="97">
        <v>42438</v>
      </c>
      <c r="CP824"/>
      <c r="CQ824" s="65"/>
      <c r="CR824" s="65"/>
      <c r="CS824" s="98"/>
      <c r="CT824"/>
      <c r="CU824"/>
      <c r="CV824" s="97"/>
      <c r="CW824" s="2"/>
      <c r="CX824" s="82"/>
      <c r="DG824" s="64"/>
      <c r="DI824" s="89">
        <v>42439</v>
      </c>
      <c r="DJ824" s="89"/>
      <c r="DN824" s="34"/>
      <c r="DO824" s="34"/>
      <c r="DP824" s="34"/>
      <c r="DQ824" s="34"/>
      <c r="DR824" s="34"/>
      <c r="DS824" s="34" t="s">
        <v>131</v>
      </c>
      <c r="DT824" s="34"/>
      <c r="DY824" s="1">
        <v>5</v>
      </c>
      <c r="DZ824" t="s">
        <v>7941</v>
      </c>
      <c r="EB824" s="4"/>
      <c r="EJ824"/>
      <c r="EL824" s="34"/>
      <c r="EN824" s="34"/>
    </row>
    <row r="825" spans="1:144" hidden="1" x14ac:dyDescent="0.25">
      <c r="A825" s="85">
        <v>2022</v>
      </c>
      <c r="B825" s="87">
        <v>44830</v>
      </c>
      <c r="C825" t="s">
        <v>121</v>
      </c>
      <c r="D825" t="s">
        <v>122</v>
      </c>
      <c r="E825" s="36" t="s">
        <v>7938</v>
      </c>
      <c r="F825" s="34">
        <f t="shared" si="64"/>
        <v>824</v>
      </c>
      <c r="G825" s="34" t="s">
        <v>4985</v>
      </c>
      <c r="H825">
        <v>18</v>
      </c>
      <c r="I825" s="34" t="s">
        <v>6141</v>
      </c>
      <c r="J825" s="34" t="s">
        <v>4988</v>
      </c>
      <c r="K825" s="34" t="str">
        <f>VLOOKUP(J825,[2]CodMpios!$B$347:$E$362,4,FALSE)</f>
        <v>18001 - Florencia</v>
      </c>
      <c r="L825" s="34" t="str">
        <f>VLOOKUP($J825,[2]Coord_Mpios_X_Y!$B$2:$K$1123,9,FALSE)</f>
        <v>1,749138703818</v>
      </c>
      <c r="M825" s="34" t="str">
        <f>VLOOKUP($J825,[2]Coord_Mpios_X_Y!$B$2:$K$1123,10,FALSE)</f>
        <v>-75,558239064333</v>
      </c>
      <c r="N825" s="34" t="s">
        <v>139</v>
      </c>
      <c r="O825" s="34" t="s">
        <v>126</v>
      </c>
      <c r="Q825" s="34" t="s">
        <v>127</v>
      </c>
      <c r="R825" s="34">
        <v>40759919</v>
      </c>
      <c r="S825" s="34" t="str">
        <f t="shared" si="60"/>
        <v>CC40759919</v>
      </c>
      <c r="T825" s="34" t="s">
        <v>137</v>
      </c>
      <c r="U825" s="34" t="s">
        <v>140</v>
      </c>
      <c r="V825" s="34" t="s">
        <v>465</v>
      </c>
      <c r="W825" s="34" t="s">
        <v>2451</v>
      </c>
      <c r="X825" s="87">
        <v>22339</v>
      </c>
      <c r="Y825">
        <v>62</v>
      </c>
      <c r="Z825" s="36">
        <f>VLOOKUP($Y825,[2]Edades!$A$3:$H$153,4,FALSE)</f>
        <v>6</v>
      </c>
      <c r="AA825" s="34" t="str">
        <f>VLOOKUP($Y825,[2]Edades!$A$3:$H$153,6,FALSE)</f>
        <v>6 - Persona mayor</v>
      </c>
      <c r="AB825" s="34">
        <f>VLOOKUP($Y825,[2]Edades!$A$3:$H$153,7,FALSE)</f>
        <v>13</v>
      </c>
      <c r="AC825" s="34" t="str">
        <f>VLOOKUP($Y825,[2]Edades!$A$3:$H$153,8,FALSE)</f>
        <v>60-64</v>
      </c>
      <c r="AD825" s="34" t="s">
        <v>129</v>
      </c>
      <c r="AE825" s="1">
        <v>2</v>
      </c>
      <c r="AF825" s="34" t="s">
        <v>2137</v>
      </c>
      <c r="AG825" s="34" t="s">
        <v>2127</v>
      </c>
      <c r="AH825" s="34" t="s">
        <v>2127</v>
      </c>
      <c r="AK825" s="34" t="s">
        <v>139</v>
      </c>
      <c r="AM825" s="34" t="s">
        <v>2127</v>
      </c>
      <c r="AN825" s="36" t="s">
        <v>2127</v>
      </c>
      <c r="AO825" s="36" t="s">
        <v>2127</v>
      </c>
      <c r="AP825" s="34" t="s">
        <v>2127</v>
      </c>
      <c r="AQ825" s="36" t="s">
        <v>2127</v>
      </c>
      <c r="AR825" s="34" t="s">
        <v>2098</v>
      </c>
      <c r="AS825" s="91" t="s">
        <v>6942</v>
      </c>
      <c r="AT825" s="34">
        <v>3143053784</v>
      </c>
      <c r="AU825" s="34" t="s">
        <v>2127</v>
      </c>
      <c r="AX825" s="90"/>
      <c r="BA825" s="91"/>
      <c r="BB825" s="91"/>
      <c r="BC825" s="91"/>
      <c r="BF825" s="34" t="s">
        <v>4983</v>
      </c>
      <c r="BG825" s="92" t="s">
        <v>2098</v>
      </c>
      <c r="BM825" s="36" t="s">
        <v>131</v>
      </c>
      <c r="BN825" s="34" t="s">
        <v>132</v>
      </c>
      <c r="BO825" s="36">
        <v>0</v>
      </c>
      <c r="BQ825" s="94"/>
      <c r="BS825" t="s">
        <v>131</v>
      </c>
      <c r="BU825" s="95"/>
      <c r="BV825" s="95"/>
      <c r="BW825" s="61"/>
      <c r="BX825" s="60"/>
      <c r="BY825" s="59" t="str">
        <f t="shared" ca="1" si="61"/>
        <v/>
      </c>
      <c r="CD825" s="68"/>
      <c r="CE825" s="68"/>
      <c r="CF825" s="67"/>
      <c r="CG825">
        <v>75</v>
      </c>
      <c r="CH825" s="2">
        <v>160</v>
      </c>
      <c r="CI825" s="4">
        <f t="shared" si="62"/>
        <v>29.296874999999993</v>
      </c>
      <c r="CJ825" s="5" t="str">
        <f t="shared" si="63"/>
        <v>SOBREPESO</v>
      </c>
      <c r="CK825" s="36">
        <v>0</v>
      </c>
      <c r="CL825" s="66"/>
      <c r="CM825" s="89">
        <v>42422</v>
      </c>
      <c r="CN825" s="97">
        <v>42461</v>
      </c>
      <c r="CP825"/>
      <c r="CQ825" s="65"/>
      <c r="CR825" s="65"/>
      <c r="CS825" s="98"/>
      <c r="CT825"/>
      <c r="CU825"/>
      <c r="CV825" s="65"/>
      <c r="CW825" s="2">
        <v>160</v>
      </c>
      <c r="CX825" s="82">
        <v>100</v>
      </c>
      <c r="DC825"/>
      <c r="DG825" s="64"/>
      <c r="DI825" s="89">
        <v>44498</v>
      </c>
      <c r="DJ825" s="89"/>
      <c r="DN825" s="34"/>
      <c r="DO825" s="34"/>
      <c r="DP825" s="34"/>
      <c r="DQ825" s="34"/>
      <c r="DR825" s="34"/>
      <c r="DS825" s="34" t="s">
        <v>2127</v>
      </c>
      <c r="DT825" s="34"/>
      <c r="DU825" s="47">
        <v>44656</v>
      </c>
      <c r="DY825" s="1">
        <v>2</v>
      </c>
      <c r="DZ825" t="s">
        <v>7939</v>
      </c>
      <c r="EA825" s="4">
        <v>0.85</v>
      </c>
      <c r="EB825" s="4">
        <v>96</v>
      </c>
      <c r="EC825" s="4">
        <v>253</v>
      </c>
      <c r="EE825" s="4">
        <v>53.8</v>
      </c>
      <c r="EF825" s="4">
        <v>172</v>
      </c>
      <c r="EG825" s="4">
        <v>2.1</v>
      </c>
      <c r="EJ825"/>
      <c r="EL825" s="34"/>
      <c r="EN825" s="34"/>
    </row>
    <row r="826" spans="1:144" hidden="1" x14ac:dyDescent="0.25">
      <c r="A826" s="85">
        <v>2022</v>
      </c>
      <c r="B826" s="87">
        <v>44830</v>
      </c>
      <c r="C826" t="s">
        <v>121</v>
      </c>
      <c r="D826" t="s">
        <v>122</v>
      </c>
      <c r="E826" s="36" t="s">
        <v>7938</v>
      </c>
      <c r="F826" s="34">
        <f t="shared" si="64"/>
        <v>825</v>
      </c>
      <c r="G826" s="34" t="s">
        <v>4985</v>
      </c>
      <c r="H826">
        <v>18</v>
      </c>
      <c r="I826" s="34" t="s">
        <v>6141</v>
      </c>
      <c r="J826" s="34" t="s">
        <v>4988</v>
      </c>
      <c r="K826" s="34" t="str">
        <f>VLOOKUP(J826,[2]CodMpios!$B$347:$E$362,4,FALSE)</f>
        <v>18001 - Florencia</v>
      </c>
      <c r="L826" s="34" t="str">
        <f>VLOOKUP($J826,[2]Coord_Mpios_X_Y!$B$2:$K$1123,9,FALSE)</f>
        <v>1,749138703818</v>
      </c>
      <c r="M826" s="34" t="str">
        <f>VLOOKUP($J826,[2]Coord_Mpios_X_Y!$B$2:$K$1123,10,FALSE)</f>
        <v>-75,558239064333</v>
      </c>
      <c r="N826" s="34" t="s">
        <v>125</v>
      </c>
      <c r="O826" s="34" t="s">
        <v>126</v>
      </c>
      <c r="Q826" s="34" t="s">
        <v>127</v>
      </c>
      <c r="R826" s="34">
        <v>40725640</v>
      </c>
      <c r="S826" s="34" t="str">
        <f t="shared" si="60"/>
        <v>CC40725640</v>
      </c>
      <c r="T826" s="34" t="s">
        <v>710</v>
      </c>
      <c r="U826" s="34" t="s">
        <v>343</v>
      </c>
      <c r="V826" s="34" t="s">
        <v>1478</v>
      </c>
      <c r="W826" s="34" t="s">
        <v>182</v>
      </c>
      <c r="X826" s="87">
        <v>19635</v>
      </c>
      <c r="Y826">
        <v>69</v>
      </c>
      <c r="Z826" s="36">
        <f>VLOOKUP($Y826,[2]Edades!$A$3:$H$153,4,FALSE)</f>
        <v>6</v>
      </c>
      <c r="AA826" s="34" t="str">
        <f>VLOOKUP($Y826,[2]Edades!$A$3:$H$153,6,FALSE)</f>
        <v>6 - Persona mayor</v>
      </c>
      <c r="AB826" s="34">
        <f>VLOOKUP($Y826,[2]Edades!$A$3:$H$153,7,FALSE)</f>
        <v>14</v>
      </c>
      <c r="AC826" s="34" t="str">
        <f>VLOOKUP($Y826,[2]Edades!$A$3:$H$153,8,FALSE)</f>
        <v>65-69</v>
      </c>
      <c r="AD826" s="34" t="s">
        <v>129</v>
      </c>
      <c r="AE826" s="1">
        <v>2</v>
      </c>
      <c r="AF826" s="34" t="s">
        <v>2137</v>
      </c>
      <c r="AG826" s="34" t="s">
        <v>2127</v>
      </c>
      <c r="AH826" s="34" t="s">
        <v>2127</v>
      </c>
      <c r="AK826" s="34" t="s">
        <v>125</v>
      </c>
      <c r="AM826" s="34" t="s">
        <v>2127</v>
      </c>
      <c r="AN826" s="36" t="s">
        <v>2127</v>
      </c>
      <c r="AO826" s="36" t="s">
        <v>2127</v>
      </c>
      <c r="AP826" s="34" t="s">
        <v>2127</v>
      </c>
      <c r="AQ826" s="36" t="s">
        <v>2127</v>
      </c>
      <c r="AR826" s="34" t="s">
        <v>2098</v>
      </c>
      <c r="AS826" s="91" t="s">
        <v>6943</v>
      </c>
      <c r="AT826" s="34">
        <v>4357096</v>
      </c>
      <c r="AU826" s="34" t="s">
        <v>2127</v>
      </c>
      <c r="AX826" s="90"/>
      <c r="BA826" s="91"/>
      <c r="BB826" s="91"/>
      <c r="BC826" s="91"/>
      <c r="BF826" s="34" t="s">
        <v>4983</v>
      </c>
      <c r="BG826" s="92" t="s">
        <v>2098</v>
      </c>
      <c r="BM826" s="36" t="s">
        <v>131</v>
      </c>
      <c r="BN826" s="34" t="s">
        <v>132</v>
      </c>
      <c r="BO826" s="36">
        <v>0</v>
      </c>
      <c r="BQ826" s="94"/>
      <c r="BS826" t="s">
        <v>132</v>
      </c>
      <c r="BU826" s="95"/>
      <c r="BV826" s="95"/>
      <c r="BW826" s="61"/>
      <c r="BX826" s="60"/>
      <c r="BY826" s="59" t="str">
        <f t="shared" ca="1" si="61"/>
        <v/>
      </c>
      <c r="CD826" s="68"/>
      <c r="CE826" s="68"/>
      <c r="CF826" s="67"/>
      <c r="CG826">
        <v>61</v>
      </c>
      <c r="CH826" s="2">
        <v>165</v>
      </c>
      <c r="CI826" s="4">
        <f t="shared" si="62"/>
        <v>22.4058769513315</v>
      </c>
      <c r="CJ826" s="5" t="str">
        <f t="shared" si="63"/>
        <v>NORMAL</v>
      </c>
      <c r="CK826" s="36">
        <v>0</v>
      </c>
      <c r="CL826" s="66"/>
      <c r="CM826" s="89">
        <v>42425</v>
      </c>
      <c r="CN826" s="97">
        <v>42471</v>
      </c>
      <c r="CP826"/>
      <c r="CQ826" s="65"/>
      <c r="CR826" s="65"/>
      <c r="CS826" s="98"/>
      <c r="CT826"/>
      <c r="CU826"/>
      <c r="CV826" s="65"/>
      <c r="CW826" s="2">
        <v>120</v>
      </c>
      <c r="CX826" s="82">
        <v>70</v>
      </c>
      <c r="DC826"/>
      <c r="DG826" s="64"/>
      <c r="DI826" s="89">
        <v>44617</v>
      </c>
      <c r="DJ826" s="89"/>
      <c r="DN826" s="34"/>
      <c r="DO826" s="34"/>
      <c r="DP826" s="34"/>
      <c r="DQ826" s="34"/>
      <c r="DR826" s="34"/>
      <c r="DS826" s="34" t="s">
        <v>2127</v>
      </c>
      <c r="DT826" s="34"/>
      <c r="DU826" s="47">
        <v>44797</v>
      </c>
      <c r="DY826" s="1">
        <v>3</v>
      </c>
      <c r="DZ826" t="s">
        <v>7941</v>
      </c>
      <c r="EA826" s="4">
        <v>1.02</v>
      </c>
      <c r="EB826" s="4">
        <v>119</v>
      </c>
      <c r="EC826" s="4">
        <v>248</v>
      </c>
      <c r="ED826" s="4">
        <v>171</v>
      </c>
      <c r="EE826" s="4">
        <v>52.7</v>
      </c>
      <c r="EF826" s="4">
        <v>123</v>
      </c>
      <c r="EG826" s="4">
        <v>1.8</v>
      </c>
      <c r="EH826" s="4">
        <v>6.7</v>
      </c>
      <c r="EJ826"/>
      <c r="EL826" s="34"/>
      <c r="EN826" s="34"/>
    </row>
    <row r="827" spans="1:144" x14ac:dyDescent="0.25">
      <c r="A827" s="85">
        <v>2022</v>
      </c>
      <c r="B827" s="87">
        <v>44830</v>
      </c>
      <c r="C827" t="s">
        <v>121</v>
      </c>
      <c r="D827" t="s">
        <v>122</v>
      </c>
      <c r="E827" s="34" t="s">
        <v>7938</v>
      </c>
      <c r="F827" s="34">
        <f t="shared" si="64"/>
        <v>826</v>
      </c>
      <c r="G827" s="34" t="s">
        <v>4985</v>
      </c>
      <c r="H827">
        <v>18</v>
      </c>
      <c r="I827" s="34" t="s">
        <v>6141</v>
      </c>
      <c r="J827" s="34" t="s">
        <v>4988</v>
      </c>
      <c r="K827" s="34" t="str">
        <f>VLOOKUP(J827,[2]CodMpios!$B$347:$E$362,4,FALSE)</f>
        <v>18001 - Florencia</v>
      </c>
      <c r="L827" s="34" t="str">
        <f>VLOOKUP($J827,[2]Coord_Mpios_X_Y!$B$2:$K$1123,9,FALSE)</f>
        <v>1,749138703818</v>
      </c>
      <c r="M827" s="34" t="str">
        <f>VLOOKUP($J827,[2]Coord_Mpios_X_Y!$B$2:$K$1123,10,FALSE)</f>
        <v>-75,558239064333</v>
      </c>
      <c r="N827" s="34" t="s">
        <v>6142</v>
      </c>
      <c r="O827" s="34" t="s">
        <v>126</v>
      </c>
      <c r="Q827" s="34" t="s">
        <v>127</v>
      </c>
      <c r="R827" s="34">
        <v>24473266</v>
      </c>
      <c r="S827" s="34" t="str">
        <f t="shared" si="60"/>
        <v>CC24473266</v>
      </c>
      <c r="T827" s="34" t="s">
        <v>988</v>
      </c>
      <c r="U827" s="34" t="s">
        <v>5810</v>
      </c>
      <c r="V827" s="34" t="s">
        <v>165</v>
      </c>
      <c r="X827" s="87">
        <v>17665</v>
      </c>
      <c r="Y827">
        <v>74</v>
      </c>
      <c r="Z827" s="36">
        <f>VLOOKUP($Y827,[2]Edades!$A$3:$H$153,4,FALSE)</f>
        <v>6</v>
      </c>
      <c r="AA827" s="34" t="str">
        <f>VLOOKUP($Y827,[2]Edades!$A$3:$H$153,6,FALSE)</f>
        <v>6 - Persona mayor</v>
      </c>
      <c r="AB827" s="34">
        <f>VLOOKUP($Y827,[2]Edades!$A$3:$H$153,7,FALSE)</f>
        <v>15</v>
      </c>
      <c r="AC827" s="34" t="str">
        <f>VLOOKUP($Y827,[2]Edades!$A$3:$H$153,8,FALSE)</f>
        <v>70-74</v>
      </c>
      <c r="AD827" s="34" t="s">
        <v>129</v>
      </c>
      <c r="AE827" s="1">
        <v>2</v>
      </c>
      <c r="AF827" s="34" t="s">
        <v>2137</v>
      </c>
      <c r="AG827" s="34" t="s">
        <v>2127</v>
      </c>
      <c r="AH827" s="34" t="s">
        <v>2127</v>
      </c>
      <c r="AK827" s="34" t="s">
        <v>6142</v>
      </c>
      <c r="AM827" s="34" t="s">
        <v>2127</v>
      </c>
      <c r="AN827" s="36" t="s">
        <v>2127</v>
      </c>
      <c r="AO827" s="36" t="s">
        <v>2127</v>
      </c>
      <c r="AP827" s="34" t="s">
        <v>2127</v>
      </c>
      <c r="AQ827" s="36" t="s">
        <v>2127</v>
      </c>
      <c r="AR827" s="34" t="s">
        <v>2098</v>
      </c>
      <c r="AS827" s="91" t="s">
        <v>6944</v>
      </c>
      <c r="AT827" s="34">
        <v>3138820869</v>
      </c>
      <c r="AU827" s="34" t="s">
        <v>2127</v>
      </c>
      <c r="AX827" s="90"/>
      <c r="BA827" s="91"/>
      <c r="BB827" s="91"/>
      <c r="BC827" s="91"/>
      <c r="BF827" s="34" t="s">
        <v>4983</v>
      </c>
      <c r="BG827" s="92" t="s">
        <v>2098</v>
      </c>
      <c r="BM827" s="36" t="s">
        <v>131</v>
      </c>
      <c r="BN827" s="34" t="s">
        <v>132</v>
      </c>
      <c r="BO827" s="36">
        <v>0</v>
      </c>
      <c r="BQ827" s="94"/>
      <c r="BS827" s="36" t="s">
        <v>2127</v>
      </c>
      <c r="BU827" s="95"/>
      <c r="BV827" s="95"/>
      <c r="BW827" s="61"/>
      <c r="BX827" s="60"/>
      <c r="BY827" s="59" t="str">
        <f t="shared" ca="1" si="61"/>
        <v/>
      </c>
      <c r="CD827" s="68"/>
      <c r="CE827" s="68"/>
      <c r="CF827" s="67"/>
      <c r="CG827"/>
      <c r="CH827" s="2"/>
      <c r="CI827" s="4" t="e">
        <f t="shared" si="62"/>
        <v>#DIV/0!</v>
      </c>
      <c r="CJ827" s="5" t="str">
        <f t="shared" si="63"/>
        <v>SIN DATO</v>
      </c>
      <c r="CK827" s="36">
        <v>0</v>
      </c>
      <c r="CL827" s="66"/>
      <c r="CM827" s="89">
        <v>41313</v>
      </c>
      <c r="CN827" s="97">
        <v>41313</v>
      </c>
      <c r="CP827"/>
      <c r="CQ827" s="65"/>
      <c r="CR827" s="65"/>
      <c r="CS827" s="98"/>
      <c r="CT827"/>
      <c r="CU827"/>
      <c r="CV827" s="97"/>
      <c r="CW827" s="2"/>
      <c r="CX827" s="82"/>
      <c r="DG827" s="64"/>
      <c r="DI827" s="89">
        <v>43686</v>
      </c>
      <c r="DJ827" s="89"/>
      <c r="DN827" s="34"/>
      <c r="DO827" s="34"/>
      <c r="DP827" s="34"/>
      <c r="DQ827" s="34"/>
      <c r="DR827" s="34"/>
      <c r="DS827" s="34" t="s">
        <v>2127</v>
      </c>
      <c r="DT827" s="34"/>
      <c r="DY827" s="1">
        <v>2</v>
      </c>
      <c r="DZ827" t="s">
        <v>7941</v>
      </c>
      <c r="EB827" s="4"/>
      <c r="EJ827"/>
      <c r="EL827" s="34"/>
      <c r="EN827" s="34"/>
    </row>
    <row r="828" spans="1:144" hidden="1" x14ac:dyDescent="0.25">
      <c r="A828" s="85">
        <v>2022</v>
      </c>
      <c r="B828" s="87">
        <v>44830</v>
      </c>
      <c r="C828" t="s">
        <v>121</v>
      </c>
      <c r="D828" t="s">
        <v>122</v>
      </c>
      <c r="E828" s="36" t="s">
        <v>7938</v>
      </c>
      <c r="F828" s="34">
        <f t="shared" si="64"/>
        <v>827</v>
      </c>
      <c r="G828" s="34" t="s">
        <v>4985</v>
      </c>
      <c r="H828">
        <v>18</v>
      </c>
      <c r="I828" s="34" t="s">
        <v>6141</v>
      </c>
      <c r="J828" s="34" t="s">
        <v>5007</v>
      </c>
      <c r="K828" s="34" t="str">
        <f>VLOOKUP(J828,[2]CodMpios!$B$347:$E$362,4,FALSE)</f>
        <v>18410 - La Montañita</v>
      </c>
      <c r="L828" s="34" t="str">
        <f>VLOOKUP($J828,[2]Coord_Mpios_X_Y!$B$2:$K$1123,9,FALSE)</f>
        <v>1,302860442333</v>
      </c>
      <c r="M828" s="34" t="str">
        <f>VLOOKUP($J828,[2]Coord_Mpios_X_Y!$B$2:$K$1123,10,FALSE)</f>
        <v>-75,235727318747</v>
      </c>
      <c r="N828" s="34" t="s">
        <v>125</v>
      </c>
      <c r="O828" s="34" t="s">
        <v>126</v>
      </c>
      <c r="Q828" s="34" t="s">
        <v>127</v>
      </c>
      <c r="R828" s="34">
        <v>40075161</v>
      </c>
      <c r="S828" s="34" t="str">
        <f t="shared" si="60"/>
        <v>CC40075161</v>
      </c>
      <c r="T828" s="34" t="s">
        <v>2338</v>
      </c>
      <c r="U828" s="34" t="s">
        <v>1489</v>
      </c>
      <c r="V828" s="34" t="s">
        <v>5280</v>
      </c>
      <c r="W828" s="34" t="s">
        <v>5612</v>
      </c>
      <c r="X828" s="87">
        <v>28717</v>
      </c>
      <c r="Y828">
        <v>44</v>
      </c>
      <c r="Z828" s="36">
        <f>VLOOKUP($Y828,[2]Edades!$A$3:$H$153,4,FALSE)</f>
        <v>5</v>
      </c>
      <c r="AA828" s="34" t="str">
        <f>VLOOKUP($Y828,[2]Edades!$A$3:$H$153,6,FALSE)</f>
        <v>5 - Adultez</v>
      </c>
      <c r="AB828" s="34">
        <f>VLOOKUP($Y828,[2]Edades!$A$3:$H$153,7,FALSE)</f>
        <v>9</v>
      </c>
      <c r="AC828" s="34" t="str">
        <f>VLOOKUP($Y828,[2]Edades!$A$3:$H$153,8,FALSE)</f>
        <v>40-44</v>
      </c>
      <c r="AD828" s="34" t="s">
        <v>129</v>
      </c>
      <c r="AE828" s="1">
        <v>2</v>
      </c>
      <c r="AF828" s="34" t="s">
        <v>130</v>
      </c>
      <c r="AG828" s="34" t="s">
        <v>2127</v>
      </c>
      <c r="AH828" s="34" t="s">
        <v>2127</v>
      </c>
      <c r="AK828" s="34" t="s">
        <v>125</v>
      </c>
      <c r="AM828" s="34" t="s">
        <v>2127</v>
      </c>
      <c r="AN828" s="36" t="s">
        <v>2127</v>
      </c>
      <c r="AO828" s="36" t="s">
        <v>2127</v>
      </c>
      <c r="AP828" s="34" t="s">
        <v>2127</v>
      </c>
      <c r="AQ828" s="36" t="s">
        <v>2127</v>
      </c>
      <c r="AR828" s="34" t="s">
        <v>5919</v>
      </c>
      <c r="AS828" s="91" t="s">
        <v>6945</v>
      </c>
      <c r="AT828" s="34">
        <v>3204953840</v>
      </c>
      <c r="AU828" s="34" t="s">
        <v>2127</v>
      </c>
      <c r="AX828" s="90"/>
      <c r="BA828" s="91"/>
      <c r="BB828" s="91"/>
      <c r="BC828" s="91"/>
      <c r="BF828" s="34" t="s">
        <v>4983</v>
      </c>
      <c r="BG828" s="92" t="s">
        <v>2098</v>
      </c>
      <c r="BM828" s="36" t="s">
        <v>131</v>
      </c>
      <c r="BN828" s="34" t="s">
        <v>132</v>
      </c>
      <c r="BO828" s="36">
        <v>0</v>
      </c>
      <c r="BQ828" s="94"/>
      <c r="BS828" t="s">
        <v>132</v>
      </c>
      <c r="BU828" s="95"/>
      <c r="BV828" s="95"/>
      <c r="BW828" s="61"/>
      <c r="BX828" s="60"/>
      <c r="BY828" s="59" t="str">
        <f t="shared" ca="1" si="61"/>
        <v/>
      </c>
      <c r="CD828" s="68"/>
      <c r="CE828" s="68"/>
      <c r="CF828" s="67"/>
      <c r="CG828">
        <v>83</v>
      </c>
      <c r="CH828" s="2">
        <v>159</v>
      </c>
      <c r="CI828" s="4">
        <f t="shared" si="62"/>
        <v>32.830979787191957</v>
      </c>
      <c r="CJ828" s="5" t="str">
        <f t="shared" si="63"/>
        <v>OBESIDAD</v>
      </c>
      <c r="CK828" s="36">
        <v>0</v>
      </c>
      <c r="CL828" s="66"/>
      <c r="CM828" s="89">
        <v>42430</v>
      </c>
      <c r="CN828" s="97">
        <v>42500</v>
      </c>
      <c r="CP828"/>
      <c r="CQ828" s="65"/>
      <c r="CR828" s="65"/>
      <c r="CS828" s="98"/>
      <c r="CT828"/>
      <c r="CU828"/>
      <c r="CV828" s="65"/>
      <c r="CW828" s="2"/>
      <c r="CX828" s="82"/>
      <c r="DC828"/>
      <c r="DG828" s="64"/>
      <c r="DI828" s="89"/>
      <c r="DJ828" s="89"/>
      <c r="DN828" s="34"/>
      <c r="DO828" s="34"/>
      <c r="DP828" s="34"/>
      <c r="DQ828" s="34"/>
      <c r="DR828" s="34"/>
      <c r="DS828" s="34" t="s">
        <v>2127</v>
      </c>
      <c r="DT828" s="34"/>
      <c r="DU828" s="47">
        <v>43748</v>
      </c>
      <c r="DY828" s="1">
        <v>1</v>
      </c>
      <c r="DZ828" t="s">
        <v>7941</v>
      </c>
      <c r="EB828" s="4"/>
      <c r="EJ828"/>
      <c r="EL828" s="34"/>
      <c r="EN828" s="34"/>
    </row>
    <row r="829" spans="1:144" hidden="1" x14ac:dyDescent="0.25">
      <c r="A829" s="85">
        <v>2022</v>
      </c>
      <c r="B829" s="87">
        <v>44830</v>
      </c>
      <c r="C829" t="s">
        <v>121</v>
      </c>
      <c r="D829" t="s">
        <v>122</v>
      </c>
      <c r="E829" s="36" t="s">
        <v>7938</v>
      </c>
      <c r="F829" s="34">
        <f t="shared" si="64"/>
        <v>828</v>
      </c>
      <c r="G829" s="34" t="s">
        <v>4985</v>
      </c>
      <c r="H829">
        <v>18</v>
      </c>
      <c r="I829" s="34" t="s">
        <v>6141</v>
      </c>
      <c r="J829" s="34" t="s">
        <v>4988</v>
      </c>
      <c r="K829" s="34" t="str">
        <f>VLOOKUP(J829,[2]CodMpios!$B$347:$E$362,4,FALSE)</f>
        <v>18001 - Florencia</v>
      </c>
      <c r="L829" s="34" t="str">
        <f>VLOOKUP($J829,[2]Coord_Mpios_X_Y!$B$2:$K$1123,9,FALSE)</f>
        <v>1,749138703818</v>
      </c>
      <c r="M829" s="34" t="str">
        <f>VLOOKUP($J829,[2]Coord_Mpios_X_Y!$B$2:$K$1123,10,FALSE)</f>
        <v>-75,558239064333</v>
      </c>
      <c r="N829" s="34" t="s">
        <v>6142</v>
      </c>
      <c r="O829" s="34" t="s">
        <v>126</v>
      </c>
      <c r="Q829" s="34" t="s">
        <v>127</v>
      </c>
      <c r="R829" s="34">
        <v>19328510</v>
      </c>
      <c r="S829" s="34" t="str">
        <f t="shared" si="60"/>
        <v>CC19328510</v>
      </c>
      <c r="T829" s="34" t="s">
        <v>509</v>
      </c>
      <c r="U829" s="34" t="s">
        <v>2492</v>
      </c>
      <c r="V829" s="34" t="s">
        <v>5809</v>
      </c>
      <c r="W829" s="34" t="s">
        <v>5276</v>
      </c>
      <c r="X829" s="87">
        <v>21021</v>
      </c>
      <c r="Y829">
        <v>65</v>
      </c>
      <c r="Z829" s="36">
        <f>VLOOKUP($Y829,[2]Edades!$A$3:$H$153,4,FALSE)</f>
        <v>6</v>
      </c>
      <c r="AA829" s="34" t="str">
        <f>VLOOKUP($Y829,[2]Edades!$A$3:$H$153,6,FALSE)</f>
        <v>6 - Persona mayor</v>
      </c>
      <c r="AB829" s="34">
        <f>VLOOKUP($Y829,[2]Edades!$A$3:$H$153,7,FALSE)</f>
        <v>14</v>
      </c>
      <c r="AC829" s="34" t="str">
        <f>VLOOKUP($Y829,[2]Edades!$A$3:$H$153,8,FALSE)</f>
        <v>65-69</v>
      </c>
      <c r="AD829" s="34" t="s">
        <v>146</v>
      </c>
      <c r="AE829">
        <v>1</v>
      </c>
      <c r="AF829" s="34" t="s">
        <v>2137</v>
      </c>
      <c r="AG829" s="34" t="s">
        <v>2127</v>
      </c>
      <c r="AH829" s="34" t="s">
        <v>2127</v>
      </c>
      <c r="AK829" s="34" t="s">
        <v>6142</v>
      </c>
      <c r="AM829" s="34" t="s">
        <v>2127</v>
      </c>
      <c r="AN829" s="36" t="s">
        <v>2127</v>
      </c>
      <c r="AO829" s="36" t="s">
        <v>2127</v>
      </c>
      <c r="AP829" s="34" t="s">
        <v>2127</v>
      </c>
      <c r="AQ829" s="36" t="s">
        <v>2127</v>
      </c>
      <c r="AR829" s="34" t="s">
        <v>2098</v>
      </c>
      <c r="AS829" s="91" t="s">
        <v>6946</v>
      </c>
      <c r="AT829" s="34">
        <v>3005627048</v>
      </c>
      <c r="AU829" s="34" t="s">
        <v>2127</v>
      </c>
      <c r="AX829" s="90"/>
      <c r="BA829" s="91"/>
      <c r="BB829" s="91"/>
      <c r="BC829" s="91"/>
      <c r="BF829" s="34" t="s">
        <v>4983</v>
      </c>
      <c r="BG829" s="92" t="s">
        <v>2098</v>
      </c>
      <c r="BM829" s="36" t="s">
        <v>131</v>
      </c>
      <c r="BN829" s="34" t="s">
        <v>132</v>
      </c>
      <c r="BO829" s="36">
        <v>0</v>
      </c>
      <c r="BQ829" s="94"/>
      <c r="BS829" t="s">
        <v>132</v>
      </c>
      <c r="BU829" s="95"/>
      <c r="BV829" s="95"/>
      <c r="BW829" s="61"/>
      <c r="BX829" s="60"/>
      <c r="BY829" s="59" t="str">
        <f t="shared" ca="1" si="61"/>
        <v/>
      </c>
      <c r="CD829" s="68"/>
      <c r="CE829" s="68"/>
      <c r="CF829" s="67"/>
      <c r="CG829">
        <v>70</v>
      </c>
      <c r="CH829" s="2">
        <v>168</v>
      </c>
      <c r="CI829" s="4">
        <f t="shared" si="62"/>
        <v>24.801587301587304</v>
      </c>
      <c r="CJ829" s="5" t="str">
        <f t="shared" si="63"/>
        <v>NORMAL</v>
      </c>
      <c r="CK829" s="36">
        <v>0</v>
      </c>
      <c r="CL829" s="66"/>
      <c r="CM829" s="89">
        <v>42430</v>
      </c>
      <c r="CN829" s="97">
        <v>42460</v>
      </c>
      <c r="CP829"/>
      <c r="CQ829" s="65"/>
      <c r="CR829" s="65"/>
      <c r="CS829" s="98"/>
      <c r="CT829"/>
      <c r="CU829"/>
      <c r="CV829" s="65"/>
      <c r="CW829" s="2">
        <v>120</v>
      </c>
      <c r="CX829" s="82">
        <v>60</v>
      </c>
      <c r="DC829"/>
      <c r="DG829" s="64"/>
      <c r="DI829" s="89">
        <v>42962</v>
      </c>
      <c r="DJ829" s="89"/>
      <c r="DN829" s="34"/>
      <c r="DO829" s="34"/>
      <c r="DP829" s="34"/>
      <c r="DQ829" s="34"/>
      <c r="DR829" s="34"/>
      <c r="DS829" s="34" t="s">
        <v>2127</v>
      </c>
      <c r="DT829" s="34"/>
      <c r="DU829" s="47">
        <v>44638</v>
      </c>
      <c r="DY829" s="1">
        <v>1</v>
      </c>
      <c r="DZ829" t="s">
        <v>7939</v>
      </c>
      <c r="EA829" s="4">
        <v>0.88</v>
      </c>
      <c r="EB829" s="4">
        <v>104</v>
      </c>
      <c r="EC829" s="4">
        <v>170</v>
      </c>
      <c r="ED829" s="4">
        <v>84.2</v>
      </c>
      <c r="EE829" s="4">
        <v>58.9</v>
      </c>
      <c r="EF829" s="4">
        <v>139</v>
      </c>
      <c r="EG829" s="4">
        <v>2.6</v>
      </c>
      <c r="EJ829"/>
      <c r="EL829" s="34"/>
      <c r="EN829" s="34"/>
    </row>
    <row r="830" spans="1:144" x14ac:dyDescent="0.25">
      <c r="A830" s="85">
        <v>2022</v>
      </c>
      <c r="B830" s="87">
        <v>44830</v>
      </c>
      <c r="C830" t="s">
        <v>121</v>
      </c>
      <c r="D830" t="s">
        <v>122</v>
      </c>
      <c r="E830" s="34" t="s">
        <v>7938</v>
      </c>
      <c r="F830" s="34">
        <f t="shared" si="64"/>
        <v>829</v>
      </c>
      <c r="G830" s="34" t="s">
        <v>4985</v>
      </c>
      <c r="H830">
        <v>18</v>
      </c>
      <c r="I830" s="34" t="s">
        <v>6141</v>
      </c>
      <c r="J830" s="34" t="s">
        <v>5007</v>
      </c>
      <c r="K830" s="34" t="str">
        <f>VLOOKUP(J830,[2]CodMpios!$B$347:$E$362,4,FALSE)</f>
        <v>18410 - La Montañita</v>
      </c>
      <c r="L830" s="34" t="str">
        <f>VLOOKUP($J830,[2]Coord_Mpios_X_Y!$B$2:$K$1123,9,FALSE)</f>
        <v>1,302860442333</v>
      </c>
      <c r="M830" s="34" t="str">
        <f>VLOOKUP($J830,[2]Coord_Mpios_X_Y!$B$2:$K$1123,10,FALSE)</f>
        <v>-75,235727318747</v>
      </c>
      <c r="N830" s="34" t="s">
        <v>139</v>
      </c>
      <c r="O830" s="34" t="s">
        <v>126</v>
      </c>
      <c r="Q830" s="34" t="s">
        <v>127</v>
      </c>
      <c r="R830" s="34">
        <v>30506008</v>
      </c>
      <c r="S830" s="34" t="str">
        <f t="shared" si="60"/>
        <v>CC30506008</v>
      </c>
      <c r="T830" s="34" t="s">
        <v>1489</v>
      </c>
      <c r="U830" s="34" t="s">
        <v>1361</v>
      </c>
      <c r="V830" s="34" t="s">
        <v>5808</v>
      </c>
      <c r="W830" s="34" t="s">
        <v>5807</v>
      </c>
      <c r="X830" s="87">
        <v>29430</v>
      </c>
      <c r="Y830">
        <v>42</v>
      </c>
      <c r="Z830" s="36">
        <f>VLOOKUP($Y830,[2]Edades!$A$3:$H$153,4,FALSE)</f>
        <v>5</v>
      </c>
      <c r="AA830" s="34" t="str">
        <f>VLOOKUP($Y830,[2]Edades!$A$3:$H$153,6,FALSE)</f>
        <v>5 - Adultez</v>
      </c>
      <c r="AB830" s="34">
        <f>VLOOKUP($Y830,[2]Edades!$A$3:$H$153,7,FALSE)</f>
        <v>9</v>
      </c>
      <c r="AC830" s="34" t="str">
        <f>VLOOKUP($Y830,[2]Edades!$A$3:$H$153,8,FALSE)</f>
        <v>40-44</v>
      </c>
      <c r="AD830" s="34" t="s">
        <v>129</v>
      </c>
      <c r="AE830" s="1">
        <v>2</v>
      </c>
      <c r="AF830" s="34" t="s">
        <v>130</v>
      </c>
      <c r="AG830" s="34" t="s">
        <v>2127</v>
      </c>
      <c r="AH830" s="34" t="s">
        <v>2127</v>
      </c>
      <c r="AK830" s="34" t="s">
        <v>139</v>
      </c>
      <c r="AM830" s="34" t="s">
        <v>2127</v>
      </c>
      <c r="AN830" s="36" t="s">
        <v>2127</v>
      </c>
      <c r="AO830" s="36" t="s">
        <v>2127</v>
      </c>
      <c r="AP830" s="34" t="s">
        <v>2127</v>
      </c>
      <c r="AQ830" s="36" t="s">
        <v>2127</v>
      </c>
      <c r="AR830" s="34" t="s">
        <v>2098</v>
      </c>
      <c r="AS830" s="91" t="s">
        <v>6947</v>
      </c>
      <c r="AT830" s="34">
        <v>3112188771</v>
      </c>
      <c r="AU830" s="34" t="s">
        <v>2127</v>
      </c>
      <c r="AX830" s="90"/>
      <c r="BA830" s="91"/>
      <c r="BB830" s="91"/>
      <c r="BC830" s="91"/>
      <c r="BF830" s="34" t="s">
        <v>4983</v>
      </c>
      <c r="BG830" s="92" t="s">
        <v>2098</v>
      </c>
      <c r="BM830" s="36" t="s">
        <v>131</v>
      </c>
      <c r="BN830" s="34" t="s">
        <v>132</v>
      </c>
      <c r="BO830" s="36">
        <v>0</v>
      </c>
      <c r="BQ830" s="94"/>
      <c r="BS830" s="36" t="s">
        <v>2127</v>
      </c>
      <c r="BU830" s="95"/>
      <c r="BV830" s="95"/>
      <c r="BW830" s="61"/>
      <c r="BX830" s="60"/>
      <c r="BY830" s="59" t="str">
        <f t="shared" ca="1" si="61"/>
        <v/>
      </c>
      <c r="CD830" s="68"/>
      <c r="CE830" s="68"/>
      <c r="CF830" s="67"/>
      <c r="CG830">
        <v>94</v>
      </c>
      <c r="CH830" s="2">
        <v>150</v>
      </c>
      <c r="CI830" s="4">
        <f t="shared" si="62"/>
        <v>41.777777777777779</v>
      </c>
      <c r="CJ830" s="5" t="str">
        <f t="shared" si="63"/>
        <v>OBESIDAD</v>
      </c>
      <c r="CK830" s="36">
        <v>0</v>
      </c>
      <c r="CL830" s="66"/>
      <c r="CM830" s="89">
        <v>42430</v>
      </c>
      <c r="CN830" s="97">
        <v>42459</v>
      </c>
      <c r="CP830"/>
      <c r="CQ830" s="65"/>
      <c r="CR830" s="65"/>
      <c r="CS830" s="98"/>
      <c r="CT830"/>
      <c r="CU830"/>
      <c r="CV830" s="97"/>
      <c r="CW830" s="2"/>
      <c r="CX830" s="82"/>
      <c r="DG830" s="64"/>
      <c r="DI830" s="89"/>
      <c r="DJ830" s="89"/>
      <c r="DN830" s="34"/>
      <c r="DO830" s="34"/>
      <c r="DP830" s="34"/>
      <c r="DQ830" s="34"/>
      <c r="DR830" s="34"/>
      <c r="DS830" s="34" t="s">
        <v>2127</v>
      </c>
      <c r="DT830" s="34"/>
      <c r="DU830" s="47">
        <v>44719</v>
      </c>
      <c r="DY830" s="1">
        <v>1</v>
      </c>
      <c r="DZ830" t="s">
        <v>7941</v>
      </c>
      <c r="EB830" s="4"/>
      <c r="EJ830"/>
      <c r="EL830" s="34"/>
      <c r="EN830" s="34"/>
    </row>
    <row r="831" spans="1:144" hidden="1" x14ac:dyDescent="0.25">
      <c r="A831" s="85">
        <v>2022</v>
      </c>
      <c r="B831" s="87">
        <v>44830</v>
      </c>
      <c r="C831" t="s">
        <v>121</v>
      </c>
      <c r="D831" t="s">
        <v>122</v>
      </c>
      <c r="E831" s="36" t="s">
        <v>7938</v>
      </c>
      <c r="F831" s="34">
        <f t="shared" si="64"/>
        <v>830</v>
      </c>
      <c r="G831" s="34" t="s">
        <v>4985</v>
      </c>
      <c r="H831">
        <v>18</v>
      </c>
      <c r="I831" s="34" t="s">
        <v>6141</v>
      </c>
      <c r="J831" s="34" t="s">
        <v>5008</v>
      </c>
      <c r="K831" s="34" t="str">
        <f>VLOOKUP(J831,[2]CodMpios!$B$347:$E$362,4,FALSE)</f>
        <v>18094 - Belén De Los Andaquíes</v>
      </c>
      <c r="L831" s="34" t="str">
        <f>VLOOKUP($J831,[2]Coord_Mpios_X_Y!$B$2:$K$1123,9,FALSE)</f>
        <v>1,500923003060</v>
      </c>
      <c r="M831" s="34" t="str">
        <f>VLOOKUP($J831,[2]Coord_Mpios_X_Y!$B$2:$K$1123,10,FALSE)</f>
        <v>-75,875645424257</v>
      </c>
      <c r="N831" s="34" t="s">
        <v>125</v>
      </c>
      <c r="O831" s="34" t="s">
        <v>126</v>
      </c>
      <c r="Q831" s="34" t="s">
        <v>127</v>
      </c>
      <c r="R831" s="34">
        <v>26617837</v>
      </c>
      <c r="S831" s="34" t="str">
        <f t="shared" si="60"/>
        <v>CC26617837</v>
      </c>
      <c r="T831" s="34" t="s">
        <v>134</v>
      </c>
      <c r="U831" s="34" t="s">
        <v>5806</v>
      </c>
      <c r="V831" s="34" t="s">
        <v>2103</v>
      </c>
      <c r="W831" s="34" t="s">
        <v>5805</v>
      </c>
      <c r="X831" s="87">
        <v>19143</v>
      </c>
      <c r="Y831">
        <v>70</v>
      </c>
      <c r="Z831" s="36">
        <f>VLOOKUP($Y831,[2]Edades!$A$3:$H$153,4,FALSE)</f>
        <v>6</v>
      </c>
      <c r="AA831" s="34" t="str">
        <f>VLOOKUP($Y831,[2]Edades!$A$3:$H$153,6,FALSE)</f>
        <v>6 - Persona mayor</v>
      </c>
      <c r="AB831" s="34">
        <f>VLOOKUP($Y831,[2]Edades!$A$3:$H$153,7,FALSE)</f>
        <v>15</v>
      </c>
      <c r="AC831" s="34" t="str">
        <f>VLOOKUP($Y831,[2]Edades!$A$3:$H$153,8,FALSE)</f>
        <v>70-74</v>
      </c>
      <c r="AD831" s="34" t="s">
        <v>129</v>
      </c>
      <c r="AE831" s="1">
        <v>2</v>
      </c>
      <c r="AF831" s="34" t="s">
        <v>2137</v>
      </c>
      <c r="AG831" s="34" t="s">
        <v>2127</v>
      </c>
      <c r="AH831" s="34" t="s">
        <v>2127</v>
      </c>
      <c r="AK831" s="34" t="s">
        <v>125</v>
      </c>
      <c r="AM831" s="34" t="s">
        <v>2127</v>
      </c>
      <c r="AN831" s="36" t="s">
        <v>2127</v>
      </c>
      <c r="AO831" s="36" t="s">
        <v>2127</v>
      </c>
      <c r="AP831" s="34" t="s">
        <v>2127</v>
      </c>
      <c r="AQ831" s="36" t="s">
        <v>2127</v>
      </c>
      <c r="AR831" s="34" t="s">
        <v>5238</v>
      </c>
      <c r="AS831" s="91" t="s">
        <v>6948</v>
      </c>
      <c r="AT831" s="34">
        <v>3108057759</v>
      </c>
      <c r="AU831" s="34" t="s">
        <v>2127</v>
      </c>
      <c r="AX831" s="90"/>
      <c r="BA831" s="91"/>
      <c r="BB831" s="91"/>
      <c r="BC831" s="91"/>
      <c r="BF831" s="34" t="s">
        <v>4983</v>
      </c>
      <c r="BG831" s="92" t="s">
        <v>2098</v>
      </c>
      <c r="BM831" s="36" t="s">
        <v>131</v>
      </c>
      <c r="BN831" s="34" t="s">
        <v>132</v>
      </c>
      <c r="BO831" s="36">
        <v>0</v>
      </c>
      <c r="BQ831" s="94"/>
      <c r="BS831" t="s">
        <v>131</v>
      </c>
      <c r="BU831" s="95"/>
      <c r="BV831" s="95"/>
      <c r="BW831" s="61"/>
      <c r="BX831" s="60"/>
      <c r="BY831" s="59" t="str">
        <f t="shared" ca="1" si="61"/>
        <v/>
      </c>
      <c r="CD831" s="68"/>
      <c r="CE831" s="68"/>
      <c r="CF831" s="67"/>
      <c r="CG831">
        <v>84</v>
      </c>
      <c r="CH831" s="2">
        <v>162</v>
      </c>
      <c r="CI831" s="4">
        <f t="shared" si="62"/>
        <v>32.007315957933237</v>
      </c>
      <c r="CJ831" s="5" t="str">
        <f t="shared" si="63"/>
        <v>OBESIDAD</v>
      </c>
      <c r="CK831" s="36">
        <v>0</v>
      </c>
      <c r="CL831" s="66"/>
      <c r="CM831" s="89">
        <v>42431</v>
      </c>
      <c r="CN831" s="97">
        <v>42551</v>
      </c>
      <c r="CP831"/>
      <c r="CQ831" s="65"/>
      <c r="CR831" s="65"/>
      <c r="CS831" s="98"/>
      <c r="CT831"/>
      <c r="CU831"/>
      <c r="CV831" s="65"/>
      <c r="CW831" s="2"/>
      <c r="CX831" s="82"/>
      <c r="DC831"/>
      <c r="DG831" s="64"/>
      <c r="DI831" s="89"/>
      <c r="DJ831" s="89"/>
      <c r="DN831" s="34"/>
      <c r="DO831" s="34"/>
      <c r="DP831" s="34"/>
      <c r="DQ831" s="34"/>
      <c r="DR831" s="34"/>
      <c r="DS831" s="34" t="s">
        <v>2127</v>
      </c>
      <c r="DT831" s="34"/>
      <c r="DU831" s="47">
        <v>44445</v>
      </c>
      <c r="DY831" s="1">
        <v>2</v>
      </c>
      <c r="DZ831" t="s">
        <v>7940</v>
      </c>
      <c r="EB831" s="4"/>
      <c r="EJ831"/>
      <c r="EL831" s="34"/>
      <c r="EN831" s="34"/>
    </row>
    <row r="832" spans="1:144" x14ac:dyDescent="0.25">
      <c r="A832" s="85">
        <v>2022</v>
      </c>
      <c r="B832" s="87">
        <v>44830</v>
      </c>
      <c r="C832" t="s">
        <v>121</v>
      </c>
      <c r="D832" t="s">
        <v>122</v>
      </c>
      <c r="E832" s="34" t="s">
        <v>7938</v>
      </c>
      <c r="F832" s="34">
        <f t="shared" si="64"/>
        <v>831</v>
      </c>
      <c r="G832" s="34" t="s">
        <v>4985</v>
      </c>
      <c r="H832">
        <v>18</v>
      </c>
      <c r="I832" s="34" t="s">
        <v>6141</v>
      </c>
      <c r="J832" s="34" t="s">
        <v>4998</v>
      </c>
      <c r="K832" s="34" t="str">
        <f>VLOOKUP(J832,[2]CodMpios!$B$347:$E$362,4,FALSE)</f>
        <v>18460 - Milán</v>
      </c>
      <c r="L832" s="34" t="str">
        <f>VLOOKUP($J832,[2]Coord_Mpios_X_Y!$B$2:$K$1123,9,FALSE)</f>
        <v>1,146692553938</v>
      </c>
      <c r="M832" s="34" t="str">
        <f>VLOOKUP($J832,[2]Coord_Mpios_X_Y!$B$2:$K$1123,10,FALSE)</f>
        <v>-75,386647638375</v>
      </c>
      <c r="N832" s="34" t="s">
        <v>125</v>
      </c>
      <c r="O832" s="34" t="s">
        <v>126</v>
      </c>
      <c r="Q832" s="34" t="s">
        <v>127</v>
      </c>
      <c r="R832" s="34">
        <v>17653508</v>
      </c>
      <c r="S832" s="34" t="str">
        <f t="shared" si="60"/>
        <v>CC17653508</v>
      </c>
      <c r="T832" s="34" t="s">
        <v>341</v>
      </c>
      <c r="U832" s="34" t="s">
        <v>2492</v>
      </c>
      <c r="V832" s="34" t="s">
        <v>2316</v>
      </c>
      <c r="W832" s="34" t="s">
        <v>5064</v>
      </c>
      <c r="X832" s="87">
        <v>27559</v>
      </c>
      <c r="Y832">
        <v>47</v>
      </c>
      <c r="Z832" s="36">
        <f>VLOOKUP($Y832,[2]Edades!$A$3:$H$153,4,FALSE)</f>
        <v>5</v>
      </c>
      <c r="AA832" s="34" t="str">
        <f>VLOOKUP($Y832,[2]Edades!$A$3:$H$153,6,FALSE)</f>
        <v>5 - Adultez</v>
      </c>
      <c r="AB832" s="34">
        <f>VLOOKUP($Y832,[2]Edades!$A$3:$H$153,7,FALSE)</f>
        <v>10</v>
      </c>
      <c r="AC832" s="34" t="str">
        <f>VLOOKUP($Y832,[2]Edades!$A$3:$H$153,8,FALSE)</f>
        <v>45-49</v>
      </c>
      <c r="AD832" s="34" t="s">
        <v>146</v>
      </c>
      <c r="AE832">
        <v>1</v>
      </c>
      <c r="AF832" s="34" t="s">
        <v>130</v>
      </c>
      <c r="AG832" s="34" t="s">
        <v>2127</v>
      </c>
      <c r="AH832" s="34" t="s">
        <v>2127</v>
      </c>
      <c r="AK832" s="34" t="s">
        <v>125</v>
      </c>
      <c r="AM832" s="34" t="s">
        <v>2127</v>
      </c>
      <c r="AN832" s="36" t="s">
        <v>2127</v>
      </c>
      <c r="AO832" s="36" t="s">
        <v>2127</v>
      </c>
      <c r="AP832" s="34" t="s">
        <v>2127</v>
      </c>
      <c r="AQ832" s="36" t="s">
        <v>2127</v>
      </c>
      <c r="AR832" s="34" t="s">
        <v>5963</v>
      </c>
      <c r="AS832" s="91" t="s">
        <v>6949</v>
      </c>
      <c r="AT832" s="34">
        <v>3123798259</v>
      </c>
      <c r="AU832" s="34" t="s">
        <v>2127</v>
      </c>
      <c r="AX832" s="90"/>
      <c r="BA832" s="91"/>
      <c r="BB832" s="91"/>
      <c r="BC832" s="91"/>
      <c r="BF832" s="34" t="s">
        <v>4983</v>
      </c>
      <c r="BG832" s="92" t="s">
        <v>2098</v>
      </c>
      <c r="BM832" s="36" t="s">
        <v>131</v>
      </c>
      <c r="BN832" s="34" t="s">
        <v>132</v>
      </c>
      <c r="BO832" s="36">
        <v>0</v>
      </c>
      <c r="BQ832" s="94"/>
      <c r="BS832" s="36" t="s">
        <v>2127</v>
      </c>
      <c r="BU832" s="95"/>
      <c r="BV832" s="95"/>
      <c r="BW832" s="61"/>
      <c r="BX832" s="60"/>
      <c r="BY832" s="59" t="str">
        <f t="shared" ca="1" si="61"/>
        <v/>
      </c>
      <c r="CD832" s="68"/>
      <c r="CE832" s="68"/>
      <c r="CF832" s="67"/>
      <c r="CG832"/>
      <c r="CH832" s="2"/>
      <c r="CI832" s="4" t="e">
        <f t="shared" si="62"/>
        <v>#DIV/0!</v>
      </c>
      <c r="CJ832" s="5" t="str">
        <f t="shared" si="63"/>
        <v>SIN DATO</v>
      </c>
      <c r="CK832" s="36">
        <v>0</v>
      </c>
      <c r="CL832" s="66"/>
      <c r="CM832" s="89">
        <v>42432</v>
      </c>
      <c r="CN832" s="97">
        <v>42485</v>
      </c>
      <c r="CP832"/>
      <c r="CQ832" s="65"/>
      <c r="CR832" s="65"/>
      <c r="CS832" s="98"/>
      <c r="CT832"/>
      <c r="CU832"/>
      <c r="CV832" s="97"/>
      <c r="CW832" s="2"/>
      <c r="CX832" s="82"/>
      <c r="DG832" s="64"/>
      <c r="DI832" s="89"/>
      <c r="DJ832" s="89"/>
      <c r="DN832" s="34"/>
      <c r="DO832" s="34"/>
      <c r="DP832" s="34"/>
      <c r="DQ832" s="34"/>
      <c r="DR832" s="34"/>
      <c r="DS832" s="34" t="s">
        <v>2127</v>
      </c>
      <c r="DT832" s="34"/>
      <c r="DY832" s="1">
        <v>2</v>
      </c>
      <c r="DZ832" t="s">
        <v>7941</v>
      </c>
      <c r="EB832" s="4"/>
      <c r="EJ832"/>
      <c r="EL832" s="34"/>
      <c r="EN832" s="34"/>
    </row>
    <row r="833" spans="1:144" hidden="1" x14ac:dyDescent="0.25">
      <c r="A833" s="85">
        <v>2022</v>
      </c>
      <c r="B833" s="87">
        <v>44830</v>
      </c>
      <c r="C833" t="s">
        <v>121</v>
      </c>
      <c r="D833" t="s">
        <v>122</v>
      </c>
      <c r="E833" s="36" t="s">
        <v>7938</v>
      </c>
      <c r="F833" s="34">
        <f t="shared" si="64"/>
        <v>832</v>
      </c>
      <c r="G833" s="34" t="s">
        <v>4985</v>
      </c>
      <c r="H833">
        <v>18</v>
      </c>
      <c r="I833" s="34" t="s">
        <v>6141</v>
      </c>
      <c r="J833" s="34" t="s">
        <v>4988</v>
      </c>
      <c r="K833" s="34" t="str">
        <f>VLOOKUP(J833,[2]CodMpios!$B$347:$E$362,4,FALSE)</f>
        <v>18001 - Florencia</v>
      </c>
      <c r="L833" s="34" t="str">
        <f>VLOOKUP($J833,[2]Coord_Mpios_X_Y!$B$2:$K$1123,9,FALSE)</f>
        <v>1,749138703818</v>
      </c>
      <c r="M833" s="34" t="str">
        <f>VLOOKUP($J833,[2]Coord_Mpios_X_Y!$B$2:$K$1123,10,FALSE)</f>
        <v>-75,558239064333</v>
      </c>
      <c r="N833" s="34" t="s">
        <v>139</v>
      </c>
      <c r="O833" s="34" t="s">
        <v>126</v>
      </c>
      <c r="Q833" s="34" t="s">
        <v>127</v>
      </c>
      <c r="R833" s="34">
        <v>26620054</v>
      </c>
      <c r="S833" s="34" t="str">
        <f t="shared" si="60"/>
        <v>CC26620054</v>
      </c>
      <c r="T833" s="34" t="s">
        <v>1473</v>
      </c>
      <c r="U833" s="34" t="s">
        <v>2492</v>
      </c>
      <c r="V833" s="34" t="s">
        <v>328</v>
      </c>
      <c r="W833" s="34" t="s">
        <v>5804</v>
      </c>
      <c r="X833" s="87">
        <v>20387</v>
      </c>
      <c r="Y833">
        <v>67</v>
      </c>
      <c r="Z833" s="36">
        <f>VLOOKUP($Y833,[2]Edades!$A$3:$H$153,4,FALSE)</f>
        <v>6</v>
      </c>
      <c r="AA833" s="34" t="str">
        <f>VLOOKUP($Y833,[2]Edades!$A$3:$H$153,6,FALSE)</f>
        <v>6 - Persona mayor</v>
      </c>
      <c r="AB833" s="34">
        <f>VLOOKUP($Y833,[2]Edades!$A$3:$H$153,7,FALSE)</f>
        <v>14</v>
      </c>
      <c r="AC833" s="34" t="str">
        <f>VLOOKUP($Y833,[2]Edades!$A$3:$H$153,8,FALSE)</f>
        <v>65-69</v>
      </c>
      <c r="AD833" s="34" t="s">
        <v>129</v>
      </c>
      <c r="AE833" s="1">
        <v>2</v>
      </c>
      <c r="AF833" s="34" t="s">
        <v>2137</v>
      </c>
      <c r="AG833" s="34" t="s">
        <v>2127</v>
      </c>
      <c r="AH833" s="34" t="s">
        <v>2127</v>
      </c>
      <c r="AK833" s="34" t="s">
        <v>139</v>
      </c>
      <c r="AM833" s="34" t="s">
        <v>2127</v>
      </c>
      <c r="AN833" s="36" t="s">
        <v>2127</v>
      </c>
      <c r="AO833" s="36" t="s">
        <v>2127</v>
      </c>
      <c r="AP833" s="34" t="s">
        <v>2127</v>
      </c>
      <c r="AQ833" s="36" t="s">
        <v>2127</v>
      </c>
      <c r="AR833" s="34" t="s">
        <v>2098</v>
      </c>
      <c r="AS833" s="91" t="s">
        <v>6950</v>
      </c>
      <c r="AT833" s="34">
        <v>4375017</v>
      </c>
      <c r="AU833" s="34" t="s">
        <v>2127</v>
      </c>
      <c r="AX833" s="90"/>
      <c r="BA833" s="91"/>
      <c r="BB833" s="91"/>
      <c r="BC833" s="91"/>
      <c r="BF833" s="34" t="s">
        <v>4983</v>
      </c>
      <c r="BG833" s="92" t="s">
        <v>2098</v>
      </c>
      <c r="BM833" s="36" t="s">
        <v>131</v>
      </c>
      <c r="BN833" s="34" t="s">
        <v>132</v>
      </c>
      <c r="BO833" s="36">
        <v>0</v>
      </c>
      <c r="BQ833" s="94"/>
      <c r="BS833" t="s">
        <v>132</v>
      </c>
      <c r="BU833" s="95"/>
      <c r="BV833" s="95"/>
      <c r="BW833" s="61"/>
      <c r="BX833" s="60"/>
      <c r="BY833" s="59" t="str">
        <f t="shared" ca="1" si="61"/>
        <v/>
      </c>
      <c r="CD833" s="68"/>
      <c r="CE833" s="68"/>
      <c r="CF833" s="67"/>
      <c r="CG833">
        <v>99</v>
      </c>
      <c r="CH833" s="2">
        <v>160</v>
      </c>
      <c r="CI833" s="4">
        <f t="shared" si="62"/>
        <v>38.671874999999993</v>
      </c>
      <c r="CJ833" s="5" t="str">
        <f t="shared" si="63"/>
        <v>OBESIDAD</v>
      </c>
      <c r="CK833" s="36">
        <v>0</v>
      </c>
      <c r="CL833" s="66"/>
      <c r="CM833" s="89">
        <v>42436</v>
      </c>
      <c r="CN833" s="97">
        <v>42467</v>
      </c>
      <c r="CP833"/>
      <c r="CQ833" s="65"/>
      <c r="CR833" s="65"/>
      <c r="CS833" s="98"/>
      <c r="CT833"/>
      <c r="CU833"/>
      <c r="CV833" s="65"/>
      <c r="CW833" s="2"/>
      <c r="CX833" s="82"/>
      <c r="DC833"/>
      <c r="DG833" s="64"/>
      <c r="DI833" s="89"/>
      <c r="DJ833" s="89"/>
      <c r="DN833" s="34"/>
      <c r="DO833" s="34"/>
      <c r="DP833" s="34"/>
      <c r="DQ833" s="34"/>
      <c r="DR833" s="34"/>
      <c r="DS833" s="34" t="s">
        <v>2127</v>
      </c>
      <c r="DT833" s="34"/>
      <c r="DU833" s="47">
        <v>43438</v>
      </c>
      <c r="DY833" s="1">
        <v>1</v>
      </c>
      <c r="DZ833" t="s">
        <v>7941</v>
      </c>
      <c r="EB833" s="4"/>
      <c r="EJ833"/>
      <c r="EL833" s="34"/>
      <c r="EN833" s="34"/>
    </row>
    <row r="834" spans="1:144" hidden="1" x14ac:dyDescent="0.25">
      <c r="A834" s="85">
        <v>2022</v>
      </c>
      <c r="B834" s="87">
        <v>44830</v>
      </c>
      <c r="C834" t="s">
        <v>121</v>
      </c>
      <c r="D834" t="s">
        <v>122</v>
      </c>
      <c r="E834" s="36" t="s">
        <v>7938</v>
      </c>
      <c r="F834" s="34">
        <f t="shared" si="64"/>
        <v>833</v>
      </c>
      <c r="G834" s="34" t="s">
        <v>4985</v>
      </c>
      <c r="H834">
        <v>18</v>
      </c>
      <c r="I834" s="34" t="s">
        <v>6141</v>
      </c>
      <c r="J834" s="34" t="s">
        <v>4988</v>
      </c>
      <c r="K834" s="34" t="str">
        <f>VLOOKUP(J834,[2]CodMpios!$B$347:$E$362,4,FALSE)</f>
        <v>18001 - Florencia</v>
      </c>
      <c r="L834" s="34" t="str">
        <f>VLOOKUP($J834,[2]Coord_Mpios_X_Y!$B$2:$K$1123,9,FALSE)</f>
        <v>1,749138703818</v>
      </c>
      <c r="M834" s="34" t="str">
        <f>VLOOKUP($J834,[2]Coord_Mpios_X_Y!$B$2:$K$1123,10,FALSE)</f>
        <v>-75,558239064333</v>
      </c>
      <c r="N834" s="34" t="s">
        <v>139</v>
      </c>
      <c r="O834" s="34" t="s">
        <v>126</v>
      </c>
      <c r="Q834" s="34" t="s">
        <v>127</v>
      </c>
      <c r="R834" s="34">
        <v>17626315</v>
      </c>
      <c r="S834" s="34" t="str">
        <f t="shared" ref="S834:S897" si="65">CONCATENATE(Q834,R834)</f>
        <v>CC17626315</v>
      </c>
      <c r="T834" s="34" t="s">
        <v>188</v>
      </c>
      <c r="U834" s="34" t="s">
        <v>2012</v>
      </c>
      <c r="V834" s="34" t="s">
        <v>431</v>
      </c>
      <c r="W834" s="34" t="s">
        <v>759</v>
      </c>
      <c r="X834" s="87">
        <v>19464</v>
      </c>
      <c r="Y834">
        <v>69</v>
      </c>
      <c r="Z834" s="36">
        <f>VLOOKUP($Y834,[2]Edades!$A$3:$H$153,4,FALSE)</f>
        <v>6</v>
      </c>
      <c r="AA834" s="34" t="str">
        <f>VLOOKUP($Y834,[2]Edades!$A$3:$H$153,6,FALSE)</f>
        <v>6 - Persona mayor</v>
      </c>
      <c r="AB834" s="34">
        <f>VLOOKUP($Y834,[2]Edades!$A$3:$H$153,7,FALSE)</f>
        <v>14</v>
      </c>
      <c r="AC834" s="34" t="str">
        <f>VLOOKUP($Y834,[2]Edades!$A$3:$H$153,8,FALSE)</f>
        <v>65-69</v>
      </c>
      <c r="AD834" s="34" t="s">
        <v>146</v>
      </c>
      <c r="AE834">
        <v>1</v>
      </c>
      <c r="AF834" s="34" t="s">
        <v>2137</v>
      </c>
      <c r="AG834" s="34" t="s">
        <v>2127</v>
      </c>
      <c r="AH834" s="34" t="s">
        <v>2127</v>
      </c>
      <c r="AK834" s="34" t="s">
        <v>139</v>
      </c>
      <c r="AM834" s="34" t="s">
        <v>2127</v>
      </c>
      <c r="AN834" s="36" t="s">
        <v>2127</v>
      </c>
      <c r="AO834" s="36" t="s">
        <v>2127</v>
      </c>
      <c r="AP834" s="34" t="s">
        <v>2127</v>
      </c>
      <c r="AQ834" s="36" t="s">
        <v>2127</v>
      </c>
      <c r="AR834" s="34" t="s">
        <v>2098</v>
      </c>
      <c r="AS834" s="91" t="s">
        <v>6951</v>
      </c>
      <c r="AT834" s="34">
        <v>3202091715</v>
      </c>
      <c r="AU834" s="34" t="s">
        <v>2127</v>
      </c>
      <c r="AX834" s="90"/>
      <c r="BA834" s="91"/>
      <c r="BB834" s="91"/>
      <c r="BC834" s="91"/>
      <c r="BF834" s="34" t="s">
        <v>4983</v>
      </c>
      <c r="BG834" s="92" t="s">
        <v>2098</v>
      </c>
      <c r="BM834" s="36" t="s">
        <v>131</v>
      </c>
      <c r="BN834" s="34" t="s">
        <v>132</v>
      </c>
      <c r="BO834" s="36">
        <v>0</v>
      </c>
      <c r="BQ834" s="94"/>
      <c r="BS834" t="s">
        <v>132</v>
      </c>
      <c r="BU834" s="95"/>
      <c r="BV834" s="95"/>
      <c r="BW834" s="61"/>
      <c r="BX834" s="60"/>
      <c r="BY834" s="59" t="str">
        <f t="shared" ref="BY834:BY897" ca="1" si="66">IFERROR(IF(BW834="","",BW834-TODAY()),"SIN DATO")</f>
        <v/>
      </c>
      <c r="CD834" s="68"/>
      <c r="CE834" s="68"/>
      <c r="CF834" s="67"/>
      <c r="CG834">
        <v>113</v>
      </c>
      <c r="CH834" s="2">
        <v>180</v>
      </c>
      <c r="CI834" s="4">
        <f t="shared" ref="CI834:CI897" si="67">(CG834/((CH834/100)*(CH834/100)))</f>
        <v>34.876543209876544</v>
      </c>
      <c r="CJ834" s="5" t="str">
        <f t="shared" ref="CJ834:CJ897" si="68">IFERROR(IF(CI834&lt;=18.5,"BAJO PESO",IF(AND(CI834&gt;18.5,CI834&lt;25),"NORMAL",IF(AND(CI834&gt;=25,CI834&lt;=30),"SOBREPESO","OBESIDAD"))),"SIN DATO")</f>
        <v>OBESIDAD</v>
      </c>
      <c r="CK834" s="36">
        <v>0</v>
      </c>
      <c r="CL834" s="66"/>
      <c r="CM834" s="89">
        <v>42436</v>
      </c>
      <c r="CN834" s="97">
        <v>42466</v>
      </c>
      <c r="CP834"/>
      <c r="CQ834" s="65"/>
      <c r="CR834" s="65"/>
      <c r="CS834" s="98"/>
      <c r="CT834"/>
      <c r="CU834"/>
      <c r="CV834" s="65"/>
      <c r="CW834" s="2">
        <v>130</v>
      </c>
      <c r="CX834" s="82">
        <v>80</v>
      </c>
      <c r="DC834"/>
      <c r="DG834" s="64"/>
      <c r="DI834" s="89">
        <v>43644</v>
      </c>
      <c r="DJ834" s="89"/>
      <c r="DN834" s="34"/>
      <c r="DO834" s="34"/>
      <c r="DP834" s="34"/>
      <c r="DQ834" s="34"/>
      <c r="DR834" s="34"/>
      <c r="DS834" s="34" t="s">
        <v>2127</v>
      </c>
      <c r="DT834" s="34"/>
      <c r="DU834" s="47">
        <v>44599</v>
      </c>
      <c r="DY834" s="1">
        <v>2</v>
      </c>
      <c r="DZ834" t="s">
        <v>7941</v>
      </c>
      <c r="EA834" s="4">
        <v>0.78</v>
      </c>
      <c r="EB834" s="4">
        <v>103</v>
      </c>
      <c r="EC834" s="4">
        <v>139</v>
      </c>
      <c r="ED834" s="4">
        <v>60</v>
      </c>
      <c r="EE834" s="4">
        <v>42.7</v>
      </c>
      <c r="EF834" s="4">
        <v>187</v>
      </c>
      <c r="EG834" s="4">
        <v>1.2</v>
      </c>
      <c r="EH834" s="4">
        <v>6.4</v>
      </c>
      <c r="EJ834"/>
      <c r="EL834" s="34"/>
      <c r="EN834" s="34"/>
    </row>
    <row r="835" spans="1:144" hidden="1" x14ac:dyDescent="0.25">
      <c r="A835" s="85">
        <v>2022</v>
      </c>
      <c r="B835" s="87">
        <v>44830</v>
      </c>
      <c r="C835" t="s">
        <v>121</v>
      </c>
      <c r="D835" t="s">
        <v>122</v>
      </c>
      <c r="E835" s="36" t="s">
        <v>7938</v>
      </c>
      <c r="F835" s="34">
        <f t="shared" ref="F835:F898" si="69">F834+1</f>
        <v>834</v>
      </c>
      <c r="G835" s="34" t="s">
        <v>4985</v>
      </c>
      <c r="H835">
        <v>18</v>
      </c>
      <c r="I835" s="34" t="s">
        <v>6141</v>
      </c>
      <c r="J835" s="34" t="s">
        <v>5032</v>
      </c>
      <c r="K835" s="34" t="str">
        <f>VLOOKUP(J835,[2]CodMpios!$B$347:$E$362,4,FALSE)</f>
        <v>18150 - Cartagena Del Chaira</v>
      </c>
      <c r="L835" s="34" t="str">
        <f>VLOOKUP($J835,[2]Coord_Mpios_X_Y!$B$2:$K$1123,9,FALSE)</f>
        <v>0,647693081213</v>
      </c>
      <c r="M835" s="34" t="str">
        <f>VLOOKUP($J835,[2]Coord_Mpios_X_Y!$B$2:$K$1123,10,FALSE)</f>
        <v>-74,272354990827</v>
      </c>
      <c r="N835" s="34" t="s">
        <v>139</v>
      </c>
      <c r="O835" s="34" t="s">
        <v>126</v>
      </c>
      <c r="Q835" s="34" t="s">
        <v>127</v>
      </c>
      <c r="R835" s="34">
        <v>96341779</v>
      </c>
      <c r="S835" s="34" t="str">
        <f t="shared" si="65"/>
        <v>CC96341779</v>
      </c>
      <c r="T835" s="34" t="s">
        <v>1226</v>
      </c>
      <c r="U835" s="34" t="s">
        <v>2492</v>
      </c>
      <c r="V835" s="34" t="s">
        <v>5685</v>
      </c>
      <c r="W835" s="34" t="s">
        <v>5081</v>
      </c>
      <c r="X835" s="87">
        <v>25800</v>
      </c>
      <c r="Y835">
        <v>52</v>
      </c>
      <c r="Z835" s="36">
        <f>VLOOKUP($Y835,[2]Edades!$A$3:$H$153,4,FALSE)</f>
        <v>5</v>
      </c>
      <c r="AA835" s="34" t="str">
        <f>VLOOKUP($Y835,[2]Edades!$A$3:$H$153,6,FALSE)</f>
        <v>5 - Adultez</v>
      </c>
      <c r="AB835" s="34">
        <f>VLOOKUP($Y835,[2]Edades!$A$3:$H$153,7,FALSE)</f>
        <v>11</v>
      </c>
      <c r="AC835" s="34" t="str">
        <f>VLOOKUP($Y835,[2]Edades!$A$3:$H$153,8,FALSE)</f>
        <v>50-54</v>
      </c>
      <c r="AD835" s="34" t="s">
        <v>146</v>
      </c>
      <c r="AE835">
        <v>1</v>
      </c>
      <c r="AF835" s="34" t="s">
        <v>130</v>
      </c>
      <c r="AG835" s="34" t="s">
        <v>2127</v>
      </c>
      <c r="AH835" s="34" t="s">
        <v>2127</v>
      </c>
      <c r="AK835" s="34" t="s">
        <v>139</v>
      </c>
      <c r="AM835" s="34" t="s">
        <v>2127</v>
      </c>
      <c r="AN835" s="36" t="s">
        <v>2127</v>
      </c>
      <c r="AO835" s="36" t="s">
        <v>2127</v>
      </c>
      <c r="AP835" s="34" t="s">
        <v>2127</v>
      </c>
      <c r="AQ835" s="36" t="s">
        <v>2127</v>
      </c>
      <c r="AR835" s="34" t="s">
        <v>2098</v>
      </c>
      <c r="AS835" s="91" t="s">
        <v>6952</v>
      </c>
      <c r="AT835" s="34">
        <v>3165125029</v>
      </c>
      <c r="AU835" s="34" t="s">
        <v>2127</v>
      </c>
      <c r="AX835" s="90"/>
      <c r="BA835" s="91"/>
      <c r="BB835" s="91"/>
      <c r="BC835" s="91"/>
      <c r="BF835" s="34" t="s">
        <v>4983</v>
      </c>
      <c r="BG835" s="92" t="s">
        <v>2098</v>
      </c>
      <c r="BM835" s="36" t="s">
        <v>131</v>
      </c>
      <c r="BN835" s="34" t="s">
        <v>132</v>
      </c>
      <c r="BO835" s="36">
        <v>0</v>
      </c>
      <c r="BQ835" s="94"/>
      <c r="BS835" t="s">
        <v>131</v>
      </c>
      <c r="BU835" s="95"/>
      <c r="BV835" s="95"/>
      <c r="BW835" s="61"/>
      <c r="BX835" s="60"/>
      <c r="BY835" s="59" t="str">
        <f t="shared" ca="1" si="66"/>
        <v/>
      </c>
      <c r="CD835" s="68"/>
      <c r="CE835" s="68"/>
      <c r="CF835" s="67"/>
      <c r="CG835">
        <v>98</v>
      </c>
      <c r="CH835" s="2">
        <v>178</v>
      </c>
      <c r="CI835" s="4">
        <f t="shared" si="67"/>
        <v>30.930438076000502</v>
      </c>
      <c r="CJ835" s="5" t="str">
        <f t="shared" si="68"/>
        <v>OBESIDAD</v>
      </c>
      <c r="CK835" s="36">
        <v>0</v>
      </c>
      <c r="CL835" s="66"/>
      <c r="CM835" s="89">
        <v>42437</v>
      </c>
      <c r="CN835" s="97">
        <v>42458</v>
      </c>
      <c r="CP835"/>
      <c r="CQ835" s="65"/>
      <c r="CR835" s="65"/>
      <c r="CS835" s="98"/>
      <c r="CT835"/>
      <c r="CU835"/>
      <c r="CV835" s="65"/>
      <c r="CW835" s="2"/>
      <c r="CX835" s="82"/>
      <c r="DC835"/>
      <c r="DG835" s="64"/>
      <c r="DI835" s="89">
        <v>43508</v>
      </c>
      <c r="DJ835" s="89"/>
      <c r="DN835" s="34"/>
      <c r="DO835" s="34"/>
      <c r="DP835" s="34"/>
      <c r="DQ835" s="34"/>
      <c r="DR835" s="34"/>
      <c r="DS835" s="34" t="s">
        <v>2127</v>
      </c>
      <c r="DT835" s="34"/>
      <c r="DU835" s="47">
        <v>44251</v>
      </c>
      <c r="DY835" s="1">
        <v>2</v>
      </c>
      <c r="DZ835" t="s">
        <v>7940</v>
      </c>
      <c r="EB835" s="4"/>
      <c r="EJ835"/>
      <c r="EL835" s="34"/>
      <c r="EN835" s="34"/>
    </row>
    <row r="836" spans="1:144" x14ac:dyDescent="0.25">
      <c r="A836" s="85">
        <v>2022</v>
      </c>
      <c r="B836" s="87">
        <v>44830</v>
      </c>
      <c r="C836" t="s">
        <v>121</v>
      </c>
      <c r="D836" t="s">
        <v>122</v>
      </c>
      <c r="E836" s="34" t="s">
        <v>7938</v>
      </c>
      <c r="F836" s="34">
        <f t="shared" si="69"/>
        <v>835</v>
      </c>
      <c r="G836" s="34" t="s">
        <v>4985</v>
      </c>
      <c r="H836">
        <v>18</v>
      </c>
      <c r="I836" s="34" t="s">
        <v>6141</v>
      </c>
      <c r="J836" s="34" t="s">
        <v>5032</v>
      </c>
      <c r="K836" s="34" t="str">
        <f>VLOOKUP(J836,[2]CodMpios!$B$347:$E$362,4,FALSE)</f>
        <v>18150 - Cartagena Del Chaira</v>
      </c>
      <c r="L836" s="34" t="str">
        <f>VLOOKUP($J836,[2]Coord_Mpios_X_Y!$B$2:$K$1123,9,FALSE)</f>
        <v>0,647693081213</v>
      </c>
      <c r="M836" s="34" t="str">
        <f>VLOOKUP($J836,[2]Coord_Mpios_X_Y!$B$2:$K$1123,10,FALSE)</f>
        <v>-74,272354990827</v>
      </c>
      <c r="N836" s="34" t="s">
        <v>139</v>
      </c>
      <c r="O836" s="34" t="s">
        <v>126</v>
      </c>
      <c r="Q836" s="34" t="s">
        <v>127</v>
      </c>
      <c r="R836" s="34">
        <v>19208715</v>
      </c>
      <c r="S836" s="34" t="str">
        <f t="shared" si="65"/>
        <v>CC19208715</v>
      </c>
      <c r="T836" s="34" t="s">
        <v>1373</v>
      </c>
      <c r="U836" s="34" t="s">
        <v>2492</v>
      </c>
      <c r="V836" s="34" t="s">
        <v>497</v>
      </c>
      <c r="W836" s="34" t="s">
        <v>735</v>
      </c>
      <c r="X836" s="87">
        <v>19615</v>
      </c>
      <c r="Y836">
        <v>69</v>
      </c>
      <c r="Z836" s="36">
        <f>VLOOKUP($Y836,[2]Edades!$A$3:$H$153,4,FALSE)</f>
        <v>6</v>
      </c>
      <c r="AA836" s="34" t="str">
        <f>VLOOKUP($Y836,[2]Edades!$A$3:$H$153,6,FALSE)</f>
        <v>6 - Persona mayor</v>
      </c>
      <c r="AB836" s="34">
        <f>VLOOKUP($Y836,[2]Edades!$A$3:$H$153,7,FALSE)</f>
        <v>14</v>
      </c>
      <c r="AC836" s="34" t="str">
        <f>VLOOKUP($Y836,[2]Edades!$A$3:$H$153,8,FALSE)</f>
        <v>65-69</v>
      </c>
      <c r="AD836" s="34" t="s">
        <v>146</v>
      </c>
      <c r="AE836">
        <v>1</v>
      </c>
      <c r="AF836" s="34" t="s">
        <v>2137</v>
      </c>
      <c r="AG836" s="34" t="s">
        <v>2127</v>
      </c>
      <c r="AH836" s="34" t="s">
        <v>2127</v>
      </c>
      <c r="AK836" s="34" t="s">
        <v>139</v>
      </c>
      <c r="AM836" s="34" t="s">
        <v>2127</v>
      </c>
      <c r="AN836" s="36" t="s">
        <v>2127</v>
      </c>
      <c r="AO836" s="36" t="s">
        <v>2127</v>
      </c>
      <c r="AP836" s="34" t="s">
        <v>2127</v>
      </c>
      <c r="AQ836" s="36" t="s">
        <v>2127</v>
      </c>
      <c r="AR836" s="34" t="s">
        <v>2098</v>
      </c>
      <c r="AS836" s="91" t="s">
        <v>6953</v>
      </c>
      <c r="AT836" s="34">
        <v>3134839197</v>
      </c>
      <c r="AU836" s="34" t="s">
        <v>2127</v>
      </c>
      <c r="AX836" s="90"/>
      <c r="BA836" s="91"/>
      <c r="BB836" s="91"/>
      <c r="BC836" s="91"/>
      <c r="BF836" s="34" t="s">
        <v>4983</v>
      </c>
      <c r="BG836" s="92" t="s">
        <v>2098</v>
      </c>
      <c r="BM836" s="36" t="s">
        <v>131</v>
      </c>
      <c r="BN836" s="34" t="s">
        <v>132</v>
      </c>
      <c r="BO836" s="36">
        <v>0</v>
      </c>
      <c r="BQ836" s="94"/>
      <c r="BS836" s="36" t="s">
        <v>2127</v>
      </c>
      <c r="BU836" s="95"/>
      <c r="BV836" s="95"/>
      <c r="BW836" s="61"/>
      <c r="BX836" s="60"/>
      <c r="BY836" s="59" t="str">
        <f t="shared" ca="1" si="66"/>
        <v/>
      </c>
      <c r="CD836" s="68"/>
      <c r="CE836" s="68"/>
      <c r="CF836" s="67"/>
      <c r="CG836">
        <v>76</v>
      </c>
      <c r="CH836" s="2">
        <v>165</v>
      </c>
      <c r="CI836" s="4">
        <f t="shared" si="67"/>
        <v>27.915518824609737</v>
      </c>
      <c r="CJ836" s="5" t="str">
        <f t="shared" si="68"/>
        <v>SOBREPESO</v>
      </c>
      <c r="CK836" s="36">
        <v>0</v>
      </c>
      <c r="CL836" s="66"/>
      <c r="CM836" s="89">
        <v>42438</v>
      </c>
      <c r="CN836" s="97">
        <v>42485</v>
      </c>
      <c r="CP836"/>
      <c r="CQ836" s="65"/>
      <c r="CR836" s="65"/>
      <c r="CS836" s="98"/>
      <c r="CT836"/>
      <c r="CU836"/>
      <c r="CV836" s="97"/>
      <c r="CW836" s="2">
        <v>165</v>
      </c>
      <c r="CX836" s="82">
        <v>76</v>
      </c>
      <c r="DG836" s="64"/>
      <c r="DI836" s="89">
        <v>42969</v>
      </c>
      <c r="DJ836" s="89"/>
      <c r="DN836" s="34"/>
      <c r="DO836" s="34"/>
      <c r="DP836" s="34"/>
      <c r="DQ836" s="34"/>
      <c r="DR836" s="34"/>
      <c r="DS836" s="34" t="s">
        <v>2127</v>
      </c>
      <c r="DT836" s="34"/>
      <c r="DU836" s="47">
        <v>44414</v>
      </c>
      <c r="DY836" s="1">
        <v>2</v>
      </c>
      <c r="DZ836" t="s">
        <v>7940</v>
      </c>
      <c r="EB836" s="4">
        <v>139</v>
      </c>
      <c r="EH836" s="4">
        <v>8.1</v>
      </c>
      <c r="EJ836"/>
      <c r="EL836" s="34"/>
      <c r="EN836" s="34"/>
    </row>
    <row r="837" spans="1:144" hidden="1" x14ac:dyDescent="0.25">
      <c r="A837" s="85">
        <v>2022</v>
      </c>
      <c r="B837" s="87">
        <v>44830</v>
      </c>
      <c r="C837" t="s">
        <v>121</v>
      </c>
      <c r="D837" t="s">
        <v>122</v>
      </c>
      <c r="E837" s="36" t="s">
        <v>7938</v>
      </c>
      <c r="F837" s="34">
        <f t="shared" si="69"/>
        <v>836</v>
      </c>
      <c r="G837" s="34" t="s">
        <v>4985</v>
      </c>
      <c r="H837">
        <v>18</v>
      </c>
      <c r="I837" s="34" t="s">
        <v>6141</v>
      </c>
      <c r="J837" s="34" t="s">
        <v>5049</v>
      </c>
      <c r="K837" s="34" t="str">
        <f>VLOOKUP(J837,[2]CodMpios!$B$347:$E$362,4,FALSE)</f>
        <v>18610 - San José Del Fragua</v>
      </c>
      <c r="L837" s="34" t="str">
        <f>VLOOKUP($J837,[2]Coord_Mpios_X_Y!$B$2:$K$1123,9,FALSE)</f>
        <v>1,304702314265</v>
      </c>
      <c r="M837" s="34" t="str">
        <f>VLOOKUP($J837,[2]Coord_Mpios_X_Y!$B$2:$K$1123,10,FALSE)</f>
        <v>-76,110005941537</v>
      </c>
      <c r="N837" s="34" t="s">
        <v>6142</v>
      </c>
      <c r="O837" s="34" t="s">
        <v>126</v>
      </c>
      <c r="Q837" s="34" t="s">
        <v>127</v>
      </c>
      <c r="R837" s="34">
        <v>40600337</v>
      </c>
      <c r="S837" s="34" t="str">
        <f t="shared" si="65"/>
        <v>CC40600337</v>
      </c>
      <c r="T837" s="34" t="s">
        <v>5803</v>
      </c>
      <c r="V837" s="34" t="s">
        <v>5085</v>
      </c>
      <c r="W837" s="34" t="s">
        <v>743</v>
      </c>
      <c r="X837" s="87">
        <v>25087</v>
      </c>
      <c r="Y837">
        <v>54</v>
      </c>
      <c r="Z837" s="36">
        <f>VLOOKUP($Y837,[2]Edades!$A$3:$H$153,4,FALSE)</f>
        <v>5</v>
      </c>
      <c r="AA837" s="34" t="str">
        <f>VLOOKUP($Y837,[2]Edades!$A$3:$H$153,6,FALSE)</f>
        <v>5 - Adultez</v>
      </c>
      <c r="AB837" s="34">
        <f>VLOOKUP($Y837,[2]Edades!$A$3:$H$153,7,FALSE)</f>
        <v>11</v>
      </c>
      <c r="AC837" s="34" t="str">
        <f>VLOOKUP($Y837,[2]Edades!$A$3:$H$153,8,FALSE)</f>
        <v>50-54</v>
      </c>
      <c r="AD837" s="34" t="s">
        <v>129</v>
      </c>
      <c r="AE837" s="1">
        <v>2</v>
      </c>
      <c r="AF837" s="34" t="s">
        <v>130</v>
      </c>
      <c r="AG837" s="34" t="s">
        <v>2127</v>
      </c>
      <c r="AH837" s="34" t="s">
        <v>2127</v>
      </c>
      <c r="AK837" s="34" t="s">
        <v>6142</v>
      </c>
      <c r="AM837" s="34" t="s">
        <v>2127</v>
      </c>
      <c r="AN837" s="36" t="s">
        <v>2127</v>
      </c>
      <c r="AO837" s="36" t="s">
        <v>2127</v>
      </c>
      <c r="AP837" s="34" t="s">
        <v>2127</v>
      </c>
      <c r="AQ837" s="36" t="s">
        <v>2127</v>
      </c>
      <c r="AR837" s="34" t="s">
        <v>5048</v>
      </c>
      <c r="AS837" s="91" t="s">
        <v>6954</v>
      </c>
      <c r="AT837" s="34">
        <v>3123527226</v>
      </c>
      <c r="AU837" s="34" t="s">
        <v>2127</v>
      </c>
      <c r="AX837" s="90"/>
      <c r="BA837" s="91"/>
      <c r="BB837" s="91"/>
      <c r="BC837" s="91"/>
      <c r="BF837" s="34" t="s">
        <v>4983</v>
      </c>
      <c r="BG837" s="92" t="s">
        <v>2098</v>
      </c>
      <c r="BM837" s="36" t="s">
        <v>131</v>
      </c>
      <c r="BN837" s="34" t="s">
        <v>132</v>
      </c>
      <c r="BO837" s="36">
        <v>0</v>
      </c>
      <c r="BQ837" s="94"/>
      <c r="BS837" t="s">
        <v>132</v>
      </c>
      <c r="BU837" s="95"/>
      <c r="BV837" s="95"/>
      <c r="BW837" s="61"/>
      <c r="BX837" s="60"/>
      <c r="BY837" s="59" t="str">
        <f t="shared" ca="1" si="66"/>
        <v/>
      </c>
      <c r="CD837" s="68"/>
      <c r="CE837" s="68"/>
      <c r="CF837" s="67"/>
      <c r="CG837">
        <v>74</v>
      </c>
      <c r="CH837" s="2">
        <v>158</v>
      </c>
      <c r="CI837" s="4">
        <f t="shared" si="67"/>
        <v>29.642685467072578</v>
      </c>
      <c r="CJ837" s="5" t="str">
        <f t="shared" si="68"/>
        <v>SOBREPESO</v>
      </c>
      <c r="CK837" s="36">
        <v>0</v>
      </c>
      <c r="CL837" s="66"/>
      <c r="CM837" s="89">
        <v>41290</v>
      </c>
      <c r="CN837" s="97">
        <v>41290</v>
      </c>
      <c r="CP837"/>
      <c r="CQ837" s="65"/>
      <c r="CR837" s="65"/>
      <c r="CS837" s="98"/>
      <c r="CT837"/>
      <c r="CU837"/>
      <c r="CV837" s="65"/>
      <c r="CW837" s="2">
        <v>100</v>
      </c>
      <c r="CX837" s="82">
        <v>60</v>
      </c>
      <c r="DC837"/>
      <c r="DG837" s="64"/>
      <c r="DI837" s="89">
        <v>44627</v>
      </c>
      <c r="DJ837" s="89"/>
      <c r="DN837" s="34"/>
      <c r="DO837" s="34"/>
      <c r="DP837" s="34"/>
      <c r="DQ837" s="34"/>
      <c r="DR837" s="34"/>
      <c r="DS837" s="34" t="s">
        <v>2127</v>
      </c>
      <c r="DT837" s="34"/>
      <c r="DZ837" t="s">
        <v>7941</v>
      </c>
      <c r="EA837" s="4">
        <v>0.71</v>
      </c>
      <c r="EB837" s="4">
        <v>107</v>
      </c>
      <c r="EC837" s="4">
        <v>290</v>
      </c>
      <c r="EE837" s="4">
        <v>56.3</v>
      </c>
      <c r="EF837" s="4">
        <v>194</v>
      </c>
      <c r="EG837" s="4">
        <v>2</v>
      </c>
      <c r="EH837" s="4">
        <v>7.3</v>
      </c>
      <c r="EJ837"/>
      <c r="EL837" s="34"/>
      <c r="EN837" s="34"/>
    </row>
    <row r="838" spans="1:144" hidden="1" x14ac:dyDescent="0.25">
      <c r="A838" s="85">
        <v>2022</v>
      </c>
      <c r="B838" s="87">
        <v>44830</v>
      </c>
      <c r="C838" t="s">
        <v>121</v>
      </c>
      <c r="D838" t="s">
        <v>122</v>
      </c>
      <c r="E838" s="36" t="s">
        <v>7938</v>
      </c>
      <c r="F838" s="34">
        <f t="shared" si="69"/>
        <v>837</v>
      </c>
      <c r="G838" s="34" t="s">
        <v>4985</v>
      </c>
      <c r="H838">
        <v>18</v>
      </c>
      <c r="I838" s="34" t="s">
        <v>6141</v>
      </c>
      <c r="J838" s="34" t="s">
        <v>4988</v>
      </c>
      <c r="K838" s="34" t="str">
        <f>VLOOKUP(J838,[2]CodMpios!$B$347:$E$362,4,FALSE)</f>
        <v>18001 - Florencia</v>
      </c>
      <c r="L838" s="34" t="str">
        <f>VLOOKUP($J838,[2]Coord_Mpios_X_Y!$B$2:$K$1123,9,FALSE)</f>
        <v>1,749138703818</v>
      </c>
      <c r="M838" s="34" t="str">
        <f>VLOOKUP($J838,[2]Coord_Mpios_X_Y!$B$2:$K$1123,10,FALSE)</f>
        <v>-75,558239064333</v>
      </c>
      <c r="N838" s="34" t="s">
        <v>139</v>
      </c>
      <c r="O838" s="34" t="s">
        <v>126</v>
      </c>
      <c r="Q838" s="34" t="s">
        <v>127</v>
      </c>
      <c r="R838" s="34">
        <v>40766238</v>
      </c>
      <c r="S838" s="34" t="str">
        <f t="shared" si="65"/>
        <v>CC40766238</v>
      </c>
      <c r="T838" s="34" t="s">
        <v>358</v>
      </c>
      <c r="U838" s="34" t="s">
        <v>2492</v>
      </c>
      <c r="V838" s="34" t="s">
        <v>5273</v>
      </c>
      <c r="W838" s="34" t="s">
        <v>169</v>
      </c>
      <c r="X838" s="87">
        <v>24197</v>
      </c>
      <c r="Y838">
        <v>56</v>
      </c>
      <c r="Z838" s="36">
        <f>VLOOKUP($Y838,[2]Edades!$A$3:$H$153,4,FALSE)</f>
        <v>5</v>
      </c>
      <c r="AA838" s="34" t="str">
        <f>VLOOKUP($Y838,[2]Edades!$A$3:$H$153,6,FALSE)</f>
        <v>5 - Adultez</v>
      </c>
      <c r="AB838" s="34">
        <f>VLOOKUP($Y838,[2]Edades!$A$3:$H$153,7,FALSE)</f>
        <v>12</v>
      </c>
      <c r="AC838" s="34" t="str">
        <f>VLOOKUP($Y838,[2]Edades!$A$3:$H$153,8,FALSE)</f>
        <v>55-59</v>
      </c>
      <c r="AD838" s="34" t="s">
        <v>129</v>
      </c>
      <c r="AE838" s="1">
        <v>2</v>
      </c>
      <c r="AF838" s="34" t="s">
        <v>130</v>
      </c>
      <c r="AG838" s="34" t="s">
        <v>2127</v>
      </c>
      <c r="AH838" s="34" t="s">
        <v>2127</v>
      </c>
      <c r="AK838" s="34" t="s">
        <v>139</v>
      </c>
      <c r="AM838" s="34" t="s">
        <v>2127</v>
      </c>
      <c r="AN838" s="36" t="s">
        <v>2127</v>
      </c>
      <c r="AO838" s="36" t="s">
        <v>2127</v>
      </c>
      <c r="AP838" s="34" t="s">
        <v>2127</v>
      </c>
      <c r="AQ838" s="36" t="s">
        <v>2127</v>
      </c>
      <c r="AR838" s="34" t="s">
        <v>2098</v>
      </c>
      <c r="AS838" s="91" t="s">
        <v>6955</v>
      </c>
      <c r="AT838" s="34">
        <v>3137548461</v>
      </c>
      <c r="AU838" s="34" t="s">
        <v>2127</v>
      </c>
      <c r="AX838" s="90"/>
      <c r="BA838" s="91"/>
      <c r="BB838" s="91"/>
      <c r="BC838" s="91"/>
      <c r="BF838" s="34" t="s">
        <v>4983</v>
      </c>
      <c r="BG838" s="92" t="s">
        <v>2098</v>
      </c>
      <c r="BM838" s="36" t="s">
        <v>131</v>
      </c>
      <c r="BN838" s="34" t="s">
        <v>132</v>
      </c>
      <c r="BO838" s="36">
        <v>0</v>
      </c>
      <c r="BQ838" s="94"/>
      <c r="BS838" t="s">
        <v>131</v>
      </c>
      <c r="BU838" s="95"/>
      <c r="BV838" s="95"/>
      <c r="BW838" s="61"/>
      <c r="BX838" s="60"/>
      <c r="BY838" s="59" t="str">
        <f t="shared" ca="1" si="66"/>
        <v/>
      </c>
      <c r="CD838" s="68"/>
      <c r="CE838" s="68"/>
      <c r="CF838" s="67"/>
      <c r="CG838">
        <v>86</v>
      </c>
      <c r="CH838" s="2">
        <v>157</v>
      </c>
      <c r="CI838" s="4">
        <f t="shared" si="67"/>
        <v>34.889853543754306</v>
      </c>
      <c r="CJ838" s="5" t="str">
        <f t="shared" si="68"/>
        <v>OBESIDAD</v>
      </c>
      <c r="CK838" s="36">
        <v>0</v>
      </c>
      <c r="CL838" s="66"/>
      <c r="CM838" s="89">
        <v>42438</v>
      </c>
      <c r="CN838" s="97">
        <v>42485</v>
      </c>
      <c r="CP838"/>
      <c r="CQ838" s="65"/>
      <c r="CR838" s="65"/>
      <c r="CS838" s="98"/>
      <c r="CT838"/>
      <c r="CU838"/>
      <c r="CV838" s="65"/>
      <c r="CW838" s="2">
        <v>145</v>
      </c>
      <c r="CX838" s="82">
        <v>99</v>
      </c>
      <c r="DC838"/>
      <c r="DG838" s="64"/>
      <c r="DI838" s="89">
        <v>43243</v>
      </c>
      <c r="DJ838" s="89"/>
      <c r="DN838" s="34"/>
      <c r="DO838" s="34"/>
      <c r="DP838" s="34"/>
      <c r="DQ838" s="34"/>
      <c r="DR838" s="34"/>
      <c r="DS838" s="34" t="s">
        <v>2127</v>
      </c>
      <c r="DT838" s="34"/>
      <c r="DU838" s="47">
        <v>44385</v>
      </c>
      <c r="DY838" s="1">
        <v>2</v>
      </c>
      <c r="DZ838" t="s">
        <v>7940</v>
      </c>
      <c r="EB838" s="4"/>
      <c r="EJ838"/>
      <c r="EL838" s="34"/>
      <c r="EN838" s="34"/>
    </row>
    <row r="839" spans="1:144" hidden="1" x14ac:dyDescent="0.25">
      <c r="A839" s="85">
        <v>2022</v>
      </c>
      <c r="B839" s="87">
        <v>44830</v>
      </c>
      <c r="C839" t="s">
        <v>121</v>
      </c>
      <c r="D839" t="s">
        <v>122</v>
      </c>
      <c r="E839" s="36" t="s">
        <v>7938</v>
      </c>
      <c r="F839" s="34">
        <f t="shared" si="69"/>
        <v>838</v>
      </c>
      <c r="G839" s="34" t="s">
        <v>4985</v>
      </c>
      <c r="H839">
        <v>18</v>
      </c>
      <c r="I839" s="34" t="s">
        <v>6141</v>
      </c>
      <c r="J839" s="34" t="s">
        <v>4988</v>
      </c>
      <c r="K839" s="34" t="str">
        <f>VLOOKUP(J839,[2]CodMpios!$B$347:$E$362,4,FALSE)</f>
        <v>18001 - Florencia</v>
      </c>
      <c r="L839" s="34" t="str">
        <f>VLOOKUP($J839,[2]Coord_Mpios_X_Y!$B$2:$K$1123,9,FALSE)</f>
        <v>1,749138703818</v>
      </c>
      <c r="M839" s="34" t="str">
        <f>VLOOKUP($J839,[2]Coord_Mpios_X_Y!$B$2:$K$1123,10,FALSE)</f>
        <v>-75,558239064333</v>
      </c>
      <c r="N839" s="34" t="s">
        <v>139</v>
      </c>
      <c r="O839" s="34" t="s">
        <v>126</v>
      </c>
      <c r="Q839" s="34" t="s">
        <v>127</v>
      </c>
      <c r="R839" s="34">
        <v>40763657</v>
      </c>
      <c r="S839" s="34" t="str">
        <f t="shared" si="65"/>
        <v>CC40763657</v>
      </c>
      <c r="T839" s="34" t="s">
        <v>2396</v>
      </c>
      <c r="U839" s="34" t="s">
        <v>515</v>
      </c>
      <c r="V839" s="34" t="s">
        <v>5802</v>
      </c>
      <c r="W839" s="34" t="s">
        <v>1613</v>
      </c>
      <c r="X839" s="87">
        <v>23115</v>
      </c>
      <c r="Y839">
        <v>59</v>
      </c>
      <c r="Z839" s="36">
        <f>VLOOKUP($Y839,[2]Edades!$A$3:$H$153,4,FALSE)</f>
        <v>5</v>
      </c>
      <c r="AA839" s="34" t="str">
        <f>VLOOKUP($Y839,[2]Edades!$A$3:$H$153,6,FALSE)</f>
        <v>5 - Adultez</v>
      </c>
      <c r="AB839" s="34">
        <f>VLOOKUP($Y839,[2]Edades!$A$3:$H$153,7,FALSE)</f>
        <v>12</v>
      </c>
      <c r="AC839" s="34" t="str">
        <f>VLOOKUP($Y839,[2]Edades!$A$3:$H$153,8,FALSE)</f>
        <v>55-59</v>
      </c>
      <c r="AD839" s="34" t="s">
        <v>129</v>
      </c>
      <c r="AE839" s="1">
        <v>2</v>
      </c>
      <c r="AF839" s="34" t="s">
        <v>130</v>
      </c>
      <c r="AG839" s="34" t="s">
        <v>2127</v>
      </c>
      <c r="AH839" s="34" t="s">
        <v>2127</v>
      </c>
      <c r="AK839" s="34" t="s">
        <v>139</v>
      </c>
      <c r="AM839" s="34" t="s">
        <v>2127</v>
      </c>
      <c r="AN839" s="36" t="s">
        <v>2127</v>
      </c>
      <c r="AO839" s="36" t="s">
        <v>2127</v>
      </c>
      <c r="AP839" s="34" t="s">
        <v>2127</v>
      </c>
      <c r="AQ839" s="36" t="s">
        <v>2127</v>
      </c>
      <c r="AR839" s="34" t="s">
        <v>2098</v>
      </c>
      <c r="AS839" s="91" t="s">
        <v>6956</v>
      </c>
      <c r="AT839" s="34">
        <v>3133036191</v>
      </c>
      <c r="AU839" s="34" t="s">
        <v>2127</v>
      </c>
      <c r="AX839" s="90"/>
      <c r="BA839" s="91"/>
      <c r="BB839" s="91"/>
      <c r="BC839" s="91"/>
      <c r="BF839" s="34" t="s">
        <v>4983</v>
      </c>
      <c r="BG839" s="92" t="s">
        <v>2098</v>
      </c>
      <c r="BM839" s="36" t="s">
        <v>131</v>
      </c>
      <c r="BN839" s="34" t="s">
        <v>132</v>
      </c>
      <c r="BO839" s="36">
        <v>0</v>
      </c>
      <c r="BQ839" s="94"/>
      <c r="BS839" t="s">
        <v>132</v>
      </c>
      <c r="BU839" s="95"/>
      <c r="BV839" s="95"/>
      <c r="BW839" s="61"/>
      <c r="BX839" s="60"/>
      <c r="BY839" s="59" t="str">
        <f t="shared" ca="1" si="66"/>
        <v/>
      </c>
      <c r="CD839" s="68"/>
      <c r="CE839" s="68"/>
      <c r="CF839" s="67"/>
      <c r="CG839">
        <v>80</v>
      </c>
      <c r="CH839" s="2">
        <v>156</v>
      </c>
      <c r="CI839" s="4">
        <f t="shared" si="67"/>
        <v>32.873109796186718</v>
      </c>
      <c r="CJ839" s="5" t="str">
        <f t="shared" si="68"/>
        <v>OBESIDAD</v>
      </c>
      <c r="CK839" s="36">
        <v>0</v>
      </c>
      <c r="CL839" s="66"/>
      <c r="CM839" s="89">
        <v>42438</v>
      </c>
      <c r="CN839" s="97">
        <v>42438</v>
      </c>
      <c r="CP839"/>
      <c r="CQ839" s="65"/>
      <c r="CR839" s="65"/>
      <c r="CS839" s="98"/>
      <c r="CT839"/>
      <c r="CU839"/>
      <c r="CV839" s="65"/>
      <c r="CW839" s="2">
        <v>130</v>
      </c>
      <c r="CX839" s="82">
        <v>70</v>
      </c>
      <c r="DC839"/>
      <c r="DG839" s="64"/>
      <c r="DI839" s="89">
        <v>43215</v>
      </c>
      <c r="DJ839" s="89"/>
      <c r="DN839" s="34"/>
      <c r="DO839" s="34"/>
      <c r="DP839" s="34"/>
      <c r="DQ839" s="34"/>
      <c r="DR839" s="34"/>
      <c r="DS839" s="34" t="s">
        <v>2127</v>
      </c>
      <c r="DT839" s="34"/>
      <c r="DU839" s="47">
        <v>44783</v>
      </c>
      <c r="DY839" s="1">
        <v>2</v>
      </c>
      <c r="DZ839" t="s">
        <v>7940</v>
      </c>
      <c r="EA839" s="4">
        <v>0.88</v>
      </c>
      <c r="EB839" s="4">
        <v>90</v>
      </c>
      <c r="EC839" s="4">
        <v>186</v>
      </c>
      <c r="ED839" s="4">
        <v>102</v>
      </c>
      <c r="EE839" s="4">
        <v>59.8</v>
      </c>
      <c r="EF839" s="4">
        <v>124</v>
      </c>
      <c r="EG839" s="4">
        <v>2.1</v>
      </c>
      <c r="EJ839"/>
      <c r="EL839" s="34"/>
      <c r="EN839" s="34"/>
    </row>
    <row r="840" spans="1:144" hidden="1" x14ac:dyDescent="0.25">
      <c r="A840" s="85">
        <v>2022</v>
      </c>
      <c r="B840" s="87">
        <v>44830</v>
      </c>
      <c r="C840" t="s">
        <v>121</v>
      </c>
      <c r="D840" t="s">
        <v>122</v>
      </c>
      <c r="E840" s="36" t="s">
        <v>7938</v>
      </c>
      <c r="F840" s="34">
        <f t="shared" si="69"/>
        <v>839</v>
      </c>
      <c r="G840" s="34" t="s">
        <v>4985</v>
      </c>
      <c r="H840">
        <v>18</v>
      </c>
      <c r="I840" s="34" t="s">
        <v>6141</v>
      </c>
      <c r="J840" s="34" t="s">
        <v>4988</v>
      </c>
      <c r="K840" s="34" t="str">
        <f>VLOOKUP(J840,[2]CodMpios!$B$347:$E$362,4,FALSE)</f>
        <v>18001 - Florencia</v>
      </c>
      <c r="L840" s="34" t="str">
        <f>VLOOKUP($J840,[2]Coord_Mpios_X_Y!$B$2:$K$1123,9,FALSE)</f>
        <v>1,749138703818</v>
      </c>
      <c r="M840" s="34" t="str">
        <f>VLOOKUP($J840,[2]Coord_Mpios_X_Y!$B$2:$K$1123,10,FALSE)</f>
        <v>-75,558239064333</v>
      </c>
      <c r="N840" s="34" t="s">
        <v>6142</v>
      </c>
      <c r="O840" s="34" t="s">
        <v>126</v>
      </c>
      <c r="Q840" s="34" t="s">
        <v>127</v>
      </c>
      <c r="R840" s="34">
        <v>1673452</v>
      </c>
      <c r="S840" s="34" t="str">
        <f t="shared" si="65"/>
        <v>CC1673452</v>
      </c>
      <c r="T840" s="34" t="s">
        <v>150</v>
      </c>
      <c r="U840" s="34" t="s">
        <v>610</v>
      </c>
      <c r="V840" s="34" t="s">
        <v>2101</v>
      </c>
      <c r="W840" s="34" t="s">
        <v>5639</v>
      </c>
      <c r="X840" s="87">
        <v>14137</v>
      </c>
      <c r="Y840">
        <v>84</v>
      </c>
      <c r="Z840" s="36">
        <f>VLOOKUP($Y840,[2]Edades!$A$3:$H$153,4,FALSE)</f>
        <v>6</v>
      </c>
      <c r="AA840" s="34" t="str">
        <f>VLOOKUP($Y840,[2]Edades!$A$3:$H$153,6,FALSE)</f>
        <v>6 - Persona mayor</v>
      </c>
      <c r="AB840" s="34">
        <f>VLOOKUP($Y840,[2]Edades!$A$3:$H$153,7,FALSE)</f>
        <v>17</v>
      </c>
      <c r="AC840" s="34" t="str">
        <f>VLOOKUP($Y840,[2]Edades!$A$3:$H$153,8,FALSE)</f>
        <v>80 Y MÁS</v>
      </c>
      <c r="AD840" s="34" t="s">
        <v>146</v>
      </c>
      <c r="AE840">
        <v>1</v>
      </c>
      <c r="AF840" s="34" t="s">
        <v>2137</v>
      </c>
      <c r="AG840" s="34" t="s">
        <v>2127</v>
      </c>
      <c r="AH840" s="34" t="s">
        <v>2127</v>
      </c>
      <c r="AK840" s="34" t="s">
        <v>6142</v>
      </c>
      <c r="AM840" s="34" t="s">
        <v>2127</v>
      </c>
      <c r="AN840" s="36" t="s">
        <v>2127</v>
      </c>
      <c r="AO840" s="36" t="s">
        <v>2127</v>
      </c>
      <c r="AP840" s="34" t="s">
        <v>2127</v>
      </c>
      <c r="AQ840" s="36" t="s">
        <v>2127</v>
      </c>
      <c r="AR840" s="34" t="s">
        <v>2098</v>
      </c>
      <c r="AS840" s="91" t="s">
        <v>6957</v>
      </c>
      <c r="AT840" s="34">
        <v>3209042257</v>
      </c>
      <c r="AU840" s="34" t="s">
        <v>2127</v>
      </c>
      <c r="AX840" s="90"/>
      <c r="BA840" s="91"/>
      <c r="BB840" s="91"/>
      <c r="BC840" s="91"/>
      <c r="BF840" s="34" t="s">
        <v>4983</v>
      </c>
      <c r="BG840" s="92" t="s">
        <v>2098</v>
      </c>
      <c r="BM840" s="36" t="s">
        <v>131</v>
      </c>
      <c r="BN840" s="34" t="s">
        <v>132</v>
      </c>
      <c r="BO840" s="36">
        <v>0</v>
      </c>
      <c r="BQ840" s="94"/>
      <c r="BS840" t="s">
        <v>132</v>
      </c>
      <c r="BU840" s="95"/>
      <c r="BV840" s="95"/>
      <c r="BW840" s="61"/>
      <c r="BX840" s="60"/>
      <c r="BY840" s="59" t="str">
        <f t="shared" ca="1" si="66"/>
        <v/>
      </c>
      <c r="CD840" s="68"/>
      <c r="CE840" s="68"/>
      <c r="CF840" s="67"/>
      <c r="CG840">
        <v>69</v>
      </c>
      <c r="CH840" s="2">
        <v>169</v>
      </c>
      <c r="CI840" s="4">
        <f t="shared" si="67"/>
        <v>24.158817968558527</v>
      </c>
      <c r="CJ840" s="5" t="str">
        <f t="shared" si="68"/>
        <v>NORMAL</v>
      </c>
      <c r="CK840" s="36">
        <v>0</v>
      </c>
      <c r="CL840" s="66"/>
      <c r="CM840" s="89">
        <v>42440</v>
      </c>
      <c r="CN840" s="97">
        <v>42551</v>
      </c>
      <c r="CP840"/>
      <c r="CQ840" s="65"/>
      <c r="CR840" s="65"/>
      <c r="CS840" s="98"/>
      <c r="CT840"/>
      <c r="CU840"/>
      <c r="CV840" s="65"/>
      <c r="CW840" s="2"/>
      <c r="CX840" s="82"/>
      <c r="DC840"/>
      <c r="DG840" s="64"/>
      <c r="DI840" s="89">
        <v>43560</v>
      </c>
      <c r="DJ840" s="89"/>
      <c r="DN840" s="34"/>
      <c r="DO840" s="34"/>
      <c r="DP840" s="34"/>
      <c r="DQ840" s="34"/>
      <c r="DR840" s="34"/>
      <c r="DS840" s="34" t="s">
        <v>2127</v>
      </c>
      <c r="DT840" s="34"/>
      <c r="DY840" s="1">
        <v>2</v>
      </c>
      <c r="DZ840" t="s">
        <v>7941</v>
      </c>
      <c r="EB840" s="4"/>
      <c r="EJ840"/>
      <c r="EL840" s="34"/>
      <c r="EN840" s="34"/>
    </row>
    <row r="841" spans="1:144" hidden="1" x14ac:dyDescent="0.25">
      <c r="A841" s="85">
        <v>2022</v>
      </c>
      <c r="B841" s="87">
        <v>44830</v>
      </c>
      <c r="C841" t="s">
        <v>121</v>
      </c>
      <c r="D841" t="s">
        <v>122</v>
      </c>
      <c r="E841" s="36" t="s">
        <v>7938</v>
      </c>
      <c r="F841" s="34">
        <f t="shared" si="69"/>
        <v>840</v>
      </c>
      <c r="G841" s="34" t="s">
        <v>4985</v>
      </c>
      <c r="H841">
        <v>18</v>
      </c>
      <c r="I841" s="34" t="s">
        <v>6141</v>
      </c>
      <c r="J841" s="34" t="s">
        <v>4998</v>
      </c>
      <c r="K841" s="34" t="str">
        <f>VLOOKUP(J841,[2]CodMpios!$B$347:$E$362,4,FALSE)</f>
        <v>18460 - Milán</v>
      </c>
      <c r="L841" s="34" t="str">
        <f>VLOOKUP($J841,[2]Coord_Mpios_X_Y!$B$2:$K$1123,9,FALSE)</f>
        <v>1,146692553938</v>
      </c>
      <c r="M841" s="34" t="str">
        <f>VLOOKUP($J841,[2]Coord_Mpios_X_Y!$B$2:$K$1123,10,FALSE)</f>
        <v>-75,386647638375</v>
      </c>
      <c r="N841" s="34" t="s">
        <v>125</v>
      </c>
      <c r="O841" s="34" t="s">
        <v>126</v>
      </c>
      <c r="Q841" s="34" t="s">
        <v>127</v>
      </c>
      <c r="R841" s="34">
        <v>1673662</v>
      </c>
      <c r="S841" s="34" t="str">
        <f t="shared" si="65"/>
        <v>CC1673662</v>
      </c>
      <c r="T841" s="34" t="s">
        <v>262</v>
      </c>
      <c r="U841" s="34" t="s">
        <v>2492</v>
      </c>
      <c r="V841" s="34" t="s">
        <v>5091</v>
      </c>
      <c r="W841" s="34" t="s">
        <v>2480</v>
      </c>
      <c r="X841" s="87">
        <v>22372</v>
      </c>
      <c r="Y841">
        <v>61</v>
      </c>
      <c r="Z841" s="36">
        <f>VLOOKUP($Y841,[2]Edades!$A$3:$H$153,4,FALSE)</f>
        <v>6</v>
      </c>
      <c r="AA841" s="34" t="str">
        <f>VLOOKUP($Y841,[2]Edades!$A$3:$H$153,6,FALSE)</f>
        <v>6 - Persona mayor</v>
      </c>
      <c r="AB841" s="34">
        <f>VLOOKUP($Y841,[2]Edades!$A$3:$H$153,7,FALSE)</f>
        <v>13</v>
      </c>
      <c r="AC841" s="34" t="str">
        <f>VLOOKUP($Y841,[2]Edades!$A$3:$H$153,8,FALSE)</f>
        <v>60-64</v>
      </c>
      <c r="AD841" s="34" t="s">
        <v>146</v>
      </c>
      <c r="AE841">
        <v>1</v>
      </c>
      <c r="AF841" s="34" t="s">
        <v>2137</v>
      </c>
      <c r="AG841" s="34" t="s">
        <v>2127</v>
      </c>
      <c r="AH841" s="34" t="s">
        <v>2127</v>
      </c>
      <c r="AK841" s="34" t="s">
        <v>125</v>
      </c>
      <c r="AM841" s="34" t="s">
        <v>2127</v>
      </c>
      <c r="AN841" s="36" t="s">
        <v>2127</v>
      </c>
      <c r="AO841" s="36" t="s">
        <v>2127</v>
      </c>
      <c r="AP841" s="34" t="s">
        <v>2127</v>
      </c>
      <c r="AQ841" s="36" t="s">
        <v>2127</v>
      </c>
      <c r="AR841" s="34" t="s">
        <v>5963</v>
      </c>
      <c r="AS841" s="91" t="s">
        <v>6958</v>
      </c>
      <c r="AT841" s="34">
        <v>3134947958</v>
      </c>
      <c r="AU841" s="34" t="s">
        <v>2127</v>
      </c>
      <c r="AX841" s="90"/>
      <c r="BA841" s="91"/>
      <c r="BB841" s="91"/>
      <c r="BC841" s="91"/>
      <c r="BF841" s="34" t="s">
        <v>4983</v>
      </c>
      <c r="BG841" s="92" t="s">
        <v>2098</v>
      </c>
      <c r="BM841" s="36" t="s">
        <v>131</v>
      </c>
      <c r="BN841" s="34" t="s">
        <v>132</v>
      </c>
      <c r="BO841" s="36">
        <v>0</v>
      </c>
      <c r="BQ841" s="94"/>
      <c r="BS841" t="s">
        <v>131</v>
      </c>
      <c r="BU841" s="95"/>
      <c r="BV841" s="95"/>
      <c r="BW841" s="61"/>
      <c r="BX841" s="60"/>
      <c r="BY841" s="59" t="str">
        <f t="shared" ca="1" si="66"/>
        <v/>
      </c>
      <c r="CD841" s="68"/>
      <c r="CE841" s="68"/>
      <c r="CF841" s="67"/>
      <c r="CG841">
        <v>69</v>
      </c>
      <c r="CH841" s="2">
        <v>163</v>
      </c>
      <c r="CI841" s="4">
        <f t="shared" si="67"/>
        <v>25.970115548195267</v>
      </c>
      <c r="CJ841" s="5" t="str">
        <f t="shared" si="68"/>
        <v>SOBREPESO</v>
      </c>
      <c r="CK841" s="36">
        <v>0</v>
      </c>
      <c r="CL841" s="66"/>
      <c r="CM841" s="89">
        <v>42446</v>
      </c>
      <c r="CN841" s="97">
        <v>42500</v>
      </c>
      <c r="CP841"/>
      <c r="CQ841" s="65"/>
      <c r="CR841" s="65"/>
      <c r="CS841" s="98"/>
      <c r="CT841"/>
      <c r="CU841"/>
      <c r="CV841" s="65"/>
      <c r="CW841" s="2">
        <v>120</v>
      </c>
      <c r="CX841" s="82">
        <v>70</v>
      </c>
      <c r="DC841"/>
      <c r="DG841" s="64"/>
      <c r="DI841" s="89">
        <v>42521</v>
      </c>
      <c r="DJ841" s="89"/>
      <c r="DN841" s="34"/>
      <c r="DO841" s="34"/>
      <c r="DP841" s="34"/>
      <c r="DQ841" s="34"/>
      <c r="DR841" s="34"/>
      <c r="DS841" s="34" t="s">
        <v>2127</v>
      </c>
      <c r="DT841" s="34"/>
      <c r="DU841" s="47">
        <v>44652</v>
      </c>
      <c r="DY841" s="1">
        <v>1</v>
      </c>
      <c r="DZ841" t="s">
        <v>7939</v>
      </c>
      <c r="EA841" s="4">
        <v>385</v>
      </c>
      <c r="EB841" s="4">
        <v>140</v>
      </c>
      <c r="EC841" s="4">
        <v>189</v>
      </c>
      <c r="EE841" s="4">
        <v>31</v>
      </c>
      <c r="EF841" s="4">
        <v>184</v>
      </c>
      <c r="EG841" s="4">
        <v>1.9</v>
      </c>
      <c r="EH841" s="4">
        <v>11.2</v>
      </c>
      <c r="EJ841"/>
      <c r="EL841" s="34"/>
      <c r="EN841" s="34"/>
    </row>
    <row r="842" spans="1:144" hidden="1" x14ac:dyDescent="0.25">
      <c r="A842" s="85">
        <v>2022</v>
      </c>
      <c r="B842" s="87">
        <v>44830</v>
      </c>
      <c r="C842" t="s">
        <v>121</v>
      </c>
      <c r="D842" t="s">
        <v>122</v>
      </c>
      <c r="E842" s="36" t="s">
        <v>7938</v>
      </c>
      <c r="F842" s="34">
        <f t="shared" si="69"/>
        <v>841</v>
      </c>
      <c r="G842" s="34" t="s">
        <v>4985</v>
      </c>
      <c r="H842">
        <v>18</v>
      </c>
      <c r="I842" s="34" t="s">
        <v>6141</v>
      </c>
      <c r="J842" s="34" t="s">
        <v>4984</v>
      </c>
      <c r="K842" s="34" t="str">
        <f>VLOOKUP(J842,[2]CodMpios!$B$347:$E$362,4,FALSE)</f>
        <v>18753 - San Vicente Del Caguán</v>
      </c>
      <c r="L842" s="34" t="str">
        <f>VLOOKUP($J842,[2]Coord_Mpios_X_Y!$B$2:$K$1123,9,FALSE)</f>
        <v>1,567801695842</v>
      </c>
      <c r="M842" s="34" t="str">
        <f>VLOOKUP($J842,[2]Coord_Mpios_X_Y!$B$2:$K$1123,10,FALSE)</f>
        <v>-74,262977514784</v>
      </c>
      <c r="N842" s="34" t="s">
        <v>125</v>
      </c>
      <c r="O842" s="34" t="s">
        <v>126</v>
      </c>
      <c r="Q842" s="34" t="s">
        <v>127</v>
      </c>
      <c r="R842" s="34">
        <v>16186818</v>
      </c>
      <c r="S842" s="34" t="str">
        <f t="shared" si="65"/>
        <v>CC16186818</v>
      </c>
      <c r="T842" s="34" t="s">
        <v>5801</v>
      </c>
      <c r="U842" s="34" t="s">
        <v>372</v>
      </c>
      <c r="V842" s="34" t="s">
        <v>1277</v>
      </c>
      <c r="W842" s="34" t="s">
        <v>264</v>
      </c>
      <c r="X842" s="87">
        <v>29287</v>
      </c>
      <c r="Y842">
        <v>43</v>
      </c>
      <c r="Z842" s="36">
        <f>VLOOKUP($Y842,[2]Edades!$A$3:$H$153,4,FALSE)</f>
        <v>5</v>
      </c>
      <c r="AA842" s="34" t="str">
        <f>VLOOKUP($Y842,[2]Edades!$A$3:$H$153,6,FALSE)</f>
        <v>5 - Adultez</v>
      </c>
      <c r="AB842" s="34">
        <f>VLOOKUP($Y842,[2]Edades!$A$3:$H$153,7,FALSE)</f>
        <v>9</v>
      </c>
      <c r="AC842" s="34" t="str">
        <f>VLOOKUP($Y842,[2]Edades!$A$3:$H$153,8,FALSE)</f>
        <v>40-44</v>
      </c>
      <c r="AD842" s="34" t="s">
        <v>146</v>
      </c>
      <c r="AE842">
        <v>1</v>
      </c>
      <c r="AF842" s="34" t="s">
        <v>130</v>
      </c>
      <c r="AG842" s="34" t="s">
        <v>2127</v>
      </c>
      <c r="AH842" s="34" t="s">
        <v>2127</v>
      </c>
      <c r="AK842" s="34" t="s">
        <v>125</v>
      </c>
      <c r="AM842" s="34" t="s">
        <v>2127</v>
      </c>
      <c r="AN842" s="36" t="s">
        <v>2127</v>
      </c>
      <c r="AO842" s="36" t="s">
        <v>2127</v>
      </c>
      <c r="AP842" s="34" t="s">
        <v>2127</v>
      </c>
      <c r="AQ842" s="36" t="s">
        <v>2127</v>
      </c>
      <c r="AR842" s="34" t="s">
        <v>5042</v>
      </c>
      <c r="AS842" s="91" t="s">
        <v>6959</v>
      </c>
      <c r="AT842" s="34">
        <v>3123006596</v>
      </c>
      <c r="AU842" s="34" t="s">
        <v>2127</v>
      </c>
      <c r="AX842" s="90"/>
      <c r="BA842" s="91"/>
      <c r="BB842" s="91"/>
      <c r="BC842" s="91"/>
      <c r="BF842" s="34" t="s">
        <v>4983</v>
      </c>
      <c r="BG842" s="92" t="s">
        <v>5042</v>
      </c>
      <c r="BM842" s="36" t="s">
        <v>131</v>
      </c>
      <c r="BN842" s="34" t="s">
        <v>132</v>
      </c>
      <c r="BO842" s="36">
        <v>0</v>
      </c>
      <c r="BQ842" s="94"/>
      <c r="BS842" t="s">
        <v>132</v>
      </c>
      <c r="BU842" s="95"/>
      <c r="BV842" s="95"/>
      <c r="BW842" s="61"/>
      <c r="BX842" s="60"/>
      <c r="BY842" s="59" t="str">
        <f t="shared" ca="1" si="66"/>
        <v/>
      </c>
      <c r="CD842" s="68"/>
      <c r="CE842" s="68"/>
      <c r="CF842" s="67"/>
      <c r="CG842">
        <v>110</v>
      </c>
      <c r="CH842" s="2">
        <v>177</v>
      </c>
      <c r="CI842" s="4">
        <f t="shared" si="67"/>
        <v>35.111238788343066</v>
      </c>
      <c r="CJ842" s="5" t="str">
        <f t="shared" si="68"/>
        <v>OBESIDAD</v>
      </c>
      <c r="CK842" s="36">
        <v>0</v>
      </c>
      <c r="CL842" s="66"/>
      <c r="CM842" s="89">
        <v>42451</v>
      </c>
      <c r="CN842" s="97">
        <v>42451</v>
      </c>
      <c r="CP842"/>
      <c r="CQ842" s="65"/>
      <c r="CR842" s="65"/>
      <c r="CS842" s="98"/>
      <c r="CT842"/>
      <c r="CU842"/>
      <c r="CV842" s="65"/>
      <c r="CW842" s="2"/>
      <c r="CX842" s="82"/>
      <c r="DC842"/>
      <c r="DG842" s="64"/>
      <c r="DI842" s="89">
        <v>42655</v>
      </c>
      <c r="DJ842" s="89"/>
      <c r="DN842" s="34"/>
      <c r="DO842" s="34"/>
      <c r="DP842" s="34"/>
      <c r="DQ842" s="34"/>
      <c r="DR842" s="34"/>
      <c r="DS842" s="34" t="s">
        <v>2127</v>
      </c>
      <c r="DT842" s="34"/>
      <c r="DU842" s="47">
        <v>44358</v>
      </c>
      <c r="DY842" s="1">
        <v>2</v>
      </c>
      <c r="DZ842" t="s">
        <v>7940</v>
      </c>
      <c r="EB842" s="4"/>
      <c r="EJ842"/>
      <c r="EL842" s="34"/>
      <c r="EN842" s="34"/>
    </row>
    <row r="843" spans="1:144" x14ac:dyDescent="0.25">
      <c r="A843" s="85">
        <v>2022</v>
      </c>
      <c r="B843" s="87">
        <v>44830</v>
      </c>
      <c r="C843" t="s">
        <v>121</v>
      </c>
      <c r="D843" t="s">
        <v>122</v>
      </c>
      <c r="E843" s="34" t="s">
        <v>7938</v>
      </c>
      <c r="F843" s="34">
        <f t="shared" si="69"/>
        <v>842</v>
      </c>
      <c r="G843" s="34" t="s">
        <v>4985</v>
      </c>
      <c r="H843">
        <v>18</v>
      </c>
      <c r="I843" s="34" t="s">
        <v>6141</v>
      </c>
      <c r="J843" s="34" t="s">
        <v>4988</v>
      </c>
      <c r="K843" s="34" t="str">
        <f>VLOOKUP(J843,[2]CodMpios!$B$347:$E$362,4,FALSE)</f>
        <v>18001 - Florencia</v>
      </c>
      <c r="L843" s="34" t="str">
        <f>VLOOKUP($J843,[2]Coord_Mpios_X_Y!$B$2:$K$1123,9,FALSE)</f>
        <v>1,749138703818</v>
      </c>
      <c r="M843" s="34" t="str">
        <f>VLOOKUP($J843,[2]Coord_Mpios_X_Y!$B$2:$K$1123,10,FALSE)</f>
        <v>-75,558239064333</v>
      </c>
      <c r="N843" s="34" t="s">
        <v>139</v>
      </c>
      <c r="O843" s="34" t="s">
        <v>126</v>
      </c>
      <c r="Q843" s="34" t="s">
        <v>127</v>
      </c>
      <c r="R843" s="34">
        <v>17629655</v>
      </c>
      <c r="S843" s="34" t="str">
        <f t="shared" si="65"/>
        <v>CC17629655</v>
      </c>
      <c r="T843" s="34" t="s">
        <v>1508</v>
      </c>
      <c r="U843" s="34" t="s">
        <v>157</v>
      </c>
      <c r="V843" s="34" t="s">
        <v>1030</v>
      </c>
      <c r="W843" s="34" t="s">
        <v>401</v>
      </c>
      <c r="X843" s="87">
        <v>21484</v>
      </c>
      <c r="Y843">
        <v>64</v>
      </c>
      <c r="Z843" s="36">
        <f>VLOOKUP($Y843,[2]Edades!$A$3:$H$153,4,FALSE)</f>
        <v>6</v>
      </c>
      <c r="AA843" s="34" t="str">
        <f>VLOOKUP($Y843,[2]Edades!$A$3:$H$153,6,FALSE)</f>
        <v>6 - Persona mayor</v>
      </c>
      <c r="AB843" s="34">
        <f>VLOOKUP($Y843,[2]Edades!$A$3:$H$153,7,FALSE)</f>
        <v>13</v>
      </c>
      <c r="AC843" s="34" t="str">
        <f>VLOOKUP($Y843,[2]Edades!$A$3:$H$153,8,FALSE)</f>
        <v>60-64</v>
      </c>
      <c r="AD843" s="34" t="s">
        <v>146</v>
      </c>
      <c r="AE843">
        <v>1</v>
      </c>
      <c r="AF843" s="34" t="s">
        <v>2137</v>
      </c>
      <c r="AG843" s="34" t="s">
        <v>2127</v>
      </c>
      <c r="AH843" s="34" t="s">
        <v>2127</v>
      </c>
      <c r="AK843" s="34" t="s">
        <v>139</v>
      </c>
      <c r="AM843" s="34" t="s">
        <v>2127</v>
      </c>
      <c r="AN843" s="36" t="s">
        <v>2127</v>
      </c>
      <c r="AO843" s="36" t="s">
        <v>2127</v>
      </c>
      <c r="AP843" s="34" t="s">
        <v>2127</v>
      </c>
      <c r="AQ843" s="36" t="s">
        <v>2127</v>
      </c>
      <c r="AR843" s="34" t="s">
        <v>2098</v>
      </c>
      <c r="AS843" s="91" t="s">
        <v>6960</v>
      </c>
      <c r="AT843" s="34">
        <v>3132623253</v>
      </c>
      <c r="AU843" s="34" t="s">
        <v>2127</v>
      </c>
      <c r="AX843" s="90"/>
      <c r="BA843" s="91"/>
      <c r="BB843" s="91"/>
      <c r="BC843" s="91"/>
      <c r="BF843" s="34" t="s">
        <v>4983</v>
      </c>
      <c r="BG843" s="92" t="s">
        <v>2098</v>
      </c>
      <c r="BM843" s="36" t="s">
        <v>131</v>
      </c>
      <c r="BN843" s="34" t="s">
        <v>132</v>
      </c>
      <c r="BO843" s="36">
        <v>0</v>
      </c>
      <c r="BQ843" s="94"/>
      <c r="BS843" s="36" t="s">
        <v>2127</v>
      </c>
      <c r="BU843" s="95"/>
      <c r="BV843" s="95"/>
      <c r="BW843" s="61"/>
      <c r="BX843" s="60"/>
      <c r="BY843" s="59" t="str">
        <f t="shared" ca="1" si="66"/>
        <v/>
      </c>
      <c r="CD843" s="68"/>
      <c r="CE843" s="68"/>
      <c r="CF843" s="67"/>
      <c r="CG843">
        <v>94</v>
      </c>
      <c r="CH843" s="2">
        <v>180</v>
      </c>
      <c r="CI843" s="4">
        <f t="shared" si="67"/>
        <v>29.012345679012345</v>
      </c>
      <c r="CJ843" s="5" t="str">
        <f t="shared" si="68"/>
        <v>SOBREPESO</v>
      </c>
      <c r="CK843" s="36">
        <v>0</v>
      </c>
      <c r="CL843" s="66"/>
      <c r="CM843" s="89">
        <v>42457</v>
      </c>
      <c r="CN843" s="97">
        <v>42460</v>
      </c>
      <c r="CP843"/>
      <c r="CQ843" s="65"/>
      <c r="CR843" s="65"/>
      <c r="CS843" s="98"/>
      <c r="CT843"/>
      <c r="CU843"/>
      <c r="CV843" s="97"/>
      <c r="CW843" s="2">
        <v>110</v>
      </c>
      <c r="CX843" s="82">
        <v>80</v>
      </c>
      <c r="DG843" s="64"/>
      <c r="DI843" s="89"/>
      <c r="DJ843" s="89"/>
      <c r="DN843" s="34"/>
      <c r="DO843" s="34"/>
      <c r="DP843" s="34"/>
      <c r="DQ843" s="34"/>
      <c r="DR843" s="34"/>
      <c r="DS843" s="34" t="s">
        <v>2127</v>
      </c>
      <c r="DT843" s="34"/>
      <c r="DU843" s="47">
        <v>44721</v>
      </c>
      <c r="DY843" s="1">
        <v>1</v>
      </c>
      <c r="DZ843" t="s">
        <v>7939</v>
      </c>
      <c r="EA843" s="4">
        <v>0.76</v>
      </c>
      <c r="EB843" s="4">
        <v>138</v>
      </c>
      <c r="EC843" s="4">
        <v>162</v>
      </c>
      <c r="ED843" s="4">
        <v>103</v>
      </c>
      <c r="EE843" s="4">
        <v>33</v>
      </c>
      <c r="EF843" s="4">
        <v>126</v>
      </c>
      <c r="EG843" s="4">
        <v>29</v>
      </c>
      <c r="EH843" s="4">
        <v>5.7</v>
      </c>
      <c r="EJ843"/>
      <c r="EL843" s="34"/>
      <c r="EN843" s="34"/>
    </row>
    <row r="844" spans="1:144" hidden="1" x14ac:dyDescent="0.25">
      <c r="A844" s="85">
        <v>2022</v>
      </c>
      <c r="B844" s="87">
        <v>44830</v>
      </c>
      <c r="C844" t="s">
        <v>121</v>
      </c>
      <c r="D844" t="s">
        <v>122</v>
      </c>
      <c r="E844" s="36" t="s">
        <v>7938</v>
      </c>
      <c r="F844" s="34">
        <f t="shared" si="69"/>
        <v>843</v>
      </c>
      <c r="G844" s="34" t="s">
        <v>4985</v>
      </c>
      <c r="H844">
        <v>18</v>
      </c>
      <c r="I844" s="34" t="s">
        <v>6141</v>
      </c>
      <c r="J844" s="34" t="s">
        <v>4996</v>
      </c>
      <c r="K844" s="34" t="str">
        <f>VLOOKUP(J844,[2]CodMpios!$B$347:$E$362,4,FALSE)</f>
        <v>18247 - El Doncello</v>
      </c>
      <c r="L844" s="34" t="str">
        <f>VLOOKUP($J844,[2]Coord_Mpios_X_Y!$B$2:$K$1123,9,FALSE)</f>
        <v>1,791385903474</v>
      </c>
      <c r="M844" s="34" t="str">
        <f>VLOOKUP($J844,[2]Coord_Mpios_X_Y!$B$2:$K$1123,10,FALSE)</f>
        <v>-75,193944154894</v>
      </c>
      <c r="N844" s="34" t="s">
        <v>6142</v>
      </c>
      <c r="O844" s="34" t="s">
        <v>126</v>
      </c>
      <c r="Q844" s="34" t="s">
        <v>127</v>
      </c>
      <c r="R844" s="34">
        <v>17627910</v>
      </c>
      <c r="S844" s="34" t="str">
        <f t="shared" si="65"/>
        <v>CC17627910</v>
      </c>
      <c r="T844" s="34" t="s">
        <v>5800</v>
      </c>
      <c r="U844" s="34" t="s">
        <v>2492</v>
      </c>
      <c r="V844" s="34" t="s">
        <v>5799</v>
      </c>
      <c r="X844" s="87">
        <v>20323</v>
      </c>
      <c r="Y844">
        <v>67</v>
      </c>
      <c r="Z844" s="36">
        <f>VLOOKUP($Y844,[2]Edades!$A$3:$H$153,4,FALSE)</f>
        <v>6</v>
      </c>
      <c r="AA844" s="34" t="str">
        <f>VLOOKUP($Y844,[2]Edades!$A$3:$H$153,6,FALSE)</f>
        <v>6 - Persona mayor</v>
      </c>
      <c r="AB844" s="34">
        <f>VLOOKUP($Y844,[2]Edades!$A$3:$H$153,7,FALSE)</f>
        <v>14</v>
      </c>
      <c r="AC844" s="34" t="str">
        <f>VLOOKUP($Y844,[2]Edades!$A$3:$H$153,8,FALSE)</f>
        <v>65-69</v>
      </c>
      <c r="AD844" s="34" t="s">
        <v>146</v>
      </c>
      <c r="AE844">
        <v>1</v>
      </c>
      <c r="AF844" s="34" t="s">
        <v>2137</v>
      </c>
      <c r="AG844" s="34" t="s">
        <v>2127</v>
      </c>
      <c r="AH844" s="34" t="s">
        <v>2127</v>
      </c>
      <c r="AK844" s="34" t="s">
        <v>6142</v>
      </c>
      <c r="AM844" s="34" t="s">
        <v>2127</v>
      </c>
      <c r="AN844" s="36" t="s">
        <v>2127</v>
      </c>
      <c r="AO844" s="36" t="s">
        <v>2127</v>
      </c>
      <c r="AP844" s="34" t="s">
        <v>2127</v>
      </c>
      <c r="AQ844" s="36" t="s">
        <v>2127</v>
      </c>
      <c r="AR844" s="34" t="s">
        <v>2098</v>
      </c>
      <c r="AS844" s="91" t="s">
        <v>6961</v>
      </c>
      <c r="AT844" s="34">
        <v>3138254083</v>
      </c>
      <c r="AU844" s="34" t="s">
        <v>2127</v>
      </c>
      <c r="AX844" s="90"/>
      <c r="BA844" s="91"/>
      <c r="BB844" s="91"/>
      <c r="BC844" s="91"/>
      <c r="BF844" s="34" t="s">
        <v>4983</v>
      </c>
      <c r="BG844" s="92" t="s">
        <v>2098</v>
      </c>
      <c r="BM844" s="36" t="s">
        <v>131</v>
      </c>
      <c r="BN844" s="34" t="s">
        <v>132</v>
      </c>
      <c r="BO844" s="36">
        <v>0</v>
      </c>
      <c r="BQ844" s="94"/>
      <c r="BS844" t="s">
        <v>132</v>
      </c>
      <c r="BU844" s="95"/>
      <c r="BV844" s="95"/>
      <c r="BW844" s="61"/>
      <c r="BX844" s="60"/>
      <c r="BY844" s="59" t="str">
        <f t="shared" ca="1" si="66"/>
        <v/>
      </c>
      <c r="CD844" s="68"/>
      <c r="CE844" s="68"/>
      <c r="CF844" s="67"/>
      <c r="CG844">
        <v>67</v>
      </c>
      <c r="CH844" s="2">
        <v>1670</v>
      </c>
      <c r="CI844" s="4">
        <f t="shared" si="67"/>
        <v>0.24023808670084981</v>
      </c>
      <c r="CJ844" s="5" t="str">
        <f t="shared" si="68"/>
        <v>BAJO PESO</v>
      </c>
      <c r="CK844" s="36">
        <v>0</v>
      </c>
      <c r="CL844" s="66"/>
      <c r="CM844" s="89">
        <v>42458</v>
      </c>
      <c r="CN844" s="97">
        <v>42458</v>
      </c>
      <c r="CP844"/>
      <c r="CQ844" s="65"/>
      <c r="CR844" s="65"/>
      <c r="CS844" s="98"/>
      <c r="CT844"/>
      <c r="CU844"/>
      <c r="CV844" s="65"/>
      <c r="CW844" s="2">
        <v>90</v>
      </c>
      <c r="CX844" s="82">
        <v>50</v>
      </c>
      <c r="DC844"/>
      <c r="DG844" s="64"/>
      <c r="DI844" s="89">
        <v>42955</v>
      </c>
      <c r="DJ844" s="89"/>
      <c r="DN844" s="34"/>
      <c r="DO844" s="34"/>
      <c r="DP844" s="34"/>
      <c r="DQ844" s="34"/>
      <c r="DR844" s="34"/>
      <c r="DS844" s="34" t="s">
        <v>2127</v>
      </c>
      <c r="DT844" s="34"/>
      <c r="DU844" s="47">
        <v>44827</v>
      </c>
      <c r="DY844" s="1">
        <v>3</v>
      </c>
      <c r="DZ844" t="s">
        <v>7941</v>
      </c>
      <c r="EA844" s="4">
        <v>1.1200000000000001</v>
      </c>
      <c r="EB844" s="4">
        <v>95</v>
      </c>
      <c r="EC844" s="4">
        <v>203</v>
      </c>
      <c r="ED844" s="4">
        <v>128</v>
      </c>
      <c r="EF844" s="4">
        <v>100</v>
      </c>
      <c r="EG844" s="4">
        <v>1</v>
      </c>
      <c r="EJ844"/>
      <c r="EL844" s="34"/>
      <c r="EN844" s="34"/>
    </row>
    <row r="845" spans="1:144" hidden="1" x14ac:dyDescent="0.25">
      <c r="A845" s="85">
        <v>2022</v>
      </c>
      <c r="B845" s="87">
        <v>44830</v>
      </c>
      <c r="C845" t="s">
        <v>121</v>
      </c>
      <c r="D845" t="s">
        <v>122</v>
      </c>
      <c r="E845" s="36" t="s">
        <v>7938</v>
      </c>
      <c r="F845" s="34">
        <f t="shared" si="69"/>
        <v>844</v>
      </c>
      <c r="G845" s="34" t="s">
        <v>4985</v>
      </c>
      <c r="H845">
        <v>18</v>
      </c>
      <c r="I845" s="34" t="s">
        <v>6141</v>
      </c>
      <c r="J845" s="34" t="s">
        <v>4991</v>
      </c>
      <c r="K845" s="34" t="str">
        <f>VLOOKUP(J845,[2]CodMpios!$B$347:$E$362,4,FALSE)</f>
        <v>18592 - Puerto Rico</v>
      </c>
      <c r="L845" s="34" t="str">
        <f>VLOOKUP($J845,[2]Coord_Mpios_X_Y!$B$2:$K$1123,9,FALSE)</f>
        <v>2,018940891255</v>
      </c>
      <c r="M845" s="34" t="str">
        <f>VLOOKUP($J845,[2]Coord_Mpios_X_Y!$B$2:$K$1123,10,FALSE)</f>
        <v>-75,073086267336</v>
      </c>
      <c r="N845" s="34" t="s">
        <v>125</v>
      </c>
      <c r="O845" s="34" t="s">
        <v>126</v>
      </c>
      <c r="Q845" s="34" t="s">
        <v>127</v>
      </c>
      <c r="R845" s="34">
        <v>96360779</v>
      </c>
      <c r="S845" s="34" t="str">
        <f t="shared" si="65"/>
        <v>CC96360779</v>
      </c>
      <c r="T845" s="34" t="s">
        <v>5798</v>
      </c>
      <c r="U845" s="34" t="s">
        <v>2492</v>
      </c>
      <c r="V845" s="34" t="s">
        <v>135</v>
      </c>
      <c r="W845" s="34" t="s">
        <v>816</v>
      </c>
      <c r="X845" s="87">
        <v>27856</v>
      </c>
      <c r="Y845">
        <v>46</v>
      </c>
      <c r="Z845" s="36">
        <f>VLOOKUP($Y845,[2]Edades!$A$3:$H$153,4,FALSE)</f>
        <v>5</v>
      </c>
      <c r="AA845" s="34" t="str">
        <f>VLOOKUP($Y845,[2]Edades!$A$3:$H$153,6,FALSE)</f>
        <v>5 - Adultez</v>
      </c>
      <c r="AB845" s="34">
        <f>VLOOKUP($Y845,[2]Edades!$A$3:$H$153,7,FALSE)</f>
        <v>10</v>
      </c>
      <c r="AC845" s="34" t="str">
        <f>VLOOKUP($Y845,[2]Edades!$A$3:$H$153,8,FALSE)</f>
        <v>45-49</v>
      </c>
      <c r="AD845" s="34" t="s">
        <v>146</v>
      </c>
      <c r="AE845">
        <v>1</v>
      </c>
      <c r="AF845" s="34" t="s">
        <v>130</v>
      </c>
      <c r="AG845" s="34" t="s">
        <v>2127</v>
      </c>
      <c r="AH845" s="34" t="s">
        <v>2127</v>
      </c>
      <c r="AK845" s="34" t="s">
        <v>125</v>
      </c>
      <c r="AM845" s="34" t="s">
        <v>2127</v>
      </c>
      <c r="AN845" s="36" t="s">
        <v>2127</v>
      </c>
      <c r="AO845" s="36" t="s">
        <v>2127</v>
      </c>
      <c r="AP845" s="34" t="s">
        <v>2127</v>
      </c>
      <c r="AQ845" s="36" t="s">
        <v>2127</v>
      </c>
      <c r="AR845" s="34" t="s">
        <v>4989</v>
      </c>
      <c r="AS845" s="91" t="s">
        <v>6962</v>
      </c>
      <c r="AT845" s="34">
        <v>3115659462</v>
      </c>
      <c r="AU845" s="34" t="s">
        <v>2127</v>
      </c>
      <c r="AX845" s="90"/>
      <c r="BA845" s="91"/>
      <c r="BB845" s="91"/>
      <c r="BC845" s="91"/>
      <c r="BF845" s="34" t="s">
        <v>4983</v>
      </c>
      <c r="BG845" s="92" t="s">
        <v>2098</v>
      </c>
      <c r="BM845" s="36" t="s">
        <v>131</v>
      </c>
      <c r="BN845" s="34" t="s">
        <v>132</v>
      </c>
      <c r="BO845" s="36">
        <v>0</v>
      </c>
      <c r="BQ845" s="94"/>
      <c r="BS845" t="s">
        <v>131</v>
      </c>
      <c r="BU845" s="95"/>
      <c r="BV845" s="95"/>
      <c r="BW845" s="61"/>
      <c r="BX845" s="60"/>
      <c r="BY845" s="59" t="str">
        <f t="shared" ca="1" si="66"/>
        <v/>
      </c>
      <c r="CD845" s="68"/>
      <c r="CE845" s="68"/>
      <c r="CF845" s="67"/>
      <c r="CG845">
        <v>75</v>
      </c>
      <c r="CH845" s="2">
        <v>163</v>
      </c>
      <c r="CI845" s="4">
        <f t="shared" si="67"/>
        <v>28.228386465429637</v>
      </c>
      <c r="CJ845" s="5" t="str">
        <f t="shared" si="68"/>
        <v>SOBREPESO</v>
      </c>
      <c r="CK845" s="36">
        <v>0</v>
      </c>
      <c r="CL845" s="66"/>
      <c r="CM845" s="89">
        <v>42459</v>
      </c>
      <c r="CN845" s="97">
        <v>42475</v>
      </c>
      <c r="CP845"/>
      <c r="CQ845" s="65"/>
      <c r="CR845" s="65"/>
      <c r="CS845" s="98"/>
      <c r="CT845"/>
      <c r="CU845"/>
      <c r="CV845" s="65"/>
      <c r="CW845" s="2">
        <v>120</v>
      </c>
      <c r="CX845" s="82">
        <v>80</v>
      </c>
      <c r="DC845"/>
      <c r="DG845" s="64"/>
      <c r="DI845" s="89">
        <v>42844</v>
      </c>
      <c r="DJ845" s="89"/>
      <c r="DN845" s="34"/>
      <c r="DO845" s="34"/>
      <c r="DP845" s="34"/>
      <c r="DQ845" s="34"/>
      <c r="DR845" s="34"/>
      <c r="DS845" s="34" t="s">
        <v>2127</v>
      </c>
      <c r="DT845" s="34"/>
      <c r="DU845" s="47">
        <v>44589</v>
      </c>
      <c r="DY845" s="1">
        <v>1</v>
      </c>
      <c r="DZ845" t="s">
        <v>7941</v>
      </c>
      <c r="EA845" s="4">
        <v>0.69</v>
      </c>
      <c r="EB845" s="4">
        <v>138</v>
      </c>
      <c r="EC845" s="4">
        <v>189</v>
      </c>
      <c r="ED845" s="4">
        <v>124.4</v>
      </c>
      <c r="EE845" s="4">
        <v>37.200000000000003</v>
      </c>
      <c r="EF845" s="4">
        <v>137</v>
      </c>
      <c r="EG845" s="4">
        <v>2.1</v>
      </c>
      <c r="EH845" s="4">
        <v>8.1999999999999993</v>
      </c>
      <c r="EJ845"/>
      <c r="EL845" s="34"/>
      <c r="EN845" s="34"/>
    </row>
    <row r="846" spans="1:144" hidden="1" x14ac:dyDescent="0.25">
      <c r="A846" s="85">
        <v>2022</v>
      </c>
      <c r="B846" s="87">
        <v>44830</v>
      </c>
      <c r="C846" t="s">
        <v>121</v>
      </c>
      <c r="D846" t="s">
        <v>122</v>
      </c>
      <c r="E846" s="36" t="s">
        <v>7938</v>
      </c>
      <c r="F846" s="34">
        <f t="shared" si="69"/>
        <v>845</v>
      </c>
      <c r="G846" s="34" t="s">
        <v>4985</v>
      </c>
      <c r="H846">
        <v>18</v>
      </c>
      <c r="I846" s="34" t="s">
        <v>6141</v>
      </c>
      <c r="J846" s="34" t="s">
        <v>4988</v>
      </c>
      <c r="K846" s="34" t="str">
        <f>VLOOKUP(J846,[2]CodMpios!$B$347:$E$362,4,FALSE)</f>
        <v>18001 - Florencia</v>
      </c>
      <c r="L846" s="34" t="str">
        <f>VLOOKUP($J846,[2]Coord_Mpios_X_Y!$B$2:$K$1123,9,FALSE)</f>
        <v>1,749138703818</v>
      </c>
      <c r="M846" s="34" t="str">
        <f>VLOOKUP($J846,[2]Coord_Mpios_X_Y!$B$2:$K$1123,10,FALSE)</f>
        <v>-75,558239064333</v>
      </c>
      <c r="N846" s="34" t="s">
        <v>6142</v>
      </c>
      <c r="O846" s="34" t="s">
        <v>126</v>
      </c>
      <c r="Q846" s="34" t="s">
        <v>127</v>
      </c>
      <c r="R846" s="34">
        <v>17680351</v>
      </c>
      <c r="S846" s="34" t="str">
        <f t="shared" si="65"/>
        <v>CC17680351</v>
      </c>
      <c r="T846" s="34" t="s">
        <v>205</v>
      </c>
      <c r="U846" s="34" t="s">
        <v>2492</v>
      </c>
      <c r="V846" s="34" t="s">
        <v>783</v>
      </c>
      <c r="W846" s="34" t="s">
        <v>2492</v>
      </c>
      <c r="X846" s="87">
        <v>19719</v>
      </c>
      <c r="Y846">
        <v>69</v>
      </c>
      <c r="Z846" s="36">
        <f>VLOOKUP($Y846,[2]Edades!$A$3:$H$153,4,FALSE)</f>
        <v>6</v>
      </c>
      <c r="AA846" s="34" t="str">
        <f>VLOOKUP($Y846,[2]Edades!$A$3:$H$153,6,FALSE)</f>
        <v>6 - Persona mayor</v>
      </c>
      <c r="AB846" s="34">
        <f>VLOOKUP($Y846,[2]Edades!$A$3:$H$153,7,FALSE)</f>
        <v>14</v>
      </c>
      <c r="AC846" s="34" t="str">
        <f>VLOOKUP($Y846,[2]Edades!$A$3:$H$153,8,FALSE)</f>
        <v>65-69</v>
      </c>
      <c r="AD846" s="34" t="s">
        <v>146</v>
      </c>
      <c r="AE846">
        <v>1</v>
      </c>
      <c r="AF846" s="34" t="s">
        <v>2137</v>
      </c>
      <c r="AG846" s="34" t="s">
        <v>2127</v>
      </c>
      <c r="AH846" s="34" t="s">
        <v>2127</v>
      </c>
      <c r="AK846" s="34" t="s">
        <v>6142</v>
      </c>
      <c r="AM846" s="34" t="s">
        <v>2127</v>
      </c>
      <c r="AN846" s="36" t="s">
        <v>2127</v>
      </c>
      <c r="AO846" s="36" t="s">
        <v>2127</v>
      </c>
      <c r="AP846" s="34" t="s">
        <v>2127</v>
      </c>
      <c r="AQ846" s="36" t="s">
        <v>2127</v>
      </c>
      <c r="AR846" s="34" t="s">
        <v>2098</v>
      </c>
      <c r="AS846" s="91" t="s">
        <v>6210</v>
      </c>
      <c r="AT846" s="34">
        <v>3104860634</v>
      </c>
      <c r="AU846" s="34" t="s">
        <v>2127</v>
      </c>
      <c r="AX846" s="90"/>
      <c r="BA846" s="91"/>
      <c r="BB846" s="91"/>
      <c r="BC846" s="91"/>
      <c r="BF846" s="34" t="s">
        <v>4983</v>
      </c>
      <c r="BG846" s="92" t="s">
        <v>2098</v>
      </c>
      <c r="BM846" s="36" t="s">
        <v>131</v>
      </c>
      <c r="BN846" s="34" t="s">
        <v>132</v>
      </c>
      <c r="BO846" s="36">
        <v>0</v>
      </c>
      <c r="BQ846" s="94"/>
      <c r="BS846" t="s">
        <v>132</v>
      </c>
      <c r="BU846" s="95"/>
      <c r="BV846" s="95"/>
      <c r="BW846" s="61"/>
      <c r="BX846" s="60"/>
      <c r="BY846" s="59" t="str">
        <f t="shared" ca="1" si="66"/>
        <v/>
      </c>
      <c r="CD846" s="68"/>
      <c r="CE846" s="68"/>
      <c r="CF846" s="67"/>
      <c r="CG846">
        <v>78</v>
      </c>
      <c r="CH846" s="2">
        <v>169</v>
      </c>
      <c r="CI846" s="4">
        <f t="shared" si="67"/>
        <v>27.309968138370508</v>
      </c>
      <c r="CJ846" s="5" t="str">
        <f t="shared" si="68"/>
        <v>SOBREPESO</v>
      </c>
      <c r="CK846" s="36">
        <v>0</v>
      </c>
      <c r="CL846" s="66"/>
      <c r="CM846" s="89">
        <v>42465</v>
      </c>
      <c r="CN846" s="97">
        <v>42475</v>
      </c>
      <c r="CP846"/>
      <c r="CQ846" s="65"/>
      <c r="CR846" s="65"/>
      <c r="CS846" s="98"/>
      <c r="CT846"/>
      <c r="CU846"/>
      <c r="CV846" s="65"/>
      <c r="CW846" s="2"/>
      <c r="CX846" s="82"/>
      <c r="DC846"/>
      <c r="DG846" s="64"/>
      <c r="DI846" s="89">
        <v>42478</v>
      </c>
      <c r="DJ846" s="89"/>
      <c r="DN846" s="34"/>
      <c r="DO846" s="34"/>
      <c r="DP846" s="34"/>
      <c r="DQ846" s="34"/>
      <c r="DR846" s="34"/>
      <c r="DS846" s="34" t="s">
        <v>2127</v>
      </c>
      <c r="DT846" s="34"/>
      <c r="DU846" s="47">
        <v>44062</v>
      </c>
      <c r="DY846" s="1">
        <v>2</v>
      </c>
      <c r="DZ846" t="s">
        <v>7941</v>
      </c>
      <c r="EB846" s="4"/>
      <c r="EJ846"/>
      <c r="EL846" s="34"/>
      <c r="EN846" s="34"/>
    </row>
    <row r="847" spans="1:144" x14ac:dyDescent="0.25">
      <c r="A847" s="85">
        <v>2022</v>
      </c>
      <c r="B847" s="87">
        <v>44830</v>
      </c>
      <c r="C847" t="s">
        <v>121</v>
      </c>
      <c r="D847" t="s">
        <v>122</v>
      </c>
      <c r="E847" s="34" t="s">
        <v>7938</v>
      </c>
      <c r="F847" s="34">
        <f t="shared" si="69"/>
        <v>846</v>
      </c>
      <c r="G847" s="34" t="s">
        <v>4985</v>
      </c>
      <c r="H847">
        <v>18</v>
      </c>
      <c r="I847" s="34" t="s">
        <v>6141</v>
      </c>
      <c r="J847" s="34" t="s">
        <v>4988</v>
      </c>
      <c r="K847" s="34" t="str">
        <f>VLOOKUP(J847,[2]CodMpios!$B$347:$E$362,4,FALSE)</f>
        <v>18001 - Florencia</v>
      </c>
      <c r="L847" s="34" t="str">
        <f>VLOOKUP($J847,[2]Coord_Mpios_X_Y!$B$2:$K$1123,9,FALSE)</f>
        <v>1,749138703818</v>
      </c>
      <c r="M847" s="34" t="str">
        <f>VLOOKUP($J847,[2]Coord_Mpios_X_Y!$B$2:$K$1123,10,FALSE)</f>
        <v>-75,558239064333</v>
      </c>
      <c r="N847" s="34" t="s">
        <v>6142</v>
      </c>
      <c r="O847" s="34" t="s">
        <v>126</v>
      </c>
      <c r="Q847" s="34" t="s">
        <v>127</v>
      </c>
      <c r="R847" s="34">
        <v>17627753</v>
      </c>
      <c r="S847" s="34" t="str">
        <f t="shared" si="65"/>
        <v>CC17627753</v>
      </c>
      <c r="T847" s="34" t="s">
        <v>5797</v>
      </c>
      <c r="U847" s="34" t="s">
        <v>145</v>
      </c>
      <c r="V847" s="34" t="s">
        <v>2363</v>
      </c>
      <c r="W847" s="34" t="s">
        <v>2150</v>
      </c>
      <c r="X847" s="87">
        <v>20385</v>
      </c>
      <c r="Y847">
        <v>67</v>
      </c>
      <c r="Z847" s="36">
        <f>VLOOKUP($Y847,[2]Edades!$A$3:$H$153,4,FALSE)</f>
        <v>6</v>
      </c>
      <c r="AA847" s="34" t="str">
        <f>VLOOKUP($Y847,[2]Edades!$A$3:$H$153,6,FALSE)</f>
        <v>6 - Persona mayor</v>
      </c>
      <c r="AB847" s="34">
        <f>VLOOKUP($Y847,[2]Edades!$A$3:$H$153,7,FALSE)</f>
        <v>14</v>
      </c>
      <c r="AC847" s="34" t="str">
        <f>VLOOKUP($Y847,[2]Edades!$A$3:$H$153,8,FALSE)</f>
        <v>65-69</v>
      </c>
      <c r="AD847" s="34" t="s">
        <v>146</v>
      </c>
      <c r="AE847">
        <v>1</v>
      </c>
      <c r="AF847" s="34" t="s">
        <v>2137</v>
      </c>
      <c r="AG847" s="34" t="s">
        <v>2127</v>
      </c>
      <c r="AH847" s="34" t="s">
        <v>2127</v>
      </c>
      <c r="AK847" s="34" t="s">
        <v>6142</v>
      </c>
      <c r="AM847" s="34" t="s">
        <v>2127</v>
      </c>
      <c r="AN847" s="36" t="s">
        <v>2127</v>
      </c>
      <c r="AO847" s="36" t="s">
        <v>2127</v>
      </c>
      <c r="AP847" s="34" t="s">
        <v>2127</v>
      </c>
      <c r="AQ847" s="36" t="s">
        <v>2127</v>
      </c>
      <c r="AR847" s="34" t="s">
        <v>2098</v>
      </c>
      <c r="AS847" s="91" t="s">
        <v>6963</v>
      </c>
      <c r="AT847" s="34">
        <v>4354719</v>
      </c>
      <c r="AU847" s="34" t="s">
        <v>2127</v>
      </c>
      <c r="AX847" s="90"/>
      <c r="BA847" s="91"/>
      <c r="BB847" s="91"/>
      <c r="BC847" s="91"/>
      <c r="BF847" s="34" t="s">
        <v>4983</v>
      </c>
      <c r="BG847" s="92" t="s">
        <v>2098</v>
      </c>
      <c r="BM847" s="36" t="s">
        <v>131</v>
      </c>
      <c r="BN847" s="34" t="s">
        <v>132</v>
      </c>
      <c r="BO847" s="36">
        <v>0</v>
      </c>
      <c r="BQ847" s="94"/>
      <c r="BS847" s="36" t="s">
        <v>2127</v>
      </c>
      <c r="BU847" s="95"/>
      <c r="BV847" s="95"/>
      <c r="BW847" s="61"/>
      <c r="BX847" s="60"/>
      <c r="BY847" s="59" t="str">
        <f t="shared" ca="1" si="66"/>
        <v/>
      </c>
      <c r="CD847" s="68"/>
      <c r="CE847" s="68"/>
      <c r="CF847" s="67"/>
      <c r="CG847">
        <v>64</v>
      </c>
      <c r="CH847" s="2">
        <v>150</v>
      </c>
      <c r="CI847" s="4">
        <f t="shared" si="67"/>
        <v>28.444444444444443</v>
      </c>
      <c r="CJ847" s="5" t="str">
        <f t="shared" si="68"/>
        <v>SOBREPESO</v>
      </c>
      <c r="CK847" s="36">
        <v>0</v>
      </c>
      <c r="CL847" s="66"/>
      <c r="CM847" s="89">
        <v>42467</v>
      </c>
      <c r="CN847" s="97">
        <v>42475</v>
      </c>
      <c r="CP847"/>
      <c r="CQ847" s="65"/>
      <c r="CR847" s="65"/>
      <c r="CS847" s="98"/>
      <c r="CT847"/>
      <c r="CU847"/>
      <c r="CV847" s="97"/>
      <c r="CW847" s="2">
        <v>120</v>
      </c>
      <c r="CX847" s="82">
        <v>80</v>
      </c>
      <c r="DG847" s="64"/>
      <c r="DI847" s="89">
        <v>43661</v>
      </c>
      <c r="DJ847" s="89"/>
      <c r="DN847" s="34"/>
      <c r="DO847" s="34"/>
      <c r="DP847" s="34"/>
      <c r="DQ847" s="34"/>
      <c r="DR847" s="34"/>
      <c r="DS847" s="34" t="s">
        <v>2127</v>
      </c>
      <c r="DT847" s="34"/>
      <c r="DU847" s="47">
        <v>44582</v>
      </c>
      <c r="DY847" s="1">
        <v>2</v>
      </c>
      <c r="DZ847" t="s">
        <v>7941</v>
      </c>
      <c r="EA847" s="4">
        <v>0.96</v>
      </c>
      <c r="EB847" s="4">
        <v>98</v>
      </c>
      <c r="EC847" s="4">
        <v>165</v>
      </c>
      <c r="ED847" s="4">
        <v>77</v>
      </c>
      <c r="EE847" s="4">
        <v>33.5</v>
      </c>
      <c r="EF847" s="4">
        <v>173</v>
      </c>
      <c r="EG847" s="4">
        <v>2.5</v>
      </c>
      <c r="EH847" s="4">
        <v>6.2</v>
      </c>
      <c r="EJ847"/>
      <c r="EL847" s="34"/>
      <c r="EN847" s="34"/>
    </row>
    <row r="848" spans="1:144" x14ac:dyDescent="0.25">
      <c r="A848" s="85">
        <v>2022</v>
      </c>
      <c r="B848" s="87">
        <v>44830</v>
      </c>
      <c r="C848" t="s">
        <v>121</v>
      </c>
      <c r="D848" t="s">
        <v>122</v>
      </c>
      <c r="E848" s="34" t="s">
        <v>7938</v>
      </c>
      <c r="F848" s="34">
        <f t="shared" si="69"/>
        <v>847</v>
      </c>
      <c r="G848" s="34" t="s">
        <v>4985</v>
      </c>
      <c r="H848">
        <v>18</v>
      </c>
      <c r="I848" s="34" t="s">
        <v>6141</v>
      </c>
      <c r="J848" s="34" t="s">
        <v>5032</v>
      </c>
      <c r="K848" s="34" t="str">
        <f>VLOOKUP(J848,[2]CodMpios!$B$347:$E$362,4,FALSE)</f>
        <v>18150 - Cartagena Del Chaira</v>
      </c>
      <c r="L848" s="34" t="str">
        <f>VLOOKUP($J848,[2]Coord_Mpios_X_Y!$B$2:$K$1123,9,FALSE)</f>
        <v>0,647693081213</v>
      </c>
      <c r="M848" s="34" t="str">
        <f>VLOOKUP($J848,[2]Coord_Mpios_X_Y!$B$2:$K$1123,10,FALSE)</f>
        <v>-74,272354990827</v>
      </c>
      <c r="N848" s="34" t="s">
        <v>125</v>
      </c>
      <c r="O848" s="34" t="s">
        <v>126</v>
      </c>
      <c r="Q848" s="34" t="s">
        <v>127</v>
      </c>
      <c r="R848" s="34">
        <v>17701690</v>
      </c>
      <c r="S848" s="34" t="str">
        <f t="shared" si="65"/>
        <v>CC17701690</v>
      </c>
      <c r="T848" s="34" t="s">
        <v>197</v>
      </c>
      <c r="U848" s="34" t="s">
        <v>332</v>
      </c>
      <c r="V848" s="34" t="s">
        <v>241</v>
      </c>
      <c r="W848" s="34" t="s">
        <v>5722</v>
      </c>
      <c r="X848" s="87">
        <v>22526</v>
      </c>
      <c r="Y848">
        <v>61</v>
      </c>
      <c r="Z848" s="36">
        <f>VLOOKUP($Y848,[2]Edades!$A$3:$H$153,4,FALSE)</f>
        <v>6</v>
      </c>
      <c r="AA848" s="34" t="str">
        <f>VLOOKUP($Y848,[2]Edades!$A$3:$H$153,6,FALSE)</f>
        <v>6 - Persona mayor</v>
      </c>
      <c r="AB848" s="34">
        <f>VLOOKUP($Y848,[2]Edades!$A$3:$H$153,7,FALSE)</f>
        <v>13</v>
      </c>
      <c r="AC848" s="34" t="str">
        <f>VLOOKUP($Y848,[2]Edades!$A$3:$H$153,8,FALSE)</f>
        <v>60-64</v>
      </c>
      <c r="AD848" s="34" t="s">
        <v>146</v>
      </c>
      <c r="AE848">
        <v>1</v>
      </c>
      <c r="AF848" s="34" t="s">
        <v>2137</v>
      </c>
      <c r="AG848" s="34" t="s">
        <v>2127</v>
      </c>
      <c r="AH848" s="34" t="s">
        <v>2127</v>
      </c>
      <c r="AK848" s="34" t="s">
        <v>125</v>
      </c>
      <c r="AM848" s="34" t="s">
        <v>2127</v>
      </c>
      <c r="AN848" s="36" t="s">
        <v>2127</v>
      </c>
      <c r="AO848" s="36" t="s">
        <v>2127</v>
      </c>
      <c r="AP848" s="34" t="s">
        <v>2127</v>
      </c>
      <c r="AQ848" s="36" t="s">
        <v>2127</v>
      </c>
      <c r="AR848" s="34" t="s">
        <v>5318</v>
      </c>
      <c r="AS848" s="91" t="s">
        <v>6964</v>
      </c>
      <c r="AT848" s="34">
        <v>3118233993</v>
      </c>
      <c r="AU848" s="34" t="s">
        <v>2127</v>
      </c>
      <c r="AX848" s="90"/>
      <c r="BA848" s="91"/>
      <c r="BB848" s="91"/>
      <c r="BC848" s="91"/>
      <c r="BF848" s="34" t="s">
        <v>4983</v>
      </c>
      <c r="BG848" s="92" t="s">
        <v>2098</v>
      </c>
      <c r="BM848" s="36" t="s">
        <v>131</v>
      </c>
      <c r="BN848" s="34" t="s">
        <v>132</v>
      </c>
      <c r="BO848" s="36">
        <v>0</v>
      </c>
      <c r="BQ848" s="94"/>
      <c r="BS848" s="36" t="s">
        <v>2127</v>
      </c>
      <c r="BU848" s="95"/>
      <c r="BV848" s="95"/>
      <c r="BW848" s="61"/>
      <c r="BX848" s="60"/>
      <c r="BY848" s="59" t="str">
        <f t="shared" ca="1" si="66"/>
        <v/>
      </c>
      <c r="CD848" s="68"/>
      <c r="CE848" s="68"/>
      <c r="CF848" s="67"/>
      <c r="CG848">
        <v>79</v>
      </c>
      <c r="CH848" s="2">
        <v>162</v>
      </c>
      <c r="CI848" s="4">
        <f t="shared" si="67"/>
        <v>30.102118579484827</v>
      </c>
      <c r="CJ848" s="5" t="str">
        <f t="shared" si="68"/>
        <v>OBESIDAD</v>
      </c>
      <c r="CK848" s="36">
        <v>0</v>
      </c>
      <c r="CL848" s="66"/>
      <c r="CM848" s="89">
        <v>42468</v>
      </c>
      <c r="CN848" s="97">
        <v>42468</v>
      </c>
      <c r="CP848"/>
      <c r="CQ848" s="65"/>
      <c r="CR848" s="65"/>
      <c r="CS848" s="98"/>
      <c r="CT848"/>
      <c r="CU848"/>
      <c r="CV848" s="97"/>
      <c r="CW848" s="2">
        <v>125</v>
      </c>
      <c r="CX848" s="82">
        <v>72</v>
      </c>
      <c r="DG848" s="64"/>
      <c r="DI848" s="89"/>
      <c r="DJ848" s="89"/>
      <c r="DN848" s="34"/>
      <c r="DO848" s="34"/>
      <c r="DP848" s="34"/>
      <c r="DQ848" s="34"/>
      <c r="DR848" s="34"/>
      <c r="DS848" s="34" t="s">
        <v>2127</v>
      </c>
      <c r="DT848" s="34"/>
      <c r="DU848" s="47">
        <v>44525</v>
      </c>
      <c r="DY848" s="1">
        <v>1</v>
      </c>
      <c r="DZ848" t="s">
        <v>7940</v>
      </c>
      <c r="EB848" s="4"/>
      <c r="EJ848"/>
      <c r="EL848" s="34"/>
      <c r="EN848" s="34"/>
    </row>
    <row r="849" spans="1:144" hidden="1" x14ac:dyDescent="0.25">
      <c r="A849" s="85">
        <v>2022</v>
      </c>
      <c r="B849" s="87">
        <v>44830</v>
      </c>
      <c r="C849" t="s">
        <v>121</v>
      </c>
      <c r="D849" t="s">
        <v>122</v>
      </c>
      <c r="E849" s="36" t="s">
        <v>7938</v>
      </c>
      <c r="F849" s="34">
        <f t="shared" si="69"/>
        <v>848</v>
      </c>
      <c r="G849" s="34" t="s">
        <v>4985</v>
      </c>
      <c r="H849">
        <v>18</v>
      </c>
      <c r="I849" s="34" t="s">
        <v>6141</v>
      </c>
      <c r="J849" s="34" t="s">
        <v>4988</v>
      </c>
      <c r="K849" s="34" t="str">
        <f>VLOOKUP(J849,[2]CodMpios!$B$347:$E$362,4,FALSE)</f>
        <v>18001 - Florencia</v>
      </c>
      <c r="L849" s="34" t="str">
        <f>VLOOKUP($J849,[2]Coord_Mpios_X_Y!$B$2:$K$1123,9,FALSE)</f>
        <v>1,749138703818</v>
      </c>
      <c r="M849" s="34" t="str">
        <f>VLOOKUP($J849,[2]Coord_Mpios_X_Y!$B$2:$K$1123,10,FALSE)</f>
        <v>-75,558239064333</v>
      </c>
      <c r="N849" s="34" t="s">
        <v>6142</v>
      </c>
      <c r="O849" s="34" t="s">
        <v>126</v>
      </c>
      <c r="Q849" s="34" t="s">
        <v>127</v>
      </c>
      <c r="R849" s="34">
        <v>26614996</v>
      </c>
      <c r="S849" s="34" t="str">
        <f t="shared" si="65"/>
        <v>CC26614996</v>
      </c>
      <c r="T849" s="34" t="s">
        <v>2190</v>
      </c>
      <c r="U849" s="34" t="s">
        <v>2492</v>
      </c>
      <c r="V849" s="34" t="s">
        <v>273</v>
      </c>
      <c r="W849" s="34" t="s">
        <v>5796</v>
      </c>
      <c r="X849" s="87">
        <v>17007</v>
      </c>
      <c r="Y849">
        <v>76</v>
      </c>
      <c r="Z849" s="36">
        <f>VLOOKUP($Y849,[2]Edades!$A$3:$H$153,4,FALSE)</f>
        <v>6</v>
      </c>
      <c r="AA849" s="34" t="str">
        <f>VLOOKUP($Y849,[2]Edades!$A$3:$H$153,6,FALSE)</f>
        <v>6 - Persona mayor</v>
      </c>
      <c r="AB849" s="34">
        <f>VLOOKUP($Y849,[2]Edades!$A$3:$H$153,7,FALSE)</f>
        <v>16</v>
      </c>
      <c r="AC849" s="34" t="str">
        <f>VLOOKUP($Y849,[2]Edades!$A$3:$H$153,8,FALSE)</f>
        <v>75-79</v>
      </c>
      <c r="AD849" s="34" t="s">
        <v>129</v>
      </c>
      <c r="AE849" s="1">
        <v>2</v>
      </c>
      <c r="AF849" s="34" t="s">
        <v>2137</v>
      </c>
      <c r="AG849" s="34" t="s">
        <v>2127</v>
      </c>
      <c r="AH849" s="34" t="s">
        <v>2127</v>
      </c>
      <c r="AK849" s="34" t="s">
        <v>6142</v>
      </c>
      <c r="AM849" s="34" t="s">
        <v>2127</v>
      </c>
      <c r="AN849" s="36" t="s">
        <v>2127</v>
      </c>
      <c r="AO849" s="36" t="s">
        <v>2127</v>
      </c>
      <c r="AP849" s="34" t="s">
        <v>2127</v>
      </c>
      <c r="AQ849" s="36" t="s">
        <v>2127</v>
      </c>
      <c r="AR849" s="34" t="s">
        <v>2098</v>
      </c>
      <c r="AS849" s="91" t="s">
        <v>6965</v>
      </c>
      <c r="AT849" s="34">
        <v>4355631</v>
      </c>
      <c r="AU849" s="34" t="s">
        <v>2127</v>
      </c>
      <c r="AX849" s="90"/>
      <c r="BA849" s="91"/>
      <c r="BB849" s="91"/>
      <c r="BC849" s="91"/>
      <c r="BF849" s="34" t="s">
        <v>4983</v>
      </c>
      <c r="BG849" s="92" t="s">
        <v>2098</v>
      </c>
      <c r="BM849" s="36" t="s">
        <v>131</v>
      </c>
      <c r="BN849" s="34" t="s">
        <v>132</v>
      </c>
      <c r="BO849" s="36">
        <v>0</v>
      </c>
      <c r="BQ849" s="94"/>
      <c r="BS849" t="s">
        <v>132</v>
      </c>
      <c r="BU849" s="95"/>
      <c r="BV849" s="95"/>
      <c r="BW849" s="61"/>
      <c r="BX849" s="60"/>
      <c r="BY849" s="59" t="str">
        <f t="shared" ca="1" si="66"/>
        <v/>
      </c>
      <c r="CD849" s="68"/>
      <c r="CE849" s="68"/>
      <c r="CF849" s="67"/>
      <c r="CG849">
        <v>85</v>
      </c>
      <c r="CH849" s="2">
        <v>165</v>
      </c>
      <c r="CI849" s="4">
        <f t="shared" si="67"/>
        <v>31.221303948576679</v>
      </c>
      <c r="CJ849" s="5" t="str">
        <f t="shared" si="68"/>
        <v>OBESIDAD</v>
      </c>
      <c r="CK849" s="36">
        <v>0</v>
      </c>
      <c r="CL849" s="66"/>
      <c r="CM849" s="89">
        <v>42471</v>
      </c>
      <c r="CN849" s="97">
        <v>42471</v>
      </c>
      <c r="CP849"/>
      <c r="CQ849" s="65"/>
      <c r="CR849" s="65"/>
      <c r="CS849" s="98"/>
      <c r="CT849"/>
      <c r="CU849"/>
      <c r="CV849" s="65"/>
      <c r="CW849" s="2">
        <v>125</v>
      </c>
      <c r="CX849" s="82">
        <v>60</v>
      </c>
      <c r="DC849"/>
      <c r="DG849" s="64"/>
      <c r="DI849" s="89">
        <v>42613</v>
      </c>
      <c r="DJ849" s="89"/>
      <c r="DN849" s="34"/>
      <c r="DO849" s="34"/>
      <c r="DP849" s="34"/>
      <c r="DQ849" s="34"/>
      <c r="DR849" s="34"/>
      <c r="DS849" s="34" t="s">
        <v>2127</v>
      </c>
      <c r="DT849" s="34"/>
      <c r="DU849" s="47">
        <v>44526</v>
      </c>
      <c r="DY849" s="1">
        <v>2</v>
      </c>
      <c r="DZ849" t="s">
        <v>7940</v>
      </c>
      <c r="EB849" s="4"/>
      <c r="EJ849"/>
      <c r="EL849" s="34"/>
      <c r="EN849" s="34"/>
    </row>
    <row r="850" spans="1:144" hidden="1" x14ac:dyDescent="0.25">
      <c r="A850" s="85">
        <v>2022</v>
      </c>
      <c r="B850" s="87">
        <v>44830</v>
      </c>
      <c r="C850" t="s">
        <v>121</v>
      </c>
      <c r="D850" t="s">
        <v>122</v>
      </c>
      <c r="E850" s="36" t="s">
        <v>7938</v>
      </c>
      <c r="F850" s="34">
        <f t="shared" si="69"/>
        <v>849</v>
      </c>
      <c r="G850" s="34" t="s">
        <v>4985</v>
      </c>
      <c r="H850">
        <v>18</v>
      </c>
      <c r="I850" s="34" t="s">
        <v>6141</v>
      </c>
      <c r="J850" s="34" t="s">
        <v>4988</v>
      </c>
      <c r="K850" s="34" t="str">
        <f>VLOOKUP(J850,[2]CodMpios!$B$347:$E$362,4,FALSE)</f>
        <v>18001 - Florencia</v>
      </c>
      <c r="L850" s="34" t="str">
        <f>VLOOKUP($J850,[2]Coord_Mpios_X_Y!$B$2:$K$1123,9,FALSE)</f>
        <v>1,749138703818</v>
      </c>
      <c r="M850" s="34" t="str">
        <f>VLOOKUP($J850,[2]Coord_Mpios_X_Y!$B$2:$K$1123,10,FALSE)</f>
        <v>-75,558239064333</v>
      </c>
      <c r="N850" s="34" t="s">
        <v>125</v>
      </c>
      <c r="O850" s="34" t="s">
        <v>126</v>
      </c>
      <c r="Q850" s="34" t="s">
        <v>127</v>
      </c>
      <c r="R850" s="34">
        <v>40767983</v>
      </c>
      <c r="S850" s="34" t="str">
        <f t="shared" si="65"/>
        <v>CC40767983</v>
      </c>
      <c r="T850" s="34" t="s">
        <v>5795</v>
      </c>
      <c r="U850" s="34" t="s">
        <v>521</v>
      </c>
      <c r="V850" s="34" t="s">
        <v>255</v>
      </c>
      <c r="W850" s="34" t="s">
        <v>734</v>
      </c>
      <c r="X850" s="87">
        <v>24523</v>
      </c>
      <c r="Y850">
        <v>56</v>
      </c>
      <c r="Z850" s="36">
        <f>VLOOKUP($Y850,[2]Edades!$A$3:$H$153,4,FALSE)</f>
        <v>5</v>
      </c>
      <c r="AA850" s="34" t="str">
        <f>VLOOKUP($Y850,[2]Edades!$A$3:$H$153,6,FALSE)</f>
        <v>5 - Adultez</v>
      </c>
      <c r="AB850" s="34">
        <f>VLOOKUP($Y850,[2]Edades!$A$3:$H$153,7,FALSE)</f>
        <v>12</v>
      </c>
      <c r="AC850" s="34" t="str">
        <f>VLOOKUP($Y850,[2]Edades!$A$3:$H$153,8,FALSE)</f>
        <v>55-59</v>
      </c>
      <c r="AD850" s="34" t="s">
        <v>129</v>
      </c>
      <c r="AE850" s="1">
        <v>2</v>
      </c>
      <c r="AF850" s="34" t="s">
        <v>130</v>
      </c>
      <c r="AG850" s="34" t="s">
        <v>2127</v>
      </c>
      <c r="AH850" s="34" t="s">
        <v>2127</v>
      </c>
      <c r="AK850" s="34" t="s">
        <v>125</v>
      </c>
      <c r="AM850" s="34" t="s">
        <v>2127</v>
      </c>
      <c r="AN850" s="36" t="s">
        <v>2127</v>
      </c>
      <c r="AO850" s="36" t="s">
        <v>2127</v>
      </c>
      <c r="AP850" s="34" t="s">
        <v>2127</v>
      </c>
      <c r="AQ850" s="36" t="s">
        <v>2127</v>
      </c>
      <c r="AR850" s="34" t="s">
        <v>2098</v>
      </c>
      <c r="AS850" s="91" t="s">
        <v>6966</v>
      </c>
      <c r="AT850" s="34">
        <v>3112676226</v>
      </c>
      <c r="AU850" s="34" t="s">
        <v>2127</v>
      </c>
      <c r="AX850" s="90"/>
      <c r="BA850" s="91"/>
      <c r="BB850" s="91"/>
      <c r="BC850" s="91"/>
      <c r="BF850" s="34" t="s">
        <v>4983</v>
      </c>
      <c r="BG850" s="92" t="s">
        <v>2098</v>
      </c>
      <c r="BM850" s="36" t="s">
        <v>131</v>
      </c>
      <c r="BN850" s="34" t="s">
        <v>132</v>
      </c>
      <c r="BO850" s="36">
        <v>0</v>
      </c>
      <c r="BQ850" s="94"/>
      <c r="BS850" t="s">
        <v>132</v>
      </c>
      <c r="BU850" s="95"/>
      <c r="BV850" s="95"/>
      <c r="BW850" s="61"/>
      <c r="BX850" s="60"/>
      <c r="BY850" s="59" t="str">
        <f t="shared" ca="1" si="66"/>
        <v/>
      </c>
      <c r="CD850" s="68"/>
      <c r="CE850" s="68"/>
      <c r="CF850" s="67"/>
      <c r="CG850">
        <v>70</v>
      </c>
      <c r="CH850" s="2">
        <v>160</v>
      </c>
      <c r="CI850" s="4">
        <f t="shared" si="67"/>
        <v>27.343749999999996</v>
      </c>
      <c r="CJ850" s="5" t="str">
        <f t="shared" si="68"/>
        <v>SOBREPESO</v>
      </c>
      <c r="CK850" s="36">
        <v>0</v>
      </c>
      <c r="CL850" s="66"/>
      <c r="CM850" s="89">
        <v>42473</v>
      </c>
      <c r="CN850" s="97">
        <v>42591</v>
      </c>
      <c r="CP850"/>
      <c r="CQ850" s="65"/>
      <c r="CR850" s="65"/>
      <c r="CS850" s="98"/>
      <c r="CT850"/>
      <c r="CU850"/>
      <c r="CV850" s="65"/>
      <c r="CW850" s="2"/>
      <c r="CX850" s="82"/>
      <c r="DC850"/>
      <c r="DG850" s="64"/>
      <c r="DI850" s="89"/>
      <c r="DJ850" s="89"/>
      <c r="DN850" s="34"/>
      <c r="DO850" s="34"/>
      <c r="DP850" s="34"/>
      <c r="DQ850" s="34"/>
      <c r="DR850" s="34"/>
      <c r="DS850" s="34" t="s">
        <v>2127</v>
      </c>
      <c r="DT850" s="34"/>
      <c r="DU850" s="47">
        <v>44336</v>
      </c>
      <c r="DY850" s="1">
        <v>2</v>
      </c>
      <c r="DZ850" t="s">
        <v>7940</v>
      </c>
      <c r="EB850" s="4"/>
      <c r="EJ850"/>
      <c r="EL850" s="34"/>
      <c r="EN850" s="34"/>
    </row>
    <row r="851" spans="1:144" x14ac:dyDescent="0.25">
      <c r="A851" s="85">
        <v>2022</v>
      </c>
      <c r="B851" s="87">
        <v>44830</v>
      </c>
      <c r="C851" t="s">
        <v>121</v>
      </c>
      <c r="D851" t="s">
        <v>122</v>
      </c>
      <c r="E851" s="34" t="s">
        <v>7938</v>
      </c>
      <c r="F851" s="34">
        <f t="shared" si="69"/>
        <v>850</v>
      </c>
      <c r="G851" s="34" t="s">
        <v>4985</v>
      </c>
      <c r="H851">
        <v>18</v>
      </c>
      <c r="I851" s="34" t="s">
        <v>6141</v>
      </c>
      <c r="J851" s="34" t="s">
        <v>5110</v>
      </c>
      <c r="K851" s="34" t="str">
        <f>VLOOKUP(J851,[2]CodMpios!$B$347:$E$362,4,FALSE)</f>
        <v>18479 - Morelia</v>
      </c>
      <c r="L851" s="34" t="str">
        <f>VLOOKUP($J851,[2]Coord_Mpios_X_Y!$B$2:$K$1123,9,FALSE)</f>
        <v>1,382996109840</v>
      </c>
      <c r="M851" s="34" t="str">
        <f>VLOOKUP($J851,[2]Coord_Mpios_X_Y!$B$2:$K$1123,10,FALSE)</f>
        <v>-75,673811233713</v>
      </c>
      <c r="N851" s="34" t="s">
        <v>125</v>
      </c>
      <c r="O851" s="34" t="s">
        <v>126</v>
      </c>
      <c r="Q851" s="34" t="s">
        <v>127</v>
      </c>
      <c r="R851" s="34">
        <v>51739929</v>
      </c>
      <c r="S851" s="34" t="str">
        <f t="shared" si="65"/>
        <v>CC51739929</v>
      </c>
      <c r="T851" s="34" t="s">
        <v>1296</v>
      </c>
      <c r="U851" s="34" t="s">
        <v>5794</v>
      </c>
      <c r="V851" s="34" t="s">
        <v>5793</v>
      </c>
      <c r="W851" s="34" t="s">
        <v>1613</v>
      </c>
      <c r="X851" s="87">
        <v>22618</v>
      </c>
      <c r="Y851">
        <v>61</v>
      </c>
      <c r="Z851" s="36">
        <f>VLOOKUP($Y851,[2]Edades!$A$3:$H$153,4,FALSE)</f>
        <v>6</v>
      </c>
      <c r="AA851" s="34" t="str">
        <f>VLOOKUP($Y851,[2]Edades!$A$3:$H$153,6,FALSE)</f>
        <v>6 - Persona mayor</v>
      </c>
      <c r="AB851" s="34">
        <f>VLOOKUP($Y851,[2]Edades!$A$3:$H$153,7,FALSE)</f>
        <v>13</v>
      </c>
      <c r="AC851" s="34" t="str">
        <f>VLOOKUP($Y851,[2]Edades!$A$3:$H$153,8,FALSE)</f>
        <v>60-64</v>
      </c>
      <c r="AD851" s="34" t="s">
        <v>129</v>
      </c>
      <c r="AE851" s="1">
        <v>2</v>
      </c>
      <c r="AF851" s="34" t="s">
        <v>2137</v>
      </c>
      <c r="AG851" s="34" t="s">
        <v>2127</v>
      </c>
      <c r="AH851" s="34" t="s">
        <v>2127</v>
      </c>
      <c r="AK851" s="34" t="s">
        <v>125</v>
      </c>
      <c r="AM851" s="34" t="s">
        <v>2127</v>
      </c>
      <c r="AN851" s="36" t="s">
        <v>2127</v>
      </c>
      <c r="AO851" s="36" t="s">
        <v>2127</v>
      </c>
      <c r="AP851" s="34" t="s">
        <v>2127</v>
      </c>
      <c r="AQ851" s="36" t="s">
        <v>2127</v>
      </c>
      <c r="AR851" s="34" t="s">
        <v>5906</v>
      </c>
      <c r="AS851" s="91" t="s">
        <v>6967</v>
      </c>
      <c r="AT851" s="34">
        <v>3138093947</v>
      </c>
      <c r="AU851" s="34" t="s">
        <v>2127</v>
      </c>
      <c r="AX851" s="90"/>
      <c r="BA851" s="91"/>
      <c r="BB851" s="91"/>
      <c r="BC851" s="91"/>
      <c r="BF851" s="34" t="s">
        <v>4983</v>
      </c>
      <c r="BG851" s="92" t="s">
        <v>2098</v>
      </c>
      <c r="BM851" s="36" t="s">
        <v>131</v>
      </c>
      <c r="BN851" s="34" t="s">
        <v>132</v>
      </c>
      <c r="BO851" s="36">
        <v>0</v>
      </c>
      <c r="BQ851" s="94"/>
      <c r="BS851" s="36" t="s">
        <v>2127</v>
      </c>
      <c r="BU851" s="95"/>
      <c r="BV851" s="95"/>
      <c r="BW851" s="61"/>
      <c r="BX851" s="60"/>
      <c r="BY851" s="59" t="str">
        <f t="shared" ca="1" si="66"/>
        <v/>
      </c>
      <c r="CD851" s="68"/>
      <c r="CE851" s="68"/>
      <c r="CF851" s="67"/>
      <c r="CG851">
        <v>99</v>
      </c>
      <c r="CH851" s="2">
        <v>155</v>
      </c>
      <c r="CI851" s="4">
        <f t="shared" si="67"/>
        <v>41.207075962539015</v>
      </c>
      <c r="CJ851" s="5" t="str">
        <f t="shared" si="68"/>
        <v>OBESIDAD</v>
      </c>
      <c r="CK851" s="36">
        <v>0</v>
      </c>
      <c r="CL851" s="66"/>
      <c r="CM851" s="89">
        <v>42473</v>
      </c>
      <c r="CN851" s="97">
        <v>42613</v>
      </c>
      <c r="CP851"/>
      <c r="CQ851" s="65"/>
      <c r="CR851" s="65"/>
      <c r="CS851" s="98"/>
      <c r="CT851"/>
      <c r="CU851"/>
      <c r="CV851" s="97"/>
      <c r="CW851" s="2">
        <v>150</v>
      </c>
      <c r="CX851" s="82">
        <v>90</v>
      </c>
      <c r="DG851" s="64"/>
      <c r="DI851" s="89">
        <v>42613</v>
      </c>
      <c r="DJ851" s="89"/>
      <c r="DN851" s="34"/>
      <c r="DO851" s="34"/>
      <c r="DP851" s="34"/>
      <c r="DQ851" s="34"/>
      <c r="DR851" s="34"/>
      <c r="DS851" s="34" t="s">
        <v>2127</v>
      </c>
      <c r="DT851" s="34"/>
      <c r="DU851" s="47">
        <v>44343</v>
      </c>
      <c r="DY851" s="1">
        <v>2</v>
      </c>
      <c r="DZ851" t="s">
        <v>7940</v>
      </c>
      <c r="EB851" s="4"/>
      <c r="EJ851"/>
      <c r="EL851" s="34"/>
      <c r="EN851" s="34"/>
    </row>
    <row r="852" spans="1:144" hidden="1" x14ac:dyDescent="0.25">
      <c r="A852" s="85">
        <v>2022</v>
      </c>
      <c r="B852" s="87">
        <v>44830</v>
      </c>
      <c r="C852" t="s">
        <v>121</v>
      </c>
      <c r="D852" t="s">
        <v>122</v>
      </c>
      <c r="E852" s="36" t="s">
        <v>7938</v>
      </c>
      <c r="F852" s="34">
        <f t="shared" si="69"/>
        <v>851</v>
      </c>
      <c r="G852" s="34" t="s">
        <v>4985</v>
      </c>
      <c r="H852">
        <v>18</v>
      </c>
      <c r="I852" s="34" t="s">
        <v>6141</v>
      </c>
      <c r="J852" s="34" t="s">
        <v>4988</v>
      </c>
      <c r="K852" s="34" t="str">
        <f>VLOOKUP(J852,[2]CodMpios!$B$347:$E$362,4,FALSE)</f>
        <v>18001 - Florencia</v>
      </c>
      <c r="L852" s="34" t="str">
        <f>VLOOKUP($J852,[2]Coord_Mpios_X_Y!$B$2:$K$1123,9,FALSE)</f>
        <v>1,749138703818</v>
      </c>
      <c r="M852" s="34" t="str">
        <f>VLOOKUP($J852,[2]Coord_Mpios_X_Y!$B$2:$K$1123,10,FALSE)</f>
        <v>-75,558239064333</v>
      </c>
      <c r="N852" s="34" t="s">
        <v>6142</v>
      </c>
      <c r="O852" s="34" t="s">
        <v>126</v>
      </c>
      <c r="Q852" s="34" t="s">
        <v>127</v>
      </c>
      <c r="R852" s="34">
        <v>41430011</v>
      </c>
      <c r="S852" s="34" t="str">
        <f t="shared" si="65"/>
        <v>CC41430011</v>
      </c>
      <c r="T852" s="34" t="s">
        <v>988</v>
      </c>
      <c r="U852" s="34" t="s">
        <v>802</v>
      </c>
      <c r="V852" s="34" t="s">
        <v>5792</v>
      </c>
      <c r="W852" s="34" t="s">
        <v>241</v>
      </c>
      <c r="X852" s="87">
        <v>16876</v>
      </c>
      <c r="Y852">
        <v>77</v>
      </c>
      <c r="Z852" s="36">
        <f>VLOOKUP($Y852,[2]Edades!$A$3:$H$153,4,FALSE)</f>
        <v>6</v>
      </c>
      <c r="AA852" s="34" t="str">
        <f>VLOOKUP($Y852,[2]Edades!$A$3:$H$153,6,FALSE)</f>
        <v>6 - Persona mayor</v>
      </c>
      <c r="AB852" s="34">
        <f>VLOOKUP($Y852,[2]Edades!$A$3:$H$153,7,FALSE)</f>
        <v>16</v>
      </c>
      <c r="AC852" s="34" t="str">
        <f>VLOOKUP($Y852,[2]Edades!$A$3:$H$153,8,FALSE)</f>
        <v>75-79</v>
      </c>
      <c r="AD852" s="34" t="s">
        <v>129</v>
      </c>
      <c r="AE852" s="1">
        <v>2</v>
      </c>
      <c r="AF852" s="34" t="s">
        <v>2137</v>
      </c>
      <c r="AG852" s="34" t="s">
        <v>2127</v>
      </c>
      <c r="AH852" s="34" t="s">
        <v>2127</v>
      </c>
      <c r="AK852" s="34" t="s">
        <v>6142</v>
      </c>
      <c r="AM852" s="34" t="s">
        <v>2127</v>
      </c>
      <c r="AN852" s="36" t="s">
        <v>2127</v>
      </c>
      <c r="AO852" s="36" t="s">
        <v>2127</v>
      </c>
      <c r="AP852" s="34" t="s">
        <v>2127</v>
      </c>
      <c r="AQ852" s="36" t="s">
        <v>2127</v>
      </c>
      <c r="AR852" s="34" t="s">
        <v>2098</v>
      </c>
      <c r="AS852" s="91" t="s">
        <v>6968</v>
      </c>
      <c r="AT852" s="34">
        <v>3212048902</v>
      </c>
      <c r="AU852" s="34" t="s">
        <v>2127</v>
      </c>
      <c r="AX852" s="90"/>
      <c r="BA852" s="91"/>
      <c r="BB852" s="91"/>
      <c r="BC852" s="91"/>
      <c r="BF852" s="34" t="s">
        <v>4983</v>
      </c>
      <c r="BG852" s="92" t="s">
        <v>2098</v>
      </c>
      <c r="BM852" s="36" t="s">
        <v>131</v>
      </c>
      <c r="BN852" s="34" t="s">
        <v>132</v>
      </c>
      <c r="BO852" s="36">
        <v>0</v>
      </c>
      <c r="BQ852" s="94"/>
      <c r="BS852" t="s">
        <v>131</v>
      </c>
      <c r="BU852" s="95"/>
      <c r="BV852" s="95"/>
      <c r="BW852" s="61"/>
      <c r="BX852" s="60"/>
      <c r="BY852" s="59" t="str">
        <f t="shared" ca="1" si="66"/>
        <v/>
      </c>
      <c r="CD852" s="68"/>
      <c r="CE852" s="68"/>
      <c r="CF852" s="67"/>
      <c r="CG852">
        <v>67</v>
      </c>
      <c r="CH852" s="2">
        <v>157</v>
      </c>
      <c r="CI852" s="4">
        <f t="shared" si="67"/>
        <v>27.181630086413239</v>
      </c>
      <c r="CJ852" s="5" t="str">
        <f t="shared" si="68"/>
        <v>SOBREPESO</v>
      </c>
      <c r="CK852" s="36">
        <v>0</v>
      </c>
      <c r="CL852" s="66"/>
      <c r="CM852" s="89">
        <v>42473</v>
      </c>
      <c r="CN852" s="97">
        <v>42473</v>
      </c>
      <c r="CP852"/>
      <c r="CQ852" s="65"/>
      <c r="CR852" s="65"/>
      <c r="CS852" s="98"/>
      <c r="CT852"/>
      <c r="CU852"/>
      <c r="CV852" s="65"/>
      <c r="CW852" s="2">
        <v>147</v>
      </c>
      <c r="CX852" s="82">
        <v>74</v>
      </c>
      <c r="DC852"/>
      <c r="DG852" s="64"/>
      <c r="DI852" s="89">
        <v>42573</v>
      </c>
      <c r="DJ852" s="89"/>
      <c r="DN852" s="34"/>
      <c r="DO852" s="34"/>
      <c r="DP852" s="34"/>
      <c r="DQ852" s="34"/>
      <c r="DR852" s="34"/>
      <c r="DS852" s="34" t="s">
        <v>2127</v>
      </c>
      <c r="DT852" s="34"/>
      <c r="DU852" s="47">
        <v>44719</v>
      </c>
      <c r="DZ852" t="s">
        <v>7940</v>
      </c>
      <c r="EA852" s="4">
        <v>1.39</v>
      </c>
      <c r="EB852" s="4">
        <v>99</v>
      </c>
      <c r="EC852" s="4">
        <v>145</v>
      </c>
      <c r="EE852" s="4">
        <v>37.799999999999997</v>
      </c>
      <c r="EF852" s="4">
        <v>87</v>
      </c>
      <c r="EG852" s="4">
        <v>2.2999999999999998</v>
      </c>
      <c r="EJ852"/>
      <c r="EL852" s="34"/>
      <c r="EN852" s="34"/>
    </row>
    <row r="853" spans="1:144" hidden="1" x14ac:dyDescent="0.25">
      <c r="A853" s="85">
        <v>2022</v>
      </c>
      <c r="B853" s="87">
        <v>44830</v>
      </c>
      <c r="C853" t="s">
        <v>121</v>
      </c>
      <c r="D853" t="s">
        <v>122</v>
      </c>
      <c r="E853" s="36" t="s">
        <v>7938</v>
      </c>
      <c r="F853" s="34">
        <f t="shared" si="69"/>
        <v>852</v>
      </c>
      <c r="G853" s="34" t="s">
        <v>4985</v>
      </c>
      <c r="H853">
        <v>18</v>
      </c>
      <c r="I853" s="34" t="s">
        <v>6141</v>
      </c>
      <c r="J853" s="34" t="s">
        <v>4991</v>
      </c>
      <c r="K853" s="34" t="str">
        <f>VLOOKUP(J853,[2]CodMpios!$B$347:$E$362,4,FALSE)</f>
        <v>18592 - Puerto Rico</v>
      </c>
      <c r="L853" s="34" t="str">
        <f>VLOOKUP($J853,[2]Coord_Mpios_X_Y!$B$2:$K$1123,9,FALSE)</f>
        <v>2,018940891255</v>
      </c>
      <c r="M853" s="34" t="str">
        <f>VLOOKUP($J853,[2]Coord_Mpios_X_Y!$B$2:$K$1123,10,FALSE)</f>
        <v>-75,073086267336</v>
      </c>
      <c r="N853" s="34" t="s">
        <v>125</v>
      </c>
      <c r="O853" s="34" t="s">
        <v>126</v>
      </c>
      <c r="Q853" s="34" t="s">
        <v>127</v>
      </c>
      <c r="R853" s="34">
        <v>40765194</v>
      </c>
      <c r="S853" s="34" t="str">
        <f t="shared" si="65"/>
        <v>CC40765194</v>
      </c>
      <c r="T853" s="34" t="s">
        <v>173</v>
      </c>
      <c r="U853" s="34" t="s">
        <v>2492</v>
      </c>
      <c r="V853" s="34" t="s">
        <v>2515</v>
      </c>
      <c r="W853" s="34" t="s">
        <v>373</v>
      </c>
      <c r="X853" s="87">
        <v>23590</v>
      </c>
      <c r="Y853">
        <v>58</v>
      </c>
      <c r="Z853" s="36">
        <f>VLOOKUP($Y853,[2]Edades!$A$3:$H$153,4,FALSE)</f>
        <v>5</v>
      </c>
      <c r="AA853" s="34" t="str">
        <f>VLOOKUP($Y853,[2]Edades!$A$3:$H$153,6,FALSE)</f>
        <v>5 - Adultez</v>
      </c>
      <c r="AB853" s="34">
        <f>VLOOKUP($Y853,[2]Edades!$A$3:$H$153,7,FALSE)</f>
        <v>12</v>
      </c>
      <c r="AC853" s="34" t="str">
        <f>VLOOKUP($Y853,[2]Edades!$A$3:$H$153,8,FALSE)</f>
        <v>55-59</v>
      </c>
      <c r="AD853" s="34" t="s">
        <v>129</v>
      </c>
      <c r="AE853" s="1">
        <v>2</v>
      </c>
      <c r="AF853" s="34" t="s">
        <v>130</v>
      </c>
      <c r="AG853" s="34" t="s">
        <v>2127</v>
      </c>
      <c r="AH853" s="34" t="s">
        <v>2127</v>
      </c>
      <c r="AK853" s="34" t="s">
        <v>125</v>
      </c>
      <c r="AM853" s="34" t="s">
        <v>2127</v>
      </c>
      <c r="AN853" s="36" t="s">
        <v>2127</v>
      </c>
      <c r="AO853" s="36" t="s">
        <v>2127</v>
      </c>
      <c r="AP853" s="34" t="s">
        <v>2127</v>
      </c>
      <c r="AQ853" s="36" t="s">
        <v>2127</v>
      </c>
      <c r="AR853" s="34" t="s">
        <v>4989</v>
      </c>
      <c r="AS853" s="91" t="s">
        <v>6969</v>
      </c>
      <c r="AT853" s="34">
        <v>3203449885</v>
      </c>
      <c r="AU853" s="34" t="s">
        <v>2127</v>
      </c>
      <c r="AX853" s="90"/>
      <c r="BA853" s="91"/>
      <c r="BB853" s="91"/>
      <c r="BC853" s="91"/>
      <c r="BF853" s="34" t="s">
        <v>4983</v>
      </c>
      <c r="BG853" s="92" t="s">
        <v>2098</v>
      </c>
      <c r="BM853" s="36" t="s">
        <v>131</v>
      </c>
      <c r="BN853" s="34" t="s">
        <v>132</v>
      </c>
      <c r="BO853" s="36">
        <v>0</v>
      </c>
      <c r="BQ853" s="94"/>
      <c r="BS853" t="s">
        <v>132</v>
      </c>
      <c r="BU853" s="95"/>
      <c r="BV853" s="95"/>
      <c r="BW853" s="61"/>
      <c r="BX853" s="60"/>
      <c r="BY853" s="59" t="str">
        <f t="shared" ca="1" si="66"/>
        <v/>
      </c>
      <c r="CD853" s="68"/>
      <c r="CE853" s="68"/>
      <c r="CF853" s="67"/>
      <c r="CG853">
        <v>91</v>
      </c>
      <c r="CH853" s="2">
        <v>164</v>
      </c>
      <c r="CI853" s="4">
        <f t="shared" si="67"/>
        <v>33.834027364663896</v>
      </c>
      <c r="CJ853" s="5" t="str">
        <f t="shared" si="68"/>
        <v>OBESIDAD</v>
      </c>
      <c r="CK853" s="36">
        <v>0</v>
      </c>
      <c r="CL853" s="66"/>
      <c r="CM853" s="89">
        <v>42474</v>
      </c>
      <c r="CN853" s="97">
        <v>42523</v>
      </c>
      <c r="CP853"/>
      <c r="CQ853" s="65"/>
      <c r="CR853" s="65"/>
      <c r="CS853" s="98"/>
      <c r="CT853"/>
      <c r="CU853"/>
      <c r="CV853" s="65"/>
      <c r="CW853" s="2"/>
      <c r="CX853" s="82"/>
      <c r="DC853"/>
      <c r="DG853" s="64"/>
      <c r="DI853" s="89">
        <v>43571</v>
      </c>
      <c r="DJ853" s="89"/>
      <c r="DN853" s="34"/>
      <c r="DO853" s="34"/>
      <c r="DP853" s="34"/>
      <c r="DQ853" s="34"/>
      <c r="DR853" s="34"/>
      <c r="DS853" s="34" t="s">
        <v>2127</v>
      </c>
      <c r="DT853" s="34"/>
      <c r="DU853" s="47">
        <v>44680</v>
      </c>
      <c r="DY853" s="1">
        <v>2</v>
      </c>
      <c r="DZ853" t="s">
        <v>7940</v>
      </c>
      <c r="EA853" s="4">
        <v>0.71</v>
      </c>
      <c r="EB853" s="4">
        <v>99</v>
      </c>
      <c r="EC853" s="4">
        <v>265</v>
      </c>
      <c r="ED853" s="4">
        <v>171</v>
      </c>
      <c r="EE853" s="4">
        <v>53.1</v>
      </c>
      <c r="EF853" s="4">
        <v>205</v>
      </c>
      <c r="EG853" s="4">
        <v>1.9</v>
      </c>
      <c r="EJ853"/>
      <c r="EL853" s="34"/>
      <c r="EN853" s="34"/>
    </row>
    <row r="854" spans="1:144" hidden="1" x14ac:dyDescent="0.25">
      <c r="A854" s="85">
        <v>2022</v>
      </c>
      <c r="B854" s="87">
        <v>44830</v>
      </c>
      <c r="C854" t="s">
        <v>121</v>
      </c>
      <c r="D854" t="s">
        <v>122</v>
      </c>
      <c r="E854" s="36" t="s">
        <v>7938</v>
      </c>
      <c r="F854" s="34">
        <f t="shared" si="69"/>
        <v>853</v>
      </c>
      <c r="G854" s="34" t="s">
        <v>4985</v>
      </c>
      <c r="H854">
        <v>18</v>
      </c>
      <c r="I854" s="34" t="s">
        <v>6141</v>
      </c>
      <c r="J854" s="34" t="s">
        <v>4991</v>
      </c>
      <c r="K854" s="34" t="str">
        <f>VLOOKUP(J854,[2]CodMpios!$B$347:$E$362,4,FALSE)</f>
        <v>18592 - Puerto Rico</v>
      </c>
      <c r="L854" s="34" t="str">
        <f>VLOOKUP($J854,[2]Coord_Mpios_X_Y!$B$2:$K$1123,9,FALSE)</f>
        <v>2,018940891255</v>
      </c>
      <c r="M854" s="34" t="str">
        <f>VLOOKUP($J854,[2]Coord_Mpios_X_Y!$B$2:$K$1123,10,FALSE)</f>
        <v>-75,073086267336</v>
      </c>
      <c r="N854" s="34" t="s">
        <v>125</v>
      </c>
      <c r="O854" s="34" t="s">
        <v>126</v>
      </c>
      <c r="Q854" s="34" t="s">
        <v>127</v>
      </c>
      <c r="R854" s="34">
        <v>40775342</v>
      </c>
      <c r="S854" s="34" t="str">
        <f t="shared" si="65"/>
        <v>CC40775342</v>
      </c>
      <c r="T854" s="34" t="s">
        <v>5785</v>
      </c>
      <c r="U854" s="34" t="s">
        <v>2492</v>
      </c>
      <c r="V854" s="34" t="s">
        <v>1277</v>
      </c>
      <c r="W854" s="34" t="s">
        <v>649</v>
      </c>
      <c r="X854" s="87">
        <v>26040</v>
      </c>
      <c r="Y854">
        <v>51</v>
      </c>
      <c r="Z854" s="36">
        <f>VLOOKUP($Y854,[2]Edades!$A$3:$H$153,4,FALSE)</f>
        <v>5</v>
      </c>
      <c r="AA854" s="34" t="str">
        <f>VLOOKUP($Y854,[2]Edades!$A$3:$H$153,6,FALSE)</f>
        <v>5 - Adultez</v>
      </c>
      <c r="AB854" s="34">
        <f>VLOOKUP($Y854,[2]Edades!$A$3:$H$153,7,FALSE)</f>
        <v>11</v>
      </c>
      <c r="AC854" s="34" t="str">
        <f>VLOOKUP($Y854,[2]Edades!$A$3:$H$153,8,FALSE)</f>
        <v>50-54</v>
      </c>
      <c r="AD854" s="34" t="s">
        <v>129</v>
      </c>
      <c r="AE854" s="1">
        <v>2</v>
      </c>
      <c r="AF854" s="34" t="s">
        <v>130</v>
      </c>
      <c r="AG854" s="34" t="s">
        <v>2127</v>
      </c>
      <c r="AH854" s="34" t="s">
        <v>2127</v>
      </c>
      <c r="AK854" s="34" t="s">
        <v>125</v>
      </c>
      <c r="AM854" s="34" t="s">
        <v>2127</v>
      </c>
      <c r="AN854" s="36" t="s">
        <v>2127</v>
      </c>
      <c r="AO854" s="36" t="s">
        <v>2127</v>
      </c>
      <c r="AP854" s="34" t="s">
        <v>2127</v>
      </c>
      <c r="AQ854" s="36" t="s">
        <v>2127</v>
      </c>
      <c r="AR854" s="34" t="s">
        <v>4989</v>
      </c>
      <c r="AS854" s="91" t="s">
        <v>6970</v>
      </c>
      <c r="AT854" s="34">
        <v>3134678101</v>
      </c>
      <c r="AU854" s="34" t="s">
        <v>2127</v>
      </c>
      <c r="AX854" s="90"/>
      <c r="BA854" s="91"/>
      <c r="BB854" s="91"/>
      <c r="BC854" s="91"/>
      <c r="BF854" s="34" t="s">
        <v>4983</v>
      </c>
      <c r="BG854" s="92" t="s">
        <v>2098</v>
      </c>
      <c r="BM854" s="36" t="s">
        <v>131</v>
      </c>
      <c r="BN854" s="34" t="s">
        <v>132</v>
      </c>
      <c r="BO854" s="36">
        <v>0</v>
      </c>
      <c r="BQ854" s="94"/>
      <c r="BS854" t="s">
        <v>132</v>
      </c>
      <c r="BU854" s="95"/>
      <c r="BV854" s="95"/>
      <c r="BW854" s="61"/>
      <c r="BX854" s="60"/>
      <c r="BY854" s="59" t="str">
        <f t="shared" ca="1" si="66"/>
        <v/>
      </c>
      <c r="CD854" s="68"/>
      <c r="CE854" s="68"/>
      <c r="CF854" s="67"/>
      <c r="CG854">
        <v>67</v>
      </c>
      <c r="CH854" s="2">
        <v>156</v>
      </c>
      <c r="CI854" s="4">
        <f t="shared" si="67"/>
        <v>27.531229454306374</v>
      </c>
      <c r="CJ854" s="5" t="str">
        <f t="shared" si="68"/>
        <v>SOBREPESO</v>
      </c>
      <c r="CK854" s="36">
        <v>0</v>
      </c>
      <c r="CL854" s="66"/>
      <c r="CM854" s="89">
        <v>42475</v>
      </c>
      <c r="CN854" s="97">
        <v>42545</v>
      </c>
      <c r="CP854"/>
      <c r="CQ854" s="65"/>
      <c r="CR854" s="65"/>
      <c r="CS854" s="98"/>
      <c r="CT854"/>
      <c r="CU854"/>
      <c r="CV854" s="65"/>
      <c r="CW854" s="2"/>
      <c r="CX854" s="82"/>
      <c r="DC854"/>
      <c r="DG854" s="64"/>
      <c r="DI854" s="89"/>
      <c r="DJ854" s="89"/>
      <c r="DN854" s="34"/>
      <c r="DO854" s="34"/>
      <c r="DP854" s="34"/>
      <c r="DQ854" s="34"/>
      <c r="DR854" s="34"/>
      <c r="DS854" s="34" t="s">
        <v>2127</v>
      </c>
      <c r="DT854" s="34"/>
      <c r="DU854" s="47">
        <v>44406</v>
      </c>
      <c r="DY854" s="1">
        <v>2</v>
      </c>
      <c r="DZ854" t="s">
        <v>7940</v>
      </c>
      <c r="EB854" s="4"/>
      <c r="EJ854"/>
      <c r="EL854" s="34"/>
      <c r="EN854" s="34"/>
    </row>
    <row r="855" spans="1:144" hidden="1" x14ac:dyDescent="0.25">
      <c r="A855" s="85">
        <v>2022</v>
      </c>
      <c r="B855" s="87">
        <v>44830</v>
      </c>
      <c r="C855" t="s">
        <v>121</v>
      </c>
      <c r="D855" t="s">
        <v>122</v>
      </c>
      <c r="E855" s="36" t="s">
        <v>7938</v>
      </c>
      <c r="F855" s="34">
        <f t="shared" si="69"/>
        <v>854</v>
      </c>
      <c r="G855" s="34" t="s">
        <v>4985</v>
      </c>
      <c r="H855">
        <v>18</v>
      </c>
      <c r="I855" s="34" t="s">
        <v>6141</v>
      </c>
      <c r="J855" s="34" t="s">
        <v>4988</v>
      </c>
      <c r="K855" s="34" t="str">
        <f>VLOOKUP(J855,[2]CodMpios!$B$347:$E$362,4,FALSE)</f>
        <v>18001 - Florencia</v>
      </c>
      <c r="L855" s="34" t="str">
        <f>VLOOKUP($J855,[2]Coord_Mpios_X_Y!$B$2:$K$1123,9,FALSE)</f>
        <v>1,749138703818</v>
      </c>
      <c r="M855" s="34" t="str">
        <f>VLOOKUP($J855,[2]Coord_Mpios_X_Y!$B$2:$K$1123,10,FALSE)</f>
        <v>-75,558239064333</v>
      </c>
      <c r="N855" s="34" t="s">
        <v>6142</v>
      </c>
      <c r="O855" s="34" t="s">
        <v>126</v>
      </c>
      <c r="Q855" s="34" t="s">
        <v>127</v>
      </c>
      <c r="R855" s="34">
        <v>26617127</v>
      </c>
      <c r="S855" s="34" t="str">
        <f t="shared" si="65"/>
        <v>CC26617127</v>
      </c>
      <c r="T855" s="34" t="s">
        <v>986</v>
      </c>
      <c r="U855" s="34" t="s">
        <v>5791</v>
      </c>
      <c r="V855" s="34" t="s">
        <v>5233</v>
      </c>
      <c r="W855" s="34" t="s">
        <v>2334</v>
      </c>
      <c r="X855" s="87">
        <v>18479</v>
      </c>
      <c r="Y855">
        <v>72</v>
      </c>
      <c r="Z855" s="36">
        <f>VLOOKUP($Y855,[2]Edades!$A$3:$H$153,4,FALSE)</f>
        <v>6</v>
      </c>
      <c r="AA855" s="34" t="str">
        <f>VLOOKUP($Y855,[2]Edades!$A$3:$H$153,6,FALSE)</f>
        <v>6 - Persona mayor</v>
      </c>
      <c r="AB855" s="34">
        <f>VLOOKUP($Y855,[2]Edades!$A$3:$H$153,7,FALSE)</f>
        <v>15</v>
      </c>
      <c r="AC855" s="34" t="str">
        <f>VLOOKUP($Y855,[2]Edades!$A$3:$H$153,8,FALSE)</f>
        <v>70-74</v>
      </c>
      <c r="AD855" s="34" t="s">
        <v>129</v>
      </c>
      <c r="AE855" s="1">
        <v>2</v>
      </c>
      <c r="AF855" s="34" t="s">
        <v>2137</v>
      </c>
      <c r="AG855" s="34" t="s">
        <v>2127</v>
      </c>
      <c r="AH855" s="34" t="s">
        <v>2127</v>
      </c>
      <c r="AK855" s="34" t="s">
        <v>6142</v>
      </c>
      <c r="AM855" s="34" t="s">
        <v>2127</v>
      </c>
      <c r="AN855" s="36" t="s">
        <v>2127</v>
      </c>
      <c r="AO855" s="36" t="s">
        <v>2127</v>
      </c>
      <c r="AP855" s="34" t="s">
        <v>2127</v>
      </c>
      <c r="AQ855" s="36" t="s">
        <v>2127</v>
      </c>
      <c r="AR855" s="34" t="s">
        <v>2098</v>
      </c>
      <c r="AS855" s="91" t="s">
        <v>6971</v>
      </c>
      <c r="AT855" s="34">
        <v>3204185344</v>
      </c>
      <c r="AU855" s="34" t="s">
        <v>2127</v>
      </c>
      <c r="AX855" s="90"/>
      <c r="BA855" s="91"/>
      <c r="BB855" s="91"/>
      <c r="BC855" s="91"/>
      <c r="BF855" s="34" t="s">
        <v>4983</v>
      </c>
      <c r="BG855" s="92" t="s">
        <v>2098</v>
      </c>
      <c r="BM855" s="36" t="s">
        <v>131</v>
      </c>
      <c r="BN855" s="34" t="s">
        <v>132</v>
      </c>
      <c r="BO855" s="36">
        <v>0</v>
      </c>
      <c r="BQ855" s="94"/>
      <c r="BS855" t="s">
        <v>132</v>
      </c>
      <c r="BU855" s="95"/>
      <c r="BV855" s="95"/>
      <c r="BW855" s="61"/>
      <c r="BX855" s="60"/>
      <c r="BY855" s="59" t="str">
        <f t="shared" ca="1" si="66"/>
        <v/>
      </c>
      <c r="CD855" s="68"/>
      <c r="CE855" s="68"/>
      <c r="CF855" s="67"/>
      <c r="CG855">
        <v>55</v>
      </c>
      <c r="CH855" s="2">
        <v>154</v>
      </c>
      <c r="CI855" s="4">
        <f t="shared" si="67"/>
        <v>23.19109461966605</v>
      </c>
      <c r="CJ855" s="5" t="str">
        <f t="shared" si="68"/>
        <v>NORMAL</v>
      </c>
      <c r="CK855" s="36">
        <v>0</v>
      </c>
      <c r="CL855" s="66"/>
      <c r="CM855" s="89">
        <v>42487</v>
      </c>
      <c r="CN855" s="97">
        <v>42487</v>
      </c>
      <c r="CP855"/>
      <c r="CQ855" s="65"/>
      <c r="CR855" s="65"/>
      <c r="CS855" s="98"/>
      <c r="CT855"/>
      <c r="CU855"/>
      <c r="CV855" s="65"/>
      <c r="CW855" s="2"/>
      <c r="CX855" s="82"/>
      <c r="DC855"/>
      <c r="DG855" s="64"/>
      <c r="DI855" s="89"/>
      <c r="DJ855" s="89"/>
      <c r="DN855" s="34"/>
      <c r="DO855" s="34"/>
      <c r="DP855" s="34"/>
      <c r="DQ855" s="34"/>
      <c r="DR855" s="34"/>
      <c r="DS855" s="34" t="s">
        <v>2127</v>
      </c>
      <c r="DT855" s="34"/>
      <c r="DU855" s="47">
        <v>42609</v>
      </c>
      <c r="DY855" s="1">
        <v>1</v>
      </c>
      <c r="DZ855" t="s">
        <v>7941</v>
      </c>
      <c r="EB855" s="4"/>
      <c r="EJ855"/>
      <c r="EL855" s="34"/>
      <c r="EN855" s="34"/>
    </row>
    <row r="856" spans="1:144" hidden="1" x14ac:dyDescent="0.25">
      <c r="A856" s="85">
        <v>2022</v>
      </c>
      <c r="B856" s="87">
        <v>44830</v>
      </c>
      <c r="C856" t="s">
        <v>121</v>
      </c>
      <c r="D856" t="s">
        <v>122</v>
      </c>
      <c r="E856" s="36" t="s">
        <v>7938</v>
      </c>
      <c r="F856" s="34">
        <f t="shared" si="69"/>
        <v>855</v>
      </c>
      <c r="G856" s="34" t="s">
        <v>4985</v>
      </c>
      <c r="H856">
        <v>18</v>
      </c>
      <c r="I856" s="34" t="s">
        <v>6141</v>
      </c>
      <c r="J856" s="34" t="s">
        <v>5041</v>
      </c>
      <c r="K856" s="34" t="str">
        <f>VLOOKUP(J856,[2]CodMpios!$B$347:$E$362,4,FALSE)</f>
        <v>18205 - Curillo</v>
      </c>
      <c r="L856" s="34" t="str">
        <f>VLOOKUP($J856,[2]Coord_Mpios_X_Y!$B$2:$K$1123,9,FALSE)</f>
        <v>1,059663165070</v>
      </c>
      <c r="M856" s="34" t="str">
        <f>VLOOKUP($J856,[2]Coord_Mpios_X_Y!$B$2:$K$1123,10,FALSE)</f>
        <v>-75,951785056704</v>
      </c>
      <c r="N856" s="34" t="s">
        <v>125</v>
      </c>
      <c r="O856" s="34" t="s">
        <v>126</v>
      </c>
      <c r="Q856" s="34" t="s">
        <v>127</v>
      </c>
      <c r="R856" s="34">
        <v>6804693</v>
      </c>
      <c r="S856" s="34" t="str">
        <f t="shared" si="65"/>
        <v>CC6804693</v>
      </c>
      <c r="T856" s="34" t="s">
        <v>258</v>
      </c>
      <c r="U856" s="34" t="s">
        <v>369</v>
      </c>
      <c r="V856" s="34" t="s">
        <v>5790</v>
      </c>
      <c r="W856" s="34" t="s">
        <v>2365</v>
      </c>
      <c r="X856" s="87">
        <v>30635</v>
      </c>
      <c r="Y856">
        <v>39</v>
      </c>
      <c r="Z856" s="36">
        <f>VLOOKUP($Y856,[2]Edades!$A$3:$H$153,4,FALSE)</f>
        <v>5</v>
      </c>
      <c r="AA856" s="34" t="str">
        <f>VLOOKUP($Y856,[2]Edades!$A$3:$H$153,6,FALSE)</f>
        <v>5 - Adultez</v>
      </c>
      <c r="AB856" s="34">
        <f>VLOOKUP($Y856,[2]Edades!$A$3:$H$153,7,FALSE)</f>
        <v>8</v>
      </c>
      <c r="AC856" s="34" t="str">
        <f>VLOOKUP($Y856,[2]Edades!$A$3:$H$153,8,FALSE)</f>
        <v>35-39</v>
      </c>
      <c r="AD856" s="34" t="s">
        <v>146</v>
      </c>
      <c r="AE856">
        <v>1</v>
      </c>
      <c r="AF856" s="34" t="s">
        <v>130</v>
      </c>
      <c r="AG856" s="34" t="s">
        <v>2127</v>
      </c>
      <c r="AH856" s="34" t="s">
        <v>2127</v>
      </c>
      <c r="AK856" s="34" t="s">
        <v>125</v>
      </c>
      <c r="AM856" s="34" t="s">
        <v>2127</v>
      </c>
      <c r="AN856" s="36" t="s">
        <v>2127</v>
      </c>
      <c r="AO856" s="36" t="s">
        <v>2127</v>
      </c>
      <c r="AP856" s="34" t="s">
        <v>2127</v>
      </c>
      <c r="AQ856" s="36" t="s">
        <v>2127</v>
      </c>
      <c r="AR856" s="34" t="s">
        <v>5045</v>
      </c>
      <c r="AS856" s="91" t="s">
        <v>6972</v>
      </c>
      <c r="AT856" s="34">
        <v>3143604267</v>
      </c>
      <c r="AU856" s="34" t="s">
        <v>2127</v>
      </c>
      <c r="AX856" s="90"/>
      <c r="BA856" s="91"/>
      <c r="BB856" s="91"/>
      <c r="BC856" s="91"/>
      <c r="BF856" s="34" t="s">
        <v>4983</v>
      </c>
      <c r="BG856" s="92" t="s">
        <v>2098</v>
      </c>
      <c r="BM856" s="36" t="s">
        <v>131</v>
      </c>
      <c r="BN856" s="34" t="s">
        <v>132</v>
      </c>
      <c r="BO856" s="36">
        <v>0</v>
      </c>
      <c r="BQ856" s="94"/>
      <c r="BS856" t="s">
        <v>132</v>
      </c>
      <c r="BU856" s="95"/>
      <c r="BV856" s="95"/>
      <c r="BW856" s="61"/>
      <c r="BX856" s="60"/>
      <c r="BY856" s="59" t="str">
        <f t="shared" ca="1" si="66"/>
        <v/>
      </c>
      <c r="CD856" s="68"/>
      <c r="CE856" s="68"/>
      <c r="CF856" s="67"/>
      <c r="CG856">
        <v>75</v>
      </c>
      <c r="CH856" s="2">
        <v>173</v>
      </c>
      <c r="CI856" s="4">
        <f t="shared" si="67"/>
        <v>25.059307026629689</v>
      </c>
      <c r="CJ856" s="5" t="str">
        <f t="shared" si="68"/>
        <v>SOBREPESO</v>
      </c>
      <c r="CK856" s="36">
        <v>0</v>
      </c>
      <c r="CL856" s="66"/>
      <c r="CM856" s="89">
        <v>42488</v>
      </c>
      <c r="CN856" s="97">
        <v>42524</v>
      </c>
      <c r="CP856"/>
      <c r="CQ856" s="65"/>
      <c r="CR856" s="65"/>
      <c r="CS856" s="98"/>
      <c r="CT856"/>
      <c r="CU856"/>
      <c r="CV856" s="65"/>
      <c r="CW856" s="2"/>
      <c r="CX856" s="82"/>
      <c r="DC856"/>
      <c r="DG856" s="64"/>
      <c r="DI856" s="89">
        <v>42531</v>
      </c>
      <c r="DJ856" s="89"/>
      <c r="DN856" s="34"/>
      <c r="DO856" s="34"/>
      <c r="DP856" s="34"/>
      <c r="DQ856" s="34"/>
      <c r="DR856" s="34"/>
      <c r="DS856" s="34" t="s">
        <v>2127</v>
      </c>
      <c r="DT856" s="34"/>
      <c r="DU856" s="47">
        <v>44242</v>
      </c>
      <c r="DY856" s="1">
        <v>2</v>
      </c>
      <c r="DZ856" t="s">
        <v>7940</v>
      </c>
      <c r="EB856" s="4"/>
      <c r="EJ856"/>
      <c r="EL856" s="34"/>
      <c r="EN856" s="34"/>
    </row>
    <row r="857" spans="1:144" hidden="1" x14ac:dyDescent="0.25">
      <c r="A857" s="85">
        <v>2022</v>
      </c>
      <c r="B857" s="87">
        <v>44830</v>
      </c>
      <c r="C857" t="s">
        <v>121</v>
      </c>
      <c r="D857" t="s">
        <v>122</v>
      </c>
      <c r="E857" s="36" t="s">
        <v>7938</v>
      </c>
      <c r="F857" s="34">
        <f t="shared" si="69"/>
        <v>856</v>
      </c>
      <c r="G857" s="34" t="s">
        <v>4985</v>
      </c>
      <c r="H857">
        <v>18</v>
      </c>
      <c r="I857" s="34" t="s">
        <v>6141</v>
      </c>
      <c r="J857" s="34" t="s">
        <v>4988</v>
      </c>
      <c r="K857" s="34" t="str">
        <f>VLOOKUP(J857,[2]CodMpios!$B$347:$E$362,4,FALSE)</f>
        <v>18001 - Florencia</v>
      </c>
      <c r="L857" s="34" t="str">
        <f>VLOOKUP($J857,[2]Coord_Mpios_X_Y!$B$2:$K$1123,9,FALSE)</f>
        <v>1,749138703818</v>
      </c>
      <c r="M857" s="34" t="str">
        <f>VLOOKUP($J857,[2]Coord_Mpios_X_Y!$B$2:$K$1123,10,FALSE)</f>
        <v>-75,558239064333</v>
      </c>
      <c r="N857" s="34" t="s">
        <v>139</v>
      </c>
      <c r="O857" s="34" t="s">
        <v>126</v>
      </c>
      <c r="Q857" s="34" t="s">
        <v>127</v>
      </c>
      <c r="R857" s="34">
        <v>94370551</v>
      </c>
      <c r="S857" s="34" t="str">
        <f t="shared" si="65"/>
        <v>CC94370551</v>
      </c>
      <c r="T857" s="34" t="s">
        <v>238</v>
      </c>
      <c r="U857" s="34" t="s">
        <v>442</v>
      </c>
      <c r="V857" s="34" t="s">
        <v>5789</v>
      </c>
      <c r="W857" s="34" t="s">
        <v>328</v>
      </c>
      <c r="X857" s="87">
        <v>26179</v>
      </c>
      <c r="Y857">
        <v>51</v>
      </c>
      <c r="Z857" s="36">
        <f>VLOOKUP($Y857,[2]Edades!$A$3:$H$153,4,FALSE)</f>
        <v>5</v>
      </c>
      <c r="AA857" s="34" t="str">
        <f>VLOOKUP($Y857,[2]Edades!$A$3:$H$153,6,FALSE)</f>
        <v>5 - Adultez</v>
      </c>
      <c r="AB857" s="34">
        <f>VLOOKUP($Y857,[2]Edades!$A$3:$H$153,7,FALSE)</f>
        <v>11</v>
      </c>
      <c r="AC857" s="34" t="str">
        <f>VLOOKUP($Y857,[2]Edades!$A$3:$H$153,8,FALSE)</f>
        <v>50-54</v>
      </c>
      <c r="AD857" s="34" t="s">
        <v>146</v>
      </c>
      <c r="AE857">
        <v>1</v>
      </c>
      <c r="AF857" s="34" t="s">
        <v>130</v>
      </c>
      <c r="AG857" s="34" t="s">
        <v>2127</v>
      </c>
      <c r="AH857" s="34" t="s">
        <v>2127</v>
      </c>
      <c r="AK857" s="34" t="s">
        <v>139</v>
      </c>
      <c r="AM857" s="34" t="s">
        <v>2127</v>
      </c>
      <c r="AN857" s="36" t="s">
        <v>2127</v>
      </c>
      <c r="AO857" s="36" t="s">
        <v>2127</v>
      </c>
      <c r="AP857" s="34" t="s">
        <v>2127</v>
      </c>
      <c r="AQ857" s="36" t="s">
        <v>2127</v>
      </c>
      <c r="AR857" s="34" t="s">
        <v>2098</v>
      </c>
      <c r="AS857" s="91" t="s">
        <v>6973</v>
      </c>
      <c r="AT857" s="34">
        <v>3232195576</v>
      </c>
      <c r="AU857" s="34" t="s">
        <v>2127</v>
      </c>
      <c r="AX857" s="90"/>
      <c r="BA857" s="91"/>
      <c r="BB857" s="91"/>
      <c r="BC857" s="91"/>
      <c r="BF857" s="34" t="s">
        <v>4983</v>
      </c>
      <c r="BG857" s="92" t="s">
        <v>2098</v>
      </c>
      <c r="BM857" s="36" t="s">
        <v>131</v>
      </c>
      <c r="BN857" s="34" t="s">
        <v>132</v>
      </c>
      <c r="BO857" s="36">
        <v>0</v>
      </c>
      <c r="BQ857" s="94"/>
      <c r="BS857" t="s">
        <v>132</v>
      </c>
      <c r="BU857" s="95"/>
      <c r="BV857" s="95"/>
      <c r="BW857" s="61"/>
      <c r="BX857" s="60"/>
      <c r="BY857" s="59" t="str">
        <f t="shared" ca="1" si="66"/>
        <v/>
      </c>
      <c r="CD857" s="68"/>
      <c r="CE857" s="68"/>
      <c r="CF857" s="67"/>
      <c r="CG857">
        <v>106</v>
      </c>
      <c r="CH857" s="2">
        <v>175</v>
      </c>
      <c r="CI857" s="4">
        <f t="shared" si="67"/>
        <v>34.612244897959187</v>
      </c>
      <c r="CJ857" s="5" t="str">
        <f t="shared" si="68"/>
        <v>OBESIDAD</v>
      </c>
      <c r="CK857" s="36">
        <v>0</v>
      </c>
      <c r="CL857" s="66"/>
      <c r="CM857" s="89">
        <v>42492</v>
      </c>
      <c r="CN857" s="97">
        <v>42613</v>
      </c>
      <c r="CP857"/>
      <c r="CQ857" s="65"/>
      <c r="CR857" s="65"/>
      <c r="CS857" s="98"/>
      <c r="CT857"/>
      <c r="CU857"/>
      <c r="CV857" s="65"/>
      <c r="CW857" s="2"/>
      <c r="CX857" s="82"/>
      <c r="DC857"/>
      <c r="DG857" s="64"/>
      <c r="DI857" s="89">
        <v>43643</v>
      </c>
      <c r="DJ857" s="89"/>
      <c r="DN857" s="34"/>
      <c r="DO857" s="34"/>
      <c r="DP857" s="34"/>
      <c r="DQ857" s="34"/>
      <c r="DR857" s="34"/>
      <c r="DS857" s="34" t="s">
        <v>2127</v>
      </c>
      <c r="DT857" s="34"/>
      <c r="DU857" s="47">
        <v>44131</v>
      </c>
      <c r="DY857" s="1">
        <v>1</v>
      </c>
      <c r="DZ857" t="s">
        <v>7941</v>
      </c>
      <c r="EB857" s="4"/>
      <c r="EJ857"/>
      <c r="EL857" s="34"/>
      <c r="EN857" s="34"/>
    </row>
    <row r="858" spans="1:144" x14ac:dyDescent="0.25">
      <c r="A858" s="85">
        <v>2022</v>
      </c>
      <c r="B858" s="87">
        <v>44830</v>
      </c>
      <c r="C858" t="s">
        <v>121</v>
      </c>
      <c r="D858" t="s">
        <v>122</v>
      </c>
      <c r="E858" s="34" t="s">
        <v>7938</v>
      </c>
      <c r="F858" s="34">
        <f t="shared" si="69"/>
        <v>857</v>
      </c>
      <c r="G858" s="34" t="s">
        <v>4985</v>
      </c>
      <c r="H858">
        <v>18</v>
      </c>
      <c r="I858" s="34" t="s">
        <v>6141</v>
      </c>
      <c r="J858" s="34" t="s">
        <v>5002</v>
      </c>
      <c r="K858" s="34" t="str">
        <f>VLOOKUP(J858,[2]CodMpios!$B$347:$E$362,4,FALSE)</f>
        <v>18860 - Valparaíso</v>
      </c>
      <c r="L858" s="34" t="str">
        <f>VLOOKUP($J858,[2]Coord_Mpios_X_Y!$B$2:$K$1123,9,FALSE)</f>
        <v>1,061292206570</v>
      </c>
      <c r="M858" s="34" t="str">
        <f>VLOOKUP($J858,[2]Coord_Mpios_X_Y!$B$2:$K$1123,10,FALSE)</f>
        <v>-75,627047667443</v>
      </c>
      <c r="N858" s="34" t="s">
        <v>6142</v>
      </c>
      <c r="O858" s="34" t="s">
        <v>126</v>
      </c>
      <c r="Q858" s="34" t="s">
        <v>127</v>
      </c>
      <c r="R858" s="34">
        <v>40755329</v>
      </c>
      <c r="S858" s="34" t="str">
        <f t="shared" si="65"/>
        <v>CC40755329</v>
      </c>
      <c r="T858" s="34" t="s">
        <v>986</v>
      </c>
      <c r="U858" s="34" t="s">
        <v>245</v>
      </c>
      <c r="V858" s="34" t="s">
        <v>763</v>
      </c>
      <c r="W858" s="34" t="s">
        <v>5788</v>
      </c>
      <c r="X858" s="87">
        <v>18946</v>
      </c>
      <c r="Y858">
        <v>71</v>
      </c>
      <c r="Z858" s="36">
        <f>VLOOKUP($Y858,[2]Edades!$A$3:$H$153,4,FALSE)</f>
        <v>6</v>
      </c>
      <c r="AA858" s="34" t="str">
        <f>VLOOKUP($Y858,[2]Edades!$A$3:$H$153,6,FALSE)</f>
        <v>6 - Persona mayor</v>
      </c>
      <c r="AB858" s="34">
        <f>VLOOKUP($Y858,[2]Edades!$A$3:$H$153,7,FALSE)</f>
        <v>15</v>
      </c>
      <c r="AC858" s="34" t="str">
        <f>VLOOKUP($Y858,[2]Edades!$A$3:$H$153,8,FALSE)</f>
        <v>70-74</v>
      </c>
      <c r="AD858" s="34" t="s">
        <v>129</v>
      </c>
      <c r="AE858" s="1">
        <v>2</v>
      </c>
      <c r="AF858" s="34" t="s">
        <v>2137</v>
      </c>
      <c r="AG858" s="34" t="s">
        <v>2127</v>
      </c>
      <c r="AH858" s="34" t="s">
        <v>2127</v>
      </c>
      <c r="AK858" s="34" t="s">
        <v>6142</v>
      </c>
      <c r="AM858" s="34" t="s">
        <v>2127</v>
      </c>
      <c r="AN858" s="36" t="s">
        <v>2127</v>
      </c>
      <c r="AO858" s="36" t="s">
        <v>2127</v>
      </c>
      <c r="AP858" s="34" t="s">
        <v>2127</v>
      </c>
      <c r="AQ858" s="36" t="s">
        <v>2127</v>
      </c>
      <c r="AR858" s="34" t="s">
        <v>5262</v>
      </c>
      <c r="AS858" s="91" t="s">
        <v>6974</v>
      </c>
      <c r="AT858" s="34">
        <v>3142371800</v>
      </c>
      <c r="AU858" s="34" t="s">
        <v>2127</v>
      </c>
      <c r="AX858" s="90"/>
      <c r="BA858" s="91"/>
      <c r="BB858" s="91"/>
      <c r="BC858" s="91"/>
      <c r="BF858" s="34" t="s">
        <v>4983</v>
      </c>
      <c r="BG858" s="92" t="s">
        <v>2098</v>
      </c>
      <c r="BM858" s="36" t="s">
        <v>131</v>
      </c>
      <c r="BN858" s="34" t="s">
        <v>132</v>
      </c>
      <c r="BO858" s="36">
        <v>0</v>
      </c>
      <c r="BQ858" s="94"/>
      <c r="BS858" s="36" t="s">
        <v>2127</v>
      </c>
      <c r="BU858" s="95"/>
      <c r="BV858" s="95"/>
      <c r="BW858" s="61"/>
      <c r="BX858" s="60"/>
      <c r="BY858" s="59" t="str">
        <f t="shared" ca="1" si="66"/>
        <v/>
      </c>
      <c r="CD858" s="68"/>
      <c r="CE858" s="68"/>
      <c r="CF858" s="67"/>
      <c r="CG858">
        <v>75</v>
      </c>
      <c r="CH858" s="2">
        <v>153</v>
      </c>
      <c r="CI858" s="4">
        <f t="shared" si="67"/>
        <v>32.038959374599514</v>
      </c>
      <c r="CJ858" s="5" t="str">
        <f t="shared" si="68"/>
        <v>OBESIDAD</v>
      </c>
      <c r="CK858" s="36">
        <v>0</v>
      </c>
      <c r="CL858" s="66"/>
      <c r="CM858" s="89">
        <v>42493</v>
      </c>
      <c r="CN858" s="97">
        <v>42545</v>
      </c>
      <c r="CP858"/>
      <c r="CQ858" s="65"/>
      <c r="CR858" s="65"/>
      <c r="CS858" s="98"/>
      <c r="CT858"/>
      <c r="CU858"/>
      <c r="CV858" s="97"/>
      <c r="CW858" s="2"/>
      <c r="CX858" s="82"/>
      <c r="DG858" s="64"/>
      <c r="DI858" s="89"/>
      <c r="DJ858" s="89"/>
      <c r="DN858" s="34"/>
      <c r="DO858" s="34"/>
      <c r="DP858" s="34"/>
      <c r="DQ858" s="34"/>
      <c r="DR858" s="34"/>
      <c r="DS858" s="34" t="s">
        <v>2127</v>
      </c>
      <c r="DT858" s="34"/>
      <c r="DU858" s="47">
        <v>44307</v>
      </c>
      <c r="DY858" s="1">
        <v>1</v>
      </c>
      <c r="DZ858" t="s">
        <v>7940</v>
      </c>
      <c r="EB858" s="4"/>
      <c r="EJ858"/>
      <c r="EL858" s="34"/>
      <c r="EN858" s="34"/>
    </row>
    <row r="859" spans="1:144" x14ac:dyDescent="0.25">
      <c r="A859" s="85">
        <v>2022</v>
      </c>
      <c r="B859" s="87">
        <v>44830</v>
      </c>
      <c r="C859" t="s">
        <v>121</v>
      </c>
      <c r="D859" t="s">
        <v>122</v>
      </c>
      <c r="E859" s="34" t="s">
        <v>7938</v>
      </c>
      <c r="F859" s="34">
        <f t="shared" si="69"/>
        <v>858</v>
      </c>
      <c r="G859" s="34" t="s">
        <v>4985</v>
      </c>
      <c r="H859">
        <v>18</v>
      </c>
      <c r="I859" s="34" t="s">
        <v>6141</v>
      </c>
      <c r="J859" s="34" t="s">
        <v>4984</v>
      </c>
      <c r="K859" s="34" t="str">
        <f>VLOOKUP(J859,[2]CodMpios!$B$347:$E$362,4,FALSE)</f>
        <v>18753 - San Vicente Del Caguán</v>
      </c>
      <c r="L859" s="34" t="str">
        <f>VLOOKUP($J859,[2]Coord_Mpios_X_Y!$B$2:$K$1123,9,FALSE)</f>
        <v>1,567801695842</v>
      </c>
      <c r="M859" s="34" t="str">
        <f>VLOOKUP($J859,[2]Coord_Mpios_X_Y!$B$2:$K$1123,10,FALSE)</f>
        <v>-74,262977514784</v>
      </c>
      <c r="N859" s="34" t="s">
        <v>6142</v>
      </c>
      <c r="O859" s="34" t="s">
        <v>126</v>
      </c>
      <c r="Q859" s="34" t="s">
        <v>127</v>
      </c>
      <c r="R859" s="34">
        <v>26642979</v>
      </c>
      <c r="S859" s="34" t="str">
        <f t="shared" si="65"/>
        <v>CC26642979</v>
      </c>
      <c r="T859" s="34" t="s">
        <v>988</v>
      </c>
      <c r="U859" s="34" t="s">
        <v>514</v>
      </c>
      <c r="V859" s="34" t="s">
        <v>2371</v>
      </c>
      <c r="W859" s="34" t="s">
        <v>716</v>
      </c>
      <c r="X859" s="87">
        <v>19229</v>
      </c>
      <c r="Y859">
        <v>70</v>
      </c>
      <c r="Z859" s="36">
        <f>VLOOKUP($Y859,[2]Edades!$A$3:$H$153,4,FALSE)</f>
        <v>6</v>
      </c>
      <c r="AA859" s="34" t="str">
        <f>VLOOKUP($Y859,[2]Edades!$A$3:$H$153,6,FALSE)</f>
        <v>6 - Persona mayor</v>
      </c>
      <c r="AB859" s="34">
        <f>VLOOKUP($Y859,[2]Edades!$A$3:$H$153,7,FALSE)</f>
        <v>15</v>
      </c>
      <c r="AC859" s="34" t="str">
        <f>VLOOKUP($Y859,[2]Edades!$A$3:$H$153,8,FALSE)</f>
        <v>70-74</v>
      </c>
      <c r="AD859" s="34" t="s">
        <v>129</v>
      </c>
      <c r="AE859" s="1">
        <v>2</v>
      </c>
      <c r="AF859" s="34" t="s">
        <v>2137</v>
      </c>
      <c r="AG859" s="34" t="s">
        <v>2127</v>
      </c>
      <c r="AH859" s="34" t="s">
        <v>2127</v>
      </c>
      <c r="AK859" s="34" t="s">
        <v>6142</v>
      </c>
      <c r="AM859" s="34" t="s">
        <v>2127</v>
      </c>
      <c r="AN859" s="36" t="s">
        <v>2127</v>
      </c>
      <c r="AO859" s="36" t="s">
        <v>2127</v>
      </c>
      <c r="AP859" s="34" t="s">
        <v>2127</v>
      </c>
      <c r="AQ859" s="36" t="s">
        <v>2127</v>
      </c>
      <c r="AR859" s="34" t="s">
        <v>5042</v>
      </c>
      <c r="AS859" s="91" t="s">
        <v>6975</v>
      </c>
      <c r="AT859" s="34">
        <v>3138267796</v>
      </c>
      <c r="AU859" s="34" t="s">
        <v>2127</v>
      </c>
      <c r="AX859" s="90"/>
      <c r="BA859" s="91"/>
      <c r="BB859" s="91"/>
      <c r="BC859" s="91"/>
      <c r="BF859" s="34" t="s">
        <v>4983</v>
      </c>
      <c r="BG859" s="92" t="s">
        <v>5042</v>
      </c>
      <c r="BM859" s="36" t="s">
        <v>131</v>
      </c>
      <c r="BN859" s="34" t="s">
        <v>132</v>
      </c>
      <c r="BO859" s="36">
        <v>0</v>
      </c>
      <c r="BQ859" s="94"/>
      <c r="BS859" s="36" t="s">
        <v>2127</v>
      </c>
      <c r="BU859" s="95"/>
      <c r="BV859" s="95"/>
      <c r="BW859" s="61"/>
      <c r="BX859" s="60"/>
      <c r="BY859" s="59" t="str">
        <f t="shared" ca="1" si="66"/>
        <v/>
      </c>
      <c r="CD859" s="68"/>
      <c r="CE859" s="68"/>
      <c r="CF859" s="67"/>
      <c r="CG859"/>
      <c r="CH859" s="2"/>
      <c r="CI859" s="4" t="e">
        <f t="shared" si="67"/>
        <v>#DIV/0!</v>
      </c>
      <c r="CJ859" s="5" t="str">
        <f t="shared" si="68"/>
        <v>SIN DATO</v>
      </c>
      <c r="CK859" s="36">
        <v>0</v>
      </c>
      <c r="CL859" s="66"/>
      <c r="CM859" s="89">
        <v>42493</v>
      </c>
      <c r="CN859" s="97">
        <v>42493</v>
      </c>
      <c r="CP859"/>
      <c r="CQ859" s="65"/>
      <c r="CR859" s="65"/>
      <c r="CS859" s="98"/>
      <c r="CT859"/>
      <c r="CU859"/>
      <c r="CV859" s="97"/>
      <c r="CW859" s="2"/>
      <c r="CX859" s="82"/>
      <c r="DG859" s="64"/>
      <c r="DI859" s="89"/>
      <c r="DJ859" s="89"/>
      <c r="DK859" s="89">
        <v>44809</v>
      </c>
      <c r="DN859" s="34"/>
      <c r="DO859" s="34"/>
      <c r="DP859" s="34"/>
      <c r="DQ859" s="34"/>
      <c r="DR859" s="34"/>
      <c r="DS859" s="34" t="s">
        <v>2127</v>
      </c>
      <c r="DT859" s="34"/>
      <c r="DY859" s="1">
        <v>2</v>
      </c>
      <c r="DZ859" t="s">
        <v>7941</v>
      </c>
      <c r="EB859" s="4"/>
      <c r="EJ859"/>
      <c r="EL859" s="34"/>
      <c r="EN859" s="34"/>
    </row>
    <row r="860" spans="1:144" hidden="1" x14ac:dyDescent="0.25">
      <c r="A860" s="85">
        <v>2022</v>
      </c>
      <c r="B860" s="87">
        <v>44830</v>
      </c>
      <c r="C860" t="s">
        <v>121</v>
      </c>
      <c r="D860" t="s">
        <v>122</v>
      </c>
      <c r="E860" s="36" t="s">
        <v>7938</v>
      </c>
      <c r="F860" s="34">
        <f t="shared" si="69"/>
        <v>859</v>
      </c>
      <c r="G860" s="34" t="s">
        <v>4985</v>
      </c>
      <c r="H860">
        <v>18</v>
      </c>
      <c r="I860" s="34" t="s">
        <v>6141</v>
      </c>
      <c r="J860" s="34" t="s">
        <v>4988</v>
      </c>
      <c r="K860" s="34" t="str">
        <f>VLOOKUP(J860,[2]CodMpios!$B$347:$E$362,4,FALSE)</f>
        <v>18001 - Florencia</v>
      </c>
      <c r="L860" s="34" t="str">
        <f>VLOOKUP($J860,[2]Coord_Mpios_X_Y!$B$2:$K$1123,9,FALSE)</f>
        <v>1,749138703818</v>
      </c>
      <c r="M860" s="34" t="str">
        <f>VLOOKUP($J860,[2]Coord_Mpios_X_Y!$B$2:$K$1123,10,FALSE)</f>
        <v>-75,558239064333</v>
      </c>
      <c r="N860" s="34" t="s">
        <v>125</v>
      </c>
      <c r="O860" s="34" t="s">
        <v>126</v>
      </c>
      <c r="Q860" s="34" t="s">
        <v>127</v>
      </c>
      <c r="R860" s="34">
        <v>96356195</v>
      </c>
      <c r="S860" s="34" t="str">
        <f t="shared" si="65"/>
        <v>CC96356195</v>
      </c>
      <c r="T860" s="34" t="s">
        <v>2538</v>
      </c>
      <c r="U860" s="34" t="s">
        <v>2172</v>
      </c>
      <c r="V860" s="34" t="s">
        <v>250</v>
      </c>
      <c r="W860" s="34" t="s">
        <v>222</v>
      </c>
      <c r="X860" s="87">
        <v>29899</v>
      </c>
      <c r="Y860">
        <v>41</v>
      </c>
      <c r="Z860" s="36">
        <f>VLOOKUP($Y860,[2]Edades!$A$3:$H$153,4,FALSE)</f>
        <v>5</v>
      </c>
      <c r="AA860" s="34" t="str">
        <f>VLOOKUP($Y860,[2]Edades!$A$3:$H$153,6,FALSE)</f>
        <v>5 - Adultez</v>
      </c>
      <c r="AB860" s="34">
        <f>VLOOKUP($Y860,[2]Edades!$A$3:$H$153,7,FALSE)</f>
        <v>9</v>
      </c>
      <c r="AC860" s="34" t="str">
        <f>VLOOKUP($Y860,[2]Edades!$A$3:$H$153,8,FALSE)</f>
        <v>40-44</v>
      </c>
      <c r="AD860" s="34" t="s">
        <v>146</v>
      </c>
      <c r="AE860">
        <v>1</v>
      </c>
      <c r="AF860" s="34" t="s">
        <v>130</v>
      </c>
      <c r="AG860" s="34" t="s">
        <v>2127</v>
      </c>
      <c r="AH860" s="34" t="s">
        <v>2127</v>
      </c>
      <c r="AK860" s="34" t="s">
        <v>125</v>
      </c>
      <c r="AM860" s="34" t="s">
        <v>2127</v>
      </c>
      <c r="AN860" s="36" t="s">
        <v>2127</v>
      </c>
      <c r="AO860" s="36" t="s">
        <v>2127</v>
      </c>
      <c r="AP860" s="34" t="s">
        <v>2127</v>
      </c>
      <c r="AQ860" s="36" t="s">
        <v>2127</v>
      </c>
      <c r="AR860" s="34" t="s">
        <v>2098</v>
      </c>
      <c r="AS860" s="91" t="s">
        <v>6976</v>
      </c>
      <c r="AT860" s="34">
        <v>3124770682</v>
      </c>
      <c r="AU860" s="34" t="s">
        <v>2127</v>
      </c>
      <c r="AX860" s="90"/>
      <c r="BA860" s="91"/>
      <c r="BB860" s="91"/>
      <c r="BC860" s="91"/>
      <c r="BF860" s="34" t="s">
        <v>4983</v>
      </c>
      <c r="BG860" s="92" t="s">
        <v>2098</v>
      </c>
      <c r="BM860" s="36" t="s">
        <v>131</v>
      </c>
      <c r="BN860" s="34" t="s">
        <v>132</v>
      </c>
      <c r="BO860" s="36">
        <v>0</v>
      </c>
      <c r="BQ860" s="94"/>
      <c r="BS860" t="s">
        <v>132</v>
      </c>
      <c r="BU860" s="95"/>
      <c r="BV860" s="95"/>
      <c r="BW860" s="61"/>
      <c r="BX860" s="60"/>
      <c r="BY860" s="59" t="str">
        <f t="shared" ca="1" si="66"/>
        <v/>
      </c>
      <c r="CD860" s="68"/>
      <c r="CE860" s="68"/>
      <c r="CF860" s="67"/>
      <c r="CG860">
        <v>75</v>
      </c>
      <c r="CH860" s="2">
        <v>168</v>
      </c>
      <c r="CI860" s="4">
        <f t="shared" si="67"/>
        <v>26.573129251700685</v>
      </c>
      <c r="CJ860" s="5" t="str">
        <f t="shared" si="68"/>
        <v>SOBREPESO</v>
      </c>
      <c r="CK860" s="36">
        <v>0</v>
      </c>
      <c r="CL860" s="66"/>
      <c r="CM860" s="89">
        <v>42493</v>
      </c>
      <c r="CN860" s="97">
        <v>42529</v>
      </c>
      <c r="CP860"/>
      <c r="CQ860" s="65"/>
      <c r="CR860" s="65"/>
      <c r="CS860" s="98"/>
      <c r="CT860"/>
      <c r="CU860"/>
      <c r="CV860" s="65"/>
      <c r="CW860" s="2">
        <v>136</v>
      </c>
      <c r="CX860" s="82">
        <v>70</v>
      </c>
      <c r="DC860"/>
      <c r="DG860" s="64"/>
      <c r="DI860" s="89">
        <v>42851</v>
      </c>
      <c r="DJ860" s="89"/>
      <c r="DN860" s="34"/>
      <c r="DO860" s="34"/>
      <c r="DP860" s="34"/>
      <c r="DQ860" s="34"/>
      <c r="DR860" s="34"/>
      <c r="DS860" s="34" t="s">
        <v>2127</v>
      </c>
      <c r="DT860" s="34"/>
      <c r="DU860" s="47">
        <v>44781</v>
      </c>
      <c r="DY860" s="1">
        <v>2</v>
      </c>
      <c r="DZ860" t="s">
        <v>7940</v>
      </c>
      <c r="EA860" s="4">
        <v>1.07</v>
      </c>
      <c r="EB860" s="4">
        <v>88</v>
      </c>
      <c r="EC860" s="4">
        <v>175</v>
      </c>
      <c r="ED860" s="4">
        <v>106</v>
      </c>
      <c r="EE860" s="4">
        <v>46.2</v>
      </c>
      <c r="EF860" s="4">
        <v>113</v>
      </c>
      <c r="EG860" s="4">
        <v>2.2999999999999998</v>
      </c>
      <c r="EJ860"/>
      <c r="EL860" s="34"/>
      <c r="EN860" s="34"/>
    </row>
    <row r="861" spans="1:144" x14ac:dyDescent="0.25">
      <c r="A861" s="85">
        <v>2022</v>
      </c>
      <c r="B861" s="87">
        <v>44830</v>
      </c>
      <c r="C861" t="s">
        <v>121</v>
      </c>
      <c r="D861" t="s">
        <v>122</v>
      </c>
      <c r="E861" s="34" t="s">
        <v>7938</v>
      </c>
      <c r="F861" s="34">
        <f t="shared" si="69"/>
        <v>860</v>
      </c>
      <c r="G861" s="34" t="s">
        <v>4985</v>
      </c>
      <c r="H861">
        <v>18</v>
      </c>
      <c r="I861" s="34" t="s">
        <v>6141</v>
      </c>
      <c r="J861" s="34" t="s">
        <v>4988</v>
      </c>
      <c r="K861" s="34" t="str">
        <f>VLOOKUP(J861,[2]CodMpios!$B$347:$E$362,4,FALSE)</f>
        <v>18001 - Florencia</v>
      </c>
      <c r="L861" s="34" t="str">
        <f>VLOOKUP($J861,[2]Coord_Mpios_X_Y!$B$2:$K$1123,9,FALSE)</f>
        <v>1,749138703818</v>
      </c>
      <c r="M861" s="34" t="str">
        <f>VLOOKUP($J861,[2]Coord_Mpios_X_Y!$B$2:$K$1123,10,FALSE)</f>
        <v>-75,558239064333</v>
      </c>
      <c r="N861" s="34" t="s">
        <v>139</v>
      </c>
      <c r="O861" s="34" t="s">
        <v>126</v>
      </c>
      <c r="Q861" s="34" t="s">
        <v>127</v>
      </c>
      <c r="R861" s="34">
        <v>40757904</v>
      </c>
      <c r="S861" s="34" t="str">
        <f t="shared" si="65"/>
        <v>CC40757904</v>
      </c>
      <c r="T861" s="34" t="s">
        <v>1963</v>
      </c>
      <c r="U861" s="34" t="s">
        <v>553</v>
      </c>
      <c r="V861" s="34" t="s">
        <v>2135</v>
      </c>
      <c r="W861" s="34" t="s">
        <v>5239</v>
      </c>
      <c r="X861" s="87">
        <v>21531</v>
      </c>
      <c r="Y861">
        <v>64</v>
      </c>
      <c r="Z861" s="36">
        <f>VLOOKUP($Y861,[2]Edades!$A$3:$H$153,4,FALSE)</f>
        <v>6</v>
      </c>
      <c r="AA861" s="34" t="str">
        <f>VLOOKUP($Y861,[2]Edades!$A$3:$H$153,6,FALSE)</f>
        <v>6 - Persona mayor</v>
      </c>
      <c r="AB861" s="34">
        <f>VLOOKUP($Y861,[2]Edades!$A$3:$H$153,7,FALSE)</f>
        <v>13</v>
      </c>
      <c r="AC861" s="34" t="str">
        <f>VLOOKUP($Y861,[2]Edades!$A$3:$H$153,8,FALSE)</f>
        <v>60-64</v>
      </c>
      <c r="AD861" s="34" t="s">
        <v>129</v>
      </c>
      <c r="AE861" s="1">
        <v>2</v>
      </c>
      <c r="AF861" s="34" t="s">
        <v>2137</v>
      </c>
      <c r="AG861" s="34" t="s">
        <v>2127</v>
      </c>
      <c r="AH861" s="34" t="s">
        <v>2127</v>
      </c>
      <c r="AK861" s="34" t="s">
        <v>139</v>
      </c>
      <c r="AM861" s="34" t="s">
        <v>2127</v>
      </c>
      <c r="AN861" s="36" t="s">
        <v>2127</v>
      </c>
      <c r="AO861" s="36" t="s">
        <v>2127</v>
      </c>
      <c r="AP861" s="34" t="s">
        <v>2127</v>
      </c>
      <c r="AQ861" s="36" t="s">
        <v>2127</v>
      </c>
      <c r="AR861" s="34" t="s">
        <v>2098</v>
      </c>
      <c r="AS861" s="91" t="s">
        <v>6977</v>
      </c>
      <c r="AT861" s="34">
        <v>3107933681</v>
      </c>
      <c r="AU861" s="34" t="s">
        <v>2127</v>
      </c>
      <c r="AX861" s="90"/>
      <c r="BA861" s="91"/>
      <c r="BB861" s="91"/>
      <c r="BC861" s="91"/>
      <c r="BF861" s="34" t="s">
        <v>4983</v>
      </c>
      <c r="BG861" s="92" t="s">
        <v>2098</v>
      </c>
      <c r="BM861" s="36" t="s">
        <v>131</v>
      </c>
      <c r="BN861" s="34" t="s">
        <v>132</v>
      </c>
      <c r="BO861" s="36">
        <v>0</v>
      </c>
      <c r="BQ861" s="94"/>
      <c r="BS861" s="36" t="s">
        <v>2127</v>
      </c>
      <c r="BU861" s="95"/>
      <c r="BV861" s="95"/>
      <c r="BW861" s="61"/>
      <c r="BX861" s="60"/>
      <c r="BY861" s="59" t="str">
        <f t="shared" ca="1" si="66"/>
        <v/>
      </c>
      <c r="CD861" s="68"/>
      <c r="CE861" s="68"/>
      <c r="CF861" s="67"/>
      <c r="CG861">
        <v>77</v>
      </c>
      <c r="CH861" s="2">
        <v>167</v>
      </c>
      <c r="CI861" s="4">
        <f t="shared" si="67"/>
        <v>27.609451755172291</v>
      </c>
      <c r="CJ861" s="5" t="str">
        <f t="shared" si="68"/>
        <v>SOBREPESO</v>
      </c>
      <c r="CK861" s="36">
        <v>0</v>
      </c>
      <c r="CL861" s="66"/>
      <c r="CM861" s="89">
        <v>42494</v>
      </c>
      <c r="CN861" s="97">
        <v>42551</v>
      </c>
      <c r="CP861"/>
      <c r="CQ861" s="65"/>
      <c r="CR861" s="65"/>
      <c r="CS861" s="98"/>
      <c r="CT861"/>
      <c r="CU861"/>
      <c r="CV861" s="97"/>
      <c r="CW861" s="2">
        <v>120</v>
      </c>
      <c r="CX861" s="82">
        <v>70</v>
      </c>
      <c r="DG861" s="64"/>
      <c r="DI861" s="89">
        <v>43005</v>
      </c>
      <c r="DJ861" s="89"/>
      <c r="DN861" s="34"/>
      <c r="DO861" s="34"/>
      <c r="DP861" s="34"/>
      <c r="DQ861" s="34"/>
      <c r="DR861" s="34"/>
      <c r="DS861" s="34" t="s">
        <v>2127</v>
      </c>
      <c r="DT861" s="34"/>
      <c r="DU861" s="47">
        <v>44001</v>
      </c>
      <c r="DY861" s="1">
        <v>2</v>
      </c>
      <c r="DZ861" t="s">
        <v>7941</v>
      </c>
      <c r="EB861" s="4"/>
      <c r="EJ861"/>
      <c r="EL861" s="34"/>
      <c r="EN861" s="34"/>
    </row>
    <row r="862" spans="1:144" hidden="1" x14ac:dyDescent="0.25">
      <c r="A862" s="85">
        <v>2022</v>
      </c>
      <c r="B862" s="87">
        <v>44830</v>
      </c>
      <c r="C862" t="s">
        <v>121</v>
      </c>
      <c r="D862" t="s">
        <v>122</v>
      </c>
      <c r="E862" s="36" t="s">
        <v>7938</v>
      </c>
      <c r="F862" s="34">
        <f t="shared" si="69"/>
        <v>861</v>
      </c>
      <c r="G862" s="34" t="s">
        <v>4985</v>
      </c>
      <c r="H862">
        <v>18</v>
      </c>
      <c r="I862" s="34" t="s">
        <v>6141</v>
      </c>
      <c r="J862" s="34" t="s">
        <v>4988</v>
      </c>
      <c r="K862" s="34" t="str">
        <f>VLOOKUP(J862,[2]CodMpios!$B$347:$E$362,4,FALSE)</f>
        <v>18001 - Florencia</v>
      </c>
      <c r="L862" s="34" t="str">
        <f>VLOOKUP($J862,[2]Coord_Mpios_X_Y!$B$2:$K$1123,9,FALSE)</f>
        <v>1,749138703818</v>
      </c>
      <c r="M862" s="34" t="str">
        <f>VLOOKUP($J862,[2]Coord_Mpios_X_Y!$B$2:$K$1123,10,FALSE)</f>
        <v>-75,558239064333</v>
      </c>
      <c r="N862" s="34" t="s">
        <v>6142</v>
      </c>
      <c r="O862" s="34" t="s">
        <v>126</v>
      </c>
      <c r="Q862" s="34" t="s">
        <v>127</v>
      </c>
      <c r="R862" s="34">
        <v>40756942</v>
      </c>
      <c r="S862" s="34" t="str">
        <f t="shared" si="65"/>
        <v>CC40756942</v>
      </c>
      <c r="T862" s="34" t="s">
        <v>2467</v>
      </c>
      <c r="U862" s="34" t="s">
        <v>2492</v>
      </c>
      <c r="V862" s="34" t="s">
        <v>165</v>
      </c>
      <c r="W862" s="34" t="s">
        <v>255</v>
      </c>
      <c r="X862" s="87">
        <v>20338</v>
      </c>
      <c r="Y862">
        <v>67</v>
      </c>
      <c r="Z862" s="36">
        <f>VLOOKUP($Y862,[2]Edades!$A$3:$H$153,4,FALSE)</f>
        <v>6</v>
      </c>
      <c r="AA862" s="34" t="str">
        <f>VLOOKUP($Y862,[2]Edades!$A$3:$H$153,6,FALSE)</f>
        <v>6 - Persona mayor</v>
      </c>
      <c r="AB862" s="34">
        <f>VLOOKUP($Y862,[2]Edades!$A$3:$H$153,7,FALSE)</f>
        <v>14</v>
      </c>
      <c r="AC862" s="34" t="str">
        <f>VLOOKUP($Y862,[2]Edades!$A$3:$H$153,8,FALSE)</f>
        <v>65-69</v>
      </c>
      <c r="AD862" s="34" t="s">
        <v>129</v>
      </c>
      <c r="AE862" s="1">
        <v>2</v>
      </c>
      <c r="AF862" s="34" t="s">
        <v>2137</v>
      </c>
      <c r="AG862" s="34" t="s">
        <v>2127</v>
      </c>
      <c r="AH862" s="34" t="s">
        <v>2127</v>
      </c>
      <c r="AK862" s="34" t="s">
        <v>6142</v>
      </c>
      <c r="AM862" s="34" t="s">
        <v>2127</v>
      </c>
      <c r="AN862" s="36" t="s">
        <v>2127</v>
      </c>
      <c r="AO862" s="36" t="s">
        <v>2127</v>
      </c>
      <c r="AP862" s="34" t="s">
        <v>2127</v>
      </c>
      <c r="AQ862" s="36" t="s">
        <v>2127</v>
      </c>
      <c r="AR862" s="34" t="s">
        <v>2098</v>
      </c>
      <c r="AS862" s="91" t="s">
        <v>6978</v>
      </c>
      <c r="AT862" s="34">
        <v>3162088817</v>
      </c>
      <c r="AU862" s="34" t="s">
        <v>2127</v>
      </c>
      <c r="AX862" s="90"/>
      <c r="BA862" s="91"/>
      <c r="BB862" s="91"/>
      <c r="BC862" s="91"/>
      <c r="BF862" s="34" t="s">
        <v>4983</v>
      </c>
      <c r="BG862" s="92" t="s">
        <v>2098</v>
      </c>
      <c r="BM862" s="36" t="s">
        <v>131</v>
      </c>
      <c r="BN862" s="34" t="s">
        <v>132</v>
      </c>
      <c r="BO862" s="36">
        <v>0</v>
      </c>
      <c r="BQ862" s="94"/>
      <c r="BS862" t="s">
        <v>132</v>
      </c>
      <c r="BU862" s="95"/>
      <c r="BV862" s="95"/>
      <c r="BW862" s="61"/>
      <c r="BX862" s="60"/>
      <c r="BY862" s="59" t="str">
        <f t="shared" ca="1" si="66"/>
        <v/>
      </c>
      <c r="CD862" s="68"/>
      <c r="CE862" s="68"/>
      <c r="CF862" s="67"/>
      <c r="CG862">
        <v>73</v>
      </c>
      <c r="CH862" s="2">
        <v>163</v>
      </c>
      <c r="CI862" s="4">
        <f t="shared" si="67"/>
        <v>27.475629493018182</v>
      </c>
      <c r="CJ862" s="5" t="str">
        <f t="shared" si="68"/>
        <v>SOBREPESO</v>
      </c>
      <c r="CK862" s="36">
        <v>0</v>
      </c>
      <c r="CL862" s="66"/>
      <c r="CM862" s="89">
        <v>42494</v>
      </c>
      <c r="CN862" s="97">
        <v>42591</v>
      </c>
      <c r="CP862"/>
      <c r="CQ862" s="65"/>
      <c r="CR862" s="65"/>
      <c r="CS862" s="98"/>
      <c r="CT862"/>
      <c r="CU862"/>
      <c r="CV862" s="65"/>
      <c r="CW862" s="2">
        <v>130</v>
      </c>
      <c r="CX862" s="82">
        <v>80</v>
      </c>
      <c r="DC862"/>
      <c r="DG862" s="64"/>
      <c r="DI862" s="89">
        <v>42983</v>
      </c>
      <c r="DJ862" s="89"/>
      <c r="DN862" s="34"/>
      <c r="DO862" s="34"/>
      <c r="DP862" s="34"/>
      <c r="DQ862" s="34"/>
      <c r="DR862" s="34"/>
      <c r="DS862" s="34" t="s">
        <v>2127</v>
      </c>
      <c r="DT862" s="34"/>
      <c r="DU862" s="47">
        <v>44771</v>
      </c>
      <c r="DY862" s="1">
        <v>2</v>
      </c>
      <c r="DZ862" t="s">
        <v>7939</v>
      </c>
      <c r="EB862" s="4"/>
      <c r="EJ862"/>
      <c r="EL862" s="34"/>
      <c r="EN862" s="34"/>
    </row>
    <row r="863" spans="1:144" x14ac:dyDescent="0.25">
      <c r="A863" s="85">
        <v>2022</v>
      </c>
      <c r="B863" s="87">
        <v>44830</v>
      </c>
      <c r="C863" t="s">
        <v>121</v>
      </c>
      <c r="D863" t="s">
        <v>122</v>
      </c>
      <c r="E863" s="34" t="s">
        <v>7938</v>
      </c>
      <c r="F863" s="34">
        <f t="shared" si="69"/>
        <v>862</v>
      </c>
      <c r="G863" s="34" t="s">
        <v>4985</v>
      </c>
      <c r="H863">
        <v>18</v>
      </c>
      <c r="I863" s="34" t="s">
        <v>6141</v>
      </c>
      <c r="J863" s="34" t="s">
        <v>5049</v>
      </c>
      <c r="K863" s="34" t="str">
        <f>VLOOKUP(J863,[2]CodMpios!$B$347:$E$362,4,FALSE)</f>
        <v>18610 - San José Del Fragua</v>
      </c>
      <c r="L863" s="34" t="str">
        <f>VLOOKUP($J863,[2]Coord_Mpios_X_Y!$B$2:$K$1123,9,FALSE)</f>
        <v>1,304702314265</v>
      </c>
      <c r="M863" s="34" t="str">
        <f>VLOOKUP($J863,[2]Coord_Mpios_X_Y!$B$2:$K$1123,10,FALSE)</f>
        <v>-76,110005941537</v>
      </c>
      <c r="N863" s="34" t="s">
        <v>139</v>
      </c>
      <c r="O863" s="34" t="s">
        <v>126</v>
      </c>
      <c r="Q863" s="34" t="s">
        <v>127</v>
      </c>
      <c r="R863" s="34">
        <v>17680106</v>
      </c>
      <c r="S863" s="34" t="str">
        <f t="shared" si="65"/>
        <v>CC17680106</v>
      </c>
      <c r="T863" s="34" t="s">
        <v>5705</v>
      </c>
      <c r="U863" s="34" t="s">
        <v>301</v>
      </c>
      <c r="V863" s="34" t="s">
        <v>5087</v>
      </c>
      <c r="W863" s="34" t="s">
        <v>5787</v>
      </c>
      <c r="X863" s="87">
        <v>18674</v>
      </c>
      <c r="Y863">
        <v>72</v>
      </c>
      <c r="Z863" s="36">
        <f>VLOOKUP($Y863,[2]Edades!$A$3:$H$153,4,FALSE)</f>
        <v>6</v>
      </c>
      <c r="AA863" s="34" t="str">
        <f>VLOOKUP($Y863,[2]Edades!$A$3:$H$153,6,FALSE)</f>
        <v>6 - Persona mayor</v>
      </c>
      <c r="AB863" s="34">
        <f>VLOOKUP($Y863,[2]Edades!$A$3:$H$153,7,FALSE)</f>
        <v>15</v>
      </c>
      <c r="AC863" s="34" t="str">
        <f>VLOOKUP($Y863,[2]Edades!$A$3:$H$153,8,FALSE)</f>
        <v>70-74</v>
      </c>
      <c r="AD863" s="34" t="s">
        <v>146</v>
      </c>
      <c r="AE863">
        <v>1</v>
      </c>
      <c r="AF863" s="34" t="s">
        <v>2137</v>
      </c>
      <c r="AG863" s="34" t="s">
        <v>2127</v>
      </c>
      <c r="AH863" s="34" t="s">
        <v>2127</v>
      </c>
      <c r="AK863" s="34" t="s">
        <v>139</v>
      </c>
      <c r="AM863" s="34" t="s">
        <v>2127</v>
      </c>
      <c r="AN863" s="36" t="s">
        <v>2127</v>
      </c>
      <c r="AO863" s="36" t="s">
        <v>2127</v>
      </c>
      <c r="AP863" s="34" t="s">
        <v>2127</v>
      </c>
      <c r="AQ863" s="36" t="s">
        <v>2127</v>
      </c>
      <c r="AR863" s="34" t="s">
        <v>5048</v>
      </c>
      <c r="AS863" s="91" t="s">
        <v>6979</v>
      </c>
      <c r="AT863" s="34"/>
      <c r="AU863" s="34" t="s">
        <v>2127</v>
      </c>
      <c r="AX863" s="90"/>
      <c r="BA863" s="91"/>
      <c r="BB863" s="91"/>
      <c r="BC863" s="91"/>
      <c r="BF863" s="34" t="s">
        <v>4983</v>
      </c>
      <c r="BG863" s="92" t="s">
        <v>2098</v>
      </c>
      <c r="BM863" s="36" t="s">
        <v>131</v>
      </c>
      <c r="BN863" s="34" t="s">
        <v>132</v>
      </c>
      <c r="BO863" s="36">
        <v>0</v>
      </c>
      <c r="BQ863" s="94"/>
      <c r="BS863" s="36" t="s">
        <v>2127</v>
      </c>
      <c r="BU863" s="95"/>
      <c r="BV863" s="95"/>
      <c r="BW863" s="61"/>
      <c r="BX863" s="60"/>
      <c r="BY863" s="59" t="str">
        <f t="shared" ca="1" si="66"/>
        <v/>
      </c>
      <c r="CD863" s="68"/>
      <c r="CE863" s="68"/>
      <c r="CF863" s="67"/>
      <c r="CG863"/>
      <c r="CH863" s="2"/>
      <c r="CI863" s="4" t="e">
        <f t="shared" si="67"/>
        <v>#DIV/0!</v>
      </c>
      <c r="CJ863" s="5" t="str">
        <f t="shared" si="68"/>
        <v>SIN DATO</v>
      </c>
      <c r="CK863" s="36">
        <v>0</v>
      </c>
      <c r="CL863" s="66"/>
      <c r="CM863" s="89">
        <v>42496</v>
      </c>
      <c r="CN863" s="97">
        <v>42622</v>
      </c>
      <c r="CP863"/>
      <c r="CQ863" s="65"/>
      <c r="CR863" s="65"/>
      <c r="CS863" s="98"/>
      <c r="CT863"/>
      <c r="CU863"/>
      <c r="CV863" s="97"/>
      <c r="CW863" s="2"/>
      <c r="CX863" s="82"/>
      <c r="DG863" s="64"/>
      <c r="DI863" s="89"/>
      <c r="DJ863" s="89"/>
      <c r="DN863" s="34"/>
      <c r="DO863" s="34"/>
      <c r="DP863" s="34"/>
      <c r="DQ863" s="34"/>
      <c r="DR863" s="34"/>
      <c r="DS863" s="34" t="s">
        <v>2127</v>
      </c>
      <c r="DT863" s="34"/>
      <c r="DY863" s="1">
        <v>2</v>
      </c>
      <c r="DZ863" t="s">
        <v>7941</v>
      </c>
      <c r="EB863" s="4"/>
      <c r="EJ863"/>
      <c r="EL863" s="34"/>
      <c r="EN863" s="34"/>
    </row>
    <row r="864" spans="1:144" hidden="1" x14ac:dyDescent="0.25">
      <c r="A864" s="85">
        <v>2022</v>
      </c>
      <c r="B864" s="87">
        <v>44830</v>
      </c>
      <c r="C864" t="s">
        <v>121</v>
      </c>
      <c r="D864" t="s">
        <v>122</v>
      </c>
      <c r="E864" s="36" t="s">
        <v>7938</v>
      </c>
      <c r="F864" s="34">
        <f t="shared" si="69"/>
        <v>863</v>
      </c>
      <c r="G864" s="34" t="s">
        <v>4985</v>
      </c>
      <c r="H864">
        <v>18</v>
      </c>
      <c r="I864" s="34" t="s">
        <v>6141</v>
      </c>
      <c r="J864" s="34" t="s">
        <v>4988</v>
      </c>
      <c r="K864" s="34" t="str">
        <f>VLOOKUP(J864,[2]CodMpios!$B$347:$E$362,4,FALSE)</f>
        <v>18001 - Florencia</v>
      </c>
      <c r="L864" s="34" t="str">
        <f>VLOOKUP($J864,[2]Coord_Mpios_X_Y!$B$2:$K$1123,9,FALSE)</f>
        <v>1,749138703818</v>
      </c>
      <c r="M864" s="34" t="str">
        <f>VLOOKUP($J864,[2]Coord_Mpios_X_Y!$B$2:$K$1123,10,FALSE)</f>
        <v>-75,558239064333</v>
      </c>
      <c r="N864" s="34" t="s">
        <v>6142</v>
      </c>
      <c r="O864" s="34" t="s">
        <v>126</v>
      </c>
      <c r="Q864" s="34" t="s">
        <v>127</v>
      </c>
      <c r="R864" s="34">
        <v>40755649</v>
      </c>
      <c r="S864" s="34" t="str">
        <f t="shared" si="65"/>
        <v>CC40755649</v>
      </c>
      <c r="T864" s="34" t="s">
        <v>986</v>
      </c>
      <c r="U864" s="34" t="s">
        <v>171</v>
      </c>
      <c r="V864" s="34" t="s">
        <v>135</v>
      </c>
      <c r="W864" s="34" t="s">
        <v>769</v>
      </c>
      <c r="X864" s="87">
        <v>19511</v>
      </c>
      <c r="Y864">
        <v>69</v>
      </c>
      <c r="Z864" s="36">
        <f>VLOOKUP($Y864,[2]Edades!$A$3:$H$153,4,FALSE)</f>
        <v>6</v>
      </c>
      <c r="AA864" s="34" t="str">
        <f>VLOOKUP($Y864,[2]Edades!$A$3:$H$153,6,FALSE)</f>
        <v>6 - Persona mayor</v>
      </c>
      <c r="AB864" s="34">
        <f>VLOOKUP($Y864,[2]Edades!$A$3:$H$153,7,FALSE)</f>
        <v>14</v>
      </c>
      <c r="AC864" s="34" t="str">
        <f>VLOOKUP($Y864,[2]Edades!$A$3:$H$153,8,FALSE)</f>
        <v>65-69</v>
      </c>
      <c r="AD864" s="34" t="s">
        <v>129</v>
      </c>
      <c r="AE864" s="1">
        <v>2</v>
      </c>
      <c r="AF864" s="34" t="s">
        <v>2137</v>
      </c>
      <c r="AG864" s="34" t="s">
        <v>2127</v>
      </c>
      <c r="AH864" s="34" t="s">
        <v>2127</v>
      </c>
      <c r="AK864" s="34" t="s">
        <v>6142</v>
      </c>
      <c r="AM864" s="34" t="s">
        <v>2127</v>
      </c>
      <c r="AN864" s="36" t="s">
        <v>2127</v>
      </c>
      <c r="AO864" s="36" t="s">
        <v>2127</v>
      </c>
      <c r="AP864" s="34" t="s">
        <v>2127</v>
      </c>
      <c r="AQ864" s="36" t="s">
        <v>2127</v>
      </c>
      <c r="AR864" s="34" t="s">
        <v>2098</v>
      </c>
      <c r="AS864" s="91" t="s">
        <v>6980</v>
      </c>
      <c r="AT864" s="34">
        <v>3118941425</v>
      </c>
      <c r="AU864" s="34" t="s">
        <v>2127</v>
      </c>
      <c r="AX864" s="90"/>
      <c r="BA864" s="91"/>
      <c r="BB864" s="91"/>
      <c r="BC864" s="91"/>
      <c r="BF864" s="34" t="s">
        <v>4983</v>
      </c>
      <c r="BG864" s="92" t="s">
        <v>2098</v>
      </c>
      <c r="BM864" s="36" t="s">
        <v>131</v>
      </c>
      <c r="BN864" s="34" t="s">
        <v>132</v>
      </c>
      <c r="BO864" s="36">
        <v>0</v>
      </c>
      <c r="BQ864" s="94"/>
      <c r="BS864" t="s">
        <v>132</v>
      </c>
      <c r="BU864" s="95"/>
      <c r="BV864" s="95"/>
      <c r="BW864" s="61"/>
      <c r="BX864" s="60"/>
      <c r="BY864" s="59" t="str">
        <f t="shared" ca="1" si="66"/>
        <v/>
      </c>
      <c r="CD864" s="68"/>
      <c r="CE864" s="68"/>
      <c r="CF864" s="67"/>
      <c r="CG864">
        <v>64</v>
      </c>
      <c r="CH864" s="2">
        <v>153</v>
      </c>
      <c r="CI864" s="4">
        <f t="shared" si="67"/>
        <v>27.339911999658252</v>
      </c>
      <c r="CJ864" s="5" t="str">
        <f t="shared" si="68"/>
        <v>SOBREPESO</v>
      </c>
      <c r="CK864" s="36">
        <v>0</v>
      </c>
      <c r="CL864" s="66"/>
      <c r="CM864" s="89">
        <v>42501</v>
      </c>
      <c r="CN864" s="97">
        <v>42545</v>
      </c>
      <c r="CP864"/>
      <c r="CQ864" s="65"/>
      <c r="CR864" s="65"/>
      <c r="CS864" s="98"/>
      <c r="CT864"/>
      <c r="CU864"/>
      <c r="CV864" s="65"/>
      <c r="CW864" s="2">
        <v>100</v>
      </c>
      <c r="CX864" s="82">
        <v>60</v>
      </c>
      <c r="DC864"/>
      <c r="DG864" s="64"/>
      <c r="DI864" s="89">
        <v>43217</v>
      </c>
      <c r="DJ864" s="89"/>
      <c r="DN864" s="34"/>
      <c r="DO864" s="34"/>
      <c r="DP864" s="34"/>
      <c r="DQ864" s="34"/>
      <c r="DR864" s="34"/>
      <c r="DS864" s="34" t="s">
        <v>2127</v>
      </c>
      <c r="DT864" s="34"/>
      <c r="DU864" s="47">
        <v>44795</v>
      </c>
      <c r="DY864" s="1">
        <v>2</v>
      </c>
      <c r="DZ864" t="s">
        <v>7941</v>
      </c>
      <c r="EA864" s="4">
        <v>0.95</v>
      </c>
      <c r="EB864" s="4">
        <v>123</v>
      </c>
      <c r="EC864" s="4">
        <v>263</v>
      </c>
      <c r="EE864" s="4">
        <v>60</v>
      </c>
      <c r="EF864" s="4">
        <v>216</v>
      </c>
      <c r="EG864" s="4">
        <v>216</v>
      </c>
      <c r="EH864" s="4">
        <v>6.5</v>
      </c>
      <c r="EJ864"/>
      <c r="EL864" s="34"/>
      <c r="EN864" s="34"/>
    </row>
    <row r="865" spans="1:144" x14ac:dyDescent="0.25">
      <c r="A865" s="85">
        <v>2022</v>
      </c>
      <c r="B865" s="87">
        <v>44830</v>
      </c>
      <c r="C865" t="s">
        <v>121</v>
      </c>
      <c r="D865" t="s">
        <v>122</v>
      </c>
      <c r="E865" s="34" t="s">
        <v>7938</v>
      </c>
      <c r="F865" s="34">
        <f t="shared" si="69"/>
        <v>864</v>
      </c>
      <c r="G865" s="34" t="s">
        <v>4985</v>
      </c>
      <c r="H865">
        <v>18</v>
      </c>
      <c r="I865" s="34" t="s">
        <v>6141</v>
      </c>
      <c r="J865" s="34" t="s">
        <v>4988</v>
      </c>
      <c r="K865" s="34" t="str">
        <f>VLOOKUP(J865,[2]CodMpios!$B$347:$E$362,4,FALSE)</f>
        <v>18001 - Florencia</v>
      </c>
      <c r="L865" s="34" t="str">
        <f>VLOOKUP($J865,[2]Coord_Mpios_X_Y!$B$2:$K$1123,9,FALSE)</f>
        <v>1,749138703818</v>
      </c>
      <c r="M865" s="34" t="str">
        <f>VLOOKUP($J865,[2]Coord_Mpios_X_Y!$B$2:$K$1123,10,FALSE)</f>
        <v>-75,558239064333</v>
      </c>
      <c r="N865" s="34" t="s">
        <v>125</v>
      </c>
      <c r="O865" s="34" t="s">
        <v>126</v>
      </c>
      <c r="Q865" s="34" t="s">
        <v>127</v>
      </c>
      <c r="R865" s="34">
        <v>40769902</v>
      </c>
      <c r="S865" s="34" t="str">
        <f t="shared" si="65"/>
        <v>CC40769902</v>
      </c>
      <c r="T865" s="34" t="s">
        <v>5786</v>
      </c>
      <c r="U865" s="34" t="s">
        <v>2492</v>
      </c>
      <c r="V865" s="34" t="s">
        <v>1074</v>
      </c>
      <c r="W865" s="34" t="s">
        <v>5144</v>
      </c>
      <c r="X865" s="87">
        <v>24896</v>
      </c>
      <c r="Y865">
        <v>55</v>
      </c>
      <c r="Z865" s="36">
        <f>VLOOKUP($Y865,[2]Edades!$A$3:$H$153,4,FALSE)</f>
        <v>5</v>
      </c>
      <c r="AA865" s="34" t="str">
        <f>VLOOKUP($Y865,[2]Edades!$A$3:$H$153,6,FALSE)</f>
        <v>5 - Adultez</v>
      </c>
      <c r="AB865" s="34">
        <f>VLOOKUP($Y865,[2]Edades!$A$3:$H$153,7,FALSE)</f>
        <v>12</v>
      </c>
      <c r="AC865" s="34" t="str">
        <f>VLOOKUP($Y865,[2]Edades!$A$3:$H$153,8,FALSE)</f>
        <v>55-59</v>
      </c>
      <c r="AD865" s="34" t="s">
        <v>129</v>
      </c>
      <c r="AE865" s="1">
        <v>2</v>
      </c>
      <c r="AF865" s="34" t="s">
        <v>130</v>
      </c>
      <c r="AG865" s="34" t="s">
        <v>2127</v>
      </c>
      <c r="AH865" s="34" t="s">
        <v>2127</v>
      </c>
      <c r="AK865" s="34" t="s">
        <v>125</v>
      </c>
      <c r="AM865" s="34" t="s">
        <v>2127</v>
      </c>
      <c r="AN865" s="36" t="s">
        <v>2127</v>
      </c>
      <c r="AO865" s="36" t="s">
        <v>2127</v>
      </c>
      <c r="AP865" s="34" t="s">
        <v>2127</v>
      </c>
      <c r="AQ865" s="36" t="s">
        <v>2127</v>
      </c>
      <c r="AR865" s="34" t="s">
        <v>2098</v>
      </c>
      <c r="AS865" s="91" t="s">
        <v>6981</v>
      </c>
      <c r="AT865" s="34">
        <v>3214431561</v>
      </c>
      <c r="AU865" s="34" t="s">
        <v>2127</v>
      </c>
      <c r="AX865" s="90"/>
      <c r="BA865" s="91"/>
      <c r="BB865" s="91"/>
      <c r="BC865" s="91"/>
      <c r="BF865" s="34" t="s">
        <v>4983</v>
      </c>
      <c r="BG865" s="92" t="s">
        <v>2098</v>
      </c>
      <c r="BM865" s="36" t="s">
        <v>131</v>
      </c>
      <c r="BN865" s="34" t="s">
        <v>132</v>
      </c>
      <c r="BO865" s="36">
        <v>0</v>
      </c>
      <c r="BQ865" s="94"/>
      <c r="BS865" s="36" t="s">
        <v>2127</v>
      </c>
      <c r="BU865" s="95"/>
      <c r="BV865" s="95"/>
      <c r="BW865" s="61"/>
      <c r="BX865" s="60"/>
      <c r="BY865" s="59" t="str">
        <f t="shared" ca="1" si="66"/>
        <v/>
      </c>
      <c r="CD865" s="68"/>
      <c r="CE865" s="68"/>
      <c r="CF865" s="67"/>
      <c r="CG865">
        <v>56</v>
      </c>
      <c r="CH865" s="2">
        <v>158</v>
      </c>
      <c r="CI865" s="4">
        <f t="shared" si="67"/>
        <v>22.432302515622492</v>
      </c>
      <c r="CJ865" s="5" t="str">
        <f t="shared" si="68"/>
        <v>NORMAL</v>
      </c>
      <c r="CK865" s="36">
        <v>0</v>
      </c>
      <c r="CL865" s="66"/>
      <c r="CM865" s="89">
        <v>42510</v>
      </c>
      <c r="CN865" s="97">
        <v>42510</v>
      </c>
      <c r="CP865"/>
      <c r="CQ865" s="65"/>
      <c r="CR865" s="65"/>
      <c r="CS865" s="98"/>
      <c r="CT865"/>
      <c r="CU865"/>
      <c r="CV865" s="97"/>
      <c r="CW865" s="2"/>
      <c r="CX865" s="82"/>
      <c r="DG865" s="64"/>
      <c r="DI865" s="89"/>
      <c r="DJ865" s="89"/>
      <c r="DN865" s="34"/>
      <c r="DO865" s="34"/>
      <c r="DP865" s="34"/>
      <c r="DQ865" s="34"/>
      <c r="DR865" s="34"/>
      <c r="DS865" s="34" t="s">
        <v>2127</v>
      </c>
      <c r="DT865" s="34"/>
      <c r="DU865" s="47">
        <v>44033</v>
      </c>
      <c r="DY865" s="1">
        <v>1</v>
      </c>
      <c r="DZ865" t="s">
        <v>7941</v>
      </c>
      <c r="EB865" s="4"/>
      <c r="EJ865"/>
      <c r="EL865" s="34"/>
      <c r="EN865" s="34"/>
    </row>
    <row r="866" spans="1:144" x14ac:dyDescent="0.25">
      <c r="A866" s="85">
        <v>2022</v>
      </c>
      <c r="B866" s="87">
        <v>44830</v>
      </c>
      <c r="C866" t="s">
        <v>121</v>
      </c>
      <c r="D866" t="s">
        <v>122</v>
      </c>
      <c r="E866" s="34" t="s">
        <v>7938</v>
      </c>
      <c r="F866" s="34">
        <f t="shared" si="69"/>
        <v>865</v>
      </c>
      <c r="G866" s="34" t="s">
        <v>4985</v>
      </c>
      <c r="H866">
        <v>18</v>
      </c>
      <c r="I866" s="34" t="s">
        <v>6141</v>
      </c>
      <c r="J866" s="34" t="s">
        <v>5032</v>
      </c>
      <c r="K866" s="34" t="str">
        <f>VLOOKUP(J866,[2]CodMpios!$B$347:$E$362,4,FALSE)</f>
        <v>18150 - Cartagena Del Chaira</v>
      </c>
      <c r="L866" s="34" t="str">
        <f>VLOOKUP($J866,[2]Coord_Mpios_X_Y!$B$2:$K$1123,9,FALSE)</f>
        <v>0,647693081213</v>
      </c>
      <c r="M866" s="34" t="str">
        <f>VLOOKUP($J866,[2]Coord_Mpios_X_Y!$B$2:$K$1123,10,FALSE)</f>
        <v>-74,272354990827</v>
      </c>
      <c r="N866" s="34" t="s">
        <v>139</v>
      </c>
      <c r="O866" s="34" t="s">
        <v>126</v>
      </c>
      <c r="Q866" s="34" t="s">
        <v>127</v>
      </c>
      <c r="R866" s="34">
        <v>40756399</v>
      </c>
      <c r="S866" s="34" t="str">
        <f t="shared" si="65"/>
        <v>CC40756399</v>
      </c>
      <c r="T866" s="34" t="s">
        <v>398</v>
      </c>
      <c r="U866" s="34" t="s">
        <v>195</v>
      </c>
      <c r="V866" s="34" t="s">
        <v>759</v>
      </c>
      <c r="W866" s="34" t="s">
        <v>2492</v>
      </c>
      <c r="X866" s="87">
        <v>19735</v>
      </c>
      <c r="Y866">
        <v>69</v>
      </c>
      <c r="Z866" s="36">
        <f>VLOOKUP($Y866,[2]Edades!$A$3:$H$153,4,FALSE)</f>
        <v>6</v>
      </c>
      <c r="AA866" s="34" t="str">
        <f>VLOOKUP($Y866,[2]Edades!$A$3:$H$153,6,FALSE)</f>
        <v>6 - Persona mayor</v>
      </c>
      <c r="AB866" s="34">
        <f>VLOOKUP($Y866,[2]Edades!$A$3:$H$153,7,FALSE)</f>
        <v>14</v>
      </c>
      <c r="AC866" s="34" t="str">
        <f>VLOOKUP($Y866,[2]Edades!$A$3:$H$153,8,FALSE)</f>
        <v>65-69</v>
      </c>
      <c r="AD866" s="34" t="s">
        <v>129</v>
      </c>
      <c r="AE866" s="1">
        <v>2</v>
      </c>
      <c r="AF866" s="34" t="s">
        <v>2137</v>
      </c>
      <c r="AG866" s="34" t="s">
        <v>2127</v>
      </c>
      <c r="AH866" s="34" t="s">
        <v>2127</v>
      </c>
      <c r="AK866" s="34" t="s">
        <v>139</v>
      </c>
      <c r="AM866" s="34" t="s">
        <v>2127</v>
      </c>
      <c r="AN866" s="36" t="s">
        <v>2127</v>
      </c>
      <c r="AO866" s="36" t="s">
        <v>2127</v>
      </c>
      <c r="AP866" s="34" t="s">
        <v>2127</v>
      </c>
      <c r="AQ866" s="36" t="s">
        <v>2127</v>
      </c>
      <c r="AR866" s="34" t="s">
        <v>2098</v>
      </c>
      <c r="AS866" s="91" t="s">
        <v>6982</v>
      </c>
      <c r="AT866" s="34">
        <v>3125260894</v>
      </c>
      <c r="AU866" s="34" t="s">
        <v>2127</v>
      </c>
      <c r="AX866" s="90"/>
      <c r="BA866" s="91"/>
      <c r="BB866" s="91"/>
      <c r="BC866" s="91"/>
      <c r="BF866" s="34" t="s">
        <v>4983</v>
      </c>
      <c r="BG866" s="92" t="s">
        <v>2098</v>
      </c>
      <c r="BM866" s="36" t="s">
        <v>131</v>
      </c>
      <c r="BN866" s="34" t="s">
        <v>132</v>
      </c>
      <c r="BO866" s="36">
        <v>0</v>
      </c>
      <c r="BQ866" s="94"/>
      <c r="BS866" s="36" t="s">
        <v>2127</v>
      </c>
      <c r="BU866" s="95"/>
      <c r="BV866" s="95"/>
      <c r="BW866" s="61"/>
      <c r="BX866" s="60"/>
      <c r="BY866" s="59" t="str">
        <f t="shared" ca="1" si="66"/>
        <v/>
      </c>
      <c r="CD866" s="68"/>
      <c r="CE866" s="68"/>
      <c r="CF866" s="67"/>
      <c r="CG866"/>
      <c r="CH866" s="2"/>
      <c r="CI866" s="4" t="e">
        <f t="shared" si="67"/>
        <v>#DIV/0!</v>
      </c>
      <c r="CJ866" s="5" t="str">
        <f t="shared" si="68"/>
        <v>SIN DATO</v>
      </c>
      <c r="CK866" s="36">
        <v>0</v>
      </c>
      <c r="CL866" s="66"/>
      <c r="CM866" s="89">
        <v>42514</v>
      </c>
      <c r="CN866" s="97">
        <v>42563</v>
      </c>
      <c r="CP866"/>
      <c r="CQ866" s="65"/>
      <c r="CR866" s="65"/>
      <c r="CS866" s="98"/>
      <c r="CT866"/>
      <c r="CU866"/>
      <c r="CV866" s="97"/>
      <c r="CW866" s="2"/>
      <c r="CX866" s="82"/>
      <c r="DG866" s="64"/>
      <c r="DI866" s="89">
        <v>42573</v>
      </c>
      <c r="DJ866" s="89"/>
      <c r="DN866" s="34"/>
      <c r="DO866" s="34"/>
      <c r="DP866" s="34"/>
      <c r="DQ866" s="34"/>
      <c r="DR866" s="34"/>
      <c r="DS866" s="34" t="s">
        <v>2127</v>
      </c>
      <c r="DT866" s="34"/>
      <c r="DY866" s="1">
        <v>2</v>
      </c>
      <c r="DZ866" t="s">
        <v>7941</v>
      </c>
      <c r="EB866" s="4"/>
      <c r="EJ866"/>
      <c r="EL866" s="34"/>
      <c r="EN866" s="34"/>
    </row>
    <row r="867" spans="1:144" hidden="1" x14ac:dyDescent="0.25">
      <c r="A867" s="85">
        <v>2022</v>
      </c>
      <c r="B867" s="87">
        <v>44830</v>
      </c>
      <c r="C867" t="s">
        <v>121</v>
      </c>
      <c r="D867" t="s">
        <v>122</v>
      </c>
      <c r="E867" s="36" t="s">
        <v>7938</v>
      </c>
      <c r="F867" s="34">
        <f t="shared" si="69"/>
        <v>866</v>
      </c>
      <c r="G867" s="34" t="s">
        <v>4985</v>
      </c>
      <c r="H867">
        <v>18</v>
      </c>
      <c r="I867" s="34" t="s">
        <v>6141</v>
      </c>
      <c r="J867" s="34" t="s">
        <v>4988</v>
      </c>
      <c r="K867" s="34" t="str">
        <f>VLOOKUP(J867,[2]CodMpios!$B$347:$E$362,4,FALSE)</f>
        <v>18001 - Florencia</v>
      </c>
      <c r="L867" s="34" t="str">
        <f>VLOOKUP($J867,[2]Coord_Mpios_X_Y!$B$2:$K$1123,9,FALSE)</f>
        <v>1,749138703818</v>
      </c>
      <c r="M867" s="34" t="str">
        <f>VLOOKUP($J867,[2]Coord_Mpios_X_Y!$B$2:$K$1123,10,FALSE)</f>
        <v>-75,558239064333</v>
      </c>
      <c r="N867" s="34" t="s">
        <v>139</v>
      </c>
      <c r="O867" s="34" t="s">
        <v>126</v>
      </c>
      <c r="Q867" s="34" t="s">
        <v>127</v>
      </c>
      <c r="R867" s="34">
        <v>5908030</v>
      </c>
      <c r="S867" s="34" t="str">
        <f t="shared" si="65"/>
        <v>CC5908030</v>
      </c>
      <c r="T867" s="34" t="s">
        <v>2351</v>
      </c>
      <c r="U867" s="34" t="s">
        <v>154</v>
      </c>
      <c r="V867" s="34" t="s">
        <v>273</v>
      </c>
      <c r="W867" s="34" t="s">
        <v>742</v>
      </c>
      <c r="X867" s="87">
        <v>16833</v>
      </c>
      <c r="Y867">
        <v>77</v>
      </c>
      <c r="Z867" s="36">
        <f>VLOOKUP($Y867,[2]Edades!$A$3:$H$153,4,FALSE)</f>
        <v>6</v>
      </c>
      <c r="AA867" s="34" t="str">
        <f>VLOOKUP($Y867,[2]Edades!$A$3:$H$153,6,FALSE)</f>
        <v>6 - Persona mayor</v>
      </c>
      <c r="AB867" s="34">
        <f>VLOOKUP($Y867,[2]Edades!$A$3:$H$153,7,FALSE)</f>
        <v>16</v>
      </c>
      <c r="AC867" s="34" t="str">
        <f>VLOOKUP($Y867,[2]Edades!$A$3:$H$153,8,FALSE)</f>
        <v>75-79</v>
      </c>
      <c r="AD867" s="34" t="s">
        <v>146</v>
      </c>
      <c r="AE867">
        <v>1</v>
      </c>
      <c r="AF867" s="34" t="s">
        <v>2137</v>
      </c>
      <c r="AG867" s="34" t="s">
        <v>2127</v>
      </c>
      <c r="AH867" s="34" t="s">
        <v>2127</v>
      </c>
      <c r="AK867" s="34" t="s">
        <v>139</v>
      </c>
      <c r="AM867" s="34" t="s">
        <v>2127</v>
      </c>
      <c r="AN867" s="36" t="s">
        <v>2127</v>
      </c>
      <c r="AO867" s="36" t="s">
        <v>2127</v>
      </c>
      <c r="AP867" s="34" t="s">
        <v>2127</v>
      </c>
      <c r="AQ867" s="36" t="s">
        <v>2127</v>
      </c>
      <c r="AR867" s="34" t="s">
        <v>2098</v>
      </c>
      <c r="AS867" s="91" t="s">
        <v>6983</v>
      </c>
      <c r="AT867" s="34">
        <v>3102116735</v>
      </c>
      <c r="AU867" s="34" t="s">
        <v>2127</v>
      </c>
      <c r="AX867" s="90"/>
      <c r="BA867" s="91"/>
      <c r="BB867" s="91"/>
      <c r="BC867" s="91"/>
      <c r="BF867" s="34" t="s">
        <v>4983</v>
      </c>
      <c r="BG867" s="92" t="s">
        <v>2098</v>
      </c>
      <c r="BM867" s="36" t="s">
        <v>131</v>
      </c>
      <c r="BN867" s="34" t="s">
        <v>132</v>
      </c>
      <c r="BO867" s="36">
        <v>0</v>
      </c>
      <c r="BQ867" s="94"/>
      <c r="BS867" t="s">
        <v>132</v>
      </c>
      <c r="BU867" s="95"/>
      <c r="BV867" s="95"/>
      <c r="BW867" s="61"/>
      <c r="BX867" s="60"/>
      <c r="BY867" s="59" t="str">
        <f t="shared" ca="1" si="66"/>
        <v/>
      </c>
      <c r="CD867" s="68"/>
      <c r="CE867" s="68"/>
      <c r="CF867" s="67"/>
      <c r="CG867">
        <v>77</v>
      </c>
      <c r="CH867" s="2">
        <v>160</v>
      </c>
      <c r="CI867" s="4">
        <f t="shared" si="67"/>
        <v>30.078124999999993</v>
      </c>
      <c r="CJ867" s="5" t="str">
        <f t="shared" si="68"/>
        <v>OBESIDAD</v>
      </c>
      <c r="CK867" s="36">
        <v>0</v>
      </c>
      <c r="CL867" s="66"/>
      <c r="CM867" s="89">
        <v>42517</v>
      </c>
      <c r="CN867" s="97">
        <v>42545</v>
      </c>
      <c r="CP867"/>
      <c r="CQ867" s="65"/>
      <c r="CR867" s="65"/>
      <c r="CS867" s="98"/>
      <c r="CT867"/>
      <c r="CU867"/>
      <c r="CV867" s="65"/>
      <c r="CW867" s="2"/>
      <c r="CX867" s="82"/>
      <c r="DC867"/>
      <c r="DG867" s="64"/>
      <c r="DI867" s="89">
        <v>42850</v>
      </c>
      <c r="DJ867" s="89"/>
      <c r="DN867" s="34"/>
      <c r="DO867" s="34"/>
      <c r="DP867" s="34"/>
      <c r="DQ867" s="34"/>
      <c r="DR867" s="34"/>
      <c r="DS867" s="34" t="s">
        <v>2127</v>
      </c>
      <c r="DT867" s="34"/>
      <c r="DU867" s="47">
        <v>44686</v>
      </c>
      <c r="DY867" s="1">
        <v>2</v>
      </c>
      <c r="DZ867" t="s">
        <v>7941</v>
      </c>
      <c r="EA867" s="4">
        <v>0.81</v>
      </c>
      <c r="EB867" s="4">
        <v>118</v>
      </c>
      <c r="EC867" s="4">
        <v>232</v>
      </c>
      <c r="EE867" s="4">
        <v>47</v>
      </c>
      <c r="EF867" s="4">
        <v>152</v>
      </c>
      <c r="EG867" s="4">
        <v>2.2999999999999998</v>
      </c>
      <c r="EH867" s="4">
        <v>6.3</v>
      </c>
      <c r="EJ867"/>
      <c r="EL867" s="34"/>
      <c r="EN867" s="34"/>
    </row>
    <row r="868" spans="1:144" hidden="1" x14ac:dyDescent="0.25">
      <c r="A868" s="85">
        <v>2022</v>
      </c>
      <c r="B868" s="87">
        <v>44830</v>
      </c>
      <c r="C868" t="s">
        <v>121</v>
      </c>
      <c r="D868" t="s">
        <v>122</v>
      </c>
      <c r="E868" s="36" t="s">
        <v>7938</v>
      </c>
      <c r="F868" s="34">
        <f t="shared" si="69"/>
        <v>867</v>
      </c>
      <c r="G868" s="34" t="s">
        <v>4985</v>
      </c>
      <c r="H868">
        <v>18</v>
      </c>
      <c r="I868" s="34" t="s">
        <v>6141</v>
      </c>
      <c r="J868" s="34" t="s">
        <v>4988</v>
      </c>
      <c r="K868" s="34" t="str">
        <f>VLOOKUP(J868,[2]CodMpios!$B$347:$E$362,4,FALSE)</f>
        <v>18001 - Florencia</v>
      </c>
      <c r="L868" s="34" t="str">
        <f>VLOOKUP($J868,[2]Coord_Mpios_X_Y!$B$2:$K$1123,9,FALSE)</f>
        <v>1,749138703818</v>
      </c>
      <c r="M868" s="34" t="str">
        <f>VLOOKUP($J868,[2]Coord_Mpios_X_Y!$B$2:$K$1123,10,FALSE)</f>
        <v>-75,558239064333</v>
      </c>
      <c r="N868" s="34" t="s">
        <v>6142</v>
      </c>
      <c r="O868" s="34" t="s">
        <v>126</v>
      </c>
      <c r="Q868" s="34" t="s">
        <v>127</v>
      </c>
      <c r="R868" s="34">
        <v>17626955</v>
      </c>
      <c r="S868" s="34" t="str">
        <f t="shared" si="65"/>
        <v>CC17626955</v>
      </c>
      <c r="T868" s="34" t="s">
        <v>223</v>
      </c>
      <c r="V868" s="34" t="s">
        <v>5277</v>
      </c>
      <c r="W868" s="34" t="s">
        <v>255</v>
      </c>
      <c r="X868" s="87">
        <v>19850</v>
      </c>
      <c r="Y868">
        <v>68</v>
      </c>
      <c r="Z868" s="36">
        <f>VLOOKUP($Y868,[2]Edades!$A$3:$H$153,4,FALSE)</f>
        <v>6</v>
      </c>
      <c r="AA868" s="34" t="str">
        <f>VLOOKUP($Y868,[2]Edades!$A$3:$H$153,6,FALSE)</f>
        <v>6 - Persona mayor</v>
      </c>
      <c r="AB868" s="34">
        <f>VLOOKUP($Y868,[2]Edades!$A$3:$H$153,7,FALSE)</f>
        <v>14</v>
      </c>
      <c r="AC868" s="34" t="str">
        <f>VLOOKUP($Y868,[2]Edades!$A$3:$H$153,8,FALSE)</f>
        <v>65-69</v>
      </c>
      <c r="AD868" s="34" t="s">
        <v>146</v>
      </c>
      <c r="AE868">
        <v>1</v>
      </c>
      <c r="AF868" s="34" t="s">
        <v>2137</v>
      </c>
      <c r="AG868" s="34" t="s">
        <v>2127</v>
      </c>
      <c r="AH868" s="34" t="s">
        <v>2127</v>
      </c>
      <c r="AK868" s="34" t="s">
        <v>6142</v>
      </c>
      <c r="AM868" s="34" t="s">
        <v>2127</v>
      </c>
      <c r="AN868" s="36" t="s">
        <v>2127</v>
      </c>
      <c r="AO868" s="36" t="s">
        <v>2127</v>
      </c>
      <c r="AP868" s="34" t="s">
        <v>2127</v>
      </c>
      <c r="AQ868" s="36" t="s">
        <v>2127</v>
      </c>
      <c r="AR868" s="34" t="s">
        <v>2098</v>
      </c>
      <c r="AS868" s="91" t="s">
        <v>6984</v>
      </c>
      <c r="AT868" s="34">
        <v>3103493090</v>
      </c>
      <c r="AU868" s="34" t="s">
        <v>2127</v>
      </c>
      <c r="AX868" s="90"/>
      <c r="BA868" s="91"/>
      <c r="BB868" s="91"/>
      <c r="BC868" s="91"/>
      <c r="BF868" s="34" t="s">
        <v>4983</v>
      </c>
      <c r="BG868" s="92" t="s">
        <v>2098</v>
      </c>
      <c r="BM868" s="36" t="s">
        <v>131</v>
      </c>
      <c r="BN868" s="34" t="s">
        <v>132</v>
      </c>
      <c r="BO868" s="36">
        <v>0</v>
      </c>
      <c r="BQ868" s="94"/>
      <c r="BS868" t="s">
        <v>131</v>
      </c>
      <c r="BU868" s="95"/>
      <c r="BV868" s="95"/>
      <c r="BW868" s="61"/>
      <c r="BX868" s="60"/>
      <c r="BY868" s="59" t="str">
        <f t="shared" ca="1" si="66"/>
        <v/>
      </c>
      <c r="CD868" s="68"/>
      <c r="CE868" s="68"/>
      <c r="CF868" s="67"/>
      <c r="CG868">
        <v>90</v>
      </c>
      <c r="CH868" s="2">
        <v>165</v>
      </c>
      <c r="CI868" s="4">
        <f t="shared" si="67"/>
        <v>33.057851239669425</v>
      </c>
      <c r="CJ868" s="5" t="str">
        <f t="shared" si="68"/>
        <v>OBESIDAD</v>
      </c>
      <c r="CK868" s="36">
        <v>0</v>
      </c>
      <c r="CL868" s="66"/>
      <c r="CM868" s="89">
        <v>42517</v>
      </c>
      <c r="CN868" s="97">
        <v>42551</v>
      </c>
      <c r="CP868"/>
      <c r="CQ868" s="65"/>
      <c r="CR868" s="65"/>
      <c r="CS868" s="98"/>
      <c r="CT868"/>
      <c r="CU868"/>
      <c r="CV868" s="65"/>
      <c r="CW868" s="2"/>
      <c r="CX868" s="82"/>
      <c r="DC868"/>
      <c r="DG868" s="64"/>
      <c r="DI868" s="89"/>
      <c r="DJ868" s="89"/>
      <c r="DN868" s="34"/>
      <c r="DO868" s="34"/>
      <c r="DP868" s="34"/>
      <c r="DQ868" s="34"/>
      <c r="DR868" s="34"/>
      <c r="DS868" s="34" t="s">
        <v>2127</v>
      </c>
      <c r="DT868" s="34"/>
      <c r="DU868" s="47">
        <v>44781</v>
      </c>
      <c r="DY868" s="1">
        <v>2</v>
      </c>
      <c r="DZ868" t="s">
        <v>7941</v>
      </c>
      <c r="EA868" s="4">
        <v>1.22</v>
      </c>
      <c r="EB868" s="4">
        <v>158</v>
      </c>
      <c r="EC868" s="4">
        <v>96</v>
      </c>
      <c r="ED868" s="4">
        <v>44</v>
      </c>
      <c r="EE868" s="4">
        <v>32.1</v>
      </c>
      <c r="EF868" s="4">
        <v>97</v>
      </c>
      <c r="EG868" s="4">
        <v>1.6</v>
      </c>
      <c r="EH868" s="4">
        <v>7</v>
      </c>
      <c r="EJ868"/>
      <c r="EL868" s="34"/>
      <c r="EN868" s="34"/>
    </row>
    <row r="869" spans="1:144" x14ac:dyDescent="0.25">
      <c r="A869" s="85">
        <v>2022</v>
      </c>
      <c r="B869" s="87">
        <v>44830</v>
      </c>
      <c r="C869" t="s">
        <v>121</v>
      </c>
      <c r="D869" t="s">
        <v>122</v>
      </c>
      <c r="E869" s="34" t="s">
        <v>7938</v>
      </c>
      <c r="F869" s="34">
        <f t="shared" si="69"/>
        <v>868</v>
      </c>
      <c r="G869" s="34" t="s">
        <v>4985</v>
      </c>
      <c r="H869">
        <v>18</v>
      </c>
      <c r="I869" s="34" t="s">
        <v>6141</v>
      </c>
      <c r="J869" s="34" t="s">
        <v>4984</v>
      </c>
      <c r="K869" s="34" t="str">
        <f>VLOOKUP(J869,[2]CodMpios!$B$347:$E$362,4,FALSE)</f>
        <v>18753 - San Vicente Del Caguán</v>
      </c>
      <c r="L869" s="34" t="str">
        <f>VLOOKUP($J869,[2]Coord_Mpios_X_Y!$B$2:$K$1123,9,FALSE)</f>
        <v>1,567801695842</v>
      </c>
      <c r="M869" s="34" t="str">
        <f>VLOOKUP($J869,[2]Coord_Mpios_X_Y!$B$2:$K$1123,10,FALSE)</f>
        <v>-74,262977514784</v>
      </c>
      <c r="N869" s="34" t="s">
        <v>125</v>
      </c>
      <c r="O869" s="34" t="s">
        <v>126</v>
      </c>
      <c r="Q869" s="34" t="s">
        <v>127</v>
      </c>
      <c r="R869" s="34">
        <v>40690413</v>
      </c>
      <c r="S869" s="34" t="str">
        <f t="shared" si="65"/>
        <v>CC40690413</v>
      </c>
      <c r="T869" s="34" t="s">
        <v>5785</v>
      </c>
      <c r="U869" s="34" t="s">
        <v>2492</v>
      </c>
      <c r="V869" s="34" t="s">
        <v>673</v>
      </c>
      <c r="W869" s="34" t="s">
        <v>5784</v>
      </c>
      <c r="X869" s="87">
        <v>28865</v>
      </c>
      <c r="Y869">
        <v>44</v>
      </c>
      <c r="Z869" s="36">
        <f>VLOOKUP($Y869,[2]Edades!$A$3:$H$153,4,FALSE)</f>
        <v>5</v>
      </c>
      <c r="AA869" s="34" t="str">
        <f>VLOOKUP($Y869,[2]Edades!$A$3:$H$153,6,FALSE)</f>
        <v>5 - Adultez</v>
      </c>
      <c r="AB869" s="34">
        <f>VLOOKUP($Y869,[2]Edades!$A$3:$H$153,7,FALSE)</f>
        <v>9</v>
      </c>
      <c r="AC869" s="34" t="str">
        <f>VLOOKUP($Y869,[2]Edades!$A$3:$H$153,8,FALSE)</f>
        <v>40-44</v>
      </c>
      <c r="AD869" s="34" t="s">
        <v>129</v>
      </c>
      <c r="AE869" s="1">
        <v>2</v>
      </c>
      <c r="AF869" s="34" t="s">
        <v>130</v>
      </c>
      <c r="AG869" s="34" t="s">
        <v>2127</v>
      </c>
      <c r="AH869" s="34" t="s">
        <v>2127</v>
      </c>
      <c r="AK869" s="34" t="s">
        <v>125</v>
      </c>
      <c r="AM869" s="34" t="s">
        <v>2127</v>
      </c>
      <c r="AN869" s="36" t="s">
        <v>2127</v>
      </c>
      <c r="AO869" s="36" t="s">
        <v>2127</v>
      </c>
      <c r="AP869" s="34" t="s">
        <v>2127</v>
      </c>
      <c r="AQ869" s="36" t="s">
        <v>2127</v>
      </c>
      <c r="AR869" s="34" t="s">
        <v>5042</v>
      </c>
      <c r="AS869" s="91" t="s">
        <v>6985</v>
      </c>
      <c r="AT869" s="34">
        <v>3138554090</v>
      </c>
      <c r="AU869" s="34" t="s">
        <v>2127</v>
      </c>
      <c r="AX869" s="90"/>
      <c r="BA869" s="91"/>
      <c r="BB869" s="91"/>
      <c r="BC869" s="91"/>
      <c r="BF869" s="34" t="s">
        <v>4983</v>
      </c>
      <c r="BG869" s="92" t="s">
        <v>5042</v>
      </c>
      <c r="BM869" s="36" t="s">
        <v>131</v>
      </c>
      <c r="BN869" s="34" t="s">
        <v>132</v>
      </c>
      <c r="BO869" s="36">
        <v>0</v>
      </c>
      <c r="BQ869" s="94"/>
      <c r="BS869" s="36" t="s">
        <v>2127</v>
      </c>
      <c r="BU869" s="95"/>
      <c r="BV869" s="95"/>
      <c r="BW869" s="61"/>
      <c r="BX869" s="60"/>
      <c r="BY869" s="59" t="str">
        <f t="shared" ca="1" si="66"/>
        <v/>
      </c>
      <c r="CD869" s="68"/>
      <c r="CE869" s="68"/>
      <c r="CF869" s="67"/>
      <c r="CG869">
        <v>64</v>
      </c>
      <c r="CH869" s="2">
        <v>160</v>
      </c>
      <c r="CI869" s="4">
        <f t="shared" si="67"/>
        <v>24.999999999999996</v>
      </c>
      <c r="CJ869" s="5" t="str">
        <f t="shared" si="68"/>
        <v>SOBREPESO</v>
      </c>
      <c r="CK869" s="36">
        <v>0</v>
      </c>
      <c r="CL869" s="66"/>
      <c r="CM869" s="89">
        <v>42470</v>
      </c>
      <c r="CN869" s="97">
        <v>42500</v>
      </c>
      <c r="CP869"/>
      <c r="CQ869" s="65"/>
      <c r="CR869" s="65"/>
      <c r="CS869" s="98"/>
      <c r="CT869"/>
      <c r="CU869"/>
      <c r="CV869" s="97"/>
      <c r="CW869" s="2"/>
      <c r="CX869" s="82"/>
      <c r="DG869" s="64"/>
      <c r="DI869" s="89"/>
      <c r="DJ869" s="89"/>
      <c r="DN869" s="34"/>
      <c r="DO869" s="34"/>
      <c r="DP869" s="34"/>
      <c r="DQ869" s="34"/>
      <c r="DR869" s="34"/>
      <c r="DS869" s="34" t="s">
        <v>2127</v>
      </c>
      <c r="DT869" s="34"/>
      <c r="DY869" s="1">
        <v>2</v>
      </c>
      <c r="DZ869" t="s">
        <v>7941</v>
      </c>
      <c r="EB869" s="4"/>
      <c r="EJ869"/>
      <c r="EL869" s="34"/>
      <c r="EN869" s="34"/>
    </row>
    <row r="870" spans="1:144" hidden="1" x14ac:dyDescent="0.25">
      <c r="A870" s="85">
        <v>2022</v>
      </c>
      <c r="B870" s="87">
        <v>44830</v>
      </c>
      <c r="C870" t="s">
        <v>121</v>
      </c>
      <c r="D870" t="s">
        <v>122</v>
      </c>
      <c r="E870" s="36" t="s">
        <v>7938</v>
      </c>
      <c r="F870" s="34">
        <f t="shared" si="69"/>
        <v>869</v>
      </c>
      <c r="G870" s="34" t="s">
        <v>4985</v>
      </c>
      <c r="H870">
        <v>18</v>
      </c>
      <c r="I870" s="34" t="s">
        <v>6141</v>
      </c>
      <c r="J870" s="34" t="s">
        <v>4988</v>
      </c>
      <c r="K870" s="34" t="str">
        <f>VLOOKUP(J870,[2]CodMpios!$B$347:$E$362,4,FALSE)</f>
        <v>18001 - Florencia</v>
      </c>
      <c r="L870" s="34" t="str">
        <f>VLOOKUP($J870,[2]Coord_Mpios_X_Y!$B$2:$K$1123,9,FALSE)</f>
        <v>1,749138703818</v>
      </c>
      <c r="M870" s="34" t="str">
        <f>VLOOKUP($J870,[2]Coord_Mpios_X_Y!$B$2:$K$1123,10,FALSE)</f>
        <v>-75,558239064333</v>
      </c>
      <c r="N870" s="34" t="s">
        <v>139</v>
      </c>
      <c r="O870" s="34" t="s">
        <v>126</v>
      </c>
      <c r="Q870" s="34" t="s">
        <v>127</v>
      </c>
      <c r="R870" s="34">
        <v>17643962</v>
      </c>
      <c r="S870" s="34" t="str">
        <f t="shared" si="65"/>
        <v>CC17643962</v>
      </c>
      <c r="T870" s="34" t="s">
        <v>5783</v>
      </c>
      <c r="U870" s="34" t="s">
        <v>5782</v>
      </c>
      <c r="V870" s="34" t="s">
        <v>5347</v>
      </c>
      <c r="W870" s="34" t="s">
        <v>2429</v>
      </c>
      <c r="X870" s="87">
        <v>25184</v>
      </c>
      <c r="Y870">
        <v>54</v>
      </c>
      <c r="Z870" s="36">
        <f>VLOOKUP($Y870,[2]Edades!$A$3:$H$153,4,FALSE)</f>
        <v>5</v>
      </c>
      <c r="AA870" s="34" t="str">
        <f>VLOOKUP($Y870,[2]Edades!$A$3:$H$153,6,FALSE)</f>
        <v>5 - Adultez</v>
      </c>
      <c r="AB870" s="34">
        <f>VLOOKUP($Y870,[2]Edades!$A$3:$H$153,7,FALSE)</f>
        <v>11</v>
      </c>
      <c r="AC870" s="34" t="str">
        <f>VLOOKUP($Y870,[2]Edades!$A$3:$H$153,8,FALSE)</f>
        <v>50-54</v>
      </c>
      <c r="AD870" s="34" t="s">
        <v>146</v>
      </c>
      <c r="AE870">
        <v>1</v>
      </c>
      <c r="AF870" s="34" t="s">
        <v>130</v>
      </c>
      <c r="AG870" s="34" t="s">
        <v>2127</v>
      </c>
      <c r="AH870" s="34" t="s">
        <v>2127</v>
      </c>
      <c r="AK870" s="34" t="s">
        <v>139</v>
      </c>
      <c r="AM870" s="34" t="s">
        <v>2127</v>
      </c>
      <c r="AN870" s="36" t="s">
        <v>2127</v>
      </c>
      <c r="AO870" s="36" t="s">
        <v>2127</v>
      </c>
      <c r="AP870" s="34" t="s">
        <v>2127</v>
      </c>
      <c r="AQ870" s="36" t="s">
        <v>2127</v>
      </c>
      <c r="AR870" s="34" t="s">
        <v>2098</v>
      </c>
      <c r="AS870" s="91" t="s">
        <v>6986</v>
      </c>
      <c r="AT870" s="34">
        <v>3103169481</v>
      </c>
      <c r="AU870" s="34" t="s">
        <v>2127</v>
      </c>
      <c r="AX870" s="90"/>
      <c r="BA870" s="91"/>
      <c r="BB870" s="91"/>
      <c r="BC870" s="91"/>
      <c r="BF870" s="34" t="s">
        <v>4983</v>
      </c>
      <c r="BG870" s="92" t="s">
        <v>2098</v>
      </c>
      <c r="BM870" s="36" t="s">
        <v>131</v>
      </c>
      <c r="BN870" s="34" t="s">
        <v>132</v>
      </c>
      <c r="BO870" s="36">
        <v>0</v>
      </c>
      <c r="BQ870" s="94"/>
      <c r="BS870" t="s">
        <v>131</v>
      </c>
      <c r="BU870" s="95"/>
      <c r="BV870" s="95"/>
      <c r="BW870" s="61"/>
      <c r="BX870" s="60"/>
      <c r="BY870" s="59" t="str">
        <f t="shared" ca="1" si="66"/>
        <v/>
      </c>
      <c r="CD870" s="68"/>
      <c r="CE870" s="68"/>
      <c r="CF870" s="67"/>
      <c r="CG870">
        <v>92</v>
      </c>
      <c r="CH870" s="2">
        <v>170</v>
      </c>
      <c r="CI870" s="4">
        <f t="shared" si="67"/>
        <v>31.833910034602081</v>
      </c>
      <c r="CJ870" s="5" t="str">
        <f t="shared" si="68"/>
        <v>OBESIDAD</v>
      </c>
      <c r="CK870" s="36">
        <v>0</v>
      </c>
      <c r="CL870" s="66"/>
      <c r="CM870" s="89">
        <v>42510</v>
      </c>
      <c r="CN870" s="97">
        <v>42531</v>
      </c>
      <c r="CP870"/>
      <c r="CQ870" s="65"/>
      <c r="CR870" s="65"/>
      <c r="CS870" s="98"/>
      <c r="CT870"/>
      <c r="CU870"/>
      <c r="CV870" s="65"/>
      <c r="CW870" s="2"/>
      <c r="CX870" s="82"/>
      <c r="DC870"/>
      <c r="DG870" s="64"/>
      <c r="DI870" s="89">
        <v>42542</v>
      </c>
      <c r="DJ870" s="89"/>
      <c r="DK870" s="89">
        <v>44411</v>
      </c>
      <c r="DN870" s="34"/>
      <c r="DO870" s="34"/>
      <c r="DP870" s="34"/>
      <c r="DQ870" s="34"/>
      <c r="DR870" s="34"/>
      <c r="DS870" s="34" t="s">
        <v>2127</v>
      </c>
      <c r="DT870" s="34"/>
      <c r="DU870" s="47">
        <v>44446</v>
      </c>
      <c r="DY870" s="1">
        <v>1</v>
      </c>
      <c r="DZ870" t="s">
        <v>7940</v>
      </c>
      <c r="EB870" s="4"/>
      <c r="EJ870"/>
      <c r="EL870" s="34"/>
      <c r="EN870" s="34"/>
    </row>
    <row r="871" spans="1:144" hidden="1" x14ac:dyDescent="0.25">
      <c r="A871" s="85">
        <v>2022</v>
      </c>
      <c r="B871" s="87">
        <v>44830</v>
      </c>
      <c r="C871" t="s">
        <v>121</v>
      </c>
      <c r="D871" t="s">
        <v>122</v>
      </c>
      <c r="E871" s="36" t="s">
        <v>7938</v>
      </c>
      <c r="F871" s="34">
        <f t="shared" si="69"/>
        <v>870</v>
      </c>
      <c r="G871" s="34" t="s">
        <v>4985</v>
      </c>
      <c r="H871">
        <v>18</v>
      </c>
      <c r="I871" s="34" t="s">
        <v>6141</v>
      </c>
      <c r="J871" s="34" t="s">
        <v>4988</v>
      </c>
      <c r="K871" s="34" t="str">
        <f>VLOOKUP(J871,[2]CodMpios!$B$347:$E$362,4,FALSE)</f>
        <v>18001 - Florencia</v>
      </c>
      <c r="L871" s="34" t="str">
        <f>VLOOKUP($J871,[2]Coord_Mpios_X_Y!$B$2:$K$1123,9,FALSE)</f>
        <v>1,749138703818</v>
      </c>
      <c r="M871" s="34" t="str">
        <f>VLOOKUP($J871,[2]Coord_Mpios_X_Y!$B$2:$K$1123,10,FALSE)</f>
        <v>-75,558239064333</v>
      </c>
      <c r="N871" s="34" t="s">
        <v>6142</v>
      </c>
      <c r="O871" s="34" t="s">
        <v>126</v>
      </c>
      <c r="Q871" s="34" t="s">
        <v>127</v>
      </c>
      <c r="R871" s="34">
        <v>17627517</v>
      </c>
      <c r="S871" s="34" t="str">
        <f t="shared" si="65"/>
        <v>CC17627517</v>
      </c>
      <c r="T871" s="34" t="s">
        <v>188</v>
      </c>
      <c r="U871" s="34" t="s">
        <v>5781</v>
      </c>
      <c r="V871" s="34" t="s">
        <v>5447</v>
      </c>
      <c r="W871" s="34" t="s">
        <v>716</v>
      </c>
      <c r="X871" s="87">
        <v>20103</v>
      </c>
      <c r="Y871">
        <v>68</v>
      </c>
      <c r="Z871" s="36">
        <f>VLOOKUP($Y871,[2]Edades!$A$3:$H$153,4,FALSE)</f>
        <v>6</v>
      </c>
      <c r="AA871" s="34" t="str">
        <f>VLOOKUP($Y871,[2]Edades!$A$3:$H$153,6,FALSE)</f>
        <v>6 - Persona mayor</v>
      </c>
      <c r="AB871" s="34">
        <f>VLOOKUP($Y871,[2]Edades!$A$3:$H$153,7,FALSE)</f>
        <v>14</v>
      </c>
      <c r="AC871" s="34" t="str">
        <f>VLOOKUP($Y871,[2]Edades!$A$3:$H$153,8,FALSE)</f>
        <v>65-69</v>
      </c>
      <c r="AD871" s="34" t="s">
        <v>146</v>
      </c>
      <c r="AE871">
        <v>1</v>
      </c>
      <c r="AF871" s="34" t="s">
        <v>2137</v>
      </c>
      <c r="AG871" s="34" t="s">
        <v>2127</v>
      </c>
      <c r="AH871" s="34" t="s">
        <v>2127</v>
      </c>
      <c r="AK871" s="34" t="s">
        <v>6142</v>
      </c>
      <c r="AM871" s="34" t="s">
        <v>2127</v>
      </c>
      <c r="AN871" s="36" t="s">
        <v>2127</v>
      </c>
      <c r="AO871" s="36" t="s">
        <v>2127</v>
      </c>
      <c r="AP871" s="34" t="s">
        <v>2127</v>
      </c>
      <c r="AQ871" s="36" t="s">
        <v>2127</v>
      </c>
      <c r="AR871" s="34" t="s">
        <v>2098</v>
      </c>
      <c r="AS871" s="91" t="s">
        <v>6987</v>
      </c>
      <c r="AT871" s="34">
        <v>3002654381</v>
      </c>
      <c r="AU871" s="34" t="s">
        <v>2127</v>
      </c>
      <c r="AX871" s="90"/>
      <c r="BA871" s="91"/>
      <c r="BB871" s="91"/>
      <c r="BC871" s="91"/>
      <c r="BF871" s="34" t="s">
        <v>4983</v>
      </c>
      <c r="BG871" s="92" t="s">
        <v>2098</v>
      </c>
      <c r="BM871" s="36" t="s">
        <v>131</v>
      </c>
      <c r="BN871" s="34" t="s">
        <v>132</v>
      </c>
      <c r="BO871" s="36">
        <v>0</v>
      </c>
      <c r="BQ871" s="94"/>
      <c r="BS871" t="s">
        <v>131</v>
      </c>
      <c r="BU871" s="95"/>
      <c r="BV871" s="95"/>
      <c r="BW871" s="61"/>
      <c r="BX871" s="60"/>
      <c r="BY871" s="59" t="str">
        <f t="shared" ca="1" si="66"/>
        <v/>
      </c>
      <c r="CD871" s="68"/>
      <c r="CE871" s="68"/>
      <c r="CF871" s="67"/>
      <c r="CG871">
        <v>76</v>
      </c>
      <c r="CH871" s="2">
        <v>168</v>
      </c>
      <c r="CI871" s="4">
        <f t="shared" si="67"/>
        <v>26.927437641723358</v>
      </c>
      <c r="CJ871" s="5" t="str">
        <f t="shared" si="68"/>
        <v>SOBREPESO</v>
      </c>
      <c r="CK871" s="36">
        <v>0</v>
      </c>
      <c r="CL871" s="66"/>
      <c r="CM871" s="89">
        <v>42524</v>
      </c>
      <c r="CN871" s="97">
        <v>42563</v>
      </c>
      <c r="CP871"/>
      <c r="CQ871" s="65"/>
      <c r="CR871" s="65"/>
      <c r="CS871" s="98"/>
      <c r="CT871"/>
      <c r="CU871"/>
      <c r="CV871" s="65"/>
      <c r="CW871" s="2"/>
      <c r="CX871" s="82"/>
      <c r="DC871"/>
      <c r="DG871" s="64"/>
      <c r="DI871" s="89">
        <v>42948</v>
      </c>
      <c r="DJ871" s="89"/>
      <c r="DN871" s="34"/>
      <c r="DO871" s="34"/>
      <c r="DP871" s="34"/>
      <c r="DQ871" s="34"/>
      <c r="DR871" s="34"/>
      <c r="DS871" s="34" t="s">
        <v>2127</v>
      </c>
      <c r="DT871" s="34"/>
      <c r="DU871" s="47">
        <v>43711</v>
      </c>
      <c r="DY871" s="1">
        <v>3</v>
      </c>
      <c r="DZ871" t="s">
        <v>7941</v>
      </c>
      <c r="EB871" s="4"/>
      <c r="EJ871"/>
      <c r="EL871" s="34"/>
      <c r="EN871" s="34"/>
    </row>
    <row r="872" spans="1:144" hidden="1" x14ac:dyDescent="0.25">
      <c r="A872" s="85">
        <v>2022</v>
      </c>
      <c r="B872" s="87">
        <v>44830</v>
      </c>
      <c r="C872" t="s">
        <v>121</v>
      </c>
      <c r="D872" t="s">
        <v>122</v>
      </c>
      <c r="E872" s="36" t="s">
        <v>7938</v>
      </c>
      <c r="F872" s="34">
        <f t="shared" si="69"/>
        <v>871</v>
      </c>
      <c r="G872" s="34" t="s">
        <v>4985</v>
      </c>
      <c r="H872">
        <v>18</v>
      </c>
      <c r="I872" s="34" t="s">
        <v>6141</v>
      </c>
      <c r="J872" s="34" t="s">
        <v>4988</v>
      </c>
      <c r="K872" s="34" t="str">
        <f>VLOOKUP(J872,[2]CodMpios!$B$347:$E$362,4,FALSE)</f>
        <v>18001 - Florencia</v>
      </c>
      <c r="L872" s="34" t="str">
        <f>VLOOKUP($J872,[2]Coord_Mpios_X_Y!$B$2:$K$1123,9,FALSE)</f>
        <v>1,749138703818</v>
      </c>
      <c r="M872" s="34" t="str">
        <f>VLOOKUP($J872,[2]Coord_Mpios_X_Y!$B$2:$K$1123,10,FALSE)</f>
        <v>-75,558239064333</v>
      </c>
      <c r="N872" s="34" t="s">
        <v>125</v>
      </c>
      <c r="O872" s="34" t="s">
        <v>126</v>
      </c>
      <c r="Q872" s="34" t="s">
        <v>127</v>
      </c>
      <c r="R872" s="34">
        <v>17634066</v>
      </c>
      <c r="S872" s="34" t="str">
        <f t="shared" si="65"/>
        <v>CC17634066</v>
      </c>
      <c r="T872" s="34" t="s">
        <v>198</v>
      </c>
      <c r="V872" s="34" t="s">
        <v>5780</v>
      </c>
      <c r="W872" s="34" t="s">
        <v>2524</v>
      </c>
      <c r="X872" s="87">
        <v>21707</v>
      </c>
      <c r="Y872">
        <v>63</v>
      </c>
      <c r="Z872" s="36">
        <f>VLOOKUP($Y872,[2]Edades!$A$3:$H$153,4,FALSE)</f>
        <v>6</v>
      </c>
      <c r="AA872" s="34" t="str">
        <f>VLOOKUP($Y872,[2]Edades!$A$3:$H$153,6,FALSE)</f>
        <v>6 - Persona mayor</v>
      </c>
      <c r="AB872" s="34">
        <f>VLOOKUP($Y872,[2]Edades!$A$3:$H$153,7,FALSE)</f>
        <v>13</v>
      </c>
      <c r="AC872" s="34" t="str">
        <f>VLOOKUP($Y872,[2]Edades!$A$3:$H$153,8,FALSE)</f>
        <v>60-64</v>
      </c>
      <c r="AD872" s="34" t="s">
        <v>146</v>
      </c>
      <c r="AE872">
        <v>1</v>
      </c>
      <c r="AF872" s="34" t="s">
        <v>2137</v>
      </c>
      <c r="AG872" s="34" t="s">
        <v>2127</v>
      </c>
      <c r="AH872" s="34" t="s">
        <v>2127</v>
      </c>
      <c r="AK872" s="34" t="s">
        <v>125</v>
      </c>
      <c r="AM872" s="34" t="s">
        <v>2127</v>
      </c>
      <c r="AN872" s="36" t="s">
        <v>2127</v>
      </c>
      <c r="AO872" s="36" t="s">
        <v>2127</v>
      </c>
      <c r="AP872" s="34" t="s">
        <v>2127</v>
      </c>
      <c r="AQ872" s="36" t="s">
        <v>2127</v>
      </c>
      <c r="AR872" s="34" t="s">
        <v>2098</v>
      </c>
      <c r="AS872" s="91" t="s">
        <v>6988</v>
      </c>
      <c r="AT872" s="34">
        <v>3123068644</v>
      </c>
      <c r="AU872" s="34" t="s">
        <v>2127</v>
      </c>
      <c r="AX872" s="90"/>
      <c r="BA872" s="91"/>
      <c r="BB872" s="91"/>
      <c r="BC872" s="91"/>
      <c r="BF872" s="34" t="s">
        <v>4983</v>
      </c>
      <c r="BG872" s="92" t="s">
        <v>2098</v>
      </c>
      <c r="BM872" s="36" t="s">
        <v>131</v>
      </c>
      <c r="BN872" s="34" t="s">
        <v>132</v>
      </c>
      <c r="BO872" s="36">
        <v>0</v>
      </c>
      <c r="BQ872" s="94"/>
      <c r="BS872" t="s">
        <v>131</v>
      </c>
      <c r="BU872" s="95"/>
      <c r="BV872" s="95"/>
      <c r="BW872" s="61"/>
      <c r="BX872" s="60"/>
      <c r="BY872" s="59" t="str">
        <f t="shared" ca="1" si="66"/>
        <v/>
      </c>
      <c r="CD872" s="68"/>
      <c r="CE872" s="68"/>
      <c r="CF872" s="67"/>
      <c r="CG872">
        <v>70</v>
      </c>
      <c r="CH872" s="2">
        <v>160</v>
      </c>
      <c r="CI872" s="4">
        <f t="shared" si="67"/>
        <v>27.343749999999996</v>
      </c>
      <c r="CJ872" s="5" t="str">
        <f t="shared" si="68"/>
        <v>SOBREPESO</v>
      </c>
      <c r="CK872" s="36">
        <v>0</v>
      </c>
      <c r="CL872" s="66"/>
      <c r="CM872" s="89">
        <v>42529</v>
      </c>
      <c r="CN872" s="97">
        <v>43447</v>
      </c>
      <c r="CP872"/>
      <c r="CQ872" s="65"/>
      <c r="CR872" s="65"/>
      <c r="CS872" s="98"/>
      <c r="CT872"/>
      <c r="CU872"/>
      <c r="CV872" s="65"/>
      <c r="CW872" s="2"/>
      <c r="CX872" s="82"/>
      <c r="DC872"/>
      <c r="DG872" s="64"/>
      <c r="DI872" s="89"/>
      <c r="DJ872" s="89"/>
      <c r="DN872" s="34"/>
      <c r="DO872" s="34"/>
      <c r="DP872" s="34"/>
      <c r="DQ872" s="34"/>
      <c r="DR872" s="34"/>
      <c r="DS872" s="34" t="s">
        <v>2127</v>
      </c>
      <c r="DT872" s="34"/>
      <c r="DY872" s="1">
        <v>2</v>
      </c>
      <c r="DZ872" t="s">
        <v>7941</v>
      </c>
      <c r="EB872" s="4">
        <v>338</v>
      </c>
      <c r="EC872" s="4">
        <v>209</v>
      </c>
      <c r="EF872" s="4">
        <v>460</v>
      </c>
      <c r="EH872" s="4">
        <v>12.1</v>
      </c>
      <c r="EJ872"/>
      <c r="EL872" s="34"/>
      <c r="EN872" s="34"/>
    </row>
    <row r="873" spans="1:144" x14ac:dyDescent="0.25">
      <c r="A873" s="85">
        <v>2022</v>
      </c>
      <c r="B873" s="87">
        <v>44830</v>
      </c>
      <c r="C873" t="s">
        <v>121</v>
      </c>
      <c r="D873" t="s">
        <v>122</v>
      </c>
      <c r="E873" s="34" t="s">
        <v>7938</v>
      </c>
      <c r="F873" s="34">
        <f t="shared" si="69"/>
        <v>872</v>
      </c>
      <c r="G873" s="34" t="s">
        <v>4985</v>
      </c>
      <c r="H873">
        <v>18</v>
      </c>
      <c r="I873" s="34" t="s">
        <v>6141</v>
      </c>
      <c r="J873" s="34" t="s">
        <v>4984</v>
      </c>
      <c r="K873" s="34" t="str">
        <f>VLOOKUP(J873,[2]CodMpios!$B$347:$E$362,4,FALSE)</f>
        <v>18753 - San Vicente Del Caguán</v>
      </c>
      <c r="L873" s="34" t="str">
        <f>VLOOKUP($J873,[2]Coord_Mpios_X_Y!$B$2:$K$1123,9,FALSE)</f>
        <v>1,567801695842</v>
      </c>
      <c r="M873" s="34" t="str">
        <f>VLOOKUP($J873,[2]Coord_Mpios_X_Y!$B$2:$K$1123,10,FALSE)</f>
        <v>-74,262977514784</v>
      </c>
      <c r="N873" s="34" t="s">
        <v>125</v>
      </c>
      <c r="O873" s="34" t="s">
        <v>126</v>
      </c>
      <c r="Q873" s="34" t="s">
        <v>127</v>
      </c>
      <c r="R873" s="34">
        <v>40757789</v>
      </c>
      <c r="S873" s="34" t="str">
        <f t="shared" si="65"/>
        <v>CC40757789</v>
      </c>
      <c r="T873" s="34" t="s">
        <v>844</v>
      </c>
      <c r="V873" s="34" t="s">
        <v>5284</v>
      </c>
      <c r="W873" s="34" t="s">
        <v>759</v>
      </c>
      <c r="X873" s="87">
        <v>20614</v>
      </c>
      <c r="Y873">
        <v>66</v>
      </c>
      <c r="Z873" s="36">
        <f>VLOOKUP($Y873,[2]Edades!$A$3:$H$153,4,FALSE)</f>
        <v>6</v>
      </c>
      <c r="AA873" s="34" t="str">
        <f>VLOOKUP($Y873,[2]Edades!$A$3:$H$153,6,FALSE)</f>
        <v>6 - Persona mayor</v>
      </c>
      <c r="AB873" s="34">
        <f>VLOOKUP($Y873,[2]Edades!$A$3:$H$153,7,FALSE)</f>
        <v>14</v>
      </c>
      <c r="AC873" s="34" t="str">
        <f>VLOOKUP($Y873,[2]Edades!$A$3:$H$153,8,FALSE)</f>
        <v>65-69</v>
      </c>
      <c r="AD873" s="34" t="s">
        <v>129</v>
      </c>
      <c r="AE873" s="1">
        <v>2</v>
      </c>
      <c r="AF873" s="34" t="s">
        <v>2137</v>
      </c>
      <c r="AG873" s="34" t="s">
        <v>2127</v>
      </c>
      <c r="AH873" s="34" t="s">
        <v>2127</v>
      </c>
      <c r="AK873" s="34" t="s">
        <v>125</v>
      </c>
      <c r="AM873" s="34" t="s">
        <v>2127</v>
      </c>
      <c r="AN873" s="36" t="s">
        <v>2127</v>
      </c>
      <c r="AO873" s="36" t="s">
        <v>2127</v>
      </c>
      <c r="AP873" s="34" t="s">
        <v>2127</v>
      </c>
      <c r="AQ873" s="36" t="s">
        <v>2127</v>
      </c>
      <c r="AR873" s="34" t="s">
        <v>5042</v>
      </c>
      <c r="AS873" s="91" t="s">
        <v>6989</v>
      </c>
      <c r="AT873" s="34">
        <v>3102488229</v>
      </c>
      <c r="AU873" s="34" t="s">
        <v>2127</v>
      </c>
      <c r="AX873" s="90"/>
      <c r="BA873" s="91"/>
      <c r="BB873" s="91"/>
      <c r="BC873" s="91"/>
      <c r="BF873" s="34" t="s">
        <v>4983</v>
      </c>
      <c r="BG873" s="92" t="s">
        <v>2098</v>
      </c>
      <c r="BM873" s="36" t="s">
        <v>131</v>
      </c>
      <c r="BN873" s="34" t="s">
        <v>132</v>
      </c>
      <c r="BO873" s="36">
        <v>0</v>
      </c>
      <c r="BQ873" s="94"/>
      <c r="BS873" s="36" t="s">
        <v>2127</v>
      </c>
      <c r="BU873" s="95"/>
      <c r="BV873" s="95"/>
      <c r="BW873" s="61"/>
      <c r="BX873" s="60"/>
      <c r="BY873" s="59" t="str">
        <f t="shared" ca="1" si="66"/>
        <v/>
      </c>
      <c r="CD873" s="68"/>
      <c r="CE873" s="68"/>
      <c r="CF873" s="67"/>
      <c r="CG873">
        <v>66</v>
      </c>
      <c r="CH873" s="2">
        <v>165</v>
      </c>
      <c r="CI873" s="4">
        <f t="shared" si="67"/>
        <v>24.242424242424246</v>
      </c>
      <c r="CJ873" s="5" t="str">
        <f t="shared" si="68"/>
        <v>NORMAL</v>
      </c>
      <c r="CK873" s="36">
        <v>0</v>
      </c>
      <c r="CL873" s="66"/>
      <c r="CM873" s="89">
        <v>42531</v>
      </c>
      <c r="CN873" s="97">
        <v>42531</v>
      </c>
      <c r="CP873"/>
      <c r="CQ873" s="65"/>
      <c r="CR873" s="65"/>
      <c r="CS873" s="98"/>
      <c r="CT873"/>
      <c r="CU873"/>
      <c r="CV873" s="97"/>
      <c r="CW873" s="2">
        <v>120</v>
      </c>
      <c r="CX873" s="82">
        <v>70</v>
      </c>
      <c r="DG873" s="64"/>
      <c r="DI873" s="89">
        <v>43861</v>
      </c>
      <c r="DJ873" s="89"/>
      <c r="DN873" s="34"/>
      <c r="DO873" s="34"/>
      <c r="DP873" s="34"/>
      <c r="DQ873" s="34"/>
      <c r="DR873" s="34"/>
      <c r="DS873" s="34" t="s">
        <v>2127</v>
      </c>
      <c r="DT873" s="34"/>
      <c r="DU873" s="47">
        <v>44700</v>
      </c>
      <c r="DY873" s="1">
        <v>2</v>
      </c>
      <c r="DZ873" t="s">
        <v>7939</v>
      </c>
      <c r="EA873" s="4">
        <v>0.72</v>
      </c>
      <c r="EB873" s="4">
        <v>165</v>
      </c>
      <c r="EC873" s="4">
        <v>219</v>
      </c>
      <c r="ED873" s="4">
        <v>154</v>
      </c>
      <c r="EE873" s="4">
        <v>58.6</v>
      </c>
      <c r="EF873" s="4">
        <v>114</v>
      </c>
      <c r="EG873" s="4">
        <v>1.8</v>
      </c>
      <c r="EH873" s="4">
        <v>7.5</v>
      </c>
      <c r="EJ873"/>
      <c r="EL873" s="34"/>
      <c r="EN873" s="34"/>
    </row>
    <row r="874" spans="1:144" x14ac:dyDescent="0.25">
      <c r="A874" s="85">
        <v>2022</v>
      </c>
      <c r="B874" s="87">
        <v>44830</v>
      </c>
      <c r="C874" t="s">
        <v>121</v>
      </c>
      <c r="D874" t="s">
        <v>122</v>
      </c>
      <c r="E874" s="34" t="s">
        <v>7938</v>
      </c>
      <c r="F874" s="34">
        <f t="shared" si="69"/>
        <v>873</v>
      </c>
      <c r="G874" s="34" t="s">
        <v>4985</v>
      </c>
      <c r="H874">
        <v>18</v>
      </c>
      <c r="I874" s="34" t="s">
        <v>6141</v>
      </c>
      <c r="J874" s="34" t="s">
        <v>5021</v>
      </c>
      <c r="K874" s="34" t="str">
        <f>VLOOKUP(J874,[2]CodMpios!$B$347:$E$362,4,FALSE)</f>
        <v>18785 - Solita</v>
      </c>
      <c r="L874" s="34" t="str">
        <f>VLOOKUP($J874,[2]Coord_Mpios_X_Y!$B$2:$K$1123,9,FALSE)</f>
        <v>0,909265456917</v>
      </c>
      <c r="M874" s="34" t="str">
        <f>VLOOKUP($J874,[2]Coord_Mpios_X_Y!$B$2:$K$1123,10,FALSE)</f>
        <v>-75,638400454679</v>
      </c>
      <c r="N874" s="34" t="s">
        <v>125</v>
      </c>
      <c r="O874" s="34" t="s">
        <v>126</v>
      </c>
      <c r="Q874" s="34" t="s">
        <v>127</v>
      </c>
      <c r="R874" s="34">
        <v>11830694</v>
      </c>
      <c r="S874" s="34" t="str">
        <f t="shared" si="65"/>
        <v>CC11830694</v>
      </c>
      <c r="T874" s="34" t="s">
        <v>188</v>
      </c>
      <c r="U874" s="34" t="s">
        <v>5779</v>
      </c>
      <c r="V874" s="34" t="s">
        <v>2148</v>
      </c>
      <c r="W874" s="34" t="s">
        <v>2518</v>
      </c>
      <c r="X874" s="87">
        <v>27539</v>
      </c>
      <c r="Y874">
        <v>47</v>
      </c>
      <c r="Z874" s="36">
        <f>VLOOKUP($Y874,[2]Edades!$A$3:$H$153,4,FALSE)</f>
        <v>5</v>
      </c>
      <c r="AA874" s="34" t="str">
        <f>VLOOKUP($Y874,[2]Edades!$A$3:$H$153,6,FALSE)</f>
        <v>5 - Adultez</v>
      </c>
      <c r="AB874" s="34">
        <f>VLOOKUP($Y874,[2]Edades!$A$3:$H$153,7,FALSE)</f>
        <v>10</v>
      </c>
      <c r="AC874" s="34" t="str">
        <f>VLOOKUP($Y874,[2]Edades!$A$3:$H$153,8,FALSE)</f>
        <v>45-49</v>
      </c>
      <c r="AD874" s="34" t="s">
        <v>146</v>
      </c>
      <c r="AE874">
        <v>1</v>
      </c>
      <c r="AF874" s="34" t="s">
        <v>130</v>
      </c>
      <c r="AG874" s="34" t="s">
        <v>2127</v>
      </c>
      <c r="AH874" s="34" t="s">
        <v>2127</v>
      </c>
      <c r="AK874" s="34" t="s">
        <v>125</v>
      </c>
      <c r="AM874" s="34" t="s">
        <v>2127</v>
      </c>
      <c r="AN874" s="36" t="s">
        <v>2127</v>
      </c>
      <c r="AO874" s="36" t="s">
        <v>2127</v>
      </c>
      <c r="AP874" s="34" t="s">
        <v>2127</v>
      </c>
      <c r="AQ874" s="36" t="s">
        <v>2127</v>
      </c>
      <c r="AR874" s="34" t="s">
        <v>5973</v>
      </c>
      <c r="AS874" s="91" t="s">
        <v>6990</v>
      </c>
      <c r="AT874" s="34">
        <v>3203876812</v>
      </c>
      <c r="AU874" s="34" t="s">
        <v>2127</v>
      </c>
      <c r="AX874" s="90"/>
      <c r="BA874" s="91"/>
      <c r="BB874" s="91"/>
      <c r="BC874" s="91"/>
      <c r="BF874" s="34" t="s">
        <v>4983</v>
      </c>
      <c r="BG874" s="92" t="s">
        <v>2098</v>
      </c>
      <c r="BM874" s="36" t="s">
        <v>131</v>
      </c>
      <c r="BN874" s="34" t="s">
        <v>132</v>
      </c>
      <c r="BO874" s="36">
        <v>0</v>
      </c>
      <c r="BQ874" s="94"/>
      <c r="BS874" s="36" t="s">
        <v>2127</v>
      </c>
      <c r="BU874" s="95"/>
      <c r="BV874" s="95"/>
      <c r="BW874" s="61"/>
      <c r="BX874" s="60"/>
      <c r="BY874" s="59" t="str">
        <f t="shared" ca="1" si="66"/>
        <v/>
      </c>
      <c r="CD874" s="68"/>
      <c r="CE874" s="68"/>
      <c r="CF874" s="67"/>
      <c r="CG874">
        <v>72</v>
      </c>
      <c r="CH874" s="2">
        <v>170</v>
      </c>
      <c r="CI874" s="4">
        <f t="shared" si="67"/>
        <v>24.913494809688583</v>
      </c>
      <c r="CJ874" s="5" t="str">
        <f t="shared" si="68"/>
        <v>NORMAL</v>
      </c>
      <c r="CK874" s="36">
        <v>0</v>
      </c>
      <c r="CL874" s="66"/>
      <c r="CM874" s="89">
        <v>42531</v>
      </c>
      <c r="CN874" s="97">
        <v>42531</v>
      </c>
      <c r="CP874"/>
      <c r="CQ874" s="65"/>
      <c r="CR874" s="65"/>
      <c r="CS874" s="98"/>
      <c r="CT874"/>
      <c r="CU874"/>
      <c r="CV874" s="97"/>
      <c r="CW874" s="2">
        <v>120</v>
      </c>
      <c r="CX874" s="82">
        <v>80</v>
      </c>
      <c r="DG874" s="64"/>
      <c r="DI874" s="89"/>
      <c r="DJ874" s="89"/>
      <c r="DK874" s="89">
        <v>44817</v>
      </c>
      <c r="DN874" s="34"/>
      <c r="DO874" s="34"/>
      <c r="DP874" s="34"/>
      <c r="DQ874" s="34"/>
      <c r="DR874" s="34"/>
      <c r="DS874" s="34" t="s">
        <v>2127</v>
      </c>
      <c r="DT874" s="34"/>
      <c r="DU874" s="47">
        <v>44271</v>
      </c>
      <c r="DY874" s="1">
        <v>3</v>
      </c>
      <c r="DZ874" t="s">
        <v>7940</v>
      </c>
      <c r="EB874" s="4">
        <v>83</v>
      </c>
      <c r="ED874" s="4">
        <v>42</v>
      </c>
      <c r="EH874" s="4">
        <v>5.6</v>
      </c>
      <c r="EJ874"/>
      <c r="EL874" s="34"/>
      <c r="EN874" s="34"/>
    </row>
    <row r="875" spans="1:144" x14ac:dyDescent="0.25">
      <c r="A875" s="85">
        <v>2022</v>
      </c>
      <c r="B875" s="87">
        <v>44830</v>
      </c>
      <c r="C875" t="s">
        <v>121</v>
      </c>
      <c r="D875" t="s">
        <v>122</v>
      </c>
      <c r="E875" s="34" t="s">
        <v>7938</v>
      </c>
      <c r="F875" s="34">
        <f t="shared" si="69"/>
        <v>874</v>
      </c>
      <c r="G875" s="34" t="s">
        <v>4985</v>
      </c>
      <c r="H875">
        <v>18</v>
      </c>
      <c r="I875" s="34" t="s">
        <v>6141</v>
      </c>
      <c r="J875" s="34" t="s">
        <v>4996</v>
      </c>
      <c r="K875" s="34" t="str">
        <f>VLOOKUP(J875,[2]CodMpios!$B$347:$E$362,4,FALSE)</f>
        <v>18247 - El Doncello</v>
      </c>
      <c r="L875" s="34" t="str">
        <f>VLOOKUP($J875,[2]Coord_Mpios_X_Y!$B$2:$K$1123,9,FALSE)</f>
        <v>1,791385903474</v>
      </c>
      <c r="M875" s="34" t="str">
        <f>VLOOKUP($J875,[2]Coord_Mpios_X_Y!$B$2:$K$1123,10,FALSE)</f>
        <v>-75,193944154894</v>
      </c>
      <c r="N875" s="34" t="s">
        <v>125</v>
      </c>
      <c r="O875" s="34" t="s">
        <v>126</v>
      </c>
      <c r="Q875" s="34" t="s">
        <v>127</v>
      </c>
      <c r="R875" s="34">
        <v>40728956</v>
      </c>
      <c r="S875" s="34" t="str">
        <f t="shared" si="65"/>
        <v>CC40728956</v>
      </c>
      <c r="T875" s="34" t="s">
        <v>986</v>
      </c>
      <c r="U875" s="34" t="s">
        <v>361</v>
      </c>
      <c r="V875" s="34" t="s">
        <v>5192</v>
      </c>
      <c r="X875" s="87">
        <v>24737</v>
      </c>
      <c r="Y875">
        <v>55</v>
      </c>
      <c r="Z875" s="36">
        <f>VLOOKUP($Y875,[2]Edades!$A$3:$H$153,4,FALSE)</f>
        <v>5</v>
      </c>
      <c r="AA875" s="34" t="str">
        <f>VLOOKUP($Y875,[2]Edades!$A$3:$H$153,6,FALSE)</f>
        <v>5 - Adultez</v>
      </c>
      <c r="AB875" s="34">
        <f>VLOOKUP($Y875,[2]Edades!$A$3:$H$153,7,FALSE)</f>
        <v>12</v>
      </c>
      <c r="AC875" s="34" t="str">
        <f>VLOOKUP($Y875,[2]Edades!$A$3:$H$153,8,FALSE)</f>
        <v>55-59</v>
      </c>
      <c r="AD875" s="34" t="s">
        <v>129</v>
      </c>
      <c r="AE875" s="1">
        <v>2</v>
      </c>
      <c r="AF875" s="34" t="s">
        <v>130</v>
      </c>
      <c r="AG875" s="34" t="s">
        <v>2127</v>
      </c>
      <c r="AH875" s="34" t="s">
        <v>2127</v>
      </c>
      <c r="AK875" s="34" t="s">
        <v>125</v>
      </c>
      <c r="AM875" s="34" t="s">
        <v>2127</v>
      </c>
      <c r="AN875" s="36" t="s">
        <v>2127</v>
      </c>
      <c r="AO875" s="36" t="s">
        <v>2127</v>
      </c>
      <c r="AP875" s="34" t="s">
        <v>2127</v>
      </c>
      <c r="AQ875" s="36" t="s">
        <v>2127</v>
      </c>
      <c r="AR875" s="34" t="s">
        <v>5189</v>
      </c>
      <c r="AS875" s="91" t="s">
        <v>6991</v>
      </c>
      <c r="AT875" s="34">
        <v>3124500964</v>
      </c>
      <c r="AU875" s="34" t="s">
        <v>2127</v>
      </c>
      <c r="AX875" s="90"/>
      <c r="BA875" s="91"/>
      <c r="BB875" s="91"/>
      <c r="BC875" s="91"/>
      <c r="BF875" s="34" t="s">
        <v>4983</v>
      </c>
      <c r="BG875" s="92" t="s">
        <v>2098</v>
      </c>
      <c r="BM875" s="36" t="s">
        <v>131</v>
      </c>
      <c r="BN875" s="34" t="s">
        <v>132</v>
      </c>
      <c r="BO875" s="36">
        <v>0</v>
      </c>
      <c r="BQ875" s="94"/>
      <c r="BS875" s="36" t="s">
        <v>2127</v>
      </c>
      <c r="BU875" s="95"/>
      <c r="BV875" s="95"/>
      <c r="BW875" s="61"/>
      <c r="BX875" s="60"/>
      <c r="BY875" s="59" t="str">
        <f t="shared" ca="1" si="66"/>
        <v/>
      </c>
      <c r="CD875" s="68"/>
      <c r="CE875" s="68"/>
      <c r="CF875" s="67"/>
      <c r="CG875">
        <v>74</v>
      </c>
      <c r="CH875" s="2">
        <v>151</v>
      </c>
      <c r="CI875" s="4">
        <f t="shared" si="67"/>
        <v>32.454716898381648</v>
      </c>
      <c r="CJ875" s="5" t="str">
        <f t="shared" si="68"/>
        <v>OBESIDAD</v>
      </c>
      <c r="CK875" s="36">
        <v>0</v>
      </c>
      <c r="CL875" s="66"/>
      <c r="CM875" s="89">
        <v>42564</v>
      </c>
      <c r="CN875" s="97">
        <v>42564</v>
      </c>
      <c r="CP875"/>
      <c r="CQ875" s="65"/>
      <c r="CR875" s="65"/>
      <c r="CS875" s="98"/>
      <c r="CT875"/>
      <c r="CU875"/>
      <c r="CV875" s="97"/>
      <c r="CW875" s="2">
        <v>130</v>
      </c>
      <c r="CX875" s="82">
        <v>70</v>
      </c>
      <c r="DG875" s="64"/>
      <c r="DI875" s="89"/>
      <c r="DJ875" s="89"/>
      <c r="DN875" s="34"/>
      <c r="DO875" s="34"/>
      <c r="DP875" s="34"/>
      <c r="DQ875" s="34"/>
      <c r="DR875" s="34"/>
      <c r="DS875" s="34" t="s">
        <v>2127</v>
      </c>
      <c r="DT875" s="34"/>
      <c r="DU875" s="47">
        <v>44249</v>
      </c>
      <c r="DY875" s="1">
        <v>2</v>
      </c>
      <c r="DZ875" t="s">
        <v>7940</v>
      </c>
      <c r="EA875" s="4">
        <v>0.74</v>
      </c>
      <c r="EB875" s="4"/>
      <c r="EC875" s="4">
        <v>130</v>
      </c>
      <c r="ED875" s="4">
        <v>64</v>
      </c>
      <c r="EE875" s="4">
        <v>50.9</v>
      </c>
      <c r="EF875" s="4">
        <v>80</v>
      </c>
      <c r="EJ875"/>
      <c r="EL875" s="34"/>
      <c r="EN875" s="34"/>
    </row>
    <row r="876" spans="1:144" hidden="1" x14ac:dyDescent="0.25">
      <c r="A876" s="85">
        <v>2022</v>
      </c>
      <c r="B876" s="87">
        <v>44830</v>
      </c>
      <c r="C876" t="s">
        <v>121</v>
      </c>
      <c r="D876" t="s">
        <v>122</v>
      </c>
      <c r="E876" s="36" t="s">
        <v>7938</v>
      </c>
      <c r="F876" s="34">
        <f t="shared" si="69"/>
        <v>875</v>
      </c>
      <c r="G876" s="34" t="s">
        <v>4985</v>
      </c>
      <c r="H876">
        <v>18</v>
      </c>
      <c r="I876" s="34" t="s">
        <v>6141</v>
      </c>
      <c r="J876" s="34" t="s">
        <v>5007</v>
      </c>
      <c r="K876" s="34" t="str">
        <f>VLOOKUP(J876,[2]CodMpios!$B$347:$E$362,4,FALSE)</f>
        <v>18410 - La Montañita</v>
      </c>
      <c r="L876" s="34" t="str">
        <f>VLOOKUP($J876,[2]Coord_Mpios_X_Y!$B$2:$K$1123,9,FALSE)</f>
        <v>1,302860442333</v>
      </c>
      <c r="M876" s="34" t="str">
        <f>VLOOKUP($J876,[2]Coord_Mpios_X_Y!$B$2:$K$1123,10,FALSE)</f>
        <v>-75,235727318747</v>
      </c>
      <c r="N876" s="34" t="s">
        <v>125</v>
      </c>
      <c r="O876" s="34" t="s">
        <v>126</v>
      </c>
      <c r="Q876" s="34" t="s">
        <v>127</v>
      </c>
      <c r="R876" s="34">
        <v>11788534</v>
      </c>
      <c r="S876" s="34" t="str">
        <f t="shared" si="65"/>
        <v>CC11788534</v>
      </c>
      <c r="T876" s="34" t="s">
        <v>368</v>
      </c>
      <c r="U876" s="34" t="s">
        <v>2492</v>
      </c>
      <c r="V876" s="34" t="s">
        <v>160</v>
      </c>
      <c r="W876" s="34" t="s">
        <v>380</v>
      </c>
      <c r="X876" s="87">
        <v>20819</v>
      </c>
      <c r="Y876">
        <v>66</v>
      </c>
      <c r="Z876" s="36">
        <f>VLOOKUP($Y876,[2]Edades!$A$3:$H$153,4,FALSE)</f>
        <v>6</v>
      </c>
      <c r="AA876" s="34" t="str">
        <f>VLOOKUP($Y876,[2]Edades!$A$3:$H$153,6,FALSE)</f>
        <v>6 - Persona mayor</v>
      </c>
      <c r="AB876" s="34">
        <f>VLOOKUP($Y876,[2]Edades!$A$3:$H$153,7,FALSE)</f>
        <v>14</v>
      </c>
      <c r="AC876" s="34" t="str">
        <f>VLOOKUP($Y876,[2]Edades!$A$3:$H$153,8,FALSE)</f>
        <v>65-69</v>
      </c>
      <c r="AD876" s="34" t="s">
        <v>146</v>
      </c>
      <c r="AE876">
        <v>1</v>
      </c>
      <c r="AF876" s="34" t="s">
        <v>2137</v>
      </c>
      <c r="AG876" s="34" t="s">
        <v>2127</v>
      </c>
      <c r="AH876" s="34" t="s">
        <v>2127</v>
      </c>
      <c r="AK876" s="34" t="s">
        <v>125</v>
      </c>
      <c r="AM876" s="34" t="s">
        <v>2127</v>
      </c>
      <c r="AN876" s="36" t="s">
        <v>2127</v>
      </c>
      <c r="AO876" s="36" t="s">
        <v>2127</v>
      </c>
      <c r="AP876" s="34" t="s">
        <v>2127</v>
      </c>
      <c r="AQ876" s="36" t="s">
        <v>2127</v>
      </c>
      <c r="AR876" s="34" t="s">
        <v>6144</v>
      </c>
      <c r="AS876" s="91" t="s">
        <v>6992</v>
      </c>
      <c r="AT876" s="34">
        <v>3104860379</v>
      </c>
      <c r="AU876" s="34" t="s">
        <v>2127</v>
      </c>
      <c r="AX876" s="90"/>
      <c r="BA876" s="91"/>
      <c r="BB876" s="91"/>
      <c r="BC876" s="91"/>
      <c r="BF876" s="34" t="s">
        <v>4983</v>
      </c>
      <c r="BG876" s="92" t="s">
        <v>2098</v>
      </c>
      <c r="BM876" s="36" t="s">
        <v>131</v>
      </c>
      <c r="BN876" s="34" t="s">
        <v>132</v>
      </c>
      <c r="BO876" s="36">
        <v>0</v>
      </c>
      <c r="BQ876" s="94"/>
      <c r="BS876" t="s">
        <v>132</v>
      </c>
      <c r="BU876" s="95"/>
      <c r="BV876" s="95"/>
      <c r="BW876" s="61"/>
      <c r="BX876" s="60"/>
      <c r="BY876" s="59" t="str">
        <f t="shared" ca="1" si="66"/>
        <v/>
      </c>
      <c r="CD876" s="68"/>
      <c r="CE876" s="68"/>
      <c r="CF876" s="67"/>
      <c r="CG876">
        <v>92</v>
      </c>
      <c r="CH876" s="2">
        <v>170</v>
      </c>
      <c r="CI876" s="4">
        <f t="shared" si="67"/>
        <v>31.833910034602081</v>
      </c>
      <c r="CJ876" s="5" t="str">
        <f t="shared" si="68"/>
        <v>OBESIDAD</v>
      </c>
      <c r="CK876" s="36">
        <v>0</v>
      </c>
      <c r="CL876" s="66"/>
      <c r="CM876" s="89">
        <v>42559</v>
      </c>
      <c r="CN876" s="97">
        <v>42591</v>
      </c>
      <c r="CP876"/>
      <c r="CQ876" s="65"/>
      <c r="CR876" s="65"/>
      <c r="CS876" s="98"/>
      <c r="CT876"/>
      <c r="CU876"/>
      <c r="CV876" s="65"/>
      <c r="CW876" s="2">
        <v>110</v>
      </c>
      <c r="CX876" s="82">
        <v>70</v>
      </c>
      <c r="DC876"/>
      <c r="DG876" s="64"/>
      <c r="DI876" s="89"/>
      <c r="DJ876" s="89"/>
      <c r="DN876" s="34"/>
      <c r="DO876" s="34"/>
      <c r="DP876" s="34"/>
      <c r="DQ876" s="34"/>
      <c r="DR876" s="34"/>
      <c r="DS876" s="34" t="s">
        <v>2127</v>
      </c>
      <c r="DT876" s="34"/>
      <c r="DY876" s="1">
        <v>1</v>
      </c>
      <c r="DZ876" t="s">
        <v>7941</v>
      </c>
      <c r="EB876" s="4"/>
      <c r="EJ876"/>
      <c r="EL876" s="34"/>
      <c r="EN876" s="34"/>
    </row>
    <row r="877" spans="1:144" hidden="1" x14ac:dyDescent="0.25">
      <c r="A877" s="85">
        <v>2022</v>
      </c>
      <c r="B877" s="87">
        <v>44830</v>
      </c>
      <c r="C877" t="s">
        <v>121</v>
      </c>
      <c r="D877" t="s">
        <v>122</v>
      </c>
      <c r="E877" s="36" t="s">
        <v>7938</v>
      </c>
      <c r="F877" s="34">
        <f t="shared" si="69"/>
        <v>876</v>
      </c>
      <c r="G877" s="34" t="s">
        <v>4985</v>
      </c>
      <c r="H877">
        <v>18</v>
      </c>
      <c r="I877" s="34" t="s">
        <v>6141</v>
      </c>
      <c r="J877" s="34" t="s">
        <v>4991</v>
      </c>
      <c r="K877" s="34" t="str">
        <f>VLOOKUP(J877,[2]CodMpios!$B$347:$E$362,4,FALSE)</f>
        <v>18592 - Puerto Rico</v>
      </c>
      <c r="L877" s="34" t="str">
        <f>VLOOKUP($J877,[2]Coord_Mpios_X_Y!$B$2:$K$1123,9,FALSE)</f>
        <v>2,018940891255</v>
      </c>
      <c r="M877" s="34" t="str">
        <f>VLOOKUP($J877,[2]Coord_Mpios_X_Y!$B$2:$K$1123,10,FALSE)</f>
        <v>-75,073086267336</v>
      </c>
      <c r="N877" s="34" t="s">
        <v>139</v>
      </c>
      <c r="O877" s="34" t="s">
        <v>126</v>
      </c>
      <c r="Q877" s="34" t="s">
        <v>127</v>
      </c>
      <c r="R877" s="34">
        <v>17680456</v>
      </c>
      <c r="S877" s="34" t="str">
        <f t="shared" si="65"/>
        <v>CC17680456</v>
      </c>
      <c r="T877" s="34" t="s">
        <v>223</v>
      </c>
      <c r="U877" s="34" t="s">
        <v>691</v>
      </c>
      <c r="V877" s="34" t="s">
        <v>5740</v>
      </c>
      <c r="W877" s="34" t="s">
        <v>344</v>
      </c>
      <c r="X877" s="87">
        <v>19720</v>
      </c>
      <c r="Y877">
        <v>69</v>
      </c>
      <c r="Z877" s="36">
        <f>VLOOKUP($Y877,[2]Edades!$A$3:$H$153,4,FALSE)</f>
        <v>6</v>
      </c>
      <c r="AA877" s="34" t="str">
        <f>VLOOKUP($Y877,[2]Edades!$A$3:$H$153,6,FALSE)</f>
        <v>6 - Persona mayor</v>
      </c>
      <c r="AB877" s="34">
        <f>VLOOKUP($Y877,[2]Edades!$A$3:$H$153,7,FALSE)</f>
        <v>14</v>
      </c>
      <c r="AC877" s="34" t="str">
        <f>VLOOKUP($Y877,[2]Edades!$A$3:$H$153,8,FALSE)</f>
        <v>65-69</v>
      </c>
      <c r="AD877" s="34" t="s">
        <v>146</v>
      </c>
      <c r="AE877">
        <v>1</v>
      </c>
      <c r="AF877" s="34" t="s">
        <v>2137</v>
      </c>
      <c r="AG877" s="34" t="s">
        <v>2127</v>
      </c>
      <c r="AH877" s="34" t="s">
        <v>2127</v>
      </c>
      <c r="AK877" s="34" t="s">
        <v>139</v>
      </c>
      <c r="AM877" s="34" t="s">
        <v>2127</v>
      </c>
      <c r="AN877" s="36" t="s">
        <v>2127</v>
      </c>
      <c r="AO877" s="36" t="s">
        <v>2127</v>
      </c>
      <c r="AP877" s="34" t="s">
        <v>2127</v>
      </c>
      <c r="AQ877" s="36" t="s">
        <v>2127</v>
      </c>
      <c r="AR877" s="34" t="s">
        <v>2098</v>
      </c>
      <c r="AS877" s="91" t="s">
        <v>6993</v>
      </c>
      <c r="AT877" s="34">
        <v>3107929592</v>
      </c>
      <c r="AU877" s="34" t="s">
        <v>2127</v>
      </c>
      <c r="AX877" s="90"/>
      <c r="BA877" s="91"/>
      <c r="BB877" s="91"/>
      <c r="BC877" s="91"/>
      <c r="BF877" s="34" t="s">
        <v>4983</v>
      </c>
      <c r="BG877" s="92" t="s">
        <v>2098</v>
      </c>
      <c r="BM877" s="36" t="s">
        <v>131</v>
      </c>
      <c r="BN877" s="34" t="s">
        <v>132</v>
      </c>
      <c r="BO877" s="36">
        <v>0</v>
      </c>
      <c r="BQ877" s="94"/>
      <c r="BS877" t="s">
        <v>132</v>
      </c>
      <c r="BU877" s="95"/>
      <c r="BV877" s="95"/>
      <c r="BW877" s="61"/>
      <c r="BX877" s="60"/>
      <c r="BY877" s="59" t="str">
        <f t="shared" ca="1" si="66"/>
        <v/>
      </c>
      <c r="CD877" s="68"/>
      <c r="CE877" s="68"/>
      <c r="CF877" s="67"/>
      <c r="CG877">
        <v>69</v>
      </c>
      <c r="CH877" s="2">
        <v>165</v>
      </c>
      <c r="CI877" s="4">
        <f t="shared" si="67"/>
        <v>25.344352617079892</v>
      </c>
      <c r="CJ877" s="5" t="str">
        <f t="shared" si="68"/>
        <v>SOBREPESO</v>
      </c>
      <c r="CK877" s="36">
        <v>0</v>
      </c>
      <c r="CL877" s="66"/>
      <c r="CM877" s="89">
        <v>42577</v>
      </c>
      <c r="CN877" s="97">
        <v>42613</v>
      </c>
      <c r="CP877"/>
      <c r="CQ877" s="65"/>
      <c r="CR877" s="65"/>
      <c r="CS877" s="98"/>
      <c r="CT877"/>
      <c r="CU877"/>
      <c r="CV877" s="65"/>
      <c r="CW877" s="2">
        <v>125</v>
      </c>
      <c r="CX877" s="82">
        <v>70</v>
      </c>
      <c r="DC877"/>
      <c r="DG877" s="64"/>
      <c r="DI877" s="89">
        <v>43734</v>
      </c>
      <c r="DJ877" s="89"/>
      <c r="DN877" s="34"/>
      <c r="DO877" s="34"/>
      <c r="DP877" s="34"/>
      <c r="DQ877" s="34"/>
      <c r="DR877" s="34"/>
      <c r="DS877" s="34" t="s">
        <v>2127</v>
      </c>
      <c r="DT877" s="34"/>
      <c r="DU877" s="47">
        <v>44692</v>
      </c>
      <c r="DY877" s="1">
        <v>2</v>
      </c>
      <c r="DZ877" t="s">
        <v>7940</v>
      </c>
      <c r="EA877" s="4">
        <v>1.08</v>
      </c>
      <c r="EB877" s="4">
        <v>103</v>
      </c>
      <c r="EC877" s="4">
        <v>180</v>
      </c>
      <c r="EE877" s="4">
        <v>49.6</v>
      </c>
      <c r="EF877" s="4">
        <v>168</v>
      </c>
      <c r="EG877" s="4">
        <v>3</v>
      </c>
      <c r="EJ877"/>
      <c r="EL877" s="34"/>
      <c r="EN877" s="34"/>
    </row>
    <row r="878" spans="1:144" hidden="1" x14ac:dyDescent="0.25">
      <c r="A878" s="85">
        <v>2022</v>
      </c>
      <c r="B878" s="87">
        <v>44830</v>
      </c>
      <c r="C878" t="s">
        <v>121</v>
      </c>
      <c r="D878" t="s">
        <v>122</v>
      </c>
      <c r="E878" s="36" t="s">
        <v>7938</v>
      </c>
      <c r="F878" s="34">
        <f t="shared" si="69"/>
        <v>877</v>
      </c>
      <c r="G878" s="34" t="s">
        <v>4985</v>
      </c>
      <c r="H878">
        <v>18</v>
      </c>
      <c r="I878" s="34" t="s">
        <v>6141</v>
      </c>
      <c r="J878" s="34" t="s">
        <v>5014</v>
      </c>
      <c r="K878" s="34" t="str">
        <f>VLOOKUP(J878,[2]CodMpios!$B$347:$E$362,4,FALSE)</f>
        <v>18029 - Albania</v>
      </c>
      <c r="L878" s="34" t="str">
        <f>VLOOKUP($J878,[2]Coord_Mpios_X_Y!$B$2:$K$1123,9,FALSE)</f>
        <v>1,227865490191</v>
      </c>
      <c r="M878" s="34" t="str">
        <f>VLOOKUP($J878,[2]Coord_Mpios_X_Y!$B$2:$K$1123,10,FALSE)</f>
        <v>-75,882326507579</v>
      </c>
      <c r="N878" s="34" t="s">
        <v>139</v>
      </c>
      <c r="O878" s="34" t="s">
        <v>126</v>
      </c>
      <c r="Q878" s="34" t="s">
        <v>127</v>
      </c>
      <c r="R878" s="34">
        <v>40758141</v>
      </c>
      <c r="S878" s="34" t="str">
        <f t="shared" si="65"/>
        <v>CC40758141</v>
      </c>
      <c r="T878" s="34" t="s">
        <v>720</v>
      </c>
      <c r="U878" s="34" t="s">
        <v>2492</v>
      </c>
      <c r="V878" s="34" t="s">
        <v>673</v>
      </c>
      <c r="W878" s="34" t="s">
        <v>344</v>
      </c>
      <c r="X878" s="87">
        <v>20344</v>
      </c>
      <c r="Y878">
        <v>67</v>
      </c>
      <c r="Z878" s="36">
        <f>VLOOKUP($Y878,[2]Edades!$A$3:$H$153,4,FALSE)</f>
        <v>6</v>
      </c>
      <c r="AA878" s="34" t="str">
        <f>VLOOKUP($Y878,[2]Edades!$A$3:$H$153,6,FALSE)</f>
        <v>6 - Persona mayor</v>
      </c>
      <c r="AB878" s="34">
        <f>VLOOKUP($Y878,[2]Edades!$A$3:$H$153,7,FALSE)</f>
        <v>14</v>
      </c>
      <c r="AC878" s="34" t="str">
        <f>VLOOKUP($Y878,[2]Edades!$A$3:$H$153,8,FALSE)</f>
        <v>65-69</v>
      </c>
      <c r="AD878" s="34" t="s">
        <v>129</v>
      </c>
      <c r="AE878" s="1">
        <v>2</v>
      </c>
      <c r="AF878" s="34" t="s">
        <v>2137</v>
      </c>
      <c r="AG878" s="34" t="s">
        <v>2127</v>
      </c>
      <c r="AH878" s="34" t="s">
        <v>2127</v>
      </c>
      <c r="AK878" s="34" t="s">
        <v>139</v>
      </c>
      <c r="AM878" s="34" t="s">
        <v>2127</v>
      </c>
      <c r="AN878" s="36" t="s">
        <v>2127</v>
      </c>
      <c r="AO878" s="36" t="s">
        <v>2127</v>
      </c>
      <c r="AP878" s="34" t="s">
        <v>2127</v>
      </c>
      <c r="AQ878" s="36" t="s">
        <v>2127</v>
      </c>
      <c r="AR878" s="34" t="s">
        <v>2098</v>
      </c>
      <c r="AS878" s="91" t="s">
        <v>6994</v>
      </c>
      <c r="AT878" s="34">
        <v>3123273247</v>
      </c>
      <c r="AU878" s="34" t="s">
        <v>2127</v>
      </c>
      <c r="AX878" s="90"/>
      <c r="BA878" s="91"/>
      <c r="BB878" s="91"/>
      <c r="BC878" s="91"/>
      <c r="BF878" s="34" t="s">
        <v>4983</v>
      </c>
      <c r="BG878" s="92" t="s">
        <v>2098</v>
      </c>
      <c r="BM878" s="36" t="s">
        <v>131</v>
      </c>
      <c r="BN878" s="34" t="s">
        <v>132</v>
      </c>
      <c r="BO878" s="36">
        <v>0</v>
      </c>
      <c r="BQ878" s="94"/>
      <c r="BS878" t="s">
        <v>132</v>
      </c>
      <c r="BU878" s="95"/>
      <c r="BV878" s="95"/>
      <c r="BW878" s="61"/>
      <c r="BX878" s="60"/>
      <c r="BY878" s="59" t="str">
        <f t="shared" ca="1" si="66"/>
        <v/>
      </c>
      <c r="CD878" s="68"/>
      <c r="CE878" s="68"/>
      <c r="CF878" s="67"/>
      <c r="CG878">
        <v>58</v>
      </c>
      <c r="CH878" s="2">
        <v>150</v>
      </c>
      <c r="CI878" s="4">
        <f t="shared" si="67"/>
        <v>25.777777777777779</v>
      </c>
      <c r="CJ878" s="5" t="str">
        <f t="shared" si="68"/>
        <v>SOBREPESO</v>
      </c>
      <c r="CK878" s="36">
        <v>0</v>
      </c>
      <c r="CL878" s="66"/>
      <c r="CM878" s="89">
        <v>42577</v>
      </c>
      <c r="CN878" s="97">
        <v>42636</v>
      </c>
      <c r="CP878"/>
      <c r="CQ878" s="65"/>
      <c r="CR878" s="65"/>
      <c r="CS878" s="98"/>
      <c r="CT878"/>
      <c r="CU878"/>
      <c r="CV878" s="65"/>
      <c r="CW878" s="2">
        <v>120</v>
      </c>
      <c r="CX878" s="82">
        <v>70</v>
      </c>
      <c r="DC878"/>
      <c r="DG878" s="64"/>
      <c r="DI878" s="89">
        <v>44600</v>
      </c>
      <c r="DJ878" s="89"/>
      <c r="DK878" s="89">
        <v>44802</v>
      </c>
      <c r="DN878" s="34"/>
      <c r="DO878" s="34"/>
      <c r="DP878" s="34"/>
      <c r="DQ878" s="34"/>
      <c r="DR878" s="34"/>
      <c r="DS878" s="34" t="s">
        <v>2127</v>
      </c>
      <c r="DT878" s="34"/>
      <c r="DU878" s="47">
        <v>44782</v>
      </c>
      <c r="DY878" s="1">
        <v>2</v>
      </c>
      <c r="DZ878" t="s">
        <v>7939</v>
      </c>
      <c r="EA878" s="4">
        <v>0.84</v>
      </c>
      <c r="EB878" s="4">
        <v>148</v>
      </c>
      <c r="EC878" s="4">
        <v>190</v>
      </c>
      <c r="ED878" s="4">
        <v>116</v>
      </c>
      <c r="EE878" s="4">
        <v>58.4</v>
      </c>
      <c r="EF878" s="4">
        <v>80</v>
      </c>
      <c r="EG878" s="4">
        <v>2</v>
      </c>
      <c r="EH878" s="4">
        <v>7.2</v>
      </c>
      <c r="EJ878"/>
      <c r="EL878" s="34"/>
      <c r="EN878" s="34"/>
    </row>
    <row r="879" spans="1:144" hidden="1" x14ac:dyDescent="0.25">
      <c r="A879" s="85">
        <v>2022</v>
      </c>
      <c r="B879" s="87">
        <v>44830</v>
      </c>
      <c r="C879" t="s">
        <v>121</v>
      </c>
      <c r="D879" t="s">
        <v>122</v>
      </c>
      <c r="E879" s="36" t="s">
        <v>7938</v>
      </c>
      <c r="F879" s="34">
        <f t="shared" si="69"/>
        <v>878</v>
      </c>
      <c r="G879" s="34" t="s">
        <v>4985</v>
      </c>
      <c r="H879">
        <v>18</v>
      </c>
      <c r="I879" s="34" t="s">
        <v>6141</v>
      </c>
      <c r="J879" s="34" t="s">
        <v>4988</v>
      </c>
      <c r="K879" s="34" t="str">
        <f>VLOOKUP(J879,[2]CodMpios!$B$347:$E$362,4,FALSE)</f>
        <v>18001 - Florencia</v>
      </c>
      <c r="L879" s="34" t="str">
        <f>VLOOKUP($J879,[2]Coord_Mpios_X_Y!$B$2:$K$1123,9,FALSE)</f>
        <v>1,749138703818</v>
      </c>
      <c r="M879" s="34" t="str">
        <f>VLOOKUP($J879,[2]Coord_Mpios_X_Y!$B$2:$K$1123,10,FALSE)</f>
        <v>-75,558239064333</v>
      </c>
      <c r="N879" s="34" t="s">
        <v>125</v>
      </c>
      <c r="O879" s="34" t="s">
        <v>126</v>
      </c>
      <c r="Q879" s="34" t="s">
        <v>127</v>
      </c>
      <c r="R879" s="34">
        <v>30066346</v>
      </c>
      <c r="S879" s="34" t="str">
        <f t="shared" si="65"/>
        <v>CC30066346</v>
      </c>
      <c r="T879" s="34" t="s">
        <v>227</v>
      </c>
      <c r="U879" s="34" t="s">
        <v>2492</v>
      </c>
      <c r="V879" s="34" t="s">
        <v>5778</v>
      </c>
      <c r="W879" s="34" t="s">
        <v>2132</v>
      </c>
      <c r="X879" s="87">
        <v>19302</v>
      </c>
      <c r="Y879">
        <v>70</v>
      </c>
      <c r="Z879" s="36">
        <f>VLOOKUP($Y879,[2]Edades!$A$3:$H$153,4,FALSE)</f>
        <v>6</v>
      </c>
      <c r="AA879" s="34" t="str">
        <f>VLOOKUP($Y879,[2]Edades!$A$3:$H$153,6,FALSE)</f>
        <v>6 - Persona mayor</v>
      </c>
      <c r="AB879" s="34">
        <f>VLOOKUP($Y879,[2]Edades!$A$3:$H$153,7,FALSE)</f>
        <v>15</v>
      </c>
      <c r="AC879" s="34" t="str">
        <f>VLOOKUP($Y879,[2]Edades!$A$3:$H$153,8,FALSE)</f>
        <v>70-74</v>
      </c>
      <c r="AD879" s="34" t="s">
        <v>129</v>
      </c>
      <c r="AE879" s="1">
        <v>2</v>
      </c>
      <c r="AF879" s="34" t="s">
        <v>2137</v>
      </c>
      <c r="AG879" s="34" t="s">
        <v>2127</v>
      </c>
      <c r="AH879" s="34" t="s">
        <v>2127</v>
      </c>
      <c r="AK879" s="34" t="s">
        <v>125</v>
      </c>
      <c r="AM879" s="34" t="s">
        <v>2127</v>
      </c>
      <c r="AN879" s="36" t="s">
        <v>2127</v>
      </c>
      <c r="AO879" s="36" t="s">
        <v>2127</v>
      </c>
      <c r="AP879" s="34" t="s">
        <v>2127</v>
      </c>
      <c r="AQ879" s="36" t="s">
        <v>2127</v>
      </c>
      <c r="AR879" s="34" t="s">
        <v>2098</v>
      </c>
      <c r="AS879" s="91" t="s">
        <v>6995</v>
      </c>
      <c r="AT879" s="34">
        <v>3124489198</v>
      </c>
      <c r="AU879" s="34" t="s">
        <v>2127</v>
      </c>
      <c r="AX879" s="90"/>
      <c r="BA879" s="91"/>
      <c r="BB879" s="91"/>
      <c r="BC879" s="91"/>
      <c r="BF879" s="34" t="s">
        <v>4983</v>
      </c>
      <c r="BG879" s="92" t="s">
        <v>2098</v>
      </c>
      <c r="BM879" s="36" t="s">
        <v>131</v>
      </c>
      <c r="BN879" s="34" t="s">
        <v>132</v>
      </c>
      <c r="BO879" s="36">
        <v>0</v>
      </c>
      <c r="BQ879" s="94"/>
      <c r="BS879" t="s">
        <v>132</v>
      </c>
      <c r="BU879" s="95"/>
      <c r="BV879" s="95"/>
      <c r="BW879" s="61"/>
      <c r="BX879" s="60"/>
      <c r="BY879" s="59" t="str">
        <f t="shared" ca="1" si="66"/>
        <v/>
      </c>
      <c r="CD879" s="68"/>
      <c r="CE879" s="68"/>
      <c r="CF879" s="67"/>
      <c r="CG879">
        <v>65</v>
      </c>
      <c r="CH879" s="2">
        <v>164</v>
      </c>
      <c r="CI879" s="4">
        <f t="shared" si="67"/>
        <v>24.167162403331353</v>
      </c>
      <c r="CJ879" s="5" t="str">
        <f t="shared" si="68"/>
        <v>NORMAL</v>
      </c>
      <c r="CK879" s="36">
        <v>0</v>
      </c>
      <c r="CL879" s="66"/>
      <c r="CM879" s="89">
        <v>42578</v>
      </c>
      <c r="CN879" s="97">
        <v>42622</v>
      </c>
      <c r="CP879"/>
      <c r="CQ879" s="65"/>
      <c r="CR879" s="65"/>
      <c r="CS879" s="98"/>
      <c r="CT879"/>
      <c r="CU879"/>
      <c r="CV879" s="65"/>
      <c r="CW879" s="2">
        <v>128</v>
      </c>
      <c r="CX879" s="82">
        <v>80</v>
      </c>
      <c r="DC879"/>
      <c r="DG879" s="64"/>
      <c r="DI879" s="89"/>
      <c r="DJ879" s="89"/>
      <c r="DN879" s="34"/>
      <c r="DO879" s="34"/>
      <c r="DP879" s="34"/>
      <c r="DQ879" s="34"/>
      <c r="DR879" s="34"/>
      <c r="DS879" s="34" t="s">
        <v>2127</v>
      </c>
      <c r="DT879" s="34"/>
      <c r="DU879" s="47">
        <v>44637</v>
      </c>
      <c r="DY879" s="1">
        <v>2</v>
      </c>
      <c r="DZ879" t="s">
        <v>7941</v>
      </c>
      <c r="EA879" s="4">
        <v>0.86</v>
      </c>
      <c r="EB879" s="4">
        <v>91</v>
      </c>
      <c r="EC879" s="4">
        <v>141</v>
      </c>
      <c r="EE879" s="4">
        <v>57</v>
      </c>
      <c r="EF879" s="4">
        <v>89</v>
      </c>
      <c r="EG879" s="4">
        <v>2</v>
      </c>
      <c r="EJ879"/>
      <c r="EL879" s="34"/>
      <c r="EN879" s="34"/>
    </row>
    <row r="880" spans="1:144" x14ac:dyDescent="0.25">
      <c r="A880" s="85">
        <v>2022</v>
      </c>
      <c r="B880" s="87">
        <v>44830</v>
      </c>
      <c r="C880" t="s">
        <v>121</v>
      </c>
      <c r="D880" t="s">
        <v>122</v>
      </c>
      <c r="E880" s="34" t="s">
        <v>7938</v>
      </c>
      <c r="F880" s="34">
        <f t="shared" si="69"/>
        <v>879</v>
      </c>
      <c r="G880" s="34" t="s">
        <v>4985</v>
      </c>
      <c r="H880">
        <v>18</v>
      </c>
      <c r="I880" s="34" t="s">
        <v>6141</v>
      </c>
      <c r="J880" s="34" t="s">
        <v>5032</v>
      </c>
      <c r="K880" s="34" t="str">
        <f>VLOOKUP(J880,[2]CodMpios!$B$347:$E$362,4,FALSE)</f>
        <v>18150 - Cartagena Del Chaira</v>
      </c>
      <c r="L880" s="34" t="str">
        <f>VLOOKUP($J880,[2]Coord_Mpios_X_Y!$B$2:$K$1123,9,FALSE)</f>
        <v>0,647693081213</v>
      </c>
      <c r="M880" s="34" t="str">
        <f>VLOOKUP($J880,[2]Coord_Mpios_X_Y!$B$2:$K$1123,10,FALSE)</f>
        <v>-74,272354990827</v>
      </c>
      <c r="N880" s="34" t="s">
        <v>125</v>
      </c>
      <c r="O880" s="34" t="s">
        <v>126</v>
      </c>
      <c r="Q880" s="34" t="s">
        <v>127</v>
      </c>
      <c r="R880" s="34">
        <v>73140145</v>
      </c>
      <c r="S880" s="34" t="str">
        <f t="shared" si="65"/>
        <v>CC73140145</v>
      </c>
      <c r="T880" s="34" t="s">
        <v>223</v>
      </c>
      <c r="U880" s="34" t="s">
        <v>611</v>
      </c>
      <c r="V880" s="34" t="s">
        <v>5777</v>
      </c>
      <c r="W880" s="34" t="s">
        <v>1030</v>
      </c>
      <c r="X880" s="87">
        <v>25336</v>
      </c>
      <c r="Y880">
        <v>53</v>
      </c>
      <c r="Z880" s="36">
        <f>VLOOKUP($Y880,[2]Edades!$A$3:$H$153,4,FALSE)</f>
        <v>5</v>
      </c>
      <c r="AA880" s="34" t="str">
        <f>VLOOKUP($Y880,[2]Edades!$A$3:$H$153,6,FALSE)</f>
        <v>5 - Adultez</v>
      </c>
      <c r="AB880" s="34">
        <f>VLOOKUP($Y880,[2]Edades!$A$3:$H$153,7,FALSE)</f>
        <v>11</v>
      </c>
      <c r="AC880" s="34" t="str">
        <f>VLOOKUP($Y880,[2]Edades!$A$3:$H$153,8,FALSE)</f>
        <v>50-54</v>
      </c>
      <c r="AD880" s="34" t="s">
        <v>146</v>
      </c>
      <c r="AE880">
        <v>1</v>
      </c>
      <c r="AF880" s="34" t="s">
        <v>130</v>
      </c>
      <c r="AG880" s="34" t="s">
        <v>2127</v>
      </c>
      <c r="AH880" s="34" t="s">
        <v>2127</v>
      </c>
      <c r="AK880" s="34" t="s">
        <v>125</v>
      </c>
      <c r="AM880" s="34" t="s">
        <v>2127</v>
      </c>
      <c r="AN880" s="36" t="s">
        <v>2127</v>
      </c>
      <c r="AO880" s="36" t="s">
        <v>2127</v>
      </c>
      <c r="AP880" s="34" t="s">
        <v>2127</v>
      </c>
      <c r="AQ880" s="36" t="s">
        <v>2127</v>
      </c>
      <c r="AR880" s="34" t="s">
        <v>5318</v>
      </c>
      <c r="AS880" s="91" t="s">
        <v>6996</v>
      </c>
      <c r="AT880" s="34">
        <v>3114473836</v>
      </c>
      <c r="AU880" s="34" t="s">
        <v>2127</v>
      </c>
      <c r="AX880" s="90"/>
      <c r="BA880" s="91"/>
      <c r="BB880" s="91"/>
      <c r="BC880" s="91"/>
      <c r="BF880" s="34" t="s">
        <v>4983</v>
      </c>
      <c r="BG880" s="92" t="s">
        <v>2098</v>
      </c>
      <c r="BM880" s="36" t="s">
        <v>131</v>
      </c>
      <c r="BN880" s="34" t="s">
        <v>132</v>
      </c>
      <c r="BO880" s="36">
        <v>0</v>
      </c>
      <c r="BQ880" s="94"/>
      <c r="BS880" s="36" t="s">
        <v>2127</v>
      </c>
      <c r="BU880" s="95"/>
      <c r="BV880" s="95"/>
      <c r="BW880" s="61"/>
      <c r="BX880" s="60"/>
      <c r="BY880" s="59" t="str">
        <f t="shared" ca="1" si="66"/>
        <v/>
      </c>
      <c r="CD880" s="68"/>
      <c r="CE880" s="68"/>
      <c r="CF880" s="67"/>
      <c r="CG880">
        <v>68</v>
      </c>
      <c r="CH880" s="2">
        <v>165</v>
      </c>
      <c r="CI880" s="4">
        <f t="shared" si="67"/>
        <v>24.977043158861342</v>
      </c>
      <c r="CJ880" s="5" t="str">
        <f t="shared" si="68"/>
        <v>NORMAL</v>
      </c>
      <c r="CK880" s="36">
        <v>0</v>
      </c>
      <c r="CL880" s="66"/>
      <c r="CM880" s="89">
        <v>42580</v>
      </c>
      <c r="CN880" s="97">
        <v>42580</v>
      </c>
      <c r="CP880"/>
      <c r="CQ880" s="65"/>
      <c r="CR880" s="65"/>
      <c r="CS880" s="98"/>
      <c r="CT880"/>
      <c r="CU880"/>
      <c r="CV880" s="97"/>
      <c r="CW880" s="2">
        <v>110</v>
      </c>
      <c r="CX880" s="82">
        <v>70</v>
      </c>
      <c r="DG880" s="64"/>
      <c r="DI880" s="89"/>
      <c r="DJ880" s="89"/>
      <c r="DN880" s="34"/>
      <c r="DO880" s="34"/>
      <c r="DP880" s="34"/>
      <c r="DQ880" s="34"/>
      <c r="DR880" s="34"/>
      <c r="DS880" s="34" t="s">
        <v>2127</v>
      </c>
      <c r="DT880" s="34"/>
      <c r="DU880" s="47">
        <v>44774</v>
      </c>
      <c r="DY880" s="1">
        <v>2</v>
      </c>
      <c r="DZ880" t="s">
        <v>7941</v>
      </c>
      <c r="EA880" s="4">
        <v>1.18</v>
      </c>
      <c r="EB880" s="4">
        <v>93</v>
      </c>
      <c r="EC880" s="4">
        <v>231</v>
      </c>
      <c r="ED880" s="4">
        <v>168.2</v>
      </c>
      <c r="EE880" s="4">
        <v>50</v>
      </c>
      <c r="EF880" s="4">
        <v>64</v>
      </c>
      <c r="EG880" s="4">
        <v>2.4</v>
      </c>
      <c r="EJ880"/>
      <c r="EL880" s="34"/>
      <c r="EN880" s="34"/>
    </row>
    <row r="881" spans="1:144" hidden="1" x14ac:dyDescent="0.25">
      <c r="A881" s="85">
        <v>2022</v>
      </c>
      <c r="B881" s="87">
        <v>44830</v>
      </c>
      <c r="C881" t="s">
        <v>121</v>
      </c>
      <c r="D881" t="s">
        <v>122</v>
      </c>
      <c r="E881" s="36" t="s">
        <v>7938</v>
      </c>
      <c r="F881" s="34">
        <f t="shared" si="69"/>
        <v>880</v>
      </c>
      <c r="G881" s="34" t="s">
        <v>4985</v>
      </c>
      <c r="H881">
        <v>18</v>
      </c>
      <c r="I881" s="34" t="s">
        <v>6141</v>
      </c>
      <c r="J881" s="34" t="s">
        <v>4991</v>
      </c>
      <c r="K881" s="34" t="str">
        <f>VLOOKUP(J881,[2]CodMpios!$B$347:$E$362,4,FALSE)</f>
        <v>18592 - Puerto Rico</v>
      </c>
      <c r="L881" s="34" t="str">
        <f>VLOOKUP($J881,[2]Coord_Mpios_X_Y!$B$2:$K$1123,9,FALSE)</f>
        <v>2,018940891255</v>
      </c>
      <c r="M881" s="34" t="str">
        <f>VLOOKUP($J881,[2]Coord_Mpios_X_Y!$B$2:$K$1123,10,FALSE)</f>
        <v>-75,073086267336</v>
      </c>
      <c r="N881" s="34" t="s">
        <v>139</v>
      </c>
      <c r="O881" s="34" t="s">
        <v>126</v>
      </c>
      <c r="Q881" s="34" t="s">
        <v>127</v>
      </c>
      <c r="R881" s="34">
        <v>30518054</v>
      </c>
      <c r="S881" s="34" t="str">
        <f t="shared" si="65"/>
        <v>CC30518054</v>
      </c>
      <c r="T881" s="34" t="s">
        <v>675</v>
      </c>
      <c r="U881" s="34" t="s">
        <v>383</v>
      </c>
      <c r="V881" s="34" t="s">
        <v>296</v>
      </c>
      <c r="W881" s="34" t="s">
        <v>5776</v>
      </c>
      <c r="X881" s="87">
        <v>26000</v>
      </c>
      <c r="Y881">
        <v>52</v>
      </c>
      <c r="Z881" s="36">
        <f>VLOOKUP($Y881,[2]Edades!$A$3:$H$153,4,FALSE)</f>
        <v>5</v>
      </c>
      <c r="AA881" s="34" t="str">
        <f>VLOOKUP($Y881,[2]Edades!$A$3:$H$153,6,FALSE)</f>
        <v>5 - Adultez</v>
      </c>
      <c r="AB881" s="34">
        <f>VLOOKUP($Y881,[2]Edades!$A$3:$H$153,7,FALSE)</f>
        <v>11</v>
      </c>
      <c r="AC881" s="34" t="str">
        <f>VLOOKUP($Y881,[2]Edades!$A$3:$H$153,8,FALSE)</f>
        <v>50-54</v>
      </c>
      <c r="AD881" s="34" t="s">
        <v>129</v>
      </c>
      <c r="AE881" s="1">
        <v>2</v>
      </c>
      <c r="AF881" s="34" t="s">
        <v>130</v>
      </c>
      <c r="AG881" s="34" t="s">
        <v>2127</v>
      </c>
      <c r="AH881" s="34" t="s">
        <v>2127</v>
      </c>
      <c r="AK881" s="34" t="s">
        <v>139</v>
      </c>
      <c r="AM881" s="34" t="s">
        <v>2127</v>
      </c>
      <c r="AN881" s="36" t="s">
        <v>2127</v>
      </c>
      <c r="AO881" s="36" t="s">
        <v>2127</v>
      </c>
      <c r="AP881" s="34" t="s">
        <v>2127</v>
      </c>
      <c r="AQ881" s="36" t="s">
        <v>2127</v>
      </c>
      <c r="AR881" s="34" t="s">
        <v>2098</v>
      </c>
      <c r="AS881" s="91" t="s">
        <v>6997</v>
      </c>
      <c r="AT881" s="34">
        <v>3107600407</v>
      </c>
      <c r="AU881" s="34" t="s">
        <v>2127</v>
      </c>
      <c r="AX881" s="90"/>
      <c r="BA881" s="91"/>
      <c r="BB881" s="91"/>
      <c r="BC881" s="91"/>
      <c r="BF881" s="34" t="s">
        <v>4983</v>
      </c>
      <c r="BG881" s="92" t="s">
        <v>2098</v>
      </c>
      <c r="BM881" s="36" t="s">
        <v>131</v>
      </c>
      <c r="BN881" s="34" t="s">
        <v>132</v>
      </c>
      <c r="BO881" s="36">
        <v>0</v>
      </c>
      <c r="BQ881" s="94"/>
      <c r="BS881" t="s">
        <v>132</v>
      </c>
      <c r="BU881" s="95"/>
      <c r="BV881" s="95"/>
      <c r="BW881" s="61"/>
      <c r="BX881" s="60"/>
      <c r="BY881" s="59" t="str">
        <f t="shared" ca="1" si="66"/>
        <v/>
      </c>
      <c r="CD881" s="68"/>
      <c r="CE881" s="68"/>
      <c r="CF881" s="67"/>
      <c r="CG881">
        <v>79</v>
      </c>
      <c r="CH881" s="2">
        <v>158</v>
      </c>
      <c r="CI881" s="4">
        <f t="shared" si="67"/>
        <v>31.645569620253159</v>
      </c>
      <c r="CJ881" s="5" t="str">
        <f t="shared" si="68"/>
        <v>OBESIDAD</v>
      </c>
      <c r="CK881" s="36">
        <v>0</v>
      </c>
      <c r="CL881" s="66"/>
      <c r="CM881" s="89">
        <v>42583</v>
      </c>
      <c r="CN881" s="97">
        <v>42583</v>
      </c>
      <c r="CP881"/>
      <c r="CQ881" s="65"/>
      <c r="CR881" s="65"/>
      <c r="CS881" s="98"/>
      <c r="CT881"/>
      <c r="CU881"/>
      <c r="CV881" s="65"/>
      <c r="CW881" s="2">
        <v>139</v>
      </c>
      <c r="CX881" s="82">
        <v>94</v>
      </c>
      <c r="DC881"/>
      <c r="DG881" s="64"/>
      <c r="DI881" s="89">
        <v>43612</v>
      </c>
      <c r="DJ881" s="89"/>
      <c r="DN881" s="34"/>
      <c r="DO881" s="34"/>
      <c r="DP881" s="34"/>
      <c r="DQ881" s="34"/>
      <c r="DR881" s="34"/>
      <c r="DS881" s="34" t="s">
        <v>2127</v>
      </c>
      <c r="DT881" s="34"/>
      <c r="DU881" s="47">
        <v>44411</v>
      </c>
      <c r="DY881" s="1">
        <v>2</v>
      </c>
      <c r="DZ881" t="s">
        <v>7940</v>
      </c>
      <c r="EA881" s="4">
        <v>0.84</v>
      </c>
      <c r="EB881" s="4">
        <v>133</v>
      </c>
      <c r="EH881" s="4">
        <v>7.2</v>
      </c>
      <c r="EJ881"/>
      <c r="EL881" s="34"/>
      <c r="EN881" s="34"/>
    </row>
    <row r="882" spans="1:144" hidden="1" x14ac:dyDescent="0.25">
      <c r="A882" s="85">
        <v>2022</v>
      </c>
      <c r="B882" s="87">
        <v>44830</v>
      </c>
      <c r="C882" t="s">
        <v>121</v>
      </c>
      <c r="D882" t="s">
        <v>122</v>
      </c>
      <c r="E882" s="36" t="s">
        <v>7938</v>
      </c>
      <c r="F882" s="34">
        <f t="shared" si="69"/>
        <v>881</v>
      </c>
      <c r="G882" s="34" t="s">
        <v>4985</v>
      </c>
      <c r="H882">
        <v>18</v>
      </c>
      <c r="I882" s="34" t="s">
        <v>6141</v>
      </c>
      <c r="J882" s="34" t="s">
        <v>5008</v>
      </c>
      <c r="K882" s="34" t="str">
        <f>VLOOKUP(J882,[2]CodMpios!$B$347:$E$362,4,FALSE)</f>
        <v>18094 - Belén De Los Andaquíes</v>
      </c>
      <c r="L882" s="34" t="str">
        <f>VLOOKUP($J882,[2]Coord_Mpios_X_Y!$B$2:$K$1123,9,FALSE)</f>
        <v>1,500923003060</v>
      </c>
      <c r="M882" s="34" t="str">
        <f>VLOOKUP($J882,[2]Coord_Mpios_X_Y!$B$2:$K$1123,10,FALSE)</f>
        <v>-75,875645424257</v>
      </c>
      <c r="N882" s="34" t="s">
        <v>139</v>
      </c>
      <c r="O882" s="34" t="s">
        <v>126</v>
      </c>
      <c r="Q882" s="34" t="s">
        <v>127</v>
      </c>
      <c r="R882" s="34">
        <v>40763920</v>
      </c>
      <c r="S882" s="34" t="str">
        <f t="shared" si="65"/>
        <v>CC40763920</v>
      </c>
      <c r="T882" s="34" t="s">
        <v>4975</v>
      </c>
      <c r="V882" s="34" t="s">
        <v>5628</v>
      </c>
      <c r="X882" s="87">
        <v>22632</v>
      </c>
      <c r="Y882">
        <v>61</v>
      </c>
      <c r="Z882" s="36">
        <f>VLOOKUP($Y882,[2]Edades!$A$3:$H$153,4,FALSE)</f>
        <v>6</v>
      </c>
      <c r="AA882" s="34" t="str">
        <f>VLOOKUP($Y882,[2]Edades!$A$3:$H$153,6,FALSE)</f>
        <v>6 - Persona mayor</v>
      </c>
      <c r="AB882" s="34">
        <f>VLOOKUP($Y882,[2]Edades!$A$3:$H$153,7,FALSE)</f>
        <v>13</v>
      </c>
      <c r="AC882" s="34" t="str">
        <f>VLOOKUP($Y882,[2]Edades!$A$3:$H$153,8,FALSE)</f>
        <v>60-64</v>
      </c>
      <c r="AD882" s="34" t="s">
        <v>129</v>
      </c>
      <c r="AE882" s="1">
        <v>2</v>
      </c>
      <c r="AF882" s="34" t="s">
        <v>2137</v>
      </c>
      <c r="AG882" s="34" t="s">
        <v>2127</v>
      </c>
      <c r="AH882" s="34" t="s">
        <v>2127</v>
      </c>
      <c r="AK882" s="34" t="s">
        <v>139</v>
      </c>
      <c r="AM882" s="34" t="s">
        <v>2127</v>
      </c>
      <c r="AN882" s="36" t="s">
        <v>2127</v>
      </c>
      <c r="AO882" s="36" t="s">
        <v>2127</v>
      </c>
      <c r="AP882" s="34" t="s">
        <v>2127</v>
      </c>
      <c r="AQ882" s="36" t="s">
        <v>2127</v>
      </c>
      <c r="AR882" s="34" t="s">
        <v>5238</v>
      </c>
      <c r="AS882" s="91" t="s">
        <v>6998</v>
      </c>
      <c r="AT882" s="34">
        <v>3138988916</v>
      </c>
      <c r="AU882" s="34" t="s">
        <v>2127</v>
      </c>
      <c r="AX882" s="90"/>
      <c r="BA882" s="91"/>
      <c r="BB882" s="91"/>
      <c r="BC882" s="91"/>
      <c r="BF882" s="34" t="s">
        <v>4983</v>
      </c>
      <c r="BG882" s="92" t="s">
        <v>2098</v>
      </c>
      <c r="BM882" s="36" t="s">
        <v>131</v>
      </c>
      <c r="BN882" s="34" t="s">
        <v>132</v>
      </c>
      <c r="BO882" s="36">
        <v>0</v>
      </c>
      <c r="BQ882" s="94"/>
      <c r="BS882" t="s">
        <v>132</v>
      </c>
      <c r="BU882" s="95"/>
      <c r="BV882" s="95"/>
      <c r="BW882" s="61"/>
      <c r="BX882" s="60"/>
      <c r="BY882" s="59" t="str">
        <f t="shared" ca="1" si="66"/>
        <v/>
      </c>
      <c r="CD882" s="68"/>
      <c r="CE882" s="68"/>
      <c r="CF882" s="67"/>
      <c r="CG882">
        <v>76</v>
      </c>
      <c r="CH882" s="2">
        <v>165</v>
      </c>
      <c r="CI882" s="4">
        <f t="shared" si="67"/>
        <v>27.915518824609737</v>
      </c>
      <c r="CJ882" s="5" t="str">
        <f t="shared" si="68"/>
        <v>SOBREPESO</v>
      </c>
      <c r="CK882" s="36">
        <v>0</v>
      </c>
      <c r="CL882" s="66"/>
      <c r="CM882" s="89">
        <v>42583</v>
      </c>
      <c r="CN882" s="97">
        <v>42641</v>
      </c>
      <c r="CP882"/>
      <c r="CQ882" s="65"/>
      <c r="CR882" s="65"/>
      <c r="CS882" s="98"/>
      <c r="CT882"/>
      <c r="CU882"/>
      <c r="CV882" s="65"/>
      <c r="CW882" s="2">
        <v>120</v>
      </c>
      <c r="CX882" s="82">
        <v>70</v>
      </c>
      <c r="DC882"/>
      <c r="DG882" s="64"/>
      <c r="DI882" s="89">
        <v>44620</v>
      </c>
      <c r="DJ882" s="89"/>
      <c r="DL882" s="89">
        <v>44620</v>
      </c>
      <c r="DN882" s="34"/>
      <c r="DO882" s="34"/>
      <c r="DP882" s="34"/>
      <c r="DQ882" s="34"/>
      <c r="DR882" s="34"/>
      <c r="DS882" s="34" t="s">
        <v>2127</v>
      </c>
      <c r="DT882" s="34"/>
      <c r="DU882" s="47">
        <v>44622</v>
      </c>
      <c r="DY882" s="1">
        <v>2</v>
      </c>
      <c r="DZ882" t="s">
        <v>7941</v>
      </c>
      <c r="EA882" s="4">
        <v>0.87</v>
      </c>
      <c r="EB882" s="4">
        <v>110</v>
      </c>
      <c r="EC882" s="4">
        <v>304</v>
      </c>
      <c r="ED882" s="4">
        <v>213.5</v>
      </c>
      <c r="EE882" s="4">
        <v>59.5</v>
      </c>
      <c r="EF882" s="4">
        <v>155</v>
      </c>
      <c r="EG882" s="4">
        <v>2.2999999999999998</v>
      </c>
      <c r="EJ882"/>
      <c r="EL882" s="34"/>
      <c r="EN882" s="34"/>
    </row>
    <row r="883" spans="1:144" hidden="1" x14ac:dyDescent="0.25">
      <c r="A883" s="85">
        <v>2022</v>
      </c>
      <c r="B883" s="87">
        <v>44830</v>
      </c>
      <c r="C883" t="s">
        <v>121</v>
      </c>
      <c r="D883" t="s">
        <v>122</v>
      </c>
      <c r="E883" s="36" t="s">
        <v>7938</v>
      </c>
      <c r="F883" s="34">
        <f t="shared" si="69"/>
        <v>882</v>
      </c>
      <c r="G883" s="34" t="s">
        <v>4985</v>
      </c>
      <c r="H883">
        <v>18</v>
      </c>
      <c r="I883" s="34" t="s">
        <v>6141</v>
      </c>
      <c r="J883" s="34" t="s">
        <v>5014</v>
      </c>
      <c r="K883" s="34" t="str">
        <f>VLOOKUP(J883,[2]CodMpios!$B$347:$E$362,4,FALSE)</f>
        <v>18029 - Albania</v>
      </c>
      <c r="L883" s="34" t="str">
        <f>VLOOKUP($J883,[2]Coord_Mpios_X_Y!$B$2:$K$1123,9,FALSE)</f>
        <v>1,227865490191</v>
      </c>
      <c r="M883" s="34" t="str">
        <f>VLOOKUP($J883,[2]Coord_Mpios_X_Y!$B$2:$K$1123,10,FALSE)</f>
        <v>-75,882326507579</v>
      </c>
      <c r="N883" s="34" t="s">
        <v>139</v>
      </c>
      <c r="O883" s="34" t="s">
        <v>126</v>
      </c>
      <c r="Q883" s="34" t="s">
        <v>127</v>
      </c>
      <c r="R883" s="34">
        <v>12610875</v>
      </c>
      <c r="S883" s="34" t="str">
        <f t="shared" si="65"/>
        <v>CC12610875</v>
      </c>
      <c r="T883" s="34" t="s">
        <v>258</v>
      </c>
      <c r="U883" s="34" t="s">
        <v>2492</v>
      </c>
      <c r="V883" s="34" t="s">
        <v>5775</v>
      </c>
      <c r="W883" s="34" t="s">
        <v>2371</v>
      </c>
      <c r="X883" s="87">
        <v>18776</v>
      </c>
      <c r="Y883">
        <v>71</v>
      </c>
      <c r="Z883" s="36">
        <f>VLOOKUP($Y883,[2]Edades!$A$3:$H$153,4,FALSE)</f>
        <v>6</v>
      </c>
      <c r="AA883" s="34" t="str">
        <f>VLOOKUP($Y883,[2]Edades!$A$3:$H$153,6,FALSE)</f>
        <v>6 - Persona mayor</v>
      </c>
      <c r="AB883" s="34">
        <f>VLOOKUP($Y883,[2]Edades!$A$3:$H$153,7,FALSE)</f>
        <v>15</v>
      </c>
      <c r="AC883" s="34" t="str">
        <f>VLOOKUP($Y883,[2]Edades!$A$3:$H$153,8,FALSE)</f>
        <v>70-74</v>
      </c>
      <c r="AD883" s="34" t="s">
        <v>146</v>
      </c>
      <c r="AE883">
        <v>1</v>
      </c>
      <c r="AF883" s="34" t="s">
        <v>2137</v>
      </c>
      <c r="AG883" s="34" t="s">
        <v>2127</v>
      </c>
      <c r="AH883" s="34" t="s">
        <v>2127</v>
      </c>
      <c r="AK883" s="34" t="s">
        <v>139</v>
      </c>
      <c r="AM883" s="34" t="s">
        <v>2127</v>
      </c>
      <c r="AN883" s="36" t="s">
        <v>2127</v>
      </c>
      <c r="AO883" s="36" t="s">
        <v>2127</v>
      </c>
      <c r="AP883" s="34" t="s">
        <v>2127</v>
      </c>
      <c r="AQ883" s="36" t="s">
        <v>2127</v>
      </c>
      <c r="AR883" s="34" t="s">
        <v>5305</v>
      </c>
      <c r="AS883" s="91" t="s">
        <v>6999</v>
      </c>
      <c r="AT883" s="34">
        <v>3115063660</v>
      </c>
      <c r="AU883" s="34" t="s">
        <v>2127</v>
      </c>
      <c r="AX883" s="90"/>
      <c r="BA883" s="91"/>
      <c r="BB883" s="91"/>
      <c r="BC883" s="91"/>
      <c r="BF883" s="34" t="s">
        <v>4983</v>
      </c>
      <c r="BG883" s="92" t="s">
        <v>2098</v>
      </c>
      <c r="BM883" s="36" t="s">
        <v>131</v>
      </c>
      <c r="BN883" s="34" t="s">
        <v>132</v>
      </c>
      <c r="BO883" s="36">
        <v>0</v>
      </c>
      <c r="BQ883" s="94"/>
      <c r="BS883" t="s">
        <v>132</v>
      </c>
      <c r="BU883" s="95"/>
      <c r="BV883" s="95"/>
      <c r="BW883" s="61"/>
      <c r="BX883" s="60"/>
      <c r="BY883" s="59" t="str">
        <f t="shared" ca="1" si="66"/>
        <v/>
      </c>
      <c r="CD883" s="68"/>
      <c r="CE883" s="68"/>
      <c r="CF883" s="67"/>
      <c r="CG883">
        <v>78</v>
      </c>
      <c r="CH883" s="2">
        <v>162</v>
      </c>
      <c r="CI883" s="4">
        <f t="shared" si="67"/>
        <v>29.721079103795148</v>
      </c>
      <c r="CJ883" s="5" t="str">
        <f t="shared" si="68"/>
        <v>SOBREPESO</v>
      </c>
      <c r="CK883" s="36">
        <v>0</v>
      </c>
      <c r="CL883" s="66"/>
      <c r="CM883" s="89">
        <v>42585</v>
      </c>
      <c r="CN883" s="97">
        <v>42654</v>
      </c>
      <c r="CP883"/>
      <c r="CQ883" s="65"/>
      <c r="CR883" s="65"/>
      <c r="CS883" s="98"/>
      <c r="CT883"/>
      <c r="CU883"/>
      <c r="CV883" s="65"/>
      <c r="CW883" s="2">
        <v>145</v>
      </c>
      <c r="CX883" s="82">
        <v>89</v>
      </c>
      <c r="DC883"/>
      <c r="DG883" s="64"/>
      <c r="DI883" s="89">
        <v>42663</v>
      </c>
      <c r="DJ883" s="89"/>
      <c r="DN883" s="34"/>
      <c r="DO883" s="34"/>
      <c r="DP883" s="34"/>
      <c r="DQ883" s="34"/>
      <c r="DR883" s="34"/>
      <c r="DS883" s="34" t="s">
        <v>2127</v>
      </c>
      <c r="DT883" s="34"/>
      <c r="DU883" s="47">
        <v>44049</v>
      </c>
      <c r="DY883" s="1">
        <v>2</v>
      </c>
      <c r="DZ883" t="s">
        <v>7941</v>
      </c>
      <c r="EB883" s="4"/>
      <c r="EJ883"/>
      <c r="EL883" s="34"/>
      <c r="EN883" s="34"/>
    </row>
    <row r="884" spans="1:144" x14ac:dyDescent="0.25">
      <c r="A884" s="85">
        <v>2022</v>
      </c>
      <c r="B884" s="87">
        <v>44830</v>
      </c>
      <c r="C884" t="s">
        <v>121</v>
      </c>
      <c r="D884" t="s">
        <v>122</v>
      </c>
      <c r="E884" s="34" t="s">
        <v>7938</v>
      </c>
      <c r="F884" s="34">
        <f t="shared" si="69"/>
        <v>883</v>
      </c>
      <c r="G884" s="34" t="s">
        <v>4985</v>
      </c>
      <c r="H884">
        <v>18</v>
      </c>
      <c r="I884" s="34" t="s">
        <v>6141</v>
      </c>
      <c r="J884" s="34" t="s">
        <v>5002</v>
      </c>
      <c r="K884" s="34" t="str">
        <f>VLOOKUP(J884,[2]CodMpios!$B$347:$E$362,4,FALSE)</f>
        <v>18860 - Valparaíso</v>
      </c>
      <c r="L884" s="34" t="str">
        <f>VLOOKUP($J884,[2]Coord_Mpios_X_Y!$B$2:$K$1123,9,FALSE)</f>
        <v>1,061292206570</v>
      </c>
      <c r="M884" s="34" t="str">
        <f>VLOOKUP($J884,[2]Coord_Mpios_X_Y!$B$2:$K$1123,10,FALSE)</f>
        <v>-75,627047667443</v>
      </c>
      <c r="N884" s="34" t="s">
        <v>139</v>
      </c>
      <c r="O884" s="34" t="s">
        <v>126</v>
      </c>
      <c r="Q884" s="34" t="s">
        <v>127</v>
      </c>
      <c r="R884" s="34">
        <v>25042158</v>
      </c>
      <c r="S884" s="34" t="str">
        <f t="shared" si="65"/>
        <v>CC25042158</v>
      </c>
      <c r="T884" s="34" t="s">
        <v>195</v>
      </c>
      <c r="U884" s="34" t="s">
        <v>2492</v>
      </c>
      <c r="V884" s="34" t="s">
        <v>273</v>
      </c>
      <c r="W884" s="34" t="s">
        <v>394</v>
      </c>
      <c r="X884" s="87">
        <v>10858</v>
      </c>
      <c r="Y884" s="2" t="e">
        <f>YEAR("27/9/2022")-YEAR(X884)</f>
        <v>#VALUE!</v>
      </c>
      <c r="Z884" s="36" t="e">
        <f>VLOOKUP($Y884,[2]Edades!$A$3:$H$153,4,FALSE)</f>
        <v>#VALUE!</v>
      </c>
      <c r="AA884" s="34" t="e">
        <f>VLOOKUP($Y884,[2]Edades!$A$3:$H$153,6,FALSE)</f>
        <v>#VALUE!</v>
      </c>
      <c r="AB884" s="34" t="e">
        <f>VLOOKUP($Y884,[2]Edades!$A$3:$H$153,7,FALSE)</f>
        <v>#VALUE!</v>
      </c>
      <c r="AC884" s="34" t="e">
        <f>VLOOKUP($Y884,[2]Edades!$A$3:$H$153,8,FALSE)</f>
        <v>#VALUE!</v>
      </c>
      <c r="AD884" s="34" t="s">
        <v>129</v>
      </c>
      <c r="AE884" s="1">
        <v>2</v>
      </c>
      <c r="AF884" s="34" t="s">
        <v>2137</v>
      </c>
      <c r="AG884" s="34" t="s">
        <v>2127</v>
      </c>
      <c r="AH884" s="34" t="s">
        <v>2127</v>
      </c>
      <c r="AK884" s="34" t="s">
        <v>139</v>
      </c>
      <c r="AM884" s="34" t="s">
        <v>2127</v>
      </c>
      <c r="AN884" s="36" t="s">
        <v>2127</v>
      </c>
      <c r="AO884" s="36" t="s">
        <v>2127</v>
      </c>
      <c r="AP884" s="34" t="s">
        <v>2127</v>
      </c>
      <c r="AQ884" s="36" t="s">
        <v>2127</v>
      </c>
      <c r="AR884" s="34" t="s">
        <v>5262</v>
      </c>
      <c r="AS884" s="91" t="s">
        <v>2109</v>
      </c>
      <c r="AT884" s="34">
        <v>3142065069</v>
      </c>
      <c r="AU884" s="34" t="s">
        <v>2127</v>
      </c>
      <c r="AX884" s="90"/>
      <c r="BA884" s="91"/>
      <c r="BB884" s="91"/>
      <c r="BC884" s="91"/>
      <c r="BF884" s="34" t="s">
        <v>4983</v>
      </c>
      <c r="BG884" s="92" t="s">
        <v>5262</v>
      </c>
      <c r="BM884" s="36" t="s">
        <v>131</v>
      </c>
      <c r="BN884" s="34" t="s">
        <v>132</v>
      </c>
      <c r="BO884" s="36">
        <v>0</v>
      </c>
      <c r="BQ884" s="94"/>
      <c r="BS884" s="36" t="s">
        <v>2127</v>
      </c>
      <c r="BU884" s="95"/>
      <c r="BV884" s="95"/>
      <c r="BW884" s="61"/>
      <c r="BX884" s="60"/>
      <c r="BY884" s="59" t="str">
        <f t="shared" ca="1" si="66"/>
        <v/>
      </c>
      <c r="CD884" s="68"/>
      <c r="CE884" s="68"/>
      <c r="CF884" s="67"/>
      <c r="CG884"/>
      <c r="CH884" s="2"/>
      <c r="CI884" s="4" t="e">
        <f t="shared" si="67"/>
        <v>#DIV/0!</v>
      </c>
      <c r="CJ884" s="5" t="str">
        <f t="shared" si="68"/>
        <v>SIN DATO</v>
      </c>
      <c r="CK884" s="36">
        <v>0</v>
      </c>
      <c r="CL884" s="66"/>
      <c r="CM884" s="89">
        <v>42922</v>
      </c>
      <c r="CN884" s="97">
        <v>42922</v>
      </c>
      <c r="CP884"/>
      <c r="CQ884" s="65"/>
      <c r="CR884" s="65"/>
      <c r="CS884" s="98"/>
      <c r="CT884"/>
      <c r="CU884"/>
      <c r="CV884" s="97"/>
      <c r="CW884" s="2"/>
      <c r="CX884" s="82"/>
      <c r="DG884" s="64"/>
      <c r="DI884" s="89"/>
      <c r="DJ884" s="89"/>
      <c r="DN884" s="34"/>
      <c r="DO884" s="34"/>
      <c r="DP884" s="34"/>
      <c r="DQ884" s="34"/>
      <c r="DR884" s="34"/>
      <c r="DS884" s="34" t="s">
        <v>2127</v>
      </c>
      <c r="DT884" s="34"/>
      <c r="DY884" s="1">
        <v>2</v>
      </c>
      <c r="DZ884" t="s">
        <v>7941</v>
      </c>
      <c r="EB884" s="4"/>
      <c r="EJ884"/>
      <c r="EL884" s="34"/>
      <c r="EN884" s="34"/>
    </row>
    <row r="885" spans="1:144" hidden="1" x14ac:dyDescent="0.25">
      <c r="A885" s="85">
        <v>2022</v>
      </c>
      <c r="B885" s="87">
        <v>44830</v>
      </c>
      <c r="C885" t="s">
        <v>121</v>
      </c>
      <c r="D885" t="s">
        <v>122</v>
      </c>
      <c r="E885" s="36" t="s">
        <v>7938</v>
      </c>
      <c r="F885" s="34">
        <f t="shared" si="69"/>
        <v>884</v>
      </c>
      <c r="G885" s="34" t="s">
        <v>4985</v>
      </c>
      <c r="H885">
        <v>18</v>
      </c>
      <c r="I885" s="34" t="s">
        <v>6141</v>
      </c>
      <c r="J885" s="34" t="s">
        <v>4988</v>
      </c>
      <c r="K885" s="34" t="str">
        <f>VLOOKUP(J885,[2]CodMpios!$B$347:$E$362,4,FALSE)</f>
        <v>18001 - Florencia</v>
      </c>
      <c r="L885" s="34" t="str">
        <f>VLOOKUP($J885,[2]Coord_Mpios_X_Y!$B$2:$K$1123,9,FALSE)</f>
        <v>1,749138703818</v>
      </c>
      <c r="M885" s="34" t="str">
        <f>VLOOKUP($J885,[2]Coord_Mpios_X_Y!$B$2:$K$1123,10,FALSE)</f>
        <v>-75,558239064333</v>
      </c>
      <c r="N885" s="34" t="s">
        <v>6142</v>
      </c>
      <c r="O885" s="34" t="s">
        <v>126</v>
      </c>
      <c r="Q885" s="34" t="s">
        <v>127</v>
      </c>
      <c r="R885" s="34">
        <v>12223008</v>
      </c>
      <c r="S885" s="34" t="str">
        <f t="shared" si="65"/>
        <v>CC12223008</v>
      </c>
      <c r="T885" s="34" t="s">
        <v>218</v>
      </c>
      <c r="U885" s="34" t="s">
        <v>2492</v>
      </c>
      <c r="V885" s="34" t="s">
        <v>2515</v>
      </c>
      <c r="W885" s="34" t="s">
        <v>759</v>
      </c>
      <c r="X885" s="87">
        <v>16582</v>
      </c>
      <c r="Y885">
        <v>77</v>
      </c>
      <c r="Z885" s="36">
        <f>VLOOKUP($Y885,[2]Edades!$A$3:$H$153,4,FALSE)</f>
        <v>6</v>
      </c>
      <c r="AA885" s="34" t="str">
        <f>VLOOKUP($Y885,[2]Edades!$A$3:$H$153,6,FALSE)</f>
        <v>6 - Persona mayor</v>
      </c>
      <c r="AB885" s="34">
        <f>VLOOKUP($Y885,[2]Edades!$A$3:$H$153,7,FALSE)</f>
        <v>16</v>
      </c>
      <c r="AC885" s="34" t="str">
        <f>VLOOKUP($Y885,[2]Edades!$A$3:$H$153,8,FALSE)</f>
        <v>75-79</v>
      </c>
      <c r="AD885" s="34" t="s">
        <v>146</v>
      </c>
      <c r="AE885">
        <v>1</v>
      </c>
      <c r="AF885" s="34" t="s">
        <v>2137</v>
      </c>
      <c r="AG885" s="34" t="s">
        <v>2127</v>
      </c>
      <c r="AH885" s="34" t="s">
        <v>2127</v>
      </c>
      <c r="AK885" s="34" t="s">
        <v>6142</v>
      </c>
      <c r="AM885" s="34" t="s">
        <v>2127</v>
      </c>
      <c r="AN885" s="36" t="s">
        <v>2127</v>
      </c>
      <c r="AO885" s="36" t="s">
        <v>2127</v>
      </c>
      <c r="AP885" s="34" t="s">
        <v>2127</v>
      </c>
      <c r="AQ885" s="36" t="s">
        <v>2127</v>
      </c>
      <c r="AR885" s="34" t="s">
        <v>2098</v>
      </c>
      <c r="AS885" s="91" t="s">
        <v>7000</v>
      </c>
      <c r="AT885" s="34">
        <v>3133973496</v>
      </c>
      <c r="AU885" s="34" t="s">
        <v>2127</v>
      </c>
      <c r="AX885" s="90"/>
      <c r="BA885" s="91"/>
      <c r="BB885" s="91"/>
      <c r="BC885" s="91"/>
      <c r="BF885" s="34" t="s">
        <v>4983</v>
      </c>
      <c r="BG885" s="92" t="s">
        <v>2098</v>
      </c>
      <c r="BM885" s="36" t="s">
        <v>131</v>
      </c>
      <c r="BN885" s="34" t="s">
        <v>132</v>
      </c>
      <c r="BO885" s="36">
        <v>0</v>
      </c>
      <c r="BQ885" s="94"/>
      <c r="BS885" t="s">
        <v>131</v>
      </c>
      <c r="BU885" s="95"/>
      <c r="BV885" s="95"/>
      <c r="BW885" s="61"/>
      <c r="BX885" s="60"/>
      <c r="BY885" s="59" t="str">
        <f t="shared" ca="1" si="66"/>
        <v/>
      </c>
      <c r="CD885" s="68"/>
      <c r="CE885" s="68"/>
      <c r="CF885" s="67"/>
      <c r="CG885">
        <v>80</v>
      </c>
      <c r="CH885" s="2">
        <v>175</v>
      </c>
      <c r="CI885" s="4">
        <f t="shared" si="67"/>
        <v>26.122448979591837</v>
      </c>
      <c r="CJ885" s="5" t="str">
        <f t="shared" si="68"/>
        <v>SOBREPESO</v>
      </c>
      <c r="CK885" s="36">
        <v>0</v>
      </c>
      <c r="CL885" s="66"/>
      <c r="CM885" s="89">
        <v>42586</v>
      </c>
      <c r="CN885" s="97">
        <v>42586</v>
      </c>
      <c r="CP885"/>
      <c r="CQ885" s="65"/>
      <c r="CR885" s="65"/>
      <c r="CS885" s="98"/>
      <c r="CT885"/>
      <c r="CU885"/>
      <c r="CV885" s="65"/>
      <c r="CW885" s="2">
        <v>120</v>
      </c>
      <c r="CX885" s="82">
        <v>70</v>
      </c>
      <c r="DC885"/>
      <c r="DG885" s="64"/>
      <c r="DI885" s="89"/>
      <c r="DJ885" s="89"/>
      <c r="DN885" s="34"/>
      <c r="DO885" s="34"/>
      <c r="DP885" s="34"/>
      <c r="DQ885" s="34"/>
      <c r="DR885" s="34"/>
      <c r="DS885" s="34" t="s">
        <v>2127</v>
      </c>
      <c r="DT885" s="34"/>
      <c r="DU885" s="47">
        <v>44610</v>
      </c>
      <c r="DY885" s="1">
        <v>2</v>
      </c>
      <c r="DZ885" t="s">
        <v>7940</v>
      </c>
      <c r="EA885" s="4">
        <v>0.95</v>
      </c>
      <c r="EB885" s="4">
        <v>97</v>
      </c>
      <c r="EC885" s="4">
        <v>107</v>
      </c>
      <c r="ED885" s="4">
        <v>47</v>
      </c>
      <c r="EE885" s="4">
        <v>39</v>
      </c>
      <c r="EF885" s="4">
        <v>103</v>
      </c>
      <c r="EG885" s="4">
        <v>1.8</v>
      </c>
      <c r="EH885" s="4">
        <v>6.3</v>
      </c>
      <c r="EJ885"/>
      <c r="EL885" s="34"/>
      <c r="EN885" s="34"/>
    </row>
    <row r="886" spans="1:144" hidden="1" x14ac:dyDescent="0.25">
      <c r="A886" s="85">
        <v>2022</v>
      </c>
      <c r="B886" s="87">
        <v>44830</v>
      </c>
      <c r="C886" t="s">
        <v>121</v>
      </c>
      <c r="D886" t="s">
        <v>122</v>
      </c>
      <c r="E886" s="36" t="s">
        <v>7938</v>
      </c>
      <c r="F886" s="34">
        <f t="shared" si="69"/>
        <v>885</v>
      </c>
      <c r="G886" s="34" t="s">
        <v>4985</v>
      </c>
      <c r="H886">
        <v>18</v>
      </c>
      <c r="I886" s="34" t="s">
        <v>6141</v>
      </c>
      <c r="J886" s="34" t="s">
        <v>5007</v>
      </c>
      <c r="K886" s="34" t="str">
        <f>VLOOKUP(J886,[2]CodMpios!$B$347:$E$362,4,FALSE)</f>
        <v>18410 - La Montañita</v>
      </c>
      <c r="L886" s="34" t="str">
        <f>VLOOKUP($J886,[2]Coord_Mpios_X_Y!$B$2:$K$1123,9,FALSE)</f>
        <v>1,302860442333</v>
      </c>
      <c r="M886" s="34" t="str">
        <f>VLOOKUP($J886,[2]Coord_Mpios_X_Y!$B$2:$K$1123,10,FALSE)</f>
        <v>-75,235727318747</v>
      </c>
      <c r="N886" s="34" t="s">
        <v>125</v>
      </c>
      <c r="O886" s="34" t="s">
        <v>126</v>
      </c>
      <c r="Q886" s="34" t="s">
        <v>127</v>
      </c>
      <c r="R886" s="34">
        <v>40625350</v>
      </c>
      <c r="S886" s="34" t="str">
        <f t="shared" si="65"/>
        <v>CC40625350</v>
      </c>
      <c r="T886" s="34" t="s">
        <v>464</v>
      </c>
      <c r="U886" s="34" t="s">
        <v>2492</v>
      </c>
      <c r="V886" s="34" t="s">
        <v>215</v>
      </c>
      <c r="W886" s="34" t="s">
        <v>5774</v>
      </c>
      <c r="X886" s="87">
        <v>23651</v>
      </c>
      <c r="Y886">
        <v>58</v>
      </c>
      <c r="Z886" s="36">
        <f>VLOOKUP($Y886,[2]Edades!$A$3:$H$153,4,FALSE)</f>
        <v>5</v>
      </c>
      <c r="AA886" s="34" t="str">
        <f>VLOOKUP($Y886,[2]Edades!$A$3:$H$153,6,FALSE)</f>
        <v>5 - Adultez</v>
      </c>
      <c r="AB886" s="34">
        <f>VLOOKUP($Y886,[2]Edades!$A$3:$H$153,7,FALSE)</f>
        <v>12</v>
      </c>
      <c r="AC886" s="34" t="str">
        <f>VLOOKUP($Y886,[2]Edades!$A$3:$H$153,8,FALSE)</f>
        <v>55-59</v>
      </c>
      <c r="AD886" s="34" t="s">
        <v>129</v>
      </c>
      <c r="AE886" s="1">
        <v>2</v>
      </c>
      <c r="AF886" s="34" t="s">
        <v>130</v>
      </c>
      <c r="AG886" s="34" t="s">
        <v>2127</v>
      </c>
      <c r="AH886" s="34" t="s">
        <v>2127</v>
      </c>
      <c r="AK886" s="34" t="s">
        <v>125</v>
      </c>
      <c r="AM886" s="34" t="s">
        <v>2127</v>
      </c>
      <c r="AN886" s="36" t="s">
        <v>2127</v>
      </c>
      <c r="AO886" s="36" t="s">
        <v>2127</v>
      </c>
      <c r="AP886" s="34" t="s">
        <v>2127</v>
      </c>
      <c r="AQ886" s="36" t="s">
        <v>2127</v>
      </c>
      <c r="AR886" s="34" t="s">
        <v>5919</v>
      </c>
      <c r="AS886" s="91" t="s">
        <v>7001</v>
      </c>
      <c r="AT886" s="34">
        <v>3123504618</v>
      </c>
      <c r="AU886" s="34" t="s">
        <v>2127</v>
      </c>
      <c r="AX886" s="90"/>
      <c r="BA886" s="91"/>
      <c r="BB886" s="91"/>
      <c r="BC886" s="91"/>
      <c r="BF886" s="34" t="s">
        <v>4983</v>
      </c>
      <c r="BG886" s="92" t="s">
        <v>2098</v>
      </c>
      <c r="BM886" s="36" t="s">
        <v>131</v>
      </c>
      <c r="BN886" s="34" t="s">
        <v>132</v>
      </c>
      <c r="BO886" s="36">
        <v>0</v>
      </c>
      <c r="BQ886" s="94"/>
      <c r="BS886" t="s">
        <v>132</v>
      </c>
      <c r="BU886" s="95"/>
      <c r="BV886" s="95"/>
      <c r="BW886" s="61"/>
      <c r="BX886" s="60"/>
      <c r="BY886" s="59" t="str">
        <f t="shared" ca="1" si="66"/>
        <v/>
      </c>
      <c r="CD886" s="68"/>
      <c r="CE886" s="68"/>
      <c r="CF886" s="67"/>
      <c r="CG886">
        <v>87</v>
      </c>
      <c r="CH886" s="2">
        <v>160</v>
      </c>
      <c r="CI886" s="4">
        <f t="shared" si="67"/>
        <v>33.984374999999993</v>
      </c>
      <c r="CJ886" s="5" t="str">
        <f t="shared" si="68"/>
        <v>OBESIDAD</v>
      </c>
      <c r="CK886" s="36">
        <v>0</v>
      </c>
      <c r="CL886" s="66"/>
      <c r="CM886" s="89">
        <v>42587</v>
      </c>
      <c r="CN886" s="97">
        <v>42674</v>
      </c>
      <c r="CP886"/>
      <c r="CQ886" s="65"/>
      <c r="CR886" s="65"/>
      <c r="CS886" s="98"/>
      <c r="CT886"/>
      <c r="CU886"/>
      <c r="CV886" s="65"/>
      <c r="CW886" s="2"/>
      <c r="CX886" s="82"/>
      <c r="DC886"/>
      <c r="DG886" s="64"/>
      <c r="DI886" s="89"/>
      <c r="DJ886" s="89"/>
      <c r="DK886" s="89">
        <v>43897</v>
      </c>
      <c r="DN886" s="34"/>
      <c r="DO886" s="34"/>
      <c r="DP886" s="34"/>
      <c r="DQ886" s="34"/>
      <c r="DR886" s="34"/>
      <c r="DS886" s="34" t="s">
        <v>2127</v>
      </c>
      <c r="DT886" s="34"/>
      <c r="DU886" s="47">
        <v>44300</v>
      </c>
      <c r="DY886" s="1">
        <v>1</v>
      </c>
      <c r="DZ886" t="s">
        <v>7940</v>
      </c>
      <c r="EB886" s="4">
        <v>147</v>
      </c>
      <c r="EH886" s="4">
        <v>6.4</v>
      </c>
      <c r="EJ886"/>
      <c r="EL886" s="34"/>
      <c r="EN886" s="34"/>
    </row>
    <row r="887" spans="1:144" hidden="1" x14ac:dyDescent="0.25">
      <c r="A887" s="85">
        <v>2022</v>
      </c>
      <c r="B887" s="87">
        <v>44830</v>
      </c>
      <c r="C887" t="s">
        <v>121</v>
      </c>
      <c r="D887" t="s">
        <v>122</v>
      </c>
      <c r="E887" s="36" t="s">
        <v>7938</v>
      </c>
      <c r="F887" s="34">
        <f t="shared" si="69"/>
        <v>886</v>
      </c>
      <c r="G887" s="34" t="s">
        <v>4985</v>
      </c>
      <c r="H887">
        <v>18</v>
      </c>
      <c r="I887" s="34" t="s">
        <v>6141</v>
      </c>
      <c r="J887" s="34" t="s">
        <v>4996</v>
      </c>
      <c r="K887" s="34" t="str">
        <f>VLOOKUP(J887,[2]CodMpios!$B$347:$E$362,4,FALSE)</f>
        <v>18247 - El Doncello</v>
      </c>
      <c r="L887" s="34" t="str">
        <f>VLOOKUP($J887,[2]Coord_Mpios_X_Y!$B$2:$K$1123,9,FALSE)</f>
        <v>1,791385903474</v>
      </c>
      <c r="M887" s="34" t="str">
        <f>VLOOKUP($J887,[2]Coord_Mpios_X_Y!$B$2:$K$1123,10,FALSE)</f>
        <v>-75,193944154894</v>
      </c>
      <c r="N887" s="34" t="s">
        <v>125</v>
      </c>
      <c r="O887" s="34" t="s">
        <v>126</v>
      </c>
      <c r="Q887" s="34" t="s">
        <v>127</v>
      </c>
      <c r="R887" s="34">
        <v>40763230</v>
      </c>
      <c r="S887" s="34" t="str">
        <f t="shared" si="65"/>
        <v>CC40763230</v>
      </c>
      <c r="T887" s="34" t="s">
        <v>1103</v>
      </c>
      <c r="U887" s="34" t="s">
        <v>749</v>
      </c>
      <c r="V887" s="34" t="s">
        <v>5773</v>
      </c>
      <c r="W887" s="34" t="s">
        <v>2364</v>
      </c>
      <c r="X887" s="87">
        <v>22611</v>
      </c>
      <c r="Y887">
        <v>61</v>
      </c>
      <c r="Z887" s="36">
        <f>VLOOKUP($Y887,[2]Edades!$A$3:$H$153,4,FALSE)</f>
        <v>6</v>
      </c>
      <c r="AA887" s="34" t="str">
        <f>VLOOKUP($Y887,[2]Edades!$A$3:$H$153,6,FALSE)</f>
        <v>6 - Persona mayor</v>
      </c>
      <c r="AB887" s="34">
        <f>VLOOKUP($Y887,[2]Edades!$A$3:$H$153,7,FALSE)</f>
        <v>13</v>
      </c>
      <c r="AC887" s="34" t="str">
        <f>VLOOKUP($Y887,[2]Edades!$A$3:$H$153,8,FALSE)</f>
        <v>60-64</v>
      </c>
      <c r="AD887" s="34" t="s">
        <v>129</v>
      </c>
      <c r="AE887" s="1">
        <v>2</v>
      </c>
      <c r="AF887" s="34" t="s">
        <v>2137</v>
      </c>
      <c r="AG887" s="34" t="s">
        <v>2127</v>
      </c>
      <c r="AH887" s="34" t="s">
        <v>2127</v>
      </c>
      <c r="AK887" s="34" t="s">
        <v>125</v>
      </c>
      <c r="AM887" s="34" t="s">
        <v>2127</v>
      </c>
      <c r="AN887" s="36" t="s">
        <v>2127</v>
      </c>
      <c r="AO887" s="36" t="s">
        <v>2127</v>
      </c>
      <c r="AP887" s="34" t="s">
        <v>2127</v>
      </c>
      <c r="AQ887" s="36" t="s">
        <v>2127</v>
      </c>
      <c r="AR887" s="34" t="s">
        <v>5189</v>
      </c>
      <c r="AS887" s="91" t="s">
        <v>7002</v>
      </c>
      <c r="AT887" s="34">
        <v>3148710867</v>
      </c>
      <c r="AU887" s="34" t="s">
        <v>2127</v>
      </c>
      <c r="AX887" s="90"/>
      <c r="BA887" s="91"/>
      <c r="BB887" s="91"/>
      <c r="BC887" s="91"/>
      <c r="BF887" s="34" t="s">
        <v>4983</v>
      </c>
      <c r="BG887" s="92" t="s">
        <v>2098</v>
      </c>
      <c r="BM887" s="36" t="s">
        <v>131</v>
      </c>
      <c r="BN887" s="34" t="s">
        <v>132</v>
      </c>
      <c r="BO887" s="36">
        <v>0</v>
      </c>
      <c r="BQ887" s="94"/>
      <c r="BS887" t="s">
        <v>132</v>
      </c>
      <c r="BU887" s="95"/>
      <c r="BV887" s="95"/>
      <c r="BW887" s="61"/>
      <c r="BX887" s="60"/>
      <c r="BY887" s="59" t="str">
        <f t="shared" ca="1" si="66"/>
        <v/>
      </c>
      <c r="CD887" s="68"/>
      <c r="CE887" s="68"/>
      <c r="CF887" s="67"/>
      <c r="CG887">
        <v>59</v>
      </c>
      <c r="CH887" s="2">
        <v>160</v>
      </c>
      <c r="CI887" s="4">
        <f t="shared" si="67"/>
        <v>23.046874999999996</v>
      </c>
      <c r="CJ887" s="5" t="str">
        <f t="shared" si="68"/>
        <v>NORMAL</v>
      </c>
      <c r="CK887" s="36">
        <v>0</v>
      </c>
      <c r="CL887" s="66"/>
      <c r="CM887" s="89">
        <v>42590</v>
      </c>
      <c r="CN887" s="97">
        <v>42654</v>
      </c>
      <c r="CP887"/>
      <c r="CQ887" s="65"/>
      <c r="CR887" s="65"/>
      <c r="CS887" s="98"/>
      <c r="CT887"/>
      <c r="CU887"/>
      <c r="CV887" s="65"/>
      <c r="CW887" s="2">
        <v>120</v>
      </c>
      <c r="CX887" s="82">
        <v>60</v>
      </c>
      <c r="DC887"/>
      <c r="DG887" s="64"/>
      <c r="DI887" s="89">
        <v>42667</v>
      </c>
      <c r="DJ887" s="89"/>
      <c r="DN887" s="34"/>
      <c r="DO887" s="34"/>
      <c r="DP887" s="34"/>
      <c r="DQ887" s="34"/>
      <c r="DR887" s="34"/>
      <c r="DS887" s="34" t="s">
        <v>2127</v>
      </c>
      <c r="DT887" s="34"/>
      <c r="DU887" s="47">
        <v>44687</v>
      </c>
      <c r="DY887" s="1">
        <v>2</v>
      </c>
      <c r="DZ887" t="s">
        <v>7941</v>
      </c>
      <c r="EA887" s="4">
        <v>0.77</v>
      </c>
      <c r="EB887" s="4">
        <v>88</v>
      </c>
      <c r="EC887" s="4">
        <v>292</v>
      </c>
      <c r="ED887" s="4">
        <v>208.6</v>
      </c>
      <c r="EE887" s="4">
        <v>39.6</v>
      </c>
      <c r="EF887" s="4">
        <v>219</v>
      </c>
      <c r="EG887" s="4">
        <v>2.4</v>
      </c>
      <c r="EH887" s="4">
        <v>6.7</v>
      </c>
      <c r="EJ887"/>
      <c r="EL887" s="34"/>
      <c r="EN887" s="34"/>
    </row>
    <row r="888" spans="1:144" x14ac:dyDescent="0.25">
      <c r="A888" s="85">
        <v>2022</v>
      </c>
      <c r="B888" s="87">
        <v>44830</v>
      </c>
      <c r="C888" t="s">
        <v>121</v>
      </c>
      <c r="D888" t="s">
        <v>122</v>
      </c>
      <c r="E888" s="34" t="s">
        <v>7938</v>
      </c>
      <c r="F888" s="34">
        <f t="shared" si="69"/>
        <v>887</v>
      </c>
      <c r="G888" s="34" t="s">
        <v>4985</v>
      </c>
      <c r="H888">
        <v>18</v>
      </c>
      <c r="I888" s="34" t="s">
        <v>6141</v>
      </c>
      <c r="J888" s="34" t="s">
        <v>4984</v>
      </c>
      <c r="K888" s="34" t="str">
        <f>VLOOKUP(J888,[2]CodMpios!$B$347:$E$362,4,FALSE)</f>
        <v>18753 - San Vicente Del Caguán</v>
      </c>
      <c r="L888" s="34" t="str">
        <f>VLOOKUP($J888,[2]Coord_Mpios_X_Y!$B$2:$K$1123,9,FALSE)</f>
        <v>1,567801695842</v>
      </c>
      <c r="M888" s="34" t="str">
        <f>VLOOKUP($J888,[2]Coord_Mpios_X_Y!$B$2:$K$1123,10,FALSE)</f>
        <v>-74,262977514784</v>
      </c>
      <c r="N888" s="34" t="s">
        <v>139</v>
      </c>
      <c r="O888" s="34" t="s">
        <v>126</v>
      </c>
      <c r="Q888" s="34" t="s">
        <v>127</v>
      </c>
      <c r="R888" s="34">
        <v>17644266</v>
      </c>
      <c r="S888" s="34" t="str">
        <f t="shared" si="65"/>
        <v>CC17644266</v>
      </c>
      <c r="T888" s="34" t="s">
        <v>446</v>
      </c>
      <c r="U888" s="34" t="s">
        <v>427</v>
      </c>
      <c r="V888" s="34" t="s">
        <v>2097</v>
      </c>
      <c r="W888" s="34" t="s">
        <v>5527</v>
      </c>
      <c r="X888" s="87">
        <v>25273</v>
      </c>
      <c r="Y888">
        <v>54</v>
      </c>
      <c r="Z888" s="36">
        <f>VLOOKUP($Y888,[2]Edades!$A$3:$H$153,4,FALSE)</f>
        <v>5</v>
      </c>
      <c r="AA888" s="34" t="str">
        <f>VLOOKUP($Y888,[2]Edades!$A$3:$H$153,6,FALSE)</f>
        <v>5 - Adultez</v>
      </c>
      <c r="AB888" s="34">
        <f>VLOOKUP($Y888,[2]Edades!$A$3:$H$153,7,FALSE)</f>
        <v>11</v>
      </c>
      <c r="AC888" s="34" t="str">
        <f>VLOOKUP($Y888,[2]Edades!$A$3:$H$153,8,FALSE)</f>
        <v>50-54</v>
      </c>
      <c r="AD888" s="34" t="s">
        <v>146</v>
      </c>
      <c r="AE888">
        <v>1</v>
      </c>
      <c r="AF888" s="34" t="s">
        <v>130</v>
      </c>
      <c r="AG888" s="34" t="s">
        <v>2127</v>
      </c>
      <c r="AH888" s="34" t="s">
        <v>2127</v>
      </c>
      <c r="AK888" s="34" t="s">
        <v>139</v>
      </c>
      <c r="AM888" s="34" t="s">
        <v>2127</v>
      </c>
      <c r="AN888" s="36" t="s">
        <v>2127</v>
      </c>
      <c r="AO888" s="36" t="s">
        <v>2127</v>
      </c>
      <c r="AP888" s="34" t="s">
        <v>2127</v>
      </c>
      <c r="AQ888" s="36" t="s">
        <v>2127</v>
      </c>
      <c r="AR888" s="34" t="s">
        <v>5042</v>
      </c>
      <c r="AS888" s="91" t="s">
        <v>7003</v>
      </c>
      <c r="AT888" s="34">
        <v>3106786622</v>
      </c>
      <c r="AU888" s="34" t="s">
        <v>2127</v>
      </c>
      <c r="AX888" s="90"/>
      <c r="BA888" s="91"/>
      <c r="BB888" s="91"/>
      <c r="BC888" s="91"/>
      <c r="BF888" s="34" t="s">
        <v>4983</v>
      </c>
      <c r="BG888" s="92" t="s">
        <v>2098</v>
      </c>
      <c r="BM888" s="36" t="s">
        <v>131</v>
      </c>
      <c r="BN888" s="34" t="s">
        <v>132</v>
      </c>
      <c r="BO888" s="36">
        <v>0</v>
      </c>
      <c r="BQ888" s="94"/>
      <c r="BS888" s="36" t="s">
        <v>2127</v>
      </c>
      <c r="BU888" s="95"/>
      <c r="BV888" s="95"/>
      <c r="BW888" s="61"/>
      <c r="BX888" s="60"/>
      <c r="BY888" s="59" t="str">
        <f t="shared" ca="1" si="66"/>
        <v/>
      </c>
      <c r="CD888" s="68"/>
      <c r="CE888" s="68"/>
      <c r="CF888" s="67"/>
      <c r="CG888">
        <v>86</v>
      </c>
      <c r="CH888" s="2">
        <v>175</v>
      </c>
      <c r="CI888" s="4">
        <f t="shared" si="67"/>
        <v>28.081632653061224</v>
      </c>
      <c r="CJ888" s="5" t="str">
        <f t="shared" si="68"/>
        <v>SOBREPESO</v>
      </c>
      <c r="CK888" s="36">
        <v>0</v>
      </c>
      <c r="CL888" s="66"/>
      <c r="CM888" s="89">
        <v>42591</v>
      </c>
      <c r="CN888" s="97">
        <v>42620</v>
      </c>
      <c r="CP888"/>
      <c r="CQ888" s="65"/>
      <c r="CR888" s="65"/>
      <c r="CS888" s="98"/>
      <c r="CT888"/>
      <c r="CU888"/>
      <c r="CV888" s="97"/>
      <c r="CW888" s="2"/>
      <c r="CX888" s="82"/>
      <c r="DG888" s="64"/>
      <c r="DI888" s="89"/>
      <c r="DJ888" s="89"/>
      <c r="DN888" s="34"/>
      <c r="DO888" s="34"/>
      <c r="DP888" s="34"/>
      <c r="DQ888" s="34"/>
      <c r="DR888" s="34"/>
      <c r="DS888" s="34" t="s">
        <v>2127</v>
      </c>
      <c r="DT888" s="34"/>
      <c r="DU888" s="47">
        <v>44523</v>
      </c>
      <c r="DY888" s="1">
        <v>1</v>
      </c>
      <c r="DZ888" t="s">
        <v>7940</v>
      </c>
      <c r="EB888" s="4"/>
      <c r="EJ888"/>
      <c r="EL888" s="34"/>
      <c r="EN888" s="34"/>
    </row>
    <row r="889" spans="1:144" x14ac:dyDescent="0.25">
      <c r="A889" s="85">
        <v>2022</v>
      </c>
      <c r="B889" s="87">
        <v>44830</v>
      </c>
      <c r="C889" t="s">
        <v>121</v>
      </c>
      <c r="D889" t="s">
        <v>122</v>
      </c>
      <c r="E889" s="34" t="s">
        <v>7938</v>
      </c>
      <c r="F889" s="34">
        <f t="shared" si="69"/>
        <v>888</v>
      </c>
      <c r="G889" s="34" t="s">
        <v>4985</v>
      </c>
      <c r="H889">
        <v>18</v>
      </c>
      <c r="I889" s="34" t="s">
        <v>6141</v>
      </c>
      <c r="J889" s="34" t="s">
        <v>5007</v>
      </c>
      <c r="K889" s="34" t="str">
        <f>VLOOKUP(J889,[2]CodMpios!$B$347:$E$362,4,FALSE)</f>
        <v>18410 - La Montañita</v>
      </c>
      <c r="L889" s="34" t="str">
        <f>VLOOKUP($J889,[2]Coord_Mpios_X_Y!$B$2:$K$1123,9,FALSE)</f>
        <v>1,302860442333</v>
      </c>
      <c r="M889" s="34" t="str">
        <f>VLOOKUP($J889,[2]Coord_Mpios_X_Y!$B$2:$K$1123,10,FALSE)</f>
        <v>-75,235727318747</v>
      </c>
      <c r="N889" s="34" t="s">
        <v>125</v>
      </c>
      <c r="O889" s="34" t="s">
        <v>126</v>
      </c>
      <c r="Q889" s="34" t="s">
        <v>127</v>
      </c>
      <c r="R889" s="34">
        <v>35600447</v>
      </c>
      <c r="S889" s="34" t="str">
        <f t="shared" si="65"/>
        <v>CC35600447</v>
      </c>
      <c r="T889" s="34" t="s">
        <v>309</v>
      </c>
      <c r="U889" s="34" t="s">
        <v>481</v>
      </c>
      <c r="V889" s="34" t="s">
        <v>423</v>
      </c>
      <c r="W889" s="34" t="s">
        <v>969</v>
      </c>
      <c r="X889" s="87">
        <v>26444</v>
      </c>
      <c r="Y889">
        <v>50</v>
      </c>
      <c r="Z889" s="36">
        <f>VLOOKUP($Y889,[2]Edades!$A$3:$H$153,4,FALSE)</f>
        <v>5</v>
      </c>
      <c r="AA889" s="34" t="str">
        <f>VLOOKUP($Y889,[2]Edades!$A$3:$H$153,6,FALSE)</f>
        <v>5 - Adultez</v>
      </c>
      <c r="AB889" s="34">
        <f>VLOOKUP($Y889,[2]Edades!$A$3:$H$153,7,FALSE)</f>
        <v>11</v>
      </c>
      <c r="AC889" s="34" t="str">
        <f>VLOOKUP($Y889,[2]Edades!$A$3:$H$153,8,FALSE)</f>
        <v>50-54</v>
      </c>
      <c r="AD889" s="34" t="s">
        <v>129</v>
      </c>
      <c r="AE889" s="1">
        <v>2</v>
      </c>
      <c r="AF889" s="34" t="s">
        <v>130</v>
      </c>
      <c r="AG889" s="34" t="s">
        <v>2127</v>
      </c>
      <c r="AH889" s="34" t="s">
        <v>2127</v>
      </c>
      <c r="AK889" s="34" t="s">
        <v>125</v>
      </c>
      <c r="AM889" s="34" t="s">
        <v>2127</v>
      </c>
      <c r="AN889" s="36" t="s">
        <v>2127</v>
      </c>
      <c r="AO889" s="36" t="s">
        <v>2127</v>
      </c>
      <c r="AP889" s="34" t="s">
        <v>2127</v>
      </c>
      <c r="AQ889" s="36" t="s">
        <v>2127</v>
      </c>
      <c r="AR889" s="34" t="s">
        <v>5919</v>
      </c>
      <c r="AS889" s="91" t="s">
        <v>6924</v>
      </c>
      <c r="AT889" s="34">
        <v>3212659247</v>
      </c>
      <c r="AU889" s="34" t="s">
        <v>2127</v>
      </c>
      <c r="AX889" s="90"/>
      <c r="BA889" s="91"/>
      <c r="BB889" s="91"/>
      <c r="BC889" s="91"/>
      <c r="BF889" s="34" t="s">
        <v>4983</v>
      </c>
      <c r="BG889" s="92" t="s">
        <v>2098</v>
      </c>
      <c r="BM889" s="36" t="s">
        <v>131</v>
      </c>
      <c r="BN889" s="34" t="s">
        <v>132</v>
      </c>
      <c r="BO889" s="36">
        <v>0</v>
      </c>
      <c r="BQ889" s="94"/>
      <c r="BS889" s="36" t="s">
        <v>2127</v>
      </c>
      <c r="BU889" s="95"/>
      <c r="BV889" s="95"/>
      <c r="BW889" s="61"/>
      <c r="BX889" s="60"/>
      <c r="BY889" s="59" t="str">
        <f t="shared" ca="1" si="66"/>
        <v/>
      </c>
      <c r="CD889" s="68"/>
      <c r="CE889" s="68"/>
      <c r="CF889" s="67"/>
      <c r="CG889">
        <v>81</v>
      </c>
      <c r="CH889" s="2">
        <v>170</v>
      </c>
      <c r="CI889" s="4">
        <f t="shared" si="67"/>
        <v>28.027681660899656</v>
      </c>
      <c r="CJ889" s="5" t="str">
        <f t="shared" si="68"/>
        <v>SOBREPESO</v>
      </c>
      <c r="CK889" s="36">
        <v>0</v>
      </c>
      <c r="CL889" s="66"/>
      <c r="CM889" s="89">
        <v>42334</v>
      </c>
      <c r="CN889" s="97">
        <v>42334</v>
      </c>
      <c r="CP889"/>
      <c r="CQ889" s="65"/>
      <c r="CR889" s="65"/>
      <c r="CS889" s="98"/>
      <c r="CT889"/>
      <c r="CU889"/>
      <c r="CV889" s="97"/>
      <c r="CW889" s="2">
        <v>120</v>
      </c>
      <c r="CX889" s="82">
        <v>70</v>
      </c>
      <c r="DG889" s="64"/>
      <c r="DI889" s="89"/>
      <c r="DJ889" s="89"/>
      <c r="DK889" s="89">
        <v>44622</v>
      </c>
      <c r="DN889" s="34"/>
      <c r="DO889" s="34"/>
      <c r="DP889" s="34"/>
      <c r="DQ889" s="34"/>
      <c r="DR889" s="34"/>
      <c r="DS889" s="34" t="s">
        <v>2127</v>
      </c>
      <c r="DT889" s="34"/>
      <c r="DU889" s="47">
        <v>44705</v>
      </c>
      <c r="DY889" s="1">
        <v>1</v>
      </c>
      <c r="DZ889" t="s">
        <v>7939</v>
      </c>
      <c r="EA889" s="4">
        <v>0.57999999999999996</v>
      </c>
      <c r="EB889" s="4">
        <v>94</v>
      </c>
      <c r="EC889" s="4">
        <v>214</v>
      </c>
      <c r="ED889" s="4">
        <v>71</v>
      </c>
      <c r="EE889" s="4">
        <v>40.700000000000003</v>
      </c>
      <c r="EF889" s="4">
        <v>515</v>
      </c>
      <c r="EG889" s="4">
        <v>2</v>
      </c>
      <c r="EH889" s="4">
        <v>7.7</v>
      </c>
      <c r="EJ889"/>
      <c r="EL889" s="34"/>
      <c r="EN889" s="34"/>
    </row>
    <row r="890" spans="1:144" hidden="1" x14ac:dyDescent="0.25">
      <c r="A890" s="85">
        <v>2022</v>
      </c>
      <c r="B890" s="87">
        <v>44830</v>
      </c>
      <c r="C890" t="s">
        <v>121</v>
      </c>
      <c r="D890" t="s">
        <v>122</v>
      </c>
      <c r="E890" s="36" t="s">
        <v>7938</v>
      </c>
      <c r="F890" s="34">
        <f t="shared" si="69"/>
        <v>889</v>
      </c>
      <c r="G890" s="34" t="s">
        <v>4985</v>
      </c>
      <c r="H890">
        <v>18</v>
      </c>
      <c r="I890" s="34" t="s">
        <v>6141</v>
      </c>
      <c r="J890" s="34" t="s">
        <v>4988</v>
      </c>
      <c r="K890" s="34" t="str">
        <f>VLOOKUP(J890,[2]CodMpios!$B$347:$E$362,4,FALSE)</f>
        <v>18001 - Florencia</v>
      </c>
      <c r="L890" s="34" t="str">
        <f>VLOOKUP($J890,[2]Coord_Mpios_X_Y!$B$2:$K$1123,9,FALSE)</f>
        <v>1,749138703818</v>
      </c>
      <c r="M890" s="34" t="str">
        <f>VLOOKUP($J890,[2]Coord_Mpios_X_Y!$B$2:$K$1123,10,FALSE)</f>
        <v>-75,558239064333</v>
      </c>
      <c r="N890" s="34" t="s">
        <v>139</v>
      </c>
      <c r="O890" s="34" t="s">
        <v>126</v>
      </c>
      <c r="Q890" s="34" t="s">
        <v>127</v>
      </c>
      <c r="R890" s="34">
        <v>17642313</v>
      </c>
      <c r="S890" s="34" t="str">
        <f t="shared" si="65"/>
        <v>CC17642313</v>
      </c>
      <c r="T890" s="34" t="s">
        <v>320</v>
      </c>
      <c r="U890" s="34" t="s">
        <v>2492</v>
      </c>
      <c r="V890" s="34" t="s">
        <v>5565</v>
      </c>
      <c r="W890" s="34" t="s">
        <v>5772</v>
      </c>
      <c r="X890" s="87">
        <v>24869</v>
      </c>
      <c r="Y890">
        <v>55</v>
      </c>
      <c r="Z890" s="36">
        <f>VLOOKUP($Y890,[2]Edades!$A$3:$H$153,4,FALSE)</f>
        <v>5</v>
      </c>
      <c r="AA890" s="34" t="str">
        <f>VLOOKUP($Y890,[2]Edades!$A$3:$H$153,6,FALSE)</f>
        <v>5 - Adultez</v>
      </c>
      <c r="AB890" s="34">
        <f>VLOOKUP($Y890,[2]Edades!$A$3:$H$153,7,FALSE)</f>
        <v>12</v>
      </c>
      <c r="AC890" s="34" t="str">
        <f>VLOOKUP($Y890,[2]Edades!$A$3:$H$153,8,FALSE)</f>
        <v>55-59</v>
      </c>
      <c r="AD890" s="34" t="s">
        <v>146</v>
      </c>
      <c r="AE890">
        <v>1</v>
      </c>
      <c r="AF890" s="34" t="s">
        <v>130</v>
      </c>
      <c r="AG890" s="34" t="s">
        <v>2127</v>
      </c>
      <c r="AH890" s="34" t="s">
        <v>2127</v>
      </c>
      <c r="AK890" s="34" t="s">
        <v>139</v>
      </c>
      <c r="AM890" s="34" t="s">
        <v>2127</v>
      </c>
      <c r="AN890" s="36" t="s">
        <v>2127</v>
      </c>
      <c r="AO890" s="36" t="s">
        <v>2127</v>
      </c>
      <c r="AP890" s="34" t="s">
        <v>2127</v>
      </c>
      <c r="AQ890" s="36" t="s">
        <v>2127</v>
      </c>
      <c r="AR890" s="34" t="s">
        <v>2098</v>
      </c>
      <c r="AS890" s="91" t="s">
        <v>2408</v>
      </c>
      <c r="AT890" s="34">
        <v>3132010409</v>
      </c>
      <c r="AU890" s="34" t="s">
        <v>2127</v>
      </c>
      <c r="AX890" s="90"/>
      <c r="BA890" s="91"/>
      <c r="BB890" s="91"/>
      <c r="BC890" s="91"/>
      <c r="BF890" s="34" t="s">
        <v>4983</v>
      </c>
      <c r="BG890" s="92" t="s">
        <v>2098</v>
      </c>
      <c r="BM890" s="36" t="s">
        <v>131</v>
      </c>
      <c r="BN890" s="34" t="s">
        <v>132</v>
      </c>
      <c r="BO890" s="36">
        <v>0</v>
      </c>
      <c r="BQ890" s="94"/>
      <c r="BS890" t="s">
        <v>132</v>
      </c>
      <c r="BU890" s="95"/>
      <c r="BV890" s="95"/>
      <c r="BW890" s="61"/>
      <c r="BX890" s="60"/>
      <c r="BY890" s="59" t="str">
        <f t="shared" ca="1" si="66"/>
        <v/>
      </c>
      <c r="CD890" s="68"/>
      <c r="CE890" s="68"/>
      <c r="CF890" s="67"/>
      <c r="CG890">
        <v>80</v>
      </c>
      <c r="CH890" s="2">
        <v>180</v>
      </c>
      <c r="CI890" s="4">
        <f t="shared" si="67"/>
        <v>24.691358024691358</v>
      </c>
      <c r="CJ890" s="5" t="str">
        <f t="shared" si="68"/>
        <v>NORMAL</v>
      </c>
      <c r="CK890" s="36">
        <v>0</v>
      </c>
      <c r="CL890" s="66"/>
      <c r="CM890" s="89">
        <v>42592</v>
      </c>
      <c r="CN890" s="97">
        <v>42636</v>
      </c>
      <c r="CP890"/>
      <c r="CQ890" s="65"/>
      <c r="CR890" s="65"/>
      <c r="CS890" s="98"/>
      <c r="CT890"/>
      <c r="CU890"/>
      <c r="CV890" s="65"/>
      <c r="CW890" s="2"/>
      <c r="CX890" s="82"/>
      <c r="DC890"/>
      <c r="DG890" s="64"/>
      <c r="DI890" s="89"/>
      <c r="DJ890" s="89"/>
      <c r="DN890" s="34"/>
      <c r="DO890" s="34"/>
      <c r="DP890" s="34"/>
      <c r="DQ890" s="34"/>
      <c r="DR890" s="34"/>
      <c r="DS890" s="34" t="s">
        <v>2127</v>
      </c>
      <c r="DT890" s="34"/>
      <c r="DU890" s="47">
        <v>43768</v>
      </c>
      <c r="DY890" s="1">
        <v>2</v>
      </c>
      <c r="DZ890" t="s">
        <v>7941</v>
      </c>
      <c r="EB890" s="4"/>
      <c r="EJ890"/>
      <c r="EL890" s="34"/>
      <c r="EN890" s="34"/>
    </row>
    <row r="891" spans="1:144" hidden="1" x14ac:dyDescent="0.25">
      <c r="A891" s="85">
        <v>2022</v>
      </c>
      <c r="B891" s="87">
        <v>44830</v>
      </c>
      <c r="C891" t="s">
        <v>121</v>
      </c>
      <c r="D891" t="s">
        <v>122</v>
      </c>
      <c r="E891" s="36" t="s">
        <v>7938</v>
      </c>
      <c r="F891" s="34">
        <f t="shared" si="69"/>
        <v>890</v>
      </c>
      <c r="G891" s="34" t="s">
        <v>4985</v>
      </c>
      <c r="H891">
        <v>18</v>
      </c>
      <c r="I891" s="34" t="s">
        <v>6141</v>
      </c>
      <c r="J891" s="34" t="s">
        <v>5008</v>
      </c>
      <c r="K891" s="34" t="str">
        <f>VLOOKUP(J891,[2]CodMpios!$B$347:$E$362,4,FALSE)</f>
        <v>18094 - Belén De Los Andaquíes</v>
      </c>
      <c r="L891" s="34" t="str">
        <f>VLOOKUP($J891,[2]Coord_Mpios_X_Y!$B$2:$K$1123,9,FALSE)</f>
        <v>1,500923003060</v>
      </c>
      <c r="M891" s="34" t="str">
        <f>VLOOKUP($J891,[2]Coord_Mpios_X_Y!$B$2:$K$1123,10,FALSE)</f>
        <v>-75,875645424257</v>
      </c>
      <c r="N891" s="34" t="s">
        <v>6142</v>
      </c>
      <c r="O891" s="34" t="s">
        <v>126</v>
      </c>
      <c r="Q891" s="34" t="s">
        <v>127</v>
      </c>
      <c r="R891" s="34">
        <v>26617164</v>
      </c>
      <c r="S891" s="34" t="str">
        <f t="shared" si="65"/>
        <v>CC26617164</v>
      </c>
      <c r="T891" s="34" t="s">
        <v>134</v>
      </c>
      <c r="U891" s="34" t="s">
        <v>5771</v>
      </c>
      <c r="V891" s="34" t="s">
        <v>5180</v>
      </c>
      <c r="W891" s="34" t="s">
        <v>5770</v>
      </c>
      <c r="X891" s="87">
        <v>18198</v>
      </c>
      <c r="Y891">
        <v>73</v>
      </c>
      <c r="Z891" s="36">
        <f>VLOOKUP($Y891,[2]Edades!$A$3:$H$153,4,FALSE)</f>
        <v>6</v>
      </c>
      <c r="AA891" s="34" t="str">
        <f>VLOOKUP($Y891,[2]Edades!$A$3:$H$153,6,FALSE)</f>
        <v>6 - Persona mayor</v>
      </c>
      <c r="AB891" s="34">
        <f>VLOOKUP($Y891,[2]Edades!$A$3:$H$153,7,FALSE)</f>
        <v>15</v>
      </c>
      <c r="AC891" s="34" t="str">
        <f>VLOOKUP($Y891,[2]Edades!$A$3:$H$153,8,FALSE)</f>
        <v>70-74</v>
      </c>
      <c r="AD891" s="34" t="s">
        <v>129</v>
      </c>
      <c r="AE891" s="1">
        <v>2</v>
      </c>
      <c r="AF891" s="34" t="s">
        <v>2137</v>
      </c>
      <c r="AG891" s="34" t="s">
        <v>2127</v>
      </c>
      <c r="AH891" s="34" t="s">
        <v>2127</v>
      </c>
      <c r="AK891" s="34" t="s">
        <v>6142</v>
      </c>
      <c r="AM891" s="34" t="s">
        <v>2127</v>
      </c>
      <c r="AN891" s="36" t="s">
        <v>2127</v>
      </c>
      <c r="AO891" s="36" t="s">
        <v>2127</v>
      </c>
      <c r="AP891" s="34" t="s">
        <v>2127</v>
      </c>
      <c r="AQ891" s="36" t="s">
        <v>2127</v>
      </c>
      <c r="AR891" s="34" t="s">
        <v>2098</v>
      </c>
      <c r="AS891" s="91" t="s">
        <v>7004</v>
      </c>
      <c r="AT891" s="34">
        <v>3132623235</v>
      </c>
      <c r="AU891" s="34" t="s">
        <v>2127</v>
      </c>
      <c r="AX891" s="90"/>
      <c r="BA891" s="91"/>
      <c r="BB891" s="91"/>
      <c r="BC891" s="91"/>
      <c r="BF891" s="34" t="s">
        <v>4983</v>
      </c>
      <c r="BG891" s="92" t="s">
        <v>2098</v>
      </c>
      <c r="BM891" s="36" t="s">
        <v>131</v>
      </c>
      <c r="BN891" s="34" t="s">
        <v>132</v>
      </c>
      <c r="BO891" s="36">
        <v>0</v>
      </c>
      <c r="BQ891" s="94"/>
      <c r="BS891" t="s">
        <v>132</v>
      </c>
      <c r="BU891" s="95"/>
      <c r="BV891" s="95"/>
      <c r="BW891" s="61"/>
      <c r="BX891" s="60"/>
      <c r="BY891" s="59" t="str">
        <f t="shared" ca="1" si="66"/>
        <v/>
      </c>
      <c r="CD891" s="68"/>
      <c r="CE891" s="68"/>
      <c r="CF891" s="67"/>
      <c r="CG891">
        <v>75</v>
      </c>
      <c r="CH891" s="2">
        <v>165</v>
      </c>
      <c r="CI891" s="4">
        <f t="shared" si="67"/>
        <v>27.548209366391188</v>
      </c>
      <c r="CJ891" s="5" t="str">
        <f t="shared" si="68"/>
        <v>SOBREPESO</v>
      </c>
      <c r="CK891" s="36">
        <v>0</v>
      </c>
      <c r="CL891" s="66"/>
      <c r="CM891" s="89">
        <v>42592</v>
      </c>
      <c r="CN891" s="97">
        <v>42636</v>
      </c>
      <c r="CP891"/>
      <c r="CQ891" s="65"/>
      <c r="CR891" s="65"/>
      <c r="CS891" s="98"/>
      <c r="CT891"/>
      <c r="CU891"/>
      <c r="CV891" s="65"/>
      <c r="CW891" s="2"/>
      <c r="CX891" s="82"/>
      <c r="DC891"/>
      <c r="DG891" s="64"/>
      <c r="DI891" s="89">
        <v>43293</v>
      </c>
      <c r="DJ891" s="89"/>
      <c r="DN891" s="34"/>
      <c r="DO891" s="34"/>
      <c r="DP891" s="34"/>
      <c r="DQ891" s="34"/>
      <c r="DR891" s="34"/>
      <c r="DS891" s="34" t="s">
        <v>2127</v>
      </c>
      <c r="DT891" s="34"/>
      <c r="DU891" s="47">
        <v>44671</v>
      </c>
      <c r="DY891" s="1">
        <v>3</v>
      </c>
      <c r="DZ891" t="s">
        <v>7940</v>
      </c>
      <c r="EA891" s="4">
        <v>1.08</v>
      </c>
      <c r="EB891" s="4">
        <v>136</v>
      </c>
      <c r="EC891" s="4">
        <v>276</v>
      </c>
      <c r="ED891" s="4">
        <v>172</v>
      </c>
      <c r="EE891" s="4">
        <v>57.2</v>
      </c>
      <c r="EF891" s="4">
        <v>234</v>
      </c>
      <c r="EG891" s="4">
        <v>2.2000000000000002</v>
      </c>
      <c r="EH891" s="4">
        <v>7.2</v>
      </c>
      <c r="EJ891"/>
      <c r="EL891" s="34"/>
      <c r="EN891" s="34"/>
    </row>
    <row r="892" spans="1:144" hidden="1" x14ac:dyDescent="0.25">
      <c r="A892" s="85">
        <v>2022</v>
      </c>
      <c r="B892" s="87">
        <v>44830</v>
      </c>
      <c r="C892" t="s">
        <v>121</v>
      </c>
      <c r="D892" t="s">
        <v>122</v>
      </c>
      <c r="E892" s="36" t="s">
        <v>7938</v>
      </c>
      <c r="F892" s="34">
        <f t="shared" si="69"/>
        <v>891</v>
      </c>
      <c r="G892" s="34" t="s">
        <v>4985</v>
      </c>
      <c r="H892">
        <v>18</v>
      </c>
      <c r="I892" s="34" t="s">
        <v>6141</v>
      </c>
      <c r="J892" s="34" t="s">
        <v>4984</v>
      </c>
      <c r="K892" s="34" t="str">
        <f>VLOOKUP(J892,[2]CodMpios!$B$347:$E$362,4,FALSE)</f>
        <v>18753 - San Vicente Del Caguán</v>
      </c>
      <c r="L892" s="34" t="str">
        <f>VLOOKUP($J892,[2]Coord_Mpios_X_Y!$B$2:$K$1123,9,FALSE)</f>
        <v>1,567801695842</v>
      </c>
      <c r="M892" s="34" t="str">
        <f>VLOOKUP($J892,[2]Coord_Mpios_X_Y!$B$2:$K$1123,10,FALSE)</f>
        <v>-74,262977514784</v>
      </c>
      <c r="N892" s="34" t="s">
        <v>125</v>
      </c>
      <c r="O892" s="34" t="s">
        <v>126</v>
      </c>
      <c r="Q892" s="34" t="s">
        <v>127</v>
      </c>
      <c r="R892" s="34">
        <v>17645032</v>
      </c>
      <c r="S892" s="34" t="str">
        <f t="shared" si="65"/>
        <v>CC17645032</v>
      </c>
      <c r="T892" s="34" t="s">
        <v>677</v>
      </c>
      <c r="U892" s="34" t="s">
        <v>2492</v>
      </c>
      <c r="V892" s="34" t="s">
        <v>5020</v>
      </c>
      <c r="W892" s="34" t="s">
        <v>151</v>
      </c>
      <c r="X892" s="87">
        <v>25505</v>
      </c>
      <c r="Y892">
        <v>53</v>
      </c>
      <c r="Z892" s="36">
        <f>VLOOKUP($Y892,[2]Edades!$A$3:$H$153,4,FALSE)</f>
        <v>5</v>
      </c>
      <c r="AA892" s="34" t="str">
        <f>VLOOKUP($Y892,[2]Edades!$A$3:$H$153,6,FALSE)</f>
        <v>5 - Adultez</v>
      </c>
      <c r="AB892" s="34">
        <f>VLOOKUP($Y892,[2]Edades!$A$3:$H$153,7,FALSE)</f>
        <v>11</v>
      </c>
      <c r="AC892" s="34" t="str">
        <f>VLOOKUP($Y892,[2]Edades!$A$3:$H$153,8,FALSE)</f>
        <v>50-54</v>
      </c>
      <c r="AD892" s="34" t="s">
        <v>146</v>
      </c>
      <c r="AE892">
        <v>1</v>
      </c>
      <c r="AF892" s="34" t="s">
        <v>130</v>
      </c>
      <c r="AG892" s="34" t="s">
        <v>2127</v>
      </c>
      <c r="AH892" s="34" t="s">
        <v>2127</v>
      </c>
      <c r="AK892" s="34" t="s">
        <v>125</v>
      </c>
      <c r="AM892" s="34" t="s">
        <v>2127</v>
      </c>
      <c r="AN892" s="36" t="s">
        <v>2127</v>
      </c>
      <c r="AO892" s="36" t="s">
        <v>2127</v>
      </c>
      <c r="AP892" s="34" t="s">
        <v>2127</v>
      </c>
      <c r="AQ892" s="36" t="s">
        <v>2127</v>
      </c>
      <c r="AR892" s="34" t="s">
        <v>5045</v>
      </c>
      <c r="AS892" s="91" t="s">
        <v>7005</v>
      </c>
      <c r="AT892" s="34">
        <v>3105534505</v>
      </c>
      <c r="AU892" s="34" t="s">
        <v>2127</v>
      </c>
      <c r="AX892" s="90"/>
      <c r="BA892" s="91"/>
      <c r="BB892" s="91"/>
      <c r="BC892" s="91"/>
      <c r="BF892" s="34" t="s">
        <v>4983</v>
      </c>
      <c r="BG892" s="92" t="s">
        <v>2098</v>
      </c>
      <c r="BM892" s="36" t="s">
        <v>131</v>
      </c>
      <c r="BN892" s="34" t="s">
        <v>132</v>
      </c>
      <c r="BO892" s="36">
        <v>0</v>
      </c>
      <c r="BQ892" s="94"/>
      <c r="BS892" t="s">
        <v>132</v>
      </c>
      <c r="BU892" s="95"/>
      <c r="BV892" s="95"/>
      <c r="BW892" s="61"/>
      <c r="BX892" s="60"/>
      <c r="BY892" s="59" t="str">
        <f t="shared" ca="1" si="66"/>
        <v/>
      </c>
      <c r="CD892" s="68"/>
      <c r="CE892" s="68"/>
      <c r="CF892" s="67"/>
      <c r="CG892">
        <v>82</v>
      </c>
      <c r="CH892" s="2">
        <v>165</v>
      </c>
      <c r="CI892" s="4">
        <f t="shared" si="67"/>
        <v>30.119375573921033</v>
      </c>
      <c r="CJ892" s="5" t="str">
        <f t="shared" si="68"/>
        <v>OBESIDAD</v>
      </c>
      <c r="CK892" s="36">
        <v>0</v>
      </c>
      <c r="CL892" s="66"/>
      <c r="CM892" s="89">
        <v>42592</v>
      </c>
      <c r="CN892" s="97">
        <v>42647</v>
      </c>
      <c r="CP892"/>
      <c r="CQ892" s="65"/>
      <c r="CR892" s="65"/>
      <c r="CS892" s="98"/>
      <c r="CT892"/>
      <c r="CU892"/>
      <c r="CV892" s="65"/>
      <c r="CW892" s="2"/>
      <c r="CX892" s="82"/>
      <c r="DC892"/>
      <c r="DG892" s="64"/>
      <c r="DI892" s="89">
        <v>42797</v>
      </c>
      <c r="DJ892" s="89"/>
      <c r="DN892" s="34"/>
      <c r="DO892" s="34"/>
      <c r="DP892" s="34"/>
      <c r="DQ892" s="34"/>
      <c r="DR892" s="34"/>
      <c r="DS892" s="34" t="s">
        <v>2127</v>
      </c>
      <c r="DT892" s="34"/>
      <c r="DU892" s="47">
        <v>43819</v>
      </c>
      <c r="DY892" s="1">
        <v>1</v>
      </c>
      <c r="DZ892" t="s">
        <v>7941</v>
      </c>
      <c r="EB892" s="4"/>
      <c r="EJ892"/>
      <c r="EL892" s="34"/>
      <c r="EN892" s="34"/>
    </row>
    <row r="893" spans="1:144" hidden="1" x14ac:dyDescent="0.25">
      <c r="A893" s="85">
        <v>2022</v>
      </c>
      <c r="B893" s="87">
        <v>44830</v>
      </c>
      <c r="C893" t="s">
        <v>121</v>
      </c>
      <c r="D893" t="s">
        <v>122</v>
      </c>
      <c r="E893" s="36" t="s">
        <v>7938</v>
      </c>
      <c r="F893" s="34">
        <f t="shared" si="69"/>
        <v>892</v>
      </c>
      <c r="G893" s="34" t="s">
        <v>4985</v>
      </c>
      <c r="H893">
        <v>18</v>
      </c>
      <c r="I893" s="34" t="s">
        <v>6141</v>
      </c>
      <c r="J893" s="34" t="s">
        <v>5049</v>
      </c>
      <c r="K893" s="34" t="str">
        <f>VLOOKUP(J893,[2]CodMpios!$B$347:$E$362,4,FALSE)</f>
        <v>18610 - San José Del Fragua</v>
      </c>
      <c r="L893" s="34" t="str">
        <f>VLOOKUP($J893,[2]Coord_Mpios_X_Y!$B$2:$K$1123,9,FALSE)</f>
        <v>1,304702314265</v>
      </c>
      <c r="M893" s="34" t="str">
        <f>VLOOKUP($J893,[2]Coord_Mpios_X_Y!$B$2:$K$1123,10,FALSE)</f>
        <v>-76,110005941537</v>
      </c>
      <c r="N893" s="34" t="s">
        <v>6142</v>
      </c>
      <c r="O893" s="34" t="s">
        <v>126</v>
      </c>
      <c r="Q893" s="34" t="s">
        <v>127</v>
      </c>
      <c r="R893" s="34">
        <v>17627094</v>
      </c>
      <c r="S893" s="34" t="str">
        <f t="shared" si="65"/>
        <v>CC17627094</v>
      </c>
      <c r="T893" s="34" t="s">
        <v>188</v>
      </c>
      <c r="U893" s="34" t="s">
        <v>185</v>
      </c>
      <c r="V893" s="34" t="s">
        <v>2150</v>
      </c>
      <c r="W893" s="34" t="s">
        <v>260</v>
      </c>
      <c r="X893" s="87">
        <v>19802</v>
      </c>
      <c r="Y893">
        <v>69</v>
      </c>
      <c r="Z893" s="36">
        <f>VLOOKUP($Y893,[2]Edades!$A$3:$H$153,4,FALSE)</f>
        <v>6</v>
      </c>
      <c r="AA893" s="34" t="str">
        <f>VLOOKUP($Y893,[2]Edades!$A$3:$H$153,6,FALSE)</f>
        <v>6 - Persona mayor</v>
      </c>
      <c r="AB893" s="34">
        <f>VLOOKUP($Y893,[2]Edades!$A$3:$H$153,7,FALSE)</f>
        <v>14</v>
      </c>
      <c r="AC893" s="34" t="str">
        <f>VLOOKUP($Y893,[2]Edades!$A$3:$H$153,8,FALSE)</f>
        <v>65-69</v>
      </c>
      <c r="AD893" s="34" t="s">
        <v>146</v>
      </c>
      <c r="AE893">
        <v>1</v>
      </c>
      <c r="AF893" s="34" t="s">
        <v>2137</v>
      </c>
      <c r="AG893" s="34" t="s">
        <v>2127</v>
      </c>
      <c r="AH893" s="34" t="s">
        <v>2127</v>
      </c>
      <c r="AK893" s="34" t="s">
        <v>6142</v>
      </c>
      <c r="AM893" s="34" t="s">
        <v>2127</v>
      </c>
      <c r="AN893" s="36" t="s">
        <v>2127</v>
      </c>
      <c r="AO893" s="36" t="s">
        <v>2127</v>
      </c>
      <c r="AP893" s="34" t="s">
        <v>2127</v>
      </c>
      <c r="AQ893" s="36" t="s">
        <v>2127</v>
      </c>
      <c r="AR893" s="34" t="s">
        <v>4989</v>
      </c>
      <c r="AS893" s="91" t="s">
        <v>7006</v>
      </c>
      <c r="AT893" s="34">
        <v>3223087191</v>
      </c>
      <c r="AU893" s="34" t="s">
        <v>2127</v>
      </c>
      <c r="AX893" s="90"/>
      <c r="BA893" s="91"/>
      <c r="BB893" s="91"/>
      <c r="BC893" s="91"/>
      <c r="BF893" s="34" t="s">
        <v>4983</v>
      </c>
      <c r="BG893" s="92" t="s">
        <v>2098</v>
      </c>
      <c r="BM893" s="36" t="s">
        <v>131</v>
      </c>
      <c r="BN893" s="34" t="s">
        <v>132</v>
      </c>
      <c r="BO893" s="36">
        <v>0</v>
      </c>
      <c r="BQ893" s="94"/>
      <c r="BS893" t="s">
        <v>131</v>
      </c>
      <c r="BU893" s="95"/>
      <c r="BV893" s="95"/>
      <c r="BW893" s="61"/>
      <c r="BX893" s="60"/>
      <c r="BY893" s="59" t="str">
        <f t="shared" ca="1" si="66"/>
        <v/>
      </c>
      <c r="CD893" s="68"/>
      <c r="CE893" s="68"/>
      <c r="CF893" s="67"/>
      <c r="CG893">
        <v>79</v>
      </c>
      <c r="CH893" s="2">
        <v>165</v>
      </c>
      <c r="CI893" s="4">
        <f t="shared" si="67"/>
        <v>29.017447199265384</v>
      </c>
      <c r="CJ893" s="5" t="str">
        <f t="shared" si="68"/>
        <v>SOBREPESO</v>
      </c>
      <c r="CK893" s="36">
        <v>0</v>
      </c>
      <c r="CL893" s="66"/>
      <c r="CM893" s="89">
        <v>42605</v>
      </c>
      <c r="CN893" s="97">
        <v>42853</v>
      </c>
      <c r="CP893"/>
      <c r="CQ893" s="65"/>
      <c r="CR893" s="65"/>
      <c r="CS893" s="98"/>
      <c r="CT893"/>
      <c r="CU893"/>
      <c r="CV893" s="65"/>
      <c r="CW893" s="2"/>
      <c r="CX893" s="82"/>
      <c r="DC893"/>
      <c r="DG893" s="64"/>
      <c r="DI893" s="89"/>
      <c r="DJ893" s="89"/>
      <c r="DN893" s="34"/>
      <c r="DO893" s="34"/>
      <c r="DP893" s="34"/>
      <c r="DQ893" s="34"/>
      <c r="DR893" s="34"/>
      <c r="DS893" s="34" t="s">
        <v>2127</v>
      </c>
      <c r="DT893" s="34"/>
      <c r="DU893" s="47">
        <v>43686</v>
      </c>
      <c r="DY893" s="1">
        <v>1</v>
      </c>
      <c r="DZ893" t="s">
        <v>7941</v>
      </c>
      <c r="EB893" s="4"/>
      <c r="EJ893"/>
      <c r="EL893" s="34"/>
      <c r="EN893" s="34"/>
    </row>
    <row r="894" spans="1:144" x14ac:dyDescent="0.25">
      <c r="A894" s="85">
        <v>2022</v>
      </c>
      <c r="B894" s="87">
        <v>44830</v>
      </c>
      <c r="C894" t="s">
        <v>121</v>
      </c>
      <c r="D894" t="s">
        <v>122</v>
      </c>
      <c r="E894" s="34" t="s">
        <v>7938</v>
      </c>
      <c r="F894" s="34">
        <f t="shared" si="69"/>
        <v>893</v>
      </c>
      <c r="G894" s="34" t="s">
        <v>4985</v>
      </c>
      <c r="H894">
        <v>18</v>
      </c>
      <c r="I894" s="34" t="s">
        <v>6141</v>
      </c>
      <c r="J894" s="34" t="s">
        <v>4984</v>
      </c>
      <c r="K894" s="34" t="str">
        <f>VLOOKUP(J894,[2]CodMpios!$B$347:$E$362,4,FALSE)</f>
        <v>18753 - San Vicente Del Caguán</v>
      </c>
      <c r="L894" s="34" t="str">
        <f>VLOOKUP($J894,[2]Coord_Mpios_X_Y!$B$2:$K$1123,9,FALSE)</f>
        <v>1,567801695842</v>
      </c>
      <c r="M894" s="34" t="str">
        <f>VLOOKUP($J894,[2]Coord_Mpios_X_Y!$B$2:$K$1123,10,FALSE)</f>
        <v>-74,262977514784</v>
      </c>
      <c r="N894" s="34" t="s">
        <v>125</v>
      </c>
      <c r="O894" s="34" t="s">
        <v>126</v>
      </c>
      <c r="Q894" s="34" t="s">
        <v>127</v>
      </c>
      <c r="R894" s="34">
        <v>96359482</v>
      </c>
      <c r="S894" s="34" t="str">
        <f t="shared" si="65"/>
        <v>CC96359482</v>
      </c>
      <c r="T894" s="34" t="s">
        <v>428</v>
      </c>
      <c r="U894" s="34" t="s">
        <v>2492</v>
      </c>
      <c r="V894" s="34" t="s">
        <v>1125</v>
      </c>
      <c r="W894" s="34" t="s">
        <v>5769</v>
      </c>
      <c r="X894" s="87">
        <v>24744</v>
      </c>
      <c r="Y894">
        <v>55</v>
      </c>
      <c r="Z894" s="36">
        <f>VLOOKUP($Y894,[2]Edades!$A$3:$H$153,4,FALSE)</f>
        <v>5</v>
      </c>
      <c r="AA894" s="34" t="str">
        <f>VLOOKUP($Y894,[2]Edades!$A$3:$H$153,6,FALSE)</f>
        <v>5 - Adultez</v>
      </c>
      <c r="AB894" s="34">
        <f>VLOOKUP($Y894,[2]Edades!$A$3:$H$153,7,FALSE)</f>
        <v>12</v>
      </c>
      <c r="AC894" s="34" t="str">
        <f>VLOOKUP($Y894,[2]Edades!$A$3:$H$153,8,FALSE)</f>
        <v>55-59</v>
      </c>
      <c r="AD894" s="34" t="s">
        <v>146</v>
      </c>
      <c r="AE894">
        <v>1</v>
      </c>
      <c r="AF894" s="34" t="s">
        <v>130</v>
      </c>
      <c r="AG894" s="34" t="s">
        <v>2127</v>
      </c>
      <c r="AH894" s="34" t="s">
        <v>2127</v>
      </c>
      <c r="AK894" s="34" t="s">
        <v>125</v>
      </c>
      <c r="AM894" s="34" t="s">
        <v>2127</v>
      </c>
      <c r="AN894" s="36" t="s">
        <v>2127</v>
      </c>
      <c r="AO894" s="36" t="s">
        <v>2127</v>
      </c>
      <c r="AP894" s="34" t="s">
        <v>2127</v>
      </c>
      <c r="AQ894" s="36" t="s">
        <v>2127</v>
      </c>
      <c r="AR894" s="34" t="s">
        <v>5042</v>
      </c>
      <c r="AS894" s="91" t="s">
        <v>7007</v>
      </c>
      <c r="AT894" s="34">
        <v>3229085707</v>
      </c>
      <c r="AU894" s="34" t="s">
        <v>2127</v>
      </c>
      <c r="AX894" s="90"/>
      <c r="BA894" s="91"/>
      <c r="BB894" s="91"/>
      <c r="BC894" s="91"/>
      <c r="BF894" s="34" t="s">
        <v>4983</v>
      </c>
      <c r="BG894" s="92" t="s">
        <v>2098</v>
      </c>
      <c r="BM894" s="36" t="s">
        <v>131</v>
      </c>
      <c r="BN894" s="34" t="s">
        <v>132</v>
      </c>
      <c r="BO894" s="36">
        <v>0</v>
      </c>
      <c r="BQ894" s="94"/>
      <c r="BS894" s="36" t="s">
        <v>2127</v>
      </c>
      <c r="BU894" s="95"/>
      <c r="BV894" s="95"/>
      <c r="BW894" s="61"/>
      <c r="BX894" s="60"/>
      <c r="BY894" s="59" t="str">
        <f t="shared" ca="1" si="66"/>
        <v/>
      </c>
      <c r="CD894" s="68"/>
      <c r="CE894" s="68"/>
      <c r="CF894" s="67"/>
      <c r="CG894"/>
      <c r="CH894" s="2"/>
      <c r="CI894" s="4" t="e">
        <f t="shared" si="67"/>
        <v>#DIV/0!</v>
      </c>
      <c r="CJ894" s="5" t="str">
        <f t="shared" si="68"/>
        <v>SIN DATO</v>
      </c>
      <c r="CK894" s="36">
        <v>0</v>
      </c>
      <c r="CL894" s="66"/>
      <c r="CM894" s="89">
        <v>42615</v>
      </c>
      <c r="CN894" s="97">
        <v>42615</v>
      </c>
      <c r="CP894"/>
      <c r="CQ894" s="65"/>
      <c r="CR894" s="65"/>
      <c r="CS894" s="98"/>
      <c r="CT894"/>
      <c r="CU894"/>
      <c r="CV894" s="97"/>
      <c r="CW894" s="2"/>
      <c r="CX894" s="82"/>
      <c r="DG894" s="64"/>
      <c r="DI894" s="89"/>
      <c r="DJ894" s="89"/>
      <c r="DN894" s="34"/>
      <c r="DO894" s="34"/>
      <c r="DP894" s="34"/>
      <c r="DQ894" s="34"/>
      <c r="DR894" s="34"/>
      <c r="DS894" s="34" t="s">
        <v>2127</v>
      </c>
      <c r="DT894" s="34"/>
      <c r="DY894" s="1">
        <v>2</v>
      </c>
      <c r="DZ894" t="s">
        <v>7941</v>
      </c>
      <c r="EB894" s="4"/>
      <c r="EJ894"/>
      <c r="EL894" s="34"/>
      <c r="EN894" s="34"/>
    </row>
    <row r="895" spans="1:144" hidden="1" x14ac:dyDescent="0.25">
      <c r="A895" s="85">
        <v>2022</v>
      </c>
      <c r="B895" s="87">
        <v>44830</v>
      </c>
      <c r="C895" t="s">
        <v>121</v>
      </c>
      <c r="D895" t="s">
        <v>122</v>
      </c>
      <c r="E895" s="36" t="s">
        <v>7938</v>
      </c>
      <c r="F895" s="34">
        <f t="shared" si="69"/>
        <v>894</v>
      </c>
      <c r="G895" s="34" t="s">
        <v>4985</v>
      </c>
      <c r="H895">
        <v>18</v>
      </c>
      <c r="I895" s="34" t="s">
        <v>6141</v>
      </c>
      <c r="J895" s="34" t="s">
        <v>4988</v>
      </c>
      <c r="K895" s="34" t="str">
        <f>VLOOKUP(J895,[2]CodMpios!$B$347:$E$362,4,FALSE)</f>
        <v>18001 - Florencia</v>
      </c>
      <c r="L895" s="34" t="str">
        <f>VLOOKUP($J895,[2]Coord_Mpios_X_Y!$B$2:$K$1123,9,FALSE)</f>
        <v>1,749138703818</v>
      </c>
      <c r="M895" s="34" t="str">
        <f>VLOOKUP($J895,[2]Coord_Mpios_X_Y!$B$2:$K$1123,10,FALSE)</f>
        <v>-75,558239064333</v>
      </c>
      <c r="N895" s="34" t="s">
        <v>139</v>
      </c>
      <c r="O895" s="34" t="s">
        <v>126</v>
      </c>
      <c r="Q895" s="34" t="s">
        <v>127</v>
      </c>
      <c r="R895" s="34">
        <v>6681250</v>
      </c>
      <c r="S895" s="34" t="str">
        <f t="shared" si="65"/>
        <v>CC6681250</v>
      </c>
      <c r="T895" s="34" t="s">
        <v>188</v>
      </c>
      <c r="U895" s="34" t="s">
        <v>200</v>
      </c>
      <c r="V895" s="34" t="s">
        <v>5084</v>
      </c>
      <c r="W895" s="34" t="s">
        <v>339</v>
      </c>
      <c r="X895" s="87">
        <v>18546</v>
      </c>
      <c r="Y895">
        <v>72</v>
      </c>
      <c r="Z895" s="36">
        <f>VLOOKUP($Y895,[2]Edades!$A$3:$H$153,4,FALSE)</f>
        <v>6</v>
      </c>
      <c r="AA895" s="34" t="str">
        <f>VLOOKUP($Y895,[2]Edades!$A$3:$H$153,6,FALSE)</f>
        <v>6 - Persona mayor</v>
      </c>
      <c r="AB895" s="34">
        <f>VLOOKUP($Y895,[2]Edades!$A$3:$H$153,7,FALSE)</f>
        <v>15</v>
      </c>
      <c r="AC895" s="34" t="str">
        <f>VLOOKUP($Y895,[2]Edades!$A$3:$H$153,8,FALSE)</f>
        <v>70-74</v>
      </c>
      <c r="AD895" s="34" t="s">
        <v>146</v>
      </c>
      <c r="AE895">
        <v>1</v>
      </c>
      <c r="AF895" s="34" t="s">
        <v>2137</v>
      </c>
      <c r="AG895" s="34" t="s">
        <v>2127</v>
      </c>
      <c r="AH895" s="34" t="s">
        <v>2127</v>
      </c>
      <c r="AK895" s="34" t="s">
        <v>139</v>
      </c>
      <c r="AM895" s="34" t="s">
        <v>2127</v>
      </c>
      <c r="AN895" s="36" t="s">
        <v>2127</v>
      </c>
      <c r="AO895" s="36" t="s">
        <v>2127</v>
      </c>
      <c r="AP895" s="34" t="s">
        <v>2127</v>
      </c>
      <c r="AQ895" s="36" t="s">
        <v>2127</v>
      </c>
      <c r="AR895" s="34" t="s">
        <v>2098</v>
      </c>
      <c r="AS895" s="91" t="s">
        <v>7008</v>
      </c>
      <c r="AT895" s="34">
        <v>3125824577</v>
      </c>
      <c r="AU895" s="34" t="s">
        <v>2127</v>
      </c>
      <c r="AX895" s="90"/>
      <c r="BA895" s="91"/>
      <c r="BB895" s="91"/>
      <c r="BC895" s="91"/>
      <c r="BF895" s="34" t="s">
        <v>4983</v>
      </c>
      <c r="BG895" s="92" t="s">
        <v>2098</v>
      </c>
      <c r="BM895" s="36" t="s">
        <v>131</v>
      </c>
      <c r="BN895" s="34" t="s">
        <v>132</v>
      </c>
      <c r="BO895" s="36">
        <v>0</v>
      </c>
      <c r="BQ895" s="94"/>
      <c r="BS895" t="s">
        <v>131</v>
      </c>
      <c r="BU895" s="95"/>
      <c r="BV895" s="95"/>
      <c r="BW895" s="61"/>
      <c r="BX895" s="60"/>
      <c r="BY895" s="59" t="str">
        <f t="shared" ca="1" si="66"/>
        <v/>
      </c>
      <c r="CD895" s="68"/>
      <c r="CE895" s="68"/>
      <c r="CF895" s="67"/>
      <c r="CG895">
        <v>79</v>
      </c>
      <c r="CH895" s="2">
        <v>167</v>
      </c>
      <c r="CI895" s="4">
        <f t="shared" si="67"/>
        <v>28.326580372189753</v>
      </c>
      <c r="CJ895" s="5" t="str">
        <f t="shared" si="68"/>
        <v>SOBREPESO</v>
      </c>
      <c r="CK895" s="36">
        <v>0</v>
      </c>
      <c r="CL895" s="66"/>
      <c r="CM895" s="89">
        <v>42572</v>
      </c>
      <c r="CN895" s="97">
        <v>42654</v>
      </c>
      <c r="CP895"/>
      <c r="CQ895" s="65"/>
      <c r="CR895" s="65"/>
      <c r="CS895" s="98"/>
      <c r="CT895"/>
      <c r="CU895"/>
      <c r="CV895" s="65"/>
      <c r="CW895" s="2">
        <v>120</v>
      </c>
      <c r="CX895" s="82">
        <v>70</v>
      </c>
      <c r="DC895"/>
      <c r="DG895" s="64"/>
      <c r="DI895" s="89">
        <v>42663</v>
      </c>
      <c r="DJ895" s="89"/>
      <c r="DK895" s="89">
        <v>44809</v>
      </c>
      <c r="DN895" s="34"/>
      <c r="DO895" s="34"/>
      <c r="DP895" s="34"/>
      <c r="DQ895" s="34"/>
      <c r="DR895" s="34"/>
      <c r="DS895" s="34" t="s">
        <v>2127</v>
      </c>
      <c r="DT895" s="34"/>
      <c r="DU895" s="47">
        <v>44783</v>
      </c>
      <c r="DY895" s="1">
        <v>2</v>
      </c>
      <c r="DZ895" t="s">
        <v>7939</v>
      </c>
      <c r="EA895" s="4">
        <v>0.89</v>
      </c>
      <c r="EB895" s="4">
        <v>110</v>
      </c>
      <c r="EC895" s="4">
        <v>227</v>
      </c>
      <c r="ED895" s="4">
        <v>141</v>
      </c>
      <c r="EE895" s="4">
        <v>52.3</v>
      </c>
      <c r="EF895" s="4">
        <v>169</v>
      </c>
      <c r="EG895" s="4">
        <v>2.5</v>
      </c>
      <c r="EJ895"/>
      <c r="EL895" s="34"/>
      <c r="EN895" s="34"/>
    </row>
    <row r="896" spans="1:144" hidden="1" x14ac:dyDescent="0.25">
      <c r="A896" s="85">
        <v>2022</v>
      </c>
      <c r="B896" s="87">
        <v>44830</v>
      </c>
      <c r="C896" t="s">
        <v>121</v>
      </c>
      <c r="D896" t="s">
        <v>122</v>
      </c>
      <c r="E896" s="36" t="s">
        <v>7938</v>
      </c>
      <c r="F896" s="34">
        <f t="shared" si="69"/>
        <v>895</v>
      </c>
      <c r="G896" s="34" t="s">
        <v>4985</v>
      </c>
      <c r="H896">
        <v>18</v>
      </c>
      <c r="I896" s="34" t="s">
        <v>6141</v>
      </c>
      <c r="J896" s="34" t="s">
        <v>4988</v>
      </c>
      <c r="K896" s="34" t="str">
        <f>VLOOKUP(J896,[2]CodMpios!$B$347:$E$362,4,FALSE)</f>
        <v>18001 - Florencia</v>
      </c>
      <c r="L896" s="34" t="str">
        <f>VLOOKUP($J896,[2]Coord_Mpios_X_Y!$B$2:$K$1123,9,FALSE)</f>
        <v>1,749138703818</v>
      </c>
      <c r="M896" s="34" t="str">
        <f>VLOOKUP($J896,[2]Coord_Mpios_X_Y!$B$2:$K$1123,10,FALSE)</f>
        <v>-75,558239064333</v>
      </c>
      <c r="N896" s="34" t="s">
        <v>6142</v>
      </c>
      <c r="O896" s="34" t="s">
        <v>126</v>
      </c>
      <c r="Q896" s="34" t="s">
        <v>127</v>
      </c>
      <c r="R896" s="34">
        <v>17624147</v>
      </c>
      <c r="S896" s="34" t="str">
        <f t="shared" si="65"/>
        <v>CC17624147</v>
      </c>
      <c r="T896" s="34" t="s">
        <v>476</v>
      </c>
      <c r="U896" s="34" t="s">
        <v>2492</v>
      </c>
      <c r="V896" s="34" t="s">
        <v>5608</v>
      </c>
      <c r="W896" s="34" t="s">
        <v>497</v>
      </c>
      <c r="X896" s="87">
        <v>18408</v>
      </c>
      <c r="Y896">
        <v>72</v>
      </c>
      <c r="Z896" s="36">
        <f>VLOOKUP($Y896,[2]Edades!$A$3:$H$153,4,FALSE)</f>
        <v>6</v>
      </c>
      <c r="AA896" s="34" t="str">
        <f>VLOOKUP($Y896,[2]Edades!$A$3:$H$153,6,FALSE)</f>
        <v>6 - Persona mayor</v>
      </c>
      <c r="AB896" s="34">
        <f>VLOOKUP($Y896,[2]Edades!$A$3:$H$153,7,FALSE)</f>
        <v>15</v>
      </c>
      <c r="AC896" s="34" t="str">
        <f>VLOOKUP($Y896,[2]Edades!$A$3:$H$153,8,FALSE)</f>
        <v>70-74</v>
      </c>
      <c r="AD896" s="34" t="s">
        <v>146</v>
      </c>
      <c r="AE896">
        <v>1</v>
      </c>
      <c r="AF896" s="34" t="s">
        <v>2137</v>
      </c>
      <c r="AG896" s="34" t="s">
        <v>2127</v>
      </c>
      <c r="AH896" s="34" t="s">
        <v>2127</v>
      </c>
      <c r="AK896" s="34" t="s">
        <v>6142</v>
      </c>
      <c r="AM896" s="34" t="s">
        <v>2127</v>
      </c>
      <c r="AN896" s="36" t="s">
        <v>2127</v>
      </c>
      <c r="AO896" s="36" t="s">
        <v>2127</v>
      </c>
      <c r="AP896" s="34" t="s">
        <v>2127</v>
      </c>
      <c r="AQ896" s="36" t="s">
        <v>2127</v>
      </c>
      <c r="AR896" s="34" t="s">
        <v>2098</v>
      </c>
      <c r="AS896" s="91" t="s">
        <v>7009</v>
      </c>
      <c r="AT896" s="34">
        <v>3227027800</v>
      </c>
      <c r="AU896" s="34" t="s">
        <v>2127</v>
      </c>
      <c r="AX896" s="90"/>
      <c r="BA896" s="91"/>
      <c r="BB896" s="91"/>
      <c r="BC896" s="91"/>
      <c r="BF896" s="34" t="s">
        <v>4983</v>
      </c>
      <c r="BG896" s="92" t="s">
        <v>2098</v>
      </c>
      <c r="BM896" s="36" t="s">
        <v>131</v>
      </c>
      <c r="BN896" s="34" t="s">
        <v>132</v>
      </c>
      <c r="BO896" s="36">
        <v>0</v>
      </c>
      <c r="BQ896" s="94"/>
      <c r="BS896" t="s">
        <v>131</v>
      </c>
      <c r="BU896" s="95"/>
      <c r="BV896" s="95"/>
      <c r="BW896" s="61"/>
      <c r="BX896" s="60"/>
      <c r="BY896" s="59" t="str">
        <f t="shared" ca="1" si="66"/>
        <v/>
      </c>
      <c r="CD896" s="68"/>
      <c r="CE896" s="68"/>
      <c r="CF896" s="67"/>
      <c r="CG896">
        <v>68</v>
      </c>
      <c r="CH896" s="2">
        <v>170</v>
      </c>
      <c r="CI896" s="4">
        <f t="shared" si="67"/>
        <v>23.529411764705884</v>
      </c>
      <c r="CJ896" s="5" t="str">
        <f t="shared" si="68"/>
        <v>NORMAL</v>
      </c>
      <c r="CK896" s="36">
        <v>0</v>
      </c>
      <c r="CL896" s="66"/>
      <c r="CM896" s="89">
        <v>42613</v>
      </c>
      <c r="CN896" s="97">
        <v>42648</v>
      </c>
      <c r="CP896"/>
      <c r="CQ896" s="65"/>
      <c r="CR896" s="65"/>
      <c r="CS896" s="98"/>
      <c r="CT896"/>
      <c r="CU896"/>
      <c r="CV896" s="65"/>
      <c r="CW896" s="2">
        <v>130</v>
      </c>
      <c r="CX896" s="82">
        <v>70</v>
      </c>
      <c r="DC896"/>
      <c r="DG896" s="64"/>
      <c r="DI896" s="89">
        <v>42654</v>
      </c>
      <c r="DJ896" s="89"/>
      <c r="DN896" s="34"/>
      <c r="DO896" s="34"/>
      <c r="DP896" s="34"/>
      <c r="DQ896" s="34"/>
      <c r="DR896" s="34"/>
      <c r="DS896" s="34" t="s">
        <v>2127</v>
      </c>
      <c r="DT896" s="34"/>
      <c r="DU896" s="47">
        <v>44799</v>
      </c>
      <c r="DY896" s="1">
        <v>2</v>
      </c>
      <c r="DZ896" t="s">
        <v>7941</v>
      </c>
      <c r="EA896" s="4">
        <v>0.8</v>
      </c>
      <c r="EB896" s="4">
        <v>237</v>
      </c>
      <c r="EC896" s="4">
        <v>209</v>
      </c>
      <c r="ED896" s="4">
        <v>187</v>
      </c>
      <c r="EE896" s="4">
        <v>37.6</v>
      </c>
      <c r="EF896" s="4">
        <v>187</v>
      </c>
      <c r="EH896" s="4">
        <v>11.5</v>
      </c>
      <c r="EJ896"/>
      <c r="EL896" s="34"/>
      <c r="EN896" s="34"/>
    </row>
    <row r="897" spans="1:144" hidden="1" x14ac:dyDescent="0.25">
      <c r="A897" s="85">
        <v>2022</v>
      </c>
      <c r="B897" s="87">
        <v>44830</v>
      </c>
      <c r="C897" t="s">
        <v>121</v>
      </c>
      <c r="D897" t="s">
        <v>122</v>
      </c>
      <c r="E897" s="36" t="s">
        <v>7938</v>
      </c>
      <c r="F897" s="34">
        <f t="shared" si="69"/>
        <v>896</v>
      </c>
      <c r="G897" s="34" t="s">
        <v>4985</v>
      </c>
      <c r="H897">
        <v>18</v>
      </c>
      <c r="I897" s="34" t="s">
        <v>6141</v>
      </c>
      <c r="J897" s="34" t="s">
        <v>4988</v>
      </c>
      <c r="K897" s="34" t="str">
        <f>VLOOKUP(J897,[2]CodMpios!$B$347:$E$362,4,FALSE)</f>
        <v>18001 - Florencia</v>
      </c>
      <c r="L897" s="34" t="str">
        <f>VLOOKUP($J897,[2]Coord_Mpios_X_Y!$B$2:$K$1123,9,FALSE)</f>
        <v>1,749138703818</v>
      </c>
      <c r="M897" s="34" t="str">
        <f>VLOOKUP($J897,[2]Coord_Mpios_X_Y!$B$2:$K$1123,10,FALSE)</f>
        <v>-75,558239064333</v>
      </c>
      <c r="N897" s="34" t="s">
        <v>139</v>
      </c>
      <c r="O897" s="34" t="s">
        <v>126</v>
      </c>
      <c r="Q897" s="34" t="s">
        <v>127</v>
      </c>
      <c r="R897" s="34">
        <v>27356528</v>
      </c>
      <c r="S897" s="34" t="str">
        <f t="shared" si="65"/>
        <v>CC27356528</v>
      </c>
      <c r="T897" s="34" t="s">
        <v>234</v>
      </c>
      <c r="U897" s="34" t="s">
        <v>598</v>
      </c>
      <c r="V897" s="34" t="s">
        <v>216</v>
      </c>
      <c r="W897" s="34" t="s">
        <v>142</v>
      </c>
      <c r="X897" s="87">
        <v>11134</v>
      </c>
      <c r="Y897">
        <v>92</v>
      </c>
      <c r="Z897" s="36">
        <f>VLOOKUP($Y897,[2]Edades!$A$3:$H$153,4,FALSE)</f>
        <v>6</v>
      </c>
      <c r="AA897" s="34" t="str">
        <f>VLOOKUP($Y897,[2]Edades!$A$3:$H$153,6,FALSE)</f>
        <v>6 - Persona mayor</v>
      </c>
      <c r="AB897" s="34">
        <f>VLOOKUP($Y897,[2]Edades!$A$3:$H$153,7,FALSE)</f>
        <v>17</v>
      </c>
      <c r="AC897" s="34" t="str">
        <f>VLOOKUP($Y897,[2]Edades!$A$3:$H$153,8,FALSE)</f>
        <v>80 Y MÁS</v>
      </c>
      <c r="AD897" s="34" t="s">
        <v>129</v>
      </c>
      <c r="AE897" s="1">
        <v>2</v>
      </c>
      <c r="AF897" s="34" t="s">
        <v>2137</v>
      </c>
      <c r="AG897" s="34" t="s">
        <v>2127</v>
      </c>
      <c r="AH897" s="34" t="s">
        <v>2127</v>
      </c>
      <c r="AK897" s="34" t="s">
        <v>139</v>
      </c>
      <c r="AM897" s="34" t="s">
        <v>2127</v>
      </c>
      <c r="AN897" s="36" t="s">
        <v>2127</v>
      </c>
      <c r="AO897" s="36" t="s">
        <v>2127</v>
      </c>
      <c r="AP897" s="34" t="s">
        <v>2127</v>
      </c>
      <c r="AQ897" s="36" t="s">
        <v>2127</v>
      </c>
      <c r="AR897" s="34" t="s">
        <v>2098</v>
      </c>
      <c r="AS897" s="91" t="s">
        <v>7010</v>
      </c>
      <c r="AT897" s="34">
        <v>3142722817</v>
      </c>
      <c r="AU897" s="34" t="s">
        <v>2127</v>
      </c>
      <c r="AX897" s="90"/>
      <c r="BA897" s="91"/>
      <c r="BB897" s="91"/>
      <c r="BC897" s="91"/>
      <c r="BF897" s="34" t="s">
        <v>4983</v>
      </c>
      <c r="BG897" s="92" t="s">
        <v>2098</v>
      </c>
      <c r="BM897" s="36" t="s">
        <v>131</v>
      </c>
      <c r="BN897" s="34" t="s">
        <v>132</v>
      </c>
      <c r="BO897" s="36">
        <v>0</v>
      </c>
      <c r="BQ897" s="94"/>
      <c r="BS897" t="s">
        <v>132</v>
      </c>
      <c r="BU897" s="95"/>
      <c r="BV897" s="95"/>
      <c r="BW897" s="61"/>
      <c r="BX897" s="60"/>
      <c r="BY897" s="59" t="str">
        <f t="shared" ca="1" si="66"/>
        <v/>
      </c>
      <c r="CD897" s="68"/>
      <c r="CE897" s="68"/>
      <c r="CF897" s="67"/>
      <c r="CG897">
        <v>51</v>
      </c>
      <c r="CH897" s="2">
        <v>153</v>
      </c>
      <c r="CI897" s="4">
        <f t="shared" si="67"/>
        <v>21.786492374727668</v>
      </c>
      <c r="CJ897" s="5" t="str">
        <f t="shared" si="68"/>
        <v>NORMAL</v>
      </c>
      <c r="CK897" s="36">
        <v>0</v>
      </c>
      <c r="CL897" s="66"/>
      <c r="CM897" s="89">
        <v>42618</v>
      </c>
      <c r="CN897" s="97">
        <v>42646</v>
      </c>
      <c r="CP897"/>
      <c r="CQ897" s="65"/>
      <c r="CR897" s="65"/>
      <c r="CS897" s="98"/>
      <c r="CT897"/>
      <c r="CU897"/>
      <c r="CV897" s="65"/>
      <c r="CW897" s="2">
        <v>121</v>
      </c>
      <c r="CX897" s="82">
        <v>60</v>
      </c>
      <c r="DC897"/>
      <c r="DG897" s="64"/>
      <c r="DI897" s="89">
        <v>43228</v>
      </c>
      <c r="DJ897" s="89"/>
      <c r="DN897" s="34"/>
      <c r="DO897" s="34"/>
      <c r="DP897" s="34"/>
      <c r="DQ897" s="34"/>
      <c r="DR897" s="34"/>
      <c r="DS897" s="34" t="s">
        <v>2127</v>
      </c>
      <c r="DT897" s="34"/>
      <c r="DU897" s="47">
        <v>44237</v>
      </c>
      <c r="DY897" s="1">
        <v>2</v>
      </c>
      <c r="DZ897" t="s">
        <v>7940</v>
      </c>
      <c r="EB897" s="4"/>
      <c r="EJ897"/>
      <c r="EL897" s="34"/>
      <c r="EN897" s="34"/>
    </row>
    <row r="898" spans="1:144" hidden="1" x14ac:dyDescent="0.25">
      <c r="A898" s="85">
        <v>2022</v>
      </c>
      <c r="B898" s="87">
        <v>44830</v>
      </c>
      <c r="C898" t="s">
        <v>121</v>
      </c>
      <c r="D898" t="s">
        <v>122</v>
      </c>
      <c r="E898" s="36" t="s">
        <v>7938</v>
      </c>
      <c r="F898" s="34">
        <f t="shared" si="69"/>
        <v>897</v>
      </c>
      <c r="G898" s="34" t="s">
        <v>4985</v>
      </c>
      <c r="H898">
        <v>18</v>
      </c>
      <c r="I898" s="34" t="s">
        <v>6141</v>
      </c>
      <c r="J898" s="34" t="s">
        <v>5049</v>
      </c>
      <c r="K898" s="34" t="str">
        <f>VLOOKUP(J898,[2]CodMpios!$B$347:$E$362,4,FALSE)</f>
        <v>18610 - San José Del Fragua</v>
      </c>
      <c r="L898" s="34" t="str">
        <f>VLOOKUP($J898,[2]Coord_Mpios_X_Y!$B$2:$K$1123,9,FALSE)</f>
        <v>1,304702314265</v>
      </c>
      <c r="M898" s="34" t="str">
        <f>VLOOKUP($J898,[2]Coord_Mpios_X_Y!$B$2:$K$1123,10,FALSE)</f>
        <v>-76,110005941537</v>
      </c>
      <c r="N898" s="34" t="s">
        <v>125</v>
      </c>
      <c r="O898" s="34" t="s">
        <v>126</v>
      </c>
      <c r="Q898" s="34" t="s">
        <v>127</v>
      </c>
      <c r="R898" s="34">
        <v>18106742</v>
      </c>
      <c r="S898" s="34" t="str">
        <f t="shared" ref="S898:S961" si="70">CONCATENATE(Q898,R898)</f>
        <v>CC18106742</v>
      </c>
      <c r="T898" s="34" t="s">
        <v>144</v>
      </c>
      <c r="U898" s="34" t="s">
        <v>473</v>
      </c>
      <c r="V898" s="34" t="s">
        <v>387</v>
      </c>
      <c r="W898" s="34" t="s">
        <v>1478</v>
      </c>
      <c r="X898" s="87">
        <v>19013</v>
      </c>
      <c r="Y898">
        <v>71</v>
      </c>
      <c r="Z898" s="36">
        <f>VLOOKUP($Y898,[2]Edades!$A$3:$H$153,4,FALSE)</f>
        <v>6</v>
      </c>
      <c r="AA898" s="34" t="str">
        <f>VLOOKUP($Y898,[2]Edades!$A$3:$H$153,6,FALSE)</f>
        <v>6 - Persona mayor</v>
      </c>
      <c r="AB898" s="34">
        <f>VLOOKUP($Y898,[2]Edades!$A$3:$H$153,7,FALSE)</f>
        <v>15</v>
      </c>
      <c r="AC898" s="34" t="str">
        <f>VLOOKUP($Y898,[2]Edades!$A$3:$H$153,8,FALSE)</f>
        <v>70-74</v>
      </c>
      <c r="AD898" s="34" t="s">
        <v>146</v>
      </c>
      <c r="AE898">
        <v>1</v>
      </c>
      <c r="AF898" s="34" t="s">
        <v>2137</v>
      </c>
      <c r="AG898" s="34" t="s">
        <v>2127</v>
      </c>
      <c r="AH898" s="34" t="s">
        <v>2127</v>
      </c>
      <c r="AK898" s="34" t="s">
        <v>125</v>
      </c>
      <c r="AM898" s="34" t="s">
        <v>2127</v>
      </c>
      <c r="AN898" s="36" t="s">
        <v>2127</v>
      </c>
      <c r="AO898" s="36" t="s">
        <v>2127</v>
      </c>
      <c r="AP898" s="34" t="s">
        <v>2127</v>
      </c>
      <c r="AQ898" s="36" t="s">
        <v>2127</v>
      </c>
      <c r="AR898" s="34" t="s">
        <v>5048</v>
      </c>
      <c r="AS898" s="91" t="s">
        <v>7011</v>
      </c>
      <c r="AT898" s="34">
        <v>3223296093</v>
      </c>
      <c r="AU898" s="34" t="s">
        <v>2127</v>
      </c>
      <c r="AX898" s="90"/>
      <c r="BA898" s="91"/>
      <c r="BB898" s="91"/>
      <c r="BC898" s="91"/>
      <c r="BF898" s="34" t="s">
        <v>4983</v>
      </c>
      <c r="BG898" s="92" t="s">
        <v>2098</v>
      </c>
      <c r="BM898" s="36" t="s">
        <v>131</v>
      </c>
      <c r="BN898" s="34" t="s">
        <v>132</v>
      </c>
      <c r="BO898" s="36">
        <v>0</v>
      </c>
      <c r="BQ898" s="94"/>
      <c r="BS898" t="s">
        <v>132</v>
      </c>
      <c r="BU898" s="95"/>
      <c r="BV898" s="95"/>
      <c r="BW898" s="61"/>
      <c r="BX898" s="60"/>
      <c r="BY898" s="59" t="str">
        <f t="shared" ref="BY898:BY961" ca="1" si="71">IFERROR(IF(BW898="","",BW898-TODAY()),"SIN DATO")</f>
        <v/>
      </c>
      <c r="CD898" s="68"/>
      <c r="CE898" s="68"/>
      <c r="CF898" s="67"/>
      <c r="CG898">
        <v>72</v>
      </c>
      <c r="CH898" s="2">
        <v>165</v>
      </c>
      <c r="CI898" s="4">
        <f t="shared" ref="CI898:CI961" si="72">(CG898/((CH898/100)*(CH898/100)))</f>
        <v>26.446280991735541</v>
      </c>
      <c r="CJ898" s="5" t="str">
        <f t="shared" ref="CJ898:CJ961" si="73">IFERROR(IF(CI898&lt;=18.5,"BAJO PESO",IF(AND(CI898&gt;18.5,CI898&lt;25),"NORMAL",IF(AND(CI898&gt;=25,CI898&lt;=30),"SOBREPESO","OBESIDAD"))),"SIN DATO")</f>
        <v>SOBREPESO</v>
      </c>
      <c r="CK898" s="36">
        <v>0</v>
      </c>
      <c r="CL898" s="66"/>
      <c r="CM898" s="89">
        <v>42622</v>
      </c>
      <c r="CN898" s="97">
        <v>42684</v>
      </c>
      <c r="CP898"/>
      <c r="CQ898" s="65"/>
      <c r="CR898" s="65"/>
      <c r="CS898" s="98"/>
      <c r="CT898"/>
      <c r="CU898"/>
      <c r="CV898" s="65"/>
      <c r="CW898" s="2">
        <v>138</v>
      </c>
      <c r="CX898" s="82">
        <v>78</v>
      </c>
      <c r="DC898"/>
      <c r="DG898" s="64"/>
      <c r="DI898" s="89">
        <v>43322</v>
      </c>
      <c r="DJ898" s="89"/>
      <c r="DN898" s="34"/>
      <c r="DO898" s="34"/>
      <c r="DP898" s="34"/>
      <c r="DQ898" s="34"/>
      <c r="DR898" s="34"/>
      <c r="DS898" s="34" t="s">
        <v>2127</v>
      </c>
      <c r="DT898" s="34"/>
      <c r="DU898" s="47">
        <v>44603</v>
      </c>
      <c r="DY898" s="1">
        <v>2</v>
      </c>
      <c r="DZ898" t="s">
        <v>7941</v>
      </c>
      <c r="EA898" s="4">
        <v>1.05</v>
      </c>
      <c r="EB898" s="4">
        <v>103</v>
      </c>
      <c r="EC898" s="4">
        <v>200</v>
      </c>
      <c r="ED898" s="4">
        <v>119</v>
      </c>
      <c r="EE898" s="4">
        <v>45</v>
      </c>
      <c r="EF898" s="4">
        <v>176</v>
      </c>
      <c r="EG898" s="4">
        <v>1.6</v>
      </c>
      <c r="EJ898"/>
      <c r="EL898" s="34"/>
      <c r="EN898" s="34"/>
    </row>
    <row r="899" spans="1:144" x14ac:dyDescent="0.25">
      <c r="A899" s="85">
        <v>2022</v>
      </c>
      <c r="B899" s="87">
        <v>44830</v>
      </c>
      <c r="C899" t="s">
        <v>121</v>
      </c>
      <c r="D899" t="s">
        <v>122</v>
      </c>
      <c r="E899" s="34" t="s">
        <v>7938</v>
      </c>
      <c r="F899" s="34">
        <f t="shared" ref="F899:F962" si="74">F898+1</f>
        <v>898</v>
      </c>
      <c r="G899" s="34" t="s">
        <v>4985</v>
      </c>
      <c r="H899">
        <v>18</v>
      </c>
      <c r="I899" s="34" t="s">
        <v>6141</v>
      </c>
      <c r="J899" s="34" t="s">
        <v>5049</v>
      </c>
      <c r="K899" s="34" t="str">
        <f>VLOOKUP(J899,[2]CodMpios!$B$347:$E$362,4,FALSE)</f>
        <v>18610 - San José Del Fragua</v>
      </c>
      <c r="L899" s="34" t="str">
        <f>VLOOKUP($J899,[2]Coord_Mpios_X_Y!$B$2:$K$1123,9,FALSE)</f>
        <v>1,304702314265</v>
      </c>
      <c r="M899" s="34" t="str">
        <f>VLOOKUP($J899,[2]Coord_Mpios_X_Y!$B$2:$K$1123,10,FALSE)</f>
        <v>-76,110005941537</v>
      </c>
      <c r="N899" s="34" t="s">
        <v>125</v>
      </c>
      <c r="O899" s="34" t="s">
        <v>126</v>
      </c>
      <c r="Q899" s="34" t="s">
        <v>127</v>
      </c>
      <c r="R899" s="34">
        <v>26628911</v>
      </c>
      <c r="S899" s="34" t="str">
        <f t="shared" si="70"/>
        <v>CC26628911</v>
      </c>
      <c r="T899" s="34" t="s">
        <v>5768</v>
      </c>
      <c r="U899" s="34" t="s">
        <v>2492</v>
      </c>
      <c r="V899" s="34" t="s">
        <v>5277</v>
      </c>
      <c r="W899" s="34" t="s">
        <v>297</v>
      </c>
      <c r="X899" s="87">
        <v>22213</v>
      </c>
      <c r="Y899" s="2" t="e">
        <f>YEAR("27/9/2022")-YEAR(X899)</f>
        <v>#VALUE!</v>
      </c>
      <c r="Z899" s="36" t="e">
        <f>VLOOKUP($Y899,[2]Edades!$A$3:$H$153,4,FALSE)</f>
        <v>#VALUE!</v>
      </c>
      <c r="AA899" s="34" t="e">
        <f>VLOOKUP($Y899,[2]Edades!$A$3:$H$153,6,FALSE)</f>
        <v>#VALUE!</v>
      </c>
      <c r="AB899" s="34" t="e">
        <f>VLOOKUP($Y899,[2]Edades!$A$3:$H$153,7,FALSE)</f>
        <v>#VALUE!</v>
      </c>
      <c r="AC899" s="34" t="e">
        <f>VLOOKUP($Y899,[2]Edades!$A$3:$H$153,8,FALSE)</f>
        <v>#VALUE!</v>
      </c>
      <c r="AD899" s="34" t="s">
        <v>129</v>
      </c>
      <c r="AE899" s="1">
        <v>2</v>
      </c>
      <c r="AF899" s="34" t="s">
        <v>2137</v>
      </c>
      <c r="AG899" s="34" t="s">
        <v>2127</v>
      </c>
      <c r="AH899" s="34" t="s">
        <v>2127</v>
      </c>
      <c r="AK899" s="34" t="s">
        <v>125</v>
      </c>
      <c r="AM899" s="34" t="s">
        <v>2127</v>
      </c>
      <c r="AN899" s="36" t="s">
        <v>2127</v>
      </c>
      <c r="AO899" s="36" t="s">
        <v>2127</v>
      </c>
      <c r="AP899" s="34" t="s">
        <v>2127</v>
      </c>
      <c r="AQ899" s="36" t="s">
        <v>2127</v>
      </c>
      <c r="AR899" s="34" t="s">
        <v>5238</v>
      </c>
      <c r="AS899" s="91" t="s">
        <v>7012</v>
      </c>
      <c r="AT899" s="34">
        <v>3124219721</v>
      </c>
      <c r="AU899" s="34" t="s">
        <v>2127</v>
      </c>
      <c r="AX899" s="90"/>
      <c r="BA899" s="91"/>
      <c r="BB899" s="91"/>
      <c r="BC899" s="91"/>
      <c r="BF899" s="34" t="s">
        <v>4983</v>
      </c>
      <c r="BG899" s="92" t="s">
        <v>5238</v>
      </c>
      <c r="BM899" s="36" t="s">
        <v>131</v>
      </c>
      <c r="BN899" s="34" t="s">
        <v>132</v>
      </c>
      <c r="BO899" s="36">
        <v>0</v>
      </c>
      <c r="BQ899" s="94"/>
      <c r="BS899" s="36" t="s">
        <v>2127</v>
      </c>
      <c r="BU899" s="95"/>
      <c r="BV899" s="95"/>
      <c r="BW899" s="61"/>
      <c r="BX899" s="60"/>
      <c r="BY899" s="59" t="str">
        <f t="shared" ca="1" si="71"/>
        <v/>
      </c>
      <c r="CD899" s="68"/>
      <c r="CE899" s="68"/>
      <c r="CF899" s="67"/>
      <c r="CG899">
        <v>82</v>
      </c>
      <c r="CH899" s="2">
        <v>168</v>
      </c>
      <c r="CI899" s="4">
        <f t="shared" si="72"/>
        <v>29.053287981859416</v>
      </c>
      <c r="CJ899" s="5" t="str">
        <f t="shared" si="73"/>
        <v>SOBREPESO</v>
      </c>
      <c r="CK899" s="36">
        <v>0</v>
      </c>
      <c r="CL899" s="66"/>
      <c r="CM899" s="89">
        <v>42985</v>
      </c>
      <c r="CN899" s="97">
        <v>42985</v>
      </c>
      <c r="CP899"/>
      <c r="CQ899" s="65"/>
      <c r="CR899" s="65"/>
      <c r="CS899" s="98"/>
      <c r="CT899"/>
      <c r="CU899"/>
      <c r="CV899" s="97"/>
      <c r="CW899" s="2">
        <v>135</v>
      </c>
      <c r="CX899" s="82">
        <v>80</v>
      </c>
      <c r="DG899" s="64"/>
      <c r="DI899" s="89"/>
      <c r="DJ899" s="89"/>
      <c r="DN899" s="34"/>
      <c r="DO899" s="34"/>
      <c r="DP899" s="34"/>
      <c r="DQ899" s="34"/>
      <c r="DR899" s="34"/>
      <c r="DS899" s="34" t="s">
        <v>2127</v>
      </c>
      <c r="DT899" s="34"/>
      <c r="DU899" s="47">
        <v>44782</v>
      </c>
      <c r="DY899" s="1">
        <v>1</v>
      </c>
      <c r="DZ899" t="s">
        <v>7941</v>
      </c>
      <c r="EA899" s="4">
        <v>0.79</v>
      </c>
      <c r="EB899" s="4">
        <v>98</v>
      </c>
      <c r="EC899" s="4">
        <v>179</v>
      </c>
      <c r="EE899" s="4">
        <v>57.8</v>
      </c>
      <c r="EF899" s="4">
        <v>56</v>
      </c>
      <c r="EJ899"/>
      <c r="EL899" s="34"/>
      <c r="EN899" s="34"/>
    </row>
    <row r="900" spans="1:144" x14ac:dyDescent="0.25">
      <c r="A900" s="85">
        <v>2022</v>
      </c>
      <c r="B900" s="87">
        <v>44830</v>
      </c>
      <c r="C900" t="s">
        <v>121</v>
      </c>
      <c r="D900" t="s">
        <v>122</v>
      </c>
      <c r="E900" s="34" t="s">
        <v>7938</v>
      </c>
      <c r="F900" s="34">
        <f t="shared" si="74"/>
        <v>899</v>
      </c>
      <c r="G900" s="34" t="s">
        <v>4985</v>
      </c>
      <c r="H900">
        <v>18</v>
      </c>
      <c r="I900" s="34" t="s">
        <v>6141</v>
      </c>
      <c r="J900" s="34" t="s">
        <v>5007</v>
      </c>
      <c r="K900" s="34" t="str">
        <f>VLOOKUP(J900,[2]CodMpios!$B$347:$E$362,4,FALSE)</f>
        <v>18410 - La Montañita</v>
      </c>
      <c r="L900" s="34" t="str">
        <f>VLOOKUP($J900,[2]Coord_Mpios_X_Y!$B$2:$K$1123,9,FALSE)</f>
        <v>1,302860442333</v>
      </c>
      <c r="M900" s="34" t="str">
        <f>VLOOKUP($J900,[2]Coord_Mpios_X_Y!$B$2:$K$1123,10,FALSE)</f>
        <v>-75,235727318747</v>
      </c>
      <c r="N900" s="34" t="s">
        <v>139</v>
      </c>
      <c r="O900" s="34" t="s">
        <v>126</v>
      </c>
      <c r="Q900" s="34" t="s">
        <v>127</v>
      </c>
      <c r="R900" s="34">
        <v>1671568</v>
      </c>
      <c r="S900" s="34" t="str">
        <f t="shared" si="70"/>
        <v>CC1671568</v>
      </c>
      <c r="T900" s="34" t="s">
        <v>197</v>
      </c>
      <c r="U900" s="34" t="s">
        <v>157</v>
      </c>
      <c r="V900" s="34" t="s">
        <v>250</v>
      </c>
      <c r="W900" s="34" t="s">
        <v>2129</v>
      </c>
      <c r="X900" s="87">
        <v>13457</v>
      </c>
      <c r="Y900">
        <v>86</v>
      </c>
      <c r="Z900" s="36">
        <f>VLOOKUP($Y900,[2]Edades!$A$3:$H$153,4,FALSE)</f>
        <v>6</v>
      </c>
      <c r="AA900" s="34" t="str">
        <f>VLOOKUP($Y900,[2]Edades!$A$3:$H$153,6,FALSE)</f>
        <v>6 - Persona mayor</v>
      </c>
      <c r="AB900" s="34">
        <f>VLOOKUP($Y900,[2]Edades!$A$3:$H$153,7,FALSE)</f>
        <v>17</v>
      </c>
      <c r="AC900" s="34" t="str">
        <f>VLOOKUP($Y900,[2]Edades!$A$3:$H$153,8,FALSE)</f>
        <v>80 Y MÁS</v>
      </c>
      <c r="AD900" s="34" t="s">
        <v>146</v>
      </c>
      <c r="AE900">
        <v>1</v>
      </c>
      <c r="AF900" s="34" t="s">
        <v>2137</v>
      </c>
      <c r="AG900" s="34" t="s">
        <v>2127</v>
      </c>
      <c r="AH900" s="34" t="s">
        <v>2127</v>
      </c>
      <c r="AK900" s="34" t="s">
        <v>139</v>
      </c>
      <c r="AM900" s="34" t="s">
        <v>2127</v>
      </c>
      <c r="AN900" s="36" t="s">
        <v>2127</v>
      </c>
      <c r="AO900" s="36" t="s">
        <v>2127</v>
      </c>
      <c r="AP900" s="34" t="s">
        <v>2127</v>
      </c>
      <c r="AQ900" s="36" t="s">
        <v>2127</v>
      </c>
      <c r="AR900" s="34" t="s">
        <v>5238</v>
      </c>
      <c r="AS900" s="91" t="s">
        <v>7013</v>
      </c>
      <c r="AT900" s="34">
        <v>3138725801</v>
      </c>
      <c r="AU900" s="34" t="s">
        <v>2127</v>
      </c>
      <c r="AX900" s="90"/>
      <c r="BA900" s="91"/>
      <c r="BB900" s="91"/>
      <c r="BC900" s="91"/>
      <c r="BF900" s="34" t="s">
        <v>4983</v>
      </c>
      <c r="BG900" s="92" t="s">
        <v>2098</v>
      </c>
      <c r="BM900" s="36" t="s">
        <v>131</v>
      </c>
      <c r="BN900" s="34" t="s">
        <v>132</v>
      </c>
      <c r="BO900" s="36">
        <v>0</v>
      </c>
      <c r="BQ900" s="94"/>
      <c r="BS900" s="36" t="s">
        <v>2127</v>
      </c>
      <c r="BU900" s="95"/>
      <c r="BV900" s="95"/>
      <c r="BW900" s="61"/>
      <c r="BX900" s="60"/>
      <c r="BY900" s="59" t="str">
        <f t="shared" ca="1" si="71"/>
        <v/>
      </c>
      <c r="CD900" s="68"/>
      <c r="CE900" s="68"/>
      <c r="CF900" s="67"/>
      <c r="CG900">
        <v>68</v>
      </c>
      <c r="CH900" s="2">
        <v>160</v>
      </c>
      <c r="CI900" s="4">
        <f t="shared" si="72"/>
        <v>26.562499999999996</v>
      </c>
      <c r="CJ900" s="5" t="str">
        <f t="shared" si="73"/>
        <v>SOBREPESO</v>
      </c>
      <c r="CK900" s="36">
        <v>0</v>
      </c>
      <c r="CL900" s="66"/>
      <c r="CM900" s="89">
        <v>42969</v>
      </c>
      <c r="CN900" s="97">
        <v>42969</v>
      </c>
      <c r="CP900"/>
      <c r="CQ900" s="65"/>
      <c r="CR900" s="65"/>
      <c r="CS900" s="98"/>
      <c r="CT900"/>
      <c r="CU900"/>
      <c r="CV900" s="97"/>
      <c r="CW900" s="2">
        <v>99</v>
      </c>
      <c r="CX900" s="82">
        <v>55</v>
      </c>
      <c r="DG900" s="64"/>
      <c r="DI900" s="89"/>
      <c r="DJ900" s="89"/>
      <c r="DN900" s="34"/>
      <c r="DO900" s="34"/>
      <c r="DP900" s="34"/>
      <c r="DQ900" s="34"/>
      <c r="DR900" s="34"/>
      <c r="DS900" s="34" t="s">
        <v>2127</v>
      </c>
      <c r="DT900" s="34"/>
      <c r="DY900" s="1">
        <v>2</v>
      </c>
      <c r="DZ900" t="s">
        <v>7941</v>
      </c>
      <c r="EB900" s="4"/>
      <c r="EJ900"/>
      <c r="EL900" s="34"/>
      <c r="EN900" s="34"/>
    </row>
    <row r="901" spans="1:144" x14ac:dyDescent="0.25">
      <c r="A901" s="85">
        <v>2022</v>
      </c>
      <c r="B901" s="87">
        <v>44830</v>
      </c>
      <c r="C901" t="s">
        <v>121</v>
      </c>
      <c r="D901" t="s">
        <v>122</v>
      </c>
      <c r="E901" s="34" t="s">
        <v>7938</v>
      </c>
      <c r="F901" s="34">
        <f t="shared" si="74"/>
        <v>900</v>
      </c>
      <c r="G901" s="34" t="s">
        <v>4985</v>
      </c>
      <c r="H901">
        <v>18</v>
      </c>
      <c r="I901" s="34" t="s">
        <v>6141</v>
      </c>
      <c r="J901" s="34" t="s">
        <v>4996</v>
      </c>
      <c r="K901" s="34" t="str">
        <f>VLOOKUP(J901,[2]CodMpios!$B$347:$E$362,4,FALSE)</f>
        <v>18247 - El Doncello</v>
      </c>
      <c r="L901" s="34" t="str">
        <f>VLOOKUP($J901,[2]Coord_Mpios_X_Y!$B$2:$K$1123,9,FALSE)</f>
        <v>1,791385903474</v>
      </c>
      <c r="M901" s="34" t="str">
        <f>VLOOKUP($J901,[2]Coord_Mpios_X_Y!$B$2:$K$1123,10,FALSE)</f>
        <v>-75,193944154894</v>
      </c>
      <c r="N901" s="34" t="s">
        <v>6142</v>
      </c>
      <c r="O901" s="34" t="s">
        <v>126</v>
      </c>
      <c r="Q901" s="34" t="s">
        <v>127</v>
      </c>
      <c r="R901" s="34">
        <v>26619262</v>
      </c>
      <c r="S901" s="34" t="str">
        <f t="shared" si="70"/>
        <v>CC26619262</v>
      </c>
      <c r="T901" s="34" t="s">
        <v>134</v>
      </c>
      <c r="U901" s="34" t="s">
        <v>278</v>
      </c>
      <c r="V901" s="34" t="s">
        <v>495</v>
      </c>
      <c r="W901" s="34" t="s">
        <v>373</v>
      </c>
      <c r="X901" s="87">
        <v>17009</v>
      </c>
      <c r="Y901">
        <v>76</v>
      </c>
      <c r="Z901" s="36">
        <f>VLOOKUP($Y901,[2]Edades!$A$3:$H$153,4,FALSE)</f>
        <v>6</v>
      </c>
      <c r="AA901" s="34" t="str">
        <f>VLOOKUP($Y901,[2]Edades!$A$3:$H$153,6,FALSE)</f>
        <v>6 - Persona mayor</v>
      </c>
      <c r="AB901" s="34">
        <f>VLOOKUP($Y901,[2]Edades!$A$3:$H$153,7,FALSE)</f>
        <v>16</v>
      </c>
      <c r="AC901" s="34" t="str">
        <f>VLOOKUP($Y901,[2]Edades!$A$3:$H$153,8,FALSE)</f>
        <v>75-79</v>
      </c>
      <c r="AD901" s="34" t="s">
        <v>129</v>
      </c>
      <c r="AE901" s="1">
        <v>2</v>
      </c>
      <c r="AF901" s="34" t="s">
        <v>2137</v>
      </c>
      <c r="AG901" s="34" t="s">
        <v>2127</v>
      </c>
      <c r="AH901" s="34" t="s">
        <v>2127</v>
      </c>
      <c r="AK901" s="34" t="s">
        <v>6142</v>
      </c>
      <c r="AM901" s="34" t="s">
        <v>2127</v>
      </c>
      <c r="AN901" s="36" t="s">
        <v>2127</v>
      </c>
      <c r="AO901" s="36" t="s">
        <v>2127</v>
      </c>
      <c r="AP901" s="34" t="s">
        <v>2127</v>
      </c>
      <c r="AQ901" s="36" t="s">
        <v>2127</v>
      </c>
      <c r="AR901" s="34" t="s">
        <v>2098</v>
      </c>
      <c r="AS901" s="91" t="s">
        <v>7014</v>
      </c>
      <c r="AT901" s="34">
        <v>3133876161</v>
      </c>
      <c r="AU901" s="34" t="s">
        <v>2127</v>
      </c>
      <c r="AX901" s="90"/>
      <c r="BA901" s="91"/>
      <c r="BB901" s="91"/>
      <c r="BC901" s="91"/>
      <c r="BF901" s="34" t="s">
        <v>4983</v>
      </c>
      <c r="BG901" s="92" t="s">
        <v>2098</v>
      </c>
      <c r="BM901" s="36" t="s">
        <v>131</v>
      </c>
      <c r="BN901" s="34" t="s">
        <v>132</v>
      </c>
      <c r="BO901" s="36">
        <v>0</v>
      </c>
      <c r="BQ901" s="94"/>
      <c r="BS901" s="36" t="s">
        <v>2127</v>
      </c>
      <c r="BU901" s="95"/>
      <c r="BV901" s="95"/>
      <c r="BW901" s="61"/>
      <c r="BX901" s="60"/>
      <c r="BY901" s="59" t="str">
        <f t="shared" ca="1" si="71"/>
        <v/>
      </c>
      <c r="CD901" s="68"/>
      <c r="CE901" s="68"/>
      <c r="CF901" s="67"/>
      <c r="CG901">
        <v>65</v>
      </c>
      <c r="CH901" s="2">
        <v>160</v>
      </c>
      <c r="CI901" s="4">
        <f t="shared" si="72"/>
        <v>25.390624999999996</v>
      </c>
      <c r="CJ901" s="5" t="str">
        <f t="shared" si="73"/>
        <v>SOBREPESO</v>
      </c>
      <c r="CK901" s="36">
        <v>0</v>
      </c>
      <c r="CL901" s="66"/>
      <c r="CM901" s="89">
        <v>42626</v>
      </c>
      <c r="CN901" s="97">
        <v>42646</v>
      </c>
      <c r="CP901"/>
      <c r="CQ901" s="65"/>
      <c r="CR901" s="65"/>
      <c r="CS901" s="98"/>
      <c r="CT901"/>
      <c r="CU901"/>
      <c r="CV901" s="97"/>
      <c r="CW901" s="2"/>
      <c r="CX901" s="82"/>
      <c r="DG901" s="64"/>
      <c r="DI901" s="89">
        <v>43609</v>
      </c>
      <c r="DJ901" s="89"/>
      <c r="DN901" s="34"/>
      <c r="DO901" s="34"/>
      <c r="DP901" s="34"/>
      <c r="DQ901" s="34"/>
      <c r="DR901" s="34"/>
      <c r="DS901" s="34" t="s">
        <v>2127</v>
      </c>
      <c r="DT901" s="34"/>
      <c r="DU901" s="47">
        <v>43871</v>
      </c>
      <c r="DY901" s="1">
        <v>2</v>
      </c>
      <c r="DZ901" t="s">
        <v>7941</v>
      </c>
      <c r="EB901" s="4"/>
      <c r="EJ901"/>
      <c r="EL901" s="34"/>
      <c r="EN901" s="34"/>
    </row>
    <row r="902" spans="1:144" hidden="1" x14ac:dyDescent="0.25">
      <c r="A902" s="85">
        <v>2022</v>
      </c>
      <c r="B902" s="87">
        <v>44830</v>
      </c>
      <c r="C902" t="s">
        <v>121</v>
      </c>
      <c r="D902" t="s">
        <v>122</v>
      </c>
      <c r="E902" s="36" t="s">
        <v>7938</v>
      </c>
      <c r="F902" s="34">
        <f t="shared" si="74"/>
        <v>901</v>
      </c>
      <c r="G902" s="34" t="s">
        <v>4985</v>
      </c>
      <c r="H902">
        <v>18</v>
      </c>
      <c r="I902" s="34" t="s">
        <v>6141</v>
      </c>
      <c r="J902" s="34" t="s">
        <v>5041</v>
      </c>
      <c r="K902" s="34" t="str">
        <f>VLOOKUP(J902,[2]CodMpios!$B$347:$E$362,4,FALSE)</f>
        <v>18205 - Curillo</v>
      </c>
      <c r="L902" s="34" t="str">
        <f>VLOOKUP($J902,[2]Coord_Mpios_X_Y!$B$2:$K$1123,9,FALSE)</f>
        <v>1,059663165070</v>
      </c>
      <c r="M902" s="34" t="str">
        <f>VLOOKUP($J902,[2]Coord_Mpios_X_Y!$B$2:$K$1123,10,FALSE)</f>
        <v>-75,951785056704</v>
      </c>
      <c r="N902" s="34" t="s">
        <v>125</v>
      </c>
      <c r="O902" s="34" t="s">
        <v>126</v>
      </c>
      <c r="Q902" s="34" t="s">
        <v>127</v>
      </c>
      <c r="R902" s="34">
        <v>96357409</v>
      </c>
      <c r="S902" s="34" t="str">
        <f t="shared" si="70"/>
        <v>CC96357409</v>
      </c>
      <c r="T902" s="34" t="s">
        <v>5767</v>
      </c>
      <c r="U902" s="34" t="s">
        <v>2492</v>
      </c>
      <c r="V902" s="34" t="s">
        <v>303</v>
      </c>
      <c r="W902" s="34" t="s">
        <v>303</v>
      </c>
      <c r="X902" s="87">
        <v>26119</v>
      </c>
      <c r="Y902">
        <v>51</v>
      </c>
      <c r="Z902" s="36">
        <f>VLOOKUP($Y902,[2]Edades!$A$3:$H$153,4,FALSE)</f>
        <v>5</v>
      </c>
      <c r="AA902" s="34" t="str">
        <f>VLOOKUP($Y902,[2]Edades!$A$3:$H$153,6,FALSE)</f>
        <v>5 - Adultez</v>
      </c>
      <c r="AB902" s="34">
        <f>VLOOKUP($Y902,[2]Edades!$A$3:$H$153,7,FALSE)</f>
        <v>11</v>
      </c>
      <c r="AC902" s="34" t="str">
        <f>VLOOKUP($Y902,[2]Edades!$A$3:$H$153,8,FALSE)</f>
        <v>50-54</v>
      </c>
      <c r="AD902" s="34" t="s">
        <v>146</v>
      </c>
      <c r="AE902">
        <v>1</v>
      </c>
      <c r="AF902" s="34" t="s">
        <v>130</v>
      </c>
      <c r="AG902" s="34" t="s">
        <v>2127</v>
      </c>
      <c r="AH902" s="34" t="s">
        <v>2127</v>
      </c>
      <c r="AK902" s="34" t="s">
        <v>125</v>
      </c>
      <c r="AM902" s="34" t="s">
        <v>2127</v>
      </c>
      <c r="AN902" s="36" t="s">
        <v>2127</v>
      </c>
      <c r="AO902" s="36" t="s">
        <v>2127</v>
      </c>
      <c r="AP902" s="34" t="s">
        <v>2127</v>
      </c>
      <c r="AQ902" s="36" t="s">
        <v>2127</v>
      </c>
      <c r="AR902" s="34" t="s">
        <v>5045</v>
      </c>
      <c r="AS902" s="91" t="s">
        <v>7015</v>
      </c>
      <c r="AT902" s="34">
        <v>3118531828</v>
      </c>
      <c r="AU902" s="34" t="s">
        <v>2127</v>
      </c>
      <c r="AX902" s="90"/>
      <c r="BA902" s="91"/>
      <c r="BB902" s="91"/>
      <c r="BC902" s="91"/>
      <c r="BF902" s="34" t="s">
        <v>4983</v>
      </c>
      <c r="BG902" s="92" t="s">
        <v>2098</v>
      </c>
      <c r="BM902" s="36" t="s">
        <v>131</v>
      </c>
      <c r="BN902" s="34" t="s">
        <v>132</v>
      </c>
      <c r="BO902" s="36">
        <v>0</v>
      </c>
      <c r="BQ902" s="94"/>
      <c r="BS902" t="s">
        <v>131</v>
      </c>
      <c r="BU902" s="95"/>
      <c r="BV902" s="95"/>
      <c r="BW902" s="61"/>
      <c r="BX902" s="60"/>
      <c r="BY902" s="59" t="str">
        <f t="shared" ca="1" si="71"/>
        <v/>
      </c>
      <c r="CD902" s="68"/>
      <c r="CE902" s="68"/>
      <c r="CF902" s="67"/>
      <c r="CG902">
        <v>118</v>
      </c>
      <c r="CH902" s="2">
        <v>176</v>
      </c>
      <c r="CI902" s="4">
        <f t="shared" si="72"/>
        <v>38.094008264462808</v>
      </c>
      <c r="CJ902" s="5" t="str">
        <f t="shared" si="73"/>
        <v>OBESIDAD</v>
      </c>
      <c r="CK902" s="36">
        <v>0</v>
      </c>
      <c r="CL902" s="66"/>
      <c r="CM902" s="89">
        <v>42675</v>
      </c>
      <c r="CN902" s="97">
        <v>42675</v>
      </c>
      <c r="CP902"/>
      <c r="CQ902" s="65"/>
      <c r="CR902" s="65"/>
      <c r="CS902" s="98"/>
      <c r="CT902"/>
      <c r="CU902"/>
      <c r="CV902" s="65"/>
      <c r="CW902" s="2"/>
      <c r="CX902" s="82"/>
      <c r="DC902"/>
      <c r="DG902" s="64"/>
      <c r="DI902" s="89"/>
      <c r="DJ902" s="89"/>
      <c r="DN902" s="34"/>
      <c r="DO902" s="34"/>
      <c r="DP902" s="34"/>
      <c r="DQ902" s="34"/>
      <c r="DR902" s="34"/>
      <c r="DS902" s="34" t="s">
        <v>2127</v>
      </c>
      <c r="DT902" s="34"/>
      <c r="DY902" s="1">
        <v>2</v>
      </c>
      <c r="DZ902" t="s">
        <v>7941</v>
      </c>
      <c r="EB902" s="4"/>
      <c r="EJ902"/>
      <c r="EL902" s="34"/>
      <c r="EN902" s="34"/>
    </row>
    <row r="903" spans="1:144" hidden="1" x14ac:dyDescent="0.25">
      <c r="A903" s="85">
        <v>2022</v>
      </c>
      <c r="B903" s="87">
        <v>44830</v>
      </c>
      <c r="C903" t="s">
        <v>121</v>
      </c>
      <c r="D903" t="s">
        <v>122</v>
      </c>
      <c r="E903" s="36" t="s">
        <v>7938</v>
      </c>
      <c r="F903" s="34">
        <f t="shared" si="74"/>
        <v>902</v>
      </c>
      <c r="G903" s="34" t="s">
        <v>4985</v>
      </c>
      <c r="H903">
        <v>18</v>
      </c>
      <c r="I903" s="34" t="s">
        <v>6141</v>
      </c>
      <c r="J903" s="34" t="s">
        <v>4998</v>
      </c>
      <c r="K903" s="34" t="str">
        <f>VLOOKUP(J903,[2]CodMpios!$B$347:$E$362,4,FALSE)</f>
        <v>18460 - Milán</v>
      </c>
      <c r="L903" s="34" t="str">
        <f>VLOOKUP($J903,[2]Coord_Mpios_X_Y!$B$2:$K$1123,9,FALSE)</f>
        <v>1,146692553938</v>
      </c>
      <c r="M903" s="34" t="str">
        <f>VLOOKUP($J903,[2]Coord_Mpios_X_Y!$B$2:$K$1123,10,FALSE)</f>
        <v>-75,386647638375</v>
      </c>
      <c r="N903" s="34" t="s">
        <v>125</v>
      </c>
      <c r="O903" s="34" t="s">
        <v>126</v>
      </c>
      <c r="Q903" s="34" t="s">
        <v>127</v>
      </c>
      <c r="R903" s="34">
        <v>40757348</v>
      </c>
      <c r="S903" s="34" t="str">
        <f t="shared" si="70"/>
        <v>CC40757348</v>
      </c>
      <c r="T903" s="34" t="s">
        <v>5766</v>
      </c>
      <c r="U903" s="34" t="s">
        <v>2492</v>
      </c>
      <c r="V903" s="34" t="s">
        <v>5765</v>
      </c>
      <c r="W903" s="34" t="s">
        <v>1030</v>
      </c>
      <c r="X903" s="87">
        <v>21480</v>
      </c>
      <c r="Y903">
        <v>64</v>
      </c>
      <c r="Z903" s="36">
        <f>VLOOKUP($Y903,[2]Edades!$A$3:$H$153,4,FALSE)</f>
        <v>6</v>
      </c>
      <c r="AA903" s="34" t="str">
        <f>VLOOKUP($Y903,[2]Edades!$A$3:$H$153,6,FALSE)</f>
        <v>6 - Persona mayor</v>
      </c>
      <c r="AB903" s="34">
        <f>VLOOKUP($Y903,[2]Edades!$A$3:$H$153,7,FALSE)</f>
        <v>13</v>
      </c>
      <c r="AC903" s="34" t="str">
        <f>VLOOKUP($Y903,[2]Edades!$A$3:$H$153,8,FALSE)</f>
        <v>60-64</v>
      </c>
      <c r="AD903" s="34" t="s">
        <v>129</v>
      </c>
      <c r="AE903" s="1">
        <v>2</v>
      </c>
      <c r="AF903" s="34" t="s">
        <v>2137</v>
      </c>
      <c r="AG903" s="34" t="s">
        <v>2127</v>
      </c>
      <c r="AH903" s="34" t="s">
        <v>2127</v>
      </c>
      <c r="AK903" s="34" t="s">
        <v>125</v>
      </c>
      <c r="AM903" s="34" t="s">
        <v>2127</v>
      </c>
      <c r="AN903" s="36" t="s">
        <v>2127</v>
      </c>
      <c r="AO903" s="36" t="s">
        <v>2127</v>
      </c>
      <c r="AP903" s="34" t="s">
        <v>2127</v>
      </c>
      <c r="AQ903" s="36" t="s">
        <v>2127</v>
      </c>
      <c r="AR903" s="34" t="s">
        <v>5963</v>
      </c>
      <c r="AS903" s="91" t="s">
        <v>7016</v>
      </c>
      <c r="AT903" s="34">
        <v>3208010983</v>
      </c>
      <c r="AU903" s="34" t="s">
        <v>2127</v>
      </c>
      <c r="AX903" s="90"/>
      <c r="BA903" s="91"/>
      <c r="BB903" s="91"/>
      <c r="BC903" s="91"/>
      <c r="BF903" s="34" t="s">
        <v>4983</v>
      </c>
      <c r="BG903" s="92" t="s">
        <v>2098</v>
      </c>
      <c r="BM903" s="36" t="s">
        <v>131</v>
      </c>
      <c r="BN903" s="34" t="s">
        <v>132</v>
      </c>
      <c r="BO903" s="36">
        <v>0</v>
      </c>
      <c r="BQ903" s="94"/>
      <c r="BS903" t="s">
        <v>132</v>
      </c>
      <c r="BU903" s="95"/>
      <c r="BV903" s="95"/>
      <c r="BW903" s="61"/>
      <c r="BX903" s="60"/>
      <c r="BY903" s="59" t="str">
        <f t="shared" ca="1" si="71"/>
        <v/>
      </c>
      <c r="CD903" s="68"/>
      <c r="CE903" s="68"/>
      <c r="CF903" s="67"/>
      <c r="CG903">
        <v>56</v>
      </c>
      <c r="CH903" s="2">
        <v>154</v>
      </c>
      <c r="CI903" s="4">
        <f t="shared" si="72"/>
        <v>23.61275088547816</v>
      </c>
      <c r="CJ903" s="5" t="str">
        <f t="shared" si="73"/>
        <v>NORMAL</v>
      </c>
      <c r="CK903" s="36">
        <v>0</v>
      </c>
      <c r="CL903" s="66"/>
      <c r="CM903" s="89">
        <v>42648</v>
      </c>
      <c r="CN903" s="97">
        <v>42648</v>
      </c>
      <c r="CP903"/>
      <c r="CQ903" s="65"/>
      <c r="CR903" s="65"/>
      <c r="CS903" s="98"/>
      <c r="CT903"/>
      <c r="CU903"/>
      <c r="CV903" s="65"/>
      <c r="CW903" s="2">
        <v>120</v>
      </c>
      <c r="CX903" s="82">
        <v>80</v>
      </c>
      <c r="DC903"/>
      <c r="DG903" s="64"/>
      <c r="DI903" s="89">
        <v>42790</v>
      </c>
      <c r="DJ903" s="89"/>
      <c r="DN903" s="34"/>
      <c r="DO903" s="34"/>
      <c r="DP903" s="34"/>
      <c r="DQ903" s="34"/>
      <c r="DR903" s="34"/>
      <c r="DS903" s="34" t="s">
        <v>2127</v>
      </c>
      <c r="DT903" s="34"/>
      <c r="DU903" s="47">
        <v>44637</v>
      </c>
      <c r="DY903" s="1">
        <v>2</v>
      </c>
      <c r="DZ903" t="s">
        <v>7941</v>
      </c>
      <c r="EA903" s="4">
        <v>0.89</v>
      </c>
      <c r="EB903" s="4">
        <v>95</v>
      </c>
      <c r="EC903" s="4">
        <v>233</v>
      </c>
      <c r="ED903" s="4">
        <v>134</v>
      </c>
      <c r="EE903" s="4">
        <v>75.599999999999994</v>
      </c>
      <c r="EF903" s="4">
        <v>94</v>
      </c>
      <c r="EG903" s="4">
        <v>23</v>
      </c>
      <c r="EJ903"/>
      <c r="EL903" s="34"/>
      <c r="EN903" s="34"/>
    </row>
    <row r="904" spans="1:144" hidden="1" x14ac:dyDescent="0.25">
      <c r="A904" s="85">
        <v>2022</v>
      </c>
      <c r="B904" s="87">
        <v>44830</v>
      </c>
      <c r="C904" t="s">
        <v>121</v>
      </c>
      <c r="D904" t="s">
        <v>122</v>
      </c>
      <c r="E904" s="36" t="s">
        <v>7938</v>
      </c>
      <c r="F904" s="34">
        <f t="shared" si="74"/>
        <v>903</v>
      </c>
      <c r="G904" s="34" t="s">
        <v>4985</v>
      </c>
      <c r="H904">
        <v>18</v>
      </c>
      <c r="I904" s="34" t="s">
        <v>6141</v>
      </c>
      <c r="J904" s="34" t="s">
        <v>4988</v>
      </c>
      <c r="K904" s="34" t="str">
        <f>VLOOKUP(J904,[2]CodMpios!$B$347:$E$362,4,FALSE)</f>
        <v>18001 - Florencia</v>
      </c>
      <c r="L904" s="34" t="str">
        <f>VLOOKUP($J904,[2]Coord_Mpios_X_Y!$B$2:$K$1123,9,FALSE)</f>
        <v>1,749138703818</v>
      </c>
      <c r="M904" s="34" t="str">
        <f>VLOOKUP($J904,[2]Coord_Mpios_X_Y!$B$2:$K$1123,10,FALSE)</f>
        <v>-75,558239064333</v>
      </c>
      <c r="N904" s="34" t="s">
        <v>6142</v>
      </c>
      <c r="O904" s="34" t="s">
        <v>126</v>
      </c>
      <c r="Q904" s="34" t="s">
        <v>127</v>
      </c>
      <c r="R904" s="34">
        <v>17699515</v>
      </c>
      <c r="S904" s="34" t="str">
        <f t="shared" si="70"/>
        <v>CC17699515</v>
      </c>
      <c r="T904" s="34" t="s">
        <v>2526</v>
      </c>
      <c r="U904" s="34" t="s">
        <v>2492</v>
      </c>
      <c r="V904" s="34" t="s">
        <v>303</v>
      </c>
      <c r="W904" s="34" t="s">
        <v>241</v>
      </c>
      <c r="X904" s="87">
        <v>19942</v>
      </c>
      <c r="Y904">
        <v>68</v>
      </c>
      <c r="Z904" s="36">
        <f>VLOOKUP($Y904,[2]Edades!$A$3:$H$153,4,FALSE)</f>
        <v>6</v>
      </c>
      <c r="AA904" s="34" t="str">
        <f>VLOOKUP($Y904,[2]Edades!$A$3:$H$153,6,FALSE)</f>
        <v>6 - Persona mayor</v>
      </c>
      <c r="AB904" s="34">
        <f>VLOOKUP($Y904,[2]Edades!$A$3:$H$153,7,FALSE)</f>
        <v>14</v>
      </c>
      <c r="AC904" s="34" t="str">
        <f>VLOOKUP($Y904,[2]Edades!$A$3:$H$153,8,FALSE)</f>
        <v>65-69</v>
      </c>
      <c r="AD904" s="34" t="s">
        <v>146</v>
      </c>
      <c r="AE904">
        <v>1</v>
      </c>
      <c r="AF904" s="34" t="s">
        <v>2137</v>
      </c>
      <c r="AG904" s="34" t="s">
        <v>2127</v>
      </c>
      <c r="AH904" s="34" t="s">
        <v>2127</v>
      </c>
      <c r="AK904" s="34" t="s">
        <v>6142</v>
      </c>
      <c r="AM904" s="34" t="s">
        <v>2127</v>
      </c>
      <c r="AN904" s="36" t="s">
        <v>2127</v>
      </c>
      <c r="AO904" s="36" t="s">
        <v>2127</v>
      </c>
      <c r="AP904" s="34" t="s">
        <v>2127</v>
      </c>
      <c r="AQ904" s="36" t="s">
        <v>2127</v>
      </c>
      <c r="AR904" s="34" t="s">
        <v>2098</v>
      </c>
      <c r="AS904" s="91" t="s">
        <v>7017</v>
      </c>
      <c r="AT904" s="34">
        <v>4371301</v>
      </c>
      <c r="AU904" s="34" t="s">
        <v>2127</v>
      </c>
      <c r="AX904" s="90"/>
      <c r="BA904" s="91"/>
      <c r="BB904" s="91"/>
      <c r="BC904" s="91"/>
      <c r="BF904" s="34" t="s">
        <v>4983</v>
      </c>
      <c r="BG904" s="92" t="s">
        <v>2098</v>
      </c>
      <c r="BM904" s="36" t="s">
        <v>131</v>
      </c>
      <c r="BN904" s="34" t="s">
        <v>132</v>
      </c>
      <c r="BO904" s="36">
        <v>0</v>
      </c>
      <c r="BQ904" s="94"/>
      <c r="BS904" t="s">
        <v>132</v>
      </c>
      <c r="BU904" s="95"/>
      <c r="BV904" s="95"/>
      <c r="BW904" s="61"/>
      <c r="BX904" s="60"/>
      <c r="BY904" s="59" t="str">
        <f t="shared" ca="1" si="71"/>
        <v/>
      </c>
      <c r="CD904" s="68"/>
      <c r="CE904" s="68"/>
      <c r="CF904" s="67"/>
      <c r="CG904">
        <v>89</v>
      </c>
      <c r="CH904" s="2">
        <v>170</v>
      </c>
      <c r="CI904" s="4">
        <f t="shared" si="72"/>
        <v>30.795847750865054</v>
      </c>
      <c r="CJ904" s="5" t="str">
        <f t="shared" si="73"/>
        <v>OBESIDAD</v>
      </c>
      <c r="CK904" s="36">
        <v>0</v>
      </c>
      <c r="CL904" s="66"/>
      <c r="CM904" s="89">
        <v>42628</v>
      </c>
      <c r="CN904" s="97">
        <v>42646</v>
      </c>
      <c r="CP904"/>
      <c r="CQ904" s="65"/>
      <c r="CR904" s="65"/>
      <c r="CS904" s="98"/>
      <c r="CT904"/>
      <c r="CU904"/>
      <c r="CV904" s="65"/>
      <c r="CW904" s="2"/>
      <c r="CX904" s="82"/>
      <c r="DC904"/>
      <c r="DG904" s="64"/>
      <c r="DI904" s="89">
        <v>42755</v>
      </c>
      <c r="DJ904" s="89"/>
      <c r="DN904" s="34"/>
      <c r="DO904" s="34"/>
      <c r="DP904" s="34"/>
      <c r="DQ904" s="34"/>
      <c r="DR904" s="34"/>
      <c r="DS904" s="34" t="s">
        <v>2127</v>
      </c>
      <c r="DT904" s="34"/>
      <c r="DU904" s="47">
        <v>43502</v>
      </c>
      <c r="DY904" s="1">
        <v>1</v>
      </c>
      <c r="DZ904" t="s">
        <v>7941</v>
      </c>
      <c r="EB904" s="4"/>
      <c r="EJ904"/>
      <c r="EL904" s="34"/>
      <c r="EN904" s="34"/>
    </row>
    <row r="905" spans="1:144" x14ac:dyDescent="0.25">
      <c r="A905" s="85">
        <v>2022</v>
      </c>
      <c r="B905" s="87">
        <v>44830</v>
      </c>
      <c r="C905" t="s">
        <v>121</v>
      </c>
      <c r="D905" t="s">
        <v>122</v>
      </c>
      <c r="E905" s="34" t="s">
        <v>7938</v>
      </c>
      <c r="F905" s="34">
        <f t="shared" si="74"/>
        <v>904</v>
      </c>
      <c r="G905" s="34" t="s">
        <v>4985</v>
      </c>
      <c r="H905">
        <v>18</v>
      </c>
      <c r="I905" s="34" t="s">
        <v>6141</v>
      </c>
      <c r="J905" s="34" t="s">
        <v>5052</v>
      </c>
      <c r="K905" s="34" t="str">
        <f>VLOOKUP(J905,[2]CodMpios!$B$347:$E$362,4,FALSE)</f>
        <v>18256 - El Paujil</v>
      </c>
      <c r="L905" s="34" t="str">
        <f>VLOOKUP($J905,[2]Coord_Mpios_X_Y!$B$2:$K$1123,9,FALSE)</f>
        <v>1,617746356165</v>
      </c>
      <c r="M905" s="34" t="str">
        <f>VLOOKUP($J905,[2]Coord_Mpios_X_Y!$B$2:$K$1123,10,FALSE)</f>
        <v>-75,234043334186</v>
      </c>
      <c r="N905" s="34" t="s">
        <v>6142</v>
      </c>
      <c r="O905" s="34" t="s">
        <v>126</v>
      </c>
      <c r="Q905" s="34" t="s">
        <v>127</v>
      </c>
      <c r="R905" s="34">
        <v>4732843</v>
      </c>
      <c r="S905" s="34" t="str">
        <f t="shared" si="70"/>
        <v>CC4732843</v>
      </c>
      <c r="T905" s="34" t="s">
        <v>2347</v>
      </c>
      <c r="U905" s="34" t="s">
        <v>5764</v>
      </c>
      <c r="V905" s="34" t="s">
        <v>1076</v>
      </c>
      <c r="W905" s="34" t="s">
        <v>135</v>
      </c>
      <c r="X905" s="87">
        <v>17874</v>
      </c>
      <c r="Y905">
        <v>74</v>
      </c>
      <c r="Z905" s="36">
        <f>VLOOKUP($Y905,[2]Edades!$A$3:$H$153,4,FALSE)</f>
        <v>6</v>
      </c>
      <c r="AA905" s="34" t="str">
        <f>VLOOKUP($Y905,[2]Edades!$A$3:$H$153,6,FALSE)</f>
        <v>6 - Persona mayor</v>
      </c>
      <c r="AB905" s="34">
        <f>VLOOKUP($Y905,[2]Edades!$A$3:$H$153,7,FALSE)</f>
        <v>15</v>
      </c>
      <c r="AC905" s="34" t="str">
        <f>VLOOKUP($Y905,[2]Edades!$A$3:$H$153,8,FALSE)</f>
        <v>70-74</v>
      </c>
      <c r="AD905" s="34" t="s">
        <v>146</v>
      </c>
      <c r="AE905">
        <v>1</v>
      </c>
      <c r="AF905" s="34" t="s">
        <v>2137</v>
      </c>
      <c r="AG905" s="34" t="s">
        <v>2127</v>
      </c>
      <c r="AH905" s="34" t="s">
        <v>2127</v>
      </c>
      <c r="AK905" s="34" t="s">
        <v>6142</v>
      </c>
      <c r="AM905" s="34" t="s">
        <v>2127</v>
      </c>
      <c r="AN905" s="36" t="s">
        <v>2127</v>
      </c>
      <c r="AO905" s="36" t="s">
        <v>2127</v>
      </c>
      <c r="AP905" s="34" t="s">
        <v>2127</v>
      </c>
      <c r="AQ905" s="36" t="s">
        <v>2127</v>
      </c>
      <c r="AR905" s="34" t="s">
        <v>5078</v>
      </c>
      <c r="AS905" s="91" t="s">
        <v>7018</v>
      </c>
      <c r="AT905" s="34">
        <v>3143286014</v>
      </c>
      <c r="AU905" s="34" t="s">
        <v>2127</v>
      </c>
      <c r="AX905" s="90"/>
      <c r="BA905" s="91"/>
      <c r="BB905" s="91"/>
      <c r="BC905" s="91"/>
      <c r="BF905" s="34" t="s">
        <v>4983</v>
      </c>
      <c r="BG905" s="92" t="s">
        <v>2098</v>
      </c>
      <c r="BM905" s="36" t="s">
        <v>131</v>
      </c>
      <c r="BN905" s="34" t="s">
        <v>132</v>
      </c>
      <c r="BO905" s="36">
        <v>0</v>
      </c>
      <c r="BQ905" s="94"/>
      <c r="BS905" s="36" t="s">
        <v>2127</v>
      </c>
      <c r="BU905" s="95"/>
      <c r="BV905" s="95"/>
      <c r="BW905" s="61"/>
      <c r="BX905" s="60"/>
      <c r="BY905" s="59" t="str">
        <f t="shared" ca="1" si="71"/>
        <v/>
      </c>
      <c r="CD905" s="68"/>
      <c r="CE905" s="68"/>
      <c r="CF905" s="67"/>
      <c r="CG905"/>
      <c r="CH905" s="2"/>
      <c r="CI905" s="4" t="e">
        <f t="shared" si="72"/>
        <v>#DIV/0!</v>
      </c>
      <c r="CJ905" s="5" t="str">
        <f t="shared" si="73"/>
        <v>SIN DATO</v>
      </c>
      <c r="CK905" s="36">
        <v>0</v>
      </c>
      <c r="CL905" s="66"/>
      <c r="CM905" s="89">
        <v>42629</v>
      </c>
      <c r="CN905" s="97">
        <v>42646</v>
      </c>
      <c r="CP905"/>
      <c r="CQ905" s="65"/>
      <c r="CR905" s="65"/>
      <c r="CS905" s="98"/>
      <c r="CT905"/>
      <c r="CU905"/>
      <c r="CV905" s="97"/>
      <c r="CW905" s="2"/>
      <c r="CX905" s="82"/>
      <c r="DG905" s="64"/>
      <c r="DI905" s="89">
        <v>42671</v>
      </c>
      <c r="DJ905" s="89"/>
      <c r="DN905" s="34"/>
      <c r="DO905" s="34"/>
      <c r="DP905" s="34"/>
      <c r="DQ905" s="34"/>
      <c r="DR905" s="34"/>
      <c r="DS905" s="34" t="s">
        <v>2127</v>
      </c>
      <c r="DT905" s="34"/>
      <c r="DY905" s="1">
        <v>2</v>
      </c>
      <c r="DZ905" t="s">
        <v>7941</v>
      </c>
      <c r="EB905" s="4"/>
      <c r="EJ905"/>
      <c r="EL905" s="34"/>
      <c r="EN905" s="34"/>
    </row>
    <row r="906" spans="1:144" hidden="1" x14ac:dyDescent="0.25">
      <c r="A906" s="85">
        <v>2022</v>
      </c>
      <c r="B906" s="87">
        <v>44830</v>
      </c>
      <c r="C906" t="s">
        <v>121</v>
      </c>
      <c r="D906" t="s">
        <v>122</v>
      </c>
      <c r="E906" s="36" t="s">
        <v>7938</v>
      </c>
      <c r="F906" s="34">
        <f t="shared" si="74"/>
        <v>905</v>
      </c>
      <c r="G906" s="34" t="s">
        <v>4985</v>
      </c>
      <c r="H906">
        <v>18</v>
      </c>
      <c r="I906" s="34" t="s">
        <v>6141</v>
      </c>
      <c r="J906" s="34" t="s">
        <v>4988</v>
      </c>
      <c r="K906" s="34" t="str">
        <f>VLOOKUP(J906,[2]CodMpios!$B$347:$E$362,4,FALSE)</f>
        <v>18001 - Florencia</v>
      </c>
      <c r="L906" s="34" t="str">
        <f>VLOOKUP($J906,[2]Coord_Mpios_X_Y!$B$2:$K$1123,9,FALSE)</f>
        <v>1,749138703818</v>
      </c>
      <c r="M906" s="34" t="str">
        <f>VLOOKUP($J906,[2]Coord_Mpios_X_Y!$B$2:$K$1123,10,FALSE)</f>
        <v>-75,558239064333</v>
      </c>
      <c r="N906" s="34" t="s">
        <v>125</v>
      </c>
      <c r="O906" s="34" t="s">
        <v>126</v>
      </c>
      <c r="Q906" s="34" t="s">
        <v>127</v>
      </c>
      <c r="R906" s="34">
        <v>40769188</v>
      </c>
      <c r="S906" s="34" t="str">
        <f t="shared" si="70"/>
        <v>CC40769188</v>
      </c>
      <c r="T906" s="34" t="s">
        <v>309</v>
      </c>
      <c r="U906" s="34" t="s">
        <v>481</v>
      </c>
      <c r="V906" s="34" t="s">
        <v>2542</v>
      </c>
      <c r="W906" s="34" t="s">
        <v>2147</v>
      </c>
      <c r="X906" s="87">
        <v>24324</v>
      </c>
      <c r="Y906">
        <v>56</v>
      </c>
      <c r="Z906" s="36">
        <f>VLOOKUP($Y906,[2]Edades!$A$3:$H$153,4,FALSE)</f>
        <v>5</v>
      </c>
      <c r="AA906" s="34" t="str">
        <f>VLOOKUP($Y906,[2]Edades!$A$3:$H$153,6,FALSE)</f>
        <v>5 - Adultez</v>
      </c>
      <c r="AB906" s="34">
        <f>VLOOKUP($Y906,[2]Edades!$A$3:$H$153,7,FALSE)</f>
        <v>12</v>
      </c>
      <c r="AC906" s="34" t="str">
        <f>VLOOKUP($Y906,[2]Edades!$A$3:$H$153,8,FALSE)</f>
        <v>55-59</v>
      </c>
      <c r="AD906" s="34" t="s">
        <v>129</v>
      </c>
      <c r="AE906" s="1">
        <v>2</v>
      </c>
      <c r="AF906" s="34" t="s">
        <v>130</v>
      </c>
      <c r="AG906" s="34" t="s">
        <v>2127</v>
      </c>
      <c r="AH906" s="34" t="s">
        <v>2127</v>
      </c>
      <c r="AK906" s="34" t="s">
        <v>125</v>
      </c>
      <c r="AM906" s="34" t="s">
        <v>2127</v>
      </c>
      <c r="AN906" s="36" t="s">
        <v>2127</v>
      </c>
      <c r="AO906" s="36" t="s">
        <v>2127</v>
      </c>
      <c r="AP906" s="34" t="s">
        <v>2127</v>
      </c>
      <c r="AQ906" s="36" t="s">
        <v>2127</v>
      </c>
      <c r="AR906" s="34" t="s">
        <v>2098</v>
      </c>
      <c r="AS906" s="91" t="s">
        <v>7019</v>
      </c>
      <c r="AT906" s="34">
        <v>3125212254</v>
      </c>
      <c r="AU906" s="34" t="s">
        <v>2127</v>
      </c>
      <c r="AX906" s="90"/>
      <c r="BA906" s="91"/>
      <c r="BB906" s="91"/>
      <c r="BC906" s="91"/>
      <c r="BF906" s="34" t="s">
        <v>4983</v>
      </c>
      <c r="BG906" s="92" t="s">
        <v>2098</v>
      </c>
      <c r="BM906" s="36" t="s">
        <v>131</v>
      </c>
      <c r="BN906" s="34" t="s">
        <v>132</v>
      </c>
      <c r="BO906" s="36">
        <v>0</v>
      </c>
      <c r="BQ906" s="94"/>
      <c r="BS906" t="s">
        <v>131</v>
      </c>
      <c r="BU906" s="95"/>
      <c r="BV906" s="95"/>
      <c r="BW906" s="61"/>
      <c r="BX906" s="60"/>
      <c r="BY906" s="59" t="str">
        <f t="shared" ca="1" si="71"/>
        <v/>
      </c>
      <c r="CD906" s="68"/>
      <c r="CE906" s="68"/>
      <c r="CF906" s="67"/>
      <c r="CG906">
        <v>70</v>
      </c>
      <c r="CH906" s="2">
        <v>159</v>
      </c>
      <c r="CI906" s="4">
        <f t="shared" si="72"/>
        <v>27.688778133776353</v>
      </c>
      <c r="CJ906" s="5" t="str">
        <f t="shared" si="73"/>
        <v>SOBREPESO</v>
      </c>
      <c r="CK906" s="36">
        <v>0</v>
      </c>
      <c r="CL906" s="66"/>
      <c r="CM906" s="89">
        <v>42635</v>
      </c>
      <c r="CN906" s="97">
        <v>42675</v>
      </c>
      <c r="CP906"/>
      <c r="CQ906" s="65"/>
      <c r="CR906" s="65"/>
      <c r="CS906" s="98"/>
      <c r="CT906"/>
      <c r="CU906"/>
      <c r="CV906" s="65"/>
      <c r="CW906" s="2"/>
      <c r="CX906" s="82"/>
      <c r="DC906"/>
      <c r="DG906" s="64"/>
      <c r="DI906" s="89"/>
      <c r="DJ906" s="89"/>
      <c r="DN906" s="34"/>
      <c r="DO906" s="34"/>
      <c r="DP906" s="34"/>
      <c r="DQ906" s="34"/>
      <c r="DR906" s="34"/>
      <c r="DS906" s="34" t="s">
        <v>2127</v>
      </c>
      <c r="DT906" s="34"/>
      <c r="DY906" s="1">
        <v>3</v>
      </c>
      <c r="DZ906" t="s">
        <v>7941</v>
      </c>
      <c r="EB906" s="4"/>
      <c r="EJ906"/>
      <c r="EL906" s="34"/>
      <c r="EN906" s="34"/>
    </row>
    <row r="907" spans="1:144" hidden="1" x14ac:dyDescent="0.25">
      <c r="A907" s="85">
        <v>2022</v>
      </c>
      <c r="B907" s="87">
        <v>44830</v>
      </c>
      <c r="C907" t="s">
        <v>121</v>
      </c>
      <c r="D907" t="s">
        <v>122</v>
      </c>
      <c r="E907" s="36" t="s">
        <v>7938</v>
      </c>
      <c r="F907" s="34">
        <f t="shared" si="74"/>
        <v>906</v>
      </c>
      <c r="G907" s="34" t="s">
        <v>4985</v>
      </c>
      <c r="H907">
        <v>18</v>
      </c>
      <c r="I907" s="34" t="s">
        <v>6141</v>
      </c>
      <c r="J907" s="34" t="s">
        <v>5008</v>
      </c>
      <c r="K907" s="34" t="str">
        <f>VLOOKUP(J907,[2]CodMpios!$B$347:$E$362,4,FALSE)</f>
        <v>18094 - Belén De Los Andaquíes</v>
      </c>
      <c r="L907" s="34" t="str">
        <f>VLOOKUP($J907,[2]Coord_Mpios_X_Y!$B$2:$K$1123,9,FALSE)</f>
        <v>1,500923003060</v>
      </c>
      <c r="M907" s="34" t="str">
        <f>VLOOKUP($J907,[2]Coord_Mpios_X_Y!$B$2:$K$1123,10,FALSE)</f>
        <v>-75,875645424257</v>
      </c>
      <c r="N907" s="34" t="s">
        <v>6142</v>
      </c>
      <c r="O907" s="34" t="s">
        <v>126</v>
      </c>
      <c r="Q907" s="34" t="s">
        <v>127</v>
      </c>
      <c r="R907" s="34">
        <v>40761140</v>
      </c>
      <c r="S907" s="34" t="str">
        <f t="shared" si="70"/>
        <v>CC40761140</v>
      </c>
      <c r="T907" s="34" t="s">
        <v>5763</v>
      </c>
      <c r="U907" s="34" t="s">
        <v>2492</v>
      </c>
      <c r="V907" s="34" t="s">
        <v>241</v>
      </c>
      <c r="W907" s="34" t="s">
        <v>373</v>
      </c>
      <c r="X907" s="87">
        <v>20631</v>
      </c>
      <c r="Y907">
        <v>66</v>
      </c>
      <c r="Z907" s="36">
        <f>VLOOKUP($Y907,[2]Edades!$A$3:$H$153,4,FALSE)</f>
        <v>6</v>
      </c>
      <c r="AA907" s="34" t="str">
        <f>VLOOKUP($Y907,[2]Edades!$A$3:$H$153,6,FALSE)</f>
        <v>6 - Persona mayor</v>
      </c>
      <c r="AB907" s="34">
        <f>VLOOKUP($Y907,[2]Edades!$A$3:$H$153,7,FALSE)</f>
        <v>14</v>
      </c>
      <c r="AC907" s="34" t="str">
        <f>VLOOKUP($Y907,[2]Edades!$A$3:$H$153,8,FALSE)</f>
        <v>65-69</v>
      </c>
      <c r="AD907" s="34" t="s">
        <v>129</v>
      </c>
      <c r="AE907" s="1">
        <v>2</v>
      </c>
      <c r="AF907" s="34" t="s">
        <v>2137</v>
      </c>
      <c r="AG907" s="34" t="s">
        <v>2127</v>
      </c>
      <c r="AH907" s="34" t="s">
        <v>2127</v>
      </c>
      <c r="AK907" s="34" t="s">
        <v>6142</v>
      </c>
      <c r="AM907" s="34" t="s">
        <v>2127</v>
      </c>
      <c r="AN907" s="36" t="s">
        <v>2127</v>
      </c>
      <c r="AO907" s="36" t="s">
        <v>2127</v>
      </c>
      <c r="AP907" s="34" t="s">
        <v>2127</v>
      </c>
      <c r="AQ907" s="36" t="s">
        <v>2127</v>
      </c>
      <c r="AR907" s="34" t="s">
        <v>5238</v>
      </c>
      <c r="AS907" s="91" t="s">
        <v>7020</v>
      </c>
      <c r="AT907" s="34">
        <v>3137040637</v>
      </c>
      <c r="AU907" s="34" t="s">
        <v>2127</v>
      </c>
      <c r="AX907" s="90"/>
      <c r="BA907" s="91"/>
      <c r="BB907" s="91"/>
      <c r="BC907" s="91"/>
      <c r="BF907" s="34" t="s">
        <v>4983</v>
      </c>
      <c r="BG907" s="92" t="s">
        <v>2098</v>
      </c>
      <c r="BM907" s="36" t="s">
        <v>131</v>
      </c>
      <c r="BN907" s="34" t="s">
        <v>132</v>
      </c>
      <c r="BO907" s="36">
        <v>0</v>
      </c>
      <c r="BQ907" s="94"/>
      <c r="BS907" t="s">
        <v>132</v>
      </c>
      <c r="BU907" s="95"/>
      <c r="BV907" s="95"/>
      <c r="BW907" s="61"/>
      <c r="BX907" s="60"/>
      <c r="BY907" s="59" t="str">
        <f t="shared" ca="1" si="71"/>
        <v/>
      </c>
      <c r="CD907" s="68"/>
      <c r="CE907" s="68"/>
      <c r="CF907" s="67"/>
      <c r="CG907">
        <v>95</v>
      </c>
      <c r="CH907" s="2">
        <v>165</v>
      </c>
      <c r="CI907" s="4">
        <f t="shared" si="72"/>
        <v>34.894398530762174</v>
      </c>
      <c r="CJ907" s="5" t="str">
        <f t="shared" si="73"/>
        <v>OBESIDAD</v>
      </c>
      <c r="CK907" s="36">
        <v>0</v>
      </c>
      <c r="CL907" s="66"/>
      <c r="CM907" s="89">
        <v>42639</v>
      </c>
      <c r="CN907" s="97">
        <v>42646</v>
      </c>
      <c r="CP907"/>
      <c r="CQ907" s="65"/>
      <c r="CR907" s="65"/>
      <c r="CS907" s="98"/>
      <c r="CT907"/>
      <c r="CU907"/>
      <c r="CV907" s="65"/>
      <c r="CW907" s="2">
        <v>120</v>
      </c>
      <c r="CX907" s="82">
        <v>80</v>
      </c>
      <c r="DC907"/>
      <c r="DG907" s="64"/>
      <c r="DI907" s="89"/>
      <c r="DJ907" s="89"/>
      <c r="DN907" s="34"/>
      <c r="DO907" s="34"/>
      <c r="DP907" s="34"/>
      <c r="DQ907" s="34"/>
      <c r="DR907" s="34"/>
      <c r="DS907" s="34" t="s">
        <v>2127</v>
      </c>
      <c r="DT907" s="34"/>
      <c r="DU907" s="47">
        <v>44609</v>
      </c>
      <c r="DY907" s="1">
        <v>2</v>
      </c>
      <c r="DZ907" t="s">
        <v>7941</v>
      </c>
      <c r="EA907" s="4">
        <v>0.83</v>
      </c>
      <c r="EB907" s="4">
        <v>101</v>
      </c>
      <c r="EC907" s="4">
        <v>191</v>
      </c>
      <c r="ED907" s="4">
        <v>147</v>
      </c>
      <c r="EE907" s="4">
        <v>51.6</v>
      </c>
      <c r="EF907" s="4">
        <v>183</v>
      </c>
      <c r="EG907" s="4">
        <v>1.9</v>
      </c>
      <c r="EJ907"/>
      <c r="EL907" s="34"/>
      <c r="EN907" s="34"/>
    </row>
    <row r="908" spans="1:144" x14ac:dyDescent="0.25">
      <c r="A908" s="85">
        <v>2022</v>
      </c>
      <c r="B908" s="87">
        <v>44830</v>
      </c>
      <c r="C908" t="s">
        <v>121</v>
      </c>
      <c r="D908" t="s">
        <v>122</v>
      </c>
      <c r="E908" s="34" t="s">
        <v>7938</v>
      </c>
      <c r="F908" s="34">
        <f t="shared" si="74"/>
        <v>907</v>
      </c>
      <c r="G908" s="34" t="s">
        <v>4985</v>
      </c>
      <c r="H908">
        <v>18</v>
      </c>
      <c r="I908" s="34" t="s">
        <v>6141</v>
      </c>
      <c r="J908" s="34" t="s">
        <v>4988</v>
      </c>
      <c r="K908" s="34" t="str">
        <f>VLOOKUP(J908,[2]CodMpios!$B$347:$E$362,4,FALSE)</f>
        <v>18001 - Florencia</v>
      </c>
      <c r="L908" s="34" t="str">
        <f>VLOOKUP($J908,[2]Coord_Mpios_X_Y!$B$2:$K$1123,9,FALSE)</f>
        <v>1,749138703818</v>
      </c>
      <c r="M908" s="34" t="str">
        <f>VLOOKUP($J908,[2]Coord_Mpios_X_Y!$B$2:$K$1123,10,FALSE)</f>
        <v>-75,558239064333</v>
      </c>
      <c r="N908" s="34" t="s">
        <v>6142</v>
      </c>
      <c r="O908" s="34" t="s">
        <v>126</v>
      </c>
      <c r="Q908" s="34" t="s">
        <v>127</v>
      </c>
      <c r="R908" s="34">
        <v>17680001</v>
      </c>
      <c r="S908" s="34" t="str">
        <f t="shared" si="70"/>
        <v>CC17680001</v>
      </c>
      <c r="T908" s="34" t="s">
        <v>185</v>
      </c>
      <c r="U908" s="34" t="s">
        <v>2492</v>
      </c>
      <c r="V908" s="34" t="s">
        <v>623</v>
      </c>
      <c r="W908" s="34" t="s">
        <v>495</v>
      </c>
      <c r="X908" s="87">
        <v>17996</v>
      </c>
      <c r="Y908">
        <v>73</v>
      </c>
      <c r="Z908" s="36">
        <f>VLOOKUP($Y908,[2]Edades!$A$3:$H$153,4,FALSE)</f>
        <v>6</v>
      </c>
      <c r="AA908" s="34" t="str">
        <f>VLOOKUP($Y908,[2]Edades!$A$3:$H$153,6,FALSE)</f>
        <v>6 - Persona mayor</v>
      </c>
      <c r="AB908" s="34">
        <f>VLOOKUP($Y908,[2]Edades!$A$3:$H$153,7,FALSE)</f>
        <v>15</v>
      </c>
      <c r="AC908" s="34" t="str">
        <f>VLOOKUP($Y908,[2]Edades!$A$3:$H$153,8,FALSE)</f>
        <v>70-74</v>
      </c>
      <c r="AD908" s="34" t="s">
        <v>146</v>
      </c>
      <c r="AE908">
        <v>1</v>
      </c>
      <c r="AF908" s="34" t="s">
        <v>2137</v>
      </c>
      <c r="AG908" s="34" t="s">
        <v>2127</v>
      </c>
      <c r="AH908" s="34" t="s">
        <v>2127</v>
      </c>
      <c r="AK908" s="34" t="s">
        <v>6142</v>
      </c>
      <c r="AM908" s="34" t="s">
        <v>2127</v>
      </c>
      <c r="AN908" s="36" t="s">
        <v>2127</v>
      </c>
      <c r="AO908" s="36" t="s">
        <v>2127</v>
      </c>
      <c r="AP908" s="34" t="s">
        <v>2127</v>
      </c>
      <c r="AQ908" s="36" t="s">
        <v>2127</v>
      </c>
      <c r="AR908" s="34" t="s">
        <v>2098</v>
      </c>
      <c r="AS908" s="91" t="s">
        <v>7021</v>
      </c>
      <c r="AT908" s="34">
        <v>3138933294</v>
      </c>
      <c r="AU908" s="34" t="s">
        <v>2127</v>
      </c>
      <c r="AX908" s="90"/>
      <c r="BA908" s="91"/>
      <c r="BB908" s="91"/>
      <c r="BC908" s="91"/>
      <c r="BF908" s="34" t="s">
        <v>4983</v>
      </c>
      <c r="BG908" s="92" t="s">
        <v>2098</v>
      </c>
      <c r="BM908" s="36" t="s">
        <v>131</v>
      </c>
      <c r="BN908" s="34" t="s">
        <v>132</v>
      </c>
      <c r="BO908" s="36">
        <v>0</v>
      </c>
      <c r="BQ908" s="94"/>
      <c r="BS908" s="36" t="s">
        <v>2127</v>
      </c>
      <c r="BU908" s="95"/>
      <c r="BV908" s="95"/>
      <c r="BW908" s="61"/>
      <c r="BX908" s="60"/>
      <c r="BY908" s="59" t="str">
        <f t="shared" ca="1" si="71"/>
        <v/>
      </c>
      <c r="CD908" s="68"/>
      <c r="CE908" s="68"/>
      <c r="CF908" s="67"/>
      <c r="CG908">
        <v>66</v>
      </c>
      <c r="CH908" s="2">
        <v>165</v>
      </c>
      <c r="CI908" s="4">
        <f t="shared" si="72"/>
        <v>24.242424242424246</v>
      </c>
      <c r="CJ908" s="5" t="str">
        <f t="shared" si="73"/>
        <v>NORMAL</v>
      </c>
      <c r="CK908" s="36">
        <v>0</v>
      </c>
      <c r="CL908" s="66"/>
      <c r="CM908" s="89">
        <v>42642</v>
      </c>
      <c r="CN908" s="97">
        <v>42649</v>
      </c>
      <c r="CP908"/>
      <c r="CQ908" s="65"/>
      <c r="CR908" s="65"/>
      <c r="CS908" s="98"/>
      <c r="CT908"/>
      <c r="CU908"/>
      <c r="CV908" s="97"/>
      <c r="CW908" s="2">
        <v>130</v>
      </c>
      <c r="CX908" s="82">
        <v>70</v>
      </c>
      <c r="DG908" s="64"/>
      <c r="DI908" s="89">
        <v>42661</v>
      </c>
      <c r="DJ908" s="89"/>
      <c r="DN908" s="34"/>
      <c r="DO908" s="34"/>
      <c r="DP908" s="34"/>
      <c r="DQ908" s="34"/>
      <c r="DR908" s="34"/>
      <c r="DS908" s="34" t="s">
        <v>2127</v>
      </c>
      <c r="DT908" s="34"/>
      <c r="DY908" s="1">
        <v>2</v>
      </c>
      <c r="DZ908" t="s">
        <v>7941</v>
      </c>
      <c r="EB908" s="4"/>
      <c r="EJ908"/>
      <c r="EL908" s="34"/>
      <c r="EN908" s="34"/>
    </row>
    <row r="909" spans="1:144" x14ac:dyDescent="0.25">
      <c r="A909" s="85">
        <v>2022</v>
      </c>
      <c r="B909" s="87">
        <v>44830</v>
      </c>
      <c r="C909" t="s">
        <v>121</v>
      </c>
      <c r="D909" t="s">
        <v>122</v>
      </c>
      <c r="E909" s="34" t="s">
        <v>7938</v>
      </c>
      <c r="F909" s="34">
        <f t="shared" si="74"/>
        <v>908</v>
      </c>
      <c r="G909" s="34" t="s">
        <v>4985</v>
      </c>
      <c r="H909">
        <v>18</v>
      </c>
      <c r="I909" s="34" t="s">
        <v>6141</v>
      </c>
      <c r="J909" s="34" t="s">
        <v>4991</v>
      </c>
      <c r="K909" s="34" t="str">
        <f>VLOOKUP(J909,[2]CodMpios!$B$347:$E$362,4,FALSE)</f>
        <v>18592 - Puerto Rico</v>
      </c>
      <c r="L909" s="34" t="str">
        <f>VLOOKUP($J909,[2]Coord_Mpios_X_Y!$B$2:$K$1123,9,FALSE)</f>
        <v>2,018940891255</v>
      </c>
      <c r="M909" s="34" t="str">
        <f>VLOOKUP($J909,[2]Coord_Mpios_X_Y!$B$2:$K$1123,10,FALSE)</f>
        <v>-75,073086267336</v>
      </c>
      <c r="N909" s="34" t="s">
        <v>125</v>
      </c>
      <c r="O909" s="34" t="s">
        <v>126</v>
      </c>
      <c r="Q909" s="34" t="s">
        <v>127</v>
      </c>
      <c r="R909" s="34">
        <v>31201878</v>
      </c>
      <c r="S909" s="34" t="str">
        <f t="shared" si="70"/>
        <v>CC31201878</v>
      </c>
      <c r="T909" s="34" t="s">
        <v>134</v>
      </c>
      <c r="U909" s="34" t="s">
        <v>399</v>
      </c>
      <c r="V909" s="34" t="s">
        <v>2122</v>
      </c>
      <c r="W909" s="34" t="s">
        <v>2371</v>
      </c>
      <c r="X909" s="87">
        <v>22157</v>
      </c>
      <c r="Y909">
        <v>62</v>
      </c>
      <c r="Z909" s="36">
        <f>VLOOKUP($Y909,[2]Edades!$A$3:$H$153,4,FALSE)</f>
        <v>6</v>
      </c>
      <c r="AA909" s="34" t="str">
        <f>VLOOKUP($Y909,[2]Edades!$A$3:$H$153,6,FALSE)</f>
        <v>6 - Persona mayor</v>
      </c>
      <c r="AB909" s="34">
        <f>VLOOKUP($Y909,[2]Edades!$A$3:$H$153,7,FALSE)</f>
        <v>13</v>
      </c>
      <c r="AC909" s="34" t="str">
        <f>VLOOKUP($Y909,[2]Edades!$A$3:$H$153,8,FALSE)</f>
        <v>60-64</v>
      </c>
      <c r="AD909" s="34" t="s">
        <v>129</v>
      </c>
      <c r="AE909" s="1">
        <v>2</v>
      </c>
      <c r="AF909" s="34" t="s">
        <v>2137</v>
      </c>
      <c r="AG909" s="34" t="s">
        <v>2127</v>
      </c>
      <c r="AH909" s="34" t="s">
        <v>2127</v>
      </c>
      <c r="AK909" s="34" t="s">
        <v>125</v>
      </c>
      <c r="AM909" s="34" t="s">
        <v>2127</v>
      </c>
      <c r="AN909" s="36" t="s">
        <v>2127</v>
      </c>
      <c r="AO909" s="36" t="s">
        <v>2127</v>
      </c>
      <c r="AP909" s="34" t="s">
        <v>2127</v>
      </c>
      <c r="AQ909" s="36" t="s">
        <v>2127</v>
      </c>
      <c r="AR909" s="34" t="s">
        <v>4989</v>
      </c>
      <c r="AS909" s="91" t="s">
        <v>7022</v>
      </c>
      <c r="AT909" s="34">
        <v>3229000313</v>
      </c>
      <c r="AU909" s="34" t="s">
        <v>2127</v>
      </c>
      <c r="AX909" s="90"/>
      <c r="BA909" s="91"/>
      <c r="BB909" s="91"/>
      <c r="BC909" s="91"/>
      <c r="BF909" s="34" t="s">
        <v>4983</v>
      </c>
      <c r="BG909" s="92" t="s">
        <v>2098</v>
      </c>
      <c r="BM909" s="36" t="s">
        <v>131</v>
      </c>
      <c r="BN909" s="34" t="s">
        <v>132</v>
      </c>
      <c r="BO909" s="36">
        <v>0</v>
      </c>
      <c r="BQ909" s="94"/>
      <c r="BS909" s="36" t="s">
        <v>2127</v>
      </c>
      <c r="BU909" s="95"/>
      <c r="BV909" s="95"/>
      <c r="BW909" s="61"/>
      <c r="BX909" s="60"/>
      <c r="BY909" s="59" t="str">
        <f t="shared" ca="1" si="71"/>
        <v/>
      </c>
      <c r="CD909" s="68"/>
      <c r="CE909" s="68"/>
      <c r="CF909" s="67"/>
      <c r="CG909">
        <v>72</v>
      </c>
      <c r="CH909" s="2">
        <v>154</v>
      </c>
      <c r="CI909" s="4">
        <f t="shared" si="72"/>
        <v>30.359251138471919</v>
      </c>
      <c r="CJ909" s="5" t="str">
        <f t="shared" si="73"/>
        <v>OBESIDAD</v>
      </c>
      <c r="CK909" s="36">
        <v>0</v>
      </c>
      <c r="CL909" s="66"/>
      <c r="CM909" s="89">
        <v>42982</v>
      </c>
      <c r="CN909" s="97">
        <v>42982</v>
      </c>
      <c r="CP909"/>
      <c r="CQ909" s="65"/>
      <c r="CR909" s="65"/>
      <c r="CS909" s="98"/>
      <c r="CT909"/>
      <c r="CU909"/>
      <c r="CV909" s="97"/>
      <c r="CW909" s="2">
        <v>130</v>
      </c>
      <c r="CX909" s="82">
        <v>80</v>
      </c>
      <c r="DG909" s="64"/>
      <c r="DI909" s="89"/>
      <c r="DJ909" s="89"/>
      <c r="DN909" s="34"/>
      <c r="DO909" s="34"/>
      <c r="DP909" s="34"/>
      <c r="DQ909" s="34"/>
      <c r="DR909" s="34"/>
      <c r="DS909" s="34" t="s">
        <v>2127</v>
      </c>
      <c r="DT909" s="34"/>
      <c r="DY909" s="1">
        <v>2</v>
      </c>
      <c r="DZ909" t="s">
        <v>7941</v>
      </c>
      <c r="EB909" s="4">
        <v>91</v>
      </c>
      <c r="EH909" s="4">
        <v>5.9</v>
      </c>
      <c r="EJ909"/>
      <c r="EL909" s="34"/>
      <c r="EN909" s="34"/>
    </row>
    <row r="910" spans="1:144" x14ac:dyDescent="0.25">
      <c r="A910" s="85">
        <v>2022</v>
      </c>
      <c r="B910" s="87">
        <v>44830</v>
      </c>
      <c r="C910" t="s">
        <v>121</v>
      </c>
      <c r="D910" t="s">
        <v>122</v>
      </c>
      <c r="E910" s="34" t="s">
        <v>7938</v>
      </c>
      <c r="F910" s="34">
        <f t="shared" si="74"/>
        <v>909</v>
      </c>
      <c r="G910" s="34" t="s">
        <v>4985</v>
      </c>
      <c r="H910">
        <v>18</v>
      </c>
      <c r="I910" s="34" t="s">
        <v>6141</v>
      </c>
      <c r="J910" s="34" t="s">
        <v>4998</v>
      </c>
      <c r="K910" s="34" t="str">
        <f>VLOOKUP(J910,[2]CodMpios!$B$347:$E$362,4,FALSE)</f>
        <v>18460 - Milán</v>
      </c>
      <c r="L910" s="34" t="str">
        <f>VLOOKUP($J910,[2]Coord_Mpios_X_Y!$B$2:$K$1123,9,FALSE)</f>
        <v>1,146692553938</v>
      </c>
      <c r="M910" s="34" t="str">
        <f>VLOOKUP($J910,[2]Coord_Mpios_X_Y!$B$2:$K$1123,10,FALSE)</f>
        <v>-75,386647638375</v>
      </c>
      <c r="N910" s="34" t="s">
        <v>139</v>
      </c>
      <c r="O910" s="34" t="s">
        <v>126</v>
      </c>
      <c r="Q910" s="34" t="s">
        <v>127</v>
      </c>
      <c r="R910" s="34">
        <v>17630042</v>
      </c>
      <c r="S910" s="34" t="str">
        <f t="shared" si="70"/>
        <v>CC17630042</v>
      </c>
      <c r="T910" s="34" t="s">
        <v>413</v>
      </c>
      <c r="U910" s="34" t="s">
        <v>2492</v>
      </c>
      <c r="V910" s="34" t="s">
        <v>230</v>
      </c>
      <c r="W910" s="34" t="s">
        <v>5047</v>
      </c>
      <c r="X910" s="87">
        <v>20958</v>
      </c>
      <c r="Y910">
        <v>65</v>
      </c>
      <c r="Z910" s="36">
        <f>VLOOKUP($Y910,[2]Edades!$A$3:$H$153,4,FALSE)</f>
        <v>6</v>
      </c>
      <c r="AA910" s="34" t="str">
        <f>VLOOKUP($Y910,[2]Edades!$A$3:$H$153,6,FALSE)</f>
        <v>6 - Persona mayor</v>
      </c>
      <c r="AB910" s="34">
        <f>VLOOKUP($Y910,[2]Edades!$A$3:$H$153,7,FALSE)</f>
        <v>14</v>
      </c>
      <c r="AC910" s="34" t="str">
        <f>VLOOKUP($Y910,[2]Edades!$A$3:$H$153,8,FALSE)</f>
        <v>65-69</v>
      </c>
      <c r="AD910" s="34" t="s">
        <v>146</v>
      </c>
      <c r="AE910">
        <v>1</v>
      </c>
      <c r="AF910" s="34" t="s">
        <v>2137</v>
      </c>
      <c r="AG910" s="34" t="s">
        <v>2127</v>
      </c>
      <c r="AH910" s="34" t="s">
        <v>2127</v>
      </c>
      <c r="AK910" s="34" t="s">
        <v>139</v>
      </c>
      <c r="AM910" s="34" t="s">
        <v>2127</v>
      </c>
      <c r="AN910" s="36" t="s">
        <v>2127</v>
      </c>
      <c r="AO910" s="36" t="s">
        <v>2127</v>
      </c>
      <c r="AP910" s="34" t="s">
        <v>2127</v>
      </c>
      <c r="AQ910" s="36" t="s">
        <v>2127</v>
      </c>
      <c r="AR910" s="34" t="s">
        <v>5963</v>
      </c>
      <c r="AS910" s="91" t="s">
        <v>2112</v>
      </c>
      <c r="AT910" s="34">
        <v>3133824958</v>
      </c>
      <c r="AU910" s="34" t="s">
        <v>2127</v>
      </c>
      <c r="AX910" s="90"/>
      <c r="BA910" s="91"/>
      <c r="BB910" s="91"/>
      <c r="BC910" s="91"/>
      <c r="BF910" s="34" t="s">
        <v>4983</v>
      </c>
      <c r="BG910" s="92" t="s">
        <v>2098</v>
      </c>
      <c r="BM910" s="36" t="s">
        <v>131</v>
      </c>
      <c r="BN910" s="34" t="s">
        <v>132</v>
      </c>
      <c r="BO910" s="36">
        <v>0</v>
      </c>
      <c r="BQ910" s="94"/>
      <c r="BS910" s="36" t="s">
        <v>2127</v>
      </c>
      <c r="BU910" s="95"/>
      <c r="BV910" s="95"/>
      <c r="BW910" s="61"/>
      <c r="BX910" s="60"/>
      <c r="BY910" s="59" t="str">
        <f t="shared" ca="1" si="71"/>
        <v/>
      </c>
      <c r="CD910" s="68"/>
      <c r="CE910" s="68"/>
      <c r="CF910" s="67"/>
      <c r="CG910">
        <v>97</v>
      </c>
      <c r="CH910" s="2">
        <v>180</v>
      </c>
      <c r="CI910" s="4">
        <f t="shared" si="72"/>
        <v>29.938271604938269</v>
      </c>
      <c r="CJ910" s="5" t="str">
        <f t="shared" si="73"/>
        <v>SOBREPESO</v>
      </c>
      <c r="CK910" s="36">
        <v>0</v>
      </c>
      <c r="CL910" s="66"/>
      <c r="CM910" s="89">
        <v>42563</v>
      </c>
      <c r="CN910" s="97">
        <v>42563</v>
      </c>
      <c r="CP910"/>
      <c r="CQ910" s="65"/>
      <c r="CR910" s="65"/>
      <c r="CS910" s="98"/>
      <c r="CT910"/>
      <c r="CU910"/>
      <c r="CV910" s="97"/>
      <c r="CW910" s="2">
        <v>120</v>
      </c>
      <c r="CX910" s="82">
        <v>70</v>
      </c>
      <c r="DG910" s="64"/>
      <c r="DI910" s="89">
        <v>43687</v>
      </c>
      <c r="DJ910" s="89"/>
      <c r="DN910" s="34"/>
      <c r="DO910" s="34"/>
      <c r="DP910" s="34"/>
      <c r="DQ910" s="34"/>
      <c r="DR910" s="34"/>
      <c r="DS910" s="34" t="s">
        <v>2127</v>
      </c>
      <c r="DT910" s="34"/>
      <c r="DU910" s="47">
        <v>44314</v>
      </c>
      <c r="DY910" s="1">
        <v>2</v>
      </c>
      <c r="DZ910" t="s">
        <v>7940</v>
      </c>
      <c r="EA910" s="4">
        <v>1.06</v>
      </c>
      <c r="EB910" s="4">
        <v>105</v>
      </c>
      <c r="EC910" s="4">
        <v>168</v>
      </c>
      <c r="ED910" s="4">
        <v>63</v>
      </c>
      <c r="EE910" s="4">
        <v>37.6</v>
      </c>
      <c r="EF910" s="4">
        <v>337</v>
      </c>
      <c r="EJ910"/>
      <c r="EL910" s="34"/>
      <c r="EN910" s="34"/>
    </row>
    <row r="911" spans="1:144" x14ac:dyDescent="0.25">
      <c r="A911" s="85">
        <v>2022</v>
      </c>
      <c r="B911" s="87">
        <v>44830</v>
      </c>
      <c r="C911" t="s">
        <v>121</v>
      </c>
      <c r="D911" t="s">
        <v>122</v>
      </c>
      <c r="E911" s="34" t="s">
        <v>7938</v>
      </c>
      <c r="F911" s="34">
        <f t="shared" si="74"/>
        <v>910</v>
      </c>
      <c r="G911" s="34" t="s">
        <v>4985</v>
      </c>
      <c r="H911">
        <v>18</v>
      </c>
      <c r="I911" s="34" t="s">
        <v>6141</v>
      </c>
      <c r="J911" s="34" t="s">
        <v>4984</v>
      </c>
      <c r="K911" s="34" t="str">
        <f>VLOOKUP(J911,[2]CodMpios!$B$347:$E$362,4,FALSE)</f>
        <v>18753 - San Vicente Del Caguán</v>
      </c>
      <c r="L911" s="34" t="str">
        <f>VLOOKUP($J911,[2]Coord_Mpios_X_Y!$B$2:$K$1123,9,FALSE)</f>
        <v>1,567801695842</v>
      </c>
      <c r="M911" s="34" t="str">
        <f>VLOOKUP($J911,[2]Coord_Mpios_X_Y!$B$2:$K$1123,10,FALSE)</f>
        <v>-74,262977514784</v>
      </c>
      <c r="N911" s="34" t="s">
        <v>125</v>
      </c>
      <c r="O911" s="34" t="s">
        <v>126</v>
      </c>
      <c r="Q911" s="34" t="s">
        <v>127</v>
      </c>
      <c r="R911" s="34">
        <v>26630507</v>
      </c>
      <c r="S911" s="34" t="str">
        <f t="shared" si="70"/>
        <v>CC26630507</v>
      </c>
      <c r="T911" s="34" t="s">
        <v>5762</v>
      </c>
      <c r="U911" s="34" t="s">
        <v>2492</v>
      </c>
      <c r="V911" s="34" t="s">
        <v>328</v>
      </c>
      <c r="W911" s="34" t="s">
        <v>255</v>
      </c>
      <c r="X911" s="87">
        <v>23422</v>
      </c>
      <c r="Y911">
        <v>59</v>
      </c>
      <c r="Z911" s="36">
        <f>VLOOKUP($Y911,[2]Edades!$A$3:$H$153,4,FALSE)</f>
        <v>5</v>
      </c>
      <c r="AA911" s="34" t="str">
        <f>VLOOKUP($Y911,[2]Edades!$A$3:$H$153,6,FALSE)</f>
        <v>5 - Adultez</v>
      </c>
      <c r="AB911" s="34">
        <f>VLOOKUP($Y911,[2]Edades!$A$3:$H$153,7,FALSE)</f>
        <v>12</v>
      </c>
      <c r="AC911" s="34" t="str">
        <f>VLOOKUP($Y911,[2]Edades!$A$3:$H$153,8,FALSE)</f>
        <v>55-59</v>
      </c>
      <c r="AD911" s="34" t="s">
        <v>129</v>
      </c>
      <c r="AE911" s="1">
        <v>2</v>
      </c>
      <c r="AF911" s="34" t="s">
        <v>130</v>
      </c>
      <c r="AG911" s="34" t="s">
        <v>2127</v>
      </c>
      <c r="AH911" s="34" t="s">
        <v>2127</v>
      </c>
      <c r="AK911" s="34" t="s">
        <v>125</v>
      </c>
      <c r="AM911" s="34" t="s">
        <v>2127</v>
      </c>
      <c r="AN911" s="36" t="s">
        <v>2127</v>
      </c>
      <c r="AO911" s="36" t="s">
        <v>2127</v>
      </c>
      <c r="AP911" s="34" t="s">
        <v>2127</v>
      </c>
      <c r="AQ911" s="36" t="s">
        <v>2127</v>
      </c>
      <c r="AR911" s="34" t="s">
        <v>5042</v>
      </c>
      <c r="AS911" s="91" t="s">
        <v>7023</v>
      </c>
      <c r="AT911" s="34">
        <v>3204799220</v>
      </c>
      <c r="AU911" s="34" t="s">
        <v>2127</v>
      </c>
      <c r="AX911" s="90"/>
      <c r="BA911" s="91"/>
      <c r="BB911" s="91"/>
      <c r="BC911" s="91"/>
      <c r="BF911" s="34" t="s">
        <v>4983</v>
      </c>
      <c r="BG911" s="92" t="s">
        <v>2098</v>
      </c>
      <c r="BM911" s="36" t="s">
        <v>131</v>
      </c>
      <c r="BN911" s="34" t="s">
        <v>132</v>
      </c>
      <c r="BO911" s="36">
        <v>0</v>
      </c>
      <c r="BQ911" s="94"/>
      <c r="BS911" s="36" t="s">
        <v>2127</v>
      </c>
      <c r="BU911" s="95"/>
      <c r="BV911" s="95"/>
      <c r="BW911" s="61"/>
      <c r="BX911" s="60"/>
      <c r="BY911" s="59" t="str">
        <f t="shared" ca="1" si="71"/>
        <v/>
      </c>
      <c r="CD911" s="68"/>
      <c r="CE911" s="68"/>
      <c r="CF911" s="67"/>
      <c r="CG911">
        <v>51</v>
      </c>
      <c r="CH911" s="2">
        <v>158</v>
      </c>
      <c r="CI911" s="4">
        <f t="shared" si="72"/>
        <v>20.429418362441915</v>
      </c>
      <c r="CJ911" s="5" t="str">
        <f t="shared" si="73"/>
        <v>NORMAL</v>
      </c>
      <c r="CK911" s="36">
        <v>0</v>
      </c>
      <c r="CL911" s="66"/>
      <c r="CM911" s="89">
        <v>42986</v>
      </c>
      <c r="CN911" s="97">
        <v>42986</v>
      </c>
      <c r="CP911"/>
      <c r="CQ911" s="65"/>
      <c r="CR911" s="65"/>
      <c r="CS911" s="98"/>
      <c r="CT911"/>
      <c r="CU911"/>
      <c r="CV911" s="97"/>
      <c r="CW911" s="2">
        <v>110</v>
      </c>
      <c r="CX911" s="82">
        <v>80</v>
      </c>
      <c r="DG911" s="64"/>
      <c r="DI911" s="89"/>
      <c r="DJ911" s="89"/>
      <c r="DN911" s="34"/>
      <c r="DO911" s="34"/>
      <c r="DP911" s="34"/>
      <c r="DQ911" s="34"/>
      <c r="DR911" s="34"/>
      <c r="DS911" s="34" t="s">
        <v>2127</v>
      </c>
      <c r="DT911" s="34"/>
      <c r="DU911" s="47">
        <v>44826</v>
      </c>
      <c r="DY911" s="1">
        <v>1</v>
      </c>
      <c r="DZ911" t="s">
        <v>7941</v>
      </c>
      <c r="EA911" s="4">
        <v>0.7</v>
      </c>
      <c r="EB911" s="4">
        <v>154</v>
      </c>
      <c r="EC911" s="4">
        <v>196</v>
      </c>
      <c r="ED911" s="4">
        <v>126</v>
      </c>
      <c r="EF911" s="4">
        <v>136</v>
      </c>
      <c r="EG911" s="4">
        <v>1.5</v>
      </c>
      <c r="EH911" s="4">
        <v>10.9</v>
      </c>
      <c r="EJ911"/>
      <c r="EL911" s="34"/>
      <c r="EN911" s="34"/>
    </row>
    <row r="912" spans="1:144" x14ac:dyDescent="0.25">
      <c r="A912" s="85">
        <v>2022</v>
      </c>
      <c r="B912" s="87">
        <v>44830</v>
      </c>
      <c r="C912" t="s">
        <v>121</v>
      </c>
      <c r="D912" t="s">
        <v>122</v>
      </c>
      <c r="E912" s="34" t="s">
        <v>7938</v>
      </c>
      <c r="F912" s="34">
        <f t="shared" si="74"/>
        <v>911</v>
      </c>
      <c r="G912" s="34" t="s">
        <v>4985</v>
      </c>
      <c r="H912">
        <v>18</v>
      </c>
      <c r="I912" s="34" t="s">
        <v>6141</v>
      </c>
      <c r="J912" s="34" t="s">
        <v>5032</v>
      </c>
      <c r="K912" s="34" t="str">
        <f>VLOOKUP(J912,[2]CodMpios!$B$347:$E$362,4,FALSE)</f>
        <v>18150 - Cartagena Del Chaira</v>
      </c>
      <c r="L912" s="34" t="str">
        <f>VLOOKUP($J912,[2]Coord_Mpios_X_Y!$B$2:$K$1123,9,FALSE)</f>
        <v>0,647693081213</v>
      </c>
      <c r="M912" s="34" t="str">
        <f>VLOOKUP($J912,[2]Coord_Mpios_X_Y!$B$2:$K$1123,10,FALSE)</f>
        <v>-74,272354990827</v>
      </c>
      <c r="N912" s="34" t="s">
        <v>139</v>
      </c>
      <c r="O912" s="34" t="s">
        <v>126</v>
      </c>
      <c r="Q912" s="34" t="s">
        <v>127</v>
      </c>
      <c r="R912" s="34">
        <v>40601357</v>
      </c>
      <c r="S912" s="34" t="str">
        <f t="shared" si="70"/>
        <v>CC40601357</v>
      </c>
      <c r="T912" s="34" t="s">
        <v>2338</v>
      </c>
      <c r="U912" s="34" t="s">
        <v>2492</v>
      </c>
      <c r="V912" s="34" t="s">
        <v>296</v>
      </c>
      <c r="W912" s="34" t="s">
        <v>5761</v>
      </c>
      <c r="X912" s="87">
        <v>29854</v>
      </c>
      <c r="Y912">
        <v>41</v>
      </c>
      <c r="Z912" s="36">
        <f>VLOOKUP($Y912,[2]Edades!$A$3:$H$153,4,FALSE)</f>
        <v>5</v>
      </c>
      <c r="AA912" s="34" t="str">
        <f>VLOOKUP($Y912,[2]Edades!$A$3:$H$153,6,FALSE)</f>
        <v>5 - Adultez</v>
      </c>
      <c r="AB912" s="34">
        <f>VLOOKUP($Y912,[2]Edades!$A$3:$H$153,7,FALSE)</f>
        <v>9</v>
      </c>
      <c r="AC912" s="34" t="str">
        <f>VLOOKUP($Y912,[2]Edades!$A$3:$H$153,8,FALSE)</f>
        <v>40-44</v>
      </c>
      <c r="AD912" s="34" t="s">
        <v>129</v>
      </c>
      <c r="AE912" s="1">
        <v>2</v>
      </c>
      <c r="AF912" s="34" t="s">
        <v>130</v>
      </c>
      <c r="AG912" s="34" t="s">
        <v>2127</v>
      </c>
      <c r="AH912" s="34" t="s">
        <v>2127</v>
      </c>
      <c r="AK912" s="34" t="s">
        <v>139</v>
      </c>
      <c r="AM912" s="34" t="s">
        <v>2127</v>
      </c>
      <c r="AN912" s="36" t="s">
        <v>2127</v>
      </c>
      <c r="AO912" s="36" t="s">
        <v>2127</v>
      </c>
      <c r="AP912" s="34" t="s">
        <v>2127</v>
      </c>
      <c r="AQ912" s="36" t="s">
        <v>2127</v>
      </c>
      <c r="AR912" s="34" t="s">
        <v>5318</v>
      </c>
      <c r="AS912" s="91" t="s">
        <v>7024</v>
      </c>
      <c r="AT912" s="34">
        <v>3135588137</v>
      </c>
      <c r="AU912" s="34" t="s">
        <v>2127</v>
      </c>
      <c r="AX912" s="90"/>
      <c r="BA912" s="91"/>
      <c r="BB912" s="91"/>
      <c r="BC912" s="91"/>
      <c r="BF912" s="34" t="s">
        <v>4983</v>
      </c>
      <c r="BG912" s="92" t="s">
        <v>5318</v>
      </c>
      <c r="BM912" s="36" t="s">
        <v>131</v>
      </c>
      <c r="BN912" s="34" t="s">
        <v>132</v>
      </c>
      <c r="BO912" s="36">
        <v>0</v>
      </c>
      <c r="BQ912" s="94"/>
      <c r="BS912" s="36" t="s">
        <v>2127</v>
      </c>
      <c r="BU912" s="95"/>
      <c r="BV912" s="95"/>
      <c r="BW912" s="61"/>
      <c r="BX912" s="60"/>
      <c r="BY912" s="59" t="str">
        <f t="shared" ca="1" si="71"/>
        <v/>
      </c>
      <c r="CD912" s="68"/>
      <c r="CE912" s="68"/>
      <c r="CF912" s="67"/>
      <c r="CG912"/>
      <c r="CH912" s="2"/>
      <c r="CI912" s="4" t="e">
        <f t="shared" si="72"/>
        <v>#DIV/0!</v>
      </c>
      <c r="CJ912" s="5" t="str">
        <f t="shared" si="73"/>
        <v>SIN DATO</v>
      </c>
      <c r="CK912" s="36">
        <v>0</v>
      </c>
      <c r="CL912" s="66"/>
      <c r="CM912" s="89">
        <v>42642</v>
      </c>
      <c r="CN912" s="97">
        <v>42642</v>
      </c>
      <c r="CP912"/>
      <c r="CQ912" s="65"/>
      <c r="CR912" s="65"/>
      <c r="CS912" s="98"/>
      <c r="CT912"/>
      <c r="CU912"/>
      <c r="CV912" s="97"/>
      <c r="CW912" s="2"/>
      <c r="CX912" s="82"/>
      <c r="DG912" s="64"/>
      <c r="DI912" s="89"/>
      <c r="DJ912" s="89"/>
      <c r="DN912" s="34"/>
      <c r="DO912" s="34"/>
      <c r="DP912" s="34"/>
      <c r="DQ912" s="34"/>
      <c r="DR912" s="34"/>
      <c r="DS912" s="34" t="s">
        <v>2127</v>
      </c>
      <c r="DT912" s="34"/>
      <c r="DY912" s="1">
        <v>1</v>
      </c>
      <c r="DZ912" t="s">
        <v>7941</v>
      </c>
      <c r="EB912" s="4"/>
      <c r="EJ912"/>
      <c r="EL912" s="34"/>
      <c r="EN912" s="34"/>
    </row>
    <row r="913" spans="1:144" hidden="1" x14ac:dyDescent="0.25">
      <c r="A913" s="85">
        <v>2022</v>
      </c>
      <c r="B913" s="87">
        <v>44830</v>
      </c>
      <c r="C913" t="s">
        <v>121</v>
      </c>
      <c r="D913" t="s">
        <v>122</v>
      </c>
      <c r="E913" s="36" t="s">
        <v>7938</v>
      </c>
      <c r="F913" s="34">
        <f t="shared" si="74"/>
        <v>912</v>
      </c>
      <c r="G913" s="34" t="s">
        <v>4985</v>
      </c>
      <c r="H913">
        <v>18</v>
      </c>
      <c r="I913" s="34" t="s">
        <v>6141</v>
      </c>
      <c r="J913" s="34" t="s">
        <v>4988</v>
      </c>
      <c r="K913" s="34" t="str">
        <f>VLOOKUP(J913,[2]CodMpios!$B$347:$E$362,4,FALSE)</f>
        <v>18001 - Florencia</v>
      </c>
      <c r="L913" s="34" t="str">
        <f>VLOOKUP($J913,[2]Coord_Mpios_X_Y!$B$2:$K$1123,9,FALSE)</f>
        <v>1,749138703818</v>
      </c>
      <c r="M913" s="34" t="str">
        <f>VLOOKUP($J913,[2]Coord_Mpios_X_Y!$B$2:$K$1123,10,FALSE)</f>
        <v>-75,558239064333</v>
      </c>
      <c r="N913" s="34" t="s">
        <v>6142</v>
      </c>
      <c r="O913" s="34" t="s">
        <v>126</v>
      </c>
      <c r="Q913" s="34" t="s">
        <v>127</v>
      </c>
      <c r="R913" s="34">
        <v>17621384</v>
      </c>
      <c r="S913" s="34" t="str">
        <f t="shared" si="70"/>
        <v>CC17621384</v>
      </c>
      <c r="T913" s="34" t="s">
        <v>150</v>
      </c>
      <c r="U913" s="34" t="s">
        <v>145</v>
      </c>
      <c r="V913" s="34" t="s">
        <v>2327</v>
      </c>
      <c r="W913" s="34" t="s">
        <v>207</v>
      </c>
      <c r="X913" s="87">
        <v>16406</v>
      </c>
      <c r="Y913">
        <v>78</v>
      </c>
      <c r="Z913" s="36">
        <f>VLOOKUP($Y913,[2]Edades!$A$3:$H$153,4,FALSE)</f>
        <v>6</v>
      </c>
      <c r="AA913" s="34" t="str">
        <f>VLOOKUP($Y913,[2]Edades!$A$3:$H$153,6,FALSE)</f>
        <v>6 - Persona mayor</v>
      </c>
      <c r="AB913" s="34">
        <f>VLOOKUP($Y913,[2]Edades!$A$3:$H$153,7,FALSE)</f>
        <v>16</v>
      </c>
      <c r="AC913" s="34" t="str">
        <f>VLOOKUP($Y913,[2]Edades!$A$3:$H$153,8,FALSE)</f>
        <v>75-79</v>
      </c>
      <c r="AD913" s="34" t="s">
        <v>146</v>
      </c>
      <c r="AE913">
        <v>1</v>
      </c>
      <c r="AF913" s="34" t="s">
        <v>2137</v>
      </c>
      <c r="AG913" s="34" t="s">
        <v>2127</v>
      </c>
      <c r="AH913" s="34" t="s">
        <v>2127</v>
      </c>
      <c r="AK913" s="34" t="s">
        <v>6142</v>
      </c>
      <c r="AM913" s="34" t="s">
        <v>2127</v>
      </c>
      <c r="AN913" s="36" t="s">
        <v>2127</v>
      </c>
      <c r="AO913" s="36" t="s">
        <v>2127</v>
      </c>
      <c r="AP913" s="34" t="s">
        <v>2127</v>
      </c>
      <c r="AQ913" s="36" t="s">
        <v>2127</v>
      </c>
      <c r="AR913" s="34" t="s">
        <v>2098</v>
      </c>
      <c r="AS913" s="91" t="s">
        <v>6982</v>
      </c>
      <c r="AT913" s="34">
        <v>3209907803</v>
      </c>
      <c r="AU913" s="34" t="s">
        <v>2127</v>
      </c>
      <c r="AX913" s="90"/>
      <c r="BA913" s="91"/>
      <c r="BB913" s="91"/>
      <c r="BC913" s="91"/>
      <c r="BF913" s="34" t="s">
        <v>4983</v>
      </c>
      <c r="BG913" s="92" t="s">
        <v>2098</v>
      </c>
      <c r="BM913" s="36" t="s">
        <v>131</v>
      </c>
      <c r="BN913" s="34" t="s">
        <v>132</v>
      </c>
      <c r="BO913" s="36">
        <v>0</v>
      </c>
      <c r="BQ913" s="94"/>
      <c r="BS913" t="s">
        <v>132</v>
      </c>
      <c r="BU913" s="95"/>
      <c r="BV913" s="95"/>
      <c r="BW913" s="61"/>
      <c r="BX913" s="60"/>
      <c r="BY913" s="59" t="str">
        <f t="shared" ca="1" si="71"/>
        <v/>
      </c>
      <c r="CD913" s="68"/>
      <c r="CE913" s="68"/>
      <c r="CF913" s="67"/>
      <c r="CG913">
        <v>77</v>
      </c>
      <c r="CH913" s="2">
        <v>167</v>
      </c>
      <c r="CI913" s="4">
        <f t="shared" si="72"/>
        <v>27.609451755172291</v>
      </c>
      <c r="CJ913" s="5" t="str">
        <f t="shared" si="73"/>
        <v>SOBREPESO</v>
      </c>
      <c r="CK913" s="36">
        <v>0</v>
      </c>
      <c r="CL913" s="66"/>
      <c r="CM913" s="89">
        <v>42649</v>
      </c>
      <c r="CN913" s="97">
        <v>42675</v>
      </c>
      <c r="CP913"/>
      <c r="CQ913" s="65"/>
      <c r="CR913" s="65"/>
      <c r="CS913" s="98"/>
      <c r="CT913"/>
      <c r="CU913"/>
      <c r="CV913" s="65"/>
      <c r="CW913" s="2">
        <v>130</v>
      </c>
      <c r="CX913" s="82">
        <v>80</v>
      </c>
      <c r="DC913"/>
      <c r="DG913" s="64"/>
      <c r="DI913" s="89">
        <v>42776</v>
      </c>
      <c r="DJ913" s="89"/>
      <c r="DN913" s="34"/>
      <c r="DO913" s="34"/>
      <c r="DP913" s="34"/>
      <c r="DQ913" s="34"/>
      <c r="DR913" s="34"/>
      <c r="DS913" s="34" t="s">
        <v>2127</v>
      </c>
      <c r="DT913" s="34"/>
      <c r="DU913" s="47">
        <v>44483</v>
      </c>
      <c r="DY913" s="1">
        <v>3</v>
      </c>
      <c r="DZ913" t="s">
        <v>7940</v>
      </c>
      <c r="EA913" s="4">
        <v>1.61</v>
      </c>
      <c r="EB913" s="4">
        <v>98</v>
      </c>
      <c r="EG913" s="4">
        <v>297</v>
      </c>
      <c r="EJ913"/>
      <c r="EL913" s="34"/>
      <c r="EN913" s="34"/>
    </row>
    <row r="914" spans="1:144" x14ac:dyDescent="0.25">
      <c r="A914" s="85">
        <v>2022</v>
      </c>
      <c r="B914" s="87">
        <v>44830</v>
      </c>
      <c r="C914" t="s">
        <v>121</v>
      </c>
      <c r="D914" t="s">
        <v>122</v>
      </c>
      <c r="E914" s="34" t="s">
        <v>7938</v>
      </c>
      <c r="F914" s="34">
        <f t="shared" si="74"/>
        <v>913</v>
      </c>
      <c r="G914" s="34" t="s">
        <v>4985</v>
      </c>
      <c r="H914">
        <v>18</v>
      </c>
      <c r="I914" s="34" t="s">
        <v>6141</v>
      </c>
      <c r="J914" s="34" t="s">
        <v>4996</v>
      </c>
      <c r="K914" s="34" t="str">
        <f>VLOOKUP(J914,[2]CodMpios!$B$347:$E$362,4,FALSE)</f>
        <v>18247 - El Doncello</v>
      </c>
      <c r="L914" s="34" t="str">
        <f>VLOOKUP($J914,[2]Coord_Mpios_X_Y!$B$2:$K$1123,9,FALSE)</f>
        <v>1,791385903474</v>
      </c>
      <c r="M914" s="34" t="str">
        <f>VLOOKUP($J914,[2]Coord_Mpios_X_Y!$B$2:$K$1123,10,FALSE)</f>
        <v>-75,193944154894</v>
      </c>
      <c r="N914" s="34" t="s">
        <v>125</v>
      </c>
      <c r="O914" s="34" t="s">
        <v>126</v>
      </c>
      <c r="Q914" s="34" t="s">
        <v>127</v>
      </c>
      <c r="R914" s="34">
        <v>16050275</v>
      </c>
      <c r="S914" s="34" t="str">
        <f t="shared" si="70"/>
        <v>CC16050275</v>
      </c>
      <c r="T914" s="34" t="s">
        <v>188</v>
      </c>
      <c r="U914" s="34" t="s">
        <v>200</v>
      </c>
      <c r="V914" s="34" t="s">
        <v>5057</v>
      </c>
      <c r="W914" s="34" t="s">
        <v>250</v>
      </c>
      <c r="X914" s="87">
        <v>21111</v>
      </c>
      <c r="Y914">
        <v>65</v>
      </c>
      <c r="Z914" s="36">
        <f>VLOOKUP($Y914,[2]Edades!$A$3:$H$153,4,FALSE)</f>
        <v>6</v>
      </c>
      <c r="AA914" s="34" t="str">
        <f>VLOOKUP($Y914,[2]Edades!$A$3:$H$153,6,FALSE)</f>
        <v>6 - Persona mayor</v>
      </c>
      <c r="AB914" s="34">
        <f>VLOOKUP($Y914,[2]Edades!$A$3:$H$153,7,FALSE)</f>
        <v>14</v>
      </c>
      <c r="AC914" s="34" t="str">
        <f>VLOOKUP($Y914,[2]Edades!$A$3:$H$153,8,FALSE)</f>
        <v>65-69</v>
      </c>
      <c r="AD914" s="34" t="s">
        <v>146</v>
      </c>
      <c r="AE914">
        <v>1</v>
      </c>
      <c r="AF914" s="34" t="s">
        <v>2137</v>
      </c>
      <c r="AG914" s="34" t="s">
        <v>2127</v>
      </c>
      <c r="AH914" s="34" t="s">
        <v>2127</v>
      </c>
      <c r="AK914" s="34" t="s">
        <v>125</v>
      </c>
      <c r="AM914" s="34" t="s">
        <v>2127</v>
      </c>
      <c r="AN914" s="36" t="s">
        <v>2127</v>
      </c>
      <c r="AO914" s="36" t="s">
        <v>2127</v>
      </c>
      <c r="AP914" s="34" t="s">
        <v>2127</v>
      </c>
      <c r="AQ914" s="36" t="s">
        <v>2127</v>
      </c>
      <c r="AR914" s="34" t="s">
        <v>5189</v>
      </c>
      <c r="AS914" s="91" t="s">
        <v>7025</v>
      </c>
      <c r="AT914" s="34">
        <v>3118482756</v>
      </c>
      <c r="AU914" s="34" t="s">
        <v>2127</v>
      </c>
      <c r="AX914" s="90"/>
      <c r="BA914" s="91"/>
      <c r="BB914" s="91"/>
      <c r="BC914" s="91"/>
      <c r="BF914" s="34" t="s">
        <v>4983</v>
      </c>
      <c r="BG914" s="92" t="s">
        <v>2098</v>
      </c>
      <c r="BM914" s="36" t="s">
        <v>131</v>
      </c>
      <c r="BN914" s="34" t="s">
        <v>132</v>
      </c>
      <c r="BO914" s="36">
        <v>0</v>
      </c>
      <c r="BQ914" s="94"/>
      <c r="BS914" s="36" t="s">
        <v>2127</v>
      </c>
      <c r="BU914" s="95"/>
      <c r="BV914" s="95"/>
      <c r="BW914" s="61"/>
      <c r="BX914" s="60"/>
      <c r="BY914" s="59" t="str">
        <f t="shared" ca="1" si="71"/>
        <v/>
      </c>
      <c r="CD914" s="68"/>
      <c r="CE914" s="68"/>
      <c r="CF914" s="67"/>
      <c r="CG914">
        <v>78</v>
      </c>
      <c r="CH914" s="2">
        <v>168</v>
      </c>
      <c r="CI914" s="4">
        <f t="shared" si="72"/>
        <v>27.636054421768712</v>
      </c>
      <c r="CJ914" s="5" t="str">
        <f t="shared" si="73"/>
        <v>SOBREPESO</v>
      </c>
      <c r="CK914" s="36">
        <v>0</v>
      </c>
      <c r="CL914" s="66"/>
      <c r="CM914" s="89">
        <v>42991</v>
      </c>
      <c r="CN914" s="97">
        <v>42991</v>
      </c>
      <c r="CP914"/>
      <c r="CQ914" s="65"/>
      <c r="CR914" s="65"/>
      <c r="CS914" s="98"/>
      <c r="CT914"/>
      <c r="CU914"/>
      <c r="CV914" s="97"/>
      <c r="CW914" s="2"/>
      <c r="CX914" s="82"/>
      <c r="DG914" s="64"/>
      <c r="DI914" s="89"/>
      <c r="DJ914" s="89"/>
      <c r="DN914" s="34"/>
      <c r="DO914" s="34"/>
      <c r="DP914" s="34"/>
      <c r="DQ914" s="34"/>
      <c r="DR914" s="34"/>
      <c r="DS914" s="34" t="s">
        <v>2127</v>
      </c>
      <c r="DT914" s="34"/>
      <c r="DU914" s="47">
        <v>44530</v>
      </c>
      <c r="DY914" s="1">
        <v>3</v>
      </c>
      <c r="DZ914" t="s">
        <v>7940</v>
      </c>
      <c r="EB914" s="4"/>
      <c r="EJ914"/>
      <c r="EL914" s="34"/>
      <c r="EN914" s="34"/>
    </row>
    <row r="915" spans="1:144" hidden="1" x14ac:dyDescent="0.25">
      <c r="A915" s="85">
        <v>2022</v>
      </c>
      <c r="B915" s="87">
        <v>44830</v>
      </c>
      <c r="C915" t="s">
        <v>121</v>
      </c>
      <c r="D915" t="s">
        <v>122</v>
      </c>
      <c r="E915" s="36" t="s">
        <v>7938</v>
      </c>
      <c r="F915" s="34">
        <f t="shared" si="74"/>
        <v>914</v>
      </c>
      <c r="G915" s="34" t="s">
        <v>4985</v>
      </c>
      <c r="H915">
        <v>18</v>
      </c>
      <c r="I915" s="34" t="s">
        <v>6141</v>
      </c>
      <c r="J915" s="34" t="s">
        <v>4988</v>
      </c>
      <c r="K915" s="34" t="str">
        <f>VLOOKUP(J915,[2]CodMpios!$B$347:$E$362,4,FALSE)</f>
        <v>18001 - Florencia</v>
      </c>
      <c r="L915" s="34" t="str">
        <f>VLOOKUP($J915,[2]Coord_Mpios_X_Y!$B$2:$K$1123,9,FALSE)</f>
        <v>1,749138703818</v>
      </c>
      <c r="M915" s="34" t="str">
        <f>VLOOKUP($J915,[2]Coord_Mpios_X_Y!$B$2:$K$1123,10,FALSE)</f>
        <v>-75,558239064333</v>
      </c>
      <c r="N915" s="34" t="s">
        <v>139</v>
      </c>
      <c r="O915" s="34" t="s">
        <v>126</v>
      </c>
      <c r="Q915" s="34" t="s">
        <v>127</v>
      </c>
      <c r="R915" s="34">
        <v>40762645</v>
      </c>
      <c r="S915" s="34" t="str">
        <f t="shared" si="70"/>
        <v>CC40762645</v>
      </c>
      <c r="T915" s="34" t="s">
        <v>929</v>
      </c>
      <c r="V915" s="34" t="s">
        <v>5760</v>
      </c>
      <c r="W915" s="34" t="s">
        <v>2371</v>
      </c>
      <c r="X915" s="87">
        <v>18631</v>
      </c>
      <c r="Y915">
        <v>72</v>
      </c>
      <c r="Z915" s="36">
        <f>VLOOKUP($Y915,[2]Edades!$A$3:$H$153,4,FALSE)</f>
        <v>6</v>
      </c>
      <c r="AA915" s="34" t="str">
        <f>VLOOKUP($Y915,[2]Edades!$A$3:$H$153,6,FALSE)</f>
        <v>6 - Persona mayor</v>
      </c>
      <c r="AB915" s="34">
        <f>VLOOKUP($Y915,[2]Edades!$A$3:$H$153,7,FALSE)</f>
        <v>15</v>
      </c>
      <c r="AC915" s="34" t="str">
        <f>VLOOKUP($Y915,[2]Edades!$A$3:$H$153,8,FALSE)</f>
        <v>70-74</v>
      </c>
      <c r="AD915" s="34" t="s">
        <v>129</v>
      </c>
      <c r="AE915" s="1">
        <v>2</v>
      </c>
      <c r="AF915" s="34" t="s">
        <v>2137</v>
      </c>
      <c r="AG915" s="34" t="s">
        <v>2127</v>
      </c>
      <c r="AH915" s="34" t="s">
        <v>2127</v>
      </c>
      <c r="AK915" s="34" t="s">
        <v>139</v>
      </c>
      <c r="AM915" s="34" t="s">
        <v>2127</v>
      </c>
      <c r="AN915" s="36" t="s">
        <v>2127</v>
      </c>
      <c r="AO915" s="36" t="s">
        <v>2127</v>
      </c>
      <c r="AP915" s="34" t="s">
        <v>2127</v>
      </c>
      <c r="AQ915" s="36" t="s">
        <v>2127</v>
      </c>
      <c r="AR915" s="34" t="s">
        <v>2098</v>
      </c>
      <c r="AS915" s="91" t="s">
        <v>7026</v>
      </c>
      <c r="AT915" s="34">
        <v>4373362</v>
      </c>
      <c r="AU915" s="34" t="s">
        <v>2127</v>
      </c>
      <c r="AX915" s="90"/>
      <c r="BA915" s="91"/>
      <c r="BB915" s="91"/>
      <c r="BC915" s="91"/>
      <c r="BF915" s="34" t="s">
        <v>4983</v>
      </c>
      <c r="BG915" s="92" t="s">
        <v>2098</v>
      </c>
      <c r="BM915" s="36" t="s">
        <v>131</v>
      </c>
      <c r="BN915" s="34" t="s">
        <v>132</v>
      </c>
      <c r="BO915" s="36">
        <v>0</v>
      </c>
      <c r="BQ915" s="94"/>
      <c r="BS915" t="s">
        <v>132</v>
      </c>
      <c r="BU915" s="95"/>
      <c r="BV915" s="95"/>
      <c r="BW915" s="61"/>
      <c r="BX915" s="60"/>
      <c r="BY915" s="59" t="str">
        <f t="shared" ca="1" si="71"/>
        <v/>
      </c>
      <c r="CD915" s="68"/>
      <c r="CE915" s="68"/>
      <c r="CF915" s="67"/>
      <c r="CG915">
        <v>76</v>
      </c>
      <c r="CH915" s="2">
        <v>165</v>
      </c>
      <c r="CI915" s="4">
        <f t="shared" si="72"/>
        <v>27.915518824609737</v>
      </c>
      <c r="CJ915" s="5" t="str">
        <f t="shared" si="73"/>
        <v>SOBREPESO</v>
      </c>
      <c r="CK915" s="36">
        <v>0</v>
      </c>
      <c r="CL915" s="66"/>
      <c r="CM915" s="89">
        <v>42656</v>
      </c>
      <c r="CN915" s="97">
        <v>42656</v>
      </c>
      <c r="CP915"/>
      <c r="CQ915" s="65"/>
      <c r="CR915" s="65"/>
      <c r="CS915" s="98"/>
      <c r="CT915"/>
      <c r="CU915"/>
      <c r="CV915" s="65"/>
      <c r="CW915" s="2"/>
      <c r="CX915" s="82"/>
      <c r="DC915"/>
      <c r="DG915" s="64"/>
      <c r="DI915" s="89">
        <v>43628</v>
      </c>
      <c r="DJ915" s="89"/>
      <c r="DN915" s="34"/>
      <c r="DO915" s="34"/>
      <c r="DP915" s="34"/>
      <c r="DQ915" s="34"/>
      <c r="DR915" s="34"/>
      <c r="DS915" s="34" t="s">
        <v>2127</v>
      </c>
      <c r="DT915" s="34"/>
      <c r="DY915" s="1">
        <v>1</v>
      </c>
      <c r="DZ915" t="s">
        <v>7941</v>
      </c>
      <c r="EB915" s="4"/>
      <c r="EJ915"/>
      <c r="EL915" s="34"/>
      <c r="EN915" s="34"/>
    </row>
    <row r="916" spans="1:144" hidden="1" x14ac:dyDescent="0.25">
      <c r="A916" s="85">
        <v>2022</v>
      </c>
      <c r="B916" s="87">
        <v>44830</v>
      </c>
      <c r="C916" t="s">
        <v>121</v>
      </c>
      <c r="D916" t="s">
        <v>122</v>
      </c>
      <c r="E916" s="36" t="s">
        <v>7938</v>
      </c>
      <c r="F916" s="34">
        <f t="shared" si="74"/>
        <v>915</v>
      </c>
      <c r="G916" s="34" t="s">
        <v>4985</v>
      </c>
      <c r="H916">
        <v>18</v>
      </c>
      <c r="I916" s="34" t="s">
        <v>6141</v>
      </c>
      <c r="J916" s="34" t="s">
        <v>4991</v>
      </c>
      <c r="K916" s="34" t="str">
        <f>VLOOKUP(J916,[2]CodMpios!$B$347:$E$362,4,FALSE)</f>
        <v>18592 - Puerto Rico</v>
      </c>
      <c r="L916" s="34" t="str">
        <f>VLOOKUP($J916,[2]Coord_Mpios_X_Y!$B$2:$K$1123,9,FALSE)</f>
        <v>2,018940891255</v>
      </c>
      <c r="M916" s="34" t="str">
        <f>VLOOKUP($J916,[2]Coord_Mpios_X_Y!$B$2:$K$1123,10,FALSE)</f>
        <v>-75,073086267336</v>
      </c>
      <c r="N916" s="34" t="s">
        <v>125</v>
      </c>
      <c r="O916" s="34" t="s">
        <v>126</v>
      </c>
      <c r="Q916" s="34" t="s">
        <v>127</v>
      </c>
      <c r="R916" s="34">
        <v>96352692</v>
      </c>
      <c r="S916" s="34" t="str">
        <f t="shared" si="70"/>
        <v>CC96352692</v>
      </c>
      <c r="T916" s="34" t="s">
        <v>2346</v>
      </c>
      <c r="U916" s="34" t="s">
        <v>1105</v>
      </c>
      <c r="V916" s="34" t="s">
        <v>165</v>
      </c>
      <c r="W916" s="34" t="s">
        <v>2350</v>
      </c>
      <c r="X916" s="87">
        <v>25731</v>
      </c>
      <c r="Y916">
        <v>52</v>
      </c>
      <c r="Z916" s="36">
        <f>VLOOKUP($Y916,[2]Edades!$A$3:$H$153,4,FALSE)</f>
        <v>5</v>
      </c>
      <c r="AA916" s="34" t="str">
        <f>VLOOKUP($Y916,[2]Edades!$A$3:$H$153,6,FALSE)</f>
        <v>5 - Adultez</v>
      </c>
      <c r="AB916" s="34">
        <f>VLOOKUP($Y916,[2]Edades!$A$3:$H$153,7,FALSE)</f>
        <v>11</v>
      </c>
      <c r="AC916" s="34" t="str">
        <f>VLOOKUP($Y916,[2]Edades!$A$3:$H$153,8,FALSE)</f>
        <v>50-54</v>
      </c>
      <c r="AD916" s="34" t="s">
        <v>146</v>
      </c>
      <c r="AE916">
        <v>1</v>
      </c>
      <c r="AF916" s="34" t="s">
        <v>130</v>
      </c>
      <c r="AG916" s="34" t="s">
        <v>2127</v>
      </c>
      <c r="AH916" s="34" t="s">
        <v>2127</v>
      </c>
      <c r="AK916" s="34" t="s">
        <v>125</v>
      </c>
      <c r="AM916" s="34" t="s">
        <v>2127</v>
      </c>
      <c r="AN916" s="36" t="s">
        <v>2127</v>
      </c>
      <c r="AO916" s="36" t="s">
        <v>2127</v>
      </c>
      <c r="AP916" s="34" t="s">
        <v>2127</v>
      </c>
      <c r="AQ916" s="36" t="s">
        <v>2127</v>
      </c>
      <c r="AR916" s="34" t="s">
        <v>4989</v>
      </c>
      <c r="AS916" s="91" t="s">
        <v>7027</v>
      </c>
      <c r="AT916" s="34">
        <v>3143812117</v>
      </c>
      <c r="AU916" s="34" t="s">
        <v>2127</v>
      </c>
      <c r="AX916" s="90"/>
      <c r="BA916" s="91"/>
      <c r="BB916" s="91"/>
      <c r="BC916" s="91"/>
      <c r="BF916" s="34" t="s">
        <v>4983</v>
      </c>
      <c r="BG916" s="92" t="s">
        <v>2098</v>
      </c>
      <c r="BM916" s="36" t="s">
        <v>131</v>
      </c>
      <c r="BN916" s="34" t="s">
        <v>132</v>
      </c>
      <c r="BO916" s="36">
        <v>0</v>
      </c>
      <c r="BQ916" s="94"/>
      <c r="BS916" t="s">
        <v>132</v>
      </c>
      <c r="BU916" s="95"/>
      <c r="BV916" s="95"/>
      <c r="BW916" s="61"/>
      <c r="BX916" s="60"/>
      <c r="BY916" s="59" t="str">
        <f t="shared" ca="1" si="71"/>
        <v/>
      </c>
      <c r="CD916" s="68"/>
      <c r="CE916" s="68"/>
      <c r="CF916" s="67"/>
      <c r="CG916">
        <v>70</v>
      </c>
      <c r="CH916" s="2">
        <v>155</v>
      </c>
      <c r="CI916" s="4">
        <f t="shared" si="72"/>
        <v>29.136316337148799</v>
      </c>
      <c r="CJ916" s="5" t="str">
        <f t="shared" si="73"/>
        <v>SOBREPESO</v>
      </c>
      <c r="CK916" s="36">
        <v>0</v>
      </c>
      <c r="CL916" s="66"/>
      <c r="CM916" s="89">
        <v>42656</v>
      </c>
      <c r="CN916" s="97">
        <v>42684</v>
      </c>
      <c r="CP916"/>
      <c r="CQ916" s="65"/>
      <c r="CR916" s="65"/>
      <c r="CS916" s="98"/>
      <c r="CT916"/>
      <c r="CU916"/>
      <c r="CV916" s="65"/>
      <c r="CW916" s="2">
        <v>120</v>
      </c>
      <c r="CX916" s="82">
        <v>70</v>
      </c>
      <c r="DC916"/>
      <c r="DG916" s="64"/>
      <c r="DI916" s="89">
        <v>42704</v>
      </c>
      <c r="DJ916" s="89"/>
      <c r="DN916" s="34"/>
      <c r="DO916" s="34"/>
      <c r="DP916" s="34"/>
      <c r="DQ916" s="34"/>
      <c r="DR916" s="34"/>
      <c r="DS916" s="34" t="s">
        <v>2127</v>
      </c>
      <c r="DT916" s="34"/>
      <c r="DU916" s="47">
        <v>44558</v>
      </c>
      <c r="DY916" s="1">
        <v>2</v>
      </c>
      <c r="DZ916" t="s">
        <v>7941</v>
      </c>
      <c r="EA916" s="4">
        <v>1.3</v>
      </c>
      <c r="EB916" s="4"/>
      <c r="EJ916"/>
      <c r="EL916" s="34"/>
      <c r="EN916" s="34"/>
    </row>
    <row r="917" spans="1:144" x14ac:dyDescent="0.25">
      <c r="A917" s="85">
        <v>2022</v>
      </c>
      <c r="B917" s="87">
        <v>44830</v>
      </c>
      <c r="C917" t="s">
        <v>121</v>
      </c>
      <c r="D917" t="s">
        <v>122</v>
      </c>
      <c r="E917" s="34" t="s">
        <v>7938</v>
      </c>
      <c r="F917" s="34">
        <f t="shared" si="74"/>
        <v>916</v>
      </c>
      <c r="G917" s="34" t="s">
        <v>4985</v>
      </c>
      <c r="H917">
        <v>18</v>
      </c>
      <c r="I917" s="34" t="s">
        <v>6141</v>
      </c>
      <c r="J917" s="34" t="s">
        <v>5032</v>
      </c>
      <c r="K917" s="34" t="str">
        <f>VLOOKUP(J917,[2]CodMpios!$B$347:$E$362,4,FALSE)</f>
        <v>18150 - Cartagena Del Chaira</v>
      </c>
      <c r="L917" s="34" t="str">
        <f>VLOOKUP($J917,[2]Coord_Mpios_X_Y!$B$2:$K$1123,9,FALSE)</f>
        <v>0,647693081213</v>
      </c>
      <c r="M917" s="34" t="str">
        <f>VLOOKUP($J917,[2]Coord_Mpios_X_Y!$B$2:$K$1123,10,FALSE)</f>
        <v>-74,272354990827</v>
      </c>
      <c r="N917" s="34" t="s">
        <v>125</v>
      </c>
      <c r="O917" s="34" t="s">
        <v>126</v>
      </c>
      <c r="Q917" s="34" t="s">
        <v>127</v>
      </c>
      <c r="R917" s="34">
        <v>40087464</v>
      </c>
      <c r="S917" s="34" t="str">
        <f t="shared" si="70"/>
        <v>CC40087464</v>
      </c>
      <c r="T917" s="34" t="s">
        <v>134</v>
      </c>
      <c r="U917" s="34" t="s">
        <v>739</v>
      </c>
      <c r="V917" s="34" t="s">
        <v>763</v>
      </c>
      <c r="W917" s="34" t="s">
        <v>759</v>
      </c>
      <c r="X917" s="87">
        <v>25190</v>
      </c>
      <c r="Y917">
        <v>54</v>
      </c>
      <c r="Z917" s="36">
        <f>VLOOKUP($Y917,[2]Edades!$A$3:$H$153,4,FALSE)</f>
        <v>5</v>
      </c>
      <c r="AA917" s="34" t="str">
        <f>VLOOKUP($Y917,[2]Edades!$A$3:$H$153,6,FALSE)</f>
        <v>5 - Adultez</v>
      </c>
      <c r="AB917" s="34">
        <f>VLOOKUP($Y917,[2]Edades!$A$3:$H$153,7,FALSE)</f>
        <v>11</v>
      </c>
      <c r="AC917" s="34" t="str">
        <f>VLOOKUP($Y917,[2]Edades!$A$3:$H$153,8,FALSE)</f>
        <v>50-54</v>
      </c>
      <c r="AD917" s="34" t="s">
        <v>129</v>
      </c>
      <c r="AE917" s="1">
        <v>2</v>
      </c>
      <c r="AF917" s="34" t="s">
        <v>130</v>
      </c>
      <c r="AG917" s="34" t="s">
        <v>2127</v>
      </c>
      <c r="AH917" s="34" t="s">
        <v>2127</v>
      </c>
      <c r="AK917" s="34" t="s">
        <v>125</v>
      </c>
      <c r="AM917" s="34" t="s">
        <v>2127</v>
      </c>
      <c r="AN917" s="36" t="s">
        <v>2127</v>
      </c>
      <c r="AO917" s="36" t="s">
        <v>2127</v>
      </c>
      <c r="AP917" s="34" t="s">
        <v>2127</v>
      </c>
      <c r="AQ917" s="36" t="s">
        <v>2127</v>
      </c>
      <c r="AR917" s="34" t="s">
        <v>5318</v>
      </c>
      <c r="AS917" s="91" t="s">
        <v>7028</v>
      </c>
      <c r="AT917" s="34">
        <v>3118061333</v>
      </c>
      <c r="AU917" s="34" t="s">
        <v>2127</v>
      </c>
      <c r="AX917" s="90"/>
      <c r="BA917" s="91"/>
      <c r="BB917" s="91"/>
      <c r="BC917" s="91"/>
      <c r="BF917" s="34" t="s">
        <v>4983</v>
      </c>
      <c r="BG917" s="92" t="s">
        <v>2098</v>
      </c>
      <c r="BM917" s="36" t="s">
        <v>131</v>
      </c>
      <c r="BN917" s="34" t="s">
        <v>132</v>
      </c>
      <c r="BO917" s="36">
        <v>0</v>
      </c>
      <c r="BQ917" s="94"/>
      <c r="BS917" s="36" t="s">
        <v>2127</v>
      </c>
      <c r="BU917" s="95"/>
      <c r="BV917" s="95"/>
      <c r="BW917" s="61"/>
      <c r="BX917" s="60"/>
      <c r="BY917" s="59" t="str">
        <f t="shared" ca="1" si="71"/>
        <v/>
      </c>
      <c r="CD917" s="68"/>
      <c r="CE917" s="68"/>
      <c r="CF917" s="67"/>
      <c r="CG917">
        <v>75</v>
      </c>
      <c r="CH917" s="2">
        <v>158</v>
      </c>
      <c r="CI917" s="4">
        <f t="shared" si="72"/>
        <v>30.043262297708697</v>
      </c>
      <c r="CJ917" s="5" t="str">
        <f t="shared" si="73"/>
        <v>OBESIDAD</v>
      </c>
      <c r="CK917" s="36">
        <v>0</v>
      </c>
      <c r="CL917" s="66"/>
      <c r="CM917" s="89">
        <v>42657</v>
      </c>
      <c r="CN917" s="97">
        <v>42907</v>
      </c>
      <c r="CP917"/>
      <c r="CQ917" s="65"/>
      <c r="CR917" s="65"/>
      <c r="CS917" s="98"/>
      <c r="CT917"/>
      <c r="CU917"/>
      <c r="CV917" s="97"/>
      <c r="CW917" s="2"/>
      <c r="CX917" s="82"/>
      <c r="DG917" s="64"/>
      <c r="DI917" s="89">
        <v>43847</v>
      </c>
      <c r="DJ917" s="89"/>
      <c r="DN917" s="34"/>
      <c r="DO917" s="34"/>
      <c r="DP917" s="34"/>
      <c r="DQ917" s="34"/>
      <c r="DR917" s="34"/>
      <c r="DS917" s="34" t="s">
        <v>2127</v>
      </c>
      <c r="DT917" s="34"/>
      <c r="DU917" s="47">
        <v>43756</v>
      </c>
      <c r="DY917" s="1">
        <v>1</v>
      </c>
      <c r="DZ917" t="s">
        <v>7941</v>
      </c>
      <c r="EB917" s="4"/>
      <c r="EJ917"/>
      <c r="EL917" s="34"/>
      <c r="EN917" s="34"/>
    </row>
    <row r="918" spans="1:144" hidden="1" x14ac:dyDescent="0.25">
      <c r="A918" s="85">
        <v>2022</v>
      </c>
      <c r="B918" s="87">
        <v>44830</v>
      </c>
      <c r="C918" t="s">
        <v>121</v>
      </c>
      <c r="D918" t="s">
        <v>122</v>
      </c>
      <c r="E918" s="36" t="s">
        <v>7938</v>
      </c>
      <c r="F918" s="34">
        <f t="shared" si="74"/>
        <v>917</v>
      </c>
      <c r="G918" s="34" t="s">
        <v>4985</v>
      </c>
      <c r="H918">
        <v>18</v>
      </c>
      <c r="I918" s="34" t="s">
        <v>6141</v>
      </c>
      <c r="J918" s="34" t="s">
        <v>4988</v>
      </c>
      <c r="K918" s="34" t="str">
        <f>VLOOKUP(J918,[2]CodMpios!$B$347:$E$362,4,FALSE)</f>
        <v>18001 - Florencia</v>
      </c>
      <c r="L918" s="34" t="str">
        <f>VLOOKUP($J918,[2]Coord_Mpios_X_Y!$B$2:$K$1123,9,FALSE)</f>
        <v>1,749138703818</v>
      </c>
      <c r="M918" s="34" t="str">
        <f>VLOOKUP($J918,[2]Coord_Mpios_X_Y!$B$2:$K$1123,10,FALSE)</f>
        <v>-75,558239064333</v>
      </c>
      <c r="N918" s="34" t="s">
        <v>139</v>
      </c>
      <c r="O918" s="34" t="s">
        <v>126</v>
      </c>
      <c r="Q918" s="34" t="s">
        <v>127</v>
      </c>
      <c r="R918" s="34">
        <v>26615663</v>
      </c>
      <c r="S918" s="34" t="str">
        <f t="shared" si="70"/>
        <v>CC26615663</v>
      </c>
      <c r="T918" s="34" t="s">
        <v>134</v>
      </c>
      <c r="U918" s="34" t="s">
        <v>461</v>
      </c>
      <c r="V918" s="34" t="s">
        <v>2131</v>
      </c>
      <c r="W918" s="34" t="s">
        <v>183</v>
      </c>
      <c r="X918" s="87">
        <v>17800</v>
      </c>
      <c r="Y918">
        <v>74</v>
      </c>
      <c r="Z918" s="36">
        <f>VLOOKUP($Y918,[2]Edades!$A$3:$H$153,4,FALSE)</f>
        <v>6</v>
      </c>
      <c r="AA918" s="34" t="str">
        <f>VLOOKUP($Y918,[2]Edades!$A$3:$H$153,6,FALSE)</f>
        <v>6 - Persona mayor</v>
      </c>
      <c r="AB918" s="34">
        <f>VLOOKUP($Y918,[2]Edades!$A$3:$H$153,7,FALSE)</f>
        <v>15</v>
      </c>
      <c r="AC918" s="34" t="str">
        <f>VLOOKUP($Y918,[2]Edades!$A$3:$H$153,8,FALSE)</f>
        <v>70-74</v>
      </c>
      <c r="AD918" s="34" t="s">
        <v>129</v>
      </c>
      <c r="AE918" s="1">
        <v>2</v>
      </c>
      <c r="AF918" s="34" t="s">
        <v>2137</v>
      </c>
      <c r="AG918" s="34" t="s">
        <v>2127</v>
      </c>
      <c r="AH918" s="34" t="s">
        <v>2127</v>
      </c>
      <c r="AK918" s="34" t="s">
        <v>139</v>
      </c>
      <c r="AM918" s="34" t="s">
        <v>2127</v>
      </c>
      <c r="AN918" s="36" t="s">
        <v>2127</v>
      </c>
      <c r="AO918" s="36" t="s">
        <v>2127</v>
      </c>
      <c r="AP918" s="34" t="s">
        <v>2127</v>
      </c>
      <c r="AQ918" s="36" t="s">
        <v>2127</v>
      </c>
      <c r="AR918" s="34" t="s">
        <v>2098</v>
      </c>
      <c r="AS918" s="91" t="s">
        <v>7029</v>
      </c>
      <c r="AT918" s="34">
        <v>3125796481</v>
      </c>
      <c r="AU918" s="34" t="s">
        <v>2127</v>
      </c>
      <c r="AX918" s="90"/>
      <c r="BA918" s="91"/>
      <c r="BB918" s="91"/>
      <c r="BC918" s="91"/>
      <c r="BF918" s="34" t="s">
        <v>4983</v>
      </c>
      <c r="BG918" s="92" t="s">
        <v>2098</v>
      </c>
      <c r="BM918" s="36" t="s">
        <v>131</v>
      </c>
      <c r="BN918" s="34" t="s">
        <v>132</v>
      </c>
      <c r="BO918" s="36">
        <v>0</v>
      </c>
      <c r="BQ918" s="94"/>
      <c r="BS918" t="s">
        <v>132</v>
      </c>
      <c r="BU918" s="95"/>
      <c r="BV918" s="95"/>
      <c r="BW918" s="61"/>
      <c r="BX918" s="60"/>
      <c r="BY918" s="59" t="str">
        <f t="shared" ca="1" si="71"/>
        <v/>
      </c>
      <c r="CD918" s="68"/>
      <c r="CE918" s="68"/>
      <c r="CF918" s="67"/>
      <c r="CG918">
        <v>75</v>
      </c>
      <c r="CH918" s="2">
        <v>151</v>
      </c>
      <c r="CI918" s="4">
        <f t="shared" si="72"/>
        <v>32.893294153765183</v>
      </c>
      <c r="CJ918" s="5" t="str">
        <f t="shared" si="73"/>
        <v>OBESIDAD</v>
      </c>
      <c r="CK918" s="36">
        <v>0</v>
      </c>
      <c r="CL918" s="66"/>
      <c r="CM918" s="89">
        <v>42527</v>
      </c>
      <c r="CN918" s="97">
        <v>42675</v>
      </c>
      <c r="CP918"/>
      <c r="CQ918" s="65"/>
      <c r="CR918" s="65"/>
      <c r="CS918" s="98"/>
      <c r="CT918"/>
      <c r="CU918"/>
      <c r="CV918" s="65"/>
      <c r="CW918" s="2">
        <v>140</v>
      </c>
      <c r="CX918" s="82">
        <v>70</v>
      </c>
      <c r="DC918"/>
      <c r="DG918" s="64"/>
      <c r="DI918" s="89"/>
      <c r="DJ918" s="89"/>
      <c r="DN918" s="34"/>
      <c r="DO918" s="34"/>
      <c r="DP918" s="34"/>
      <c r="DQ918" s="34"/>
      <c r="DR918" s="34"/>
      <c r="DS918" s="34" t="s">
        <v>2127</v>
      </c>
      <c r="DT918" s="34"/>
      <c r="DU918" s="47">
        <v>44566</v>
      </c>
      <c r="DY918" s="1">
        <v>2</v>
      </c>
      <c r="DZ918" t="s">
        <v>7941</v>
      </c>
      <c r="EA918" s="4">
        <v>1.08</v>
      </c>
      <c r="EB918" s="4">
        <v>105</v>
      </c>
      <c r="EC918" s="4">
        <v>305</v>
      </c>
      <c r="ED918" s="4">
        <v>67</v>
      </c>
      <c r="EE918" s="4">
        <v>94.2</v>
      </c>
      <c r="EF918" s="4">
        <v>197</v>
      </c>
      <c r="EG918" s="4">
        <v>300</v>
      </c>
      <c r="EJ918"/>
      <c r="EL918" s="34"/>
      <c r="EN918" s="34"/>
    </row>
    <row r="919" spans="1:144" hidden="1" x14ac:dyDescent="0.25">
      <c r="A919" s="85">
        <v>2022</v>
      </c>
      <c r="B919" s="87">
        <v>44830</v>
      </c>
      <c r="C919" t="s">
        <v>121</v>
      </c>
      <c r="D919" t="s">
        <v>122</v>
      </c>
      <c r="E919" s="36" t="s">
        <v>7938</v>
      </c>
      <c r="F919" s="34">
        <f t="shared" si="74"/>
        <v>918</v>
      </c>
      <c r="G919" s="34" t="s">
        <v>4985</v>
      </c>
      <c r="H919">
        <v>18</v>
      </c>
      <c r="I919" s="34" t="s">
        <v>6141</v>
      </c>
      <c r="J919" s="34" t="s">
        <v>4988</v>
      </c>
      <c r="K919" s="34" t="str">
        <f>VLOOKUP(J919,[2]CodMpios!$B$347:$E$362,4,FALSE)</f>
        <v>18001 - Florencia</v>
      </c>
      <c r="L919" s="34" t="str">
        <f>VLOOKUP($J919,[2]Coord_Mpios_X_Y!$B$2:$K$1123,9,FALSE)</f>
        <v>1,749138703818</v>
      </c>
      <c r="M919" s="34" t="str">
        <f>VLOOKUP($J919,[2]Coord_Mpios_X_Y!$B$2:$K$1123,10,FALSE)</f>
        <v>-75,558239064333</v>
      </c>
      <c r="N919" s="34" t="s">
        <v>125</v>
      </c>
      <c r="O919" s="34" t="s">
        <v>126</v>
      </c>
      <c r="Q919" s="34" t="s">
        <v>127</v>
      </c>
      <c r="R919" s="34">
        <v>17630979</v>
      </c>
      <c r="S919" s="34" t="str">
        <f t="shared" si="70"/>
        <v>CC17630979</v>
      </c>
      <c r="T919" s="34" t="s">
        <v>2366</v>
      </c>
      <c r="U919" s="34" t="s">
        <v>145</v>
      </c>
      <c r="V919" s="34" t="s">
        <v>2363</v>
      </c>
      <c r="W919" s="34" t="s">
        <v>2150</v>
      </c>
      <c r="X919" s="87">
        <v>21877</v>
      </c>
      <c r="Y919">
        <v>63</v>
      </c>
      <c r="Z919" s="36">
        <f>VLOOKUP($Y919,[2]Edades!$A$3:$H$153,4,FALSE)</f>
        <v>6</v>
      </c>
      <c r="AA919" s="34" t="str">
        <f>VLOOKUP($Y919,[2]Edades!$A$3:$H$153,6,FALSE)</f>
        <v>6 - Persona mayor</v>
      </c>
      <c r="AB919" s="34">
        <f>VLOOKUP($Y919,[2]Edades!$A$3:$H$153,7,FALSE)</f>
        <v>13</v>
      </c>
      <c r="AC919" s="34" t="str">
        <f>VLOOKUP($Y919,[2]Edades!$A$3:$H$153,8,FALSE)</f>
        <v>60-64</v>
      </c>
      <c r="AD919" s="34" t="s">
        <v>146</v>
      </c>
      <c r="AE919">
        <v>1</v>
      </c>
      <c r="AF919" s="34" t="s">
        <v>2137</v>
      </c>
      <c r="AG919" s="34" t="s">
        <v>2127</v>
      </c>
      <c r="AH919" s="34" t="s">
        <v>2127</v>
      </c>
      <c r="AK919" s="34" t="s">
        <v>125</v>
      </c>
      <c r="AM919" s="34" t="s">
        <v>2127</v>
      </c>
      <c r="AN919" s="36" t="s">
        <v>2127</v>
      </c>
      <c r="AO919" s="36" t="s">
        <v>2127</v>
      </c>
      <c r="AP919" s="34" t="s">
        <v>2127</v>
      </c>
      <c r="AQ919" s="36" t="s">
        <v>2127</v>
      </c>
      <c r="AR919" s="34" t="s">
        <v>2098</v>
      </c>
      <c r="AS919" s="91" t="s">
        <v>7030</v>
      </c>
      <c r="AT919" s="34">
        <v>3208529944</v>
      </c>
      <c r="AU919" s="34" t="s">
        <v>2127</v>
      </c>
      <c r="AX919" s="90"/>
      <c r="BA919" s="91"/>
      <c r="BB919" s="91"/>
      <c r="BC919" s="91"/>
      <c r="BF919" s="34" t="s">
        <v>4983</v>
      </c>
      <c r="BG919" s="92" t="s">
        <v>2098</v>
      </c>
      <c r="BM919" s="36" t="s">
        <v>131</v>
      </c>
      <c r="BN919" s="34" t="s">
        <v>132</v>
      </c>
      <c r="BO919" s="36">
        <v>0</v>
      </c>
      <c r="BQ919" s="94"/>
      <c r="BS919" t="s">
        <v>132</v>
      </c>
      <c r="BU919" s="95"/>
      <c r="BV919" s="95"/>
      <c r="BW919" s="61"/>
      <c r="BX919" s="60"/>
      <c r="BY919" s="59" t="str">
        <f t="shared" ca="1" si="71"/>
        <v/>
      </c>
      <c r="CD919" s="68"/>
      <c r="CE919" s="68"/>
      <c r="CF919" s="67"/>
      <c r="CG919">
        <v>71</v>
      </c>
      <c r="CH919" s="2">
        <v>163</v>
      </c>
      <c r="CI919" s="4">
        <f t="shared" si="72"/>
        <v>26.722872520606725</v>
      </c>
      <c r="CJ919" s="5" t="str">
        <f t="shared" si="73"/>
        <v>SOBREPESO</v>
      </c>
      <c r="CK919" s="36">
        <v>0</v>
      </c>
      <c r="CL919" s="66"/>
      <c r="CM919" s="89">
        <v>42661</v>
      </c>
      <c r="CN919" s="97">
        <v>42661</v>
      </c>
      <c r="CP919"/>
      <c r="CQ919" s="65"/>
      <c r="CR919" s="65"/>
      <c r="CS919" s="98"/>
      <c r="CT919"/>
      <c r="CU919"/>
      <c r="CV919" s="65"/>
      <c r="CW919" s="2"/>
      <c r="CX919" s="82"/>
      <c r="DC919"/>
      <c r="DG919" s="64"/>
      <c r="DI919" s="89"/>
      <c r="DJ919" s="89"/>
      <c r="DN919" s="34"/>
      <c r="DO919" s="34"/>
      <c r="DP919" s="34"/>
      <c r="DQ919" s="34"/>
      <c r="DR919" s="34"/>
      <c r="DS919" s="34" t="s">
        <v>2127</v>
      </c>
      <c r="DT919" s="34"/>
      <c r="DU919" s="47">
        <v>44183</v>
      </c>
      <c r="DY919" s="1">
        <v>1</v>
      </c>
      <c r="DZ919" t="s">
        <v>7941</v>
      </c>
      <c r="EB919" s="4"/>
      <c r="EJ919"/>
      <c r="EL919" s="34"/>
      <c r="EN919" s="34"/>
    </row>
    <row r="920" spans="1:144" hidden="1" x14ac:dyDescent="0.25">
      <c r="A920" s="85">
        <v>2022</v>
      </c>
      <c r="B920" s="87">
        <v>44830</v>
      </c>
      <c r="C920" t="s">
        <v>121</v>
      </c>
      <c r="D920" t="s">
        <v>122</v>
      </c>
      <c r="E920" s="36" t="s">
        <v>7938</v>
      </c>
      <c r="F920" s="34">
        <f t="shared" si="74"/>
        <v>919</v>
      </c>
      <c r="G920" s="34" t="s">
        <v>4985</v>
      </c>
      <c r="H920">
        <v>18</v>
      </c>
      <c r="I920" s="34" t="s">
        <v>6141</v>
      </c>
      <c r="J920" s="34" t="s">
        <v>4988</v>
      </c>
      <c r="K920" s="34" t="str">
        <f>VLOOKUP(J920,[2]CodMpios!$B$347:$E$362,4,FALSE)</f>
        <v>18001 - Florencia</v>
      </c>
      <c r="L920" s="34" t="str">
        <f>VLOOKUP($J920,[2]Coord_Mpios_X_Y!$B$2:$K$1123,9,FALSE)</f>
        <v>1,749138703818</v>
      </c>
      <c r="M920" s="34" t="str">
        <f>VLOOKUP($J920,[2]Coord_Mpios_X_Y!$B$2:$K$1123,10,FALSE)</f>
        <v>-75,558239064333</v>
      </c>
      <c r="N920" s="34" t="s">
        <v>139</v>
      </c>
      <c r="O920" s="34" t="s">
        <v>126</v>
      </c>
      <c r="Q920" s="34" t="s">
        <v>127</v>
      </c>
      <c r="R920" s="34">
        <v>17625440</v>
      </c>
      <c r="S920" s="34" t="str">
        <f t="shared" si="70"/>
        <v>CC17625440</v>
      </c>
      <c r="T920" s="34" t="s">
        <v>5759</v>
      </c>
      <c r="U920" s="34" t="s">
        <v>2492</v>
      </c>
      <c r="V920" s="34" t="s">
        <v>216</v>
      </c>
      <c r="W920" s="34" t="s">
        <v>5047</v>
      </c>
      <c r="X920" s="87">
        <v>19032</v>
      </c>
      <c r="Y920">
        <v>71</v>
      </c>
      <c r="Z920" s="36">
        <f>VLOOKUP($Y920,[2]Edades!$A$3:$H$153,4,FALSE)</f>
        <v>6</v>
      </c>
      <c r="AA920" s="34" t="str">
        <f>VLOOKUP($Y920,[2]Edades!$A$3:$H$153,6,FALSE)</f>
        <v>6 - Persona mayor</v>
      </c>
      <c r="AB920" s="34">
        <f>VLOOKUP($Y920,[2]Edades!$A$3:$H$153,7,FALSE)</f>
        <v>15</v>
      </c>
      <c r="AC920" s="34" t="str">
        <f>VLOOKUP($Y920,[2]Edades!$A$3:$H$153,8,FALSE)</f>
        <v>70-74</v>
      </c>
      <c r="AD920" s="34" t="s">
        <v>146</v>
      </c>
      <c r="AE920">
        <v>1</v>
      </c>
      <c r="AF920" s="34" t="s">
        <v>2137</v>
      </c>
      <c r="AG920" s="34" t="s">
        <v>2127</v>
      </c>
      <c r="AH920" s="34" t="s">
        <v>2127</v>
      </c>
      <c r="AK920" s="34" t="s">
        <v>139</v>
      </c>
      <c r="AM920" s="34" t="s">
        <v>2127</v>
      </c>
      <c r="AN920" s="36" t="s">
        <v>2127</v>
      </c>
      <c r="AO920" s="36" t="s">
        <v>2127</v>
      </c>
      <c r="AP920" s="34" t="s">
        <v>2127</v>
      </c>
      <c r="AQ920" s="36" t="s">
        <v>2127</v>
      </c>
      <c r="AR920" s="34" t="s">
        <v>2098</v>
      </c>
      <c r="AS920" s="91" t="s">
        <v>7031</v>
      </c>
      <c r="AT920" s="34">
        <v>3107840779</v>
      </c>
      <c r="AU920" s="34" t="s">
        <v>2127</v>
      </c>
      <c r="AX920" s="90"/>
      <c r="BA920" s="91"/>
      <c r="BB920" s="91"/>
      <c r="BC920" s="91"/>
      <c r="BF920" s="34" t="s">
        <v>4983</v>
      </c>
      <c r="BG920" s="92" t="s">
        <v>2098</v>
      </c>
      <c r="BM920" s="36" t="s">
        <v>131</v>
      </c>
      <c r="BN920" s="34" t="s">
        <v>132</v>
      </c>
      <c r="BO920" s="36">
        <v>0</v>
      </c>
      <c r="BQ920" s="94"/>
      <c r="BS920" t="s">
        <v>131</v>
      </c>
      <c r="BU920" s="95"/>
      <c r="BV920" s="95"/>
      <c r="BW920" s="61"/>
      <c r="BX920" s="60"/>
      <c r="BY920" s="59" t="str">
        <f t="shared" ca="1" si="71"/>
        <v/>
      </c>
      <c r="CD920" s="68"/>
      <c r="CE920" s="68"/>
      <c r="CF920" s="67"/>
      <c r="CG920">
        <v>104</v>
      </c>
      <c r="CH920" s="2">
        <v>165</v>
      </c>
      <c r="CI920" s="4">
        <f t="shared" si="72"/>
        <v>38.200183654729116</v>
      </c>
      <c r="CJ920" s="5" t="str">
        <f t="shared" si="73"/>
        <v>OBESIDAD</v>
      </c>
      <c r="CK920" s="36">
        <v>0</v>
      </c>
      <c r="CL920" s="66"/>
      <c r="CM920" s="89">
        <v>42662</v>
      </c>
      <c r="CN920" s="97">
        <v>42684</v>
      </c>
      <c r="CP920"/>
      <c r="CQ920" s="65"/>
      <c r="CR920" s="65"/>
      <c r="CS920" s="98"/>
      <c r="CT920"/>
      <c r="CU920"/>
      <c r="CV920" s="65"/>
      <c r="CW920" s="2">
        <v>140</v>
      </c>
      <c r="CX920" s="82">
        <v>90</v>
      </c>
      <c r="DC920"/>
      <c r="DG920" s="64"/>
      <c r="DI920" s="89">
        <v>42984</v>
      </c>
      <c r="DJ920" s="89"/>
      <c r="DN920" s="34"/>
      <c r="DO920" s="34"/>
      <c r="DP920" s="34"/>
      <c r="DQ920" s="34"/>
      <c r="DR920" s="34"/>
      <c r="DS920" s="34" t="s">
        <v>2127</v>
      </c>
      <c r="DT920" s="34"/>
      <c r="DU920" s="47">
        <v>43482</v>
      </c>
      <c r="DY920" s="1">
        <v>2</v>
      </c>
      <c r="DZ920" t="s">
        <v>7941</v>
      </c>
      <c r="EA920" s="4">
        <v>1.27</v>
      </c>
      <c r="EB920" s="4">
        <v>127</v>
      </c>
      <c r="EG920" s="4">
        <v>32</v>
      </c>
      <c r="EH920" s="4">
        <v>10.199999999999999</v>
      </c>
      <c r="EJ920"/>
      <c r="EL920" s="34"/>
      <c r="EN920" s="34"/>
    </row>
    <row r="921" spans="1:144" hidden="1" x14ac:dyDescent="0.25">
      <c r="A921" s="85">
        <v>2022</v>
      </c>
      <c r="B921" s="87">
        <v>44830</v>
      </c>
      <c r="C921" t="s">
        <v>121</v>
      </c>
      <c r="D921" t="s">
        <v>122</v>
      </c>
      <c r="E921" s="36" t="s">
        <v>7938</v>
      </c>
      <c r="F921" s="34">
        <f t="shared" si="74"/>
        <v>920</v>
      </c>
      <c r="G921" s="34" t="s">
        <v>4985</v>
      </c>
      <c r="H921">
        <v>18</v>
      </c>
      <c r="I921" s="34" t="s">
        <v>6141</v>
      </c>
      <c r="J921" s="34" t="s">
        <v>5007</v>
      </c>
      <c r="K921" s="34" t="str">
        <f>VLOOKUP(J921,[2]CodMpios!$B$347:$E$362,4,FALSE)</f>
        <v>18410 - La Montañita</v>
      </c>
      <c r="L921" s="34" t="str">
        <f>VLOOKUP($J921,[2]Coord_Mpios_X_Y!$B$2:$K$1123,9,FALSE)</f>
        <v>1,302860442333</v>
      </c>
      <c r="M921" s="34" t="str">
        <f>VLOOKUP($J921,[2]Coord_Mpios_X_Y!$B$2:$K$1123,10,FALSE)</f>
        <v>-75,235727318747</v>
      </c>
      <c r="N921" s="34" t="s">
        <v>125</v>
      </c>
      <c r="O921" s="34" t="s">
        <v>126</v>
      </c>
      <c r="Q921" s="34" t="s">
        <v>127</v>
      </c>
      <c r="R921" s="34">
        <v>26550236</v>
      </c>
      <c r="S921" s="34" t="str">
        <f t="shared" si="70"/>
        <v>CC26550236</v>
      </c>
      <c r="T921" s="34" t="s">
        <v>134</v>
      </c>
      <c r="U921" s="34" t="s">
        <v>281</v>
      </c>
      <c r="V921" s="34" t="s">
        <v>902</v>
      </c>
      <c r="W921" s="34" t="s">
        <v>2499</v>
      </c>
      <c r="X921" s="87">
        <v>21110</v>
      </c>
      <c r="Y921">
        <v>65</v>
      </c>
      <c r="Z921" s="36">
        <f>VLOOKUP($Y921,[2]Edades!$A$3:$H$153,4,FALSE)</f>
        <v>6</v>
      </c>
      <c r="AA921" s="34" t="str">
        <f>VLOOKUP($Y921,[2]Edades!$A$3:$H$153,6,FALSE)</f>
        <v>6 - Persona mayor</v>
      </c>
      <c r="AB921" s="34">
        <f>VLOOKUP($Y921,[2]Edades!$A$3:$H$153,7,FALSE)</f>
        <v>14</v>
      </c>
      <c r="AC921" s="34" t="str">
        <f>VLOOKUP($Y921,[2]Edades!$A$3:$H$153,8,FALSE)</f>
        <v>65-69</v>
      </c>
      <c r="AD921" s="34" t="s">
        <v>129</v>
      </c>
      <c r="AE921" s="1">
        <v>2</v>
      </c>
      <c r="AF921" s="34" t="s">
        <v>2137</v>
      </c>
      <c r="AG921" s="34" t="s">
        <v>2127</v>
      </c>
      <c r="AH921" s="34" t="s">
        <v>2127</v>
      </c>
      <c r="AK921" s="34" t="s">
        <v>125</v>
      </c>
      <c r="AM921" s="34" t="s">
        <v>2127</v>
      </c>
      <c r="AN921" s="36" t="s">
        <v>2127</v>
      </c>
      <c r="AO921" s="36" t="s">
        <v>2127</v>
      </c>
      <c r="AP921" s="34" t="s">
        <v>2127</v>
      </c>
      <c r="AQ921" s="36" t="s">
        <v>2127</v>
      </c>
      <c r="AR921" s="34" t="s">
        <v>5919</v>
      </c>
      <c r="AS921" s="91" t="s">
        <v>7032</v>
      </c>
      <c r="AT921" s="34">
        <v>3128429559</v>
      </c>
      <c r="AU921" s="34" t="s">
        <v>2127</v>
      </c>
      <c r="AX921" s="90"/>
      <c r="BA921" s="91"/>
      <c r="BB921" s="91"/>
      <c r="BC921" s="91"/>
      <c r="BF921" s="34" t="s">
        <v>4983</v>
      </c>
      <c r="BG921" s="92" t="s">
        <v>2098</v>
      </c>
      <c r="BM921" s="36" t="s">
        <v>131</v>
      </c>
      <c r="BN921" s="34" t="s">
        <v>132</v>
      </c>
      <c r="BO921" s="36">
        <v>0</v>
      </c>
      <c r="BQ921" s="94"/>
      <c r="BS921" t="s">
        <v>132</v>
      </c>
      <c r="BU921" s="95"/>
      <c r="BV921" s="95"/>
      <c r="BW921" s="61"/>
      <c r="BX921" s="60"/>
      <c r="BY921" s="59" t="str">
        <f t="shared" ca="1" si="71"/>
        <v/>
      </c>
      <c r="CD921" s="68"/>
      <c r="CE921" s="68"/>
      <c r="CF921" s="67"/>
      <c r="CG921">
        <v>72</v>
      </c>
      <c r="CH921" s="2">
        <v>153</v>
      </c>
      <c r="CI921" s="4">
        <f t="shared" si="72"/>
        <v>30.757400999615534</v>
      </c>
      <c r="CJ921" s="5" t="str">
        <f t="shared" si="73"/>
        <v>OBESIDAD</v>
      </c>
      <c r="CK921" s="36">
        <v>0</v>
      </c>
      <c r="CL921" s="66"/>
      <c r="CM921" s="89">
        <v>42663</v>
      </c>
      <c r="CN921" s="97">
        <v>42675</v>
      </c>
      <c r="CP921"/>
      <c r="CQ921" s="65"/>
      <c r="CR921" s="65"/>
      <c r="CS921" s="98"/>
      <c r="CT921"/>
      <c r="CU921"/>
      <c r="CV921" s="65"/>
      <c r="CW921" s="2">
        <v>120</v>
      </c>
      <c r="CX921" s="82">
        <v>70</v>
      </c>
      <c r="DC921"/>
      <c r="DG921" s="64"/>
      <c r="DI921" s="89">
        <v>43761</v>
      </c>
      <c r="DJ921" s="89"/>
      <c r="DN921" s="34"/>
      <c r="DO921" s="34"/>
      <c r="DP921" s="34"/>
      <c r="DQ921" s="34"/>
      <c r="DR921" s="34"/>
      <c r="DS921" s="34" t="s">
        <v>2127</v>
      </c>
      <c r="DT921" s="34"/>
      <c r="DU921" s="47">
        <v>44265</v>
      </c>
      <c r="DY921" s="1">
        <v>1</v>
      </c>
      <c r="DZ921" t="s">
        <v>7940</v>
      </c>
      <c r="EB921" s="4">
        <v>83</v>
      </c>
      <c r="EH921" s="4">
        <v>5.9</v>
      </c>
      <c r="EJ921"/>
      <c r="EL921" s="34"/>
      <c r="EN921" s="34"/>
    </row>
    <row r="922" spans="1:144" hidden="1" x14ac:dyDescent="0.25">
      <c r="A922" s="85">
        <v>2022</v>
      </c>
      <c r="B922" s="87">
        <v>44830</v>
      </c>
      <c r="C922" t="s">
        <v>121</v>
      </c>
      <c r="D922" t="s">
        <v>122</v>
      </c>
      <c r="E922" s="36" t="s">
        <v>7938</v>
      </c>
      <c r="F922" s="34">
        <f t="shared" si="74"/>
        <v>921</v>
      </c>
      <c r="G922" s="34" t="s">
        <v>4985</v>
      </c>
      <c r="H922">
        <v>18</v>
      </c>
      <c r="I922" s="34" t="s">
        <v>6141</v>
      </c>
      <c r="J922" s="34" t="s">
        <v>4988</v>
      </c>
      <c r="K922" s="34" t="str">
        <f>VLOOKUP(J922,[2]CodMpios!$B$347:$E$362,4,FALSE)</f>
        <v>18001 - Florencia</v>
      </c>
      <c r="L922" s="34" t="str">
        <f>VLOOKUP($J922,[2]Coord_Mpios_X_Y!$B$2:$K$1123,9,FALSE)</f>
        <v>1,749138703818</v>
      </c>
      <c r="M922" s="34" t="str">
        <f>VLOOKUP($J922,[2]Coord_Mpios_X_Y!$B$2:$K$1123,10,FALSE)</f>
        <v>-75,558239064333</v>
      </c>
      <c r="N922" s="34" t="s">
        <v>139</v>
      </c>
      <c r="O922" s="34" t="s">
        <v>126</v>
      </c>
      <c r="Q922" s="34" t="s">
        <v>127</v>
      </c>
      <c r="R922" s="34">
        <v>16825070</v>
      </c>
      <c r="S922" s="34" t="str">
        <f t="shared" si="70"/>
        <v>CC16825070</v>
      </c>
      <c r="T922" s="34" t="s">
        <v>5758</v>
      </c>
      <c r="U922" s="34" t="s">
        <v>2492</v>
      </c>
      <c r="V922" s="34" t="s">
        <v>5044</v>
      </c>
      <c r="W922" s="34" t="s">
        <v>5757</v>
      </c>
      <c r="X922" s="87">
        <v>24057</v>
      </c>
      <c r="Y922">
        <v>57</v>
      </c>
      <c r="Z922" s="36">
        <f>VLOOKUP($Y922,[2]Edades!$A$3:$H$153,4,FALSE)</f>
        <v>5</v>
      </c>
      <c r="AA922" s="34" t="str">
        <f>VLOOKUP($Y922,[2]Edades!$A$3:$H$153,6,FALSE)</f>
        <v>5 - Adultez</v>
      </c>
      <c r="AB922" s="34">
        <f>VLOOKUP($Y922,[2]Edades!$A$3:$H$153,7,FALSE)</f>
        <v>12</v>
      </c>
      <c r="AC922" s="34" t="str">
        <f>VLOOKUP($Y922,[2]Edades!$A$3:$H$153,8,FALSE)</f>
        <v>55-59</v>
      </c>
      <c r="AD922" s="34" t="s">
        <v>146</v>
      </c>
      <c r="AE922">
        <v>1</v>
      </c>
      <c r="AF922" s="34" t="s">
        <v>130</v>
      </c>
      <c r="AG922" s="34" t="s">
        <v>2127</v>
      </c>
      <c r="AH922" s="34" t="s">
        <v>2127</v>
      </c>
      <c r="AK922" s="34" t="s">
        <v>139</v>
      </c>
      <c r="AM922" s="34" t="s">
        <v>2127</v>
      </c>
      <c r="AN922" s="36" t="s">
        <v>2127</v>
      </c>
      <c r="AO922" s="36" t="s">
        <v>2127</v>
      </c>
      <c r="AP922" s="34" t="s">
        <v>2127</v>
      </c>
      <c r="AQ922" s="36" t="s">
        <v>2127</v>
      </c>
      <c r="AR922" s="34" t="s">
        <v>4989</v>
      </c>
      <c r="AS922" s="91" t="s">
        <v>7027</v>
      </c>
      <c r="AT922" s="34">
        <v>3114805174</v>
      </c>
      <c r="AU922" s="34" t="s">
        <v>2127</v>
      </c>
      <c r="AX922" s="90"/>
      <c r="BA922" s="91"/>
      <c r="BB922" s="91"/>
      <c r="BC922" s="91"/>
      <c r="BF922" s="34" t="s">
        <v>4983</v>
      </c>
      <c r="BG922" s="92" t="s">
        <v>2098</v>
      </c>
      <c r="BM922" s="36" t="s">
        <v>131</v>
      </c>
      <c r="BN922" s="34" t="s">
        <v>132</v>
      </c>
      <c r="BO922" s="36">
        <v>0</v>
      </c>
      <c r="BQ922" s="94"/>
      <c r="BS922" t="s">
        <v>132</v>
      </c>
      <c r="BU922" s="95"/>
      <c r="BV922" s="95"/>
      <c r="BW922" s="61"/>
      <c r="BX922" s="60"/>
      <c r="BY922" s="59" t="str">
        <f t="shared" ca="1" si="71"/>
        <v/>
      </c>
      <c r="CD922" s="68"/>
      <c r="CE922" s="68"/>
      <c r="CF922" s="67"/>
      <c r="CG922">
        <v>115</v>
      </c>
      <c r="CH922" s="2">
        <v>172</v>
      </c>
      <c r="CI922" s="4">
        <f t="shared" si="72"/>
        <v>38.872363439697139</v>
      </c>
      <c r="CJ922" s="5" t="str">
        <f t="shared" si="73"/>
        <v>OBESIDAD</v>
      </c>
      <c r="CK922" s="36">
        <v>0</v>
      </c>
      <c r="CL922" s="66"/>
      <c r="CM922" s="89">
        <v>42669</v>
      </c>
      <c r="CN922" s="97">
        <v>42705</v>
      </c>
      <c r="CP922"/>
      <c r="CQ922" s="65"/>
      <c r="CR922" s="65"/>
      <c r="CS922" s="98"/>
      <c r="CT922"/>
      <c r="CU922"/>
      <c r="CV922" s="65"/>
      <c r="CW922" s="2">
        <v>160</v>
      </c>
      <c r="CX922" s="82">
        <v>100</v>
      </c>
      <c r="DC922"/>
      <c r="DG922" s="64"/>
      <c r="DI922" s="89">
        <v>44615</v>
      </c>
      <c r="DJ922" s="89"/>
      <c r="DN922" s="34"/>
      <c r="DO922" s="34"/>
      <c r="DP922" s="34"/>
      <c r="DQ922" s="34"/>
      <c r="DR922" s="34"/>
      <c r="DS922" s="34" t="s">
        <v>2127</v>
      </c>
      <c r="DT922" s="34"/>
      <c r="DY922" s="1">
        <v>1</v>
      </c>
      <c r="DZ922" t="s">
        <v>7941</v>
      </c>
      <c r="EA922" s="4">
        <v>1.1499999999999999</v>
      </c>
      <c r="EB922" s="4">
        <v>100</v>
      </c>
      <c r="EC922" s="4">
        <v>223</v>
      </c>
      <c r="EF922" s="4">
        <v>136</v>
      </c>
      <c r="EJ922"/>
      <c r="EL922" s="34"/>
      <c r="EN922" s="34"/>
    </row>
    <row r="923" spans="1:144" hidden="1" x14ac:dyDescent="0.25">
      <c r="A923" s="85">
        <v>2022</v>
      </c>
      <c r="B923" s="87">
        <v>44830</v>
      </c>
      <c r="C923" t="s">
        <v>121</v>
      </c>
      <c r="D923" t="s">
        <v>122</v>
      </c>
      <c r="E923" s="36" t="s">
        <v>7938</v>
      </c>
      <c r="F923" s="34">
        <f t="shared" si="74"/>
        <v>922</v>
      </c>
      <c r="G923" s="34" t="s">
        <v>4985</v>
      </c>
      <c r="H923">
        <v>18</v>
      </c>
      <c r="I923" s="34" t="s">
        <v>6141</v>
      </c>
      <c r="J923" s="34" t="s">
        <v>4988</v>
      </c>
      <c r="K923" s="34" t="str">
        <f>VLOOKUP(J923,[2]CodMpios!$B$347:$E$362,4,FALSE)</f>
        <v>18001 - Florencia</v>
      </c>
      <c r="L923" s="34" t="str">
        <f>VLOOKUP($J923,[2]Coord_Mpios_X_Y!$B$2:$K$1123,9,FALSE)</f>
        <v>1,749138703818</v>
      </c>
      <c r="M923" s="34" t="str">
        <f>VLOOKUP($J923,[2]Coord_Mpios_X_Y!$B$2:$K$1123,10,FALSE)</f>
        <v>-75,558239064333</v>
      </c>
      <c r="N923" s="34" t="s">
        <v>139</v>
      </c>
      <c r="O923" s="34" t="s">
        <v>126</v>
      </c>
      <c r="Q923" s="34" t="s">
        <v>127</v>
      </c>
      <c r="R923" s="34">
        <v>26636332</v>
      </c>
      <c r="S923" s="34" t="str">
        <f t="shared" si="70"/>
        <v>CC26636332</v>
      </c>
      <c r="T923" s="34" t="s">
        <v>395</v>
      </c>
      <c r="U923" s="34" t="s">
        <v>2492</v>
      </c>
      <c r="V923" s="34" t="s">
        <v>5447</v>
      </c>
      <c r="W923" s="34" t="s">
        <v>5756</v>
      </c>
      <c r="X923" s="87">
        <v>20836</v>
      </c>
      <c r="Y923">
        <v>66</v>
      </c>
      <c r="Z923" s="36">
        <f>VLOOKUP($Y923,[2]Edades!$A$3:$H$153,4,FALSE)</f>
        <v>6</v>
      </c>
      <c r="AA923" s="34" t="str">
        <f>VLOOKUP($Y923,[2]Edades!$A$3:$H$153,6,FALSE)</f>
        <v>6 - Persona mayor</v>
      </c>
      <c r="AB923" s="34">
        <f>VLOOKUP($Y923,[2]Edades!$A$3:$H$153,7,FALSE)</f>
        <v>14</v>
      </c>
      <c r="AC923" s="34" t="str">
        <f>VLOOKUP($Y923,[2]Edades!$A$3:$H$153,8,FALSE)</f>
        <v>65-69</v>
      </c>
      <c r="AD923" s="34" t="s">
        <v>129</v>
      </c>
      <c r="AE923" s="1">
        <v>2</v>
      </c>
      <c r="AF923" s="34" t="s">
        <v>2137</v>
      </c>
      <c r="AG923" s="34" t="s">
        <v>2127</v>
      </c>
      <c r="AH923" s="34" t="s">
        <v>2127</v>
      </c>
      <c r="AK923" s="34" t="s">
        <v>139</v>
      </c>
      <c r="AM923" s="34" t="s">
        <v>2127</v>
      </c>
      <c r="AN923" s="36" t="s">
        <v>2127</v>
      </c>
      <c r="AO923" s="36" t="s">
        <v>2127</v>
      </c>
      <c r="AP923" s="34" t="s">
        <v>2127</v>
      </c>
      <c r="AQ923" s="36" t="s">
        <v>2127</v>
      </c>
      <c r="AR923" s="34" t="s">
        <v>2098</v>
      </c>
      <c r="AS923" s="91" t="s">
        <v>7033</v>
      </c>
      <c r="AT923" s="34">
        <v>4344058</v>
      </c>
      <c r="AU923" s="34" t="s">
        <v>2127</v>
      </c>
      <c r="AX923" s="90"/>
      <c r="BA923" s="91"/>
      <c r="BB923" s="91"/>
      <c r="BC923" s="91"/>
      <c r="BF923" s="34" t="s">
        <v>4983</v>
      </c>
      <c r="BG923" s="92" t="s">
        <v>2098</v>
      </c>
      <c r="BM923" s="36" t="s">
        <v>131</v>
      </c>
      <c r="BN923" s="34" t="s">
        <v>132</v>
      </c>
      <c r="BO923" s="36">
        <v>0</v>
      </c>
      <c r="BQ923" s="94"/>
      <c r="BS923" t="s">
        <v>131</v>
      </c>
      <c r="BU923" s="95"/>
      <c r="BV923" s="95"/>
      <c r="BW923" s="61"/>
      <c r="BX923" s="60"/>
      <c r="BY923" s="59" t="str">
        <f t="shared" ca="1" si="71"/>
        <v/>
      </c>
      <c r="CD923" s="68"/>
      <c r="CE923" s="68"/>
      <c r="CF923" s="67"/>
      <c r="CG923">
        <v>83</v>
      </c>
      <c r="CH923" s="2">
        <v>158</v>
      </c>
      <c r="CI923" s="4">
        <f t="shared" si="72"/>
        <v>33.247876942797625</v>
      </c>
      <c r="CJ923" s="5" t="str">
        <f t="shared" si="73"/>
        <v>OBESIDAD</v>
      </c>
      <c r="CK923" s="36">
        <v>0</v>
      </c>
      <c r="CL923" s="66"/>
      <c r="CM923" s="89">
        <v>42670</v>
      </c>
      <c r="CN923" s="97">
        <v>42713</v>
      </c>
      <c r="CP923"/>
      <c r="CQ923" s="65"/>
      <c r="CR923" s="65"/>
      <c r="CS923" s="98"/>
      <c r="CT923"/>
      <c r="CU923"/>
      <c r="CV923" s="65"/>
      <c r="CW923" s="2">
        <v>140</v>
      </c>
      <c r="CX923" s="82">
        <v>88</v>
      </c>
      <c r="DC923"/>
      <c r="DG923" s="64"/>
      <c r="DI923" s="89"/>
      <c r="DJ923" s="89"/>
      <c r="DN923" s="34"/>
      <c r="DO923" s="34"/>
      <c r="DP923" s="34"/>
      <c r="DQ923" s="34"/>
      <c r="DR923" s="34"/>
      <c r="DS923" s="34" t="s">
        <v>2127</v>
      </c>
      <c r="DT923" s="34"/>
      <c r="DU923" s="47">
        <v>43734</v>
      </c>
      <c r="DY923" s="1">
        <v>1</v>
      </c>
      <c r="DZ923" t="s">
        <v>7941</v>
      </c>
      <c r="EB923" s="4">
        <v>140</v>
      </c>
      <c r="EH923" s="4">
        <v>7.2</v>
      </c>
      <c r="EJ923"/>
      <c r="EL923" s="34"/>
      <c r="EN923" s="34"/>
    </row>
    <row r="924" spans="1:144" hidden="1" x14ac:dyDescent="0.25">
      <c r="A924" s="85">
        <v>2022</v>
      </c>
      <c r="B924" s="87">
        <v>44830</v>
      </c>
      <c r="C924" t="s">
        <v>121</v>
      </c>
      <c r="D924" t="s">
        <v>122</v>
      </c>
      <c r="E924" s="36" t="s">
        <v>7938</v>
      </c>
      <c r="F924" s="34">
        <f t="shared" si="74"/>
        <v>923</v>
      </c>
      <c r="G924" s="34" t="s">
        <v>4985</v>
      </c>
      <c r="H924">
        <v>18</v>
      </c>
      <c r="I924" s="34" t="s">
        <v>6141</v>
      </c>
      <c r="J924" s="34" t="s">
        <v>4988</v>
      </c>
      <c r="K924" s="34" t="str">
        <f>VLOOKUP(J924,[2]CodMpios!$B$347:$E$362,4,FALSE)</f>
        <v>18001 - Florencia</v>
      </c>
      <c r="L924" s="34" t="str">
        <f>VLOOKUP($J924,[2]Coord_Mpios_X_Y!$B$2:$K$1123,9,FALSE)</f>
        <v>1,749138703818</v>
      </c>
      <c r="M924" s="34" t="str">
        <f>VLOOKUP($J924,[2]Coord_Mpios_X_Y!$B$2:$K$1123,10,FALSE)</f>
        <v>-75,558239064333</v>
      </c>
      <c r="N924" s="34" t="s">
        <v>6142</v>
      </c>
      <c r="O924" s="34" t="s">
        <v>126</v>
      </c>
      <c r="Q924" s="34" t="s">
        <v>127</v>
      </c>
      <c r="R924" s="34">
        <v>17626747</v>
      </c>
      <c r="S924" s="34" t="str">
        <f t="shared" si="70"/>
        <v>CC17626747</v>
      </c>
      <c r="T924" s="34" t="s">
        <v>2182</v>
      </c>
      <c r="U924" s="34" t="s">
        <v>2492</v>
      </c>
      <c r="V924" s="34" t="s">
        <v>142</v>
      </c>
      <c r="W924" s="34" t="s">
        <v>2511</v>
      </c>
      <c r="X924" s="87">
        <v>19560</v>
      </c>
      <c r="Y924">
        <v>69</v>
      </c>
      <c r="Z924" s="36">
        <f>VLOOKUP($Y924,[2]Edades!$A$3:$H$153,4,FALSE)</f>
        <v>6</v>
      </c>
      <c r="AA924" s="34" t="str">
        <f>VLOOKUP($Y924,[2]Edades!$A$3:$H$153,6,FALSE)</f>
        <v>6 - Persona mayor</v>
      </c>
      <c r="AB924" s="34">
        <f>VLOOKUP($Y924,[2]Edades!$A$3:$H$153,7,FALSE)</f>
        <v>14</v>
      </c>
      <c r="AC924" s="34" t="str">
        <f>VLOOKUP($Y924,[2]Edades!$A$3:$H$153,8,FALSE)</f>
        <v>65-69</v>
      </c>
      <c r="AD924" s="34" t="s">
        <v>146</v>
      </c>
      <c r="AE924">
        <v>1</v>
      </c>
      <c r="AF924" s="34" t="s">
        <v>2137</v>
      </c>
      <c r="AG924" s="34" t="s">
        <v>2127</v>
      </c>
      <c r="AH924" s="34" t="s">
        <v>2127</v>
      </c>
      <c r="AK924" s="34" t="s">
        <v>6142</v>
      </c>
      <c r="AM924" s="34" t="s">
        <v>2127</v>
      </c>
      <c r="AN924" s="36" t="s">
        <v>2127</v>
      </c>
      <c r="AO924" s="36" t="s">
        <v>2127</v>
      </c>
      <c r="AP924" s="34" t="s">
        <v>2127</v>
      </c>
      <c r="AQ924" s="36" t="s">
        <v>2127</v>
      </c>
      <c r="AR924" s="34" t="s">
        <v>2098</v>
      </c>
      <c r="AS924" s="91" t="s">
        <v>7034</v>
      </c>
      <c r="AT924" s="34">
        <v>3208914503</v>
      </c>
      <c r="AU924" s="34" t="s">
        <v>2127</v>
      </c>
      <c r="AX924" s="90"/>
      <c r="BA924" s="91"/>
      <c r="BB924" s="91"/>
      <c r="BC924" s="91"/>
      <c r="BF924" s="34" t="s">
        <v>4983</v>
      </c>
      <c r="BG924" s="92" t="s">
        <v>2098</v>
      </c>
      <c r="BM924" s="36" t="s">
        <v>131</v>
      </c>
      <c r="BN924" s="34" t="s">
        <v>132</v>
      </c>
      <c r="BO924" s="36">
        <v>0</v>
      </c>
      <c r="BQ924" s="94"/>
      <c r="BS924" t="s">
        <v>132</v>
      </c>
      <c r="BU924" s="95"/>
      <c r="BV924" s="95"/>
      <c r="BW924" s="61"/>
      <c r="BX924" s="60"/>
      <c r="BY924" s="59" t="str">
        <f t="shared" ca="1" si="71"/>
        <v/>
      </c>
      <c r="CD924" s="68"/>
      <c r="CE924" s="68"/>
      <c r="CF924" s="67"/>
      <c r="CG924">
        <v>88</v>
      </c>
      <c r="CH924" s="2">
        <v>166</v>
      </c>
      <c r="CI924" s="4">
        <f t="shared" si="72"/>
        <v>31.934968790825955</v>
      </c>
      <c r="CJ924" s="5" t="str">
        <f t="shared" si="73"/>
        <v>OBESIDAD</v>
      </c>
      <c r="CK924" s="36">
        <v>0</v>
      </c>
      <c r="CL924" s="66"/>
      <c r="CM924" s="89">
        <v>42671</v>
      </c>
      <c r="CN924" s="97">
        <v>42671</v>
      </c>
      <c r="CP924"/>
      <c r="CQ924" s="65"/>
      <c r="CR924" s="65"/>
      <c r="CS924" s="98"/>
      <c r="CT924"/>
      <c r="CU924"/>
      <c r="CV924" s="65"/>
      <c r="CW924" s="2">
        <v>120</v>
      </c>
      <c r="CX924" s="82">
        <v>70</v>
      </c>
      <c r="DC924"/>
      <c r="DG924" s="64"/>
      <c r="DI924" s="89">
        <v>43466</v>
      </c>
      <c r="DJ924" s="89"/>
      <c r="DK924" s="89">
        <v>44816</v>
      </c>
      <c r="DN924" s="34"/>
      <c r="DO924" s="34"/>
      <c r="DP924" s="34"/>
      <c r="DQ924" s="34"/>
      <c r="DR924" s="34"/>
      <c r="DS924" s="34" t="s">
        <v>2127</v>
      </c>
      <c r="DT924" s="34"/>
      <c r="DU924" s="47">
        <v>44677</v>
      </c>
      <c r="DY924" s="1">
        <v>3</v>
      </c>
      <c r="DZ924" t="s">
        <v>7941</v>
      </c>
      <c r="EA924" s="4">
        <v>1.25</v>
      </c>
      <c r="EB924" s="4">
        <v>180</v>
      </c>
      <c r="EC924" s="4">
        <v>233</v>
      </c>
      <c r="ED924" s="4">
        <v>134</v>
      </c>
      <c r="EE924" s="4">
        <v>50</v>
      </c>
      <c r="EF924" s="4">
        <v>244</v>
      </c>
      <c r="EG924" s="4">
        <v>2.2999999999999998</v>
      </c>
      <c r="EH924" s="4">
        <v>7.7</v>
      </c>
      <c r="EJ924"/>
      <c r="EL924" s="34"/>
      <c r="EN924" s="34"/>
    </row>
    <row r="925" spans="1:144" hidden="1" x14ac:dyDescent="0.25">
      <c r="A925" s="85">
        <v>2022</v>
      </c>
      <c r="B925" s="87">
        <v>44830</v>
      </c>
      <c r="C925" t="s">
        <v>121</v>
      </c>
      <c r="D925" t="s">
        <v>122</v>
      </c>
      <c r="E925" s="36" t="s">
        <v>7938</v>
      </c>
      <c r="F925" s="34">
        <f t="shared" si="74"/>
        <v>924</v>
      </c>
      <c r="G925" s="34" t="s">
        <v>4985</v>
      </c>
      <c r="H925">
        <v>18</v>
      </c>
      <c r="I925" s="34" t="s">
        <v>6141</v>
      </c>
      <c r="J925" s="34" t="s">
        <v>4988</v>
      </c>
      <c r="K925" s="34" t="str">
        <f>VLOOKUP(J925,[2]CodMpios!$B$347:$E$362,4,FALSE)</f>
        <v>18001 - Florencia</v>
      </c>
      <c r="L925" s="34" t="str">
        <f>VLOOKUP($J925,[2]Coord_Mpios_X_Y!$B$2:$K$1123,9,FALSE)</f>
        <v>1,749138703818</v>
      </c>
      <c r="M925" s="34" t="str">
        <f>VLOOKUP($J925,[2]Coord_Mpios_X_Y!$B$2:$K$1123,10,FALSE)</f>
        <v>-75,558239064333</v>
      </c>
      <c r="N925" s="34" t="s">
        <v>6142</v>
      </c>
      <c r="O925" s="34" t="s">
        <v>126</v>
      </c>
      <c r="Q925" s="34" t="s">
        <v>127</v>
      </c>
      <c r="R925" s="34">
        <v>14265975</v>
      </c>
      <c r="S925" s="34" t="str">
        <f t="shared" si="70"/>
        <v>CC14265975</v>
      </c>
      <c r="T925" s="34" t="s">
        <v>677</v>
      </c>
      <c r="V925" s="34" t="s">
        <v>5416</v>
      </c>
      <c r="W925" s="34" t="s">
        <v>5755</v>
      </c>
      <c r="X925" s="87">
        <v>17779</v>
      </c>
      <c r="Y925">
        <v>74</v>
      </c>
      <c r="Z925" s="36">
        <f>VLOOKUP($Y925,[2]Edades!$A$3:$H$153,4,FALSE)</f>
        <v>6</v>
      </c>
      <c r="AA925" s="34" t="str">
        <f>VLOOKUP($Y925,[2]Edades!$A$3:$H$153,6,FALSE)</f>
        <v>6 - Persona mayor</v>
      </c>
      <c r="AB925" s="34">
        <f>VLOOKUP($Y925,[2]Edades!$A$3:$H$153,7,FALSE)</f>
        <v>15</v>
      </c>
      <c r="AC925" s="34" t="str">
        <f>VLOOKUP($Y925,[2]Edades!$A$3:$H$153,8,FALSE)</f>
        <v>70-74</v>
      </c>
      <c r="AD925" s="34" t="s">
        <v>146</v>
      </c>
      <c r="AE925">
        <v>1</v>
      </c>
      <c r="AF925" s="34" t="s">
        <v>2137</v>
      </c>
      <c r="AG925" s="34" t="s">
        <v>2127</v>
      </c>
      <c r="AH925" s="34" t="s">
        <v>2127</v>
      </c>
      <c r="AK925" s="34" t="s">
        <v>6142</v>
      </c>
      <c r="AM925" s="34" t="s">
        <v>2127</v>
      </c>
      <c r="AN925" s="36" t="s">
        <v>2127</v>
      </c>
      <c r="AO925" s="36" t="s">
        <v>2127</v>
      </c>
      <c r="AP925" s="34" t="s">
        <v>2127</v>
      </c>
      <c r="AQ925" s="36" t="s">
        <v>2127</v>
      </c>
      <c r="AR925" s="34" t="s">
        <v>2098</v>
      </c>
      <c r="AS925" s="91" t="s">
        <v>7035</v>
      </c>
      <c r="AT925" s="34">
        <v>3132608718</v>
      </c>
      <c r="AU925" s="34" t="s">
        <v>2127</v>
      </c>
      <c r="AX925" s="90"/>
      <c r="BA925" s="91"/>
      <c r="BB925" s="91"/>
      <c r="BC925" s="91"/>
      <c r="BF925" s="34" t="s">
        <v>4983</v>
      </c>
      <c r="BG925" s="92" t="s">
        <v>2098</v>
      </c>
      <c r="BM925" s="36" t="s">
        <v>131</v>
      </c>
      <c r="BN925" s="34" t="s">
        <v>132</v>
      </c>
      <c r="BO925" s="36">
        <v>0</v>
      </c>
      <c r="BQ925" s="94"/>
      <c r="BS925" t="s">
        <v>132</v>
      </c>
      <c r="BU925" s="95"/>
      <c r="BV925" s="95"/>
      <c r="BW925" s="61"/>
      <c r="BX925" s="60"/>
      <c r="BY925" s="59" t="str">
        <f t="shared" ca="1" si="71"/>
        <v/>
      </c>
      <c r="CD925" s="68"/>
      <c r="CE925" s="68"/>
      <c r="CF925" s="67"/>
      <c r="CG925">
        <v>68</v>
      </c>
      <c r="CH925" s="2">
        <v>172</v>
      </c>
      <c r="CI925" s="4">
        <f t="shared" si="72"/>
        <v>22.985397512168742</v>
      </c>
      <c r="CJ925" s="5" t="str">
        <f t="shared" si="73"/>
        <v>NORMAL</v>
      </c>
      <c r="CK925" s="36">
        <v>0</v>
      </c>
      <c r="CL925" s="66"/>
      <c r="CM925" s="89">
        <v>42705</v>
      </c>
      <c r="CN925" s="97">
        <v>42705</v>
      </c>
      <c r="CP925"/>
      <c r="CQ925" s="65"/>
      <c r="CR925" s="65"/>
      <c r="CS925" s="98"/>
      <c r="CT925"/>
      <c r="CU925"/>
      <c r="CV925" s="65"/>
      <c r="CW925" s="2">
        <v>115</v>
      </c>
      <c r="CX925" s="82">
        <v>75</v>
      </c>
      <c r="DC925"/>
      <c r="DG925" s="64"/>
      <c r="DI925" s="89">
        <v>42815</v>
      </c>
      <c r="DJ925" s="89"/>
      <c r="DN925" s="34"/>
      <c r="DO925" s="34"/>
      <c r="DP925" s="34"/>
      <c r="DQ925" s="34"/>
      <c r="DR925" s="34"/>
      <c r="DS925" s="34" t="s">
        <v>2127</v>
      </c>
      <c r="DT925" s="34"/>
      <c r="DU925" s="47">
        <v>43437</v>
      </c>
      <c r="DY925" s="1">
        <v>3</v>
      </c>
      <c r="DZ925" t="s">
        <v>7941</v>
      </c>
      <c r="EB925" s="4">
        <v>112</v>
      </c>
      <c r="EH925" s="4">
        <v>6.5</v>
      </c>
      <c r="EJ925"/>
      <c r="EL925" s="34"/>
      <c r="EN925" s="34"/>
    </row>
    <row r="926" spans="1:144" hidden="1" x14ac:dyDescent="0.25">
      <c r="A926" s="85">
        <v>2022</v>
      </c>
      <c r="B926" s="87">
        <v>44830</v>
      </c>
      <c r="C926" t="s">
        <v>121</v>
      </c>
      <c r="D926" t="s">
        <v>122</v>
      </c>
      <c r="E926" s="36" t="s">
        <v>7938</v>
      </c>
      <c r="F926" s="34">
        <f t="shared" si="74"/>
        <v>925</v>
      </c>
      <c r="G926" s="34" t="s">
        <v>4985</v>
      </c>
      <c r="H926">
        <v>18</v>
      </c>
      <c r="I926" s="34" t="s">
        <v>6141</v>
      </c>
      <c r="J926" s="34" t="s">
        <v>4988</v>
      </c>
      <c r="K926" s="34" t="str">
        <f>VLOOKUP(J926,[2]CodMpios!$B$347:$E$362,4,FALSE)</f>
        <v>18001 - Florencia</v>
      </c>
      <c r="L926" s="34" t="str">
        <f>VLOOKUP($J926,[2]Coord_Mpios_X_Y!$B$2:$K$1123,9,FALSE)</f>
        <v>1,749138703818</v>
      </c>
      <c r="M926" s="34" t="str">
        <f>VLOOKUP($J926,[2]Coord_Mpios_X_Y!$B$2:$K$1123,10,FALSE)</f>
        <v>-75,558239064333</v>
      </c>
      <c r="N926" s="34" t="s">
        <v>125</v>
      </c>
      <c r="O926" s="34" t="s">
        <v>126</v>
      </c>
      <c r="Q926" s="34" t="s">
        <v>127</v>
      </c>
      <c r="R926" s="34">
        <v>17648661</v>
      </c>
      <c r="S926" s="34" t="str">
        <f t="shared" si="70"/>
        <v>CC17648661</v>
      </c>
      <c r="T926" s="34" t="s">
        <v>379</v>
      </c>
      <c r="U926" s="34" t="s">
        <v>2492</v>
      </c>
      <c r="V926" s="34" t="s">
        <v>5754</v>
      </c>
      <c r="W926" s="34" t="s">
        <v>2524</v>
      </c>
      <c r="X926" s="87">
        <v>26482</v>
      </c>
      <c r="Y926">
        <v>50</v>
      </c>
      <c r="Z926" s="36">
        <f>VLOOKUP($Y926,[2]Edades!$A$3:$H$153,4,FALSE)</f>
        <v>5</v>
      </c>
      <c r="AA926" s="34" t="str">
        <f>VLOOKUP($Y926,[2]Edades!$A$3:$H$153,6,FALSE)</f>
        <v>5 - Adultez</v>
      </c>
      <c r="AB926" s="34">
        <f>VLOOKUP($Y926,[2]Edades!$A$3:$H$153,7,FALSE)</f>
        <v>11</v>
      </c>
      <c r="AC926" s="34" t="str">
        <f>VLOOKUP($Y926,[2]Edades!$A$3:$H$153,8,FALSE)</f>
        <v>50-54</v>
      </c>
      <c r="AD926" s="34" t="s">
        <v>146</v>
      </c>
      <c r="AE926">
        <v>1</v>
      </c>
      <c r="AF926" s="34" t="s">
        <v>130</v>
      </c>
      <c r="AG926" s="34" t="s">
        <v>2127</v>
      </c>
      <c r="AH926" s="34" t="s">
        <v>2127</v>
      </c>
      <c r="AK926" s="34" t="s">
        <v>125</v>
      </c>
      <c r="AM926" s="34" t="s">
        <v>2127</v>
      </c>
      <c r="AN926" s="36" t="s">
        <v>2127</v>
      </c>
      <c r="AO926" s="36" t="s">
        <v>2127</v>
      </c>
      <c r="AP926" s="34" t="s">
        <v>2127</v>
      </c>
      <c r="AQ926" s="36" t="s">
        <v>2127</v>
      </c>
      <c r="AR926" s="34" t="s">
        <v>2098</v>
      </c>
      <c r="AS926" s="91" t="s">
        <v>7036</v>
      </c>
      <c r="AT926" s="34">
        <v>3203039590</v>
      </c>
      <c r="AU926" s="34" t="s">
        <v>2127</v>
      </c>
      <c r="AX926" s="90"/>
      <c r="BA926" s="91"/>
      <c r="BB926" s="91"/>
      <c r="BC926" s="91"/>
      <c r="BF926" s="34" t="s">
        <v>4983</v>
      </c>
      <c r="BG926" s="92" t="s">
        <v>2098</v>
      </c>
      <c r="BM926" s="36" t="s">
        <v>131</v>
      </c>
      <c r="BN926" s="34" t="s">
        <v>132</v>
      </c>
      <c r="BO926" s="36">
        <v>0</v>
      </c>
      <c r="BQ926" s="94"/>
      <c r="BS926" t="s">
        <v>132</v>
      </c>
      <c r="BU926" s="95"/>
      <c r="BV926" s="95"/>
      <c r="BW926" s="61"/>
      <c r="BX926" s="60"/>
      <c r="BY926" s="59" t="str">
        <f t="shared" ca="1" si="71"/>
        <v/>
      </c>
      <c r="CD926" s="68"/>
      <c r="CE926" s="68"/>
      <c r="CF926" s="67"/>
      <c r="CG926">
        <v>89</v>
      </c>
      <c r="CH926" s="2">
        <v>175</v>
      </c>
      <c r="CI926" s="4">
        <f t="shared" si="72"/>
        <v>29.061224489795919</v>
      </c>
      <c r="CJ926" s="5" t="str">
        <f t="shared" si="73"/>
        <v>SOBREPESO</v>
      </c>
      <c r="CK926" s="36">
        <v>0</v>
      </c>
      <c r="CL926" s="66"/>
      <c r="CM926" s="89">
        <v>42691</v>
      </c>
      <c r="CN926" s="97">
        <v>42691</v>
      </c>
      <c r="CP926"/>
      <c r="CQ926" s="65"/>
      <c r="CR926" s="65"/>
      <c r="CS926" s="98"/>
      <c r="CT926"/>
      <c r="CU926"/>
      <c r="CV926" s="65"/>
      <c r="CW926" s="2"/>
      <c r="CX926" s="82"/>
      <c r="DC926"/>
      <c r="DG926" s="64"/>
      <c r="DI926" s="89"/>
      <c r="DJ926" s="89"/>
      <c r="DN926" s="34"/>
      <c r="DO926" s="34"/>
      <c r="DP926" s="34"/>
      <c r="DQ926" s="34"/>
      <c r="DR926" s="34"/>
      <c r="DS926" s="34" t="s">
        <v>2127</v>
      </c>
      <c r="DT926" s="34"/>
      <c r="DY926" s="1">
        <v>2</v>
      </c>
      <c r="DZ926" t="s">
        <v>7941</v>
      </c>
      <c r="EB926" s="4"/>
      <c r="EJ926"/>
      <c r="EL926" s="34"/>
      <c r="EN926" s="34"/>
    </row>
    <row r="927" spans="1:144" hidden="1" x14ac:dyDescent="0.25">
      <c r="A927" s="85">
        <v>2022</v>
      </c>
      <c r="B927" s="87">
        <v>44830</v>
      </c>
      <c r="C927" t="s">
        <v>121</v>
      </c>
      <c r="D927" t="s">
        <v>122</v>
      </c>
      <c r="E927" s="36" t="s">
        <v>7938</v>
      </c>
      <c r="F927" s="34">
        <f t="shared" si="74"/>
        <v>926</v>
      </c>
      <c r="G927" s="34" t="s">
        <v>4985</v>
      </c>
      <c r="H927">
        <v>18</v>
      </c>
      <c r="I927" s="34" t="s">
        <v>6141</v>
      </c>
      <c r="J927" s="34" t="s">
        <v>5008</v>
      </c>
      <c r="K927" s="34" t="str">
        <f>VLOOKUP(J927,[2]CodMpios!$B$347:$E$362,4,FALSE)</f>
        <v>18094 - Belén De Los Andaquíes</v>
      </c>
      <c r="L927" s="34" t="str">
        <f>VLOOKUP($J927,[2]Coord_Mpios_X_Y!$B$2:$K$1123,9,FALSE)</f>
        <v>1,500923003060</v>
      </c>
      <c r="M927" s="34" t="str">
        <f>VLOOKUP($J927,[2]Coord_Mpios_X_Y!$B$2:$K$1123,10,FALSE)</f>
        <v>-75,875645424257</v>
      </c>
      <c r="N927" s="34" t="s">
        <v>139</v>
      </c>
      <c r="O927" s="34" t="s">
        <v>126</v>
      </c>
      <c r="Q927" s="34" t="s">
        <v>127</v>
      </c>
      <c r="R927" s="34">
        <v>26613918</v>
      </c>
      <c r="S927" s="34" t="str">
        <f t="shared" si="70"/>
        <v>CC26613918</v>
      </c>
      <c r="T927" s="34" t="s">
        <v>593</v>
      </c>
      <c r="U927" s="34" t="s">
        <v>1053</v>
      </c>
      <c r="V927" s="34" t="s">
        <v>250</v>
      </c>
      <c r="W927" s="34" t="s">
        <v>1030</v>
      </c>
      <c r="X927" s="87">
        <v>16143</v>
      </c>
      <c r="Y927">
        <v>79</v>
      </c>
      <c r="Z927" s="36">
        <f>VLOOKUP($Y927,[2]Edades!$A$3:$H$153,4,FALSE)</f>
        <v>6</v>
      </c>
      <c r="AA927" s="34" t="str">
        <f>VLOOKUP($Y927,[2]Edades!$A$3:$H$153,6,FALSE)</f>
        <v>6 - Persona mayor</v>
      </c>
      <c r="AB927" s="34">
        <f>VLOOKUP($Y927,[2]Edades!$A$3:$H$153,7,FALSE)</f>
        <v>16</v>
      </c>
      <c r="AC927" s="34" t="str">
        <f>VLOOKUP($Y927,[2]Edades!$A$3:$H$153,8,FALSE)</f>
        <v>75-79</v>
      </c>
      <c r="AD927" s="34" t="s">
        <v>129</v>
      </c>
      <c r="AE927" s="1">
        <v>2</v>
      </c>
      <c r="AF927" s="34" t="s">
        <v>2137</v>
      </c>
      <c r="AG927" s="34" t="s">
        <v>2127</v>
      </c>
      <c r="AH927" s="34" t="s">
        <v>2127</v>
      </c>
      <c r="AK927" s="34" t="s">
        <v>139</v>
      </c>
      <c r="AM927" s="34" t="s">
        <v>2127</v>
      </c>
      <c r="AN927" s="36" t="s">
        <v>2127</v>
      </c>
      <c r="AO927" s="36" t="s">
        <v>2127</v>
      </c>
      <c r="AP927" s="34" t="s">
        <v>2127</v>
      </c>
      <c r="AQ927" s="36" t="s">
        <v>2127</v>
      </c>
      <c r="AR927" s="34" t="s">
        <v>2098</v>
      </c>
      <c r="AS927" s="91" t="s">
        <v>7037</v>
      </c>
      <c r="AT927" s="34">
        <v>3138556010</v>
      </c>
      <c r="AU927" s="34" t="s">
        <v>2127</v>
      </c>
      <c r="AX927" s="90"/>
      <c r="BA927" s="91"/>
      <c r="BB927" s="91"/>
      <c r="BC927" s="91"/>
      <c r="BF927" s="34" t="s">
        <v>4983</v>
      </c>
      <c r="BG927" s="92" t="s">
        <v>2098</v>
      </c>
      <c r="BM927" s="36" t="s">
        <v>131</v>
      </c>
      <c r="BN927" s="34" t="s">
        <v>132</v>
      </c>
      <c r="BO927" s="36">
        <v>0</v>
      </c>
      <c r="BQ927" s="94"/>
      <c r="BS927" t="s">
        <v>132</v>
      </c>
      <c r="BU927" s="95"/>
      <c r="BV927" s="95"/>
      <c r="BW927" s="61"/>
      <c r="BX927" s="60"/>
      <c r="BY927" s="59" t="str">
        <f t="shared" ca="1" si="71"/>
        <v/>
      </c>
      <c r="CD927" s="68"/>
      <c r="CE927" s="68"/>
      <c r="CF927" s="67"/>
      <c r="CG927">
        <v>88</v>
      </c>
      <c r="CH927" s="2">
        <v>164</v>
      </c>
      <c r="CI927" s="4">
        <f t="shared" si="72"/>
        <v>32.718619869125526</v>
      </c>
      <c r="CJ927" s="5" t="str">
        <f t="shared" si="73"/>
        <v>OBESIDAD</v>
      </c>
      <c r="CK927" s="36">
        <v>0</v>
      </c>
      <c r="CL927" s="66"/>
      <c r="CM927" s="89">
        <v>42713</v>
      </c>
      <c r="CN927" s="97">
        <v>42745</v>
      </c>
      <c r="CP927"/>
      <c r="CQ927" s="65"/>
      <c r="CR927" s="65"/>
      <c r="CS927" s="98"/>
      <c r="CT927"/>
      <c r="CU927"/>
      <c r="CV927" s="65"/>
      <c r="CW927" s="2"/>
      <c r="CX927" s="82"/>
      <c r="DC927"/>
      <c r="DG927" s="64"/>
      <c r="DI927" s="89">
        <v>43671</v>
      </c>
      <c r="DJ927" s="89"/>
      <c r="DN927" s="34"/>
      <c r="DO927" s="34"/>
      <c r="DP927" s="34"/>
      <c r="DQ927" s="34"/>
      <c r="DR927" s="34"/>
      <c r="DS927" s="34" t="s">
        <v>2127</v>
      </c>
      <c r="DT927" s="34"/>
      <c r="DU927" s="47">
        <v>44242</v>
      </c>
      <c r="DY927" s="1">
        <v>3</v>
      </c>
      <c r="DZ927" t="s">
        <v>7940</v>
      </c>
      <c r="EB927" s="4"/>
      <c r="EJ927"/>
      <c r="EL927" s="34"/>
      <c r="EN927" s="34"/>
    </row>
    <row r="928" spans="1:144" hidden="1" x14ac:dyDescent="0.25">
      <c r="A928" s="85">
        <v>2022</v>
      </c>
      <c r="B928" s="87">
        <v>44830</v>
      </c>
      <c r="C928" t="s">
        <v>121</v>
      </c>
      <c r="D928" t="s">
        <v>122</v>
      </c>
      <c r="E928" s="36" t="s">
        <v>7938</v>
      </c>
      <c r="F928" s="34">
        <f t="shared" si="74"/>
        <v>927</v>
      </c>
      <c r="G928" s="34" t="s">
        <v>4985</v>
      </c>
      <c r="H928">
        <v>18</v>
      </c>
      <c r="I928" s="34" t="s">
        <v>6141</v>
      </c>
      <c r="J928" s="34" t="s">
        <v>4984</v>
      </c>
      <c r="K928" s="34" t="str">
        <f>VLOOKUP(J928,[2]CodMpios!$B$347:$E$362,4,FALSE)</f>
        <v>18753 - San Vicente Del Caguán</v>
      </c>
      <c r="L928" s="34" t="str">
        <f>VLOOKUP($J928,[2]Coord_Mpios_X_Y!$B$2:$K$1123,9,FALSE)</f>
        <v>1,567801695842</v>
      </c>
      <c r="M928" s="34" t="str">
        <f>VLOOKUP($J928,[2]Coord_Mpios_X_Y!$B$2:$K$1123,10,FALSE)</f>
        <v>-74,262977514784</v>
      </c>
      <c r="N928" s="34" t="s">
        <v>125</v>
      </c>
      <c r="O928" s="34" t="s">
        <v>126</v>
      </c>
      <c r="Q928" s="34" t="s">
        <v>127</v>
      </c>
      <c r="R928" s="34">
        <v>40778985</v>
      </c>
      <c r="S928" s="34" t="str">
        <f t="shared" si="70"/>
        <v>CC40778985</v>
      </c>
      <c r="T928" s="34" t="s">
        <v>964</v>
      </c>
      <c r="U928" s="34" t="s">
        <v>2492</v>
      </c>
      <c r="V928" s="34" t="s">
        <v>255</v>
      </c>
      <c r="W928" s="34" t="s">
        <v>2492</v>
      </c>
      <c r="X928" s="87">
        <v>26956</v>
      </c>
      <c r="Y928">
        <v>49</v>
      </c>
      <c r="Z928" s="36">
        <f>VLOOKUP($Y928,[2]Edades!$A$3:$H$153,4,FALSE)</f>
        <v>5</v>
      </c>
      <c r="AA928" s="34" t="str">
        <f>VLOOKUP($Y928,[2]Edades!$A$3:$H$153,6,FALSE)</f>
        <v>5 - Adultez</v>
      </c>
      <c r="AB928" s="34">
        <f>VLOOKUP($Y928,[2]Edades!$A$3:$H$153,7,FALSE)</f>
        <v>10</v>
      </c>
      <c r="AC928" s="34" t="str">
        <f>VLOOKUP($Y928,[2]Edades!$A$3:$H$153,8,FALSE)</f>
        <v>45-49</v>
      </c>
      <c r="AD928" s="34" t="s">
        <v>129</v>
      </c>
      <c r="AE928" s="1">
        <v>2</v>
      </c>
      <c r="AF928" s="34" t="s">
        <v>130</v>
      </c>
      <c r="AG928" s="34" t="s">
        <v>2127</v>
      </c>
      <c r="AH928" s="34" t="s">
        <v>2127</v>
      </c>
      <c r="AK928" s="34" t="s">
        <v>125</v>
      </c>
      <c r="AM928" s="34" t="s">
        <v>2127</v>
      </c>
      <c r="AN928" s="36" t="s">
        <v>2127</v>
      </c>
      <c r="AO928" s="36" t="s">
        <v>2127</v>
      </c>
      <c r="AP928" s="34" t="s">
        <v>2127</v>
      </c>
      <c r="AQ928" s="36" t="s">
        <v>2127</v>
      </c>
      <c r="AR928" s="34" t="s">
        <v>5042</v>
      </c>
      <c r="AS928" s="91" t="s">
        <v>7038</v>
      </c>
      <c r="AT928" s="34">
        <v>3142619587</v>
      </c>
      <c r="AU928" s="34" t="s">
        <v>2127</v>
      </c>
      <c r="AX928" s="90"/>
      <c r="BA928" s="91"/>
      <c r="BB928" s="91"/>
      <c r="BC928" s="91"/>
      <c r="BF928" s="34" t="s">
        <v>4983</v>
      </c>
      <c r="BG928" s="92" t="s">
        <v>2098</v>
      </c>
      <c r="BM928" s="36" t="s">
        <v>131</v>
      </c>
      <c r="BN928" s="34" t="s">
        <v>132</v>
      </c>
      <c r="BO928" s="36">
        <v>0</v>
      </c>
      <c r="BQ928" s="94"/>
      <c r="BS928" t="s">
        <v>132</v>
      </c>
      <c r="BU928" s="95"/>
      <c r="BV928" s="95"/>
      <c r="BW928" s="61"/>
      <c r="BX928" s="60"/>
      <c r="BY928" s="59" t="str">
        <f t="shared" ca="1" si="71"/>
        <v/>
      </c>
      <c r="CD928" s="68"/>
      <c r="CE928" s="68"/>
      <c r="CF928" s="67"/>
      <c r="CG928">
        <v>74</v>
      </c>
      <c r="CH928" s="2">
        <v>154</v>
      </c>
      <c r="CI928" s="4">
        <f t="shared" si="72"/>
        <v>31.20256367009614</v>
      </c>
      <c r="CJ928" s="5" t="str">
        <f t="shared" si="73"/>
        <v>OBESIDAD</v>
      </c>
      <c r="CK928" s="36">
        <v>0</v>
      </c>
      <c r="CL928" s="66"/>
      <c r="CM928" s="89">
        <v>42717</v>
      </c>
      <c r="CN928" s="97">
        <v>42717</v>
      </c>
      <c r="CP928"/>
      <c r="CQ928" s="65"/>
      <c r="CR928" s="65"/>
      <c r="CS928" s="98"/>
      <c r="CT928"/>
      <c r="CU928"/>
      <c r="CV928" s="65"/>
      <c r="CW928" s="2"/>
      <c r="CX928" s="82"/>
      <c r="DC928"/>
      <c r="DG928" s="64"/>
      <c r="DI928" s="89"/>
      <c r="DJ928" s="89"/>
      <c r="DN928" s="34"/>
      <c r="DO928" s="34"/>
      <c r="DP928" s="34"/>
      <c r="DQ928" s="34"/>
      <c r="DR928" s="34"/>
      <c r="DS928" s="34" t="s">
        <v>2127</v>
      </c>
      <c r="DT928" s="34"/>
      <c r="DU928" s="47">
        <v>43845</v>
      </c>
      <c r="DY928" s="1">
        <v>1</v>
      </c>
      <c r="DZ928" t="s">
        <v>7941</v>
      </c>
      <c r="EB928" s="4"/>
      <c r="EJ928"/>
      <c r="EL928" s="34"/>
      <c r="EN928" s="34"/>
    </row>
    <row r="929" spans="1:144" hidden="1" x14ac:dyDescent="0.25">
      <c r="A929" s="85">
        <v>2022</v>
      </c>
      <c r="B929" s="87">
        <v>44830</v>
      </c>
      <c r="C929" t="s">
        <v>121</v>
      </c>
      <c r="D929" t="s">
        <v>122</v>
      </c>
      <c r="E929" s="36" t="s">
        <v>7938</v>
      </c>
      <c r="F929" s="34">
        <f t="shared" si="74"/>
        <v>928</v>
      </c>
      <c r="G929" s="34" t="s">
        <v>4985</v>
      </c>
      <c r="H929">
        <v>18</v>
      </c>
      <c r="I929" s="34" t="s">
        <v>6141</v>
      </c>
      <c r="J929" s="34" t="s">
        <v>5007</v>
      </c>
      <c r="K929" s="34" t="str">
        <f>VLOOKUP(J929,[2]CodMpios!$B$347:$E$362,4,FALSE)</f>
        <v>18410 - La Montañita</v>
      </c>
      <c r="L929" s="34" t="str">
        <f>VLOOKUP($J929,[2]Coord_Mpios_X_Y!$B$2:$K$1123,9,FALSE)</f>
        <v>1,302860442333</v>
      </c>
      <c r="M929" s="34" t="str">
        <f>VLOOKUP($J929,[2]Coord_Mpios_X_Y!$B$2:$K$1123,10,FALSE)</f>
        <v>-75,235727318747</v>
      </c>
      <c r="N929" s="34" t="s">
        <v>125</v>
      </c>
      <c r="O929" s="34" t="s">
        <v>126</v>
      </c>
      <c r="Q929" s="34" t="s">
        <v>127</v>
      </c>
      <c r="R929" s="34">
        <v>17638111</v>
      </c>
      <c r="S929" s="34" t="str">
        <f t="shared" si="70"/>
        <v>CC17638111</v>
      </c>
      <c r="T929" s="34" t="s">
        <v>2145</v>
      </c>
      <c r="U929" s="34" t="s">
        <v>2492</v>
      </c>
      <c r="V929" s="34" t="s">
        <v>1439</v>
      </c>
      <c r="W929" s="34" t="s">
        <v>2492</v>
      </c>
      <c r="X929" s="87">
        <v>24005</v>
      </c>
      <c r="Y929">
        <v>57</v>
      </c>
      <c r="Z929" s="36">
        <f>VLOOKUP($Y929,[2]Edades!$A$3:$H$153,4,FALSE)</f>
        <v>5</v>
      </c>
      <c r="AA929" s="34" t="str">
        <f>VLOOKUP($Y929,[2]Edades!$A$3:$H$153,6,FALSE)</f>
        <v>5 - Adultez</v>
      </c>
      <c r="AB929" s="34">
        <f>VLOOKUP($Y929,[2]Edades!$A$3:$H$153,7,FALSE)</f>
        <v>12</v>
      </c>
      <c r="AC929" s="34" t="str">
        <f>VLOOKUP($Y929,[2]Edades!$A$3:$H$153,8,FALSE)</f>
        <v>55-59</v>
      </c>
      <c r="AD929" s="34" t="s">
        <v>146</v>
      </c>
      <c r="AE929">
        <v>1</v>
      </c>
      <c r="AF929" s="34" t="s">
        <v>130</v>
      </c>
      <c r="AG929" s="34" t="s">
        <v>2127</v>
      </c>
      <c r="AH929" s="34" t="s">
        <v>2127</v>
      </c>
      <c r="AK929" s="34" t="s">
        <v>125</v>
      </c>
      <c r="AM929" s="34" t="s">
        <v>2127</v>
      </c>
      <c r="AN929" s="36" t="s">
        <v>2127</v>
      </c>
      <c r="AO929" s="36" t="s">
        <v>2127</v>
      </c>
      <c r="AP929" s="34" t="s">
        <v>2127</v>
      </c>
      <c r="AQ929" s="36" t="s">
        <v>2127</v>
      </c>
      <c r="AR929" s="34" t="s">
        <v>5919</v>
      </c>
      <c r="AS929" s="91" t="s">
        <v>7039</v>
      </c>
      <c r="AT929" s="34">
        <v>3114240276</v>
      </c>
      <c r="AU929" s="34" t="s">
        <v>2127</v>
      </c>
      <c r="AX929" s="90"/>
      <c r="BA929" s="91"/>
      <c r="BB929" s="91"/>
      <c r="BC929" s="91"/>
      <c r="BF929" s="34" t="s">
        <v>4983</v>
      </c>
      <c r="BG929" s="92" t="s">
        <v>2098</v>
      </c>
      <c r="BM929" s="36" t="s">
        <v>131</v>
      </c>
      <c r="BN929" s="34" t="s">
        <v>132</v>
      </c>
      <c r="BO929" s="36">
        <v>0</v>
      </c>
      <c r="BQ929" s="94"/>
      <c r="BS929" t="s">
        <v>132</v>
      </c>
      <c r="BU929" s="95"/>
      <c r="BV929" s="95"/>
      <c r="BW929" s="61"/>
      <c r="BX929" s="60"/>
      <c r="BY929" s="59" t="str">
        <f t="shared" ca="1" si="71"/>
        <v/>
      </c>
      <c r="CD929" s="68"/>
      <c r="CE929" s="68"/>
      <c r="CF929" s="67"/>
      <c r="CG929">
        <v>78</v>
      </c>
      <c r="CH929" s="2">
        <v>160</v>
      </c>
      <c r="CI929" s="4">
        <f t="shared" si="72"/>
        <v>30.468749999999993</v>
      </c>
      <c r="CJ929" s="5" t="str">
        <f t="shared" si="73"/>
        <v>OBESIDAD</v>
      </c>
      <c r="CK929" s="36">
        <v>0</v>
      </c>
      <c r="CL929" s="66"/>
      <c r="CM929" s="89">
        <v>42754</v>
      </c>
      <c r="CN929" s="97">
        <v>42754</v>
      </c>
      <c r="CP929"/>
      <c r="CQ929" s="65"/>
      <c r="CR929" s="65"/>
      <c r="CS929" s="98"/>
      <c r="CT929"/>
      <c r="CU929"/>
      <c r="CV929" s="65"/>
      <c r="CW929" s="2">
        <v>130</v>
      </c>
      <c r="CX929" s="82">
        <v>85</v>
      </c>
      <c r="DC929"/>
      <c r="DG929" s="64"/>
      <c r="DI929" s="89">
        <v>42947</v>
      </c>
      <c r="DJ929" s="89"/>
      <c r="DN929" s="34"/>
      <c r="DO929" s="34"/>
      <c r="DP929" s="34"/>
      <c r="DQ929" s="34"/>
      <c r="DR929" s="34"/>
      <c r="DS929" s="34" t="s">
        <v>2127</v>
      </c>
      <c r="DT929" s="34"/>
      <c r="DU929" s="47">
        <v>44669</v>
      </c>
      <c r="DY929" s="1">
        <v>2</v>
      </c>
      <c r="DZ929" t="s">
        <v>7940</v>
      </c>
      <c r="EA929" s="4">
        <v>1.29</v>
      </c>
      <c r="EB929" s="4">
        <v>87</v>
      </c>
      <c r="EC929" s="4">
        <v>188</v>
      </c>
      <c r="EE929" s="4">
        <v>56.3</v>
      </c>
      <c r="EF929" s="4">
        <v>71</v>
      </c>
      <c r="EG929" s="4">
        <v>2.2999999999999998</v>
      </c>
      <c r="EJ929"/>
      <c r="EL929" s="34"/>
      <c r="EN929" s="34"/>
    </row>
    <row r="930" spans="1:144" x14ac:dyDescent="0.25">
      <c r="A930" s="85">
        <v>2022</v>
      </c>
      <c r="B930" s="87">
        <v>44830</v>
      </c>
      <c r="C930" t="s">
        <v>121</v>
      </c>
      <c r="D930" t="s">
        <v>122</v>
      </c>
      <c r="E930" s="34" t="s">
        <v>7938</v>
      </c>
      <c r="F930" s="34">
        <f t="shared" si="74"/>
        <v>929</v>
      </c>
      <c r="G930" s="34" t="s">
        <v>4985</v>
      </c>
      <c r="H930">
        <v>18</v>
      </c>
      <c r="I930" s="34" t="s">
        <v>6141</v>
      </c>
      <c r="J930" s="34" t="s">
        <v>5032</v>
      </c>
      <c r="K930" s="34" t="str">
        <f>VLOOKUP(J930,[2]CodMpios!$B$347:$E$362,4,FALSE)</f>
        <v>18150 - Cartagena Del Chaira</v>
      </c>
      <c r="L930" s="34" t="str">
        <f>VLOOKUP($J930,[2]Coord_Mpios_X_Y!$B$2:$K$1123,9,FALSE)</f>
        <v>0,647693081213</v>
      </c>
      <c r="M930" s="34" t="str">
        <f>VLOOKUP($J930,[2]Coord_Mpios_X_Y!$B$2:$K$1123,10,FALSE)</f>
        <v>-74,272354990827</v>
      </c>
      <c r="N930" s="34" t="s">
        <v>125</v>
      </c>
      <c r="O930" s="34" t="s">
        <v>126</v>
      </c>
      <c r="Q930" s="34" t="s">
        <v>127</v>
      </c>
      <c r="R930" s="34">
        <v>28986838</v>
      </c>
      <c r="S930" s="34" t="str">
        <f t="shared" si="70"/>
        <v>CC28986838</v>
      </c>
      <c r="T930" s="34" t="s">
        <v>309</v>
      </c>
      <c r="U930" s="34" t="s">
        <v>240</v>
      </c>
      <c r="V930" s="34" t="s">
        <v>2426</v>
      </c>
      <c r="W930" s="34" t="s">
        <v>456</v>
      </c>
      <c r="X930" s="87">
        <v>20468</v>
      </c>
      <c r="Y930">
        <v>67</v>
      </c>
      <c r="Z930" s="36">
        <f>VLOOKUP($Y930,[2]Edades!$A$3:$H$153,4,FALSE)</f>
        <v>6</v>
      </c>
      <c r="AA930" s="34" t="str">
        <f>VLOOKUP($Y930,[2]Edades!$A$3:$H$153,6,FALSE)</f>
        <v>6 - Persona mayor</v>
      </c>
      <c r="AB930" s="34">
        <f>VLOOKUP($Y930,[2]Edades!$A$3:$H$153,7,FALSE)</f>
        <v>14</v>
      </c>
      <c r="AC930" s="34" t="str">
        <f>VLOOKUP($Y930,[2]Edades!$A$3:$H$153,8,FALSE)</f>
        <v>65-69</v>
      </c>
      <c r="AD930" s="34" t="s">
        <v>129</v>
      </c>
      <c r="AE930" s="1">
        <v>2</v>
      </c>
      <c r="AF930" s="34" t="s">
        <v>2137</v>
      </c>
      <c r="AG930" s="34" t="s">
        <v>2127</v>
      </c>
      <c r="AH930" s="34" t="s">
        <v>2127</v>
      </c>
      <c r="AK930" s="34" t="s">
        <v>125</v>
      </c>
      <c r="AM930" s="34" t="s">
        <v>2127</v>
      </c>
      <c r="AN930" s="36" t="s">
        <v>2127</v>
      </c>
      <c r="AO930" s="36" t="s">
        <v>2127</v>
      </c>
      <c r="AP930" s="34" t="s">
        <v>2127</v>
      </c>
      <c r="AQ930" s="36" t="s">
        <v>2127</v>
      </c>
      <c r="AR930" s="34" t="s">
        <v>5318</v>
      </c>
      <c r="AS930" s="91" t="s">
        <v>7040</v>
      </c>
      <c r="AT930" s="34">
        <v>3204972051</v>
      </c>
      <c r="AU930" s="34" t="s">
        <v>2127</v>
      </c>
      <c r="AX930" s="90"/>
      <c r="BA930" s="91"/>
      <c r="BB930" s="91"/>
      <c r="BC930" s="91"/>
      <c r="BF930" s="34" t="s">
        <v>4983</v>
      </c>
      <c r="BG930" s="92" t="s">
        <v>5318</v>
      </c>
      <c r="BM930" s="36" t="s">
        <v>131</v>
      </c>
      <c r="BN930" s="34" t="s">
        <v>132</v>
      </c>
      <c r="BO930" s="36">
        <v>0</v>
      </c>
      <c r="BQ930" s="94"/>
      <c r="BS930" s="36" t="s">
        <v>2127</v>
      </c>
      <c r="BU930" s="95"/>
      <c r="BV930" s="95"/>
      <c r="BW930" s="61"/>
      <c r="BX930" s="60"/>
      <c r="BY930" s="59" t="str">
        <f t="shared" ca="1" si="71"/>
        <v/>
      </c>
      <c r="CD930" s="68"/>
      <c r="CE930" s="68"/>
      <c r="CF930" s="67"/>
      <c r="CG930">
        <v>62</v>
      </c>
      <c r="CH930" s="2">
        <v>162</v>
      </c>
      <c r="CI930" s="4">
        <f t="shared" si="72"/>
        <v>23.624447492760247</v>
      </c>
      <c r="CJ930" s="5" t="str">
        <f t="shared" si="73"/>
        <v>NORMAL</v>
      </c>
      <c r="CK930" s="36">
        <v>0</v>
      </c>
      <c r="CL930" s="66"/>
      <c r="CM930" s="89">
        <v>42719</v>
      </c>
      <c r="CN930" s="97">
        <v>42719</v>
      </c>
      <c r="CP930"/>
      <c r="CQ930" s="65"/>
      <c r="CR930" s="65"/>
      <c r="CS930" s="98"/>
      <c r="CT930"/>
      <c r="CU930"/>
      <c r="CV930" s="97"/>
      <c r="CW930" s="2"/>
      <c r="CX930" s="82"/>
      <c r="DG930" s="64"/>
      <c r="DI930" s="89"/>
      <c r="DJ930" s="89"/>
      <c r="DN930" s="34"/>
      <c r="DO930" s="34"/>
      <c r="DP930" s="34"/>
      <c r="DQ930" s="34"/>
      <c r="DR930" s="34"/>
      <c r="DS930" s="34" t="s">
        <v>2127</v>
      </c>
      <c r="DT930" s="34"/>
      <c r="DU930" s="47">
        <v>43497</v>
      </c>
      <c r="DY930" s="1">
        <v>2</v>
      </c>
      <c r="DZ930" t="s">
        <v>7941</v>
      </c>
      <c r="EB930" s="4"/>
      <c r="EJ930"/>
      <c r="EL930" s="34"/>
      <c r="EN930" s="34"/>
    </row>
    <row r="931" spans="1:144" hidden="1" x14ac:dyDescent="0.25">
      <c r="A931" s="85">
        <v>2022</v>
      </c>
      <c r="B931" s="87">
        <v>44830</v>
      </c>
      <c r="C931" t="s">
        <v>121</v>
      </c>
      <c r="D931" t="s">
        <v>122</v>
      </c>
      <c r="E931" s="36" t="s">
        <v>7938</v>
      </c>
      <c r="F931" s="34">
        <f t="shared" si="74"/>
        <v>930</v>
      </c>
      <c r="G931" s="34" t="s">
        <v>4985</v>
      </c>
      <c r="H931">
        <v>18</v>
      </c>
      <c r="I931" s="34" t="s">
        <v>6141</v>
      </c>
      <c r="J931" s="34" t="s">
        <v>5052</v>
      </c>
      <c r="K931" s="34" t="str">
        <f>VLOOKUP(J931,[2]CodMpios!$B$347:$E$362,4,FALSE)</f>
        <v>18256 - El Paujil</v>
      </c>
      <c r="L931" s="34" t="str">
        <f>VLOOKUP($J931,[2]Coord_Mpios_X_Y!$B$2:$K$1123,9,FALSE)</f>
        <v>1,617746356165</v>
      </c>
      <c r="M931" s="34" t="str">
        <f>VLOOKUP($J931,[2]Coord_Mpios_X_Y!$B$2:$K$1123,10,FALSE)</f>
        <v>-75,234043334186</v>
      </c>
      <c r="N931" s="34" t="s">
        <v>125</v>
      </c>
      <c r="O931" s="34" t="s">
        <v>126</v>
      </c>
      <c r="Q931" s="34" t="s">
        <v>127</v>
      </c>
      <c r="R931" s="34">
        <v>75031055</v>
      </c>
      <c r="S931" s="34" t="str">
        <f t="shared" si="70"/>
        <v>CC75031055</v>
      </c>
      <c r="T931" s="34" t="s">
        <v>188</v>
      </c>
      <c r="U931" s="34" t="s">
        <v>5080</v>
      </c>
      <c r="V931" s="34" t="s">
        <v>1279</v>
      </c>
      <c r="W931" s="34" t="s">
        <v>2398</v>
      </c>
      <c r="X931" s="87">
        <v>23373</v>
      </c>
      <c r="Y931">
        <v>59</v>
      </c>
      <c r="Z931" s="36">
        <f>VLOOKUP($Y931,[2]Edades!$A$3:$H$153,4,FALSE)</f>
        <v>5</v>
      </c>
      <c r="AA931" s="34" t="str">
        <f>VLOOKUP($Y931,[2]Edades!$A$3:$H$153,6,FALSE)</f>
        <v>5 - Adultez</v>
      </c>
      <c r="AB931" s="34">
        <f>VLOOKUP($Y931,[2]Edades!$A$3:$H$153,7,FALSE)</f>
        <v>12</v>
      </c>
      <c r="AC931" s="34" t="str">
        <f>VLOOKUP($Y931,[2]Edades!$A$3:$H$153,8,FALSE)</f>
        <v>55-59</v>
      </c>
      <c r="AD931" s="34" t="s">
        <v>146</v>
      </c>
      <c r="AE931">
        <v>1</v>
      </c>
      <c r="AF931" s="34" t="s">
        <v>130</v>
      </c>
      <c r="AG931" s="34" t="s">
        <v>2127</v>
      </c>
      <c r="AH931" s="34" t="s">
        <v>2127</v>
      </c>
      <c r="AK931" s="34" t="s">
        <v>125</v>
      </c>
      <c r="AM931" s="34" t="s">
        <v>2127</v>
      </c>
      <c r="AN931" s="36" t="s">
        <v>2127</v>
      </c>
      <c r="AO931" s="36" t="s">
        <v>2127</v>
      </c>
      <c r="AP931" s="34" t="s">
        <v>2127</v>
      </c>
      <c r="AQ931" s="36" t="s">
        <v>2127</v>
      </c>
      <c r="AR931" s="34" t="s">
        <v>5078</v>
      </c>
      <c r="AS931" s="91" t="s">
        <v>7041</v>
      </c>
      <c r="AT931" s="34">
        <v>3138856100</v>
      </c>
      <c r="AU931" s="34" t="s">
        <v>2127</v>
      </c>
      <c r="AX931" s="90"/>
      <c r="BA931" s="91"/>
      <c r="BB931" s="91"/>
      <c r="BC931" s="91"/>
      <c r="BF931" s="34" t="s">
        <v>4983</v>
      </c>
      <c r="BG931" s="92" t="s">
        <v>2098</v>
      </c>
      <c r="BM931" s="36" t="s">
        <v>131</v>
      </c>
      <c r="BN931" s="34" t="s">
        <v>132</v>
      </c>
      <c r="BO931" s="36">
        <v>0</v>
      </c>
      <c r="BQ931" s="94"/>
      <c r="BS931" t="s">
        <v>132</v>
      </c>
      <c r="BU931" s="95"/>
      <c r="BV931" s="95"/>
      <c r="BW931" s="61"/>
      <c r="BX931" s="60"/>
      <c r="BY931" s="59" t="str">
        <f t="shared" ca="1" si="71"/>
        <v/>
      </c>
      <c r="CD931" s="68"/>
      <c r="CE931" s="68"/>
      <c r="CF931" s="67"/>
      <c r="CG931">
        <v>82</v>
      </c>
      <c r="CH931" s="2">
        <v>160</v>
      </c>
      <c r="CI931" s="4">
        <f t="shared" si="72"/>
        <v>32.031249999999993</v>
      </c>
      <c r="CJ931" s="5" t="str">
        <f t="shared" si="73"/>
        <v>OBESIDAD</v>
      </c>
      <c r="CK931" s="36">
        <v>0</v>
      </c>
      <c r="CL931" s="66"/>
      <c r="CM931" s="89">
        <v>42748</v>
      </c>
      <c r="CN931" s="97">
        <v>42825</v>
      </c>
      <c r="CP931"/>
      <c r="CQ931" s="65"/>
      <c r="CR931" s="65"/>
      <c r="CS931" s="98"/>
      <c r="CT931"/>
      <c r="CU931"/>
      <c r="CV931" s="65"/>
      <c r="CW931" s="2">
        <v>120</v>
      </c>
      <c r="CX931" s="82">
        <v>70</v>
      </c>
      <c r="DC931"/>
      <c r="DG931" s="64"/>
      <c r="DI931" s="89"/>
      <c r="DJ931" s="89"/>
      <c r="DN931" s="34"/>
      <c r="DO931" s="34"/>
      <c r="DP931" s="34"/>
      <c r="DQ931" s="34"/>
      <c r="DR931" s="34"/>
      <c r="DS931" s="34" t="s">
        <v>2127</v>
      </c>
      <c r="DT931" s="34"/>
      <c r="DU931" s="47">
        <v>44476</v>
      </c>
      <c r="DY931" s="1">
        <v>2</v>
      </c>
      <c r="DZ931" t="s">
        <v>7940</v>
      </c>
      <c r="EA931" s="4">
        <v>1.1299999999999999</v>
      </c>
      <c r="EB931" s="4">
        <v>112</v>
      </c>
      <c r="ED931" s="4">
        <v>61</v>
      </c>
      <c r="EG931" s="4">
        <v>1.6</v>
      </c>
      <c r="EJ931"/>
      <c r="EL931" s="34"/>
      <c r="EN931" s="34"/>
    </row>
    <row r="932" spans="1:144" hidden="1" x14ac:dyDescent="0.25">
      <c r="A932" s="85">
        <v>2022</v>
      </c>
      <c r="B932" s="87">
        <v>44830</v>
      </c>
      <c r="C932" t="s">
        <v>121</v>
      </c>
      <c r="D932" t="s">
        <v>122</v>
      </c>
      <c r="E932" s="36" t="s">
        <v>7938</v>
      </c>
      <c r="F932" s="34">
        <f t="shared" si="74"/>
        <v>931</v>
      </c>
      <c r="G932" s="34" t="s">
        <v>4985</v>
      </c>
      <c r="H932">
        <v>18</v>
      </c>
      <c r="I932" s="34" t="s">
        <v>6141</v>
      </c>
      <c r="J932" s="34" t="s">
        <v>4988</v>
      </c>
      <c r="K932" s="34" t="str">
        <f>VLOOKUP(J932,[2]CodMpios!$B$347:$E$362,4,FALSE)</f>
        <v>18001 - Florencia</v>
      </c>
      <c r="L932" s="34" t="str">
        <f>VLOOKUP($J932,[2]Coord_Mpios_X_Y!$B$2:$K$1123,9,FALSE)</f>
        <v>1,749138703818</v>
      </c>
      <c r="M932" s="34" t="str">
        <f>VLOOKUP($J932,[2]Coord_Mpios_X_Y!$B$2:$K$1123,10,FALSE)</f>
        <v>-75,558239064333</v>
      </c>
      <c r="N932" s="34" t="s">
        <v>125</v>
      </c>
      <c r="O932" s="34" t="s">
        <v>126</v>
      </c>
      <c r="Q932" s="34" t="s">
        <v>127</v>
      </c>
      <c r="R932" s="34">
        <v>17627394</v>
      </c>
      <c r="S932" s="34" t="str">
        <f t="shared" si="70"/>
        <v>CC17627394</v>
      </c>
      <c r="T932" s="34" t="s">
        <v>1496</v>
      </c>
      <c r="U932" s="34" t="s">
        <v>134</v>
      </c>
      <c r="V932" s="34" t="s">
        <v>5018</v>
      </c>
      <c r="W932" s="34" t="s">
        <v>5047</v>
      </c>
      <c r="X932" s="87">
        <v>20092</v>
      </c>
      <c r="Y932">
        <v>68</v>
      </c>
      <c r="Z932" s="36">
        <f>VLOOKUP($Y932,[2]Edades!$A$3:$H$153,4,FALSE)</f>
        <v>6</v>
      </c>
      <c r="AA932" s="34" t="str">
        <f>VLOOKUP($Y932,[2]Edades!$A$3:$H$153,6,FALSE)</f>
        <v>6 - Persona mayor</v>
      </c>
      <c r="AB932" s="34">
        <f>VLOOKUP($Y932,[2]Edades!$A$3:$H$153,7,FALSE)</f>
        <v>14</v>
      </c>
      <c r="AC932" s="34" t="str">
        <f>VLOOKUP($Y932,[2]Edades!$A$3:$H$153,8,FALSE)</f>
        <v>65-69</v>
      </c>
      <c r="AD932" s="34" t="s">
        <v>146</v>
      </c>
      <c r="AE932">
        <v>1</v>
      </c>
      <c r="AF932" s="34" t="s">
        <v>2137</v>
      </c>
      <c r="AG932" s="34" t="s">
        <v>2127</v>
      </c>
      <c r="AH932" s="34" t="s">
        <v>2127</v>
      </c>
      <c r="AK932" s="34" t="s">
        <v>125</v>
      </c>
      <c r="AM932" s="34" t="s">
        <v>2127</v>
      </c>
      <c r="AN932" s="36" t="s">
        <v>2127</v>
      </c>
      <c r="AO932" s="36" t="s">
        <v>2127</v>
      </c>
      <c r="AP932" s="34" t="s">
        <v>2127</v>
      </c>
      <c r="AQ932" s="36" t="s">
        <v>2127</v>
      </c>
      <c r="AR932" s="34" t="s">
        <v>2098</v>
      </c>
      <c r="AS932" s="91" t="s">
        <v>7042</v>
      </c>
      <c r="AT932" s="34">
        <v>3105516917</v>
      </c>
      <c r="AU932" s="34" t="s">
        <v>2127</v>
      </c>
      <c r="AX932" s="90"/>
      <c r="BA932" s="91"/>
      <c r="BB932" s="91"/>
      <c r="BC932" s="91"/>
      <c r="BF932" s="34" t="s">
        <v>4983</v>
      </c>
      <c r="BG932" s="92" t="s">
        <v>2098</v>
      </c>
      <c r="BM932" s="36" t="s">
        <v>131</v>
      </c>
      <c r="BN932" s="34" t="s">
        <v>132</v>
      </c>
      <c r="BO932" s="36">
        <v>0</v>
      </c>
      <c r="BQ932" s="94"/>
      <c r="BS932" t="s">
        <v>132</v>
      </c>
      <c r="BU932" s="95"/>
      <c r="BV932" s="95"/>
      <c r="BW932" s="61"/>
      <c r="BX932" s="60"/>
      <c r="BY932" s="59" t="str">
        <f t="shared" ca="1" si="71"/>
        <v/>
      </c>
      <c r="CD932" s="68"/>
      <c r="CE932" s="68"/>
      <c r="CF932" s="67"/>
      <c r="CG932">
        <v>70</v>
      </c>
      <c r="CH932" s="2">
        <v>170</v>
      </c>
      <c r="CI932" s="4">
        <f t="shared" si="72"/>
        <v>24.221453287197235</v>
      </c>
      <c r="CJ932" s="5" t="str">
        <f t="shared" si="73"/>
        <v>NORMAL</v>
      </c>
      <c r="CK932" s="36">
        <v>0</v>
      </c>
      <c r="CL932" s="66"/>
      <c r="CM932" s="89">
        <v>42752</v>
      </c>
      <c r="CN932" s="97">
        <v>42752</v>
      </c>
      <c r="CP932"/>
      <c r="CQ932" s="65"/>
      <c r="CR932" s="65"/>
      <c r="CS932" s="98"/>
      <c r="CT932"/>
      <c r="CU932"/>
      <c r="CV932" s="65"/>
      <c r="CW932" s="2"/>
      <c r="CX932" s="82"/>
      <c r="DC932"/>
      <c r="DG932" s="64"/>
      <c r="DI932" s="89">
        <v>42760</v>
      </c>
      <c r="DJ932" s="89"/>
      <c r="DN932" s="34"/>
      <c r="DO932" s="34"/>
      <c r="DP932" s="34"/>
      <c r="DQ932" s="34"/>
      <c r="DR932" s="34"/>
      <c r="DS932" s="34" t="s">
        <v>2127</v>
      </c>
      <c r="DT932" s="34"/>
      <c r="DU932" s="47">
        <v>44251</v>
      </c>
      <c r="DY932" s="1">
        <v>2</v>
      </c>
      <c r="DZ932" t="s">
        <v>7940</v>
      </c>
      <c r="EB932" s="4"/>
      <c r="EJ932"/>
      <c r="EL932" s="34"/>
      <c r="EN932" s="34"/>
    </row>
    <row r="933" spans="1:144" hidden="1" x14ac:dyDescent="0.25">
      <c r="A933" s="85">
        <v>2022</v>
      </c>
      <c r="B933" s="87">
        <v>44830</v>
      </c>
      <c r="C933" t="s">
        <v>121</v>
      </c>
      <c r="D933" t="s">
        <v>122</v>
      </c>
      <c r="E933" s="36" t="s">
        <v>7938</v>
      </c>
      <c r="F933" s="34">
        <f t="shared" si="74"/>
        <v>932</v>
      </c>
      <c r="G933" s="34" t="s">
        <v>4985</v>
      </c>
      <c r="H933">
        <v>18</v>
      </c>
      <c r="I933" s="34" t="s">
        <v>6141</v>
      </c>
      <c r="J933" s="34" t="s">
        <v>4988</v>
      </c>
      <c r="K933" s="34" t="str">
        <f>VLOOKUP(J933,[2]CodMpios!$B$347:$E$362,4,FALSE)</f>
        <v>18001 - Florencia</v>
      </c>
      <c r="L933" s="34" t="str">
        <f>VLOOKUP($J933,[2]Coord_Mpios_X_Y!$B$2:$K$1123,9,FALSE)</f>
        <v>1,749138703818</v>
      </c>
      <c r="M933" s="34" t="str">
        <f>VLOOKUP($J933,[2]Coord_Mpios_X_Y!$B$2:$K$1123,10,FALSE)</f>
        <v>-75,558239064333</v>
      </c>
      <c r="N933" s="34" t="s">
        <v>125</v>
      </c>
      <c r="O933" s="34" t="s">
        <v>126</v>
      </c>
      <c r="Q933" s="34" t="s">
        <v>127</v>
      </c>
      <c r="R933" s="34">
        <v>26628388</v>
      </c>
      <c r="S933" s="34" t="str">
        <f t="shared" si="70"/>
        <v>CC26628388</v>
      </c>
      <c r="T933" s="34" t="s">
        <v>245</v>
      </c>
      <c r="U933" s="34" t="s">
        <v>2492</v>
      </c>
      <c r="V933" s="34" t="s">
        <v>303</v>
      </c>
      <c r="W933" s="34" t="s">
        <v>5630</v>
      </c>
      <c r="X933" s="87">
        <v>20502</v>
      </c>
      <c r="Y933">
        <v>67</v>
      </c>
      <c r="Z933" s="36">
        <f>VLOOKUP($Y933,[2]Edades!$A$3:$H$153,4,FALSE)</f>
        <v>6</v>
      </c>
      <c r="AA933" s="34" t="str">
        <f>VLOOKUP($Y933,[2]Edades!$A$3:$H$153,6,FALSE)</f>
        <v>6 - Persona mayor</v>
      </c>
      <c r="AB933" s="34">
        <f>VLOOKUP($Y933,[2]Edades!$A$3:$H$153,7,FALSE)</f>
        <v>14</v>
      </c>
      <c r="AC933" s="34" t="str">
        <f>VLOOKUP($Y933,[2]Edades!$A$3:$H$153,8,FALSE)</f>
        <v>65-69</v>
      </c>
      <c r="AD933" s="34" t="s">
        <v>129</v>
      </c>
      <c r="AE933" s="1">
        <v>2</v>
      </c>
      <c r="AF933" s="34" t="s">
        <v>2137</v>
      </c>
      <c r="AG933" s="34" t="s">
        <v>2127</v>
      </c>
      <c r="AH933" s="34" t="s">
        <v>2127</v>
      </c>
      <c r="AK933" s="34" t="s">
        <v>125</v>
      </c>
      <c r="AM933" s="34" t="s">
        <v>2127</v>
      </c>
      <c r="AN933" s="36" t="s">
        <v>2127</v>
      </c>
      <c r="AO933" s="36" t="s">
        <v>2127</v>
      </c>
      <c r="AP933" s="34" t="s">
        <v>2127</v>
      </c>
      <c r="AQ933" s="36" t="s">
        <v>2127</v>
      </c>
      <c r="AR933" s="34" t="s">
        <v>2098</v>
      </c>
      <c r="AS933" s="91" t="s">
        <v>7043</v>
      </c>
      <c r="AT933" s="34">
        <v>3134959417</v>
      </c>
      <c r="AU933" s="34" t="s">
        <v>2127</v>
      </c>
      <c r="AX933" s="90"/>
      <c r="BA933" s="91"/>
      <c r="BB933" s="91"/>
      <c r="BC933" s="91"/>
      <c r="BF933" s="34" t="s">
        <v>4983</v>
      </c>
      <c r="BG933" s="92" t="s">
        <v>2098</v>
      </c>
      <c r="BM933" s="36" t="s">
        <v>131</v>
      </c>
      <c r="BN933" s="34" t="s">
        <v>132</v>
      </c>
      <c r="BO933" s="36">
        <v>0</v>
      </c>
      <c r="BQ933" s="94"/>
      <c r="BS933" t="s">
        <v>132</v>
      </c>
      <c r="BU933" s="95"/>
      <c r="BV933" s="95"/>
      <c r="BW933" s="61"/>
      <c r="BX933" s="60"/>
      <c r="BY933" s="59" t="str">
        <f t="shared" ca="1" si="71"/>
        <v/>
      </c>
      <c r="CD933" s="68"/>
      <c r="CE933" s="68"/>
      <c r="CF933" s="67"/>
      <c r="CG933">
        <v>60</v>
      </c>
      <c r="CH933" s="2">
        <v>156</v>
      </c>
      <c r="CI933" s="4">
        <f t="shared" si="72"/>
        <v>24.654832347140037</v>
      </c>
      <c r="CJ933" s="5" t="str">
        <f t="shared" si="73"/>
        <v>NORMAL</v>
      </c>
      <c r="CK933" s="36">
        <v>0</v>
      </c>
      <c r="CL933" s="66"/>
      <c r="CM933" s="89">
        <v>42754</v>
      </c>
      <c r="CN933" s="97">
        <v>42754</v>
      </c>
      <c r="CP933"/>
      <c r="CQ933" s="65"/>
      <c r="CR933" s="65"/>
      <c r="CS933" s="98"/>
      <c r="CT933"/>
      <c r="CU933"/>
      <c r="CV933" s="65"/>
      <c r="CW933" s="2">
        <v>120</v>
      </c>
      <c r="CX933" s="82">
        <v>70</v>
      </c>
      <c r="DC933"/>
      <c r="DG933" s="64"/>
      <c r="DI933" s="89">
        <v>42801</v>
      </c>
      <c r="DJ933" s="89"/>
      <c r="DN933" s="34"/>
      <c r="DO933" s="34"/>
      <c r="DP933" s="34"/>
      <c r="DQ933" s="34"/>
      <c r="DR933" s="34"/>
      <c r="DS933" s="34" t="s">
        <v>2127</v>
      </c>
      <c r="DT933" s="34"/>
      <c r="DU933" s="47">
        <v>44712</v>
      </c>
      <c r="DY933" s="1">
        <v>1</v>
      </c>
      <c r="DZ933" t="s">
        <v>7939</v>
      </c>
      <c r="EA933" s="4">
        <v>0.56999999999999995</v>
      </c>
      <c r="EB933" s="4">
        <v>92</v>
      </c>
      <c r="EC933" s="4">
        <v>206</v>
      </c>
      <c r="ED933" s="4">
        <v>105</v>
      </c>
      <c r="EE933" s="4">
        <v>50</v>
      </c>
      <c r="EF933" s="4">
        <v>254</v>
      </c>
      <c r="EJ933"/>
      <c r="EL933" s="34"/>
      <c r="EN933" s="34"/>
    </row>
    <row r="934" spans="1:144" hidden="1" x14ac:dyDescent="0.25">
      <c r="A934" s="85">
        <v>2022</v>
      </c>
      <c r="B934" s="87">
        <v>44830</v>
      </c>
      <c r="C934" t="s">
        <v>121</v>
      </c>
      <c r="D934" t="s">
        <v>122</v>
      </c>
      <c r="E934" s="36" t="s">
        <v>7938</v>
      </c>
      <c r="F934" s="34">
        <f t="shared" si="74"/>
        <v>933</v>
      </c>
      <c r="G934" s="34" t="s">
        <v>4985</v>
      </c>
      <c r="H934">
        <v>18</v>
      </c>
      <c r="I934" s="34" t="s">
        <v>6141</v>
      </c>
      <c r="J934" s="34" t="s">
        <v>4988</v>
      </c>
      <c r="K934" s="34" t="str">
        <f>VLOOKUP(J934,[2]CodMpios!$B$347:$E$362,4,FALSE)</f>
        <v>18001 - Florencia</v>
      </c>
      <c r="L934" s="34" t="str">
        <f>VLOOKUP($J934,[2]Coord_Mpios_X_Y!$B$2:$K$1123,9,FALSE)</f>
        <v>1,749138703818</v>
      </c>
      <c r="M934" s="34" t="str">
        <f>VLOOKUP($J934,[2]Coord_Mpios_X_Y!$B$2:$K$1123,10,FALSE)</f>
        <v>-75,558239064333</v>
      </c>
      <c r="N934" s="34" t="s">
        <v>139</v>
      </c>
      <c r="O934" s="34" t="s">
        <v>126</v>
      </c>
      <c r="Q934" s="34" t="s">
        <v>127</v>
      </c>
      <c r="R934" s="34">
        <v>26609114</v>
      </c>
      <c r="S934" s="34" t="str">
        <f t="shared" si="70"/>
        <v>CC26609114</v>
      </c>
      <c r="T934" s="34" t="s">
        <v>275</v>
      </c>
      <c r="U934" s="34" t="s">
        <v>134</v>
      </c>
      <c r="V934" s="34" t="s">
        <v>497</v>
      </c>
      <c r="W934" s="34" t="s">
        <v>5081</v>
      </c>
      <c r="X934" s="87">
        <v>13123</v>
      </c>
      <c r="Y934">
        <v>87</v>
      </c>
      <c r="Z934" s="36">
        <f>VLOOKUP($Y934,[2]Edades!$A$3:$H$153,4,FALSE)</f>
        <v>6</v>
      </c>
      <c r="AA934" s="34" t="str">
        <f>VLOOKUP($Y934,[2]Edades!$A$3:$H$153,6,FALSE)</f>
        <v>6 - Persona mayor</v>
      </c>
      <c r="AB934" s="34">
        <f>VLOOKUP($Y934,[2]Edades!$A$3:$H$153,7,FALSE)</f>
        <v>17</v>
      </c>
      <c r="AC934" s="34" t="str">
        <f>VLOOKUP($Y934,[2]Edades!$A$3:$H$153,8,FALSE)</f>
        <v>80 Y MÁS</v>
      </c>
      <c r="AD934" s="34" t="s">
        <v>129</v>
      </c>
      <c r="AE934" s="1">
        <v>2</v>
      </c>
      <c r="AF934" s="34" t="s">
        <v>2137</v>
      </c>
      <c r="AG934" s="34" t="s">
        <v>2127</v>
      </c>
      <c r="AH934" s="34" t="s">
        <v>2127</v>
      </c>
      <c r="AK934" s="34" t="s">
        <v>139</v>
      </c>
      <c r="AM934" s="34" t="s">
        <v>2127</v>
      </c>
      <c r="AN934" s="36" t="s">
        <v>2127</v>
      </c>
      <c r="AO934" s="36" t="s">
        <v>2127</v>
      </c>
      <c r="AP934" s="34" t="s">
        <v>2127</v>
      </c>
      <c r="AQ934" s="36" t="s">
        <v>2127</v>
      </c>
      <c r="AR934" s="34" t="s">
        <v>2098</v>
      </c>
      <c r="AS934" s="91" t="s">
        <v>7044</v>
      </c>
      <c r="AT934" s="34">
        <v>3107884820</v>
      </c>
      <c r="AU934" s="34" t="s">
        <v>2127</v>
      </c>
      <c r="AX934" s="90"/>
      <c r="BA934" s="91"/>
      <c r="BB934" s="91"/>
      <c r="BC934" s="91"/>
      <c r="BF934" s="34" t="s">
        <v>4983</v>
      </c>
      <c r="BG934" s="92" t="s">
        <v>2098</v>
      </c>
      <c r="BM934" s="36" t="s">
        <v>131</v>
      </c>
      <c r="BN934" s="34" t="s">
        <v>132</v>
      </c>
      <c r="BO934" s="36">
        <v>0</v>
      </c>
      <c r="BQ934" s="94"/>
      <c r="BS934" t="s">
        <v>132</v>
      </c>
      <c r="BU934" s="95"/>
      <c r="BV934" s="95"/>
      <c r="BW934" s="61"/>
      <c r="BX934" s="60"/>
      <c r="BY934" s="59" t="str">
        <f t="shared" ca="1" si="71"/>
        <v/>
      </c>
      <c r="CD934" s="68"/>
      <c r="CE934" s="68"/>
      <c r="CF934" s="67"/>
      <c r="CG934">
        <v>65</v>
      </c>
      <c r="CH934" s="2">
        <v>164</v>
      </c>
      <c r="CI934" s="4">
        <f t="shared" si="72"/>
        <v>24.167162403331353</v>
      </c>
      <c r="CJ934" s="5" t="str">
        <f t="shared" si="73"/>
        <v>NORMAL</v>
      </c>
      <c r="CK934" s="36">
        <v>0</v>
      </c>
      <c r="CL934" s="66"/>
      <c r="CM934" s="89">
        <v>42761</v>
      </c>
      <c r="CN934" s="97">
        <v>42761</v>
      </c>
      <c r="CP934"/>
      <c r="CQ934" s="65"/>
      <c r="CR934" s="65"/>
      <c r="CS934" s="98"/>
      <c r="CT934"/>
      <c r="CU934"/>
      <c r="CV934" s="65"/>
      <c r="CW934" s="2"/>
      <c r="CX934" s="82"/>
      <c r="DC934"/>
      <c r="DG934" s="64"/>
      <c r="DI934" s="89">
        <v>42772</v>
      </c>
      <c r="DJ934" s="89"/>
      <c r="DN934" s="34"/>
      <c r="DO934" s="34"/>
      <c r="DP934" s="34"/>
      <c r="DQ934" s="34"/>
      <c r="DR934" s="34"/>
      <c r="DS934" s="34" t="s">
        <v>2127</v>
      </c>
      <c r="DT934" s="34"/>
      <c r="DU934" s="47">
        <v>44484</v>
      </c>
      <c r="DY934" s="1">
        <v>3</v>
      </c>
      <c r="DZ934" t="s">
        <v>7940</v>
      </c>
      <c r="EB934" s="4"/>
      <c r="EJ934"/>
      <c r="EL934" s="34"/>
      <c r="EN934" s="34"/>
    </row>
    <row r="935" spans="1:144" hidden="1" x14ac:dyDescent="0.25">
      <c r="A935" s="85">
        <v>2022</v>
      </c>
      <c r="B935" s="87">
        <v>44830</v>
      </c>
      <c r="C935" t="s">
        <v>121</v>
      </c>
      <c r="D935" t="s">
        <v>122</v>
      </c>
      <c r="E935" s="36" t="s">
        <v>7938</v>
      </c>
      <c r="F935" s="34">
        <f t="shared" si="74"/>
        <v>934</v>
      </c>
      <c r="G935" s="34" t="s">
        <v>4985</v>
      </c>
      <c r="H935">
        <v>18</v>
      </c>
      <c r="I935" s="34" t="s">
        <v>6141</v>
      </c>
      <c r="J935" s="34" t="s">
        <v>5014</v>
      </c>
      <c r="K935" s="34" t="str">
        <f>VLOOKUP(J935,[2]CodMpios!$B$347:$E$362,4,FALSE)</f>
        <v>18029 - Albania</v>
      </c>
      <c r="L935" s="34" t="str">
        <f>VLOOKUP($J935,[2]Coord_Mpios_X_Y!$B$2:$K$1123,9,FALSE)</f>
        <v>1,227865490191</v>
      </c>
      <c r="M935" s="34" t="str">
        <f>VLOOKUP($J935,[2]Coord_Mpios_X_Y!$B$2:$K$1123,10,FALSE)</f>
        <v>-75,882326507579</v>
      </c>
      <c r="N935" s="34" t="s">
        <v>139</v>
      </c>
      <c r="O935" s="34" t="s">
        <v>126</v>
      </c>
      <c r="Q935" s="34" t="s">
        <v>127</v>
      </c>
      <c r="R935" s="34">
        <v>40769162</v>
      </c>
      <c r="S935" s="34" t="str">
        <f t="shared" si="70"/>
        <v>CC40769162</v>
      </c>
      <c r="T935" s="34" t="s">
        <v>5730</v>
      </c>
      <c r="V935" s="34" t="s">
        <v>497</v>
      </c>
      <c r="W935" s="34" t="s">
        <v>5205</v>
      </c>
      <c r="X935" s="87">
        <v>24185</v>
      </c>
      <c r="Y935">
        <v>57</v>
      </c>
      <c r="Z935" s="36">
        <f>VLOOKUP($Y935,[2]Edades!$A$3:$H$153,4,FALSE)</f>
        <v>5</v>
      </c>
      <c r="AA935" s="34" t="str">
        <f>VLOOKUP($Y935,[2]Edades!$A$3:$H$153,6,FALSE)</f>
        <v>5 - Adultez</v>
      </c>
      <c r="AB935" s="34">
        <f>VLOOKUP($Y935,[2]Edades!$A$3:$H$153,7,FALSE)</f>
        <v>12</v>
      </c>
      <c r="AC935" s="34" t="str">
        <f>VLOOKUP($Y935,[2]Edades!$A$3:$H$153,8,FALSE)</f>
        <v>55-59</v>
      </c>
      <c r="AD935" s="34" t="s">
        <v>129</v>
      </c>
      <c r="AE935" s="1">
        <v>2</v>
      </c>
      <c r="AF935" s="34" t="s">
        <v>130</v>
      </c>
      <c r="AG935" s="34" t="s">
        <v>2127</v>
      </c>
      <c r="AH935" s="34" t="s">
        <v>2127</v>
      </c>
      <c r="AK935" s="34" t="s">
        <v>139</v>
      </c>
      <c r="AM935" s="34" t="s">
        <v>2127</v>
      </c>
      <c r="AN935" s="36" t="s">
        <v>2127</v>
      </c>
      <c r="AO935" s="36" t="s">
        <v>2127</v>
      </c>
      <c r="AP935" s="34" t="s">
        <v>2127</v>
      </c>
      <c r="AQ935" s="36" t="s">
        <v>2127</v>
      </c>
      <c r="AR935" s="34" t="s">
        <v>5305</v>
      </c>
      <c r="AS935" s="91" t="s">
        <v>1303</v>
      </c>
      <c r="AT935" s="34">
        <v>3108801155</v>
      </c>
      <c r="AU935" s="34" t="s">
        <v>2127</v>
      </c>
      <c r="AX935" s="90"/>
      <c r="BA935" s="91"/>
      <c r="BB935" s="91"/>
      <c r="BC935" s="91"/>
      <c r="BF935" s="34" t="s">
        <v>4983</v>
      </c>
      <c r="BG935" s="92" t="s">
        <v>2098</v>
      </c>
      <c r="BM935" s="36" t="s">
        <v>131</v>
      </c>
      <c r="BN935" s="34" t="s">
        <v>132</v>
      </c>
      <c r="BO935" s="36">
        <v>0</v>
      </c>
      <c r="BQ935" s="94"/>
      <c r="BS935" t="s">
        <v>132</v>
      </c>
      <c r="BU935" s="95"/>
      <c r="BV935" s="95"/>
      <c r="BW935" s="61"/>
      <c r="BX935" s="60"/>
      <c r="BY935" s="59" t="str">
        <f t="shared" ca="1" si="71"/>
        <v/>
      </c>
      <c r="CD935" s="68"/>
      <c r="CE935" s="68"/>
      <c r="CF935" s="67"/>
      <c r="CG935">
        <v>99</v>
      </c>
      <c r="CH935" s="2">
        <v>155</v>
      </c>
      <c r="CI935" s="4">
        <f t="shared" si="72"/>
        <v>41.207075962539015</v>
      </c>
      <c r="CJ935" s="5" t="str">
        <f t="shared" si="73"/>
        <v>OBESIDAD</v>
      </c>
      <c r="CK935" s="36">
        <v>0</v>
      </c>
      <c r="CL935" s="66"/>
      <c r="CM935" s="89">
        <v>42769</v>
      </c>
      <c r="CN935" s="97">
        <v>42769</v>
      </c>
      <c r="CP935"/>
      <c r="CQ935" s="65"/>
      <c r="CR935" s="65"/>
      <c r="CS935" s="98"/>
      <c r="CT935"/>
      <c r="CU935"/>
      <c r="CV935" s="65"/>
      <c r="CW935" s="2"/>
      <c r="CX935" s="82"/>
      <c r="DC935"/>
      <c r="DG935" s="64"/>
      <c r="DI935" s="89">
        <v>42776</v>
      </c>
      <c r="DJ935" s="89"/>
      <c r="DN935" s="34"/>
      <c r="DO935" s="34"/>
      <c r="DP935" s="34"/>
      <c r="DQ935" s="34"/>
      <c r="DR935" s="34"/>
      <c r="DS935" s="34" t="s">
        <v>2127</v>
      </c>
      <c r="DT935" s="34"/>
      <c r="DU935" s="47">
        <v>43851</v>
      </c>
      <c r="DY935" s="1">
        <v>1</v>
      </c>
      <c r="DZ935" t="s">
        <v>7941</v>
      </c>
      <c r="EB935" s="4"/>
      <c r="EJ935"/>
      <c r="EL935" s="34"/>
      <c r="EN935" s="34"/>
    </row>
    <row r="936" spans="1:144" hidden="1" x14ac:dyDescent="0.25">
      <c r="A936" s="85">
        <v>2022</v>
      </c>
      <c r="B936" s="87">
        <v>44830</v>
      </c>
      <c r="C936" t="s">
        <v>121</v>
      </c>
      <c r="D936" t="s">
        <v>122</v>
      </c>
      <c r="E936" s="36" t="s">
        <v>7938</v>
      </c>
      <c r="F936" s="34">
        <f t="shared" si="74"/>
        <v>935</v>
      </c>
      <c r="G936" s="34" t="s">
        <v>4985</v>
      </c>
      <c r="H936">
        <v>18</v>
      </c>
      <c r="I936" s="34" t="s">
        <v>6141</v>
      </c>
      <c r="J936" s="34" t="s">
        <v>4996</v>
      </c>
      <c r="K936" s="34" t="str">
        <f>VLOOKUP(J936,[2]CodMpios!$B$347:$E$362,4,FALSE)</f>
        <v>18247 - El Doncello</v>
      </c>
      <c r="L936" s="34" t="str">
        <f>VLOOKUP($J936,[2]Coord_Mpios_X_Y!$B$2:$K$1123,9,FALSE)</f>
        <v>1,791385903474</v>
      </c>
      <c r="M936" s="34" t="str">
        <f>VLOOKUP($J936,[2]Coord_Mpios_X_Y!$B$2:$K$1123,10,FALSE)</f>
        <v>-75,193944154894</v>
      </c>
      <c r="N936" s="34" t="s">
        <v>125</v>
      </c>
      <c r="O936" s="34" t="s">
        <v>126</v>
      </c>
      <c r="Q936" s="34" t="s">
        <v>127</v>
      </c>
      <c r="R936" s="34">
        <v>29305023</v>
      </c>
      <c r="S936" s="34" t="str">
        <f t="shared" si="70"/>
        <v>CC29305023</v>
      </c>
      <c r="T936" s="34" t="s">
        <v>134</v>
      </c>
      <c r="U936" s="34" t="s">
        <v>288</v>
      </c>
      <c r="V936" s="34" t="s">
        <v>289</v>
      </c>
      <c r="W936" s="34" t="s">
        <v>454</v>
      </c>
      <c r="X936" s="87">
        <v>21386</v>
      </c>
      <c r="Y936">
        <v>64</v>
      </c>
      <c r="Z936" s="36">
        <f>VLOOKUP($Y936,[2]Edades!$A$3:$H$153,4,FALSE)</f>
        <v>6</v>
      </c>
      <c r="AA936" s="34" t="str">
        <f>VLOOKUP($Y936,[2]Edades!$A$3:$H$153,6,FALSE)</f>
        <v>6 - Persona mayor</v>
      </c>
      <c r="AB936" s="34">
        <f>VLOOKUP($Y936,[2]Edades!$A$3:$H$153,7,FALSE)</f>
        <v>13</v>
      </c>
      <c r="AC936" s="34" t="str">
        <f>VLOOKUP($Y936,[2]Edades!$A$3:$H$153,8,FALSE)</f>
        <v>60-64</v>
      </c>
      <c r="AD936" s="34" t="s">
        <v>129</v>
      </c>
      <c r="AE936" s="1">
        <v>2</v>
      </c>
      <c r="AF936" s="34" t="s">
        <v>2137</v>
      </c>
      <c r="AG936" s="34" t="s">
        <v>2127</v>
      </c>
      <c r="AH936" s="34" t="s">
        <v>2127</v>
      </c>
      <c r="AK936" s="34" t="s">
        <v>125</v>
      </c>
      <c r="AM936" s="34" t="s">
        <v>2127</v>
      </c>
      <c r="AN936" s="36" t="s">
        <v>2127</v>
      </c>
      <c r="AO936" s="36" t="s">
        <v>2127</v>
      </c>
      <c r="AP936" s="34" t="s">
        <v>2127</v>
      </c>
      <c r="AQ936" s="36" t="s">
        <v>2127</v>
      </c>
      <c r="AR936" s="34" t="s">
        <v>2098</v>
      </c>
      <c r="AS936" s="91" t="s">
        <v>7045</v>
      </c>
      <c r="AT936" s="34">
        <v>3158427465</v>
      </c>
      <c r="AU936" s="34" t="s">
        <v>2127</v>
      </c>
      <c r="AX936" s="90"/>
      <c r="BA936" s="91"/>
      <c r="BB936" s="91"/>
      <c r="BC936" s="91"/>
      <c r="BF936" s="34" t="s">
        <v>4983</v>
      </c>
      <c r="BG936" s="92" t="s">
        <v>2098</v>
      </c>
      <c r="BM936" s="36" t="s">
        <v>131</v>
      </c>
      <c r="BN936" s="34" t="s">
        <v>132</v>
      </c>
      <c r="BO936" s="36">
        <v>0</v>
      </c>
      <c r="BQ936" s="94"/>
      <c r="BS936" t="s">
        <v>132</v>
      </c>
      <c r="BU936" s="95"/>
      <c r="BV936" s="95"/>
      <c r="BW936" s="61"/>
      <c r="BX936" s="60"/>
      <c r="BY936" s="59" t="str">
        <f t="shared" ca="1" si="71"/>
        <v/>
      </c>
      <c r="CD936" s="68"/>
      <c r="CE936" s="68"/>
      <c r="CF936" s="67"/>
      <c r="CG936">
        <v>85</v>
      </c>
      <c r="CH936" s="2">
        <v>150</v>
      </c>
      <c r="CI936" s="4">
        <f t="shared" si="72"/>
        <v>37.777777777777779</v>
      </c>
      <c r="CJ936" s="5" t="str">
        <f t="shared" si="73"/>
        <v>OBESIDAD</v>
      </c>
      <c r="CK936" s="36">
        <v>0</v>
      </c>
      <c r="CL936" s="66"/>
      <c r="CM936" s="89">
        <v>42774</v>
      </c>
      <c r="CN936" s="97">
        <v>42845</v>
      </c>
      <c r="CP936"/>
      <c r="CQ936" s="65"/>
      <c r="CR936" s="65"/>
      <c r="CS936" s="98"/>
      <c r="CT936"/>
      <c r="CU936"/>
      <c r="CV936" s="65"/>
      <c r="CW936" s="2">
        <v>130</v>
      </c>
      <c r="CX936" s="82">
        <v>70</v>
      </c>
      <c r="DC936"/>
      <c r="DG936" s="64"/>
      <c r="DI936" s="89"/>
      <c r="DJ936" s="89"/>
      <c r="DN936" s="34"/>
      <c r="DO936" s="34"/>
      <c r="DP936" s="34"/>
      <c r="DQ936" s="34"/>
      <c r="DR936" s="34"/>
      <c r="DS936" s="34" t="s">
        <v>2127</v>
      </c>
      <c r="DT936" s="34"/>
      <c r="DU936" s="47">
        <v>44488</v>
      </c>
      <c r="DY936" s="1">
        <v>2</v>
      </c>
      <c r="DZ936" t="s">
        <v>7940</v>
      </c>
      <c r="EB936" s="4">
        <v>113</v>
      </c>
      <c r="EH936" s="4">
        <v>6</v>
      </c>
      <c r="EJ936"/>
      <c r="EL936" s="34"/>
      <c r="EN936" s="34"/>
    </row>
    <row r="937" spans="1:144" hidden="1" x14ac:dyDescent="0.25">
      <c r="A937" s="85">
        <v>2022</v>
      </c>
      <c r="B937" s="87">
        <v>44830</v>
      </c>
      <c r="C937" t="s">
        <v>121</v>
      </c>
      <c r="D937" t="s">
        <v>122</v>
      </c>
      <c r="E937" s="36" t="s">
        <v>7938</v>
      </c>
      <c r="F937" s="34">
        <f t="shared" si="74"/>
        <v>936</v>
      </c>
      <c r="G937" s="34" t="s">
        <v>4985</v>
      </c>
      <c r="H937">
        <v>18</v>
      </c>
      <c r="I937" s="34" t="s">
        <v>6141</v>
      </c>
      <c r="J937" s="34" t="s">
        <v>4988</v>
      </c>
      <c r="K937" s="34" t="str">
        <f>VLOOKUP(J937,[2]CodMpios!$B$347:$E$362,4,FALSE)</f>
        <v>18001 - Florencia</v>
      </c>
      <c r="L937" s="34" t="str">
        <f>VLOOKUP($J937,[2]Coord_Mpios_X_Y!$B$2:$K$1123,9,FALSE)</f>
        <v>1,749138703818</v>
      </c>
      <c r="M937" s="34" t="str">
        <f>VLOOKUP($J937,[2]Coord_Mpios_X_Y!$B$2:$K$1123,10,FALSE)</f>
        <v>-75,558239064333</v>
      </c>
      <c r="N937" s="34" t="s">
        <v>139</v>
      </c>
      <c r="O937" s="34" t="s">
        <v>126</v>
      </c>
      <c r="Q937" s="34" t="s">
        <v>127</v>
      </c>
      <c r="R937" s="34">
        <v>40765728</v>
      </c>
      <c r="S937" s="34" t="str">
        <f t="shared" si="70"/>
        <v>CC40765728</v>
      </c>
      <c r="T937" s="34" t="s">
        <v>418</v>
      </c>
      <c r="U937" s="34" t="s">
        <v>2492</v>
      </c>
      <c r="V937" s="34" t="s">
        <v>1030</v>
      </c>
      <c r="W937" s="34" t="s">
        <v>207</v>
      </c>
      <c r="X937" s="87">
        <v>23849</v>
      </c>
      <c r="Y937">
        <v>57</v>
      </c>
      <c r="Z937" s="36">
        <f>VLOOKUP($Y937,[2]Edades!$A$3:$H$153,4,FALSE)</f>
        <v>5</v>
      </c>
      <c r="AA937" s="34" t="str">
        <f>VLOOKUP($Y937,[2]Edades!$A$3:$H$153,6,FALSE)</f>
        <v>5 - Adultez</v>
      </c>
      <c r="AB937" s="34">
        <f>VLOOKUP($Y937,[2]Edades!$A$3:$H$153,7,FALSE)</f>
        <v>12</v>
      </c>
      <c r="AC937" s="34" t="str">
        <f>VLOOKUP($Y937,[2]Edades!$A$3:$H$153,8,FALSE)</f>
        <v>55-59</v>
      </c>
      <c r="AD937" s="34" t="s">
        <v>129</v>
      </c>
      <c r="AE937" s="1">
        <v>2</v>
      </c>
      <c r="AF937" s="34" t="s">
        <v>130</v>
      </c>
      <c r="AG937" s="34" t="s">
        <v>2127</v>
      </c>
      <c r="AH937" s="34" t="s">
        <v>2127</v>
      </c>
      <c r="AK937" s="34" t="s">
        <v>139</v>
      </c>
      <c r="AM937" s="34" t="s">
        <v>2127</v>
      </c>
      <c r="AN937" s="36" t="s">
        <v>2127</v>
      </c>
      <c r="AO937" s="36" t="s">
        <v>2127</v>
      </c>
      <c r="AP937" s="34" t="s">
        <v>2127</v>
      </c>
      <c r="AQ937" s="36" t="s">
        <v>2127</v>
      </c>
      <c r="AR937" s="34" t="s">
        <v>5305</v>
      </c>
      <c r="AS937" s="91" t="s">
        <v>7046</v>
      </c>
      <c r="AT937" s="34">
        <v>3115303787</v>
      </c>
      <c r="AU937" s="34" t="s">
        <v>2127</v>
      </c>
      <c r="AX937" s="90"/>
      <c r="BA937" s="91"/>
      <c r="BB937" s="91"/>
      <c r="BC937" s="91"/>
      <c r="BF937" s="34" t="s">
        <v>4983</v>
      </c>
      <c r="BG937" s="92" t="s">
        <v>2098</v>
      </c>
      <c r="BM937" s="36" t="s">
        <v>131</v>
      </c>
      <c r="BN937" s="34" t="s">
        <v>132</v>
      </c>
      <c r="BO937" s="36">
        <v>0</v>
      </c>
      <c r="BQ937" s="94"/>
      <c r="BS937" t="s">
        <v>132</v>
      </c>
      <c r="BU937" s="95"/>
      <c r="BV937" s="95"/>
      <c r="BW937" s="61"/>
      <c r="BX937" s="60"/>
      <c r="BY937" s="59" t="str">
        <f t="shared" ca="1" si="71"/>
        <v/>
      </c>
      <c r="CD937" s="68"/>
      <c r="CE937" s="68"/>
      <c r="CF937" s="67"/>
      <c r="CG937">
        <v>76</v>
      </c>
      <c r="CH937" s="2">
        <v>156</v>
      </c>
      <c r="CI937" s="4">
        <f t="shared" si="72"/>
        <v>31.229454306377381</v>
      </c>
      <c r="CJ937" s="5" t="str">
        <f t="shared" si="73"/>
        <v>OBESIDAD</v>
      </c>
      <c r="CK937" s="36">
        <v>0</v>
      </c>
      <c r="CL937" s="66"/>
      <c r="CM937" s="89">
        <v>42774</v>
      </c>
      <c r="CN937" s="97">
        <v>42774</v>
      </c>
      <c r="CP937"/>
      <c r="CQ937" s="65"/>
      <c r="CR937" s="65"/>
      <c r="CS937" s="98"/>
      <c r="CT937"/>
      <c r="CU937"/>
      <c r="CV937" s="65"/>
      <c r="CW937" s="2">
        <v>120</v>
      </c>
      <c r="CX937" s="82">
        <v>80</v>
      </c>
      <c r="DC937"/>
      <c r="DG937" s="64"/>
      <c r="DI937" s="89">
        <v>42816</v>
      </c>
      <c r="DJ937" s="89"/>
      <c r="DN937" s="34"/>
      <c r="DO937" s="34"/>
      <c r="DP937" s="34"/>
      <c r="DQ937" s="34"/>
      <c r="DR937" s="34"/>
      <c r="DS937" s="34" t="s">
        <v>2127</v>
      </c>
      <c r="DT937" s="34"/>
      <c r="DU937" s="47">
        <v>44650</v>
      </c>
      <c r="DY937" s="1">
        <v>2</v>
      </c>
      <c r="DZ937" t="s">
        <v>7940</v>
      </c>
      <c r="EA937" s="4">
        <v>0.89</v>
      </c>
      <c r="EB937" s="4">
        <v>88</v>
      </c>
      <c r="EC937" s="4">
        <v>154</v>
      </c>
      <c r="ED937" s="4">
        <v>68</v>
      </c>
      <c r="EE937" s="4">
        <v>68.599999999999994</v>
      </c>
      <c r="EF937" s="4">
        <v>90</v>
      </c>
      <c r="EG937" s="4">
        <v>1.9</v>
      </c>
      <c r="EJ937"/>
      <c r="EL937" s="34"/>
      <c r="EN937" s="34"/>
    </row>
    <row r="938" spans="1:144" x14ac:dyDescent="0.25">
      <c r="A938" s="85">
        <v>2022</v>
      </c>
      <c r="B938" s="87">
        <v>44830</v>
      </c>
      <c r="C938" t="s">
        <v>121</v>
      </c>
      <c r="D938" t="s">
        <v>122</v>
      </c>
      <c r="E938" s="34" t="s">
        <v>7938</v>
      </c>
      <c r="F938" s="34">
        <f t="shared" si="74"/>
        <v>937</v>
      </c>
      <c r="G938" s="34" t="s">
        <v>4985</v>
      </c>
      <c r="H938">
        <v>18</v>
      </c>
      <c r="I938" s="34" t="s">
        <v>6141</v>
      </c>
      <c r="J938" s="34" t="s">
        <v>5032</v>
      </c>
      <c r="K938" s="34" t="str">
        <f>VLOOKUP(J938,[2]CodMpios!$B$347:$E$362,4,FALSE)</f>
        <v>18150 - Cartagena Del Chaira</v>
      </c>
      <c r="L938" s="34" t="str">
        <f>VLOOKUP($J938,[2]Coord_Mpios_X_Y!$B$2:$K$1123,9,FALSE)</f>
        <v>0,647693081213</v>
      </c>
      <c r="M938" s="34" t="str">
        <f>VLOOKUP($J938,[2]Coord_Mpios_X_Y!$B$2:$K$1123,10,FALSE)</f>
        <v>-74,272354990827</v>
      </c>
      <c r="N938" s="34" t="s">
        <v>139</v>
      </c>
      <c r="O938" s="34" t="s">
        <v>126</v>
      </c>
      <c r="Q938" s="34" t="s">
        <v>127</v>
      </c>
      <c r="R938" s="34">
        <v>12103026</v>
      </c>
      <c r="S938" s="34" t="str">
        <f t="shared" si="70"/>
        <v>CC12103026</v>
      </c>
      <c r="T938" s="34" t="s">
        <v>176</v>
      </c>
      <c r="U938" s="34" t="s">
        <v>2492</v>
      </c>
      <c r="V938" s="34" t="s">
        <v>2399</v>
      </c>
      <c r="W938" s="34" t="s">
        <v>769</v>
      </c>
      <c r="X938" s="87">
        <v>19044</v>
      </c>
      <c r="Y938">
        <v>71</v>
      </c>
      <c r="Z938" s="36">
        <f>VLOOKUP($Y938,[2]Edades!$A$3:$H$153,4,FALSE)</f>
        <v>6</v>
      </c>
      <c r="AA938" s="34" t="str">
        <f>VLOOKUP($Y938,[2]Edades!$A$3:$H$153,6,FALSE)</f>
        <v>6 - Persona mayor</v>
      </c>
      <c r="AB938" s="34">
        <f>VLOOKUP($Y938,[2]Edades!$A$3:$H$153,7,FALSE)</f>
        <v>15</v>
      </c>
      <c r="AC938" s="34" t="str">
        <f>VLOOKUP($Y938,[2]Edades!$A$3:$H$153,8,FALSE)</f>
        <v>70-74</v>
      </c>
      <c r="AD938" s="34" t="s">
        <v>146</v>
      </c>
      <c r="AE938">
        <v>1</v>
      </c>
      <c r="AF938" s="34" t="s">
        <v>2137</v>
      </c>
      <c r="AG938" s="34" t="s">
        <v>2127</v>
      </c>
      <c r="AH938" s="34" t="s">
        <v>2127</v>
      </c>
      <c r="AK938" s="34" t="s">
        <v>139</v>
      </c>
      <c r="AM938" s="34" t="s">
        <v>2127</v>
      </c>
      <c r="AN938" s="36" t="s">
        <v>2127</v>
      </c>
      <c r="AO938" s="36" t="s">
        <v>2127</v>
      </c>
      <c r="AP938" s="34" t="s">
        <v>2127</v>
      </c>
      <c r="AQ938" s="36" t="s">
        <v>2127</v>
      </c>
      <c r="AR938" s="34" t="s">
        <v>5238</v>
      </c>
      <c r="AS938" s="91" t="s">
        <v>7047</v>
      </c>
      <c r="AT938" s="34" t="s">
        <v>7925</v>
      </c>
      <c r="AU938" s="34" t="s">
        <v>2127</v>
      </c>
      <c r="AX938" s="90"/>
      <c r="BA938" s="91"/>
      <c r="BB938" s="91"/>
      <c r="BC938" s="91"/>
      <c r="BF938" s="34" t="s">
        <v>4983</v>
      </c>
      <c r="BG938" s="92" t="s">
        <v>2098</v>
      </c>
      <c r="BM938" s="45" t="s">
        <v>2127</v>
      </c>
      <c r="BN938" s="93" t="s">
        <v>2127</v>
      </c>
      <c r="BO938">
        <v>0</v>
      </c>
      <c r="BQ938" s="94"/>
      <c r="BS938" s="36" t="s">
        <v>2127</v>
      </c>
      <c r="BU938" s="95"/>
      <c r="BV938" s="95"/>
      <c r="BW938" s="61"/>
      <c r="BX938" s="60"/>
      <c r="BY938" s="59" t="str">
        <f t="shared" ca="1" si="71"/>
        <v/>
      </c>
      <c r="CD938" s="68"/>
      <c r="CE938" s="68"/>
      <c r="CF938" s="67"/>
      <c r="CG938">
        <v>95</v>
      </c>
      <c r="CH938" s="2">
        <v>183</v>
      </c>
      <c r="CI938" s="4">
        <f t="shared" si="72"/>
        <v>28.367523664486843</v>
      </c>
      <c r="CJ938" s="5" t="str">
        <f t="shared" si="73"/>
        <v>SOBREPESO</v>
      </c>
      <c r="CK938" s="36">
        <v>0</v>
      </c>
      <c r="CL938" s="66"/>
      <c r="CM938" s="89">
        <v>42590</v>
      </c>
      <c r="CN938" s="97">
        <v>42622</v>
      </c>
      <c r="CP938"/>
      <c r="CQ938" s="65"/>
      <c r="CR938" s="65"/>
      <c r="CS938" s="98"/>
      <c r="CT938"/>
      <c r="CU938"/>
      <c r="CV938" s="97"/>
      <c r="CW938" s="2">
        <v>120</v>
      </c>
      <c r="CX938" s="82">
        <v>80</v>
      </c>
      <c r="DG938" s="64"/>
      <c r="DI938" s="89"/>
      <c r="DJ938" s="89"/>
      <c r="DN938" s="34"/>
      <c r="DO938" s="34"/>
      <c r="DP938" s="34"/>
      <c r="DQ938" s="34"/>
      <c r="DR938" s="34"/>
      <c r="DS938" s="34" t="s">
        <v>2127</v>
      </c>
      <c r="DT938" s="34"/>
      <c r="DU938" s="47">
        <v>42808</v>
      </c>
      <c r="DZ938" t="s">
        <v>2127</v>
      </c>
      <c r="EA938" s="4">
        <v>1.1200000000000001</v>
      </c>
      <c r="EB938" s="4">
        <v>84</v>
      </c>
      <c r="EC938" s="4">
        <v>236</v>
      </c>
      <c r="ED938" s="4">
        <v>161</v>
      </c>
      <c r="EE938" s="4">
        <v>43.9</v>
      </c>
      <c r="EF938" s="4">
        <v>157</v>
      </c>
      <c r="EG938" s="4">
        <v>13</v>
      </c>
      <c r="EH938" s="4">
        <v>6.3</v>
      </c>
      <c r="EJ938"/>
      <c r="EL938" s="34"/>
      <c r="EN938" s="34"/>
    </row>
    <row r="939" spans="1:144" hidden="1" x14ac:dyDescent="0.25">
      <c r="A939" s="85">
        <v>2022</v>
      </c>
      <c r="B939" s="87">
        <v>44830</v>
      </c>
      <c r="C939" t="s">
        <v>121</v>
      </c>
      <c r="D939" t="s">
        <v>122</v>
      </c>
      <c r="E939" s="36" t="s">
        <v>7938</v>
      </c>
      <c r="F939" s="34">
        <f t="shared" si="74"/>
        <v>938</v>
      </c>
      <c r="G939" s="34" t="s">
        <v>4985</v>
      </c>
      <c r="H939">
        <v>18</v>
      </c>
      <c r="I939" s="34" t="s">
        <v>6141</v>
      </c>
      <c r="J939" s="34" t="s">
        <v>5008</v>
      </c>
      <c r="K939" s="34" t="str">
        <f>VLOOKUP(J939,[2]CodMpios!$B$347:$E$362,4,FALSE)</f>
        <v>18094 - Belén De Los Andaquíes</v>
      </c>
      <c r="L939" s="34" t="str">
        <f>VLOOKUP($J939,[2]Coord_Mpios_X_Y!$B$2:$K$1123,9,FALSE)</f>
        <v>1,500923003060</v>
      </c>
      <c r="M939" s="34" t="str">
        <f>VLOOKUP($J939,[2]Coord_Mpios_X_Y!$B$2:$K$1123,10,FALSE)</f>
        <v>-75,875645424257</v>
      </c>
      <c r="N939" s="34" t="s">
        <v>125</v>
      </c>
      <c r="O939" s="34" t="s">
        <v>126</v>
      </c>
      <c r="Q939" s="34" t="s">
        <v>127</v>
      </c>
      <c r="R939" s="34">
        <v>17671346</v>
      </c>
      <c r="S939" s="34" t="str">
        <f t="shared" si="70"/>
        <v>CC17671346</v>
      </c>
      <c r="T939" s="34" t="s">
        <v>5753</v>
      </c>
      <c r="U939" s="34" t="s">
        <v>2492</v>
      </c>
      <c r="V939" s="34" t="s">
        <v>5752</v>
      </c>
      <c r="W939" s="34" t="s">
        <v>2492</v>
      </c>
      <c r="X939" s="87">
        <v>23433</v>
      </c>
      <c r="Y939">
        <v>59</v>
      </c>
      <c r="Z939" s="36">
        <f>VLOOKUP($Y939,[2]Edades!$A$3:$H$153,4,FALSE)</f>
        <v>5</v>
      </c>
      <c r="AA939" s="34" t="str">
        <f>VLOOKUP($Y939,[2]Edades!$A$3:$H$153,6,FALSE)</f>
        <v>5 - Adultez</v>
      </c>
      <c r="AB939" s="34">
        <f>VLOOKUP($Y939,[2]Edades!$A$3:$H$153,7,FALSE)</f>
        <v>12</v>
      </c>
      <c r="AC939" s="34" t="str">
        <f>VLOOKUP($Y939,[2]Edades!$A$3:$H$153,8,FALSE)</f>
        <v>55-59</v>
      </c>
      <c r="AD939" s="34" t="s">
        <v>146</v>
      </c>
      <c r="AE939">
        <v>1</v>
      </c>
      <c r="AF939" s="34" t="s">
        <v>130</v>
      </c>
      <c r="AG939" s="34" t="s">
        <v>2127</v>
      </c>
      <c r="AH939" s="34" t="s">
        <v>2127</v>
      </c>
      <c r="AK939" s="34" t="s">
        <v>125</v>
      </c>
      <c r="AM939" s="34" t="s">
        <v>2127</v>
      </c>
      <c r="AN939" s="36" t="s">
        <v>2127</v>
      </c>
      <c r="AO939" s="36" t="s">
        <v>2127</v>
      </c>
      <c r="AP939" s="34" t="s">
        <v>2127</v>
      </c>
      <c r="AQ939" s="36" t="s">
        <v>2127</v>
      </c>
      <c r="AR939" s="34" t="s">
        <v>5238</v>
      </c>
      <c r="AS939" s="91" t="s">
        <v>7048</v>
      </c>
      <c r="AT939" s="34">
        <v>3125488995</v>
      </c>
      <c r="AU939" s="34" t="s">
        <v>2127</v>
      </c>
      <c r="AX939" s="90"/>
      <c r="BA939" s="91"/>
      <c r="BB939" s="91"/>
      <c r="BC939" s="91"/>
      <c r="BF939" s="34" t="s">
        <v>4983</v>
      </c>
      <c r="BG939" s="92" t="s">
        <v>2098</v>
      </c>
      <c r="BM939" s="36" t="s">
        <v>131</v>
      </c>
      <c r="BN939" s="34" t="s">
        <v>132</v>
      </c>
      <c r="BO939" s="36">
        <v>0</v>
      </c>
      <c r="BQ939" s="94"/>
      <c r="BS939" t="s">
        <v>132</v>
      </c>
      <c r="BU939" s="95"/>
      <c r="BV939" s="95"/>
      <c r="BW939" s="61"/>
      <c r="BX939" s="60"/>
      <c r="BY939" s="59" t="str">
        <f t="shared" ca="1" si="71"/>
        <v/>
      </c>
      <c r="CD939" s="68"/>
      <c r="CE939" s="68"/>
      <c r="CF939" s="67"/>
      <c r="CG939">
        <v>80</v>
      </c>
      <c r="CH939" s="2">
        <v>164</v>
      </c>
      <c r="CI939" s="4">
        <f t="shared" si="72"/>
        <v>29.744199881023206</v>
      </c>
      <c r="CJ939" s="5" t="str">
        <f t="shared" si="73"/>
        <v>SOBREPESO</v>
      </c>
      <c r="CK939" s="36">
        <v>0</v>
      </c>
      <c r="CL939" s="66"/>
      <c r="CM939" s="89">
        <v>42780</v>
      </c>
      <c r="CN939" s="97">
        <v>42914</v>
      </c>
      <c r="CP939"/>
      <c r="CQ939" s="65"/>
      <c r="CR939" s="65"/>
      <c r="CS939" s="98"/>
      <c r="CT939"/>
      <c r="CU939"/>
      <c r="CV939" s="65"/>
      <c r="CW939" s="2"/>
      <c r="CX939" s="82"/>
      <c r="DC939"/>
      <c r="DG939" s="64"/>
      <c r="DI939" s="89"/>
      <c r="DJ939" s="89"/>
      <c r="DN939" s="34"/>
      <c r="DO939" s="34"/>
      <c r="DP939" s="34"/>
      <c r="DQ939" s="34"/>
      <c r="DR939" s="34"/>
      <c r="DS939" s="34" t="s">
        <v>2127</v>
      </c>
      <c r="DT939" s="34"/>
      <c r="DU939" s="47">
        <v>43880</v>
      </c>
      <c r="DY939" s="1">
        <v>1</v>
      </c>
      <c r="DZ939" t="s">
        <v>7941</v>
      </c>
      <c r="EB939" s="4"/>
      <c r="EJ939"/>
      <c r="EL939" s="34"/>
      <c r="EN939" s="34"/>
    </row>
    <row r="940" spans="1:144" hidden="1" x14ac:dyDescent="0.25">
      <c r="A940" s="85">
        <v>2022</v>
      </c>
      <c r="B940" s="87">
        <v>44830</v>
      </c>
      <c r="C940" t="s">
        <v>121</v>
      </c>
      <c r="D940" t="s">
        <v>122</v>
      </c>
      <c r="E940" s="36" t="s">
        <v>7938</v>
      </c>
      <c r="F940" s="34">
        <f t="shared" si="74"/>
        <v>939</v>
      </c>
      <c r="G940" s="34" t="s">
        <v>4985</v>
      </c>
      <c r="H940">
        <v>18</v>
      </c>
      <c r="I940" s="34" t="s">
        <v>6141</v>
      </c>
      <c r="J940" s="34" t="s">
        <v>4991</v>
      </c>
      <c r="K940" s="34" t="str">
        <f>VLOOKUP(J940,[2]CodMpios!$B$347:$E$362,4,FALSE)</f>
        <v>18592 - Puerto Rico</v>
      </c>
      <c r="L940" s="34" t="str">
        <f>VLOOKUP($J940,[2]Coord_Mpios_X_Y!$B$2:$K$1123,9,FALSE)</f>
        <v>2,018940891255</v>
      </c>
      <c r="M940" s="34" t="str">
        <f>VLOOKUP($J940,[2]Coord_Mpios_X_Y!$B$2:$K$1123,10,FALSE)</f>
        <v>-75,073086267336</v>
      </c>
      <c r="N940" s="34" t="s">
        <v>125</v>
      </c>
      <c r="O940" s="34" t="s">
        <v>126</v>
      </c>
      <c r="Q940" s="34" t="s">
        <v>127</v>
      </c>
      <c r="R940" s="34">
        <v>26449728</v>
      </c>
      <c r="S940" s="34" t="str">
        <f t="shared" si="70"/>
        <v>CC26449728</v>
      </c>
      <c r="T940" s="34" t="s">
        <v>395</v>
      </c>
      <c r="U940" s="34" t="s">
        <v>2492</v>
      </c>
      <c r="V940" s="34" t="s">
        <v>335</v>
      </c>
      <c r="W940" s="34" t="s">
        <v>5751</v>
      </c>
      <c r="X940" s="87">
        <v>19622</v>
      </c>
      <c r="Y940">
        <v>69</v>
      </c>
      <c r="Z940" s="36">
        <f>VLOOKUP($Y940,[2]Edades!$A$3:$H$153,4,FALSE)</f>
        <v>6</v>
      </c>
      <c r="AA940" s="34" t="str">
        <f>VLOOKUP($Y940,[2]Edades!$A$3:$H$153,6,FALSE)</f>
        <v>6 - Persona mayor</v>
      </c>
      <c r="AB940" s="34">
        <f>VLOOKUP($Y940,[2]Edades!$A$3:$H$153,7,FALSE)</f>
        <v>14</v>
      </c>
      <c r="AC940" s="34" t="str">
        <f>VLOOKUP($Y940,[2]Edades!$A$3:$H$153,8,FALSE)</f>
        <v>65-69</v>
      </c>
      <c r="AD940" s="34" t="s">
        <v>129</v>
      </c>
      <c r="AE940" s="1">
        <v>2</v>
      </c>
      <c r="AF940" s="34" t="s">
        <v>2137</v>
      </c>
      <c r="AG940" s="34" t="s">
        <v>2127</v>
      </c>
      <c r="AH940" s="34" t="s">
        <v>2127</v>
      </c>
      <c r="AK940" s="34" t="s">
        <v>125</v>
      </c>
      <c r="AM940" s="34" t="s">
        <v>2127</v>
      </c>
      <c r="AN940" s="36" t="s">
        <v>2127</v>
      </c>
      <c r="AO940" s="36" t="s">
        <v>2127</v>
      </c>
      <c r="AP940" s="34" t="s">
        <v>2127</v>
      </c>
      <c r="AQ940" s="36" t="s">
        <v>2127</v>
      </c>
      <c r="AR940" s="34" t="s">
        <v>4989</v>
      </c>
      <c r="AS940" s="91" t="s">
        <v>7049</v>
      </c>
      <c r="AT940" s="34">
        <v>3138907392</v>
      </c>
      <c r="AU940" s="34" t="s">
        <v>2127</v>
      </c>
      <c r="AX940" s="90"/>
      <c r="BA940" s="91"/>
      <c r="BB940" s="91"/>
      <c r="BC940" s="91"/>
      <c r="BF940" s="34" t="s">
        <v>4983</v>
      </c>
      <c r="BG940" s="92" t="s">
        <v>2098</v>
      </c>
      <c r="BM940" s="36" t="s">
        <v>131</v>
      </c>
      <c r="BN940" s="34" t="s">
        <v>132</v>
      </c>
      <c r="BO940" s="36">
        <v>0</v>
      </c>
      <c r="BQ940" s="94"/>
      <c r="BS940" t="s">
        <v>132</v>
      </c>
      <c r="BU940" s="95"/>
      <c r="BV940" s="95"/>
      <c r="BW940" s="61"/>
      <c r="BX940" s="60"/>
      <c r="BY940" s="59" t="str">
        <f t="shared" ca="1" si="71"/>
        <v/>
      </c>
      <c r="CD940" s="68"/>
      <c r="CE940" s="68"/>
      <c r="CF940" s="67"/>
      <c r="CG940">
        <v>75</v>
      </c>
      <c r="CH940" s="2">
        <v>168</v>
      </c>
      <c r="CI940" s="4">
        <f t="shared" si="72"/>
        <v>26.573129251700685</v>
      </c>
      <c r="CJ940" s="5" t="str">
        <f t="shared" si="73"/>
        <v>SOBREPESO</v>
      </c>
      <c r="CK940" s="36">
        <v>0</v>
      </c>
      <c r="CL940" s="66"/>
      <c r="CM940" s="89">
        <v>42781</v>
      </c>
      <c r="CN940" s="97">
        <v>42781</v>
      </c>
      <c r="CP940"/>
      <c r="CQ940" s="65"/>
      <c r="CR940" s="65"/>
      <c r="CS940" s="98"/>
      <c r="CT940"/>
      <c r="CU940"/>
      <c r="CV940" s="65"/>
      <c r="CW940" s="2">
        <v>110</v>
      </c>
      <c r="CX940" s="82">
        <v>60</v>
      </c>
      <c r="DC940"/>
      <c r="DG940" s="64"/>
      <c r="DI940" s="89"/>
      <c r="DJ940" s="89"/>
      <c r="DN940" s="34"/>
      <c r="DO940" s="34"/>
      <c r="DP940" s="34"/>
      <c r="DQ940" s="34"/>
      <c r="DR940" s="34"/>
      <c r="DS940" s="34" t="s">
        <v>2127</v>
      </c>
      <c r="DT940" s="34"/>
      <c r="DU940" s="47">
        <v>44799</v>
      </c>
      <c r="DY940" s="1">
        <v>2</v>
      </c>
      <c r="DZ940" t="s">
        <v>7941</v>
      </c>
      <c r="EA940" s="4">
        <v>0.73</v>
      </c>
      <c r="EB940" s="4">
        <v>171</v>
      </c>
      <c r="EC940" s="4">
        <v>113</v>
      </c>
      <c r="EE940" s="4">
        <v>39.700000000000003</v>
      </c>
      <c r="EF940" s="4">
        <v>165</v>
      </c>
      <c r="EG940" s="4">
        <v>1.5</v>
      </c>
      <c r="EH940" s="4">
        <v>9.5</v>
      </c>
      <c r="EJ940"/>
      <c r="EL940" s="34"/>
      <c r="EN940" s="34"/>
    </row>
    <row r="941" spans="1:144" hidden="1" x14ac:dyDescent="0.25">
      <c r="A941" s="85">
        <v>2022</v>
      </c>
      <c r="B941" s="87">
        <v>44830</v>
      </c>
      <c r="C941" t="s">
        <v>121</v>
      </c>
      <c r="D941" t="s">
        <v>122</v>
      </c>
      <c r="E941" s="36" t="s">
        <v>7938</v>
      </c>
      <c r="F941" s="34">
        <f t="shared" si="74"/>
        <v>940</v>
      </c>
      <c r="G941" s="34" t="s">
        <v>4985</v>
      </c>
      <c r="H941">
        <v>18</v>
      </c>
      <c r="I941" s="34" t="s">
        <v>6141</v>
      </c>
      <c r="J941" s="34" t="s">
        <v>4988</v>
      </c>
      <c r="K941" s="34" t="str">
        <f>VLOOKUP(J941,[2]CodMpios!$B$347:$E$362,4,FALSE)</f>
        <v>18001 - Florencia</v>
      </c>
      <c r="L941" s="34" t="str">
        <f>VLOOKUP($J941,[2]Coord_Mpios_X_Y!$B$2:$K$1123,9,FALSE)</f>
        <v>1,749138703818</v>
      </c>
      <c r="M941" s="34" t="str">
        <f>VLOOKUP($J941,[2]Coord_Mpios_X_Y!$B$2:$K$1123,10,FALSE)</f>
        <v>-75,558239064333</v>
      </c>
      <c r="N941" s="34" t="s">
        <v>139</v>
      </c>
      <c r="O941" s="34" t="s">
        <v>126</v>
      </c>
      <c r="Q941" s="34" t="s">
        <v>127</v>
      </c>
      <c r="R941" s="34">
        <v>26615300</v>
      </c>
      <c r="S941" s="34" t="str">
        <f t="shared" si="70"/>
        <v>CC26615300</v>
      </c>
      <c r="T941" s="34" t="s">
        <v>134</v>
      </c>
      <c r="U941" s="34" t="s">
        <v>5750</v>
      </c>
      <c r="V941" s="34" t="s">
        <v>160</v>
      </c>
      <c r="W941" s="34" t="s">
        <v>1440</v>
      </c>
      <c r="X941" s="87">
        <v>17685</v>
      </c>
      <c r="Y941">
        <v>74</v>
      </c>
      <c r="Z941" s="36">
        <f>VLOOKUP($Y941,[2]Edades!$A$3:$H$153,4,FALSE)</f>
        <v>6</v>
      </c>
      <c r="AA941" s="34" t="str">
        <f>VLOOKUP($Y941,[2]Edades!$A$3:$H$153,6,FALSE)</f>
        <v>6 - Persona mayor</v>
      </c>
      <c r="AB941" s="34">
        <f>VLOOKUP($Y941,[2]Edades!$A$3:$H$153,7,FALSE)</f>
        <v>15</v>
      </c>
      <c r="AC941" s="34" t="str">
        <f>VLOOKUP($Y941,[2]Edades!$A$3:$H$153,8,FALSE)</f>
        <v>70-74</v>
      </c>
      <c r="AD941" s="34" t="s">
        <v>129</v>
      </c>
      <c r="AE941" s="1">
        <v>2</v>
      </c>
      <c r="AF941" s="34" t="s">
        <v>2137</v>
      </c>
      <c r="AG941" s="34" t="s">
        <v>2127</v>
      </c>
      <c r="AH941" s="34" t="s">
        <v>2127</v>
      </c>
      <c r="AK941" s="34" t="s">
        <v>139</v>
      </c>
      <c r="AM941" s="34" t="s">
        <v>2127</v>
      </c>
      <c r="AN941" s="36" t="s">
        <v>2127</v>
      </c>
      <c r="AO941" s="36" t="s">
        <v>2127</v>
      </c>
      <c r="AP941" s="34" t="s">
        <v>2127</v>
      </c>
      <c r="AQ941" s="36" t="s">
        <v>2127</v>
      </c>
      <c r="AR941" s="34" t="s">
        <v>2098</v>
      </c>
      <c r="AS941" s="91" t="s">
        <v>7050</v>
      </c>
      <c r="AT941" s="34">
        <v>3125701957</v>
      </c>
      <c r="AU941" s="34" t="s">
        <v>2127</v>
      </c>
      <c r="AX941" s="90"/>
      <c r="BA941" s="91"/>
      <c r="BB941" s="91"/>
      <c r="BC941" s="91"/>
      <c r="BF941" s="34" t="s">
        <v>4983</v>
      </c>
      <c r="BG941" s="92" t="s">
        <v>2098</v>
      </c>
      <c r="BM941" s="36" t="s">
        <v>131</v>
      </c>
      <c r="BN941" s="34" t="s">
        <v>132</v>
      </c>
      <c r="BO941" s="36">
        <v>0</v>
      </c>
      <c r="BQ941" s="94"/>
      <c r="BS941" t="s">
        <v>132</v>
      </c>
      <c r="BU941" s="95"/>
      <c r="BV941" s="95"/>
      <c r="BW941" s="61"/>
      <c r="BX941" s="60"/>
      <c r="BY941" s="59" t="str">
        <f t="shared" ca="1" si="71"/>
        <v/>
      </c>
      <c r="CD941" s="68"/>
      <c r="CE941" s="68"/>
      <c r="CF941" s="67"/>
      <c r="CG941">
        <v>71</v>
      </c>
      <c r="CH941" s="2">
        <v>165</v>
      </c>
      <c r="CI941" s="4">
        <f t="shared" si="72"/>
        <v>26.078971533516992</v>
      </c>
      <c r="CJ941" s="5" t="str">
        <f t="shared" si="73"/>
        <v>SOBREPESO</v>
      </c>
      <c r="CK941" s="36">
        <v>0</v>
      </c>
      <c r="CL941" s="66"/>
      <c r="CM941" s="89">
        <v>42781</v>
      </c>
      <c r="CN941" s="97">
        <v>42781</v>
      </c>
      <c r="CP941"/>
      <c r="CQ941" s="65"/>
      <c r="CR941" s="65"/>
      <c r="CS941" s="98"/>
      <c r="CT941"/>
      <c r="CU941"/>
      <c r="CV941" s="65"/>
      <c r="CW941" s="2"/>
      <c r="CX941" s="82"/>
      <c r="DC941"/>
      <c r="DG941" s="64"/>
      <c r="DI941" s="89"/>
      <c r="DJ941" s="89"/>
      <c r="DK941" s="89">
        <v>44781</v>
      </c>
      <c r="DN941" s="34"/>
      <c r="DO941" s="34"/>
      <c r="DP941" s="34"/>
      <c r="DQ941" s="34"/>
      <c r="DR941" s="34"/>
      <c r="DS941" s="34" t="s">
        <v>2127</v>
      </c>
      <c r="DT941" s="34"/>
      <c r="DU941" s="47">
        <v>44582</v>
      </c>
      <c r="DY941" s="1">
        <v>1</v>
      </c>
      <c r="DZ941" t="s">
        <v>7941</v>
      </c>
      <c r="EA941" s="4">
        <v>0.57999999999999996</v>
      </c>
      <c r="EB941" s="4">
        <v>90</v>
      </c>
      <c r="EC941" s="4">
        <v>216</v>
      </c>
      <c r="ED941" s="4">
        <v>126</v>
      </c>
      <c r="EE941" s="4">
        <v>69.900000000000006</v>
      </c>
      <c r="EF941" s="4">
        <v>69</v>
      </c>
      <c r="EG941" s="4">
        <v>2</v>
      </c>
      <c r="EJ941"/>
      <c r="EL941" s="34"/>
      <c r="EN941" s="34"/>
    </row>
    <row r="942" spans="1:144" hidden="1" x14ac:dyDescent="0.25">
      <c r="A942" s="85">
        <v>2022</v>
      </c>
      <c r="B942" s="87">
        <v>44830</v>
      </c>
      <c r="C942" t="s">
        <v>121</v>
      </c>
      <c r="D942" t="s">
        <v>122</v>
      </c>
      <c r="E942" s="36" t="s">
        <v>7938</v>
      </c>
      <c r="F942" s="34">
        <f t="shared" si="74"/>
        <v>941</v>
      </c>
      <c r="G942" s="34" t="s">
        <v>4985</v>
      </c>
      <c r="H942">
        <v>18</v>
      </c>
      <c r="I942" s="34" t="s">
        <v>6141</v>
      </c>
      <c r="J942" s="34" t="s">
        <v>4988</v>
      </c>
      <c r="K942" s="34" t="str">
        <f>VLOOKUP(J942,[2]CodMpios!$B$347:$E$362,4,FALSE)</f>
        <v>18001 - Florencia</v>
      </c>
      <c r="L942" s="34" t="str">
        <f>VLOOKUP($J942,[2]Coord_Mpios_X_Y!$B$2:$K$1123,9,FALSE)</f>
        <v>1,749138703818</v>
      </c>
      <c r="M942" s="34" t="str">
        <f>VLOOKUP($J942,[2]Coord_Mpios_X_Y!$B$2:$K$1123,10,FALSE)</f>
        <v>-75,558239064333</v>
      </c>
      <c r="N942" s="34" t="s">
        <v>6142</v>
      </c>
      <c r="O942" s="34" t="s">
        <v>126</v>
      </c>
      <c r="Q942" s="34" t="s">
        <v>127</v>
      </c>
      <c r="R942" s="34">
        <v>17624612</v>
      </c>
      <c r="S942" s="34" t="str">
        <f t="shared" si="70"/>
        <v>CC17624612</v>
      </c>
      <c r="T942" s="34" t="s">
        <v>429</v>
      </c>
      <c r="V942" s="34" t="s">
        <v>2131</v>
      </c>
      <c r="W942" s="34" t="s">
        <v>5749</v>
      </c>
      <c r="X942" s="87">
        <v>18099</v>
      </c>
      <c r="Y942">
        <v>73</v>
      </c>
      <c r="Z942" s="36">
        <f>VLOOKUP($Y942,[2]Edades!$A$3:$H$153,4,FALSE)</f>
        <v>6</v>
      </c>
      <c r="AA942" s="34" t="str">
        <f>VLOOKUP($Y942,[2]Edades!$A$3:$H$153,6,FALSE)</f>
        <v>6 - Persona mayor</v>
      </c>
      <c r="AB942" s="34">
        <f>VLOOKUP($Y942,[2]Edades!$A$3:$H$153,7,FALSE)</f>
        <v>15</v>
      </c>
      <c r="AC942" s="34" t="str">
        <f>VLOOKUP($Y942,[2]Edades!$A$3:$H$153,8,FALSE)</f>
        <v>70-74</v>
      </c>
      <c r="AD942" s="34" t="s">
        <v>146</v>
      </c>
      <c r="AE942">
        <v>1</v>
      </c>
      <c r="AF942" s="34" t="s">
        <v>2137</v>
      </c>
      <c r="AG942" s="34" t="s">
        <v>2127</v>
      </c>
      <c r="AH942" s="34" t="s">
        <v>2127</v>
      </c>
      <c r="AK942" s="34" t="s">
        <v>6142</v>
      </c>
      <c r="AM942" s="34" t="s">
        <v>2127</v>
      </c>
      <c r="AN942" s="36" t="s">
        <v>2127</v>
      </c>
      <c r="AO942" s="36" t="s">
        <v>2127</v>
      </c>
      <c r="AP942" s="34" t="s">
        <v>2127</v>
      </c>
      <c r="AQ942" s="36" t="s">
        <v>2127</v>
      </c>
      <c r="AR942" s="34" t="s">
        <v>2098</v>
      </c>
      <c r="AS942" s="91" t="s">
        <v>7051</v>
      </c>
      <c r="AT942" s="34">
        <v>4348894</v>
      </c>
      <c r="AU942" s="34" t="s">
        <v>2127</v>
      </c>
      <c r="AX942" s="90"/>
      <c r="BA942" s="91"/>
      <c r="BB942" s="91"/>
      <c r="BC942" s="91"/>
      <c r="BF942" s="34" t="s">
        <v>4983</v>
      </c>
      <c r="BG942" s="92" t="s">
        <v>2098</v>
      </c>
      <c r="BM942" s="36" t="s">
        <v>131</v>
      </c>
      <c r="BN942" s="34" t="s">
        <v>132</v>
      </c>
      <c r="BO942" s="36">
        <v>0</v>
      </c>
      <c r="BQ942" s="94"/>
      <c r="BS942" t="s">
        <v>132</v>
      </c>
      <c r="BU942" s="95"/>
      <c r="BV942" s="95"/>
      <c r="BW942" s="61"/>
      <c r="BX942" s="60"/>
      <c r="BY942" s="59" t="str">
        <f t="shared" ca="1" si="71"/>
        <v/>
      </c>
      <c r="CD942" s="68"/>
      <c r="CE942" s="68"/>
      <c r="CF942" s="67"/>
      <c r="CG942">
        <v>75</v>
      </c>
      <c r="CH942" s="2">
        <v>160</v>
      </c>
      <c r="CI942" s="4">
        <f t="shared" si="72"/>
        <v>29.296874999999993</v>
      </c>
      <c r="CJ942" s="5" t="str">
        <f t="shared" si="73"/>
        <v>SOBREPESO</v>
      </c>
      <c r="CK942" s="36">
        <v>0</v>
      </c>
      <c r="CL942" s="66"/>
      <c r="CM942" s="89">
        <v>42782</v>
      </c>
      <c r="CN942" s="97">
        <v>42782</v>
      </c>
      <c r="CP942"/>
      <c r="CQ942" s="65"/>
      <c r="CR942" s="65"/>
      <c r="CS942" s="98"/>
      <c r="CT942"/>
      <c r="CU942"/>
      <c r="CV942" s="65"/>
      <c r="CW942" s="2">
        <v>120</v>
      </c>
      <c r="CX942" s="82">
        <v>70</v>
      </c>
      <c r="DC942"/>
      <c r="DG942" s="64"/>
      <c r="DI942" s="89">
        <v>44599</v>
      </c>
      <c r="DJ942" s="89"/>
      <c r="DN942" s="34"/>
      <c r="DO942" s="34"/>
      <c r="DP942" s="34"/>
      <c r="DQ942" s="34"/>
      <c r="DR942" s="34"/>
      <c r="DS942" s="34" t="s">
        <v>2127</v>
      </c>
      <c r="DT942" s="34"/>
      <c r="DU942" s="47">
        <v>44596</v>
      </c>
      <c r="DY942" s="1">
        <v>2</v>
      </c>
      <c r="DZ942" t="s">
        <v>7940</v>
      </c>
      <c r="EA942" s="4">
        <v>0.9</v>
      </c>
      <c r="EB942" s="4">
        <v>91</v>
      </c>
      <c r="ED942" s="4">
        <v>86.1</v>
      </c>
      <c r="EG942" s="4">
        <v>6.2</v>
      </c>
      <c r="EH942" s="4">
        <v>5.4</v>
      </c>
      <c r="EJ942"/>
      <c r="EL942" s="34"/>
      <c r="EN942" s="34"/>
    </row>
    <row r="943" spans="1:144" hidden="1" x14ac:dyDescent="0.25">
      <c r="A943" s="85">
        <v>2022</v>
      </c>
      <c r="B943" s="87">
        <v>44830</v>
      </c>
      <c r="C943" t="s">
        <v>121</v>
      </c>
      <c r="D943" t="s">
        <v>122</v>
      </c>
      <c r="E943" s="36" t="s">
        <v>7938</v>
      </c>
      <c r="F943" s="34">
        <f t="shared" si="74"/>
        <v>942</v>
      </c>
      <c r="G943" s="34" t="s">
        <v>4985</v>
      </c>
      <c r="H943">
        <v>18</v>
      </c>
      <c r="I943" s="34" t="s">
        <v>6141</v>
      </c>
      <c r="J943" s="34" t="s">
        <v>4996</v>
      </c>
      <c r="K943" s="34" t="str">
        <f>VLOOKUP(J943,[2]CodMpios!$B$347:$E$362,4,FALSE)</f>
        <v>18247 - El Doncello</v>
      </c>
      <c r="L943" s="34" t="str">
        <f>VLOOKUP($J943,[2]Coord_Mpios_X_Y!$B$2:$K$1123,9,FALSE)</f>
        <v>1,791385903474</v>
      </c>
      <c r="M943" s="34" t="str">
        <f>VLOOKUP($J943,[2]Coord_Mpios_X_Y!$B$2:$K$1123,10,FALSE)</f>
        <v>-75,193944154894</v>
      </c>
      <c r="N943" s="34" t="s">
        <v>139</v>
      </c>
      <c r="O943" s="34" t="s">
        <v>126</v>
      </c>
      <c r="Q943" s="34" t="s">
        <v>127</v>
      </c>
      <c r="R943" s="34">
        <v>17628357</v>
      </c>
      <c r="S943" s="34" t="str">
        <f t="shared" si="70"/>
        <v>CC17628357</v>
      </c>
      <c r="T943" s="34" t="s">
        <v>197</v>
      </c>
      <c r="U943" s="34" t="s">
        <v>1906</v>
      </c>
      <c r="V943" s="34" t="s">
        <v>1030</v>
      </c>
      <c r="W943" s="34" t="s">
        <v>2373</v>
      </c>
      <c r="X943" s="87">
        <v>20320</v>
      </c>
      <c r="Y943">
        <v>67</v>
      </c>
      <c r="Z943" s="36">
        <f>VLOOKUP($Y943,[2]Edades!$A$3:$H$153,4,FALSE)</f>
        <v>6</v>
      </c>
      <c r="AA943" s="34" t="str">
        <f>VLOOKUP($Y943,[2]Edades!$A$3:$H$153,6,FALSE)</f>
        <v>6 - Persona mayor</v>
      </c>
      <c r="AB943" s="34">
        <f>VLOOKUP($Y943,[2]Edades!$A$3:$H$153,7,FALSE)</f>
        <v>14</v>
      </c>
      <c r="AC943" s="34" t="str">
        <f>VLOOKUP($Y943,[2]Edades!$A$3:$H$153,8,FALSE)</f>
        <v>65-69</v>
      </c>
      <c r="AD943" s="34" t="s">
        <v>146</v>
      </c>
      <c r="AE943">
        <v>1</v>
      </c>
      <c r="AF943" s="34" t="s">
        <v>2137</v>
      </c>
      <c r="AG943" s="34" t="s">
        <v>2127</v>
      </c>
      <c r="AH943" s="34" t="s">
        <v>2127</v>
      </c>
      <c r="AK943" s="34" t="s">
        <v>139</v>
      </c>
      <c r="AM943" s="34" t="s">
        <v>2127</v>
      </c>
      <c r="AN943" s="36" t="s">
        <v>2127</v>
      </c>
      <c r="AO943" s="36" t="s">
        <v>2127</v>
      </c>
      <c r="AP943" s="34" t="s">
        <v>2127</v>
      </c>
      <c r="AQ943" s="36" t="s">
        <v>2127</v>
      </c>
      <c r="AR943" s="34" t="s">
        <v>2098</v>
      </c>
      <c r="AS943" s="91" t="s">
        <v>7052</v>
      </c>
      <c r="AT943" s="34">
        <v>3124287534</v>
      </c>
      <c r="AU943" s="34" t="s">
        <v>2127</v>
      </c>
      <c r="AX943" s="90"/>
      <c r="BA943" s="91"/>
      <c r="BB943" s="91"/>
      <c r="BC943" s="91"/>
      <c r="BF943" s="34" t="s">
        <v>4983</v>
      </c>
      <c r="BG943" s="92" t="s">
        <v>2098</v>
      </c>
      <c r="BM943" s="36" t="s">
        <v>131</v>
      </c>
      <c r="BN943" s="34" t="s">
        <v>131</v>
      </c>
      <c r="BO943">
        <v>1</v>
      </c>
      <c r="BQ943" s="94"/>
      <c r="BS943" t="s">
        <v>132</v>
      </c>
      <c r="BU943" s="95"/>
      <c r="BV943" s="95"/>
      <c r="BW943" s="61"/>
      <c r="BX943" s="60"/>
      <c r="BY943" s="59" t="str">
        <f t="shared" ca="1" si="71"/>
        <v/>
      </c>
      <c r="CD943" s="68"/>
      <c r="CE943" s="68"/>
      <c r="CF943" s="67"/>
      <c r="CG943">
        <v>79</v>
      </c>
      <c r="CH943" s="2">
        <v>178</v>
      </c>
      <c r="CI943" s="4">
        <f t="shared" si="72"/>
        <v>24.933720489837143</v>
      </c>
      <c r="CJ943" s="5" t="str">
        <f t="shared" si="73"/>
        <v>NORMAL</v>
      </c>
      <c r="CK943" s="36">
        <v>0</v>
      </c>
      <c r="CL943" s="66"/>
      <c r="CM943" s="89">
        <v>42786</v>
      </c>
      <c r="CN943" s="97">
        <v>42786</v>
      </c>
      <c r="CP943"/>
      <c r="CQ943" s="65"/>
      <c r="CR943" s="65"/>
      <c r="CS943" s="98"/>
      <c r="CT943"/>
      <c r="CU943"/>
      <c r="CV943" s="65"/>
      <c r="CW943" s="2">
        <v>120</v>
      </c>
      <c r="CX943" s="82">
        <v>60</v>
      </c>
      <c r="DC943"/>
      <c r="DG943" s="64"/>
      <c r="DI943" s="89"/>
      <c r="DJ943" s="89"/>
      <c r="DN943" s="34"/>
      <c r="DO943" s="34"/>
      <c r="DP943" s="34"/>
      <c r="DQ943" s="34"/>
      <c r="DR943" s="34"/>
      <c r="DS943" s="34" t="s">
        <v>2127</v>
      </c>
      <c r="DT943" s="34"/>
      <c r="DU943" s="47">
        <v>44644</v>
      </c>
      <c r="DY943" s="1">
        <v>1</v>
      </c>
      <c r="DZ943" t="s">
        <v>7941</v>
      </c>
      <c r="EA943" s="4">
        <v>0.62</v>
      </c>
      <c r="EB943" s="4">
        <v>190</v>
      </c>
      <c r="EC943" s="4">
        <v>285</v>
      </c>
      <c r="ED943" s="4">
        <v>199</v>
      </c>
      <c r="EE943" s="4">
        <v>45.9</v>
      </c>
      <c r="EF943" s="4">
        <v>197</v>
      </c>
      <c r="EJ943"/>
      <c r="EL943" s="34"/>
      <c r="EN943" s="34"/>
    </row>
    <row r="944" spans="1:144" hidden="1" x14ac:dyDescent="0.25">
      <c r="A944" s="85">
        <v>2022</v>
      </c>
      <c r="B944" s="87">
        <v>44830</v>
      </c>
      <c r="C944" t="s">
        <v>121</v>
      </c>
      <c r="D944" t="s">
        <v>122</v>
      </c>
      <c r="E944" s="36" t="s">
        <v>7938</v>
      </c>
      <c r="F944" s="34">
        <f t="shared" si="74"/>
        <v>943</v>
      </c>
      <c r="G944" s="34" t="s">
        <v>4985</v>
      </c>
      <c r="H944">
        <v>18</v>
      </c>
      <c r="I944" s="34" t="s">
        <v>6141</v>
      </c>
      <c r="J944" s="34" t="s">
        <v>4988</v>
      </c>
      <c r="K944" s="34" t="str">
        <f>VLOOKUP(J944,[2]CodMpios!$B$347:$E$362,4,FALSE)</f>
        <v>18001 - Florencia</v>
      </c>
      <c r="L944" s="34" t="str">
        <f>VLOOKUP($J944,[2]Coord_Mpios_X_Y!$B$2:$K$1123,9,FALSE)</f>
        <v>1,749138703818</v>
      </c>
      <c r="M944" s="34" t="str">
        <f>VLOOKUP($J944,[2]Coord_Mpios_X_Y!$B$2:$K$1123,10,FALSE)</f>
        <v>-75,558239064333</v>
      </c>
      <c r="N944" s="34" t="s">
        <v>125</v>
      </c>
      <c r="O944" s="34" t="s">
        <v>126</v>
      </c>
      <c r="Q944" s="34" t="s">
        <v>127</v>
      </c>
      <c r="R944" s="34">
        <v>40766513</v>
      </c>
      <c r="S944" s="34" t="str">
        <f t="shared" si="70"/>
        <v>CC40766513</v>
      </c>
      <c r="T944" s="34" t="s">
        <v>140</v>
      </c>
      <c r="U944" s="34" t="s">
        <v>2492</v>
      </c>
      <c r="V944" s="34" t="s">
        <v>5232</v>
      </c>
      <c r="W944" s="34" t="s">
        <v>673</v>
      </c>
      <c r="X944" s="87">
        <v>24143</v>
      </c>
      <c r="Y944">
        <v>57</v>
      </c>
      <c r="Z944" s="36">
        <f>VLOOKUP($Y944,[2]Edades!$A$3:$H$153,4,FALSE)</f>
        <v>5</v>
      </c>
      <c r="AA944" s="34" t="str">
        <f>VLOOKUP($Y944,[2]Edades!$A$3:$H$153,6,FALSE)</f>
        <v>5 - Adultez</v>
      </c>
      <c r="AB944" s="34">
        <f>VLOOKUP($Y944,[2]Edades!$A$3:$H$153,7,FALSE)</f>
        <v>12</v>
      </c>
      <c r="AC944" s="34" t="str">
        <f>VLOOKUP($Y944,[2]Edades!$A$3:$H$153,8,FALSE)</f>
        <v>55-59</v>
      </c>
      <c r="AD944" s="34" t="s">
        <v>129</v>
      </c>
      <c r="AE944" s="1">
        <v>2</v>
      </c>
      <c r="AF944" s="34" t="s">
        <v>130</v>
      </c>
      <c r="AG944" s="34" t="s">
        <v>2127</v>
      </c>
      <c r="AH944" s="34" t="s">
        <v>2127</v>
      </c>
      <c r="AK944" s="34" t="s">
        <v>125</v>
      </c>
      <c r="AM944" s="34" t="s">
        <v>2127</v>
      </c>
      <c r="AN944" s="36" t="s">
        <v>2127</v>
      </c>
      <c r="AO944" s="36" t="s">
        <v>2127</v>
      </c>
      <c r="AP944" s="34" t="s">
        <v>2127</v>
      </c>
      <c r="AQ944" s="36" t="s">
        <v>2127</v>
      </c>
      <c r="AR944" s="34" t="s">
        <v>2098</v>
      </c>
      <c r="AS944" s="91" t="s">
        <v>7053</v>
      </c>
      <c r="AT944" s="34">
        <v>3103446026</v>
      </c>
      <c r="AU944" s="34" t="s">
        <v>2127</v>
      </c>
      <c r="AX944" s="90"/>
      <c r="BA944" s="91"/>
      <c r="BB944" s="91"/>
      <c r="BC944" s="91"/>
      <c r="BF944" s="34" t="s">
        <v>4983</v>
      </c>
      <c r="BG944" s="92" t="s">
        <v>2098</v>
      </c>
      <c r="BM944" s="36" t="s">
        <v>131</v>
      </c>
      <c r="BN944" s="34" t="s">
        <v>132</v>
      </c>
      <c r="BO944" s="36">
        <v>0</v>
      </c>
      <c r="BQ944" s="94"/>
      <c r="BS944" t="s">
        <v>132</v>
      </c>
      <c r="BU944" s="95"/>
      <c r="BV944" s="95"/>
      <c r="BW944" s="61"/>
      <c r="BX944" s="60"/>
      <c r="BY944" s="59" t="str">
        <f t="shared" ca="1" si="71"/>
        <v/>
      </c>
      <c r="CD944" s="68"/>
      <c r="CE944" s="68"/>
      <c r="CF944" s="67"/>
      <c r="CG944">
        <v>69</v>
      </c>
      <c r="CH944" s="2">
        <v>156</v>
      </c>
      <c r="CI944" s="4">
        <f t="shared" si="72"/>
        <v>28.353057199211044</v>
      </c>
      <c r="CJ944" s="5" t="str">
        <f t="shared" si="73"/>
        <v>SOBREPESO</v>
      </c>
      <c r="CK944" s="36">
        <v>0</v>
      </c>
      <c r="CL944" s="66"/>
      <c r="CM944" s="89">
        <v>42786</v>
      </c>
      <c r="CN944" s="97">
        <v>42786</v>
      </c>
      <c r="CP944"/>
      <c r="CQ944" s="65"/>
      <c r="CR944" s="65"/>
      <c r="CS944" s="98"/>
      <c r="CT944"/>
      <c r="CU944"/>
      <c r="CV944" s="65"/>
      <c r="CW944" s="2">
        <v>120</v>
      </c>
      <c r="CX944" s="82">
        <v>65</v>
      </c>
      <c r="DC944"/>
      <c r="DG944" s="64"/>
      <c r="DI944" s="89">
        <v>42802</v>
      </c>
      <c r="DJ944" s="89"/>
      <c r="DN944" s="34"/>
      <c r="DO944" s="34"/>
      <c r="DP944" s="34"/>
      <c r="DQ944" s="34"/>
      <c r="DR944" s="34"/>
      <c r="DS944" s="34" t="s">
        <v>2127</v>
      </c>
      <c r="DT944" s="34"/>
      <c r="DU944" s="47">
        <v>44644</v>
      </c>
      <c r="DY944" s="1">
        <v>2</v>
      </c>
      <c r="DZ944" t="s">
        <v>7941</v>
      </c>
      <c r="EA944" s="4">
        <v>1.03</v>
      </c>
      <c r="EB944" s="4">
        <v>91</v>
      </c>
      <c r="EC944" s="4">
        <v>261</v>
      </c>
      <c r="ED944" s="4">
        <v>206</v>
      </c>
      <c r="EE944" s="4">
        <v>32</v>
      </c>
      <c r="EF944" s="4">
        <v>115</v>
      </c>
      <c r="EG944" s="4">
        <v>2.2999999999999998</v>
      </c>
      <c r="EJ944"/>
      <c r="EL944" s="34"/>
      <c r="EN944" s="34"/>
    </row>
    <row r="945" spans="1:144" hidden="1" x14ac:dyDescent="0.25">
      <c r="A945" s="85">
        <v>2022</v>
      </c>
      <c r="B945" s="87">
        <v>44830</v>
      </c>
      <c r="C945" t="s">
        <v>121</v>
      </c>
      <c r="D945" t="s">
        <v>122</v>
      </c>
      <c r="E945" s="36" t="s">
        <v>7938</v>
      </c>
      <c r="F945" s="34">
        <f t="shared" si="74"/>
        <v>944</v>
      </c>
      <c r="G945" s="34" t="s">
        <v>4985</v>
      </c>
      <c r="H945">
        <v>18</v>
      </c>
      <c r="I945" s="34" t="s">
        <v>6141</v>
      </c>
      <c r="J945" s="34" t="s">
        <v>5007</v>
      </c>
      <c r="K945" s="34" t="str">
        <f>VLOOKUP(J945,[2]CodMpios!$B$347:$E$362,4,FALSE)</f>
        <v>18410 - La Montañita</v>
      </c>
      <c r="L945" s="34" t="str">
        <f>VLOOKUP($J945,[2]Coord_Mpios_X_Y!$B$2:$K$1123,9,FALSE)</f>
        <v>1,302860442333</v>
      </c>
      <c r="M945" s="34" t="str">
        <f>VLOOKUP($J945,[2]Coord_Mpios_X_Y!$B$2:$K$1123,10,FALSE)</f>
        <v>-75,235727318747</v>
      </c>
      <c r="N945" s="34" t="s">
        <v>6142</v>
      </c>
      <c r="O945" s="34" t="s">
        <v>126</v>
      </c>
      <c r="Q945" s="34" t="s">
        <v>127</v>
      </c>
      <c r="R945" s="34">
        <v>17624620</v>
      </c>
      <c r="S945" s="34" t="str">
        <f t="shared" si="70"/>
        <v>CC17624620</v>
      </c>
      <c r="T945" s="34" t="s">
        <v>689</v>
      </c>
      <c r="U945" s="34" t="s">
        <v>2492</v>
      </c>
      <c r="V945" s="34" t="s">
        <v>5047</v>
      </c>
      <c r="W945" s="34" t="s">
        <v>783</v>
      </c>
      <c r="X945" s="87">
        <v>18601</v>
      </c>
      <c r="Y945">
        <v>72</v>
      </c>
      <c r="Z945" s="36">
        <f>VLOOKUP($Y945,[2]Edades!$A$3:$H$153,4,FALSE)</f>
        <v>6</v>
      </c>
      <c r="AA945" s="34" t="str">
        <f>VLOOKUP($Y945,[2]Edades!$A$3:$H$153,6,FALSE)</f>
        <v>6 - Persona mayor</v>
      </c>
      <c r="AB945" s="34">
        <f>VLOOKUP($Y945,[2]Edades!$A$3:$H$153,7,FALSE)</f>
        <v>15</v>
      </c>
      <c r="AC945" s="34" t="str">
        <f>VLOOKUP($Y945,[2]Edades!$A$3:$H$153,8,FALSE)</f>
        <v>70-74</v>
      </c>
      <c r="AD945" s="34" t="s">
        <v>146</v>
      </c>
      <c r="AE945">
        <v>1</v>
      </c>
      <c r="AF945" s="34" t="s">
        <v>2137</v>
      </c>
      <c r="AG945" s="34" t="s">
        <v>2127</v>
      </c>
      <c r="AH945" s="34" t="s">
        <v>2127</v>
      </c>
      <c r="AK945" s="34" t="s">
        <v>6142</v>
      </c>
      <c r="AM945" s="34" t="s">
        <v>2127</v>
      </c>
      <c r="AN945" s="36" t="s">
        <v>2127</v>
      </c>
      <c r="AO945" s="36" t="s">
        <v>2127</v>
      </c>
      <c r="AP945" s="34" t="s">
        <v>2127</v>
      </c>
      <c r="AQ945" s="36" t="s">
        <v>2127</v>
      </c>
      <c r="AR945" s="34" t="s">
        <v>2098</v>
      </c>
      <c r="AS945" s="91" t="s">
        <v>7054</v>
      </c>
      <c r="AT945" s="34">
        <v>3108732405</v>
      </c>
      <c r="AU945" s="34" t="s">
        <v>2127</v>
      </c>
      <c r="AX945" s="90"/>
      <c r="BA945" s="91"/>
      <c r="BB945" s="91"/>
      <c r="BC945" s="91"/>
      <c r="BF945" s="34" t="s">
        <v>4983</v>
      </c>
      <c r="BG945" s="92" t="s">
        <v>2098</v>
      </c>
      <c r="BM945" s="36" t="s">
        <v>131</v>
      </c>
      <c r="BN945" s="34" t="s">
        <v>132</v>
      </c>
      <c r="BO945" s="36">
        <v>0</v>
      </c>
      <c r="BQ945" s="94"/>
      <c r="BS945" t="s">
        <v>132</v>
      </c>
      <c r="BU945" s="95"/>
      <c r="BV945" s="95"/>
      <c r="BW945" s="61"/>
      <c r="BX945" s="60"/>
      <c r="BY945" s="59" t="str">
        <f t="shared" ca="1" si="71"/>
        <v/>
      </c>
      <c r="CD945" s="68"/>
      <c r="CE945" s="68"/>
      <c r="CF945" s="67"/>
      <c r="CG945">
        <v>97</v>
      </c>
      <c r="CH945" s="2">
        <v>186</v>
      </c>
      <c r="CI945" s="4">
        <f t="shared" si="72"/>
        <v>28.037923459359458</v>
      </c>
      <c r="CJ945" s="5" t="str">
        <f t="shared" si="73"/>
        <v>SOBREPESO</v>
      </c>
      <c r="CK945" s="36">
        <v>0</v>
      </c>
      <c r="CL945" s="66"/>
      <c r="CM945" s="89">
        <v>42793</v>
      </c>
      <c r="CN945" s="97">
        <v>42793</v>
      </c>
      <c r="CP945"/>
      <c r="CQ945" s="65"/>
      <c r="CR945" s="65"/>
      <c r="CS945" s="98"/>
      <c r="CT945"/>
      <c r="CU945"/>
      <c r="CV945" s="65"/>
      <c r="CW945" s="2"/>
      <c r="CX945" s="82"/>
      <c r="DC945"/>
      <c r="DG945" s="64"/>
      <c r="DI945" s="89"/>
      <c r="DJ945" s="89"/>
      <c r="DN945" s="34"/>
      <c r="DO945" s="34"/>
      <c r="DP945" s="34"/>
      <c r="DQ945" s="34"/>
      <c r="DR945" s="34"/>
      <c r="DS945" s="34" t="s">
        <v>2127</v>
      </c>
      <c r="DT945" s="34"/>
      <c r="DU945" s="47">
        <v>44530</v>
      </c>
      <c r="DY945" s="1">
        <v>2</v>
      </c>
      <c r="DZ945" t="s">
        <v>7940</v>
      </c>
      <c r="EB945" s="4"/>
      <c r="EJ945"/>
      <c r="EL945" s="34"/>
      <c r="EN945" s="34"/>
    </row>
    <row r="946" spans="1:144" x14ac:dyDescent="0.25">
      <c r="A946" s="85">
        <v>2022</v>
      </c>
      <c r="B946" s="87">
        <v>44830</v>
      </c>
      <c r="C946" t="s">
        <v>121</v>
      </c>
      <c r="D946" t="s">
        <v>122</v>
      </c>
      <c r="E946" s="34" t="s">
        <v>7938</v>
      </c>
      <c r="F946" s="34">
        <f t="shared" si="74"/>
        <v>945</v>
      </c>
      <c r="G946" s="34" t="s">
        <v>4985</v>
      </c>
      <c r="H946">
        <v>18</v>
      </c>
      <c r="I946" s="34" t="s">
        <v>6141</v>
      </c>
      <c r="J946" s="34" t="s">
        <v>4988</v>
      </c>
      <c r="K946" s="34" t="str">
        <f>VLOOKUP(J946,[2]CodMpios!$B$347:$E$362,4,FALSE)</f>
        <v>18001 - Florencia</v>
      </c>
      <c r="L946" s="34" t="str">
        <f>VLOOKUP($J946,[2]Coord_Mpios_X_Y!$B$2:$K$1123,9,FALSE)</f>
        <v>1,749138703818</v>
      </c>
      <c r="M946" s="34" t="str">
        <f>VLOOKUP($J946,[2]Coord_Mpios_X_Y!$B$2:$K$1123,10,FALSE)</f>
        <v>-75,558239064333</v>
      </c>
      <c r="N946" s="34" t="s">
        <v>139</v>
      </c>
      <c r="O946" s="34" t="s">
        <v>126</v>
      </c>
      <c r="Q946" s="34" t="s">
        <v>127</v>
      </c>
      <c r="R946" s="34">
        <v>26618319</v>
      </c>
      <c r="S946" s="34" t="str">
        <f t="shared" si="70"/>
        <v>CC26618319</v>
      </c>
      <c r="T946" s="34" t="s">
        <v>986</v>
      </c>
      <c r="U946" s="34" t="s">
        <v>407</v>
      </c>
      <c r="V946" s="34" t="s">
        <v>1476</v>
      </c>
      <c r="W946" s="34" t="s">
        <v>5748</v>
      </c>
      <c r="X946" s="87">
        <v>12954</v>
      </c>
      <c r="Y946">
        <v>87</v>
      </c>
      <c r="Z946" s="36">
        <f>VLOOKUP($Y946,[2]Edades!$A$3:$H$153,4,FALSE)</f>
        <v>6</v>
      </c>
      <c r="AA946" s="34" t="str">
        <f>VLOOKUP($Y946,[2]Edades!$A$3:$H$153,6,FALSE)</f>
        <v>6 - Persona mayor</v>
      </c>
      <c r="AB946" s="34">
        <f>VLOOKUP($Y946,[2]Edades!$A$3:$H$153,7,FALSE)</f>
        <v>17</v>
      </c>
      <c r="AC946" s="34" t="str">
        <f>VLOOKUP($Y946,[2]Edades!$A$3:$H$153,8,FALSE)</f>
        <v>80 Y MÁS</v>
      </c>
      <c r="AD946" s="34" t="s">
        <v>129</v>
      </c>
      <c r="AE946" s="1">
        <v>2</v>
      </c>
      <c r="AF946" s="34" t="s">
        <v>2137</v>
      </c>
      <c r="AG946" s="34" t="s">
        <v>2127</v>
      </c>
      <c r="AH946" s="34" t="s">
        <v>2127</v>
      </c>
      <c r="AK946" s="34" t="s">
        <v>139</v>
      </c>
      <c r="AM946" s="34" t="s">
        <v>2127</v>
      </c>
      <c r="AN946" s="36" t="s">
        <v>2127</v>
      </c>
      <c r="AO946" s="36" t="s">
        <v>2127</v>
      </c>
      <c r="AP946" s="34" t="s">
        <v>2127</v>
      </c>
      <c r="AQ946" s="36" t="s">
        <v>2127</v>
      </c>
      <c r="AR946" s="34" t="s">
        <v>2098</v>
      </c>
      <c r="AS946" s="91" t="s">
        <v>7055</v>
      </c>
      <c r="AT946" s="34">
        <v>3112441317</v>
      </c>
      <c r="AU946" s="34" t="s">
        <v>2127</v>
      </c>
      <c r="AX946" s="90"/>
      <c r="BA946" s="91"/>
      <c r="BB946" s="91"/>
      <c r="BC946" s="91"/>
      <c r="BF946" s="34" t="s">
        <v>4983</v>
      </c>
      <c r="BG946" s="92" t="s">
        <v>2098</v>
      </c>
      <c r="BM946" s="36" t="s">
        <v>131</v>
      </c>
      <c r="BN946" s="34" t="s">
        <v>132</v>
      </c>
      <c r="BO946" s="36">
        <v>0</v>
      </c>
      <c r="BQ946" s="94"/>
      <c r="BS946" s="36" t="s">
        <v>2127</v>
      </c>
      <c r="BU946" s="95"/>
      <c r="BV946" s="95"/>
      <c r="BW946" s="61"/>
      <c r="BX946" s="60"/>
      <c r="BY946" s="59" t="str">
        <f t="shared" ca="1" si="71"/>
        <v/>
      </c>
      <c r="CD946" s="68"/>
      <c r="CE946" s="68"/>
      <c r="CF946" s="67"/>
      <c r="CG946">
        <v>44</v>
      </c>
      <c r="CH946" s="2">
        <v>147</v>
      </c>
      <c r="CI946" s="4">
        <f t="shared" si="72"/>
        <v>20.361886251099079</v>
      </c>
      <c r="CJ946" s="5" t="str">
        <f t="shared" si="73"/>
        <v>NORMAL</v>
      </c>
      <c r="CK946" s="36">
        <v>0</v>
      </c>
      <c r="CL946" s="66"/>
      <c r="CM946" s="89">
        <v>41284</v>
      </c>
      <c r="CN946" s="97">
        <v>44405</v>
      </c>
      <c r="CP946"/>
      <c r="CQ946" s="65"/>
      <c r="CR946" s="65"/>
      <c r="CS946" s="98"/>
      <c r="CT946"/>
      <c r="CU946"/>
      <c r="CV946" s="97"/>
      <c r="CW946" s="2">
        <v>140</v>
      </c>
      <c r="CX946" s="82">
        <v>60</v>
      </c>
      <c r="DG946" s="64"/>
      <c r="DI946" s="89"/>
      <c r="DJ946" s="89"/>
      <c r="DN946" s="34"/>
      <c r="DO946" s="34"/>
      <c r="DP946" s="34"/>
      <c r="DQ946" s="34"/>
      <c r="DR946" s="34"/>
      <c r="DS946" s="34" t="s">
        <v>2127</v>
      </c>
      <c r="DT946" s="34"/>
      <c r="DU946" s="47">
        <v>44425</v>
      </c>
      <c r="DY946" s="1">
        <v>2</v>
      </c>
      <c r="DZ946" t="s">
        <v>7940</v>
      </c>
      <c r="EB946" s="4"/>
      <c r="EJ946"/>
      <c r="EL946" s="34"/>
      <c r="EN946" s="34"/>
    </row>
    <row r="947" spans="1:144" hidden="1" x14ac:dyDescent="0.25">
      <c r="A947" s="85">
        <v>2022</v>
      </c>
      <c r="B947" s="87">
        <v>44830</v>
      </c>
      <c r="C947" t="s">
        <v>121</v>
      </c>
      <c r="D947" t="s">
        <v>122</v>
      </c>
      <c r="E947" s="36" t="s">
        <v>7938</v>
      </c>
      <c r="F947" s="34">
        <f t="shared" si="74"/>
        <v>946</v>
      </c>
      <c r="G947" s="34" t="s">
        <v>4985</v>
      </c>
      <c r="H947">
        <v>18</v>
      </c>
      <c r="I947" s="34" t="s">
        <v>6141</v>
      </c>
      <c r="J947" s="34" t="s">
        <v>5021</v>
      </c>
      <c r="K947" s="34" t="str">
        <f>VLOOKUP(J947,[2]CodMpios!$B$347:$E$362,4,FALSE)</f>
        <v>18785 - Solita</v>
      </c>
      <c r="L947" s="34" t="str">
        <f>VLOOKUP($J947,[2]Coord_Mpios_X_Y!$B$2:$K$1123,9,FALSE)</f>
        <v>0,909265456917</v>
      </c>
      <c r="M947" s="34" t="str">
        <f>VLOOKUP($J947,[2]Coord_Mpios_X_Y!$B$2:$K$1123,10,FALSE)</f>
        <v>-75,638400454679</v>
      </c>
      <c r="N947" s="34" t="s">
        <v>139</v>
      </c>
      <c r="O947" s="34" t="s">
        <v>126</v>
      </c>
      <c r="Q947" s="34" t="s">
        <v>127</v>
      </c>
      <c r="R947" s="34">
        <v>17623892</v>
      </c>
      <c r="S947" s="34" t="str">
        <f t="shared" si="70"/>
        <v>CC17623892</v>
      </c>
      <c r="T947" s="34" t="s">
        <v>154</v>
      </c>
      <c r="U947" s="34" t="s">
        <v>2492</v>
      </c>
      <c r="V947" s="34" t="s">
        <v>623</v>
      </c>
      <c r="W947" s="34" t="s">
        <v>5747</v>
      </c>
      <c r="X947" s="87">
        <v>18132</v>
      </c>
      <c r="Y947">
        <v>73</v>
      </c>
      <c r="Z947" s="36">
        <f>VLOOKUP($Y947,[2]Edades!$A$3:$H$153,4,FALSE)</f>
        <v>6</v>
      </c>
      <c r="AA947" s="34" t="str">
        <f>VLOOKUP($Y947,[2]Edades!$A$3:$H$153,6,FALSE)</f>
        <v>6 - Persona mayor</v>
      </c>
      <c r="AB947" s="34">
        <f>VLOOKUP($Y947,[2]Edades!$A$3:$H$153,7,FALSE)</f>
        <v>15</v>
      </c>
      <c r="AC947" s="34" t="str">
        <f>VLOOKUP($Y947,[2]Edades!$A$3:$H$153,8,FALSE)</f>
        <v>70-74</v>
      </c>
      <c r="AD947" s="34" t="s">
        <v>146</v>
      </c>
      <c r="AE947">
        <v>1</v>
      </c>
      <c r="AF947" s="34" t="s">
        <v>2137</v>
      </c>
      <c r="AG947" s="34" t="s">
        <v>2127</v>
      </c>
      <c r="AH947" s="34" t="s">
        <v>2127</v>
      </c>
      <c r="AK947" s="34" t="s">
        <v>139</v>
      </c>
      <c r="AM947" s="34" t="s">
        <v>2127</v>
      </c>
      <c r="AN947" s="36" t="s">
        <v>2127</v>
      </c>
      <c r="AO947" s="36" t="s">
        <v>2127</v>
      </c>
      <c r="AP947" s="34" t="s">
        <v>2127</v>
      </c>
      <c r="AQ947" s="36" t="s">
        <v>2127</v>
      </c>
      <c r="AR947" s="34" t="s">
        <v>2098</v>
      </c>
      <c r="AS947" s="91" t="s">
        <v>7056</v>
      </c>
      <c r="AT947" s="34">
        <v>3132420766</v>
      </c>
      <c r="AU947" s="34" t="s">
        <v>2127</v>
      </c>
      <c r="AX947" s="90"/>
      <c r="BA947" s="91"/>
      <c r="BB947" s="91"/>
      <c r="BC947" s="91"/>
      <c r="BF947" s="34" t="s">
        <v>4983</v>
      </c>
      <c r="BG947" s="92" t="s">
        <v>2098</v>
      </c>
      <c r="BM947" s="36" t="s">
        <v>131</v>
      </c>
      <c r="BN947" s="34" t="s">
        <v>132</v>
      </c>
      <c r="BO947" s="36">
        <v>0</v>
      </c>
      <c r="BQ947" s="94"/>
      <c r="BS947" t="s">
        <v>132</v>
      </c>
      <c r="BU947" s="95"/>
      <c r="BV947" s="95"/>
      <c r="BW947" s="61"/>
      <c r="BX947" s="60"/>
      <c r="BY947" s="59" t="str">
        <f t="shared" ca="1" si="71"/>
        <v/>
      </c>
      <c r="CD947" s="68"/>
      <c r="CE947" s="68"/>
      <c r="CF947" s="67"/>
      <c r="CG947">
        <v>89</v>
      </c>
      <c r="CH947" s="2">
        <v>175</v>
      </c>
      <c r="CI947" s="4">
        <f t="shared" si="72"/>
        <v>29.061224489795919</v>
      </c>
      <c r="CJ947" s="5" t="str">
        <f t="shared" si="73"/>
        <v>SOBREPESO</v>
      </c>
      <c r="CK947" s="36">
        <v>0</v>
      </c>
      <c r="CL947" s="66"/>
      <c r="CM947" s="89">
        <v>42773</v>
      </c>
      <c r="CN947" s="97">
        <v>42773</v>
      </c>
      <c r="CP947"/>
      <c r="CQ947" s="65"/>
      <c r="CR947" s="65"/>
      <c r="CS947" s="98"/>
      <c r="CT947"/>
      <c r="CU947"/>
      <c r="CV947" s="65"/>
      <c r="CW947" s="2">
        <v>110</v>
      </c>
      <c r="CX947" s="82">
        <v>60</v>
      </c>
      <c r="DC947"/>
      <c r="DG947" s="64"/>
      <c r="DI947" s="89"/>
      <c r="DJ947" s="89"/>
      <c r="DN947" s="34"/>
      <c r="DO947" s="34"/>
      <c r="DP947" s="34"/>
      <c r="DQ947" s="34"/>
      <c r="DR947" s="34"/>
      <c r="DS947" s="34" t="s">
        <v>2127</v>
      </c>
      <c r="DT947" s="34"/>
      <c r="DU947" s="47">
        <v>44655</v>
      </c>
      <c r="DY947" s="1">
        <v>2</v>
      </c>
      <c r="DZ947" t="s">
        <v>7940</v>
      </c>
      <c r="EA947" s="4">
        <v>1.3</v>
      </c>
      <c r="EB947" s="4">
        <v>105</v>
      </c>
      <c r="EC947" s="4">
        <v>227</v>
      </c>
      <c r="ED947" s="4">
        <v>140.6</v>
      </c>
      <c r="EE947" s="4">
        <v>39</v>
      </c>
      <c r="EF947" s="4">
        <v>237</v>
      </c>
      <c r="EG947" s="4">
        <v>2.1</v>
      </c>
      <c r="EJ947"/>
      <c r="EL947" s="34"/>
      <c r="EN947" s="34"/>
    </row>
    <row r="948" spans="1:144" hidden="1" x14ac:dyDescent="0.25">
      <c r="A948" s="85">
        <v>2022</v>
      </c>
      <c r="B948" s="87">
        <v>44830</v>
      </c>
      <c r="C948" t="s">
        <v>121</v>
      </c>
      <c r="D948" t="s">
        <v>122</v>
      </c>
      <c r="E948" s="36" t="s">
        <v>7938</v>
      </c>
      <c r="F948" s="34">
        <f t="shared" si="74"/>
        <v>947</v>
      </c>
      <c r="G948" s="34" t="s">
        <v>4985</v>
      </c>
      <c r="H948">
        <v>18</v>
      </c>
      <c r="I948" s="34" t="s">
        <v>6141</v>
      </c>
      <c r="J948" s="34" t="s">
        <v>4996</v>
      </c>
      <c r="K948" s="34" t="str">
        <f>VLOOKUP(J948,[2]CodMpios!$B$347:$E$362,4,FALSE)</f>
        <v>18247 - El Doncello</v>
      </c>
      <c r="L948" s="34" t="str">
        <f>VLOOKUP($J948,[2]Coord_Mpios_X_Y!$B$2:$K$1123,9,FALSE)</f>
        <v>1,791385903474</v>
      </c>
      <c r="M948" s="34" t="str">
        <f>VLOOKUP($J948,[2]Coord_Mpios_X_Y!$B$2:$K$1123,10,FALSE)</f>
        <v>-75,193944154894</v>
      </c>
      <c r="N948" s="34" t="s">
        <v>125</v>
      </c>
      <c r="O948" s="34" t="s">
        <v>126</v>
      </c>
      <c r="Q948" s="34" t="s">
        <v>127</v>
      </c>
      <c r="R948" s="34">
        <v>40761735</v>
      </c>
      <c r="S948" s="34" t="str">
        <f t="shared" si="70"/>
        <v>CC40761735</v>
      </c>
      <c r="T948" s="34" t="s">
        <v>775</v>
      </c>
      <c r="U948" s="34" t="s">
        <v>163</v>
      </c>
      <c r="V948" s="34" t="s">
        <v>196</v>
      </c>
      <c r="W948" s="34" t="s">
        <v>1180</v>
      </c>
      <c r="X948" s="87">
        <v>22483</v>
      </c>
      <c r="Y948">
        <v>61</v>
      </c>
      <c r="Z948" s="36">
        <f>VLOOKUP($Y948,[2]Edades!$A$3:$H$153,4,FALSE)</f>
        <v>6</v>
      </c>
      <c r="AA948" s="34" t="str">
        <f>VLOOKUP($Y948,[2]Edades!$A$3:$H$153,6,FALSE)</f>
        <v>6 - Persona mayor</v>
      </c>
      <c r="AB948" s="34">
        <f>VLOOKUP($Y948,[2]Edades!$A$3:$H$153,7,FALSE)</f>
        <v>13</v>
      </c>
      <c r="AC948" s="34" t="str">
        <f>VLOOKUP($Y948,[2]Edades!$A$3:$H$153,8,FALSE)</f>
        <v>60-64</v>
      </c>
      <c r="AD948" s="34" t="s">
        <v>129</v>
      </c>
      <c r="AE948" s="1">
        <v>2</v>
      </c>
      <c r="AF948" s="34" t="s">
        <v>2137</v>
      </c>
      <c r="AG948" s="34" t="s">
        <v>2127</v>
      </c>
      <c r="AH948" s="34" t="s">
        <v>2127</v>
      </c>
      <c r="AK948" s="34" t="s">
        <v>125</v>
      </c>
      <c r="AM948" s="34" t="s">
        <v>2127</v>
      </c>
      <c r="AN948" s="36" t="s">
        <v>2127</v>
      </c>
      <c r="AO948" s="36" t="s">
        <v>2127</v>
      </c>
      <c r="AP948" s="34" t="s">
        <v>2127</v>
      </c>
      <c r="AQ948" s="36" t="s">
        <v>2127</v>
      </c>
      <c r="AR948" s="34" t="s">
        <v>5189</v>
      </c>
      <c r="AS948" s="91" t="s">
        <v>7057</v>
      </c>
      <c r="AT948" s="34">
        <v>3204678955</v>
      </c>
      <c r="AU948" s="34" t="s">
        <v>2127</v>
      </c>
      <c r="AX948" s="90"/>
      <c r="BA948" s="91"/>
      <c r="BB948" s="91"/>
      <c r="BC948" s="91"/>
      <c r="BF948" s="34" t="s">
        <v>4983</v>
      </c>
      <c r="BG948" s="92" t="s">
        <v>2098</v>
      </c>
      <c r="BM948" s="36" t="s">
        <v>131</v>
      </c>
      <c r="BN948" s="34" t="s">
        <v>132</v>
      </c>
      <c r="BO948" s="36">
        <v>0</v>
      </c>
      <c r="BQ948" s="94"/>
      <c r="BS948" t="s">
        <v>132</v>
      </c>
      <c r="BU948" s="95"/>
      <c r="BV948" s="95"/>
      <c r="BW948" s="61"/>
      <c r="BX948" s="60"/>
      <c r="BY948" s="59" t="str">
        <f t="shared" ca="1" si="71"/>
        <v/>
      </c>
      <c r="CD948" s="68"/>
      <c r="CE948" s="68"/>
      <c r="CF948" s="67"/>
      <c r="CG948">
        <v>56</v>
      </c>
      <c r="CH948" s="2">
        <v>155</v>
      </c>
      <c r="CI948" s="4">
        <f t="shared" si="72"/>
        <v>23.309053069719038</v>
      </c>
      <c r="CJ948" s="5" t="str">
        <f t="shared" si="73"/>
        <v>NORMAL</v>
      </c>
      <c r="CK948" s="36">
        <v>0</v>
      </c>
      <c r="CL948" s="66"/>
      <c r="CM948" s="89">
        <v>42801</v>
      </c>
      <c r="CN948" s="97">
        <v>42822</v>
      </c>
      <c r="CP948"/>
      <c r="CQ948" s="65"/>
      <c r="CR948" s="65"/>
      <c r="CS948" s="98"/>
      <c r="CT948"/>
      <c r="CU948"/>
      <c r="CV948" s="65"/>
      <c r="CW948" s="2">
        <v>110</v>
      </c>
      <c r="CX948" s="82">
        <v>60</v>
      </c>
      <c r="DC948"/>
      <c r="DG948" s="64"/>
      <c r="DI948" s="89">
        <v>43850</v>
      </c>
      <c r="DJ948" s="89"/>
      <c r="DN948" s="34"/>
      <c r="DO948" s="34"/>
      <c r="DP948" s="34"/>
      <c r="DQ948" s="34"/>
      <c r="DR948" s="34"/>
      <c r="DS948" s="34" t="s">
        <v>2127</v>
      </c>
      <c r="DT948" s="34"/>
      <c r="DU948" s="47">
        <v>44608</v>
      </c>
      <c r="DY948" s="1">
        <v>2</v>
      </c>
      <c r="DZ948" t="s">
        <v>7940</v>
      </c>
      <c r="EA948" s="4">
        <v>0.83</v>
      </c>
      <c r="EB948" s="4">
        <v>90</v>
      </c>
      <c r="EC948" s="4">
        <v>143</v>
      </c>
      <c r="ED948" s="4">
        <v>70.8</v>
      </c>
      <c r="EE948" s="4">
        <v>45.4</v>
      </c>
      <c r="EF948" s="4">
        <v>134</v>
      </c>
      <c r="EG948" s="4">
        <v>2</v>
      </c>
      <c r="EJ948"/>
      <c r="EL948" s="34"/>
      <c r="EN948" s="34"/>
    </row>
    <row r="949" spans="1:144" hidden="1" x14ac:dyDescent="0.25">
      <c r="A949" s="85">
        <v>2022</v>
      </c>
      <c r="B949" s="87">
        <v>44830</v>
      </c>
      <c r="C949" t="s">
        <v>121</v>
      </c>
      <c r="D949" t="s">
        <v>122</v>
      </c>
      <c r="E949" s="36" t="s">
        <v>7938</v>
      </c>
      <c r="F949" s="34">
        <f t="shared" si="74"/>
        <v>948</v>
      </c>
      <c r="G949" s="34" t="s">
        <v>4985</v>
      </c>
      <c r="H949">
        <v>18</v>
      </c>
      <c r="I949" s="34" t="s">
        <v>6141</v>
      </c>
      <c r="J949" s="34" t="s">
        <v>5110</v>
      </c>
      <c r="K949" s="34" t="str">
        <f>VLOOKUP(J949,[2]CodMpios!$B$347:$E$362,4,FALSE)</f>
        <v>18479 - Morelia</v>
      </c>
      <c r="L949" s="34" t="str">
        <f>VLOOKUP($J949,[2]Coord_Mpios_X_Y!$B$2:$K$1123,9,FALSE)</f>
        <v>1,382996109840</v>
      </c>
      <c r="M949" s="34" t="str">
        <f>VLOOKUP($J949,[2]Coord_Mpios_X_Y!$B$2:$K$1123,10,FALSE)</f>
        <v>-75,673811233713</v>
      </c>
      <c r="N949" s="34" t="s">
        <v>139</v>
      </c>
      <c r="O949" s="34" t="s">
        <v>126</v>
      </c>
      <c r="Q949" s="34" t="s">
        <v>127</v>
      </c>
      <c r="R949" s="34">
        <v>40773030</v>
      </c>
      <c r="S949" s="34" t="str">
        <f t="shared" si="70"/>
        <v>CC40773030</v>
      </c>
      <c r="T949" s="34" t="s">
        <v>334</v>
      </c>
      <c r="U949" s="34" t="s">
        <v>2492</v>
      </c>
      <c r="V949" s="34" t="s">
        <v>5202</v>
      </c>
      <c r="W949" s="34" t="s">
        <v>5472</v>
      </c>
      <c r="X949" s="87">
        <v>22345</v>
      </c>
      <c r="Y949">
        <v>62</v>
      </c>
      <c r="Z949" s="36">
        <f>VLOOKUP($Y949,[2]Edades!$A$3:$H$153,4,FALSE)</f>
        <v>6</v>
      </c>
      <c r="AA949" s="34" t="str">
        <f>VLOOKUP($Y949,[2]Edades!$A$3:$H$153,6,FALSE)</f>
        <v>6 - Persona mayor</v>
      </c>
      <c r="AB949" s="34">
        <f>VLOOKUP($Y949,[2]Edades!$A$3:$H$153,7,FALSE)</f>
        <v>13</v>
      </c>
      <c r="AC949" s="34" t="str">
        <f>VLOOKUP($Y949,[2]Edades!$A$3:$H$153,8,FALSE)</f>
        <v>60-64</v>
      </c>
      <c r="AD949" s="34" t="s">
        <v>129</v>
      </c>
      <c r="AE949" s="1">
        <v>2</v>
      </c>
      <c r="AF949" s="34" t="s">
        <v>2137</v>
      </c>
      <c r="AG949" s="34" t="s">
        <v>2127</v>
      </c>
      <c r="AH949" s="34" t="s">
        <v>2127</v>
      </c>
      <c r="AK949" s="34" t="s">
        <v>139</v>
      </c>
      <c r="AM949" s="34" t="s">
        <v>2127</v>
      </c>
      <c r="AN949" s="36" t="s">
        <v>2127</v>
      </c>
      <c r="AO949" s="36" t="s">
        <v>2127</v>
      </c>
      <c r="AP949" s="34" t="s">
        <v>2127</v>
      </c>
      <c r="AQ949" s="36" t="s">
        <v>2127</v>
      </c>
      <c r="AR949" s="34" t="s">
        <v>2098</v>
      </c>
      <c r="AS949" s="91" t="s">
        <v>7058</v>
      </c>
      <c r="AT949" s="34">
        <v>3112115595</v>
      </c>
      <c r="AU949" s="34" t="s">
        <v>2127</v>
      </c>
      <c r="AX949" s="90"/>
      <c r="BA949" s="91"/>
      <c r="BB949" s="91"/>
      <c r="BC949" s="91"/>
      <c r="BF949" s="34" t="s">
        <v>4983</v>
      </c>
      <c r="BG949" s="92" t="s">
        <v>2098</v>
      </c>
      <c r="BM949" s="36" t="s">
        <v>131</v>
      </c>
      <c r="BN949" s="34" t="s">
        <v>132</v>
      </c>
      <c r="BO949" s="36">
        <v>0</v>
      </c>
      <c r="BQ949" s="94"/>
      <c r="BS949" t="s">
        <v>132</v>
      </c>
      <c r="BU949" s="95"/>
      <c r="BV949" s="95"/>
      <c r="BW949" s="61"/>
      <c r="BX949" s="60"/>
      <c r="BY949" s="59" t="str">
        <f t="shared" ca="1" si="71"/>
        <v/>
      </c>
      <c r="CD949" s="68"/>
      <c r="CE949" s="68"/>
      <c r="CF949" s="67"/>
      <c r="CG949">
        <v>67</v>
      </c>
      <c r="CH949" s="2">
        <v>158</v>
      </c>
      <c r="CI949" s="4">
        <f t="shared" si="72"/>
        <v>26.83864765261977</v>
      </c>
      <c r="CJ949" s="5" t="str">
        <f t="shared" si="73"/>
        <v>SOBREPESO</v>
      </c>
      <c r="CK949" s="36">
        <v>0</v>
      </c>
      <c r="CL949" s="66"/>
      <c r="CM949" s="89">
        <v>42802</v>
      </c>
      <c r="CN949" s="97">
        <v>42821</v>
      </c>
      <c r="CP949"/>
      <c r="CQ949" s="65"/>
      <c r="CR949" s="65"/>
      <c r="CS949" s="98"/>
      <c r="CT949"/>
      <c r="CU949"/>
      <c r="CV949" s="65"/>
      <c r="CW949" s="2">
        <v>130</v>
      </c>
      <c r="CX949" s="82">
        <v>80</v>
      </c>
      <c r="DC949"/>
      <c r="DG949" s="64"/>
      <c r="DI949" s="89"/>
      <c r="DJ949" s="89"/>
      <c r="DN949" s="34"/>
      <c r="DO949" s="34"/>
      <c r="DP949" s="34"/>
      <c r="DQ949" s="34"/>
      <c r="DR949" s="34"/>
      <c r="DS949" s="34" t="s">
        <v>2127</v>
      </c>
      <c r="DT949" s="34"/>
      <c r="DY949" s="1">
        <v>1</v>
      </c>
      <c r="DZ949" t="s">
        <v>7941</v>
      </c>
      <c r="EB949" s="4"/>
      <c r="EJ949"/>
      <c r="EL949" s="34"/>
      <c r="EN949" s="34"/>
    </row>
    <row r="950" spans="1:144" hidden="1" x14ac:dyDescent="0.25">
      <c r="A950" s="85">
        <v>2022</v>
      </c>
      <c r="B950" s="87">
        <v>44830</v>
      </c>
      <c r="C950" t="s">
        <v>121</v>
      </c>
      <c r="D950" t="s">
        <v>122</v>
      </c>
      <c r="E950" s="36" t="s">
        <v>7938</v>
      </c>
      <c r="F950" s="34">
        <f t="shared" si="74"/>
        <v>949</v>
      </c>
      <c r="G950" s="34" t="s">
        <v>4985</v>
      </c>
      <c r="H950">
        <v>18</v>
      </c>
      <c r="I950" s="34" t="s">
        <v>6141</v>
      </c>
      <c r="J950" s="34" t="s">
        <v>4998</v>
      </c>
      <c r="K950" s="34" t="str">
        <f>VLOOKUP(J950,[2]CodMpios!$B$347:$E$362,4,FALSE)</f>
        <v>18460 - Milán</v>
      </c>
      <c r="L950" s="34" t="str">
        <f>VLOOKUP($J950,[2]Coord_Mpios_X_Y!$B$2:$K$1123,9,FALSE)</f>
        <v>1,146692553938</v>
      </c>
      <c r="M950" s="34" t="str">
        <f>VLOOKUP($J950,[2]Coord_Mpios_X_Y!$B$2:$K$1123,10,FALSE)</f>
        <v>-75,386647638375</v>
      </c>
      <c r="N950" s="34" t="s">
        <v>6142</v>
      </c>
      <c r="O950" s="34" t="s">
        <v>126</v>
      </c>
      <c r="Q950" s="34" t="s">
        <v>127</v>
      </c>
      <c r="R950" s="34">
        <v>19059773</v>
      </c>
      <c r="S950" s="34" t="str">
        <f t="shared" si="70"/>
        <v>CC19059773</v>
      </c>
      <c r="T950" s="34" t="s">
        <v>5746</v>
      </c>
      <c r="U950" s="34" t="s">
        <v>2492</v>
      </c>
      <c r="V950" s="34" t="s">
        <v>142</v>
      </c>
      <c r="W950" s="34" t="s">
        <v>214</v>
      </c>
      <c r="X950" s="87">
        <v>17070</v>
      </c>
      <c r="Y950">
        <v>76</v>
      </c>
      <c r="Z950" s="36">
        <f>VLOOKUP($Y950,[2]Edades!$A$3:$H$153,4,FALSE)</f>
        <v>6</v>
      </c>
      <c r="AA950" s="34" t="str">
        <f>VLOOKUP($Y950,[2]Edades!$A$3:$H$153,6,FALSE)</f>
        <v>6 - Persona mayor</v>
      </c>
      <c r="AB950" s="34">
        <f>VLOOKUP($Y950,[2]Edades!$A$3:$H$153,7,FALSE)</f>
        <v>16</v>
      </c>
      <c r="AC950" s="34" t="str">
        <f>VLOOKUP($Y950,[2]Edades!$A$3:$H$153,8,FALSE)</f>
        <v>75-79</v>
      </c>
      <c r="AD950" s="34" t="s">
        <v>146</v>
      </c>
      <c r="AE950">
        <v>1</v>
      </c>
      <c r="AF950" s="34" t="s">
        <v>2137</v>
      </c>
      <c r="AG950" s="34" t="s">
        <v>2127</v>
      </c>
      <c r="AH950" s="34" t="s">
        <v>2127</v>
      </c>
      <c r="AK950" s="34" t="s">
        <v>6142</v>
      </c>
      <c r="AM950" s="34" t="s">
        <v>2127</v>
      </c>
      <c r="AN950" s="36" t="s">
        <v>2127</v>
      </c>
      <c r="AO950" s="36" t="s">
        <v>2127</v>
      </c>
      <c r="AP950" s="34" t="s">
        <v>2127</v>
      </c>
      <c r="AQ950" s="36" t="s">
        <v>2127</v>
      </c>
      <c r="AR950" s="34" t="s">
        <v>2098</v>
      </c>
      <c r="AS950" s="91" t="s">
        <v>7059</v>
      </c>
      <c r="AT950" s="34">
        <v>3125923497</v>
      </c>
      <c r="AU950" s="34" t="s">
        <v>2127</v>
      </c>
      <c r="AX950" s="90"/>
      <c r="BA950" s="91"/>
      <c r="BB950" s="91"/>
      <c r="BC950" s="91"/>
      <c r="BF950" s="34" t="s">
        <v>4983</v>
      </c>
      <c r="BG950" s="92" t="s">
        <v>2098</v>
      </c>
      <c r="BM950" s="36" t="s">
        <v>131</v>
      </c>
      <c r="BN950" s="34" t="s">
        <v>132</v>
      </c>
      <c r="BO950" s="36">
        <v>0</v>
      </c>
      <c r="BQ950" s="94"/>
      <c r="BS950" t="s">
        <v>132</v>
      </c>
      <c r="BU950" s="95"/>
      <c r="BV950" s="95"/>
      <c r="BW950" s="61"/>
      <c r="BX950" s="60"/>
      <c r="BY950" s="59" t="str">
        <f t="shared" ca="1" si="71"/>
        <v/>
      </c>
      <c r="CD950" s="68"/>
      <c r="CE950" s="68"/>
      <c r="CF950" s="67"/>
      <c r="CG950">
        <v>80</v>
      </c>
      <c r="CH950" s="2">
        <v>173</v>
      </c>
      <c r="CI950" s="4">
        <f t="shared" si="72"/>
        <v>26.729927495071667</v>
      </c>
      <c r="CJ950" s="5" t="str">
        <f t="shared" si="73"/>
        <v>SOBREPESO</v>
      </c>
      <c r="CK950" s="36">
        <v>0</v>
      </c>
      <c r="CL950" s="66"/>
      <c r="CM950" s="89">
        <v>42803</v>
      </c>
      <c r="CN950" s="97">
        <v>42822</v>
      </c>
      <c r="CP950"/>
      <c r="CQ950" s="65"/>
      <c r="CR950" s="65"/>
      <c r="CS950" s="98"/>
      <c r="CT950"/>
      <c r="CU950"/>
      <c r="CV950" s="65"/>
      <c r="CW950" s="2">
        <v>150</v>
      </c>
      <c r="CX950" s="82">
        <v>80</v>
      </c>
      <c r="DC950"/>
      <c r="DG950" s="64"/>
      <c r="DI950" s="89"/>
      <c r="DJ950" s="89"/>
      <c r="DN950" s="34"/>
      <c r="DO950" s="34"/>
      <c r="DP950" s="34"/>
      <c r="DQ950" s="34"/>
      <c r="DR950" s="34"/>
      <c r="DS950" s="34" t="s">
        <v>2127</v>
      </c>
      <c r="DT950" s="34"/>
      <c r="DU950" s="47">
        <v>44749</v>
      </c>
      <c r="DY950" s="1">
        <v>2</v>
      </c>
      <c r="DZ950" t="s">
        <v>7939</v>
      </c>
      <c r="EA950" s="4">
        <v>0.99</v>
      </c>
      <c r="EB950" s="4"/>
      <c r="ED950" s="4">
        <v>116</v>
      </c>
      <c r="EF950" s="4">
        <v>135</v>
      </c>
      <c r="EJ950"/>
      <c r="EL950" s="34"/>
      <c r="EN950" s="34"/>
    </row>
    <row r="951" spans="1:144" hidden="1" x14ac:dyDescent="0.25">
      <c r="A951" s="85">
        <v>2022</v>
      </c>
      <c r="B951" s="87">
        <v>44830</v>
      </c>
      <c r="C951" t="s">
        <v>121</v>
      </c>
      <c r="D951" t="s">
        <v>122</v>
      </c>
      <c r="E951" s="36" t="s">
        <v>7938</v>
      </c>
      <c r="F951" s="34">
        <f t="shared" si="74"/>
        <v>950</v>
      </c>
      <c r="G951" s="34" t="s">
        <v>4985</v>
      </c>
      <c r="H951">
        <v>18</v>
      </c>
      <c r="I951" s="34" t="s">
        <v>6141</v>
      </c>
      <c r="J951" s="34" t="s">
        <v>4988</v>
      </c>
      <c r="K951" s="34" t="str">
        <f>VLOOKUP(J951,[2]CodMpios!$B$347:$E$362,4,FALSE)</f>
        <v>18001 - Florencia</v>
      </c>
      <c r="L951" s="34" t="str">
        <f>VLOOKUP($J951,[2]Coord_Mpios_X_Y!$B$2:$K$1123,9,FALSE)</f>
        <v>1,749138703818</v>
      </c>
      <c r="M951" s="34" t="str">
        <f>VLOOKUP($J951,[2]Coord_Mpios_X_Y!$B$2:$K$1123,10,FALSE)</f>
        <v>-75,558239064333</v>
      </c>
      <c r="N951" s="34" t="s">
        <v>139</v>
      </c>
      <c r="O951" s="34" t="s">
        <v>126</v>
      </c>
      <c r="Q951" s="34" t="s">
        <v>127</v>
      </c>
      <c r="R951" s="34">
        <v>25242636</v>
      </c>
      <c r="S951" s="34" t="str">
        <f t="shared" si="70"/>
        <v>CC25242636</v>
      </c>
      <c r="T951" s="34" t="s">
        <v>986</v>
      </c>
      <c r="U951" s="34" t="s">
        <v>397</v>
      </c>
      <c r="V951" s="34" t="s">
        <v>165</v>
      </c>
      <c r="W951" s="34" t="s">
        <v>1354</v>
      </c>
      <c r="X951" s="87">
        <v>15045</v>
      </c>
      <c r="Y951">
        <v>82</v>
      </c>
      <c r="Z951" s="36">
        <f>VLOOKUP($Y951,[2]Edades!$A$3:$H$153,4,FALSE)</f>
        <v>6</v>
      </c>
      <c r="AA951" s="34" t="str">
        <f>VLOOKUP($Y951,[2]Edades!$A$3:$H$153,6,FALSE)</f>
        <v>6 - Persona mayor</v>
      </c>
      <c r="AB951" s="34">
        <f>VLOOKUP($Y951,[2]Edades!$A$3:$H$153,7,FALSE)</f>
        <v>17</v>
      </c>
      <c r="AC951" s="34" t="str">
        <f>VLOOKUP($Y951,[2]Edades!$A$3:$H$153,8,FALSE)</f>
        <v>80 Y MÁS</v>
      </c>
      <c r="AD951" s="34" t="s">
        <v>146</v>
      </c>
      <c r="AE951">
        <v>1</v>
      </c>
      <c r="AF951" s="34" t="s">
        <v>2137</v>
      </c>
      <c r="AG951" s="34" t="s">
        <v>2127</v>
      </c>
      <c r="AH951" s="34" t="s">
        <v>2127</v>
      </c>
      <c r="AK951" s="34" t="s">
        <v>139</v>
      </c>
      <c r="AM951" s="34" t="s">
        <v>2127</v>
      </c>
      <c r="AN951" s="36" t="s">
        <v>2127</v>
      </c>
      <c r="AO951" s="36" t="s">
        <v>2127</v>
      </c>
      <c r="AP951" s="34" t="s">
        <v>2127</v>
      </c>
      <c r="AQ951" s="36" t="s">
        <v>2127</v>
      </c>
      <c r="AR951" s="34" t="s">
        <v>2098</v>
      </c>
      <c r="AS951" s="91" t="s">
        <v>7060</v>
      </c>
      <c r="AT951" s="34">
        <v>3115803838</v>
      </c>
      <c r="AU951" s="34" t="s">
        <v>2127</v>
      </c>
      <c r="AX951" s="90"/>
      <c r="BA951" s="91"/>
      <c r="BB951" s="91"/>
      <c r="BC951" s="91"/>
      <c r="BF951" s="34" t="s">
        <v>4983</v>
      </c>
      <c r="BG951" s="92" t="s">
        <v>2098</v>
      </c>
      <c r="BM951" s="36" t="s">
        <v>131</v>
      </c>
      <c r="BN951" s="34" t="s">
        <v>132</v>
      </c>
      <c r="BO951" s="36">
        <v>0</v>
      </c>
      <c r="BQ951" s="94"/>
      <c r="BS951" t="s">
        <v>131</v>
      </c>
      <c r="BU951" s="95"/>
      <c r="BV951" s="95"/>
      <c r="BW951" s="61"/>
      <c r="BX951" s="60"/>
      <c r="BY951" s="59" t="str">
        <f t="shared" ca="1" si="71"/>
        <v/>
      </c>
      <c r="CD951" s="68"/>
      <c r="CE951" s="68"/>
      <c r="CF951" s="67"/>
      <c r="CG951">
        <v>57</v>
      </c>
      <c r="CH951" s="2">
        <v>155</v>
      </c>
      <c r="CI951" s="4">
        <f t="shared" si="72"/>
        <v>23.725286160249738</v>
      </c>
      <c r="CJ951" s="5" t="str">
        <f t="shared" si="73"/>
        <v>NORMAL</v>
      </c>
      <c r="CK951" s="36">
        <v>0</v>
      </c>
      <c r="CL951" s="66"/>
      <c r="CM951" s="89">
        <v>42804</v>
      </c>
      <c r="CN951" s="97">
        <v>42829</v>
      </c>
      <c r="CP951"/>
      <c r="CQ951" s="65"/>
      <c r="CR951" s="65"/>
      <c r="CS951" s="98"/>
      <c r="CT951"/>
      <c r="CU951"/>
      <c r="CV951" s="65"/>
      <c r="CW951" s="2">
        <v>120</v>
      </c>
      <c r="CX951" s="82">
        <v>80</v>
      </c>
      <c r="DC951"/>
      <c r="DG951" s="64"/>
      <c r="DI951" s="89">
        <v>43726</v>
      </c>
      <c r="DJ951" s="89"/>
      <c r="DK951" s="89">
        <v>44817</v>
      </c>
      <c r="DN951" s="34"/>
      <c r="DO951" s="34"/>
      <c r="DP951" s="34"/>
      <c r="DQ951" s="34"/>
      <c r="DR951" s="34"/>
      <c r="DS951" s="34" t="s">
        <v>2127</v>
      </c>
      <c r="DT951" s="34"/>
      <c r="DU951" s="47">
        <v>43626</v>
      </c>
      <c r="DY951" s="1">
        <v>3</v>
      </c>
      <c r="DZ951" t="s">
        <v>7941</v>
      </c>
      <c r="EB951" s="4">
        <v>111</v>
      </c>
      <c r="ED951" s="4">
        <v>145</v>
      </c>
      <c r="EH951" s="4">
        <v>6.5</v>
      </c>
      <c r="EJ951"/>
      <c r="EL951" s="34"/>
      <c r="EN951" s="34"/>
    </row>
    <row r="952" spans="1:144" hidden="1" x14ac:dyDescent="0.25">
      <c r="A952" s="85">
        <v>2022</v>
      </c>
      <c r="B952" s="87">
        <v>44830</v>
      </c>
      <c r="C952" t="s">
        <v>121</v>
      </c>
      <c r="D952" t="s">
        <v>122</v>
      </c>
      <c r="E952" s="36" t="s">
        <v>7938</v>
      </c>
      <c r="F952" s="34">
        <f t="shared" si="74"/>
        <v>951</v>
      </c>
      <c r="G952" s="34" t="s">
        <v>4985</v>
      </c>
      <c r="H952">
        <v>18</v>
      </c>
      <c r="I952" s="34" t="s">
        <v>6141</v>
      </c>
      <c r="J952" s="34" t="s">
        <v>4988</v>
      </c>
      <c r="K952" s="34" t="str">
        <f>VLOOKUP(J952,[2]CodMpios!$B$347:$E$362,4,FALSE)</f>
        <v>18001 - Florencia</v>
      </c>
      <c r="L952" s="34" t="str">
        <f>VLOOKUP($J952,[2]Coord_Mpios_X_Y!$B$2:$K$1123,9,FALSE)</f>
        <v>1,749138703818</v>
      </c>
      <c r="M952" s="34" t="str">
        <f>VLOOKUP($J952,[2]Coord_Mpios_X_Y!$B$2:$K$1123,10,FALSE)</f>
        <v>-75,558239064333</v>
      </c>
      <c r="N952" s="34" t="s">
        <v>125</v>
      </c>
      <c r="O952" s="34" t="s">
        <v>126</v>
      </c>
      <c r="Q952" s="34" t="s">
        <v>127</v>
      </c>
      <c r="R952" s="34">
        <v>17625700</v>
      </c>
      <c r="S952" s="34" t="str">
        <f t="shared" si="70"/>
        <v>CC17625700</v>
      </c>
      <c r="T952" s="34" t="s">
        <v>188</v>
      </c>
      <c r="U952" s="34" t="s">
        <v>2452</v>
      </c>
      <c r="V952" s="34" t="s">
        <v>228</v>
      </c>
      <c r="W952" s="34" t="s">
        <v>5745</v>
      </c>
      <c r="X952" s="87">
        <v>19143</v>
      </c>
      <c r="Y952">
        <v>70</v>
      </c>
      <c r="Z952" s="36">
        <f>VLOOKUP($Y952,[2]Edades!$A$3:$H$153,4,FALSE)</f>
        <v>6</v>
      </c>
      <c r="AA952" s="34" t="str">
        <f>VLOOKUP($Y952,[2]Edades!$A$3:$H$153,6,FALSE)</f>
        <v>6 - Persona mayor</v>
      </c>
      <c r="AB952" s="34">
        <f>VLOOKUP($Y952,[2]Edades!$A$3:$H$153,7,FALSE)</f>
        <v>15</v>
      </c>
      <c r="AC952" s="34" t="str">
        <f>VLOOKUP($Y952,[2]Edades!$A$3:$H$153,8,FALSE)</f>
        <v>70-74</v>
      </c>
      <c r="AD952" s="34" t="s">
        <v>146</v>
      </c>
      <c r="AE952">
        <v>1</v>
      </c>
      <c r="AF952" s="34" t="s">
        <v>2137</v>
      </c>
      <c r="AG952" s="34" t="s">
        <v>2127</v>
      </c>
      <c r="AH952" s="34" t="s">
        <v>2127</v>
      </c>
      <c r="AK952" s="34" t="s">
        <v>125</v>
      </c>
      <c r="AM952" s="34" t="s">
        <v>2127</v>
      </c>
      <c r="AN952" s="36" t="s">
        <v>2127</v>
      </c>
      <c r="AO952" s="36" t="s">
        <v>2127</v>
      </c>
      <c r="AP952" s="34" t="s">
        <v>2127</v>
      </c>
      <c r="AQ952" s="36" t="s">
        <v>2127</v>
      </c>
      <c r="AR952" s="34" t="s">
        <v>2098</v>
      </c>
      <c r="AS952" s="91" t="s">
        <v>7061</v>
      </c>
      <c r="AT952" s="34">
        <v>3202334873</v>
      </c>
      <c r="AU952" s="34" t="s">
        <v>2127</v>
      </c>
      <c r="AX952" s="90"/>
      <c r="BA952" s="91"/>
      <c r="BB952" s="91"/>
      <c r="BC952" s="91"/>
      <c r="BF952" s="34" t="s">
        <v>4983</v>
      </c>
      <c r="BG952" s="92" t="s">
        <v>2098</v>
      </c>
      <c r="BM952" s="36" t="s">
        <v>131</v>
      </c>
      <c r="BN952" s="34" t="s">
        <v>132</v>
      </c>
      <c r="BO952" s="36">
        <v>0</v>
      </c>
      <c r="BQ952" s="94"/>
      <c r="BS952" t="s">
        <v>131</v>
      </c>
      <c r="BU952" s="95"/>
      <c r="BV952" s="95"/>
      <c r="BW952" s="61"/>
      <c r="BX952" s="60"/>
      <c r="BY952" s="59" t="str">
        <f t="shared" ca="1" si="71"/>
        <v/>
      </c>
      <c r="CD952" s="68"/>
      <c r="CE952" s="68"/>
      <c r="CF952" s="67"/>
      <c r="CG952">
        <v>84</v>
      </c>
      <c r="CH952" s="2">
        <v>163</v>
      </c>
      <c r="CI952" s="4">
        <f t="shared" si="72"/>
        <v>31.615792841281195</v>
      </c>
      <c r="CJ952" s="5" t="str">
        <f t="shared" si="73"/>
        <v>OBESIDAD</v>
      </c>
      <c r="CK952" s="36">
        <v>0</v>
      </c>
      <c r="CL952" s="66"/>
      <c r="CM952" s="89">
        <v>42804</v>
      </c>
      <c r="CN952" s="97">
        <v>42822</v>
      </c>
      <c r="CP952"/>
      <c r="CQ952" s="65"/>
      <c r="CR952" s="65"/>
      <c r="CS952" s="98"/>
      <c r="CT952"/>
      <c r="CU952"/>
      <c r="CV952" s="65"/>
      <c r="CW952" s="2"/>
      <c r="CX952" s="82"/>
      <c r="DC952"/>
      <c r="DG952" s="64"/>
      <c r="DI952" s="89"/>
      <c r="DJ952" s="89"/>
      <c r="DN952" s="34"/>
      <c r="DO952" s="34"/>
      <c r="DP952" s="34"/>
      <c r="DQ952" s="34"/>
      <c r="DR952" s="34"/>
      <c r="DS952" s="34" t="s">
        <v>2127</v>
      </c>
      <c r="DT952" s="34"/>
      <c r="DU952" s="47">
        <v>43760</v>
      </c>
      <c r="DY952" s="1">
        <v>2</v>
      </c>
      <c r="DZ952" t="s">
        <v>7941</v>
      </c>
      <c r="EB952" s="4"/>
      <c r="EJ952"/>
      <c r="EL952" s="34"/>
      <c r="EN952" s="34"/>
    </row>
    <row r="953" spans="1:144" hidden="1" x14ac:dyDescent="0.25">
      <c r="A953" s="85">
        <v>2022</v>
      </c>
      <c r="B953" s="87">
        <v>44830</v>
      </c>
      <c r="C953" t="s">
        <v>121</v>
      </c>
      <c r="D953" t="s">
        <v>122</v>
      </c>
      <c r="E953" s="36" t="s">
        <v>7938</v>
      </c>
      <c r="F953" s="34">
        <f t="shared" si="74"/>
        <v>952</v>
      </c>
      <c r="G953" s="34" t="s">
        <v>4985</v>
      </c>
      <c r="H953">
        <v>18</v>
      </c>
      <c r="I953" s="34" t="s">
        <v>6141</v>
      </c>
      <c r="J953" s="34" t="s">
        <v>4988</v>
      </c>
      <c r="K953" s="34" t="str">
        <f>VLOOKUP(J953,[2]CodMpios!$B$347:$E$362,4,FALSE)</f>
        <v>18001 - Florencia</v>
      </c>
      <c r="L953" s="34" t="str">
        <f>VLOOKUP($J953,[2]Coord_Mpios_X_Y!$B$2:$K$1123,9,FALSE)</f>
        <v>1,749138703818</v>
      </c>
      <c r="M953" s="34" t="str">
        <f>VLOOKUP($J953,[2]Coord_Mpios_X_Y!$B$2:$K$1123,10,FALSE)</f>
        <v>-75,558239064333</v>
      </c>
      <c r="N953" s="34" t="s">
        <v>125</v>
      </c>
      <c r="O953" s="34" t="s">
        <v>126</v>
      </c>
      <c r="Q953" s="34" t="s">
        <v>127</v>
      </c>
      <c r="R953" s="34">
        <v>17632046</v>
      </c>
      <c r="S953" s="34" t="str">
        <f t="shared" si="70"/>
        <v>CC17632046</v>
      </c>
      <c r="T953" s="34" t="s">
        <v>611</v>
      </c>
      <c r="U953" s="34" t="s">
        <v>2492</v>
      </c>
      <c r="V953" s="34" t="s">
        <v>5744</v>
      </c>
      <c r="W953" s="34" t="s">
        <v>255</v>
      </c>
      <c r="X953" s="87">
        <v>22296</v>
      </c>
      <c r="Y953">
        <v>62</v>
      </c>
      <c r="Z953" s="36">
        <f>VLOOKUP($Y953,[2]Edades!$A$3:$H$153,4,FALSE)</f>
        <v>6</v>
      </c>
      <c r="AA953" s="34" t="str">
        <f>VLOOKUP($Y953,[2]Edades!$A$3:$H$153,6,FALSE)</f>
        <v>6 - Persona mayor</v>
      </c>
      <c r="AB953" s="34">
        <f>VLOOKUP($Y953,[2]Edades!$A$3:$H$153,7,FALSE)</f>
        <v>13</v>
      </c>
      <c r="AC953" s="34" t="str">
        <f>VLOOKUP($Y953,[2]Edades!$A$3:$H$153,8,FALSE)</f>
        <v>60-64</v>
      </c>
      <c r="AD953" s="34" t="s">
        <v>146</v>
      </c>
      <c r="AE953">
        <v>1</v>
      </c>
      <c r="AF953" s="34" t="s">
        <v>2137</v>
      </c>
      <c r="AG953" s="34" t="s">
        <v>2127</v>
      </c>
      <c r="AH953" s="34" t="s">
        <v>2127</v>
      </c>
      <c r="AK953" s="34" t="s">
        <v>125</v>
      </c>
      <c r="AM953" s="34" t="s">
        <v>2127</v>
      </c>
      <c r="AN953" s="36" t="s">
        <v>2127</v>
      </c>
      <c r="AO953" s="36" t="s">
        <v>2127</v>
      </c>
      <c r="AP953" s="34" t="s">
        <v>2127</v>
      </c>
      <c r="AQ953" s="36" t="s">
        <v>2127</v>
      </c>
      <c r="AR953" s="34" t="s">
        <v>2098</v>
      </c>
      <c r="AS953" s="91" t="s">
        <v>7062</v>
      </c>
      <c r="AT953" s="34">
        <v>3124807630</v>
      </c>
      <c r="AU953" s="34" t="s">
        <v>2127</v>
      </c>
      <c r="AX953" s="90"/>
      <c r="BA953" s="91"/>
      <c r="BB953" s="91"/>
      <c r="BC953" s="91"/>
      <c r="BF953" s="34" t="s">
        <v>4983</v>
      </c>
      <c r="BG953" s="92" t="s">
        <v>2098</v>
      </c>
      <c r="BM953" s="36" t="s">
        <v>131</v>
      </c>
      <c r="BN953" s="34" t="s">
        <v>132</v>
      </c>
      <c r="BO953" s="36">
        <v>0</v>
      </c>
      <c r="BQ953" s="94"/>
      <c r="BS953" t="s">
        <v>131</v>
      </c>
      <c r="BU953" s="95"/>
      <c r="BV953" s="95"/>
      <c r="BW953" s="61"/>
      <c r="BX953" s="60"/>
      <c r="BY953" s="59" t="str">
        <f t="shared" ca="1" si="71"/>
        <v/>
      </c>
      <c r="CD953" s="68"/>
      <c r="CE953" s="68"/>
      <c r="CF953" s="67"/>
      <c r="CG953">
        <v>110</v>
      </c>
      <c r="CH953" s="2">
        <v>180</v>
      </c>
      <c r="CI953" s="4">
        <f t="shared" si="72"/>
        <v>33.950617283950614</v>
      </c>
      <c r="CJ953" s="5" t="str">
        <f t="shared" si="73"/>
        <v>OBESIDAD</v>
      </c>
      <c r="CK953" s="36">
        <v>0</v>
      </c>
      <c r="CL953" s="66"/>
      <c r="CM953" s="89">
        <v>42807</v>
      </c>
      <c r="CN953" s="97">
        <v>42823</v>
      </c>
      <c r="CP953"/>
      <c r="CQ953" s="65"/>
      <c r="CR953" s="65"/>
      <c r="CS953" s="98"/>
      <c r="CT953"/>
      <c r="CU953"/>
      <c r="CV953" s="65"/>
      <c r="CW953" s="2"/>
      <c r="CX953" s="82"/>
      <c r="DC953"/>
      <c r="DG953" s="64"/>
      <c r="DI953" s="89"/>
      <c r="DJ953" s="89"/>
      <c r="DN953" s="34"/>
      <c r="DO953" s="34"/>
      <c r="DP953" s="34"/>
      <c r="DQ953" s="34"/>
      <c r="DR953" s="34"/>
      <c r="DS953" s="34" t="s">
        <v>2127</v>
      </c>
      <c r="DT953" s="34"/>
      <c r="DY953" s="1">
        <v>1</v>
      </c>
      <c r="DZ953" t="s">
        <v>7941</v>
      </c>
      <c r="EB953" s="4"/>
      <c r="EJ953"/>
      <c r="EL953" s="34"/>
      <c r="EN953" s="34"/>
    </row>
    <row r="954" spans="1:144" x14ac:dyDescent="0.25">
      <c r="A954" s="85">
        <v>2022</v>
      </c>
      <c r="B954" s="87">
        <v>44830</v>
      </c>
      <c r="C954" t="s">
        <v>121</v>
      </c>
      <c r="D954" t="s">
        <v>122</v>
      </c>
      <c r="E954" s="34" t="s">
        <v>7938</v>
      </c>
      <c r="F954" s="34">
        <f t="shared" si="74"/>
        <v>953</v>
      </c>
      <c r="G954" s="34" t="s">
        <v>4985</v>
      </c>
      <c r="H954">
        <v>18</v>
      </c>
      <c r="I954" s="34" t="s">
        <v>6141</v>
      </c>
      <c r="J954" s="34" t="s">
        <v>4988</v>
      </c>
      <c r="K954" s="34" t="str">
        <f>VLOOKUP(J954,[2]CodMpios!$B$347:$E$362,4,FALSE)</f>
        <v>18001 - Florencia</v>
      </c>
      <c r="L954" s="34" t="str">
        <f>VLOOKUP($J954,[2]Coord_Mpios_X_Y!$B$2:$K$1123,9,FALSE)</f>
        <v>1,749138703818</v>
      </c>
      <c r="M954" s="34" t="str">
        <f>VLOOKUP($J954,[2]Coord_Mpios_X_Y!$B$2:$K$1123,10,FALSE)</f>
        <v>-75,558239064333</v>
      </c>
      <c r="N954" s="34" t="s">
        <v>125</v>
      </c>
      <c r="O954" s="34" t="s">
        <v>126</v>
      </c>
      <c r="Q954" s="34" t="s">
        <v>127</v>
      </c>
      <c r="R954" s="34">
        <v>26617100</v>
      </c>
      <c r="S954" s="34" t="str">
        <f t="shared" si="70"/>
        <v>CC26617100</v>
      </c>
      <c r="T954" s="34" t="s">
        <v>463</v>
      </c>
      <c r="U954" s="34" t="s">
        <v>838</v>
      </c>
      <c r="V954" s="34" t="s">
        <v>2122</v>
      </c>
      <c r="W954" s="34" t="s">
        <v>2150</v>
      </c>
      <c r="X954" s="87">
        <v>18291</v>
      </c>
      <c r="Y954">
        <v>73</v>
      </c>
      <c r="Z954" s="36">
        <f>VLOOKUP($Y954,[2]Edades!$A$3:$H$153,4,FALSE)</f>
        <v>6</v>
      </c>
      <c r="AA954" s="34" t="str">
        <f>VLOOKUP($Y954,[2]Edades!$A$3:$H$153,6,FALSE)</f>
        <v>6 - Persona mayor</v>
      </c>
      <c r="AB954" s="34">
        <f>VLOOKUP($Y954,[2]Edades!$A$3:$H$153,7,FALSE)</f>
        <v>15</v>
      </c>
      <c r="AC954" s="34" t="str">
        <f>VLOOKUP($Y954,[2]Edades!$A$3:$H$153,8,FALSE)</f>
        <v>70-74</v>
      </c>
      <c r="AD954" s="34" t="s">
        <v>129</v>
      </c>
      <c r="AE954" s="1">
        <v>2</v>
      </c>
      <c r="AF954" s="34" t="s">
        <v>2137</v>
      </c>
      <c r="AG954" s="34" t="s">
        <v>2127</v>
      </c>
      <c r="AH954" s="34" t="s">
        <v>2127</v>
      </c>
      <c r="AK954" s="34" t="s">
        <v>125</v>
      </c>
      <c r="AM954" s="34" t="s">
        <v>2127</v>
      </c>
      <c r="AN954" s="36" t="s">
        <v>2127</v>
      </c>
      <c r="AO954" s="36" t="s">
        <v>2127</v>
      </c>
      <c r="AP954" s="34" t="s">
        <v>2127</v>
      </c>
      <c r="AQ954" s="36" t="s">
        <v>2127</v>
      </c>
      <c r="AR954" s="34" t="s">
        <v>2098</v>
      </c>
      <c r="AS954" s="91" t="s">
        <v>7063</v>
      </c>
      <c r="AT954" s="34">
        <v>3202094713</v>
      </c>
      <c r="AU954" s="34" t="s">
        <v>2127</v>
      </c>
      <c r="AX954" s="90"/>
      <c r="BA954" s="91"/>
      <c r="BB954" s="91"/>
      <c r="BC954" s="91"/>
      <c r="BF954" s="34" t="s">
        <v>4983</v>
      </c>
      <c r="BG954" s="92" t="s">
        <v>2098</v>
      </c>
      <c r="BM954" s="36" t="s">
        <v>131</v>
      </c>
      <c r="BN954" s="34" t="s">
        <v>132</v>
      </c>
      <c r="BO954" s="36">
        <v>0</v>
      </c>
      <c r="BQ954" s="94"/>
      <c r="BS954" s="36" t="s">
        <v>2127</v>
      </c>
      <c r="BU954" s="95"/>
      <c r="BV954" s="95"/>
      <c r="BW954" s="61"/>
      <c r="BX954" s="60"/>
      <c r="BY954" s="59" t="str">
        <f t="shared" ca="1" si="71"/>
        <v/>
      </c>
      <c r="CD954" s="68"/>
      <c r="CE954" s="68"/>
      <c r="CF954" s="67"/>
      <c r="CG954"/>
      <c r="CH954" s="2"/>
      <c r="CI954" s="4" t="e">
        <f t="shared" si="72"/>
        <v>#DIV/0!</v>
      </c>
      <c r="CJ954" s="5" t="str">
        <f t="shared" si="73"/>
        <v>SIN DATO</v>
      </c>
      <c r="CK954" s="36">
        <v>0</v>
      </c>
      <c r="CL954" s="66"/>
      <c r="CM954" s="89">
        <v>43710</v>
      </c>
      <c r="CN954" s="97">
        <v>43710</v>
      </c>
      <c r="CP954"/>
      <c r="CQ954" s="65"/>
      <c r="CR954" s="65"/>
      <c r="CS954" s="98"/>
      <c r="CT954"/>
      <c r="CU954"/>
      <c r="CV954" s="97"/>
      <c r="CW954" s="2"/>
      <c r="CX954" s="82"/>
      <c r="DG954" s="64"/>
      <c r="DI954" s="89"/>
      <c r="DJ954" s="89"/>
      <c r="DN954" s="34"/>
      <c r="DO954" s="34"/>
      <c r="DP954" s="34"/>
      <c r="DQ954" s="34"/>
      <c r="DR954" s="34"/>
      <c r="DS954" s="34" t="s">
        <v>2127</v>
      </c>
      <c r="DT954" s="34"/>
      <c r="DU954" s="47">
        <v>44601</v>
      </c>
      <c r="DY954" s="1">
        <v>2</v>
      </c>
      <c r="DZ954" t="s">
        <v>7940</v>
      </c>
      <c r="EA954" s="4">
        <v>0.76</v>
      </c>
      <c r="EB954" s="4">
        <v>98</v>
      </c>
      <c r="EC954" s="4">
        <v>228</v>
      </c>
      <c r="ED954" s="4">
        <v>150</v>
      </c>
      <c r="EE954" s="4">
        <v>47.3</v>
      </c>
      <c r="EF954" s="4">
        <v>153</v>
      </c>
      <c r="EG954" s="4">
        <v>2.1</v>
      </c>
      <c r="EJ954"/>
      <c r="EL954" s="34"/>
      <c r="EN954" s="34"/>
    </row>
    <row r="955" spans="1:144" hidden="1" x14ac:dyDescent="0.25">
      <c r="A955" s="85">
        <v>2022</v>
      </c>
      <c r="B955" s="87">
        <v>44830</v>
      </c>
      <c r="C955" t="s">
        <v>121</v>
      </c>
      <c r="D955" t="s">
        <v>122</v>
      </c>
      <c r="E955" s="36" t="s">
        <v>7938</v>
      </c>
      <c r="F955" s="34">
        <f t="shared" si="74"/>
        <v>954</v>
      </c>
      <c r="G955" s="34" t="s">
        <v>4985</v>
      </c>
      <c r="H955">
        <v>18</v>
      </c>
      <c r="I955" s="34" t="s">
        <v>6141</v>
      </c>
      <c r="J955" s="34" t="s">
        <v>5008</v>
      </c>
      <c r="K955" s="34" t="str">
        <f>VLOOKUP(J955,[2]CodMpios!$B$347:$E$362,4,FALSE)</f>
        <v>18094 - Belén De Los Andaquíes</v>
      </c>
      <c r="L955" s="34" t="str">
        <f>VLOOKUP($J955,[2]Coord_Mpios_X_Y!$B$2:$K$1123,9,FALSE)</f>
        <v>1,500923003060</v>
      </c>
      <c r="M955" s="34" t="str">
        <f>VLOOKUP($J955,[2]Coord_Mpios_X_Y!$B$2:$K$1123,10,FALSE)</f>
        <v>-75,875645424257</v>
      </c>
      <c r="N955" s="34" t="s">
        <v>125</v>
      </c>
      <c r="O955" s="34" t="s">
        <v>126</v>
      </c>
      <c r="Q955" s="34" t="s">
        <v>127</v>
      </c>
      <c r="R955" s="34">
        <v>26630081</v>
      </c>
      <c r="S955" s="34" t="str">
        <f t="shared" si="70"/>
        <v>CC26630081</v>
      </c>
      <c r="T955" s="34" t="s">
        <v>309</v>
      </c>
      <c r="U955" s="34" t="s">
        <v>5743</v>
      </c>
      <c r="V955" s="34" t="s">
        <v>918</v>
      </c>
      <c r="W955" s="34" t="s">
        <v>255</v>
      </c>
      <c r="X955" s="87">
        <v>24134</v>
      </c>
      <c r="Y955">
        <v>57</v>
      </c>
      <c r="Z955" s="36">
        <f>VLOOKUP($Y955,[2]Edades!$A$3:$H$153,4,FALSE)</f>
        <v>5</v>
      </c>
      <c r="AA955" s="34" t="str">
        <f>VLOOKUP($Y955,[2]Edades!$A$3:$H$153,6,FALSE)</f>
        <v>5 - Adultez</v>
      </c>
      <c r="AB955" s="34">
        <f>VLOOKUP($Y955,[2]Edades!$A$3:$H$153,7,FALSE)</f>
        <v>12</v>
      </c>
      <c r="AC955" s="34" t="str">
        <f>VLOOKUP($Y955,[2]Edades!$A$3:$H$153,8,FALSE)</f>
        <v>55-59</v>
      </c>
      <c r="AD955" s="34" t="s">
        <v>129</v>
      </c>
      <c r="AE955" s="1">
        <v>2</v>
      </c>
      <c r="AF955" s="34" t="s">
        <v>130</v>
      </c>
      <c r="AG955" s="34" t="s">
        <v>2127</v>
      </c>
      <c r="AH955" s="34" t="s">
        <v>2127</v>
      </c>
      <c r="AK955" s="34" t="s">
        <v>125</v>
      </c>
      <c r="AM955" s="34" t="s">
        <v>2127</v>
      </c>
      <c r="AN955" s="36" t="s">
        <v>2127</v>
      </c>
      <c r="AO955" s="36" t="s">
        <v>2127</v>
      </c>
      <c r="AP955" s="34" t="s">
        <v>2127</v>
      </c>
      <c r="AQ955" s="36" t="s">
        <v>2127</v>
      </c>
      <c r="AR955" s="34" t="s">
        <v>2098</v>
      </c>
      <c r="AS955" s="91" t="s">
        <v>7064</v>
      </c>
      <c r="AT955" s="34">
        <v>3208014651</v>
      </c>
      <c r="AU955" s="34" t="s">
        <v>2127</v>
      </c>
      <c r="AX955" s="90"/>
      <c r="BA955" s="91"/>
      <c r="BB955" s="91"/>
      <c r="BC955" s="91"/>
      <c r="BF955" s="34" t="s">
        <v>4983</v>
      </c>
      <c r="BG955" s="92" t="s">
        <v>2098</v>
      </c>
      <c r="BM955" s="36" t="s">
        <v>131</v>
      </c>
      <c r="BN955" s="34" t="s">
        <v>132</v>
      </c>
      <c r="BO955" s="36">
        <v>0</v>
      </c>
      <c r="BQ955" s="94"/>
      <c r="BS955" t="s">
        <v>132</v>
      </c>
      <c r="BU955" s="95"/>
      <c r="BV955" s="95"/>
      <c r="BW955" s="61"/>
      <c r="BX955" s="60"/>
      <c r="BY955" s="59" t="str">
        <f t="shared" ca="1" si="71"/>
        <v/>
      </c>
      <c r="CD955" s="68"/>
      <c r="CE955" s="68"/>
      <c r="CF955" s="67"/>
      <c r="CG955">
        <v>70</v>
      </c>
      <c r="CH955" s="2">
        <v>165</v>
      </c>
      <c r="CI955" s="4">
        <f t="shared" si="72"/>
        <v>25.711662075298442</v>
      </c>
      <c r="CJ955" s="5" t="str">
        <f t="shared" si="73"/>
        <v>SOBREPESO</v>
      </c>
      <c r="CK955" s="36">
        <v>0</v>
      </c>
      <c r="CL955" s="66"/>
      <c r="CM955" s="89">
        <v>42807</v>
      </c>
      <c r="CN955" s="97">
        <v>42822</v>
      </c>
      <c r="CP955"/>
      <c r="CQ955" s="65"/>
      <c r="CR955" s="65"/>
      <c r="CS955" s="98"/>
      <c r="CT955"/>
      <c r="CU955"/>
      <c r="CV955" s="65"/>
      <c r="CW955" s="2"/>
      <c r="CX955" s="82"/>
      <c r="DC955"/>
      <c r="DG955" s="64"/>
      <c r="DI955" s="89"/>
      <c r="DJ955" s="89"/>
      <c r="DN955" s="34"/>
      <c r="DO955" s="34"/>
      <c r="DP955" s="34"/>
      <c r="DQ955" s="34"/>
      <c r="DR955" s="34"/>
      <c r="DS955" s="34" t="s">
        <v>2127</v>
      </c>
      <c r="DT955" s="34"/>
      <c r="DU955" s="47">
        <v>43705</v>
      </c>
      <c r="DY955" s="1">
        <v>1</v>
      </c>
      <c r="DZ955" t="s">
        <v>7941</v>
      </c>
      <c r="EB955" s="4"/>
      <c r="EJ955"/>
      <c r="EL955" s="34"/>
      <c r="EN955" s="34"/>
    </row>
    <row r="956" spans="1:144" hidden="1" x14ac:dyDescent="0.25">
      <c r="A956" s="85">
        <v>2022</v>
      </c>
      <c r="B956" s="87">
        <v>44830</v>
      </c>
      <c r="C956" t="s">
        <v>121</v>
      </c>
      <c r="D956" t="s">
        <v>122</v>
      </c>
      <c r="E956" s="36" t="s">
        <v>7938</v>
      </c>
      <c r="F956" s="34">
        <f t="shared" si="74"/>
        <v>955</v>
      </c>
      <c r="G956" s="34" t="s">
        <v>4985</v>
      </c>
      <c r="H956">
        <v>18</v>
      </c>
      <c r="I956" s="34" t="s">
        <v>6141</v>
      </c>
      <c r="J956" s="34" t="s">
        <v>4988</v>
      </c>
      <c r="K956" s="34" t="str">
        <f>VLOOKUP(J956,[2]CodMpios!$B$347:$E$362,4,FALSE)</f>
        <v>18001 - Florencia</v>
      </c>
      <c r="L956" s="34" t="str">
        <f>VLOOKUP($J956,[2]Coord_Mpios_X_Y!$B$2:$K$1123,9,FALSE)</f>
        <v>1,749138703818</v>
      </c>
      <c r="M956" s="34" t="str">
        <f>VLOOKUP($J956,[2]Coord_Mpios_X_Y!$B$2:$K$1123,10,FALSE)</f>
        <v>-75,558239064333</v>
      </c>
      <c r="N956" s="34" t="s">
        <v>125</v>
      </c>
      <c r="O956" s="34" t="s">
        <v>126</v>
      </c>
      <c r="Q956" s="34" t="s">
        <v>127</v>
      </c>
      <c r="R956" s="34">
        <v>17630537</v>
      </c>
      <c r="S956" s="34" t="str">
        <f t="shared" si="70"/>
        <v>CC17630537</v>
      </c>
      <c r="T956" s="34" t="s">
        <v>320</v>
      </c>
      <c r="U956" s="34" t="s">
        <v>2492</v>
      </c>
      <c r="V956" s="34" t="s">
        <v>1078</v>
      </c>
      <c r="W956" s="34" t="s">
        <v>2110</v>
      </c>
      <c r="X956" s="87">
        <v>21388</v>
      </c>
      <c r="Y956">
        <v>64</v>
      </c>
      <c r="Z956" s="36">
        <f>VLOOKUP($Y956,[2]Edades!$A$3:$H$153,4,FALSE)</f>
        <v>6</v>
      </c>
      <c r="AA956" s="34" t="str">
        <f>VLOOKUP($Y956,[2]Edades!$A$3:$H$153,6,FALSE)</f>
        <v>6 - Persona mayor</v>
      </c>
      <c r="AB956" s="34">
        <f>VLOOKUP($Y956,[2]Edades!$A$3:$H$153,7,FALSE)</f>
        <v>13</v>
      </c>
      <c r="AC956" s="34" t="str">
        <f>VLOOKUP($Y956,[2]Edades!$A$3:$H$153,8,FALSE)</f>
        <v>60-64</v>
      </c>
      <c r="AD956" s="34" t="s">
        <v>146</v>
      </c>
      <c r="AE956">
        <v>1</v>
      </c>
      <c r="AF956" s="34" t="s">
        <v>2137</v>
      </c>
      <c r="AG956" s="34" t="s">
        <v>2127</v>
      </c>
      <c r="AH956" s="34" t="s">
        <v>2127</v>
      </c>
      <c r="AK956" s="34" t="s">
        <v>125</v>
      </c>
      <c r="AM956" s="34" t="s">
        <v>2127</v>
      </c>
      <c r="AN956" s="36" t="s">
        <v>2127</v>
      </c>
      <c r="AO956" s="36" t="s">
        <v>2127</v>
      </c>
      <c r="AP956" s="34" t="s">
        <v>2127</v>
      </c>
      <c r="AQ956" s="36" t="s">
        <v>2127</v>
      </c>
      <c r="AR956" s="34" t="s">
        <v>2098</v>
      </c>
      <c r="AS956" s="91" t="s">
        <v>7065</v>
      </c>
      <c r="AT956" s="34">
        <v>3153622735</v>
      </c>
      <c r="AU956" s="34" t="s">
        <v>2127</v>
      </c>
      <c r="AX956" s="90"/>
      <c r="BA956" s="91"/>
      <c r="BB956" s="91"/>
      <c r="BC956" s="91"/>
      <c r="BF956" s="34" t="s">
        <v>4983</v>
      </c>
      <c r="BG956" s="92" t="s">
        <v>2098</v>
      </c>
      <c r="BM956" s="36" t="s">
        <v>131</v>
      </c>
      <c r="BN956" s="34" t="s">
        <v>132</v>
      </c>
      <c r="BO956" s="36">
        <v>0</v>
      </c>
      <c r="BQ956" s="94"/>
      <c r="BS956" t="s">
        <v>132</v>
      </c>
      <c r="BU956" s="95"/>
      <c r="BV956" s="95"/>
      <c r="BW956" s="61"/>
      <c r="BX956" s="60"/>
      <c r="BY956" s="59" t="str">
        <f t="shared" ca="1" si="71"/>
        <v/>
      </c>
      <c r="CD956" s="68"/>
      <c r="CE956" s="68"/>
      <c r="CF956" s="67"/>
      <c r="CG956">
        <v>70</v>
      </c>
      <c r="CH956" s="2">
        <v>171</v>
      </c>
      <c r="CI956" s="4">
        <f t="shared" si="72"/>
        <v>23.938989774631512</v>
      </c>
      <c r="CJ956" s="5" t="str">
        <f t="shared" si="73"/>
        <v>NORMAL</v>
      </c>
      <c r="CK956" s="36">
        <v>0</v>
      </c>
      <c r="CL956" s="66"/>
      <c r="CM956" s="89">
        <v>42809</v>
      </c>
      <c r="CN956" s="97">
        <v>42818</v>
      </c>
      <c r="CP956"/>
      <c r="CQ956" s="65"/>
      <c r="CR956" s="65"/>
      <c r="CS956" s="98"/>
      <c r="CT956"/>
      <c r="CU956"/>
      <c r="CV956" s="65"/>
      <c r="CW956" s="2">
        <v>110</v>
      </c>
      <c r="CX956" s="82">
        <v>60</v>
      </c>
      <c r="DC956"/>
      <c r="DG956" s="64"/>
      <c r="DI956" s="89"/>
      <c r="DJ956" s="89"/>
      <c r="DN956" s="34"/>
      <c r="DO956" s="34"/>
      <c r="DP956" s="34"/>
      <c r="DQ956" s="34"/>
      <c r="DR956" s="34"/>
      <c r="DS956" s="34" t="s">
        <v>2127</v>
      </c>
      <c r="DT956" s="34"/>
      <c r="DU956" s="47">
        <v>44181</v>
      </c>
      <c r="DY956" s="1">
        <v>2</v>
      </c>
      <c r="DZ956" t="s">
        <v>7941</v>
      </c>
      <c r="EB956" s="4">
        <v>133</v>
      </c>
      <c r="EH956" s="4">
        <v>7.7</v>
      </c>
      <c r="EJ956"/>
      <c r="EL956" s="34"/>
      <c r="EN956" s="34"/>
    </row>
    <row r="957" spans="1:144" hidden="1" x14ac:dyDescent="0.25">
      <c r="A957" s="85">
        <v>2022</v>
      </c>
      <c r="B957" s="87">
        <v>44830</v>
      </c>
      <c r="C957" t="s">
        <v>121</v>
      </c>
      <c r="D957" t="s">
        <v>122</v>
      </c>
      <c r="E957" s="36" t="s">
        <v>7938</v>
      </c>
      <c r="F957" s="34">
        <f t="shared" si="74"/>
        <v>956</v>
      </c>
      <c r="G957" s="34" t="s">
        <v>4985</v>
      </c>
      <c r="H957">
        <v>18</v>
      </c>
      <c r="I957" s="34" t="s">
        <v>6141</v>
      </c>
      <c r="J957" s="34" t="s">
        <v>4988</v>
      </c>
      <c r="K957" s="34" t="str">
        <f>VLOOKUP(J957,[2]CodMpios!$B$347:$E$362,4,FALSE)</f>
        <v>18001 - Florencia</v>
      </c>
      <c r="L957" s="34" t="str">
        <f>VLOOKUP($J957,[2]Coord_Mpios_X_Y!$B$2:$K$1123,9,FALSE)</f>
        <v>1,749138703818</v>
      </c>
      <c r="M957" s="34" t="str">
        <f>VLOOKUP($J957,[2]Coord_Mpios_X_Y!$B$2:$K$1123,10,FALSE)</f>
        <v>-75,558239064333</v>
      </c>
      <c r="N957" s="34" t="s">
        <v>125</v>
      </c>
      <c r="O957" s="34" t="s">
        <v>126</v>
      </c>
      <c r="Q957" s="34" t="s">
        <v>127</v>
      </c>
      <c r="R957" s="34">
        <v>26617438</v>
      </c>
      <c r="S957" s="34" t="str">
        <f t="shared" si="70"/>
        <v>CC26617438</v>
      </c>
      <c r="T957" s="34" t="s">
        <v>1286</v>
      </c>
      <c r="V957" s="34" t="s">
        <v>769</v>
      </c>
      <c r="W957" s="34" t="s">
        <v>5742</v>
      </c>
      <c r="X957" s="87">
        <v>18878</v>
      </c>
      <c r="Y957">
        <v>71</v>
      </c>
      <c r="Z957" s="36">
        <f>VLOOKUP($Y957,[2]Edades!$A$3:$H$153,4,FALSE)</f>
        <v>6</v>
      </c>
      <c r="AA957" s="34" t="str">
        <f>VLOOKUP($Y957,[2]Edades!$A$3:$H$153,6,FALSE)</f>
        <v>6 - Persona mayor</v>
      </c>
      <c r="AB957" s="34">
        <f>VLOOKUP($Y957,[2]Edades!$A$3:$H$153,7,FALSE)</f>
        <v>15</v>
      </c>
      <c r="AC957" s="34" t="str">
        <f>VLOOKUP($Y957,[2]Edades!$A$3:$H$153,8,FALSE)</f>
        <v>70-74</v>
      </c>
      <c r="AD957" s="34" t="s">
        <v>129</v>
      </c>
      <c r="AE957" s="1">
        <v>2</v>
      </c>
      <c r="AF957" s="34" t="s">
        <v>2137</v>
      </c>
      <c r="AG957" s="34" t="s">
        <v>2127</v>
      </c>
      <c r="AH957" s="34" t="s">
        <v>2127</v>
      </c>
      <c r="AK957" s="34" t="s">
        <v>125</v>
      </c>
      <c r="AM957" s="34" t="s">
        <v>2127</v>
      </c>
      <c r="AN957" s="36" t="s">
        <v>2127</v>
      </c>
      <c r="AO957" s="36" t="s">
        <v>2127</v>
      </c>
      <c r="AP957" s="34" t="s">
        <v>2127</v>
      </c>
      <c r="AQ957" s="36" t="s">
        <v>2127</v>
      </c>
      <c r="AR957" s="34" t="s">
        <v>2098</v>
      </c>
      <c r="AS957" s="91" t="s">
        <v>7066</v>
      </c>
      <c r="AT957" s="34">
        <v>3203068561</v>
      </c>
      <c r="AU957" s="34" t="s">
        <v>2127</v>
      </c>
      <c r="AX957" s="90"/>
      <c r="BA957" s="91"/>
      <c r="BB957" s="91"/>
      <c r="BC957" s="91"/>
      <c r="BF957" s="34" t="s">
        <v>4983</v>
      </c>
      <c r="BG957" s="92" t="s">
        <v>2098</v>
      </c>
      <c r="BM957" s="36" t="s">
        <v>131</v>
      </c>
      <c r="BN957" s="34" t="s">
        <v>132</v>
      </c>
      <c r="BO957" s="36">
        <v>0</v>
      </c>
      <c r="BQ957" s="94"/>
      <c r="BS957" t="s">
        <v>132</v>
      </c>
      <c r="BU957" s="95"/>
      <c r="BV957" s="95"/>
      <c r="BW957" s="61"/>
      <c r="BX957" s="60"/>
      <c r="BY957" s="59" t="str">
        <f t="shared" ca="1" si="71"/>
        <v/>
      </c>
      <c r="CD957" s="68"/>
      <c r="CE957" s="68"/>
      <c r="CF957" s="67"/>
      <c r="CG957">
        <v>68</v>
      </c>
      <c r="CH957" s="2">
        <v>160</v>
      </c>
      <c r="CI957" s="4">
        <f t="shared" si="72"/>
        <v>26.562499999999996</v>
      </c>
      <c r="CJ957" s="5" t="str">
        <f t="shared" si="73"/>
        <v>SOBREPESO</v>
      </c>
      <c r="CK957" s="36">
        <v>0</v>
      </c>
      <c r="CL957" s="66"/>
      <c r="CM957" s="89">
        <v>44379</v>
      </c>
      <c r="CN957" s="97">
        <v>44410</v>
      </c>
      <c r="CP957"/>
      <c r="CQ957" s="65"/>
      <c r="CR957" s="65"/>
      <c r="CS957" s="98"/>
      <c r="CT957"/>
      <c r="CU957"/>
      <c r="CV957" s="65"/>
      <c r="CW957" s="2">
        <v>121</v>
      </c>
      <c r="CX957" s="82">
        <v>80</v>
      </c>
      <c r="DC957"/>
      <c r="DG957" s="64"/>
      <c r="DI957" s="89"/>
      <c r="DJ957" s="89"/>
      <c r="DN957" s="34"/>
      <c r="DO957" s="34"/>
      <c r="DP957" s="34"/>
      <c r="DQ957" s="34"/>
      <c r="DR957" s="34"/>
      <c r="DS957" s="34" t="s">
        <v>2127</v>
      </c>
      <c r="DT957" s="34"/>
      <c r="DU957" s="47">
        <v>44410</v>
      </c>
      <c r="DY957" s="1">
        <v>1</v>
      </c>
      <c r="DZ957" t="s">
        <v>7941</v>
      </c>
      <c r="EB957" s="4">
        <v>136</v>
      </c>
      <c r="EH957" s="4">
        <v>6.5</v>
      </c>
      <c r="EJ957"/>
      <c r="EL957" s="34"/>
      <c r="EN957" s="34"/>
    </row>
    <row r="958" spans="1:144" hidden="1" x14ac:dyDescent="0.25">
      <c r="A958" s="85">
        <v>2022</v>
      </c>
      <c r="B958" s="87">
        <v>44830</v>
      </c>
      <c r="C958" t="s">
        <v>121</v>
      </c>
      <c r="D958" t="s">
        <v>122</v>
      </c>
      <c r="E958" s="36" t="s">
        <v>7938</v>
      </c>
      <c r="F958" s="34">
        <f t="shared" si="74"/>
        <v>957</v>
      </c>
      <c r="G958" s="34" t="s">
        <v>4985</v>
      </c>
      <c r="H958">
        <v>18</v>
      </c>
      <c r="I958" s="34" t="s">
        <v>6141</v>
      </c>
      <c r="J958" s="34" t="s">
        <v>4988</v>
      </c>
      <c r="K958" s="34" t="str">
        <f>VLOOKUP(J958,[2]CodMpios!$B$347:$E$362,4,FALSE)</f>
        <v>18001 - Florencia</v>
      </c>
      <c r="L958" s="34" t="str">
        <f>VLOOKUP($J958,[2]Coord_Mpios_X_Y!$B$2:$K$1123,9,FALSE)</f>
        <v>1,749138703818</v>
      </c>
      <c r="M958" s="34" t="str">
        <f>VLOOKUP($J958,[2]Coord_Mpios_X_Y!$B$2:$K$1123,10,FALSE)</f>
        <v>-75,558239064333</v>
      </c>
      <c r="N958" s="34" t="s">
        <v>139</v>
      </c>
      <c r="O958" s="34" t="s">
        <v>126</v>
      </c>
      <c r="Q958" s="34" t="s">
        <v>127</v>
      </c>
      <c r="R958" s="34">
        <v>26629923</v>
      </c>
      <c r="S958" s="34" t="str">
        <f t="shared" si="70"/>
        <v>CC26629923</v>
      </c>
      <c r="T958" s="34" t="s">
        <v>234</v>
      </c>
      <c r="U958" s="34" t="s">
        <v>140</v>
      </c>
      <c r="V958" s="34" t="s">
        <v>5137</v>
      </c>
      <c r="W958" s="34" t="s">
        <v>5741</v>
      </c>
      <c r="X958" s="87">
        <v>22771</v>
      </c>
      <c r="Y958">
        <v>60</v>
      </c>
      <c r="Z958" s="36">
        <f>VLOOKUP($Y958,[2]Edades!$A$3:$H$153,4,FALSE)</f>
        <v>6</v>
      </c>
      <c r="AA958" s="34" t="str">
        <f>VLOOKUP($Y958,[2]Edades!$A$3:$H$153,6,FALSE)</f>
        <v>6 - Persona mayor</v>
      </c>
      <c r="AB958" s="34">
        <f>VLOOKUP($Y958,[2]Edades!$A$3:$H$153,7,FALSE)</f>
        <v>13</v>
      </c>
      <c r="AC958" s="34" t="str">
        <f>VLOOKUP($Y958,[2]Edades!$A$3:$H$153,8,FALSE)</f>
        <v>60-64</v>
      </c>
      <c r="AD958" s="34" t="s">
        <v>129</v>
      </c>
      <c r="AE958" s="1">
        <v>2</v>
      </c>
      <c r="AF958" s="34" t="s">
        <v>2137</v>
      </c>
      <c r="AG958" s="34" t="s">
        <v>2127</v>
      </c>
      <c r="AH958" s="34" t="s">
        <v>2127</v>
      </c>
      <c r="AK958" s="34" t="s">
        <v>139</v>
      </c>
      <c r="AM958" s="34" t="s">
        <v>2127</v>
      </c>
      <c r="AN958" s="36" t="s">
        <v>2127</v>
      </c>
      <c r="AO958" s="36" t="s">
        <v>2127</v>
      </c>
      <c r="AP958" s="34" t="s">
        <v>2127</v>
      </c>
      <c r="AQ958" s="36" t="s">
        <v>2127</v>
      </c>
      <c r="AR958" s="34" t="s">
        <v>2098</v>
      </c>
      <c r="AS958" s="91" t="s">
        <v>7067</v>
      </c>
      <c r="AT958" s="34">
        <v>3133677997</v>
      </c>
      <c r="AU958" s="34" t="s">
        <v>2127</v>
      </c>
      <c r="AX958" s="90"/>
      <c r="BA958" s="91"/>
      <c r="BB958" s="91"/>
      <c r="BC958" s="91"/>
      <c r="BF958" s="34" t="s">
        <v>4983</v>
      </c>
      <c r="BG958" s="92" t="s">
        <v>2098</v>
      </c>
      <c r="BM958" s="36" t="s">
        <v>131</v>
      </c>
      <c r="BN958" s="34" t="s">
        <v>132</v>
      </c>
      <c r="BO958" s="36">
        <v>0</v>
      </c>
      <c r="BQ958" s="94"/>
      <c r="BS958" t="s">
        <v>132</v>
      </c>
      <c r="BU958" s="95"/>
      <c r="BV958" s="95"/>
      <c r="BW958" s="61"/>
      <c r="BX958" s="60"/>
      <c r="BY958" s="59" t="str">
        <f t="shared" ca="1" si="71"/>
        <v/>
      </c>
      <c r="CD958" s="68"/>
      <c r="CE958" s="68"/>
      <c r="CF958" s="67"/>
      <c r="CG958">
        <v>65</v>
      </c>
      <c r="CH958" s="2">
        <v>155</v>
      </c>
      <c r="CI958" s="4">
        <f t="shared" si="72"/>
        <v>27.055150884495315</v>
      </c>
      <c r="CJ958" s="5" t="str">
        <f t="shared" si="73"/>
        <v>SOBREPESO</v>
      </c>
      <c r="CK958" s="36">
        <v>0</v>
      </c>
      <c r="CL958" s="66"/>
      <c r="CM958" s="89">
        <v>42809</v>
      </c>
      <c r="CN958" s="97">
        <v>42817</v>
      </c>
      <c r="CP958"/>
      <c r="CQ958" s="65"/>
      <c r="CR958" s="65"/>
      <c r="CS958" s="98"/>
      <c r="CT958"/>
      <c r="CU958"/>
      <c r="CV958" s="65"/>
      <c r="CW958" s="2">
        <v>120</v>
      </c>
      <c r="CX958" s="82">
        <v>70</v>
      </c>
      <c r="DC958"/>
      <c r="DG958" s="64"/>
      <c r="DI958" s="89"/>
      <c r="DJ958" s="89"/>
      <c r="DN958" s="34"/>
      <c r="DO958" s="34"/>
      <c r="DP958" s="34"/>
      <c r="DQ958" s="34"/>
      <c r="DR958" s="34"/>
      <c r="DS958" s="34" t="s">
        <v>2127</v>
      </c>
      <c r="DT958" s="34"/>
      <c r="DU958" s="47">
        <v>44644</v>
      </c>
      <c r="DY958" s="1">
        <v>3</v>
      </c>
      <c r="DZ958" t="s">
        <v>7940</v>
      </c>
      <c r="EB958" s="4"/>
      <c r="EJ958"/>
      <c r="EL958" s="34"/>
      <c r="EN958" s="34"/>
    </row>
    <row r="959" spans="1:144" hidden="1" x14ac:dyDescent="0.25">
      <c r="A959" s="85">
        <v>2022</v>
      </c>
      <c r="B959" s="87">
        <v>44830</v>
      </c>
      <c r="C959" t="s">
        <v>121</v>
      </c>
      <c r="D959" t="s">
        <v>122</v>
      </c>
      <c r="E959" s="36" t="s">
        <v>7938</v>
      </c>
      <c r="F959" s="34">
        <f t="shared" si="74"/>
        <v>958</v>
      </c>
      <c r="G959" s="34" t="s">
        <v>4985</v>
      </c>
      <c r="H959">
        <v>18</v>
      </c>
      <c r="I959" s="34" t="s">
        <v>6141</v>
      </c>
      <c r="J959" s="34" t="s">
        <v>4988</v>
      </c>
      <c r="K959" s="34" t="str">
        <f>VLOOKUP(J959,[2]CodMpios!$B$347:$E$362,4,FALSE)</f>
        <v>18001 - Florencia</v>
      </c>
      <c r="L959" s="34" t="str">
        <f>VLOOKUP($J959,[2]Coord_Mpios_X_Y!$B$2:$K$1123,9,FALSE)</f>
        <v>1,749138703818</v>
      </c>
      <c r="M959" s="34" t="str">
        <f>VLOOKUP($J959,[2]Coord_Mpios_X_Y!$B$2:$K$1123,10,FALSE)</f>
        <v>-75,558239064333</v>
      </c>
      <c r="N959" s="34" t="s">
        <v>125</v>
      </c>
      <c r="O959" s="34" t="s">
        <v>126</v>
      </c>
      <c r="Q959" s="34" t="s">
        <v>127</v>
      </c>
      <c r="R959" s="34">
        <v>4947968</v>
      </c>
      <c r="S959" s="34" t="str">
        <f t="shared" si="70"/>
        <v>CC4947968</v>
      </c>
      <c r="T959" s="34" t="s">
        <v>258</v>
      </c>
      <c r="U959" s="34" t="s">
        <v>2492</v>
      </c>
      <c r="V959" s="34" t="s">
        <v>769</v>
      </c>
      <c r="W959" s="34" t="s">
        <v>1030</v>
      </c>
      <c r="X959" s="87">
        <v>20840</v>
      </c>
      <c r="Y959">
        <v>66</v>
      </c>
      <c r="Z959" s="36">
        <f>VLOOKUP($Y959,[2]Edades!$A$3:$H$153,4,FALSE)</f>
        <v>6</v>
      </c>
      <c r="AA959" s="34" t="str">
        <f>VLOOKUP($Y959,[2]Edades!$A$3:$H$153,6,FALSE)</f>
        <v>6 - Persona mayor</v>
      </c>
      <c r="AB959" s="34">
        <f>VLOOKUP($Y959,[2]Edades!$A$3:$H$153,7,FALSE)</f>
        <v>14</v>
      </c>
      <c r="AC959" s="34" t="str">
        <f>VLOOKUP($Y959,[2]Edades!$A$3:$H$153,8,FALSE)</f>
        <v>65-69</v>
      </c>
      <c r="AD959" s="34" t="s">
        <v>146</v>
      </c>
      <c r="AE959">
        <v>1</v>
      </c>
      <c r="AF959" s="34" t="s">
        <v>2137</v>
      </c>
      <c r="AG959" s="34" t="s">
        <v>2127</v>
      </c>
      <c r="AH959" s="34" t="s">
        <v>2127</v>
      </c>
      <c r="AK959" s="34" t="s">
        <v>125</v>
      </c>
      <c r="AM959" s="34" t="s">
        <v>2127</v>
      </c>
      <c r="AN959" s="36" t="s">
        <v>2127</v>
      </c>
      <c r="AO959" s="36" t="s">
        <v>2127</v>
      </c>
      <c r="AP959" s="34" t="s">
        <v>2127</v>
      </c>
      <c r="AQ959" s="36" t="s">
        <v>2127</v>
      </c>
      <c r="AR959" s="34" t="s">
        <v>2098</v>
      </c>
      <c r="AS959" s="91" t="s">
        <v>7068</v>
      </c>
      <c r="AT959" s="34">
        <v>4352152</v>
      </c>
      <c r="AU959" s="34" t="s">
        <v>2127</v>
      </c>
      <c r="AX959" s="90"/>
      <c r="BA959" s="91"/>
      <c r="BB959" s="91"/>
      <c r="BC959" s="91"/>
      <c r="BF959" s="34" t="s">
        <v>4983</v>
      </c>
      <c r="BG959" s="92" t="s">
        <v>2098</v>
      </c>
      <c r="BM959" s="36" t="s">
        <v>131</v>
      </c>
      <c r="BN959" s="34" t="s">
        <v>132</v>
      </c>
      <c r="BO959" s="36">
        <v>0</v>
      </c>
      <c r="BQ959" s="94"/>
      <c r="BS959" t="s">
        <v>132</v>
      </c>
      <c r="BU959" s="95"/>
      <c r="BV959" s="95"/>
      <c r="BW959" s="61"/>
      <c r="BX959" s="60"/>
      <c r="BY959" s="59" t="str">
        <f t="shared" ca="1" si="71"/>
        <v/>
      </c>
      <c r="CD959" s="68"/>
      <c r="CE959" s="68"/>
      <c r="CF959" s="67"/>
      <c r="CG959">
        <v>74</v>
      </c>
      <c r="CH959" s="2">
        <v>174</v>
      </c>
      <c r="CI959" s="4">
        <f t="shared" si="72"/>
        <v>24.441802087462015</v>
      </c>
      <c r="CJ959" s="5" t="str">
        <f t="shared" si="73"/>
        <v>NORMAL</v>
      </c>
      <c r="CK959" s="36">
        <v>0</v>
      </c>
      <c r="CL959" s="66"/>
      <c r="CM959" s="89">
        <v>42810</v>
      </c>
      <c r="CN959" s="97">
        <v>42823</v>
      </c>
      <c r="CP959"/>
      <c r="CQ959" s="65"/>
      <c r="CR959" s="65"/>
      <c r="CS959" s="98"/>
      <c r="CT959"/>
      <c r="CU959"/>
      <c r="CV959" s="65"/>
      <c r="CW959" s="2"/>
      <c r="CX959" s="82"/>
      <c r="DC959"/>
      <c r="DG959" s="64"/>
      <c r="DI959" s="89">
        <v>42894</v>
      </c>
      <c r="DJ959" s="89"/>
      <c r="DN959" s="34"/>
      <c r="DO959" s="34"/>
      <c r="DP959" s="34"/>
      <c r="DQ959" s="34"/>
      <c r="DR959" s="34"/>
      <c r="DS959" s="34" t="s">
        <v>2127</v>
      </c>
      <c r="DT959" s="34"/>
      <c r="DU959" s="47">
        <v>43489</v>
      </c>
      <c r="DY959" s="1">
        <v>2</v>
      </c>
      <c r="DZ959" t="s">
        <v>7941</v>
      </c>
      <c r="EB959" s="4"/>
      <c r="EJ959"/>
      <c r="EL959" s="34"/>
      <c r="EN959" s="34"/>
    </row>
    <row r="960" spans="1:144" hidden="1" x14ac:dyDescent="0.25">
      <c r="A960" s="85">
        <v>2022</v>
      </c>
      <c r="B960" s="87">
        <v>44830</v>
      </c>
      <c r="C960" t="s">
        <v>121</v>
      </c>
      <c r="D960" t="s">
        <v>122</v>
      </c>
      <c r="E960" s="36" t="s">
        <v>7938</v>
      </c>
      <c r="F960" s="34">
        <f t="shared" si="74"/>
        <v>959</v>
      </c>
      <c r="G960" s="34" t="s">
        <v>4985</v>
      </c>
      <c r="H960">
        <v>18</v>
      </c>
      <c r="I960" s="34" t="s">
        <v>6141</v>
      </c>
      <c r="J960" s="34" t="s">
        <v>4988</v>
      </c>
      <c r="K960" s="34" t="str">
        <f>VLOOKUP(J960,[2]CodMpios!$B$347:$E$362,4,FALSE)</f>
        <v>18001 - Florencia</v>
      </c>
      <c r="L960" s="34" t="str">
        <f>VLOOKUP($J960,[2]Coord_Mpios_X_Y!$B$2:$K$1123,9,FALSE)</f>
        <v>1,749138703818</v>
      </c>
      <c r="M960" s="34" t="str">
        <f>VLOOKUP($J960,[2]Coord_Mpios_X_Y!$B$2:$K$1123,10,FALSE)</f>
        <v>-75,558239064333</v>
      </c>
      <c r="N960" s="34" t="s">
        <v>6142</v>
      </c>
      <c r="O960" s="34" t="s">
        <v>126</v>
      </c>
      <c r="Q960" s="34" t="s">
        <v>127</v>
      </c>
      <c r="R960" s="34">
        <v>26615589</v>
      </c>
      <c r="S960" s="34" t="str">
        <f t="shared" si="70"/>
        <v>CC26615589</v>
      </c>
      <c r="T960" s="34" t="s">
        <v>163</v>
      </c>
      <c r="U960" s="34" t="s">
        <v>2492</v>
      </c>
      <c r="V960" s="34" t="s">
        <v>5137</v>
      </c>
      <c r="W960" s="34" t="s">
        <v>465</v>
      </c>
      <c r="X960" s="87">
        <v>17358</v>
      </c>
      <c r="Y960">
        <v>75</v>
      </c>
      <c r="Z960" s="36">
        <f>VLOOKUP($Y960,[2]Edades!$A$3:$H$153,4,FALSE)</f>
        <v>6</v>
      </c>
      <c r="AA960" s="34" t="str">
        <f>VLOOKUP($Y960,[2]Edades!$A$3:$H$153,6,FALSE)</f>
        <v>6 - Persona mayor</v>
      </c>
      <c r="AB960" s="34">
        <f>VLOOKUP($Y960,[2]Edades!$A$3:$H$153,7,FALSE)</f>
        <v>16</v>
      </c>
      <c r="AC960" s="34" t="str">
        <f>VLOOKUP($Y960,[2]Edades!$A$3:$H$153,8,FALSE)</f>
        <v>75-79</v>
      </c>
      <c r="AD960" s="34" t="s">
        <v>129</v>
      </c>
      <c r="AE960" s="1">
        <v>2</v>
      </c>
      <c r="AF960" s="34" t="s">
        <v>2137</v>
      </c>
      <c r="AG960" s="34" t="s">
        <v>2127</v>
      </c>
      <c r="AH960" s="34" t="s">
        <v>2127</v>
      </c>
      <c r="AK960" s="34" t="s">
        <v>6142</v>
      </c>
      <c r="AM960" s="34" t="s">
        <v>2127</v>
      </c>
      <c r="AN960" s="36" t="s">
        <v>2127</v>
      </c>
      <c r="AO960" s="36" t="s">
        <v>2127</v>
      </c>
      <c r="AP960" s="34" t="s">
        <v>2127</v>
      </c>
      <c r="AQ960" s="36" t="s">
        <v>2127</v>
      </c>
      <c r="AR960" s="34" t="s">
        <v>2098</v>
      </c>
      <c r="AS960" s="91" t="s">
        <v>7069</v>
      </c>
      <c r="AT960" s="34">
        <v>3214154203</v>
      </c>
      <c r="AU960" s="34" t="s">
        <v>2127</v>
      </c>
      <c r="AX960" s="90"/>
      <c r="BA960" s="91"/>
      <c r="BB960" s="91"/>
      <c r="BC960" s="91"/>
      <c r="BF960" s="34" t="s">
        <v>4983</v>
      </c>
      <c r="BG960" s="92" t="s">
        <v>2098</v>
      </c>
      <c r="BM960" s="36" t="s">
        <v>131</v>
      </c>
      <c r="BN960" s="34" t="s">
        <v>132</v>
      </c>
      <c r="BO960" s="36">
        <v>0</v>
      </c>
      <c r="BQ960" s="94"/>
      <c r="BS960" t="s">
        <v>132</v>
      </c>
      <c r="BU960" s="95"/>
      <c r="BV960" s="95"/>
      <c r="BW960" s="61"/>
      <c r="BX960" s="60"/>
      <c r="BY960" s="59" t="str">
        <f t="shared" ca="1" si="71"/>
        <v/>
      </c>
      <c r="CD960" s="68"/>
      <c r="CE960" s="68"/>
      <c r="CF960" s="67"/>
      <c r="CG960">
        <v>56</v>
      </c>
      <c r="CH960" s="2">
        <v>145</v>
      </c>
      <c r="CI960" s="4">
        <f t="shared" si="72"/>
        <v>26.634958382877528</v>
      </c>
      <c r="CJ960" s="5" t="str">
        <f t="shared" si="73"/>
        <v>SOBREPESO</v>
      </c>
      <c r="CK960" s="36">
        <v>0</v>
      </c>
      <c r="CL960" s="66"/>
      <c r="CM960" s="89">
        <v>42810</v>
      </c>
      <c r="CN960" s="97">
        <v>42939</v>
      </c>
      <c r="CP960"/>
      <c r="CQ960" s="65"/>
      <c r="CR960" s="65"/>
      <c r="CS960" s="98"/>
      <c r="CT960"/>
      <c r="CU960"/>
      <c r="CV960" s="65"/>
      <c r="CW960" s="2">
        <v>120</v>
      </c>
      <c r="CX960" s="82">
        <v>60</v>
      </c>
      <c r="DC960"/>
      <c r="DG960" s="64"/>
      <c r="DI960" s="89"/>
      <c r="DJ960" s="89"/>
      <c r="DN960" s="34"/>
      <c r="DO960" s="34"/>
      <c r="DP960" s="34"/>
      <c r="DQ960" s="34"/>
      <c r="DR960" s="34"/>
      <c r="DS960" s="34" t="s">
        <v>2127</v>
      </c>
      <c r="DT960" s="34"/>
      <c r="DU960" s="47">
        <v>44118</v>
      </c>
      <c r="DY960" s="1">
        <v>2</v>
      </c>
      <c r="DZ960" t="s">
        <v>7941</v>
      </c>
      <c r="EA960" s="4">
        <v>0.85</v>
      </c>
      <c r="EB960" s="4">
        <v>101</v>
      </c>
      <c r="ED960" s="4">
        <v>229</v>
      </c>
      <c r="EF960" s="4">
        <v>138</v>
      </c>
      <c r="EJ960"/>
      <c r="EL960" s="34"/>
      <c r="EN960" s="34"/>
    </row>
    <row r="961" spans="1:144" hidden="1" x14ac:dyDescent="0.25">
      <c r="A961" s="85">
        <v>2022</v>
      </c>
      <c r="B961" s="87">
        <v>44830</v>
      </c>
      <c r="C961" t="s">
        <v>121</v>
      </c>
      <c r="D961" t="s">
        <v>122</v>
      </c>
      <c r="E961" s="36" t="s">
        <v>7938</v>
      </c>
      <c r="F961" s="34">
        <f t="shared" si="74"/>
        <v>960</v>
      </c>
      <c r="G961" s="34" t="s">
        <v>4985</v>
      </c>
      <c r="H961">
        <v>18</v>
      </c>
      <c r="I961" s="34" t="s">
        <v>6141</v>
      </c>
      <c r="J961" s="34" t="s">
        <v>5008</v>
      </c>
      <c r="K961" s="34" t="str">
        <f>VLOOKUP(J961,[2]CodMpios!$B$347:$E$362,4,FALSE)</f>
        <v>18094 - Belén De Los Andaquíes</v>
      </c>
      <c r="L961" s="34" t="str">
        <f>VLOOKUP($J961,[2]Coord_Mpios_X_Y!$B$2:$K$1123,9,FALSE)</f>
        <v>1,500923003060</v>
      </c>
      <c r="M961" s="34" t="str">
        <f>VLOOKUP($J961,[2]Coord_Mpios_X_Y!$B$2:$K$1123,10,FALSE)</f>
        <v>-75,875645424257</v>
      </c>
      <c r="N961" s="34" t="s">
        <v>125</v>
      </c>
      <c r="O961" s="34" t="s">
        <v>126</v>
      </c>
      <c r="Q961" s="34" t="s">
        <v>127</v>
      </c>
      <c r="R961" s="34">
        <v>17684333</v>
      </c>
      <c r="S961" s="34" t="str">
        <f t="shared" si="70"/>
        <v>CC17684333</v>
      </c>
      <c r="T961" s="34" t="s">
        <v>949</v>
      </c>
      <c r="V961" s="34" t="s">
        <v>1030</v>
      </c>
      <c r="W961" s="34" t="s">
        <v>5523</v>
      </c>
      <c r="X961" s="87">
        <v>28120</v>
      </c>
      <c r="Y961">
        <v>46</v>
      </c>
      <c r="Z961" s="36">
        <f>VLOOKUP($Y961,[2]Edades!$A$3:$H$153,4,FALSE)</f>
        <v>5</v>
      </c>
      <c r="AA961" s="34" t="str">
        <f>VLOOKUP($Y961,[2]Edades!$A$3:$H$153,6,FALSE)</f>
        <v>5 - Adultez</v>
      </c>
      <c r="AB961" s="34">
        <f>VLOOKUP($Y961,[2]Edades!$A$3:$H$153,7,FALSE)</f>
        <v>10</v>
      </c>
      <c r="AC961" s="34" t="str">
        <f>VLOOKUP($Y961,[2]Edades!$A$3:$H$153,8,FALSE)</f>
        <v>45-49</v>
      </c>
      <c r="AD961" s="34" t="s">
        <v>146</v>
      </c>
      <c r="AE961">
        <v>1</v>
      </c>
      <c r="AF961" s="34" t="s">
        <v>130</v>
      </c>
      <c r="AG961" s="34" t="s">
        <v>2127</v>
      </c>
      <c r="AH961" s="34" t="s">
        <v>2127</v>
      </c>
      <c r="AK961" s="34" t="s">
        <v>125</v>
      </c>
      <c r="AM961" s="34" t="s">
        <v>2127</v>
      </c>
      <c r="AN961" s="36" t="s">
        <v>2127</v>
      </c>
      <c r="AO961" s="36" t="s">
        <v>2127</v>
      </c>
      <c r="AP961" s="34" t="s">
        <v>2127</v>
      </c>
      <c r="AQ961" s="36" t="s">
        <v>2127</v>
      </c>
      <c r="AR961" s="34" t="s">
        <v>5238</v>
      </c>
      <c r="AS961" s="91" t="s">
        <v>7070</v>
      </c>
      <c r="AT961" s="34">
        <v>3107863069</v>
      </c>
      <c r="AU961" s="34" t="s">
        <v>2127</v>
      </c>
      <c r="AX961" s="90"/>
      <c r="BA961" s="91"/>
      <c r="BB961" s="91"/>
      <c r="BC961" s="91"/>
      <c r="BF961" s="34" t="s">
        <v>4983</v>
      </c>
      <c r="BG961" s="92" t="s">
        <v>2098</v>
      </c>
      <c r="BM961" s="36" t="s">
        <v>131</v>
      </c>
      <c r="BN961" s="34" t="s">
        <v>132</v>
      </c>
      <c r="BO961" s="36">
        <v>0</v>
      </c>
      <c r="BQ961" s="94"/>
      <c r="BS961" t="s">
        <v>132</v>
      </c>
      <c r="BU961" s="95"/>
      <c r="BV961" s="95"/>
      <c r="BW961" s="61"/>
      <c r="BX961" s="60"/>
      <c r="BY961" s="59" t="str">
        <f t="shared" ca="1" si="71"/>
        <v/>
      </c>
      <c r="CD961" s="68"/>
      <c r="CE961" s="68"/>
      <c r="CF961" s="67"/>
      <c r="CG961">
        <v>84</v>
      </c>
      <c r="CH961" s="2">
        <v>170</v>
      </c>
      <c r="CI961" s="4">
        <f t="shared" si="72"/>
        <v>29.065743944636683</v>
      </c>
      <c r="CJ961" s="5" t="str">
        <f t="shared" si="73"/>
        <v>SOBREPESO</v>
      </c>
      <c r="CK961" s="36">
        <v>0</v>
      </c>
      <c r="CL961" s="66"/>
      <c r="CM961" s="89">
        <v>42811</v>
      </c>
      <c r="CN961" s="97">
        <v>42824</v>
      </c>
      <c r="CP961"/>
      <c r="CQ961" s="65"/>
      <c r="CR961" s="65"/>
      <c r="CS961" s="98"/>
      <c r="CT961"/>
      <c r="CU961"/>
      <c r="CV961" s="65"/>
      <c r="CW961" s="2"/>
      <c r="CX961" s="82"/>
      <c r="DC961"/>
      <c r="DG961" s="64"/>
      <c r="DI961" s="89">
        <v>42986</v>
      </c>
      <c r="DJ961" s="89"/>
      <c r="DN961" s="34"/>
      <c r="DO961" s="34"/>
      <c r="DP961" s="34"/>
      <c r="DQ961" s="34"/>
      <c r="DR961" s="34"/>
      <c r="DS961" s="34" t="s">
        <v>2127</v>
      </c>
      <c r="DT961" s="34"/>
      <c r="DY961" s="1">
        <v>1</v>
      </c>
      <c r="DZ961" t="s">
        <v>7941</v>
      </c>
      <c r="EB961" s="4"/>
      <c r="EJ961"/>
      <c r="EL961" s="34"/>
      <c r="EN961" s="34"/>
    </row>
    <row r="962" spans="1:144" hidden="1" x14ac:dyDescent="0.25">
      <c r="A962" s="85">
        <v>2022</v>
      </c>
      <c r="B962" s="87">
        <v>44830</v>
      </c>
      <c r="C962" t="s">
        <v>121</v>
      </c>
      <c r="D962" t="s">
        <v>122</v>
      </c>
      <c r="E962" s="36" t="s">
        <v>7938</v>
      </c>
      <c r="F962" s="34">
        <f t="shared" si="74"/>
        <v>961</v>
      </c>
      <c r="G962" s="34" t="s">
        <v>4985</v>
      </c>
      <c r="H962">
        <v>18</v>
      </c>
      <c r="I962" s="34" t="s">
        <v>6141</v>
      </c>
      <c r="J962" s="34" t="s">
        <v>4991</v>
      </c>
      <c r="K962" s="34" t="str">
        <f>VLOOKUP(J962,[2]CodMpios!$B$347:$E$362,4,FALSE)</f>
        <v>18592 - Puerto Rico</v>
      </c>
      <c r="L962" s="34" t="str">
        <f>VLOOKUP($J962,[2]Coord_Mpios_X_Y!$B$2:$K$1123,9,FALSE)</f>
        <v>2,018940891255</v>
      </c>
      <c r="M962" s="34" t="str">
        <f>VLOOKUP($J962,[2]Coord_Mpios_X_Y!$B$2:$K$1123,10,FALSE)</f>
        <v>-75,073086267336</v>
      </c>
      <c r="N962" s="34" t="s">
        <v>139</v>
      </c>
      <c r="O962" s="34" t="s">
        <v>126</v>
      </c>
      <c r="Q962" s="34" t="s">
        <v>127</v>
      </c>
      <c r="R962" s="34">
        <v>17681704</v>
      </c>
      <c r="S962" s="34" t="str">
        <f t="shared" ref="S962:S1025" si="75">CONCATENATE(Q962,R962)</f>
        <v>CC17681704</v>
      </c>
      <c r="T962" s="34" t="s">
        <v>5069</v>
      </c>
      <c r="U962" s="34" t="s">
        <v>2492</v>
      </c>
      <c r="V962" s="34" t="s">
        <v>5740</v>
      </c>
      <c r="W962" s="34" t="s">
        <v>344</v>
      </c>
      <c r="X962" s="87">
        <v>22892</v>
      </c>
      <c r="Y962">
        <v>60</v>
      </c>
      <c r="Z962" s="36">
        <f>VLOOKUP($Y962,[2]Edades!$A$3:$H$153,4,FALSE)</f>
        <v>6</v>
      </c>
      <c r="AA962" s="34" t="str">
        <f>VLOOKUP($Y962,[2]Edades!$A$3:$H$153,6,FALSE)</f>
        <v>6 - Persona mayor</v>
      </c>
      <c r="AB962" s="34">
        <f>VLOOKUP($Y962,[2]Edades!$A$3:$H$153,7,FALSE)</f>
        <v>13</v>
      </c>
      <c r="AC962" s="34" t="str">
        <f>VLOOKUP($Y962,[2]Edades!$A$3:$H$153,8,FALSE)</f>
        <v>60-64</v>
      </c>
      <c r="AD962" s="34" t="s">
        <v>146</v>
      </c>
      <c r="AE962">
        <v>1</v>
      </c>
      <c r="AF962" s="34" t="s">
        <v>2137</v>
      </c>
      <c r="AG962" s="34" t="s">
        <v>2127</v>
      </c>
      <c r="AH962" s="34" t="s">
        <v>2127</v>
      </c>
      <c r="AK962" s="34" t="s">
        <v>139</v>
      </c>
      <c r="AM962" s="34" t="s">
        <v>2127</v>
      </c>
      <c r="AN962" s="36" t="s">
        <v>2127</v>
      </c>
      <c r="AO962" s="36" t="s">
        <v>2127</v>
      </c>
      <c r="AP962" s="34" t="s">
        <v>2127</v>
      </c>
      <c r="AQ962" s="36" t="s">
        <v>2127</v>
      </c>
      <c r="AR962" s="34" t="s">
        <v>2098</v>
      </c>
      <c r="AS962" s="91" t="s">
        <v>7071</v>
      </c>
      <c r="AT962" s="34">
        <v>3208776841</v>
      </c>
      <c r="AU962" s="34" t="s">
        <v>2127</v>
      </c>
      <c r="AX962" s="90"/>
      <c r="BA962" s="91"/>
      <c r="BB962" s="91"/>
      <c r="BC962" s="91"/>
      <c r="BF962" s="34" t="s">
        <v>4983</v>
      </c>
      <c r="BG962" s="92" t="s">
        <v>2098</v>
      </c>
      <c r="BM962" s="36" t="s">
        <v>131</v>
      </c>
      <c r="BN962" s="34" t="s">
        <v>132</v>
      </c>
      <c r="BO962" s="36">
        <v>0</v>
      </c>
      <c r="BQ962" s="94"/>
      <c r="BS962" t="s">
        <v>131</v>
      </c>
      <c r="BU962" s="95"/>
      <c r="BV962" s="95"/>
      <c r="BW962" s="61"/>
      <c r="BX962" s="60"/>
      <c r="BY962" s="59" t="str">
        <f t="shared" ref="BY962:BY1025" ca="1" si="76">IFERROR(IF(BW962="","",BW962-TODAY()),"SIN DATO")</f>
        <v/>
      </c>
      <c r="CD962" s="68"/>
      <c r="CE962" s="68"/>
      <c r="CF962" s="67"/>
      <c r="CG962">
        <v>78</v>
      </c>
      <c r="CH962" s="2">
        <v>175</v>
      </c>
      <c r="CI962" s="4">
        <f t="shared" ref="CI962:CI1025" si="77">(CG962/((CH962/100)*(CH962/100)))</f>
        <v>25.469387755102041</v>
      </c>
      <c r="CJ962" s="5" t="str">
        <f t="shared" ref="CJ962:CJ1025" si="78">IFERROR(IF(CI962&lt;=18.5,"BAJO PESO",IF(AND(CI962&gt;18.5,CI962&lt;25),"NORMAL",IF(AND(CI962&gt;=25,CI962&lt;=30),"SOBREPESO","OBESIDAD"))),"SIN DATO")</f>
        <v>SOBREPESO</v>
      </c>
      <c r="CK962" s="36">
        <v>0</v>
      </c>
      <c r="CL962" s="66"/>
      <c r="CM962" s="89">
        <v>42817</v>
      </c>
      <c r="CN962" s="97">
        <v>42822</v>
      </c>
      <c r="CP962"/>
      <c r="CQ962" s="65"/>
      <c r="CR962" s="65"/>
      <c r="CS962" s="98"/>
      <c r="CT962"/>
      <c r="CU962"/>
      <c r="CV962" s="65"/>
      <c r="CW962" s="2"/>
      <c r="CX962" s="82"/>
      <c r="DC962"/>
      <c r="DG962" s="64"/>
      <c r="DI962" s="89"/>
      <c r="DJ962" s="89"/>
      <c r="DN962" s="34"/>
      <c r="DO962" s="34"/>
      <c r="DP962" s="34"/>
      <c r="DQ962" s="34"/>
      <c r="DR962" s="34"/>
      <c r="DS962" s="34" t="s">
        <v>2127</v>
      </c>
      <c r="DT962" s="34"/>
      <c r="DU962" s="47">
        <v>44455</v>
      </c>
      <c r="DY962" s="1">
        <v>1</v>
      </c>
      <c r="DZ962" t="s">
        <v>7940</v>
      </c>
      <c r="EB962" s="4"/>
      <c r="EJ962"/>
      <c r="EL962" s="34"/>
      <c r="EN962" s="34"/>
    </row>
    <row r="963" spans="1:144" hidden="1" x14ac:dyDescent="0.25">
      <c r="A963" s="85">
        <v>2022</v>
      </c>
      <c r="B963" s="87">
        <v>44830</v>
      </c>
      <c r="C963" t="s">
        <v>121</v>
      </c>
      <c r="D963" t="s">
        <v>122</v>
      </c>
      <c r="E963" s="36" t="s">
        <v>7938</v>
      </c>
      <c r="F963" s="34">
        <f t="shared" ref="F963:F1026" si="79">F962+1</f>
        <v>962</v>
      </c>
      <c r="G963" s="34" t="s">
        <v>4985</v>
      </c>
      <c r="H963">
        <v>18</v>
      </c>
      <c r="I963" s="34" t="s">
        <v>6141</v>
      </c>
      <c r="J963" s="34" t="s">
        <v>4988</v>
      </c>
      <c r="K963" s="34" t="str">
        <f>VLOOKUP(J963,[2]CodMpios!$B$347:$E$362,4,FALSE)</f>
        <v>18001 - Florencia</v>
      </c>
      <c r="L963" s="34" t="str">
        <f>VLOOKUP($J963,[2]Coord_Mpios_X_Y!$B$2:$K$1123,9,FALSE)</f>
        <v>1,749138703818</v>
      </c>
      <c r="M963" s="34" t="str">
        <f>VLOOKUP($J963,[2]Coord_Mpios_X_Y!$B$2:$K$1123,10,FALSE)</f>
        <v>-75,558239064333</v>
      </c>
      <c r="N963" s="34" t="s">
        <v>125</v>
      </c>
      <c r="O963" s="34" t="s">
        <v>126</v>
      </c>
      <c r="Q963" s="34" t="s">
        <v>127</v>
      </c>
      <c r="R963" s="34">
        <v>40777866</v>
      </c>
      <c r="S963" s="34" t="str">
        <f t="shared" si="75"/>
        <v>CC40777866</v>
      </c>
      <c r="T963" s="34" t="s">
        <v>974</v>
      </c>
      <c r="U963" s="34" t="s">
        <v>383</v>
      </c>
      <c r="V963" s="34" t="s">
        <v>5704</v>
      </c>
      <c r="W963" s="34" t="s">
        <v>328</v>
      </c>
      <c r="X963" s="87">
        <v>27167</v>
      </c>
      <c r="Y963">
        <v>48</v>
      </c>
      <c r="Z963" s="36">
        <f>VLOOKUP($Y963,[2]Edades!$A$3:$H$153,4,FALSE)</f>
        <v>5</v>
      </c>
      <c r="AA963" s="34" t="str">
        <f>VLOOKUP($Y963,[2]Edades!$A$3:$H$153,6,FALSE)</f>
        <v>5 - Adultez</v>
      </c>
      <c r="AB963" s="34">
        <f>VLOOKUP($Y963,[2]Edades!$A$3:$H$153,7,FALSE)</f>
        <v>10</v>
      </c>
      <c r="AC963" s="34" t="str">
        <f>VLOOKUP($Y963,[2]Edades!$A$3:$H$153,8,FALSE)</f>
        <v>45-49</v>
      </c>
      <c r="AD963" s="34" t="s">
        <v>129</v>
      </c>
      <c r="AE963" s="1">
        <v>2</v>
      </c>
      <c r="AF963" s="34" t="s">
        <v>130</v>
      </c>
      <c r="AG963" s="34" t="s">
        <v>2127</v>
      </c>
      <c r="AH963" s="34" t="s">
        <v>2127</v>
      </c>
      <c r="AK963" s="34" t="s">
        <v>125</v>
      </c>
      <c r="AM963" s="34" t="s">
        <v>2127</v>
      </c>
      <c r="AN963" s="36" t="s">
        <v>2127</v>
      </c>
      <c r="AO963" s="36" t="s">
        <v>2127</v>
      </c>
      <c r="AP963" s="34" t="s">
        <v>2127</v>
      </c>
      <c r="AQ963" s="36" t="s">
        <v>2127</v>
      </c>
      <c r="AR963" s="34" t="s">
        <v>2098</v>
      </c>
      <c r="AS963" s="91" t="s">
        <v>7072</v>
      </c>
      <c r="AT963" s="34">
        <v>3124789240</v>
      </c>
      <c r="AU963" s="34" t="s">
        <v>2127</v>
      </c>
      <c r="AX963" s="90"/>
      <c r="BA963" s="91"/>
      <c r="BB963" s="91"/>
      <c r="BC963" s="91"/>
      <c r="BF963" s="34" t="s">
        <v>4983</v>
      </c>
      <c r="BG963" s="92" t="s">
        <v>2098</v>
      </c>
      <c r="BM963" s="36" t="s">
        <v>131</v>
      </c>
      <c r="BN963" s="34" t="s">
        <v>132</v>
      </c>
      <c r="BO963" s="36">
        <v>0</v>
      </c>
      <c r="BQ963" s="94"/>
      <c r="BS963" t="s">
        <v>132</v>
      </c>
      <c r="BU963" s="95"/>
      <c r="BV963" s="95"/>
      <c r="BW963" s="61"/>
      <c r="BX963" s="60"/>
      <c r="BY963" s="59" t="str">
        <f t="shared" ca="1" si="76"/>
        <v/>
      </c>
      <c r="CD963" s="68"/>
      <c r="CE963" s="68"/>
      <c r="CF963" s="67"/>
      <c r="CG963">
        <v>64</v>
      </c>
      <c r="CH963" s="2">
        <v>164</v>
      </c>
      <c r="CI963" s="4">
        <f t="shared" si="77"/>
        <v>23.795359904818564</v>
      </c>
      <c r="CJ963" s="5" t="str">
        <f t="shared" si="78"/>
        <v>NORMAL</v>
      </c>
      <c r="CK963" s="36">
        <v>0</v>
      </c>
      <c r="CL963" s="66"/>
      <c r="CM963" s="89">
        <v>42818</v>
      </c>
      <c r="CN963" s="97">
        <v>42822</v>
      </c>
      <c r="CP963"/>
      <c r="CQ963" s="65"/>
      <c r="CR963" s="65"/>
      <c r="CS963" s="98"/>
      <c r="CT963"/>
      <c r="CU963"/>
      <c r="CV963" s="65"/>
      <c r="CW963" s="2"/>
      <c r="CX963" s="82"/>
      <c r="DC963"/>
      <c r="DG963" s="64"/>
      <c r="DI963" s="89"/>
      <c r="DJ963" s="89"/>
      <c r="DN963" s="34"/>
      <c r="DO963" s="34"/>
      <c r="DP963" s="34"/>
      <c r="DQ963" s="34"/>
      <c r="DR963" s="34"/>
      <c r="DS963" s="34" t="s">
        <v>2127</v>
      </c>
      <c r="DT963" s="34"/>
      <c r="DU963" s="47">
        <v>44204</v>
      </c>
      <c r="DY963" s="1">
        <v>2</v>
      </c>
      <c r="DZ963" t="s">
        <v>7940</v>
      </c>
      <c r="EB963" s="4"/>
      <c r="EJ963"/>
      <c r="EL963" s="34"/>
      <c r="EN963" s="34"/>
    </row>
    <row r="964" spans="1:144" hidden="1" x14ac:dyDescent="0.25">
      <c r="A964" s="85">
        <v>2022</v>
      </c>
      <c r="B964" s="87">
        <v>44830</v>
      </c>
      <c r="C964" t="s">
        <v>121</v>
      </c>
      <c r="D964" t="s">
        <v>122</v>
      </c>
      <c r="E964" s="36" t="s">
        <v>7938</v>
      </c>
      <c r="F964" s="34">
        <f t="shared" si="79"/>
        <v>963</v>
      </c>
      <c r="G964" s="34" t="s">
        <v>4985</v>
      </c>
      <c r="H964">
        <v>18</v>
      </c>
      <c r="I964" s="34" t="s">
        <v>6141</v>
      </c>
      <c r="J964" s="34" t="s">
        <v>5021</v>
      </c>
      <c r="K964" s="34" t="str">
        <f>VLOOKUP(J964,[2]CodMpios!$B$347:$E$362,4,FALSE)</f>
        <v>18785 - Solita</v>
      </c>
      <c r="L964" s="34" t="str">
        <f>VLOOKUP($J964,[2]Coord_Mpios_X_Y!$B$2:$K$1123,9,FALSE)</f>
        <v>0,909265456917</v>
      </c>
      <c r="M964" s="34" t="str">
        <f>VLOOKUP($J964,[2]Coord_Mpios_X_Y!$B$2:$K$1123,10,FALSE)</f>
        <v>-75,638400454679</v>
      </c>
      <c r="N964" s="34" t="s">
        <v>125</v>
      </c>
      <c r="O964" s="34" t="s">
        <v>126</v>
      </c>
      <c r="Q964" s="34" t="s">
        <v>127</v>
      </c>
      <c r="R964" s="34">
        <v>79154805</v>
      </c>
      <c r="S964" s="34" t="str">
        <f t="shared" si="75"/>
        <v>CC79154805</v>
      </c>
      <c r="T964" s="34" t="s">
        <v>150</v>
      </c>
      <c r="U964" s="34" t="s">
        <v>157</v>
      </c>
      <c r="V964" s="34" t="s">
        <v>5739</v>
      </c>
      <c r="W964" s="34" t="s">
        <v>759</v>
      </c>
      <c r="X964" s="87">
        <v>21543</v>
      </c>
      <c r="Y964">
        <v>64</v>
      </c>
      <c r="Z964" s="36">
        <f>VLOOKUP($Y964,[2]Edades!$A$3:$H$153,4,FALSE)</f>
        <v>6</v>
      </c>
      <c r="AA964" s="34" t="str">
        <f>VLOOKUP($Y964,[2]Edades!$A$3:$H$153,6,FALSE)</f>
        <v>6 - Persona mayor</v>
      </c>
      <c r="AB964" s="34">
        <f>VLOOKUP($Y964,[2]Edades!$A$3:$H$153,7,FALSE)</f>
        <v>13</v>
      </c>
      <c r="AC964" s="34" t="str">
        <f>VLOOKUP($Y964,[2]Edades!$A$3:$H$153,8,FALSE)</f>
        <v>60-64</v>
      </c>
      <c r="AD964" s="34" t="s">
        <v>146</v>
      </c>
      <c r="AE964">
        <v>1</v>
      </c>
      <c r="AF964" s="34" t="s">
        <v>2137</v>
      </c>
      <c r="AG964" s="34" t="s">
        <v>2127</v>
      </c>
      <c r="AH964" s="34" t="s">
        <v>2127</v>
      </c>
      <c r="AK964" s="34" t="s">
        <v>125</v>
      </c>
      <c r="AM964" s="34" t="s">
        <v>2127</v>
      </c>
      <c r="AN964" s="36" t="s">
        <v>2127</v>
      </c>
      <c r="AO964" s="36" t="s">
        <v>2127</v>
      </c>
      <c r="AP964" s="34" t="s">
        <v>2127</v>
      </c>
      <c r="AQ964" s="36" t="s">
        <v>2127</v>
      </c>
      <c r="AR964" s="34" t="s">
        <v>5042</v>
      </c>
      <c r="AS964" s="91" t="s">
        <v>7073</v>
      </c>
      <c r="AT964" s="34">
        <v>3138544909</v>
      </c>
      <c r="AU964" s="34" t="s">
        <v>2127</v>
      </c>
      <c r="AX964" s="90"/>
      <c r="BA964" s="91"/>
      <c r="BB964" s="91"/>
      <c r="BC964" s="91"/>
      <c r="BF964" s="34" t="s">
        <v>4983</v>
      </c>
      <c r="BG964" s="92" t="s">
        <v>2098</v>
      </c>
      <c r="BM964" s="36" t="s">
        <v>131</v>
      </c>
      <c r="BN964" s="34" t="s">
        <v>132</v>
      </c>
      <c r="BO964" s="36">
        <v>0</v>
      </c>
      <c r="BQ964" s="94"/>
      <c r="BS964" t="s">
        <v>132</v>
      </c>
      <c r="BU964" s="95"/>
      <c r="BV964" s="95"/>
      <c r="BW964" s="61"/>
      <c r="BX964" s="60"/>
      <c r="BY964" s="59" t="str">
        <f t="shared" ca="1" si="76"/>
        <v/>
      </c>
      <c r="CD964" s="68"/>
      <c r="CE964" s="68"/>
      <c r="CF964" s="67"/>
      <c r="CG964">
        <v>89</v>
      </c>
      <c r="CH964" s="2">
        <v>172</v>
      </c>
      <c r="CI964" s="4">
        <f t="shared" si="77"/>
        <v>30.08382909680909</v>
      </c>
      <c r="CJ964" s="5" t="str">
        <f t="shared" si="78"/>
        <v>OBESIDAD</v>
      </c>
      <c r="CK964" s="36">
        <v>0</v>
      </c>
      <c r="CL964" s="66"/>
      <c r="CM964" s="89">
        <v>42825</v>
      </c>
      <c r="CN964" s="97">
        <v>42867</v>
      </c>
      <c r="CP964"/>
      <c r="CQ964" s="65"/>
      <c r="CR964" s="65"/>
      <c r="CS964" s="98"/>
      <c r="CT964"/>
      <c r="CU964"/>
      <c r="CV964" s="65"/>
      <c r="CW964" s="2">
        <v>100</v>
      </c>
      <c r="CX964" s="82">
        <v>60</v>
      </c>
      <c r="DC964"/>
      <c r="DG964" s="64"/>
      <c r="DI964" s="89"/>
      <c r="DJ964" s="89"/>
      <c r="DN964" s="34"/>
      <c r="DO964" s="34"/>
      <c r="DP964" s="34"/>
      <c r="DQ964" s="34"/>
      <c r="DR964" s="34"/>
      <c r="DS964" s="34" t="s">
        <v>2127</v>
      </c>
      <c r="DT964" s="34"/>
      <c r="DU964" s="47">
        <v>44426</v>
      </c>
      <c r="DY964" s="1">
        <v>2</v>
      </c>
      <c r="DZ964" t="s">
        <v>7940</v>
      </c>
      <c r="EB964" s="4">
        <v>123</v>
      </c>
      <c r="EH964" s="4">
        <v>7.2</v>
      </c>
      <c r="EJ964"/>
      <c r="EL964" s="34"/>
      <c r="EN964" s="34"/>
    </row>
    <row r="965" spans="1:144" hidden="1" x14ac:dyDescent="0.25">
      <c r="A965" s="85">
        <v>2022</v>
      </c>
      <c r="B965" s="87">
        <v>44830</v>
      </c>
      <c r="C965" t="s">
        <v>121</v>
      </c>
      <c r="D965" t="s">
        <v>122</v>
      </c>
      <c r="E965" s="36" t="s">
        <v>7938</v>
      </c>
      <c r="F965" s="34">
        <f t="shared" si="79"/>
        <v>964</v>
      </c>
      <c r="G965" s="34" t="s">
        <v>4985</v>
      </c>
      <c r="H965">
        <v>18</v>
      </c>
      <c r="I965" s="34" t="s">
        <v>6141</v>
      </c>
      <c r="J965" s="34" t="s">
        <v>4988</v>
      </c>
      <c r="K965" s="34" t="str">
        <f>VLOOKUP(J965,[2]CodMpios!$B$347:$E$362,4,FALSE)</f>
        <v>18001 - Florencia</v>
      </c>
      <c r="L965" s="34" t="str">
        <f>VLOOKUP($J965,[2]Coord_Mpios_X_Y!$B$2:$K$1123,9,FALSE)</f>
        <v>1,749138703818</v>
      </c>
      <c r="M965" s="34" t="str">
        <f>VLOOKUP($J965,[2]Coord_Mpios_X_Y!$B$2:$K$1123,10,FALSE)</f>
        <v>-75,558239064333</v>
      </c>
      <c r="N965" s="34" t="s">
        <v>139</v>
      </c>
      <c r="O965" s="34" t="s">
        <v>126</v>
      </c>
      <c r="Q965" s="34" t="s">
        <v>127</v>
      </c>
      <c r="R965" s="34">
        <v>40768934</v>
      </c>
      <c r="S965" s="34" t="str">
        <f t="shared" si="75"/>
        <v>CC40768934</v>
      </c>
      <c r="T965" s="34" t="s">
        <v>733</v>
      </c>
      <c r="V965" s="34" t="s">
        <v>5472</v>
      </c>
      <c r="W965" s="34" t="s">
        <v>165</v>
      </c>
      <c r="X965" s="87">
        <v>24453</v>
      </c>
      <c r="Y965">
        <v>56</v>
      </c>
      <c r="Z965" s="36">
        <f>VLOOKUP($Y965,[2]Edades!$A$3:$H$153,4,FALSE)</f>
        <v>5</v>
      </c>
      <c r="AA965" s="34" t="str">
        <f>VLOOKUP($Y965,[2]Edades!$A$3:$H$153,6,FALSE)</f>
        <v>5 - Adultez</v>
      </c>
      <c r="AB965" s="34">
        <f>VLOOKUP($Y965,[2]Edades!$A$3:$H$153,7,FALSE)</f>
        <v>12</v>
      </c>
      <c r="AC965" s="34" t="str">
        <f>VLOOKUP($Y965,[2]Edades!$A$3:$H$153,8,FALSE)</f>
        <v>55-59</v>
      </c>
      <c r="AD965" s="34" t="s">
        <v>129</v>
      </c>
      <c r="AE965" s="1">
        <v>2</v>
      </c>
      <c r="AF965" s="34" t="s">
        <v>130</v>
      </c>
      <c r="AG965" s="34" t="s">
        <v>2127</v>
      </c>
      <c r="AH965" s="34" t="s">
        <v>2127</v>
      </c>
      <c r="AK965" s="34" t="s">
        <v>139</v>
      </c>
      <c r="AM965" s="34" t="s">
        <v>2127</v>
      </c>
      <c r="AN965" s="36" t="s">
        <v>2127</v>
      </c>
      <c r="AO965" s="36" t="s">
        <v>2127</v>
      </c>
      <c r="AP965" s="34" t="s">
        <v>2127</v>
      </c>
      <c r="AQ965" s="36" t="s">
        <v>2127</v>
      </c>
      <c r="AR965" s="34" t="s">
        <v>2098</v>
      </c>
      <c r="AS965" s="91" t="s">
        <v>7074</v>
      </c>
      <c r="AT965" s="34">
        <v>4373359</v>
      </c>
      <c r="AU965" s="34" t="s">
        <v>2127</v>
      </c>
      <c r="AX965" s="90"/>
      <c r="BA965" s="91"/>
      <c r="BB965" s="91"/>
      <c r="BC965" s="91"/>
      <c r="BF965" s="34" t="s">
        <v>4983</v>
      </c>
      <c r="BG965" s="92" t="s">
        <v>2098</v>
      </c>
      <c r="BM965" s="36" t="s">
        <v>131</v>
      </c>
      <c r="BN965" s="34" t="s">
        <v>132</v>
      </c>
      <c r="BO965" s="36">
        <v>0</v>
      </c>
      <c r="BQ965" s="94"/>
      <c r="BS965" t="s">
        <v>132</v>
      </c>
      <c r="BU965" s="95"/>
      <c r="BV965" s="95"/>
      <c r="BW965" s="61"/>
      <c r="BX965" s="60"/>
      <c r="BY965" s="59" t="str">
        <f t="shared" ca="1" si="76"/>
        <v/>
      </c>
      <c r="CD965" s="68"/>
      <c r="CE965" s="68"/>
      <c r="CF965" s="67"/>
      <c r="CG965">
        <v>79</v>
      </c>
      <c r="CH965" s="2">
        <v>167</v>
      </c>
      <c r="CI965" s="4">
        <f t="shared" si="77"/>
        <v>28.326580372189753</v>
      </c>
      <c r="CJ965" s="5" t="str">
        <f t="shared" si="78"/>
        <v>SOBREPESO</v>
      </c>
      <c r="CK965" s="36">
        <v>0</v>
      </c>
      <c r="CL965" s="66"/>
      <c r="CM965" s="89">
        <v>42825</v>
      </c>
      <c r="CN965" s="97">
        <v>42845</v>
      </c>
      <c r="CP965"/>
      <c r="CQ965" s="65"/>
      <c r="CR965" s="65"/>
      <c r="CS965" s="98"/>
      <c r="CT965"/>
      <c r="CU965"/>
      <c r="CV965" s="65"/>
      <c r="CW965" s="2">
        <v>120</v>
      </c>
      <c r="CX965" s="82">
        <v>70</v>
      </c>
      <c r="DC965"/>
      <c r="DG965" s="64"/>
      <c r="DI965" s="89">
        <v>43657</v>
      </c>
      <c r="DJ965" s="89"/>
      <c r="DN965" s="34"/>
      <c r="DO965" s="34"/>
      <c r="DP965" s="34"/>
      <c r="DQ965" s="34"/>
      <c r="DR965" s="34"/>
      <c r="DS965" s="34" t="s">
        <v>2127</v>
      </c>
      <c r="DT965" s="34"/>
      <c r="DU965" s="47">
        <v>44761</v>
      </c>
      <c r="DY965" s="1">
        <v>3</v>
      </c>
      <c r="DZ965" t="s">
        <v>7940</v>
      </c>
      <c r="EB965" s="4"/>
      <c r="EC965" s="4">
        <v>135</v>
      </c>
      <c r="ED965" s="4">
        <v>60</v>
      </c>
      <c r="EE965" s="4">
        <v>57.8</v>
      </c>
      <c r="EF965" s="4">
        <v>87</v>
      </c>
      <c r="EJ965"/>
      <c r="EL965" s="34"/>
      <c r="EN965" s="34"/>
    </row>
    <row r="966" spans="1:144" x14ac:dyDescent="0.25">
      <c r="A966" s="85">
        <v>2022</v>
      </c>
      <c r="B966" s="87">
        <v>44830</v>
      </c>
      <c r="C966" t="s">
        <v>121</v>
      </c>
      <c r="D966" t="s">
        <v>122</v>
      </c>
      <c r="E966" s="34" t="s">
        <v>7938</v>
      </c>
      <c r="F966" s="34">
        <f t="shared" si="79"/>
        <v>965</v>
      </c>
      <c r="G966" s="34" t="s">
        <v>4985</v>
      </c>
      <c r="H966">
        <v>18</v>
      </c>
      <c r="I966" s="34" t="s">
        <v>6141</v>
      </c>
      <c r="J966" s="34" t="s">
        <v>5049</v>
      </c>
      <c r="K966" s="34" t="str">
        <f>VLOOKUP(J966,[2]CodMpios!$B$347:$E$362,4,FALSE)</f>
        <v>18610 - San José Del Fragua</v>
      </c>
      <c r="L966" s="34" t="str">
        <f>VLOOKUP($J966,[2]Coord_Mpios_X_Y!$B$2:$K$1123,9,FALSE)</f>
        <v>1,304702314265</v>
      </c>
      <c r="M966" s="34" t="str">
        <f>VLOOKUP($J966,[2]Coord_Mpios_X_Y!$B$2:$K$1123,10,FALSE)</f>
        <v>-76,110005941537</v>
      </c>
      <c r="N966" s="34" t="s">
        <v>125</v>
      </c>
      <c r="O966" s="34" t="s">
        <v>126</v>
      </c>
      <c r="Q966" s="34" t="s">
        <v>127</v>
      </c>
      <c r="R966" s="34">
        <v>40775152</v>
      </c>
      <c r="S966" s="34" t="str">
        <f t="shared" si="75"/>
        <v>CC40775152</v>
      </c>
      <c r="T966" s="34" t="s">
        <v>5738</v>
      </c>
      <c r="U966" s="34" t="s">
        <v>642</v>
      </c>
      <c r="V966" s="34" t="s">
        <v>326</v>
      </c>
      <c r="W966" s="34" t="s">
        <v>303</v>
      </c>
      <c r="X966" s="87">
        <v>26410</v>
      </c>
      <c r="Y966">
        <v>50</v>
      </c>
      <c r="Z966" s="36">
        <f>VLOOKUP($Y966,[2]Edades!$A$3:$H$153,4,FALSE)</f>
        <v>5</v>
      </c>
      <c r="AA966" s="34" t="str">
        <f>VLOOKUP($Y966,[2]Edades!$A$3:$H$153,6,FALSE)</f>
        <v>5 - Adultez</v>
      </c>
      <c r="AB966" s="34">
        <f>VLOOKUP($Y966,[2]Edades!$A$3:$H$153,7,FALSE)</f>
        <v>11</v>
      </c>
      <c r="AC966" s="34" t="str">
        <f>VLOOKUP($Y966,[2]Edades!$A$3:$H$153,8,FALSE)</f>
        <v>50-54</v>
      </c>
      <c r="AD966" s="34" t="s">
        <v>129</v>
      </c>
      <c r="AE966" s="1">
        <v>2</v>
      </c>
      <c r="AF966" s="34" t="s">
        <v>130</v>
      </c>
      <c r="AG966" s="34" t="s">
        <v>2127</v>
      </c>
      <c r="AH966" s="34" t="s">
        <v>2127</v>
      </c>
      <c r="AK966" s="34" t="s">
        <v>125</v>
      </c>
      <c r="AM966" s="34" t="s">
        <v>2127</v>
      </c>
      <c r="AN966" s="36" t="s">
        <v>2127</v>
      </c>
      <c r="AO966" s="36" t="s">
        <v>2127</v>
      </c>
      <c r="AP966" s="34" t="s">
        <v>2127</v>
      </c>
      <c r="AQ966" s="36" t="s">
        <v>2127</v>
      </c>
      <c r="AR966" s="34" t="s">
        <v>5048</v>
      </c>
      <c r="AS966" s="91" t="s">
        <v>7075</v>
      </c>
      <c r="AT966" s="34">
        <v>3107600407</v>
      </c>
      <c r="AU966" s="34" t="s">
        <v>2127</v>
      </c>
      <c r="AX966" s="90"/>
      <c r="BA966" s="91"/>
      <c r="BB966" s="91"/>
      <c r="BC966" s="91"/>
      <c r="BF966" s="34" t="s">
        <v>4983</v>
      </c>
      <c r="BG966" s="92" t="s">
        <v>2098</v>
      </c>
      <c r="BM966" s="36" t="s">
        <v>131</v>
      </c>
      <c r="BN966" s="34" t="s">
        <v>132</v>
      </c>
      <c r="BO966" s="36">
        <v>0</v>
      </c>
      <c r="BQ966" s="94"/>
      <c r="BS966" s="36" t="s">
        <v>2127</v>
      </c>
      <c r="BU966" s="95"/>
      <c r="BV966" s="95"/>
      <c r="BW966" s="61"/>
      <c r="BX966" s="60"/>
      <c r="BY966" s="59" t="str">
        <f t="shared" ca="1" si="76"/>
        <v/>
      </c>
      <c r="CD966" s="68"/>
      <c r="CE966" s="68"/>
      <c r="CF966" s="67"/>
      <c r="CG966">
        <v>74</v>
      </c>
      <c r="CH966" s="2">
        <v>153</v>
      </c>
      <c r="CI966" s="4">
        <f t="shared" si="77"/>
        <v>31.611773249604852</v>
      </c>
      <c r="CJ966" s="5" t="str">
        <f t="shared" si="78"/>
        <v>OBESIDAD</v>
      </c>
      <c r="CK966" s="36">
        <v>0</v>
      </c>
      <c r="CL966" s="66"/>
      <c r="CM966" s="89">
        <v>42832</v>
      </c>
      <c r="CN966" s="97">
        <v>42865</v>
      </c>
      <c r="CP966"/>
      <c r="CQ966" s="65"/>
      <c r="CR966" s="65"/>
      <c r="CS966" s="98"/>
      <c r="CT966"/>
      <c r="CU966"/>
      <c r="CV966" s="97"/>
      <c r="CW966" s="2"/>
      <c r="CX966" s="82"/>
      <c r="DG966" s="64"/>
      <c r="DI966" s="89"/>
      <c r="DJ966" s="89"/>
      <c r="DN966" s="34"/>
      <c r="DO966" s="34"/>
      <c r="DP966" s="34"/>
      <c r="DQ966" s="34"/>
      <c r="DR966" s="34"/>
      <c r="DS966" s="34" t="s">
        <v>2127</v>
      </c>
      <c r="DT966" s="34"/>
      <c r="DU966" s="47">
        <v>44407</v>
      </c>
      <c r="DY966" s="1">
        <v>1</v>
      </c>
      <c r="DZ966" t="s">
        <v>7940</v>
      </c>
      <c r="EB966" s="4">
        <v>137</v>
      </c>
      <c r="EH966" s="4">
        <v>6.9</v>
      </c>
      <c r="EJ966"/>
      <c r="EL966" s="34"/>
      <c r="EN966" s="34"/>
    </row>
    <row r="967" spans="1:144" hidden="1" x14ac:dyDescent="0.25">
      <c r="A967" s="85">
        <v>2022</v>
      </c>
      <c r="B967" s="87">
        <v>44830</v>
      </c>
      <c r="C967" t="s">
        <v>121</v>
      </c>
      <c r="D967" t="s">
        <v>122</v>
      </c>
      <c r="E967" s="36" t="s">
        <v>7938</v>
      </c>
      <c r="F967" s="34">
        <f t="shared" si="79"/>
        <v>966</v>
      </c>
      <c r="G967" s="34" t="s">
        <v>4985</v>
      </c>
      <c r="H967">
        <v>18</v>
      </c>
      <c r="I967" s="34" t="s">
        <v>6141</v>
      </c>
      <c r="J967" s="34" t="s">
        <v>5008</v>
      </c>
      <c r="K967" s="34" t="str">
        <f>VLOOKUP(J967,[2]CodMpios!$B$347:$E$362,4,FALSE)</f>
        <v>18094 - Belén De Los Andaquíes</v>
      </c>
      <c r="L967" s="34" t="str">
        <f>VLOOKUP($J967,[2]Coord_Mpios_X_Y!$B$2:$K$1123,9,FALSE)</f>
        <v>1,500923003060</v>
      </c>
      <c r="M967" s="34" t="str">
        <f>VLOOKUP($J967,[2]Coord_Mpios_X_Y!$B$2:$K$1123,10,FALSE)</f>
        <v>-75,875645424257</v>
      </c>
      <c r="N967" s="34" t="s">
        <v>125</v>
      </c>
      <c r="O967" s="34" t="s">
        <v>126</v>
      </c>
      <c r="Q967" s="34" t="s">
        <v>127</v>
      </c>
      <c r="R967" s="34">
        <v>40092316</v>
      </c>
      <c r="S967" s="34" t="str">
        <f t="shared" si="75"/>
        <v>CC40092316</v>
      </c>
      <c r="T967" s="34" t="s">
        <v>5737</v>
      </c>
      <c r="V967" s="34" t="s">
        <v>5736</v>
      </c>
      <c r="W967" s="34" t="s">
        <v>5735</v>
      </c>
      <c r="X967" s="87">
        <v>28793</v>
      </c>
      <c r="Y967">
        <v>44</v>
      </c>
      <c r="Z967" s="36">
        <f>VLOOKUP($Y967,[2]Edades!$A$3:$H$153,4,FALSE)</f>
        <v>5</v>
      </c>
      <c r="AA967" s="34" t="str">
        <f>VLOOKUP($Y967,[2]Edades!$A$3:$H$153,6,FALSE)</f>
        <v>5 - Adultez</v>
      </c>
      <c r="AB967" s="34">
        <f>VLOOKUP($Y967,[2]Edades!$A$3:$H$153,7,FALSE)</f>
        <v>9</v>
      </c>
      <c r="AC967" s="34" t="str">
        <f>VLOOKUP($Y967,[2]Edades!$A$3:$H$153,8,FALSE)</f>
        <v>40-44</v>
      </c>
      <c r="AD967" s="34" t="s">
        <v>129</v>
      </c>
      <c r="AE967" s="1">
        <v>2</v>
      </c>
      <c r="AF967" s="34" t="s">
        <v>130</v>
      </c>
      <c r="AG967" s="34" t="s">
        <v>2127</v>
      </c>
      <c r="AH967" s="34" t="s">
        <v>2127</v>
      </c>
      <c r="AK967" s="34" t="s">
        <v>125</v>
      </c>
      <c r="AM967" s="34" t="s">
        <v>2127</v>
      </c>
      <c r="AN967" s="36" t="s">
        <v>2127</v>
      </c>
      <c r="AO967" s="36" t="s">
        <v>2127</v>
      </c>
      <c r="AP967" s="34" t="s">
        <v>2127</v>
      </c>
      <c r="AQ967" s="36" t="s">
        <v>2127</v>
      </c>
      <c r="AR967" s="34" t="s">
        <v>5238</v>
      </c>
      <c r="AS967" s="91" t="s">
        <v>7076</v>
      </c>
      <c r="AT967" s="34">
        <v>3103081641</v>
      </c>
      <c r="AU967" s="34" t="s">
        <v>2127</v>
      </c>
      <c r="AX967" s="90"/>
      <c r="BA967" s="91"/>
      <c r="BB967" s="91"/>
      <c r="BC967" s="91"/>
      <c r="BF967" s="34" t="s">
        <v>4983</v>
      </c>
      <c r="BG967" s="92" t="s">
        <v>2098</v>
      </c>
      <c r="BM967" s="36" t="s">
        <v>131</v>
      </c>
      <c r="BN967" s="34" t="s">
        <v>132</v>
      </c>
      <c r="BO967" s="36">
        <v>0</v>
      </c>
      <c r="BQ967" s="94"/>
      <c r="BS967" t="s">
        <v>132</v>
      </c>
      <c r="BU967" s="95"/>
      <c r="BV967" s="95"/>
      <c r="BW967" s="61"/>
      <c r="BX967" s="60"/>
      <c r="BY967" s="59" t="str">
        <f t="shared" ca="1" si="76"/>
        <v/>
      </c>
      <c r="CD967" s="68"/>
      <c r="CE967" s="68"/>
      <c r="CF967" s="67"/>
      <c r="CG967"/>
      <c r="CH967" s="2"/>
      <c r="CI967" s="4" t="e">
        <f t="shared" si="77"/>
        <v>#DIV/0!</v>
      </c>
      <c r="CJ967" s="5" t="str">
        <f t="shared" si="78"/>
        <v>SIN DATO</v>
      </c>
      <c r="CK967" s="36">
        <v>0</v>
      </c>
      <c r="CL967" s="66"/>
      <c r="CM967" s="89">
        <v>42832</v>
      </c>
      <c r="CN967" s="97">
        <v>42853</v>
      </c>
      <c r="CP967"/>
      <c r="CQ967" s="65"/>
      <c r="CR967" s="65"/>
      <c r="CS967" s="98"/>
      <c r="CT967"/>
      <c r="CU967"/>
      <c r="CV967" s="65"/>
      <c r="CW967" s="2"/>
      <c r="CX967" s="82"/>
      <c r="DC967"/>
      <c r="DG967" s="64"/>
      <c r="DI967" s="89"/>
      <c r="DJ967" s="89"/>
      <c r="DN967" s="34"/>
      <c r="DO967" s="34"/>
      <c r="DP967" s="34"/>
      <c r="DQ967" s="34"/>
      <c r="DR967" s="34"/>
      <c r="DS967" s="34" t="s">
        <v>2127</v>
      </c>
      <c r="DT967" s="34"/>
      <c r="DY967" s="1">
        <v>1</v>
      </c>
      <c r="DZ967" t="s">
        <v>7941</v>
      </c>
      <c r="EB967" s="4"/>
      <c r="EJ967"/>
      <c r="EL967" s="34"/>
      <c r="EN967" s="34"/>
    </row>
    <row r="968" spans="1:144" hidden="1" x14ac:dyDescent="0.25">
      <c r="A968" s="85">
        <v>2022</v>
      </c>
      <c r="B968" s="87">
        <v>44830</v>
      </c>
      <c r="C968" t="s">
        <v>121</v>
      </c>
      <c r="D968" t="s">
        <v>122</v>
      </c>
      <c r="E968" s="36" t="s">
        <v>7938</v>
      </c>
      <c r="F968" s="34">
        <f t="shared" si="79"/>
        <v>967</v>
      </c>
      <c r="G968" s="34" t="s">
        <v>4985</v>
      </c>
      <c r="H968">
        <v>18</v>
      </c>
      <c r="I968" s="34" t="s">
        <v>6141</v>
      </c>
      <c r="J968" s="34" t="s">
        <v>4988</v>
      </c>
      <c r="K968" s="34" t="str">
        <f>VLOOKUP(J968,[2]CodMpios!$B$347:$E$362,4,FALSE)</f>
        <v>18001 - Florencia</v>
      </c>
      <c r="L968" s="34" t="str">
        <f>VLOOKUP($J968,[2]Coord_Mpios_X_Y!$B$2:$K$1123,9,FALSE)</f>
        <v>1,749138703818</v>
      </c>
      <c r="M968" s="34" t="str">
        <f>VLOOKUP($J968,[2]Coord_Mpios_X_Y!$B$2:$K$1123,10,FALSE)</f>
        <v>-75,558239064333</v>
      </c>
      <c r="N968" s="34" t="s">
        <v>125</v>
      </c>
      <c r="O968" s="34" t="s">
        <v>126</v>
      </c>
      <c r="Q968" s="34" t="s">
        <v>127</v>
      </c>
      <c r="R968" s="34">
        <v>40768164</v>
      </c>
      <c r="S968" s="34" t="str">
        <f t="shared" si="75"/>
        <v>CC40768164</v>
      </c>
      <c r="T968" s="34" t="s">
        <v>464</v>
      </c>
      <c r="V968" s="34" t="s">
        <v>497</v>
      </c>
      <c r="W968" s="34" t="s">
        <v>1054</v>
      </c>
      <c r="X968" s="87">
        <v>24473</v>
      </c>
      <c r="Y968">
        <v>56</v>
      </c>
      <c r="Z968" s="36">
        <f>VLOOKUP($Y968,[2]Edades!$A$3:$H$153,4,FALSE)</f>
        <v>5</v>
      </c>
      <c r="AA968" s="34" t="str">
        <f>VLOOKUP($Y968,[2]Edades!$A$3:$H$153,6,FALSE)</f>
        <v>5 - Adultez</v>
      </c>
      <c r="AB968" s="34">
        <f>VLOOKUP($Y968,[2]Edades!$A$3:$H$153,7,FALSE)</f>
        <v>12</v>
      </c>
      <c r="AC968" s="34" t="str">
        <f>VLOOKUP($Y968,[2]Edades!$A$3:$H$153,8,FALSE)</f>
        <v>55-59</v>
      </c>
      <c r="AD968" s="34" t="s">
        <v>129</v>
      </c>
      <c r="AE968" s="1">
        <v>2</v>
      </c>
      <c r="AF968" s="34" t="s">
        <v>130</v>
      </c>
      <c r="AG968" s="34" t="s">
        <v>2127</v>
      </c>
      <c r="AH968" s="34" t="s">
        <v>2127</v>
      </c>
      <c r="AK968" s="34" t="s">
        <v>125</v>
      </c>
      <c r="AM968" s="34" t="s">
        <v>2127</v>
      </c>
      <c r="AN968" s="36" t="s">
        <v>2127</v>
      </c>
      <c r="AO968" s="36" t="s">
        <v>2127</v>
      </c>
      <c r="AP968" s="34" t="s">
        <v>2127</v>
      </c>
      <c r="AQ968" s="36" t="s">
        <v>2127</v>
      </c>
      <c r="AR968" s="34" t="s">
        <v>2098</v>
      </c>
      <c r="AS968" s="91" t="s">
        <v>7077</v>
      </c>
      <c r="AT968" s="34">
        <v>3115852382</v>
      </c>
      <c r="AU968" s="34" t="s">
        <v>2127</v>
      </c>
      <c r="AX968" s="90"/>
      <c r="BA968" s="91"/>
      <c r="BB968" s="91"/>
      <c r="BC968" s="91"/>
      <c r="BF968" s="34" t="s">
        <v>4983</v>
      </c>
      <c r="BG968" s="92" t="s">
        <v>2098</v>
      </c>
      <c r="BM968" s="36" t="s">
        <v>131</v>
      </c>
      <c r="BN968" s="34" t="s">
        <v>132</v>
      </c>
      <c r="BO968" s="36">
        <v>0</v>
      </c>
      <c r="BQ968" s="94"/>
      <c r="BS968" t="s">
        <v>132</v>
      </c>
      <c r="BU968" s="95"/>
      <c r="BV968" s="95"/>
      <c r="BW968" s="61"/>
      <c r="BX968" s="60"/>
      <c r="BY968" s="59" t="str">
        <f t="shared" ca="1" si="76"/>
        <v/>
      </c>
      <c r="CD968" s="68"/>
      <c r="CE968" s="68"/>
      <c r="CF968" s="67"/>
      <c r="CG968">
        <v>86</v>
      </c>
      <c r="CH968" s="2">
        <v>162</v>
      </c>
      <c r="CI968" s="4">
        <f t="shared" si="77"/>
        <v>32.769394909312595</v>
      </c>
      <c r="CJ968" s="5" t="str">
        <f t="shared" si="78"/>
        <v>OBESIDAD</v>
      </c>
      <c r="CK968" s="36">
        <v>0</v>
      </c>
      <c r="CL968" s="66"/>
      <c r="CM968" s="89">
        <v>42836</v>
      </c>
      <c r="CN968" s="97">
        <v>42864</v>
      </c>
      <c r="CP968"/>
      <c r="CQ968" s="65"/>
      <c r="CR968" s="65"/>
      <c r="CS968" s="98"/>
      <c r="CT968"/>
      <c r="CU968"/>
      <c r="CV968" s="65"/>
      <c r="CW968" s="2">
        <v>120</v>
      </c>
      <c r="CX968" s="82">
        <v>70</v>
      </c>
      <c r="DC968"/>
      <c r="DG968" s="64"/>
      <c r="DI968" s="89"/>
      <c r="DJ968" s="89"/>
      <c r="DN968" s="34"/>
      <c r="DO968" s="34"/>
      <c r="DP968" s="34"/>
      <c r="DQ968" s="34"/>
      <c r="DR968" s="34"/>
      <c r="DS968" s="34" t="s">
        <v>2127</v>
      </c>
      <c r="DT968" s="34"/>
      <c r="DU968" s="47">
        <v>44273</v>
      </c>
      <c r="DY968" s="1">
        <v>1</v>
      </c>
      <c r="DZ968" t="s">
        <v>7940</v>
      </c>
      <c r="EA968" s="4">
        <v>0.78</v>
      </c>
      <c r="EB968" s="4">
        <v>106</v>
      </c>
      <c r="EC968" s="4">
        <v>219</v>
      </c>
      <c r="EE968" s="4">
        <v>58.9</v>
      </c>
      <c r="EF968" s="4">
        <v>161</v>
      </c>
      <c r="EG968" s="4">
        <v>2</v>
      </c>
      <c r="EJ968"/>
      <c r="EL968" s="34"/>
      <c r="EN968" s="34"/>
    </row>
    <row r="969" spans="1:144" hidden="1" x14ac:dyDescent="0.25">
      <c r="A969" s="85">
        <v>2022</v>
      </c>
      <c r="B969" s="87">
        <v>44830</v>
      </c>
      <c r="C969" t="s">
        <v>121</v>
      </c>
      <c r="D969" t="s">
        <v>122</v>
      </c>
      <c r="E969" s="36" t="s">
        <v>7938</v>
      </c>
      <c r="F969" s="34">
        <f t="shared" si="79"/>
        <v>968</v>
      </c>
      <c r="G969" s="34" t="s">
        <v>4985</v>
      </c>
      <c r="H969">
        <v>18</v>
      </c>
      <c r="I969" s="34" t="s">
        <v>6141</v>
      </c>
      <c r="J969" s="34" t="s">
        <v>4988</v>
      </c>
      <c r="K969" s="34" t="str">
        <f>VLOOKUP(J969,[2]CodMpios!$B$347:$E$362,4,FALSE)</f>
        <v>18001 - Florencia</v>
      </c>
      <c r="L969" s="34" t="str">
        <f>VLOOKUP($J969,[2]Coord_Mpios_X_Y!$B$2:$K$1123,9,FALSE)</f>
        <v>1,749138703818</v>
      </c>
      <c r="M969" s="34" t="str">
        <f>VLOOKUP($J969,[2]Coord_Mpios_X_Y!$B$2:$K$1123,10,FALSE)</f>
        <v>-75,558239064333</v>
      </c>
      <c r="N969" s="34" t="s">
        <v>125</v>
      </c>
      <c r="O969" s="34" t="s">
        <v>126</v>
      </c>
      <c r="Q969" s="34" t="s">
        <v>127</v>
      </c>
      <c r="R969" s="34">
        <v>17667943</v>
      </c>
      <c r="S969" s="34" t="str">
        <f t="shared" si="75"/>
        <v>CC17667943</v>
      </c>
      <c r="T969" s="34" t="s">
        <v>2324</v>
      </c>
      <c r="V969" s="34" t="s">
        <v>5734</v>
      </c>
      <c r="W969" s="34" t="s">
        <v>328</v>
      </c>
      <c r="X969" s="87">
        <v>20645</v>
      </c>
      <c r="Y969">
        <v>66</v>
      </c>
      <c r="Z969" s="36">
        <f>VLOOKUP($Y969,[2]Edades!$A$3:$H$153,4,FALSE)</f>
        <v>6</v>
      </c>
      <c r="AA969" s="34" t="str">
        <f>VLOOKUP($Y969,[2]Edades!$A$3:$H$153,6,FALSE)</f>
        <v>6 - Persona mayor</v>
      </c>
      <c r="AB969" s="34">
        <f>VLOOKUP($Y969,[2]Edades!$A$3:$H$153,7,FALSE)</f>
        <v>14</v>
      </c>
      <c r="AC969" s="34" t="str">
        <f>VLOOKUP($Y969,[2]Edades!$A$3:$H$153,8,FALSE)</f>
        <v>65-69</v>
      </c>
      <c r="AD969" s="34" t="s">
        <v>146</v>
      </c>
      <c r="AE969">
        <v>1</v>
      </c>
      <c r="AF969" s="34" t="s">
        <v>2137</v>
      </c>
      <c r="AG969" s="34" t="s">
        <v>2127</v>
      </c>
      <c r="AH969" s="34" t="s">
        <v>2127</v>
      </c>
      <c r="AK969" s="34" t="s">
        <v>125</v>
      </c>
      <c r="AM969" s="34" t="s">
        <v>2127</v>
      </c>
      <c r="AN969" s="36" t="s">
        <v>2127</v>
      </c>
      <c r="AO969" s="36" t="s">
        <v>2127</v>
      </c>
      <c r="AP969" s="34" t="s">
        <v>2127</v>
      </c>
      <c r="AQ969" s="36" t="s">
        <v>2127</v>
      </c>
      <c r="AR969" s="34" t="s">
        <v>2098</v>
      </c>
      <c r="AS969" s="91" t="s">
        <v>7078</v>
      </c>
      <c r="AT969" s="34">
        <v>3143066069</v>
      </c>
      <c r="AU969" s="34" t="s">
        <v>2127</v>
      </c>
      <c r="AX969" s="90"/>
      <c r="BA969" s="91"/>
      <c r="BB969" s="91"/>
      <c r="BC969" s="91"/>
      <c r="BF969" s="34" t="s">
        <v>4983</v>
      </c>
      <c r="BG969" s="92" t="s">
        <v>2098</v>
      </c>
      <c r="BM969" s="36" t="s">
        <v>131</v>
      </c>
      <c r="BN969" s="34" t="s">
        <v>132</v>
      </c>
      <c r="BO969" s="36">
        <v>0</v>
      </c>
      <c r="BQ969" s="94"/>
      <c r="BS969" t="s">
        <v>132</v>
      </c>
      <c r="BU969" s="95"/>
      <c r="BV969" s="95"/>
      <c r="BW969" s="61"/>
      <c r="BX969" s="60"/>
      <c r="BY969" s="59" t="str">
        <f t="shared" ca="1" si="76"/>
        <v/>
      </c>
      <c r="CD969" s="68"/>
      <c r="CE969" s="68"/>
      <c r="CF969" s="67"/>
      <c r="CG969">
        <v>78</v>
      </c>
      <c r="CH969" s="2">
        <v>180</v>
      </c>
      <c r="CI969" s="4">
        <f t="shared" si="77"/>
        <v>24.074074074074073</v>
      </c>
      <c r="CJ969" s="5" t="str">
        <f t="shared" si="78"/>
        <v>NORMAL</v>
      </c>
      <c r="CK969" s="36">
        <v>0</v>
      </c>
      <c r="CL969" s="66"/>
      <c r="CM969" s="89">
        <v>42845</v>
      </c>
      <c r="CN969" s="97">
        <v>42865</v>
      </c>
      <c r="CP969"/>
      <c r="CQ969" s="65"/>
      <c r="CR969" s="65"/>
      <c r="CS969" s="98"/>
      <c r="CT969"/>
      <c r="CU969"/>
      <c r="CV969" s="65"/>
      <c r="CW969" s="2"/>
      <c r="CX969" s="82"/>
      <c r="DC969"/>
      <c r="DG969" s="64"/>
      <c r="DI969" s="89"/>
      <c r="DJ969" s="89"/>
      <c r="DN969" s="34"/>
      <c r="DO969" s="34"/>
      <c r="DP969" s="34"/>
      <c r="DQ969" s="34"/>
      <c r="DR969" s="34"/>
      <c r="DS969" s="34" t="s">
        <v>2127</v>
      </c>
      <c r="DT969" s="34"/>
      <c r="DU969" s="47">
        <v>44298</v>
      </c>
      <c r="DY969" s="1">
        <v>2</v>
      </c>
      <c r="DZ969" t="s">
        <v>7940</v>
      </c>
      <c r="EB969" s="4"/>
      <c r="EJ969"/>
      <c r="EL969" s="34"/>
      <c r="EN969" s="34"/>
    </row>
    <row r="970" spans="1:144" hidden="1" x14ac:dyDescent="0.25">
      <c r="A970" s="85">
        <v>2022</v>
      </c>
      <c r="B970" s="87">
        <v>44830</v>
      </c>
      <c r="C970" t="s">
        <v>121</v>
      </c>
      <c r="D970" t="s">
        <v>122</v>
      </c>
      <c r="E970" s="36" t="s">
        <v>7938</v>
      </c>
      <c r="F970" s="34">
        <f t="shared" si="79"/>
        <v>969</v>
      </c>
      <c r="G970" s="34" t="s">
        <v>4985</v>
      </c>
      <c r="H970">
        <v>18</v>
      </c>
      <c r="I970" s="34" t="s">
        <v>6141</v>
      </c>
      <c r="J970" s="34" t="s">
        <v>4988</v>
      </c>
      <c r="K970" s="34" t="str">
        <f>VLOOKUP(J970,[2]CodMpios!$B$347:$E$362,4,FALSE)</f>
        <v>18001 - Florencia</v>
      </c>
      <c r="L970" s="34" t="str">
        <f>VLOOKUP($J970,[2]Coord_Mpios_X_Y!$B$2:$K$1123,9,FALSE)</f>
        <v>1,749138703818</v>
      </c>
      <c r="M970" s="34" t="str">
        <f>VLOOKUP($J970,[2]Coord_Mpios_X_Y!$B$2:$K$1123,10,FALSE)</f>
        <v>-75,558239064333</v>
      </c>
      <c r="N970" s="34" t="s">
        <v>139</v>
      </c>
      <c r="O970" s="34" t="s">
        <v>126</v>
      </c>
      <c r="Q970" s="34" t="s">
        <v>127</v>
      </c>
      <c r="R970" s="34">
        <v>14432182</v>
      </c>
      <c r="S970" s="34" t="str">
        <f t="shared" si="75"/>
        <v>CC14432182</v>
      </c>
      <c r="T970" s="34" t="s">
        <v>478</v>
      </c>
      <c r="V970" s="34" t="s">
        <v>716</v>
      </c>
      <c r="W970" s="34" t="s">
        <v>207</v>
      </c>
      <c r="X970" s="87">
        <v>16069</v>
      </c>
      <c r="Y970">
        <v>79</v>
      </c>
      <c r="Z970" s="36">
        <f>VLOOKUP($Y970,[2]Edades!$A$3:$H$153,4,FALSE)</f>
        <v>6</v>
      </c>
      <c r="AA970" s="34" t="str">
        <f>VLOOKUP($Y970,[2]Edades!$A$3:$H$153,6,FALSE)</f>
        <v>6 - Persona mayor</v>
      </c>
      <c r="AB970" s="34">
        <f>VLOOKUP($Y970,[2]Edades!$A$3:$H$153,7,FALSE)</f>
        <v>16</v>
      </c>
      <c r="AC970" s="34" t="str">
        <f>VLOOKUP($Y970,[2]Edades!$A$3:$H$153,8,FALSE)</f>
        <v>75-79</v>
      </c>
      <c r="AD970" s="34" t="s">
        <v>146</v>
      </c>
      <c r="AE970">
        <v>1</v>
      </c>
      <c r="AF970" s="34" t="s">
        <v>2137</v>
      </c>
      <c r="AG970" s="34" t="s">
        <v>2127</v>
      </c>
      <c r="AH970" s="34" t="s">
        <v>2127</v>
      </c>
      <c r="AK970" s="34" t="s">
        <v>139</v>
      </c>
      <c r="AM970" s="34" t="s">
        <v>2127</v>
      </c>
      <c r="AN970" s="36" t="s">
        <v>2127</v>
      </c>
      <c r="AO970" s="36" t="s">
        <v>2127</v>
      </c>
      <c r="AP970" s="34" t="s">
        <v>2127</v>
      </c>
      <c r="AQ970" s="36" t="s">
        <v>2127</v>
      </c>
      <c r="AR970" s="34" t="s">
        <v>2098</v>
      </c>
      <c r="AS970" s="91" t="s">
        <v>7079</v>
      </c>
      <c r="AT970" s="34">
        <v>3213123973</v>
      </c>
      <c r="AU970" s="34" t="s">
        <v>2127</v>
      </c>
      <c r="AX970" s="90"/>
      <c r="BA970" s="91"/>
      <c r="BB970" s="91"/>
      <c r="BC970" s="91"/>
      <c r="BF970" s="34" t="s">
        <v>4983</v>
      </c>
      <c r="BG970" s="92" t="s">
        <v>2098</v>
      </c>
      <c r="BM970" s="36" t="s">
        <v>131</v>
      </c>
      <c r="BN970" s="34" t="s">
        <v>132</v>
      </c>
      <c r="BO970" s="36">
        <v>0</v>
      </c>
      <c r="BQ970" s="94"/>
      <c r="BS970" t="s">
        <v>132</v>
      </c>
      <c r="BU970" s="95"/>
      <c r="BV970" s="95"/>
      <c r="BW970" s="61"/>
      <c r="BX970" s="60"/>
      <c r="BY970" s="59" t="str">
        <f t="shared" ca="1" si="76"/>
        <v/>
      </c>
      <c r="CD970" s="68"/>
      <c r="CE970" s="68"/>
      <c r="CF970" s="67"/>
      <c r="CG970">
        <v>76</v>
      </c>
      <c r="CH970" s="2">
        <v>168</v>
      </c>
      <c r="CI970" s="4">
        <f t="shared" si="77"/>
        <v>26.927437641723358</v>
      </c>
      <c r="CJ970" s="5" t="str">
        <f t="shared" si="78"/>
        <v>SOBREPESO</v>
      </c>
      <c r="CK970" s="36">
        <v>0</v>
      </c>
      <c r="CL970" s="66"/>
      <c r="CM970" s="89">
        <v>42845</v>
      </c>
      <c r="CN970" s="97">
        <v>42864</v>
      </c>
      <c r="CP970"/>
      <c r="CQ970" s="65"/>
      <c r="CR970" s="65"/>
      <c r="CS970" s="98"/>
      <c r="CT970"/>
      <c r="CU970"/>
      <c r="CV970" s="65"/>
      <c r="CW970" s="2"/>
      <c r="CX970" s="82"/>
      <c r="DC970"/>
      <c r="DG970" s="64"/>
      <c r="DI970" s="89">
        <v>43524</v>
      </c>
      <c r="DJ970" s="89"/>
      <c r="DN970" s="34"/>
      <c r="DO970" s="34"/>
      <c r="DP970" s="34"/>
      <c r="DQ970" s="34"/>
      <c r="DR970" s="34"/>
      <c r="DS970" s="34" t="s">
        <v>2127</v>
      </c>
      <c r="DT970" s="34"/>
      <c r="DU970" s="47">
        <v>43674</v>
      </c>
      <c r="DY970" s="1">
        <v>2</v>
      </c>
      <c r="DZ970" t="s">
        <v>7941</v>
      </c>
      <c r="EB970" s="4"/>
      <c r="EJ970"/>
      <c r="EL970" s="34"/>
      <c r="EN970" s="34"/>
    </row>
    <row r="971" spans="1:144" hidden="1" x14ac:dyDescent="0.25">
      <c r="A971" s="85">
        <v>2022</v>
      </c>
      <c r="B971" s="87">
        <v>44830</v>
      </c>
      <c r="C971" t="s">
        <v>121</v>
      </c>
      <c r="D971" t="s">
        <v>122</v>
      </c>
      <c r="E971" s="36" t="s">
        <v>7938</v>
      </c>
      <c r="F971" s="34">
        <f t="shared" si="79"/>
        <v>970</v>
      </c>
      <c r="G971" s="34" t="s">
        <v>4985</v>
      </c>
      <c r="H971">
        <v>18</v>
      </c>
      <c r="I971" s="34" t="s">
        <v>6141</v>
      </c>
      <c r="J971" s="34" t="s">
        <v>4991</v>
      </c>
      <c r="K971" s="34" t="str">
        <f>VLOOKUP(J971,[2]CodMpios!$B$347:$E$362,4,FALSE)</f>
        <v>18592 - Puerto Rico</v>
      </c>
      <c r="L971" s="34" t="str">
        <f>VLOOKUP($J971,[2]Coord_Mpios_X_Y!$B$2:$K$1123,9,FALSE)</f>
        <v>2,018940891255</v>
      </c>
      <c r="M971" s="34" t="str">
        <f>VLOOKUP($J971,[2]Coord_Mpios_X_Y!$B$2:$K$1123,10,FALSE)</f>
        <v>-75,073086267336</v>
      </c>
      <c r="N971" s="34" t="s">
        <v>125</v>
      </c>
      <c r="O971" s="34" t="s">
        <v>126</v>
      </c>
      <c r="Q971" s="34" t="s">
        <v>127</v>
      </c>
      <c r="R971" s="34">
        <v>40765717</v>
      </c>
      <c r="S971" s="34" t="str">
        <f t="shared" si="75"/>
        <v>CC40765717</v>
      </c>
      <c r="T971" s="34" t="s">
        <v>988</v>
      </c>
      <c r="U971" s="34" t="s">
        <v>140</v>
      </c>
      <c r="V971" s="34" t="s">
        <v>250</v>
      </c>
      <c r="W971" s="34" t="s">
        <v>735</v>
      </c>
      <c r="X971" s="87">
        <v>23301</v>
      </c>
      <c r="Y971">
        <v>59</v>
      </c>
      <c r="Z971" s="36">
        <f>VLOOKUP($Y971,[2]Edades!$A$3:$H$153,4,FALSE)</f>
        <v>5</v>
      </c>
      <c r="AA971" s="34" t="str">
        <f>VLOOKUP($Y971,[2]Edades!$A$3:$H$153,6,FALSE)</f>
        <v>5 - Adultez</v>
      </c>
      <c r="AB971" s="34">
        <f>VLOOKUP($Y971,[2]Edades!$A$3:$H$153,7,FALSE)</f>
        <v>12</v>
      </c>
      <c r="AC971" s="34" t="str">
        <f>VLOOKUP($Y971,[2]Edades!$A$3:$H$153,8,FALSE)</f>
        <v>55-59</v>
      </c>
      <c r="AD971" s="34" t="s">
        <v>129</v>
      </c>
      <c r="AE971" s="1">
        <v>2</v>
      </c>
      <c r="AF971" s="34" t="s">
        <v>130</v>
      </c>
      <c r="AG971" s="34" t="s">
        <v>2127</v>
      </c>
      <c r="AH971" s="34" t="s">
        <v>2127</v>
      </c>
      <c r="AK971" s="34" t="s">
        <v>125</v>
      </c>
      <c r="AM971" s="34" t="s">
        <v>2127</v>
      </c>
      <c r="AN971" s="36" t="s">
        <v>2127</v>
      </c>
      <c r="AO971" s="36" t="s">
        <v>2127</v>
      </c>
      <c r="AP971" s="34" t="s">
        <v>2127</v>
      </c>
      <c r="AQ971" s="36" t="s">
        <v>2127</v>
      </c>
      <c r="AR971" s="34" t="s">
        <v>4989</v>
      </c>
      <c r="AS971" s="91" t="s">
        <v>7080</v>
      </c>
      <c r="AT971" s="34">
        <v>3212041054</v>
      </c>
      <c r="AU971" s="34" t="s">
        <v>2127</v>
      </c>
      <c r="AX971" s="90"/>
      <c r="BA971" s="91"/>
      <c r="BB971" s="91"/>
      <c r="BC971" s="91"/>
      <c r="BF971" s="34" t="s">
        <v>4983</v>
      </c>
      <c r="BG971" s="92" t="s">
        <v>2098</v>
      </c>
      <c r="BM971" s="36" t="s">
        <v>131</v>
      </c>
      <c r="BN971" s="34" t="s">
        <v>132</v>
      </c>
      <c r="BO971" s="36">
        <v>0</v>
      </c>
      <c r="BQ971" s="94"/>
      <c r="BS971" t="s">
        <v>132</v>
      </c>
      <c r="BU971" s="95"/>
      <c r="BV971" s="95"/>
      <c r="BW971" s="61"/>
      <c r="BX971" s="60"/>
      <c r="BY971" s="59" t="str">
        <f t="shared" ca="1" si="76"/>
        <v/>
      </c>
      <c r="CD971" s="68"/>
      <c r="CE971" s="68"/>
      <c r="CF971" s="67"/>
      <c r="CG971">
        <v>83</v>
      </c>
      <c r="CH971" s="2">
        <v>162</v>
      </c>
      <c r="CI971" s="4">
        <f t="shared" si="77"/>
        <v>31.626276482243554</v>
      </c>
      <c r="CJ971" s="5" t="str">
        <f t="shared" si="78"/>
        <v>OBESIDAD</v>
      </c>
      <c r="CK971" s="36">
        <v>0</v>
      </c>
      <c r="CL971" s="66"/>
      <c r="CM971" s="89">
        <v>42849</v>
      </c>
      <c r="CN971" s="97">
        <v>42866</v>
      </c>
      <c r="CP971"/>
      <c r="CQ971" s="65"/>
      <c r="CR971" s="65"/>
      <c r="CS971" s="98"/>
      <c r="CT971"/>
      <c r="CU971"/>
      <c r="CV971" s="65"/>
      <c r="CW971" s="2">
        <v>130</v>
      </c>
      <c r="CX971" s="82">
        <v>80</v>
      </c>
      <c r="DC971"/>
      <c r="DG971" s="64"/>
      <c r="DI971" s="89"/>
      <c r="DJ971" s="89"/>
      <c r="DN971" s="34"/>
      <c r="DO971" s="34"/>
      <c r="DP971" s="34"/>
      <c r="DQ971" s="34"/>
      <c r="DR971" s="34"/>
      <c r="DS971" s="34" t="s">
        <v>2127</v>
      </c>
      <c r="DT971" s="34"/>
      <c r="DU971" s="47">
        <v>44769</v>
      </c>
      <c r="DY971" s="1">
        <v>1</v>
      </c>
      <c r="DZ971" t="s">
        <v>7941</v>
      </c>
      <c r="EB971" s="4"/>
      <c r="EC971" s="4">
        <v>193</v>
      </c>
      <c r="ED971" s="4">
        <v>47</v>
      </c>
      <c r="EF971" s="4">
        <v>141</v>
      </c>
      <c r="EJ971"/>
      <c r="EL971" s="34"/>
      <c r="EN971" s="34"/>
    </row>
    <row r="972" spans="1:144" hidden="1" x14ac:dyDescent="0.25">
      <c r="A972" s="85">
        <v>2022</v>
      </c>
      <c r="B972" s="87">
        <v>44830</v>
      </c>
      <c r="C972" t="s">
        <v>121</v>
      </c>
      <c r="D972" t="s">
        <v>122</v>
      </c>
      <c r="E972" s="36" t="s">
        <v>7938</v>
      </c>
      <c r="F972" s="34">
        <f t="shared" si="79"/>
        <v>971</v>
      </c>
      <c r="G972" s="34" t="s">
        <v>4985</v>
      </c>
      <c r="H972">
        <v>18</v>
      </c>
      <c r="I972" s="34" t="s">
        <v>6141</v>
      </c>
      <c r="J972" s="34" t="s">
        <v>4988</v>
      </c>
      <c r="K972" s="34" t="str">
        <f>VLOOKUP(J972,[2]CodMpios!$B$347:$E$362,4,FALSE)</f>
        <v>18001 - Florencia</v>
      </c>
      <c r="L972" s="34" t="str">
        <f>VLOOKUP($J972,[2]Coord_Mpios_X_Y!$B$2:$K$1123,9,FALSE)</f>
        <v>1,749138703818</v>
      </c>
      <c r="M972" s="34" t="str">
        <f>VLOOKUP($J972,[2]Coord_Mpios_X_Y!$B$2:$K$1123,10,FALSE)</f>
        <v>-75,558239064333</v>
      </c>
      <c r="N972" s="34" t="s">
        <v>6142</v>
      </c>
      <c r="O972" s="34" t="s">
        <v>126</v>
      </c>
      <c r="Q972" s="34" t="s">
        <v>127</v>
      </c>
      <c r="R972" s="34">
        <v>14217907</v>
      </c>
      <c r="S972" s="34" t="str">
        <f t="shared" si="75"/>
        <v>CC14217907</v>
      </c>
      <c r="T972" s="34" t="s">
        <v>983</v>
      </c>
      <c r="U972" s="34" t="s">
        <v>5733</v>
      </c>
      <c r="V972" s="34" t="s">
        <v>5602</v>
      </c>
      <c r="W972" s="34" t="s">
        <v>465</v>
      </c>
      <c r="X972" s="87">
        <v>18918</v>
      </c>
      <c r="Y972">
        <v>71</v>
      </c>
      <c r="Z972" s="36">
        <f>VLOOKUP($Y972,[2]Edades!$A$3:$H$153,4,FALSE)</f>
        <v>6</v>
      </c>
      <c r="AA972" s="34" t="str">
        <f>VLOOKUP($Y972,[2]Edades!$A$3:$H$153,6,FALSE)</f>
        <v>6 - Persona mayor</v>
      </c>
      <c r="AB972" s="34">
        <f>VLOOKUP($Y972,[2]Edades!$A$3:$H$153,7,FALSE)</f>
        <v>15</v>
      </c>
      <c r="AC972" s="34" t="str">
        <f>VLOOKUP($Y972,[2]Edades!$A$3:$H$153,8,FALSE)</f>
        <v>70-74</v>
      </c>
      <c r="AD972" s="34" t="s">
        <v>129</v>
      </c>
      <c r="AE972" s="1">
        <v>2</v>
      </c>
      <c r="AF972" s="34" t="s">
        <v>2137</v>
      </c>
      <c r="AG972" s="34" t="s">
        <v>2127</v>
      </c>
      <c r="AH972" s="34" t="s">
        <v>2127</v>
      </c>
      <c r="AK972" s="34" t="s">
        <v>6142</v>
      </c>
      <c r="AM972" s="34" t="s">
        <v>2127</v>
      </c>
      <c r="AN972" s="36" t="s">
        <v>2127</v>
      </c>
      <c r="AO972" s="36" t="s">
        <v>2127</v>
      </c>
      <c r="AP972" s="34" t="s">
        <v>2127</v>
      </c>
      <c r="AQ972" s="36" t="s">
        <v>2127</v>
      </c>
      <c r="AR972" s="34" t="s">
        <v>5238</v>
      </c>
      <c r="AS972" s="91" t="s">
        <v>7081</v>
      </c>
      <c r="AT972" s="34">
        <v>3102535313</v>
      </c>
      <c r="AU972" s="34" t="s">
        <v>2127</v>
      </c>
      <c r="AX972" s="90"/>
      <c r="BA972" s="91"/>
      <c r="BB972" s="91"/>
      <c r="BC972" s="91"/>
      <c r="BF972" s="34" t="s">
        <v>4983</v>
      </c>
      <c r="BG972" s="92" t="s">
        <v>2098</v>
      </c>
      <c r="BM972" s="36" t="s">
        <v>131</v>
      </c>
      <c r="BN972" s="34" t="s">
        <v>132</v>
      </c>
      <c r="BO972" s="36">
        <v>0</v>
      </c>
      <c r="BQ972" s="94"/>
      <c r="BS972" t="s">
        <v>132</v>
      </c>
      <c r="BU972" s="95"/>
      <c r="BV972" s="95"/>
      <c r="BW972" s="61"/>
      <c r="BX972" s="60"/>
      <c r="BY972" s="59" t="str">
        <f t="shared" ca="1" si="76"/>
        <v/>
      </c>
      <c r="CD972" s="68"/>
      <c r="CE972" s="68"/>
      <c r="CF972" s="67"/>
      <c r="CG972">
        <v>83</v>
      </c>
      <c r="CH972" s="2">
        <v>174</v>
      </c>
      <c r="CI972" s="4">
        <f t="shared" si="77"/>
        <v>27.414453692693883</v>
      </c>
      <c r="CJ972" s="5" t="str">
        <f t="shared" si="78"/>
        <v>SOBREPESO</v>
      </c>
      <c r="CK972" s="36">
        <v>0</v>
      </c>
      <c r="CL972" s="66"/>
      <c r="CM972" s="89">
        <v>42850</v>
      </c>
      <c r="CN972" s="97">
        <v>42886</v>
      </c>
      <c r="CP972"/>
      <c r="CQ972" s="65"/>
      <c r="CR972" s="65"/>
      <c r="CS972" s="98"/>
      <c r="CT972"/>
      <c r="CU972"/>
      <c r="CV972" s="65"/>
      <c r="CW972" s="2">
        <v>135</v>
      </c>
      <c r="CX972" s="82">
        <v>76</v>
      </c>
      <c r="DC972"/>
      <c r="DG972" s="64"/>
      <c r="DI972" s="89"/>
      <c r="DJ972" s="89"/>
      <c r="DN972" s="34"/>
      <c r="DO972" s="34"/>
      <c r="DP972" s="34"/>
      <c r="DQ972" s="34"/>
      <c r="DR972" s="34"/>
      <c r="DS972" s="34" t="s">
        <v>2127</v>
      </c>
      <c r="DT972" s="34"/>
      <c r="DU972" s="47">
        <v>44385</v>
      </c>
      <c r="DY972" s="1">
        <v>1</v>
      </c>
      <c r="DZ972" t="s">
        <v>7940</v>
      </c>
      <c r="EB972" s="4"/>
      <c r="EJ972"/>
      <c r="EL972" s="34"/>
      <c r="EN972" s="34"/>
    </row>
    <row r="973" spans="1:144" x14ac:dyDescent="0.25">
      <c r="A973" s="85">
        <v>2022</v>
      </c>
      <c r="B973" s="87">
        <v>44830</v>
      </c>
      <c r="C973" t="s">
        <v>121</v>
      </c>
      <c r="D973" t="s">
        <v>122</v>
      </c>
      <c r="E973" s="34" t="s">
        <v>7938</v>
      </c>
      <c r="F973" s="34">
        <f t="shared" si="79"/>
        <v>972</v>
      </c>
      <c r="G973" s="34" t="s">
        <v>4985</v>
      </c>
      <c r="H973">
        <v>18</v>
      </c>
      <c r="I973" s="34" t="s">
        <v>6141</v>
      </c>
      <c r="J973" s="34" t="s">
        <v>5002</v>
      </c>
      <c r="K973" s="34" t="str">
        <f>VLOOKUP(J973,[2]CodMpios!$B$347:$E$362,4,FALSE)</f>
        <v>18860 - Valparaíso</v>
      </c>
      <c r="L973" s="34" t="str">
        <f>VLOOKUP($J973,[2]Coord_Mpios_X_Y!$B$2:$K$1123,9,FALSE)</f>
        <v>1,061292206570</v>
      </c>
      <c r="M973" s="34" t="str">
        <f>VLOOKUP($J973,[2]Coord_Mpios_X_Y!$B$2:$K$1123,10,FALSE)</f>
        <v>-75,627047667443</v>
      </c>
      <c r="N973" s="34" t="s">
        <v>125</v>
      </c>
      <c r="O973" s="34" t="s">
        <v>126</v>
      </c>
      <c r="Q973" s="34" t="s">
        <v>127</v>
      </c>
      <c r="R973" s="34">
        <v>7536964</v>
      </c>
      <c r="S973" s="34" t="str">
        <f t="shared" si="75"/>
        <v>CC7536964</v>
      </c>
      <c r="T973" s="34" t="s">
        <v>983</v>
      </c>
      <c r="U973" s="34" t="s">
        <v>197</v>
      </c>
      <c r="V973" s="34" t="s">
        <v>301</v>
      </c>
      <c r="W973" s="34" t="s">
        <v>465</v>
      </c>
      <c r="X973" s="87">
        <v>25985</v>
      </c>
      <c r="Y973">
        <v>52</v>
      </c>
      <c r="Z973" s="36">
        <f>VLOOKUP($Y973,[2]Edades!$A$3:$H$153,4,FALSE)</f>
        <v>5</v>
      </c>
      <c r="AA973" s="34" t="str">
        <f>VLOOKUP($Y973,[2]Edades!$A$3:$H$153,6,FALSE)</f>
        <v>5 - Adultez</v>
      </c>
      <c r="AB973" s="34">
        <f>VLOOKUP($Y973,[2]Edades!$A$3:$H$153,7,FALSE)</f>
        <v>11</v>
      </c>
      <c r="AC973" s="34" t="str">
        <f>VLOOKUP($Y973,[2]Edades!$A$3:$H$153,8,FALSE)</f>
        <v>50-54</v>
      </c>
      <c r="AD973" s="34" t="s">
        <v>146</v>
      </c>
      <c r="AE973">
        <v>1</v>
      </c>
      <c r="AF973" s="34" t="s">
        <v>130</v>
      </c>
      <c r="AG973" s="34" t="s">
        <v>2127</v>
      </c>
      <c r="AH973" s="34" t="s">
        <v>2127</v>
      </c>
      <c r="AK973" s="34" t="s">
        <v>125</v>
      </c>
      <c r="AM973" s="34" t="s">
        <v>2127</v>
      </c>
      <c r="AN973" s="36" t="s">
        <v>2127</v>
      </c>
      <c r="AO973" s="36" t="s">
        <v>2127</v>
      </c>
      <c r="AP973" s="34" t="s">
        <v>2127</v>
      </c>
      <c r="AQ973" s="36" t="s">
        <v>2127</v>
      </c>
      <c r="AR973" s="34" t="s">
        <v>5262</v>
      </c>
      <c r="AS973" s="91" t="s">
        <v>7082</v>
      </c>
      <c r="AT973" s="34">
        <v>3107922097</v>
      </c>
      <c r="AU973" s="34" t="s">
        <v>2127</v>
      </c>
      <c r="AX973" s="90"/>
      <c r="BA973" s="91"/>
      <c r="BB973" s="91"/>
      <c r="BC973" s="91"/>
      <c r="BF973" s="34" t="s">
        <v>4983</v>
      </c>
      <c r="BG973" s="92" t="s">
        <v>2098</v>
      </c>
      <c r="BM973" s="36" t="s">
        <v>131</v>
      </c>
      <c r="BN973" s="34" t="s">
        <v>132</v>
      </c>
      <c r="BO973" s="36">
        <v>0</v>
      </c>
      <c r="BQ973" s="94"/>
      <c r="BS973" s="36" t="s">
        <v>2127</v>
      </c>
      <c r="BU973" s="95"/>
      <c r="BV973" s="95"/>
      <c r="BW973" s="61"/>
      <c r="BX973" s="60"/>
      <c r="BY973" s="59" t="str">
        <f t="shared" ca="1" si="76"/>
        <v/>
      </c>
      <c r="CD973" s="68"/>
      <c r="CE973" s="68"/>
      <c r="CF973" s="67"/>
      <c r="CG973">
        <v>75</v>
      </c>
      <c r="CH973" s="2">
        <v>155</v>
      </c>
      <c r="CI973" s="4">
        <f t="shared" si="77"/>
        <v>31.217481789802285</v>
      </c>
      <c r="CJ973" s="5" t="str">
        <f t="shared" si="78"/>
        <v>OBESIDAD</v>
      </c>
      <c r="CK973" s="36">
        <v>0</v>
      </c>
      <c r="CL973" s="66"/>
      <c r="CM973" s="89">
        <v>42853</v>
      </c>
      <c r="CN973" s="97">
        <v>42853</v>
      </c>
      <c r="CP973"/>
      <c r="CQ973" s="65"/>
      <c r="CR973" s="65"/>
      <c r="CS973" s="98"/>
      <c r="CT973"/>
      <c r="CU973"/>
      <c r="CV973" s="97"/>
      <c r="CW973" s="2">
        <v>150</v>
      </c>
      <c r="CX973" s="82">
        <v>100</v>
      </c>
      <c r="DG973" s="64"/>
      <c r="DI973" s="89"/>
      <c r="DJ973" s="89"/>
      <c r="DN973" s="34"/>
      <c r="DO973" s="34"/>
      <c r="DP973" s="34"/>
      <c r="DQ973" s="34"/>
      <c r="DR973" s="34"/>
      <c r="DS973" s="34" t="s">
        <v>2127</v>
      </c>
      <c r="DT973" s="34"/>
      <c r="DU973" s="47">
        <v>44774</v>
      </c>
      <c r="DY973" s="1">
        <v>2</v>
      </c>
      <c r="DZ973" t="s">
        <v>7941</v>
      </c>
      <c r="EB973" s="4">
        <v>121</v>
      </c>
      <c r="EC973" s="4">
        <v>235</v>
      </c>
      <c r="ED973" s="4">
        <v>146</v>
      </c>
      <c r="EE973" s="4">
        <v>58.4</v>
      </c>
      <c r="EF973" s="4">
        <v>253</v>
      </c>
      <c r="EJ973"/>
      <c r="EL973" s="34"/>
      <c r="EN973" s="34"/>
    </row>
    <row r="974" spans="1:144" hidden="1" x14ac:dyDescent="0.25">
      <c r="A974" s="85">
        <v>2022</v>
      </c>
      <c r="B974" s="87">
        <v>44830</v>
      </c>
      <c r="C974" t="s">
        <v>121</v>
      </c>
      <c r="D974" t="s">
        <v>122</v>
      </c>
      <c r="E974" s="36" t="s">
        <v>7938</v>
      </c>
      <c r="F974" s="34">
        <f t="shared" si="79"/>
        <v>973</v>
      </c>
      <c r="G974" s="34" t="s">
        <v>4985</v>
      </c>
      <c r="H974">
        <v>18</v>
      </c>
      <c r="I974" s="34" t="s">
        <v>6141</v>
      </c>
      <c r="J974" s="34" t="s">
        <v>4984</v>
      </c>
      <c r="K974" s="34" t="str">
        <f>VLOOKUP(J974,[2]CodMpios!$B$347:$E$362,4,FALSE)</f>
        <v>18753 - San Vicente Del Caguán</v>
      </c>
      <c r="L974" s="34" t="str">
        <f>VLOOKUP($J974,[2]Coord_Mpios_X_Y!$B$2:$K$1123,9,FALSE)</f>
        <v>1,567801695842</v>
      </c>
      <c r="M974" s="34" t="str">
        <f>VLOOKUP($J974,[2]Coord_Mpios_X_Y!$B$2:$K$1123,10,FALSE)</f>
        <v>-74,262977514784</v>
      </c>
      <c r="N974" s="34" t="s">
        <v>125</v>
      </c>
      <c r="O974" s="34" t="s">
        <v>126</v>
      </c>
      <c r="Q974" s="34" t="s">
        <v>127</v>
      </c>
      <c r="R974" s="34">
        <v>17638411</v>
      </c>
      <c r="S974" s="34" t="str">
        <f t="shared" si="75"/>
        <v>CC17638411</v>
      </c>
      <c r="T974" s="34" t="s">
        <v>167</v>
      </c>
      <c r="V974" s="34" t="s">
        <v>2355</v>
      </c>
      <c r="X974" s="87">
        <v>23740</v>
      </c>
      <c r="Y974">
        <v>58</v>
      </c>
      <c r="Z974" s="36">
        <f>VLOOKUP($Y974,[2]Edades!$A$3:$H$153,4,FALSE)</f>
        <v>5</v>
      </c>
      <c r="AA974" s="34" t="str">
        <f>VLOOKUP($Y974,[2]Edades!$A$3:$H$153,6,FALSE)</f>
        <v>5 - Adultez</v>
      </c>
      <c r="AB974" s="34">
        <f>VLOOKUP($Y974,[2]Edades!$A$3:$H$153,7,FALSE)</f>
        <v>12</v>
      </c>
      <c r="AC974" s="34" t="str">
        <f>VLOOKUP($Y974,[2]Edades!$A$3:$H$153,8,FALSE)</f>
        <v>55-59</v>
      </c>
      <c r="AD974" s="34" t="s">
        <v>146</v>
      </c>
      <c r="AE974">
        <v>1</v>
      </c>
      <c r="AF974" s="34" t="s">
        <v>130</v>
      </c>
      <c r="AG974" s="34" t="s">
        <v>2127</v>
      </c>
      <c r="AH974" s="34" t="s">
        <v>2127</v>
      </c>
      <c r="AK974" s="34" t="s">
        <v>125</v>
      </c>
      <c r="AM974" s="34" t="s">
        <v>2127</v>
      </c>
      <c r="AN974" s="36" t="s">
        <v>2127</v>
      </c>
      <c r="AO974" s="36" t="s">
        <v>2127</v>
      </c>
      <c r="AP974" s="34" t="s">
        <v>2127</v>
      </c>
      <c r="AQ974" s="36" t="s">
        <v>2127</v>
      </c>
      <c r="AR974" s="34" t="s">
        <v>5973</v>
      </c>
      <c r="AS974" s="91" t="s">
        <v>7083</v>
      </c>
      <c r="AT974" s="34">
        <v>3132162786</v>
      </c>
      <c r="AU974" s="34" t="s">
        <v>2127</v>
      </c>
      <c r="AX974" s="90"/>
      <c r="BA974" s="91"/>
      <c r="BB974" s="91"/>
      <c r="BC974" s="91"/>
      <c r="BF974" s="34" t="s">
        <v>4983</v>
      </c>
      <c r="BG974" s="92" t="s">
        <v>2098</v>
      </c>
      <c r="BM974" s="36" t="s">
        <v>131</v>
      </c>
      <c r="BN974" s="34" t="s">
        <v>132</v>
      </c>
      <c r="BO974" s="36">
        <v>0</v>
      </c>
      <c r="BQ974" s="94"/>
      <c r="BS974" t="s">
        <v>132</v>
      </c>
      <c r="BU974" s="95"/>
      <c r="BV974" s="95"/>
      <c r="BW974" s="61"/>
      <c r="BX974" s="60"/>
      <c r="BY974" s="59" t="str">
        <f t="shared" ca="1" si="76"/>
        <v/>
      </c>
      <c r="CD974" s="68"/>
      <c r="CE974" s="68"/>
      <c r="CF974" s="67"/>
      <c r="CG974"/>
      <c r="CH974" s="2"/>
      <c r="CI974" s="4" t="e">
        <f t="shared" si="77"/>
        <v>#DIV/0!</v>
      </c>
      <c r="CJ974" s="5" t="str">
        <f t="shared" si="78"/>
        <v>SIN DATO</v>
      </c>
      <c r="CK974" s="36">
        <v>0</v>
      </c>
      <c r="CL974" s="66"/>
      <c r="CM974" s="89">
        <v>42859</v>
      </c>
      <c r="CN974" s="97">
        <v>42886</v>
      </c>
      <c r="CP974"/>
      <c r="CQ974" s="65"/>
      <c r="CR974" s="65"/>
      <c r="CS974" s="98"/>
      <c r="CT974"/>
      <c r="CU974"/>
      <c r="CV974" s="65"/>
      <c r="CW974" s="2"/>
      <c r="CX974" s="82"/>
      <c r="DC974"/>
      <c r="DG974" s="64"/>
      <c r="DI974" s="89"/>
      <c r="DJ974" s="89"/>
      <c r="DN974" s="34"/>
      <c r="DO974" s="34"/>
      <c r="DP974" s="34"/>
      <c r="DQ974" s="34"/>
      <c r="DR974" s="34"/>
      <c r="DS974" s="34" t="s">
        <v>2127</v>
      </c>
      <c r="DT974" s="34"/>
      <c r="DY974" s="1">
        <v>1</v>
      </c>
      <c r="DZ974" t="s">
        <v>7941</v>
      </c>
      <c r="EB974" s="4">
        <v>91</v>
      </c>
      <c r="EH974" s="4">
        <v>91</v>
      </c>
      <c r="EJ974"/>
      <c r="EL974" s="34"/>
      <c r="EN974" s="34"/>
    </row>
    <row r="975" spans="1:144" hidden="1" x14ac:dyDescent="0.25">
      <c r="A975" s="85">
        <v>2022</v>
      </c>
      <c r="B975" s="87">
        <v>44830</v>
      </c>
      <c r="C975" t="s">
        <v>121</v>
      </c>
      <c r="D975" t="s">
        <v>122</v>
      </c>
      <c r="E975" s="36" t="s">
        <v>7938</v>
      </c>
      <c r="F975" s="34">
        <f t="shared" si="79"/>
        <v>974</v>
      </c>
      <c r="G975" s="34" t="s">
        <v>4985</v>
      </c>
      <c r="H975">
        <v>18</v>
      </c>
      <c r="I975" s="34" t="s">
        <v>6141</v>
      </c>
      <c r="J975" s="34" t="s">
        <v>4991</v>
      </c>
      <c r="K975" s="34" t="str">
        <f>VLOOKUP(J975,[2]CodMpios!$B$347:$E$362,4,FALSE)</f>
        <v>18592 - Puerto Rico</v>
      </c>
      <c r="L975" s="34" t="str">
        <f>VLOOKUP($J975,[2]Coord_Mpios_X_Y!$B$2:$K$1123,9,FALSE)</f>
        <v>2,018940891255</v>
      </c>
      <c r="M975" s="34" t="str">
        <f>VLOOKUP($J975,[2]Coord_Mpios_X_Y!$B$2:$K$1123,10,FALSE)</f>
        <v>-75,073086267336</v>
      </c>
      <c r="N975" s="34" t="s">
        <v>125</v>
      </c>
      <c r="O975" s="34" t="s">
        <v>126</v>
      </c>
      <c r="Q975" s="34" t="s">
        <v>127</v>
      </c>
      <c r="R975" s="34">
        <v>96328538</v>
      </c>
      <c r="S975" s="34" t="str">
        <f t="shared" si="75"/>
        <v>CC96328538</v>
      </c>
      <c r="T975" s="34" t="s">
        <v>5732</v>
      </c>
      <c r="U975" s="34" t="s">
        <v>2492</v>
      </c>
      <c r="V975" s="34" t="s">
        <v>217</v>
      </c>
      <c r="W975" s="34" t="s">
        <v>250</v>
      </c>
      <c r="X975" s="87">
        <v>21444</v>
      </c>
      <c r="Y975">
        <v>64</v>
      </c>
      <c r="Z975" s="36">
        <f>VLOOKUP($Y975,[2]Edades!$A$3:$H$153,4,FALSE)</f>
        <v>6</v>
      </c>
      <c r="AA975" s="34" t="str">
        <f>VLOOKUP($Y975,[2]Edades!$A$3:$H$153,6,FALSE)</f>
        <v>6 - Persona mayor</v>
      </c>
      <c r="AB975" s="34">
        <f>VLOOKUP($Y975,[2]Edades!$A$3:$H$153,7,FALSE)</f>
        <v>13</v>
      </c>
      <c r="AC975" s="34" t="str">
        <f>VLOOKUP($Y975,[2]Edades!$A$3:$H$153,8,FALSE)</f>
        <v>60-64</v>
      </c>
      <c r="AD975" s="34" t="s">
        <v>146</v>
      </c>
      <c r="AE975">
        <v>1</v>
      </c>
      <c r="AF975" s="34" t="s">
        <v>2137</v>
      </c>
      <c r="AG975" s="34" t="s">
        <v>2127</v>
      </c>
      <c r="AH975" s="34" t="s">
        <v>2127</v>
      </c>
      <c r="AK975" s="34" t="s">
        <v>125</v>
      </c>
      <c r="AM975" s="34" t="s">
        <v>2127</v>
      </c>
      <c r="AN975" s="36" t="s">
        <v>2127</v>
      </c>
      <c r="AO975" s="36" t="s">
        <v>2127</v>
      </c>
      <c r="AP975" s="34" t="s">
        <v>2127</v>
      </c>
      <c r="AQ975" s="36" t="s">
        <v>2127</v>
      </c>
      <c r="AR975" s="34" t="s">
        <v>4989</v>
      </c>
      <c r="AS975" s="91" t="s">
        <v>7084</v>
      </c>
      <c r="AT975" s="34">
        <v>3106077406</v>
      </c>
      <c r="AU975" s="34" t="s">
        <v>2127</v>
      </c>
      <c r="AX975" s="90"/>
      <c r="BA975" s="91"/>
      <c r="BB975" s="91"/>
      <c r="BC975" s="91"/>
      <c r="BF975" s="34" t="s">
        <v>4983</v>
      </c>
      <c r="BG975" s="92" t="s">
        <v>2098</v>
      </c>
      <c r="BM975" s="36" t="s">
        <v>131</v>
      </c>
      <c r="BN975" s="34" t="s">
        <v>132</v>
      </c>
      <c r="BO975" s="36">
        <v>0</v>
      </c>
      <c r="BQ975" s="94"/>
      <c r="BS975" t="s">
        <v>132</v>
      </c>
      <c r="BU975" s="95"/>
      <c r="BV975" s="95"/>
      <c r="BW975" s="61"/>
      <c r="BX975" s="60"/>
      <c r="BY975" s="59" t="str">
        <f t="shared" ca="1" si="76"/>
        <v/>
      </c>
      <c r="CD975" s="68"/>
      <c r="CE975" s="68"/>
      <c r="CF975" s="67"/>
      <c r="CG975"/>
      <c r="CH975" s="2"/>
      <c r="CI975" s="4" t="e">
        <f t="shared" si="77"/>
        <v>#DIV/0!</v>
      </c>
      <c r="CJ975" s="5" t="str">
        <f t="shared" si="78"/>
        <v>SIN DATO</v>
      </c>
      <c r="CK975" s="36">
        <v>0</v>
      </c>
      <c r="CL975" s="66"/>
      <c r="CM975" s="89">
        <v>42865</v>
      </c>
      <c r="CN975" s="97">
        <v>42886</v>
      </c>
      <c r="CP975"/>
      <c r="CQ975" s="65"/>
      <c r="CR975" s="65"/>
      <c r="CS975" s="98"/>
      <c r="CT975"/>
      <c r="CU975"/>
      <c r="CV975" s="65"/>
      <c r="CW975" s="2"/>
      <c r="CX975" s="82"/>
      <c r="DC975"/>
      <c r="DG975" s="64"/>
      <c r="DI975" s="89"/>
      <c r="DJ975" s="89"/>
      <c r="DN975" s="34"/>
      <c r="DO975" s="34"/>
      <c r="DP975" s="34"/>
      <c r="DQ975" s="34"/>
      <c r="DR975" s="34"/>
      <c r="DS975" s="34" t="s">
        <v>2127</v>
      </c>
      <c r="DT975" s="34"/>
      <c r="DY975" s="1">
        <v>2</v>
      </c>
      <c r="DZ975" t="s">
        <v>7941</v>
      </c>
      <c r="EB975" s="4"/>
      <c r="EJ975"/>
      <c r="EL975" s="34"/>
      <c r="EN975" s="34"/>
    </row>
    <row r="976" spans="1:144" hidden="1" x14ac:dyDescent="0.25">
      <c r="A976" s="85">
        <v>2022</v>
      </c>
      <c r="B976" s="87">
        <v>44830</v>
      </c>
      <c r="C976" t="s">
        <v>121</v>
      </c>
      <c r="D976" t="s">
        <v>122</v>
      </c>
      <c r="E976" s="36" t="s">
        <v>7938</v>
      </c>
      <c r="F976" s="34">
        <f t="shared" si="79"/>
        <v>975</v>
      </c>
      <c r="G976" s="34" t="s">
        <v>4985</v>
      </c>
      <c r="H976">
        <v>18</v>
      </c>
      <c r="I976" s="34" t="s">
        <v>6141</v>
      </c>
      <c r="J976" s="34" t="s">
        <v>5007</v>
      </c>
      <c r="K976" s="34" t="str">
        <f>VLOOKUP(J976,[2]CodMpios!$B$347:$E$362,4,FALSE)</f>
        <v>18410 - La Montañita</v>
      </c>
      <c r="L976" s="34" t="str">
        <f>VLOOKUP($J976,[2]Coord_Mpios_X_Y!$B$2:$K$1123,9,FALSE)</f>
        <v>1,302860442333</v>
      </c>
      <c r="M976" s="34" t="str">
        <f>VLOOKUP($J976,[2]Coord_Mpios_X_Y!$B$2:$K$1123,10,FALSE)</f>
        <v>-75,235727318747</v>
      </c>
      <c r="N976" s="34" t="s">
        <v>125</v>
      </c>
      <c r="O976" s="34" t="s">
        <v>126</v>
      </c>
      <c r="Q976" s="34" t="s">
        <v>127</v>
      </c>
      <c r="R976" s="34">
        <v>40087960</v>
      </c>
      <c r="S976" s="34" t="str">
        <f t="shared" si="75"/>
        <v>CC40087960</v>
      </c>
      <c r="T976" s="34" t="s">
        <v>395</v>
      </c>
      <c r="U976" s="34" t="s">
        <v>2492</v>
      </c>
      <c r="V976" s="34" t="s">
        <v>5731</v>
      </c>
      <c r="W976" s="34" t="s">
        <v>2350</v>
      </c>
      <c r="X976" s="87">
        <v>27250</v>
      </c>
      <c r="Y976">
        <v>48</v>
      </c>
      <c r="Z976" s="36">
        <f>VLOOKUP($Y976,[2]Edades!$A$3:$H$153,4,FALSE)</f>
        <v>5</v>
      </c>
      <c r="AA976" s="34" t="str">
        <f>VLOOKUP($Y976,[2]Edades!$A$3:$H$153,6,FALSE)</f>
        <v>5 - Adultez</v>
      </c>
      <c r="AB976" s="34">
        <f>VLOOKUP($Y976,[2]Edades!$A$3:$H$153,7,FALSE)</f>
        <v>10</v>
      </c>
      <c r="AC976" s="34" t="str">
        <f>VLOOKUP($Y976,[2]Edades!$A$3:$H$153,8,FALSE)</f>
        <v>45-49</v>
      </c>
      <c r="AD976" s="34" t="s">
        <v>129</v>
      </c>
      <c r="AE976" s="1">
        <v>2</v>
      </c>
      <c r="AF976" s="34" t="s">
        <v>130</v>
      </c>
      <c r="AG976" s="34" t="s">
        <v>2127</v>
      </c>
      <c r="AH976" s="34" t="s">
        <v>2127</v>
      </c>
      <c r="AK976" s="34" t="s">
        <v>125</v>
      </c>
      <c r="AM976" s="34" t="s">
        <v>2127</v>
      </c>
      <c r="AN976" s="36" t="s">
        <v>2127</v>
      </c>
      <c r="AO976" s="36" t="s">
        <v>2127</v>
      </c>
      <c r="AP976" s="34" t="s">
        <v>2127</v>
      </c>
      <c r="AQ976" s="36" t="s">
        <v>2127</v>
      </c>
      <c r="AR976" s="34" t="s">
        <v>5078</v>
      </c>
      <c r="AS976" s="91" t="s">
        <v>7085</v>
      </c>
      <c r="AT976" s="34">
        <v>3202861912</v>
      </c>
      <c r="AU976" s="34" t="s">
        <v>2127</v>
      </c>
      <c r="AX976" s="90"/>
      <c r="BA976" s="91"/>
      <c r="BB976" s="91"/>
      <c r="BC976" s="91"/>
      <c r="BF976" s="34" t="s">
        <v>4983</v>
      </c>
      <c r="BG976" s="92" t="s">
        <v>2098</v>
      </c>
      <c r="BM976" s="36" t="s">
        <v>131</v>
      </c>
      <c r="BN976" s="34" t="s">
        <v>132</v>
      </c>
      <c r="BO976" s="36">
        <v>0</v>
      </c>
      <c r="BQ976" s="94"/>
      <c r="BS976" t="s">
        <v>132</v>
      </c>
      <c r="BU976" s="95"/>
      <c r="BV976" s="95"/>
      <c r="BW976" s="61"/>
      <c r="BX976" s="60"/>
      <c r="BY976" s="59" t="str">
        <f t="shared" ca="1" si="76"/>
        <v/>
      </c>
      <c r="CD976" s="68"/>
      <c r="CE976" s="68"/>
      <c r="CF976" s="67"/>
      <c r="CG976">
        <v>88</v>
      </c>
      <c r="CH976" s="2">
        <v>158</v>
      </c>
      <c r="CI976" s="4">
        <f t="shared" si="77"/>
        <v>35.250761095978206</v>
      </c>
      <c r="CJ976" s="5" t="str">
        <f t="shared" si="78"/>
        <v>OBESIDAD</v>
      </c>
      <c r="CK976" s="36">
        <v>0</v>
      </c>
      <c r="CL976" s="66"/>
      <c r="CM976" s="89">
        <v>42866</v>
      </c>
      <c r="CN976" s="97">
        <v>42866</v>
      </c>
      <c r="CP976"/>
      <c r="CQ976" s="65"/>
      <c r="CR976" s="65"/>
      <c r="CS976" s="98"/>
      <c r="CT976"/>
      <c r="CU976"/>
      <c r="CV976" s="65"/>
      <c r="CW976" s="2">
        <v>120</v>
      </c>
      <c r="CX976" s="82">
        <v>80</v>
      </c>
      <c r="DC976"/>
      <c r="DG976" s="64"/>
      <c r="DI976" s="89">
        <v>43586</v>
      </c>
      <c r="DJ976" s="89"/>
      <c r="DN976" s="34"/>
      <c r="DO976" s="34"/>
      <c r="DP976" s="34"/>
      <c r="DQ976" s="34"/>
      <c r="DR976" s="34"/>
      <c r="DS976" s="34" t="s">
        <v>2127</v>
      </c>
      <c r="DT976" s="34"/>
      <c r="DU976" s="47">
        <v>44525</v>
      </c>
      <c r="DY976" s="1">
        <v>2</v>
      </c>
      <c r="DZ976" t="s">
        <v>7940</v>
      </c>
      <c r="EB976" s="4"/>
      <c r="EJ976"/>
      <c r="EL976" s="34"/>
      <c r="EN976" s="34"/>
    </row>
    <row r="977" spans="1:144" hidden="1" x14ac:dyDescent="0.25">
      <c r="A977" s="85">
        <v>2022</v>
      </c>
      <c r="B977" s="87">
        <v>44830</v>
      </c>
      <c r="C977" t="s">
        <v>121</v>
      </c>
      <c r="D977" t="s">
        <v>122</v>
      </c>
      <c r="E977" s="36" t="s">
        <v>7938</v>
      </c>
      <c r="F977" s="34">
        <f t="shared" si="79"/>
        <v>976</v>
      </c>
      <c r="G977" s="34" t="s">
        <v>4985</v>
      </c>
      <c r="H977">
        <v>18</v>
      </c>
      <c r="I977" s="34" t="s">
        <v>6141</v>
      </c>
      <c r="J977" s="34" t="s">
        <v>5049</v>
      </c>
      <c r="K977" s="34" t="str">
        <f>VLOOKUP(J977,[2]CodMpios!$B$347:$E$362,4,FALSE)</f>
        <v>18610 - San José Del Fragua</v>
      </c>
      <c r="L977" s="34" t="str">
        <f>VLOOKUP($J977,[2]Coord_Mpios_X_Y!$B$2:$K$1123,9,FALSE)</f>
        <v>1,304702314265</v>
      </c>
      <c r="M977" s="34" t="str">
        <f>VLOOKUP($J977,[2]Coord_Mpios_X_Y!$B$2:$K$1123,10,FALSE)</f>
        <v>-76,110005941537</v>
      </c>
      <c r="N977" s="34" t="s">
        <v>139</v>
      </c>
      <c r="O977" s="34" t="s">
        <v>126</v>
      </c>
      <c r="Q977" s="34" t="s">
        <v>127</v>
      </c>
      <c r="R977" s="34">
        <v>40758496</v>
      </c>
      <c r="S977" s="34" t="str">
        <f t="shared" si="75"/>
        <v>CC40758496</v>
      </c>
      <c r="T977" s="34" t="s">
        <v>385</v>
      </c>
      <c r="U977" s="34" t="s">
        <v>2492</v>
      </c>
      <c r="V977" s="34" t="s">
        <v>255</v>
      </c>
      <c r="W977" s="34" t="s">
        <v>255</v>
      </c>
      <c r="X977" s="87">
        <v>21702</v>
      </c>
      <c r="Y977">
        <v>63</v>
      </c>
      <c r="Z977" s="36">
        <f>VLOOKUP($Y977,[2]Edades!$A$3:$H$153,4,FALSE)</f>
        <v>6</v>
      </c>
      <c r="AA977" s="34" t="str">
        <f>VLOOKUP($Y977,[2]Edades!$A$3:$H$153,6,FALSE)</f>
        <v>6 - Persona mayor</v>
      </c>
      <c r="AB977" s="34">
        <f>VLOOKUP($Y977,[2]Edades!$A$3:$H$153,7,FALSE)</f>
        <v>13</v>
      </c>
      <c r="AC977" s="34" t="str">
        <f>VLOOKUP($Y977,[2]Edades!$A$3:$H$153,8,FALSE)</f>
        <v>60-64</v>
      </c>
      <c r="AD977" s="34" t="s">
        <v>129</v>
      </c>
      <c r="AE977" s="1">
        <v>2</v>
      </c>
      <c r="AF977" s="34" t="s">
        <v>2137</v>
      </c>
      <c r="AG977" s="34" t="s">
        <v>2127</v>
      </c>
      <c r="AH977" s="34" t="s">
        <v>2127</v>
      </c>
      <c r="AK977" s="34" t="s">
        <v>139</v>
      </c>
      <c r="AM977" s="34" t="s">
        <v>2127</v>
      </c>
      <c r="AN977" s="36" t="s">
        <v>2127</v>
      </c>
      <c r="AO977" s="36" t="s">
        <v>2127</v>
      </c>
      <c r="AP977" s="34" t="s">
        <v>2127</v>
      </c>
      <c r="AQ977" s="36" t="s">
        <v>2127</v>
      </c>
      <c r="AR977" s="34" t="s">
        <v>5048</v>
      </c>
      <c r="AS977" s="91" t="s">
        <v>7086</v>
      </c>
      <c r="AT977" s="34">
        <v>3214579672</v>
      </c>
      <c r="AU977" s="34" t="s">
        <v>2127</v>
      </c>
      <c r="AX977" s="90"/>
      <c r="BA977" s="91"/>
      <c r="BB977" s="91"/>
      <c r="BC977" s="91"/>
      <c r="BF977" s="34" t="s">
        <v>4983</v>
      </c>
      <c r="BG977" s="92" t="s">
        <v>2098</v>
      </c>
      <c r="BM977" s="36" t="s">
        <v>131</v>
      </c>
      <c r="BN977" s="34" t="s">
        <v>132</v>
      </c>
      <c r="BO977" s="36">
        <v>0</v>
      </c>
      <c r="BQ977" s="94"/>
      <c r="BS977" t="s">
        <v>132</v>
      </c>
      <c r="BU977" s="95"/>
      <c r="BV977" s="95"/>
      <c r="BW977" s="61"/>
      <c r="BX977" s="60"/>
      <c r="BY977" s="59" t="str">
        <f t="shared" ca="1" si="76"/>
        <v/>
      </c>
      <c r="CD977" s="68"/>
      <c r="CE977" s="68"/>
      <c r="CF977" s="67"/>
      <c r="CG977">
        <v>75</v>
      </c>
      <c r="CH977" s="2">
        <v>156</v>
      </c>
      <c r="CI977" s="4">
        <f t="shared" si="77"/>
        <v>30.818540433925047</v>
      </c>
      <c r="CJ977" s="5" t="str">
        <f t="shared" si="78"/>
        <v>OBESIDAD</v>
      </c>
      <c r="CK977" s="36">
        <v>0</v>
      </c>
      <c r="CL977" s="66"/>
      <c r="CM977" s="89">
        <v>42870</v>
      </c>
      <c r="CN977" s="97">
        <v>42870</v>
      </c>
      <c r="CP977"/>
      <c r="CQ977" s="65"/>
      <c r="CR977" s="65"/>
      <c r="CS977" s="98"/>
      <c r="CT977"/>
      <c r="CU977"/>
      <c r="CV977" s="65"/>
      <c r="CW977" s="2">
        <v>118</v>
      </c>
      <c r="CX977" s="82">
        <v>80</v>
      </c>
      <c r="DC977"/>
      <c r="DG977" s="64"/>
      <c r="DI977" s="89">
        <v>43322</v>
      </c>
      <c r="DJ977" s="89"/>
      <c r="DN977" s="34"/>
      <c r="DO977" s="34"/>
      <c r="DP977" s="34"/>
      <c r="DQ977" s="34"/>
      <c r="DR977" s="34"/>
      <c r="DS977" s="34" t="s">
        <v>2127</v>
      </c>
      <c r="DT977" s="34"/>
      <c r="DU977" s="47">
        <v>44606</v>
      </c>
      <c r="DY977" s="1">
        <v>2</v>
      </c>
      <c r="DZ977" t="s">
        <v>7940</v>
      </c>
      <c r="EA977" s="4">
        <v>0.96</v>
      </c>
      <c r="EB977" s="4">
        <v>105</v>
      </c>
      <c r="EC977" s="4">
        <v>141</v>
      </c>
      <c r="ED977" s="4">
        <v>47</v>
      </c>
      <c r="EE977" s="4">
        <v>38.200000000000003</v>
      </c>
      <c r="EF977" s="4">
        <v>277</v>
      </c>
      <c r="EG977" s="4">
        <v>1.6</v>
      </c>
      <c r="EJ977"/>
      <c r="EL977" s="34"/>
      <c r="EN977" s="34"/>
    </row>
    <row r="978" spans="1:144" hidden="1" x14ac:dyDescent="0.25">
      <c r="A978" s="85">
        <v>2022</v>
      </c>
      <c r="B978" s="87">
        <v>44830</v>
      </c>
      <c r="C978" t="s">
        <v>121</v>
      </c>
      <c r="D978" t="s">
        <v>122</v>
      </c>
      <c r="E978" s="36" t="s">
        <v>7938</v>
      </c>
      <c r="F978" s="34">
        <f t="shared" si="79"/>
        <v>977</v>
      </c>
      <c r="G978" s="34" t="s">
        <v>4985</v>
      </c>
      <c r="H978">
        <v>18</v>
      </c>
      <c r="I978" s="34" t="s">
        <v>6141</v>
      </c>
      <c r="J978" s="34" t="s">
        <v>4988</v>
      </c>
      <c r="K978" s="34" t="str">
        <f>VLOOKUP(J978,[2]CodMpios!$B$347:$E$362,4,FALSE)</f>
        <v>18001 - Florencia</v>
      </c>
      <c r="L978" s="34" t="str">
        <f>VLOOKUP($J978,[2]Coord_Mpios_X_Y!$B$2:$K$1123,9,FALSE)</f>
        <v>1,749138703818</v>
      </c>
      <c r="M978" s="34" t="str">
        <f>VLOOKUP($J978,[2]Coord_Mpios_X_Y!$B$2:$K$1123,10,FALSE)</f>
        <v>-75,558239064333</v>
      </c>
      <c r="N978" s="34" t="s">
        <v>139</v>
      </c>
      <c r="O978" s="34" t="s">
        <v>126</v>
      </c>
      <c r="Q978" s="34" t="s">
        <v>127</v>
      </c>
      <c r="R978" s="34">
        <v>17630339</v>
      </c>
      <c r="S978" s="34" t="str">
        <f t="shared" si="75"/>
        <v>CC17630339</v>
      </c>
      <c r="T978" s="34" t="s">
        <v>223</v>
      </c>
      <c r="U978" s="34" t="s">
        <v>611</v>
      </c>
      <c r="V978" s="34" t="s">
        <v>2342</v>
      </c>
      <c r="W978" s="34" t="s">
        <v>273</v>
      </c>
      <c r="X978" s="87">
        <v>21030</v>
      </c>
      <c r="Y978">
        <v>65</v>
      </c>
      <c r="Z978" s="36">
        <f>VLOOKUP($Y978,[2]Edades!$A$3:$H$153,4,FALSE)</f>
        <v>6</v>
      </c>
      <c r="AA978" s="34" t="str">
        <f>VLOOKUP($Y978,[2]Edades!$A$3:$H$153,6,FALSE)</f>
        <v>6 - Persona mayor</v>
      </c>
      <c r="AB978" s="34">
        <f>VLOOKUP($Y978,[2]Edades!$A$3:$H$153,7,FALSE)</f>
        <v>14</v>
      </c>
      <c r="AC978" s="34" t="str">
        <f>VLOOKUP($Y978,[2]Edades!$A$3:$H$153,8,FALSE)</f>
        <v>65-69</v>
      </c>
      <c r="AD978" s="34" t="s">
        <v>146</v>
      </c>
      <c r="AE978">
        <v>1</v>
      </c>
      <c r="AF978" s="34" t="s">
        <v>2137</v>
      </c>
      <c r="AG978" s="34" t="s">
        <v>2127</v>
      </c>
      <c r="AH978" s="34" t="s">
        <v>2127</v>
      </c>
      <c r="AK978" s="34" t="s">
        <v>139</v>
      </c>
      <c r="AM978" s="34" t="s">
        <v>2127</v>
      </c>
      <c r="AN978" s="36" t="s">
        <v>2127</v>
      </c>
      <c r="AO978" s="36" t="s">
        <v>2127</v>
      </c>
      <c r="AP978" s="34" t="s">
        <v>2127</v>
      </c>
      <c r="AQ978" s="36" t="s">
        <v>2127</v>
      </c>
      <c r="AR978" s="34" t="s">
        <v>2098</v>
      </c>
      <c r="AS978" s="91" t="s">
        <v>7087</v>
      </c>
      <c r="AT978" s="34">
        <v>3138186265</v>
      </c>
      <c r="AU978" s="34" t="s">
        <v>2127</v>
      </c>
      <c r="AX978" s="90"/>
      <c r="BA978" s="91"/>
      <c r="BB978" s="91"/>
      <c r="BC978" s="91"/>
      <c r="BF978" s="34" t="s">
        <v>4983</v>
      </c>
      <c r="BG978" s="92" t="s">
        <v>2098</v>
      </c>
      <c r="BM978" s="36" t="s">
        <v>131</v>
      </c>
      <c r="BN978" s="34" t="s">
        <v>132</v>
      </c>
      <c r="BO978" s="36">
        <v>0</v>
      </c>
      <c r="BQ978" s="94"/>
      <c r="BS978" t="s">
        <v>132</v>
      </c>
      <c r="BU978" s="95"/>
      <c r="BV978" s="95"/>
      <c r="BW978" s="61"/>
      <c r="BX978" s="60"/>
      <c r="BY978" s="59" t="str">
        <f t="shared" ca="1" si="76"/>
        <v/>
      </c>
      <c r="CD978" s="68"/>
      <c r="CE978" s="68"/>
      <c r="CF978" s="67"/>
      <c r="CG978">
        <v>106</v>
      </c>
      <c r="CH978" s="2">
        <v>171</v>
      </c>
      <c r="CI978" s="4">
        <f t="shared" si="77"/>
        <v>36.250470230156289</v>
      </c>
      <c r="CJ978" s="5" t="str">
        <f t="shared" si="78"/>
        <v>OBESIDAD</v>
      </c>
      <c r="CK978" s="36">
        <v>0</v>
      </c>
      <c r="CL978" s="66"/>
      <c r="CM978" s="89">
        <v>42877</v>
      </c>
      <c r="CN978" s="97">
        <v>42907</v>
      </c>
      <c r="CP978"/>
      <c r="CQ978" s="65"/>
      <c r="CR978" s="65"/>
      <c r="CS978" s="98"/>
      <c r="CT978"/>
      <c r="CU978"/>
      <c r="CV978" s="65"/>
      <c r="CW978" s="2">
        <v>150</v>
      </c>
      <c r="CX978" s="82">
        <v>80</v>
      </c>
      <c r="DC978"/>
      <c r="DG978" s="64"/>
      <c r="DI978" s="89">
        <v>43165</v>
      </c>
      <c r="DJ978" s="89"/>
      <c r="DN978" s="34"/>
      <c r="DO978" s="34"/>
      <c r="DP978" s="34"/>
      <c r="DQ978" s="34"/>
      <c r="DR978" s="34"/>
      <c r="DS978" s="34" t="s">
        <v>2127</v>
      </c>
      <c r="DT978" s="34"/>
      <c r="DU978" s="47">
        <v>44375</v>
      </c>
      <c r="DY978" s="1">
        <v>1</v>
      </c>
      <c r="DZ978" t="s">
        <v>7940</v>
      </c>
      <c r="EB978" s="4">
        <v>151</v>
      </c>
      <c r="EH978" s="4">
        <v>7</v>
      </c>
      <c r="EJ978"/>
      <c r="EL978" s="34"/>
      <c r="EN978" s="34"/>
    </row>
    <row r="979" spans="1:144" hidden="1" x14ac:dyDescent="0.25">
      <c r="A979" s="85">
        <v>2022</v>
      </c>
      <c r="B979" s="87">
        <v>44830</v>
      </c>
      <c r="C979" t="s">
        <v>121</v>
      </c>
      <c r="D979" t="s">
        <v>122</v>
      </c>
      <c r="E979" s="36" t="s">
        <v>7938</v>
      </c>
      <c r="F979" s="34">
        <f t="shared" si="79"/>
        <v>978</v>
      </c>
      <c r="G979" s="34" t="s">
        <v>4985</v>
      </c>
      <c r="H979">
        <v>18</v>
      </c>
      <c r="I979" s="34" t="s">
        <v>6141</v>
      </c>
      <c r="J979" s="34" t="s">
        <v>4996</v>
      </c>
      <c r="K979" s="34" t="str">
        <f>VLOOKUP(J979,[2]CodMpios!$B$347:$E$362,4,FALSE)</f>
        <v>18247 - El Doncello</v>
      </c>
      <c r="L979" s="34" t="str">
        <f>VLOOKUP($J979,[2]Coord_Mpios_X_Y!$B$2:$K$1123,9,FALSE)</f>
        <v>1,791385903474</v>
      </c>
      <c r="M979" s="34" t="str">
        <f>VLOOKUP($J979,[2]Coord_Mpios_X_Y!$B$2:$K$1123,10,FALSE)</f>
        <v>-75,193944154894</v>
      </c>
      <c r="N979" s="34" t="s">
        <v>139</v>
      </c>
      <c r="O979" s="34" t="s">
        <v>126</v>
      </c>
      <c r="Q979" s="34" t="s">
        <v>127</v>
      </c>
      <c r="R979" s="34">
        <v>40727153</v>
      </c>
      <c r="S979" s="34" t="str">
        <f t="shared" si="75"/>
        <v>CC40727153</v>
      </c>
      <c r="T979" s="34" t="s">
        <v>5730</v>
      </c>
      <c r="V979" s="34" t="s">
        <v>5277</v>
      </c>
      <c r="W979" s="34" t="s">
        <v>152</v>
      </c>
      <c r="X979" s="87">
        <v>21683</v>
      </c>
      <c r="Y979">
        <v>63</v>
      </c>
      <c r="Z979" s="36">
        <f>VLOOKUP($Y979,[2]Edades!$A$3:$H$153,4,FALSE)</f>
        <v>6</v>
      </c>
      <c r="AA979" s="34" t="str">
        <f>VLOOKUP($Y979,[2]Edades!$A$3:$H$153,6,FALSE)</f>
        <v>6 - Persona mayor</v>
      </c>
      <c r="AB979" s="34">
        <f>VLOOKUP($Y979,[2]Edades!$A$3:$H$153,7,FALSE)</f>
        <v>13</v>
      </c>
      <c r="AC979" s="34" t="str">
        <f>VLOOKUP($Y979,[2]Edades!$A$3:$H$153,8,FALSE)</f>
        <v>60-64</v>
      </c>
      <c r="AD979" s="34" t="s">
        <v>129</v>
      </c>
      <c r="AE979" s="1">
        <v>2</v>
      </c>
      <c r="AF979" s="34" t="s">
        <v>2137</v>
      </c>
      <c r="AG979" s="34" t="s">
        <v>2127</v>
      </c>
      <c r="AH979" s="34" t="s">
        <v>2127</v>
      </c>
      <c r="AK979" s="34" t="s">
        <v>139</v>
      </c>
      <c r="AM979" s="34" t="s">
        <v>2127</v>
      </c>
      <c r="AN979" s="36" t="s">
        <v>2127</v>
      </c>
      <c r="AO979" s="36" t="s">
        <v>2127</v>
      </c>
      <c r="AP979" s="34" t="s">
        <v>2127</v>
      </c>
      <c r="AQ979" s="36" t="s">
        <v>2127</v>
      </c>
      <c r="AR979" s="34" t="s">
        <v>2098</v>
      </c>
      <c r="AS979" s="91" t="s">
        <v>7088</v>
      </c>
      <c r="AT979" s="34">
        <v>3123677342</v>
      </c>
      <c r="AU979" s="34" t="s">
        <v>2127</v>
      </c>
      <c r="AX979" s="90"/>
      <c r="BA979" s="91"/>
      <c r="BB979" s="91"/>
      <c r="BC979" s="91"/>
      <c r="BF979" s="34" t="s">
        <v>4983</v>
      </c>
      <c r="BG979" s="92" t="s">
        <v>2098</v>
      </c>
      <c r="BM979" s="36" t="s">
        <v>131</v>
      </c>
      <c r="BN979" s="34" t="s">
        <v>132</v>
      </c>
      <c r="BO979" s="36">
        <v>0</v>
      </c>
      <c r="BQ979" s="94"/>
      <c r="BS979" t="s">
        <v>132</v>
      </c>
      <c r="BU979" s="95"/>
      <c r="BV979" s="95"/>
      <c r="BW979" s="61"/>
      <c r="BX979" s="60"/>
      <c r="BY979" s="59" t="str">
        <f t="shared" ca="1" si="76"/>
        <v/>
      </c>
      <c r="CD979" s="68"/>
      <c r="CE979" s="68"/>
      <c r="CF979" s="67"/>
      <c r="CG979">
        <v>105</v>
      </c>
      <c r="CH979" s="2">
        <v>155</v>
      </c>
      <c r="CI979" s="4">
        <f t="shared" si="77"/>
        <v>43.704474505723198</v>
      </c>
      <c r="CJ979" s="5" t="str">
        <f t="shared" si="78"/>
        <v>OBESIDAD</v>
      </c>
      <c r="CK979" s="36">
        <v>0</v>
      </c>
      <c r="CL979" s="66"/>
      <c r="CM979" s="89">
        <v>42879</v>
      </c>
      <c r="CN979" s="97">
        <v>42907</v>
      </c>
      <c r="CP979"/>
      <c r="CQ979" s="65"/>
      <c r="CR979" s="65"/>
      <c r="CS979" s="98"/>
      <c r="CT979"/>
      <c r="CU979"/>
      <c r="CV979" s="65"/>
      <c r="CW979" s="2"/>
      <c r="CX979" s="82"/>
      <c r="DC979"/>
      <c r="DG979" s="64"/>
      <c r="DI979" s="89">
        <v>42913</v>
      </c>
      <c r="DJ979" s="89"/>
      <c r="DN979" s="34"/>
      <c r="DO979" s="34"/>
      <c r="DP979" s="34"/>
      <c r="DQ979" s="34"/>
      <c r="DR979" s="34"/>
      <c r="DS979" s="34" t="s">
        <v>2127</v>
      </c>
      <c r="DT979" s="34"/>
      <c r="DU979" s="47">
        <v>44316</v>
      </c>
      <c r="DY979" s="1">
        <v>2</v>
      </c>
      <c r="DZ979" t="s">
        <v>7940</v>
      </c>
      <c r="EB979" s="4"/>
      <c r="EJ979"/>
      <c r="EL979" s="34"/>
      <c r="EN979" s="34"/>
    </row>
    <row r="980" spans="1:144" hidden="1" x14ac:dyDescent="0.25">
      <c r="A980" s="85">
        <v>2022</v>
      </c>
      <c r="B980" s="87">
        <v>44830</v>
      </c>
      <c r="C980" t="s">
        <v>121</v>
      </c>
      <c r="D980" t="s">
        <v>122</v>
      </c>
      <c r="E980" s="36" t="s">
        <v>7938</v>
      </c>
      <c r="F980" s="34">
        <f t="shared" si="79"/>
        <v>979</v>
      </c>
      <c r="G980" s="34" t="s">
        <v>4985</v>
      </c>
      <c r="H980">
        <v>18</v>
      </c>
      <c r="I980" s="34" t="s">
        <v>6141</v>
      </c>
      <c r="J980" s="34" t="s">
        <v>4988</v>
      </c>
      <c r="K980" s="34" t="str">
        <f>VLOOKUP(J980,[2]CodMpios!$B$347:$E$362,4,FALSE)</f>
        <v>18001 - Florencia</v>
      </c>
      <c r="L980" s="34" t="str">
        <f>VLOOKUP($J980,[2]Coord_Mpios_X_Y!$B$2:$K$1123,9,FALSE)</f>
        <v>1,749138703818</v>
      </c>
      <c r="M980" s="34" t="str">
        <f>VLOOKUP($J980,[2]Coord_Mpios_X_Y!$B$2:$K$1123,10,FALSE)</f>
        <v>-75,558239064333</v>
      </c>
      <c r="N980" s="34" t="s">
        <v>139</v>
      </c>
      <c r="O980" s="34" t="s">
        <v>126</v>
      </c>
      <c r="Q980" s="34" t="s">
        <v>127</v>
      </c>
      <c r="R980" s="34">
        <v>28933808</v>
      </c>
      <c r="S980" s="34" t="str">
        <f t="shared" si="75"/>
        <v>CC28933808</v>
      </c>
      <c r="T980" s="34" t="s">
        <v>986</v>
      </c>
      <c r="U980" s="34" t="s">
        <v>288</v>
      </c>
      <c r="V980" s="34" t="s">
        <v>5208</v>
      </c>
      <c r="W980" s="34" t="s">
        <v>5729</v>
      </c>
      <c r="X980" s="87">
        <v>13695</v>
      </c>
      <c r="Y980">
        <v>85</v>
      </c>
      <c r="Z980" s="36">
        <f>VLOOKUP($Y980,[2]Edades!$A$3:$H$153,4,FALSE)</f>
        <v>6</v>
      </c>
      <c r="AA980" s="34" t="str">
        <f>VLOOKUP($Y980,[2]Edades!$A$3:$H$153,6,FALSE)</f>
        <v>6 - Persona mayor</v>
      </c>
      <c r="AB980" s="34">
        <f>VLOOKUP($Y980,[2]Edades!$A$3:$H$153,7,FALSE)</f>
        <v>17</v>
      </c>
      <c r="AC980" s="34" t="str">
        <f>VLOOKUP($Y980,[2]Edades!$A$3:$H$153,8,FALSE)</f>
        <v>80 Y MÁS</v>
      </c>
      <c r="AD980" s="34" t="s">
        <v>129</v>
      </c>
      <c r="AE980" s="1">
        <v>2</v>
      </c>
      <c r="AF980" s="34" t="s">
        <v>2137</v>
      </c>
      <c r="AG980" s="34" t="s">
        <v>2127</v>
      </c>
      <c r="AH980" s="34" t="s">
        <v>2127</v>
      </c>
      <c r="AK980" s="34" t="s">
        <v>139</v>
      </c>
      <c r="AM980" s="34" t="s">
        <v>2127</v>
      </c>
      <c r="AN980" s="36" t="s">
        <v>2127</v>
      </c>
      <c r="AO980" s="36" t="s">
        <v>2127</v>
      </c>
      <c r="AP980" s="34" t="s">
        <v>2127</v>
      </c>
      <c r="AQ980" s="36" t="s">
        <v>2127</v>
      </c>
      <c r="AR980" s="34" t="s">
        <v>2098</v>
      </c>
      <c r="AS980" s="91" t="s">
        <v>7089</v>
      </c>
      <c r="AT980" s="34">
        <v>3102728505</v>
      </c>
      <c r="AU980" s="34" t="s">
        <v>2127</v>
      </c>
      <c r="AX980" s="90"/>
      <c r="BA980" s="91"/>
      <c r="BB980" s="91"/>
      <c r="BC980" s="91"/>
      <c r="BF980" s="34" t="s">
        <v>4983</v>
      </c>
      <c r="BG980" s="92" t="s">
        <v>2098</v>
      </c>
      <c r="BM980" s="36" t="s">
        <v>131</v>
      </c>
      <c r="BN980" s="34" t="s">
        <v>132</v>
      </c>
      <c r="BO980" s="36">
        <v>0</v>
      </c>
      <c r="BQ980" s="94"/>
      <c r="BS980" t="s">
        <v>132</v>
      </c>
      <c r="BU980" s="95"/>
      <c r="BV980" s="95"/>
      <c r="BW980" s="61"/>
      <c r="BX980" s="60"/>
      <c r="BY980" s="59" t="str">
        <f t="shared" ca="1" si="76"/>
        <v/>
      </c>
      <c r="CD980" s="68"/>
      <c r="CE980" s="68"/>
      <c r="CF980" s="67"/>
      <c r="CG980">
        <v>64</v>
      </c>
      <c r="CH980" s="2">
        <v>153</v>
      </c>
      <c r="CI980" s="4">
        <f t="shared" si="77"/>
        <v>27.339911999658252</v>
      </c>
      <c r="CJ980" s="5" t="str">
        <f t="shared" si="78"/>
        <v>SOBREPESO</v>
      </c>
      <c r="CK980" s="36">
        <v>0</v>
      </c>
      <c r="CL980" s="66"/>
      <c r="CM980" s="89">
        <v>42880</v>
      </c>
      <c r="CN980" s="97">
        <v>42880</v>
      </c>
      <c r="CP980"/>
      <c r="CQ980" s="65"/>
      <c r="CR980" s="65"/>
      <c r="CS980" s="98"/>
      <c r="CT980"/>
      <c r="CU980"/>
      <c r="CV980" s="65"/>
      <c r="CW980" s="2"/>
      <c r="CX980" s="82"/>
      <c r="DC980"/>
      <c r="DG980" s="64"/>
      <c r="DI980" s="89"/>
      <c r="DJ980" s="89"/>
      <c r="DN980" s="34"/>
      <c r="DO980" s="34"/>
      <c r="DP980" s="34"/>
      <c r="DQ980" s="34"/>
      <c r="DR980" s="34"/>
      <c r="DS980" s="34" t="s">
        <v>2127</v>
      </c>
      <c r="DT980" s="34"/>
      <c r="DU980" s="47">
        <v>43294</v>
      </c>
      <c r="DY980" s="1">
        <v>3</v>
      </c>
      <c r="DZ980" t="s">
        <v>7941</v>
      </c>
      <c r="EB980" s="4"/>
      <c r="EJ980"/>
      <c r="EL980" s="34"/>
      <c r="EN980" s="34"/>
    </row>
    <row r="981" spans="1:144" hidden="1" x14ac:dyDescent="0.25">
      <c r="A981" s="85">
        <v>2022</v>
      </c>
      <c r="B981" s="87">
        <v>44830</v>
      </c>
      <c r="C981" t="s">
        <v>121</v>
      </c>
      <c r="D981" t="s">
        <v>122</v>
      </c>
      <c r="E981" s="36" t="s">
        <v>7938</v>
      </c>
      <c r="F981" s="34">
        <f t="shared" si="79"/>
        <v>980</v>
      </c>
      <c r="G981" s="34" t="s">
        <v>4985</v>
      </c>
      <c r="H981">
        <v>18</v>
      </c>
      <c r="I981" s="34" t="s">
        <v>6141</v>
      </c>
      <c r="J981" s="34" t="s">
        <v>5021</v>
      </c>
      <c r="K981" s="34" t="str">
        <f>VLOOKUP(J981,[2]CodMpios!$B$347:$E$362,4,FALSE)</f>
        <v>18785 - Solita</v>
      </c>
      <c r="L981" s="34" t="str">
        <f>VLOOKUP($J981,[2]Coord_Mpios_X_Y!$B$2:$K$1123,9,FALSE)</f>
        <v>0,909265456917</v>
      </c>
      <c r="M981" s="34" t="str">
        <f>VLOOKUP($J981,[2]Coord_Mpios_X_Y!$B$2:$K$1123,10,FALSE)</f>
        <v>-75,638400454679</v>
      </c>
      <c r="N981" s="34" t="s">
        <v>125</v>
      </c>
      <c r="O981" s="34" t="s">
        <v>126</v>
      </c>
      <c r="Q981" s="34" t="s">
        <v>127</v>
      </c>
      <c r="R981" s="34">
        <v>28657218</v>
      </c>
      <c r="S981" s="34" t="str">
        <f t="shared" si="75"/>
        <v>CC28657218</v>
      </c>
      <c r="T981" s="34" t="s">
        <v>309</v>
      </c>
      <c r="U981" s="34" t="s">
        <v>959</v>
      </c>
      <c r="V981" s="34" t="s">
        <v>5655</v>
      </c>
      <c r="W981" s="34" t="s">
        <v>5728</v>
      </c>
      <c r="X981" s="87">
        <v>23243</v>
      </c>
      <c r="Y981">
        <v>59</v>
      </c>
      <c r="Z981" s="36">
        <f>VLOOKUP($Y981,[2]Edades!$A$3:$H$153,4,FALSE)</f>
        <v>5</v>
      </c>
      <c r="AA981" s="34" t="str">
        <f>VLOOKUP($Y981,[2]Edades!$A$3:$H$153,6,FALSE)</f>
        <v>5 - Adultez</v>
      </c>
      <c r="AB981" s="34">
        <f>VLOOKUP($Y981,[2]Edades!$A$3:$H$153,7,FALSE)</f>
        <v>12</v>
      </c>
      <c r="AC981" s="34" t="str">
        <f>VLOOKUP($Y981,[2]Edades!$A$3:$H$153,8,FALSE)</f>
        <v>55-59</v>
      </c>
      <c r="AD981" s="34" t="s">
        <v>129</v>
      </c>
      <c r="AE981" s="1">
        <v>2</v>
      </c>
      <c r="AF981" s="34" t="s">
        <v>130</v>
      </c>
      <c r="AG981" s="34" t="s">
        <v>2127</v>
      </c>
      <c r="AH981" s="34" t="s">
        <v>2127</v>
      </c>
      <c r="AK981" s="34" t="s">
        <v>125</v>
      </c>
      <c r="AM981" s="34" t="s">
        <v>2127</v>
      </c>
      <c r="AN981" s="36" t="s">
        <v>2127</v>
      </c>
      <c r="AO981" s="36" t="s">
        <v>2127</v>
      </c>
      <c r="AP981" s="34" t="s">
        <v>2127</v>
      </c>
      <c r="AQ981" s="36" t="s">
        <v>2127</v>
      </c>
      <c r="AR981" s="34" t="s">
        <v>5973</v>
      </c>
      <c r="AS981" s="91" t="s">
        <v>7090</v>
      </c>
      <c r="AT981" s="34">
        <v>3143691141</v>
      </c>
      <c r="AU981" s="34" t="s">
        <v>2127</v>
      </c>
      <c r="AX981" s="90"/>
      <c r="BA981" s="91"/>
      <c r="BB981" s="91"/>
      <c r="BC981" s="91"/>
      <c r="BF981" s="34" t="s">
        <v>4983</v>
      </c>
      <c r="BG981" s="92" t="s">
        <v>2098</v>
      </c>
      <c r="BM981" s="36" t="s">
        <v>131</v>
      </c>
      <c r="BN981" s="34" t="s">
        <v>132</v>
      </c>
      <c r="BO981" s="36">
        <v>0</v>
      </c>
      <c r="BQ981" s="94"/>
      <c r="BS981" t="s">
        <v>132</v>
      </c>
      <c r="BU981" s="95"/>
      <c r="BV981" s="95"/>
      <c r="BW981" s="61"/>
      <c r="BX981" s="60"/>
      <c r="BY981" s="59" t="str">
        <f t="shared" ca="1" si="76"/>
        <v/>
      </c>
      <c r="CD981" s="68"/>
      <c r="CE981" s="68"/>
      <c r="CF981" s="67"/>
      <c r="CG981">
        <v>78</v>
      </c>
      <c r="CH981" s="2">
        <v>160</v>
      </c>
      <c r="CI981" s="4">
        <f t="shared" si="77"/>
        <v>30.468749999999993</v>
      </c>
      <c r="CJ981" s="5" t="str">
        <f t="shared" si="78"/>
        <v>OBESIDAD</v>
      </c>
      <c r="CK981" s="36">
        <v>0</v>
      </c>
      <c r="CL981" s="66"/>
      <c r="CM981" s="89">
        <v>42881</v>
      </c>
      <c r="CN981" s="97">
        <v>42881</v>
      </c>
      <c r="CP981"/>
      <c r="CQ981" s="65"/>
      <c r="CR981" s="65"/>
      <c r="CS981" s="98"/>
      <c r="CT981"/>
      <c r="CU981"/>
      <c r="CV981" s="65"/>
      <c r="CW981" s="2">
        <v>140</v>
      </c>
      <c r="CX981" s="82">
        <v>80</v>
      </c>
      <c r="DC981"/>
      <c r="DG981" s="64"/>
      <c r="DI981" s="89"/>
      <c r="DJ981" s="89"/>
      <c r="DN981" s="34"/>
      <c r="DO981" s="34"/>
      <c r="DP981" s="34"/>
      <c r="DQ981" s="34"/>
      <c r="DR981" s="34"/>
      <c r="DS981" s="34" t="s">
        <v>2127</v>
      </c>
      <c r="DT981" s="34"/>
      <c r="DU981" s="47">
        <v>44733</v>
      </c>
      <c r="DY981" s="1">
        <v>1</v>
      </c>
      <c r="DZ981" t="s">
        <v>7939</v>
      </c>
      <c r="EA981" s="4">
        <v>0.68</v>
      </c>
      <c r="EB981" s="4">
        <v>93</v>
      </c>
      <c r="EC981" s="4">
        <v>222</v>
      </c>
      <c r="ED981" s="4">
        <v>176</v>
      </c>
      <c r="EE981" s="4">
        <v>47</v>
      </c>
      <c r="EF981" s="4">
        <v>111</v>
      </c>
      <c r="EG981" s="4">
        <v>1.3</v>
      </c>
      <c r="EJ981"/>
      <c r="EL981" s="34"/>
      <c r="EN981" s="34"/>
    </row>
    <row r="982" spans="1:144" hidden="1" x14ac:dyDescent="0.25">
      <c r="A982" s="85">
        <v>2022</v>
      </c>
      <c r="B982" s="87">
        <v>44830</v>
      </c>
      <c r="C982" t="s">
        <v>121</v>
      </c>
      <c r="D982" t="s">
        <v>122</v>
      </c>
      <c r="E982" s="36" t="s">
        <v>7938</v>
      </c>
      <c r="F982" s="34">
        <f t="shared" si="79"/>
        <v>981</v>
      </c>
      <c r="G982" s="34" t="s">
        <v>4985</v>
      </c>
      <c r="H982">
        <v>18</v>
      </c>
      <c r="I982" s="34" t="s">
        <v>6141</v>
      </c>
      <c r="J982" s="34" t="s">
        <v>4988</v>
      </c>
      <c r="K982" s="34" t="str">
        <f>VLOOKUP(J982,[2]CodMpios!$B$347:$E$362,4,FALSE)</f>
        <v>18001 - Florencia</v>
      </c>
      <c r="L982" s="34" t="str">
        <f>VLOOKUP($J982,[2]Coord_Mpios_X_Y!$B$2:$K$1123,9,FALSE)</f>
        <v>1,749138703818</v>
      </c>
      <c r="M982" s="34" t="str">
        <f>VLOOKUP($J982,[2]Coord_Mpios_X_Y!$B$2:$K$1123,10,FALSE)</f>
        <v>-75,558239064333</v>
      </c>
      <c r="N982" s="34" t="s">
        <v>125</v>
      </c>
      <c r="O982" s="34" t="s">
        <v>126</v>
      </c>
      <c r="Q982" s="34" t="s">
        <v>127</v>
      </c>
      <c r="R982" s="34">
        <v>18590716</v>
      </c>
      <c r="S982" s="34" t="str">
        <f t="shared" si="75"/>
        <v>CC18590716</v>
      </c>
      <c r="T982" s="34" t="s">
        <v>427</v>
      </c>
      <c r="U982" s="34" t="s">
        <v>572</v>
      </c>
      <c r="V982" s="34" t="s">
        <v>5140</v>
      </c>
      <c r="W982" s="34" t="s">
        <v>5727</v>
      </c>
      <c r="X982" s="87">
        <v>22693</v>
      </c>
      <c r="Y982">
        <v>61</v>
      </c>
      <c r="Z982" s="36">
        <f>VLOOKUP($Y982,[2]Edades!$A$3:$H$153,4,FALSE)</f>
        <v>6</v>
      </c>
      <c r="AA982" s="34" t="str">
        <f>VLOOKUP($Y982,[2]Edades!$A$3:$H$153,6,FALSE)</f>
        <v>6 - Persona mayor</v>
      </c>
      <c r="AB982" s="34">
        <f>VLOOKUP($Y982,[2]Edades!$A$3:$H$153,7,FALSE)</f>
        <v>13</v>
      </c>
      <c r="AC982" s="34" t="str">
        <f>VLOOKUP($Y982,[2]Edades!$A$3:$H$153,8,FALSE)</f>
        <v>60-64</v>
      </c>
      <c r="AD982" s="34" t="s">
        <v>146</v>
      </c>
      <c r="AE982">
        <v>1</v>
      </c>
      <c r="AF982" s="34" t="s">
        <v>2137</v>
      </c>
      <c r="AG982" s="34" t="s">
        <v>2127</v>
      </c>
      <c r="AH982" s="34" t="s">
        <v>2127</v>
      </c>
      <c r="AK982" s="34" t="s">
        <v>125</v>
      </c>
      <c r="AM982" s="34" t="s">
        <v>2127</v>
      </c>
      <c r="AN982" s="36" t="s">
        <v>2127</v>
      </c>
      <c r="AO982" s="36" t="s">
        <v>2127</v>
      </c>
      <c r="AP982" s="34" t="s">
        <v>2127</v>
      </c>
      <c r="AQ982" s="36" t="s">
        <v>2127</v>
      </c>
      <c r="AR982" s="34" t="s">
        <v>2098</v>
      </c>
      <c r="AS982" s="91" t="s">
        <v>7091</v>
      </c>
      <c r="AT982" s="34">
        <v>3118570351</v>
      </c>
      <c r="AU982" s="34" t="s">
        <v>2127</v>
      </c>
      <c r="AX982" s="90"/>
      <c r="BA982" s="91"/>
      <c r="BB982" s="91"/>
      <c r="BC982" s="91"/>
      <c r="BF982" s="34" t="s">
        <v>4983</v>
      </c>
      <c r="BG982" s="92" t="s">
        <v>2098</v>
      </c>
      <c r="BM982" s="36" t="s">
        <v>131</v>
      </c>
      <c r="BN982" s="34" t="s">
        <v>132</v>
      </c>
      <c r="BO982" s="36">
        <v>0</v>
      </c>
      <c r="BQ982" s="94"/>
      <c r="BS982" t="s">
        <v>132</v>
      </c>
      <c r="BU982" s="95"/>
      <c r="BV982" s="95"/>
      <c r="BW982" s="61"/>
      <c r="BX982" s="60"/>
      <c r="BY982" s="59" t="str">
        <f t="shared" ca="1" si="76"/>
        <v/>
      </c>
      <c r="CD982" s="68"/>
      <c r="CE982" s="68"/>
      <c r="CF982" s="67"/>
      <c r="CG982">
        <v>76</v>
      </c>
      <c r="CH982" s="2">
        <v>168</v>
      </c>
      <c r="CI982" s="4">
        <f t="shared" si="77"/>
        <v>26.927437641723358</v>
      </c>
      <c r="CJ982" s="5" t="str">
        <f t="shared" si="78"/>
        <v>SOBREPESO</v>
      </c>
      <c r="CK982" s="36">
        <v>0</v>
      </c>
      <c r="CL982" s="66"/>
      <c r="CM982" s="89">
        <v>42885</v>
      </c>
      <c r="CN982" s="97">
        <v>42913</v>
      </c>
      <c r="CP982"/>
      <c r="CQ982" s="65"/>
      <c r="CR982" s="65"/>
      <c r="CS982" s="98"/>
      <c r="CT982"/>
      <c r="CU982"/>
      <c r="CV982" s="65"/>
      <c r="CW982" s="2"/>
      <c r="CX982" s="82"/>
      <c r="DC982"/>
      <c r="DG982" s="64"/>
      <c r="DI982" s="89"/>
      <c r="DJ982" s="89"/>
      <c r="DN982" s="34"/>
      <c r="DO982" s="34"/>
      <c r="DP982" s="34"/>
      <c r="DQ982" s="34"/>
      <c r="DR982" s="34"/>
      <c r="DS982" s="34" t="s">
        <v>2127</v>
      </c>
      <c r="DT982" s="34"/>
      <c r="DY982" s="1">
        <v>2</v>
      </c>
      <c r="DZ982" t="s">
        <v>7941</v>
      </c>
      <c r="EB982" s="4"/>
      <c r="EJ982"/>
      <c r="EL982" s="34"/>
      <c r="EN982" s="34"/>
    </row>
    <row r="983" spans="1:144" hidden="1" x14ac:dyDescent="0.25">
      <c r="A983" s="85">
        <v>2022</v>
      </c>
      <c r="B983" s="87">
        <v>44830</v>
      </c>
      <c r="C983" t="s">
        <v>121</v>
      </c>
      <c r="D983" t="s">
        <v>122</v>
      </c>
      <c r="E983" s="36" t="s">
        <v>7938</v>
      </c>
      <c r="F983" s="34">
        <f t="shared" si="79"/>
        <v>982</v>
      </c>
      <c r="G983" s="34" t="s">
        <v>4985</v>
      </c>
      <c r="H983">
        <v>18</v>
      </c>
      <c r="I983" s="34" t="s">
        <v>6141</v>
      </c>
      <c r="J983" s="34" t="s">
        <v>4988</v>
      </c>
      <c r="K983" s="34" t="str">
        <f>VLOOKUP(J983,[2]CodMpios!$B$347:$E$362,4,FALSE)</f>
        <v>18001 - Florencia</v>
      </c>
      <c r="L983" s="34" t="str">
        <f>VLOOKUP($J983,[2]Coord_Mpios_X_Y!$B$2:$K$1123,9,FALSE)</f>
        <v>1,749138703818</v>
      </c>
      <c r="M983" s="34" t="str">
        <f>VLOOKUP($J983,[2]Coord_Mpios_X_Y!$B$2:$K$1123,10,FALSE)</f>
        <v>-75,558239064333</v>
      </c>
      <c r="N983" s="34" t="s">
        <v>6142</v>
      </c>
      <c r="O983" s="34" t="s">
        <v>126</v>
      </c>
      <c r="Q983" s="34" t="s">
        <v>127</v>
      </c>
      <c r="R983" s="34">
        <v>17627224</v>
      </c>
      <c r="S983" s="34" t="str">
        <f t="shared" si="75"/>
        <v>CC17627224</v>
      </c>
      <c r="T983" s="34" t="s">
        <v>530</v>
      </c>
      <c r="V983" s="34" t="s">
        <v>5293</v>
      </c>
      <c r="W983" s="34" t="s">
        <v>497</v>
      </c>
      <c r="X983" s="87">
        <v>19614</v>
      </c>
      <c r="Y983">
        <v>69</v>
      </c>
      <c r="Z983" s="36">
        <f>VLOOKUP($Y983,[2]Edades!$A$3:$H$153,4,FALSE)</f>
        <v>6</v>
      </c>
      <c r="AA983" s="34" t="str">
        <f>VLOOKUP($Y983,[2]Edades!$A$3:$H$153,6,FALSE)</f>
        <v>6 - Persona mayor</v>
      </c>
      <c r="AB983" s="34">
        <f>VLOOKUP($Y983,[2]Edades!$A$3:$H$153,7,FALSE)</f>
        <v>14</v>
      </c>
      <c r="AC983" s="34" t="str">
        <f>VLOOKUP($Y983,[2]Edades!$A$3:$H$153,8,FALSE)</f>
        <v>65-69</v>
      </c>
      <c r="AD983" s="34" t="s">
        <v>146</v>
      </c>
      <c r="AE983">
        <v>1</v>
      </c>
      <c r="AF983" s="34" t="s">
        <v>2137</v>
      </c>
      <c r="AG983" s="34" t="s">
        <v>2127</v>
      </c>
      <c r="AH983" s="34" t="s">
        <v>2127</v>
      </c>
      <c r="AK983" s="34" t="s">
        <v>6142</v>
      </c>
      <c r="AM983" s="34" t="s">
        <v>2127</v>
      </c>
      <c r="AN983" s="36" t="s">
        <v>2127</v>
      </c>
      <c r="AO983" s="36" t="s">
        <v>2127</v>
      </c>
      <c r="AP983" s="34" t="s">
        <v>2127</v>
      </c>
      <c r="AQ983" s="36" t="s">
        <v>2127</v>
      </c>
      <c r="AR983" s="34" t="s">
        <v>2098</v>
      </c>
      <c r="AS983" s="91" t="s">
        <v>7092</v>
      </c>
      <c r="AT983" s="34">
        <v>3213075173</v>
      </c>
      <c r="AU983" s="34" t="s">
        <v>2127</v>
      </c>
      <c r="AX983" s="90"/>
      <c r="BA983" s="91"/>
      <c r="BB983" s="91"/>
      <c r="BC983" s="91"/>
      <c r="BF983" s="34" t="s">
        <v>4983</v>
      </c>
      <c r="BG983" s="92" t="s">
        <v>2098</v>
      </c>
      <c r="BM983" s="36" t="s">
        <v>131</v>
      </c>
      <c r="BN983" s="34" t="s">
        <v>132</v>
      </c>
      <c r="BO983" s="36">
        <v>0</v>
      </c>
      <c r="BQ983" s="94"/>
      <c r="BS983" t="s">
        <v>132</v>
      </c>
      <c r="BU983" s="95"/>
      <c r="BV983" s="95"/>
      <c r="BW983" s="61"/>
      <c r="BX983" s="60"/>
      <c r="BY983" s="59" t="str">
        <f t="shared" ca="1" si="76"/>
        <v/>
      </c>
      <c r="CD983" s="68"/>
      <c r="CE983" s="68"/>
      <c r="CF983" s="67"/>
      <c r="CG983">
        <v>82</v>
      </c>
      <c r="CH983" s="2">
        <v>167</v>
      </c>
      <c r="CI983" s="4">
        <f t="shared" si="77"/>
        <v>29.402273297715947</v>
      </c>
      <c r="CJ983" s="5" t="str">
        <f t="shared" si="78"/>
        <v>SOBREPESO</v>
      </c>
      <c r="CK983" s="36">
        <v>0</v>
      </c>
      <c r="CL983" s="66"/>
      <c r="CM983" s="89">
        <v>42894</v>
      </c>
      <c r="CN983" s="97">
        <v>42915</v>
      </c>
      <c r="CP983"/>
      <c r="CQ983" s="65"/>
      <c r="CR983" s="65"/>
      <c r="CS983" s="98"/>
      <c r="CT983"/>
      <c r="CU983"/>
      <c r="CV983" s="65"/>
      <c r="CW983" s="2"/>
      <c r="CX983" s="82"/>
      <c r="DC983"/>
      <c r="DG983" s="64"/>
      <c r="DI983" s="89"/>
      <c r="DJ983" s="89"/>
      <c r="DN983" s="34"/>
      <c r="DO983" s="34"/>
      <c r="DP983" s="34"/>
      <c r="DQ983" s="34"/>
      <c r="DR983" s="34"/>
      <c r="DS983" s="34" t="s">
        <v>2127</v>
      </c>
      <c r="DT983" s="34"/>
      <c r="DY983" s="1">
        <v>2</v>
      </c>
      <c r="DZ983" t="s">
        <v>7941</v>
      </c>
      <c r="EB983" s="4"/>
      <c r="EJ983"/>
      <c r="EL983" s="34"/>
      <c r="EN983" s="34"/>
    </row>
    <row r="984" spans="1:144" hidden="1" x14ac:dyDescent="0.25">
      <c r="A984" s="85">
        <v>2022</v>
      </c>
      <c r="B984" s="87">
        <v>44830</v>
      </c>
      <c r="C984" t="s">
        <v>121</v>
      </c>
      <c r="D984" t="s">
        <v>122</v>
      </c>
      <c r="E984" s="36" t="s">
        <v>7938</v>
      </c>
      <c r="F984" s="34">
        <f t="shared" si="79"/>
        <v>983</v>
      </c>
      <c r="G984" s="34" t="s">
        <v>4985</v>
      </c>
      <c r="H984">
        <v>18</v>
      </c>
      <c r="I984" s="34" t="s">
        <v>6141</v>
      </c>
      <c r="J984" s="34" t="s">
        <v>5052</v>
      </c>
      <c r="K984" s="34" t="str">
        <f>VLOOKUP(J984,[2]CodMpios!$B$347:$E$362,4,FALSE)</f>
        <v>18256 - El Paujil</v>
      </c>
      <c r="L984" s="34" t="str">
        <f>VLOOKUP($J984,[2]Coord_Mpios_X_Y!$B$2:$K$1123,9,FALSE)</f>
        <v>1,617746356165</v>
      </c>
      <c r="M984" s="34" t="str">
        <f>VLOOKUP($J984,[2]Coord_Mpios_X_Y!$B$2:$K$1123,10,FALSE)</f>
        <v>-75,234043334186</v>
      </c>
      <c r="N984" s="34" t="s">
        <v>125</v>
      </c>
      <c r="O984" s="34" t="s">
        <v>126</v>
      </c>
      <c r="Q984" s="34" t="s">
        <v>127</v>
      </c>
      <c r="R984" s="34">
        <v>40086692</v>
      </c>
      <c r="S984" s="34" t="str">
        <f t="shared" si="75"/>
        <v>CC40086692</v>
      </c>
      <c r="T984" s="34" t="s">
        <v>5726</v>
      </c>
      <c r="V984" s="34" t="s">
        <v>5628</v>
      </c>
      <c r="W984" s="34" t="s">
        <v>241</v>
      </c>
      <c r="X984" s="87">
        <v>25981</v>
      </c>
      <c r="Y984">
        <v>52</v>
      </c>
      <c r="Z984" s="36">
        <f>VLOOKUP($Y984,[2]Edades!$A$3:$H$153,4,FALSE)</f>
        <v>5</v>
      </c>
      <c r="AA984" s="34" t="str">
        <f>VLOOKUP($Y984,[2]Edades!$A$3:$H$153,6,FALSE)</f>
        <v>5 - Adultez</v>
      </c>
      <c r="AB984" s="34">
        <f>VLOOKUP($Y984,[2]Edades!$A$3:$H$153,7,FALSE)</f>
        <v>11</v>
      </c>
      <c r="AC984" s="34" t="str">
        <f>VLOOKUP($Y984,[2]Edades!$A$3:$H$153,8,FALSE)</f>
        <v>50-54</v>
      </c>
      <c r="AD984" s="34" t="s">
        <v>129</v>
      </c>
      <c r="AE984" s="1">
        <v>2</v>
      </c>
      <c r="AF984" s="34" t="s">
        <v>130</v>
      </c>
      <c r="AG984" s="34" t="s">
        <v>2127</v>
      </c>
      <c r="AH984" s="34" t="s">
        <v>2127</v>
      </c>
      <c r="AK984" s="34" t="s">
        <v>125</v>
      </c>
      <c r="AM984" s="34" t="s">
        <v>2127</v>
      </c>
      <c r="AN984" s="36" t="s">
        <v>2127</v>
      </c>
      <c r="AO984" s="36" t="s">
        <v>2127</v>
      </c>
      <c r="AP984" s="34" t="s">
        <v>2127</v>
      </c>
      <c r="AQ984" s="36" t="s">
        <v>2127</v>
      </c>
      <c r="AR984" s="34" t="s">
        <v>5078</v>
      </c>
      <c r="AS984" s="91" t="s">
        <v>7093</v>
      </c>
      <c r="AT984" s="34">
        <v>3184002004</v>
      </c>
      <c r="AU984" s="34" t="s">
        <v>2127</v>
      </c>
      <c r="AX984" s="90"/>
      <c r="BA984" s="91"/>
      <c r="BB984" s="91"/>
      <c r="BC984" s="91"/>
      <c r="BF984" s="34" t="s">
        <v>4983</v>
      </c>
      <c r="BG984" s="92" t="s">
        <v>5078</v>
      </c>
      <c r="BM984" s="36" t="s">
        <v>131</v>
      </c>
      <c r="BN984" s="34" t="s">
        <v>132</v>
      </c>
      <c r="BO984" s="36">
        <v>0</v>
      </c>
      <c r="BQ984" s="94"/>
      <c r="BS984" t="s">
        <v>132</v>
      </c>
      <c r="BU984" s="95"/>
      <c r="BV984" s="95"/>
      <c r="BW984" s="61"/>
      <c r="BX984" s="60"/>
      <c r="BY984" s="59" t="str">
        <f t="shared" ca="1" si="76"/>
        <v/>
      </c>
      <c r="CD984" s="68"/>
      <c r="CE984" s="68"/>
      <c r="CF984" s="67"/>
      <c r="CG984"/>
      <c r="CH984" s="2"/>
      <c r="CI984" s="4" t="e">
        <f t="shared" si="77"/>
        <v>#DIV/0!</v>
      </c>
      <c r="CJ984" s="5" t="str">
        <f t="shared" si="78"/>
        <v>SIN DATO</v>
      </c>
      <c r="CK984" s="36">
        <v>0</v>
      </c>
      <c r="CL984" s="66"/>
      <c r="CM984" s="89">
        <v>42894</v>
      </c>
      <c r="CN984" s="97">
        <v>42934</v>
      </c>
      <c r="CP984"/>
      <c r="CQ984" s="65"/>
      <c r="CR984" s="65"/>
      <c r="CS984" s="98"/>
      <c r="CT984"/>
      <c r="CU984"/>
      <c r="CV984" s="65"/>
      <c r="CW984" s="2"/>
      <c r="CX984" s="82"/>
      <c r="DC984"/>
      <c r="DG984" s="64"/>
      <c r="DI984" s="89"/>
      <c r="DJ984" s="89"/>
      <c r="DN984" s="34"/>
      <c r="DO984" s="34"/>
      <c r="DP984" s="34"/>
      <c r="DQ984" s="34"/>
      <c r="DR984" s="34"/>
      <c r="DS984" s="34" t="s">
        <v>2127</v>
      </c>
      <c r="DT984" s="34"/>
      <c r="DY984" s="1">
        <v>2</v>
      </c>
      <c r="DZ984" t="s">
        <v>7941</v>
      </c>
      <c r="EB984" s="4"/>
      <c r="EJ984"/>
      <c r="EL984" s="34"/>
      <c r="EN984" s="34"/>
    </row>
    <row r="985" spans="1:144" x14ac:dyDescent="0.25">
      <c r="A985" s="85">
        <v>2022</v>
      </c>
      <c r="B985" s="87">
        <v>44830</v>
      </c>
      <c r="C985" t="s">
        <v>121</v>
      </c>
      <c r="D985" t="s">
        <v>122</v>
      </c>
      <c r="E985" s="34" t="s">
        <v>7938</v>
      </c>
      <c r="F985" s="34">
        <f t="shared" si="79"/>
        <v>984</v>
      </c>
      <c r="G985" s="34" t="s">
        <v>4985</v>
      </c>
      <c r="H985">
        <v>18</v>
      </c>
      <c r="I985" s="34" t="s">
        <v>6141</v>
      </c>
      <c r="J985" s="34" t="s">
        <v>4991</v>
      </c>
      <c r="K985" s="34" t="str">
        <f>VLOOKUP(J985,[2]CodMpios!$B$347:$E$362,4,FALSE)</f>
        <v>18592 - Puerto Rico</v>
      </c>
      <c r="L985" s="34" t="str">
        <f>VLOOKUP($J985,[2]Coord_Mpios_X_Y!$B$2:$K$1123,9,FALSE)</f>
        <v>2,018940891255</v>
      </c>
      <c r="M985" s="34" t="str">
        <f>VLOOKUP($J985,[2]Coord_Mpios_X_Y!$B$2:$K$1123,10,FALSE)</f>
        <v>-75,073086267336</v>
      </c>
      <c r="N985" s="34" t="s">
        <v>125</v>
      </c>
      <c r="O985" s="34" t="s">
        <v>126</v>
      </c>
      <c r="Q985" s="34" t="s">
        <v>127</v>
      </c>
      <c r="R985" s="34">
        <v>17645856</v>
      </c>
      <c r="S985" s="34" t="str">
        <f t="shared" si="75"/>
        <v>CC17645856</v>
      </c>
      <c r="T985" s="34" t="s">
        <v>2169</v>
      </c>
      <c r="V985" s="34" t="s">
        <v>2344</v>
      </c>
      <c r="W985" s="34" t="s">
        <v>135</v>
      </c>
      <c r="X985" s="87">
        <v>25652</v>
      </c>
      <c r="Y985">
        <v>53</v>
      </c>
      <c r="Z985" s="36">
        <f>VLOOKUP($Y985,[2]Edades!$A$3:$H$153,4,FALSE)</f>
        <v>5</v>
      </c>
      <c r="AA985" s="34" t="str">
        <f>VLOOKUP($Y985,[2]Edades!$A$3:$H$153,6,FALSE)</f>
        <v>5 - Adultez</v>
      </c>
      <c r="AB985" s="34">
        <f>VLOOKUP($Y985,[2]Edades!$A$3:$H$153,7,FALSE)</f>
        <v>11</v>
      </c>
      <c r="AC985" s="34" t="str">
        <f>VLOOKUP($Y985,[2]Edades!$A$3:$H$153,8,FALSE)</f>
        <v>50-54</v>
      </c>
      <c r="AD985" s="34" t="s">
        <v>146</v>
      </c>
      <c r="AE985">
        <v>1</v>
      </c>
      <c r="AF985" s="34" t="s">
        <v>130</v>
      </c>
      <c r="AG985" s="34" t="s">
        <v>2127</v>
      </c>
      <c r="AH985" s="34" t="s">
        <v>2127</v>
      </c>
      <c r="AK985" s="34" t="s">
        <v>125</v>
      </c>
      <c r="AM985" s="34" t="s">
        <v>2127</v>
      </c>
      <c r="AN985" s="36" t="s">
        <v>2127</v>
      </c>
      <c r="AO985" s="36" t="s">
        <v>2127</v>
      </c>
      <c r="AP985" s="34" t="s">
        <v>2127</v>
      </c>
      <c r="AQ985" s="36" t="s">
        <v>2127</v>
      </c>
      <c r="AR985" s="34" t="s">
        <v>2098</v>
      </c>
      <c r="AS985" s="91" t="s">
        <v>7094</v>
      </c>
      <c r="AT985" s="34">
        <v>3115394470</v>
      </c>
      <c r="AU985" s="34" t="s">
        <v>2127</v>
      </c>
      <c r="AX985" s="90"/>
      <c r="BA985" s="91"/>
      <c r="BB985" s="91"/>
      <c r="BC985" s="91"/>
      <c r="BF985" s="34" t="s">
        <v>4983</v>
      </c>
      <c r="BG985" s="92" t="s">
        <v>2098</v>
      </c>
      <c r="BM985" s="36" t="s">
        <v>131</v>
      </c>
      <c r="BN985" s="34" t="s">
        <v>132</v>
      </c>
      <c r="BO985" s="36">
        <v>0</v>
      </c>
      <c r="BQ985" s="94"/>
      <c r="BS985" s="36" t="s">
        <v>2127</v>
      </c>
      <c r="BU985" s="95"/>
      <c r="BV985" s="95"/>
      <c r="BW985" s="61"/>
      <c r="BX985" s="60"/>
      <c r="BY985" s="59" t="str">
        <f t="shared" ca="1" si="76"/>
        <v/>
      </c>
      <c r="CD985" s="68"/>
      <c r="CE985" s="68"/>
      <c r="CF985" s="67"/>
      <c r="CG985">
        <v>68</v>
      </c>
      <c r="CH985" s="2">
        <v>168</v>
      </c>
      <c r="CI985" s="4">
        <f t="shared" si="77"/>
        <v>24.092970521541954</v>
      </c>
      <c r="CJ985" s="5" t="str">
        <f t="shared" si="78"/>
        <v>NORMAL</v>
      </c>
      <c r="CK985" s="36">
        <v>0</v>
      </c>
      <c r="CL985" s="66"/>
      <c r="CM985" s="89">
        <v>42898</v>
      </c>
      <c r="CN985" s="97">
        <v>42915</v>
      </c>
      <c r="CP985"/>
      <c r="CQ985" s="65"/>
      <c r="CR985" s="65"/>
      <c r="CS985" s="98"/>
      <c r="CT985"/>
      <c r="CU985"/>
      <c r="CV985" s="97"/>
      <c r="CW985" s="2"/>
      <c r="CX985" s="82"/>
      <c r="DG985" s="64"/>
      <c r="DI985" s="89"/>
      <c r="DJ985" s="89"/>
      <c r="DN985" s="34"/>
      <c r="DO985" s="34"/>
      <c r="DP985" s="34"/>
      <c r="DQ985" s="34"/>
      <c r="DR985" s="34"/>
      <c r="DS985" s="34" t="s">
        <v>2127</v>
      </c>
      <c r="DT985" s="34"/>
      <c r="DU985" s="47">
        <v>43560</v>
      </c>
      <c r="DY985" s="1">
        <v>1</v>
      </c>
      <c r="DZ985" t="s">
        <v>7941</v>
      </c>
      <c r="EB985" s="4"/>
      <c r="EJ985"/>
      <c r="EL985" s="34"/>
      <c r="EN985" s="34"/>
    </row>
    <row r="986" spans="1:144" x14ac:dyDescent="0.25">
      <c r="A986" s="85">
        <v>2022</v>
      </c>
      <c r="B986" s="87">
        <v>44830</v>
      </c>
      <c r="C986" t="s">
        <v>121</v>
      </c>
      <c r="D986" t="s">
        <v>122</v>
      </c>
      <c r="E986" s="34" t="s">
        <v>7938</v>
      </c>
      <c r="F986" s="34">
        <f t="shared" si="79"/>
        <v>985</v>
      </c>
      <c r="G986" s="34" t="s">
        <v>4985</v>
      </c>
      <c r="H986">
        <v>18</v>
      </c>
      <c r="I986" s="34" t="s">
        <v>6141</v>
      </c>
      <c r="J986" s="34" t="s">
        <v>5002</v>
      </c>
      <c r="K986" s="34" t="str">
        <f>VLOOKUP(J986,[2]CodMpios!$B$347:$E$362,4,FALSE)</f>
        <v>18860 - Valparaíso</v>
      </c>
      <c r="L986" s="34" t="str">
        <f>VLOOKUP($J986,[2]Coord_Mpios_X_Y!$B$2:$K$1123,9,FALSE)</f>
        <v>1,061292206570</v>
      </c>
      <c r="M986" s="34" t="str">
        <f>VLOOKUP($J986,[2]Coord_Mpios_X_Y!$B$2:$K$1123,10,FALSE)</f>
        <v>-75,627047667443</v>
      </c>
      <c r="N986" s="34" t="s">
        <v>125</v>
      </c>
      <c r="O986" s="34" t="s">
        <v>126</v>
      </c>
      <c r="Q986" s="34" t="s">
        <v>127</v>
      </c>
      <c r="R986" s="34">
        <v>96357504</v>
      </c>
      <c r="S986" s="34" t="str">
        <f t="shared" si="75"/>
        <v>CC96357504</v>
      </c>
      <c r="T986" s="34" t="s">
        <v>5725</v>
      </c>
      <c r="U986" s="34" t="s">
        <v>375</v>
      </c>
      <c r="V986" s="34" t="s">
        <v>5593</v>
      </c>
      <c r="W986" s="34" t="s">
        <v>2530</v>
      </c>
      <c r="X986" s="87">
        <v>26906</v>
      </c>
      <c r="Y986">
        <v>49</v>
      </c>
      <c r="Z986" s="36">
        <f>VLOOKUP($Y986,[2]Edades!$A$3:$H$153,4,FALSE)</f>
        <v>5</v>
      </c>
      <c r="AA986" s="34" t="str">
        <f>VLOOKUP($Y986,[2]Edades!$A$3:$H$153,6,FALSE)</f>
        <v>5 - Adultez</v>
      </c>
      <c r="AB986" s="34">
        <f>VLOOKUP($Y986,[2]Edades!$A$3:$H$153,7,FALSE)</f>
        <v>10</v>
      </c>
      <c r="AC986" s="34" t="str">
        <f>VLOOKUP($Y986,[2]Edades!$A$3:$H$153,8,FALSE)</f>
        <v>45-49</v>
      </c>
      <c r="AD986" s="34" t="s">
        <v>146</v>
      </c>
      <c r="AE986">
        <v>1</v>
      </c>
      <c r="AF986" s="34" t="s">
        <v>130</v>
      </c>
      <c r="AG986" s="34" t="s">
        <v>2127</v>
      </c>
      <c r="AH986" s="34" t="s">
        <v>2127</v>
      </c>
      <c r="AK986" s="34" t="s">
        <v>125</v>
      </c>
      <c r="AM986" s="34" t="s">
        <v>2127</v>
      </c>
      <c r="AN986" s="36" t="s">
        <v>2127</v>
      </c>
      <c r="AO986" s="36" t="s">
        <v>2127</v>
      </c>
      <c r="AP986" s="34" t="s">
        <v>2127</v>
      </c>
      <c r="AQ986" s="36" t="s">
        <v>2127</v>
      </c>
      <c r="AR986" s="34" t="s">
        <v>5262</v>
      </c>
      <c r="AS986" s="91" t="s">
        <v>7095</v>
      </c>
      <c r="AT986" s="34">
        <v>3134226442</v>
      </c>
      <c r="AU986" s="34" t="s">
        <v>2127</v>
      </c>
      <c r="AX986" s="90"/>
      <c r="BA986" s="91"/>
      <c r="BB986" s="91"/>
      <c r="BC986" s="91"/>
      <c r="BF986" s="34" t="s">
        <v>4983</v>
      </c>
      <c r="BG986" s="92" t="s">
        <v>2098</v>
      </c>
      <c r="BM986" s="36" t="s">
        <v>131</v>
      </c>
      <c r="BN986" s="34" t="s">
        <v>132</v>
      </c>
      <c r="BO986" s="36">
        <v>0</v>
      </c>
      <c r="BQ986" s="94"/>
      <c r="BS986" s="36" t="s">
        <v>2127</v>
      </c>
      <c r="BU986" s="95"/>
      <c r="BV986" s="95"/>
      <c r="BW986" s="61"/>
      <c r="BX986" s="60"/>
      <c r="BY986" s="59" t="str">
        <f t="shared" ca="1" si="76"/>
        <v/>
      </c>
      <c r="CD986" s="68"/>
      <c r="CE986" s="68"/>
      <c r="CF986" s="67"/>
      <c r="CG986">
        <v>78</v>
      </c>
      <c r="CH986" s="2">
        <v>178</v>
      </c>
      <c r="CI986" s="4">
        <f t="shared" si="77"/>
        <v>24.618103774775911</v>
      </c>
      <c r="CJ986" s="5" t="str">
        <f t="shared" si="78"/>
        <v>NORMAL</v>
      </c>
      <c r="CK986" s="36">
        <v>0</v>
      </c>
      <c r="CL986" s="66"/>
      <c r="CM986" s="89">
        <v>42900</v>
      </c>
      <c r="CN986" s="97">
        <v>42915</v>
      </c>
      <c r="CP986"/>
      <c r="CQ986" s="65"/>
      <c r="CR986" s="65"/>
      <c r="CS986" s="98"/>
      <c r="CT986"/>
      <c r="CU986"/>
      <c r="CV986" s="97"/>
      <c r="CW986" s="2">
        <v>120</v>
      </c>
      <c r="CX986" s="82">
        <v>80</v>
      </c>
      <c r="DG986" s="64"/>
      <c r="DI986" s="89">
        <v>42958</v>
      </c>
      <c r="DJ986" s="89"/>
      <c r="DN986" s="34"/>
      <c r="DO986" s="34"/>
      <c r="DP986" s="34"/>
      <c r="DQ986" s="34"/>
      <c r="DR986" s="34"/>
      <c r="DS986" s="34" t="s">
        <v>2127</v>
      </c>
      <c r="DT986" s="34"/>
      <c r="DU986" s="47">
        <v>44655</v>
      </c>
      <c r="DY986" s="1">
        <v>1</v>
      </c>
      <c r="DZ986" t="s">
        <v>7941</v>
      </c>
      <c r="EA986" s="4">
        <v>0.98</v>
      </c>
      <c r="EB986" s="4"/>
      <c r="EC986" s="4">
        <v>227</v>
      </c>
      <c r="ED986" s="4">
        <v>118</v>
      </c>
      <c r="EE986" s="4">
        <v>44.9</v>
      </c>
      <c r="EF986" s="4">
        <v>323</v>
      </c>
      <c r="EG986" s="4">
        <v>2</v>
      </c>
      <c r="EJ986"/>
      <c r="EL986" s="34"/>
      <c r="EN986" s="34"/>
    </row>
    <row r="987" spans="1:144" x14ac:dyDescent="0.25">
      <c r="A987" s="85">
        <v>2022</v>
      </c>
      <c r="B987" s="87">
        <v>44830</v>
      </c>
      <c r="C987" t="s">
        <v>121</v>
      </c>
      <c r="D987" t="s">
        <v>122</v>
      </c>
      <c r="E987" s="34" t="s">
        <v>7938</v>
      </c>
      <c r="F987" s="34">
        <f t="shared" si="79"/>
        <v>986</v>
      </c>
      <c r="G987" s="34" t="s">
        <v>4985</v>
      </c>
      <c r="H987">
        <v>18</v>
      </c>
      <c r="I987" s="34" t="s">
        <v>6141</v>
      </c>
      <c r="J987" s="34" t="s">
        <v>5032</v>
      </c>
      <c r="K987" s="34" t="str">
        <f>VLOOKUP(J987,[2]CodMpios!$B$347:$E$362,4,FALSE)</f>
        <v>18150 - Cartagena Del Chaira</v>
      </c>
      <c r="L987" s="34" t="str">
        <f>VLOOKUP($J987,[2]Coord_Mpios_X_Y!$B$2:$K$1123,9,FALSE)</f>
        <v>0,647693081213</v>
      </c>
      <c r="M987" s="34" t="str">
        <f>VLOOKUP($J987,[2]Coord_Mpios_X_Y!$B$2:$K$1123,10,FALSE)</f>
        <v>-74,272354990827</v>
      </c>
      <c r="N987" s="34" t="s">
        <v>125</v>
      </c>
      <c r="O987" s="34" t="s">
        <v>126</v>
      </c>
      <c r="Q987" s="34" t="s">
        <v>127</v>
      </c>
      <c r="R987" s="34">
        <v>52336019</v>
      </c>
      <c r="S987" s="34" t="str">
        <f t="shared" si="75"/>
        <v>CC52336019</v>
      </c>
      <c r="T987" s="34" t="s">
        <v>986</v>
      </c>
      <c r="U987" s="34" t="s">
        <v>799</v>
      </c>
      <c r="V987" s="34" t="s">
        <v>1179</v>
      </c>
      <c r="W987" s="34" t="s">
        <v>759</v>
      </c>
      <c r="X987" s="87">
        <v>27917</v>
      </c>
      <c r="Y987">
        <v>46</v>
      </c>
      <c r="Z987" s="36">
        <f>VLOOKUP($Y987,[2]Edades!$A$3:$H$153,4,FALSE)</f>
        <v>5</v>
      </c>
      <c r="AA987" s="34" t="str">
        <f>VLOOKUP($Y987,[2]Edades!$A$3:$H$153,6,FALSE)</f>
        <v>5 - Adultez</v>
      </c>
      <c r="AB987" s="34">
        <f>VLOOKUP($Y987,[2]Edades!$A$3:$H$153,7,FALSE)</f>
        <v>10</v>
      </c>
      <c r="AC987" s="34" t="str">
        <f>VLOOKUP($Y987,[2]Edades!$A$3:$H$153,8,FALSE)</f>
        <v>45-49</v>
      </c>
      <c r="AD987" s="34" t="s">
        <v>129</v>
      </c>
      <c r="AE987" s="1">
        <v>2</v>
      </c>
      <c r="AF987" s="34" t="s">
        <v>130</v>
      </c>
      <c r="AG987" s="34" t="s">
        <v>2127</v>
      </c>
      <c r="AH987" s="34" t="s">
        <v>2127</v>
      </c>
      <c r="AK987" s="34" t="s">
        <v>125</v>
      </c>
      <c r="AM987" s="34" t="s">
        <v>2127</v>
      </c>
      <c r="AN987" s="36" t="s">
        <v>2127</v>
      </c>
      <c r="AO987" s="36" t="s">
        <v>2127</v>
      </c>
      <c r="AP987" s="34" t="s">
        <v>2127</v>
      </c>
      <c r="AQ987" s="36" t="s">
        <v>2127</v>
      </c>
      <c r="AR987" s="34" t="s">
        <v>5318</v>
      </c>
      <c r="AS987" s="91" t="s">
        <v>7096</v>
      </c>
      <c r="AT987" s="34">
        <v>3117622158</v>
      </c>
      <c r="AU987" s="34" t="s">
        <v>2127</v>
      </c>
      <c r="AX987" s="90"/>
      <c r="BA987" s="91"/>
      <c r="BB987" s="91"/>
      <c r="BC987" s="91"/>
      <c r="BF987" s="34" t="s">
        <v>4983</v>
      </c>
      <c r="BG987" s="92" t="s">
        <v>5318</v>
      </c>
      <c r="BM987" s="36" t="s">
        <v>131</v>
      </c>
      <c r="BN987" s="34" t="s">
        <v>132</v>
      </c>
      <c r="BO987" s="36">
        <v>0</v>
      </c>
      <c r="BQ987" s="94"/>
      <c r="BS987" s="36" t="s">
        <v>2127</v>
      </c>
      <c r="BU987" s="95"/>
      <c r="BV987" s="95"/>
      <c r="BW987" s="61"/>
      <c r="BX987" s="60"/>
      <c r="BY987" s="59" t="str">
        <f t="shared" ca="1" si="76"/>
        <v/>
      </c>
      <c r="CD987" s="68"/>
      <c r="CE987" s="68"/>
      <c r="CF987" s="67"/>
      <c r="CG987">
        <v>113</v>
      </c>
      <c r="CH987" s="2">
        <v>167</v>
      </c>
      <c r="CI987" s="4">
        <f t="shared" si="77"/>
        <v>40.517766861486606</v>
      </c>
      <c r="CJ987" s="5" t="str">
        <f t="shared" si="78"/>
        <v>OBESIDAD</v>
      </c>
      <c r="CK987" s="36">
        <v>0</v>
      </c>
      <c r="CL987" s="66"/>
      <c r="CM987" s="89">
        <v>42900</v>
      </c>
      <c r="CN987" s="97">
        <v>42921</v>
      </c>
      <c r="CP987"/>
      <c r="CQ987" s="65"/>
      <c r="CR987" s="65"/>
      <c r="CS987" s="98"/>
      <c r="CT987"/>
      <c r="CU987"/>
      <c r="CV987" s="97"/>
      <c r="CW987" s="2"/>
      <c r="CX987" s="82"/>
      <c r="DG987" s="64"/>
      <c r="DI987" s="89">
        <v>43404</v>
      </c>
      <c r="DJ987" s="89"/>
      <c r="DN987" s="34"/>
      <c r="DO987" s="34"/>
      <c r="DP987" s="34"/>
      <c r="DQ987" s="34"/>
      <c r="DR987" s="34"/>
      <c r="DS987" s="34" t="s">
        <v>2127</v>
      </c>
      <c r="DT987" s="34"/>
      <c r="DY987" s="1">
        <v>1</v>
      </c>
      <c r="DZ987" t="s">
        <v>7941</v>
      </c>
      <c r="EB987" s="4"/>
      <c r="EJ987"/>
      <c r="EL987" s="34"/>
      <c r="EN987" s="34"/>
    </row>
    <row r="988" spans="1:144" x14ac:dyDescent="0.25">
      <c r="A988" s="85">
        <v>2022</v>
      </c>
      <c r="B988" s="87">
        <v>44830</v>
      </c>
      <c r="C988" t="s">
        <v>121</v>
      </c>
      <c r="D988" t="s">
        <v>122</v>
      </c>
      <c r="E988" s="34" t="s">
        <v>7938</v>
      </c>
      <c r="F988" s="34">
        <f t="shared" si="79"/>
        <v>987</v>
      </c>
      <c r="G988" s="34" t="s">
        <v>4985</v>
      </c>
      <c r="H988">
        <v>18</v>
      </c>
      <c r="I988" s="34" t="s">
        <v>6141</v>
      </c>
      <c r="J988" s="34" t="s">
        <v>5052</v>
      </c>
      <c r="K988" s="34" t="str">
        <f>VLOOKUP(J988,[2]CodMpios!$B$347:$E$362,4,FALSE)</f>
        <v>18256 - El Paujil</v>
      </c>
      <c r="L988" s="34" t="str">
        <f>VLOOKUP($J988,[2]Coord_Mpios_X_Y!$B$2:$K$1123,9,FALSE)</f>
        <v>1,617746356165</v>
      </c>
      <c r="M988" s="34" t="str">
        <f>VLOOKUP($J988,[2]Coord_Mpios_X_Y!$B$2:$K$1123,10,FALSE)</f>
        <v>-75,234043334186</v>
      </c>
      <c r="N988" s="34" t="s">
        <v>6142</v>
      </c>
      <c r="O988" s="34" t="s">
        <v>126</v>
      </c>
      <c r="Q988" s="34" t="s">
        <v>127</v>
      </c>
      <c r="R988" s="34">
        <v>12950877</v>
      </c>
      <c r="S988" s="34" t="str">
        <f t="shared" si="75"/>
        <v>CC12950877</v>
      </c>
      <c r="T988" s="34" t="s">
        <v>1064</v>
      </c>
      <c r="U988" s="34" t="s">
        <v>413</v>
      </c>
      <c r="V988" s="34" t="s">
        <v>161</v>
      </c>
      <c r="W988" s="34" t="s">
        <v>179</v>
      </c>
      <c r="X988" s="87">
        <v>17526</v>
      </c>
      <c r="Y988">
        <v>75</v>
      </c>
      <c r="Z988" s="36">
        <f>VLOOKUP($Y988,[2]Edades!$A$3:$H$153,4,FALSE)</f>
        <v>6</v>
      </c>
      <c r="AA988" s="34" t="str">
        <f>VLOOKUP($Y988,[2]Edades!$A$3:$H$153,6,FALSE)</f>
        <v>6 - Persona mayor</v>
      </c>
      <c r="AB988" s="34">
        <f>VLOOKUP($Y988,[2]Edades!$A$3:$H$153,7,FALSE)</f>
        <v>16</v>
      </c>
      <c r="AC988" s="34" t="str">
        <f>VLOOKUP($Y988,[2]Edades!$A$3:$H$153,8,FALSE)</f>
        <v>75-79</v>
      </c>
      <c r="AD988" s="34" t="s">
        <v>146</v>
      </c>
      <c r="AE988">
        <v>1</v>
      </c>
      <c r="AF988" s="34" t="s">
        <v>2137</v>
      </c>
      <c r="AG988" s="34" t="s">
        <v>2127</v>
      </c>
      <c r="AH988" s="34" t="s">
        <v>2127</v>
      </c>
      <c r="AK988" s="34" t="s">
        <v>6142</v>
      </c>
      <c r="AM988" s="34" t="s">
        <v>2127</v>
      </c>
      <c r="AN988" s="36" t="s">
        <v>2127</v>
      </c>
      <c r="AO988" s="36" t="s">
        <v>2127</v>
      </c>
      <c r="AP988" s="34" t="s">
        <v>2127</v>
      </c>
      <c r="AQ988" s="36" t="s">
        <v>2127</v>
      </c>
      <c r="AR988" s="34" t="s">
        <v>5078</v>
      </c>
      <c r="AS988" s="91" t="s">
        <v>7097</v>
      </c>
      <c r="AT988" s="34">
        <v>3112321068</v>
      </c>
      <c r="AU988" s="34" t="s">
        <v>2127</v>
      </c>
      <c r="AX988" s="90"/>
      <c r="BA988" s="91"/>
      <c r="BB988" s="91"/>
      <c r="BC988" s="91"/>
      <c r="BF988" s="34" t="s">
        <v>4983</v>
      </c>
      <c r="BG988" s="92" t="s">
        <v>2098</v>
      </c>
      <c r="BM988" s="36" t="s">
        <v>131</v>
      </c>
      <c r="BN988" s="34" t="s">
        <v>132</v>
      </c>
      <c r="BO988" s="36">
        <v>0</v>
      </c>
      <c r="BQ988" s="94"/>
      <c r="BS988" s="36" t="s">
        <v>2127</v>
      </c>
      <c r="BU988" s="95"/>
      <c r="BV988" s="95"/>
      <c r="BW988" s="61"/>
      <c r="BX988" s="60"/>
      <c r="BY988" s="59" t="str">
        <f t="shared" ca="1" si="76"/>
        <v/>
      </c>
      <c r="CD988" s="68"/>
      <c r="CE988" s="68"/>
      <c r="CF988" s="67"/>
      <c r="CG988">
        <v>65</v>
      </c>
      <c r="CH988" s="2">
        <v>165</v>
      </c>
      <c r="CI988" s="4">
        <f t="shared" si="77"/>
        <v>23.875114784205696</v>
      </c>
      <c r="CJ988" s="5" t="str">
        <f t="shared" si="78"/>
        <v>NORMAL</v>
      </c>
      <c r="CK988" s="36">
        <v>0</v>
      </c>
      <c r="CL988" s="66"/>
      <c r="CM988" s="89">
        <v>42901</v>
      </c>
      <c r="CN988" s="97">
        <v>42901</v>
      </c>
      <c r="CP988"/>
      <c r="CQ988" s="65"/>
      <c r="CR988" s="65"/>
      <c r="CS988" s="98"/>
      <c r="CT988"/>
      <c r="CU988"/>
      <c r="CV988" s="97"/>
      <c r="CW988" s="2">
        <v>130</v>
      </c>
      <c r="CX988" s="82">
        <v>60</v>
      </c>
      <c r="DG988" s="64"/>
      <c r="DI988" s="89"/>
      <c r="DJ988" s="89"/>
      <c r="DN988" s="34"/>
      <c r="DO988" s="34"/>
      <c r="DP988" s="34"/>
      <c r="DQ988" s="34"/>
      <c r="DR988" s="34"/>
      <c r="DS988" s="34" t="s">
        <v>2127</v>
      </c>
      <c r="DT988" s="34"/>
      <c r="DU988" s="47">
        <v>44686</v>
      </c>
      <c r="DY988" s="1">
        <v>2</v>
      </c>
      <c r="DZ988" t="s">
        <v>7940</v>
      </c>
      <c r="EA988" s="4">
        <v>1.17</v>
      </c>
      <c r="EB988" s="4">
        <v>85</v>
      </c>
      <c r="EC988" s="4">
        <v>125</v>
      </c>
      <c r="EE988" s="4">
        <v>50.6</v>
      </c>
      <c r="EF988" s="4">
        <v>64</v>
      </c>
      <c r="EJ988"/>
      <c r="EL988" s="34"/>
      <c r="EN988" s="34"/>
    </row>
    <row r="989" spans="1:144" x14ac:dyDescent="0.25">
      <c r="A989" s="85">
        <v>2022</v>
      </c>
      <c r="B989" s="87">
        <v>44830</v>
      </c>
      <c r="C989" t="s">
        <v>121</v>
      </c>
      <c r="D989" t="s">
        <v>122</v>
      </c>
      <c r="E989" s="34" t="s">
        <v>7938</v>
      </c>
      <c r="F989" s="34">
        <f t="shared" si="79"/>
        <v>988</v>
      </c>
      <c r="G989" s="34" t="s">
        <v>4985</v>
      </c>
      <c r="H989">
        <v>18</v>
      </c>
      <c r="I989" s="34" t="s">
        <v>6141</v>
      </c>
      <c r="J989" s="34" t="s">
        <v>4991</v>
      </c>
      <c r="K989" s="34" t="str">
        <f>VLOOKUP(J989,[2]CodMpios!$B$347:$E$362,4,FALSE)</f>
        <v>18592 - Puerto Rico</v>
      </c>
      <c r="L989" s="34" t="str">
        <f>VLOOKUP($J989,[2]Coord_Mpios_X_Y!$B$2:$K$1123,9,FALSE)</f>
        <v>2,018940891255</v>
      </c>
      <c r="M989" s="34" t="str">
        <f>VLOOKUP($J989,[2]Coord_Mpios_X_Y!$B$2:$K$1123,10,FALSE)</f>
        <v>-75,073086267336</v>
      </c>
      <c r="N989" s="34" t="s">
        <v>125</v>
      </c>
      <c r="O989" s="34" t="s">
        <v>126</v>
      </c>
      <c r="Q989" s="34" t="s">
        <v>127</v>
      </c>
      <c r="R989" s="34">
        <v>17682023</v>
      </c>
      <c r="S989" s="34" t="str">
        <f t="shared" si="75"/>
        <v>CC17682023</v>
      </c>
      <c r="T989" s="34" t="s">
        <v>1064</v>
      </c>
      <c r="U989" s="34" t="s">
        <v>157</v>
      </c>
      <c r="V989" s="34" t="s">
        <v>5724</v>
      </c>
      <c r="W989" s="34" t="s">
        <v>5576</v>
      </c>
      <c r="X989" s="87">
        <v>23512</v>
      </c>
      <c r="Y989">
        <v>58</v>
      </c>
      <c r="Z989" s="36">
        <f>VLOOKUP($Y989,[2]Edades!$A$3:$H$153,4,FALSE)</f>
        <v>5</v>
      </c>
      <c r="AA989" s="34" t="str">
        <f>VLOOKUP($Y989,[2]Edades!$A$3:$H$153,6,FALSE)</f>
        <v>5 - Adultez</v>
      </c>
      <c r="AB989" s="34">
        <f>VLOOKUP($Y989,[2]Edades!$A$3:$H$153,7,FALSE)</f>
        <v>12</v>
      </c>
      <c r="AC989" s="34" t="str">
        <f>VLOOKUP($Y989,[2]Edades!$A$3:$H$153,8,FALSE)</f>
        <v>55-59</v>
      </c>
      <c r="AD989" s="34" t="s">
        <v>146</v>
      </c>
      <c r="AE989">
        <v>1</v>
      </c>
      <c r="AF989" s="34" t="s">
        <v>130</v>
      </c>
      <c r="AG989" s="34" t="s">
        <v>2127</v>
      </c>
      <c r="AH989" s="34" t="s">
        <v>2127</v>
      </c>
      <c r="AK989" s="34" t="s">
        <v>125</v>
      </c>
      <c r="AM989" s="34" t="s">
        <v>2127</v>
      </c>
      <c r="AN989" s="36" t="s">
        <v>2127</v>
      </c>
      <c r="AO989" s="36" t="s">
        <v>2127</v>
      </c>
      <c r="AP989" s="34" t="s">
        <v>2127</v>
      </c>
      <c r="AQ989" s="36" t="s">
        <v>2127</v>
      </c>
      <c r="AR989" s="34" t="s">
        <v>4989</v>
      </c>
      <c r="AS989" s="91" t="s">
        <v>7098</v>
      </c>
      <c r="AT989" s="34">
        <v>3142001042</v>
      </c>
      <c r="AU989" s="34" t="s">
        <v>2127</v>
      </c>
      <c r="AX989" s="90"/>
      <c r="BA989" s="91"/>
      <c r="BB989" s="91"/>
      <c r="BC989" s="91"/>
      <c r="BF989" s="34" t="s">
        <v>4983</v>
      </c>
      <c r="BG989" s="92" t="s">
        <v>2098</v>
      </c>
      <c r="BM989" s="36" t="s">
        <v>131</v>
      </c>
      <c r="BN989" s="34" t="s">
        <v>132</v>
      </c>
      <c r="BO989" s="36">
        <v>0</v>
      </c>
      <c r="BQ989" s="94"/>
      <c r="BS989" s="36" t="s">
        <v>2127</v>
      </c>
      <c r="BU989" s="95"/>
      <c r="BV989" s="95"/>
      <c r="BW989" s="61"/>
      <c r="BX989" s="60"/>
      <c r="BY989" s="59" t="str">
        <f t="shared" ca="1" si="76"/>
        <v/>
      </c>
      <c r="CD989" s="68"/>
      <c r="CE989" s="68"/>
      <c r="CF989" s="67"/>
      <c r="CG989">
        <v>83</v>
      </c>
      <c r="CH989" s="2">
        <v>168</v>
      </c>
      <c r="CI989" s="4">
        <f t="shared" si="77"/>
        <v>29.407596371882089</v>
      </c>
      <c r="CJ989" s="5" t="str">
        <f t="shared" si="78"/>
        <v>SOBREPESO</v>
      </c>
      <c r="CK989" s="36">
        <v>0</v>
      </c>
      <c r="CL989" s="66"/>
      <c r="CM989" s="89">
        <v>42908</v>
      </c>
      <c r="CN989" s="97">
        <v>42920</v>
      </c>
      <c r="CP989"/>
      <c r="CQ989" s="65"/>
      <c r="CR989" s="65"/>
      <c r="CS989" s="98"/>
      <c r="CT989"/>
      <c r="CU989"/>
      <c r="CV989" s="97"/>
      <c r="CW989" s="2"/>
      <c r="CX989" s="82"/>
      <c r="DG989" s="64"/>
      <c r="DI989" s="89"/>
      <c r="DJ989" s="89"/>
      <c r="DN989" s="34"/>
      <c r="DO989" s="34"/>
      <c r="DP989" s="34"/>
      <c r="DQ989" s="34"/>
      <c r="DR989" s="34"/>
      <c r="DS989" s="34" t="s">
        <v>2127</v>
      </c>
      <c r="DT989" s="34"/>
      <c r="DY989" s="1">
        <v>2</v>
      </c>
      <c r="DZ989" t="s">
        <v>7941</v>
      </c>
      <c r="EB989" s="4"/>
      <c r="EJ989"/>
      <c r="EL989" s="34"/>
      <c r="EN989" s="34"/>
    </row>
    <row r="990" spans="1:144" x14ac:dyDescent="0.25">
      <c r="A990" s="85">
        <v>2022</v>
      </c>
      <c r="B990" s="87">
        <v>44830</v>
      </c>
      <c r="C990" t="s">
        <v>121</v>
      </c>
      <c r="D990" t="s">
        <v>122</v>
      </c>
      <c r="E990" s="34" t="s">
        <v>7938</v>
      </c>
      <c r="F990" s="34">
        <f t="shared" si="79"/>
        <v>989</v>
      </c>
      <c r="G990" s="34" t="s">
        <v>4985</v>
      </c>
      <c r="H990">
        <v>18</v>
      </c>
      <c r="I990" s="34" t="s">
        <v>6141</v>
      </c>
      <c r="J990" s="34" t="s">
        <v>4984</v>
      </c>
      <c r="K990" s="34" t="str">
        <f>VLOOKUP(J990,[2]CodMpios!$B$347:$E$362,4,FALSE)</f>
        <v>18753 - San Vicente Del Caguán</v>
      </c>
      <c r="L990" s="34" t="str">
        <f>VLOOKUP($J990,[2]Coord_Mpios_X_Y!$B$2:$K$1123,9,FALSE)</f>
        <v>1,567801695842</v>
      </c>
      <c r="M990" s="34" t="str">
        <f>VLOOKUP($J990,[2]Coord_Mpios_X_Y!$B$2:$K$1123,10,FALSE)</f>
        <v>-74,262977514784</v>
      </c>
      <c r="N990" s="34" t="s">
        <v>139</v>
      </c>
      <c r="O990" s="34" t="s">
        <v>126</v>
      </c>
      <c r="Q990" s="34" t="s">
        <v>127</v>
      </c>
      <c r="R990" s="34">
        <v>4955490</v>
      </c>
      <c r="S990" s="34" t="str">
        <f t="shared" si="75"/>
        <v>CC4955490</v>
      </c>
      <c r="T990" s="34" t="s">
        <v>429</v>
      </c>
      <c r="V990" s="34" t="s">
        <v>2117</v>
      </c>
      <c r="W990" s="34" t="s">
        <v>222</v>
      </c>
      <c r="X990" s="87">
        <v>15113</v>
      </c>
      <c r="Y990">
        <v>81</v>
      </c>
      <c r="Z990" s="36">
        <f>VLOOKUP($Y990,[2]Edades!$A$3:$H$153,4,FALSE)</f>
        <v>6</v>
      </c>
      <c r="AA990" s="34" t="str">
        <f>VLOOKUP($Y990,[2]Edades!$A$3:$H$153,6,FALSE)</f>
        <v>6 - Persona mayor</v>
      </c>
      <c r="AB990" s="34">
        <f>VLOOKUP($Y990,[2]Edades!$A$3:$H$153,7,FALSE)</f>
        <v>17</v>
      </c>
      <c r="AC990" s="34" t="str">
        <f>VLOOKUP($Y990,[2]Edades!$A$3:$H$153,8,FALSE)</f>
        <v>80 Y MÁS</v>
      </c>
      <c r="AD990" s="34" t="s">
        <v>146</v>
      </c>
      <c r="AE990">
        <v>1</v>
      </c>
      <c r="AF990" s="34" t="s">
        <v>2137</v>
      </c>
      <c r="AG990" s="34" t="s">
        <v>2127</v>
      </c>
      <c r="AH990" s="34" t="s">
        <v>2127</v>
      </c>
      <c r="AK990" s="34" t="s">
        <v>139</v>
      </c>
      <c r="AM990" s="34" t="s">
        <v>2127</v>
      </c>
      <c r="AN990" s="36" t="s">
        <v>2127</v>
      </c>
      <c r="AO990" s="36" t="s">
        <v>2127</v>
      </c>
      <c r="AP990" s="34" t="s">
        <v>2127</v>
      </c>
      <c r="AQ990" s="36" t="s">
        <v>2127</v>
      </c>
      <c r="AR990" s="34" t="s">
        <v>5042</v>
      </c>
      <c r="AS990" s="91" t="s">
        <v>7099</v>
      </c>
      <c r="AT990" s="34">
        <v>3132350704</v>
      </c>
      <c r="AU990" s="34" t="s">
        <v>2127</v>
      </c>
      <c r="AX990" s="90"/>
      <c r="BA990" s="91"/>
      <c r="BB990" s="91"/>
      <c r="BC990" s="91"/>
      <c r="BF990" s="34" t="s">
        <v>4983</v>
      </c>
      <c r="BG990" s="92" t="s">
        <v>2098</v>
      </c>
      <c r="BM990" s="36" t="s">
        <v>131</v>
      </c>
      <c r="BN990" s="34" t="s">
        <v>132</v>
      </c>
      <c r="BO990" s="36">
        <v>0</v>
      </c>
      <c r="BQ990" s="94"/>
      <c r="BS990" s="36" t="s">
        <v>2127</v>
      </c>
      <c r="BU990" s="95"/>
      <c r="BV990" s="95"/>
      <c r="BW990" s="61"/>
      <c r="BX990" s="60"/>
      <c r="BY990" s="59" t="str">
        <f t="shared" ca="1" si="76"/>
        <v/>
      </c>
      <c r="CD990" s="68"/>
      <c r="CE990" s="68"/>
      <c r="CF990" s="67"/>
      <c r="CG990">
        <v>70</v>
      </c>
      <c r="CH990" s="2">
        <v>158</v>
      </c>
      <c r="CI990" s="4">
        <f t="shared" si="77"/>
        <v>28.040378144528116</v>
      </c>
      <c r="CJ990" s="5" t="str">
        <f t="shared" si="78"/>
        <v>SOBREPESO</v>
      </c>
      <c r="CK990" s="36">
        <v>0</v>
      </c>
      <c r="CL990" s="66"/>
      <c r="CM990" s="89">
        <v>42909</v>
      </c>
      <c r="CN990" s="97">
        <v>42921</v>
      </c>
      <c r="CP990"/>
      <c r="CQ990" s="65"/>
      <c r="CR990" s="65"/>
      <c r="CS990" s="98"/>
      <c r="CT990"/>
      <c r="CU990"/>
      <c r="CV990" s="97"/>
      <c r="CW990" s="2"/>
      <c r="CX990" s="82"/>
      <c r="DG990" s="64"/>
      <c r="DI990" s="89"/>
      <c r="DJ990" s="89"/>
      <c r="DN990" s="34"/>
      <c r="DO990" s="34"/>
      <c r="DP990" s="34"/>
      <c r="DQ990" s="34"/>
      <c r="DR990" s="34"/>
      <c r="DS990" s="34" t="s">
        <v>2127</v>
      </c>
      <c r="DT990" s="34"/>
      <c r="DY990" s="1">
        <v>2</v>
      </c>
      <c r="DZ990" t="s">
        <v>7941</v>
      </c>
      <c r="EB990" s="4"/>
      <c r="EJ990"/>
      <c r="EL990" s="34"/>
      <c r="EN990" s="34"/>
    </row>
    <row r="991" spans="1:144" x14ac:dyDescent="0.25">
      <c r="A991" s="85">
        <v>2022</v>
      </c>
      <c r="B991" s="87">
        <v>44830</v>
      </c>
      <c r="C991" t="s">
        <v>121</v>
      </c>
      <c r="D991" t="s">
        <v>122</v>
      </c>
      <c r="E991" s="34" t="s">
        <v>7938</v>
      </c>
      <c r="F991" s="34">
        <f t="shared" si="79"/>
        <v>990</v>
      </c>
      <c r="G991" s="34" t="s">
        <v>4985</v>
      </c>
      <c r="H991">
        <v>18</v>
      </c>
      <c r="I991" s="34" t="s">
        <v>6141</v>
      </c>
      <c r="J991" s="34" t="s">
        <v>5007</v>
      </c>
      <c r="K991" s="34" t="str">
        <f>VLOOKUP(J991,[2]CodMpios!$B$347:$E$362,4,FALSE)</f>
        <v>18410 - La Montañita</v>
      </c>
      <c r="L991" s="34" t="str">
        <f>VLOOKUP($J991,[2]Coord_Mpios_X_Y!$B$2:$K$1123,9,FALSE)</f>
        <v>1,302860442333</v>
      </c>
      <c r="M991" s="34" t="str">
        <f>VLOOKUP($J991,[2]Coord_Mpios_X_Y!$B$2:$K$1123,10,FALSE)</f>
        <v>-75,235727318747</v>
      </c>
      <c r="N991" s="34" t="s">
        <v>139</v>
      </c>
      <c r="O991" s="34" t="s">
        <v>126</v>
      </c>
      <c r="Q991" s="34" t="s">
        <v>127</v>
      </c>
      <c r="R991" s="34">
        <v>1659623</v>
      </c>
      <c r="S991" s="34" t="str">
        <f t="shared" si="75"/>
        <v>CC1659623</v>
      </c>
      <c r="T991" s="34" t="s">
        <v>271</v>
      </c>
      <c r="V991" s="34" t="s">
        <v>5137</v>
      </c>
      <c r="W991" s="34" t="s">
        <v>5685</v>
      </c>
      <c r="X991" s="87">
        <v>12648</v>
      </c>
      <c r="Y991">
        <v>88</v>
      </c>
      <c r="Z991" s="36">
        <f>VLOOKUP($Y991,[2]Edades!$A$3:$H$153,4,FALSE)</f>
        <v>6</v>
      </c>
      <c r="AA991" s="34" t="str">
        <f>VLOOKUP($Y991,[2]Edades!$A$3:$H$153,6,FALSE)</f>
        <v>6 - Persona mayor</v>
      </c>
      <c r="AB991" s="34">
        <f>VLOOKUP($Y991,[2]Edades!$A$3:$H$153,7,FALSE)</f>
        <v>17</v>
      </c>
      <c r="AC991" s="34" t="str">
        <f>VLOOKUP($Y991,[2]Edades!$A$3:$H$153,8,FALSE)</f>
        <v>80 Y MÁS</v>
      </c>
      <c r="AD991" s="34" t="s">
        <v>146</v>
      </c>
      <c r="AE991">
        <v>1</v>
      </c>
      <c r="AF991" s="34" t="s">
        <v>2137</v>
      </c>
      <c r="AG991" s="34" t="s">
        <v>2127</v>
      </c>
      <c r="AH991" s="34" t="s">
        <v>2127</v>
      </c>
      <c r="AK991" s="34" t="s">
        <v>139</v>
      </c>
      <c r="AM991" s="34" t="s">
        <v>2127</v>
      </c>
      <c r="AN991" s="36" t="s">
        <v>2127</v>
      </c>
      <c r="AO991" s="36" t="s">
        <v>2127</v>
      </c>
      <c r="AP991" s="34" t="s">
        <v>2127</v>
      </c>
      <c r="AQ991" s="36" t="s">
        <v>2127</v>
      </c>
      <c r="AR991" s="34" t="s">
        <v>2098</v>
      </c>
      <c r="AS991" s="91" t="s">
        <v>7100</v>
      </c>
      <c r="AT991" s="34">
        <v>3202736759</v>
      </c>
      <c r="AU991" s="34" t="s">
        <v>2127</v>
      </c>
      <c r="AX991" s="90"/>
      <c r="BA991" s="91"/>
      <c r="BB991" s="91"/>
      <c r="BC991" s="91"/>
      <c r="BF991" s="34" t="s">
        <v>4983</v>
      </c>
      <c r="BG991" s="92" t="s">
        <v>2098</v>
      </c>
      <c r="BM991" s="36" t="s">
        <v>131</v>
      </c>
      <c r="BN991" s="34" t="s">
        <v>132</v>
      </c>
      <c r="BO991" s="36">
        <v>0</v>
      </c>
      <c r="BQ991" s="94"/>
      <c r="BS991" s="36" t="s">
        <v>2127</v>
      </c>
      <c r="BU991" s="95"/>
      <c r="BV991" s="95"/>
      <c r="BW991" s="61"/>
      <c r="BX991" s="60"/>
      <c r="BY991" s="59" t="str">
        <f t="shared" ca="1" si="76"/>
        <v/>
      </c>
      <c r="CD991" s="68"/>
      <c r="CE991" s="68"/>
      <c r="CF991" s="67"/>
      <c r="CG991">
        <v>70</v>
      </c>
      <c r="CH991" s="2">
        <v>160</v>
      </c>
      <c r="CI991" s="4">
        <f t="shared" si="77"/>
        <v>27.343749999999996</v>
      </c>
      <c r="CJ991" s="5" t="str">
        <f t="shared" si="78"/>
        <v>SOBREPESO</v>
      </c>
      <c r="CK991" s="36">
        <v>0</v>
      </c>
      <c r="CL991" s="66"/>
      <c r="CM991" s="89">
        <v>42914</v>
      </c>
      <c r="CN991" s="97">
        <v>42929</v>
      </c>
      <c r="CP991"/>
      <c r="CQ991" s="65"/>
      <c r="CR991" s="65"/>
      <c r="CS991" s="98"/>
      <c r="CT991"/>
      <c r="CU991"/>
      <c r="CV991" s="97"/>
      <c r="CW991" s="2"/>
      <c r="CX991" s="82"/>
      <c r="DG991" s="64"/>
      <c r="DI991" s="89"/>
      <c r="DJ991" s="89"/>
      <c r="DN991" s="34"/>
      <c r="DO991" s="34"/>
      <c r="DP991" s="34"/>
      <c r="DQ991" s="34"/>
      <c r="DR991" s="34"/>
      <c r="DS991" s="34" t="s">
        <v>2127</v>
      </c>
      <c r="DT991" s="34"/>
      <c r="DU991" s="47">
        <v>44488</v>
      </c>
      <c r="DY991" s="1">
        <v>2</v>
      </c>
      <c r="DZ991" t="s">
        <v>7940</v>
      </c>
      <c r="EB991" s="4"/>
      <c r="EJ991"/>
      <c r="EL991" s="34"/>
      <c r="EN991" s="34"/>
    </row>
    <row r="992" spans="1:144" hidden="1" x14ac:dyDescent="0.25">
      <c r="A992" s="85">
        <v>2022</v>
      </c>
      <c r="B992" s="87">
        <v>44830</v>
      </c>
      <c r="C992" t="s">
        <v>121</v>
      </c>
      <c r="D992" t="s">
        <v>122</v>
      </c>
      <c r="E992" s="36" t="s">
        <v>7938</v>
      </c>
      <c r="F992" s="34">
        <f t="shared" si="79"/>
        <v>991</v>
      </c>
      <c r="G992" s="34" t="s">
        <v>4985</v>
      </c>
      <c r="H992">
        <v>18</v>
      </c>
      <c r="I992" s="34" t="s">
        <v>6141</v>
      </c>
      <c r="J992" s="34" t="s">
        <v>4986</v>
      </c>
      <c r="K992" s="34" t="str">
        <f>VLOOKUP(J992,[2]CodMpios!$B$347:$E$362,4,FALSE)</f>
        <v>18756 - Solano</v>
      </c>
      <c r="L992" s="34" t="str">
        <f>VLOOKUP($J992,[2]Coord_Mpios_X_Y!$B$2:$K$1123,9,FALSE)</f>
        <v>0,211280845516</v>
      </c>
      <c r="M992" s="34" t="str">
        <f>VLOOKUP($J992,[2]Coord_Mpios_X_Y!$B$2:$K$1123,10,FALSE)</f>
        <v>-73,123867898891</v>
      </c>
      <c r="N992" s="34" t="s">
        <v>125</v>
      </c>
      <c r="O992" s="34" t="s">
        <v>126</v>
      </c>
      <c r="Q992" s="34" t="s">
        <v>127</v>
      </c>
      <c r="R992" s="34">
        <v>40765139</v>
      </c>
      <c r="S992" s="34" t="str">
        <f t="shared" si="75"/>
        <v>CC40765139</v>
      </c>
      <c r="T992" s="34" t="s">
        <v>2481</v>
      </c>
      <c r="V992" s="34" t="s">
        <v>5723</v>
      </c>
      <c r="W992" s="34" t="s">
        <v>5722</v>
      </c>
      <c r="X992" s="87">
        <v>25003</v>
      </c>
      <c r="Y992">
        <v>54</v>
      </c>
      <c r="Z992" s="36">
        <f>VLOOKUP($Y992,[2]Edades!$A$3:$H$153,4,FALSE)</f>
        <v>5</v>
      </c>
      <c r="AA992" s="34" t="str">
        <f>VLOOKUP($Y992,[2]Edades!$A$3:$H$153,6,FALSE)</f>
        <v>5 - Adultez</v>
      </c>
      <c r="AB992" s="34">
        <f>VLOOKUP($Y992,[2]Edades!$A$3:$H$153,7,FALSE)</f>
        <v>11</v>
      </c>
      <c r="AC992" s="34" t="str">
        <f>VLOOKUP($Y992,[2]Edades!$A$3:$H$153,8,FALSE)</f>
        <v>50-54</v>
      </c>
      <c r="AD992" s="34" t="s">
        <v>129</v>
      </c>
      <c r="AE992" s="1">
        <v>2</v>
      </c>
      <c r="AF992" s="34" t="s">
        <v>130</v>
      </c>
      <c r="AG992" s="34" t="s">
        <v>2127</v>
      </c>
      <c r="AH992" s="34" t="s">
        <v>2127</v>
      </c>
      <c r="AK992" s="34" t="s">
        <v>125</v>
      </c>
      <c r="AM992" s="34" t="s">
        <v>2127</v>
      </c>
      <c r="AN992" s="36" t="s">
        <v>2127</v>
      </c>
      <c r="AO992" s="36" t="s">
        <v>2127</v>
      </c>
      <c r="AP992" s="34" t="s">
        <v>2127</v>
      </c>
      <c r="AQ992" s="36" t="s">
        <v>2127</v>
      </c>
      <c r="AR992" s="34" t="s">
        <v>665</v>
      </c>
      <c r="AS992" s="91" t="s">
        <v>7101</v>
      </c>
      <c r="AT992" s="34">
        <v>3124561213</v>
      </c>
      <c r="AU992" s="34" t="s">
        <v>2127</v>
      </c>
      <c r="AX992" s="90"/>
      <c r="BA992" s="91"/>
      <c r="BB992" s="91"/>
      <c r="BC992" s="91"/>
      <c r="BF992" s="34" t="s">
        <v>4983</v>
      </c>
      <c r="BG992" s="92" t="s">
        <v>2098</v>
      </c>
      <c r="BM992" s="36" t="s">
        <v>131</v>
      </c>
      <c r="BN992" s="34" t="s">
        <v>132</v>
      </c>
      <c r="BO992" s="36">
        <v>0</v>
      </c>
      <c r="BQ992" s="94"/>
      <c r="BS992" t="s">
        <v>132</v>
      </c>
      <c r="BU992" s="95"/>
      <c r="BV992" s="95"/>
      <c r="BW992" s="61"/>
      <c r="BX992" s="60"/>
      <c r="BY992" s="59" t="str">
        <f t="shared" ca="1" si="76"/>
        <v/>
      </c>
      <c r="CD992" s="68"/>
      <c r="CE992" s="68"/>
      <c r="CF992" s="67"/>
      <c r="CG992">
        <v>77</v>
      </c>
      <c r="CH992" s="2">
        <v>168</v>
      </c>
      <c r="CI992" s="4">
        <f t="shared" si="77"/>
        <v>27.281746031746035</v>
      </c>
      <c r="CJ992" s="5" t="str">
        <f t="shared" si="78"/>
        <v>SOBREPESO</v>
      </c>
      <c r="CK992" s="36">
        <v>0</v>
      </c>
      <c r="CL992" s="66"/>
      <c r="CM992" s="89">
        <v>42915</v>
      </c>
      <c r="CN992" s="97">
        <v>42922</v>
      </c>
      <c r="CP992"/>
      <c r="CQ992" s="65"/>
      <c r="CR992" s="65"/>
      <c r="CS992" s="98"/>
      <c r="CT992"/>
      <c r="CU992"/>
      <c r="CV992" s="65"/>
      <c r="CW992" s="2"/>
      <c r="CX992" s="82"/>
      <c r="DC992"/>
      <c r="DG992" s="64"/>
      <c r="DI992" s="89"/>
      <c r="DJ992" s="89"/>
      <c r="DN992" s="34"/>
      <c r="DO992" s="34"/>
      <c r="DP992" s="34"/>
      <c r="DQ992" s="34"/>
      <c r="DR992" s="34"/>
      <c r="DS992" s="34" t="s">
        <v>2127</v>
      </c>
      <c r="DT992" s="34"/>
      <c r="DU992" s="47">
        <v>44655</v>
      </c>
      <c r="DY992" s="1">
        <v>3</v>
      </c>
      <c r="DZ992" t="s">
        <v>7941</v>
      </c>
      <c r="EA992" s="4">
        <v>1.03</v>
      </c>
      <c r="EB992" s="4">
        <v>102</v>
      </c>
      <c r="EC992" s="4">
        <v>177</v>
      </c>
      <c r="ED992" s="4">
        <v>123</v>
      </c>
      <c r="EE992" s="4">
        <v>36.700000000000003</v>
      </c>
      <c r="EF992" s="4">
        <v>89</v>
      </c>
      <c r="EG992" s="4">
        <v>2.6</v>
      </c>
      <c r="EJ992"/>
      <c r="EL992" s="34"/>
      <c r="EN992" s="34"/>
    </row>
    <row r="993" spans="1:144" hidden="1" x14ac:dyDescent="0.25">
      <c r="A993" s="85">
        <v>2022</v>
      </c>
      <c r="B993" s="87">
        <v>44830</v>
      </c>
      <c r="C993" t="s">
        <v>121</v>
      </c>
      <c r="D993" t="s">
        <v>122</v>
      </c>
      <c r="E993" s="36" t="s">
        <v>7938</v>
      </c>
      <c r="F993" s="34">
        <f t="shared" si="79"/>
        <v>992</v>
      </c>
      <c r="G993" s="34" t="s">
        <v>4985</v>
      </c>
      <c r="H993">
        <v>18</v>
      </c>
      <c r="I993" s="34" t="s">
        <v>6141</v>
      </c>
      <c r="J993" s="34" t="s">
        <v>5052</v>
      </c>
      <c r="K993" s="34" t="str">
        <f>VLOOKUP(J993,[2]CodMpios!$B$347:$E$362,4,FALSE)</f>
        <v>18256 - El Paujil</v>
      </c>
      <c r="L993" s="34" t="str">
        <f>VLOOKUP($J993,[2]Coord_Mpios_X_Y!$B$2:$K$1123,9,FALSE)</f>
        <v>1,617746356165</v>
      </c>
      <c r="M993" s="34" t="str">
        <f>VLOOKUP($J993,[2]Coord_Mpios_X_Y!$B$2:$K$1123,10,FALSE)</f>
        <v>-75,234043334186</v>
      </c>
      <c r="N993" s="34" t="s">
        <v>125</v>
      </c>
      <c r="O993" s="34" t="s">
        <v>126</v>
      </c>
      <c r="Q993" s="34" t="s">
        <v>127</v>
      </c>
      <c r="R993" s="34">
        <v>31535854</v>
      </c>
      <c r="S993" s="34" t="str">
        <f t="shared" si="75"/>
        <v>CC31535854</v>
      </c>
      <c r="T993" s="34" t="s">
        <v>5721</v>
      </c>
      <c r="V993" s="34" t="s">
        <v>423</v>
      </c>
      <c r="W993" s="34" t="s">
        <v>423</v>
      </c>
      <c r="X993" s="87">
        <v>25703</v>
      </c>
      <c r="Y993">
        <v>52</v>
      </c>
      <c r="Z993" s="36">
        <f>VLOOKUP($Y993,[2]Edades!$A$3:$H$153,4,FALSE)</f>
        <v>5</v>
      </c>
      <c r="AA993" s="34" t="str">
        <f>VLOOKUP($Y993,[2]Edades!$A$3:$H$153,6,FALSE)</f>
        <v>5 - Adultez</v>
      </c>
      <c r="AB993" s="34">
        <f>VLOOKUP($Y993,[2]Edades!$A$3:$H$153,7,FALSE)</f>
        <v>11</v>
      </c>
      <c r="AC993" s="34" t="str">
        <f>VLOOKUP($Y993,[2]Edades!$A$3:$H$153,8,FALSE)</f>
        <v>50-54</v>
      </c>
      <c r="AD993" s="34" t="s">
        <v>129</v>
      </c>
      <c r="AE993" s="1">
        <v>2</v>
      </c>
      <c r="AF993" s="34" t="s">
        <v>5066</v>
      </c>
      <c r="AG993" s="34" t="s">
        <v>2127</v>
      </c>
      <c r="AH993" s="34" t="s">
        <v>2127</v>
      </c>
      <c r="AK993" s="34" t="s">
        <v>125</v>
      </c>
      <c r="AM993" s="34" t="s">
        <v>2127</v>
      </c>
      <c r="AN993" s="36" t="s">
        <v>2127</v>
      </c>
      <c r="AO993" s="36" t="s">
        <v>2127</v>
      </c>
      <c r="AP993" s="34" t="s">
        <v>2127</v>
      </c>
      <c r="AQ993" s="36" t="s">
        <v>2127</v>
      </c>
      <c r="AR993" s="34" t="s">
        <v>5078</v>
      </c>
      <c r="AS993" s="91" t="s">
        <v>7102</v>
      </c>
      <c r="AT993" s="34">
        <v>3114465503</v>
      </c>
      <c r="AU993" s="34" t="s">
        <v>2127</v>
      </c>
      <c r="AX993" s="90"/>
      <c r="BA993" s="91"/>
      <c r="BB993" s="91"/>
      <c r="BC993" s="91"/>
      <c r="BF993" s="34" t="s">
        <v>4983</v>
      </c>
      <c r="BG993" s="92" t="s">
        <v>2098</v>
      </c>
      <c r="BM993" s="36" t="s">
        <v>131</v>
      </c>
      <c r="BN993" s="34" t="s">
        <v>132</v>
      </c>
      <c r="BO993" s="36">
        <v>0</v>
      </c>
      <c r="BQ993" s="94"/>
      <c r="BS993" t="s">
        <v>132</v>
      </c>
      <c r="BU993" s="95"/>
      <c r="BV993" s="95"/>
      <c r="BW993" s="61"/>
      <c r="BX993" s="60"/>
      <c r="BY993" s="59" t="str">
        <f t="shared" ca="1" si="76"/>
        <v/>
      </c>
      <c r="CD993" s="68"/>
      <c r="CE993" s="68"/>
      <c r="CF993" s="67"/>
      <c r="CG993">
        <v>80</v>
      </c>
      <c r="CH993" s="2">
        <v>165</v>
      </c>
      <c r="CI993" s="4">
        <f t="shared" si="77"/>
        <v>29.384756657483933</v>
      </c>
      <c r="CJ993" s="5" t="str">
        <f t="shared" si="78"/>
        <v>SOBREPESO</v>
      </c>
      <c r="CK993" s="36">
        <v>0</v>
      </c>
      <c r="CL993" s="66"/>
      <c r="CM993" s="89">
        <v>42906</v>
      </c>
      <c r="CN993" s="97">
        <v>42915</v>
      </c>
      <c r="CP993"/>
      <c r="CQ993" s="65"/>
      <c r="CR993" s="65"/>
      <c r="CS993" s="98"/>
      <c r="CT993"/>
      <c r="CU993"/>
      <c r="CV993" s="65"/>
      <c r="CW993" s="2">
        <v>120</v>
      </c>
      <c r="CX993" s="82">
        <v>70</v>
      </c>
      <c r="DC993"/>
      <c r="DG993" s="64"/>
      <c r="DI993" s="89"/>
      <c r="DJ993" s="89"/>
      <c r="DN993" s="34"/>
      <c r="DO993" s="34"/>
      <c r="DP993" s="34"/>
      <c r="DQ993" s="34"/>
      <c r="DR993" s="34"/>
      <c r="DS993" s="34" t="s">
        <v>2127</v>
      </c>
      <c r="DT993" s="34"/>
      <c r="DU993" s="47">
        <v>43315</v>
      </c>
      <c r="DY993" s="1">
        <v>2</v>
      </c>
      <c r="DZ993" t="s">
        <v>7941</v>
      </c>
      <c r="EB993" s="4"/>
      <c r="EJ993"/>
      <c r="EL993" s="34"/>
      <c r="EN993" s="34"/>
    </row>
    <row r="994" spans="1:144" hidden="1" x14ac:dyDescent="0.25">
      <c r="A994" s="85">
        <v>2022</v>
      </c>
      <c r="B994" s="87">
        <v>44830</v>
      </c>
      <c r="C994" t="s">
        <v>121</v>
      </c>
      <c r="D994" t="s">
        <v>122</v>
      </c>
      <c r="E994" s="36" t="s">
        <v>7938</v>
      </c>
      <c r="F994" s="34">
        <f t="shared" si="79"/>
        <v>993</v>
      </c>
      <c r="G994" s="34" t="s">
        <v>4985</v>
      </c>
      <c r="H994">
        <v>18</v>
      </c>
      <c r="I994" s="34" t="s">
        <v>6141</v>
      </c>
      <c r="J994" s="34" t="s">
        <v>4988</v>
      </c>
      <c r="K994" s="34" t="str">
        <f>VLOOKUP(J994,[2]CodMpios!$B$347:$E$362,4,FALSE)</f>
        <v>18001 - Florencia</v>
      </c>
      <c r="L994" s="34" t="str">
        <f>VLOOKUP($J994,[2]Coord_Mpios_X_Y!$B$2:$K$1123,9,FALSE)</f>
        <v>1,749138703818</v>
      </c>
      <c r="M994" s="34" t="str">
        <f>VLOOKUP($J994,[2]Coord_Mpios_X_Y!$B$2:$K$1123,10,FALSE)</f>
        <v>-75,558239064333</v>
      </c>
      <c r="N994" s="34" t="s">
        <v>6142</v>
      </c>
      <c r="O994" s="34" t="s">
        <v>126</v>
      </c>
      <c r="Q994" s="34" t="s">
        <v>127</v>
      </c>
      <c r="R994" s="34">
        <v>40757088</v>
      </c>
      <c r="S994" s="34" t="str">
        <f t="shared" si="75"/>
        <v>CC40757088</v>
      </c>
      <c r="T994" s="34" t="s">
        <v>140</v>
      </c>
      <c r="U994" s="34" t="s">
        <v>2492</v>
      </c>
      <c r="V994" s="34" t="s">
        <v>183</v>
      </c>
      <c r="W994" s="34" t="s">
        <v>1030</v>
      </c>
      <c r="X994" s="87">
        <v>20781</v>
      </c>
      <c r="Y994">
        <v>66</v>
      </c>
      <c r="Z994" s="36">
        <f>VLOOKUP($Y994,[2]Edades!$A$3:$H$153,4,FALSE)</f>
        <v>6</v>
      </c>
      <c r="AA994" s="34" t="str">
        <f>VLOOKUP($Y994,[2]Edades!$A$3:$H$153,6,FALSE)</f>
        <v>6 - Persona mayor</v>
      </c>
      <c r="AB994" s="34">
        <f>VLOOKUP($Y994,[2]Edades!$A$3:$H$153,7,FALSE)</f>
        <v>14</v>
      </c>
      <c r="AC994" s="34" t="str">
        <f>VLOOKUP($Y994,[2]Edades!$A$3:$H$153,8,FALSE)</f>
        <v>65-69</v>
      </c>
      <c r="AD994" s="34" t="s">
        <v>129</v>
      </c>
      <c r="AE994" s="1">
        <v>2</v>
      </c>
      <c r="AF994" s="34" t="s">
        <v>2137</v>
      </c>
      <c r="AG994" s="34" t="s">
        <v>2127</v>
      </c>
      <c r="AH994" s="34" t="s">
        <v>2127</v>
      </c>
      <c r="AK994" s="34" t="s">
        <v>6142</v>
      </c>
      <c r="AM994" s="34" t="s">
        <v>2127</v>
      </c>
      <c r="AN994" s="36" t="s">
        <v>2127</v>
      </c>
      <c r="AO994" s="36" t="s">
        <v>2127</v>
      </c>
      <c r="AP994" s="34" t="s">
        <v>2127</v>
      </c>
      <c r="AQ994" s="36" t="s">
        <v>2127</v>
      </c>
      <c r="AR994" s="34" t="s">
        <v>2098</v>
      </c>
      <c r="AS994" s="91" t="s">
        <v>7103</v>
      </c>
      <c r="AT994" s="34">
        <v>3203069385</v>
      </c>
      <c r="AU994" s="34" t="s">
        <v>2127</v>
      </c>
      <c r="AX994" s="90"/>
      <c r="BA994" s="91"/>
      <c r="BB994" s="91"/>
      <c r="BC994" s="91"/>
      <c r="BF994" s="34" t="s">
        <v>4983</v>
      </c>
      <c r="BG994" s="92" t="s">
        <v>2098</v>
      </c>
      <c r="BM994" s="36" t="s">
        <v>131</v>
      </c>
      <c r="BN994" s="34" t="s">
        <v>132</v>
      </c>
      <c r="BO994" s="36">
        <v>0</v>
      </c>
      <c r="BQ994" s="94"/>
      <c r="BS994" t="s">
        <v>132</v>
      </c>
      <c r="BU994" s="95"/>
      <c r="BV994" s="95"/>
      <c r="BW994" s="61"/>
      <c r="BX994" s="60"/>
      <c r="BY994" s="59" t="str">
        <f t="shared" ca="1" si="76"/>
        <v/>
      </c>
      <c r="CD994" s="68"/>
      <c r="CE994" s="68"/>
      <c r="CF994" s="67"/>
      <c r="CG994">
        <v>68</v>
      </c>
      <c r="CH994" s="2">
        <v>152</v>
      </c>
      <c r="CI994" s="4">
        <f t="shared" si="77"/>
        <v>29.43213296398892</v>
      </c>
      <c r="CJ994" s="5" t="str">
        <f t="shared" si="78"/>
        <v>SOBREPESO</v>
      </c>
      <c r="CK994" s="36">
        <v>0</v>
      </c>
      <c r="CL994" s="66"/>
      <c r="CM994" s="89">
        <v>42922</v>
      </c>
      <c r="CN994" s="97">
        <v>42943</v>
      </c>
      <c r="CP994"/>
      <c r="CQ994" s="65"/>
      <c r="CR994" s="65"/>
      <c r="CS994" s="98"/>
      <c r="CT994"/>
      <c r="CU994"/>
      <c r="CV994" s="65"/>
      <c r="CW994" s="2"/>
      <c r="CX994" s="82"/>
      <c r="DC994"/>
      <c r="DG994" s="64"/>
      <c r="DI994" s="89">
        <v>43633</v>
      </c>
      <c r="DJ994" s="89"/>
      <c r="DN994" s="34"/>
      <c r="DO994" s="34"/>
      <c r="DP994" s="34"/>
      <c r="DQ994" s="34"/>
      <c r="DR994" s="34"/>
      <c r="DS994" s="34" t="s">
        <v>2127</v>
      </c>
      <c r="DT994" s="34"/>
      <c r="DU994" s="47">
        <v>44252</v>
      </c>
      <c r="DY994" s="1">
        <v>2</v>
      </c>
      <c r="DZ994" t="s">
        <v>7940</v>
      </c>
      <c r="EB994" s="4"/>
      <c r="EJ994"/>
      <c r="EL994" s="34"/>
      <c r="EN994" s="34"/>
    </row>
    <row r="995" spans="1:144" x14ac:dyDescent="0.25">
      <c r="A995" s="85">
        <v>2022</v>
      </c>
      <c r="B995" s="87">
        <v>44830</v>
      </c>
      <c r="C995" t="s">
        <v>121</v>
      </c>
      <c r="D995" t="s">
        <v>122</v>
      </c>
      <c r="E995" s="34" t="s">
        <v>7938</v>
      </c>
      <c r="F995" s="34">
        <f t="shared" si="79"/>
        <v>994</v>
      </c>
      <c r="G995" s="34" t="s">
        <v>4985</v>
      </c>
      <c r="H995">
        <v>18</v>
      </c>
      <c r="I995" s="34" t="s">
        <v>6141</v>
      </c>
      <c r="J995" s="34" t="s">
        <v>4998</v>
      </c>
      <c r="K995" s="34" t="str">
        <f>VLOOKUP(J995,[2]CodMpios!$B$347:$E$362,4,FALSE)</f>
        <v>18460 - Milán</v>
      </c>
      <c r="L995" s="34" t="str">
        <f>VLOOKUP($J995,[2]Coord_Mpios_X_Y!$B$2:$K$1123,9,FALSE)</f>
        <v>1,146692553938</v>
      </c>
      <c r="M995" s="34" t="str">
        <f>VLOOKUP($J995,[2]Coord_Mpios_X_Y!$B$2:$K$1123,10,FALSE)</f>
        <v>-75,386647638375</v>
      </c>
      <c r="N995" s="34" t="s">
        <v>139</v>
      </c>
      <c r="O995" s="34" t="s">
        <v>126</v>
      </c>
      <c r="Q995" s="34" t="s">
        <v>127</v>
      </c>
      <c r="R995" s="34">
        <v>26624570</v>
      </c>
      <c r="S995" s="34" t="str">
        <f t="shared" si="75"/>
        <v>CC26624570</v>
      </c>
      <c r="T995" s="34" t="s">
        <v>634</v>
      </c>
      <c r="V995" s="34" t="s">
        <v>2327</v>
      </c>
      <c r="W995" s="34" t="s">
        <v>5636</v>
      </c>
      <c r="X995" s="87">
        <v>20997</v>
      </c>
      <c r="Y995">
        <v>65</v>
      </c>
      <c r="Z995" s="36">
        <f>VLOOKUP($Y995,[2]Edades!$A$3:$H$153,4,FALSE)</f>
        <v>6</v>
      </c>
      <c r="AA995" s="34" t="str">
        <f>VLOOKUP($Y995,[2]Edades!$A$3:$H$153,6,FALSE)</f>
        <v>6 - Persona mayor</v>
      </c>
      <c r="AB995" s="34">
        <f>VLOOKUP($Y995,[2]Edades!$A$3:$H$153,7,FALSE)</f>
        <v>14</v>
      </c>
      <c r="AC995" s="34" t="str">
        <f>VLOOKUP($Y995,[2]Edades!$A$3:$H$153,8,FALSE)</f>
        <v>65-69</v>
      </c>
      <c r="AD995" s="34" t="s">
        <v>129</v>
      </c>
      <c r="AE995" s="1">
        <v>2</v>
      </c>
      <c r="AF995" s="34" t="s">
        <v>2137</v>
      </c>
      <c r="AG995" s="34" t="s">
        <v>2127</v>
      </c>
      <c r="AH995" s="34" t="s">
        <v>2127</v>
      </c>
      <c r="AK995" s="34" t="s">
        <v>139</v>
      </c>
      <c r="AM995" s="34" t="s">
        <v>2127</v>
      </c>
      <c r="AN995" s="36" t="s">
        <v>2127</v>
      </c>
      <c r="AO995" s="36" t="s">
        <v>2127</v>
      </c>
      <c r="AP995" s="34" t="s">
        <v>2127</v>
      </c>
      <c r="AQ995" s="36" t="s">
        <v>2127</v>
      </c>
      <c r="AR995" s="34" t="s">
        <v>2098</v>
      </c>
      <c r="AS995" s="91" t="s">
        <v>7104</v>
      </c>
      <c r="AT995" s="34">
        <v>4369779</v>
      </c>
      <c r="AU995" s="34" t="s">
        <v>2127</v>
      </c>
      <c r="AX995" s="90"/>
      <c r="BA995" s="91"/>
      <c r="BB995" s="91"/>
      <c r="BC995" s="91"/>
      <c r="BF995" s="34" t="s">
        <v>4983</v>
      </c>
      <c r="BG995" s="92" t="s">
        <v>2098</v>
      </c>
      <c r="BM995" s="36" t="s">
        <v>131</v>
      </c>
      <c r="BN995" s="34" t="s">
        <v>132</v>
      </c>
      <c r="BO995" s="36">
        <v>0</v>
      </c>
      <c r="BQ995" s="94"/>
      <c r="BS995" s="36" t="s">
        <v>2127</v>
      </c>
      <c r="BU995" s="95"/>
      <c r="BV995" s="95"/>
      <c r="BW995" s="61"/>
      <c r="BX995" s="60"/>
      <c r="BY995" s="59" t="str">
        <f t="shared" ca="1" si="76"/>
        <v/>
      </c>
      <c r="CD995" s="68"/>
      <c r="CE995" s="68"/>
      <c r="CF995" s="67"/>
      <c r="CG995">
        <v>123</v>
      </c>
      <c r="CH995" s="2">
        <v>158</v>
      </c>
      <c r="CI995" s="4">
        <f t="shared" si="77"/>
        <v>49.270950168242258</v>
      </c>
      <c r="CJ995" s="5" t="str">
        <f t="shared" si="78"/>
        <v>OBESIDAD</v>
      </c>
      <c r="CK995" s="36">
        <v>0</v>
      </c>
      <c r="CL995" s="66"/>
      <c r="CM995" s="89">
        <v>42922</v>
      </c>
      <c r="CN995" s="97">
        <v>42944</v>
      </c>
      <c r="CP995"/>
      <c r="CQ995" s="65"/>
      <c r="CR995" s="65"/>
      <c r="CS995" s="98"/>
      <c r="CT995"/>
      <c r="CU995"/>
      <c r="CV995" s="97"/>
      <c r="CW995" s="2"/>
      <c r="CX995" s="82"/>
      <c r="DG995" s="64"/>
      <c r="DI995" s="89"/>
      <c r="DJ995" s="89"/>
      <c r="DN995" s="34"/>
      <c r="DO995" s="34"/>
      <c r="DP995" s="34"/>
      <c r="DQ995" s="34"/>
      <c r="DR995" s="34"/>
      <c r="DS995" s="34" t="s">
        <v>2127</v>
      </c>
      <c r="DT995" s="34"/>
      <c r="DU995" s="47">
        <v>44299</v>
      </c>
      <c r="DY995" s="1">
        <v>2</v>
      </c>
      <c r="DZ995" t="s">
        <v>7940</v>
      </c>
      <c r="EB995" s="4"/>
      <c r="EJ995"/>
      <c r="EL995" s="34"/>
      <c r="EN995" s="34"/>
    </row>
    <row r="996" spans="1:144" hidden="1" x14ac:dyDescent="0.25">
      <c r="A996" s="85">
        <v>2022</v>
      </c>
      <c r="B996" s="87">
        <v>44830</v>
      </c>
      <c r="C996" t="s">
        <v>121</v>
      </c>
      <c r="D996" t="s">
        <v>122</v>
      </c>
      <c r="E996" s="36" t="s">
        <v>7938</v>
      </c>
      <c r="F996" s="34">
        <f t="shared" si="79"/>
        <v>995</v>
      </c>
      <c r="G996" s="34" t="s">
        <v>4985</v>
      </c>
      <c r="H996">
        <v>18</v>
      </c>
      <c r="I996" s="34" t="s">
        <v>6141</v>
      </c>
      <c r="J996" s="34" t="s">
        <v>4988</v>
      </c>
      <c r="K996" s="34" t="str">
        <f>VLOOKUP(J996,[2]CodMpios!$B$347:$E$362,4,FALSE)</f>
        <v>18001 - Florencia</v>
      </c>
      <c r="L996" s="34" t="str">
        <f>VLOOKUP($J996,[2]Coord_Mpios_X_Y!$B$2:$K$1123,9,FALSE)</f>
        <v>1,749138703818</v>
      </c>
      <c r="M996" s="34" t="str">
        <f>VLOOKUP($J996,[2]Coord_Mpios_X_Y!$B$2:$K$1123,10,FALSE)</f>
        <v>-75,558239064333</v>
      </c>
      <c r="N996" s="34" t="s">
        <v>125</v>
      </c>
      <c r="O996" s="34" t="s">
        <v>126</v>
      </c>
      <c r="Q996" s="34" t="s">
        <v>127</v>
      </c>
      <c r="R996" s="34">
        <v>26630471</v>
      </c>
      <c r="S996" s="34" t="str">
        <f t="shared" si="75"/>
        <v>CC26630471</v>
      </c>
      <c r="T996" s="34" t="s">
        <v>400</v>
      </c>
      <c r="U996" s="34" t="s">
        <v>2492</v>
      </c>
      <c r="V996" s="34" t="s">
        <v>312</v>
      </c>
      <c r="W996" s="34" t="s">
        <v>5087</v>
      </c>
      <c r="X996" s="87">
        <v>24658</v>
      </c>
      <c r="Y996">
        <v>55</v>
      </c>
      <c r="Z996" s="36">
        <f>VLOOKUP($Y996,[2]Edades!$A$3:$H$153,4,FALSE)</f>
        <v>5</v>
      </c>
      <c r="AA996" s="34" t="str">
        <f>VLOOKUP($Y996,[2]Edades!$A$3:$H$153,6,FALSE)</f>
        <v>5 - Adultez</v>
      </c>
      <c r="AB996" s="34">
        <f>VLOOKUP($Y996,[2]Edades!$A$3:$H$153,7,FALSE)</f>
        <v>12</v>
      </c>
      <c r="AC996" s="34" t="str">
        <f>VLOOKUP($Y996,[2]Edades!$A$3:$H$153,8,FALSE)</f>
        <v>55-59</v>
      </c>
      <c r="AD996" s="34" t="s">
        <v>129</v>
      </c>
      <c r="AE996" s="1">
        <v>2</v>
      </c>
      <c r="AF996" s="34" t="s">
        <v>130</v>
      </c>
      <c r="AG996" s="34" t="s">
        <v>2127</v>
      </c>
      <c r="AH996" s="34" t="s">
        <v>2127</v>
      </c>
      <c r="AK996" s="34" t="s">
        <v>125</v>
      </c>
      <c r="AM996" s="34" t="s">
        <v>2127</v>
      </c>
      <c r="AN996" s="36" t="s">
        <v>2127</v>
      </c>
      <c r="AO996" s="36" t="s">
        <v>2127</v>
      </c>
      <c r="AP996" s="34" t="s">
        <v>2127</v>
      </c>
      <c r="AQ996" s="36" t="s">
        <v>2127</v>
      </c>
      <c r="AR996" s="34" t="s">
        <v>2098</v>
      </c>
      <c r="AS996" s="91" t="s">
        <v>7105</v>
      </c>
      <c r="AT996" s="34">
        <v>3125824258</v>
      </c>
      <c r="AU996" s="34" t="s">
        <v>2127</v>
      </c>
      <c r="AX996" s="90"/>
      <c r="BA996" s="91"/>
      <c r="BB996" s="91"/>
      <c r="BC996" s="91"/>
      <c r="BF996" s="34" t="s">
        <v>4983</v>
      </c>
      <c r="BG996" s="92" t="s">
        <v>2098</v>
      </c>
      <c r="BM996" s="36" t="s">
        <v>131</v>
      </c>
      <c r="BN996" s="34" t="s">
        <v>132</v>
      </c>
      <c r="BO996" s="36">
        <v>0</v>
      </c>
      <c r="BQ996" s="94"/>
      <c r="BS996" t="s">
        <v>132</v>
      </c>
      <c r="BU996" s="95"/>
      <c r="BV996" s="95"/>
      <c r="BW996" s="61"/>
      <c r="BX996" s="60"/>
      <c r="BY996" s="59" t="str">
        <f t="shared" ca="1" si="76"/>
        <v/>
      </c>
      <c r="CD996" s="68"/>
      <c r="CE996" s="68"/>
      <c r="CF996" s="67"/>
      <c r="CG996">
        <v>71</v>
      </c>
      <c r="CH996" s="2">
        <v>156</v>
      </c>
      <c r="CI996" s="4">
        <f t="shared" si="77"/>
        <v>29.174884944115711</v>
      </c>
      <c r="CJ996" s="5" t="str">
        <f t="shared" si="78"/>
        <v>SOBREPESO</v>
      </c>
      <c r="CK996" s="36">
        <v>0</v>
      </c>
      <c r="CL996" s="66"/>
      <c r="CM996" s="89">
        <v>42926</v>
      </c>
      <c r="CN996" s="97">
        <v>42942</v>
      </c>
      <c r="CP996"/>
      <c r="CQ996" s="65"/>
      <c r="CR996" s="65"/>
      <c r="CS996" s="98"/>
      <c r="CT996"/>
      <c r="CU996"/>
      <c r="CV996" s="65"/>
      <c r="CW996" s="2">
        <v>120</v>
      </c>
      <c r="CX996" s="82">
        <v>70</v>
      </c>
      <c r="DC996"/>
      <c r="DG996" s="64"/>
      <c r="DI996" s="89">
        <v>42948</v>
      </c>
      <c r="DJ996" s="89"/>
      <c r="DN996" s="34"/>
      <c r="DO996" s="34"/>
      <c r="DP996" s="34"/>
      <c r="DQ996" s="34"/>
      <c r="DR996" s="34"/>
      <c r="DS996" s="34" t="s">
        <v>2127</v>
      </c>
      <c r="DT996" s="34"/>
      <c r="DU996" s="47">
        <v>43704</v>
      </c>
      <c r="DY996" s="1">
        <v>2</v>
      </c>
      <c r="DZ996" t="s">
        <v>7941</v>
      </c>
      <c r="EB996" s="4"/>
      <c r="ED996" s="4">
        <v>166</v>
      </c>
      <c r="EF996" s="4">
        <v>154</v>
      </c>
      <c r="EG996" s="4">
        <v>2.2000000000000002</v>
      </c>
      <c r="EJ996"/>
      <c r="EL996" s="34"/>
      <c r="EN996" s="34"/>
    </row>
    <row r="997" spans="1:144" x14ac:dyDescent="0.25">
      <c r="A997" s="85">
        <v>2022</v>
      </c>
      <c r="B997" s="87">
        <v>44830</v>
      </c>
      <c r="C997" t="s">
        <v>121</v>
      </c>
      <c r="D997" t="s">
        <v>122</v>
      </c>
      <c r="E997" s="34" t="s">
        <v>7938</v>
      </c>
      <c r="F997" s="34">
        <f t="shared" si="79"/>
        <v>996</v>
      </c>
      <c r="G997" s="34" t="s">
        <v>4985</v>
      </c>
      <c r="H997">
        <v>18</v>
      </c>
      <c r="I997" s="34" t="s">
        <v>6141</v>
      </c>
      <c r="J997" s="34" t="s">
        <v>5002</v>
      </c>
      <c r="K997" s="34" t="str">
        <f>VLOOKUP(J997,[2]CodMpios!$B$347:$E$362,4,FALSE)</f>
        <v>18860 - Valparaíso</v>
      </c>
      <c r="L997" s="34" t="str">
        <f>VLOOKUP($J997,[2]Coord_Mpios_X_Y!$B$2:$K$1123,9,FALSE)</f>
        <v>1,061292206570</v>
      </c>
      <c r="M997" s="34" t="str">
        <f>VLOOKUP($J997,[2]Coord_Mpios_X_Y!$B$2:$K$1123,10,FALSE)</f>
        <v>-75,627047667443</v>
      </c>
      <c r="N997" s="34" t="s">
        <v>139</v>
      </c>
      <c r="O997" s="34" t="s">
        <v>126</v>
      </c>
      <c r="Q997" s="34" t="s">
        <v>127</v>
      </c>
      <c r="R997" s="34">
        <v>5031257</v>
      </c>
      <c r="S997" s="34" t="str">
        <f t="shared" si="75"/>
        <v>CC5031257</v>
      </c>
      <c r="T997" s="34" t="s">
        <v>5720</v>
      </c>
      <c r="U997" s="34" t="s">
        <v>2492</v>
      </c>
      <c r="V997" s="34" t="s">
        <v>296</v>
      </c>
      <c r="W997" s="34" t="s">
        <v>2316</v>
      </c>
      <c r="X997" s="87">
        <v>26976</v>
      </c>
      <c r="Y997">
        <v>49</v>
      </c>
      <c r="Z997" s="36">
        <f>VLOOKUP($Y997,[2]Edades!$A$3:$H$153,4,FALSE)</f>
        <v>5</v>
      </c>
      <c r="AA997" s="34" t="str">
        <f>VLOOKUP($Y997,[2]Edades!$A$3:$H$153,6,FALSE)</f>
        <v>5 - Adultez</v>
      </c>
      <c r="AB997" s="34">
        <f>VLOOKUP($Y997,[2]Edades!$A$3:$H$153,7,FALSE)</f>
        <v>10</v>
      </c>
      <c r="AC997" s="34" t="str">
        <f>VLOOKUP($Y997,[2]Edades!$A$3:$H$153,8,FALSE)</f>
        <v>45-49</v>
      </c>
      <c r="AD997" s="34" t="s">
        <v>146</v>
      </c>
      <c r="AE997">
        <v>1</v>
      </c>
      <c r="AF997" s="34" t="s">
        <v>130</v>
      </c>
      <c r="AG997" s="34" t="s">
        <v>2127</v>
      </c>
      <c r="AH997" s="34" t="s">
        <v>2127</v>
      </c>
      <c r="AK997" s="34" t="s">
        <v>139</v>
      </c>
      <c r="AM997" s="34" t="s">
        <v>2127</v>
      </c>
      <c r="AN997" s="36" t="s">
        <v>2127</v>
      </c>
      <c r="AO997" s="36" t="s">
        <v>2127</v>
      </c>
      <c r="AP997" s="34" t="s">
        <v>2127</v>
      </c>
      <c r="AQ997" s="36" t="s">
        <v>2127</v>
      </c>
      <c r="AR997" s="34" t="s">
        <v>2098</v>
      </c>
      <c r="AS997" s="91" t="s">
        <v>7106</v>
      </c>
      <c r="AT997" s="34" t="s">
        <v>7926</v>
      </c>
      <c r="AU997" s="34" t="s">
        <v>2127</v>
      </c>
      <c r="AX997" s="90"/>
      <c r="BA997" s="91"/>
      <c r="BB997" s="91"/>
      <c r="BC997" s="91"/>
      <c r="BF997" s="34" t="s">
        <v>4983</v>
      </c>
      <c r="BG997" s="92" t="s">
        <v>2098</v>
      </c>
      <c r="BM997" s="36" t="s">
        <v>131</v>
      </c>
      <c r="BN997" s="34" t="s">
        <v>132</v>
      </c>
      <c r="BO997" s="36">
        <v>0</v>
      </c>
      <c r="BQ997" s="94"/>
      <c r="BS997" s="36" t="s">
        <v>2127</v>
      </c>
      <c r="BU997" s="95"/>
      <c r="BV997" s="95"/>
      <c r="BW997" s="61"/>
      <c r="BX997" s="60"/>
      <c r="BY997" s="59" t="str">
        <f t="shared" ca="1" si="76"/>
        <v/>
      </c>
      <c r="CD997" s="68"/>
      <c r="CE997" s="68"/>
      <c r="CF997" s="67"/>
      <c r="CG997">
        <v>68</v>
      </c>
      <c r="CH997" s="2">
        <v>160</v>
      </c>
      <c r="CI997" s="4">
        <f t="shared" si="77"/>
        <v>26.562499999999996</v>
      </c>
      <c r="CJ997" s="5" t="str">
        <f t="shared" si="78"/>
        <v>SOBREPESO</v>
      </c>
      <c r="CK997" s="36">
        <v>0</v>
      </c>
      <c r="CL997" s="66"/>
      <c r="CM997" s="89">
        <v>42711</v>
      </c>
      <c r="CN997" s="97">
        <v>43088</v>
      </c>
      <c r="CP997"/>
      <c r="CQ997" s="65"/>
      <c r="CR997" s="65"/>
      <c r="CS997" s="98"/>
      <c r="CT997"/>
      <c r="CU997"/>
      <c r="CV997" s="97"/>
      <c r="CW997" s="2">
        <v>130</v>
      </c>
      <c r="CX997" s="82">
        <v>80</v>
      </c>
      <c r="DG997" s="64"/>
      <c r="DI997" s="89"/>
      <c r="DJ997" s="89"/>
      <c r="DN997" s="34"/>
      <c r="DO997" s="34"/>
      <c r="DP997" s="34"/>
      <c r="DQ997" s="34"/>
      <c r="DR997" s="34"/>
      <c r="DS997" s="34" t="s">
        <v>2127</v>
      </c>
      <c r="DT997" s="34"/>
      <c r="DU997" s="47">
        <v>44622</v>
      </c>
      <c r="DY997" s="1">
        <v>1</v>
      </c>
      <c r="DZ997" t="s">
        <v>7941</v>
      </c>
      <c r="EA997" s="4">
        <v>0.9</v>
      </c>
      <c r="EB997" s="4">
        <v>101</v>
      </c>
      <c r="EC997" s="4">
        <v>204</v>
      </c>
      <c r="ED997" s="4">
        <v>94.6</v>
      </c>
      <c r="EE997" s="4">
        <v>57.3</v>
      </c>
      <c r="EF997" s="4">
        <v>262</v>
      </c>
      <c r="EG997" s="4">
        <v>2</v>
      </c>
      <c r="EJ997"/>
      <c r="EL997" s="34"/>
      <c r="EN997" s="34"/>
    </row>
    <row r="998" spans="1:144" hidden="1" x14ac:dyDescent="0.25">
      <c r="A998" s="85">
        <v>2022</v>
      </c>
      <c r="B998" s="87">
        <v>44830</v>
      </c>
      <c r="C998" t="s">
        <v>121</v>
      </c>
      <c r="D998" t="s">
        <v>122</v>
      </c>
      <c r="E998" s="36" t="s">
        <v>7938</v>
      </c>
      <c r="F998" s="34">
        <f t="shared" si="79"/>
        <v>997</v>
      </c>
      <c r="G998" s="34" t="s">
        <v>4985</v>
      </c>
      <c r="H998">
        <v>18</v>
      </c>
      <c r="I998" s="34" t="s">
        <v>6141</v>
      </c>
      <c r="J998" s="34" t="s">
        <v>4988</v>
      </c>
      <c r="K998" s="34" t="str">
        <f>VLOOKUP(J998,[2]CodMpios!$B$347:$E$362,4,FALSE)</f>
        <v>18001 - Florencia</v>
      </c>
      <c r="L998" s="34" t="str">
        <f>VLOOKUP($J998,[2]Coord_Mpios_X_Y!$B$2:$K$1123,9,FALSE)</f>
        <v>1,749138703818</v>
      </c>
      <c r="M998" s="34" t="str">
        <f>VLOOKUP($J998,[2]Coord_Mpios_X_Y!$B$2:$K$1123,10,FALSE)</f>
        <v>-75,558239064333</v>
      </c>
      <c r="N998" s="34" t="s">
        <v>125</v>
      </c>
      <c r="O998" s="34" t="s">
        <v>126</v>
      </c>
      <c r="Q998" s="34" t="s">
        <v>127</v>
      </c>
      <c r="R998" s="34">
        <v>7688229</v>
      </c>
      <c r="S998" s="34" t="str">
        <f t="shared" si="75"/>
        <v>CC7688229</v>
      </c>
      <c r="T998" s="34" t="s">
        <v>1225</v>
      </c>
      <c r="U998" s="34" t="s">
        <v>2492</v>
      </c>
      <c r="V998" s="34" t="s">
        <v>377</v>
      </c>
      <c r="W998" s="34" t="s">
        <v>161</v>
      </c>
      <c r="X998" s="87">
        <v>26110</v>
      </c>
      <c r="Y998">
        <v>51</v>
      </c>
      <c r="Z998" s="36">
        <f>VLOOKUP($Y998,[2]Edades!$A$3:$H$153,4,FALSE)</f>
        <v>5</v>
      </c>
      <c r="AA998" s="34" t="str">
        <f>VLOOKUP($Y998,[2]Edades!$A$3:$H$153,6,FALSE)</f>
        <v>5 - Adultez</v>
      </c>
      <c r="AB998" s="34">
        <f>VLOOKUP($Y998,[2]Edades!$A$3:$H$153,7,FALSE)</f>
        <v>11</v>
      </c>
      <c r="AC998" s="34" t="str">
        <f>VLOOKUP($Y998,[2]Edades!$A$3:$H$153,8,FALSE)</f>
        <v>50-54</v>
      </c>
      <c r="AD998" s="34" t="s">
        <v>146</v>
      </c>
      <c r="AE998">
        <v>1</v>
      </c>
      <c r="AF998" s="34" t="s">
        <v>130</v>
      </c>
      <c r="AG998" s="34" t="s">
        <v>2127</v>
      </c>
      <c r="AH998" s="34" t="s">
        <v>2127</v>
      </c>
      <c r="AK998" s="34" t="s">
        <v>125</v>
      </c>
      <c r="AM998" s="34" t="s">
        <v>2127</v>
      </c>
      <c r="AN998" s="36" t="s">
        <v>2127</v>
      </c>
      <c r="AO998" s="36" t="s">
        <v>2127</v>
      </c>
      <c r="AP998" s="34" t="s">
        <v>2127</v>
      </c>
      <c r="AQ998" s="36" t="s">
        <v>2127</v>
      </c>
      <c r="AR998" s="34" t="s">
        <v>2098</v>
      </c>
      <c r="AS998" s="91" t="s">
        <v>7107</v>
      </c>
      <c r="AT998" s="34">
        <v>3142366744</v>
      </c>
      <c r="AU998" s="34" t="s">
        <v>2127</v>
      </c>
      <c r="AX998" s="90"/>
      <c r="BA998" s="91"/>
      <c r="BB998" s="91"/>
      <c r="BC998" s="91"/>
      <c r="BF998" s="34" t="s">
        <v>4983</v>
      </c>
      <c r="BG998" s="92" t="s">
        <v>2098</v>
      </c>
      <c r="BM998" s="36" t="s">
        <v>131</v>
      </c>
      <c r="BN998" s="34" t="s">
        <v>132</v>
      </c>
      <c r="BO998" s="36">
        <v>0</v>
      </c>
      <c r="BQ998" s="94"/>
      <c r="BS998" t="s">
        <v>132</v>
      </c>
      <c r="BU998" s="95"/>
      <c r="BV998" s="95"/>
      <c r="BW998" s="61"/>
      <c r="BX998" s="60"/>
      <c r="BY998" s="59" t="str">
        <f t="shared" ca="1" si="76"/>
        <v/>
      </c>
      <c r="CD998" s="68"/>
      <c r="CE998" s="68"/>
      <c r="CF998" s="67"/>
      <c r="CG998">
        <v>79</v>
      </c>
      <c r="CH998" s="2">
        <v>172</v>
      </c>
      <c r="CI998" s="4">
        <f t="shared" si="77"/>
        <v>26.703623580313685</v>
      </c>
      <c r="CJ998" s="5" t="str">
        <f t="shared" si="78"/>
        <v>SOBREPESO</v>
      </c>
      <c r="CK998" s="36">
        <v>0</v>
      </c>
      <c r="CL998" s="66"/>
      <c r="CM998" s="89">
        <v>42927</v>
      </c>
      <c r="CN998" s="97">
        <v>42947</v>
      </c>
      <c r="CP998"/>
      <c r="CQ998" s="65"/>
      <c r="CR998" s="65"/>
      <c r="CS998" s="98"/>
      <c r="CT998"/>
      <c r="CU998"/>
      <c r="CV998" s="65"/>
      <c r="CW998" s="2">
        <v>120</v>
      </c>
      <c r="CX998" s="82">
        <v>70</v>
      </c>
      <c r="DC998"/>
      <c r="DG998" s="64"/>
      <c r="DI998" s="89"/>
      <c r="DJ998" s="89"/>
      <c r="DN998" s="34"/>
      <c r="DO998" s="34"/>
      <c r="DP998" s="34"/>
      <c r="DQ998" s="34"/>
      <c r="DR998" s="34"/>
      <c r="DS998" s="34" t="s">
        <v>2127</v>
      </c>
      <c r="DT998" s="34"/>
      <c r="DU998" s="47">
        <v>44117</v>
      </c>
      <c r="DY998" s="1">
        <v>1</v>
      </c>
      <c r="DZ998" t="s">
        <v>7941</v>
      </c>
      <c r="EB998" s="4"/>
      <c r="EF998" s="4">
        <v>253</v>
      </c>
      <c r="EJ998"/>
      <c r="EL998" s="34"/>
      <c r="EN998" s="34"/>
    </row>
    <row r="999" spans="1:144" hidden="1" x14ac:dyDescent="0.25">
      <c r="A999" s="85">
        <v>2022</v>
      </c>
      <c r="B999" s="87">
        <v>44830</v>
      </c>
      <c r="C999" t="s">
        <v>121</v>
      </c>
      <c r="D999" t="s">
        <v>122</v>
      </c>
      <c r="E999" s="36" t="s">
        <v>7938</v>
      </c>
      <c r="F999" s="34">
        <f t="shared" si="79"/>
        <v>998</v>
      </c>
      <c r="G999" s="34" t="s">
        <v>4985</v>
      </c>
      <c r="H999">
        <v>18</v>
      </c>
      <c r="I999" s="34" t="s">
        <v>6141</v>
      </c>
      <c r="J999" s="34" t="s">
        <v>4988</v>
      </c>
      <c r="K999" s="34" t="str">
        <f>VLOOKUP(J999,[2]CodMpios!$B$347:$E$362,4,FALSE)</f>
        <v>18001 - Florencia</v>
      </c>
      <c r="L999" s="34" t="str">
        <f>VLOOKUP($J999,[2]Coord_Mpios_X_Y!$B$2:$K$1123,9,FALSE)</f>
        <v>1,749138703818</v>
      </c>
      <c r="M999" s="34" t="str">
        <f>VLOOKUP($J999,[2]Coord_Mpios_X_Y!$B$2:$K$1123,10,FALSE)</f>
        <v>-75,558239064333</v>
      </c>
      <c r="N999" s="34" t="s">
        <v>125</v>
      </c>
      <c r="O999" s="34" t="s">
        <v>126</v>
      </c>
      <c r="Q999" s="34" t="s">
        <v>127</v>
      </c>
      <c r="R999" s="34">
        <v>1117522416</v>
      </c>
      <c r="S999" s="34" t="str">
        <f t="shared" si="75"/>
        <v>CC1117522416</v>
      </c>
      <c r="T999" s="34" t="s">
        <v>1496</v>
      </c>
      <c r="U999" s="34" t="s">
        <v>535</v>
      </c>
      <c r="V999" s="34" t="s">
        <v>587</v>
      </c>
      <c r="W999" s="34" t="s">
        <v>5719</v>
      </c>
      <c r="X999" s="87">
        <v>33630</v>
      </c>
      <c r="Y999">
        <v>31</v>
      </c>
      <c r="Z999" s="36">
        <f>VLOOKUP($Y999,[2]Edades!$A$3:$H$153,4,FALSE)</f>
        <v>5</v>
      </c>
      <c r="AA999" s="34" t="str">
        <f>VLOOKUP($Y999,[2]Edades!$A$3:$H$153,6,FALSE)</f>
        <v>5 - Adultez</v>
      </c>
      <c r="AB999" s="34">
        <f>VLOOKUP($Y999,[2]Edades!$A$3:$H$153,7,FALSE)</f>
        <v>7</v>
      </c>
      <c r="AC999" s="34" t="str">
        <f>VLOOKUP($Y999,[2]Edades!$A$3:$H$153,8,FALSE)</f>
        <v>30-34</v>
      </c>
      <c r="AD999" s="34" t="s">
        <v>146</v>
      </c>
      <c r="AE999">
        <v>1</v>
      </c>
      <c r="AF999" s="34" t="s">
        <v>130</v>
      </c>
      <c r="AG999" s="34" t="s">
        <v>2127</v>
      </c>
      <c r="AH999" s="34" t="s">
        <v>2127</v>
      </c>
      <c r="AK999" s="34" t="s">
        <v>125</v>
      </c>
      <c r="AM999" s="34" t="s">
        <v>2127</v>
      </c>
      <c r="AN999" s="36" t="s">
        <v>2127</v>
      </c>
      <c r="AO999" s="36" t="s">
        <v>2127</v>
      </c>
      <c r="AP999" s="34" t="s">
        <v>2127</v>
      </c>
      <c r="AQ999" s="36" t="s">
        <v>2127</v>
      </c>
      <c r="AR999" s="34" t="s">
        <v>2098</v>
      </c>
      <c r="AS999" s="91" t="s">
        <v>7108</v>
      </c>
      <c r="AT999" s="34">
        <v>3212935702</v>
      </c>
      <c r="AU999" s="34" t="s">
        <v>2127</v>
      </c>
      <c r="AX999" s="90"/>
      <c r="BA999" s="91"/>
      <c r="BB999" s="91"/>
      <c r="BC999" s="91"/>
      <c r="BF999" s="34" t="s">
        <v>4983</v>
      </c>
      <c r="BG999" s="92" t="s">
        <v>2098</v>
      </c>
      <c r="BM999" s="36" t="s">
        <v>131</v>
      </c>
      <c r="BN999" s="34" t="s">
        <v>132</v>
      </c>
      <c r="BO999" s="36">
        <v>0</v>
      </c>
      <c r="BQ999" s="94"/>
      <c r="BS999" t="s">
        <v>132</v>
      </c>
      <c r="BU999" s="95"/>
      <c r="BV999" s="95"/>
      <c r="BW999" s="61"/>
      <c r="BX999" s="60"/>
      <c r="BY999" s="59" t="str">
        <f t="shared" ca="1" si="76"/>
        <v/>
      </c>
      <c r="CD999" s="68"/>
      <c r="CE999" s="68"/>
      <c r="CF999" s="67"/>
      <c r="CG999">
        <v>135</v>
      </c>
      <c r="CH999" s="2">
        <v>180</v>
      </c>
      <c r="CI999" s="4">
        <f t="shared" si="77"/>
        <v>41.666666666666664</v>
      </c>
      <c r="CJ999" s="5" t="str">
        <f t="shared" si="78"/>
        <v>OBESIDAD</v>
      </c>
      <c r="CK999" s="36">
        <v>0</v>
      </c>
      <c r="CL999" s="66"/>
      <c r="CM999" s="89">
        <v>42928</v>
      </c>
      <c r="CN999" s="97">
        <v>42947</v>
      </c>
      <c r="CP999"/>
      <c r="CQ999" s="65"/>
      <c r="CR999" s="65"/>
      <c r="CS999" s="98"/>
      <c r="CT999"/>
      <c r="CU999"/>
      <c r="CV999" s="65"/>
      <c r="CW999" s="2">
        <v>130</v>
      </c>
      <c r="CX999" s="82">
        <v>80</v>
      </c>
      <c r="DC999"/>
      <c r="DG999" s="64"/>
      <c r="DI999" s="89"/>
      <c r="DJ999" s="89"/>
      <c r="DN999" s="34"/>
      <c r="DO999" s="34"/>
      <c r="DP999" s="34"/>
      <c r="DQ999" s="34"/>
      <c r="DR999" s="34"/>
      <c r="DS999" s="34" t="s">
        <v>2127</v>
      </c>
      <c r="DT999" s="34"/>
      <c r="DY999" s="1">
        <v>1</v>
      </c>
      <c r="DZ999" t="s">
        <v>7941</v>
      </c>
      <c r="EB999" s="4"/>
      <c r="EH999" s="4">
        <v>5.7</v>
      </c>
      <c r="EJ999"/>
      <c r="EL999" s="34"/>
      <c r="EN999" s="34"/>
    </row>
    <row r="1000" spans="1:144" hidden="1" x14ac:dyDescent="0.25">
      <c r="A1000" s="85">
        <v>2022</v>
      </c>
      <c r="B1000" s="87">
        <v>44830</v>
      </c>
      <c r="C1000" t="s">
        <v>121</v>
      </c>
      <c r="D1000" t="s">
        <v>122</v>
      </c>
      <c r="E1000" s="36" t="s">
        <v>7938</v>
      </c>
      <c r="F1000" s="34">
        <f t="shared" si="79"/>
        <v>999</v>
      </c>
      <c r="G1000" s="34" t="s">
        <v>4985</v>
      </c>
      <c r="H1000">
        <v>18</v>
      </c>
      <c r="I1000" s="34" t="s">
        <v>6141</v>
      </c>
      <c r="J1000" s="34" t="s">
        <v>4988</v>
      </c>
      <c r="K1000" s="34" t="str">
        <f>VLOOKUP(J1000,[2]CodMpios!$B$347:$E$362,4,FALSE)</f>
        <v>18001 - Florencia</v>
      </c>
      <c r="L1000" s="34" t="str">
        <f>VLOOKUP($J1000,[2]Coord_Mpios_X_Y!$B$2:$K$1123,9,FALSE)</f>
        <v>1,749138703818</v>
      </c>
      <c r="M1000" s="34" t="str">
        <f>VLOOKUP($J1000,[2]Coord_Mpios_X_Y!$B$2:$K$1123,10,FALSE)</f>
        <v>-75,558239064333</v>
      </c>
      <c r="N1000" s="34" t="s">
        <v>139</v>
      </c>
      <c r="O1000" s="34" t="s">
        <v>126</v>
      </c>
      <c r="Q1000" s="34" t="s">
        <v>127</v>
      </c>
      <c r="R1000" s="34">
        <v>40730327</v>
      </c>
      <c r="S1000" s="34" t="str">
        <f t="shared" si="75"/>
        <v>CC40730327</v>
      </c>
      <c r="T1000" s="34" t="s">
        <v>986</v>
      </c>
      <c r="U1000" s="34" t="s">
        <v>5718</v>
      </c>
      <c r="V1000" s="34" t="s">
        <v>1349</v>
      </c>
      <c r="W1000" s="34" t="s">
        <v>656</v>
      </c>
      <c r="X1000" s="87">
        <v>27085</v>
      </c>
      <c r="Y1000">
        <v>49</v>
      </c>
      <c r="Z1000" s="36">
        <f>VLOOKUP($Y1000,[2]Edades!$A$3:$H$153,4,FALSE)</f>
        <v>5</v>
      </c>
      <c r="AA1000" s="34" t="str">
        <f>VLOOKUP($Y1000,[2]Edades!$A$3:$H$153,6,FALSE)</f>
        <v>5 - Adultez</v>
      </c>
      <c r="AB1000" s="34">
        <f>VLOOKUP($Y1000,[2]Edades!$A$3:$H$153,7,FALSE)</f>
        <v>10</v>
      </c>
      <c r="AC1000" s="34" t="str">
        <f>VLOOKUP($Y1000,[2]Edades!$A$3:$H$153,8,FALSE)</f>
        <v>45-49</v>
      </c>
      <c r="AD1000" s="34" t="s">
        <v>129</v>
      </c>
      <c r="AE1000" s="1">
        <v>2</v>
      </c>
      <c r="AF1000" s="34" t="s">
        <v>130</v>
      </c>
      <c r="AG1000" s="34" t="s">
        <v>2127</v>
      </c>
      <c r="AH1000" s="34" t="s">
        <v>2127</v>
      </c>
      <c r="AK1000" s="34" t="s">
        <v>139</v>
      </c>
      <c r="AM1000" s="34" t="s">
        <v>2127</v>
      </c>
      <c r="AN1000" s="36" t="s">
        <v>2127</v>
      </c>
      <c r="AO1000" s="36" t="s">
        <v>2127</v>
      </c>
      <c r="AP1000" s="34" t="s">
        <v>2127</v>
      </c>
      <c r="AQ1000" s="36" t="s">
        <v>2127</v>
      </c>
      <c r="AR1000" s="34" t="s">
        <v>2098</v>
      </c>
      <c r="AS1000" s="91" t="s">
        <v>7109</v>
      </c>
      <c r="AT1000" s="34">
        <v>3133771104</v>
      </c>
      <c r="AU1000" s="34" t="s">
        <v>2127</v>
      </c>
      <c r="AX1000" s="90"/>
      <c r="BA1000" s="91"/>
      <c r="BB1000" s="91"/>
      <c r="BC1000" s="91"/>
      <c r="BF1000" s="34" t="s">
        <v>4983</v>
      </c>
      <c r="BG1000" s="92" t="s">
        <v>2098</v>
      </c>
      <c r="BM1000" s="36" t="s">
        <v>131</v>
      </c>
      <c r="BN1000" s="34" t="s">
        <v>132</v>
      </c>
      <c r="BO1000" s="36">
        <v>0</v>
      </c>
      <c r="BQ1000" s="94"/>
      <c r="BS1000" t="s">
        <v>132</v>
      </c>
      <c r="BU1000" s="95"/>
      <c r="BV1000" s="95"/>
      <c r="BW1000" s="61"/>
      <c r="BX1000" s="60"/>
      <c r="BY1000" s="59" t="str">
        <f t="shared" ca="1" si="76"/>
        <v/>
      </c>
      <c r="CD1000" s="68"/>
      <c r="CE1000" s="68"/>
      <c r="CF1000" s="67"/>
      <c r="CG1000">
        <v>74</v>
      </c>
      <c r="CH1000" s="2">
        <v>167</v>
      </c>
      <c r="CI1000" s="4">
        <f t="shared" si="77"/>
        <v>26.533758829646096</v>
      </c>
      <c r="CJ1000" s="5" t="str">
        <f t="shared" si="78"/>
        <v>SOBREPESO</v>
      </c>
      <c r="CK1000" s="36">
        <v>0</v>
      </c>
      <c r="CL1000" s="66"/>
      <c r="CM1000" s="89">
        <v>42947</v>
      </c>
      <c r="CN1000" s="97">
        <v>42958</v>
      </c>
      <c r="CP1000"/>
      <c r="CQ1000" s="65"/>
      <c r="CR1000" s="65"/>
      <c r="CS1000" s="98"/>
      <c r="CT1000"/>
      <c r="CU1000"/>
      <c r="CV1000" s="65"/>
      <c r="CW1000" s="2"/>
      <c r="CX1000" s="82"/>
      <c r="DC1000"/>
      <c r="DG1000" s="64"/>
      <c r="DI1000" s="89">
        <v>42963</v>
      </c>
      <c r="DJ1000" s="89"/>
      <c r="DN1000" s="34"/>
      <c r="DO1000" s="34"/>
      <c r="DP1000" s="34"/>
      <c r="DQ1000" s="34"/>
      <c r="DR1000" s="34"/>
      <c r="DS1000" s="34" t="s">
        <v>2127</v>
      </c>
      <c r="DT1000" s="34"/>
      <c r="DU1000" s="47">
        <v>44687</v>
      </c>
      <c r="DY1000" s="1">
        <v>2</v>
      </c>
      <c r="DZ1000" t="s">
        <v>7940</v>
      </c>
      <c r="EA1000" s="4">
        <v>0.81</v>
      </c>
      <c r="EB1000" s="4">
        <v>80</v>
      </c>
      <c r="EC1000" s="4">
        <v>144</v>
      </c>
      <c r="ED1000" s="4">
        <v>159</v>
      </c>
      <c r="EE1000" s="4">
        <v>62</v>
      </c>
      <c r="EF1000" s="4">
        <v>67</v>
      </c>
      <c r="EG1000" s="4">
        <v>1.8</v>
      </c>
      <c r="EJ1000"/>
      <c r="EL1000" s="34"/>
      <c r="EN1000" s="34"/>
    </row>
    <row r="1001" spans="1:144" x14ac:dyDescent="0.25">
      <c r="A1001" s="85">
        <v>2022</v>
      </c>
      <c r="B1001" s="87">
        <v>44830</v>
      </c>
      <c r="C1001" t="s">
        <v>121</v>
      </c>
      <c r="D1001" t="s">
        <v>122</v>
      </c>
      <c r="E1001" s="34" t="s">
        <v>7938</v>
      </c>
      <c r="F1001" s="34">
        <f t="shared" si="79"/>
        <v>1000</v>
      </c>
      <c r="G1001" s="34" t="s">
        <v>4985</v>
      </c>
      <c r="H1001">
        <v>18</v>
      </c>
      <c r="I1001" s="34" t="s">
        <v>6141</v>
      </c>
      <c r="J1001" s="34" t="s">
        <v>4988</v>
      </c>
      <c r="K1001" s="34" t="str">
        <f>VLOOKUP(J1001,[2]CodMpios!$B$347:$E$362,4,FALSE)</f>
        <v>18001 - Florencia</v>
      </c>
      <c r="L1001" s="34" t="str">
        <f>VLOOKUP($J1001,[2]Coord_Mpios_X_Y!$B$2:$K$1123,9,FALSE)</f>
        <v>1,749138703818</v>
      </c>
      <c r="M1001" s="34" t="str">
        <f>VLOOKUP($J1001,[2]Coord_Mpios_X_Y!$B$2:$K$1123,10,FALSE)</f>
        <v>-75,558239064333</v>
      </c>
      <c r="N1001" s="34" t="s">
        <v>6142</v>
      </c>
      <c r="O1001" s="34" t="s">
        <v>126</v>
      </c>
      <c r="Q1001" s="34" t="s">
        <v>127</v>
      </c>
      <c r="R1001" s="34">
        <v>4960880</v>
      </c>
      <c r="S1001" s="34" t="str">
        <f t="shared" si="75"/>
        <v>CC4960880</v>
      </c>
      <c r="T1001" s="34" t="s">
        <v>2509</v>
      </c>
      <c r="U1001" s="34" t="s">
        <v>2492</v>
      </c>
      <c r="V1001" s="34" t="s">
        <v>5128</v>
      </c>
      <c r="W1001" s="34" t="s">
        <v>2129</v>
      </c>
      <c r="X1001" s="87">
        <v>14555</v>
      </c>
      <c r="Y1001">
        <v>83</v>
      </c>
      <c r="Z1001" s="36">
        <f>VLOOKUP($Y1001,[2]Edades!$A$3:$H$153,4,FALSE)</f>
        <v>6</v>
      </c>
      <c r="AA1001" s="34" t="str">
        <f>VLOOKUP($Y1001,[2]Edades!$A$3:$H$153,6,FALSE)</f>
        <v>6 - Persona mayor</v>
      </c>
      <c r="AB1001" s="34">
        <f>VLOOKUP($Y1001,[2]Edades!$A$3:$H$153,7,FALSE)</f>
        <v>17</v>
      </c>
      <c r="AC1001" s="34" t="str">
        <f>VLOOKUP($Y1001,[2]Edades!$A$3:$H$153,8,FALSE)</f>
        <v>80 Y MÁS</v>
      </c>
      <c r="AD1001" s="34" t="s">
        <v>146</v>
      </c>
      <c r="AE1001">
        <v>1</v>
      </c>
      <c r="AF1001" s="34" t="s">
        <v>2137</v>
      </c>
      <c r="AG1001" s="34" t="s">
        <v>2127</v>
      </c>
      <c r="AH1001" s="34" t="s">
        <v>2127</v>
      </c>
      <c r="AK1001" s="34" t="s">
        <v>6142</v>
      </c>
      <c r="AM1001" s="34" t="s">
        <v>2127</v>
      </c>
      <c r="AN1001" s="36" t="s">
        <v>2127</v>
      </c>
      <c r="AO1001" s="36" t="s">
        <v>2127</v>
      </c>
      <c r="AP1001" s="34" t="s">
        <v>2127</v>
      </c>
      <c r="AQ1001" s="36" t="s">
        <v>2127</v>
      </c>
      <c r="AR1001" s="34" t="s">
        <v>2098</v>
      </c>
      <c r="AS1001" s="91" t="s">
        <v>7110</v>
      </c>
      <c r="AT1001" s="34">
        <v>3187692648</v>
      </c>
      <c r="AU1001" s="34" t="s">
        <v>2127</v>
      </c>
      <c r="AX1001" s="90"/>
      <c r="BA1001" s="91"/>
      <c r="BB1001" s="91"/>
      <c r="BC1001" s="91"/>
      <c r="BF1001" s="34" t="s">
        <v>4983</v>
      </c>
      <c r="BG1001" s="92" t="s">
        <v>2098</v>
      </c>
      <c r="BM1001" s="36" t="s">
        <v>131</v>
      </c>
      <c r="BN1001" s="34" t="s">
        <v>132</v>
      </c>
      <c r="BO1001" s="36">
        <v>0</v>
      </c>
      <c r="BQ1001" s="94"/>
      <c r="BS1001" s="36" t="s">
        <v>2127</v>
      </c>
      <c r="BU1001" s="95"/>
      <c r="BV1001" s="95"/>
      <c r="BW1001" s="61"/>
      <c r="BX1001" s="60"/>
      <c r="BY1001" s="59" t="str">
        <f t="shared" ca="1" si="76"/>
        <v/>
      </c>
      <c r="CD1001" s="68"/>
      <c r="CE1001" s="68"/>
      <c r="CF1001" s="67"/>
      <c r="CG1001"/>
      <c r="CH1001" s="2"/>
      <c r="CI1001" s="4" t="e">
        <f t="shared" si="77"/>
        <v>#DIV/0!</v>
      </c>
      <c r="CJ1001" s="5" t="str">
        <f t="shared" si="78"/>
        <v>SIN DATO</v>
      </c>
      <c r="CK1001" s="36">
        <v>0</v>
      </c>
      <c r="CL1001" s="66"/>
      <c r="CM1001" s="89">
        <v>42948</v>
      </c>
      <c r="CN1001" s="97">
        <v>42982</v>
      </c>
      <c r="CP1001"/>
      <c r="CQ1001" s="65"/>
      <c r="CR1001" s="65"/>
      <c r="CS1001" s="98"/>
      <c r="CT1001"/>
      <c r="CU1001"/>
      <c r="CV1001" s="97"/>
      <c r="CW1001" s="2"/>
      <c r="CX1001" s="82"/>
      <c r="DG1001" s="64"/>
      <c r="DI1001" s="89">
        <v>42985</v>
      </c>
      <c r="DJ1001" s="89"/>
      <c r="DN1001" s="34"/>
      <c r="DO1001" s="34"/>
      <c r="DP1001" s="34"/>
      <c r="DQ1001" s="34"/>
      <c r="DR1001" s="34"/>
      <c r="DS1001" s="34" t="s">
        <v>2127</v>
      </c>
      <c r="DT1001" s="34"/>
      <c r="DU1001" s="47">
        <v>42982</v>
      </c>
      <c r="DY1001" s="1">
        <v>3</v>
      </c>
      <c r="DZ1001" t="s">
        <v>7941</v>
      </c>
      <c r="EB1001" s="4"/>
      <c r="EJ1001"/>
      <c r="EL1001" s="34"/>
      <c r="EN1001" s="34"/>
    </row>
    <row r="1002" spans="1:144" x14ac:dyDescent="0.25">
      <c r="A1002" s="85">
        <v>2022</v>
      </c>
      <c r="B1002" s="87">
        <v>44830</v>
      </c>
      <c r="C1002" t="s">
        <v>121</v>
      </c>
      <c r="D1002" t="s">
        <v>122</v>
      </c>
      <c r="E1002" s="34" t="s">
        <v>7938</v>
      </c>
      <c r="F1002" s="34">
        <f t="shared" si="79"/>
        <v>1001</v>
      </c>
      <c r="G1002" s="34" t="s">
        <v>4985</v>
      </c>
      <c r="H1002">
        <v>18</v>
      </c>
      <c r="I1002" s="34" t="s">
        <v>6141</v>
      </c>
      <c r="J1002" s="34" t="s">
        <v>4988</v>
      </c>
      <c r="K1002" s="34" t="str">
        <f>VLOOKUP(J1002,[2]CodMpios!$B$347:$E$362,4,FALSE)</f>
        <v>18001 - Florencia</v>
      </c>
      <c r="L1002" s="34" t="str">
        <f>VLOOKUP($J1002,[2]Coord_Mpios_X_Y!$B$2:$K$1123,9,FALSE)</f>
        <v>1,749138703818</v>
      </c>
      <c r="M1002" s="34" t="str">
        <f>VLOOKUP($J1002,[2]Coord_Mpios_X_Y!$B$2:$K$1123,10,FALSE)</f>
        <v>-75,558239064333</v>
      </c>
      <c r="N1002" s="34" t="s">
        <v>6142</v>
      </c>
      <c r="O1002" s="34" t="s">
        <v>126</v>
      </c>
      <c r="Q1002" s="34" t="s">
        <v>127</v>
      </c>
      <c r="R1002" s="34">
        <v>19154076</v>
      </c>
      <c r="S1002" s="34" t="str">
        <f t="shared" si="75"/>
        <v>CC19154076</v>
      </c>
      <c r="T1002" s="34" t="s">
        <v>150</v>
      </c>
      <c r="U1002" s="34" t="s">
        <v>5717</v>
      </c>
      <c r="V1002" s="34" t="s">
        <v>5716</v>
      </c>
      <c r="W1002" s="34" t="s">
        <v>2364</v>
      </c>
      <c r="X1002" s="87">
        <v>18808</v>
      </c>
      <c r="Y1002">
        <v>71</v>
      </c>
      <c r="Z1002" s="36">
        <f>VLOOKUP($Y1002,[2]Edades!$A$3:$H$153,4,FALSE)</f>
        <v>6</v>
      </c>
      <c r="AA1002" s="34" t="str">
        <f>VLOOKUP($Y1002,[2]Edades!$A$3:$H$153,6,FALSE)</f>
        <v>6 - Persona mayor</v>
      </c>
      <c r="AB1002" s="34">
        <f>VLOOKUP($Y1002,[2]Edades!$A$3:$H$153,7,FALSE)</f>
        <v>15</v>
      </c>
      <c r="AC1002" s="34" t="str">
        <f>VLOOKUP($Y1002,[2]Edades!$A$3:$H$153,8,FALSE)</f>
        <v>70-74</v>
      </c>
      <c r="AD1002" s="34" t="s">
        <v>146</v>
      </c>
      <c r="AE1002">
        <v>1</v>
      </c>
      <c r="AF1002" s="34" t="s">
        <v>2137</v>
      </c>
      <c r="AG1002" s="34" t="s">
        <v>2127</v>
      </c>
      <c r="AH1002" s="34" t="s">
        <v>2127</v>
      </c>
      <c r="AK1002" s="34" t="s">
        <v>6142</v>
      </c>
      <c r="AM1002" s="34" t="s">
        <v>2127</v>
      </c>
      <c r="AN1002" s="36" t="s">
        <v>2127</v>
      </c>
      <c r="AO1002" s="36" t="s">
        <v>2127</v>
      </c>
      <c r="AP1002" s="34" t="s">
        <v>2127</v>
      </c>
      <c r="AQ1002" s="36" t="s">
        <v>2127</v>
      </c>
      <c r="AR1002" s="34" t="s">
        <v>2098</v>
      </c>
      <c r="AS1002" s="91" t="s">
        <v>7111</v>
      </c>
      <c r="AT1002" s="34">
        <v>3168213588</v>
      </c>
      <c r="AU1002" s="34" t="s">
        <v>2127</v>
      </c>
      <c r="AX1002" s="90"/>
      <c r="BA1002" s="91"/>
      <c r="BB1002" s="91"/>
      <c r="BC1002" s="91"/>
      <c r="BF1002" s="34" t="s">
        <v>4983</v>
      </c>
      <c r="BG1002" s="92" t="s">
        <v>2098</v>
      </c>
      <c r="BM1002" s="36" t="s">
        <v>131</v>
      </c>
      <c r="BN1002" s="34" t="s">
        <v>132</v>
      </c>
      <c r="BO1002" s="36">
        <v>0</v>
      </c>
      <c r="BQ1002" s="94"/>
      <c r="BS1002" s="36" t="s">
        <v>2127</v>
      </c>
      <c r="BU1002" s="95"/>
      <c r="BV1002" s="95"/>
      <c r="BW1002" s="61"/>
      <c r="BX1002" s="60"/>
      <c r="BY1002" s="59" t="str">
        <f t="shared" ca="1" si="76"/>
        <v/>
      </c>
      <c r="CD1002" s="68"/>
      <c r="CE1002" s="68"/>
      <c r="CF1002" s="67"/>
      <c r="CG1002">
        <v>65</v>
      </c>
      <c r="CH1002" s="2">
        <v>160</v>
      </c>
      <c r="CI1002" s="4">
        <f t="shared" si="77"/>
        <v>25.390624999999996</v>
      </c>
      <c r="CJ1002" s="5" t="str">
        <f t="shared" si="78"/>
        <v>SOBREPESO</v>
      </c>
      <c r="CK1002" s="36">
        <v>0</v>
      </c>
      <c r="CL1002" s="66"/>
      <c r="CM1002" s="89">
        <v>42943</v>
      </c>
      <c r="CN1002" s="97">
        <v>42949</v>
      </c>
      <c r="CP1002"/>
      <c r="CQ1002" s="65"/>
      <c r="CR1002" s="65"/>
      <c r="CS1002" s="98"/>
      <c r="CT1002"/>
      <c r="CU1002"/>
      <c r="CV1002" s="97"/>
      <c r="CW1002" s="2"/>
      <c r="CX1002" s="82"/>
      <c r="DG1002" s="64"/>
      <c r="DI1002" s="89"/>
      <c r="DJ1002" s="89"/>
      <c r="DN1002" s="34"/>
      <c r="DO1002" s="34"/>
      <c r="DP1002" s="34"/>
      <c r="DQ1002" s="34"/>
      <c r="DR1002" s="34"/>
      <c r="DS1002" s="34" t="s">
        <v>2127</v>
      </c>
      <c r="DT1002" s="34"/>
      <c r="DU1002" s="47">
        <v>44679</v>
      </c>
      <c r="DY1002" s="1">
        <v>2</v>
      </c>
      <c r="DZ1002" t="s">
        <v>7941</v>
      </c>
      <c r="EA1002" s="4">
        <v>0.93</v>
      </c>
      <c r="EB1002" s="4">
        <v>106</v>
      </c>
      <c r="EC1002" s="4">
        <v>178</v>
      </c>
      <c r="EE1002" s="4">
        <v>52.3</v>
      </c>
      <c r="EF1002" s="4">
        <v>75</v>
      </c>
      <c r="EG1002" s="4">
        <v>385</v>
      </c>
      <c r="EH1002" s="4">
        <v>7.2</v>
      </c>
      <c r="EJ1002"/>
      <c r="EL1002" s="34"/>
      <c r="EN1002" s="34"/>
    </row>
    <row r="1003" spans="1:144" hidden="1" x14ac:dyDescent="0.25">
      <c r="A1003" s="85">
        <v>2022</v>
      </c>
      <c r="B1003" s="87">
        <v>44830</v>
      </c>
      <c r="C1003" t="s">
        <v>121</v>
      </c>
      <c r="D1003" t="s">
        <v>122</v>
      </c>
      <c r="E1003" s="36" t="s">
        <v>7938</v>
      </c>
      <c r="F1003" s="34">
        <f t="shared" si="79"/>
        <v>1002</v>
      </c>
      <c r="G1003" s="34" t="s">
        <v>4985</v>
      </c>
      <c r="H1003">
        <v>18</v>
      </c>
      <c r="I1003" s="34" t="s">
        <v>6141</v>
      </c>
      <c r="J1003" s="34" t="s">
        <v>4988</v>
      </c>
      <c r="K1003" s="34" t="str">
        <f>VLOOKUP(J1003,[2]CodMpios!$B$347:$E$362,4,FALSE)</f>
        <v>18001 - Florencia</v>
      </c>
      <c r="L1003" s="34" t="str">
        <f>VLOOKUP($J1003,[2]Coord_Mpios_X_Y!$B$2:$K$1123,9,FALSE)</f>
        <v>1,749138703818</v>
      </c>
      <c r="M1003" s="34" t="str">
        <f>VLOOKUP($J1003,[2]Coord_Mpios_X_Y!$B$2:$K$1123,10,FALSE)</f>
        <v>-75,558239064333</v>
      </c>
      <c r="N1003" s="34" t="s">
        <v>125</v>
      </c>
      <c r="O1003" s="34" t="s">
        <v>126</v>
      </c>
      <c r="Q1003" s="34" t="s">
        <v>127</v>
      </c>
      <c r="R1003" s="34">
        <v>30066231</v>
      </c>
      <c r="S1003" s="34" t="str">
        <f t="shared" si="75"/>
        <v>CC30066231</v>
      </c>
      <c r="T1003" s="34" t="s">
        <v>1195</v>
      </c>
      <c r="V1003" s="34" t="s">
        <v>1879</v>
      </c>
      <c r="W1003" s="34" t="s">
        <v>728</v>
      </c>
      <c r="X1003" s="87">
        <v>20621</v>
      </c>
      <c r="Y1003">
        <v>66</v>
      </c>
      <c r="Z1003" s="36">
        <f>VLOOKUP($Y1003,[2]Edades!$A$3:$H$153,4,FALSE)</f>
        <v>6</v>
      </c>
      <c r="AA1003" s="34" t="str">
        <f>VLOOKUP($Y1003,[2]Edades!$A$3:$H$153,6,FALSE)</f>
        <v>6 - Persona mayor</v>
      </c>
      <c r="AB1003" s="34">
        <f>VLOOKUP($Y1003,[2]Edades!$A$3:$H$153,7,FALSE)</f>
        <v>14</v>
      </c>
      <c r="AC1003" s="34" t="str">
        <f>VLOOKUP($Y1003,[2]Edades!$A$3:$H$153,8,FALSE)</f>
        <v>65-69</v>
      </c>
      <c r="AD1003" s="34" t="s">
        <v>129</v>
      </c>
      <c r="AE1003" s="1">
        <v>2</v>
      </c>
      <c r="AF1003" s="34" t="s">
        <v>2137</v>
      </c>
      <c r="AG1003" s="34" t="s">
        <v>2127</v>
      </c>
      <c r="AH1003" s="34" t="s">
        <v>2127</v>
      </c>
      <c r="AK1003" s="34" t="s">
        <v>125</v>
      </c>
      <c r="AM1003" s="34" t="s">
        <v>2127</v>
      </c>
      <c r="AN1003" s="36" t="s">
        <v>2127</v>
      </c>
      <c r="AO1003" s="36" t="s">
        <v>2127</v>
      </c>
      <c r="AP1003" s="34" t="s">
        <v>2127</v>
      </c>
      <c r="AQ1003" s="36" t="s">
        <v>2127</v>
      </c>
      <c r="AR1003" s="34" t="s">
        <v>2098</v>
      </c>
      <c r="AS1003" s="91" t="s">
        <v>7112</v>
      </c>
      <c r="AT1003" s="34">
        <v>3122578117</v>
      </c>
      <c r="AU1003" s="34" t="s">
        <v>2127</v>
      </c>
      <c r="AX1003" s="90"/>
      <c r="BA1003" s="91"/>
      <c r="BB1003" s="91"/>
      <c r="BC1003" s="91"/>
      <c r="BF1003" s="34" t="s">
        <v>4983</v>
      </c>
      <c r="BG1003" s="92" t="s">
        <v>2098</v>
      </c>
      <c r="BM1003" s="36" t="s">
        <v>131</v>
      </c>
      <c r="BN1003" s="34" t="s">
        <v>132</v>
      </c>
      <c r="BO1003" s="36">
        <v>0</v>
      </c>
      <c r="BQ1003" s="94"/>
      <c r="BS1003" t="s">
        <v>132</v>
      </c>
      <c r="BU1003" s="95"/>
      <c r="BV1003" s="95"/>
      <c r="BW1003" s="61"/>
      <c r="BX1003" s="60"/>
      <c r="BY1003" s="59" t="str">
        <f t="shared" ca="1" si="76"/>
        <v/>
      </c>
      <c r="CD1003" s="68"/>
      <c r="CE1003" s="68"/>
      <c r="CF1003" s="67"/>
      <c r="CG1003">
        <v>56</v>
      </c>
      <c r="CH1003" s="2">
        <v>156</v>
      </c>
      <c r="CI1003" s="4">
        <f t="shared" si="77"/>
        <v>23.011176857330703</v>
      </c>
      <c r="CJ1003" s="5" t="str">
        <f t="shared" si="78"/>
        <v>NORMAL</v>
      </c>
      <c r="CK1003" s="36">
        <v>0</v>
      </c>
      <c r="CL1003" s="66"/>
      <c r="CM1003" s="89">
        <v>42950</v>
      </c>
      <c r="CN1003" s="97">
        <v>43311</v>
      </c>
      <c r="CP1003"/>
      <c r="CQ1003" s="65"/>
      <c r="CR1003" s="65"/>
      <c r="CS1003" s="98"/>
      <c r="CT1003"/>
      <c r="CU1003"/>
      <c r="CV1003" s="65"/>
      <c r="CW1003" s="2">
        <v>100</v>
      </c>
      <c r="CX1003" s="82">
        <v>60</v>
      </c>
      <c r="DC1003"/>
      <c r="DG1003" s="64"/>
      <c r="DI1003" s="89">
        <v>42958</v>
      </c>
      <c r="DJ1003" s="89"/>
      <c r="DN1003" s="34"/>
      <c r="DO1003" s="34"/>
      <c r="DP1003" s="34"/>
      <c r="DQ1003" s="34"/>
      <c r="DR1003" s="34"/>
      <c r="DS1003" s="34" t="s">
        <v>2127</v>
      </c>
      <c r="DT1003" s="34"/>
      <c r="DU1003" s="47">
        <v>44656</v>
      </c>
      <c r="DY1003" s="1">
        <v>2</v>
      </c>
      <c r="DZ1003" t="s">
        <v>7941</v>
      </c>
      <c r="EA1003" s="4">
        <v>0.75</v>
      </c>
      <c r="EB1003" s="4">
        <v>115</v>
      </c>
      <c r="EC1003" s="4">
        <v>79</v>
      </c>
      <c r="EE1003" s="4">
        <v>40.200000000000003</v>
      </c>
      <c r="EF1003" s="4">
        <v>78</v>
      </c>
      <c r="EG1003" s="4">
        <v>2</v>
      </c>
      <c r="EH1003" s="4">
        <v>6.6</v>
      </c>
      <c r="EJ1003"/>
      <c r="EL1003" s="34"/>
      <c r="EN1003" s="34"/>
    </row>
    <row r="1004" spans="1:144" hidden="1" x14ac:dyDescent="0.25">
      <c r="A1004" s="85">
        <v>2022</v>
      </c>
      <c r="B1004" s="87">
        <v>44830</v>
      </c>
      <c r="C1004" t="s">
        <v>121</v>
      </c>
      <c r="D1004" t="s">
        <v>122</v>
      </c>
      <c r="E1004" s="36" t="s">
        <v>7938</v>
      </c>
      <c r="F1004" s="34">
        <f t="shared" si="79"/>
        <v>1003</v>
      </c>
      <c r="G1004" s="34" t="s">
        <v>4985</v>
      </c>
      <c r="H1004">
        <v>18</v>
      </c>
      <c r="I1004" s="34" t="s">
        <v>6141</v>
      </c>
      <c r="J1004" s="34" t="s">
        <v>4988</v>
      </c>
      <c r="K1004" s="34" t="str">
        <f>VLOOKUP(J1004,[2]CodMpios!$B$347:$E$362,4,FALSE)</f>
        <v>18001 - Florencia</v>
      </c>
      <c r="L1004" s="34" t="str">
        <f>VLOOKUP($J1004,[2]Coord_Mpios_X_Y!$B$2:$K$1123,9,FALSE)</f>
        <v>1,749138703818</v>
      </c>
      <c r="M1004" s="34" t="str">
        <f>VLOOKUP($J1004,[2]Coord_Mpios_X_Y!$B$2:$K$1123,10,FALSE)</f>
        <v>-75,558239064333</v>
      </c>
      <c r="N1004" s="34" t="s">
        <v>125</v>
      </c>
      <c r="O1004" s="34" t="s">
        <v>126</v>
      </c>
      <c r="Q1004" s="34" t="s">
        <v>127</v>
      </c>
      <c r="R1004" s="34">
        <v>40769422</v>
      </c>
      <c r="S1004" s="34" t="str">
        <f t="shared" si="75"/>
        <v>CC40769422</v>
      </c>
      <c r="T1004" s="34" t="s">
        <v>1095</v>
      </c>
      <c r="U1004" s="34" t="s">
        <v>343</v>
      </c>
      <c r="V1004" s="34" t="s">
        <v>5715</v>
      </c>
      <c r="W1004" s="34" t="s">
        <v>5064</v>
      </c>
      <c r="X1004" s="87">
        <v>24777</v>
      </c>
      <c r="Y1004">
        <v>55</v>
      </c>
      <c r="Z1004" s="36">
        <f>VLOOKUP($Y1004,[2]Edades!$A$3:$H$153,4,FALSE)</f>
        <v>5</v>
      </c>
      <c r="AA1004" s="34" t="str">
        <f>VLOOKUP($Y1004,[2]Edades!$A$3:$H$153,6,FALSE)</f>
        <v>5 - Adultez</v>
      </c>
      <c r="AB1004" s="34">
        <f>VLOOKUP($Y1004,[2]Edades!$A$3:$H$153,7,FALSE)</f>
        <v>12</v>
      </c>
      <c r="AC1004" s="34" t="str">
        <f>VLOOKUP($Y1004,[2]Edades!$A$3:$H$153,8,FALSE)</f>
        <v>55-59</v>
      </c>
      <c r="AD1004" s="34" t="s">
        <v>129</v>
      </c>
      <c r="AE1004" s="1">
        <v>2</v>
      </c>
      <c r="AF1004" s="34" t="s">
        <v>130</v>
      </c>
      <c r="AG1004" s="34" t="s">
        <v>2127</v>
      </c>
      <c r="AH1004" s="34" t="s">
        <v>2127</v>
      </c>
      <c r="AK1004" s="34" t="s">
        <v>125</v>
      </c>
      <c r="AM1004" s="34" t="s">
        <v>2127</v>
      </c>
      <c r="AN1004" s="36" t="s">
        <v>2127</v>
      </c>
      <c r="AO1004" s="36" t="s">
        <v>2127</v>
      </c>
      <c r="AP1004" s="34" t="s">
        <v>2127</v>
      </c>
      <c r="AQ1004" s="36" t="s">
        <v>2127</v>
      </c>
      <c r="AR1004" s="34" t="s">
        <v>2098</v>
      </c>
      <c r="AS1004" s="91" t="s">
        <v>7113</v>
      </c>
      <c r="AT1004" s="34">
        <v>3214530246</v>
      </c>
      <c r="AU1004" s="34" t="s">
        <v>2127</v>
      </c>
      <c r="AX1004" s="90"/>
      <c r="BA1004" s="91"/>
      <c r="BB1004" s="91"/>
      <c r="BC1004" s="91"/>
      <c r="BF1004" s="34" t="s">
        <v>4983</v>
      </c>
      <c r="BG1004" s="92" t="s">
        <v>2098</v>
      </c>
      <c r="BM1004" s="36" t="s">
        <v>131</v>
      </c>
      <c r="BN1004" s="34" t="s">
        <v>132</v>
      </c>
      <c r="BO1004" s="36">
        <v>0</v>
      </c>
      <c r="BQ1004" s="94"/>
      <c r="BS1004" t="s">
        <v>132</v>
      </c>
      <c r="BU1004" s="95"/>
      <c r="BV1004" s="95"/>
      <c r="BW1004" s="61"/>
      <c r="BX1004" s="60"/>
      <c r="BY1004" s="59" t="str">
        <f t="shared" ca="1" si="76"/>
        <v/>
      </c>
      <c r="CD1004" s="68"/>
      <c r="CE1004" s="68"/>
      <c r="CF1004" s="67"/>
      <c r="CG1004">
        <v>66</v>
      </c>
      <c r="CH1004" s="2">
        <v>165</v>
      </c>
      <c r="CI1004" s="4">
        <f t="shared" si="77"/>
        <v>24.242424242424246</v>
      </c>
      <c r="CJ1004" s="5" t="str">
        <f t="shared" si="78"/>
        <v>NORMAL</v>
      </c>
      <c r="CK1004" s="36">
        <v>0</v>
      </c>
      <c r="CL1004" s="66"/>
      <c r="CM1004" s="89">
        <v>42950</v>
      </c>
      <c r="CN1004" s="97">
        <v>42962</v>
      </c>
      <c r="CP1004"/>
      <c r="CQ1004" s="65"/>
      <c r="CR1004" s="65"/>
      <c r="CS1004" s="98"/>
      <c r="CT1004"/>
      <c r="CU1004"/>
      <c r="CV1004" s="65"/>
      <c r="CW1004" s="2"/>
      <c r="CX1004" s="82"/>
      <c r="DC1004"/>
      <c r="DG1004" s="64"/>
      <c r="DI1004" s="89">
        <v>42964</v>
      </c>
      <c r="DJ1004" s="89"/>
      <c r="DN1004" s="34"/>
      <c r="DO1004" s="34"/>
      <c r="DP1004" s="34"/>
      <c r="DQ1004" s="34"/>
      <c r="DR1004" s="34"/>
      <c r="DS1004" s="34" t="s">
        <v>2127</v>
      </c>
      <c r="DT1004" s="34"/>
      <c r="DU1004" s="47">
        <v>44530</v>
      </c>
      <c r="DY1004" s="1">
        <v>2</v>
      </c>
      <c r="DZ1004" t="s">
        <v>7940</v>
      </c>
      <c r="EB1004" s="4"/>
      <c r="EJ1004"/>
      <c r="EL1004" s="34"/>
      <c r="EN1004" s="34"/>
    </row>
    <row r="1005" spans="1:144" x14ac:dyDescent="0.25">
      <c r="A1005" s="85">
        <v>2022</v>
      </c>
      <c r="B1005" s="87">
        <v>44830</v>
      </c>
      <c r="C1005" t="s">
        <v>121</v>
      </c>
      <c r="D1005" t="s">
        <v>122</v>
      </c>
      <c r="E1005" s="34" t="s">
        <v>7938</v>
      </c>
      <c r="F1005" s="34">
        <f t="shared" si="79"/>
        <v>1004</v>
      </c>
      <c r="G1005" s="34" t="s">
        <v>4985</v>
      </c>
      <c r="H1005">
        <v>18</v>
      </c>
      <c r="I1005" s="34" t="s">
        <v>6141</v>
      </c>
      <c r="J1005" s="34" t="s">
        <v>5021</v>
      </c>
      <c r="K1005" s="34" t="str">
        <f>VLOOKUP(J1005,[2]CodMpios!$B$347:$E$362,4,FALSE)</f>
        <v>18785 - Solita</v>
      </c>
      <c r="L1005" s="34" t="str">
        <f>VLOOKUP($J1005,[2]Coord_Mpios_X_Y!$B$2:$K$1123,9,FALSE)</f>
        <v>0,909265456917</v>
      </c>
      <c r="M1005" s="34" t="str">
        <f>VLOOKUP($J1005,[2]Coord_Mpios_X_Y!$B$2:$K$1123,10,FALSE)</f>
        <v>-75,638400454679</v>
      </c>
      <c r="N1005" s="34" t="s">
        <v>6142</v>
      </c>
      <c r="O1005" s="34" t="s">
        <v>126</v>
      </c>
      <c r="Q1005" s="34" t="s">
        <v>127</v>
      </c>
      <c r="R1005" s="34">
        <v>17624536</v>
      </c>
      <c r="S1005" s="34" t="str">
        <f t="shared" si="75"/>
        <v>CC17624536</v>
      </c>
      <c r="T1005" s="34" t="s">
        <v>237</v>
      </c>
      <c r="V1005" s="34" t="s">
        <v>5714</v>
      </c>
      <c r="W1005" s="34" t="s">
        <v>2174</v>
      </c>
      <c r="X1005" s="87">
        <v>18451</v>
      </c>
      <c r="Y1005">
        <v>72</v>
      </c>
      <c r="Z1005" s="36">
        <f>VLOOKUP($Y1005,[2]Edades!$A$3:$H$153,4,FALSE)</f>
        <v>6</v>
      </c>
      <c r="AA1005" s="34" t="str">
        <f>VLOOKUP($Y1005,[2]Edades!$A$3:$H$153,6,FALSE)</f>
        <v>6 - Persona mayor</v>
      </c>
      <c r="AB1005" s="34">
        <f>VLOOKUP($Y1005,[2]Edades!$A$3:$H$153,7,FALSE)</f>
        <v>15</v>
      </c>
      <c r="AC1005" s="34" t="str">
        <f>VLOOKUP($Y1005,[2]Edades!$A$3:$H$153,8,FALSE)</f>
        <v>70-74</v>
      </c>
      <c r="AD1005" s="34" t="s">
        <v>146</v>
      </c>
      <c r="AE1005">
        <v>1</v>
      </c>
      <c r="AF1005" s="34" t="s">
        <v>2137</v>
      </c>
      <c r="AG1005" s="34" t="s">
        <v>2127</v>
      </c>
      <c r="AH1005" s="34" t="s">
        <v>2127</v>
      </c>
      <c r="AK1005" s="34" t="s">
        <v>6142</v>
      </c>
      <c r="AM1005" s="34" t="s">
        <v>2127</v>
      </c>
      <c r="AN1005" s="36" t="s">
        <v>2127</v>
      </c>
      <c r="AO1005" s="36" t="s">
        <v>2127</v>
      </c>
      <c r="AP1005" s="34" t="s">
        <v>2127</v>
      </c>
      <c r="AQ1005" s="36" t="s">
        <v>2127</v>
      </c>
      <c r="AR1005" s="34" t="s">
        <v>5973</v>
      </c>
      <c r="AS1005" s="91" t="s">
        <v>7114</v>
      </c>
      <c r="AT1005" s="34">
        <v>3136913322</v>
      </c>
      <c r="AU1005" s="34" t="s">
        <v>2127</v>
      </c>
      <c r="AX1005" s="90"/>
      <c r="BA1005" s="91"/>
      <c r="BB1005" s="91"/>
      <c r="BC1005" s="91"/>
      <c r="BF1005" s="34" t="s">
        <v>4983</v>
      </c>
      <c r="BG1005" s="92" t="s">
        <v>2098</v>
      </c>
      <c r="BM1005" s="36" t="s">
        <v>131</v>
      </c>
      <c r="BN1005" s="34" t="s">
        <v>132</v>
      </c>
      <c r="BO1005" s="36">
        <v>0</v>
      </c>
      <c r="BQ1005" s="94"/>
      <c r="BS1005" s="36" t="s">
        <v>2127</v>
      </c>
      <c r="BU1005" s="95"/>
      <c r="BV1005" s="95"/>
      <c r="BW1005" s="61"/>
      <c r="BX1005" s="60"/>
      <c r="BY1005" s="59" t="str">
        <f t="shared" ca="1" si="76"/>
        <v/>
      </c>
      <c r="CD1005" s="68"/>
      <c r="CE1005" s="68"/>
      <c r="CF1005" s="67"/>
      <c r="CG1005"/>
      <c r="CH1005" s="2"/>
      <c r="CI1005" s="4" t="e">
        <f t="shared" si="77"/>
        <v>#DIV/0!</v>
      </c>
      <c r="CJ1005" s="5" t="str">
        <f t="shared" si="78"/>
        <v>SIN DATO</v>
      </c>
      <c r="CK1005" s="36">
        <v>0</v>
      </c>
      <c r="CL1005" s="66"/>
      <c r="CM1005" s="89">
        <v>42956</v>
      </c>
      <c r="CN1005" s="97">
        <v>42956</v>
      </c>
      <c r="CP1005"/>
      <c r="CQ1005" s="65"/>
      <c r="CR1005" s="65"/>
      <c r="CS1005" s="98"/>
      <c r="CT1005"/>
      <c r="CU1005"/>
      <c r="CV1005" s="97"/>
      <c r="CW1005" s="2"/>
      <c r="CX1005" s="82"/>
      <c r="DG1005" s="64"/>
      <c r="DI1005" s="89">
        <v>42993</v>
      </c>
      <c r="DJ1005" s="89"/>
      <c r="DN1005" s="34"/>
      <c r="DO1005" s="34"/>
      <c r="DP1005" s="34"/>
      <c r="DQ1005" s="34"/>
      <c r="DR1005" s="34"/>
      <c r="DS1005" s="34" t="s">
        <v>2127</v>
      </c>
      <c r="DT1005" s="34"/>
      <c r="DU1005" s="47">
        <v>42979</v>
      </c>
      <c r="DY1005" s="1">
        <v>2</v>
      </c>
      <c r="DZ1005" t="s">
        <v>7941</v>
      </c>
      <c r="EB1005" s="4"/>
      <c r="EJ1005"/>
      <c r="EL1005" s="34"/>
      <c r="EN1005" s="34"/>
    </row>
    <row r="1006" spans="1:144" hidden="1" x14ac:dyDescent="0.25">
      <c r="A1006" s="85">
        <v>2022</v>
      </c>
      <c r="B1006" s="87">
        <v>44830</v>
      </c>
      <c r="C1006" t="s">
        <v>121</v>
      </c>
      <c r="D1006" t="s">
        <v>122</v>
      </c>
      <c r="E1006" s="36" t="s">
        <v>7938</v>
      </c>
      <c r="F1006" s="34">
        <f t="shared" si="79"/>
        <v>1005</v>
      </c>
      <c r="G1006" s="34" t="s">
        <v>4985</v>
      </c>
      <c r="H1006">
        <v>18</v>
      </c>
      <c r="I1006" s="34" t="s">
        <v>6141</v>
      </c>
      <c r="J1006" s="34" t="s">
        <v>4988</v>
      </c>
      <c r="K1006" s="34" t="str">
        <f>VLOOKUP(J1006,[2]CodMpios!$B$347:$E$362,4,FALSE)</f>
        <v>18001 - Florencia</v>
      </c>
      <c r="L1006" s="34" t="str">
        <f>VLOOKUP($J1006,[2]Coord_Mpios_X_Y!$B$2:$K$1123,9,FALSE)</f>
        <v>1,749138703818</v>
      </c>
      <c r="M1006" s="34" t="str">
        <f>VLOOKUP($J1006,[2]Coord_Mpios_X_Y!$B$2:$K$1123,10,FALSE)</f>
        <v>-75,558239064333</v>
      </c>
      <c r="N1006" s="34" t="s">
        <v>125</v>
      </c>
      <c r="O1006" s="34" t="s">
        <v>126</v>
      </c>
      <c r="Q1006" s="34" t="s">
        <v>127</v>
      </c>
      <c r="R1006" s="34">
        <v>16187063</v>
      </c>
      <c r="S1006" s="34" t="str">
        <f t="shared" si="75"/>
        <v>CC16187063</v>
      </c>
      <c r="T1006" s="34" t="s">
        <v>5713</v>
      </c>
      <c r="V1006" s="34" t="s">
        <v>1265</v>
      </c>
      <c r="W1006" s="34" t="s">
        <v>5709</v>
      </c>
      <c r="X1006" s="87">
        <v>29449</v>
      </c>
      <c r="Y1006">
        <v>42</v>
      </c>
      <c r="Z1006" s="36">
        <f>VLOOKUP($Y1006,[2]Edades!$A$3:$H$153,4,FALSE)</f>
        <v>5</v>
      </c>
      <c r="AA1006" s="34" t="str">
        <f>VLOOKUP($Y1006,[2]Edades!$A$3:$H$153,6,FALSE)</f>
        <v>5 - Adultez</v>
      </c>
      <c r="AB1006" s="34">
        <f>VLOOKUP($Y1006,[2]Edades!$A$3:$H$153,7,FALSE)</f>
        <v>9</v>
      </c>
      <c r="AC1006" s="34" t="str">
        <f>VLOOKUP($Y1006,[2]Edades!$A$3:$H$153,8,FALSE)</f>
        <v>40-44</v>
      </c>
      <c r="AD1006" s="34" t="s">
        <v>146</v>
      </c>
      <c r="AE1006">
        <v>1</v>
      </c>
      <c r="AF1006" s="34" t="s">
        <v>130</v>
      </c>
      <c r="AG1006" s="34" t="s">
        <v>2127</v>
      </c>
      <c r="AH1006" s="34" t="s">
        <v>2127</v>
      </c>
      <c r="AK1006" s="34" t="s">
        <v>125</v>
      </c>
      <c r="AM1006" s="34" t="s">
        <v>2127</v>
      </c>
      <c r="AN1006" s="36" t="s">
        <v>2127</v>
      </c>
      <c r="AO1006" s="36" t="s">
        <v>2127</v>
      </c>
      <c r="AP1006" s="34" t="s">
        <v>2127</v>
      </c>
      <c r="AQ1006" s="36" t="s">
        <v>2127</v>
      </c>
      <c r="AR1006" s="34" t="s">
        <v>2098</v>
      </c>
      <c r="AS1006" s="91" t="s">
        <v>7115</v>
      </c>
      <c r="AT1006" s="34">
        <v>3118613817</v>
      </c>
      <c r="AU1006" s="34" t="s">
        <v>2127</v>
      </c>
      <c r="AX1006" s="90"/>
      <c r="BA1006" s="91"/>
      <c r="BB1006" s="91"/>
      <c r="BC1006" s="91"/>
      <c r="BF1006" s="34" t="s">
        <v>4983</v>
      </c>
      <c r="BG1006" s="92" t="s">
        <v>2098</v>
      </c>
      <c r="BM1006" s="36" t="s">
        <v>131</v>
      </c>
      <c r="BN1006" s="34" t="s">
        <v>132</v>
      </c>
      <c r="BO1006" s="36">
        <v>0</v>
      </c>
      <c r="BQ1006" s="94"/>
      <c r="BS1006" t="s">
        <v>132</v>
      </c>
      <c r="BU1006" s="95"/>
      <c r="BV1006" s="95"/>
      <c r="BW1006" s="61"/>
      <c r="BX1006" s="60"/>
      <c r="BY1006" s="59" t="str">
        <f t="shared" ca="1" si="76"/>
        <v/>
      </c>
      <c r="CD1006" s="68"/>
      <c r="CE1006" s="68"/>
      <c r="CF1006" s="67"/>
      <c r="CG1006">
        <v>85</v>
      </c>
      <c r="CH1006" s="2">
        <v>170</v>
      </c>
      <c r="CI1006" s="4">
        <f t="shared" si="77"/>
        <v>29.411764705882355</v>
      </c>
      <c r="CJ1006" s="5" t="str">
        <f t="shared" si="78"/>
        <v>SOBREPESO</v>
      </c>
      <c r="CK1006" s="36">
        <v>0</v>
      </c>
      <c r="CL1006" s="66"/>
      <c r="CM1006" s="89">
        <v>42957</v>
      </c>
      <c r="CN1006" s="97">
        <v>42978</v>
      </c>
      <c r="CP1006"/>
      <c r="CQ1006" s="65"/>
      <c r="CR1006" s="65"/>
      <c r="CS1006" s="98"/>
      <c r="CT1006"/>
      <c r="CU1006"/>
      <c r="CV1006" s="65"/>
      <c r="CW1006" s="2"/>
      <c r="CX1006" s="82"/>
      <c r="DC1006"/>
      <c r="DG1006" s="64"/>
      <c r="DI1006" s="89">
        <v>42982</v>
      </c>
      <c r="DJ1006" s="89"/>
      <c r="DN1006" s="34"/>
      <c r="DO1006" s="34"/>
      <c r="DP1006" s="34"/>
      <c r="DQ1006" s="34"/>
      <c r="DR1006" s="34"/>
      <c r="DS1006" s="34" t="s">
        <v>2127</v>
      </c>
      <c r="DT1006" s="34"/>
      <c r="DU1006" s="47">
        <v>43370</v>
      </c>
      <c r="DY1006" s="1">
        <v>1</v>
      </c>
      <c r="DZ1006" t="s">
        <v>7941</v>
      </c>
      <c r="EB1006" s="4"/>
      <c r="EJ1006"/>
      <c r="EL1006" s="34"/>
      <c r="EN1006" s="34"/>
    </row>
    <row r="1007" spans="1:144" hidden="1" x14ac:dyDescent="0.25">
      <c r="A1007" s="85">
        <v>2022</v>
      </c>
      <c r="B1007" s="87">
        <v>44830</v>
      </c>
      <c r="C1007" t="s">
        <v>121</v>
      </c>
      <c r="D1007" t="s">
        <v>122</v>
      </c>
      <c r="E1007" s="36" t="s">
        <v>7938</v>
      </c>
      <c r="F1007" s="34">
        <f t="shared" si="79"/>
        <v>1006</v>
      </c>
      <c r="G1007" s="34" t="s">
        <v>4985</v>
      </c>
      <c r="H1007">
        <v>18</v>
      </c>
      <c r="I1007" s="34" t="s">
        <v>6141</v>
      </c>
      <c r="J1007" s="34" t="s">
        <v>4988</v>
      </c>
      <c r="K1007" s="34" t="str">
        <f>VLOOKUP(J1007,[2]CodMpios!$B$347:$E$362,4,FALSE)</f>
        <v>18001 - Florencia</v>
      </c>
      <c r="L1007" s="34" t="str">
        <f>VLOOKUP($J1007,[2]Coord_Mpios_X_Y!$B$2:$K$1123,9,FALSE)</f>
        <v>1,749138703818</v>
      </c>
      <c r="M1007" s="34" t="str">
        <f>VLOOKUP($J1007,[2]Coord_Mpios_X_Y!$B$2:$K$1123,10,FALSE)</f>
        <v>-75,558239064333</v>
      </c>
      <c r="N1007" s="34" t="s">
        <v>6142</v>
      </c>
      <c r="O1007" s="34" t="s">
        <v>126</v>
      </c>
      <c r="Q1007" s="34" t="s">
        <v>127</v>
      </c>
      <c r="R1007" s="34">
        <v>17624223</v>
      </c>
      <c r="S1007" s="34" t="str">
        <f t="shared" si="75"/>
        <v>CC17624223</v>
      </c>
      <c r="T1007" s="34" t="s">
        <v>429</v>
      </c>
      <c r="V1007" s="34" t="s">
        <v>2326</v>
      </c>
      <c r="W1007" s="34" t="s">
        <v>431</v>
      </c>
      <c r="X1007" s="87">
        <v>18068</v>
      </c>
      <c r="Y1007">
        <v>73</v>
      </c>
      <c r="Z1007" s="36">
        <f>VLOOKUP($Y1007,[2]Edades!$A$3:$H$153,4,FALSE)</f>
        <v>6</v>
      </c>
      <c r="AA1007" s="34" t="str">
        <f>VLOOKUP($Y1007,[2]Edades!$A$3:$H$153,6,FALSE)</f>
        <v>6 - Persona mayor</v>
      </c>
      <c r="AB1007" s="34">
        <f>VLOOKUP($Y1007,[2]Edades!$A$3:$H$153,7,FALSE)</f>
        <v>15</v>
      </c>
      <c r="AC1007" s="34" t="str">
        <f>VLOOKUP($Y1007,[2]Edades!$A$3:$H$153,8,FALSE)</f>
        <v>70-74</v>
      </c>
      <c r="AD1007" s="34" t="s">
        <v>146</v>
      </c>
      <c r="AE1007">
        <v>1</v>
      </c>
      <c r="AF1007" s="34" t="s">
        <v>2137</v>
      </c>
      <c r="AG1007" s="34" t="s">
        <v>2127</v>
      </c>
      <c r="AH1007" s="34" t="s">
        <v>2127</v>
      </c>
      <c r="AK1007" s="34" t="s">
        <v>6142</v>
      </c>
      <c r="AM1007" s="34" t="s">
        <v>2127</v>
      </c>
      <c r="AN1007" s="36" t="s">
        <v>2127</v>
      </c>
      <c r="AO1007" s="36" t="s">
        <v>2127</v>
      </c>
      <c r="AP1007" s="34" t="s">
        <v>2127</v>
      </c>
      <c r="AQ1007" s="36" t="s">
        <v>2127</v>
      </c>
      <c r="AR1007" s="34" t="s">
        <v>2098</v>
      </c>
      <c r="AS1007" s="91" t="s">
        <v>7116</v>
      </c>
      <c r="AT1007" s="34">
        <v>84353276</v>
      </c>
      <c r="AU1007" s="34" t="s">
        <v>2127</v>
      </c>
      <c r="AX1007" s="90"/>
      <c r="BA1007" s="91"/>
      <c r="BB1007" s="91"/>
      <c r="BC1007" s="91"/>
      <c r="BF1007" s="34" t="s">
        <v>4983</v>
      </c>
      <c r="BG1007" s="92" t="s">
        <v>2098</v>
      </c>
      <c r="BM1007" s="36" t="s">
        <v>131</v>
      </c>
      <c r="BN1007" s="34" t="s">
        <v>132</v>
      </c>
      <c r="BO1007" s="36">
        <v>0</v>
      </c>
      <c r="BQ1007" s="94"/>
      <c r="BS1007" t="s">
        <v>132</v>
      </c>
      <c r="BU1007" s="95"/>
      <c r="BV1007" s="95"/>
      <c r="BW1007" s="61"/>
      <c r="BX1007" s="60"/>
      <c r="BY1007" s="59" t="str">
        <f t="shared" ca="1" si="76"/>
        <v/>
      </c>
      <c r="CD1007" s="68"/>
      <c r="CE1007" s="68"/>
      <c r="CF1007" s="67"/>
      <c r="CG1007"/>
      <c r="CH1007" s="2"/>
      <c r="CI1007" s="4" t="e">
        <f t="shared" si="77"/>
        <v>#DIV/0!</v>
      </c>
      <c r="CJ1007" s="5" t="str">
        <f t="shared" si="78"/>
        <v>SIN DATO</v>
      </c>
      <c r="CK1007" s="36">
        <v>0</v>
      </c>
      <c r="CL1007" s="66"/>
      <c r="CM1007" s="89">
        <v>42899</v>
      </c>
      <c r="CN1007" s="97">
        <v>42958</v>
      </c>
      <c r="CP1007"/>
      <c r="CQ1007" s="65"/>
      <c r="CR1007" s="65"/>
      <c r="CS1007" s="98"/>
      <c r="CT1007"/>
      <c r="CU1007"/>
      <c r="CV1007" s="65"/>
      <c r="CW1007" s="2"/>
      <c r="CX1007" s="82"/>
      <c r="DC1007"/>
      <c r="DG1007" s="64"/>
      <c r="DI1007" s="89"/>
      <c r="DJ1007" s="89"/>
      <c r="DN1007" s="34"/>
      <c r="DO1007" s="34"/>
      <c r="DP1007" s="34"/>
      <c r="DQ1007" s="34"/>
      <c r="DR1007" s="34"/>
      <c r="DS1007" s="34" t="s">
        <v>2127</v>
      </c>
      <c r="DT1007" s="34"/>
      <c r="DU1007" s="47">
        <v>44298</v>
      </c>
      <c r="DY1007" s="1">
        <v>2</v>
      </c>
      <c r="DZ1007" t="s">
        <v>7940</v>
      </c>
      <c r="EB1007" s="4"/>
      <c r="EJ1007"/>
      <c r="EL1007" s="34"/>
      <c r="EN1007" s="34"/>
    </row>
    <row r="1008" spans="1:144" x14ac:dyDescent="0.25">
      <c r="A1008" s="85">
        <v>2022</v>
      </c>
      <c r="B1008" s="87">
        <v>44830</v>
      </c>
      <c r="C1008" t="s">
        <v>121</v>
      </c>
      <c r="D1008" t="s">
        <v>122</v>
      </c>
      <c r="E1008" s="34" t="s">
        <v>7938</v>
      </c>
      <c r="F1008" s="34">
        <f t="shared" si="79"/>
        <v>1007</v>
      </c>
      <c r="G1008" s="34" t="s">
        <v>4985</v>
      </c>
      <c r="H1008">
        <v>18</v>
      </c>
      <c r="I1008" s="34" t="s">
        <v>6141</v>
      </c>
      <c r="J1008" s="34" t="s">
        <v>5008</v>
      </c>
      <c r="K1008" s="34" t="str">
        <f>VLOOKUP(J1008,[2]CodMpios!$B$347:$E$362,4,FALSE)</f>
        <v>18094 - Belén De Los Andaquíes</v>
      </c>
      <c r="L1008" s="34" t="str">
        <f>VLOOKUP($J1008,[2]Coord_Mpios_X_Y!$B$2:$K$1123,9,FALSE)</f>
        <v>1,500923003060</v>
      </c>
      <c r="M1008" s="34" t="str">
        <f>VLOOKUP($J1008,[2]Coord_Mpios_X_Y!$B$2:$K$1123,10,FALSE)</f>
        <v>-75,875645424257</v>
      </c>
      <c r="N1008" s="34" t="s">
        <v>125</v>
      </c>
      <c r="O1008" s="34" t="s">
        <v>126</v>
      </c>
      <c r="Q1008" s="34" t="s">
        <v>127</v>
      </c>
      <c r="R1008" s="34">
        <v>17682986</v>
      </c>
      <c r="S1008" s="34" t="str">
        <f t="shared" si="75"/>
        <v>CC17682986</v>
      </c>
      <c r="T1008" s="34" t="s">
        <v>2324</v>
      </c>
      <c r="V1008" s="34" t="s">
        <v>5047</v>
      </c>
      <c r="W1008" s="34" t="s">
        <v>152</v>
      </c>
      <c r="X1008" s="87">
        <v>24562</v>
      </c>
      <c r="Y1008">
        <v>55</v>
      </c>
      <c r="Z1008" s="36">
        <f>VLOOKUP($Y1008,[2]Edades!$A$3:$H$153,4,FALSE)</f>
        <v>5</v>
      </c>
      <c r="AA1008" s="34" t="str">
        <f>VLOOKUP($Y1008,[2]Edades!$A$3:$H$153,6,FALSE)</f>
        <v>5 - Adultez</v>
      </c>
      <c r="AB1008" s="34">
        <f>VLOOKUP($Y1008,[2]Edades!$A$3:$H$153,7,FALSE)</f>
        <v>12</v>
      </c>
      <c r="AC1008" s="34" t="str">
        <f>VLOOKUP($Y1008,[2]Edades!$A$3:$H$153,8,FALSE)</f>
        <v>55-59</v>
      </c>
      <c r="AD1008" s="34" t="s">
        <v>146</v>
      </c>
      <c r="AE1008">
        <v>1</v>
      </c>
      <c r="AF1008" s="34" t="s">
        <v>130</v>
      </c>
      <c r="AG1008" s="34" t="s">
        <v>2127</v>
      </c>
      <c r="AH1008" s="34" t="s">
        <v>2127</v>
      </c>
      <c r="AK1008" s="34" t="s">
        <v>125</v>
      </c>
      <c r="AM1008" s="34" t="s">
        <v>2127</v>
      </c>
      <c r="AN1008" s="36" t="s">
        <v>2127</v>
      </c>
      <c r="AO1008" s="36" t="s">
        <v>2127</v>
      </c>
      <c r="AP1008" s="34" t="s">
        <v>2127</v>
      </c>
      <c r="AQ1008" s="36" t="s">
        <v>2127</v>
      </c>
      <c r="AR1008" s="34" t="s">
        <v>5238</v>
      </c>
      <c r="AS1008" s="91" t="s">
        <v>7117</v>
      </c>
      <c r="AT1008" s="34">
        <v>3105354998</v>
      </c>
      <c r="AU1008" s="34" t="s">
        <v>2127</v>
      </c>
      <c r="AX1008" s="90"/>
      <c r="BA1008" s="91"/>
      <c r="BB1008" s="91"/>
      <c r="BC1008" s="91"/>
      <c r="BF1008" s="34" t="s">
        <v>4983</v>
      </c>
      <c r="BG1008" s="92" t="s">
        <v>2098</v>
      </c>
      <c r="BM1008" s="36" t="s">
        <v>131</v>
      </c>
      <c r="BN1008" s="34" t="s">
        <v>132</v>
      </c>
      <c r="BO1008" s="36">
        <v>0</v>
      </c>
      <c r="BQ1008" s="94"/>
      <c r="BS1008" s="36" t="s">
        <v>2127</v>
      </c>
      <c r="BU1008" s="95"/>
      <c r="BV1008" s="95"/>
      <c r="BW1008" s="61"/>
      <c r="BX1008" s="60"/>
      <c r="BY1008" s="59" t="str">
        <f t="shared" ca="1" si="76"/>
        <v/>
      </c>
      <c r="CD1008" s="68"/>
      <c r="CE1008" s="68"/>
      <c r="CF1008" s="67"/>
      <c r="CG1008">
        <v>74</v>
      </c>
      <c r="CH1008" s="2">
        <v>160</v>
      </c>
      <c r="CI1008" s="4">
        <f t="shared" si="77"/>
        <v>28.906249999999993</v>
      </c>
      <c r="CJ1008" s="5" t="str">
        <f t="shared" si="78"/>
        <v>SOBREPESO</v>
      </c>
      <c r="CK1008" s="36">
        <v>0</v>
      </c>
      <c r="CL1008" s="66"/>
      <c r="CM1008" s="89">
        <v>42958</v>
      </c>
      <c r="CN1008" s="97">
        <v>42978</v>
      </c>
      <c r="CP1008"/>
      <c r="CQ1008" s="65"/>
      <c r="CR1008" s="65"/>
      <c r="CS1008" s="98"/>
      <c r="CT1008"/>
      <c r="CU1008"/>
      <c r="CV1008" s="97"/>
      <c r="CW1008" s="2">
        <v>120</v>
      </c>
      <c r="CX1008" s="82">
        <v>70</v>
      </c>
      <c r="DG1008" s="64"/>
      <c r="DI1008" s="89">
        <v>44784</v>
      </c>
      <c r="DJ1008" s="89"/>
      <c r="DN1008" s="34"/>
      <c r="DO1008" s="34"/>
      <c r="DP1008" s="34"/>
      <c r="DQ1008" s="34"/>
      <c r="DR1008" s="34"/>
      <c r="DS1008" s="34" t="s">
        <v>2127</v>
      </c>
      <c r="DT1008" s="34"/>
      <c r="DU1008" s="47">
        <v>43353</v>
      </c>
      <c r="DY1008" s="1">
        <v>1</v>
      </c>
      <c r="DZ1008" t="s">
        <v>7941</v>
      </c>
      <c r="EA1008" s="4">
        <v>0.84</v>
      </c>
      <c r="EB1008" s="4">
        <v>162</v>
      </c>
      <c r="EG1008" s="4">
        <v>1.6</v>
      </c>
      <c r="EH1008" s="4">
        <v>8</v>
      </c>
      <c r="EJ1008"/>
      <c r="EL1008" s="34"/>
      <c r="EN1008" s="34"/>
    </row>
    <row r="1009" spans="1:144" x14ac:dyDescent="0.25">
      <c r="A1009" s="85">
        <v>2022</v>
      </c>
      <c r="B1009" s="87">
        <v>44830</v>
      </c>
      <c r="C1009" t="s">
        <v>121</v>
      </c>
      <c r="D1009" t="s">
        <v>122</v>
      </c>
      <c r="E1009" s="34" t="s">
        <v>7938</v>
      </c>
      <c r="F1009" s="34">
        <f t="shared" si="79"/>
        <v>1008</v>
      </c>
      <c r="G1009" s="34" t="s">
        <v>4985</v>
      </c>
      <c r="H1009">
        <v>18</v>
      </c>
      <c r="I1009" s="34" t="s">
        <v>6141</v>
      </c>
      <c r="J1009" s="34" t="s">
        <v>5007</v>
      </c>
      <c r="K1009" s="34" t="str">
        <f>VLOOKUP(J1009,[2]CodMpios!$B$347:$E$362,4,FALSE)</f>
        <v>18410 - La Montañita</v>
      </c>
      <c r="L1009" s="34" t="str">
        <f>VLOOKUP($J1009,[2]Coord_Mpios_X_Y!$B$2:$K$1123,9,FALSE)</f>
        <v>1,302860442333</v>
      </c>
      <c r="M1009" s="34" t="str">
        <f>VLOOKUP($J1009,[2]Coord_Mpios_X_Y!$B$2:$K$1123,10,FALSE)</f>
        <v>-75,235727318747</v>
      </c>
      <c r="N1009" s="34" t="s">
        <v>125</v>
      </c>
      <c r="O1009" s="34" t="s">
        <v>126</v>
      </c>
      <c r="Q1009" s="34" t="s">
        <v>127</v>
      </c>
      <c r="R1009" s="34">
        <v>40770089</v>
      </c>
      <c r="S1009" s="34" t="str">
        <f t="shared" si="75"/>
        <v>CC40770089</v>
      </c>
      <c r="T1009" s="34" t="s">
        <v>385</v>
      </c>
      <c r="V1009" s="34" t="s">
        <v>2101</v>
      </c>
      <c r="W1009" s="34" t="s">
        <v>497</v>
      </c>
      <c r="X1009" s="87">
        <v>24385</v>
      </c>
      <c r="Y1009">
        <v>56</v>
      </c>
      <c r="Z1009" s="36">
        <f>VLOOKUP($Y1009,[2]Edades!$A$3:$H$153,4,FALSE)</f>
        <v>5</v>
      </c>
      <c r="AA1009" s="34" t="str">
        <f>VLOOKUP($Y1009,[2]Edades!$A$3:$H$153,6,FALSE)</f>
        <v>5 - Adultez</v>
      </c>
      <c r="AB1009" s="34">
        <f>VLOOKUP($Y1009,[2]Edades!$A$3:$H$153,7,FALSE)</f>
        <v>12</v>
      </c>
      <c r="AC1009" s="34" t="str">
        <f>VLOOKUP($Y1009,[2]Edades!$A$3:$H$153,8,FALSE)</f>
        <v>55-59</v>
      </c>
      <c r="AD1009" s="34" t="s">
        <v>129</v>
      </c>
      <c r="AE1009" s="1">
        <v>2</v>
      </c>
      <c r="AF1009" s="34" t="s">
        <v>130</v>
      </c>
      <c r="AG1009" s="34" t="s">
        <v>2127</v>
      </c>
      <c r="AH1009" s="34" t="s">
        <v>2127</v>
      </c>
      <c r="AK1009" s="34" t="s">
        <v>125</v>
      </c>
      <c r="AM1009" s="34" t="s">
        <v>2127</v>
      </c>
      <c r="AN1009" s="36" t="s">
        <v>2127</v>
      </c>
      <c r="AO1009" s="36" t="s">
        <v>2127</v>
      </c>
      <c r="AP1009" s="34" t="s">
        <v>2127</v>
      </c>
      <c r="AQ1009" s="36" t="s">
        <v>2127</v>
      </c>
      <c r="AR1009" s="34" t="s">
        <v>5919</v>
      </c>
      <c r="AS1009" s="91" t="s">
        <v>7118</v>
      </c>
      <c r="AT1009" s="34">
        <v>3214928894</v>
      </c>
      <c r="AU1009" s="34" t="s">
        <v>2127</v>
      </c>
      <c r="AX1009" s="90"/>
      <c r="BA1009" s="91"/>
      <c r="BB1009" s="91"/>
      <c r="BC1009" s="91"/>
      <c r="BF1009" s="34" t="s">
        <v>4983</v>
      </c>
      <c r="BG1009" s="92" t="s">
        <v>2098</v>
      </c>
      <c r="BM1009" s="36" t="s">
        <v>131</v>
      </c>
      <c r="BN1009" s="34" t="s">
        <v>132</v>
      </c>
      <c r="BO1009" s="36">
        <v>0</v>
      </c>
      <c r="BQ1009" s="94"/>
      <c r="BS1009" s="36" t="s">
        <v>2127</v>
      </c>
      <c r="BU1009" s="95"/>
      <c r="BV1009" s="95"/>
      <c r="BW1009" s="61"/>
      <c r="BX1009" s="60"/>
      <c r="BY1009" s="59" t="str">
        <f t="shared" ca="1" si="76"/>
        <v/>
      </c>
      <c r="CD1009" s="68"/>
      <c r="CE1009" s="68"/>
      <c r="CF1009" s="67"/>
      <c r="CG1009"/>
      <c r="CH1009" s="2"/>
      <c r="CI1009" s="4" t="e">
        <f t="shared" si="77"/>
        <v>#DIV/0!</v>
      </c>
      <c r="CJ1009" s="5" t="str">
        <f t="shared" si="78"/>
        <v>SIN DATO</v>
      </c>
      <c r="CK1009" s="36">
        <v>0</v>
      </c>
      <c r="CL1009" s="66"/>
      <c r="CM1009" s="89">
        <v>42962</v>
      </c>
      <c r="CN1009" s="97">
        <v>42962</v>
      </c>
      <c r="CP1009"/>
      <c r="CQ1009" s="65"/>
      <c r="CR1009" s="65"/>
      <c r="CS1009" s="98"/>
      <c r="CT1009"/>
      <c r="CU1009"/>
      <c r="CV1009" s="97"/>
      <c r="CW1009" s="2"/>
      <c r="CX1009" s="82"/>
      <c r="DG1009" s="64"/>
      <c r="DI1009" s="89"/>
      <c r="DJ1009" s="89"/>
      <c r="DN1009" s="34"/>
      <c r="DO1009" s="34"/>
      <c r="DP1009" s="34"/>
      <c r="DQ1009" s="34"/>
      <c r="DR1009" s="34"/>
      <c r="DS1009" s="34" t="s">
        <v>2127</v>
      </c>
      <c r="DT1009" s="34"/>
      <c r="DY1009" s="1">
        <v>2</v>
      </c>
      <c r="DZ1009" t="s">
        <v>7941</v>
      </c>
      <c r="EB1009" s="4"/>
      <c r="EJ1009"/>
      <c r="EL1009" s="34"/>
      <c r="EN1009" s="34"/>
    </row>
    <row r="1010" spans="1:144" x14ac:dyDescent="0.25">
      <c r="A1010" s="85">
        <v>2022</v>
      </c>
      <c r="B1010" s="87">
        <v>44830</v>
      </c>
      <c r="C1010" t="s">
        <v>121</v>
      </c>
      <c r="D1010" t="s">
        <v>122</v>
      </c>
      <c r="E1010" s="34" t="s">
        <v>7938</v>
      </c>
      <c r="F1010" s="34">
        <f t="shared" si="79"/>
        <v>1009</v>
      </c>
      <c r="G1010" s="34" t="s">
        <v>4985</v>
      </c>
      <c r="H1010">
        <v>18</v>
      </c>
      <c r="I1010" s="34" t="s">
        <v>6141</v>
      </c>
      <c r="J1010" s="34" t="s">
        <v>5002</v>
      </c>
      <c r="K1010" s="34" t="str">
        <f>VLOOKUP(J1010,[2]CodMpios!$B$347:$E$362,4,FALSE)</f>
        <v>18860 - Valparaíso</v>
      </c>
      <c r="L1010" s="34" t="str">
        <f>VLOOKUP($J1010,[2]Coord_Mpios_X_Y!$B$2:$K$1123,9,FALSE)</f>
        <v>1,061292206570</v>
      </c>
      <c r="M1010" s="34" t="str">
        <f>VLOOKUP($J1010,[2]Coord_Mpios_X_Y!$B$2:$K$1123,10,FALSE)</f>
        <v>-75,627047667443</v>
      </c>
      <c r="N1010" s="34" t="s">
        <v>139</v>
      </c>
      <c r="O1010" s="34" t="s">
        <v>126</v>
      </c>
      <c r="Q1010" s="34" t="s">
        <v>127</v>
      </c>
      <c r="R1010" s="34">
        <v>41351387</v>
      </c>
      <c r="S1010" s="34" t="str">
        <f t="shared" si="75"/>
        <v>CC41351387</v>
      </c>
      <c r="T1010" s="34" t="s">
        <v>234</v>
      </c>
      <c r="U1010" s="34" t="s">
        <v>655</v>
      </c>
      <c r="V1010" s="34" t="s">
        <v>5712</v>
      </c>
      <c r="W1010" s="34" t="s">
        <v>390</v>
      </c>
      <c r="X1010" s="87">
        <v>16898</v>
      </c>
      <c r="Y1010">
        <v>76</v>
      </c>
      <c r="Z1010" s="36">
        <f>VLOOKUP($Y1010,[2]Edades!$A$3:$H$153,4,FALSE)</f>
        <v>6</v>
      </c>
      <c r="AA1010" s="34" t="str">
        <f>VLOOKUP($Y1010,[2]Edades!$A$3:$H$153,6,FALSE)</f>
        <v>6 - Persona mayor</v>
      </c>
      <c r="AB1010" s="34">
        <f>VLOOKUP($Y1010,[2]Edades!$A$3:$H$153,7,FALSE)</f>
        <v>16</v>
      </c>
      <c r="AC1010" s="34" t="str">
        <f>VLOOKUP($Y1010,[2]Edades!$A$3:$H$153,8,FALSE)</f>
        <v>75-79</v>
      </c>
      <c r="AD1010" s="34" t="s">
        <v>129</v>
      </c>
      <c r="AE1010" s="1">
        <v>2</v>
      </c>
      <c r="AF1010" s="34" t="s">
        <v>2137</v>
      </c>
      <c r="AG1010" s="34" t="s">
        <v>2127</v>
      </c>
      <c r="AH1010" s="34" t="s">
        <v>2127</v>
      </c>
      <c r="AK1010" s="34" t="s">
        <v>139</v>
      </c>
      <c r="AM1010" s="34" t="s">
        <v>2127</v>
      </c>
      <c r="AN1010" s="36" t="s">
        <v>2127</v>
      </c>
      <c r="AO1010" s="36" t="s">
        <v>2127</v>
      </c>
      <c r="AP1010" s="34" t="s">
        <v>2127</v>
      </c>
      <c r="AQ1010" s="36" t="s">
        <v>2127</v>
      </c>
      <c r="AR1010" s="34" t="s">
        <v>5262</v>
      </c>
      <c r="AS1010" s="91" t="s">
        <v>7119</v>
      </c>
      <c r="AT1010" s="34">
        <v>3228679104</v>
      </c>
      <c r="AU1010" s="34" t="s">
        <v>2127</v>
      </c>
      <c r="AX1010" s="90"/>
      <c r="BA1010" s="91"/>
      <c r="BB1010" s="91"/>
      <c r="BC1010" s="91"/>
      <c r="BF1010" s="34" t="s">
        <v>4983</v>
      </c>
      <c r="BG1010" s="92" t="s">
        <v>5262</v>
      </c>
      <c r="BM1010" s="36" t="s">
        <v>131</v>
      </c>
      <c r="BN1010" s="34" t="s">
        <v>132</v>
      </c>
      <c r="BO1010" s="36">
        <v>0</v>
      </c>
      <c r="BQ1010" s="94"/>
      <c r="BS1010" s="36" t="s">
        <v>2127</v>
      </c>
      <c r="BU1010" s="95"/>
      <c r="BV1010" s="95"/>
      <c r="BW1010" s="61"/>
      <c r="BX1010" s="60"/>
      <c r="BY1010" s="59" t="str">
        <f t="shared" ca="1" si="76"/>
        <v/>
      </c>
      <c r="CD1010" s="68"/>
      <c r="CE1010" s="68"/>
      <c r="CF1010" s="67"/>
      <c r="CG1010">
        <v>64</v>
      </c>
      <c r="CH1010" s="2">
        <v>148</v>
      </c>
      <c r="CI1010" s="4">
        <f t="shared" si="77"/>
        <v>29.218407596785976</v>
      </c>
      <c r="CJ1010" s="5" t="str">
        <f t="shared" si="78"/>
        <v>SOBREPESO</v>
      </c>
      <c r="CK1010" s="36">
        <v>0</v>
      </c>
      <c r="CL1010" s="66"/>
      <c r="CM1010" s="89">
        <v>42985</v>
      </c>
      <c r="CN1010" s="97">
        <v>42985</v>
      </c>
      <c r="CP1010"/>
      <c r="CQ1010" s="65"/>
      <c r="CR1010" s="65"/>
      <c r="CS1010" s="98"/>
      <c r="CT1010"/>
      <c r="CU1010"/>
      <c r="CV1010" s="97"/>
      <c r="CW1010" s="2">
        <v>128</v>
      </c>
      <c r="CX1010" s="82">
        <v>70</v>
      </c>
      <c r="DG1010" s="64"/>
      <c r="DI1010" s="89"/>
      <c r="DJ1010" s="89"/>
      <c r="DN1010" s="34"/>
      <c r="DO1010" s="34"/>
      <c r="DP1010" s="34"/>
      <c r="DQ1010" s="34"/>
      <c r="DR1010" s="34"/>
      <c r="DS1010" s="34" t="s">
        <v>2127</v>
      </c>
      <c r="DT1010" s="34"/>
      <c r="DU1010" s="47">
        <v>44264</v>
      </c>
      <c r="DY1010" s="1">
        <v>2</v>
      </c>
      <c r="DZ1010" t="s">
        <v>7940</v>
      </c>
      <c r="EB1010" s="4"/>
      <c r="EJ1010"/>
      <c r="EL1010" s="34"/>
      <c r="EN1010" s="34"/>
    </row>
    <row r="1011" spans="1:144" hidden="1" x14ac:dyDescent="0.25">
      <c r="A1011" s="85">
        <v>2022</v>
      </c>
      <c r="B1011" s="87">
        <v>44830</v>
      </c>
      <c r="C1011" t="s">
        <v>121</v>
      </c>
      <c r="D1011" t="s">
        <v>122</v>
      </c>
      <c r="E1011" s="36" t="s">
        <v>7938</v>
      </c>
      <c r="F1011" s="34">
        <f t="shared" si="79"/>
        <v>1010</v>
      </c>
      <c r="G1011" s="34" t="s">
        <v>4985</v>
      </c>
      <c r="H1011">
        <v>18</v>
      </c>
      <c r="I1011" s="34" t="s">
        <v>6141</v>
      </c>
      <c r="J1011" s="34" t="s">
        <v>5052</v>
      </c>
      <c r="K1011" s="34" t="str">
        <f>VLOOKUP(J1011,[2]CodMpios!$B$347:$E$362,4,FALSE)</f>
        <v>18256 - El Paujil</v>
      </c>
      <c r="L1011" s="34" t="str">
        <f>VLOOKUP($J1011,[2]Coord_Mpios_X_Y!$B$2:$K$1123,9,FALSE)</f>
        <v>1,617746356165</v>
      </c>
      <c r="M1011" s="34" t="str">
        <f>VLOOKUP($J1011,[2]Coord_Mpios_X_Y!$B$2:$K$1123,10,FALSE)</f>
        <v>-75,234043334186</v>
      </c>
      <c r="N1011" s="34" t="s">
        <v>6142</v>
      </c>
      <c r="O1011" s="34" t="s">
        <v>126</v>
      </c>
      <c r="Q1011" s="34" t="s">
        <v>127</v>
      </c>
      <c r="R1011" s="34">
        <v>3230059</v>
      </c>
      <c r="S1011" s="34" t="str">
        <f t="shared" si="75"/>
        <v>CC3230059</v>
      </c>
      <c r="T1011" s="34" t="s">
        <v>223</v>
      </c>
      <c r="U1011" s="34" t="s">
        <v>530</v>
      </c>
      <c r="V1011" s="34" t="s">
        <v>228</v>
      </c>
      <c r="W1011" s="34" t="s">
        <v>522</v>
      </c>
      <c r="X1011" s="87">
        <v>13619</v>
      </c>
      <c r="Y1011">
        <v>85</v>
      </c>
      <c r="Z1011" s="36">
        <f>VLOOKUP($Y1011,[2]Edades!$A$3:$H$153,4,FALSE)</f>
        <v>6</v>
      </c>
      <c r="AA1011" s="34" t="str">
        <f>VLOOKUP($Y1011,[2]Edades!$A$3:$H$153,6,FALSE)</f>
        <v>6 - Persona mayor</v>
      </c>
      <c r="AB1011" s="34">
        <f>VLOOKUP($Y1011,[2]Edades!$A$3:$H$153,7,FALSE)</f>
        <v>17</v>
      </c>
      <c r="AC1011" s="34" t="str">
        <f>VLOOKUP($Y1011,[2]Edades!$A$3:$H$153,8,FALSE)</f>
        <v>80 Y MÁS</v>
      </c>
      <c r="AD1011" s="34" t="s">
        <v>146</v>
      </c>
      <c r="AE1011">
        <v>1</v>
      </c>
      <c r="AF1011" s="34" t="s">
        <v>2137</v>
      </c>
      <c r="AG1011" s="34" t="s">
        <v>2127</v>
      </c>
      <c r="AH1011" s="34" t="s">
        <v>2127</v>
      </c>
      <c r="AK1011" s="34" t="s">
        <v>6142</v>
      </c>
      <c r="AM1011" s="34" t="s">
        <v>2127</v>
      </c>
      <c r="AN1011" s="36" t="s">
        <v>2127</v>
      </c>
      <c r="AO1011" s="36" t="s">
        <v>2127</v>
      </c>
      <c r="AP1011" s="34" t="s">
        <v>2127</v>
      </c>
      <c r="AQ1011" s="36" t="s">
        <v>2127</v>
      </c>
      <c r="AR1011" s="34" t="s">
        <v>2098</v>
      </c>
      <c r="AS1011" s="91" t="s">
        <v>7120</v>
      </c>
      <c r="AT1011" s="34">
        <v>4341011</v>
      </c>
      <c r="AU1011" s="34" t="s">
        <v>2127</v>
      </c>
      <c r="AX1011" s="90"/>
      <c r="BA1011" s="91"/>
      <c r="BB1011" s="91"/>
      <c r="BC1011" s="91"/>
      <c r="BF1011" s="34" t="s">
        <v>4983</v>
      </c>
      <c r="BG1011" s="92" t="s">
        <v>2098</v>
      </c>
      <c r="BM1011" s="36" t="s">
        <v>131</v>
      </c>
      <c r="BN1011" s="34" t="s">
        <v>132</v>
      </c>
      <c r="BO1011" s="36">
        <v>0</v>
      </c>
      <c r="BQ1011" s="94"/>
      <c r="BS1011" t="s">
        <v>132</v>
      </c>
      <c r="BU1011" s="95"/>
      <c r="BV1011" s="95"/>
      <c r="BW1011" s="61"/>
      <c r="BX1011" s="60"/>
      <c r="BY1011" s="59" t="str">
        <f t="shared" ca="1" si="76"/>
        <v/>
      </c>
      <c r="CD1011" s="68"/>
      <c r="CE1011" s="68"/>
      <c r="CF1011" s="67"/>
      <c r="CG1011">
        <v>58</v>
      </c>
      <c r="CH1011" s="2">
        <v>165</v>
      </c>
      <c r="CI1011" s="4">
        <f t="shared" si="77"/>
        <v>21.30394857667585</v>
      </c>
      <c r="CJ1011" s="5" t="str">
        <f t="shared" si="78"/>
        <v>NORMAL</v>
      </c>
      <c r="CK1011" s="36">
        <v>0</v>
      </c>
      <c r="CL1011" s="66"/>
      <c r="CM1011" s="89">
        <v>42969</v>
      </c>
      <c r="CN1011" s="97">
        <v>42969</v>
      </c>
      <c r="CP1011"/>
      <c r="CQ1011" s="65"/>
      <c r="CR1011" s="65"/>
      <c r="CS1011" s="98"/>
      <c r="CT1011"/>
      <c r="CU1011"/>
      <c r="CV1011" s="65"/>
      <c r="CW1011" s="2"/>
      <c r="CX1011" s="82"/>
      <c r="DC1011"/>
      <c r="DG1011" s="64"/>
      <c r="DI1011" s="89">
        <v>43164</v>
      </c>
      <c r="DJ1011" s="89"/>
      <c r="DN1011" s="34"/>
      <c r="DO1011" s="34"/>
      <c r="DP1011" s="34"/>
      <c r="DQ1011" s="34"/>
      <c r="DR1011" s="34"/>
      <c r="DS1011" s="34" t="s">
        <v>2127</v>
      </c>
      <c r="DT1011" s="34"/>
      <c r="DU1011" s="47">
        <v>43607</v>
      </c>
      <c r="DY1011" s="1">
        <v>2</v>
      </c>
      <c r="DZ1011" t="s">
        <v>7941</v>
      </c>
      <c r="EB1011" s="4"/>
      <c r="EJ1011"/>
      <c r="EL1011" s="34"/>
      <c r="EN1011" s="34"/>
    </row>
    <row r="1012" spans="1:144" hidden="1" x14ac:dyDescent="0.25">
      <c r="A1012" s="85">
        <v>2022</v>
      </c>
      <c r="B1012" s="87">
        <v>44830</v>
      </c>
      <c r="C1012" t="s">
        <v>121</v>
      </c>
      <c r="D1012" t="s">
        <v>122</v>
      </c>
      <c r="E1012" s="36" t="s">
        <v>7938</v>
      </c>
      <c r="F1012" s="34">
        <f t="shared" si="79"/>
        <v>1011</v>
      </c>
      <c r="G1012" s="34" t="s">
        <v>4985</v>
      </c>
      <c r="H1012">
        <v>18</v>
      </c>
      <c r="I1012" s="34" t="s">
        <v>6141</v>
      </c>
      <c r="J1012" s="34" t="s">
        <v>4988</v>
      </c>
      <c r="K1012" s="34" t="str">
        <f>VLOOKUP(J1012,[2]CodMpios!$B$347:$E$362,4,FALSE)</f>
        <v>18001 - Florencia</v>
      </c>
      <c r="L1012" s="34" t="str">
        <f>VLOOKUP($J1012,[2]Coord_Mpios_X_Y!$B$2:$K$1123,9,FALSE)</f>
        <v>1,749138703818</v>
      </c>
      <c r="M1012" s="34" t="str">
        <f>VLOOKUP($J1012,[2]Coord_Mpios_X_Y!$B$2:$K$1123,10,FALSE)</f>
        <v>-75,558239064333</v>
      </c>
      <c r="N1012" s="34" t="s">
        <v>6142</v>
      </c>
      <c r="O1012" s="34" t="s">
        <v>126</v>
      </c>
      <c r="Q1012" s="34" t="s">
        <v>127</v>
      </c>
      <c r="R1012" s="34">
        <v>26643697</v>
      </c>
      <c r="S1012" s="34" t="str">
        <f t="shared" si="75"/>
        <v>CC26643697</v>
      </c>
      <c r="T1012" s="34" t="s">
        <v>775</v>
      </c>
      <c r="V1012" s="34" t="s">
        <v>918</v>
      </c>
      <c r="W1012" s="34" t="s">
        <v>466</v>
      </c>
      <c r="X1012" s="87">
        <v>20198</v>
      </c>
      <c r="Y1012">
        <v>67</v>
      </c>
      <c r="Z1012" s="36">
        <f>VLOOKUP($Y1012,[2]Edades!$A$3:$H$153,4,FALSE)</f>
        <v>6</v>
      </c>
      <c r="AA1012" s="34" t="str">
        <f>VLOOKUP($Y1012,[2]Edades!$A$3:$H$153,6,FALSE)</f>
        <v>6 - Persona mayor</v>
      </c>
      <c r="AB1012" s="34">
        <f>VLOOKUP($Y1012,[2]Edades!$A$3:$H$153,7,FALSE)</f>
        <v>14</v>
      </c>
      <c r="AC1012" s="34" t="str">
        <f>VLOOKUP($Y1012,[2]Edades!$A$3:$H$153,8,FALSE)</f>
        <v>65-69</v>
      </c>
      <c r="AD1012" s="34" t="s">
        <v>129</v>
      </c>
      <c r="AE1012" s="1">
        <v>2</v>
      </c>
      <c r="AF1012" s="34" t="s">
        <v>2137</v>
      </c>
      <c r="AG1012" s="34" t="s">
        <v>2127</v>
      </c>
      <c r="AH1012" s="34" t="s">
        <v>2127</v>
      </c>
      <c r="AK1012" s="34" t="s">
        <v>6142</v>
      </c>
      <c r="AM1012" s="34" t="s">
        <v>2127</v>
      </c>
      <c r="AN1012" s="36" t="s">
        <v>2127</v>
      </c>
      <c r="AO1012" s="36" t="s">
        <v>2127</v>
      </c>
      <c r="AP1012" s="34" t="s">
        <v>2127</v>
      </c>
      <c r="AQ1012" s="36" t="s">
        <v>2127</v>
      </c>
      <c r="AR1012" s="34" t="s">
        <v>2098</v>
      </c>
      <c r="AS1012" s="91" t="s">
        <v>7121</v>
      </c>
      <c r="AT1012" s="34">
        <v>3208083279</v>
      </c>
      <c r="AU1012" s="34" t="s">
        <v>2127</v>
      </c>
      <c r="AX1012" s="90"/>
      <c r="BA1012" s="91"/>
      <c r="BB1012" s="91"/>
      <c r="BC1012" s="91"/>
      <c r="BF1012" s="34" t="s">
        <v>4983</v>
      </c>
      <c r="BG1012" s="92" t="s">
        <v>2098</v>
      </c>
      <c r="BM1012" s="36" t="s">
        <v>131</v>
      </c>
      <c r="BN1012" s="34" t="s">
        <v>132</v>
      </c>
      <c r="BO1012" s="36">
        <v>0</v>
      </c>
      <c r="BQ1012" s="94"/>
      <c r="BS1012" t="s">
        <v>132</v>
      </c>
      <c r="BU1012" s="95"/>
      <c r="BV1012" s="95"/>
      <c r="BW1012" s="61"/>
      <c r="BX1012" s="60"/>
      <c r="BY1012" s="59" t="str">
        <f t="shared" ca="1" si="76"/>
        <v/>
      </c>
      <c r="CD1012" s="68"/>
      <c r="CE1012" s="68"/>
      <c r="CF1012" s="67"/>
      <c r="CG1012">
        <v>54</v>
      </c>
      <c r="CH1012" s="2">
        <v>166</v>
      </c>
      <c r="CI1012" s="4">
        <f t="shared" si="77"/>
        <v>19.596458121643199</v>
      </c>
      <c r="CJ1012" s="5" t="str">
        <f t="shared" si="78"/>
        <v>NORMAL</v>
      </c>
      <c r="CK1012" s="36">
        <v>0</v>
      </c>
      <c r="CL1012" s="66"/>
      <c r="CM1012" s="89">
        <v>42970</v>
      </c>
      <c r="CN1012" s="97">
        <v>42970</v>
      </c>
      <c r="CP1012"/>
      <c r="CQ1012" s="65"/>
      <c r="CR1012" s="65"/>
      <c r="CS1012" s="98"/>
      <c r="CT1012"/>
      <c r="CU1012"/>
      <c r="CV1012" s="65"/>
      <c r="CW1012" s="2"/>
      <c r="CX1012" s="82"/>
      <c r="DC1012"/>
      <c r="DG1012" s="64"/>
      <c r="DI1012" s="89">
        <v>44594</v>
      </c>
      <c r="DJ1012" s="89"/>
      <c r="DN1012" s="34"/>
      <c r="DO1012" s="34"/>
      <c r="DP1012" s="34"/>
      <c r="DQ1012" s="34"/>
      <c r="DR1012" s="34"/>
      <c r="DS1012" s="34" t="s">
        <v>2127</v>
      </c>
      <c r="DT1012" s="34"/>
      <c r="DU1012" s="47">
        <v>44580</v>
      </c>
      <c r="DY1012" s="1">
        <v>2</v>
      </c>
      <c r="DZ1012" t="s">
        <v>7939</v>
      </c>
      <c r="EA1012" s="4">
        <v>0.87</v>
      </c>
      <c r="EB1012" s="4">
        <v>79</v>
      </c>
      <c r="EC1012" s="4">
        <v>205</v>
      </c>
      <c r="ED1012" s="4">
        <v>150</v>
      </c>
      <c r="EE1012" s="4">
        <v>42</v>
      </c>
      <c r="EF1012" s="4">
        <v>64</v>
      </c>
      <c r="EG1012" s="4">
        <v>1</v>
      </c>
      <c r="EJ1012"/>
      <c r="EL1012" s="34"/>
      <c r="EN1012" s="34"/>
    </row>
    <row r="1013" spans="1:144" x14ac:dyDescent="0.25">
      <c r="A1013" s="85">
        <v>2022</v>
      </c>
      <c r="B1013" s="87">
        <v>44830</v>
      </c>
      <c r="C1013" t="s">
        <v>121</v>
      </c>
      <c r="D1013" t="s">
        <v>122</v>
      </c>
      <c r="E1013" s="34" t="s">
        <v>7938</v>
      </c>
      <c r="F1013" s="34">
        <f t="shared" si="79"/>
        <v>1012</v>
      </c>
      <c r="G1013" s="34" t="s">
        <v>4985</v>
      </c>
      <c r="H1013">
        <v>18</v>
      </c>
      <c r="I1013" s="34" t="s">
        <v>6141</v>
      </c>
      <c r="J1013" s="34" t="s">
        <v>4986</v>
      </c>
      <c r="K1013" s="34" t="str">
        <f>VLOOKUP(J1013,[2]CodMpios!$B$347:$E$362,4,FALSE)</f>
        <v>18756 - Solano</v>
      </c>
      <c r="L1013" s="34" t="str">
        <f>VLOOKUP($J1013,[2]Coord_Mpios_X_Y!$B$2:$K$1123,9,FALSE)</f>
        <v>0,211280845516</v>
      </c>
      <c r="M1013" s="34" t="str">
        <f>VLOOKUP($J1013,[2]Coord_Mpios_X_Y!$B$2:$K$1123,10,FALSE)</f>
        <v>-73,123867898891</v>
      </c>
      <c r="N1013" s="34" t="s">
        <v>139</v>
      </c>
      <c r="O1013" s="34" t="s">
        <v>126</v>
      </c>
      <c r="Q1013" s="34" t="s">
        <v>127</v>
      </c>
      <c r="R1013" s="34">
        <v>26612223</v>
      </c>
      <c r="S1013" s="34" t="str">
        <f t="shared" si="75"/>
        <v>CC26612223</v>
      </c>
      <c r="T1013" s="34" t="s">
        <v>5711</v>
      </c>
      <c r="V1013" s="34" t="s">
        <v>5710</v>
      </c>
      <c r="W1013" s="34" t="s">
        <v>1054</v>
      </c>
      <c r="X1013" s="87">
        <v>14190</v>
      </c>
      <c r="Y1013">
        <v>84</v>
      </c>
      <c r="Z1013" s="36">
        <f>VLOOKUP($Y1013,[2]Edades!$A$3:$H$153,4,FALSE)</f>
        <v>6</v>
      </c>
      <c r="AA1013" s="34" t="str">
        <f>VLOOKUP($Y1013,[2]Edades!$A$3:$H$153,6,FALSE)</f>
        <v>6 - Persona mayor</v>
      </c>
      <c r="AB1013" s="34">
        <f>VLOOKUP($Y1013,[2]Edades!$A$3:$H$153,7,FALSE)</f>
        <v>17</v>
      </c>
      <c r="AC1013" s="34" t="str">
        <f>VLOOKUP($Y1013,[2]Edades!$A$3:$H$153,8,FALSE)</f>
        <v>80 Y MÁS</v>
      </c>
      <c r="AD1013" s="34" t="s">
        <v>129</v>
      </c>
      <c r="AE1013" s="1">
        <v>2</v>
      </c>
      <c r="AF1013" s="34" t="s">
        <v>2137</v>
      </c>
      <c r="AG1013" s="34" t="s">
        <v>2127</v>
      </c>
      <c r="AH1013" s="34" t="s">
        <v>2127</v>
      </c>
      <c r="AK1013" s="34" t="s">
        <v>139</v>
      </c>
      <c r="AM1013" s="34" t="s">
        <v>2127</v>
      </c>
      <c r="AN1013" s="36" t="s">
        <v>2127</v>
      </c>
      <c r="AO1013" s="36" t="s">
        <v>2127</v>
      </c>
      <c r="AP1013" s="34" t="s">
        <v>2127</v>
      </c>
      <c r="AQ1013" s="36" t="s">
        <v>2127</v>
      </c>
      <c r="AR1013" s="34" t="s">
        <v>2098</v>
      </c>
      <c r="AS1013" s="91" t="s">
        <v>7122</v>
      </c>
      <c r="AT1013" s="34">
        <v>4341259</v>
      </c>
      <c r="AU1013" s="34" t="s">
        <v>2127</v>
      </c>
      <c r="AX1013" s="90"/>
      <c r="BA1013" s="91"/>
      <c r="BB1013" s="91"/>
      <c r="BC1013" s="91"/>
      <c r="BF1013" s="34" t="s">
        <v>4983</v>
      </c>
      <c r="BG1013" s="92" t="s">
        <v>2098</v>
      </c>
      <c r="BM1013" s="36" t="s">
        <v>131</v>
      </c>
      <c r="BN1013" s="34" t="s">
        <v>132</v>
      </c>
      <c r="BO1013" s="36">
        <v>0</v>
      </c>
      <c r="BQ1013" s="94"/>
      <c r="BS1013" s="36" t="s">
        <v>2127</v>
      </c>
      <c r="BU1013" s="95"/>
      <c r="BV1013" s="95"/>
      <c r="BW1013" s="61"/>
      <c r="BX1013" s="60"/>
      <c r="BY1013" s="59" t="str">
        <f t="shared" ca="1" si="76"/>
        <v/>
      </c>
      <c r="CD1013" s="68"/>
      <c r="CE1013" s="68"/>
      <c r="CF1013" s="67"/>
      <c r="CG1013">
        <v>55</v>
      </c>
      <c r="CH1013" s="2">
        <v>158</v>
      </c>
      <c r="CI1013" s="4">
        <f t="shared" si="77"/>
        <v>22.031725684986377</v>
      </c>
      <c r="CJ1013" s="5" t="str">
        <f t="shared" si="78"/>
        <v>NORMAL</v>
      </c>
      <c r="CK1013" s="36">
        <v>0</v>
      </c>
      <c r="CL1013" s="66"/>
      <c r="CM1013" s="89">
        <v>42979</v>
      </c>
      <c r="CN1013" s="97">
        <v>42996</v>
      </c>
      <c r="CP1013"/>
      <c r="CQ1013" s="65"/>
      <c r="CR1013" s="65"/>
      <c r="CS1013" s="98"/>
      <c r="CT1013"/>
      <c r="CU1013"/>
      <c r="CV1013" s="97"/>
      <c r="CW1013" s="2">
        <v>120</v>
      </c>
      <c r="CX1013" s="82">
        <v>60</v>
      </c>
      <c r="DG1013" s="64"/>
      <c r="DI1013" s="89"/>
      <c r="DJ1013" s="89"/>
      <c r="DN1013" s="34"/>
      <c r="DO1013" s="34"/>
      <c r="DP1013" s="34"/>
      <c r="DQ1013" s="34"/>
      <c r="DR1013" s="34"/>
      <c r="DS1013" s="34" t="s">
        <v>2127</v>
      </c>
      <c r="DT1013" s="34"/>
      <c r="DU1013" s="47">
        <v>44252</v>
      </c>
      <c r="DY1013" s="1">
        <v>2</v>
      </c>
      <c r="DZ1013" t="s">
        <v>7940</v>
      </c>
      <c r="EB1013" s="4"/>
      <c r="EJ1013"/>
      <c r="EL1013" s="34"/>
      <c r="EN1013" s="34"/>
    </row>
    <row r="1014" spans="1:144" x14ac:dyDescent="0.25">
      <c r="A1014" s="85">
        <v>2022</v>
      </c>
      <c r="B1014" s="87">
        <v>44830</v>
      </c>
      <c r="C1014" t="s">
        <v>121</v>
      </c>
      <c r="D1014" t="s">
        <v>122</v>
      </c>
      <c r="E1014" s="34" t="s">
        <v>7938</v>
      </c>
      <c r="F1014" s="34">
        <f t="shared" si="79"/>
        <v>1013</v>
      </c>
      <c r="G1014" s="34" t="s">
        <v>4985</v>
      </c>
      <c r="H1014">
        <v>18</v>
      </c>
      <c r="I1014" s="34" t="s">
        <v>6141</v>
      </c>
      <c r="J1014" s="34" t="s">
        <v>4988</v>
      </c>
      <c r="K1014" s="34" t="str">
        <f>VLOOKUP(J1014,[2]CodMpios!$B$347:$E$362,4,FALSE)</f>
        <v>18001 - Florencia</v>
      </c>
      <c r="L1014" s="34" t="str">
        <f>VLOOKUP($J1014,[2]Coord_Mpios_X_Y!$B$2:$K$1123,9,FALSE)</f>
        <v>1,749138703818</v>
      </c>
      <c r="M1014" s="34" t="str">
        <f>VLOOKUP($J1014,[2]Coord_Mpios_X_Y!$B$2:$K$1123,10,FALSE)</f>
        <v>-75,558239064333</v>
      </c>
      <c r="N1014" s="34" t="s">
        <v>125</v>
      </c>
      <c r="O1014" s="34" t="s">
        <v>126</v>
      </c>
      <c r="Q1014" s="34" t="s">
        <v>127</v>
      </c>
      <c r="R1014" s="34">
        <v>17655653</v>
      </c>
      <c r="S1014" s="34" t="str">
        <f t="shared" si="75"/>
        <v>CC17655653</v>
      </c>
      <c r="T1014" s="34" t="s">
        <v>1081</v>
      </c>
      <c r="V1014" s="34" t="s">
        <v>2498</v>
      </c>
      <c r="W1014" s="34" t="s">
        <v>5709</v>
      </c>
      <c r="X1014" s="87">
        <v>28200</v>
      </c>
      <c r="Y1014">
        <v>46</v>
      </c>
      <c r="Z1014" s="36">
        <f>VLOOKUP($Y1014,[2]Edades!$A$3:$H$153,4,FALSE)</f>
        <v>5</v>
      </c>
      <c r="AA1014" s="34" t="str">
        <f>VLOOKUP($Y1014,[2]Edades!$A$3:$H$153,6,FALSE)</f>
        <v>5 - Adultez</v>
      </c>
      <c r="AB1014" s="34">
        <f>VLOOKUP($Y1014,[2]Edades!$A$3:$H$153,7,FALSE)</f>
        <v>10</v>
      </c>
      <c r="AC1014" s="34" t="str">
        <f>VLOOKUP($Y1014,[2]Edades!$A$3:$H$153,8,FALSE)</f>
        <v>45-49</v>
      </c>
      <c r="AD1014" s="34" t="s">
        <v>146</v>
      </c>
      <c r="AE1014">
        <v>1</v>
      </c>
      <c r="AF1014" s="34" t="s">
        <v>130</v>
      </c>
      <c r="AG1014" s="34" t="s">
        <v>2127</v>
      </c>
      <c r="AH1014" s="34" t="s">
        <v>2127</v>
      </c>
      <c r="AK1014" s="34" t="s">
        <v>125</v>
      </c>
      <c r="AM1014" s="34" t="s">
        <v>2127</v>
      </c>
      <c r="AN1014" s="36" t="s">
        <v>2127</v>
      </c>
      <c r="AO1014" s="36" t="s">
        <v>2127</v>
      </c>
      <c r="AP1014" s="34" t="s">
        <v>2127</v>
      </c>
      <c r="AQ1014" s="36" t="s">
        <v>2127</v>
      </c>
      <c r="AR1014" s="34" t="s">
        <v>2098</v>
      </c>
      <c r="AS1014" s="91" t="s">
        <v>7123</v>
      </c>
      <c r="AT1014" s="34">
        <v>3115319084</v>
      </c>
      <c r="AU1014" s="34" t="s">
        <v>2127</v>
      </c>
      <c r="AX1014" s="90"/>
      <c r="BA1014" s="91"/>
      <c r="BB1014" s="91"/>
      <c r="BC1014" s="91"/>
      <c r="BF1014" s="34" t="s">
        <v>4983</v>
      </c>
      <c r="BG1014" s="92" t="s">
        <v>2098</v>
      </c>
      <c r="BM1014" s="36" t="s">
        <v>131</v>
      </c>
      <c r="BN1014" s="34" t="s">
        <v>132</v>
      </c>
      <c r="BO1014" s="36">
        <v>0</v>
      </c>
      <c r="BQ1014" s="94"/>
      <c r="BS1014" s="36" t="s">
        <v>2127</v>
      </c>
      <c r="BU1014" s="95"/>
      <c r="BV1014" s="95"/>
      <c r="BW1014" s="61"/>
      <c r="BX1014" s="60"/>
      <c r="BY1014" s="59" t="str">
        <f t="shared" ca="1" si="76"/>
        <v/>
      </c>
      <c r="CD1014" s="68"/>
      <c r="CE1014" s="68"/>
      <c r="CF1014" s="67"/>
      <c r="CG1014">
        <v>78</v>
      </c>
      <c r="CH1014" s="2">
        <v>160</v>
      </c>
      <c r="CI1014" s="4">
        <f t="shared" si="77"/>
        <v>30.468749999999993</v>
      </c>
      <c r="CJ1014" s="5" t="str">
        <f t="shared" si="78"/>
        <v>OBESIDAD</v>
      </c>
      <c r="CK1014" s="36">
        <v>0</v>
      </c>
      <c r="CL1014" s="66"/>
      <c r="CM1014" s="89">
        <v>43328</v>
      </c>
      <c r="CN1014" s="97">
        <v>43328</v>
      </c>
      <c r="CP1014"/>
      <c r="CQ1014" s="65"/>
      <c r="CR1014" s="65"/>
      <c r="CS1014" s="98"/>
      <c r="CT1014"/>
      <c r="CU1014"/>
      <c r="CV1014" s="97"/>
      <c r="CW1014" s="2">
        <v>128</v>
      </c>
      <c r="CX1014" s="82">
        <v>80</v>
      </c>
      <c r="DG1014" s="64"/>
      <c r="DI1014" s="89">
        <v>43335</v>
      </c>
      <c r="DJ1014" s="89"/>
      <c r="DK1014" s="89">
        <v>43789</v>
      </c>
      <c r="DN1014" s="34"/>
      <c r="DO1014" s="34"/>
      <c r="DP1014" s="34"/>
      <c r="DQ1014" s="34"/>
      <c r="DR1014" s="34"/>
      <c r="DS1014" s="34" t="s">
        <v>2127</v>
      </c>
      <c r="DT1014" s="34"/>
      <c r="DU1014" s="47">
        <v>43733</v>
      </c>
      <c r="DY1014" s="1">
        <v>2</v>
      </c>
      <c r="DZ1014" t="s">
        <v>7941</v>
      </c>
      <c r="EA1014" s="4">
        <v>1.1599999999999999</v>
      </c>
      <c r="EB1014" s="4">
        <v>92</v>
      </c>
      <c r="EC1014" s="4">
        <v>168</v>
      </c>
      <c r="ED1014" s="4">
        <v>35.200000000000003</v>
      </c>
      <c r="EE1014" s="4">
        <v>24</v>
      </c>
      <c r="EF1014" s="4">
        <v>44</v>
      </c>
      <c r="EJ1014"/>
      <c r="EL1014" s="34"/>
      <c r="EN1014" s="34"/>
    </row>
    <row r="1015" spans="1:144" x14ac:dyDescent="0.25">
      <c r="A1015" s="85">
        <v>2022</v>
      </c>
      <c r="B1015" s="87">
        <v>44830</v>
      </c>
      <c r="C1015" t="s">
        <v>121</v>
      </c>
      <c r="D1015" t="s">
        <v>122</v>
      </c>
      <c r="E1015" s="34" t="s">
        <v>7938</v>
      </c>
      <c r="F1015" s="34">
        <f t="shared" si="79"/>
        <v>1014</v>
      </c>
      <c r="G1015" s="34" t="s">
        <v>4985</v>
      </c>
      <c r="H1015">
        <v>18</v>
      </c>
      <c r="I1015" s="34" t="s">
        <v>6141</v>
      </c>
      <c r="J1015" s="34" t="s">
        <v>4986</v>
      </c>
      <c r="K1015" s="34" t="str">
        <f>VLOOKUP(J1015,[2]CodMpios!$B$347:$E$362,4,FALSE)</f>
        <v>18756 - Solano</v>
      </c>
      <c r="L1015" s="34" t="str">
        <f>VLOOKUP($J1015,[2]Coord_Mpios_X_Y!$B$2:$K$1123,9,FALSE)</f>
        <v>0,211280845516</v>
      </c>
      <c r="M1015" s="34" t="str">
        <f>VLOOKUP($J1015,[2]Coord_Mpios_X_Y!$B$2:$K$1123,10,FALSE)</f>
        <v>-73,123867898891</v>
      </c>
      <c r="N1015" s="34" t="s">
        <v>139</v>
      </c>
      <c r="O1015" s="34" t="s">
        <v>126</v>
      </c>
      <c r="Q1015" s="34" t="s">
        <v>127</v>
      </c>
      <c r="R1015" s="34">
        <v>78688945</v>
      </c>
      <c r="S1015" s="34" t="str">
        <f t="shared" si="75"/>
        <v>CC78688945</v>
      </c>
      <c r="T1015" s="34" t="s">
        <v>223</v>
      </c>
      <c r="U1015" s="34" t="s">
        <v>611</v>
      </c>
      <c r="V1015" s="34" t="s">
        <v>5708</v>
      </c>
      <c r="W1015" s="34" t="s">
        <v>665</v>
      </c>
      <c r="X1015" s="87">
        <v>23943</v>
      </c>
      <c r="Y1015">
        <v>57</v>
      </c>
      <c r="Z1015" s="36">
        <f>VLOOKUP($Y1015,[2]Edades!$A$3:$H$153,4,FALSE)</f>
        <v>5</v>
      </c>
      <c r="AA1015" s="34" t="str">
        <f>VLOOKUP($Y1015,[2]Edades!$A$3:$H$153,6,FALSE)</f>
        <v>5 - Adultez</v>
      </c>
      <c r="AB1015" s="34">
        <f>VLOOKUP($Y1015,[2]Edades!$A$3:$H$153,7,FALSE)</f>
        <v>12</v>
      </c>
      <c r="AC1015" s="34" t="str">
        <f>VLOOKUP($Y1015,[2]Edades!$A$3:$H$153,8,FALSE)</f>
        <v>55-59</v>
      </c>
      <c r="AD1015" s="34" t="s">
        <v>146</v>
      </c>
      <c r="AE1015">
        <v>1</v>
      </c>
      <c r="AF1015" s="34" t="s">
        <v>130</v>
      </c>
      <c r="AG1015" s="34" t="s">
        <v>2127</v>
      </c>
      <c r="AH1015" s="34" t="s">
        <v>2127</v>
      </c>
      <c r="AK1015" s="34" t="s">
        <v>139</v>
      </c>
      <c r="AM1015" s="34" t="s">
        <v>2127</v>
      </c>
      <c r="AN1015" s="36" t="s">
        <v>2127</v>
      </c>
      <c r="AO1015" s="36" t="s">
        <v>2127</v>
      </c>
      <c r="AP1015" s="34" t="s">
        <v>2127</v>
      </c>
      <c r="AQ1015" s="36" t="s">
        <v>2127</v>
      </c>
      <c r="AR1015" s="34" t="s">
        <v>2098</v>
      </c>
      <c r="AS1015" s="91" t="s">
        <v>7124</v>
      </c>
      <c r="AT1015" s="34">
        <v>3145407524</v>
      </c>
      <c r="AU1015" s="34" t="s">
        <v>2127</v>
      </c>
      <c r="AX1015" s="90"/>
      <c r="BA1015" s="91"/>
      <c r="BB1015" s="91"/>
      <c r="BC1015" s="91"/>
      <c r="BF1015" s="34" t="s">
        <v>4983</v>
      </c>
      <c r="BG1015" s="92" t="s">
        <v>2098</v>
      </c>
      <c r="BM1015" s="36" t="s">
        <v>131</v>
      </c>
      <c r="BN1015" s="34" t="s">
        <v>132</v>
      </c>
      <c r="BO1015" s="36">
        <v>0</v>
      </c>
      <c r="BQ1015" s="94"/>
      <c r="BS1015" s="36" t="s">
        <v>2127</v>
      </c>
      <c r="BU1015" s="95"/>
      <c r="BV1015" s="95"/>
      <c r="BW1015" s="61"/>
      <c r="BX1015" s="60"/>
      <c r="BY1015" s="59" t="str">
        <f t="shared" ca="1" si="76"/>
        <v/>
      </c>
      <c r="CD1015" s="68"/>
      <c r="CE1015" s="68"/>
      <c r="CF1015" s="67"/>
      <c r="CG1015">
        <v>93</v>
      </c>
      <c r="CH1015" s="2">
        <v>175</v>
      </c>
      <c r="CI1015" s="4">
        <f t="shared" si="77"/>
        <v>30.367346938775512</v>
      </c>
      <c r="CJ1015" s="5" t="str">
        <f t="shared" si="78"/>
        <v>OBESIDAD</v>
      </c>
      <c r="CK1015" s="36">
        <v>0</v>
      </c>
      <c r="CL1015" s="66"/>
      <c r="CM1015" s="89">
        <v>42979</v>
      </c>
      <c r="CN1015" s="97">
        <v>42984</v>
      </c>
      <c r="CP1015"/>
      <c r="CQ1015" s="65"/>
      <c r="CR1015" s="65"/>
      <c r="CS1015" s="98"/>
      <c r="CT1015"/>
      <c r="CU1015"/>
      <c r="CV1015" s="97"/>
      <c r="CW1015" s="2">
        <v>150</v>
      </c>
      <c r="CX1015" s="82">
        <v>100</v>
      </c>
      <c r="DG1015" s="64"/>
      <c r="DI1015" s="89"/>
      <c r="DJ1015" s="89"/>
      <c r="DN1015" s="34"/>
      <c r="DO1015" s="34"/>
      <c r="DP1015" s="34"/>
      <c r="DQ1015" s="34"/>
      <c r="DR1015" s="34"/>
      <c r="DS1015" s="34" t="s">
        <v>2127</v>
      </c>
      <c r="DT1015" s="34"/>
      <c r="DU1015" s="47">
        <v>42984</v>
      </c>
      <c r="DY1015" s="1">
        <v>2</v>
      </c>
      <c r="DZ1015" t="s">
        <v>7941</v>
      </c>
      <c r="EB1015" s="4"/>
      <c r="EJ1015"/>
      <c r="EL1015" s="34"/>
      <c r="EN1015" s="34"/>
    </row>
    <row r="1016" spans="1:144" x14ac:dyDescent="0.25">
      <c r="A1016" s="85">
        <v>2022</v>
      </c>
      <c r="B1016" s="87">
        <v>44830</v>
      </c>
      <c r="C1016" t="s">
        <v>121</v>
      </c>
      <c r="D1016" t="s">
        <v>122</v>
      </c>
      <c r="E1016" s="34" t="s">
        <v>7938</v>
      </c>
      <c r="F1016" s="34">
        <f t="shared" si="79"/>
        <v>1015</v>
      </c>
      <c r="G1016" s="34" t="s">
        <v>4985</v>
      </c>
      <c r="H1016">
        <v>18</v>
      </c>
      <c r="I1016" s="34" t="s">
        <v>6141</v>
      </c>
      <c r="J1016" s="34" t="s">
        <v>4998</v>
      </c>
      <c r="K1016" s="34" t="str">
        <f>VLOOKUP(J1016,[2]CodMpios!$B$347:$E$362,4,FALSE)</f>
        <v>18460 - Milán</v>
      </c>
      <c r="L1016" s="34" t="str">
        <f>VLOOKUP($J1016,[2]Coord_Mpios_X_Y!$B$2:$K$1123,9,FALSE)</f>
        <v>1,146692553938</v>
      </c>
      <c r="M1016" s="34" t="str">
        <f>VLOOKUP($J1016,[2]Coord_Mpios_X_Y!$B$2:$K$1123,10,FALSE)</f>
        <v>-75,386647638375</v>
      </c>
      <c r="N1016" s="34" t="s">
        <v>125</v>
      </c>
      <c r="O1016" s="34" t="s">
        <v>126</v>
      </c>
      <c r="Q1016" s="34" t="s">
        <v>127</v>
      </c>
      <c r="R1016" s="34">
        <v>12123198</v>
      </c>
      <c r="S1016" s="34" t="str">
        <f t="shared" si="75"/>
        <v>CC12123198</v>
      </c>
      <c r="T1016" s="34" t="s">
        <v>202</v>
      </c>
      <c r="V1016" s="34" t="s">
        <v>5102</v>
      </c>
      <c r="W1016" s="34" t="s">
        <v>303</v>
      </c>
      <c r="X1016" s="87">
        <v>23025</v>
      </c>
      <c r="Y1016">
        <v>60</v>
      </c>
      <c r="Z1016" s="36">
        <f>VLOOKUP($Y1016,[2]Edades!$A$3:$H$153,4,FALSE)</f>
        <v>6</v>
      </c>
      <c r="AA1016" s="34" t="str">
        <f>VLOOKUP($Y1016,[2]Edades!$A$3:$H$153,6,FALSE)</f>
        <v>6 - Persona mayor</v>
      </c>
      <c r="AB1016" s="34">
        <f>VLOOKUP($Y1016,[2]Edades!$A$3:$H$153,7,FALSE)</f>
        <v>13</v>
      </c>
      <c r="AC1016" s="34" t="str">
        <f>VLOOKUP($Y1016,[2]Edades!$A$3:$H$153,8,FALSE)</f>
        <v>60-64</v>
      </c>
      <c r="AD1016" s="34" t="s">
        <v>146</v>
      </c>
      <c r="AE1016">
        <v>1</v>
      </c>
      <c r="AF1016" s="34" t="s">
        <v>2137</v>
      </c>
      <c r="AG1016" s="34" t="s">
        <v>2127</v>
      </c>
      <c r="AH1016" s="34" t="s">
        <v>2127</v>
      </c>
      <c r="AK1016" s="34" t="s">
        <v>125</v>
      </c>
      <c r="AM1016" s="34" t="s">
        <v>2127</v>
      </c>
      <c r="AN1016" s="36" t="s">
        <v>2127</v>
      </c>
      <c r="AO1016" s="36" t="s">
        <v>2127</v>
      </c>
      <c r="AP1016" s="34" t="s">
        <v>2127</v>
      </c>
      <c r="AQ1016" s="36" t="s">
        <v>2127</v>
      </c>
      <c r="AR1016" s="34" t="s">
        <v>5963</v>
      </c>
      <c r="AS1016" s="91" t="s">
        <v>7125</v>
      </c>
      <c r="AT1016" s="34">
        <v>3214691808</v>
      </c>
      <c r="AU1016" s="34" t="s">
        <v>2127</v>
      </c>
      <c r="AX1016" s="90"/>
      <c r="BA1016" s="91"/>
      <c r="BB1016" s="91"/>
      <c r="BC1016" s="91"/>
      <c r="BF1016" s="34" t="s">
        <v>4983</v>
      </c>
      <c r="BG1016" s="92" t="s">
        <v>2098</v>
      </c>
      <c r="BM1016" s="36" t="s">
        <v>131</v>
      </c>
      <c r="BN1016" s="34" t="s">
        <v>132</v>
      </c>
      <c r="BO1016" s="36">
        <v>0</v>
      </c>
      <c r="BQ1016" s="94"/>
      <c r="BS1016" s="36" t="s">
        <v>2127</v>
      </c>
      <c r="BU1016" s="95"/>
      <c r="BV1016" s="95"/>
      <c r="BW1016" s="61"/>
      <c r="BX1016" s="60"/>
      <c r="BY1016" s="59" t="str">
        <f t="shared" ca="1" si="76"/>
        <v/>
      </c>
      <c r="CD1016" s="68"/>
      <c r="CE1016" s="68"/>
      <c r="CF1016" s="67"/>
      <c r="CG1016">
        <v>62</v>
      </c>
      <c r="CH1016" s="2">
        <v>170</v>
      </c>
      <c r="CI1016" s="4">
        <f t="shared" si="77"/>
        <v>21.453287197231838</v>
      </c>
      <c r="CJ1016" s="5" t="str">
        <f t="shared" si="78"/>
        <v>NORMAL</v>
      </c>
      <c r="CK1016" s="36">
        <v>0</v>
      </c>
      <c r="CL1016" s="66"/>
      <c r="CM1016" s="89">
        <v>42982</v>
      </c>
      <c r="CN1016" s="97">
        <v>42982</v>
      </c>
      <c r="CP1016"/>
      <c r="CQ1016" s="65"/>
      <c r="CR1016" s="65"/>
      <c r="CS1016" s="98"/>
      <c r="CT1016"/>
      <c r="CU1016"/>
      <c r="CV1016" s="97"/>
      <c r="CW1016" s="2"/>
      <c r="CX1016" s="82"/>
      <c r="DG1016" s="64"/>
      <c r="DI1016" s="89"/>
      <c r="DJ1016" s="89"/>
      <c r="DN1016" s="34"/>
      <c r="DO1016" s="34"/>
      <c r="DP1016" s="34"/>
      <c r="DQ1016" s="34"/>
      <c r="DR1016" s="34"/>
      <c r="DS1016" s="34" t="s">
        <v>2127</v>
      </c>
      <c r="DT1016" s="34"/>
      <c r="DU1016" s="47">
        <v>43845</v>
      </c>
      <c r="DY1016" s="1">
        <v>1</v>
      </c>
      <c r="DZ1016" t="s">
        <v>7941</v>
      </c>
      <c r="EB1016" s="4"/>
      <c r="EJ1016"/>
      <c r="EL1016" s="34"/>
      <c r="EN1016" s="34"/>
    </row>
    <row r="1017" spans="1:144" x14ac:dyDescent="0.25">
      <c r="A1017" s="85">
        <v>2022</v>
      </c>
      <c r="B1017" s="87">
        <v>44830</v>
      </c>
      <c r="C1017" t="s">
        <v>121</v>
      </c>
      <c r="D1017" t="s">
        <v>122</v>
      </c>
      <c r="E1017" s="34" t="s">
        <v>7938</v>
      </c>
      <c r="F1017" s="34">
        <f t="shared" si="79"/>
        <v>1016</v>
      </c>
      <c r="G1017" s="34" t="s">
        <v>4985</v>
      </c>
      <c r="H1017">
        <v>18</v>
      </c>
      <c r="I1017" s="34" t="s">
        <v>6141</v>
      </c>
      <c r="J1017" s="34" t="s">
        <v>4988</v>
      </c>
      <c r="K1017" s="34" t="str">
        <f>VLOOKUP(J1017,[2]CodMpios!$B$347:$E$362,4,FALSE)</f>
        <v>18001 - Florencia</v>
      </c>
      <c r="L1017" s="34" t="str">
        <f>VLOOKUP($J1017,[2]Coord_Mpios_X_Y!$B$2:$K$1123,9,FALSE)</f>
        <v>1,749138703818</v>
      </c>
      <c r="M1017" s="34" t="str">
        <f>VLOOKUP($J1017,[2]Coord_Mpios_X_Y!$B$2:$K$1123,10,FALSE)</f>
        <v>-75,558239064333</v>
      </c>
      <c r="N1017" s="34" t="s">
        <v>125</v>
      </c>
      <c r="O1017" s="34" t="s">
        <v>126</v>
      </c>
      <c r="Q1017" s="34" t="s">
        <v>127</v>
      </c>
      <c r="R1017" s="34">
        <v>17629086</v>
      </c>
      <c r="S1017" s="34" t="str">
        <f t="shared" si="75"/>
        <v>CC17629086</v>
      </c>
      <c r="T1017" s="34" t="s">
        <v>413</v>
      </c>
      <c r="U1017" s="34" t="s">
        <v>691</v>
      </c>
      <c r="V1017" s="34" t="s">
        <v>196</v>
      </c>
      <c r="W1017" s="34" t="s">
        <v>5240</v>
      </c>
      <c r="X1017" s="87">
        <v>20774</v>
      </c>
      <c r="Y1017">
        <v>66</v>
      </c>
      <c r="Z1017" s="36">
        <f>VLOOKUP($Y1017,[2]Edades!$A$3:$H$153,4,FALSE)</f>
        <v>6</v>
      </c>
      <c r="AA1017" s="34" t="str">
        <f>VLOOKUP($Y1017,[2]Edades!$A$3:$H$153,6,FALSE)</f>
        <v>6 - Persona mayor</v>
      </c>
      <c r="AB1017" s="34">
        <f>VLOOKUP($Y1017,[2]Edades!$A$3:$H$153,7,FALSE)</f>
        <v>14</v>
      </c>
      <c r="AC1017" s="34" t="str">
        <f>VLOOKUP($Y1017,[2]Edades!$A$3:$H$153,8,FALSE)</f>
        <v>65-69</v>
      </c>
      <c r="AD1017" s="34" t="s">
        <v>146</v>
      </c>
      <c r="AE1017">
        <v>1</v>
      </c>
      <c r="AF1017" s="34" t="s">
        <v>2137</v>
      </c>
      <c r="AG1017" s="34" t="s">
        <v>2127</v>
      </c>
      <c r="AH1017" s="34" t="s">
        <v>2127</v>
      </c>
      <c r="AK1017" s="34" t="s">
        <v>125</v>
      </c>
      <c r="AM1017" s="34" t="s">
        <v>2127</v>
      </c>
      <c r="AN1017" s="36" t="s">
        <v>2127</v>
      </c>
      <c r="AO1017" s="36" t="s">
        <v>2127</v>
      </c>
      <c r="AP1017" s="34" t="s">
        <v>2127</v>
      </c>
      <c r="AQ1017" s="36" t="s">
        <v>2127</v>
      </c>
      <c r="AR1017" s="34" t="s">
        <v>2098</v>
      </c>
      <c r="AS1017" s="91" t="s">
        <v>7126</v>
      </c>
      <c r="AT1017" s="34">
        <v>3142603089</v>
      </c>
      <c r="AU1017" s="34" t="s">
        <v>2127</v>
      </c>
      <c r="AX1017" s="90"/>
      <c r="BA1017" s="91"/>
      <c r="BB1017" s="91"/>
      <c r="BC1017" s="91"/>
      <c r="BF1017" s="34" t="s">
        <v>4983</v>
      </c>
      <c r="BG1017" s="92" t="s">
        <v>2098</v>
      </c>
      <c r="BM1017" s="36" t="s">
        <v>131</v>
      </c>
      <c r="BN1017" s="34" t="s">
        <v>132</v>
      </c>
      <c r="BO1017" s="36">
        <v>0</v>
      </c>
      <c r="BQ1017" s="94"/>
      <c r="BS1017" s="36" t="s">
        <v>2127</v>
      </c>
      <c r="BU1017" s="95"/>
      <c r="BV1017" s="95"/>
      <c r="BW1017" s="61"/>
      <c r="BX1017" s="60"/>
      <c r="BY1017" s="59" t="str">
        <f t="shared" ca="1" si="76"/>
        <v/>
      </c>
      <c r="CD1017" s="68"/>
      <c r="CE1017" s="68"/>
      <c r="CF1017" s="67"/>
      <c r="CG1017">
        <v>72</v>
      </c>
      <c r="CH1017" s="2">
        <v>168</v>
      </c>
      <c r="CI1017" s="4">
        <f t="shared" si="77"/>
        <v>25.510204081632658</v>
      </c>
      <c r="CJ1017" s="5" t="str">
        <f t="shared" si="78"/>
        <v>SOBREPESO</v>
      </c>
      <c r="CK1017" s="36">
        <v>0</v>
      </c>
      <c r="CL1017" s="66"/>
      <c r="CM1017" s="89">
        <v>42982</v>
      </c>
      <c r="CN1017" s="97">
        <v>42982</v>
      </c>
      <c r="CP1017"/>
      <c r="CQ1017" s="65"/>
      <c r="CR1017" s="65"/>
      <c r="CS1017" s="98"/>
      <c r="CT1017"/>
      <c r="CU1017"/>
      <c r="CV1017" s="97"/>
      <c r="CW1017" s="2">
        <v>120</v>
      </c>
      <c r="CX1017" s="82">
        <v>70</v>
      </c>
      <c r="DG1017" s="64"/>
      <c r="DI1017" s="89"/>
      <c r="DJ1017" s="89"/>
      <c r="DN1017" s="34"/>
      <c r="DO1017" s="34"/>
      <c r="DP1017" s="34"/>
      <c r="DQ1017" s="34"/>
      <c r="DR1017" s="34"/>
      <c r="DS1017" s="34" t="s">
        <v>2127</v>
      </c>
      <c r="DT1017" s="34"/>
      <c r="DU1017" s="47">
        <v>44651</v>
      </c>
      <c r="DY1017" s="1">
        <v>3</v>
      </c>
      <c r="DZ1017" t="s">
        <v>7941</v>
      </c>
      <c r="EA1017" s="4">
        <v>1.35</v>
      </c>
      <c r="EB1017" s="4">
        <v>84</v>
      </c>
      <c r="ED1017" s="4">
        <v>80</v>
      </c>
      <c r="EF1017" s="4">
        <v>134</v>
      </c>
      <c r="EH1017" s="4">
        <v>5.8</v>
      </c>
      <c r="EJ1017"/>
      <c r="EL1017" s="34"/>
      <c r="EN1017" s="34"/>
    </row>
    <row r="1018" spans="1:144" x14ac:dyDescent="0.25">
      <c r="A1018" s="85">
        <v>2022</v>
      </c>
      <c r="B1018" s="87">
        <v>44830</v>
      </c>
      <c r="C1018" t="s">
        <v>121</v>
      </c>
      <c r="D1018" t="s">
        <v>122</v>
      </c>
      <c r="E1018" s="34" t="s">
        <v>7938</v>
      </c>
      <c r="F1018" s="34">
        <f t="shared" si="79"/>
        <v>1017</v>
      </c>
      <c r="G1018" s="34" t="s">
        <v>4985</v>
      </c>
      <c r="H1018">
        <v>18</v>
      </c>
      <c r="I1018" s="34" t="s">
        <v>6141</v>
      </c>
      <c r="J1018" s="34" t="s">
        <v>4988</v>
      </c>
      <c r="K1018" s="34" t="str">
        <f>VLOOKUP(J1018,[2]CodMpios!$B$347:$E$362,4,FALSE)</f>
        <v>18001 - Florencia</v>
      </c>
      <c r="L1018" s="34" t="str">
        <f>VLOOKUP($J1018,[2]Coord_Mpios_X_Y!$B$2:$K$1123,9,FALSE)</f>
        <v>1,749138703818</v>
      </c>
      <c r="M1018" s="34" t="str">
        <f>VLOOKUP($J1018,[2]Coord_Mpios_X_Y!$B$2:$K$1123,10,FALSE)</f>
        <v>-75,558239064333</v>
      </c>
      <c r="N1018" s="34" t="s">
        <v>125</v>
      </c>
      <c r="O1018" s="34" t="s">
        <v>126</v>
      </c>
      <c r="Q1018" s="34" t="s">
        <v>127</v>
      </c>
      <c r="R1018" s="34">
        <v>7528333</v>
      </c>
      <c r="S1018" s="34" t="str">
        <f t="shared" si="75"/>
        <v>CC7528333</v>
      </c>
      <c r="T1018" s="34" t="s">
        <v>188</v>
      </c>
      <c r="U1018" s="34" t="s">
        <v>278</v>
      </c>
      <c r="V1018" s="34" t="s">
        <v>255</v>
      </c>
      <c r="W1018" s="34" t="s">
        <v>135</v>
      </c>
      <c r="X1018" s="87">
        <v>20559</v>
      </c>
      <c r="Y1018">
        <v>66</v>
      </c>
      <c r="Z1018" s="36">
        <f>VLOOKUP($Y1018,[2]Edades!$A$3:$H$153,4,FALSE)</f>
        <v>6</v>
      </c>
      <c r="AA1018" s="34" t="str">
        <f>VLOOKUP($Y1018,[2]Edades!$A$3:$H$153,6,FALSE)</f>
        <v>6 - Persona mayor</v>
      </c>
      <c r="AB1018" s="34">
        <f>VLOOKUP($Y1018,[2]Edades!$A$3:$H$153,7,FALSE)</f>
        <v>14</v>
      </c>
      <c r="AC1018" s="34" t="str">
        <f>VLOOKUP($Y1018,[2]Edades!$A$3:$H$153,8,FALSE)</f>
        <v>65-69</v>
      </c>
      <c r="AD1018" s="34" t="s">
        <v>146</v>
      </c>
      <c r="AE1018">
        <v>1</v>
      </c>
      <c r="AF1018" s="34" t="s">
        <v>2137</v>
      </c>
      <c r="AG1018" s="34" t="s">
        <v>2127</v>
      </c>
      <c r="AH1018" s="34" t="s">
        <v>2127</v>
      </c>
      <c r="AK1018" s="34" t="s">
        <v>125</v>
      </c>
      <c r="AM1018" s="34" t="s">
        <v>2127</v>
      </c>
      <c r="AN1018" s="36" t="s">
        <v>2127</v>
      </c>
      <c r="AO1018" s="36" t="s">
        <v>2127</v>
      </c>
      <c r="AP1018" s="34" t="s">
        <v>2127</v>
      </c>
      <c r="AQ1018" s="36" t="s">
        <v>2127</v>
      </c>
      <c r="AR1018" s="34" t="s">
        <v>2098</v>
      </c>
      <c r="AS1018" s="91" t="s">
        <v>7127</v>
      </c>
      <c r="AT1018" s="34">
        <v>3124817767</v>
      </c>
      <c r="AU1018" s="34" t="s">
        <v>2127</v>
      </c>
      <c r="AX1018" s="90"/>
      <c r="BA1018" s="91"/>
      <c r="BB1018" s="91"/>
      <c r="BC1018" s="91"/>
      <c r="BF1018" s="34" t="s">
        <v>4983</v>
      </c>
      <c r="BG1018" s="92" t="s">
        <v>2098</v>
      </c>
      <c r="BM1018" s="36" t="s">
        <v>131</v>
      </c>
      <c r="BN1018" s="34" t="s">
        <v>132</v>
      </c>
      <c r="BO1018" s="36">
        <v>0</v>
      </c>
      <c r="BQ1018" s="94"/>
      <c r="BS1018" s="36" t="s">
        <v>2127</v>
      </c>
      <c r="BU1018" s="95"/>
      <c r="BV1018" s="95"/>
      <c r="BW1018" s="61"/>
      <c r="BX1018" s="60"/>
      <c r="BY1018" s="59" t="str">
        <f t="shared" ca="1" si="76"/>
        <v/>
      </c>
      <c r="CD1018" s="68"/>
      <c r="CE1018" s="68"/>
      <c r="CF1018" s="67"/>
      <c r="CG1018">
        <v>78</v>
      </c>
      <c r="CH1018" s="2">
        <v>167</v>
      </c>
      <c r="CI1018" s="4">
        <f t="shared" si="77"/>
        <v>27.968016063681024</v>
      </c>
      <c r="CJ1018" s="5" t="str">
        <f t="shared" si="78"/>
        <v>SOBREPESO</v>
      </c>
      <c r="CK1018" s="36">
        <v>0</v>
      </c>
      <c r="CL1018" s="66"/>
      <c r="CM1018" s="89">
        <v>42982</v>
      </c>
      <c r="CN1018" s="97">
        <v>43005</v>
      </c>
      <c r="CP1018"/>
      <c r="CQ1018" s="65"/>
      <c r="CR1018" s="65"/>
      <c r="CS1018" s="98"/>
      <c r="CT1018"/>
      <c r="CU1018"/>
      <c r="CV1018" s="97"/>
      <c r="CW1018" s="2"/>
      <c r="CX1018" s="82"/>
      <c r="DG1018" s="64"/>
      <c r="DI1018" s="89">
        <v>44494</v>
      </c>
      <c r="DJ1018" s="89"/>
      <c r="DN1018" s="34"/>
      <c r="DO1018" s="34"/>
      <c r="DP1018" s="34"/>
      <c r="DQ1018" s="34"/>
      <c r="DR1018" s="34"/>
      <c r="DS1018" s="34" t="s">
        <v>2127</v>
      </c>
      <c r="DT1018" s="34"/>
      <c r="DU1018" s="47">
        <v>44481</v>
      </c>
      <c r="DY1018" s="1">
        <v>2</v>
      </c>
      <c r="DZ1018" t="s">
        <v>7940</v>
      </c>
      <c r="EB1018" s="4"/>
      <c r="EJ1018"/>
      <c r="EL1018" s="34"/>
      <c r="EN1018" s="34"/>
    </row>
    <row r="1019" spans="1:144" x14ac:dyDescent="0.25">
      <c r="A1019" s="85">
        <v>2022</v>
      </c>
      <c r="B1019" s="87">
        <v>44830</v>
      </c>
      <c r="C1019" t="s">
        <v>121</v>
      </c>
      <c r="D1019" t="s">
        <v>122</v>
      </c>
      <c r="E1019" s="34" t="s">
        <v>7938</v>
      </c>
      <c r="F1019" s="34">
        <f t="shared" si="79"/>
        <v>1018</v>
      </c>
      <c r="G1019" s="34" t="s">
        <v>4985</v>
      </c>
      <c r="H1019">
        <v>18</v>
      </c>
      <c r="I1019" s="34" t="s">
        <v>6141</v>
      </c>
      <c r="J1019" s="34" t="s">
        <v>4988</v>
      </c>
      <c r="K1019" s="34" t="str">
        <f>VLOOKUP(J1019,[2]CodMpios!$B$347:$E$362,4,FALSE)</f>
        <v>18001 - Florencia</v>
      </c>
      <c r="L1019" s="34" t="str">
        <f>VLOOKUP($J1019,[2]Coord_Mpios_X_Y!$B$2:$K$1123,9,FALSE)</f>
        <v>1,749138703818</v>
      </c>
      <c r="M1019" s="34" t="str">
        <f>VLOOKUP($J1019,[2]Coord_Mpios_X_Y!$B$2:$K$1123,10,FALSE)</f>
        <v>-75,558239064333</v>
      </c>
      <c r="N1019" s="34" t="s">
        <v>125</v>
      </c>
      <c r="O1019" s="34" t="s">
        <v>126</v>
      </c>
      <c r="Q1019" s="34" t="s">
        <v>127</v>
      </c>
      <c r="R1019" s="34">
        <v>40772343</v>
      </c>
      <c r="S1019" s="34" t="str">
        <f t="shared" si="75"/>
        <v>CC40772343</v>
      </c>
      <c r="T1019" s="34" t="s">
        <v>2506</v>
      </c>
      <c r="U1019" s="34" t="s">
        <v>1070</v>
      </c>
      <c r="V1019" s="34" t="s">
        <v>135</v>
      </c>
      <c r="W1019" s="34" t="s">
        <v>5139</v>
      </c>
      <c r="X1019" s="87">
        <v>24495</v>
      </c>
      <c r="Y1019">
        <v>56</v>
      </c>
      <c r="Z1019" s="36">
        <f>VLOOKUP($Y1019,[2]Edades!$A$3:$H$153,4,FALSE)</f>
        <v>5</v>
      </c>
      <c r="AA1019" s="34" t="str">
        <f>VLOOKUP($Y1019,[2]Edades!$A$3:$H$153,6,FALSE)</f>
        <v>5 - Adultez</v>
      </c>
      <c r="AB1019" s="34">
        <f>VLOOKUP($Y1019,[2]Edades!$A$3:$H$153,7,FALSE)</f>
        <v>12</v>
      </c>
      <c r="AC1019" s="34" t="str">
        <f>VLOOKUP($Y1019,[2]Edades!$A$3:$H$153,8,FALSE)</f>
        <v>55-59</v>
      </c>
      <c r="AD1019" s="34" t="s">
        <v>129</v>
      </c>
      <c r="AE1019" s="1">
        <v>2</v>
      </c>
      <c r="AF1019" s="34" t="s">
        <v>130</v>
      </c>
      <c r="AG1019" s="34" t="s">
        <v>2127</v>
      </c>
      <c r="AH1019" s="34" t="s">
        <v>2127</v>
      </c>
      <c r="AK1019" s="34" t="s">
        <v>125</v>
      </c>
      <c r="AM1019" s="34" t="s">
        <v>2127</v>
      </c>
      <c r="AN1019" s="36" t="s">
        <v>2127</v>
      </c>
      <c r="AO1019" s="36" t="s">
        <v>2127</v>
      </c>
      <c r="AP1019" s="34" t="s">
        <v>2127</v>
      </c>
      <c r="AQ1019" s="36" t="s">
        <v>2127</v>
      </c>
      <c r="AR1019" s="34" t="s">
        <v>2098</v>
      </c>
      <c r="AS1019" s="91" t="s">
        <v>7128</v>
      </c>
      <c r="AT1019" s="34">
        <v>3144614412</v>
      </c>
      <c r="AU1019" s="34" t="s">
        <v>2127</v>
      </c>
      <c r="AX1019" s="90"/>
      <c r="BA1019" s="91"/>
      <c r="BB1019" s="91"/>
      <c r="BC1019" s="91"/>
      <c r="BF1019" s="34" t="s">
        <v>4983</v>
      </c>
      <c r="BG1019" s="92" t="s">
        <v>2098</v>
      </c>
      <c r="BM1019" s="36" t="s">
        <v>131</v>
      </c>
      <c r="BN1019" s="34" t="s">
        <v>132</v>
      </c>
      <c r="BO1019" s="36">
        <v>0</v>
      </c>
      <c r="BQ1019" s="94"/>
      <c r="BS1019" s="36" t="s">
        <v>2127</v>
      </c>
      <c r="BU1019" s="95"/>
      <c r="BV1019" s="95"/>
      <c r="BW1019" s="61"/>
      <c r="BX1019" s="60"/>
      <c r="BY1019" s="59" t="str">
        <f t="shared" ca="1" si="76"/>
        <v/>
      </c>
      <c r="CD1019" s="68"/>
      <c r="CE1019" s="68"/>
      <c r="CF1019" s="67"/>
      <c r="CG1019"/>
      <c r="CH1019" s="2"/>
      <c r="CI1019" s="4" t="e">
        <f t="shared" si="77"/>
        <v>#DIV/0!</v>
      </c>
      <c r="CJ1019" s="5" t="str">
        <f t="shared" si="78"/>
        <v>SIN DATO</v>
      </c>
      <c r="CK1019" s="36">
        <v>0</v>
      </c>
      <c r="CL1019" s="66"/>
      <c r="CM1019" s="89">
        <v>41941</v>
      </c>
      <c r="CN1019" s="97">
        <v>41941</v>
      </c>
      <c r="CP1019"/>
      <c r="CQ1019" s="65"/>
      <c r="CR1019" s="65"/>
      <c r="CS1019" s="98"/>
      <c r="CT1019"/>
      <c r="CU1019"/>
      <c r="CV1019" s="97"/>
      <c r="CW1019" s="2"/>
      <c r="CX1019" s="82"/>
      <c r="DG1019" s="64"/>
      <c r="DI1019" s="89"/>
      <c r="DJ1019" s="89"/>
      <c r="DN1019" s="34"/>
      <c r="DO1019" s="34"/>
      <c r="DP1019" s="34"/>
      <c r="DQ1019" s="34"/>
      <c r="DR1019" s="34"/>
      <c r="DS1019" s="34" t="s">
        <v>2127</v>
      </c>
      <c r="DT1019" s="34"/>
      <c r="DZ1019" t="s">
        <v>7941</v>
      </c>
      <c r="EB1019" s="4"/>
      <c r="EJ1019"/>
      <c r="EL1019" s="34"/>
      <c r="EN1019" s="34"/>
    </row>
    <row r="1020" spans="1:144" x14ac:dyDescent="0.25">
      <c r="A1020" s="85">
        <v>2022</v>
      </c>
      <c r="B1020" s="87">
        <v>44830</v>
      </c>
      <c r="C1020" t="s">
        <v>121</v>
      </c>
      <c r="D1020" t="s">
        <v>122</v>
      </c>
      <c r="E1020" s="34" t="s">
        <v>7938</v>
      </c>
      <c r="F1020" s="34">
        <f t="shared" si="79"/>
        <v>1019</v>
      </c>
      <c r="G1020" s="34" t="s">
        <v>4985</v>
      </c>
      <c r="H1020">
        <v>18</v>
      </c>
      <c r="I1020" s="34" t="s">
        <v>6141</v>
      </c>
      <c r="J1020" s="34" t="s">
        <v>4984</v>
      </c>
      <c r="K1020" s="34" t="str">
        <f>VLOOKUP(J1020,[2]CodMpios!$B$347:$E$362,4,FALSE)</f>
        <v>18753 - San Vicente Del Caguán</v>
      </c>
      <c r="L1020" s="34" t="str">
        <f>VLOOKUP($J1020,[2]Coord_Mpios_X_Y!$B$2:$K$1123,9,FALSE)</f>
        <v>1,567801695842</v>
      </c>
      <c r="M1020" s="34" t="str">
        <f>VLOOKUP($J1020,[2]Coord_Mpios_X_Y!$B$2:$K$1123,10,FALSE)</f>
        <v>-74,262977514784</v>
      </c>
      <c r="N1020" s="34" t="s">
        <v>125</v>
      </c>
      <c r="O1020" s="34" t="s">
        <v>126</v>
      </c>
      <c r="Q1020" s="34" t="s">
        <v>127</v>
      </c>
      <c r="R1020" s="34">
        <v>40081685</v>
      </c>
      <c r="S1020" s="34" t="str">
        <f t="shared" si="75"/>
        <v>CC40081685</v>
      </c>
      <c r="T1020" s="34" t="s">
        <v>675</v>
      </c>
      <c r="U1020" s="34" t="s">
        <v>383</v>
      </c>
      <c r="V1020" s="34" t="s">
        <v>186</v>
      </c>
      <c r="W1020" s="34" t="s">
        <v>2524</v>
      </c>
      <c r="X1020" s="87">
        <v>27215</v>
      </c>
      <c r="Y1020">
        <v>48</v>
      </c>
      <c r="Z1020" s="36">
        <f>VLOOKUP($Y1020,[2]Edades!$A$3:$H$153,4,FALSE)</f>
        <v>5</v>
      </c>
      <c r="AA1020" s="34" t="str">
        <f>VLOOKUP($Y1020,[2]Edades!$A$3:$H$153,6,FALSE)</f>
        <v>5 - Adultez</v>
      </c>
      <c r="AB1020" s="34">
        <f>VLOOKUP($Y1020,[2]Edades!$A$3:$H$153,7,FALSE)</f>
        <v>10</v>
      </c>
      <c r="AC1020" s="34" t="str">
        <f>VLOOKUP($Y1020,[2]Edades!$A$3:$H$153,8,FALSE)</f>
        <v>45-49</v>
      </c>
      <c r="AD1020" s="34" t="s">
        <v>129</v>
      </c>
      <c r="AE1020" s="1">
        <v>2</v>
      </c>
      <c r="AF1020" s="34" t="s">
        <v>130</v>
      </c>
      <c r="AG1020" s="34" t="s">
        <v>2127</v>
      </c>
      <c r="AH1020" s="34" t="s">
        <v>2127</v>
      </c>
      <c r="AK1020" s="34" t="s">
        <v>125</v>
      </c>
      <c r="AM1020" s="34" t="s">
        <v>2127</v>
      </c>
      <c r="AN1020" s="36" t="s">
        <v>2127</v>
      </c>
      <c r="AO1020" s="36" t="s">
        <v>2127</v>
      </c>
      <c r="AP1020" s="34" t="s">
        <v>2127</v>
      </c>
      <c r="AQ1020" s="36" t="s">
        <v>2127</v>
      </c>
      <c r="AR1020" s="34" t="s">
        <v>5042</v>
      </c>
      <c r="AS1020" s="91" t="s">
        <v>7129</v>
      </c>
      <c r="AT1020" s="34">
        <v>3123612766</v>
      </c>
      <c r="AU1020" s="34" t="s">
        <v>2127</v>
      </c>
      <c r="AX1020" s="90"/>
      <c r="BA1020" s="91"/>
      <c r="BB1020" s="91"/>
      <c r="BC1020" s="91"/>
      <c r="BF1020" s="34" t="s">
        <v>4983</v>
      </c>
      <c r="BG1020" s="92" t="s">
        <v>2098</v>
      </c>
      <c r="BM1020" s="36" t="s">
        <v>131</v>
      </c>
      <c r="BN1020" s="34" t="s">
        <v>132</v>
      </c>
      <c r="BO1020" s="36">
        <v>0</v>
      </c>
      <c r="BQ1020" s="94"/>
      <c r="BS1020" s="36" t="s">
        <v>2127</v>
      </c>
      <c r="BU1020" s="95"/>
      <c r="BV1020" s="95"/>
      <c r="BW1020" s="61"/>
      <c r="BX1020" s="60"/>
      <c r="BY1020" s="59" t="str">
        <f t="shared" ca="1" si="76"/>
        <v/>
      </c>
      <c r="CD1020" s="68"/>
      <c r="CE1020" s="68"/>
      <c r="CF1020" s="67"/>
      <c r="CG1020">
        <v>65</v>
      </c>
      <c r="CH1020" s="2">
        <v>155</v>
      </c>
      <c r="CI1020" s="4">
        <f t="shared" si="77"/>
        <v>27.055150884495315</v>
      </c>
      <c r="CJ1020" s="5" t="str">
        <f t="shared" si="78"/>
        <v>SOBREPESO</v>
      </c>
      <c r="CK1020" s="36">
        <v>0</v>
      </c>
      <c r="CL1020" s="66"/>
      <c r="CM1020" s="89">
        <v>42986</v>
      </c>
      <c r="CN1020" s="97">
        <v>43014</v>
      </c>
      <c r="CP1020"/>
      <c r="CQ1020" s="65"/>
      <c r="CR1020" s="65"/>
      <c r="CS1020" s="98"/>
      <c r="CT1020"/>
      <c r="CU1020"/>
      <c r="CV1020" s="97"/>
      <c r="CW1020" s="2"/>
      <c r="CX1020" s="82"/>
      <c r="DG1020" s="64"/>
      <c r="DI1020" s="89">
        <v>43861</v>
      </c>
      <c r="DJ1020" s="89"/>
      <c r="DN1020" s="34"/>
      <c r="DO1020" s="34"/>
      <c r="DP1020" s="34"/>
      <c r="DQ1020" s="34"/>
      <c r="DR1020" s="34"/>
      <c r="DS1020" s="34" t="s">
        <v>2127</v>
      </c>
      <c r="DT1020" s="34"/>
      <c r="DU1020" s="47">
        <v>44239</v>
      </c>
      <c r="DY1020" s="1">
        <v>2</v>
      </c>
      <c r="DZ1020" t="s">
        <v>7940</v>
      </c>
      <c r="EB1020" s="4"/>
      <c r="EJ1020"/>
      <c r="EL1020" s="34"/>
      <c r="EN1020" s="34"/>
    </row>
    <row r="1021" spans="1:144" x14ac:dyDescent="0.25">
      <c r="A1021" s="85">
        <v>2022</v>
      </c>
      <c r="B1021" s="87">
        <v>44830</v>
      </c>
      <c r="C1021" t="s">
        <v>121</v>
      </c>
      <c r="D1021" t="s">
        <v>122</v>
      </c>
      <c r="E1021" s="34" t="s">
        <v>7938</v>
      </c>
      <c r="F1021" s="34">
        <f t="shared" si="79"/>
        <v>1020</v>
      </c>
      <c r="G1021" s="34" t="s">
        <v>4985</v>
      </c>
      <c r="H1021">
        <v>18</v>
      </c>
      <c r="I1021" s="34" t="s">
        <v>6141</v>
      </c>
      <c r="J1021" s="34" t="s">
        <v>4991</v>
      </c>
      <c r="K1021" s="34" t="str">
        <f>VLOOKUP(J1021,[2]CodMpios!$B$347:$E$362,4,FALSE)</f>
        <v>18592 - Puerto Rico</v>
      </c>
      <c r="L1021" s="34" t="str">
        <f>VLOOKUP($J1021,[2]Coord_Mpios_X_Y!$B$2:$K$1123,9,FALSE)</f>
        <v>2,018940891255</v>
      </c>
      <c r="M1021" s="34" t="str">
        <f>VLOOKUP($J1021,[2]Coord_Mpios_X_Y!$B$2:$K$1123,10,FALSE)</f>
        <v>-75,073086267336</v>
      </c>
      <c r="N1021" s="34" t="s">
        <v>139</v>
      </c>
      <c r="O1021" s="34" t="s">
        <v>126</v>
      </c>
      <c r="Q1021" s="34" t="s">
        <v>127</v>
      </c>
      <c r="R1021" s="34">
        <v>26622518</v>
      </c>
      <c r="S1021" s="34" t="str">
        <f t="shared" si="75"/>
        <v>CC26622518</v>
      </c>
      <c r="T1021" s="34" t="s">
        <v>2321</v>
      </c>
      <c r="V1021" s="34" t="s">
        <v>169</v>
      </c>
      <c r="W1021" s="34" t="s">
        <v>5689</v>
      </c>
      <c r="X1021" s="87">
        <v>12077</v>
      </c>
      <c r="Y1021">
        <v>90</v>
      </c>
      <c r="Z1021" s="36">
        <f>VLOOKUP($Y1021,[2]Edades!$A$3:$H$153,4,FALSE)</f>
        <v>6</v>
      </c>
      <c r="AA1021" s="34" t="str">
        <f>VLOOKUP($Y1021,[2]Edades!$A$3:$H$153,6,FALSE)</f>
        <v>6 - Persona mayor</v>
      </c>
      <c r="AB1021" s="34">
        <f>VLOOKUP($Y1021,[2]Edades!$A$3:$H$153,7,FALSE)</f>
        <v>17</v>
      </c>
      <c r="AC1021" s="34" t="str">
        <f>VLOOKUP($Y1021,[2]Edades!$A$3:$H$153,8,FALSE)</f>
        <v>80 Y MÁS</v>
      </c>
      <c r="AD1021" s="34" t="s">
        <v>129</v>
      </c>
      <c r="AE1021" s="1">
        <v>2</v>
      </c>
      <c r="AF1021" s="34" t="s">
        <v>2137</v>
      </c>
      <c r="AG1021" s="34" t="s">
        <v>2127</v>
      </c>
      <c r="AH1021" s="34" t="s">
        <v>2127</v>
      </c>
      <c r="AK1021" s="34" t="s">
        <v>139</v>
      </c>
      <c r="AM1021" s="34" t="s">
        <v>2127</v>
      </c>
      <c r="AN1021" s="36" t="s">
        <v>2127</v>
      </c>
      <c r="AO1021" s="36" t="s">
        <v>2127</v>
      </c>
      <c r="AP1021" s="34" t="s">
        <v>2127</v>
      </c>
      <c r="AQ1021" s="36" t="s">
        <v>2127</v>
      </c>
      <c r="AR1021" s="34" t="s">
        <v>5273</v>
      </c>
      <c r="AS1021" s="91" t="s">
        <v>7130</v>
      </c>
      <c r="AT1021" s="34">
        <v>3112321745</v>
      </c>
      <c r="AU1021" s="34" t="s">
        <v>2127</v>
      </c>
      <c r="AX1021" s="90"/>
      <c r="BA1021" s="91"/>
      <c r="BB1021" s="91"/>
      <c r="BC1021" s="91"/>
      <c r="BF1021" s="34" t="s">
        <v>4983</v>
      </c>
      <c r="BG1021" s="92" t="s">
        <v>4989</v>
      </c>
      <c r="BM1021" s="36" t="s">
        <v>131</v>
      </c>
      <c r="BN1021" s="34" t="s">
        <v>132</v>
      </c>
      <c r="BO1021" s="36">
        <v>0</v>
      </c>
      <c r="BQ1021" s="94"/>
      <c r="BS1021" s="36" t="s">
        <v>2127</v>
      </c>
      <c r="BU1021" s="95"/>
      <c r="BV1021" s="95"/>
      <c r="BW1021" s="61"/>
      <c r="BX1021" s="60"/>
      <c r="BY1021" s="59" t="str">
        <f t="shared" ca="1" si="76"/>
        <v/>
      </c>
      <c r="CD1021" s="68"/>
      <c r="CE1021" s="68"/>
      <c r="CF1021" s="67"/>
      <c r="CG1021">
        <v>61</v>
      </c>
      <c r="CH1021" s="2">
        <v>150</v>
      </c>
      <c r="CI1021" s="4">
        <f t="shared" si="77"/>
        <v>27.111111111111111</v>
      </c>
      <c r="CJ1021" s="5" t="str">
        <f t="shared" si="78"/>
        <v>SOBREPESO</v>
      </c>
      <c r="CK1021" s="36">
        <v>0</v>
      </c>
      <c r="CL1021" s="66"/>
      <c r="CM1021" s="89">
        <v>42986</v>
      </c>
      <c r="CN1021" s="97">
        <v>42999</v>
      </c>
      <c r="CP1021"/>
      <c r="CQ1021" s="65"/>
      <c r="CR1021" s="65"/>
      <c r="CS1021" s="98"/>
      <c r="CT1021"/>
      <c r="CU1021"/>
      <c r="CV1021" s="97"/>
      <c r="CW1021" s="2"/>
      <c r="CX1021" s="82"/>
      <c r="DG1021" s="64"/>
      <c r="DI1021" s="89"/>
      <c r="DJ1021" s="89"/>
      <c r="DN1021" s="34"/>
      <c r="DO1021" s="34"/>
      <c r="DP1021" s="34"/>
      <c r="DQ1021" s="34"/>
      <c r="DR1021" s="34"/>
      <c r="DS1021" s="34" t="s">
        <v>2127</v>
      </c>
      <c r="DT1021" s="34"/>
      <c r="DU1021" s="47">
        <v>44132</v>
      </c>
      <c r="DY1021" s="1">
        <v>3</v>
      </c>
      <c r="DZ1021" t="s">
        <v>7941</v>
      </c>
      <c r="EB1021" s="4"/>
      <c r="EJ1021"/>
      <c r="EL1021" s="34"/>
      <c r="EN1021" s="34"/>
    </row>
    <row r="1022" spans="1:144" x14ac:dyDescent="0.25">
      <c r="A1022" s="85">
        <v>2022</v>
      </c>
      <c r="B1022" s="87">
        <v>44830</v>
      </c>
      <c r="C1022" t="s">
        <v>121</v>
      </c>
      <c r="D1022" t="s">
        <v>122</v>
      </c>
      <c r="E1022" s="34" t="s">
        <v>7938</v>
      </c>
      <c r="F1022" s="34">
        <f t="shared" si="79"/>
        <v>1021</v>
      </c>
      <c r="G1022" s="34" t="s">
        <v>4985</v>
      </c>
      <c r="H1022">
        <v>18</v>
      </c>
      <c r="I1022" s="34" t="s">
        <v>6141</v>
      </c>
      <c r="J1022" s="34" t="s">
        <v>4988</v>
      </c>
      <c r="K1022" s="34" t="str">
        <f>VLOOKUP(J1022,[2]CodMpios!$B$347:$E$362,4,FALSE)</f>
        <v>18001 - Florencia</v>
      </c>
      <c r="L1022" s="34" t="str">
        <f>VLOOKUP($J1022,[2]Coord_Mpios_X_Y!$B$2:$K$1123,9,FALSE)</f>
        <v>1,749138703818</v>
      </c>
      <c r="M1022" s="34" t="str">
        <f>VLOOKUP($J1022,[2]Coord_Mpios_X_Y!$B$2:$K$1123,10,FALSE)</f>
        <v>-75,558239064333</v>
      </c>
      <c r="N1022" s="34" t="s">
        <v>6142</v>
      </c>
      <c r="O1022" s="34" t="s">
        <v>126</v>
      </c>
      <c r="Q1022" s="34" t="s">
        <v>127</v>
      </c>
      <c r="R1022" s="34">
        <v>17620327</v>
      </c>
      <c r="S1022" s="34" t="str">
        <f t="shared" si="75"/>
        <v>CC17620327</v>
      </c>
      <c r="T1022" s="34" t="s">
        <v>2310</v>
      </c>
      <c r="V1022" s="34" t="s">
        <v>5707</v>
      </c>
      <c r="W1022" s="34" t="s">
        <v>783</v>
      </c>
      <c r="X1022" s="87">
        <v>15513</v>
      </c>
      <c r="Y1022">
        <v>80</v>
      </c>
      <c r="Z1022" s="36">
        <f>VLOOKUP($Y1022,[2]Edades!$A$3:$H$153,4,FALSE)</f>
        <v>6</v>
      </c>
      <c r="AA1022" s="34" t="str">
        <f>VLOOKUP($Y1022,[2]Edades!$A$3:$H$153,6,FALSE)</f>
        <v>6 - Persona mayor</v>
      </c>
      <c r="AB1022" s="34">
        <f>VLOOKUP($Y1022,[2]Edades!$A$3:$H$153,7,FALSE)</f>
        <v>17</v>
      </c>
      <c r="AC1022" s="34" t="str">
        <f>VLOOKUP($Y1022,[2]Edades!$A$3:$H$153,8,FALSE)</f>
        <v>80 Y MÁS</v>
      </c>
      <c r="AD1022" s="34" t="s">
        <v>146</v>
      </c>
      <c r="AE1022">
        <v>1</v>
      </c>
      <c r="AF1022" s="34" t="s">
        <v>2137</v>
      </c>
      <c r="AG1022" s="34" t="s">
        <v>2127</v>
      </c>
      <c r="AH1022" s="34" t="s">
        <v>2127</v>
      </c>
      <c r="AK1022" s="34" t="s">
        <v>6142</v>
      </c>
      <c r="AM1022" s="34" t="s">
        <v>2127</v>
      </c>
      <c r="AN1022" s="36" t="s">
        <v>2127</v>
      </c>
      <c r="AO1022" s="36" t="s">
        <v>2127</v>
      </c>
      <c r="AP1022" s="34" t="s">
        <v>2127</v>
      </c>
      <c r="AQ1022" s="36" t="s">
        <v>2127</v>
      </c>
      <c r="AR1022" s="34" t="s">
        <v>2098</v>
      </c>
      <c r="AS1022" s="91" t="s">
        <v>7131</v>
      </c>
      <c r="AT1022" s="34">
        <v>3124814105</v>
      </c>
      <c r="AU1022" s="34" t="s">
        <v>2127</v>
      </c>
      <c r="AX1022" s="90"/>
      <c r="BA1022" s="91"/>
      <c r="BB1022" s="91"/>
      <c r="BC1022" s="91"/>
      <c r="BF1022" s="34" t="s">
        <v>4983</v>
      </c>
      <c r="BG1022" s="92" t="s">
        <v>2098</v>
      </c>
      <c r="BM1022" s="36" t="s">
        <v>131</v>
      </c>
      <c r="BN1022" s="34" t="s">
        <v>132</v>
      </c>
      <c r="BO1022" s="36">
        <v>0</v>
      </c>
      <c r="BQ1022" s="94"/>
      <c r="BS1022" s="36" t="s">
        <v>2127</v>
      </c>
      <c r="BU1022" s="95"/>
      <c r="BV1022" s="95"/>
      <c r="BW1022" s="61"/>
      <c r="BX1022" s="60"/>
      <c r="BY1022" s="59" t="str">
        <f t="shared" ca="1" si="76"/>
        <v/>
      </c>
      <c r="CD1022" s="68"/>
      <c r="CE1022" s="68"/>
      <c r="CF1022" s="67"/>
      <c r="CG1022">
        <v>80</v>
      </c>
      <c r="CH1022" s="2">
        <v>174</v>
      </c>
      <c r="CI1022" s="4">
        <f t="shared" si="77"/>
        <v>26.423569824283259</v>
      </c>
      <c r="CJ1022" s="5" t="str">
        <f t="shared" si="78"/>
        <v>SOBREPESO</v>
      </c>
      <c r="CK1022" s="36">
        <v>0</v>
      </c>
      <c r="CL1022" s="66"/>
      <c r="CM1022" s="89">
        <v>42990</v>
      </c>
      <c r="CN1022" s="97">
        <v>43006</v>
      </c>
      <c r="CP1022"/>
      <c r="CQ1022" s="65"/>
      <c r="CR1022" s="65"/>
      <c r="CS1022" s="98"/>
      <c r="CT1022"/>
      <c r="CU1022"/>
      <c r="CV1022" s="97"/>
      <c r="CW1022" s="2">
        <v>140</v>
      </c>
      <c r="CX1022" s="82">
        <v>70</v>
      </c>
      <c r="DG1022" s="64"/>
      <c r="DI1022" s="89">
        <v>43010</v>
      </c>
      <c r="DJ1022" s="89"/>
      <c r="DN1022" s="34"/>
      <c r="DO1022" s="34"/>
      <c r="DP1022" s="34"/>
      <c r="DQ1022" s="34"/>
      <c r="DR1022" s="34"/>
      <c r="DS1022" s="34" t="s">
        <v>2127</v>
      </c>
      <c r="DT1022" s="34"/>
      <c r="DU1022" s="47">
        <v>44431</v>
      </c>
      <c r="DY1022" s="1">
        <v>2</v>
      </c>
      <c r="DZ1022" t="s">
        <v>7940</v>
      </c>
      <c r="EA1022" s="4">
        <v>1.21</v>
      </c>
      <c r="EB1022" s="4">
        <v>165</v>
      </c>
      <c r="ED1022" s="4">
        <v>109</v>
      </c>
      <c r="EH1022" s="4">
        <v>7.2</v>
      </c>
      <c r="EJ1022"/>
      <c r="EL1022" s="34"/>
      <c r="EN1022" s="34"/>
    </row>
    <row r="1023" spans="1:144" x14ac:dyDescent="0.25">
      <c r="A1023" s="85">
        <v>2022</v>
      </c>
      <c r="B1023" s="87">
        <v>44830</v>
      </c>
      <c r="C1023" t="s">
        <v>121</v>
      </c>
      <c r="D1023" t="s">
        <v>122</v>
      </c>
      <c r="E1023" s="34" t="s">
        <v>7938</v>
      </c>
      <c r="F1023" s="34">
        <f t="shared" si="79"/>
        <v>1022</v>
      </c>
      <c r="G1023" s="34" t="s">
        <v>4985</v>
      </c>
      <c r="H1023">
        <v>18</v>
      </c>
      <c r="I1023" s="34" t="s">
        <v>6141</v>
      </c>
      <c r="J1023" s="34" t="s">
        <v>4988</v>
      </c>
      <c r="K1023" s="34" t="str">
        <f>VLOOKUP(J1023,[2]CodMpios!$B$347:$E$362,4,FALSE)</f>
        <v>18001 - Florencia</v>
      </c>
      <c r="L1023" s="34" t="str">
        <f>VLOOKUP($J1023,[2]Coord_Mpios_X_Y!$B$2:$K$1123,9,FALSE)</f>
        <v>1,749138703818</v>
      </c>
      <c r="M1023" s="34" t="str">
        <f>VLOOKUP($J1023,[2]Coord_Mpios_X_Y!$B$2:$K$1123,10,FALSE)</f>
        <v>-75,558239064333</v>
      </c>
      <c r="N1023" s="34" t="s">
        <v>139</v>
      </c>
      <c r="O1023" s="34" t="s">
        <v>126</v>
      </c>
      <c r="Q1023" s="34" t="s">
        <v>127</v>
      </c>
      <c r="R1023" s="34">
        <v>41887307</v>
      </c>
      <c r="S1023" s="34" t="str">
        <f t="shared" si="75"/>
        <v>CC41887307</v>
      </c>
      <c r="T1023" s="34" t="s">
        <v>5706</v>
      </c>
      <c r="V1023" s="34" t="s">
        <v>158</v>
      </c>
      <c r="X1023" s="87">
        <v>20437</v>
      </c>
      <c r="Y1023">
        <v>67</v>
      </c>
      <c r="Z1023" s="36">
        <f>VLOOKUP($Y1023,[2]Edades!$A$3:$H$153,4,FALSE)</f>
        <v>6</v>
      </c>
      <c r="AA1023" s="34" t="str">
        <f>VLOOKUP($Y1023,[2]Edades!$A$3:$H$153,6,FALSE)</f>
        <v>6 - Persona mayor</v>
      </c>
      <c r="AB1023" s="34">
        <f>VLOOKUP($Y1023,[2]Edades!$A$3:$H$153,7,FALSE)</f>
        <v>14</v>
      </c>
      <c r="AC1023" s="34" t="str">
        <f>VLOOKUP($Y1023,[2]Edades!$A$3:$H$153,8,FALSE)</f>
        <v>65-69</v>
      </c>
      <c r="AD1023" s="34" t="s">
        <v>129</v>
      </c>
      <c r="AE1023" s="1">
        <v>2</v>
      </c>
      <c r="AF1023" s="34" t="s">
        <v>2137</v>
      </c>
      <c r="AG1023" s="34" t="s">
        <v>2127</v>
      </c>
      <c r="AH1023" s="34" t="s">
        <v>2127</v>
      </c>
      <c r="AK1023" s="34" t="s">
        <v>139</v>
      </c>
      <c r="AM1023" s="34" t="s">
        <v>2127</v>
      </c>
      <c r="AN1023" s="36" t="s">
        <v>2127</v>
      </c>
      <c r="AO1023" s="36" t="s">
        <v>2127</v>
      </c>
      <c r="AP1023" s="34" t="s">
        <v>2127</v>
      </c>
      <c r="AQ1023" s="36" t="s">
        <v>2127</v>
      </c>
      <c r="AR1023" s="34" t="s">
        <v>5318</v>
      </c>
      <c r="AS1023" s="91" t="s">
        <v>7132</v>
      </c>
      <c r="AT1023" s="34">
        <v>3115964798</v>
      </c>
      <c r="AU1023" s="34" t="s">
        <v>2127</v>
      </c>
      <c r="AX1023" s="90"/>
      <c r="BA1023" s="91"/>
      <c r="BB1023" s="91"/>
      <c r="BC1023" s="91"/>
      <c r="BF1023" s="34" t="s">
        <v>4983</v>
      </c>
      <c r="BG1023" s="92" t="s">
        <v>5318</v>
      </c>
      <c r="BM1023" s="36" t="s">
        <v>131</v>
      </c>
      <c r="BN1023" s="34" t="s">
        <v>132</v>
      </c>
      <c r="BO1023" s="36">
        <v>0</v>
      </c>
      <c r="BQ1023" s="94"/>
      <c r="BS1023" s="36" t="s">
        <v>2127</v>
      </c>
      <c r="BU1023" s="95"/>
      <c r="BV1023" s="95"/>
      <c r="BW1023" s="61"/>
      <c r="BX1023" s="60"/>
      <c r="BY1023" s="59" t="str">
        <f t="shared" ca="1" si="76"/>
        <v/>
      </c>
      <c r="CD1023" s="68"/>
      <c r="CE1023" s="68"/>
      <c r="CF1023" s="67"/>
      <c r="CG1023">
        <v>74</v>
      </c>
      <c r="CH1023" s="2">
        <v>160</v>
      </c>
      <c r="CI1023" s="4">
        <f t="shared" si="77"/>
        <v>28.906249999999993</v>
      </c>
      <c r="CJ1023" s="5" t="str">
        <f t="shared" si="78"/>
        <v>SOBREPESO</v>
      </c>
      <c r="CK1023" s="36">
        <v>0</v>
      </c>
      <c r="CL1023" s="66"/>
      <c r="CM1023" s="89">
        <v>42991</v>
      </c>
      <c r="CN1023" s="97">
        <v>43006</v>
      </c>
      <c r="CP1023"/>
      <c r="CQ1023" s="65"/>
      <c r="CR1023" s="65"/>
      <c r="CS1023" s="98"/>
      <c r="CT1023"/>
      <c r="CU1023"/>
      <c r="CV1023" s="97"/>
      <c r="CW1023" s="2"/>
      <c r="CX1023" s="82"/>
      <c r="DG1023" s="64"/>
      <c r="DI1023" s="89"/>
      <c r="DJ1023" s="89"/>
      <c r="DN1023" s="34"/>
      <c r="DO1023" s="34"/>
      <c r="DP1023" s="34"/>
      <c r="DQ1023" s="34"/>
      <c r="DR1023" s="34"/>
      <c r="DS1023" s="34" t="s">
        <v>2127</v>
      </c>
      <c r="DT1023" s="34"/>
      <c r="DU1023" s="47">
        <v>43509</v>
      </c>
      <c r="DY1023" s="1">
        <v>2</v>
      </c>
      <c r="DZ1023" t="s">
        <v>7941</v>
      </c>
      <c r="EB1023" s="4"/>
      <c r="EJ1023"/>
      <c r="EL1023" s="34"/>
      <c r="EN1023" s="34"/>
    </row>
    <row r="1024" spans="1:144" x14ac:dyDescent="0.25">
      <c r="A1024" s="85">
        <v>2022</v>
      </c>
      <c r="B1024" s="87">
        <v>44830</v>
      </c>
      <c r="C1024" t="s">
        <v>121</v>
      </c>
      <c r="D1024" t="s">
        <v>122</v>
      </c>
      <c r="E1024" s="34" t="s">
        <v>7938</v>
      </c>
      <c r="F1024" s="34">
        <f t="shared" si="79"/>
        <v>1023</v>
      </c>
      <c r="G1024" s="34" t="s">
        <v>4985</v>
      </c>
      <c r="H1024">
        <v>18</v>
      </c>
      <c r="I1024" s="34" t="s">
        <v>6141</v>
      </c>
      <c r="J1024" s="34" t="s">
        <v>4984</v>
      </c>
      <c r="K1024" s="34" t="str">
        <f>VLOOKUP(J1024,[2]CodMpios!$B$347:$E$362,4,FALSE)</f>
        <v>18753 - San Vicente Del Caguán</v>
      </c>
      <c r="L1024" s="34" t="str">
        <f>VLOOKUP($J1024,[2]Coord_Mpios_X_Y!$B$2:$K$1123,9,FALSE)</f>
        <v>1,567801695842</v>
      </c>
      <c r="M1024" s="34" t="str">
        <f>VLOOKUP($J1024,[2]Coord_Mpios_X_Y!$B$2:$K$1123,10,FALSE)</f>
        <v>-74,262977514784</v>
      </c>
      <c r="N1024" s="34" t="s">
        <v>125</v>
      </c>
      <c r="O1024" s="34" t="s">
        <v>126</v>
      </c>
      <c r="Q1024" s="34" t="s">
        <v>127</v>
      </c>
      <c r="R1024" s="34">
        <v>17636551</v>
      </c>
      <c r="S1024" s="34" t="str">
        <f t="shared" si="75"/>
        <v>CC17636551</v>
      </c>
      <c r="T1024" s="34" t="s">
        <v>341</v>
      </c>
      <c r="V1024" s="34" t="s">
        <v>266</v>
      </c>
      <c r="W1024" s="34" t="s">
        <v>5405</v>
      </c>
      <c r="X1024" s="87">
        <v>23432</v>
      </c>
      <c r="Y1024">
        <v>59</v>
      </c>
      <c r="Z1024" s="36">
        <f>VLOOKUP($Y1024,[2]Edades!$A$3:$H$153,4,FALSE)</f>
        <v>5</v>
      </c>
      <c r="AA1024" s="34" t="str">
        <f>VLOOKUP($Y1024,[2]Edades!$A$3:$H$153,6,FALSE)</f>
        <v>5 - Adultez</v>
      </c>
      <c r="AB1024" s="34">
        <f>VLOOKUP($Y1024,[2]Edades!$A$3:$H$153,7,FALSE)</f>
        <v>12</v>
      </c>
      <c r="AC1024" s="34" t="str">
        <f>VLOOKUP($Y1024,[2]Edades!$A$3:$H$153,8,FALSE)</f>
        <v>55-59</v>
      </c>
      <c r="AD1024" s="34" t="s">
        <v>129</v>
      </c>
      <c r="AE1024" s="1">
        <v>2</v>
      </c>
      <c r="AF1024" s="34" t="s">
        <v>130</v>
      </c>
      <c r="AG1024" s="34" t="s">
        <v>2127</v>
      </c>
      <c r="AH1024" s="34" t="s">
        <v>2127</v>
      </c>
      <c r="AK1024" s="34" t="s">
        <v>125</v>
      </c>
      <c r="AM1024" s="34" t="s">
        <v>2127</v>
      </c>
      <c r="AN1024" s="36" t="s">
        <v>2127</v>
      </c>
      <c r="AO1024" s="36" t="s">
        <v>2127</v>
      </c>
      <c r="AP1024" s="34" t="s">
        <v>2127</v>
      </c>
      <c r="AQ1024" s="36" t="s">
        <v>2127</v>
      </c>
      <c r="AR1024" s="34" t="s">
        <v>5042</v>
      </c>
      <c r="AS1024" s="91" t="s">
        <v>7133</v>
      </c>
      <c r="AT1024" s="34">
        <v>3102893049</v>
      </c>
      <c r="AU1024" s="34" t="s">
        <v>2127</v>
      </c>
      <c r="AX1024" s="90"/>
      <c r="BA1024" s="91"/>
      <c r="BB1024" s="91"/>
      <c r="BC1024" s="91"/>
      <c r="BF1024" s="34" t="s">
        <v>4983</v>
      </c>
      <c r="BG1024" s="92" t="s">
        <v>2098</v>
      </c>
      <c r="BM1024" s="36" t="s">
        <v>131</v>
      </c>
      <c r="BN1024" s="34" t="s">
        <v>132</v>
      </c>
      <c r="BO1024" s="36">
        <v>0</v>
      </c>
      <c r="BQ1024" s="94"/>
      <c r="BS1024" s="36" t="s">
        <v>2127</v>
      </c>
      <c r="BU1024" s="95"/>
      <c r="BV1024" s="95"/>
      <c r="BW1024" s="61"/>
      <c r="BX1024" s="60"/>
      <c r="BY1024" s="59" t="str">
        <f t="shared" ca="1" si="76"/>
        <v/>
      </c>
      <c r="CD1024" s="68"/>
      <c r="CE1024" s="68"/>
      <c r="CF1024" s="67"/>
      <c r="CG1024">
        <v>84</v>
      </c>
      <c r="CH1024" s="2">
        <v>164</v>
      </c>
      <c r="CI1024" s="4">
        <f t="shared" si="77"/>
        <v>31.231409875074366</v>
      </c>
      <c r="CJ1024" s="5" t="str">
        <f t="shared" si="78"/>
        <v>OBESIDAD</v>
      </c>
      <c r="CK1024" s="36">
        <v>0</v>
      </c>
      <c r="CL1024" s="66"/>
      <c r="CM1024" s="89">
        <v>42991</v>
      </c>
      <c r="CN1024" s="97">
        <v>42997</v>
      </c>
      <c r="CP1024"/>
      <c r="CQ1024" s="65"/>
      <c r="CR1024" s="65"/>
      <c r="CS1024" s="98"/>
      <c r="CT1024"/>
      <c r="CU1024"/>
      <c r="CV1024" s="97"/>
      <c r="CW1024" s="2">
        <v>120</v>
      </c>
      <c r="CX1024" s="82">
        <v>80</v>
      </c>
      <c r="DG1024" s="64"/>
      <c r="DI1024" s="89"/>
      <c r="DJ1024" s="89"/>
      <c r="DN1024" s="34"/>
      <c r="DO1024" s="34"/>
      <c r="DP1024" s="34"/>
      <c r="DQ1024" s="34"/>
      <c r="DR1024" s="34"/>
      <c r="DS1024" s="34" t="s">
        <v>2127</v>
      </c>
      <c r="DT1024" s="34"/>
      <c r="DU1024" s="47">
        <v>43560</v>
      </c>
      <c r="DY1024" s="1">
        <v>3</v>
      </c>
      <c r="DZ1024" t="s">
        <v>7941</v>
      </c>
      <c r="EB1024" s="4"/>
      <c r="EJ1024"/>
      <c r="EL1024" s="34"/>
      <c r="EN1024" s="34"/>
    </row>
    <row r="1025" spans="1:144" x14ac:dyDescent="0.25">
      <c r="A1025" s="85">
        <v>2022</v>
      </c>
      <c r="B1025" s="87">
        <v>44830</v>
      </c>
      <c r="C1025" t="s">
        <v>121</v>
      </c>
      <c r="D1025" t="s">
        <v>122</v>
      </c>
      <c r="E1025" s="34" t="s">
        <v>7938</v>
      </c>
      <c r="F1025" s="34">
        <f t="shared" si="79"/>
        <v>1024</v>
      </c>
      <c r="G1025" s="34" t="s">
        <v>4985</v>
      </c>
      <c r="H1025">
        <v>18</v>
      </c>
      <c r="I1025" s="34" t="s">
        <v>6141</v>
      </c>
      <c r="J1025" s="34" t="s">
        <v>4988</v>
      </c>
      <c r="K1025" s="34" t="str">
        <f>VLOOKUP(J1025,[2]CodMpios!$B$347:$E$362,4,FALSE)</f>
        <v>18001 - Florencia</v>
      </c>
      <c r="L1025" s="34" t="str">
        <f>VLOOKUP($J1025,[2]Coord_Mpios_X_Y!$B$2:$K$1123,9,FALSE)</f>
        <v>1,749138703818</v>
      </c>
      <c r="M1025" s="34" t="str">
        <f>VLOOKUP($J1025,[2]Coord_Mpios_X_Y!$B$2:$K$1123,10,FALSE)</f>
        <v>-75,558239064333</v>
      </c>
      <c r="N1025" s="34" t="s">
        <v>139</v>
      </c>
      <c r="O1025" s="34" t="s">
        <v>126</v>
      </c>
      <c r="Q1025" s="34" t="s">
        <v>127</v>
      </c>
      <c r="R1025" s="34">
        <v>12137414</v>
      </c>
      <c r="S1025" s="34" t="str">
        <f t="shared" si="75"/>
        <v>CC12137414</v>
      </c>
      <c r="T1025" s="34" t="s">
        <v>1105</v>
      </c>
      <c r="V1025" s="34" t="s">
        <v>273</v>
      </c>
      <c r="W1025" s="34" t="s">
        <v>344</v>
      </c>
      <c r="X1025" s="87">
        <v>24977</v>
      </c>
      <c r="Y1025">
        <v>54</v>
      </c>
      <c r="Z1025" s="36">
        <f>VLOOKUP($Y1025,[2]Edades!$A$3:$H$153,4,FALSE)</f>
        <v>5</v>
      </c>
      <c r="AA1025" s="34" t="str">
        <f>VLOOKUP($Y1025,[2]Edades!$A$3:$H$153,6,FALSE)</f>
        <v>5 - Adultez</v>
      </c>
      <c r="AB1025" s="34">
        <f>VLOOKUP($Y1025,[2]Edades!$A$3:$H$153,7,FALSE)</f>
        <v>11</v>
      </c>
      <c r="AC1025" s="34" t="str">
        <f>VLOOKUP($Y1025,[2]Edades!$A$3:$H$153,8,FALSE)</f>
        <v>50-54</v>
      </c>
      <c r="AD1025" s="34" t="s">
        <v>146</v>
      </c>
      <c r="AE1025">
        <v>1</v>
      </c>
      <c r="AF1025" s="34" t="s">
        <v>130</v>
      </c>
      <c r="AG1025" s="34" t="s">
        <v>2127</v>
      </c>
      <c r="AH1025" s="34" t="s">
        <v>2127</v>
      </c>
      <c r="AK1025" s="34" t="s">
        <v>139</v>
      </c>
      <c r="AM1025" s="34" t="s">
        <v>2127</v>
      </c>
      <c r="AN1025" s="36" t="s">
        <v>2127</v>
      </c>
      <c r="AO1025" s="36" t="s">
        <v>2127</v>
      </c>
      <c r="AP1025" s="34" t="s">
        <v>2127</v>
      </c>
      <c r="AQ1025" s="36" t="s">
        <v>2127</v>
      </c>
      <c r="AR1025" s="34" t="s">
        <v>2098</v>
      </c>
      <c r="AS1025" s="91" t="s">
        <v>7134</v>
      </c>
      <c r="AT1025" s="34">
        <v>3112189916</v>
      </c>
      <c r="AU1025" s="34" t="s">
        <v>2127</v>
      </c>
      <c r="AX1025" s="90"/>
      <c r="BA1025" s="91"/>
      <c r="BB1025" s="91"/>
      <c r="BC1025" s="91"/>
      <c r="BF1025" s="34" t="s">
        <v>4983</v>
      </c>
      <c r="BG1025" s="92" t="s">
        <v>2098</v>
      </c>
      <c r="BM1025" s="36" t="s">
        <v>131</v>
      </c>
      <c r="BN1025" s="34" t="s">
        <v>132</v>
      </c>
      <c r="BO1025" s="36">
        <v>0</v>
      </c>
      <c r="BQ1025" s="94"/>
      <c r="BS1025" s="36" t="s">
        <v>2127</v>
      </c>
      <c r="BU1025" s="95"/>
      <c r="BV1025" s="95"/>
      <c r="BW1025" s="61"/>
      <c r="BX1025" s="60"/>
      <c r="BY1025" s="59" t="str">
        <f t="shared" ca="1" si="76"/>
        <v/>
      </c>
      <c r="CD1025" s="68"/>
      <c r="CE1025" s="68"/>
      <c r="CF1025" s="67"/>
      <c r="CG1025">
        <v>97</v>
      </c>
      <c r="CH1025" s="2">
        <v>176</v>
      </c>
      <c r="CI1025" s="4">
        <f t="shared" si="77"/>
        <v>31.31456611570248</v>
      </c>
      <c r="CJ1025" s="5" t="str">
        <f t="shared" si="78"/>
        <v>OBESIDAD</v>
      </c>
      <c r="CK1025" s="36">
        <v>0</v>
      </c>
      <c r="CL1025" s="66"/>
      <c r="CM1025" s="89">
        <v>42996</v>
      </c>
      <c r="CN1025" s="97">
        <v>43010</v>
      </c>
      <c r="CP1025"/>
      <c r="CQ1025" s="65"/>
      <c r="CR1025" s="65"/>
      <c r="CS1025" s="98"/>
      <c r="CT1025"/>
      <c r="CU1025"/>
      <c r="CV1025" s="97"/>
      <c r="CW1025" s="2"/>
      <c r="CX1025" s="82"/>
      <c r="DG1025" s="64"/>
      <c r="DI1025" s="89"/>
      <c r="DJ1025" s="89"/>
      <c r="DN1025" s="34"/>
      <c r="DO1025" s="34"/>
      <c r="DP1025" s="34"/>
      <c r="DQ1025" s="34"/>
      <c r="DR1025" s="34"/>
      <c r="DS1025" s="34" t="s">
        <v>2127</v>
      </c>
      <c r="DT1025" s="34"/>
      <c r="DU1025" s="47">
        <v>44145</v>
      </c>
      <c r="DY1025" s="1">
        <v>1</v>
      </c>
      <c r="DZ1025" t="s">
        <v>7941</v>
      </c>
      <c r="EB1025" s="4"/>
      <c r="EJ1025"/>
      <c r="EL1025" s="34"/>
      <c r="EN1025" s="34"/>
    </row>
    <row r="1026" spans="1:144" x14ac:dyDescent="0.25">
      <c r="A1026" s="85">
        <v>2022</v>
      </c>
      <c r="B1026" s="87">
        <v>44830</v>
      </c>
      <c r="C1026" t="s">
        <v>121</v>
      </c>
      <c r="D1026" t="s">
        <v>122</v>
      </c>
      <c r="E1026" s="34" t="s">
        <v>7938</v>
      </c>
      <c r="F1026" s="34">
        <f t="shared" si="79"/>
        <v>1025</v>
      </c>
      <c r="G1026" s="34" t="s">
        <v>4985</v>
      </c>
      <c r="H1026">
        <v>18</v>
      </c>
      <c r="I1026" s="34" t="s">
        <v>6141</v>
      </c>
      <c r="J1026" s="34" t="s">
        <v>4988</v>
      </c>
      <c r="K1026" s="34" t="str">
        <f>VLOOKUP(J1026,[2]CodMpios!$B$347:$E$362,4,FALSE)</f>
        <v>18001 - Florencia</v>
      </c>
      <c r="L1026" s="34" t="str">
        <f>VLOOKUP($J1026,[2]Coord_Mpios_X_Y!$B$2:$K$1123,9,FALSE)</f>
        <v>1,749138703818</v>
      </c>
      <c r="M1026" s="34" t="str">
        <f>VLOOKUP($J1026,[2]Coord_Mpios_X_Y!$B$2:$K$1123,10,FALSE)</f>
        <v>-75,558239064333</v>
      </c>
      <c r="N1026" s="34" t="s">
        <v>6142</v>
      </c>
      <c r="O1026" s="34" t="s">
        <v>126</v>
      </c>
      <c r="Q1026" s="34" t="s">
        <v>127</v>
      </c>
      <c r="R1026" s="34">
        <v>6349745</v>
      </c>
      <c r="S1026" s="34" t="str">
        <f t="shared" ref="S1026:S1089" si="80">CONCATENATE(Q1026,R1026)</f>
        <v>CC6349745</v>
      </c>
      <c r="T1026" s="34" t="s">
        <v>5705</v>
      </c>
      <c r="U1026" s="34" t="s">
        <v>145</v>
      </c>
      <c r="V1026" s="34" t="s">
        <v>160</v>
      </c>
      <c r="X1026" s="87">
        <v>21022</v>
      </c>
      <c r="Y1026">
        <v>65</v>
      </c>
      <c r="Z1026" s="36">
        <f>VLOOKUP($Y1026,[2]Edades!$A$3:$H$153,4,FALSE)</f>
        <v>6</v>
      </c>
      <c r="AA1026" s="34" t="str">
        <f>VLOOKUP($Y1026,[2]Edades!$A$3:$H$153,6,FALSE)</f>
        <v>6 - Persona mayor</v>
      </c>
      <c r="AB1026" s="34">
        <f>VLOOKUP($Y1026,[2]Edades!$A$3:$H$153,7,FALSE)</f>
        <v>14</v>
      </c>
      <c r="AC1026" s="34" t="str">
        <f>VLOOKUP($Y1026,[2]Edades!$A$3:$H$153,8,FALSE)</f>
        <v>65-69</v>
      </c>
      <c r="AD1026" s="34" t="s">
        <v>146</v>
      </c>
      <c r="AE1026">
        <v>1</v>
      </c>
      <c r="AF1026" s="34" t="s">
        <v>2137</v>
      </c>
      <c r="AG1026" s="34" t="s">
        <v>2127</v>
      </c>
      <c r="AH1026" s="34" t="s">
        <v>2127</v>
      </c>
      <c r="AK1026" s="34" t="s">
        <v>6142</v>
      </c>
      <c r="AM1026" s="34" t="s">
        <v>2127</v>
      </c>
      <c r="AN1026" s="36" t="s">
        <v>2127</v>
      </c>
      <c r="AO1026" s="36" t="s">
        <v>2127</v>
      </c>
      <c r="AP1026" s="34" t="s">
        <v>2127</v>
      </c>
      <c r="AQ1026" s="36" t="s">
        <v>2127</v>
      </c>
      <c r="AR1026" s="34" t="s">
        <v>2098</v>
      </c>
      <c r="AS1026" s="91" t="s">
        <v>7135</v>
      </c>
      <c r="AT1026" s="34">
        <v>3214176828</v>
      </c>
      <c r="AU1026" s="34" t="s">
        <v>2127</v>
      </c>
      <c r="AX1026" s="90"/>
      <c r="BA1026" s="91"/>
      <c r="BB1026" s="91"/>
      <c r="BC1026" s="91"/>
      <c r="BF1026" s="34" t="s">
        <v>4983</v>
      </c>
      <c r="BG1026" s="92" t="s">
        <v>2098</v>
      </c>
      <c r="BM1026" s="36" t="s">
        <v>131</v>
      </c>
      <c r="BN1026" s="34" t="s">
        <v>132</v>
      </c>
      <c r="BO1026" s="36">
        <v>0</v>
      </c>
      <c r="BQ1026" s="94"/>
      <c r="BS1026" s="36" t="s">
        <v>2127</v>
      </c>
      <c r="BU1026" s="95"/>
      <c r="BV1026" s="95"/>
      <c r="BW1026" s="61"/>
      <c r="BX1026" s="60"/>
      <c r="BY1026" s="59" t="str">
        <f t="shared" ref="BY1026:BY1089" ca="1" si="81">IFERROR(IF(BW1026="","",BW1026-TODAY()),"SIN DATO")</f>
        <v/>
      </c>
      <c r="CD1026" s="68"/>
      <c r="CE1026" s="68"/>
      <c r="CF1026" s="67"/>
      <c r="CG1026">
        <v>66</v>
      </c>
      <c r="CH1026" s="2">
        <v>165</v>
      </c>
      <c r="CI1026" s="4">
        <f t="shared" ref="CI1026:CI1089" si="82">(CG1026/((CH1026/100)*(CH1026/100)))</f>
        <v>24.242424242424246</v>
      </c>
      <c r="CJ1026" s="5" t="str">
        <f t="shared" ref="CJ1026:CJ1089" si="83">IFERROR(IF(CI1026&lt;=18.5,"BAJO PESO",IF(AND(CI1026&gt;18.5,CI1026&lt;25),"NORMAL",IF(AND(CI1026&gt;=25,CI1026&lt;=30),"SOBREPESO","OBESIDAD"))),"SIN DATO")</f>
        <v>NORMAL</v>
      </c>
      <c r="CK1026" s="36">
        <v>0</v>
      </c>
      <c r="CL1026" s="66"/>
      <c r="CM1026" s="89">
        <v>42997</v>
      </c>
      <c r="CN1026" s="97">
        <v>43026</v>
      </c>
      <c r="CP1026"/>
      <c r="CQ1026" s="65"/>
      <c r="CR1026" s="65"/>
      <c r="CS1026" s="98"/>
      <c r="CT1026"/>
      <c r="CU1026"/>
      <c r="CV1026" s="97"/>
      <c r="CW1026" s="2">
        <v>130</v>
      </c>
      <c r="CX1026" s="82">
        <v>70</v>
      </c>
      <c r="DG1026" s="64"/>
      <c r="DI1026" s="89">
        <v>43031</v>
      </c>
      <c r="DJ1026" s="89"/>
      <c r="DN1026" s="34"/>
      <c r="DO1026" s="34"/>
      <c r="DP1026" s="34"/>
      <c r="DQ1026" s="34"/>
      <c r="DR1026" s="34"/>
      <c r="DS1026" s="34" t="s">
        <v>2127</v>
      </c>
      <c r="DT1026" s="34"/>
      <c r="DU1026" s="47">
        <v>44796</v>
      </c>
      <c r="DY1026" s="1">
        <v>2</v>
      </c>
      <c r="DZ1026" t="s">
        <v>7939</v>
      </c>
      <c r="EA1026" s="4">
        <v>0.9</v>
      </c>
      <c r="EB1026" s="4">
        <v>146</v>
      </c>
      <c r="EC1026" s="4">
        <v>116</v>
      </c>
      <c r="ED1026" s="4">
        <v>30</v>
      </c>
      <c r="EE1026" s="4">
        <v>47.3</v>
      </c>
      <c r="EF1026" s="4">
        <v>203</v>
      </c>
      <c r="EG1026" s="4">
        <v>2.6</v>
      </c>
      <c r="EH1026" s="4">
        <v>7.9</v>
      </c>
      <c r="EJ1026"/>
      <c r="EL1026" s="34"/>
      <c r="EN1026" s="34"/>
    </row>
    <row r="1027" spans="1:144" x14ac:dyDescent="0.25">
      <c r="A1027" s="85">
        <v>2022</v>
      </c>
      <c r="B1027" s="87">
        <v>44830</v>
      </c>
      <c r="C1027" t="s">
        <v>121</v>
      </c>
      <c r="D1027" t="s">
        <v>122</v>
      </c>
      <c r="E1027" s="34" t="s">
        <v>7938</v>
      </c>
      <c r="F1027" s="34">
        <f t="shared" ref="F1027:F1090" si="84">F1026+1</f>
        <v>1026</v>
      </c>
      <c r="G1027" s="34" t="s">
        <v>4985</v>
      </c>
      <c r="H1027">
        <v>18</v>
      </c>
      <c r="I1027" s="34" t="s">
        <v>6141</v>
      </c>
      <c r="J1027" s="34" t="s">
        <v>4988</v>
      </c>
      <c r="K1027" s="34" t="str">
        <f>VLOOKUP(J1027,[2]CodMpios!$B$347:$E$362,4,FALSE)</f>
        <v>18001 - Florencia</v>
      </c>
      <c r="L1027" s="34" t="str">
        <f>VLOOKUP($J1027,[2]Coord_Mpios_X_Y!$B$2:$K$1123,9,FALSE)</f>
        <v>1,749138703818</v>
      </c>
      <c r="M1027" s="34" t="str">
        <f>VLOOKUP($J1027,[2]Coord_Mpios_X_Y!$B$2:$K$1123,10,FALSE)</f>
        <v>-75,558239064333</v>
      </c>
      <c r="N1027" s="34" t="s">
        <v>125</v>
      </c>
      <c r="O1027" s="34" t="s">
        <v>126</v>
      </c>
      <c r="Q1027" s="34" t="s">
        <v>127</v>
      </c>
      <c r="R1027" s="34">
        <v>40764278</v>
      </c>
      <c r="S1027" s="34" t="str">
        <f t="shared" si="80"/>
        <v>CC40764278</v>
      </c>
      <c r="T1027" s="34" t="s">
        <v>309</v>
      </c>
      <c r="U1027" s="34" t="s">
        <v>481</v>
      </c>
      <c r="V1027" s="34" t="s">
        <v>1478</v>
      </c>
      <c r="W1027" s="34" t="s">
        <v>623</v>
      </c>
      <c r="X1027" s="87">
        <v>23207</v>
      </c>
      <c r="Y1027">
        <v>59</v>
      </c>
      <c r="Z1027" s="36">
        <f>VLOOKUP($Y1027,[2]Edades!$A$3:$H$153,4,FALSE)</f>
        <v>5</v>
      </c>
      <c r="AA1027" s="34" t="str">
        <f>VLOOKUP($Y1027,[2]Edades!$A$3:$H$153,6,FALSE)</f>
        <v>5 - Adultez</v>
      </c>
      <c r="AB1027" s="34">
        <f>VLOOKUP($Y1027,[2]Edades!$A$3:$H$153,7,FALSE)</f>
        <v>12</v>
      </c>
      <c r="AC1027" s="34" t="str">
        <f>VLOOKUP($Y1027,[2]Edades!$A$3:$H$153,8,FALSE)</f>
        <v>55-59</v>
      </c>
      <c r="AD1027" s="34" t="s">
        <v>129</v>
      </c>
      <c r="AE1027" s="1">
        <v>2</v>
      </c>
      <c r="AF1027" s="34" t="s">
        <v>130</v>
      </c>
      <c r="AG1027" s="34" t="s">
        <v>2127</v>
      </c>
      <c r="AH1027" s="34" t="s">
        <v>2127</v>
      </c>
      <c r="AK1027" s="34" t="s">
        <v>125</v>
      </c>
      <c r="AM1027" s="34" t="s">
        <v>2127</v>
      </c>
      <c r="AN1027" s="36" t="s">
        <v>2127</v>
      </c>
      <c r="AO1027" s="36" t="s">
        <v>2127</v>
      </c>
      <c r="AP1027" s="34" t="s">
        <v>2127</v>
      </c>
      <c r="AQ1027" s="36" t="s">
        <v>2127</v>
      </c>
      <c r="AR1027" s="34" t="s">
        <v>2098</v>
      </c>
      <c r="AS1027" s="91" t="s">
        <v>7136</v>
      </c>
      <c r="AT1027" s="34">
        <v>3045990491</v>
      </c>
      <c r="AU1027" s="34" t="s">
        <v>2127</v>
      </c>
      <c r="AX1027" s="90"/>
      <c r="BA1027" s="91"/>
      <c r="BB1027" s="91"/>
      <c r="BC1027" s="91"/>
      <c r="BF1027" s="34" t="s">
        <v>4983</v>
      </c>
      <c r="BG1027" s="92" t="s">
        <v>2098</v>
      </c>
      <c r="BM1027" s="36" t="s">
        <v>131</v>
      </c>
      <c r="BN1027" s="34" t="s">
        <v>132</v>
      </c>
      <c r="BO1027" s="36">
        <v>0</v>
      </c>
      <c r="BQ1027" s="94"/>
      <c r="BS1027" s="36" t="s">
        <v>2127</v>
      </c>
      <c r="BU1027" s="95"/>
      <c r="BV1027" s="95"/>
      <c r="BW1027" s="61"/>
      <c r="BX1027" s="60"/>
      <c r="BY1027" s="59" t="str">
        <f t="shared" ca="1" si="81"/>
        <v/>
      </c>
      <c r="CD1027" s="68"/>
      <c r="CE1027" s="68"/>
      <c r="CF1027" s="67"/>
      <c r="CG1027">
        <v>65</v>
      </c>
      <c r="CH1027" s="2">
        <v>152</v>
      </c>
      <c r="CI1027" s="4">
        <f t="shared" si="82"/>
        <v>28.133656509695292</v>
      </c>
      <c r="CJ1027" s="5" t="str">
        <f t="shared" si="83"/>
        <v>SOBREPESO</v>
      </c>
      <c r="CK1027" s="36">
        <v>0</v>
      </c>
      <c r="CL1027" s="66"/>
      <c r="CM1027" s="89">
        <v>43006</v>
      </c>
      <c r="CN1027" s="97">
        <v>43038</v>
      </c>
      <c r="CP1027"/>
      <c r="CQ1027" s="65"/>
      <c r="CR1027" s="65"/>
      <c r="CS1027" s="98"/>
      <c r="CT1027"/>
      <c r="CU1027"/>
      <c r="CV1027" s="97"/>
      <c r="CW1027" s="2">
        <v>120</v>
      </c>
      <c r="CX1027" s="82">
        <v>80</v>
      </c>
      <c r="DG1027" s="64"/>
      <c r="DI1027" s="89"/>
      <c r="DJ1027" s="89"/>
      <c r="DN1027" s="34"/>
      <c r="DO1027" s="34"/>
      <c r="DP1027" s="34"/>
      <c r="DQ1027" s="34"/>
      <c r="DR1027" s="34"/>
      <c r="DS1027" s="34" t="s">
        <v>2127</v>
      </c>
      <c r="DT1027" s="34"/>
      <c r="DU1027" s="47">
        <v>44769</v>
      </c>
      <c r="DY1027" s="1">
        <v>2</v>
      </c>
      <c r="DZ1027" t="s">
        <v>7940</v>
      </c>
      <c r="EB1027" s="4">
        <v>89</v>
      </c>
      <c r="EF1027" s="4">
        <v>165</v>
      </c>
      <c r="EJ1027"/>
      <c r="EL1027" s="34"/>
      <c r="EN1027" s="34"/>
    </row>
    <row r="1028" spans="1:144" x14ac:dyDescent="0.25">
      <c r="A1028" s="85">
        <v>2022</v>
      </c>
      <c r="B1028" s="87">
        <v>44830</v>
      </c>
      <c r="C1028" t="s">
        <v>121</v>
      </c>
      <c r="D1028" t="s">
        <v>122</v>
      </c>
      <c r="E1028" s="34" t="s">
        <v>7938</v>
      </c>
      <c r="F1028" s="34">
        <f t="shared" si="84"/>
        <v>1027</v>
      </c>
      <c r="G1028" s="34" t="s">
        <v>4985</v>
      </c>
      <c r="H1028">
        <v>18</v>
      </c>
      <c r="I1028" s="34" t="s">
        <v>6141</v>
      </c>
      <c r="J1028" s="34" t="s">
        <v>4991</v>
      </c>
      <c r="K1028" s="34" t="str">
        <f>VLOOKUP(J1028,[2]CodMpios!$B$347:$E$362,4,FALSE)</f>
        <v>18592 - Puerto Rico</v>
      </c>
      <c r="L1028" s="34" t="str">
        <f>VLOOKUP($J1028,[2]Coord_Mpios_X_Y!$B$2:$K$1123,9,FALSE)</f>
        <v>2,018940891255</v>
      </c>
      <c r="M1028" s="34" t="str">
        <f>VLOOKUP($J1028,[2]Coord_Mpios_X_Y!$B$2:$K$1123,10,FALSE)</f>
        <v>-75,073086267336</v>
      </c>
      <c r="N1028" s="34" t="s">
        <v>125</v>
      </c>
      <c r="O1028" s="34" t="s">
        <v>126</v>
      </c>
      <c r="Q1028" s="34" t="s">
        <v>127</v>
      </c>
      <c r="R1028" s="34">
        <v>82361304</v>
      </c>
      <c r="S1028" s="34" t="str">
        <f t="shared" si="80"/>
        <v>CC82361304</v>
      </c>
      <c r="T1028" s="34" t="s">
        <v>2114</v>
      </c>
      <c r="U1028" s="34" t="s">
        <v>2196</v>
      </c>
      <c r="V1028" s="34" t="s">
        <v>1265</v>
      </c>
      <c r="W1028" s="34" t="s">
        <v>2170</v>
      </c>
      <c r="X1028" s="87">
        <v>25587</v>
      </c>
      <c r="Y1028">
        <v>53</v>
      </c>
      <c r="Z1028" s="36">
        <f>VLOOKUP($Y1028,[2]Edades!$A$3:$H$153,4,FALSE)</f>
        <v>5</v>
      </c>
      <c r="AA1028" s="34" t="str">
        <f>VLOOKUP($Y1028,[2]Edades!$A$3:$H$153,6,FALSE)</f>
        <v>5 - Adultez</v>
      </c>
      <c r="AB1028" s="34">
        <f>VLOOKUP($Y1028,[2]Edades!$A$3:$H$153,7,FALSE)</f>
        <v>11</v>
      </c>
      <c r="AC1028" s="34" t="str">
        <f>VLOOKUP($Y1028,[2]Edades!$A$3:$H$153,8,FALSE)</f>
        <v>50-54</v>
      </c>
      <c r="AD1028" s="34" t="s">
        <v>146</v>
      </c>
      <c r="AE1028">
        <v>1</v>
      </c>
      <c r="AF1028" s="34" t="s">
        <v>130</v>
      </c>
      <c r="AG1028" s="34" t="s">
        <v>2127</v>
      </c>
      <c r="AH1028" s="34" t="s">
        <v>2127</v>
      </c>
      <c r="AK1028" s="34" t="s">
        <v>125</v>
      </c>
      <c r="AM1028" s="34" t="s">
        <v>2127</v>
      </c>
      <c r="AN1028" s="36" t="s">
        <v>2127</v>
      </c>
      <c r="AO1028" s="36" t="s">
        <v>2127</v>
      </c>
      <c r="AP1028" s="34" t="s">
        <v>2127</v>
      </c>
      <c r="AQ1028" s="36" t="s">
        <v>2127</v>
      </c>
      <c r="AR1028" s="34" t="s">
        <v>5042</v>
      </c>
      <c r="AS1028" s="91" t="s">
        <v>7137</v>
      </c>
      <c r="AT1028" s="34">
        <v>3204045414</v>
      </c>
      <c r="AU1028" s="34" t="s">
        <v>2127</v>
      </c>
      <c r="AX1028" s="90"/>
      <c r="BA1028" s="91"/>
      <c r="BB1028" s="91"/>
      <c r="BC1028" s="91"/>
      <c r="BF1028" s="34" t="s">
        <v>4983</v>
      </c>
      <c r="BG1028" s="92" t="s">
        <v>2098</v>
      </c>
      <c r="BM1028" s="36" t="s">
        <v>131</v>
      </c>
      <c r="BN1028" s="34" t="s">
        <v>132</v>
      </c>
      <c r="BO1028" s="36">
        <v>0</v>
      </c>
      <c r="BQ1028" s="94"/>
      <c r="BS1028" s="36" t="s">
        <v>2127</v>
      </c>
      <c r="BU1028" s="95"/>
      <c r="BV1028" s="95"/>
      <c r="BW1028" s="61"/>
      <c r="BX1028" s="60"/>
      <c r="BY1028" s="59" t="str">
        <f t="shared" ca="1" si="81"/>
        <v/>
      </c>
      <c r="CD1028" s="68"/>
      <c r="CE1028" s="68"/>
      <c r="CF1028" s="67"/>
      <c r="CG1028">
        <v>102</v>
      </c>
      <c r="CH1028" s="2">
        <v>179</v>
      </c>
      <c r="CI1028" s="4">
        <f t="shared" si="82"/>
        <v>31.834212415342844</v>
      </c>
      <c r="CJ1028" s="5" t="str">
        <f t="shared" si="83"/>
        <v>OBESIDAD</v>
      </c>
      <c r="CK1028" s="36">
        <v>0</v>
      </c>
      <c r="CL1028" s="66"/>
      <c r="CM1028" s="89">
        <v>43004</v>
      </c>
      <c r="CN1028" s="97">
        <v>43010</v>
      </c>
      <c r="CP1028"/>
      <c r="CQ1028" s="65"/>
      <c r="CR1028" s="65"/>
      <c r="CS1028" s="98"/>
      <c r="CT1028"/>
      <c r="CU1028"/>
      <c r="CV1028" s="97"/>
      <c r="CW1028" s="2"/>
      <c r="CX1028" s="82"/>
      <c r="DG1028" s="64"/>
      <c r="DI1028" s="89">
        <v>43753</v>
      </c>
      <c r="DJ1028" s="89"/>
      <c r="DN1028" s="34"/>
      <c r="DO1028" s="34"/>
      <c r="DP1028" s="34"/>
      <c r="DQ1028" s="34"/>
      <c r="DR1028" s="34"/>
      <c r="DS1028" s="34" t="s">
        <v>2127</v>
      </c>
      <c r="DT1028" s="34"/>
      <c r="DU1028" s="47">
        <v>44313</v>
      </c>
      <c r="DY1028" s="1">
        <v>2</v>
      </c>
      <c r="DZ1028" t="s">
        <v>7940</v>
      </c>
      <c r="EB1028" s="4"/>
      <c r="EJ1028"/>
      <c r="EL1028" s="34"/>
      <c r="EN1028" s="34"/>
    </row>
    <row r="1029" spans="1:144" x14ac:dyDescent="0.25">
      <c r="A1029" s="85">
        <v>2022</v>
      </c>
      <c r="B1029" s="87">
        <v>44830</v>
      </c>
      <c r="C1029" t="s">
        <v>121</v>
      </c>
      <c r="D1029" t="s">
        <v>122</v>
      </c>
      <c r="E1029" s="34" t="s">
        <v>7938</v>
      </c>
      <c r="F1029" s="34">
        <f t="shared" si="84"/>
        <v>1028</v>
      </c>
      <c r="G1029" s="34" t="s">
        <v>4985</v>
      </c>
      <c r="H1029">
        <v>18</v>
      </c>
      <c r="I1029" s="34" t="s">
        <v>6141</v>
      </c>
      <c r="J1029" s="34" t="s">
        <v>4988</v>
      </c>
      <c r="K1029" s="34" t="str">
        <f>VLOOKUP(J1029,[2]CodMpios!$B$347:$E$362,4,FALSE)</f>
        <v>18001 - Florencia</v>
      </c>
      <c r="L1029" s="34" t="str">
        <f>VLOOKUP($J1029,[2]Coord_Mpios_X_Y!$B$2:$K$1123,9,FALSE)</f>
        <v>1,749138703818</v>
      </c>
      <c r="M1029" s="34" t="str">
        <f>VLOOKUP($J1029,[2]Coord_Mpios_X_Y!$B$2:$K$1123,10,FALSE)</f>
        <v>-75,558239064333</v>
      </c>
      <c r="N1029" s="34" t="s">
        <v>125</v>
      </c>
      <c r="O1029" s="34" t="s">
        <v>126</v>
      </c>
      <c r="Q1029" s="34" t="s">
        <v>127</v>
      </c>
      <c r="R1029" s="34">
        <v>17630885</v>
      </c>
      <c r="S1029" s="34" t="str">
        <f t="shared" si="80"/>
        <v>CC17630885</v>
      </c>
      <c r="T1029" s="34" t="s">
        <v>530</v>
      </c>
      <c r="V1029" s="34" t="s">
        <v>1074</v>
      </c>
      <c r="W1029" s="34" t="s">
        <v>222</v>
      </c>
      <c r="X1029" s="87">
        <v>20933</v>
      </c>
      <c r="Y1029">
        <v>65</v>
      </c>
      <c r="Z1029" s="36">
        <f>VLOOKUP($Y1029,[2]Edades!$A$3:$H$153,4,FALSE)</f>
        <v>6</v>
      </c>
      <c r="AA1029" s="34" t="str">
        <f>VLOOKUP($Y1029,[2]Edades!$A$3:$H$153,6,FALSE)</f>
        <v>6 - Persona mayor</v>
      </c>
      <c r="AB1029" s="34">
        <f>VLOOKUP($Y1029,[2]Edades!$A$3:$H$153,7,FALSE)</f>
        <v>14</v>
      </c>
      <c r="AC1029" s="34" t="str">
        <f>VLOOKUP($Y1029,[2]Edades!$A$3:$H$153,8,FALSE)</f>
        <v>65-69</v>
      </c>
      <c r="AD1029" s="34" t="s">
        <v>146</v>
      </c>
      <c r="AE1029">
        <v>1</v>
      </c>
      <c r="AF1029" s="34" t="s">
        <v>2137</v>
      </c>
      <c r="AG1029" s="34" t="s">
        <v>2127</v>
      </c>
      <c r="AH1029" s="34" t="s">
        <v>2127</v>
      </c>
      <c r="AK1029" s="34" t="s">
        <v>125</v>
      </c>
      <c r="AM1029" s="34" t="s">
        <v>2127</v>
      </c>
      <c r="AN1029" s="36" t="s">
        <v>2127</v>
      </c>
      <c r="AO1029" s="36" t="s">
        <v>2127</v>
      </c>
      <c r="AP1029" s="34" t="s">
        <v>2127</v>
      </c>
      <c r="AQ1029" s="36" t="s">
        <v>2127</v>
      </c>
      <c r="AR1029" s="34" t="s">
        <v>2098</v>
      </c>
      <c r="AS1029" s="91" t="s">
        <v>7138</v>
      </c>
      <c r="AT1029" s="34">
        <v>3002126823</v>
      </c>
      <c r="AU1029" s="34" t="s">
        <v>2127</v>
      </c>
      <c r="AX1029" s="90"/>
      <c r="BA1029" s="91"/>
      <c r="BB1029" s="91"/>
      <c r="BC1029" s="91"/>
      <c r="BF1029" s="34" t="s">
        <v>4983</v>
      </c>
      <c r="BG1029" s="92" t="s">
        <v>2098</v>
      </c>
      <c r="BM1029" s="36" t="s">
        <v>131</v>
      </c>
      <c r="BN1029" s="34" t="s">
        <v>132</v>
      </c>
      <c r="BO1029" s="36">
        <v>0</v>
      </c>
      <c r="BQ1029" s="94"/>
      <c r="BS1029" s="36" t="s">
        <v>2127</v>
      </c>
      <c r="BU1029" s="95"/>
      <c r="BV1029" s="95"/>
      <c r="BW1029" s="61"/>
      <c r="BX1029" s="60"/>
      <c r="BY1029" s="59" t="str">
        <f t="shared" ca="1" si="81"/>
        <v/>
      </c>
      <c r="CD1029" s="68"/>
      <c r="CE1029" s="68"/>
      <c r="CF1029" s="67"/>
      <c r="CG1029">
        <v>65</v>
      </c>
      <c r="CH1029" s="2">
        <v>156</v>
      </c>
      <c r="CI1029" s="4">
        <f t="shared" si="82"/>
        <v>26.709401709401707</v>
      </c>
      <c r="CJ1029" s="5" t="str">
        <f t="shared" si="83"/>
        <v>SOBREPESO</v>
      </c>
      <c r="CK1029" s="36">
        <v>0</v>
      </c>
      <c r="CL1029" s="66"/>
      <c r="CM1029" s="89">
        <v>43013</v>
      </c>
      <c r="CN1029" s="97">
        <v>43034</v>
      </c>
      <c r="CP1029"/>
      <c r="CQ1029" s="65"/>
      <c r="CR1029" s="65"/>
      <c r="CS1029" s="98"/>
      <c r="CT1029"/>
      <c r="CU1029"/>
      <c r="CV1029" s="97"/>
      <c r="CW1029" s="2">
        <v>135</v>
      </c>
      <c r="CX1029" s="82">
        <v>80</v>
      </c>
      <c r="DG1029" s="64"/>
      <c r="DI1029" s="89">
        <v>43797</v>
      </c>
      <c r="DJ1029" s="89"/>
      <c r="DN1029" s="34"/>
      <c r="DO1029" s="34"/>
      <c r="DP1029" s="34"/>
      <c r="DQ1029" s="34"/>
      <c r="DR1029" s="34"/>
      <c r="DS1029" s="34" t="s">
        <v>2127</v>
      </c>
      <c r="DT1029" s="34"/>
      <c r="DU1029" s="47">
        <v>44776</v>
      </c>
      <c r="DY1029" s="1">
        <v>2</v>
      </c>
      <c r="DZ1029" t="s">
        <v>7940</v>
      </c>
      <c r="EA1029" s="4">
        <v>0.89</v>
      </c>
      <c r="EB1029" s="4">
        <v>101</v>
      </c>
      <c r="EC1029" s="4">
        <v>124</v>
      </c>
      <c r="EE1029" s="4">
        <v>51.5</v>
      </c>
      <c r="EF1029" s="4">
        <v>105</v>
      </c>
      <c r="EG1029" s="4">
        <v>2</v>
      </c>
      <c r="EH1029" s="4">
        <v>7.3</v>
      </c>
      <c r="EJ1029"/>
      <c r="EL1029" s="34"/>
      <c r="EN1029" s="34"/>
    </row>
    <row r="1030" spans="1:144" x14ac:dyDescent="0.25">
      <c r="A1030" s="85">
        <v>2022</v>
      </c>
      <c r="B1030" s="87">
        <v>44830</v>
      </c>
      <c r="C1030" t="s">
        <v>121</v>
      </c>
      <c r="D1030" t="s">
        <v>122</v>
      </c>
      <c r="E1030" s="34" t="s">
        <v>7938</v>
      </c>
      <c r="F1030" s="34">
        <f t="shared" si="84"/>
        <v>1029</v>
      </c>
      <c r="G1030" s="34" t="s">
        <v>4985</v>
      </c>
      <c r="H1030">
        <v>18</v>
      </c>
      <c r="I1030" s="34" t="s">
        <v>6141</v>
      </c>
      <c r="J1030" s="34" t="s">
        <v>4998</v>
      </c>
      <c r="K1030" s="34" t="str">
        <f>VLOOKUP(J1030,[2]CodMpios!$B$347:$E$362,4,FALSE)</f>
        <v>18460 - Milán</v>
      </c>
      <c r="L1030" s="34" t="str">
        <f>VLOOKUP($J1030,[2]Coord_Mpios_X_Y!$B$2:$K$1123,9,FALSE)</f>
        <v>1,146692553938</v>
      </c>
      <c r="M1030" s="34" t="str">
        <f>VLOOKUP($J1030,[2]Coord_Mpios_X_Y!$B$2:$K$1123,10,FALSE)</f>
        <v>-75,386647638375</v>
      </c>
      <c r="N1030" s="34" t="s">
        <v>125</v>
      </c>
      <c r="O1030" s="34" t="s">
        <v>126</v>
      </c>
      <c r="Q1030" s="34" t="s">
        <v>127</v>
      </c>
      <c r="R1030" s="34">
        <v>40088862</v>
      </c>
      <c r="S1030" s="34" t="str">
        <f t="shared" si="80"/>
        <v>CC40088862</v>
      </c>
      <c r="T1030" s="34" t="s">
        <v>1808</v>
      </c>
      <c r="V1030" s="34" t="s">
        <v>5704</v>
      </c>
      <c r="W1030" s="34" t="s">
        <v>763</v>
      </c>
      <c r="X1030" s="87">
        <v>30183</v>
      </c>
      <c r="Y1030">
        <v>40</v>
      </c>
      <c r="Z1030" s="36">
        <f>VLOOKUP($Y1030,[2]Edades!$A$3:$H$153,4,FALSE)</f>
        <v>5</v>
      </c>
      <c r="AA1030" s="34" t="str">
        <f>VLOOKUP($Y1030,[2]Edades!$A$3:$H$153,6,FALSE)</f>
        <v>5 - Adultez</v>
      </c>
      <c r="AB1030" s="34">
        <f>VLOOKUP($Y1030,[2]Edades!$A$3:$H$153,7,FALSE)</f>
        <v>9</v>
      </c>
      <c r="AC1030" s="34" t="str">
        <f>VLOOKUP($Y1030,[2]Edades!$A$3:$H$153,8,FALSE)</f>
        <v>40-44</v>
      </c>
      <c r="AD1030" s="34" t="s">
        <v>129</v>
      </c>
      <c r="AE1030" s="1">
        <v>2</v>
      </c>
      <c r="AF1030" s="34" t="s">
        <v>130</v>
      </c>
      <c r="AG1030" s="34" t="s">
        <v>2127</v>
      </c>
      <c r="AH1030" s="34" t="s">
        <v>2127</v>
      </c>
      <c r="AK1030" s="34" t="s">
        <v>125</v>
      </c>
      <c r="AM1030" s="34" t="s">
        <v>2127</v>
      </c>
      <c r="AN1030" s="36" t="s">
        <v>2127</v>
      </c>
      <c r="AO1030" s="36" t="s">
        <v>2127</v>
      </c>
      <c r="AP1030" s="34" t="s">
        <v>2127</v>
      </c>
      <c r="AQ1030" s="36" t="s">
        <v>2127</v>
      </c>
      <c r="AR1030" s="34" t="s">
        <v>2098</v>
      </c>
      <c r="AS1030" s="91" t="s">
        <v>7139</v>
      </c>
      <c r="AT1030" s="34">
        <v>3145854918</v>
      </c>
      <c r="AU1030" s="34" t="s">
        <v>2127</v>
      </c>
      <c r="AX1030" s="90"/>
      <c r="BA1030" s="91"/>
      <c r="BB1030" s="91"/>
      <c r="BC1030" s="91"/>
      <c r="BF1030" s="34" t="s">
        <v>4983</v>
      </c>
      <c r="BG1030" s="92" t="s">
        <v>2098</v>
      </c>
      <c r="BM1030" s="36" t="s">
        <v>131</v>
      </c>
      <c r="BN1030" s="34" t="s">
        <v>132</v>
      </c>
      <c r="BO1030" s="36">
        <v>0</v>
      </c>
      <c r="BQ1030" s="94"/>
      <c r="BS1030" s="36" t="s">
        <v>2127</v>
      </c>
      <c r="BU1030" s="95"/>
      <c r="BV1030" s="95"/>
      <c r="BW1030" s="61"/>
      <c r="BX1030" s="60"/>
      <c r="BY1030" s="59" t="str">
        <f t="shared" ca="1" si="81"/>
        <v/>
      </c>
      <c r="CD1030" s="68"/>
      <c r="CE1030" s="68"/>
      <c r="CF1030" s="67"/>
      <c r="CG1030">
        <v>87</v>
      </c>
      <c r="CH1030" s="2">
        <v>159</v>
      </c>
      <c r="CI1030" s="4">
        <f t="shared" si="82"/>
        <v>34.413195680550608</v>
      </c>
      <c r="CJ1030" s="5" t="str">
        <f t="shared" si="83"/>
        <v>OBESIDAD</v>
      </c>
      <c r="CK1030" s="36">
        <v>0</v>
      </c>
      <c r="CL1030" s="66"/>
      <c r="CM1030" s="89">
        <v>43038</v>
      </c>
      <c r="CN1030" s="97">
        <v>43139</v>
      </c>
      <c r="CP1030"/>
      <c r="CQ1030" s="65"/>
      <c r="CR1030" s="65"/>
      <c r="CS1030" s="98"/>
      <c r="CT1030"/>
      <c r="CU1030"/>
      <c r="CV1030" s="97"/>
      <c r="CW1030" s="2">
        <v>145</v>
      </c>
      <c r="CX1030" s="82">
        <v>85</v>
      </c>
      <c r="DG1030" s="64"/>
      <c r="DI1030" s="89"/>
      <c r="DJ1030" s="89"/>
      <c r="DN1030" s="34"/>
      <c r="DO1030" s="34"/>
      <c r="DP1030" s="34"/>
      <c r="DQ1030" s="34"/>
      <c r="DR1030" s="34"/>
      <c r="DS1030" s="34" t="s">
        <v>2127</v>
      </c>
      <c r="DT1030" s="34"/>
      <c r="DU1030" s="47">
        <v>44593</v>
      </c>
      <c r="DY1030" s="1">
        <v>1</v>
      </c>
      <c r="DZ1030" t="s">
        <v>7941</v>
      </c>
      <c r="EA1030" s="4">
        <v>0.7</v>
      </c>
      <c r="EB1030" s="4">
        <v>95</v>
      </c>
      <c r="ED1030" s="4">
        <v>75</v>
      </c>
      <c r="EF1030" s="4">
        <v>194</v>
      </c>
      <c r="EH1030" s="4">
        <v>7.3</v>
      </c>
      <c r="EJ1030"/>
      <c r="EL1030" s="34"/>
      <c r="EN1030" s="34"/>
    </row>
    <row r="1031" spans="1:144" x14ac:dyDescent="0.25">
      <c r="A1031" s="85">
        <v>2022</v>
      </c>
      <c r="B1031" s="87">
        <v>44830</v>
      </c>
      <c r="C1031" t="s">
        <v>121</v>
      </c>
      <c r="D1031" t="s">
        <v>122</v>
      </c>
      <c r="E1031" s="34" t="s">
        <v>7938</v>
      </c>
      <c r="F1031" s="34">
        <f t="shared" si="84"/>
        <v>1030</v>
      </c>
      <c r="G1031" s="34" t="s">
        <v>4985</v>
      </c>
      <c r="H1031">
        <v>18</v>
      </c>
      <c r="I1031" s="34" t="s">
        <v>6141</v>
      </c>
      <c r="J1031" s="34" t="s">
        <v>4988</v>
      </c>
      <c r="K1031" s="34" t="str">
        <f>VLOOKUP(J1031,[2]CodMpios!$B$347:$E$362,4,FALSE)</f>
        <v>18001 - Florencia</v>
      </c>
      <c r="L1031" s="34" t="str">
        <f>VLOOKUP($J1031,[2]Coord_Mpios_X_Y!$B$2:$K$1123,9,FALSE)</f>
        <v>1,749138703818</v>
      </c>
      <c r="M1031" s="34" t="str">
        <f>VLOOKUP($J1031,[2]Coord_Mpios_X_Y!$B$2:$K$1123,10,FALSE)</f>
        <v>-75,558239064333</v>
      </c>
      <c r="N1031" s="34" t="s">
        <v>139</v>
      </c>
      <c r="O1031" s="34" t="s">
        <v>126</v>
      </c>
      <c r="Q1031" s="34" t="s">
        <v>127</v>
      </c>
      <c r="R1031" s="34">
        <v>40780541</v>
      </c>
      <c r="S1031" s="34" t="str">
        <f t="shared" si="80"/>
        <v>CC40780541</v>
      </c>
      <c r="T1031" s="34" t="s">
        <v>5703</v>
      </c>
      <c r="V1031" s="34" t="s">
        <v>5702</v>
      </c>
      <c r="W1031" s="34" t="s">
        <v>2433</v>
      </c>
      <c r="X1031" s="87">
        <v>27429</v>
      </c>
      <c r="Y1031">
        <v>48</v>
      </c>
      <c r="Z1031" s="36">
        <f>VLOOKUP($Y1031,[2]Edades!$A$3:$H$153,4,FALSE)</f>
        <v>5</v>
      </c>
      <c r="AA1031" s="34" t="str">
        <f>VLOOKUP($Y1031,[2]Edades!$A$3:$H$153,6,FALSE)</f>
        <v>5 - Adultez</v>
      </c>
      <c r="AB1031" s="34">
        <f>VLOOKUP($Y1031,[2]Edades!$A$3:$H$153,7,FALSE)</f>
        <v>10</v>
      </c>
      <c r="AC1031" s="34" t="str">
        <f>VLOOKUP($Y1031,[2]Edades!$A$3:$H$153,8,FALSE)</f>
        <v>45-49</v>
      </c>
      <c r="AD1031" s="34" t="s">
        <v>129</v>
      </c>
      <c r="AE1031" s="1">
        <v>2</v>
      </c>
      <c r="AF1031" s="34" t="s">
        <v>130</v>
      </c>
      <c r="AG1031" s="34" t="s">
        <v>2127</v>
      </c>
      <c r="AH1031" s="34" t="s">
        <v>2127</v>
      </c>
      <c r="AK1031" s="34" t="s">
        <v>139</v>
      </c>
      <c r="AM1031" s="34" t="s">
        <v>2127</v>
      </c>
      <c r="AN1031" s="36" t="s">
        <v>2127</v>
      </c>
      <c r="AO1031" s="36" t="s">
        <v>2127</v>
      </c>
      <c r="AP1031" s="34" t="s">
        <v>2127</v>
      </c>
      <c r="AQ1031" s="36" t="s">
        <v>2127</v>
      </c>
      <c r="AR1031" s="34" t="s">
        <v>2098</v>
      </c>
      <c r="AS1031" s="91" t="s">
        <v>7140</v>
      </c>
      <c r="AT1031" s="34">
        <v>3103119225</v>
      </c>
      <c r="AU1031" s="34" t="s">
        <v>2127</v>
      </c>
      <c r="AX1031" s="90"/>
      <c r="BA1031" s="91"/>
      <c r="BB1031" s="91"/>
      <c r="BC1031" s="91"/>
      <c r="BF1031" s="34" t="s">
        <v>4983</v>
      </c>
      <c r="BG1031" s="92" t="s">
        <v>2098</v>
      </c>
      <c r="BM1031" s="36" t="s">
        <v>131</v>
      </c>
      <c r="BN1031" s="34" t="s">
        <v>132</v>
      </c>
      <c r="BO1031" s="36">
        <v>0</v>
      </c>
      <c r="BQ1031" s="94"/>
      <c r="BS1031" s="36" t="s">
        <v>2127</v>
      </c>
      <c r="BU1031" s="95"/>
      <c r="BV1031" s="95"/>
      <c r="BW1031" s="61"/>
      <c r="BX1031" s="60"/>
      <c r="BY1031" s="59" t="str">
        <f t="shared" ca="1" si="81"/>
        <v/>
      </c>
      <c r="CD1031" s="68"/>
      <c r="CE1031" s="68"/>
      <c r="CF1031" s="67"/>
      <c r="CG1031">
        <v>71</v>
      </c>
      <c r="CH1031" s="2">
        <v>156</v>
      </c>
      <c r="CI1031" s="4">
        <f t="shared" si="82"/>
        <v>29.174884944115711</v>
      </c>
      <c r="CJ1031" s="5" t="str">
        <f t="shared" si="83"/>
        <v>SOBREPESO</v>
      </c>
      <c r="CK1031" s="36">
        <v>0</v>
      </c>
      <c r="CL1031" s="66"/>
      <c r="CM1031" s="89">
        <v>43020</v>
      </c>
      <c r="CN1031" s="97">
        <v>43020</v>
      </c>
      <c r="CP1031"/>
      <c r="CQ1031" s="65"/>
      <c r="CR1031" s="65"/>
      <c r="CS1031" s="98"/>
      <c r="CT1031"/>
      <c r="CU1031"/>
      <c r="CV1031" s="97"/>
      <c r="CW1031" s="2">
        <v>120</v>
      </c>
      <c r="CX1031" s="82">
        <v>70</v>
      </c>
      <c r="DG1031" s="64"/>
      <c r="DI1031" s="89"/>
      <c r="DJ1031" s="89"/>
      <c r="DN1031" s="34"/>
      <c r="DO1031" s="34"/>
      <c r="DP1031" s="34"/>
      <c r="DQ1031" s="34"/>
      <c r="DR1031" s="34"/>
      <c r="DS1031" s="34" t="s">
        <v>2127</v>
      </c>
      <c r="DT1031" s="34"/>
      <c r="DU1031" s="47">
        <v>44372</v>
      </c>
      <c r="DY1031" s="1">
        <v>1</v>
      </c>
      <c r="DZ1031" t="s">
        <v>7940</v>
      </c>
      <c r="EA1031" s="4">
        <v>0.68</v>
      </c>
      <c r="EB1031" s="4">
        <v>163</v>
      </c>
      <c r="EC1031" s="4">
        <v>135</v>
      </c>
      <c r="ED1031" s="4">
        <v>62</v>
      </c>
      <c r="EE1031" s="4">
        <v>29.8</v>
      </c>
      <c r="EF1031" s="4">
        <v>224</v>
      </c>
      <c r="EG1031" s="4">
        <v>1.5</v>
      </c>
      <c r="EH1031" s="4">
        <v>8.1</v>
      </c>
      <c r="EJ1031"/>
      <c r="EL1031" s="34"/>
      <c r="EN1031" s="34"/>
    </row>
    <row r="1032" spans="1:144" x14ac:dyDescent="0.25">
      <c r="A1032" s="85">
        <v>2022</v>
      </c>
      <c r="B1032" s="87">
        <v>44830</v>
      </c>
      <c r="C1032" t="s">
        <v>121</v>
      </c>
      <c r="D1032" t="s">
        <v>122</v>
      </c>
      <c r="E1032" s="34" t="s">
        <v>7938</v>
      </c>
      <c r="F1032" s="34">
        <f t="shared" si="84"/>
        <v>1031</v>
      </c>
      <c r="G1032" s="34" t="s">
        <v>4985</v>
      </c>
      <c r="H1032">
        <v>18</v>
      </c>
      <c r="I1032" s="34" t="s">
        <v>6141</v>
      </c>
      <c r="J1032" s="34" t="s">
        <v>5032</v>
      </c>
      <c r="K1032" s="34" t="str">
        <f>VLOOKUP(J1032,[2]CodMpios!$B$347:$E$362,4,FALSE)</f>
        <v>18150 - Cartagena Del Chaira</v>
      </c>
      <c r="L1032" s="34" t="str">
        <f>VLOOKUP($J1032,[2]Coord_Mpios_X_Y!$B$2:$K$1123,9,FALSE)</f>
        <v>0,647693081213</v>
      </c>
      <c r="M1032" s="34" t="str">
        <f>VLOOKUP($J1032,[2]Coord_Mpios_X_Y!$B$2:$K$1123,10,FALSE)</f>
        <v>-74,272354990827</v>
      </c>
      <c r="N1032" s="34" t="s">
        <v>125</v>
      </c>
      <c r="O1032" s="34" t="s">
        <v>126</v>
      </c>
      <c r="Q1032" s="34" t="s">
        <v>127</v>
      </c>
      <c r="R1032" s="34">
        <v>1122724024</v>
      </c>
      <c r="S1032" s="34" t="str">
        <f t="shared" si="80"/>
        <v>CC1122724024</v>
      </c>
      <c r="T1032" s="34" t="s">
        <v>1482</v>
      </c>
      <c r="U1032" s="34" t="s">
        <v>572</v>
      </c>
      <c r="V1032" s="34" t="s">
        <v>335</v>
      </c>
      <c r="X1032" s="87">
        <v>31806</v>
      </c>
      <c r="Y1032">
        <v>36</v>
      </c>
      <c r="Z1032" s="36">
        <f>VLOOKUP($Y1032,[2]Edades!$A$3:$H$153,4,FALSE)</f>
        <v>5</v>
      </c>
      <c r="AA1032" s="34" t="str">
        <f>VLOOKUP($Y1032,[2]Edades!$A$3:$H$153,6,FALSE)</f>
        <v>5 - Adultez</v>
      </c>
      <c r="AB1032" s="34">
        <f>VLOOKUP($Y1032,[2]Edades!$A$3:$H$153,7,FALSE)</f>
        <v>8</v>
      </c>
      <c r="AC1032" s="34" t="str">
        <f>VLOOKUP($Y1032,[2]Edades!$A$3:$H$153,8,FALSE)</f>
        <v>35-39</v>
      </c>
      <c r="AD1032" s="34" t="s">
        <v>146</v>
      </c>
      <c r="AE1032">
        <v>1</v>
      </c>
      <c r="AF1032" s="34" t="s">
        <v>130</v>
      </c>
      <c r="AG1032" s="34" t="s">
        <v>2127</v>
      </c>
      <c r="AH1032" s="34" t="s">
        <v>2127</v>
      </c>
      <c r="AK1032" s="34" t="s">
        <v>125</v>
      </c>
      <c r="AM1032" s="34" t="s">
        <v>2127</v>
      </c>
      <c r="AN1032" s="36" t="s">
        <v>2127</v>
      </c>
      <c r="AO1032" s="36" t="s">
        <v>2127</v>
      </c>
      <c r="AP1032" s="34" t="s">
        <v>2127</v>
      </c>
      <c r="AQ1032" s="36" t="s">
        <v>2127</v>
      </c>
      <c r="AR1032" s="34" t="s">
        <v>5318</v>
      </c>
      <c r="AS1032" s="91" t="s">
        <v>7141</v>
      </c>
      <c r="AT1032" s="34">
        <v>3104778514</v>
      </c>
      <c r="AU1032" s="34" t="s">
        <v>2127</v>
      </c>
      <c r="AX1032" s="90"/>
      <c r="BA1032" s="91"/>
      <c r="BB1032" s="91"/>
      <c r="BC1032" s="91"/>
      <c r="BF1032" s="34" t="s">
        <v>4983</v>
      </c>
      <c r="BG1032" s="92" t="s">
        <v>2098</v>
      </c>
      <c r="BM1032" s="36" t="s">
        <v>131</v>
      </c>
      <c r="BN1032" s="34" t="s">
        <v>132</v>
      </c>
      <c r="BO1032" s="36">
        <v>0</v>
      </c>
      <c r="BQ1032" s="94"/>
      <c r="BS1032" s="36" t="s">
        <v>2127</v>
      </c>
      <c r="BU1032" s="95"/>
      <c r="BV1032" s="95"/>
      <c r="BW1032" s="61"/>
      <c r="BX1032" s="60"/>
      <c r="BY1032" s="59" t="str">
        <f t="shared" ca="1" si="81"/>
        <v/>
      </c>
      <c r="CD1032" s="68"/>
      <c r="CE1032" s="68"/>
      <c r="CF1032" s="67"/>
      <c r="CG1032">
        <v>90</v>
      </c>
      <c r="CH1032" s="2">
        <v>169</v>
      </c>
      <c r="CI1032" s="4">
        <f t="shared" si="82"/>
        <v>31.511501698119819</v>
      </c>
      <c r="CJ1032" s="5" t="str">
        <f t="shared" si="83"/>
        <v>OBESIDAD</v>
      </c>
      <c r="CK1032" s="36">
        <v>0</v>
      </c>
      <c r="CL1032" s="66"/>
      <c r="CM1032" s="89">
        <v>43018</v>
      </c>
      <c r="CN1032" s="97">
        <v>43020</v>
      </c>
      <c r="CP1032"/>
      <c r="CQ1032" s="65"/>
      <c r="CR1032" s="65"/>
      <c r="CS1032" s="98"/>
      <c r="CT1032"/>
      <c r="CU1032"/>
      <c r="CV1032" s="97"/>
      <c r="CW1032" s="2"/>
      <c r="CX1032" s="82"/>
      <c r="DG1032" s="64"/>
      <c r="DI1032" s="89">
        <v>43871</v>
      </c>
      <c r="DJ1032" s="89"/>
      <c r="DN1032" s="34"/>
      <c r="DO1032" s="34"/>
      <c r="DP1032" s="34"/>
      <c r="DQ1032" s="34"/>
      <c r="DR1032" s="34"/>
      <c r="DS1032" s="34" t="s">
        <v>2127</v>
      </c>
      <c r="DT1032" s="34"/>
      <c r="DU1032" s="47">
        <v>44383</v>
      </c>
      <c r="DY1032" s="1">
        <v>1</v>
      </c>
      <c r="DZ1032" t="s">
        <v>7940</v>
      </c>
      <c r="EB1032" s="4"/>
      <c r="EJ1032"/>
      <c r="EL1032" s="34"/>
      <c r="EN1032" s="34"/>
    </row>
    <row r="1033" spans="1:144" x14ac:dyDescent="0.25">
      <c r="A1033" s="85">
        <v>2022</v>
      </c>
      <c r="B1033" s="87">
        <v>44830</v>
      </c>
      <c r="C1033" t="s">
        <v>121</v>
      </c>
      <c r="D1033" t="s">
        <v>122</v>
      </c>
      <c r="E1033" s="34" t="s">
        <v>7938</v>
      </c>
      <c r="F1033" s="34">
        <f t="shared" si="84"/>
        <v>1032</v>
      </c>
      <c r="G1033" s="34" t="s">
        <v>4985</v>
      </c>
      <c r="H1033">
        <v>18</v>
      </c>
      <c r="I1033" s="34" t="s">
        <v>6141</v>
      </c>
      <c r="J1033" s="34" t="s">
        <v>4984</v>
      </c>
      <c r="K1033" s="34" t="str">
        <f>VLOOKUP(J1033,[2]CodMpios!$B$347:$E$362,4,FALSE)</f>
        <v>18753 - San Vicente Del Caguán</v>
      </c>
      <c r="L1033" s="34" t="str">
        <f>VLOOKUP($J1033,[2]Coord_Mpios_X_Y!$B$2:$K$1123,9,FALSE)</f>
        <v>1,567801695842</v>
      </c>
      <c r="M1033" s="34" t="str">
        <f>VLOOKUP($J1033,[2]Coord_Mpios_X_Y!$B$2:$K$1123,10,FALSE)</f>
        <v>-74,262977514784</v>
      </c>
      <c r="N1033" s="34" t="s">
        <v>139</v>
      </c>
      <c r="O1033" s="34" t="s">
        <v>126</v>
      </c>
      <c r="Q1033" s="34" t="s">
        <v>127</v>
      </c>
      <c r="R1033" s="34">
        <v>26644205</v>
      </c>
      <c r="S1033" s="34" t="str">
        <f t="shared" si="80"/>
        <v>CC26644205</v>
      </c>
      <c r="T1033" s="34" t="s">
        <v>399</v>
      </c>
      <c r="V1033" s="34" t="s">
        <v>5701</v>
      </c>
      <c r="W1033" s="34" t="s">
        <v>158</v>
      </c>
      <c r="X1033" s="87">
        <v>22866</v>
      </c>
      <c r="Y1033">
        <v>60</v>
      </c>
      <c r="Z1033" s="36">
        <f>VLOOKUP($Y1033,[2]Edades!$A$3:$H$153,4,FALSE)</f>
        <v>6</v>
      </c>
      <c r="AA1033" s="34" t="str">
        <f>VLOOKUP($Y1033,[2]Edades!$A$3:$H$153,6,FALSE)</f>
        <v>6 - Persona mayor</v>
      </c>
      <c r="AB1033" s="34">
        <f>VLOOKUP($Y1033,[2]Edades!$A$3:$H$153,7,FALSE)</f>
        <v>13</v>
      </c>
      <c r="AC1033" s="34" t="str">
        <f>VLOOKUP($Y1033,[2]Edades!$A$3:$H$153,8,FALSE)</f>
        <v>60-64</v>
      </c>
      <c r="AD1033" s="34" t="s">
        <v>129</v>
      </c>
      <c r="AE1033" s="1">
        <v>2</v>
      </c>
      <c r="AF1033" s="34" t="s">
        <v>2137</v>
      </c>
      <c r="AG1033" s="34" t="s">
        <v>2127</v>
      </c>
      <c r="AH1033" s="34" t="s">
        <v>2127</v>
      </c>
      <c r="AK1033" s="34" t="s">
        <v>139</v>
      </c>
      <c r="AM1033" s="34" t="s">
        <v>2127</v>
      </c>
      <c r="AN1033" s="36" t="s">
        <v>2127</v>
      </c>
      <c r="AO1033" s="36" t="s">
        <v>2127</v>
      </c>
      <c r="AP1033" s="34" t="s">
        <v>2127</v>
      </c>
      <c r="AQ1033" s="36" t="s">
        <v>2127</v>
      </c>
      <c r="AR1033" s="34" t="s">
        <v>2098</v>
      </c>
      <c r="AS1033" s="91" t="s">
        <v>7142</v>
      </c>
      <c r="AT1033" s="34">
        <v>3106790006</v>
      </c>
      <c r="AU1033" s="34" t="s">
        <v>2127</v>
      </c>
      <c r="AX1033" s="90"/>
      <c r="BA1033" s="91"/>
      <c r="BB1033" s="91"/>
      <c r="BC1033" s="91"/>
      <c r="BF1033" s="34" t="s">
        <v>4983</v>
      </c>
      <c r="BG1033" s="92" t="s">
        <v>2098</v>
      </c>
      <c r="BM1033" s="36" t="s">
        <v>131</v>
      </c>
      <c r="BN1033" s="34" t="s">
        <v>132</v>
      </c>
      <c r="BO1033" s="36">
        <v>0</v>
      </c>
      <c r="BQ1033" s="94"/>
      <c r="BS1033" s="36" t="s">
        <v>2127</v>
      </c>
      <c r="BU1033" s="95"/>
      <c r="BV1033" s="95"/>
      <c r="BW1033" s="61"/>
      <c r="BX1033" s="60"/>
      <c r="BY1033" s="59" t="str">
        <f t="shared" ca="1" si="81"/>
        <v/>
      </c>
      <c r="CD1033" s="68"/>
      <c r="CE1033" s="68"/>
      <c r="CF1033" s="67"/>
      <c r="CG1033">
        <v>62</v>
      </c>
      <c r="CH1033" s="2">
        <v>150</v>
      </c>
      <c r="CI1033" s="4">
        <f t="shared" si="82"/>
        <v>27.555555555555557</v>
      </c>
      <c r="CJ1033" s="5" t="str">
        <f t="shared" si="83"/>
        <v>SOBREPESO</v>
      </c>
      <c r="CK1033" s="36">
        <v>0</v>
      </c>
      <c r="CL1033" s="66"/>
      <c r="CM1033" s="89">
        <v>43019</v>
      </c>
      <c r="CN1033" s="97">
        <v>43039</v>
      </c>
      <c r="CP1033"/>
      <c r="CQ1033" s="65"/>
      <c r="CR1033" s="65"/>
      <c r="CS1033" s="98"/>
      <c r="CT1033"/>
      <c r="CU1033"/>
      <c r="CV1033" s="97"/>
      <c r="CW1033" s="2"/>
      <c r="CX1033" s="82"/>
      <c r="DG1033" s="64"/>
      <c r="DI1033" s="89">
        <v>43734</v>
      </c>
      <c r="DJ1033" s="89"/>
      <c r="DN1033" s="34"/>
      <c r="DO1033" s="34"/>
      <c r="DP1033" s="34"/>
      <c r="DQ1033" s="34"/>
      <c r="DR1033" s="34"/>
      <c r="DS1033" s="34" t="s">
        <v>2127</v>
      </c>
      <c r="DT1033" s="34"/>
      <c r="DU1033" s="47">
        <v>44442</v>
      </c>
      <c r="DY1033" s="1">
        <v>2</v>
      </c>
      <c r="DZ1033" t="s">
        <v>7940</v>
      </c>
      <c r="EB1033" s="4"/>
      <c r="EJ1033"/>
      <c r="EL1033" s="34"/>
      <c r="EN1033" s="34"/>
    </row>
    <row r="1034" spans="1:144" x14ac:dyDescent="0.25">
      <c r="A1034" s="85">
        <v>2022</v>
      </c>
      <c r="B1034" s="87">
        <v>44830</v>
      </c>
      <c r="C1034" t="s">
        <v>121</v>
      </c>
      <c r="D1034" t="s">
        <v>122</v>
      </c>
      <c r="E1034" s="34" t="s">
        <v>7938</v>
      </c>
      <c r="F1034" s="34">
        <f t="shared" si="84"/>
        <v>1033</v>
      </c>
      <c r="G1034" s="34" t="s">
        <v>4985</v>
      </c>
      <c r="H1034">
        <v>18</v>
      </c>
      <c r="I1034" s="34" t="s">
        <v>6141</v>
      </c>
      <c r="J1034" s="34" t="s">
        <v>5008</v>
      </c>
      <c r="K1034" s="34" t="str">
        <f>VLOOKUP(J1034,[2]CodMpios!$B$347:$E$362,4,FALSE)</f>
        <v>18094 - Belén De Los Andaquíes</v>
      </c>
      <c r="L1034" s="34" t="str">
        <f>VLOOKUP($J1034,[2]Coord_Mpios_X_Y!$B$2:$K$1123,9,FALSE)</f>
        <v>1,500923003060</v>
      </c>
      <c r="M1034" s="34" t="str">
        <f>VLOOKUP($J1034,[2]Coord_Mpios_X_Y!$B$2:$K$1123,10,FALSE)</f>
        <v>-75,875645424257</v>
      </c>
      <c r="N1034" s="34" t="s">
        <v>6142</v>
      </c>
      <c r="O1034" s="34" t="s">
        <v>126</v>
      </c>
      <c r="Q1034" s="34" t="s">
        <v>127</v>
      </c>
      <c r="R1034" s="34">
        <v>11791978</v>
      </c>
      <c r="S1034" s="34" t="str">
        <f t="shared" si="80"/>
        <v>CC11791978</v>
      </c>
      <c r="T1034" s="34" t="s">
        <v>197</v>
      </c>
      <c r="U1034" s="34" t="s">
        <v>200</v>
      </c>
      <c r="V1034" s="34" t="s">
        <v>5700</v>
      </c>
      <c r="W1034" s="34" t="s">
        <v>246</v>
      </c>
      <c r="X1034" s="87">
        <v>22754</v>
      </c>
      <c r="Y1034">
        <v>60</v>
      </c>
      <c r="Z1034" s="36">
        <f>VLOOKUP($Y1034,[2]Edades!$A$3:$H$153,4,FALSE)</f>
        <v>6</v>
      </c>
      <c r="AA1034" s="34" t="str">
        <f>VLOOKUP($Y1034,[2]Edades!$A$3:$H$153,6,FALSE)</f>
        <v>6 - Persona mayor</v>
      </c>
      <c r="AB1034" s="34">
        <f>VLOOKUP($Y1034,[2]Edades!$A$3:$H$153,7,FALSE)</f>
        <v>13</v>
      </c>
      <c r="AC1034" s="34" t="str">
        <f>VLOOKUP($Y1034,[2]Edades!$A$3:$H$153,8,FALSE)</f>
        <v>60-64</v>
      </c>
      <c r="AD1034" s="34" t="s">
        <v>146</v>
      </c>
      <c r="AE1034">
        <v>1</v>
      </c>
      <c r="AF1034" s="34" t="s">
        <v>2137</v>
      </c>
      <c r="AG1034" s="34" t="s">
        <v>2127</v>
      </c>
      <c r="AH1034" s="34" t="s">
        <v>2127</v>
      </c>
      <c r="AK1034" s="34" t="s">
        <v>6142</v>
      </c>
      <c r="AM1034" s="34" t="s">
        <v>2127</v>
      </c>
      <c r="AN1034" s="36" t="s">
        <v>2127</v>
      </c>
      <c r="AO1034" s="36" t="s">
        <v>2127</v>
      </c>
      <c r="AP1034" s="34" t="s">
        <v>2127</v>
      </c>
      <c r="AQ1034" s="36" t="s">
        <v>2127</v>
      </c>
      <c r="AR1034" s="34" t="s">
        <v>5238</v>
      </c>
      <c r="AS1034" s="91" t="s">
        <v>7143</v>
      </c>
      <c r="AT1034" s="34">
        <v>3133300571</v>
      </c>
      <c r="AU1034" s="34" t="s">
        <v>2127</v>
      </c>
      <c r="AX1034" s="90"/>
      <c r="BA1034" s="91"/>
      <c r="BB1034" s="91"/>
      <c r="BC1034" s="91"/>
      <c r="BF1034" s="34" t="s">
        <v>4983</v>
      </c>
      <c r="BG1034" s="92" t="s">
        <v>2098</v>
      </c>
      <c r="BM1034" s="36" t="s">
        <v>131</v>
      </c>
      <c r="BN1034" s="34" t="s">
        <v>132</v>
      </c>
      <c r="BO1034" s="36">
        <v>0</v>
      </c>
      <c r="BQ1034" s="94"/>
      <c r="BS1034" s="36" t="s">
        <v>2127</v>
      </c>
      <c r="BU1034" s="95"/>
      <c r="BV1034" s="95"/>
      <c r="BW1034" s="61"/>
      <c r="BX1034" s="60"/>
      <c r="BY1034" s="59" t="str">
        <f t="shared" ca="1" si="81"/>
        <v/>
      </c>
      <c r="CD1034" s="68"/>
      <c r="CE1034" s="68"/>
      <c r="CF1034" s="67"/>
      <c r="CG1034">
        <v>81</v>
      </c>
      <c r="CH1034" s="2">
        <v>162</v>
      </c>
      <c r="CI1034" s="4">
        <f t="shared" si="82"/>
        <v>30.864197530864192</v>
      </c>
      <c r="CJ1034" s="5" t="str">
        <f t="shared" si="83"/>
        <v>OBESIDAD</v>
      </c>
      <c r="CK1034" s="36">
        <v>0</v>
      </c>
      <c r="CL1034" s="66"/>
      <c r="CM1034" s="89">
        <v>43021</v>
      </c>
      <c r="CN1034" s="97">
        <v>43039</v>
      </c>
      <c r="CP1034"/>
      <c r="CQ1034" s="65"/>
      <c r="CR1034" s="65"/>
      <c r="CS1034" s="98"/>
      <c r="CT1034"/>
      <c r="CU1034"/>
      <c r="CV1034" s="97"/>
      <c r="CW1034" s="2">
        <v>125</v>
      </c>
      <c r="CX1034" s="82">
        <v>70</v>
      </c>
      <c r="DG1034" s="64"/>
      <c r="DI1034" s="89"/>
      <c r="DJ1034" s="89"/>
      <c r="DN1034" s="34"/>
      <c r="DO1034" s="34"/>
      <c r="DP1034" s="34"/>
      <c r="DQ1034" s="34"/>
      <c r="DR1034" s="34"/>
      <c r="DS1034" s="34" t="s">
        <v>2127</v>
      </c>
      <c r="DT1034" s="34"/>
      <c r="DU1034" s="47">
        <v>44652</v>
      </c>
      <c r="DY1034" s="1">
        <v>3</v>
      </c>
      <c r="DZ1034" t="s">
        <v>7940</v>
      </c>
      <c r="EA1034" s="4">
        <v>1.33</v>
      </c>
      <c r="EB1034" s="4">
        <v>106</v>
      </c>
      <c r="EC1034" s="4">
        <v>180</v>
      </c>
      <c r="ED1034" s="4">
        <v>122</v>
      </c>
      <c r="EE1034" s="4">
        <v>43.1</v>
      </c>
      <c r="EF1034" s="4">
        <v>73</v>
      </c>
      <c r="EG1034" s="4">
        <v>2.6</v>
      </c>
      <c r="EJ1034"/>
      <c r="EL1034" s="34"/>
      <c r="EN1034" s="34"/>
    </row>
    <row r="1035" spans="1:144" x14ac:dyDescent="0.25">
      <c r="A1035" s="85">
        <v>2022</v>
      </c>
      <c r="B1035" s="87">
        <v>44830</v>
      </c>
      <c r="C1035" t="s">
        <v>121</v>
      </c>
      <c r="D1035" t="s">
        <v>122</v>
      </c>
      <c r="E1035" s="34" t="s">
        <v>7938</v>
      </c>
      <c r="F1035" s="34">
        <f t="shared" si="84"/>
        <v>1034</v>
      </c>
      <c r="G1035" s="34" t="s">
        <v>4985</v>
      </c>
      <c r="H1035">
        <v>18</v>
      </c>
      <c r="I1035" s="34" t="s">
        <v>6141</v>
      </c>
      <c r="J1035" s="34" t="s">
        <v>4996</v>
      </c>
      <c r="K1035" s="34" t="str">
        <f>VLOOKUP(J1035,[2]CodMpios!$B$347:$E$362,4,FALSE)</f>
        <v>18247 - El Doncello</v>
      </c>
      <c r="L1035" s="34" t="str">
        <f>VLOOKUP($J1035,[2]Coord_Mpios_X_Y!$B$2:$K$1123,9,FALSE)</f>
        <v>1,791385903474</v>
      </c>
      <c r="M1035" s="34" t="str">
        <f>VLOOKUP($J1035,[2]Coord_Mpios_X_Y!$B$2:$K$1123,10,FALSE)</f>
        <v>-75,193944154894</v>
      </c>
      <c r="N1035" s="34" t="s">
        <v>125</v>
      </c>
      <c r="O1035" s="34" t="s">
        <v>126</v>
      </c>
      <c r="Q1035" s="34" t="s">
        <v>127</v>
      </c>
      <c r="R1035" s="34">
        <v>40729698</v>
      </c>
      <c r="S1035" s="34" t="str">
        <f t="shared" si="80"/>
        <v>CC40729698</v>
      </c>
      <c r="T1035" s="34" t="s">
        <v>134</v>
      </c>
      <c r="U1035" s="34" t="s">
        <v>634</v>
      </c>
      <c r="V1035" s="34" t="s">
        <v>246</v>
      </c>
      <c r="W1035" s="34" t="s">
        <v>5699</v>
      </c>
      <c r="X1035" s="87">
        <v>26021</v>
      </c>
      <c r="Y1035">
        <v>51</v>
      </c>
      <c r="Z1035" s="36">
        <f>VLOOKUP($Y1035,[2]Edades!$A$3:$H$153,4,FALSE)</f>
        <v>5</v>
      </c>
      <c r="AA1035" s="34" t="str">
        <f>VLOOKUP($Y1035,[2]Edades!$A$3:$H$153,6,FALSE)</f>
        <v>5 - Adultez</v>
      </c>
      <c r="AB1035" s="34">
        <f>VLOOKUP($Y1035,[2]Edades!$A$3:$H$153,7,FALSE)</f>
        <v>11</v>
      </c>
      <c r="AC1035" s="34" t="str">
        <f>VLOOKUP($Y1035,[2]Edades!$A$3:$H$153,8,FALSE)</f>
        <v>50-54</v>
      </c>
      <c r="AD1035" s="34" t="s">
        <v>129</v>
      </c>
      <c r="AE1035" s="1">
        <v>2</v>
      </c>
      <c r="AF1035" s="34" t="s">
        <v>130</v>
      </c>
      <c r="AG1035" s="34" t="s">
        <v>2127</v>
      </c>
      <c r="AH1035" s="34" t="s">
        <v>2127</v>
      </c>
      <c r="AK1035" s="34" t="s">
        <v>125</v>
      </c>
      <c r="AM1035" s="34" t="s">
        <v>2127</v>
      </c>
      <c r="AN1035" s="36" t="s">
        <v>2127</v>
      </c>
      <c r="AO1035" s="36" t="s">
        <v>2127</v>
      </c>
      <c r="AP1035" s="34" t="s">
        <v>2127</v>
      </c>
      <c r="AQ1035" s="36" t="s">
        <v>2127</v>
      </c>
      <c r="AR1035" s="34" t="s">
        <v>5189</v>
      </c>
      <c r="AS1035" s="91" t="s">
        <v>7144</v>
      </c>
      <c r="AT1035" s="34">
        <v>3118680280</v>
      </c>
      <c r="AU1035" s="34" t="s">
        <v>2127</v>
      </c>
      <c r="AX1035" s="90"/>
      <c r="BA1035" s="91"/>
      <c r="BB1035" s="91"/>
      <c r="BC1035" s="91"/>
      <c r="BF1035" s="34" t="s">
        <v>4983</v>
      </c>
      <c r="BG1035" s="92" t="s">
        <v>2098</v>
      </c>
      <c r="BM1035" s="36" t="s">
        <v>131</v>
      </c>
      <c r="BN1035" s="34" t="s">
        <v>132</v>
      </c>
      <c r="BO1035" s="36">
        <v>0</v>
      </c>
      <c r="BQ1035" s="94"/>
      <c r="BS1035" s="36" t="s">
        <v>2127</v>
      </c>
      <c r="BU1035" s="95"/>
      <c r="BV1035" s="95"/>
      <c r="BW1035" s="61"/>
      <c r="BX1035" s="60"/>
      <c r="BY1035" s="59" t="str">
        <f t="shared" ca="1" si="81"/>
        <v/>
      </c>
      <c r="CD1035" s="68"/>
      <c r="CE1035" s="68"/>
      <c r="CF1035" s="67"/>
      <c r="CG1035">
        <v>77</v>
      </c>
      <c r="CH1035" s="2">
        <v>152</v>
      </c>
      <c r="CI1035" s="4">
        <f t="shared" si="82"/>
        <v>33.327562326869803</v>
      </c>
      <c r="CJ1035" s="5" t="str">
        <f t="shared" si="83"/>
        <v>OBESIDAD</v>
      </c>
      <c r="CK1035" s="36">
        <v>0</v>
      </c>
      <c r="CL1035" s="66"/>
      <c r="CM1035" s="89">
        <v>43021</v>
      </c>
      <c r="CN1035" s="97">
        <v>43026</v>
      </c>
      <c r="CP1035"/>
      <c r="CQ1035" s="65"/>
      <c r="CR1035" s="65"/>
      <c r="CS1035" s="98"/>
      <c r="CT1035"/>
      <c r="CU1035"/>
      <c r="CV1035" s="97"/>
      <c r="CW1035" s="2">
        <v>110</v>
      </c>
      <c r="CX1035" s="82">
        <v>70</v>
      </c>
      <c r="DG1035" s="64"/>
      <c r="DI1035" s="89"/>
      <c r="DJ1035" s="89"/>
      <c r="DN1035" s="34"/>
      <c r="DO1035" s="34"/>
      <c r="DP1035" s="34"/>
      <c r="DQ1035" s="34"/>
      <c r="DR1035" s="34"/>
      <c r="DS1035" s="34" t="s">
        <v>2127</v>
      </c>
      <c r="DT1035" s="34"/>
      <c r="DU1035" s="47">
        <v>44077</v>
      </c>
      <c r="DY1035" s="1">
        <v>1</v>
      </c>
      <c r="DZ1035" t="s">
        <v>7941</v>
      </c>
      <c r="EB1035" s="4"/>
      <c r="EJ1035"/>
      <c r="EL1035" s="34"/>
      <c r="EN1035" s="34"/>
    </row>
    <row r="1036" spans="1:144" x14ac:dyDescent="0.25">
      <c r="A1036" s="85">
        <v>2022</v>
      </c>
      <c r="B1036" s="87">
        <v>44830</v>
      </c>
      <c r="C1036" t="s">
        <v>121</v>
      </c>
      <c r="D1036" t="s">
        <v>122</v>
      </c>
      <c r="E1036" s="34" t="s">
        <v>7938</v>
      </c>
      <c r="F1036" s="34">
        <f t="shared" si="84"/>
        <v>1035</v>
      </c>
      <c r="G1036" s="34" t="s">
        <v>4985</v>
      </c>
      <c r="H1036">
        <v>18</v>
      </c>
      <c r="I1036" s="34" t="s">
        <v>6141</v>
      </c>
      <c r="J1036" s="34" t="s">
        <v>4988</v>
      </c>
      <c r="K1036" s="34" t="str">
        <f>VLOOKUP(J1036,[2]CodMpios!$B$347:$E$362,4,FALSE)</f>
        <v>18001 - Florencia</v>
      </c>
      <c r="L1036" s="34" t="str">
        <f>VLOOKUP($J1036,[2]Coord_Mpios_X_Y!$B$2:$K$1123,9,FALSE)</f>
        <v>1,749138703818</v>
      </c>
      <c r="M1036" s="34" t="str">
        <f>VLOOKUP($J1036,[2]Coord_Mpios_X_Y!$B$2:$K$1123,10,FALSE)</f>
        <v>-75,558239064333</v>
      </c>
      <c r="N1036" s="34" t="s">
        <v>125</v>
      </c>
      <c r="O1036" s="34" t="s">
        <v>126</v>
      </c>
      <c r="Q1036" s="34" t="s">
        <v>127</v>
      </c>
      <c r="R1036" s="34">
        <v>40726051</v>
      </c>
      <c r="S1036" s="34" t="str">
        <f t="shared" si="80"/>
        <v>CC40726051</v>
      </c>
      <c r="T1036" s="34" t="s">
        <v>233</v>
      </c>
      <c r="V1036" s="34" t="s">
        <v>5698</v>
      </c>
      <c r="W1036" s="34" t="s">
        <v>766</v>
      </c>
      <c r="X1036" s="87">
        <v>21504</v>
      </c>
      <c r="Y1036">
        <v>64</v>
      </c>
      <c r="Z1036" s="36">
        <f>VLOOKUP($Y1036,[2]Edades!$A$3:$H$153,4,FALSE)</f>
        <v>6</v>
      </c>
      <c r="AA1036" s="34" t="str">
        <f>VLOOKUP($Y1036,[2]Edades!$A$3:$H$153,6,FALSE)</f>
        <v>6 - Persona mayor</v>
      </c>
      <c r="AB1036" s="34">
        <f>VLOOKUP($Y1036,[2]Edades!$A$3:$H$153,7,FALSE)</f>
        <v>13</v>
      </c>
      <c r="AC1036" s="34" t="str">
        <f>VLOOKUP($Y1036,[2]Edades!$A$3:$H$153,8,FALSE)</f>
        <v>60-64</v>
      </c>
      <c r="AD1036" s="34" t="s">
        <v>129</v>
      </c>
      <c r="AE1036" s="1">
        <v>2</v>
      </c>
      <c r="AF1036" s="34" t="s">
        <v>2137</v>
      </c>
      <c r="AG1036" s="34" t="s">
        <v>2127</v>
      </c>
      <c r="AH1036" s="34" t="s">
        <v>2127</v>
      </c>
      <c r="AK1036" s="34" t="s">
        <v>125</v>
      </c>
      <c r="AM1036" s="34" t="s">
        <v>2127</v>
      </c>
      <c r="AN1036" s="36" t="s">
        <v>2127</v>
      </c>
      <c r="AO1036" s="36" t="s">
        <v>2127</v>
      </c>
      <c r="AP1036" s="34" t="s">
        <v>2127</v>
      </c>
      <c r="AQ1036" s="36" t="s">
        <v>2127</v>
      </c>
      <c r="AR1036" s="34" t="s">
        <v>2098</v>
      </c>
      <c r="AS1036" s="91" t="s">
        <v>7145</v>
      </c>
      <c r="AT1036" s="34">
        <v>3203200974</v>
      </c>
      <c r="AU1036" s="34" t="s">
        <v>2127</v>
      </c>
      <c r="AX1036" s="90"/>
      <c r="BA1036" s="91"/>
      <c r="BB1036" s="91"/>
      <c r="BC1036" s="91"/>
      <c r="BF1036" s="34" t="s">
        <v>4983</v>
      </c>
      <c r="BG1036" s="92" t="s">
        <v>2098</v>
      </c>
      <c r="BM1036" s="36" t="s">
        <v>131</v>
      </c>
      <c r="BN1036" s="34" t="s">
        <v>132</v>
      </c>
      <c r="BO1036" s="36">
        <v>0</v>
      </c>
      <c r="BQ1036" s="94"/>
      <c r="BS1036" s="36" t="s">
        <v>2127</v>
      </c>
      <c r="BU1036" s="95"/>
      <c r="BV1036" s="95"/>
      <c r="BW1036" s="61"/>
      <c r="BX1036" s="60"/>
      <c r="BY1036" s="59" t="str">
        <f t="shared" ca="1" si="81"/>
        <v/>
      </c>
      <c r="CD1036" s="68"/>
      <c r="CE1036" s="68"/>
      <c r="CF1036" s="67"/>
      <c r="CG1036">
        <v>63</v>
      </c>
      <c r="CH1036" s="2">
        <v>170</v>
      </c>
      <c r="CI1036" s="4">
        <f t="shared" si="82"/>
        <v>21.79930795847751</v>
      </c>
      <c r="CJ1036" s="5" t="str">
        <f t="shared" si="83"/>
        <v>NORMAL</v>
      </c>
      <c r="CK1036" s="36">
        <v>0</v>
      </c>
      <c r="CL1036" s="66"/>
      <c r="CM1036" s="89">
        <v>43026</v>
      </c>
      <c r="CN1036" s="97">
        <v>43039</v>
      </c>
      <c r="CP1036"/>
      <c r="CQ1036" s="65"/>
      <c r="CR1036" s="65"/>
      <c r="CS1036" s="98"/>
      <c r="CT1036"/>
      <c r="CU1036"/>
      <c r="CV1036" s="97"/>
      <c r="CW1036" s="2">
        <v>120</v>
      </c>
      <c r="CX1036" s="82">
        <v>70</v>
      </c>
      <c r="DG1036" s="64"/>
      <c r="DI1036" s="89">
        <v>43042</v>
      </c>
      <c r="DJ1036" s="89"/>
      <c r="DN1036" s="34"/>
      <c r="DO1036" s="34"/>
      <c r="DP1036" s="34"/>
      <c r="DQ1036" s="34"/>
      <c r="DR1036" s="34"/>
      <c r="DS1036" s="34" t="s">
        <v>2127</v>
      </c>
      <c r="DT1036" s="34"/>
      <c r="DU1036" s="47">
        <v>44629</v>
      </c>
      <c r="DY1036" s="1">
        <v>2</v>
      </c>
      <c r="DZ1036" t="s">
        <v>7941</v>
      </c>
      <c r="EA1036" s="4">
        <v>1.19</v>
      </c>
      <c r="EB1036" s="4">
        <v>84</v>
      </c>
      <c r="EC1036" s="4">
        <v>134</v>
      </c>
      <c r="ED1036" s="4">
        <v>112.1</v>
      </c>
      <c r="EE1036" s="4">
        <v>46.7</v>
      </c>
      <c r="EF1036" s="4">
        <v>83</v>
      </c>
      <c r="EG1036" s="4">
        <v>15</v>
      </c>
      <c r="EJ1036"/>
      <c r="EL1036" s="34"/>
      <c r="EN1036" s="34"/>
    </row>
    <row r="1037" spans="1:144" x14ac:dyDescent="0.25">
      <c r="A1037" s="85">
        <v>2022</v>
      </c>
      <c r="B1037" s="87">
        <v>44830</v>
      </c>
      <c r="C1037" t="s">
        <v>121</v>
      </c>
      <c r="D1037" t="s">
        <v>122</v>
      </c>
      <c r="E1037" s="34" t="s">
        <v>7938</v>
      </c>
      <c r="F1037" s="34">
        <f t="shared" si="84"/>
        <v>1036</v>
      </c>
      <c r="G1037" s="34" t="s">
        <v>4985</v>
      </c>
      <c r="H1037">
        <v>18</v>
      </c>
      <c r="I1037" s="34" t="s">
        <v>6141</v>
      </c>
      <c r="J1037" s="34" t="s">
        <v>4988</v>
      </c>
      <c r="K1037" s="34" t="str">
        <f>VLOOKUP(J1037,[2]CodMpios!$B$347:$E$362,4,FALSE)</f>
        <v>18001 - Florencia</v>
      </c>
      <c r="L1037" s="34" t="str">
        <f>VLOOKUP($J1037,[2]Coord_Mpios_X_Y!$B$2:$K$1123,9,FALSE)</f>
        <v>1,749138703818</v>
      </c>
      <c r="M1037" s="34" t="str">
        <f>VLOOKUP($J1037,[2]Coord_Mpios_X_Y!$B$2:$K$1123,10,FALSE)</f>
        <v>-75,558239064333</v>
      </c>
      <c r="N1037" s="34" t="s">
        <v>6142</v>
      </c>
      <c r="O1037" s="34" t="s">
        <v>126</v>
      </c>
      <c r="Q1037" s="34" t="s">
        <v>127</v>
      </c>
      <c r="R1037" s="34">
        <v>26615683</v>
      </c>
      <c r="S1037" s="34" t="str">
        <f t="shared" si="80"/>
        <v>CC26615683</v>
      </c>
      <c r="T1037" s="34" t="s">
        <v>234</v>
      </c>
      <c r="U1037" s="34" t="s">
        <v>5697</v>
      </c>
      <c r="V1037" s="34" t="s">
        <v>356</v>
      </c>
      <c r="W1037" s="34" t="s">
        <v>734</v>
      </c>
      <c r="X1037" s="87">
        <v>17931</v>
      </c>
      <c r="Y1037">
        <v>74</v>
      </c>
      <c r="Z1037" s="36">
        <f>VLOOKUP($Y1037,[2]Edades!$A$3:$H$153,4,FALSE)</f>
        <v>6</v>
      </c>
      <c r="AA1037" s="34" t="str">
        <f>VLOOKUP($Y1037,[2]Edades!$A$3:$H$153,6,FALSE)</f>
        <v>6 - Persona mayor</v>
      </c>
      <c r="AB1037" s="34">
        <f>VLOOKUP($Y1037,[2]Edades!$A$3:$H$153,7,FALSE)</f>
        <v>15</v>
      </c>
      <c r="AC1037" s="34" t="str">
        <f>VLOOKUP($Y1037,[2]Edades!$A$3:$H$153,8,FALSE)</f>
        <v>70-74</v>
      </c>
      <c r="AD1037" s="34" t="s">
        <v>129</v>
      </c>
      <c r="AE1037" s="1">
        <v>2</v>
      </c>
      <c r="AF1037" s="34" t="s">
        <v>2137</v>
      </c>
      <c r="AG1037" s="34" t="s">
        <v>2127</v>
      </c>
      <c r="AH1037" s="34" t="s">
        <v>2127</v>
      </c>
      <c r="AK1037" s="34" t="s">
        <v>6142</v>
      </c>
      <c r="AM1037" s="34" t="s">
        <v>2127</v>
      </c>
      <c r="AN1037" s="36" t="s">
        <v>2127</v>
      </c>
      <c r="AO1037" s="36" t="s">
        <v>2127</v>
      </c>
      <c r="AP1037" s="34" t="s">
        <v>2127</v>
      </c>
      <c r="AQ1037" s="36" t="s">
        <v>2127</v>
      </c>
      <c r="AR1037" s="34" t="s">
        <v>2098</v>
      </c>
      <c r="AS1037" s="91" t="s">
        <v>7146</v>
      </c>
      <c r="AT1037" s="34">
        <v>3114537888</v>
      </c>
      <c r="AU1037" s="34" t="s">
        <v>2127</v>
      </c>
      <c r="AX1037" s="90"/>
      <c r="BA1037" s="91"/>
      <c r="BB1037" s="91"/>
      <c r="BC1037" s="91"/>
      <c r="BF1037" s="34" t="s">
        <v>4983</v>
      </c>
      <c r="BG1037" s="92" t="s">
        <v>2098</v>
      </c>
      <c r="BM1037" s="36" t="s">
        <v>131</v>
      </c>
      <c r="BN1037" s="34" t="s">
        <v>132</v>
      </c>
      <c r="BO1037" s="36">
        <v>0</v>
      </c>
      <c r="BQ1037" s="94"/>
      <c r="BS1037" s="36" t="s">
        <v>2127</v>
      </c>
      <c r="BU1037" s="95"/>
      <c r="BV1037" s="95"/>
      <c r="BW1037" s="61"/>
      <c r="BX1037" s="60"/>
      <c r="BY1037" s="59" t="str">
        <f t="shared" ca="1" si="81"/>
        <v/>
      </c>
      <c r="CD1037" s="68"/>
      <c r="CE1037" s="68"/>
      <c r="CF1037" s="67"/>
      <c r="CG1037">
        <v>62</v>
      </c>
      <c r="CH1037" s="2">
        <v>152</v>
      </c>
      <c r="CI1037" s="4">
        <f t="shared" si="82"/>
        <v>26.835180055401661</v>
      </c>
      <c r="CJ1037" s="5" t="str">
        <f t="shared" si="83"/>
        <v>SOBREPESO</v>
      </c>
      <c r="CK1037" s="36">
        <v>0</v>
      </c>
      <c r="CL1037" s="66"/>
      <c r="CM1037" s="89">
        <v>43055</v>
      </c>
      <c r="CN1037" s="97">
        <v>43055</v>
      </c>
      <c r="CP1037"/>
      <c r="CQ1037" s="65"/>
      <c r="CR1037" s="65"/>
      <c r="CS1037" s="98"/>
      <c r="CT1037"/>
      <c r="CU1037"/>
      <c r="CV1037" s="97"/>
      <c r="CW1037" s="2">
        <v>135</v>
      </c>
      <c r="CX1037" s="82">
        <v>70</v>
      </c>
      <c r="DG1037" s="64"/>
      <c r="DI1037" s="89">
        <v>43787</v>
      </c>
      <c r="DJ1037" s="89"/>
      <c r="DN1037" s="34"/>
      <c r="DO1037" s="34"/>
      <c r="DP1037" s="34"/>
      <c r="DQ1037" s="34"/>
      <c r="DR1037" s="34"/>
      <c r="DS1037" s="34" t="s">
        <v>2127</v>
      </c>
      <c r="DT1037" s="34"/>
      <c r="DY1037" s="1">
        <v>3</v>
      </c>
      <c r="DZ1037" t="s">
        <v>7941</v>
      </c>
      <c r="EB1037" s="4">
        <v>86</v>
      </c>
      <c r="ED1037" s="4">
        <v>98</v>
      </c>
      <c r="EH1037" s="4">
        <v>6.1</v>
      </c>
      <c r="EJ1037"/>
      <c r="EL1037" s="34"/>
      <c r="EN1037" s="34"/>
    </row>
    <row r="1038" spans="1:144" x14ac:dyDescent="0.25">
      <c r="A1038" s="85">
        <v>2022</v>
      </c>
      <c r="B1038" s="87">
        <v>44830</v>
      </c>
      <c r="C1038" t="s">
        <v>121</v>
      </c>
      <c r="D1038" t="s">
        <v>122</v>
      </c>
      <c r="E1038" s="34" t="s">
        <v>7938</v>
      </c>
      <c r="F1038" s="34">
        <f t="shared" si="84"/>
        <v>1037</v>
      </c>
      <c r="G1038" s="34" t="s">
        <v>4985</v>
      </c>
      <c r="H1038">
        <v>18</v>
      </c>
      <c r="I1038" s="34" t="s">
        <v>6141</v>
      </c>
      <c r="J1038" s="34" t="s">
        <v>4988</v>
      </c>
      <c r="K1038" s="34" t="str">
        <f>VLOOKUP(J1038,[2]CodMpios!$B$347:$E$362,4,FALSE)</f>
        <v>18001 - Florencia</v>
      </c>
      <c r="L1038" s="34" t="str">
        <f>VLOOKUP($J1038,[2]Coord_Mpios_X_Y!$B$2:$K$1123,9,FALSE)</f>
        <v>1,749138703818</v>
      </c>
      <c r="M1038" s="34" t="str">
        <f>VLOOKUP($J1038,[2]Coord_Mpios_X_Y!$B$2:$K$1123,10,FALSE)</f>
        <v>-75,558239064333</v>
      </c>
      <c r="N1038" s="34" t="s">
        <v>6142</v>
      </c>
      <c r="O1038" s="34" t="s">
        <v>126</v>
      </c>
      <c r="Q1038" s="34" t="s">
        <v>127</v>
      </c>
      <c r="R1038" s="34">
        <v>19225452</v>
      </c>
      <c r="S1038" s="34" t="str">
        <f t="shared" si="80"/>
        <v>CC19225452</v>
      </c>
      <c r="T1038" s="34" t="s">
        <v>2152</v>
      </c>
      <c r="V1038" s="34" t="s">
        <v>937</v>
      </c>
      <c r="X1038" s="87">
        <v>19644</v>
      </c>
      <c r="Y1038">
        <v>69</v>
      </c>
      <c r="Z1038" s="36">
        <f>VLOOKUP($Y1038,[2]Edades!$A$3:$H$153,4,FALSE)</f>
        <v>6</v>
      </c>
      <c r="AA1038" s="34" t="str">
        <f>VLOOKUP($Y1038,[2]Edades!$A$3:$H$153,6,FALSE)</f>
        <v>6 - Persona mayor</v>
      </c>
      <c r="AB1038" s="34">
        <f>VLOOKUP($Y1038,[2]Edades!$A$3:$H$153,7,FALSE)</f>
        <v>14</v>
      </c>
      <c r="AC1038" s="34" t="str">
        <f>VLOOKUP($Y1038,[2]Edades!$A$3:$H$153,8,FALSE)</f>
        <v>65-69</v>
      </c>
      <c r="AD1038" s="34" t="s">
        <v>146</v>
      </c>
      <c r="AE1038">
        <v>1</v>
      </c>
      <c r="AF1038" s="34" t="s">
        <v>2137</v>
      </c>
      <c r="AG1038" s="34" t="s">
        <v>2127</v>
      </c>
      <c r="AH1038" s="34" t="s">
        <v>2127</v>
      </c>
      <c r="AK1038" s="34" t="s">
        <v>6142</v>
      </c>
      <c r="AM1038" s="34" t="s">
        <v>2127</v>
      </c>
      <c r="AN1038" s="36" t="s">
        <v>2127</v>
      </c>
      <c r="AO1038" s="36" t="s">
        <v>2127</v>
      </c>
      <c r="AP1038" s="34" t="s">
        <v>2127</v>
      </c>
      <c r="AQ1038" s="36" t="s">
        <v>2127</v>
      </c>
      <c r="AR1038" s="34" t="s">
        <v>2098</v>
      </c>
      <c r="AS1038" s="91" t="s">
        <v>7147</v>
      </c>
      <c r="AT1038" s="34">
        <v>4355919</v>
      </c>
      <c r="AU1038" s="34" t="s">
        <v>2127</v>
      </c>
      <c r="AX1038" s="90"/>
      <c r="BA1038" s="91"/>
      <c r="BB1038" s="91"/>
      <c r="BC1038" s="91"/>
      <c r="BF1038" s="34" t="s">
        <v>4983</v>
      </c>
      <c r="BG1038" s="92" t="s">
        <v>2098</v>
      </c>
      <c r="BM1038" s="36" t="s">
        <v>131</v>
      </c>
      <c r="BN1038" s="34" t="s">
        <v>132</v>
      </c>
      <c r="BO1038" s="36">
        <v>0</v>
      </c>
      <c r="BQ1038" s="94"/>
      <c r="BS1038" s="36" t="s">
        <v>2127</v>
      </c>
      <c r="BU1038" s="95"/>
      <c r="BV1038" s="95"/>
      <c r="BW1038" s="61"/>
      <c r="BX1038" s="60"/>
      <c r="BY1038" s="59" t="str">
        <f t="shared" ca="1" si="81"/>
        <v/>
      </c>
      <c r="CD1038" s="68"/>
      <c r="CE1038" s="68"/>
      <c r="CF1038" s="67"/>
      <c r="CG1038">
        <v>56</v>
      </c>
      <c r="CH1038" s="2">
        <v>160</v>
      </c>
      <c r="CI1038" s="4">
        <f t="shared" si="82"/>
        <v>21.874999999999996</v>
      </c>
      <c r="CJ1038" s="5" t="str">
        <f t="shared" si="83"/>
        <v>NORMAL</v>
      </c>
      <c r="CK1038" s="36">
        <v>0</v>
      </c>
      <c r="CL1038" s="66"/>
      <c r="CM1038" s="89">
        <v>43027</v>
      </c>
      <c r="CN1038" s="97">
        <v>43040</v>
      </c>
      <c r="CP1038"/>
      <c r="CQ1038" s="65"/>
      <c r="CR1038" s="65"/>
      <c r="CS1038" s="98"/>
      <c r="CT1038"/>
      <c r="CU1038"/>
      <c r="CV1038" s="97"/>
      <c r="CW1038" s="2">
        <v>130</v>
      </c>
      <c r="CX1038" s="82">
        <v>86</v>
      </c>
      <c r="DG1038" s="64"/>
      <c r="DI1038" s="89"/>
      <c r="DJ1038" s="89"/>
      <c r="DN1038" s="34"/>
      <c r="DO1038" s="34"/>
      <c r="DP1038" s="34"/>
      <c r="DQ1038" s="34"/>
      <c r="DR1038" s="34"/>
      <c r="DS1038" s="34" t="s">
        <v>2127</v>
      </c>
      <c r="DT1038" s="34"/>
      <c r="DU1038" s="47">
        <v>44728</v>
      </c>
      <c r="DY1038" s="1">
        <v>2</v>
      </c>
      <c r="DZ1038" t="s">
        <v>7939</v>
      </c>
      <c r="EA1038" s="4">
        <v>0.85</v>
      </c>
      <c r="EB1038" s="4">
        <v>104</v>
      </c>
      <c r="EC1038" s="4">
        <v>219</v>
      </c>
      <c r="ED1038" s="4">
        <v>143</v>
      </c>
      <c r="EE1038" s="4">
        <v>35.700000000000003</v>
      </c>
      <c r="EF1038" s="4">
        <v>204</v>
      </c>
      <c r="EG1038" s="4">
        <v>2.2999999999999998</v>
      </c>
      <c r="EJ1038"/>
      <c r="EL1038" s="34"/>
      <c r="EN1038" s="34"/>
    </row>
    <row r="1039" spans="1:144" x14ac:dyDescent="0.25">
      <c r="A1039" s="85">
        <v>2022</v>
      </c>
      <c r="B1039" s="87">
        <v>44830</v>
      </c>
      <c r="C1039" t="s">
        <v>121</v>
      </c>
      <c r="D1039" t="s">
        <v>122</v>
      </c>
      <c r="E1039" s="34" t="s">
        <v>7938</v>
      </c>
      <c r="F1039" s="34">
        <f t="shared" si="84"/>
        <v>1038</v>
      </c>
      <c r="G1039" s="34" t="s">
        <v>4985</v>
      </c>
      <c r="H1039">
        <v>18</v>
      </c>
      <c r="I1039" s="34" t="s">
        <v>6141</v>
      </c>
      <c r="J1039" s="34" t="s">
        <v>5052</v>
      </c>
      <c r="K1039" s="34" t="str">
        <f>VLOOKUP(J1039,[2]CodMpios!$B$347:$E$362,4,FALSE)</f>
        <v>18256 - El Paujil</v>
      </c>
      <c r="L1039" s="34" t="str">
        <f>VLOOKUP($J1039,[2]Coord_Mpios_X_Y!$B$2:$K$1123,9,FALSE)</f>
        <v>1,617746356165</v>
      </c>
      <c r="M1039" s="34" t="str">
        <f>VLOOKUP($J1039,[2]Coord_Mpios_X_Y!$B$2:$K$1123,10,FALSE)</f>
        <v>-75,234043334186</v>
      </c>
      <c r="N1039" s="34" t="s">
        <v>125</v>
      </c>
      <c r="O1039" s="34" t="s">
        <v>126</v>
      </c>
      <c r="Q1039" s="34" t="s">
        <v>127</v>
      </c>
      <c r="R1039" s="34">
        <v>17646340</v>
      </c>
      <c r="S1039" s="34" t="str">
        <f t="shared" si="80"/>
        <v>CC17646340</v>
      </c>
      <c r="T1039" s="34" t="s">
        <v>1453</v>
      </c>
      <c r="U1039" s="34" t="s">
        <v>413</v>
      </c>
      <c r="V1039" s="34" t="s">
        <v>5018</v>
      </c>
      <c r="W1039" s="34" t="s">
        <v>207</v>
      </c>
      <c r="X1039" s="87">
        <v>25832</v>
      </c>
      <c r="Y1039">
        <v>52</v>
      </c>
      <c r="Z1039" s="36">
        <f>VLOOKUP($Y1039,[2]Edades!$A$3:$H$153,4,FALSE)</f>
        <v>5</v>
      </c>
      <c r="AA1039" s="34" t="str">
        <f>VLOOKUP($Y1039,[2]Edades!$A$3:$H$153,6,FALSE)</f>
        <v>5 - Adultez</v>
      </c>
      <c r="AB1039" s="34">
        <f>VLOOKUP($Y1039,[2]Edades!$A$3:$H$153,7,FALSE)</f>
        <v>11</v>
      </c>
      <c r="AC1039" s="34" t="str">
        <f>VLOOKUP($Y1039,[2]Edades!$A$3:$H$153,8,FALSE)</f>
        <v>50-54</v>
      </c>
      <c r="AD1039" s="34" t="s">
        <v>146</v>
      </c>
      <c r="AE1039">
        <v>1</v>
      </c>
      <c r="AF1039" s="34" t="s">
        <v>130</v>
      </c>
      <c r="AG1039" s="34" t="s">
        <v>2127</v>
      </c>
      <c r="AH1039" s="34" t="s">
        <v>2127</v>
      </c>
      <c r="AK1039" s="34" t="s">
        <v>125</v>
      </c>
      <c r="AM1039" s="34" t="s">
        <v>2127</v>
      </c>
      <c r="AN1039" s="36" t="s">
        <v>2127</v>
      </c>
      <c r="AO1039" s="36" t="s">
        <v>2127</v>
      </c>
      <c r="AP1039" s="34" t="s">
        <v>2127</v>
      </c>
      <c r="AQ1039" s="36" t="s">
        <v>2127</v>
      </c>
      <c r="AR1039" s="34" t="s">
        <v>2098</v>
      </c>
      <c r="AS1039" s="91" t="s">
        <v>7148</v>
      </c>
      <c r="AT1039" s="34">
        <v>3214490057</v>
      </c>
      <c r="AU1039" s="34" t="s">
        <v>2127</v>
      </c>
      <c r="AX1039" s="90"/>
      <c r="BA1039" s="91"/>
      <c r="BB1039" s="91"/>
      <c r="BC1039" s="91"/>
      <c r="BF1039" s="34" t="s">
        <v>4983</v>
      </c>
      <c r="BG1039" s="92" t="s">
        <v>2098</v>
      </c>
      <c r="BM1039" s="36" t="s">
        <v>131</v>
      </c>
      <c r="BN1039" s="34" t="s">
        <v>132</v>
      </c>
      <c r="BO1039" s="36">
        <v>0</v>
      </c>
      <c r="BQ1039" s="94"/>
      <c r="BS1039" s="36" t="s">
        <v>2127</v>
      </c>
      <c r="BU1039" s="95"/>
      <c r="BV1039" s="95"/>
      <c r="BW1039" s="61"/>
      <c r="BX1039" s="60"/>
      <c r="BY1039" s="59" t="str">
        <f t="shared" ca="1" si="81"/>
        <v/>
      </c>
      <c r="CD1039" s="68"/>
      <c r="CE1039" s="68"/>
      <c r="CF1039" s="67"/>
      <c r="CG1039">
        <v>96</v>
      </c>
      <c r="CH1039" s="2">
        <v>176</v>
      </c>
      <c r="CI1039" s="4">
        <f t="shared" si="82"/>
        <v>30.991735537190085</v>
      </c>
      <c r="CJ1039" s="5" t="str">
        <f t="shared" si="83"/>
        <v>OBESIDAD</v>
      </c>
      <c r="CK1039" s="36">
        <v>0</v>
      </c>
      <c r="CL1039" s="66"/>
      <c r="CM1039" s="89">
        <v>43033</v>
      </c>
      <c r="CN1039" s="97">
        <v>43040</v>
      </c>
      <c r="CP1039"/>
      <c r="CQ1039" s="65"/>
      <c r="CR1039" s="65"/>
      <c r="CS1039" s="98"/>
      <c r="CT1039"/>
      <c r="CU1039"/>
      <c r="CV1039" s="97"/>
      <c r="CW1039" s="2"/>
      <c r="CX1039" s="82"/>
      <c r="DG1039" s="64"/>
      <c r="DI1039" s="89">
        <v>43046</v>
      </c>
      <c r="DJ1039" s="89"/>
      <c r="DN1039" s="34"/>
      <c r="DO1039" s="34"/>
      <c r="DP1039" s="34"/>
      <c r="DQ1039" s="34"/>
      <c r="DR1039" s="34"/>
      <c r="DS1039" s="34" t="s">
        <v>2127</v>
      </c>
      <c r="DT1039" s="34"/>
      <c r="DU1039" s="47">
        <v>43815</v>
      </c>
      <c r="DY1039" s="1">
        <v>1</v>
      </c>
      <c r="DZ1039" t="s">
        <v>7941</v>
      </c>
      <c r="EB1039" s="4"/>
      <c r="EJ1039"/>
      <c r="EL1039" s="34"/>
      <c r="EN1039" s="34"/>
    </row>
    <row r="1040" spans="1:144" x14ac:dyDescent="0.25">
      <c r="A1040" s="85">
        <v>2022</v>
      </c>
      <c r="B1040" s="87">
        <v>44830</v>
      </c>
      <c r="C1040" t="s">
        <v>121</v>
      </c>
      <c r="D1040" t="s">
        <v>122</v>
      </c>
      <c r="E1040" s="34" t="s">
        <v>7938</v>
      </c>
      <c r="F1040" s="34">
        <f t="shared" si="84"/>
        <v>1039</v>
      </c>
      <c r="G1040" s="34" t="s">
        <v>4985</v>
      </c>
      <c r="H1040">
        <v>18</v>
      </c>
      <c r="I1040" s="34" t="s">
        <v>6141</v>
      </c>
      <c r="J1040" s="34" t="s">
        <v>4988</v>
      </c>
      <c r="K1040" s="34" t="str">
        <f>VLOOKUP(J1040,[2]CodMpios!$B$347:$E$362,4,FALSE)</f>
        <v>18001 - Florencia</v>
      </c>
      <c r="L1040" s="34" t="str">
        <f>VLOOKUP($J1040,[2]Coord_Mpios_X_Y!$B$2:$K$1123,9,FALSE)</f>
        <v>1,749138703818</v>
      </c>
      <c r="M1040" s="34" t="str">
        <f>VLOOKUP($J1040,[2]Coord_Mpios_X_Y!$B$2:$K$1123,10,FALSE)</f>
        <v>-75,558239064333</v>
      </c>
      <c r="N1040" s="34" t="s">
        <v>139</v>
      </c>
      <c r="O1040" s="34" t="s">
        <v>126</v>
      </c>
      <c r="Q1040" s="34" t="s">
        <v>127</v>
      </c>
      <c r="R1040" s="34">
        <v>5817341</v>
      </c>
      <c r="S1040" s="34" t="str">
        <f t="shared" si="80"/>
        <v>CC5817341</v>
      </c>
      <c r="T1040" s="34" t="s">
        <v>918</v>
      </c>
      <c r="V1040" s="34" t="s">
        <v>2499</v>
      </c>
      <c r="X1040" s="87">
        <v>15585</v>
      </c>
      <c r="Y1040">
        <v>80</v>
      </c>
      <c r="Z1040" s="36">
        <f>VLOOKUP($Y1040,[2]Edades!$A$3:$H$153,4,FALSE)</f>
        <v>6</v>
      </c>
      <c r="AA1040" s="34" t="str">
        <f>VLOOKUP($Y1040,[2]Edades!$A$3:$H$153,6,FALSE)</f>
        <v>6 - Persona mayor</v>
      </c>
      <c r="AB1040" s="34">
        <f>VLOOKUP($Y1040,[2]Edades!$A$3:$H$153,7,FALSE)</f>
        <v>17</v>
      </c>
      <c r="AC1040" s="34" t="str">
        <f>VLOOKUP($Y1040,[2]Edades!$A$3:$H$153,8,FALSE)</f>
        <v>80 Y MÁS</v>
      </c>
      <c r="AD1040" s="34" t="s">
        <v>146</v>
      </c>
      <c r="AE1040">
        <v>1</v>
      </c>
      <c r="AF1040" s="34" t="s">
        <v>2137</v>
      </c>
      <c r="AG1040" s="34" t="s">
        <v>2127</v>
      </c>
      <c r="AH1040" s="34" t="s">
        <v>2127</v>
      </c>
      <c r="AK1040" s="34" t="s">
        <v>139</v>
      </c>
      <c r="AM1040" s="34" t="s">
        <v>2127</v>
      </c>
      <c r="AN1040" s="36" t="s">
        <v>2127</v>
      </c>
      <c r="AO1040" s="36" t="s">
        <v>2127</v>
      </c>
      <c r="AP1040" s="34" t="s">
        <v>2127</v>
      </c>
      <c r="AQ1040" s="36" t="s">
        <v>2127</v>
      </c>
      <c r="AR1040" s="34" t="s">
        <v>2098</v>
      </c>
      <c r="AS1040" s="91" t="s">
        <v>7149</v>
      </c>
      <c r="AT1040" s="34">
        <v>3163790848</v>
      </c>
      <c r="AU1040" s="34" t="s">
        <v>2127</v>
      </c>
      <c r="AX1040" s="90"/>
      <c r="BA1040" s="91"/>
      <c r="BB1040" s="91"/>
      <c r="BC1040" s="91"/>
      <c r="BF1040" s="34" t="s">
        <v>4983</v>
      </c>
      <c r="BG1040" s="92" t="s">
        <v>2098</v>
      </c>
      <c r="BM1040" s="36" t="s">
        <v>131</v>
      </c>
      <c r="BN1040" s="34" t="s">
        <v>132</v>
      </c>
      <c r="BO1040" s="36">
        <v>0</v>
      </c>
      <c r="BQ1040" s="94"/>
      <c r="BS1040" s="36" t="s">
        <v>2127</v>
      </c>
      <c r="BU1040" s="95"/>
      <c r="BV1040" s="95"/>
      <c r="BW1040" s="61"/>
      <c r="BX1040" s="60"/>
      <c r="BY1040" s="59" t="str">
        <f t="shared" ca="1" si="81"/>
        <v/>
      </c>
      <c r="CD1040" s="68"/>
      <c r="CE1040" s="68"/>
      <c r="CF1040" s="67"/>
      <c r="CG1040">
        <v>87</v>
      </c>
      <c r="CH1040" s="2">
        <v>167</v>
      </c>
      <c r="CI1040" s="4">
        <f t="shared" si="82"/>
        <v>31.1950948402596</v>
      </c>
      <c r="CJ1040" s="5" t="str">
        <f t="shared" si="83"/>
        <v>OBESIDAD</v>
      </c>
      <c r="CK1040" s="36">
        <v>0</v>
      </c>
      <c r="CL1040" s="66"/>
      <c r="CM1040" s="89">
        <v>43327</v>
      </c>
      <c r="CN1040" s="97">
        <v>43327</v>
      </c>
      <c r="CP1040"/>
      <c r="CQ1040" s="65"/>
      <c r="CR1040" s="65"/>
      <c r="CS1040" s="98"/>
      <c r="CT1040"/>
      <c r="CU1040"/>
      <c r="CV1040" s="97"/>
      <c r="CW1040" s="2">
        <v>120</v>
      </c>
      <c r="CX1040" s="82">
        <v>70</v>
      </c>
      <c r="DG1040" s="64"/>
      <c r="DI1040" s="89">
        <v>43390</v>
      </c>
      <c r="DJ1040" s="89"/>
      <c r="DN1040" s="34"/>
      <c r="DO1040" s="34"/>
      <c r="DP1040" s="34"/>
      <c r="DQ1040" s="34"/>
      <c r="DR1040" s="34"/>
      <c r="DS1040" s="34" t="s">
        <v>2127</v>
      </c>
      <c r="DT1040" s="34"/>
      <c r="DU1040" s="47">
        <v>44683</v>
      </c>
      <c r="DY1040" s="1">
        <v>3</v>
      </c>
      <c r="DZ1040" t="s">
        <v>7941</v>
      </c>
      <c r="EA1040" s="4">
        <v>1.3</v>
      </c>
      <c r="EB1040" s="4">
        <v>111</v>
      </c>
      <c r="EC1040" s="4">
        <v>178</v>
      </c>
      <c r="ED1040" s="4">
        <v>89.1</v>
      </c>
      <c r="EE1040" s="4">
        <v>37.700000000000003</v>
      </c>
      <c r="EF1040" s="4">
        <v>256</v>
      </c>
      <c r="EG1040" s="4">
        <v>1.9</v>
      </c>
      <c r="EJ1040"/>
      <c r="EL1040" s="34"/>
      <c r="EN1040" s="34"/>
    </row>
    <row r="1041" spans="1:144" x14ac:dyDescent="0.25">
      <c r="A1041" s="85">
        <v>2022</v>
      </c>
      <c r="B1041" s="87">
        <v>44830</v>
      </c>
      <c r="C1041" t="s">
        <v>121</v>
      </c>
      <c r="D1041" t="s">
        <v>122</v>
      </c>
      <c r="E1041" s="34" t="s">
        <v>7938</v>
      </c>
      <c r="F1041" s="34">
        <f t="shared" si="84"/>
        <v>1040</v>
      </c>
      <c r="G1041" s="34" t="s">
        <v>4985</v>
      </c>
      <c r="H1041">
        <v>18</v>
      </c>
      <c r="I1041" s="34" t="s">
        <v>6141</v>
      </c>
      <c r="J1041" s="34" t="s">
        <v>5049</v>
      </c>
      <c r="K1041" s="34" t="str">
        <f>VLOOKUP(J1041,[2]CodMpios!$B$347:$E$362,4,FALSE)</f>
        <v>18610 - San José Del Fragua</v>
      </c>
      <c r="L1041" s="34" t="str">
        <f>VLOOKUP($J1041,[2]Coord_Mpios_X_Y!$B$2:$K$1123,9,FALSE)</f>
        <v>1,304702314265</v>
      </c>
      <c r="M1041" s="34" t="str">
        <f>VLOOKUP($J1041,[2]Coord_Mpios_X_Y!$B$2:$K$1123,10,FALSE)</f>
        <v>-76,110005941537</v>
      </c>
      <c r="N1041" s="34" t="s">
        <v>125</v>
      </c>
      <c r="O1041" s="34" t="s">
        <v>126</v>
      </c>
      <c r="Q1041" s="34" t="s">
        <v>127</v>
      </c>
      <c r="R1041" s="34">
        <v>30066198</v>
      </c>
      <c r="S1041" s="34" t="str">
        <f t="shared" si="80"/>
        <v>CC30066198</v>
      </c>
      <c r="T1041" s="34" t="s">
        <v>1103</v>
      </c>
      <c r="U1041" s="34" t="s">
        <v>514</v>
      </c>
      <c r="V1041" s="34" t="s">
        <v>495</v>
      </c>
      <c r="W1041" s="34" t="s">
        <v>2365</v>
      </c>
      <c r="X1041" s="87">
        <v>20518</v>
      </c>
      <c r="Y1041">
        <v>67</v>
      </c>
      <c r="Z1041" s="36">
        <f>VLOOKUP($Y1041,[2]Edades!$A$3:$H$153,4,FALSE)</f>
        <v>6</v>
      </c>
      <c r="AA1041" s="34" t="str">
        <f>VLOOKUP($Y1041,[2]Edades!$A$3:$H$153,6,FALSE)</f>
        <v>6 - Persona mayor</v>
      </c>
      <c r="AB1041" s="34">
        <f>VLOOKUP($Y1041,[2]Edades!$A$3:$H$153,7,FALSE)</f>
        <v>14</v>
      </c>
      <c r="AC1041" s="34" t="str">
        <f>VLOOKUP($Y1041,[2]Edades!$A$3:$H$153,8,FALSE)</f>
        <v>65-69</v>
      </c>
      <c r="AD1041" s="34" t="s">
        <v>129</v>
      </c>
      <c r="AE1041" s="1">
        <v>2</v>
      </c>
      <c r="AF1041" s="34" t="s">
        <v>2137</v>
      </c>
      <c r="AG1041" s="34" t="s">
        <v>2127</v>
      </c>
      <c r="AH1041" s="34" t="s">
        <v>2127</v>
      </c>
      <c r="AK1041" s="34" t="s">
        <v>125</v>
      </c>
      <c r="AM1041" s="34" t="s">
        <v>2127</v>
      </c>
      <c r="AN1041" s="36" t="s">
        <v>2127</v>
      </c>
      <c r="AO1041" s="36" t="s">
        <v>2127</v>
      </c>
      <c r="AP1041" s="34" t="s">
        <v>2127</v>
      </c>
      <c r="AQ1041" s="36" t="s">
        <v>2127</v>
      </c>
      <c r="AR1041" s="34" t="s">
        <v>5048</v>
      </c>
      <c r="AS1041" s="91" t="s">
        <v>7150</v>
      </c>
      <c r="AT1041" s="34">
        <v>3115893959</v>
      </c>
      <c r="AU1041" s="34" t="s">
        <v>2127</v>
      </c>
      <c r="AX1041" s="90"/>
      <c r="BA1041" s="91"/>
      <c r="BB1041" s="91"/>
      <c r="BC1041" s="91"/>
      <c r="BF1041" s="34" t="s">
        <v>4983</v>
      </c>
      <c r="BG1041" s="92" t="s">
        <v>2098</v>
      </c>
      <c r="BM1041" s="36" t="s">
        <v>131</v>
      </c>
      <c r="BN1041" s="34" t="s">
        <v>132</v>
      </c>
      <c r="BO1041" s="36">
        <v>0</v>
      </c>
      <c r="BQ1041" s="94"/>
      <c r="BS1041" s="36" t="s">
        <v>2127</v>
      </c>
      <c r="BU1041" s="95"/>
      <c r="BV1041" s="95"/>
      <c r="BW1041" s="61"/>
      <c r="BX1041" s="60"/>
      <c r="BY1041" s="59" t="str">
        <f t="shared" ca="1" si="81"/>
        <v/>
      </c>
      <c r="CD1041" s="68"/>
      <c r="CE1041" s="68"/>
      <c r="CF1041" s="67"/>
      <c r="CG1041">
        <v>74</v>
      </c>
      <c r="CH1041" s="2">
        <v>168</v>
      </c>
      <c r="CI1041" s="4">
        <f t="shared" si="82"/>
        <v>26.218820861678008</v>
      </c>
      <c r="CJ1041" s="5" t="str">
        <f t="shared" si="83"/>
        <v>SOBREPESO</v>
      </c>
      <c r="CK1041" s="36">
        <v>0</v>
      </c>
      <c r="CL1041" s="66"/>
      <c r="CM1041" s="89">
        <v>43064</v>
      </c>
      <c r="CN1041" s="97">
        <v>43064</v>
      </c>
      <c r="CP1041"/>
      <c r="CQ1041" s="65"/>
      <c r="CR1041" s="65"/>
      <c r="CS1041" s="98"/>
      <c r="CT1041"/>
      <c r="CU1041"/>
      <c r="CV1041" s="97"/>
      <c r="CW1041" s="2">
        <v>135</v>
      </c>
      <c r="CX1041" s="82">
        <v>85</v>
      </c>
      <c r="DG1041" s="64"/>
      <c r="DI1041" s="89">
        <v>43797</v>
      </c>
      <c r="DJ1041" s="89"/>
      <c r="DN1041" s="34"/>
      <c r="DO1041" s="34"/>
      <c r="DP1041" s="34"/>
      <c r="DQ1041" s="34"/>
      <c r="DR1041" s="34"/>
      <c r="DS1041" s="34" t="s">
        <v>2127</v>
      </c>
      <c r="DT1041" s="34"/>
      <c r="DU1041" s="47">
        <v>44624</v>
      </c>
      <c r="DY1041" s="1">
        <v>2</v>
      </c>
      <c r="DZ1041" t="s">
        <v>7940</v>
      </c>
      <c r="EA1041" s="4">
        <v>0.82</v>
      </c>
      <c r="EB1041" s="4">
        <v>91</v>
      </c>
      <c r="EC1041" s="4">
        <v>209</v>
      </c>
      <c r="ED1041" s="4">
        <v>134</v>
      </c>
      <c r="EE1041" s="4">
        <v>58.9</v>
      </c>
      <c r="EF1041" s="4">
        <v>82</v>
      </c>
      <c r="EJ1041"/>
      <c r="EL1041" s="34"/>
      <c r="EN1041" s="34"/>
    </row>
    <row r="1042" spans="1:144" x14ac:dyDescent="0.25">
      <c r="A1042" s="85">
        <v>2022</v>
      </c>
      <c r="B1042" s="87">
        <v>44830</v>
      </c>
      <c r="C1042" t="s">
        <v>121</v>
      </c>
      <c r="D1042" t="s">
        <v>122</v>
      </c>
      <c r="E1042" s="34" t="s">
        <v>7938</v>
      </c>
      <c r="F1042" s="34">
        <f t="shared" si="84"/>
        <v>1041</v>
      </c>
      <c r="G1042" s="34" t="s">
        <v>4985</v>
      </c>
      <c r="H1042">
        <v>18</v>
      </c>
      <c r="I1042" s="34" t="s">
        <v>6141</v>
      </c>
      <c r="J1042" s="34" t="s">
        <v>5110</v>
      </c>
      <c r="K1042" s="34" t="str">
        <f>VLOOKUP(J1042,[2]CodMpios!$B$347:$E$362,4,FALSE)</f>
        <v>18479 - Morelia</v>
      </c>
      <c r="L1042" s="34" t="str">
        <f>VLOOKUP($J1042,[2]Coord_Mpios_X_Y!$B$2:$K$1123,9,FALSE)</f>
        <v>1,382996109840</v>
      </c>
      <c r="M1042" s="34" t="str">
        <f>VLOOKUP($J1042,[2]Coord_Mpios_X_Y!$B$2:$K$1123,10,FALSE)</f>
        <v>-75,673811233713</v>
      </c>
      <c r="N1042" s="34" t="s">
        <v>139</v>
      </c>
      <c r="O1042" s="34" t="s">
        <v>126</v>
      </c>
      <c r="Q1042" s="34" t="s">
        <v>127</v>
      </c>
      <c r="R1042" s="34">
        <v>40764495</v>
      </c>
      <c r="S1042" s="34" t="str">
        <f t="shared" si="80"/>
        <v>CC40764495</v>
      </c>
      <c r="T1042" s="34" t="s">
        <v>5696</v>
      </c>
      <c r="V1042" s="34" t="s">
        <v>763</v>
      </c>
      <c r="W1042" s="34" t="s">
        <v>142</v>
      </c>
      <c r="X1042" s="87">
        <v>23722</v>
      </c>
      <c r="Y1042">
        <v>58</v>
      </c>
      <c r="Z1042" s="36">
        <f>VLOOKUP($Y1042,[2]Edades!$A$3:$H$153,4,FALSE)</f>
        <v>5</v>
      </c>
      <c r="AA1042" s="34" t="str">
        <f>VLOOKUP($Y1042,[2]Edades!$A$3:$H$153,6,FALSE)</f>
        <v>5 - Adultez</v>
      </c>
      <c r="AB1042" s="34">
        <f>VLOOKUP($Y1042,[2]Edades!$A$3:$H$153,7,FALSE)</f>
        <v>12</v>
      </c>
      <c r="AC1042" s="34" t="str">
        <f>VLOOKUP($Y1042,[2]Edades!$A$3:$H$153,8,FALSE)</f>
        <v>55-59</v>
      </c>
      <c r="AD1042" s="34" t="s">
        <v>129</v>
      </c>
      <c r="AE1042" s="1">
        <v>2</v>
      </c>
      <c r="AF1042" s="34" t="s">
        <v>130</v>
      </c>
      <c r="AG1042" s="34" t="s">
        <v>2127</v>
      </c>
      <c r="AH1042" s="34" t="s">
        <v>2127</v>
      </c>
      <c r="AK1042" s="34" t="s">
        <v>139</v>
      </c>
      <c r="AM1042" s="34" t="s">
        <v>2127</v>
      </c>
      <c r="AN1042" s="36" t="s">
        <v>2127</v>
      </c>
      <c r="AO1042" s="36" t="s">
        <v>2127</v>
      </c>
      <c r="AP1042" s="34" t="s">
        <v>2127</v>
      </c>
      <c r="AQ1042" s="36" t="s">
        <v>2127</v>
      </c>
      <c r="AR1042" s="34" t="s">
        <v>2098</v>
      </c>
      <c r="AS1042" s="91" t="s">
        <v>7151</v>
      </c>
      <c r="AT1042" s="34">
        <v>3175098553</v>
      </c>
      <c r="AU1042" s="34" t="s">
        <v>2127</v>
      </c>
      <c r="AX1042" s="90"/>
      <c r="BA1042" s="91"/>
      <c r="BB1042" s="91"/>
      <c r="BC1042" s="91"/>
      <c r="BF1042" s="34" t="s">
        <v>4983</v>
      </c>
      <c r="BG1042" s="92" t="s">
        <v>2098</v>
      </c>
      <c r="BM1042" s="36" t="s">
        <v>131</v>
      </c>
      <c r="BN1042" s="34" t="s">
        <v>132</v>
      </c>
      <c r="BO1042" s="36">
        <v>0</v>
      </c>
      <c r="BQ1042" s="94"/>
      <c r="BS1042" s="36" t="s">
        <v>2127</v>
      </c>
      <c r="BU1042" s="95"/>
      <c r="BV1042" s="95"/>
      <c r="BW1042" s="61"/>
      <c r="BX1042" s="60"/>
      <c r="BY1042" s="59" t="str">
        <f t="shared" ca="1" si="81"/>
        <v/>
      </c>
      <c r="CD1042" s="68"/>
      <c r="CE1042" s="68"/>
      <c r="CF1042" s="67"/>
      <c r="CG1042">
        <v>78</v>
      </c>
      <c r="CH1042" s="2">
        <v>160</v>
      </c>
      <c r="CI1042" s="4">
        <f t="shared" si="82"/>
        <v>30.468749999999993</v>
      </c>
      <c r="CJ1042" s="5" t="str">
        <f t="shared" si="83"/>
        <v>OBESIDAD</v>
      </c>
      <c r="CK1042" s="36">
        <v>0</v>
      </c>
      <c r="CL1042" s="66"/>
      <c r="CM1042" s="89">
        <v>42831</v>
      </c>
      <c r="CN1042" s="97">
        <v>42831</v>
      </c>
      <c r="CP1042"/>
      <c r="CQ1042" s="65"/>
      <c r="CR1042" s="65"/>
      <c r="CS1042" s="98"/>
      <c r="CT1042"/>
      <c r="CU1042"/>
      <c r="CV1042" s="97"/>
      <c r="CW1042" s="2">
        <v>100</v>
      </c>
      <c r="CX1042" s="82">
        <v>60</v>
      </c>
      <c r="DG1042" s="64"/>
      <c r="DI1042" s="89">
        <v>43690</v>
      </c>
      <c r="DJ1042" s="89"/>
      <c r="DN1042" s="34"/>
      <c r="DO1042" s="34"/>
      <c r="DP1042" s="34"/>
      <c r="DQ1042" s="34"/>
      <c r="DR1042" s="34"/>
      <c r="DS1042" s="34" t="s">
        <v>2127</v>
      </c>
      <c r="DT1042" s="34"/>
      <c r="DU1042" s="47">
        <v>44629</v>
      </c>
      <c r="DY1042" s="1">
        <v>2</v>
      </c>
      <c r="DZ1042" t="s">
        <v>7939</v>
      </c>
      <c r="EA1042" s="4">
        <v>0.87</v>
      </c>
      <c r="EB1042" s="4">
        <v>104</v>
      </c>
      <c r="EC1042" s="4">
        <v>154</v>
      </c>
      <c r="EE1042" s="4">
        <v>57.1</v>
      </c>
      <c r="EF1042" s="4">
        <v>156</v>
      </c>
      <c r="EG1042" s="4">
        <v>2.1</v>
      </c>
      <c r="EJ1042"/>
      <c r="EL1042" s="34"/>
      <c r="EN1042" s="34"/>
    </row>
    <row r="1043" spans="1:144" x14ac:dyDescent="0.25">
      <c r="A1043" s="85">
        <v>2022</v>
      </c>
      <c r="B1043" s="87">
        <v>44830</v>
      </c>
      <c r="C1043" t="s">
        <v>121</v>
      </c>
      <c r="D1043" t="s">
        <v>122</v>
      </c>
      <c r="E1043" s="34" t="s">
        <v>7938</v>
      </c>
      <c r="F1043" s="34">
        <f t="shared" si="84"/>
        <v>1042</v>
      </c>
      <c r="G1043" s="34" t="s">
        <v>4985</v>
      </c>
      <c r="H1043">
        <v>18</v>
      </c>
      <c r="I1043" s="34" t="s">
        <v>6141</v>
      </c>
      <c r="J1043" s="34" t="s">
        <v>5032</v>
      </c>
      <c r="K1043" s="34" t="str">
        <f>VLOOKUP(J1043,[2]CodMpios!$B$347:$E$362,4,FALSE)</f>
        <v>18150 - Cartagena Del Chaira</v>
      </c>
      <c r="L1043" s="34" t="str">
        <f>VLOOKUP($J1043,[2]Coord_Mpios_X_Y!$B$2:$K$1123,9,FALSE)</f>
        <v>0,647693081213</v>
      </c>
      <c r="M1043" s="34" t="str">
        <f>VLOOKUP($J1043,[2]Coord_Mpios_X_Y!$B$2:$K$1123,10,FALSE)</f>
        <v>-74,272354990827</v>
      </c>
      <c r="N1043" s="34" t="s">
        <v>125</v>
      </c>
      <c r="O1043" s="34" t="s">
        <v>126</v>
      </c>
      <c r="Q1043" s="34" t="s">
        <v>127</v>
      </c>
      <c r="R1043" s="34">
        <v>82362603</v>
      </c>
      <c r="S1043" s="34" t="str">
        <f t="shared" si="80"/>
        <v>CC82362603</v>
      </c>
      <c r="T1043" s="34" t="s">
        <v>5695</v>
      </c>
      <c r="U1043" s="34" t="s">
        <v>145</v>
      </c>
      <c r="V1043" s="34" t="s">
        <v>228</v>
      </c>
      <c r="W1043" s="34" t="s">
        <v>5492</v>
      </c>
      <c r="X1043" s="87">
        <v>29066</v>
      </c>
      <c r="Y1043">
        <v>43</v>
      </c>
      <c r="Z1043" s="36">
        <f>VLOOKUP($Y1043,[2]Edades!$A$3:$H$153,4,FALSE)</f>
        <v>5</v>
      </c>
      <c r="AA1043" s="34" t="str">
        <f>VLOOKUP($Y1043,[2]Edades!$A$3:$H$153,6,FALSE)</f>
        <v>5 - Adultez</v>
      </c>
      <c r="AB1043" s="34">
        <f>VLOOKUP($Y1043,[2]Edades!$A$3:$H$153,7,FALSE)</f>
        <v>9</v>
      </c>
      <c r="AC1043" s="34" t="str">
        <f>VLOOKUP($Y1043,[2]Edades!$A$3:$H$153,8,FALSE)</f>
        <v>40-44</v>
      </c>
      <c r="AD1043" s="34" t="s">
        <v>146</v>
      </c>
      <c r="AE1043">
        <v>1</v>
      </c>
      <c r="AF1043" s="34" t="s">
        <v>130</v>
      </c>
      <c r="AG1043" s="34" t="s">
        <v>2127</v>
      </c>
      <c r="AH1043" s="34" t="s">
        <v>2127</v>
      </c>
      <c r="AK1043" s="34" t="s">
        <v>125</v>
      </c>
      <c r="AM1043" s="34" t="s">
        <v>2127</v>
      </c>
      <c r="AN1043" s="36" t="s">
        <v>2127</v>
      </c>
      <c r="AO1043" s="36" t="s">
        <v>2127</v>
      </c>
      <c r="AP1043" s="34" t="s">
        <v>2127</v>
      </c>
      <c r="AQ1043" s="36" t="s">
        <v>2127</v>
      </c>
      <c r="AR1043" s="34" t="s">
        <v>5318</v>
      </c>
      <c r="AS1043" s="91" t="s">
        <v>7152</v>
      </c>
      <c r="AT1043" s="34">
        <v>3204381071</v>
      </c>
      <c r="AU1043" s="34" t="s">
        <v>2127</v>
      </c>
      <c r="AX1043" s="90"/>
      <c r="BA1043" s="91"/>
      <c r="BB1043" s="91"/>
      <c r="BC1043" s="91"/>
      <c r="BF1043" s="34" t="s">
        <v>4983</v>
      </c>
      <c r="BG1043" s="92" t="s">
        <v>2098</v>
      </c>
      <c r="BM1043" s="36" t="s">
        <v>131</v>
      </c>
      <c r="BN1043" s="34" t="s">
        <v>132</v>
      </c>
      <c r="BO1043" s="36">
        <v>0</v>
      </c>
      <c r="BQ1043" s="94"/>
      <c r="BS1043" s="36" t="s">
        <v>2127</v>
      </c>
      <c r="BU1043" s="95"/>
      <c r="BV1043" s="95"/>
      <c r="BW1043" s="61"/>
      <c r="BX1043" s="60"/>
      <c r="BY1043" s="59" t="str">
        <f t="shared" ca="1" si="81"/>
        <v/>
      </c>
      <c r="CD1043" s="68"/>
      <c r="CE1043" s="68"/>
      <c r="CF1043" s="67"/>
      <c r="CG1043">
        <v>107</v>
      </c>
      <c r="CH1043" s="2">
        <v>174</v>
      </c>
      <c r="CI1043" s="4">
        <f t="shared" si="82"/>
        <v>35.341524639978857</v>
      </c>
      <c r="CJ1043" s="5" t="str">
        <f t="shared" si="83"/>
        <v>OBESIDAD</v>
      </c>
      <c r="CK1043" s="36">
        <v>0</v>
      </c>
      <c r="CL1043" s="66"/>
      <c r="CM1043" s="89">
        <v>43039</v>
      </c>
      <c r="CN1043" s="97">
        <v>43146</v>
      </c>
      <c r="CP1043"/>
      <c r="CQ1043" s="65"/>
      <c r="CR1043" s="65"/>
      <c r="CS1043" s="98"/>
      <c r="CT1043"/>
      <c r="CU1043"/>
      <c r="CV1043" s="97"/>
      <c r="CW1043" s="2">
        <v>100</v>
      </c>
      <c r="CX1043" s="82">
        <v>60</v>
      </c>
      <c r="DG1043" s="64"/>
      <c r="DI1043" s="89"/>
      <c r="DJ1043" s="89"/>
      <c r="DN1043" s="34"/>
      <c r="DO1043" s="34"/>
      <c r="DP1043" s="34"/>
      <c r="DQ1043" s="34"/>
      <c r="DR1043" s="34"/>
      <c r="DS1043" s="34" t="s">
        <v>2127</v>
      </c>
      <c r="DT1043" s="34"/>
      <c r="DU1043" s="47">
        <v>44623</v>
      </c>
      <c r="DY1043" s="1">
        <v>1</v>
      </c>
      <c r="DZ1043" t="s">
        <v>7941</v>
      </c>
      <c r="EA1043" s="4">
        <v>1.08</v>
      </c>
      <c r="EB1043" s="4">
        <v>142</v>
      </c>
      <c r="EC1043" s="4">
        <v>96</v>
      </c>
      <c r="ED1043" s="4">
        <v>40</v>
      </c>
      <c r="EE1043" s="4">
        <v>41.5</v>
      </c>
      <c r="EF1043" s="4">
        <v>74</v>
      </c>
      <c r="EG1043" s="4">
        <v>2</v>
      </c>
      <c r="EH1043" s="4">
        <v>8.8000000000000007</v>
      </c>
      <c r="EJ1043"/>
      <c r="EL1043" s="34"/>
      <c r="EN1043" s="34"/>
    </row>
    <row r="1044" spans="1:144" x14ac:dyDescent="0.25">
      <c r="A1044" s="85">
        <v>2022</v>
      </c>
      <c r="B1044" s="87">
        <v>44830</v>
      </c>
      <c r="C1044" t="s">
        <v>121</v>
      </c>
      <c r="D1044" t="s">
        <v>122</v>
      </c>
      <c r="E1044" s="34" t="s">
        <v>7938</v>
      </c>
      <c r="F1044" s="34">
        <f t="shared" si="84"/>
        <v>1043</v>
      </c>
      <c r="G1044" s="34" t="s">
        <v>4985</v>
      </c>
      <c r="H1044">
        <v>18</v>
      </c>
      <c r="I1044" s="34" t="s">
        <v>6141</v>
      </c>
      <c r="J1044" s="34" t="s">
        <v>4988</v>
      </c>
      <c r="K1044" s="34" t="str">
        <f>VLOOKUP(J1044,[2]CodMpios!$B$347:$E$362,4,FALSE)</f>
        <v>18001 - Florencia</v>
      </c>
      <c r="L1044" s="34" t="str">
        <f>VLOOKUP($J1044,[2]Coord_Mpios_X_Y!$B$2:$K$1123,9,FALSE)</f>
        <v>1,749138703818</v>
      </c>
      <c r="M1044" s="34" t="str">
        <f>VLOOKUP($J1044,[2]Coord_Mpios_X_Y!$B$2:$K$1123,10,FALSE)</f>
        <v>-75,558239064333</v>
      </c>
      <c r="N1044" s="34" t="s">
        <v>139</v>
      </c>
      <c r="O1044" s="34" t="s">
        <v>126</v>
      </c>
      <c r="Q1044" s="34" t="s">
        <v>127</v>
      </c>
      <c r="R1044" s="34">
        <v>1493365</v>
      </c>
      <c r="S1044" s="34" t="str">
        <f t="shared" si="80"/>
        <v>CC1493365</v>
      </c>
      <c r="T1044" s="34" t="s">
        <v>2437</v>
      </c>
      <c r="V1044" s="34" t="s">
        <v>5622</v>
      </c>
      <c r="W1044" s="34" t="s">
        <v>5694</v>
      </c>
      <c r="X1044" s="87">
        <v>11485</v>
      </c>
      <c r="Y1044">
        <v>91</v>
      </c>
      <c r="Z1044" s="36">
        <f>VLOOKUP($Y1044,[2]Edades!$A$3:$H$153,4,FALSE)</f>
        <v>6</v>
      </c>
      <c r="AA1044" s="34" t="str">
        <f>VLOOKUP($Y1044,[2]Edades!$A$3:$H$153,6,FALSE)</f>
        <v>6 - Persona mayor</v>
      </c>
      <c r="AB1044" s="34">
        <f>VLOOKUP($Y1044,[2]Edades!$A$3:$H$153,7,FALSE)</f>
        <v>17</v>
      </c>
      <c r="AC1044" s="34" t="str">
        <f>VLOOKUP($Y1044,[2]Edades!$A$3:$H$153,8,FALSE)</f>
        <v>80 Y MÁS</v>
      </c>
      <c r="AD1044" s="34" t="s">
        <v>146</v>
      </c>
      <c r="AE1044">
        <v>1</v>
      </c>
      <c r="AF1044" s="34" t="s">
        <v>2137</v>
      </c>
      <c r="AG1044" s="34" t="s">
        <v>2127</v>
      </c>
      <c r="AH1044" s="34" t="s">
        <v>2127</v>
      </c>
      <c r="AK1044" s="34" t="s">
        <v>139</v>
      </c>
      <c r="AM1044" s="34" t="s">
        <v>2127</v>
      </c>
      <c r="AN1044" s="36" t="s">
        <v>2127</v>
      </c>
      <c r="AO1044" s="36" t="s">
        <v>2127</v>
      </c>
      <c r="AP1044" s="34" t="s">
        <v>2127</v>
      </c>
      <c r="AQ1044" s="36" t="s">
        <v>2127</v>
      </c>
      <c r="AR1044" s="34" t="s">
        <v>2098</v>
      </c>
      <c r="AS1044" s="91" t="s">
        <v>7153</v>
      </c>
      <c r="AT1044" s="34">
        <v>3112040446</v>
      </c>
      <c r="AU1044" s="34" t="s">
        <v>2127</v>
      </c>
      <c r="AX1044" s="90"/>
      <c r="BA1044" s="91"/>
      <c r="BB1044" s="91"/>
      <c r="BC1044" s="91"/>
      <c r="BF1044" s="34" t="s">
        <v>4983</v>
      </c>
      <c r="BG1044" s="92" t="s">
        <v>2098</v>
      </c>
      <c r="BM1044" s="36" t="s">
        <v>131</v>
      </c>
      <c r="BN1044" s="34" t="s">
        <v>132</v>
      </c>
      <c r="BO1044" s="36">
        <v>0</v>
      </c>
      <c r="BQ1044" s="94"/>
      <c r="BS1044" s="36" t="s">
        <v>2127</v>
      </c>
      <c r="BU1044" s="95"/>
      <c r="BV1044" s="95"/>
      <c r="BW1044" s="61"/>
      <c r="BX1044" s="60"/>
      <c r="BY1044" s="59" t="str">
        <f t="shared" ca="1" si="81"/>
        <v/>
      </c>
      <c r="CD1044" s="68"/>
      <c r="CE1044" s="68"/>
      <c r="CF1044" s="67"/>
      <c r="CG1044">
        <v>75</v>
      </c>
      <c r="CH1044" s="2">
        <v>165</v>
      </c>
      <c r="CI1044" s="4">
        <f t="shared" si="82"/>
        <v>27.548209366391188</v>
      </c>
      <c r="CJ1044" s="5" t="str">
        <f t="shared" si="83"/>
        <v>SOBREPESO</v>
      </c>
      <c r="CK1044" s="36">
        <v>0</v>
      </c>
      <c r="CL1044" s="66"/>
      <c r="CM1044" s="89">
        <v>43059</v>
      </c>
      <c r="CN1044" s="97">
        <v>43059</v>
      </c>
      <c r="CP1044"/>
      <c r="CQ1044" s="65"/>
      <c r="CR1044" s="65"/>
      <c r="CS1044" s="98"/>
      <c r="CT1044"/>
      <c r="CU1044"/>
      <c r="CV1044" s="97"/>
      <c r="CW1044" s="2">
        <v>115</v>
      </c>
      <c r="CX1044" s="82">
        <v>60</v>
      </c>
      <c r="DG1044" s="64"/>
      <c r="DI1044" s="89"/>
      <c r="DJ1044" s="89"/>
      <c r="DN1044" s="34"/>
      <c r="DO1044" s="34"/>
      <c r="DP1044" s="34"/>
      <c r="DQ1044" s="34"/>
      <c r="DR1044" s="34"/>
      <c r="DS1044" s="34" t="s">
        <v>2127</v>
      </c>
      <c r="DT1044" s="34"/>
      <c r="DU1044" s="47">
        <v>44425</v>
      </c>
      <c r="DY1044" s="1">
        <v>2</v>
      </c>
      <c r="DZ1044" t="s">
        <v>7940</v>
      </c>
      <c r="EA1044" s="4">
        <v>38.020000000000003</v>
      </c>
      <c r="EB1044" s="4"/>
      <c r="EJ1044"/>
      <c r="EL1044" s="34"/>
      <c r="EN1044" s="34"/>
    </row>
    <row r="1045" spans="1:144" x14ac:dyDescent="0.25">
      <c r="A1045" s="85">
        <v>2022</v>
      </c>
      <c r="B1045" s="87">
        <v>44830</v>
      </c>
      <c r="C1045" t="s">
        <v>121</v>
      </c>
      <c r="D1045" t="s">
        <v>122</v>
      </c>
      <c r="E1045" s="34" t="s">
        <v>7938</v>
      </c>
      <c r="F1045" s="34">
        <f t="shared" si="84"/>
        <v>1044</v>
      </c>
      <c r="G1045" s="34" t="s">
        <v>4985</v>
      </c>
      <c r="H1045">
        <v>18</v>
      </c>
      <c r="I1045" s="34" t="s">
        <v>6141</v>
      </c>
      <c r="J1045" s="34" t="s">
        <v>5049</v>
      </c>
      <c r="K1045" s="34" t="str">
        <f>VLOOKUP(J1045,[2]CodMpios!$B$347:$E$362,4,FALSE)</f>
        <v>18610 - San José Del Fragua</v>
      </c>
      <c r="L1045" s="34" t="str">
        <f>VLOOKUP($J1045,[2]Coord_Mpios_X_Y!$B$2:$K$1123,9,FALSE)</f>
        <v>1,304702314265</v>
      </c>
      <c r="M1045" s="34" t="str">
        <f>VLOOKUP($J1045,[2]Coord_Mpios_X_Y!$B$2:$K$1123,10,FALSE)</f>
        <v>-76,110005941537</v>
      </c>
      <c r="N1045" s="34" t="s">
        <v>125</v>
      </c>
      <c r="O1045" s="34" t="s">
        <v>126</v>
      </c>
      <c r="Q1045" s="34" t="s">
        <v>127</v>
      </c>
      <c r="R1045" s="34">
        <v>40774224</v>
      </c>
      <c r="S1045" s="34" t="str">
        <f t="shared" si="80"/>
        <v>CC40774224</v>
      </c>
      <c r="T1045" s="34" t="s">
        <v>5693</v>
      </c>
      <c r="V1045" s="34" t="s">
        <v>465</v>
      </c>
      <c r="W1045" s="34" t="s">
        <v>5692</v>
      </c>
      <c r="X1045" s="87">
        <v>26053</v>
      </c>
      <c r="Y1045">
        <v>51</v>
      </c>
      <c r="Z1045" s="36">
        <f>VLOOKUP($Y1045,[2]Edades!$A$3:$H$153,4,FALSE)</f>
        <v>5</v>
      </c>
      <c r="AA1045" s="34" t="str">
        <f>VLOOKUP($Y1045,[2]Edades!$A$3:$H$153,6,FALSE)</f>
        <v>5 - Adultez</v>
      </c>
      <c r="AB1045" s="34">
        <f>VLOOKUP($Y1045,[2]Edades!$A$3:$H$153,7,FALSE)</f>
        <v>11</v>
      </c>
      <c r="AC1045" s="34" t="str">
        <f>VLOOKUP($Y1045,[2]Edades!$A$3:$H$153,8,FALSE)</f>
        <v>50-54</v>
      </c>
      <c r="AD1045" s="34" t="s">
        <v>129</v>
      </c>
      <c r="AE1045" s="1">
        <v>2</v>
      </c>
      <c r="AF1045" s="34" t="s">
        <v>130</v>
      </c>
      <c r="AG1045" s="34" t="s">
        <v>2127</v>
      </c>
      <c r="AH1045" s="34" t="s">
        <v>2127</v>
      </c>
      <c r="AK1045" s="34" t="s">
        <v>125</v>
      </c>
      <c r="AM1045" s="34" t="s">
        <v>2127</v>
      </c>
      <c r="AN1045" s="36" t="s">
        <v>2127</v>
      </c>
      <c r="AO1045" s="36" t="s">
        <v>2127</v>
      </c>
      <c r="AP1045" s="34" t="s">
        <v>2127</v>
      </c>
      <c r="AQ1045" s="36" t="s">
        <v>2127</v>
      </c>
      <c r="AR1045" s="34" t="s">
        <v>2098</v>
      </c>
      <c r="AS1045" s="91" t="s">
        <v>7154</v>
      </c>
      <c r="AT1045" s="34">
        <v>3208020841</v>
      </c>
      <c r="AU1045" s="34" t="s">
        <v>2127</v>
      </c>
      <c r="AX1045" s="90"/>
      <c r="BA1045" s="91"/>
      <c r="BB1045" s="91"/>
      <c r="BC1045" s="91"/>
      <c r="BF1045" s="34" t="s">
        <v>4983</v>
      </c>
      <c r="BG1045" s="92" t="s">
        <v>2098</v>
      </c>
      <c r="BM1045" s="36" t="s">
        <v>131</v>
      </c>
      <c r="BN1045" s="34" t="s">
        <v>132</v>
      </c>
      <c r="BO1045" s="36">
        <v>0</v>
      </c>
      <c r="BQ1045" s="94"/>
      <c r="BS1045" s="36" t="s">
        <v>2127</v>
      </c>
      <c r="BU1045" s="95"/>
      <c r="BV1045" s="95"/>
      <c r="BW1045" s="61"/>
      <c r="BX1045" s="60"/>
      <c r="BY1045" s="59" t="str">
        <f t="shared" ca="1" si="81"/>
        <v/>
      </c>
      <c r="CD1045" s="68"/>
      <c r="CE1045" s="68"/>
      <c r="CF1045" s="67"/>
      <c r="CG1045">
        <v>68</v>
      </c>
      <c r="CH1045" s="2">
        <v>152</v>
      </c>
      <c r="CI1045" s="4">
        <f t="shared" si="82"/>
        <v>29.43213296398892</v>
      </c>
      <c r="CJ1045" s="5" t="str">
        <f t="shared" si="83"/>
        <v>SOBREPESO</v>
      </c>
      <c r="CK1045" s="36">
        <v>0</v>
      </c>
      <c r="CL1045" s="66"/>
      <c r="CM1045" s="89">
        <v>43042</v>
      </c>
      <c r="CN1045" s="97">
        <v>43136</v>
      </c>
      <c r="CP1045"/>
      <c r="CQ1045" s="65"/>
      <c r="CR1045" s="65"/>
      <c r="CS1045" s="98"/>
      <c r="CT1045"/>
      <c r="CU1045"/>
      <c r="CV1045" s="97"/>
      <c r="CW1045" s="2">
        <v>130</v>
      </c>
      <c r="CX1045" s="82">
        <v>90</v>
      </c>
      <c r="DG1045" s="64"/>
      <c r="DI1045" s="89"/>
      <c r="DJ1045" s="89"/>
      <c r="DN1045" s="34"/>
      <c r="DO1045" s="34"/>
      <c r="DP1045" s="34"/>
      <c r="DQ1045" s="34"/>
      <c r="DR1045" s="34"/>
      <c r="DS1045" s="34" t="s">
        <v>2127</v>
      </c>
      <c r="DT1045" s="34"/>
      <c r="DU1045" s="47">
        <v>44350</v>
      </c>
      <c r="DY1045" s="1">
        <v>1</v>
      </c>
      <c r="DZ1045" t="s">
        <v>7940</v>
      </c>
      <c r="EB1045" s="4"/>
      <c r="EJ1045"/>
      <c r="EL1045" s="34"/>
      <c r="EN1045" s="34"/>
    </row>
    <row r="1046" spans="1:144" x14ac:dyDescent="0.25">
      <c r="A1046" s="85">
        <v>2022</v>
      </c>
      <c r="B1046" s="87">
        <v>44830</v>
      </c>
      <c r="C1046" t="s">
        <v>121</v>
      </c>
      <c r="D1046" t="s">
        <v>122</v>
      </c>
      <c r="E1046" s="34" t="s">
        <v>7938</v>
      </c>
      <c r="F1046" s="34">
        <f t="shared" si="84"/>
        <v>1045</v>
      </c>
      <c r="G1046" s="34" t="s">
        <v>4985</v>
      </c>
      <c r="H1046">
        <v>18</v>
      </c>
      <c r="I1046" s="34" t="s">
        <v>6141</v>
      </c>
      <c r="J1046" s="34" t="s">
        <v>5110</v>
      </c>
      <c r="K1046" s="34" t="str">
        <f>VLOOKUP(J1046,[2]CodMpios!$B$347:$E$362,4,FALSE)</f>
        <v>18479 - Morelia</v>
      </c>
      <c r="L1046" s="34" t="str">
        <f>VLOOKUP($J1046,[2]Coord_Mpios_X_Y!$B$2:$K$1123,9,FALSE)</f>
        <v>1,382996109840</v>
      </c>
      <c r="M1046" s="34" t="str">
        <f>VLOOKUP($J1046,[2]Coord_Mpios_X_Y!$B$2:$K$1123,10,FALSE)</f>
        <v>-75,673811233713</v>
      </c>
      <c r="N1046" s="34" t="s">
        <v>139</v>
      </c>
      <c r="O1046" s="34" t="s">
        <v>126</v>
      </c>
      <c r="Q1046" s="34" t="s">
        <v>127</v>
      </c>
      <c r="R1046" s="34">
        <v>26618918</v>
      </c>
      <c r="S1046" s="34" t="str">
        <f t="shared" si="80"/>
        <v>CC26618918</v>
      </c>
      <c r="T1046" s="34" t="s">
        <v>5691</v>
      </c>
      <c r="V1046" s="34" t="s">
        <v>5690</v>
      </c>
      <c r="W1046" s="34" t="s">
        <v>5689</v>
      </c>
      <c r="X1046" s="87">
        <v>16169</v>
      </c>
      <c r="Y1046">
        <v>78</v>
      </c>
      <c r="Z1046" s="36">
        <f>VLOOKUP($Y1046,[2]Edades!$A$3:$H$153,4,FALSE)</f>
        <v>6</v>
      </c>
      <c r="AA1046" s="34" t="str">
        <f>VLOOKUP($Y1046,[2]Edades!$A$3:$H$153,6,FALSE)</f>
        <v>6 - Persona mayor</v>
      </c>
      <c r="AB1046" s="34">
        <f>VLOOKUP($Y1046,[2]Edades!$A$3:$H$153,7,FALSE)</f>
        <v>16</v>
      </c>
      <c r="AC1046" s="34" t="str">
        <f>VLOOKUP($Y1046,[2]Edades!$A$3:$H$153,8,FALSE)</f>
        <v>75-79</v>
      </c>
      <c r="AD1046" s="34" t="s">
        <v>129</v>
      </c>
      <c r="AE1046" s="1">
        <v>2</v>
      </c>
      <c r="AF1046" s="34" t="s">
        <v>2137</v>
      </c>
      <c r="AG1046" s="34" t="s">
        <v>2127</v>
      </c>
      <c r="AH1046" s="34" t="s">
        <v>2127</v>
      </c>
      <c r="AK1046" s="34" t="s">
        <v>139</v>
      </c>
      <c r="AM1046" s="34" t="s">
        <v>2127</v>
      </c>
      <c r="AN1046" s="36" t="s">
        <v>2127</v>
      </c>
      <c r="AO1046" s="36" t="s">
        <v>2127</v>
      </c>
      <c r="AP1046" s="34" t="s">
        <v>2127</v>
      </c>
      <c r="AQ1046" s="36" t="s">
        <v>2127</v>
      </c>
      <c r="AR1046" s="34" t="s">
        <v>2098</v>
      </c>
      <c r="AS1046" s="91" t="s">
        <v>7155</v>
      </c>
      <c r="AT1046" s="34">
        <v>3195568809</v>
      </c>
      <c r="AU1046" s="34" t="s">
        <v>2127</v>
      </c>
      <c r="AX1046" s="90"/>
      <c r="BA1046" s="91"/>
      <c r="BB1046" s="91"/>
      <c r="BC1046" s="91"/>
      <c r="BF1046" s="34" t="s">
        <v>4983</v>
      </c>
      <c r="BG1046" s="92" t="s">
        <v>2098</v>
      </c>
      <c r="BM1046" s="36" t="s">
        <v>131</v>
      </c>
      <c r="BN1046" s="34" t="s">
        <v>132</v>
      </c>
      <c r="BO1046" s="36">
        <v>0</v>
      </c>
      <c r="BQ1046" s="94"/>
      <c r="BS1046" s="36" t="s">
        <v>2127</v>
      </c>
      <c r="BU1046" s="95"/>
      <c r="BV1046" s="95"/>
      <c r="BW1046" s="61"/>
      <c r="BX1046" s="60"/>
      <c r="BY1046" s="59" t="str">
        <f t="shared" ca="1" si="81"/>
        <v/>
      </c>
      <c r="CD1046" s="68"/>
      <c r="CE1046" s="68"/>
      <c r="CF1046" s="67"/>
      <c r="CG1046">
        <v>63</v>
      </c>
      <c r="CH1046" s="2">
        <v>143</v>
      </c>
      <c r="CI1046" s="4">
        <f t="shared" si="82"/>
        <v>30.80835248667417</v>
      </c>
      <c r="CJ1046" s="5" t="str">
        <f t="shared" si="83"/>
        <v>OBESIDAD</v>
      </c>
      <c r="CK1046" s="36">
        <v>0</v>
      </c>
      <c r="CL1046" s="66"/>
      <c r="CM1046" s="89">
        <v>43082</v>
      </c>
      <c r="CN1046" s="97">
        <v>43082</v>
      </c>
      <c r="CP1046"/>
      <c r="CQ1046" s="65"/>
      <c r="CR1046" s="65"/>
      <c r="CS1046" s="98"/>
      <c r="CT1046"/>
      <c r="CU1046"/>
      <c r="CV1046" s="97"/>
      <c r="CW1046" s="2"/>
      <c r="CX1046" s="82"/>
      <c r="DG1046" s="64"/>
      <c r="DI1046" s="89"/>
      <c r="DJ1046" s="89"/>
      <c r="DN1046" s="34"/>
      <c r="DO1046" s="34"/>
      <c r="DP1046" s="34"/>
      <c r="DQ1046" s="34"/>
      <c r="DR1046" s="34"/>
      <c r="DS1046" s="34" t="s">
        <v>2127</v>
      </c>
      <c r="DT1046" s="34"/>
      <c r="DU1046" s="47">
        <v>44307</v>
      </c>
      <c r="DY1046" s="1">
        <v>2</v>
      </c>
      <c r="DZ1046" t="s">
        <v>7940</v>
      </c>
      <c r="EB1046" s="4"/>
      <c r="EJ1046"/>
      <c r="EL1046" s="34"/>
      <c r="EN1046" s="34"/>
    </row>
    <row r="1047" spans="1:144" x14ac:dyDescent="0.25">
      <c r="A1047" s="85">
        <v>2022</v>
      </c>
      <c r="B1047" s="87">
        <v>44830</v>
      </c>
      <c r="C1047" t="s">
        <v>121</v>
      </c>
      <c r="D1047" t="s">
        <v>122</v>
      </c>
      <c r="E1047" s="34" t="s">
        <v>7938</v>
      </c>
      <c r="F1047" s="34">
        <f t="shared" si="84"/>
        <v>1046</v>
      </c>
      <c r="G1047" s="34" t="s">
        <v>4985</v>
      </c>
      <c r="H1047">
        <v>18</v>
      </c>
      <c r="I1047" s="34" t="s">
        <v>6141</v>
      </c>
      <c r="J1047" s="34" t="s">
        <v>4988</v>
      </c>
      <c r="K1047" s="34" t="str">
        <f>VLOOKUP(J1047,[2]CodMpios!$B$347:$E$362,4,FALSE)</f>
        <v>18001 - Florencia</v>
      </c>
      <c r="L1047" s="34" t="str">
        <f>VLOOKUP($J1047,[2]Coord_Mpios_X_Y!$B$2:$K$1123,9,FALSE)</f>
        <v>1,749138703818</v>
      </c>
      <c r="M1047" s="34" t="str">
        <f>VLOOKUP($J1047,[2]Coord_Mpios_X_Y!$B$2:$K$1123,10,FALSE)</f>
        <v>-75,558239064333</v>
      </c>
      <c r="N1047" s="34" t="s">
        <v>139</v>
      </c>
      <c r="O1047" s="34" t="s">
        <v>126</v>
      </c>
      <c r="Q1047" s="34" t="s">
        <v>127</v>
      </c>
      <c r="R1047" s="34">
        <v>26412257</v>
      </c>
      <c r="S1047" s="34" t="str">
        <f t="shared" si="80"/>
        <v>CC26412257</v>
      </c>
      <c r="T1047" s="34" t="s">
        <v>634</v>
      </c>
      <c r="V1047" s="34" t="s">
        <v>5613</v>
      </c>
      <c r="W1047" s="34" t="s">
        <v>5688</v>
      </c>
      <c r="X1047" s="87">
        <v>13981</v>
      </c>
      <c r="Y1047">
        <v>84</v>
      </c>
      <c r="Z1047" s="36">
        <f>VLOOKUP($Y1047,[2]Edades!$A$3:$H$153,4,FALSE)</f>
        <v>6</v>
      </c>
      <c r="AA1047" s="34" t="str">
        <f>VLOOKUP($Y1047,[2]Edades!$A$3:$H$153,6,FALSE)</f>
        <v>6 - Persona mayor</v>
      </c>
      <c r="AB1047" s="34">
        <f>VLOOKUP($Y1047,[2]Edades!$A$3:$H$153,7,FALSE)</f>
        <v>17</v>
      </c>
      <c r="AC1047" s="34" t="str">
        <f>VLOOKUP($Y1047,[2]Edades!$A$3:$H$153,8,FALSE)</f>
        <v>80 Y MÁS</v>
      </c>
      <c r="AD1047" s="34" t="s">
        <v>129</v>
      </c>
      <c r="AE1047" s="1">
        <v>2</v>
      </c>
      <c r="AF1047" s="34" t="s">
        <v>2137</v>
      </c>
      <c r="AG1047" s="34" t="s">
        <v>2127</v>
      </c>
      <c r="AH1047" s="34" t="s">
        <v>2127</v>
      </c>
      <c r="AK1047" s="34" t="s">
        <v>139</v>
      </c>
      <c r="AM1047" s="34" t="s">
        <v>2127</v>
      </c>
      <c r="AN1047" s="36" t="s">
        <v>2127</v>
      </c>
      <c r="AO1047" s="36" t="s">
        <v>2127</v>
      </c>
      <c r="AP1047" s="34" t="s">
        <v>2127</v>
      </c>
      <c r="AQ1047" s="36" t="s">
        <v>2127</v>
      </c>
      <c r="AR1047" s="34" t="s">
        <v>2098</v>
      </c>
      <c r="AS1047" s="91" t="s">
        <v>7156</v>
      </c>
      <c r="AT1047" s="34">
        <v>4352741</v>
      </c>
      <c r="AU1047" s="34" t="s">
        <v>2127</v>
      </c>
      <c r="AX1047" s="90"/>
      <c r="BA1047" s="91"/>
      <c r="BB1047" s="91"/>
      <c r="BC1047" s="91"/>
      <c r="BF1047" s="34" t="s">
        <v>4983</v>
      </c>
      <c r="BG1047" s="92" t="s">
        <v>2098</v>
      </c>
      <c r="BM1047" s="36" t="s">
        <v>131</v>
      </c>
      <c r="BN1047" s="34" t="s">
        <v>132</v>
      </c>
      <c r="BO1047" s="36">
        <v>0</v>
      </c>
      <c r="BQ1047" s="94"/>
      <c r="BS1047" s="36" t="s">
        <v>2127</v>
      </c>
      <c r="BU1047" s="95"/>
      <c r="BV1047" s="95"/>
      <c r="BW1047" s="61"/>
      <c r="BX1047" s="60"/>
      <c r="BY1047" s="59" t="str">
        <f t="shared" ca="1" si="81"/>
        <v/>
      </c>
      <c r="CD1047" s="68"/>
      <c r="CE1047" s="68"/>
      <c r="CF1047" s="67"/>
      <c r="CG1047">
        <v>57</v>
      </c>
      <c r="CH1047" s="2">
        <v>165</v>
      </c>
      <c r="CI1047" s="4">
        <f t="shared" si="82"/>
        <v>20.936639118457304</v>
      </c>
      <c r="CJ1047" s="5" t="str">
        <f t="shared" si="83"/>
        <v>NORMAL</v>
      </c>
      <c r="CK1047" s="36">
        <v>0</v>
      </c>
      <c r="CL1047" s="66"/>
      <c r="CM1047" s="89">
        <v>43047</v>
      </c>
      <c r="CN1047" s="97">
        <v>43047</v>
      </c>
      <c r="CP1047"/>
      <c r="CQ1047" s="65"/>
      <c r="CR1047" s="65"/>
      <c r="CS1047" s="98"/>
      <c r="CT1047"/>
      <c r="CU1047"/>
      <c r="CV1047" s="97"/>
      <c r="CW1047" s="2"/>
      <c r="CX1047" s="82"/>
      <c r="DG1047" s="64"/>
      <c r="DI1047" s="89">
        <v>43164</v>
      </c>
      <c r="DJ1047" s="89"/>
      <c r="DN1047" s="34"/>
      <c r="DO1047" s="34"/>
      <c r="DP1047" s="34"/>
      <c r="DQ1047" s="34"/>
      <c r="DR1047" s="34"/>
      <c r="DS1047" s="34" t="s">
        <v>2127</v>
      </c>
      <c r="DT1047" s="34"/>
      <c r="DU1047" s="47">
        <v>44445</v>
      </c>
      <c r="DY1047" s="1">
        <v>2</v>
      </c>
      <c r="DZ1047" t="s">
        <v>7941</v>
      </c>
      <c r="EB1047" s="4"/>
      <c r="EF1047" s="4">
        <v>117</v>
      </c>
      <c r="EJ1047"/>
      <c r="EL1047" s="34"/>
      <c r="EN1047" s="34"/>
    </row>
    <row r="1048" spans="1:144" x14ac:dyDescent="0.25">
      <c r="A1048" s="85">
        <v>2022</v>
      </c>
      <c r="B1048" s="87">
        <v>44830</v>
      </c>
      <c r="C1048" t="s">
        <v>121</v>
      </c>
      <c r="D1048" t="s">
        <v>122</v>
      </c>
      <c r="E1048" s="34" t="s">
        <v>7938</v>
      </c>
      <c r="F1048" s="34">
        <f t="shared" si="84"/>
        <v>1047</v>
      </c>
      <c r="G1048" s="34" t="s">
        <v>4985</v>
      </c>
      <c r="H1048">
        <v>18</v>
      </c>
      <c r="I1048" s="34" t="s">
        <v>6141</v>
      </c>
      <c r="J1048" s="34" t="s">
        <v>5007</v>
      </c>
      <c r="K1048" s="34" t="str">
        <f>VLOOKUP(J1048,[2]CodMpios!$B$347:$E$362,4,FALSE)</f>
        <v>18410 - La Montañita</v>
      </c>
      <c r="L1048" s="34" t="str">
        <f>VLOOKUP($J1048,[2]Coord_Mpios_X_Y!$B$2:$K$1123,9,FALSE)</f>
        <v>1,302860442333</v>
      </c>
      <c r="M1048" s="34" t="str">
        <f>VLOOKUP($J1048,[2]Coord_Mpios_X_Y!$B$2:$K$1123,10,FALSE)</f>
        <v>-75,235727318747</v>
      </c>
      <c r="N1048" s="34" t="s">
        <v>139</v>
      </c>
      <c r="O1048" s="34" t="s">
        <v>126</v>
      </c>
      <c r="Q1048" s="34" t="s">
        <v>127</v>
      </c>
      <c r="R1048" s="34">
        <v>40760681</v>
      </c>
      <c r="S1048" s="34" t="str">
        <f t="shared" si="80"/>
        <v>CC40760681</v>
      </c>
      <c r="T1048" s="34" t="s">
        <v>1434</v>
      </c>
      <c r="V1048" s="34" t="s">
        <v>296</v>
      </c>
      <c r="W1048" s="34" t="s">
        <v>155</v>
      </c>
      <c r="X1048" s="87">
        <v>22768</v>
      </c>
      <c r="Y1048">
        <v>60</v>
      </c>
      <c r="Z1048" s="36">
        <f>VLOOKUP($Y1048,[2]Edades!$A$3:$H$153,4,FALSE)</f>
        <v>6</v>
      </c>
      <c r="AA1048" s="34" t="str">
        <f>VLOOKUP($Y1048,[2]Edades!$A$3:$H$153,6,FALSE)</f>
        <v>6 - Persona mayor</v>
      </c>
      <c r="AB1048" s="34">
        <f>VLOOKUP($Y1048,[2]Edades!$A$3:$H$153,7,FALSE)</f>
        <v>13</v>
      </c>
      <c r="AC1048" s="34" t="str">
        <f>VLOOKUP($Y1048,[2]Edades!$A$3:$H$153,8,FALSE)</f>
        <v>60-64</v>
      </c>
      <c r="AD1048" s="34" t="s">
        <v>129</v>
      </c>
      <c r="AE1048" s="1">
        <v>2</v>
      </c>
      <c r="AF1048" s="34" t="s">
        <v>2137</v>
      </c>
      <c r="AG1048" s="34" t="s">
        <v>2127</v>
      </c>
      <c r="AH1048" s="34" t="s">
        <v>2127</v>
      </c>
      <c r="AK1048" s="34" t="s">
        <v>139</v>
      </c>
      <c r="AM1048" s="34" t="s">
        <v>2127</v>
      </c>
      <c r="AN1048" s="36" t="s">
        <v>2127</v>
      </c>
      <c r="AO1048" s="36" t="s">
        <v>2127</v>
      </c>
      <c r="AP1048" s="34" t="s">
        <v>2127</v>
      </c>
      <c r="AQ1048" s="36" t="s">
        <v>2127</v>
      </c>
      <c r="AR1048" s="34" t="s">
        <v>2098</v>
      </c>
      <c r="AS1048" s="91" t="s">
        <v>7157</v>
      </c>
      <c r="AT1048" s="34">
        <v>3156615606</v>
      </c>
      <c r="AU1048" s="34" t="s">
        <v>2127</v>
      </c>
      <c r="AX1048" s="90"/>
      <c r="BA1048" s="91"/>
      <c r="BB1048" s="91"/>
      <c r="BC1048" s="91"/>
      <c r="BF1048" s="34" t="s">
        <v>4983</v>
      </c>
      <c r="BG1048" s="92" t="s">
        <v>2098</v>
      </c>
      <c r="BM1048" s="36" t="s">
        <v>131</v>
      </c>
      <c r="BN1048" s="34" t="s">
        <v>132</v>
      </c>
      <c r="BO1048" s="36">
        <v>0</v>
      </c>
      <c r="BQ1048" s="94"/>
      <c r="BS1048" s="36" t="s">
        <v>2127</v>
      </c>
      <c r="BU1048" s="95"/>
      <c r="BV1048" s="95"/>
      <c r="BW1048" s="61"/>
      <c r="BX1048" s="60"/>
      <c r="BY1048" s="59" t="str">
        <f t="shared" ca="1" si="81"/>
        <v/>
      </c>
      <c r="CD1048" s="68"/>
      <c r="CE1048" s="68"/>
      <c r="CF1048" s="67"/>
      <c r="CG1048">
        <v>86</v>
      </c>
      <c r="CH1048" s="2">
        <v>160</v>
      </c>
      <c r="CI1048" s="4">
        <f t="shared" si="82"/>
        <v>33.593749999999993</v>
      </c>
      <c r="CJ1048" s="5" t="str">
        <f t="shared" si="83"/>
        <v>OBESIDAD</v>
      </c>
      <c r="CK1048" s="36">
        <v>0</v>
      </c>
      <c r="CL1048" s="66"/>
      <c r="CM1048" s="89">
        <v>43054</v>
      </c>
      <c r="CN1048" s="97">
        <v>43054</v>
      </c>
      <c r="CP1048"/>
      <c r="CQ1048" s="65"/>
      <c r="CR1048" s="65"/>
      <c r="CS1048" s="98"/>
      <c r="CT1048"/>
      <c r="CU1048"/>
      <c r="CV1048" s="97"/>
      <c r="CW1048" s="2">
        <v>130</v>
      </c>
      <c r="CX1048" s="82">
        <v>70</v>
      </c>
      <c r="DG1048" s="64"/>
      <c r="DI1048" s="89"/>
      <c r="DJ1048" s="89"/>
      <c r="DN1048" s="34"/>
      <c r="DO1048" s="34"/>
      <c r="DP1048" s="34"/>
      <c r="DQ1048" s="34"/>
      <c r="DR1048" s="34"/>
      <c r="DS1048" s="34" t="s">
        <v>2127</v>
      </c>
      <c r="DT1048" s="34"/>
      <c r="DU1048" s="47">
        <v>43592</v>
      </c>
      <c r="DY1048" s="1">
        <v>2</v>
      </c>
      <c r="DZ1048" t="s">
        <v>7941</v>
      </c>
      <c r="EB1048" s="4"/>
      <c r="EJ1048"/>
      <c r="EL1048" s="34"/>
      <c r="EN1048" s="34"/>
    </row>
    <row r="1049" spans="1:144" x14ac:dyDescent="0.25">
      <c r="A1049" s="85">
        <v>2022</v>
      </c>
      <c r="B1049" s="87">
        <v>44830</v>
      </c>
      <c r="C1049" t="s">
        <v>121</v>
      </c>
      <c r="D1049" t="s">
        <v>122</v>
      </c>
      <c r="E1049" s="34" t="s">
        <v>7938</v>
      </c>
      <c r="F1049" s="34">
        <f t="shared" si="84"/>
        <v>1048</v>
      </c>
      <c r="G1049" s="34" t="s">
        <v>4985</v>
      </c>
      <c r="H1049">
        <v>18</v>
      </c>
      <c r="I1049" s="34" t="s">
        <v>6141</v>
      </c>
      <c r="J1049" s="34" t="s">
        <v>4988</v>
      </c>
      <c r="K1049" s="34" t="str">
        <f>VLOOKUP(J1049,[2]CodMpios!$B$347:$E$362,4,FALSE)</f>
        <v>18001 - Florencia</v>
      </c>
      <c r="L1049" s="34" t="str">
        <f>VLOOKUP($J1049,[2]Coord_Mpios_X_Y!$B$2:$K$1123,9,FALSE)</f>
        <v>1,749138703818</v>
      </c>
      <c r="M1049" s="34" t="str">
        <f>VLOOKUP($J1049,[2]Coord_Mpios_X_Y!$B$2:$K$1123,10,FALSE)</f>
        <v>-75,558239064333</v>
      </c>
      <c r="N1049" s="34" t="s">
        <v>6142</v>
      </c>
      <c r="O1049" s="34" t="s">
        <v>126</v>
      </c>
      <c r="Q1049" s="34" t="s">
        <v>127</v>
      </c>
      <c r="R1049" s="34">
        <v>40757746</v>
      </c>
      <c r="S1049" s="34" t="str">
        <f t="shared" si="80"/>
        <v>CC40757746</v>
      </c>
      <c r="T1049" s="34" t="s">
        <v>134</v>
      </c>
      <c r="U1049" s="34" t="s">
        <v>227</v>
      </c>
      <c r="V1049" s="34" t="s">
        <v>193</v>
      </c>
      <c r="W1049" s="34" t="s">
        <v>2545</v>
      </c>
      <c r="X1049" s="87">
        <v>21560</v>
      </c>
      <c r="Y1049">
        <v>64</v>
      </c>
      <c r="Z1049" s="36">
        <f>VLOOKUP($Y1049,[2]Edades!$A$3:$H$153,4,FALSE)</f>
        <v>6</v>
      </c>
      <c r="AA1049" s="34" t="str">
        <f>VLOOKUP($Y1049,[2]Edades!$A$3:$H$153,6,FALSE)</f>
        <v>6 - Persona mayor</v>
      </c>
      <c r="AB1049" s="34">
        <f>VLOOKUP($Y1049,[2]Edades!$A$3:$H$153,7,FALSE)</f>
        <v>13</v>
      </c>
      <c r="AC1049" s="34" t="str">
        <f>VLOOKUP($Y1049,[2]Edades!$A$3:$H$153,8,FALSE)</f>
        <v>60-64</v>
      </c>
      <c r="AD1049" s="34" t="s">
        <v>129</v>
      </c>
      <c r="AE1049" s="1">
        <v>2</v>
      </c>
      <c r="AF1049" s="34" t="s">
        <v>2137</v>
      </c>
      <c r="AG1049" s="34" t="s">
        <v>2127</v>
      </c>
      <c r="AH1049" s="34" t="s">
        <v>2127</v>
      </c>
      <c r="AK1049" s="34" t="s">
        <v>6142</v>
      </c>
      <c r="AM1049" s="34" t="s">
        <v>2127</v>
      </c>
      <c r="AN1049" s="36" t="s">
        <v>2127</v>
      </c>
      <c r="AO1049" s="36" t="s">
        <v>2127</v>
      </c>
      <c r="AP1049" s="34" t="s">
        <v>2127</v>
      </c>
      <c r="AQ1049" s="36" t="s">
        <v>2127</v>
      </c>
      <c r="AR1049" s="34" t="s">
        <v>2098</v>
      </c>
      <c r="AS1049" s="91" t="s">
        <v>7158</v>
      </c>
      <c r="AT1049" s="34">
        <v>3124145240</v>
      </c>
      <c r="AU1049" s="34" t="s">
        <v>2127</v>
      </c>
      <c r="AX1049" s="90"/>
      <c r="BA1049" s="91"/>
      <c r="BB1049" s="91"/>
      <c r="BC1049" s="91"/>
      <c r="BF1049" s="34" t="s">
        <v>4983</v>
      </c>
      <c r="BG1049" s="92" t="s">
        <v>2098</v>
      </c>
      <c r="BM1049" s="36" t="s">
        <v>131</v>
      </c>
      <c r="BN1049" s="34" t="s">
        <v>132</v>
      </c>
      <c r="BO1049" s="36">
        <v>0</v>
      </c>
      <c r="BQ1049" s="94"/>
      <c r="BS1049" s="36" t="s">
        <v>2127</v>
      </c>
      <c r="BU1049" s="95"/>
      <c r="BV1049" s="95"/>
      <c r="BW1049" s="61"/>
      <c r="BX1049" s="60"/>
      <c r="BY1049" s="59" t="str">
        <f t="shared" ca="1" si="81"/>
        <v/>
      </c>
      <c r="CD1049" s="68"/>
      <c r="CE1049" s="68"/>
      <c r="CF1049" s="67"/>
      <c r="CG1049">
        <v>60</v>
      </c>
      <c r="CH1049" s="2">
        <v>160</v>
      </c>
      <c r="CI1049" s="4">
        <f t="shared" si="82"/>
        <v>23.437499999999996</v>
      </c>
      <c r="CJ1049" s="5" t="str">
        <f t="shared" si="83"/>
        <v>NORMAL</v>
      </c>
      <c r="CK1049" s="36">
        <v>0</v>
      </c>
      <c r="CL1049" s="66"/>
      <c r="CM1049" s="89">
        <v>43054</v>
      </c>
      <c r="CN1049" s="97">
        <v>43109</v>
      </c>
      <c r="CP1049"/>
      <c r="CQ1049" s="65"/>
      <c r="CR1049" s="65"/>
      <c r="CS1049" s="98"/>
      <c r="CT1049"/>
      <c r="CU1049"/>
      <c r="CV1049" s="97"/>
      <c r="CW1049" s="2">
        <v>120</v>
      </c>
      <c r="CX1049" s="82">
        <v>80</v>
      </c>
      <c r="DG1049" s="64"/>
      <c r="DI1049" s="89"/>
      <c r="DJ1049" s="89"/>
      <c r="DN1049" s="34"/>
      <c r="DO1049" s="34"/>
      <c r="DP1049" s="34"/>
      <c r="DQ1049" s="34"/>
      <c r="DR1049" s="34"/>
      <c r="DS1049" s="34" t="s">
        <v>2127</v>
      </c>
      <c r="DT1049" s="34"/>
      <c r="DU1049" s="47">
        <v>44621</v>
      </c>
      <c r="DY1049" s="1">
        <v>2</v>
      </c>
      <c r="DZ1049" t="s">
        <v>7940</v>
      </c>
      <c r="EA1049" s="4">
        <v>0.99</v>
      </c>
      <c r="EB1049" s="4">
        <v>97</v>
      </c>
      <c r="EC1049" s="4">
        <v>209</v>
      </c>
      <c r="ED1049" s="4">
        <v>109</v>
      </c>
      <c r="EE1049" s="4">
        <v>67</v>
      </c>
      <c r="EF1049" s="4">
        <v>164</v>
      </c>
      <c r="EG1049" s="4">
        <v>1.9</v>
      </c>
      <c r="EH1049" s="4">
        <v>5.8</v>
      </c>
      <c r="EJ1049"/>
      <c r="EL1049" s="34"/>
      <c r="EN1049" s="34"/>
    </row>
    <row r="1050" spans="1:144" x14ac:dyDescent="0.25">
      <c r="A1050" s="85">
        <v>2022</v>
      </c>
      <c r="B1050" s="87">
        <v>44830</v>
      </c>
      <c r="C1050" t="s">
        <v>121</v>
      </c>
      <c r="D1050" t="s">
        <v>122</v>
      </c>
      <c r="E1050" s="34" t="s">
        <v>7938</v>
      </c>
      <c r="F1050" s="34">
        <f t="shared" si="84"/>
        <v>1049</v>
      </c>
      <c r="G1050" s="34" t="s">
        <v>4985</v>
      </c>
      <c r="H1050">
        <v>18</v>
      </c>
      <c r="I1050" s="34" t="s">
        <v>6141</v>
      </c>
      <c r="J1050" s="34" t="s">
        <v>4991</v>
      </c>
      <c r="K1050" s="34" t="str">
        <f>VLOOKUP(J1050,[2]CodMpios!$B$347:$E$362,4,FALSE)</f>
        <v>18592 - Puerto Rico</v>
      </c>
      <c r="L1050" s="34" t="str">
        <f>VLOOKUP($J1050,[2]Coord_Mpios_X_Y!$B$2:$K$1123,9,FALSE)</f>
        <v>2,018940891255</v>
      </c>
      <c r="M1050" s="34" t="str">
        <f>VLOOKUP($J1050,[2]Coord_Mpios_X_Y!$B$2:$K$1123,10,FALSE)</f>
        <v>-75,073086267336</v>
      </c>
      <c r="N1050" s="34" t="s">
        <v>6142</v>
      </c>
      <c r="O1050" s="34" t="s">
        <v>126</v>
      </c>
      <c r="Q1050" s="34" t="s">
        <v>127</v>
      </c>
      <c r="R1050" s="34">
        <v>93340721</v>
      </c>
      <c r="S1050" s="34" t="str">
        <f t="shared" si="80"/>
        <v>CC93340721</v>
      </c>
      <c r="T1050" s="34" t="s">
        <v>983</v>
      </c>
      <c r="U1050" s="34" t="s">
        <v>301</v>
      </c>
      <c r="V1050" s="34" t="s">
        <v>2179</v>
      </c>
      <c r="W1050" s="34" t="s">
        <v>4990</v>
      </c>
      <c r="X1050" s="87">
        <v>25630</v>
      </c>
      <c r="Y1050">
        <v>53</v>
      </c>
      <c r="Z1050" s="36">
        <f>VLOOKUP($Y1050,[2]Edades!$A$3:$H$153,4,FALSE)</f>
        <v>5</v>
      </c>
      <c r="AA1050" s="34" t="str">
        <f>VLOOKUP($Y1050,[2]Edades!$A$3:$H$153,6,FALSE)</f>
        <v>5 - Adultez</v>
      </c>
      <c r="AB1050" s="34">
        <f>VLOOKUP($Y1050,[2]Edades!$A$3:$H$153,7,FALSE)</f>
        <v>11</v>
      </c>
      <c r="AC1050" s="34" t="str">
        <f>VLOOKUP($Y1050,[2]Edades!$A$3:$H$153,8,FALSE)</f>
        <v>50-54</v>
      </c>
      <c r="AD1050" s="34" t="s">
        <v>146</v>
      </c>
      <c r="AE1050">
        <v>1</v>
      </c>
      <c r="AF1050" s="34" t="s">
        <v>130</v>
      </c>
      <c r="AG1050" s="34" t="s">
        <v>2127</v>
      </c>
      <c r="AH1050" s="34" t="s">
        <v>2127</v>
      </c>
      <c r="AK1050" s="34" t="s">
        <v>6142</v>
      </c>
      <c r="AM1050" s="34" t="s">
        <v>2127</v>
      </c>
      <c r="AN1050" s="36" t="s">
        <v>2127</v>
      </c>
      <c r="AO1050" s="36" t="s">
        <v>2127</v>
      </c>
      <c r="AP1050" s="34" t="s">
        <v>2127</v>
      </c>
      <c r="AQ1050" s="36" t="s">
        <v>2127</v>
      </c>
      <c r="AR1050" s="34" t="s">
        <v>2098</v>
      </c>
      <c r="AS1050" s="91" t="s">
        <v>7159</v>
      </c>
      <c r="AT1050" s="34">
        <v>3103455440</v>
      </c>
      <c r="AU1050" s="34" t="s">
        <v>2127</v>
      </c>
      <c r="AX1050" s="90"/>
      <c r="BA1050" s="91"/>
      <c r="BB1050" s="91"/>
      <c r="BC1050" s="91"/>
      <c r="BF1050" s="34" t="s">
        <v>4983</v>
      </c>
      <c r="BG1050" s="92" t="s">
        <v>2098</v>
      </c>
      <c r="BM1050" s="36" t="s">
        <v>131</v>
      </c>
      <c r="BN1050" s="34" t="s">
        <v>132</v>
      </c>
      <c r="BO1050" s="36">
        <v>0</v>
      </c>
      <c r="BQ1050" s="94"/>
      <c r="BS1050" s="36" t="s">
        <v>2127</v>
      </c>
      <c r="BU1050" s="95"/>
      <c r="BV1050" s="95"/>
      <c r="BW1050" s="61"/>
      <c r="BX1050" s="60"/>
      <c r="BY1050" s="59" t="str">
        <f t="shared" ca="1" si="81"/>
        <v/>
      </c>
      <c r="CD1050" s="68"/>
      <c r="CE1050" s="68"/>
      <c r="CF1050" s="67"/>
      <c r="CG1050">
        <v>95</v>
      </c>
      <c r="CH1050" s="2">
        <v>170</v>
      </c>
      <c r="CI1050" s="4">
        <f t="shared" si="82"/>
        <v>32.871972318339104</v>
      </c>
      <c r="CJ1050" s="5" t="str">
        <f t="shared" si="83"/>
        <v>OBESIDAD</v>
      </c>
      <c r="CK1050" s="36">
        <v>0</v>
      </c>
      <c r="CL1050" s="66"/>
      <c r="CM1050" s="89">
        <v>43118</v>
      </c>
      <c r="CN1050" s="97">
        <v>43118</v>
      </c>
      <c r="CP1050"/>
      <c r="CQ1050" s="65"/>
      <c r="CR1050" s="65"/>
      <c r="CS1050" s="98"/>
      <c r="CT1050"/>
      <c r="CU1050"/>
      <c r="CV1050" s="97"/>
      <c r="CW1050" s="2"/>
      <c r="CX1050" s="82"/>
      <c r="DG1050" s="64"/>
      <c r="DI1050" s="89"/>
      <c r="DJ1050" s="89"/>
      <c r="DN1050" s="34"/>
      <c r="DO1050" s="34"/>
      <c r="DP1050" s="34"/>
      <c r="DQ1050" s="34"/>
      <c r="DR1050" s="34"/>
      <c r="DS1050" s="34" t="s">
        <v>2127</v>
      </c>
      <c r="DT1050" s="34"/>
      <c r="DU1050" s="47">
        <v>44356</v>
      </c>
      <c r="DY1050" s="1">
        <v>2</v>
      </c>
      <c r="DZ1050" t="s">
        <v>7940</v>
      </c>
      <c r="EB1050" s="4"/>
      <c r="EJ1050"/>
      <c r="EL1050" s="34"/>
      <c r="EN1050" s="34"/>
    </row>
    <row r="1051" spans="1:144" x14ac:dyDescent="0.25">
      <c r="A1051" s="85">
        <v>2022</v>
      </c>
      <c r="B1051" s="87">
        <v>44830</v>
      </c>
      <c r="C1051" t="s">
        <v>121</v>
      </c>
      <c r="D1051" t="s">
        <v>122</v>
      </c>
      <c r="E1051" s="34" t="s">
        <v>7938</v>
      </c>
      <c r="F1051" s="34">
        <f t="shared" si="84"/>
        <v>1050</v>
      </c>
      <c r="G1051" s="34" t="s">
        <v>4985</v>
      </c>
      <c r="H1051">
        <v>18</v>
      </c>
      <c r="I1051" s="34" t="s">
        <v>6141</v>
      </c>
      <c r="J1051" s="34" t="s">
        <v>4988</v>
      </c>
      <c r="K1051" s="34" t="str">
        <f>VLOOKUP(J1051,[2]CodMpios!$B$347:$E$362,4,FALSE)</f>
        <v>18001 - Florencia</v>
      </c>
      <c r="L1051" s="34" t="str">
        <f>VLOOKUP($J1051,[2]Coord_Mpios_X_Y!$B$2:$K$1123,9,FALSE)</f>
        <v>1,749138703818</v>
      </c>
      <c r="M1051" s="34" t="str">
        <f>VLOOKUP($J1051,[2]Coord_Mpios_X_Y!$B$2:$K$1123,10,FALSE)</f>
        <v>-75,558239064333</v>
      </c>
      <c r="N1051" s="34" t="s">
        <v>6142</v>
      </c>
      <c r="O1051" s="34" t="s">
        <v>126</v>
      </c>
      <c r="Q1051" s="34" t="s">
        <v>127</v>
      </c>
      <c r="R1051" s="34">
        <v>40759169</v>
      </c>
      <c r="S1051" s="34" t="str">
        <f t="shared" si="80"/>
        <v>CC40759169</v>
      </c>
      <c r="T1051" s="34" t="s">
        <v>1095</v>
      </c>
      <c r="U1051" s="34" t="s">
        <v>553</v>
      </c>
      <c r="V1051" s="34" t="s">
        <v>2406</v>
      </c>
      <c r="W1051" s="34" t="s">
        <v>5687</v>
      </c>
      <c r="X1051" s="87">
        <v>20158</v>
      </c>
      <c r="Y1051">
        <v>68</v>
      </c>
      <c r="Z1051" s="36">
        <f>VLOOKUP($Y1051,[2]Edades!$A$3:$H$153,4,FALSE)</f>
        <v>6</v>
      </c>
      <c r="AA1051" s="34" t="str">
        <f>VLOOKUP($Y1051,[2]Edades!$A$3:$H$153,6,FALSE)</f>
        <v>6 - Persona mayor</v>
      </c>
      <c r="AB1051" s="34">
        <f>VLOOKUP($Y1051,[2]Edades!$A$3:$H$153,7,FALSE)</f>
        <v>14</v>
      </c>
      <c r="AC1051" s="34" t="str">
        <f>VLOOKUP($Y1051,[2]Edades!$A$3:$H$153,8,FALSE)</f>
        <v>65-69</v>
      </c>
      <c r="AD1051" s="34" t="s">
        <v>129</v>
      </c>
      <c r="AE1051" s="1">
        <v>2</v>
      </c>
      <c r="AF1051" s="34" t="s">
        <v>2137</v>
      </c>
      <c r="AG1051" s="34" t="s">
        <v>2127</v>
      </c>
      <c r="AH1051" s="34" t="s">
        <v>2127</v>
      </c>
      <c r="AK1051" s="34" t="s">
        <v>6142</v>
      </c>
      <c r="AM1051" s="34" t="s">
        <v>2127</v>
      </c>
      <c r="AN1051" s="36" t="s">
        <v>2127</v>
      </c>
      <c r="AO1051" s="36" t="s">
        <v>2127</v>
      </c>
      <c r="AP1051" s="34" t="s">
        <v>2127</v>
      </c>
      <c r="AQ1051" s="36" t="s">
        <v>2127</v>
      </c>
      <c r="AR1051" s="34" t="s">
        <v>2098</v>
      </c>
      <c r="AS1051" s="91" t="s">
        <v>7160</v>
      </c>
      <c r="AT1051" s="34">
        <v>3208364018</v>
      </c>
      <c r="AU1051" s="34" t="s">
        <v>2127</v>
      </c>
      <c r="AX1051" s="90"/>
      <c r="BA1051" s="91"/>
      <c r="BB1051" s="91"/>
      <c r="BC1051" s="91"/>
      <c r="BF1051" s="34" t="s">
        <v>4983</v>
      </c>
      <c r="BG1051" s="92" t="s">
        <v>2098</v>
      </c>
      <c r="BM1051" s="36" t="s">
        <v>131</v>
      </c>
      <c r="BN1051" s="34" t="s">
        <v>132</v>
      </c>
      <c r="BO1051" s="36">
        <v>0</v>
      </c>
      <c r="BQ1051" s="94"/>
      <c r="BS1051" s="36" t="s">
        <v>2127</v>
      </c>
      <c r="BU1051" s="95"/>
      <c r="BV1051" s="95"/>
      <c r="BW1051" s="61"/>
      <c r="BX1051" s="60"/>
      <c r="BY1051" s="59" t="str">
        <f t="shared" ca="1" si="81"/>
        <v/>
      </c>
      <c r="CD1051" s="68"/>
      <c r="CE1051" s="68"/>
      <c r="CF1051" s="67"/>
      <c r="CG1051">
        <v>99</v>
      </c>
      <c r="CH1051" s="2">
        <v>163</v>
      </c>
      <c r="CI1051" s="4">
        <f t="shared" si="82"/>
        <v>37.261470134367123</v>
      </c>
      <c r="CJ1051" s="5" t="str">
        <f t="shared" si="83"/>
        <v>OBESIDAD</v>
      </c>
      <c r="CK1051" s="36">
        <v>0</v>
      </c>
      <c r="CL1051" s="66"/>
      <c r="CM1051" s="89">
        <v>43060</v>
      </c>
      <c r="CN1051" s="97">
        <v>43165</v>
      </c>
      <c r="CP1051"/>
      <c r="CQ1051" s="65"/>
      <c r="CR1051" s="65"/>
      <c r="CS1051" s="98"/>
      <c r="CT1051"/>
      <c r="CU1051"/>
      <c r="CV1051" s="97"/>
      <c r="CW1051" s="2"/>
      <c r="CX1051" s="82"/>
      <c r="DG1051" s="64"/>
      <c r="DI1051" s="89">
        <v>43756</v>
      </c>
      <c r="DJ1051" s="89"/>
      <c r="DN1051" s="34"/>
      <c r="DO1051" s="34"/>
      <c r="DP1051" s="34"/>
      <c r="DQ1051" s="34"/>
      <c r="DR1051" s="34"/>
      <c r="DS1051" s="34" t="s">
        <v>2127</v>
      </c>
      <c r="DT1051" s="34"/>
      <c r="DU1051" s="47">
        <v>44347</v>
      </c>
      <c r="DY1051" s="1">
        <v>3</v>
      </c>
      <c r="DZ1051" t="s">
        <v>7940</v>
      </c>
      <c r="EB1051" s="4"/>
      <c r="EJ1051"/>
      <c r="EL1051" s="34"/>
      <c r="EN1051" s="34"/>
    </row>
    <row r="1052" spans="1:144" x14ac:dyDescent="0.25">
      <c r="A1052" s="85">
        <v>2022</v>
      </c>
      <c r="B1052" s="87">
        <v>44830</v>
      </c>
      <c r="C1052" t="s">
        <v>121</v>
      </c>
      <c r="D1052" t="s">
        <v>122</v>
      </c>
      <c r="E1052" s="34" t="s">
        <v>7938</v>
      </c>
      <c r="F1052" s="34">
        <f t="shared" si="84"/>
        <v>1051</v>
      </c>
      <c r="G1052" s="34" t="s">
        <v>4985</v>
      </c>
      <c r="H1052">
        <v>18</v>
      </c>
      <c r="I1052" s="34" t="s">
        <v>6141</v>
      </c>
      <c r="J1052" s="34" t="s">
        <v>4998</v>
      </c>
      <c r="K1052" s="34" t="str">
        <f>VLOOKUP(J1052,[2]CodMpios!$B$347:$E$362,4,FALSE)</f>
        <v>18460 - Milán</v>
      </c>
      <c r="L1052" s="34" t="str">
        <f>VLOOKUP($J1052,[2]Coord_Mpios_X_Y!$B$2:$K$1123,9,FALSE)</f>
        <v>1,146692553938</v>
      </c>
      <c r="M1052" s="34" t="str">
        <f>VLOOKUP($J1052,[2]Coord_Mpios_X_Y!$B$2:$K$1123,10,FALSE)</f>
        <v>-75,386647638375</v>
      </c>
      <c r="N1052" s="34" t="s">
        <v>139</v>
      </c>
      <c r="O1052" s="34" t="s">
        <v>126</v>
      </c>
      <c r="Q1052" s="34" t="s">
        <v>127</v>
      </c>
      <c r="R1052" s="34">
        <v>40777428</v>
      </c>
      <c r="S1052" s="34" t="str">
        <f t="shared" si="80"/>
        <v>CC40777428</v>
      </c>
      <c r="T1052" s="34" t="s">
        <v>141</v>
      </c>
      <c r="V1052" s="34" t="s">
        <v>289</v>
      </c>
      <c r="W1052" s="34" t="s">
        <v>561</v>
      </c>
      <c r="X1052" s="87">
        <v>27006</v>
      </c>
      <c r="Y1052">
        <v>49</v>
      </c>
      <c r="Z1052" s="36">
        <f>VLOOKUP($Y1052,[2]Edades!$A$3:$H$153,4,FALSE)</f>
        <v>5</v>
      </c>
      <c r="AA1052" s="34" t="str">
        <f>VLOOKUP($Y1052,[2]Edades!$A$3:$H$153,6,FALSE)</f>
        <v>5 - Adultez</v>
      </c>
      <c r="AB1052" s="34">
        <f>VLOOKUP($Y1052,[2]Edades!$A$3:$H$153,7,FALSE)</f>
        <v>10</v>
      </c>
      <c r="AC1052" s="34" t="str">
        <f>VLOOKUP($Y1052,[2]Edades!$A$3:$H$153,8,FALSE)</f>
        <v>45-49</v>
      </c>
      <c r="AD1052" s="34" t="s">
        <v>129</v>
      </c>
      <c r="AE1052" s="1">
        <v>2</v>
      </c>
      <c r="AF1052" s="34" t="s">
        <v>130</v>
      </c>
      <c r="AG1052" s="34" t="s">
        <v>2127</v>
      </c>
      <c r="AH1052" s="34" t="s">
        <v>2127</v>
      </c>
      <c r="AK1052" s="34" t="s">
        <v>139</v>
      </c>
      <c r="AM1052" s="34" t="s">
        <v>2127</v>
      </c>
      <c r="AN1052" s="36" t="s">
        <v>2127</v>
      </c>
      <c r="AO1052" s="36" t="s">
        <v>2127</v>
      </c>
      <c r="AP1052" s="34" t="s">
        <v>2127</v>
      </c>
      <c r="AQ1052" s="36" t="s">
        <v>2127</v>
      </c>
      <c r="AR1052" s="34" t="s">
        <v>2098</v>
      </c>
      <c r="AS1052" s="91" t="s">
        <v>7161</v>
      </c>
      <c r="AT1052" s="34">
        <v>3134950696</v>
      </c>
      <c r="AU1052" s="34" t="s">
        <v>2127</v>
      </c>
      <c r="AX1052" s="90"/>
      <c r="BA1052" s="91"/>
      <c r="BB1052" s="91"/>
      <c r="BC1052" s="91"/>
      <c r="BF1052" s="34" t="s">
        <v>4983</v>
      </c>
      <c r="BG1052" s="92" t="s">
        <v>2098</v>
      </c>
      <c r="BM1052" s="36" t="s">
        <v>131</v>
      </c>
      <c r="BN1052" s="34" t="s">
        <v>132</v>
      </c>
      <c r="BO1052" s="36">
        <v>0</v>
      </c>
      <c r="BQ1052" s="94"/>
      <c r="BS1052" s="36" t="s">
        <v>2127</v>
      </c>
      <c r="BU1052" s="95"/>
      <c r="BV1052" s="95"/>
      <c r="BW1052" s="61"/>
      <c r="BX1052" s="60"/>
      <c r="BY1052" s="59" t="str">
        <f t="shared" ca="1" si="81"/>
        <v/>
      </c>
      <c r="CD1052" s="68"/>
      <c r="CE1052" s="68"/>
      <c r="CF1052" s="67"/>
      <c r="CG1052">
        <v>71</v>
      </c>
      <c r="CH1052" s="2">
        <v>155</v>
      </c>
      <c r="CI1052" s="4">
        <f t="shared" si="82"/>
        <v>29.552549427679498</v>
      </c>
      <c r="CJ1052" s="5" t="str">
        <f t="shared" si="83"/>
        <v>SOBREPESO</v>
      </c>
      <c r="CK1052" s="36">
        <v>0</v>
      </c>
      <c r="CL1052" s="66"/>
      <c r="CM1052" s="89">
        <v>43060</v>
      </c>
      <c r="CN1052" s="97">
        <v>43109</v>
      </c>
      <c r="CP1052"/>
      <c r="CQ1052" s="65"/>
      <c r="CR1052" s="65"/>
      <c r="CS1052" s="98"/>
      <c r="CT1052"/>
      <c r="CU1052"/>
      <c r="CV1052" s="97"/>
      <c r="CW1052" s="2"/>
      <c r="CX1052" s="82"/>
      <c r="DG1052" s="64"/>
      <c r="DI1052" s="89"/>
      <c r="DJ1052" s="89"/>
      <c r="DN1052" s="34"/>
      <c r="DO1052" s="34"/>
      <c r="DP1052" s="34"/>
      <c r="DQ1052" s="34"/>
      <c r="DR1052" s="34"/>
      <c r="DS1052" s="34" t="s">
        <v>2127</v>
      </c>
      <c r="DT1052" s="34"/>
      <c r="DU1052" s="47">
        <v>43109</v>
      </c>
      <c r="DY1052" s="1">
        <v>2</v>
      </c>
      <c r="DZ1052" t="s">
        <v>7941</v>
      </c>
      <c r="EB1052" s="4"/>
      <c r="EJ1052"/>
      <c r="EL1052" s="34"/>
      <c r="EN1052" s="34"/>
    </row>
    <row r="1053" spans="1:144" x14ac:dyDescent="0.25">
      <c r="A1053" s="85">
        <v>2022</v>
      </c>
      <c r="B1053" s="87">
        <v>44830</v>
      </c>
      <c r="C1053" t="s">
        <v>121</v>
      </c>
      <c r="D1053" t="s">
        <v>122</v>
      </c>
      <c r="E1053" s="34" t="s">
        <v>7938</v>
      </c>
      <c r="F1053" s="34">
        <f t="shared" si="84"/>
        <v>1052</v>
      </c>
      <c r="G1053" s="34" t="s">
        <v>4985</v>
      </c>
      <c r="H1053">
        <v>18</v>
      </c>
      <c r="I1053" s="34" t="s">
        <v>6141</v>
      </c>
      <c r="J1053" s="34" t="s">
        <v>5049</v>
      </c>
      <c r="K1053" s="34" t="str">
        <f>VLOOKUP(J1053,[2]CodMpios!$B$347:$E$362,4,FALSE)</f>
        <v>18610 - San José Del Fragua</v>
      </c>
      <c r="L1053" s="34" t="str">
        <f>VLOOKUP($J1053,[2]Coord_Mpios_X_Y!$B$2:$K$1123,9,FALSE)</f>
        <v>1,304702314265</v>
      </c>
      <c r="M1053" s="34" t="str">
        <f>VLOOKUP($J1053,[2]Coord_Mpios_X_Y!$B$2:$K$1123,10,FALSE)</f>
        <v>-76,110005941537</v>
      </c>
      <c r="N1053" s="34" t="s">
        <v>139</v>
      </c>
      <c r="O1053" s="34" t="s">
        <v>126</v>
      </c>
      <c r="Q1053" s="34" t="s">
        <v>127</v>
      </c>
      <c r="R1053" s="34">
        <v>26616232</v>
      </c>
      <c r="S1053" s="34" t="str">
        <f t="shared" si="80"/>
        <v>CC26616232</v>
      </c>
      <c r="T1053" s="34" t="s">
        <v>775</v>
      </c>
      <c r="V1053" s="34" t="s">
        <v>5686</v>
      </c>
      <c r="W1053" s="34" t="s">
        <v>1174</v>
      </c>
      <c r="X1053" s="87">
        <v>17841</v>
      </c>
      <c r="Y1053">
        <v>74</v>
      </c>
      <c r="Z1053" s="36">
        <f>VLOOKUP($Y1053,[2]Edades!$A$3:$H$153,4,FALSE)</f>
        <v>6</v>
      </c>
      <c r="AA1053" s="34" t="str">
        <f>VLOOKUP($Y1053,[2]Edades!$A$3:$H$153,6,FALSE)</f>
        <v>6 - Persona mayor</v>
      </c>
      <c r="AB1053" s="34">
        <f>VLOOKUP($Y1053,[2]Edades!$A$3:$H$153,7,FALSE)</f>
        <v>15</v>
      </c>
      <c r="AC1053" s="34" t="str">
        <f>VLOOKUP($Y1053,[2]Edades!$A$3:$H$153,8,FALSE)</f>
        <v>70-74</v>
      </c>
      <c r="AD1053" s="34" t="s">
        <v>129</v>
      </c>
      <c r="AE1053" s="1">
        <v>2</v>
      </c>
      <c r="AF1053" s="34" t="s">
        <v>2137</v>
      </c>
      <c r="AG1053" s="34" t="s">
        <v>2127</v>
      </c>
      <c r="AH1053" s="34" t="s">
        <v>2127</v>
      </c>
      <c r="AK1053" s="34" t="s">
        <v>139</v>
      </c>
      <c r="AM1053" s="34" t="s">
        <v>2127</v>
      </c>
      <c r="AN1053" s="36" t="s">
        <v>2127</v>
      </c>
      <c r="AO1053" s="36" t="s">
        <v>2127</v>
      </c>
      <c r="AP1053" s="34" t="s">
        <v>2127</v>
      </c>
      <c r="AQ1053" s="36" t="s">
        <v>2127</v>
      </c>
      <c r="AR1053" s="34" t="s">
        <v>5048</v>
      </c>
      <c r="AS1053" s="91" t="s">
        <v>2109</v>
      </c>
      <c r="AT1053" s="34">
        <v>3227044704</v>
      </c>
      <c r="AU1053" s="34" t="s">
        <v>2127</v>
      </c>
      <c r="AX1053" s="90"/>
      <c r="BA1053" s="91"/>
      <c r="BB1053" s="91"/>
      <c r="BC1053" s="91"/>
      <c r="BF1053" s="34" t="s">
        <v>4983</v>
      </c>
      <c r="BG1053" s="92" t="s">
        <v>2098</v>
      </c>
      <c r="BM1053" s="36" t="s">
        <v>131</v>
      </c>
      <c r="BN1053" s="34" t="s">
        <v>132</v>
      </c>
      <c r="BO1053" s="36">
        <v>0</v>
      </c>
      <c r="BQ1053" s="94"/>
      <c r="BS1053" s="36" t="s">
        <v>2127</v>
      </c>
      <c r="BU1053" s="95"/>
      <c r="BV1053" s="95"/>
      <c r="BW1053" s="61"/>
      <c r="BX1053" s="60"/>
      <c r="BY1053" s="59" t="str">
        <f t="shared" ca="1" si="81"/>
        <v/>
      </c>
      <c r="CD1053" s="68"/>
      <c r="CE1053" s="68"/>
      <c r="CF1053" s="67"/>
      <c r="CG1053">
        <v>94</v>
      </c>
      <c r="CH1053" s="2">
        <v>165</v>
      </c>
      <c r="CI1053" s="4">
        <f t="shared" si="82"/>
        <v>34.527089072543625</v>
      </c>
      <c r="CJ1053" s="5" t="str">
        <f t="shared" si="83"/>
        <v>OBESIDAD</v>
      </c>
      <c r="CK1053" s="36">
        <v>0</v>
      </c>
      <c r="CL1053" s="66"/>
      <c r="CM1053" s="89">
        <v>43066</v>
      </c>
      <c r="CN1053" s="97">
        <v>43118</v>
      </c>
      <c r="CP1053"/>
      <c r="CQ1053" s="65"/>
      <c r="CR1053" s="65"/>
      <c r="CS1053" s="98"/>
      <c r="CT1053"/>
      <c r="CU1053"/>
      <c r="CV1053" s="97"/>
      <c r="CW1053" s="2">
        <v>120</v>
      </c>
      <c r="CX1053" s="82">
        <v>75</v>
      </c>
      <c r="DG1053" s="64"/>
      <c r="DI1053" s="89"/>
      <c r="DJ1053" s="89"/>
      <c r="DN1053" s="34"/>
      <c r="DO1053" s="34"/>
      <c r="DP1053" s="34"/>
      <c r="DQ1053" s="34"/>
      <c r="DR1053" s="34"/>
      <c r="DS1053" s="34" t="s">
        <v>2127</v>
      </c>
      <c r="DT1053" s="34"/>
      <c r="DU1053" s="47">
        <v>44476</v>
      </c>
      <c r="DY1053" s="1">
        <v>1</v>
      </c>
      <c r="DZ1053" t="s">
        <v>7940</v>
      </c>
      <c r="EB1053" s="4"/>
      <c r="EJ1053"/>
      <c r="EL1053" s="34"/>
      <c r="EN1053" s="34"/>
    </row>
    <row r="1054" spans="1:144" x14ac:dyDescent="0.25">
      <c r="A1054" s="85">
        <v>2022</v>
      </c>
      <c r="B1054" s="87">
        <v>44830</v>
      </c>
      <c r="C1054" t="s">
        <v>121</v>
      </c>
      <c r="D1054" t="s">
        <v>122</v>
      </c>
      <c r="E1054" s="34" t="s">
        <v>7938</v>
      </c>
      <c r="F1054" s="34">
        <f t="shared" si="84"/>
        <v>1053</v>
      </c>
      <c r="G1054" s="34" t="s">
        <v>4985</v>
      </c>
      <c r="H1054">
        <v>18</v>
      </c>
      <c r="I1054" s="34" t="s">
        <v>6141</v>
      </c>
      <c r="J1054" s="34" t="s">
        <v>4984</v>
      </c>
      <c r="K1054" s="34" t="str">
        <f>VLOOKUP(J1054,[2]CodMpios!$B$347:$E$362,4,FALSE)</f>
        <v>18753 - San Vicente Del Caguán</v>
      </c>
      <c r="L1054" s="34" t="str">
        <f>VLOOKUP($J1054,[2]Coord_Mpios_X_Y!$B$2:$K$1123,9,FALSE)</f>
        <v>1,567801695842</v>
      </c>
      <c r="M1054" s="34" t="str">
        <f>VLOOKUP($J1054,[2]Coord_Mpios_X_Y!$B$2:$K$1123,10,FALSE)</f>
        <v>-74,262977514784</v>
      </c>
      <c r="N1054" s="34" t="s">
        <v>125</v>
      </c>
      <c r="O1054" s="34" t="s">
        <v>126</v>
      </c>
      <c r="Q1054" s="34" t="s">
        <v>127</v>
      </c>
      <c r="R1054" s="34">
        <v>17641065</v>
      </c>
      <c r="S1054" s="34" t="str">
        <f t="shared" si="80"/>
        <v>CC17641065</v>
      </c>
      <c r="T1054" s="34" t="s">
        <v>2366</v>
      </c>
      <c r="V1054" s="34" t="s">
        <v>561</v>
      </c>
      <c r="W1054" s="34" t="s">
        <v>2380</v>
      </c>
      <c r="X1054" s="87">
        <v>24537</v>
      </c>
      <c r="Y1054">
        <v>56</v>
      </c>
      <c r="Z1054" s="36">
        <f>VLOOKUP($Y1054,[2]Edades!$A$3:$H$153,4,FALSE)</f>
        <v>5</v>
      </c>
      <c r="AA1054" s="34" t="str">
        <f>VLOOKUP($Y1054,[2]Edades!$A$3:$H$153,6,FALSE)</f>
        <v>5 - Adultez</v>
      </c>
      <c r="AB1054" s="34">
        <f>VLOOKUP($Y1054,[2]Edades!$A$3:$H$153,7,FALSE)</f>
        <v>12</v>
      </c>
      <c r="AC1054" s="34" t="str">
        <f>VLOOKUP($Y1054,[2]Edades!$A$3:$H$153,8,FALSE)</f>
        <v>55-59</v>
      </c>
      <c r="AD1054" s="34" t="s">
        <v>146</v>
      </c>
      <c r="AE1054">
        <v>1</v>
      </c>
      <c r="AF1054" s="34" t="s">
        <v>130</v>
      </c>
      <c r="AG1054" s="34" t="s">
        <v>2127</v>
      </c>
      <c r="AH1054" s="34" t="s">
        <v>2127</v>
      </c>
      <c r="AK1054" s="34" t="s">
        <v>125</v>
      </c>
      <c r="AM1054" s="34" t="s">
        <v>2127</v>
      </c>
      <c r="AN1054" s="36" t="s">
        <v>2127</v>
      </c>
      <c r="AO1054" s="36" t="s">
        <v>2127</v>
      </c>
      <c r="AP1054" s="34" t="s">
        <v>2127</v>
      </c>
      <c r="AQ1054" s="36" t="s">
        <v>2127</v>
      </c>
      <c r="AR1054" s="34" t="s">
        <v>5042</v>
      </c>
      <c r="AS1054" s="91" t="s">
        <v>7162</v>
      </c>
      <c r="AT1054" s="34">
        <v>3116134877</v>
      </c>
      <c r="AU1054" s="34" t="s">
        <v>2127</v>
      </c>
      <c r="AX1054" s="90"/>
      <c r="BA1054" s="91"/>
      <c r="BB1054" s="91"/>
      <c r="BC1054" s="91"/>
      <c r="BF1054" s="34" t="s">
        <v>4983</v>
      </c>
      <c r="BG1054" s="92" t="s">
        <v>2098</v>
      </c>
      <c r="BM1054" s="36" t="s">
        <v>131</v>
      </c>
      <c r="BN1054" s="34" t="s">
        <v>132</v>
      </c>
      <c r="BO1054" s="36">
        <v>0</v>
      </c>
      <c r="BQ1054" s="94"/>
      <c r="BS1054" s="36" t="s">
        <v>2127</v>
      </c>
      <c r="BU1054" s="95"/>
      <c r="BV1054" s="95"/>
      <c r="BW1054" s="61"/>
      <c r="BX1054" s="60"/>
      <c r="BY1054" s="59" t="str">
        <f t="shared" ca="1" si="81"/>
        <v/>
      </c>
      <c r="CD1054" s="68"/>
      <c r="CE1054" s="68"/>
      <c r="CF1054" s="67"/>
      <c r="CG1054">
        <v>80</v>
      </c>
      <c r="CH1054" s="2">
        <v>167</v>
      </c>
      <c r="CI1054" s="4">
        <f t="shared" si="82"/>
        <v>28.685144680698485</v>
      </c>
      <c r="CJ1054" s="5" t="str">
        <f t="shared" si="83"/>
        <v>SOBREPESO</v>
      </c>
      <c r="CK1054" s="36">
        <v>0</v>
      </c>
      <c r="CL1054" s="66"/>
      <c r="CM1054" s="89">
        <v>43070</v>
      </c>
      <c r="CN1054" s="97">
        <v>43206</v>
      </c>
      <c r="CP1054"/>
      <c r="CQ1054" s="65"/>
      <c r="CR1054" s="65"/>
      <c r="CS1054" s="98"/>
      <c r="CT1054"/>
      <c r="CU1054"/>
      <c r="CV1054" s="97"/>
      <c r="CW1054" s="2"/>
      <c r="CX1054" s="82"/>
      <c r="DG1054" s="64"/>
      <c r="DI1054" s="89"/>
      <c r="DJ1054" s="89"/>
      <c r="DN1054" s="34"/>
      <c r="DO1054" s="34"/>
      <c r="DP1054" s="34"/>
      <c r="DQ1054" s="34"/>
      <c r="DR1054" s="34"/>
      <c r="DS1054" s="34" t="s">
        <v>2127</v>
      </c>
      <c r="DT1054" s="34"/>
      <c r="DU1054" s="47">
        <v>44074</v>
      </c>
      <c r="DY1054" s="1">
        <v>1</v>
      </c>
      <c r="DZ1054" t="s">
        <v>7941</v>
      </c>
      <c r="EB1054" s="4"/>
      <c r="EJ1054"/>
      <c r="EL1054" s="34"/>
      <c r="EN1054" s="34"/>
    </row>
    <row r="1055" spans="1:144" x14ac:dyDescent="0.25">
      <c r="A1055" s="85">
        <v>2022</v>
      </c>
      <c r="B1055" s="87">
        <v>44830</v>
      </c>
      <c r="C1055" t="s">
        <v>121</v>
      </c>
      <c r="D1055" t="s">
        <v>122</v>
      </c>
      <c r="E1055" s="34" t="s">
        <v>7938</v>
      </c>
      <c r="F1055" s="34">
        <f t="shared" si="84"/>
        <v>1054</v>
      </c>
      <c r="G1055" s="34" t="s">
        <v>4985</v>
      </c>
      <c r="H1055">
        <v>18</v>
      </c>
      <c r="I1055" s="34" t="s">
        <v>6141</v>
      </c>
      <c r="J1055" s="34" t="s">
        <v>5007</v>
      </c>
      <c r="K1055" s="34" t="str">
        <f>VLOOKUP(J1055,[2]CodMpios!$B$347:$E$362,4,FALSE)</f>
        <v>18410 - La Montañita</v>
      </c>
      <c r="L1055" s="34" t="str">
        <f>VLOOKUP($J1055,[2]Coord_Mpios_X_Y!$B$2:$K$1123,9,FALSE)</f>
        <v>1,302860442333</v>
      </c>
      <c r="M1055" s="34" t="str">
        <f>VLOOKUP($J1055,[2]Coord_Mpios_X_Y!$B$2:$K$1123,10,FALSE)</f>
        <v>-75,235727318747</v>
      </c>
      <c r="N1055" s="34" t="s">
        <v>125</v>
      </c>
      <c r="O1055" s="34" t="s">
        <v>126</v>
      </c>
      <c r="Q1055" s="34" t="s">
        <v>127</v>
      </c>
      <c r="R1055" s="34">
        <v>17635914</v>
      </c>
      <c r="S1055" s="34" t="str">
        <f t="shared" si="80"/>
        <v>CC17635914</v>
      </c>
      <c r="T1055" s="34" t="s">
        <v>188</v>
      </c>
      <c r="U1055" s="34" t="s">
        <v>622</v>
      </c>
      <c r="V1055" s="34" t="s">
        <v>5685</v>
      </c>
      <c r="W1055" s="34" t="s">
        <v>763</v>
      </c>
      <c r="X1055" s="87">
        <v>23213</v>
      </c>
      <c r="Y1055">
        <v>59</v>
      </c>
      <c r="Z1055" s="36">
        <f>VLOOKUP($Y1055,[2]Edades!$A$3:$H$153,4,FALSE)</f>
        <v>5</v>
      </c>
      <c r="AA1055" s="34" t="str">
        <f>VLOOKUP($Y1055,[2]Edades!$A$3:$H$153,6,FALSE)</f>
        <v>5 - Adultez</v>
      </c>
      <c r="AB1055" s="34">
        <f>VLOOKUP($Y1055,[2]Edades!$A$3:$H$153,7,FALSE)</f>
        <v>12</v>
      </c>
      <c r="AC1055" s="34" t="str">
        <f>VLOOKUP($Y1055,[2]Edades!$A$3:$H$153,8,FALSE)</f>
        <v>55-59</v>
      </c>
      <c r="AD1055" s="34" t="s">
        <v>146</v>
      </c>
      <c r="AE1055">
        <v>1</v>
      </c>
      <c r="AF1055" s="34" t="s">
        <v>5684</v>
      </c>
      <c r="AG1055" s="34" t="s">
        <v>2127</v>
      </c>
      <c r="AH1055" s="34" t="s">
        <v>2127</v>
      </c>
      <c r="AK1055" s="34" t="s">
        <v>125</v>
      </c>
      <c r="AM1055" s="34" t="s">
        <v>2127</v>
      </c>
      <c r="AN1055" s="36" t="s">
        <v>2127</v>
      </c>
      <c r="AO1055" s="36" t="s">
        <v>2127</v>
      </c>
      <c r="AP1055" s="34" t="s">
        <v>2127</v>
      </c>
      <c r="AQ1055" s="36" t="s">
        <v>2127</v>
      </c>
      <c r="AR1055" s="34" t="s">
        <v>5919</v>
      </c>
      <c r="AS1055" s="91" t="s">
        <v>7163</v>
      </c>
      <c r="AT1055" s="34">
        <v>3204385948</v>
      </c>
      <c r="AU1055" s="34" t="s">
        <v>2127</v>
      </c>
      <c r="AX1055" s="90"/>
      <c r="BA1055" s="91"/>
      <c r="BB1055" s="91"/>
      <c r="BC1055" s="91"/>
      <c r="BF1055" s="34" t="s">
        <v>4983</v>
      </c>
      <c r="BG1055" s="92" t="s">
        <v>2098</v>
      </c>
      <c r="BM1055" s="36" t="s">
        <v>131</v>
      </c>
      <c r="BN1055" s="34" t="s">
        <v>132</v>
      </c>
      <c r="BO1055" s="36">
        <v>0</v>
      </c>
      <c r="BQ1055" s="94"/>
      <c r="BS1055" s="36" t="s">
        <v>2127</v>
      </c>
      <c r="BU1055" s="95"/>
      <c r="BV1055" s="95"/>
      <c r="BW1055" s="61"/>
      <c r="BX1055" s="60"/>
      <c r="BY1055" s="59" t="str">
        <f t="shared" ca="1" si="81"/>
        <v/>
      </c>
      <c r="CD1055" s="68"/>
      <c r="CE1055" s="68"/>
      <c r="CF1055" s="67"/>
      <c r="CG1055"/>
      <c r="CH1055" s="2"/>
      <c r="CI1055" s="4" t="e">
        <f t="shared" si="82"/>
        <v>#DIV/0!</v>
      </c>
      <c r="CJ1055" s="5" t="str">
        <f t="shared" si="83"/>
        <v>SIN DATO</v>
      </c>
      <c r="CK1055" s="36">
        <v>0</v>
      </c>
      <c r="CL1055" s="66"/>
      <c r="CM1055" s="89">
        <v>43070</v>
      </c>
      <c r="CN1055" s="97">
        <v>43070</v>
      </c>
      <c r="CP1055"/>
      <c r="CQ1055" s="65"/>
      <c r="CR1055" s="65"/>
      <c r="CS1055" s="98"/>
      <c r="CT1055"/>
      <c r="CU1055"/>
      <c r="CV1055" s="97"/>
      <c r="CW1055" s="2"/>
      <c r="CX1055" s="82"/>
      <c r="DG1055" s="64"/>
      <c r="DI1055" s="89"/>
      <c r="DJ1055" s="89"/>
      <c r="DN1055" s="34"/>
      <c r="DO1055" s="34"/>
      <c r="DP1055" s="34"/>
      <c r="DQ1055" s="34"/>
      <c r="DR1055" s="34"/>
      <c r="DS1055" s="34" t="s">
        <v>2127</v>
      </c>
      <c r="DT1055" s="34"/>
      <c r="DU1055" s="47">
        <v>44267</v>
      </c>
      <c r="DY1055" s="1">
        <v>2</v>
      </c>
      <c r="DZ1055" t="s">
        <v>7940</v>
      </c>
      <c r="EB1055" s="4"/>
      <c r="EJ1055"/>
      <c r="EL1055" s="34"/>
      <c r="EN1055" s="34"/>
    </row>
    <row r="1056" spans="1:144" x14ac:dyDescent="0.25">
      <c r="A1056" s="85">
        <v>2022</v>
      </c>
      <c r="B1056" s="87">
        <v>44830</v>
      </c>
      <c r="C1056" t="s">
        <v>121</v>
      </c>
      <c r="D1056" t="s">
        <v>122</v>
      </c>
      <c r="E1056" s="34" t="s">
        <v>7938</v>
      </c>
      <c r="F1056" s="34">
        <f t="shared" si="84"/>
        <v>1055</v>
      </c>
      <c r="G1056" s="34" t="s">
        <v>4985</v>
      </c>
      <c r="H1056">
        <v>18</v>
      </c>
      <c r="I1056" s="34" t="s">
        <v>6141</v>
      </c>
      <c r="J1056" s="34" t="s">
        <v>4988</v>
      </c>
      <c r="K1056" s="34" t="str">
        <f>VLOOKUP(J1056,[2]CodMpios!$B$347:$E$362,4,FALSE)</f>
        <v>18001 - Florencia</v>
      </c>
      <c r="L1056" s="34" t="str">
        <f>VLOOKUP($J1056,[2]Coord_Mpios_X_Y!$B$2:$K$1123,9,FALSE)</f>
        <v>1,749138703818</v>
      </c>
      <c r="M1056" s="34" t="str">
        <f>VLOOKUP($J1056,[2]Coord_Mpios_X_Y!$B$2:$K$1123,10,FALSE)</f>
        <v>-75,558239064333</v>
      </c>
      <c r="N1056" s="34" t="s">
        <v>125</v>
      </c>
      <c r="O1056" s="34" t="s">
        <v>126</v>
      </c>
      <c r="Q1056" s="34" t="s">
        <v>127</v>
      </c>
      <c r="R1056" s="34">
        <v>17700832</v>
      </c>
      <c r="S1056" s="34" t="str">
        <f t="shared" si="80"/>
        <v>CC17700832</v>
      </c>
      <c r="T1056" s="34" t="s">
        <v>211</v>
      </c>
      <c r="V1056" s="34" t="s">
        <v>391</v>
      </c>
      <c r="W1056" s="34" t="s">
        <v>5047</v>
      </c>
      <c r="X1056" s="87">
        <v>22155</v>
      </c>
      <c r="Y1056">
        <v>62</v>
      </c>
      <c r="Z1056" s="36">
        <f>VLOOKUP($Y1056,[2]Edades!$A$3:$H$153,4,FALSE)</f>
        <v>6</v>
      </c>
      <c r="AA1056" s="34" t="str">
        <f>VLOOKUP($Y1056,[2]Edades!$A$3:$H$153,6,FALSE)</f>
        <v>6 - Persona mayor</v>
      </c>
      <c r="AB1056" s="34">
        <f>VLOOKUP($Y1056,[2]Edades!$A$3:$H$153,7,FALSE)</f>
        <v>13</v>
      </c>
      <c r="AC1056" s="34" t="str">
        <f>VLOOKUP($Y1056,[2]Edades!$A$3:$H$153,8,FALSE)</f>
        <v>60-64</v>
      </c>
      <c r="AD1056" s="34" t="s">
        <v>146</v>
      </c>
      <c r="AE1056">
        <v>1</v>
      </c>
      <c r="AF1056" s="34" t="s">
        <v>2137</v>
      </c>
      <c r="AG1056" s="34" t="s">
        <v>2127</v>
      </c>
      <c r="AH1056" s="34" t="s">
        <v>2127</v>
      </c>
      <c r="AK1056" s="34" t="s">
        <v>125</v>
      </c>
      <c r="AM1056" s="34" t="s">
        <v>2127</v>
      </c>
      <c r="AN1056" s="36" t="s">
        <v>2127</v>
      </c>
      <c r="AO1056" s="36" t="s">
        <v>2127</v>
      </c>
      <c r="AP1056" s="34" t="s">
        <v>2127</v>
      </c>
      <c r="AQ1056" s="36" t="s">
        <v>2127</v>
      </c>
      <c r="AR1056" s="34" t="s">
        <v>2098</v>
      </c>
      <c r="AS1056" s="91" t="s">
        <v>7164</v>
      </c>
      <c r="AT1056" s="34">
        <v>3113301252</v>
      </c>
      <c r="AU1056" s="34" t="s">
        <v>2127</v>
      </c>
      <c r="AX1056" s="90"/>
      <c r="BA1056" s="91"/>
      <c r="BB1056" s="91"/>
      <c r="BC1056" s="91"/>
      <c r="BF1056" s="34" t="s">
        <v>4983</v>
      </c>
      <c r="BG1056" s="92" t="s">
        <v>2098</v>
      </c>
      <c r="BM1056" s="36" t="s">
        <v>131</v>
      </c>
      <c r="BN1056" s="34" t="s">
        <v>132</v>
      </c>
      <c r="BO1056" s="36">
        <v>0</v>
      </c>
      <c r="BQ1056" s="94"/>
      <c r="BS1056" s="36" t="s">
        <v>2127</v>
      </c>
      <c r="BU1056" s="95"/>
      <c r="BV1056" s="95"/>
      <c r="BW1056" s="61"/>
      <c r="BX1056" s="60"/>
      <c r="BY1056" s="59" t="str">
        <f t="shared" ca="1" si="81"/>
        <v/>
      </c>
      <c r="CD1056" s="68"/>
      <c r="CE1056" s="68"/>
      <c r="CF1056" s="67"/>
      <c r="CG1056">
        <v>69</v>
      </c>
      <c r="CH1056" s="2">
        <v>168</v>
      </c>
      <c r="CI1056" s="4">
        <f t="shared" si="82"/>
        <v>24.447278911564631</v>
      </c>
      <c r="CJ1056" s="5" t="str">
        <f t="shared" si="83"/>
        <v>NORMAL</v>
      </c>
      <c r="CK1056" s="36">
        <v>0</v>
      </c>
      <c r="CL1056" s="66"/>
      <c r="CM1056" s="89">
        <v>43070</v>
      </c>
      <c r="CN1056" s="97">
        <v>43118</v>
      </c>
      <c r="CP1056"/>
      <c r="CQ1056" s="65"/>
      <c r="CR1056" s="65"/>
      <c r="CS1056" s="98"/>
      <c r="CT1056"/>
      <c r="CU1056"/>
      <c r="CV1056" s="97"/>
      <c r="CW1056" s="2"/>
      <c r="CX1056" s="82"/>
      <c r="DG1056" s="64"/>
      <c r="DI1056" s="89">
        <v>43339</v>
      </c>
      <c r="DJ1056" s="89"/>
      <c r="DN1056" s="34"/>
      <c r="DO1056" s="34"/>
      <c r="DP1056" s="34"/>
      <c r="DQ1056" s="34"/>
      <c r="DR1056" s="34"/>
      <c r="DS1056" s="34" t="s">
        <v>2127</v>
      </c>
      <c r="DT1056" s="34"/>
      <c r="DU1056" s="47">
        <v>44203</v>
      </c>
      <c r="DY1056" s="1">
        <v>2</v>
      </c>
      <c r="DZ1056" t="s">
        <v>7940</v>
      </c>
      <c r="EB1056" s="4"/>
      <c r="EJ1056"/>
      <c r="EL1056" s="34"/>
      <c r="EN1056" s="34"/>
    </row>
    <row r="1057" spans="1:144" x14ac:dyDescent="0.25">
      <c r="A1057" s="85">
        <v>2022</v>
      </c>
      <c r="B1057" s="87">
        <v>44830</v>
      </c>
      <c r="C1057" t="s">
        <v>121</v>
      </c>
      <c r="D1057" t="s">
        <v>122</v>
      </c>
      <c r="E1057" s="34" t="s">
        <v>7938</v>
      </c>
      <c r="F1057" s="34">
        <f t="shared" si="84"/>
        <v>1056</v>
      </c>
      <c r="G1057" s="34" t="s">
        <v>4985</v>
      </c>
      <c r="H1057">
        <v>18</v>
      </c>
      <c r="I1057" s="34" t="s">
        <v>6141</v>
      </c>
      <c r="J1057" s="34" t="s">
        <v>5032</v>
      </c>
      <c r="K1057" s="34" t="str">
        <f>VLOOKUP(J1057,[2]CodMpios!$B$347:$E$362,4,FALSE)</f>
        <v>18150 - Cartagena Del Chaira</v>
      </c>
      <c r="L1057" s="34" t="str">
        <f>VLOOKUP($J1057,[2]Coord_Mpios_X_Y!$B$2:$K$1123,9,FALSE)</f>
        <v>0,647693081213</v>
      </c>
      <c r="M1057" s="34" t="str">
        <f>VLOOKUP($J1057,[2]Coord_Mpios_X_Y!$B$2:$K$1123,10,FALSE)</f>
        <v>-74,272354990827</v>
      </c>
      <c r="N1057" s="34" t="s">
        <v>125</v>
      </c>
      <c r="O1057" s="34" t="s">
        <v>126</v>
      </c>
      <c r="Q1057" s="34" t="s">
        <v>127</v>
      </c>
      <c r="R1057" s="34">
        <v>40778052</v>
      </c>
      <c r="S1057" s="34" t="str">
        <f t="shared" si="80"/>
        <v>CC40778052</v>
      </c>
      <c r="T1057" s="34" t="s">
        <v>515</v>
      </c>
      <c r="V1057" s="34" t="s">
        <v>5306</v>
      </c>
      <c r="W1057" s="34" t="s">
        <v>2101</v>
      </c>
      <c r="X1057" s="87">
        <v>23449</v>
      </c>
      <c r="Y1057">
        <v>59</v>
      </c>
      <c r="Z1057" s="36">
        <f>VLOOKUP($Y1057,[2]Edades!$A$3:$H$153,4,FALSE)</f>
        <v>5</v>
      </c>
      <c r="AA1057" s="34" t="str">
        <f>VLOOKUP($Y1057,[2]Edades!$A$3:$H$153,6,FALSE)</f>
        <v>5 - Adultez</v>
      </c>
      <c r="AB1057" s="34">
        <f>VLOOKUP($Y1057,[2]Edades!$A$3:$H$153,7,FALSE)</f>
        <v>12</v>
      </c>
      <c r="AC1057" s="34" t="str">
        <f>VLOOKUP($Y1057,[2]Edades!$A$3:$H$153,8,FALSE)</f>
        <v>55-59</v>
      </c>
      <c r="AD1057" s="34" t="s">
        <v>146</v>
      </c>
      <c r="AE1057">
        <v>1</v>
      </c>
      <c r="AF1057" s="34" t="s">
        <v>130</v>
      </c>
      <c r="AG1057" s="34" t="s">
        <v>2127</v>
      </c>
      <c r="AH1057" s="34" t="s">
        <v>2127</v>
      </c>
      <c r="AK1057" s="34" t="s">
        <v>125</v>
      </c>
      <c r="AM1057" s="34" t="s">
        <v>2127</v>
      </c>
      <c r="AN1057" s="36" t="s">
        <v>2127</v>
      </c>
      <c r="AO1057" s="36" t="s">
        <v>2127</v>
      </c>
      <c r="AP1057" s="34" t="s">
        <v>2127</v>
      </c>
      <c r="AQ1057" s="36" t="s">
        <v>2127</v>
      </c>
      <c r="AR1057" s="34" t="s">
        <v>2098</v>
      </c>
      <c r="AS1057" s="91" t="s">
        <v>7165</v>
      </c>
      <c r="AT1057" s="34">
        <v>3204100675</v>
      </c>
      <c r="AU1057" s="34" t="s">
        <v>2127</v>
      </c>
      <c r="AX1057" s="90"/>
      <c r="BA1057" s="91"/>
      <c r="BB1057" s="91"/>
      <c r="BC1057" s="91"/>
      <c r="BF1057" s="34" t="s">
        <v>4983</v>
      </c>
      <c r="BG1057" s="92" t="s">
        <v>2098</v>
      </c>
      <c r="BM1057" s="36" t="s">
        <v>131</v>
      </c>
      <c r="BN1057" s="34" t="s">
        <v>132</v>
      </c>
      <c r="BO1057" s="36">
        <v>0</v>
      </c>
      <c r="BQ1057" s="94"/>
      <c r="BS1057" s="36" t="s">
        <v>2127</v>
      </c>
      <c r="BU1057" s="95"/>
      <c r="BV1057" s="95"/>
      <c r="BW1057" s="61"/>
      <c r="BX1057" s="60"/>
      <c r="BY1057" s="59" t="str">
        <f t="shared" ca="1" si="81"/>
        <v/>
      </c>
      <c r="CD1057" s="68"/>
      <c r="CE1057" s="68"/>
      <c r="CF1057" s="67"/>
      <c r="CG1057">
        <v>65</v>
      </c>
      <c r="CH1057" s="2">
        <v>152</v>
      </c>
      <c r="CI1057" s="4">
        <f t="shared" si="82"/>
        <v>28.133656509695292</v>
      </c>
      <c r="CJ1057" s="5" t="str">
        <f t="shared" si="83"/>
        <v>SOBREPESO</v>
      </c>
      <c r="CK1057" s="36">
        <v>0</v>
      </c>
      <c r="CL1057" s="66"/>
      <c r="CM1057" s="89">
        <v>43074</v>
      </c>
      <c r="CN1057" s="97">
        <v>43074</v>
      </c>
      <c r="CP1057"/>
      <c r="CQ1057" s="65"/>
      <c r="CR1057" s="65"/>
      <c r="CS1057" s="98"/>
      <c r="CT1057"/>
      <c r="CU1057"/>
      <c r="CV1057" s="97"/>
      <c r="CW1057" s="2">
        <v>120</v>
      </c>
      <c r="CX1057" s="82">
        <v>80</v>
      </c>
      <c r="DG1057" s="64"/>
      <c r="DI1057" s="89">
        <v>43759</v>
      </c>
      <c r="DJ1057" s="89"/>
      <c r="DN1057" s="34"/>
      <c r="DO1057" s="34"/>
      <c r="DP1057" s="34"/>
      <c r="DQ1057" s="34"/>
      <c r="DR1057" s="34"/>
      <c r="DS1057" s="34" t="s">
        <v>2127</v>
      </c>
      <c r="DT1057" s="34"/>
      <c r="DU1057" s="47">
        <v>44271</v>
      </c>
      <c r="DY1057" s="1">
        <v>1</v>
      </c>
      <c r="DZ1057" t="s">
        <v>7940</v>
      </c>
      <c r="EB1057" s="4"/>
      <c r="EJ1057"/>
      <c r="EL1057" s="34"/>
      <c r="EN1057" s="34"/>
    </row>
    <row r="1058" spans="1:144" x14ac:dyDescent="0.25">
      <c r="A1058" s="85">
        <v>2022</v>
      </c>
      <c r="B1058" s="87">
        <v>44830</v>
      </c>
      <c r="C1058" t="s">
        <v>121</v>
      </c>
      <c r="D1058" t="s">
        <v>122</v>
      </c>
      <c r="E1058" s="34" t="s">
        <v>7938</v>
      </c>
      <c r="F1058" s="34">
        <f t="shared" si="84"/>
        <v>1057</v>
      </c>
      <c r="G1058" s="34" t="s">
        <v>4985</v>
      </c>
      <c r="H1058">
        <v>18</v>
      </c>
      <c r="I1058" s="34" t="s">
        <v>6141</v>
      </c>
      <c r="J1058" s="34" t="s">
        <v>4998</v>
      </c>
      <c r="K1058" s="34" t="str">
        <f>VLOOKUP(J1058,[2]CodMpios!$B$347:$E$362,4,FALSE)</f>
        <v>18460 - Milán</v>
      </c>
      <c r="L1058" s="34" t="str">
        <f>VLOOKUP($J1058,[2]Coord_Mpios_X_Y!$B$2:$K$1123,9,FALSE)</f>
        <v>1,146692553938</v>
      </c>
      <c r="M1058" s="34" t="str">
        <f>VLOOKUP($J1058,[2]Coord_Mpios_X_Y!$B$2:$K$1123,10,FALSE)</f>
        <v>-75,386647638375</v>
      </c>
      <c r="N1058" s="34" t="s">
        <v>125</v>
      </c>
      <c r="O1058" s="34" t="s">
        <v>126</v>
      </c>
      <c r="Q1058" s="34" t="s">
        <v>127</v>
      </c>
      <c r="R1058" s="34">
        <v>40758351</v>
      </c>
      <c r="S1058" s="34" t="str">
        <f t="shared" si="80"/>
        <v>CC40758351</v>
      </c>
      <c r="T1058" s="34" t="s">
        <v>986</v>
      </c>
      <c r="U1058" s="34" t="s">
        <v>5683</v>
      </c>
      <c r="V1058" s="34" t="s">
        <v>5682</v>
      </c>
      <c r="W1058" s="34" t="s">
        <v>5613</v>
      </c>
      <c r="X1058" s="87">
        <v>21075</v>
      </c>
      <c r="Y1058">
        <v>65</v>
      </c>
      <c r="Z1058" s="36">
        <f>VLOOKUP($Y1058,[2]Edades!$A$3:$H$153,4,FALSE)</f>
        <v>6</v>
      </c>
      <c r="AA1058" s="34" t="str">
        <f>VLOOKUP($Y1058,[2]Edades!$A$3:$H$153,6,FALSE)</f>
        <v>6 - Persona mayor</v>
      </c>
      <c r="AB1058" s="34">
        <f>VLOOKUP($Y1058,[2]Edades!$A$3:$H$153,7,FALSE)</f>
        <v>14</v>
      </c>
      <c r="AC1058" s="34" t="str">
        <f>VLOOKUP($Y1058,[2]Edades!$A$3:$H$153,8,FALSE)</f>
        <v>65-69</v>
      </c>
      <c r="AD1058" s="34" t="s">
        <v>129</v>
      </c>
      <c r="AE1058" s="1">
        <v>2</v>
      </c>
      <c r="AF1058" s="34" t="s">
        <v>2137</v>
      </c>
      <c r="AG1058" s="34" t="s">
        <v>2127</v>
      </c>
      <c r="AH1058" s="34" t="s">
        <v>2127</v>
      </c>
      <c r="AK1058" s="34" t="s">
        <v>125</v>
      </c>
      <c r="AM1058" s="34" t="s">
        <v>2127</v>
      </c>
      <c r="AN1058" s="36" t="s">
        <v>2127</v>
      </c>
      <c r="AO1058" s="36" t="s">
        <v>2127</v>
      </c>
      <c r="AP1058" s="34" t="s">
        <v>2127</v>
      </c>
      <c r="AQ1058" s="36" t="s">
        <v>2127</v>
      </c>
      <c r="AR1058" s="34" t="s">
        <v>5963</v>
      </c>
      <c r="AS1058" s="91" t="s">
        <v>7166</v>
      </c>
      <c r="AT1058" s="34">
        <v>3208508868</v>
      </c>
      <c r="AU1058" s="34" t="s">
        <v>2127</v>
      </c>
      <c r="AX1058" s="90"/>
      <c r="BA1058" s="91"/>
      <c r="BB1058" s="91"/>
      <c r="BC1058" s="91"/>
      <c r="BF1058" s="34" t="s">
        <v>4983</v>
      </c>
      <c r="BG1058" s="92" t="s">
        <v>2098</v>
      </c>
      <c r="BM1058" s="36" t="s">
        <v>131</v>
      </c>
      <c r="BN1058" s="34" t="s">
        <v>132</v>
      </c>
      <c r="BO1058" s="36">
        <v>0</v>
      </c>
      <c r="BQ1058" s="94"/>
      <c r="BS1058" s="36" t="s">
        <v>2127</v>
      </c>
      <c r="BU1058" s="95"/>
      <c r="BV1058" s="95"/>
      <c r="BW1058" s="61"/>
      <c r="BX1058" s="60"/>
      <c r="BY1058" s="59" t="str">
        <f t="shared" ca="1" si="81"/>
        <v/>
      </c>
      <c r="CD1058" s="68"/>
      <c r="CE1058" s="68"/>
      <c r="CF1058" s="67"/>
      <c r="CG1058"/>
      <c r="CH1058" s="2"/>
      <c r="CI1058" s="4" t="e">
        <f t="shared" si="82"/>
        <v>#DIV/0!</v>
      </c>
      <c r="CJ1058" s="5" t="str">
        <f t="shared" si="83"/>
        <v>SIN DATO</v>
      </c>
      <c r="CK1058" s="36">
        <v>0</v>
      </c>
      <c r="CL1058" s="66"/>
      <c r="CM1058" s="89">
        <v>43105</v>
      </c>
      <c r="CN1058" s="97">
        <v>43105</v>
      </c>
      <c r="CP1058"/>
      <c r="CQ1058" s="65"/>
      <c r="CR1058" s="65"/>
      <c r="CS1058" s="98"/>
      <c r="CT1058"/>
      <c r="CU1058"/>
      <c r="CV1058" s="97"/>
      <c r="CW1058" s="2">
        <v>120</v>
      </c>
      <c r="CX1058" s="82">
        <v>80</v>
      </c>
      <c r="DG1058" s="64"/>
      <c r="DI1058" s="89"/>
      <c r="DJ1058" s="89"/>
      <c r="DN1058" s="34"/>
      <c r="DO1058" s="34"/>
      <c r="DP1058" s="34"/>
      <c r="DQ1058" s="34"/>
      <c r="DR1058" s="34"/>
      <c r="DS1058" s="34" t="s">
        <v>2127</v>
      </c>
      <c r="DT1058" s="34"/>
      <c r="DU1058" s="47">
        <v>44678</v>
      </c>
      <c r="DY1058" s="1">
        <v>3</v>
      </c>
      <c r="DZ1058" t="s">
        <v>7941</v>
      </c>
      <c r="EA1058" s="4">
        <v>1.04</v>
      </c>
      <c r="EB1058" s="4">
        <v>107</v>
      </c>
      <c r="EC1058" s="4">
        <v>150</v>
      </c>
      <c r="EE1058" s="4">
        <v>46</v>
      </c>
      <c r="EF1058" s="4">
        <v>184</v>
      </c>
      <c r="EG1058" s="4">
        <v>22</v>
      </c>
      <c r="EJ1058"/>
      <c r="EL1058" s="34"/>
      <c r="EN1058" s="34"/>
    </row>
    <row r="1059" spans="1:144" x14ac:dyDescent="0.25">
      <c r="A1059" s="85">
        <v>2022</v>
      </c>
      <c r="B1059" s="87">
        <v>44830</v>
      </c>
      <c r="C1059" t="s">
        <v>121</v>
      </c>
      <c r="D1059" t="s">
        <v>122</v>
      </c>
      <c r="E1059" s="34" t="s">
        <v>7938</v>
      </c>
      <c r="F1059" s="34">
        <f t="shared" si="84"/>
        <v>1058</v>
      </c>
      <c r="G1059" s="34" t="s">
        <v>4985</v>
      </c>
      <c r="H1059">
        <v>18</v>
      </c>
      <c r="I1059" s="34" t="s">
        <v>6141</v>
      </c>
      <c r="J1059" s="34" t="s">
        <v>4984</v>
      </c>
      <c r="K1059" s="34" t="str">
        <f>VLOOKUP(J1059,[2]CodMpios!$B$347:$E$362,4,FALSE)</f>
        <v>18753 - San Vicente Del Caguán</v>
      </c>
      <c r="L1059" s="34" t="str">
        <f>VLOOKUP($J1059,[2]Coord_Mpios_X_Y!$B$2:$K$1123,9,FALSE)</f>
        <v>1,567801695842</v>
      </c>
      <c r="M1059" s="34" t="str">
        <f>VLOOKUP($J1059,[2]Coord_Mpios_X_Y!$B$2:$K$1123,10,FALSE)</f>
        <v>-74,262977514784</v>
      </c>
      <c r="N1059" s="34" t="s">
        <v>125</v>
      </c>
      <c r="O1059" s="34" t="s">
        <v>126</v>
      </c>
      <c r="Q1059" s="34" t="s">
        <v>127</v>
      </c>
      <c r="R1059" s="34">
        <v>40087365</v>
      </c>
      <c r="S1059" s="34" t="str">
        <f t="shared" si="80"/>
        <v>CC40087365</v>
      </c>
      <c r="T1059" s="34" t="s">
        <v>397</v>
      </c>
      <c r="V1059" s="34" t="s">
        <v>2443</v>
      </c>
      <c r="W1059" s="34" t="s">
        <v>273</v>
      </c>
      <c r="X1059" s="87">
        <v>24760</v>
      </c>
      <c r="Y1059">
        <v>55</v>
      </c>
      <c r="Z1059" s="36">
        <f>VLOOKUP($Y1059,[2]Edades!$A$3:$H$153,4,FALSE)</f>
        <v>5</v>
      </c>
      <c r="AA1059" s="34" t="str">
        <f>VLOOKUP($Y1059,[2]Edades!$A$3:$H$153,6,FALSE)</f>
        <v>5 - Adultez</v>
      </c>
      <c r="AB1059" s="34">
        <f>VLOOKUP($Y1059,[2]Edades!$A$3:$H$153,7,FALSE)</f>
        <v>12</v>
      </c>
      <c r="AC1059" s="34" t="str">
        <f>VLOOKUP($Y1059,[2]Edades!$A$3:$H$153,8,FALSE)</f>
        <v>55-59</v>
      </c>
      <c r="AD1059" s="34" t="s">
        <v>129</v>
      </c>
      <c r="AE1059" s="1">
        <v>2</v>
      </c>
      <c r="AF1059" s="34" t="s">
        <v>130</v>
      </c>
      <c r="AG1059" s="34" t="s">
        <v>2127</v>
      </c>
      <c r="AH1059" s="34" t="s">
        <v>2127</v>
      </c>
      <c r="AK1059" s="34" t="s">
        <v>125</v>
      </c>
      <c r="AM1059" s="34" t="s">
        <v>2127</v>
      </c>
      <c r="AN1059" s="36" t="s">
        <v>2127</v>
      </c>
      <c r="AO1059" s="36" t="s">
        <v>2127</v>
      </c>
      <c r="AP1059" s="34" t="s">
        <v>2127</v>
      </c>
      <c r="AQ1059" s="36" t="s">
        <v>2127</v>
      </c>
      <c r="AR1059" s="34" t="s">
        <v>5042</v>
      </c>
      <c r="AS1059" s="91" t="s">
        <v>7167</v>
      </c>
      <c r="AT1059" s="34">
        <v>3132160398</v>
      </c>
      <c r="AU1059" s="34" t="s">
        <v>2127</v>
      </c>
      <c r="AX1059" s="90"/>
      <c r="BA1059" s="91"/>
      <c r="BB1059" s="91"/>
      <c r="BC1059" s="91"/>
      <c r="BF1059" s="34" t="s">
        <v>4983</v>
      </c>
      <c r="BG1059" s="92" t="s">
        <v>2098</v>
      </c>
      <c r="BM1059" s="36" t="s">
        <v>131</v>
      </c>
      <c r="BN1059" s="34" t="s">
        <v>132</v>
      </c>
      <c r="BO1059" s="36">
        <v>0</v>
      </c>
      <c r="BQ1059" s="94"/>
      <c r="BS1059" s="36" t="s">
        <v>2127</v>
      </c>
      <c r="BU1059" s="95"/>
      <c r="BV1059" s="95"/>
      <c r="BW1059" s="61"/>
      <c r="BX1059" s="60"/>
      <c r="BY1059" s="59" t="str">
        <f t="shared" ca="1" si="81"/>
        <v/>
      </c>
      <c r="CD1059" s="68"/>
      <c r="CE1059" s="68"/>
      <c r="CF1059" s="67"/>
      <c r="CG1059">
        <v>81</v>
      </c>
      <c r="CH1059" s="2">
        <v>155</v>
      </c>
      <c r="CI1059" s="4">
        <f t="shared" si="82"/>
        <v>33.714880332986468</v>
      </c>
      <c r="CJ1059" s="5" t="str">
        <f t="shared" si="83"/>
        <v>OBESIDAD</v>
      </c>
      <c r="CK1059" s="36">
        <v>0</v>
      </c>
      <c r="CL1059" s="66"/>
      <c r="CM1059" s="89">
        <v>43105</v>
      </c>
      <c r="CN1059" s="97">
        <v>43293</v>
      </c>
      <c r="CP1059"/>
      <c r="CQ1059" s="65"/>
      <c r="CR1059" s="65"/>
      <c r="CS1059" s="98"/>
      <c r="CT1059"/>
      <c r="CU1059"/>
      <c r="CV1059" s="97"/>
      <c r="CW1059" s="2"/>
      <c r="CX1059" s="82"/>
      <c r="DG1059" s="64"/>
      <c r="DI1059" s="89"/>
      <c r="DJ1059" s="89"/>
      <c r="DN1059" s="34"/>
      <c r="DO1059" s="34"/>
      <c r="DP1059" s="34"/>
      <c r="DQ1059" s="34"/>
      <c r="DR1059" s="34"/>
      <c r="DS1059" s="34" t="s">
        <v>2127</v>
      </c>
      <c r="DT1059" s="34"/>
      <c r="DU1059" s="47">
        <v>44279</v>
      </c>
      <c r="DY1059" s="1">
        <v>2</v>
      </c>
      <c r="DZ1059" t="s">
        <v>7941</v>
      </c>
      <c r="EB1059" s="4"/>
      <c r="EJ1059"/>
      <c r="EL1059" s="34"/>
      <c r="EN1059" s="34"/>
    </row>
    <row r="1060" spans="1:144" x14ac:dyDescent="0.25">
      <c r="A1060" s="85">
        <v>2022</v>
      </c>
      <c r="B1060" s="87">
        <v>44830</v>
      </c>
      <c r="C1060" t="s">
        <v>121</v>
      </c>
      <c r="D1060" t="s">
        <v>122</v>
      </c>
      <c r="E1060" s="34" t="s">
        <v>7938</v>
      </c>
      <c r="F1060" s="34">
        <f t="shared" si="84"/>
        <v>1059</v>
      </c>
      <c r="G1060" s="34" t="s">
        <v>4985</v>
      </c>
      <c r="H1060">
        <v>18</v>
      </c>
      <c r="I1060" s="34" t="s">
        <v>6141</v>
      </c>
      <c r="J1060" s="34" t="s">
        <v>5049</v>
      </c>
      <c r="K1060" s="34" t="str">
        <f>VLOOKUP(J1060,[2]CodMpios!$B$347:$E$362,4,FALSE)</f>
        <v>18610 - San José Del Fragua</v>
      </c>
      <c r="L1060" s="34" t="str">
        <f>VLOOKUP($J1060,[2]Coord_Mpios_X_Y!$B$2:$K$1123,9,FALSE)</f>
        <v>1,304702314265</v>
      </c>
      <c r="M1060" s="34" t="str">
        <f>VLOOKUP($J1060,[2]Coord_Mpios_X_Y!$B$2:$K$1123,10,FALSE)</f>
        <v>-76,110005941537</v>
      </c>
      <c r="N1060" s="34" t="s">
        <v>125</v>
      </c>
      <c r="O1060" s="34" t="s">
        <v>126</v>
      </c>
      <c r="Q1060" s="34" t="s">
        <v>127</v>
      </c>
      <c r="R1060" s="34">
        <v>17626144</v>
      </c>
      <c r="S1060" s="34" t="str">
        <f t="shared" si="80"/>
        <v>CC17626144</v>
      </c>
      <c r="T1060" s="34" t="s">
        <v>1064</v>
      </c>
      <c r="U1060" s="34" t="s">
        <v>157</v>
      </c>
      <c r="V1060" s="34" t="s">
        <v>268</v>
      </c>
      <c r="W1060" s="34" t="s">
        <v>5527</v>
      </c>
      <c r="X1060" s="87">
        <v>19218</v>
      </c>
      <c r="Y1060">
        <v>70</v>
      </c>
      <c r="Z1060" s="36">
        <f>VLOOKUP($Y1060,[2]Edades!$A$3:$H$153,4,FALSE)</f>
        <v>6</v>
      </c>
      <c r="AA1060" s="34" t="str">
        <f>VLOOKUP($Y1060,[2]Edades!$A$3:$H$153,6,FALSE)</f>
        <v>6 - Persona mayor</v>
      </c>
      <c r="AB1060" s="34">
        <f>VLOOKUP($Y1060,[2]Edades!$A$3:$H$153,7,FALSE)</f>
        <v>15</v>
      </c>
      <c r="AC1060" s="34" t="str">
        <f>VLOOKUP($Y1060,[2]Edades!$A$3:$H$153,8,FALSE)</f>
        <v>70-74</v>
      </c>
      <c r="AD1060" s="34" t="s">
        <v>146</v>
      </c>
      <c r="AE1060">
        <v>1</v>
      </c>
      <c r="AF1060" s="34" t="s">
        <v>2137</v>
      </c>
      <c r="AG1060" s="34" t="s">
        <v>2127</v>
      </c>
      <c r="AH1060" s="34" t="s">
        <v>2127</v>
      </c>
      <c r="AK1060" s="34" t="s">
        <v>125</v>
      </c>
      <c r="AM1060" s="34" t="s">
        <v>2127</v>
      </c>
      <c r="AN1060" s="36" t="s">
        <v>2127</v>
      </c>
      <c r="AO1060" s="36" t="s">
        <v>2127</v>
      </c>
      <c r="AP1060" s="34" t="s">
        <v>2127</v>
      </c>
      <c r="AQ1060" s="36" t="s">
        <v>2127</v>
      </c>
      <c r="AR1060" s="34" t="s">
        <v>5048</v>
      </c>
      <c r="AS1060" s="91" t="s">
        <v>7168</v>
      </c>
      <c r="AT1060" s="34">
        <v>3143127461</v>
      </c>
      <c r="AU1060" s="34" t="s">
        <v>2127</v>
      </c>
      <c r="AX1060" s="90"/>
      <c r="BA1060" s="91"/>
      <c r="BB1060" s="91"/>
      <c r="BC1060" s="91"/>
      <c r="BF1060" s="34" t="s">
        <v>4983</v>
      </c>
      <c r="BG1060" s="92" t="s">
        <v>2098</v>
      </c>
      <c r="BM1060" s="36" t="s">
        <v>131</v>
      </c>
      <c r="BN1060" s="34" t="s">
        <v>132</v>
      </c>
      <c r="BO1060" s="36">
        <v>0</v>
      </c>
      <c r="BQ1060" s="94"/>
      <c r="BS1060" s="36" t="s">
        <v>2127</v>
      </c>
      <c r="BU1060" s="95"/>
      <c r="BV1060" s="95"/>
      <c r="BW1060" s="61"/>
      <c r="BX1060" s="60"/>
      <c r="BY1060" s="59" t="str">
        <f t="shared" ca="1" si="81"/>
        <v/>
      </c>
      <c r="CD1060" s="68"/>
      <c r="CE1060" s="68"/>
      <c r="CF1060" s="67"/>
      <c r="CG1060">
        <v>71</v>
      </c>
      <c r="CH1060" s="2">
        <v>165</v>
      </c>
      <c r="CI1060" s="4">
        <f t="shared" si="82"/>
        <v>26.078971533516992</v>
      </c>
      <c r="CJ1060" s="5" t="str">
        <f t="shared" si="83"/>
        <v>SOBREPESO</v>
      </c>
      <c r="CK1060" s="36">
        <v>0</v>
      </c>
      <c r="CL1060" s="66"/>
      <c r="CM1060" s="89">
        <v>43109</v>
      </c>
      <c r="CN1060" s="97">
        <v>43145</v>
      </c>
      <c r="CP1060"/>
      <c r="CQ1060" s="65"/>
      <c r="CR1060" s="65"/>
      <c r="CS1060" s="98"/>
      <c r="CT1060"/>
      <c r="CU1060"/>
      <c r="CV1060" s="97"/>
      <c r="CW1060" s="2">
        <v>120</v>
      </c>
      <c r="CX1060" s="82">
        <v>60</v>
      </c>
      <c r="DG1060" s="64"/>
      <c r="DI1060" s="89">
        <v>43154</v>
      </c>
      <c r="DJ1060" s="89"/>
      <c r="DN1060" s="34"/>
      <c r="DO1060" s="34"/>
      <c r="DP1060" s="34"/>
      <c r="DQ1060" s="34"/>
      <c r="DR1060" s="34"/>
      <c r="DS1060" s="34" t="s">
        <v>2127</v>
      </c>
      <c r="DT1060" s="34"/>
      <c r="DU1060" s="47">
        <v>44320</v>
      </c>
      <c r="DY1060" s="1">
        <v>2</v>
      </c>
      <c r="DZ1060" t="s">
        <v>7940</v>
      </c>
      <c r="EB1060" s="4"/>
      <c r="EJ1060"/>
      <c r="EL1060" s="34"/>
      <c r="EN1060" s="34"/>
    </row>
    <row r="1061" spans="1:144" x14ac:dyDescent="0.25">
      <c r="A1061" s="85">
        <v>2022</v>
      </c>
      <c r="B1061" s="87">
        <v>44830</v>
      </c>
      <c r="C1061" t="s">
        <v>121</v>
      </c>
      <c r="D1061" t="s">
        <v>122</v>
      </c>
      <c r="E1061" s="34" t="s">
        <v>7938</v>
      </c>
      <c r="F1061" s="34">
        <f t="shared" si="84"/>
        <v>1060</v>
      </c>
      <c r="G1061" s="34" t="s">
        <v>4985</v>
      </c>
      <c r="H1061">
        <v>18</v>
      </c>
      <c r="I1061" s="34" t="s">
        <v>6141</v>
      </c>
      <c r="J1061" s="34" t="s">
        <v>4991</v>
      </c>
      <c r="K1061" s="34" t="str">
        <f>VLOOKUP(J1061,[2]CodMpios!$B$347:$E$362,4,FALSE)</f>
        <v>18592 - Puerto Rico</v>
      </c>
      <c r="L1061" s="34" t="str">
        <f>VLOOKUP($J1061,[2]Coord_Mpios_X_Y!$B$2:$K$1123,9,FALSE)</f>
        <v>2,018940891255</v>
      </c>
      <c r="M1061" s="34" t="str">
        <f>VLOOKUP($J1061,[2]Coord_Mpios_X_Y!$B$2:$K$1123,10,FALSE)</f>
        <v>-75,073086267336</v>
      </c>
      <c r="N1061" s="34" t="s">
        <v>125</v>
      </c>
      <c r="O1061" s="34" t="s">
        <v>126</v>
      </c>
      <c r="Q1061" s="34" t="s">
        <v>127</v>
      </c>
      <c r="R1061" s="34">
        <v>4898548</v>
      </c>
      <c r="S1061" s="34" t="str">
        <f t="shared" si="80"/>
        <v>CC4898548</v>
      </c>
      <c r="T1061" s="34" t="s">
        <v>677</v>
      </c>
      <c r="V1061" s="34" t="s">
        <v>522</v>
      </c>
      <c r="W1061" s="34" t="s">
        <v>5613</v>
      </c>
      <c r="X1061" s="87">
        <v>21463</v>
      </c>
      <c r="Y1061">
        <v>64</v>
      </c>
      <c r="Z1061" s="36">
        <f>VLOOKUP($Y1061,[2]Edades!$A$3:$H$153,4,FALSE)</f>
        <v>6</v>
      </c>
      <c r="AA1061" s="34" t="str">
        <f>VLOOKUP($Y1061,[2]Edades!$A$3:$H$153,6,FALSE)</f>
        <v>6 - Persona mayor</v>
      </c>
      <c r="AB1061" s="34">
        <f>VLOOKUP($Y1061,[2]Edades!$A$3:$H$153,7,FALSE)</f>
        <v>13</v>
      </c>
      <c r="AC1061" s="34" t="str">
        <f>VLOOKUP($Y1061,[2]Edades!$A$3:$H$153,8,FALSE)</f>
        <v>60-64</v>
      </c>
      <c r="AD1061" s="34" t="s">
        <v>146</v>
      </c>
      <c r="AE1061">
        <v>1</v>
      </c>
      <c r="AF1061" s="34" t="s">
        <v>2137</v>
      </c>
      <c r="AG1061" s="34" t="s">
        <v>2127</v>
      </c>
      <c r="AH1061" s="34" t="s">
        <v>2127</v>
      </c>
      <c r="AK1061" s="34" t="s">
        <v>125</v>
      </c>
      <c r="AM1061" s="34" t="s">
        <v>2127</v>
      </c>
      <c r="AN1061" s="36" t="s">
        <v>2127</v>
      </c>
      <c r="AO1061" s="36" t="s">
        <v>2127</v>
      </c>
      <c r="AP1061" s="34" t="s">
        <v>2127</v>
      </c>
      <c r="AQ1061" s="36" t="s">
        <v>2127</v>
      </c>
      <c r="AR1061" s="34" t="s">
        <v>4989</v>
      </c>
      <c r="AS1061" s="91" t="s">
        <v>7169</v>
      </c>
      <c r="AT1061" s="34">
        <v>3115506549</v>
      </c>
      <c r="AU1061" s="34" t="s">
        <v>2127</v>
      </c>
      <c r="AX1061" s="90"/>
      <c r="BA1061" s="91"/>
      <c r="BB1061" s="91"/>
      <c r="BC1061" s="91"/>
      <c r="BF1061" s="34" t="s">
        <v>4983</v>
      </c>
      <c r="BG1061" s="92" t="s">
        <v>2098</v>
      </c>
      <c r="BM1061" s="36" t="s">
        <v>131</v>
      </c>
      <c r="BN1061" s="34" t="s">
        <v>132</v>
      </c>
      <c r="BO1061" s="36">
        <v>0</v>
      </c>
      <c r="BQ1061" s="94"/>
      <c r="BS1061" s="36" t="s">
        <v>2127</v>
      </c>
      <c r="BU1061" s="95"/>
      <c r="BV1061" s="95"/>
      <c r="BW1061" s="61"/>
      <c r="BX1061" s="60"/>
      <c r="BY1061" s="59" t="str">
        <f t="shared" ca="1" si="81"/>
        <v/>
      </c>
      <c r="CD1061" s="68"/>
      <c r="CE1061" s="68"/>
      <c r="CF1061" s="67"/>
      <c r="CG1061">
        <v>100</v>
      </c>
      <c r="CH1061" s="2">
        <v>172</v>
      </c>
      <c r="CI1061" s="4">
        <f t="shared" si="82"/>
        <v>33.802055164954034</v>
      </c>
      <c r="CJ1061" s="5" t="str">
        <f t="shared" si="83"/>
        <v>OBESIDAD</v>
      </c>
      <c r="CK1061" s="36">
        <v>0</v>
      </c>
      <c r="CL1061" s="66"/>
      <c r="CM1061" s="89">
        <v>43109</v>
      </c>
      <c r="CN1061" s="97">
        <v>43152</v>
      </c>
      <c r="CP1061"/>
      <c r="CQ1061" s="65"/>
      <c r="CR1061" s="65"/>
      <c r="CS1061" s="98"/>
      <c r="CT1061"/>
      <c r="CU1061"/>
      <c r="CV1061" s="97"/>
      <c r="CW1061" s="2">
        <v>120</v>
      </c>
      <c r="CX1061" s="82">
        <v>70</v>
      </c>
      <c r="DG1061" s="64"/>
      <c r="DI1061" s="89">
        <v>43670</v>
      </c>
      <c r="DJ1061" s="89"/>
      <c r="DN1061" s="34"/>
      <c r="DO1061" s="34"/>
      <c r="DP1061" s="34"/>
      <c r="DQ1061" s="34"/>
      <c r="DR1061" s="34"/>
      <c r="DS1061" s="34" t="s">
        <v>2127</v>
      </c>
      <c r="DT1061" s="34"/>
      <c r="DU1061" s="47">
        <v>44638</v>
      </c>
      <c r="DY1061" s="1">
        <v>1</v>
      </c>
      <c r="DZ1061" t="s">
        <v>7941</v>
      </c>
      <c r="EA1061" s="4">
        <v>0.79</v>
      </c>
      <c r="EB1061" s="4">
        <v>145</v>
      </c>
      <c r="EC1061" s="4">
        <v>187</v>
      </c>
      <c r="EE1061" s="4">
        <v>63.1</v>
      </c>
      <c r="EF1061" s="4">
        <v>84</v>
      </c>
      <c r="EG1061" s="4">
        <v>2.2000000000000002</v>
      </c>
      <c r="EJ1061"/>
      <c r="EL1061" s="34"/>
      <c r="EN1061" s="34"/>
    </row>
    <row r="1062" spans="1:144" x14ac:dyDescent="0.25">
      <c r="A1062" s="85">
        <v>2022</v>
      </c>
      <c r="B1062" s="87">
        <v>44830</v>
      </c>
      <c r="C1062" t="s">
        <v>121</v>
      </c>
      <c r="D1062" t="s">
        <v>122</v>
      </c>
      <c r="E1062" s="34" t="s">
        <v>7938</v>
      </c>
      <c r="F1062" s="34">
        <f t="shared" si="84"/>
        <v>1061</v>
      </c>
      <c r="G1062" s="34" t="s">
        <v>4985</v>
      </c>
      <c r="H1062">
        <v>18</v>
      </c>
      <c r="I1062" s="34" t="s">
        <v>6141</v>
      </c>
      <c r="J1062" s="34" t="s">
        <v>4991</v>
      </c>
      <c r="K1062" s="34" t="str">
        <f>VLOOKUP(J1062,[2]CodMpios!$B$347:$E$362,4,FALSE)</f>
        <v>18592 - Puerto Rico</v>
      </c>
      <c r="L1062" s="34" t="str">
        <f>VLOOKUP($J1062,[2]Coord_Mpios_X_Y!$B$2:$K$1123,9,FALSE)</f>
        <v>2,018940891255</v>
      </c>
      <c r="M1062" s="34" t="str">
        <f>VLOOKUP($J1062,[2]Coord_Mpios_X_Y!$B$2:$K$1123,10,FALSE)</f>
        <v>-75,073086267336</v>
      </c>
      <c r="N1062" s="34" t="s">
        <v>125</v>
      </c>
      <c r="O1062" s="34" t="s">
        <v>126</v>
      </c>
      <c r="Q1062" s="34" t="s">
        <v>127</v>
      </c>
      <c r="R1062" s="34">
        <v>40783769</v>
      </c>
      <c r="S1062" s="34" t="str">
        <f t="shared" si="80"/>
        <v>CC40783769</v>
      </c>
      <c r="T1062" s="34" t="s">
        <v>5681</v>
      </c>
      <c r="V1062" s="34" t="s">
        <v>2416</v>
      </c>
      <c r="W1062" s="34" t="s">
        <v>649</v>
      </c>
      <c r="X1062" s="87">
        <v>28147</v>
      </c>
      <c r="Y1062">
        <v>46</v>
      </c>
      <c r="Z1062" s="36">
        <f>VLOOKUP($Y1062,[2]Edades!$A$3:$H$153,4,FALSE)</f>
        <v>5</v>
      </c>
      <c r="AA1062" s="34" t="str">
        <f>VLOOKUP($Y1062,[2]Edades!$A$3:$H$153,6,FALSE)</f>
        <v>5 - Adultez</v>
      </c>
      <c r="AB1062" s="34">
        <f>VLOOKUP($Y1062,[2]Edades!$A$3:$H$153,7,FALSE)</f>
        <v>10</v>
      </c>
      <c r="AC1062" s="34" t="str">
        <f>VLOOKUP($Y1062,[2]Edades!$A$3:$H$153,8,FALSE)</f>
        <v>45-49</v>
      </c>
      <c r="AD1062" s="34" t="s">
        <v>129</v>
      </c>
      <c r="AE1062" s="1">
        <v>2</v>
      </c>
      <c r="AF1062" s="34" t="s">
        <v>130</v>
      </c>
      <c r="AG1062" s="34" t="s">
        <v>2127</v>
      </c>
      <c r="AH1062" s="34" t="s">
        <v>2127</v>
      </c>
      <c r="AK1062" s="34" t="s">
        <v>125</v>
      </c>
      <c r="AM1062" s="34" t="s">
        <v>2127</v>
      </c>
      <c r="AN1062" s="36" t="s">
        <v>2127</v>
      </c>
      <c r="AO1062" s="36" t="s">
        <v>2127</v>
      </c>
      <c r="AP1062" s="34" t="s">
        <v>2127</v>
      </c>
      <c r="AQ1062" s="36" t="s">
        <v>2127</v>
      </c>
      <c r="AR1062" s="34" t="s">
        <v>2098</v>
      </c>
      <c r="AS1062" s="91" t="s">
        <v>7170</v>
      </c>
      <c r="AT1062" s="34">
        <v>3212512427</v>
      </c>
      <c r="AU1062" s="34" t="s">
        <v>2127</v>
      </c>
      <c r="AX1062" s="90"/>
      <c r="BA1062" s="91"/>
      <c r="BB1062" s="91"/>
      <c r="BC1062" s="91"/>
      <c r="BF1062" s="34" t="s">
        <v>4983</v>
      </c>
      <c r="BG1062" s="92" t="s">
        <v>2098</v>
      </c>
      <c r="BM1062" s="36" t="s">
        <v>131</v>
      </c>
      <c r="BN1062" s="34" t="s">
        <v>132</v>
      </c>
      <c r="BO1062" s="36">
        <v>0</v>
      </c>
      <c r="BQ1062" s="94"/>
      <c r="BS1062" s="36" t="s">
        <v>2127</v>
      </c>
      <c r="BU1062" s="95"/>
      <c r="BV1062" s="95"/>
      <c r="BW1062" s="61"/>
      <c r="BX1062" s="60"/>
      <c r="BY1062" s="59" t="str">
        <f t="shared" ca="1" si="81"/>
        <v/>
      </c>
      <c r="CD1062" s="68"/>
      <c r="CE1062" s="68"/>
      <c r="CF1062" s="67"/>
      <c r="CG1062">
        <v>84</v>
      </c>
      <c r="CH1062" s="2">
        <v>155</v>
      </c>
      <c r="CI1062" s="4">
        <f t="shared" si="82"/>
        <v>34.963579604578563</v>
      </c>
      <c r="CJ1062" s="5" t="str">
        <f t="shared" si="83"/>
        <v>OBESIDAD</v>
      </c>
      <c r="CK1062" s="36">
        <v>0</v>
      </c>
      <c r="CL1062" s="66"/>
      <c r="CM1062" s="89">
        <v>43109</v>
      </c>
      <c r="CN1062" s="97">
        <v>43145</v>
      </c>
      <c r="CP1062"/>
      <c r="CQ1062" s="65"/>
      <c r="CR1062" s="65"/>
      <c r="CS1062" s="98"/>
      <c r="CT1062"/>
      <c r="CU1062"/>
      <c r="CV1062" s="97"/>
      <c r="CW1062" s="2">
        <v>120</v>
      </c>
      <c r="CX1062" s="82">
        <v>70</v>
      </c>
      <c r="DG1062" s="64"/>
      <c r="DI1062" s="89">
        <v>43748</v>
      </c>
      <c r="DJ1062" s="89"/>
      <c r="DN1062" s="34"/>
      <c r="DO1062" s="34"/>
      <c r="DP1062" s="34"/>
      <c r="DQ1062" s="34"/>
      <c r="DR1062" s="34"/>
      <c r="DS1062" s="34" t="s">
        <v>2127</v>
      </c>
      <c r="DT1062" s="34"/>
      <c r="DU1062" s="47">
        <v>44778</v>
      </c>
      <c r="DY1062" s="1">
        <v>2</v>
      </c>
      <c r="DZ1062" t="s">
        <v>7940</v>
      </c>
      <c r="EA1062" s="4">
        <v>0.82</v>
      </c>
      <c r="EB1062" s="4">
        <v>99</v>
      </c>
      <c r="EC1062" s="4">
        <v>185</v>
      </c>
      <c r="ED1062" s="4">
        <v>118.4</v>
      </c>
      <c r="EE1062" s="4">
        <v>42.4</v>
      </c>
      <c r="EF1062" s="4">
        <v>121</v>
      </c>
      <c r="EG1062" s="4">
        <v>1.4</v>
      </c>
      <c r="EJ1062"/>
      <c r="EL1062" s="34"/>
      <c r="EN1062" s="34"/>
    </row>
    <row r="1063" spans="1:144" x14ac:dyDescent="0.25">
      <c r="A1063" s="85">
        <v>2022</v>
      </c>
      <c r="B1063" s="87">
        <v>44830</v>
      </c>
      <c r="C1063" t="s">
        <v>121</v>
      </c>
      <c r="D1063" t="s">
        <v>122</v>
      </c>
      <c r="E1063" s="34" t="s">
        <v>7938</v>
      </c>
      <c r="F1063" s="34">
        <f t="shared" si="84"/>
        <v>1062</v>
      </c>
      <c r="G1063" s="34" t="s">
        <v>4985</v>
      </c>
      <c r="H1063">
        <v>18</v>
      </c>
      <c r="I1063" s="34" t="s">
        <v>6141</v>
      </c>
      <c r="J1063" s="34" t="s">
        <v>4988</v>
      </c>
      <c r="K1063" s="34" t="str">
        <f>VLOOKUP(J1063,[2]CodMpios!$B$347:$E$362,4,FALSE)</f>
        <v>18001 - Florencia</v>
      </c>
      <c r="L1063" s="34" t="str">
        <f>VLOOKUP($J1063,[2]Coord_Mpios_X_Y!$B$2:$K$1123,9,FALSE)</f>
        <v>1,749138703818</v>
      </c>
      <c r="M1063" s="34" t="str">
        <f>VLOOKUP($J1063,[2]Coord_Mpios_X_Y!$B$2:$K$1123,10,FALSE)</f>
        <v>-75,558239064333</v>
      </c>
      <c r="N1063" s="34" t="s">
        <v>139</v>
      </c>
      <c r="O1063" s="34" t="s">
        <v>126</v>
      </c>
      <c r="Q1063" s="34" t="s">
        <v>127</v>
      </c>
      <c r="R1063" s="34">
        <v>40726202</v>
      </c>
      <c r="S1063" s="34" t="str">
        <f t="shared" si="80"/>
        <v>CC40726202</v>
      </c>
      <c r="T1063" s="34" t="s">
        <v>395</v>
      </c>
      <c r="V1063" s="34" t="s">
        <v>561</v>
      </c>
      <c r="W1063" s="34" t="s">
        <v>5680</v>
      </c>
      <c r="X1063" s="87">
        <v>20693</v>
      </c>
      <c r="Y1063">
        <v>66</v>
      </c>
      <c r="Z1063" s="36">
        <f>VLOOKUP($Y1063,[2]Edades!$A$3:$H$153,4,FALSE)</f>
        <v>6</v>
      </c>
      <c r="AA1063" s="34" t="str">
        <f>VLOOKUP($Y1063,[2]Edades!$A$3:$H$153,6,FALSE)</f>
        <v>6 - Persona mayor</v>
      </c>
      <c r="AB1063" s="34">
        <f>VLOOKUP($Y1063,[2]Edades!$A$3:$H$153,7,FALSE)</f>
        <v>14</v>
      </c>
      <c r="AC1063" s="34" t="str">
        <f>VLOOKUP($Y1063,[2]Edades!$A$3:$H$153,8,FALSE)</f>
        <v>65-69</v>
      </c>
      <c r="AD1063" s="34" t="s">
        <v>129</v>
      </c>
      <c r="AE1063" s="1">
        <v>2</v>
      </c>
      <c r="AF1063" s="34" t="s">
        <v>2137</v>
      </c>
      <c r="AG1063" s="34" t="s">
        <v>2127</v>
      </c>
      <c r="AH1063" s="34" t="s">
        <v>2127</v>
      </c>
      <c r="AK1063" s="34" t="s">
        <v>139</v>
      </c>
      <c r="AM1063" s="34" t="s">
        <v>2127</v>
      </c>
      <c r="AN1063" s="36" t="s">
        <v>2127</v>
      </c>
      <c r="AO1063" s="36" t="s">
        <v>2127</v>
      </c>
      <c r="AP1063" s="34" t="s">
        <v>2127</v>
      </c>
      <c r="AQ1063" s="36" t="s">
        <v>2127</v>
      </c>
      <c r="AR1063" s="34" t="s">
        <v>2098</v>
      </c>
      <c r="AS1063" s="91" t="s">
        <v>7171</v>
      </c>
      <c r="AT1063" s="34">
        <v>3118918486</v>
      </c>
      <c r="AU1063" s="34" t="s">
        <v>2127</v>
      </c>
      <c r="AX1063" s="90"/>
      <c r="BA1063" s="91"/>
      <c r="BB1063" s="91"/>
      <c r="BC1063" s="91"/>
      <c r="BF1063" s="34" t="s">
        <v>4983</v>
      </c>
      <c r="BG1063" s="92" t="s">
        <v>2098</v>
      </c>
      <c r="BM1063" s="36" t="s">
        <v>131</v>
      </c>
      <c r="BN1063" s="34" t="s">
        <v>132</v>
      </c>
      <c r="BO1063" s="36">
        <v>0</v>
      </c>
      <c r="BQ1063" s="94"/>
      <c r="BS1063" s="36" t="s">
        <v>2127</v>
      </c>
      <c r="BU1063" s="95"/>
      <c r="BV1063" s="95"/>
      <c r="BW1063" s="61"/>
      <c r="BX1063" s="60"/>
      <c r="BY1063" s="59" t="str">
        <f t="shared" ca="1" si="81"/>
        <v/>
      </c>
      <c r="CD1063" s="68"/>
      <c r="CE1063" s="68"/>
      <c r="CF1063" s="67"/>
      <c r="CG1063">
        <v>81</v>
      </c>
      <c r="CH1063" s="2">
        <v>155</v>
      </c>
      <c r="CI1063" s="4">
        <f t="shared" si="82"/>
        <v>33.714880332986468</v>
      </c>
      <c r="CJ1063" s="5" t="str">
        <f t="shared" si="83"/>
        <v>OBESIDAD</v>
      </c>
      <c r="CK1063" s="36">
        <v>0</v>
      </c>
      <c r="CL1063" s="66"/>
      <c r="CM1063" s="89">
        <v>43110</v>
      </c>
      <c r="CN1063" s="97">
        <v>43145</v>
      </c>
      <c r="CP1063"/>
      <c r="CQ1063" s="65"/>
      <c r="CR1063" s="65"/>
      <c r="CS1063" s="98"/>
      <c r="CT1063"/>
      <c r="CU1063"/>
      <c r="CV1063" s="97"/>
      <c r="CW1063" s="2"/>
      <c r="CX1063" s="82"/>
      <c r="DG1063" s="64"/>
      <c r="DI1063" s="89">
        <v>43146</v>
      </c>
      <c r="DJ1063" s="89"/>
      <c r="DK1063" s="89">
        <v>44802</v>
      </c>
      <c r="DN1063" s="34"/>
      <c r="DO1063" s="34"/>
      <c r="DP1063" s="34"/>
      <c r="DQ1063" s="34"/>
      <c r="DR1063" s="34"/>
      <c r="DS1063" s="34" t="s">
        <v>2127</v>
      </c>
      <c r="DT1063" s="34"/>
      <c r="DU1063" s="47">
        <v>44580</v>
      </c>
      <c r="DY1063" s="1">
        <v>2</v>
      </c>
      <c r="DZ1063" t="s">
        <v>7939</v>
      </c>
      <c r="EA1063" s="4">
        <v>0.89</v>
      </c>
      <c r="EB1063" s="4">
        <v>81</v>
      </c>
      <c r="EC1063" s="4">
        <v>165</v>
      </c>
      <c r="ED1063" s="4">
        <v>64</v>
      </c>
      <c r="EE1063" s="4">
        <v>53.3</v>
      </c>
      <c r="EF1063" s="4">
        <v>47</v>
      </c>
      <c r="EG1063" s="4">
        <v>1</v>
      </c>
      <c r="EJ1063"/>
      <c r="EL1063" s="34"/>
      <c r="EN1063" s="34"/>
    </row>
    <row r="1064" spans="1:144" x14ac:dyDescent="0.25">
      <c r="A1064" s="85">
        <v>2022</v>
      </c>
      <c r="B1064" s="87">
        <v>44830</v>
      </c>
      <c r="C1064" t="s">
        <v>121</v>
      </c>
      <c r="D1064" t="s">
        <v>122</v>
      </c>
      <c r="E1064" s="34" t="s">
        <v>7938</v>
      </c>
      <c r="F1064" s="34">
        <f t="shared" si="84"/>
        <v>1063</v>
      </c>
      <c r="G1064" s="34" t="s">
        <v>4985</v>
      </c>
      <c r="H1064">
        <v>18</v>
      </c>
      <c r="I1064" s="34" t="s">
        <v>6141</v>
      </c>
      <c r="J1064" s="34" t="s">
        <v>5052</v>
      </c>
      <c r="K1064" s="34" t="str">
        <f>VLOOKUP(J1064,[2]CodMpios!$B$347:$E$362,4,FALSE)</f>
        <v>18256 - El Paujil</v>
      </c>
      <c r="L1064" s="34" t="str">
        <f>VLOOKUP($J1064,[2]Coord_Mpios_X_Y!$B$2:$K$1123,9,FALSE)</f>
        <v>1,617746356165</v>
      </c>
      <c r="M1064" s="34" t="str">
        <f>VLOOKUP($J1064,[2]Coord_Mpios_X_Y!$B$2:$K$1123,10,FALSE)</f>
        <v>-75,234043334186</v>
      </c>
      <c r="N1064" s="34" t="s">
        <v>6142</v>
      </c>
      <c r="O1064" s="34" t="s">
        <v>126</v>
      </c>
      <c r="Q1064" s="34" t="s">
        <v>127</v>
      </c>
      <c r="R1064" s="34">
        <v>17621546</v>
      </c>
      <c r="S1064" s="34" t="str">
        <f t="shared" si="80"/>
        <v>CC17621546</v>
      </c>
      <c r="T1064" s="34" t="s">
        <v>5679</v>
      </c>
      <c r="V1064" s="34" t="s">
        <v>2110</v>
      </c>
      <c r="W1064" s="34" t="s">
        <v>716</v>
      </c>
      <c r="X1064" s="87">
        <v>15347</v>
      </c>
      <c r="Y1064">
        <v>81</v>
      </c>
      <c r="Z1064" s="36">
        <f>VLOOKUP($Y1064,[2]Edades!$A$3:$H$153,4,FALSE)</f>
        <v>6</v>
      </c>
      <c r="AA1064" s="34" t="str">
        <f>VLOOKUP($Y1064,[2]Edades!$A$3:$H$153,6,FALSE)</f>
        <v>6 - Persona mayor</v>
      </c>
      <c r="AB1064" s="34">
        <f>VLOOKUP($Y1064,[2]Edades!$A$3:$H$153,7,FALSE)</f>
        <v>17</v>
      </c>
      <c r="AC1064" s="34" t="str">
        <f>VLOOKUP($Y1064,[2]Edades!$A$3:$H$153,8,FALSE)</f>
        <v>80 Y MÁS</v>
      </c>
      <c r="AD1064" s="34" t="s">
        <v>146</v>
      </c>
      <c r="AE1064">
        <v>1</v>
      </c>
      <c r="AF1064" s="34" t="s">
        <v>2137</v>
      </c>
      <c r="AG1064" s="34" t="s">
        <v>2127</v>
      </c>
      <c r="AH1064" s="34" t="s">
        <v>2127</v>
      </c>
      <c r="AK1064" s="34" t="s">
        <v>6142</v>
      </c>
      <c r="AM1064" s="34" t="s">
        <v>2127</v>
      </c>
      <c r="AN1064" s="36" t="s">
        <v>2127</v>
      </c>
      <c r="AO1064" s="36" t="s">
        <v>2127</v>
      </c>
      <c r="AP1064" s="34" t="s">
        <v>2127</v>
      </c>
      <c r="AQ1064" s="36" t="s">
        <v>2127</v>
      </c>
      <c r="AR1064" s="34" t="s">
        <v>5042</v>
      </c>
      <c r="AS1064" s="91" t="s">
        <v>7172</v>
      </c>
      <c r="AT1064" s="34">
        <v>3127756800</v>
      </c>
      <c r="AU1064" s="34" t="s">
        <v>2127</v>
      </c>
      <c r="AX1064" s="90"/>
      <c r="BA1064" s="91"/>
      <c r="BB1064" s="91"/>
      <c r="BC1064" s="91"/>
      <c r="BF1064" s="34" t="s">
        <v>4983</v>
      </c>
      <c r="BG1064" s="92" t="s">
        <v>2098</v>
      </c>
      <c r="BM1064" s="36" t="s">
        <v>131</v>
      </c>
      <c r="BN1064" s="34" t="s">
        <v>132</v>
      </c>
      <c r="BO1064" s="36">
        <v>0</v>
      </c>
      <c r="BQ1064" s="94"/>
      <c r="BS1064" s="36" t="s">
        <v>2127</v>
      </c>
      <c r="BU1064" s="95"/>
      <c r="BV1064" s="95"/>
      <c r="BW1064" s="61"/>
      <c r="BX1064" s="60"/>
      <c r="BY1064" s="59" t="str">
        <f t="shared" ca="1" si="81"/>
        <v/>
      </c>
      <c r="CD1064" s="68"/>
      <c r="CE1064" s="68"/>
      <c r="CF1064" s="67"/>
      <c r="CG1064">
        <v>51</v>
      </c>
      <c r="CH1064" s="2">
        <v>152</v>
      </c>
      <c r="CI1064" s="4">
        <f t="shared" si="82"/>
        <v>22.07409972299169</v>
      </c>
      <c r="CJ1064" s="5" t="str">
        <f t="shared" si="83"/>
        <v>NORMAL</v>
      </c>
      <c r="CK1064" s="36">
        <v>0</v>
      </c>
      <c r="CL1064" s="66"/>
      <c r="CM1064" s="89">
        <v>43115</v>
      </c>
      <c r="CN1064" s="97">
        <v>43145</v>
      </c>
      <c r="CP1064"/>
      <c r="CQ1064" s="65"/>
      <c r="CR1064" s="65"/>
      <c r="CS1064" s="98"/>
      <c r="CT1064"/>
      <c r="CU1064"/>
      <c r="CV1064" s="97"/>
      <c r="CW1064" s="2"/>
      <c r="CX1064" s="82"/>
      <c r="DG1064" s="64"/>
      <c r="DI1064" s="89">
        <v>43146</v>
      </c>
      <c r="DJ1064" s="89"/>
      <c r="DN1064" s="34"/>
      <c r="DO1064" s="34"/>
      <c r="DP1064" s="34"/>
      <c r="DQ1064" s="34"/>
      <c r="DR1064" s="34"/>
      <c r="DS1064" s="34" t="s">
        <v>2127</v>
      </c>
      <c r="DT1064" s="34"/>
      <c r="DU1064" s="47">
        <v>43145</v>
      </c>
      <c r="DY1064" s="1">
        <v>2</v>
      </c>
      <c r="DZ1064" t="s">
        <v>7941</v>
      </c>
      <c r="EB1064" s="4"/>
      <c r="EJ1064"/>
      <c r="EL1064" s="34"/>
      <c r="EN1064" s="34"/>
    </row>
    <row r="1065" spans="1:144" x14ac:dyDescent="0.25">
      <c r="A1065" s="85">
        <v>2022</v>
      </c>
      <c r="B1065" s="87">
        <v>44830</v>
      </c>
      <c r="C1065" t="s">
        <v>121</v>
      </c>
      <c r="D1065" t="s">
        <v>122</v>
      </c>
      <c r="E1065" s="34" t="s">
        <v>7938</v>
      </c>
      <c r="F1065" s="34">
        <f t="shared" si="84"/>
        <v>1064</v>
      </c>
      <c r="G1065" s="34" t="s">
        <v>4985</v>
      </c>
      <c r="H1065">
        <v>18</v>
      </c>
      <c r="I1065" s="34" t="s">
        <v>6141</v>
      </c>
      <c r="J1065" s="34" t="s">
        <v>5008</v>
      </c>
      <c r="K1065" s="34" t="str">
        <f>VLOOKUP(J1065,[2]CodMpios!$B$347:$E$362,4,FALSE)</f>
        <v>18094 - Belén De Los Andaquíes</v>
      </c>
      <c r="L1065" s="34" t="str">
        <f>VLOOKUP($J1065,[2]Coord_Mpios_X_Y!$B$2:$K$1123,9,FALSE)</f>
        <v>1,500923003060</v>
      </c>
      <c r="M1065" s="34" t="str">
        <f>VLOOKUP($J1065,[2]Coord_Mpios_X_Y!$B$2:$K$1123,10,FALSE)</f>
        <v>-75,875645424257</v>
      </c>
      <c r="N1065" s="34" t="s">
        <v>125</v>
      </c>
      <c r="O1065" s="34" t="s">
        <v>126</v>
      </c>
      <c r="Q1065" s="34" t="s">
        <v>127</v>
      </c>
      <c r="R1065" s="34">
        <v>17682571</v>
      </c>
      <c r="S1065" s="34" t="str">
        <f t="shared" si="80"/>
        <v>CC17682571</v>
      </c>
      <c r="T1065" s="34" t="s">
        <v>5678</v>
      </c>
      <c r="V1065" s="34" t="s">
        <v>866</v>
      </c>
      <c r="W1065" s="34" t="s">
        <v>391</v>
      </c>
      <c r="X1065" s="87">
        <v>23979</v>
      </c>
      <c r="Y1065">
        <v>57</v>
      </c>
      <c r="Z1065" s="36">
        <f>VLOOKUP($Y1065,[2]Edades!$A$3:$H$153,4,FALSE)</f>
        <v>5</v>
      </c>
      <c r="AA1065" s="34" t="str">
        <f>VLOOKUP($Y1065,[2]Edades!$A$3:$H$153,6,FALSE)</f>
        <v>5 - Adultez</v>
      </c>
      <c r="AB1065" s="34">
        <f>VLOOKUP($Y1065,[2]Edades!$A$3:$H$153,7,FALSE)</f>
        <v>12</v>
      </c>
      <c r="AC1065" s="34" t="str">
        <f>VLOOKUP($Y1065,[2]Edades!$A$3:$H$153,8,FALSE)</f>
        <v>55-59</v>
      </c>
      <c r="AD1065" s="34" t="s">
        <v>146</v>
      </c>
      <c r="AE1065">
        <v>1</v>
      </c>
      <c r="AF1065" s="34" t="s">
        <v>130</v>
      </c>
      <c r="AG1065" s="34" t="s">
        <v>2127</v>
      </c>
      <c r="AH1065" s="34" t="s">
        <v>2127</v>
      </c>
      <c r="AK1065" s="34" t="s">
        <v>125</v>
      </c>
      <c r="AM1065" s="34" t="s">
        <v>2127</v>
      </c>
      <c r="AN1065" s="36" t="s">
        <v>2127</v>
      </c>
      <c r="AO1065" s="36" t="s">
        <v>2127</v>
      </c>
      <c r="AP1065" s="34" t="s">
        <v>2127</v>
      </c>
      <c r="AQ1065" s="36" t="s">
        <v>2127</v>
      </c>
      <c r="AR1065" s="34" t="s">
        <v>5238</v>
      </c>
      <c r="AS1065" s="91" t="s">
        <v>7173</v>
      </c>
      <c r="AT1065" s="34">
        <v>3207191480</v>
      </c>
      <c r="AU1065" s="34" t="s">
        <v>2127</v>
      </c>
      <c r="AX1065" s="90"/>
      <c r="BA1065" s="91"/>
      <c r="BB1065" s="91"/>
      <c r="BC1065" s="91"/>
      <c r="BF1065" s="34" t="s">
        <v>4983</v>
      </c>
      <c r="BG1065" s="92" t="s">
        <v>2098</v>
      </c>
      <c r="BM1065" s="36" t="s">
        <v>131</v>
      </c>
      <c r="BN1065" s="34" t="s">
        <v>132</v>
      </c>
      <c r="BO1065" s="36">
        <v>0</v>
      </c>
      <c r="BQ1065" s="94"/>
      <c r="BS1065" s="36" t="s">
        <v>2127</v>
      </c>
      <c r="BU1065" s="95"/>
      <c r="BV1065" s="95"/>
      <c r="BW1065" s="61"/>
      <c r="BX1065" s="60"/>
      <c r="BY1065" s="59" t="str">
        <f t="shared" ca="1" si="81"/>
        <v/>
      </c>
      <c r="CD1065" s="68"/>
      <c r="CE1065" s="68"/>
      <c r="CF1065" s="67"/>
      <c r="CG1065">
        <v>89</v>
      </c>
      <c r="CH1065" s="2">
        <v>170</v>
      </c>
      <c r="CI1065" s="4">
        <f t="shared" si="82"/>
        <v>30.795847750865054</v>
      </c>
      <c r="CJ1065" s="5" t="str">
        <f t="shared" si="83"/>
        <v>OBESIDAD</v>
      </c>
      <c r="CK1065" s="36">
        <v>0</v>
      </c>
      <c r="CL1065" s="66"/>
      <c r="CM1065" s="89">
        <v>43115</v>
      </c>
      <c r="CN1065" s="97">
        <v>43153</v>
      </c>
      <c r="CP1065"/>
      <c r="CQ1065" s="65"/>
      <c r="CR1065" s="65"/>
      <c r="CS1065" s="98"/>
      <c r="CT1065"/>
      <c r="CU1065"/>
      <c r="CV1065" s="97"/>
      <c r="CW1065" s="2">
        <v>120</v>
      </c>
      <c r="CX1065" s="82">
        <v>70</v>
      </c>
      <c r="DG1065" s="64"/>
      <c r="DI1065" s="89">
        <v>43160</v>
      </c>
      <c r="DJ1065" s="89"/>
      <c r="DN1065" s="34"/>
      <c r="DO1065" s="34"/>
      <c r="DP1065" s="34"/>
      <c r="DQ1065" s="34"/>
      <c r="DR1065" s="34"/>
      <c r="DS1065" s="34" t="s">
        <v>2127</v>
      </c>
      <c r="DT1065" s="34"/>
      <c r="DU1065" s="47">
        <v>44462</v>
      </c>
      <c r="DY1065" s="1">
        <v>2</v>
      </c>
      <c r="DZ1065" t="s">
        <v>7940</v>
      </c>
      <c r="EB1065" s="4">
        <v>137</v>
      </c>
      <c r="EH1065" s="4">
        <v>7.5</v>
      </c>
      <c r="EJ1065"/>
      <c r="EL1065" s="34"/>
      <c r="EN1065" s="34"/>
    </row>
    <row r="1066" spans="1:144" x14ac:dyDescent="0.25">
      <c r="A1066" s="85">
        <v>2022</v>
      </c>
      <c r="B1066" s="87">
        <v>44830</v>
      </c>
      <c r="C1066" t="s">
        <v>121</v>
      </c>
      <c r="D1066" t="s">
        <v>122</v>
      </c>
      <c r="E1066" s="34" t="s">
        <v>7938</v>
      </c>
      <c r="F1066" s="34">
        <f t="shared" si="84"/>
        <v>1065</v>
      </c>
      <c r="G1066" s="34" t="s">
        <v>4985</v>
      </c>
      <c r="H1066">
        <v>18</v>
      </c>
      <c r="I1066" s="34" t="s">
        <v>6141</v>
      </c>
      <c r="J1066" s="34" t="s">
        <v>5032</v>
      </c>
      <c r="K1066" s="34" t="str">
        <f>VLOOKUP(J1066,[2]CodMpios!$B$347:$E$362,4,FALSE)</f>
        <v>18150 - Cartagena Del Chaira</v>
      </c>
      <c r="L1066" s="34" t="str">
        <f>VLOOKUP($J1066,[2]Coord_Mpios_X_Y!$B$2:$K$1123,9,FALSE)</f>
        <v>0,647693081213</v>
      </c>
      <c r="M1066" s="34" t="str">
        <f>VLOOKUP($J1066,[2]Coord_Mpios_X_Y!$B$2:$K$1123,10,FALSE)</f>
        <v>-74,272354990827</v>
      </c>
      <c r="N1066" s="34" t="s">
        <v>125</v>
      </c>
      <c r="O1066" s="34" t="s">
        <v>126</v>
      </c>
      <c r="Q1066" s="34" t="s">
        <v>127</v>
      </c>
      <c r="R1066" s="34">
        <v>82362267</v>
      </c>
      <c r="S1066" s="34" t="str">
        <f t="shared" si="80"/>
        <v>CC82362267</v>
      </c>
      <c r="T1066" s="34" t="s">
        <v>925</v>
      </c>
      <c r="V1066" s="34" t="s">
        <v>2142</v>
      </c>
      <c r="W1066" s="34" t="s">
        <v>969</v>
      </c>
      <c r="X1066" s="87">
        <v>29029</v>
      </c>
      <c r="Y1066">
        <v>43</v>
      </c>
      <c r="Z1066" s="36">
        <f>VLOOKUP($Y1066,[2]Edades!$A$3:$H$153,4,FALSE)</f>
        <v>5</v>
      </c>
      <c r="AA1066" s="34" t="str">
        <f>VLOOKUP($Y1066,[2]Edades!$A$3:$H$153,6,FALSE)</f>
        <v>5 - Adultez</v>
      </c>
      <c r="AB1066" s="34">
        <f>VLOOKUP($Y1066,[2]Edades!$A$3:$H$153,7,FALSE)</f>
        <v>9</v>
      </c>
      <c r="AC1066" s="34" t="str">
        <f>VLOOKUP($Y1066,[2]Edades!$A$3:$H$153,8,FALSE)</f>
        <v>40-44</v>
      </c>
      <c r="AD1066" s="34" t="s">
        <v>146</v>
      </c>
      <c r="AE1066">
        <v>1</v>
      </c>
      <c r="AF1066" s="34" t="s">
        <v>130</v>
      </c>
      <c r="AG1066" s="34" t="s">
        <v>2127</v>
      </c>
      <c r="AH1066" s="34" t="s">
        <v>2127</v>
      </c>
      <c r="AK1066" s="34" t="s">
        <v>125</v>
      </c>
      <c r="AM1066" s="34" t="s">
        <v>2127</v>
      </c>
      <c r="AN1066" s="36" t="s">
        <v>2127</v>
      </c>
      <c r="AO1066" s="36" t="s">
        <v>2127</v>
      </c>
      <c r="AP1066" s="34" t="s">
        <v>2127</v>
      </c>
      <c r="AQ1066" s="36" t="s">
        <v>2127</v>
      </c>
      <c r="AR1066" s="34" t="s">
        <v>5318</v>
      </c>
      <c r="AS1066" s="91" t="s">
        <v>7174</v>
      </c>
      <c r="AT1066" s="34">
        <v>3134236131</v>
      </c>
      <c r="AU1066" s="34" t="s">
        <v>2127</v>
      </c>
      <c r="AX1066" s="90"/>
      <c r="BA1066" s="91"/>
      <c r="BB1066" s="91"/>
      <c r="BC1066" s="91"/>
      <c r="BF1066" s="34" t="s">
        <v>4983</v>
      </c>
      <c r="BG1066" s="92" t="s">
        <v>2098</v>
      </c>
      <c r="BM1066" s="36" t="s">
        <v>131</v>
      </c>
      <c r="BN1066" s="34" t="s">
        <v>132</v>
      </c>
      <c r="BO1066" s="36">
        <v>0</v>
      </c>
      <c r="BQ1066" s="94"/>
      <c r="BS1066" s="36" t="s">
        <v>2127</v>
      </c>
      <c r="BU1066" s="95"/>
      <c r="BV1066" s="95"/>
      <c r="BW1066" s="61"/>
      <c r="BX1066" s="60"/>
      <c r="BY1066" s="59" t="str">
        <f t="shared" ca="1" si="81"/>
        <v/>
      </c>
      <c r="CD1066" s="68"/>
      <c r="CE1066" s="68"/>
      <c r="CF1066" s="67"/>
      <c r="CG1066">
        <v>92</v>
      </c>
      <c r="CH1066" s="2">
        <v>180</v>
      </c>
      <c r="CI1066" s="4">
        <f t="shared" si="82"/>
        <v>28.39506172839506</v>
      </c>
      <c r="CJ1066" s="5" t="str">
        <f t="shared" si="83"/>
        <v>SOBREPESO</v>
      </c>
      <c r="CK1066" s="36">
        <v>0</v>
      </c>
      <c r="CL1066" s="66"/>
      <c r="CM1066" s="89">
        <v>43115</v>
      </c>
      <c r="CN1066" s="97">
        <v>43146</v>
      </c>
      <c r="CP1066"/>
      <c r="CQ1066" s="65"/>
      <c r="CR1066" s="65"/>
      <c r="CS1066" s="98"/>
      <c r="CT1066"/>
      <c r="CU1066"/>
      <c r="CV1066" s="97"/>
      <c r="CW1066" s="2"/>
      <c r="CX1066" s="82"/>
      <c r="DG1066" s="64"/>
      <c r="DI1066" s="89"/>
      <c r="DJ1066" s="89"/>
      <c r="DN1066" s="34"/>
      <c r="DO1066" s="34"/>
      <c r="DP1066" s="34"/>
      <c r="DQ1066" s="34"/>
      <c r="DR1066" s="34"/>
      <c r="DS1066" s="34" t="s">
        <v>2127</v>
      </c>
      <c r="DT1066" s="34"/>
      <c r="DU1066" s="47">
        <v>44321</v>
      </c>
      <c r="DY1066" s="1">
        <v>1</v>
      </c>
      <c r="DZ1066" t="s">
        <v>7940</v>
      </c>
      <c r="EB1066" s="4"/>
      <c r="EJ1066"/>
      <c r="EL1066" s="34"/>
      <c r="EN1066" s="34"/>
    </row>
    <row r="1067" spans="1:144" x14ac:dyDescent="0.25">
      <c r="A1067" s="85">
        <v>2022</v>
      </c>
      <c r="B1067" s="87">
        <v>44830</v>
      </c>
      <c r="C1067" t="s">
        <v>121</v>
      </c>
      <c r="D1067" t="s">
        <v>122</v>
      </c>
      <c r="E1067" s="34" t="s">
        <v>7938</v>
      </c>
      <c r="F1067" s="34">
        <f t="shared" si="84"/>
        <v>1066</v>
      </c>
      <c r="G1067" s="34" t="s">
        <v>4985</v>
      </c>
      <c r="H1067">
        <v>18</v>
      </c>
      <c r="I1067" s="34" t="s">
        <v>6141</v>
      </c>
      <c r="J1067" s="34" t="s">
        <v>4988</v>
      </c>
      <c r="K1067" s="34" t="str">
        <f>VLOOKUP(J1067,[2]CodMpios!$B$347:$E$362,4,FALSE)</f>
        <v>18001 - Florencia</v>
      </c>
      <c r="L1067" s="34" t="str">
        <f>VLOOKUP($J1067,[2]Coord_Mpios_X_Y!$B$2:$K$1123,9,FALSE)</f>
        <v>1,749138703818</v>
      </c>
      <c r="M1067" s="34" t="str">
        <f>VLOOKUP($J1067,[2]Coord_Mpios_X_Y!$B$2:$K$1123,10,FALSE)</f>
        <v>-75,558239064333</v>
      </c>
      <c r="N1067" s="34" t="s">
        <v>125</v>
      </c>
      <c r="O1067" s="34" t="s">
        <v>126</v>
      </c>
      <c r="Q1067" s="34" t="s">
        <v>127</v>
      </c>
      <c r="R1067" s="34">
        <v>54257656</v>
      </c>
      <c r="S1067" s="34" t="str">
        <f t="shared" si="80"/>
        <v>CC54257656</v>
      </c>
      <c r="T1067" s="34" t="s">
        <v>2535</v>
      </c>
      <c r="V1067" s="34" t="s">
        <v>2119</v>
      </c>
      <c r="W1067" s="34" t="s">
        <v>1307</v>
      </c>
      <c r="X1067" s="87">
        <v>24639</v>
      </c>
      <c r="Y1067">
        <v>55</v>
      </c>
      <c r="Z1067" s="36">
        <f>VLOOKUP($Y1067,[2]Edades!$A$3:$H$153,4,FALSE)</f>
        <v>5</v>
      </c>
      <c r="AA1067" s="34" t="str">
        <f>VLOOKUP($Y1067,[2]Edades!$A$3:$H$153,6,FALSE)</f>
        <v>5 - Adultez</v>
      </c>
      <c r="AB1067" s="34">
        <f>VLOOKUP($Y1067,[2]Edades!$A$3:$H$153,7,FALSE)</f>
        <v>12</v>
      </c>
      <c r="AC1067" s="34" t="str">
        <f>VLOOKUP($Y1067,[2]Edades!$A$3:$H$153,8,FALSE)</f>
        <v>55-59</v>
      </c>
      <c r="AD1067" s="34" t="s">
        <v>129</v>
      </c>
      <c r="AE1067" s="1">
        <v>2</v>
      </c>
      <c r="AF1067" s="34" t="s">
        <v>130</v>
      </c>
      <c r="AG1067" s="34" t="s">
        <v>2127</v>
      </c>
      <c r="AH1067" s="34" t="s">
        <v>2127</v>
      </c>
      <c r="AK1067" s="34" t="s">
        <v>125</v>
      </c>
      <c r="AM1067" s="34" t="s">
        <v>2127</v>
      </c>
      <c r="AN1067" s="36" t="s">
        <v>2127</v>
      </c>
      <c r="AO1067" s="36" t="s">
        <v>2127</v>
      </c>
      <c r="AP1067" s="34" t="s">
        <v>2127</v>
      </c>
      <c r="AQ1067" s="36" t="s">
        <v>2127</v>
      </c>
      <c r="AR1067" s="34" t="s">
        <v>2098</v>
      </c>
      <c r="AS1067" s="91" t="s">
        <v>7175</v>
      </c>
      <c r="AT1067" s="34">
        <v>3158175584</v>
      </c>
      <c r="AU1067" s="34" t="s">
        <v>2127</v>
      </c>
      <c r="AX1067" s="90"/>
      <c r="BA1067" s="91"/>
      <c r="BB1067" s="91"/>
      <c r="BC1067" s="91"/>
      <c r="BF1067" s="34" t="s">
        <v>4983</v>
      </c>
      <c r="BG1067" s="92" t="s">
        <v>2098</v>
      </c>
      <c r="BM1067" s="36" t="s">
        <v>131</v>
      </c>
      <c r="BN1067" s="34" t="s">
        <v>132</v>
      </c>
      <c r="BO1067" s="36">
        <v>0</v>
      </c>
      <c r="BQ1067" s="94"/>
      <c r="BS1067" s="36" t="s">
        <v>2127</v>
      </c>
      <c r="BU1067" s="95"/>
      <c r="BV1067" s="95"/>
      <c r="BW1067" s="61"/>
      <c r="BX1067" s="60"/>
      <c r="BY1067" s="59" t="str">
        <f t="shared" ca="1" si="81"/>
        <v/>
      </c>
      <c r="CD1067" s="68"/>
      <c r="CE1067" s="68"/>
      <c r="CF1067" s="67"/>
      <c r="CG1067">
        <v>70</v>
      </c>
      <c r="CH1067" s="2">
        <v>167</v>
      </c>
      <c r="CI1067" s="4">
        <f t="shared" si="82"/>
        <v>25.099501595611173</v>
      </c>
      <c r="CJ1067" s="5" t="str">
        <f t="shared" si="83"/>
        <v>SOBREPESO</v>
      </c>
      <c r="CK1067" s="36">
        <v>0</v>
      </c>
      <c r="CL1067" s="66"/>
      <c r="CM1067" s="89">
        <v>43116</v>
      </c>
      <c r="CN1067" s="97">
        <v>43313</v>
      </c>
      <c r="CP1067"/>
      <c r="CQ1067" s="65"/>
      <c r="CR1067" s="65"/>
      <c r="CS1067" s="98"/>
      <c r="CT1067"/>
      <c r="CU1067"/>
      <c r="CV1067" s="97"/>
      <c r="CW1067" s="2"/>
      <c r="CX1067" s="82"/>
      <c r="DG1067" s="64"/>
      <c r="DI1067" s="89"/>
      <c r="DJ1067" s="89"/>
      <c r="DN1067" s="34"/>
      <c r="DO1067" s="34"/>
      <c r="DP1067" s="34"/>
      <c r="DQ1067" s="34"/>
      <c r="DR1067" s="34"/>
      <c r="DS1067" s="34" t="s">
        <v>2127</v>
      </c>
      <c r="DT1067" s="34"/>
      <c r="DY1067" s="1">
        <v>2</v>
      </c>
      <c r="DZ1067" t="s">
        <v>7941</v>
      </c>
      <c r="EB1067" s="4"/>
      <c r="EJ1067"/>
      <c r="EL1067" s="34"/>
      <c r="EN1067" s="34"/>
    </row>
    <row r="1068" spans="1:144" x14ac:dyDescent="0.25">
      <c r="A1068" s="85">
        <v>2022</v>
      </c>
      <c r="B1068" s="87">
        <v>44830</v>
      </c>
      <c r="C1068" t="s">
        <v>121</v>
      </c>
      <c r="D1068" t="s">
        <v>122</v>
      </c>
      <c r="E1068" s="34" t="s">
        <v>7938</v>
      </c>
      <c r="F1068" s="34">
        <f t="shared" si="84"/>
        <v>1067</v>
      </c>
      <c r="G1068" s="34" t="s">
        <v>4985</v>
      </c>
      <c r="H1068">
        <v>18</v>
      </c>
      <c r="I1068" s="34" t="s">
        <v>6141</v>
      </c>
      <c r="J1068" s="34" t="s">
        <v>5110</v>
      </c>
      <c r="K1068" s="34" t="str">
        <f>VLOOKUP(J1068,[2]CodMpios!$B$347:$E$362,4,FALSE)</f>
        <v>18479 - Morelia</v>
      </c>
      <c r="L1068" s="34" t="str">
        <f>VLOOKUP($J1068,[2]Coord_Mpios_X_Y!$B$2:$K$1123,9,FALSE)</f>
        <v>1,382996109840</v>
      </c>
      <c r="M1068" s="34" t="str">
        <f>VLOOKUP($J1068,[2]Coord_Mpios_X_Y!$B$2:$K$1123,10,FALSE)</f>
        <v>-75,673811233713</v>
      </c>
      <c r="N1068" s="34" t="s">
        <v>125</v>
      </c>
      <c r="O1068" s="34" t="s">
        <v>126</v>
      </c>
      <c r="Q1068" s="34" t="s">
        <v>127</v>
      </c>
      <c r="R1068" s="34">
        <v>40759625</v>
      </c>
      <c r="S1068" s="34" t="str">
        <f t="shared" si="80"/>
        <v>CC40759625</v>
      </c>
      <c r="T1068" s="34" t="s">
        <v>334</v>
      </c>
      <c r="V1068" s="34" t="s">
        <v>2168</v>
      </c>
      <c r="W1068" s="34" t="s">
        <v>5232</v>
      </c>
      <c r="X1068" s="87">
        <v>22336</v>
      </c>
      <c r="Y1068">
        <v>62</v>
      </c>
      <c r="Z1068" s="36">
        <f>VLOOKUP($Y1068,[2]Edades!$A$3:$H$153,4,FALSE)</f>
        <v>6</v>
      </c>
      <c r="AA1068" s="34" t="str">
        <f>VLOOKUP($Y1068,[2]Edades!$A$3:$H$153,6,FALSE)</f>
        <v>6 - Persona mayor</v>
      </c>
      <c r="AB1068" s="34">
        <f>VLOOKUP($Y1068,[2]Edades!$A$3:$H$153,7,FALSE)</f>
        <v>13</v>
      </c>
      <c r="AC1068" s="34" t="str">
        <f>VLOOKUP($Y1068,[2]Edades!$A$3:$H$153,8,FALSE)</f>
        <v>60-64</v>
      </c>
      <c r="AD1068" s="34" t="s">
        <v>129</v>
      </c>
      <c r="AE1068" s="1">
        <v>2</v>
      </c>
      <c r="AF1068" s="34" t="s">
        <v>2137</v>
      </c>
      <c r="AG1068" s="34" t="s">
        <v>2127</v>
      </c>
      <c r="AH1068" s="34" t="s">
        <v>2127</v>
      </c>
      <c r="AK1068" s="34" t="s">
        <v>125</v>
      </c>
      <c r="AM1068" s="34" t="s">
        <v>2127</v>
      </c>
      <c r="AN1068" s="36" t="s">
        <v>2127</v>
      </c>
      <c r="AO1068" s="36" t="s">
        <v>2127</v>
      </c>
      <c r="AP1068" s="34" t="s">
        <v>2127</v>
      </c>
      <c r="AQ1068" s="36" t="s">
        <v>2127</v>
      </c>
      <c r="AR1068" s="34" t="s">
        <v>4989</v>
      </c>
      <c r="AS1068" s="91" t="s">
        <v>7176</v>
      </c>
      <c r="AT1068" s="34">
        <v>3202333559</v>
      </c>
      <c r="AU1068" s="34" t="s">
        <v>2127</v>
      </c>
      <c r="AX1068" s="90"/>
      <c r="BA1068" s="91"/>
      <c r="BB1068" s="91"/>
      <c r="BC1068" s="91"/>
      <c r="BF1068" s="34" t="s">
        <v>4983</v>
      </c>
      <c r="BG1068" s="92" t="s">
        <v>4989</v>
      </c>
      <c r="BM1068" s="36" t="s">
        <v>131</v>
      </c>
      <c r="BN1068" s="34" t="s">
        <v>132</v>
      </c>
      <c r="BO1068" s="36">
        <v>0</v>
      </c>
      <c r="BQ1068" s="94"/>
      <c r="BS1068" s="36" t="s">
        <v>2127</v>
      </c>
      <c r="BU1068" s="95"/>
      <c r="BV1068" s="95"/>
      <c r="BW1068" s="61"/>
      <c r="BX1068" s="60"/>
      <c r="BY1068" s="59" t="str">
        <f t="shared" ca="1" si="81"/>
        <v/>
      </c>
      <c r="CD1068" s="68"/>
      <c r="CE1068" s="68"/>
      <c r="CF1068" s="67"/>
      <c r="CG1068">
        <v>64</v>
      </c>
      <c r="CH1068" s="2">
        <v>155</v>
      </c>
      <c r="CI1068" s="4">
        <f t="shared" si="82"/>
        <v>26.638917793964616</v>
      </c>
      <c r="CJ1068" s="5" t="str">
        <f t="shared" si="83"/>
        <v>SOBREPESO</v>
      </c>
      <c r="CK1068" s="36">
        <v>0</v>
      </c>
      <c r="CL1068" s="66"/>
      <c r="CM1068" s="89">
        <v>43123</v>
      </c>
      <c r="CN1068" s="97">
        <v>43171</v>
      </c>
      <c r="CP1068"/>
      <c r="CQ1068" s="65"/>
      <c r="CR1068" s="65"/>
      <c r="CS1068" s="98"/>
      <c r="CT1068"/>
      <c r="CU1068"/>
      <c r="CV1068" s="97"/>
      <c r="CW1068" s="2">
        <v>115</v>
      </c>
      <c r="CX1068" s="82">
        <v>70</v>
      </c>
      <c r="DG1068" s="64"/>
      <c r="DI1068" s="89">
        <v>43171</v>
      </c>
      <c r="DJ1068" s="89"/>
      <c r="DN1068" s="34"/>
      <c r="DO1068" s="34"/>
      <c r="DP1068" s="34"/>
      <c r="DQ1068" s="34"/>
      <c r="DR1068" s="34"/>
      <c r="DS1068" s="34" t="s">
        <v>2127</v>
      </c>
      <c r="DT1068" s="34"/>
      <c r="DU1068" s="47">
        <v>44531</v>
      </c>
      <c r="DY1068" s="1">
        <v>1</v>
      </c>
      <c r="DZ1068" t="s">
        <v>7940</v>
      </c>
      <c r="EB1068" s="4">
        <v>183</v>
      </c>
      <c r="ED1068" s="4">
        <v>116</v>
      </c>
      <c r="EG1068" s="4">
        <v>55</v>
      </c>
      <c r="EH1068" s="4">
        <v>9.8000000000000007</v>
      </c>
      <c r="EJ1068"/>
      <c r="EL1068" s="34"/>
      <c r="EN1068" s="34"/>
    </row>
    <row r="1069" spans="1:144" x14ac:dyDescent="0.25">
      <c r="A1069" s="85">
        <v>2022</v>
      </c>
      <c r="B1069" s="87">
        <v>44830</v>
      </c>
      <c r="C1069" t="s">
        <v>121</v>
      </c>
      <c r="D1069" t="s">
        <v>122</v>
      </c>
      <c r="E1069" s="34" t="s">
        <v>7938</v>
      </c>
      <c r="F1069" s="34">
        <f t="shared" si="84"/>
        <v>1068</v>
      </c>
      <c r="G1069" s="34" t="s">
        <v>4985</v>
      </c>
      <c r="H1069">
        <v>18</v>
      </c>
      <c r="I1069" s="34" t="s">
        <v>6141</v>
      </c>
      <c r="J1069" s="34" t="s">
        <v>4988</v>
      </c>
      <c r="K1069" s="34" t="str">
        <f>VLOOKUP(J1069,[2]CodMpios!$B$347:$E$362,4,FALSE)</f>
        <v>18001 - Florencia</v>
      </c>
      <c r="L1069" s="34" t="str">
        <f>VLOOKUP($J1069,[2]Coord_Mpios_X_Y!$B$2:$K$1123,9,FALSE)</f>
        <v>1,749138703818</v>
      </c>
      <c r="M1069" s="34" t="str">
        <f>VLOOKUP($J1069,[2]Coord_Mpios_X_Y!$B$2:$K$1123,10,FALSE)</f>
        <v>-75,558239064333</v>
      </c>
      <c r="N1069" s="34" t="s">
        <v>125</v>
      </c>
      <c r="O1069" s="34" t="s">
        <v>126</v>
      </c>
      <c r="Q1069" s="34" t="s">
        <v>127</v>
      </c>
      <c r="R1069" s="34">
        <v>16627031</v>
      </c>
      <c r="S1069" s="34" t="str">
        <f t="shared" si="80"/>
        <v>CC16627031</v>
      </c>
      <c r="T1069" s="34" t="s">
        <v>1064</v>
      </c>
      <c r="U1069" s="34" t="s">
        <v>301</v>
      </c>
      <c r="V1069" s="34" t="s">
        <v>2166</v>
      </c>
      <c r="W1069" s="34" t="s">
        <v>5677</v>
      </c>
      <c r="X1069" s="87">
        <v>20244</v>
      </c>
      <c r="Y1069">
        <v>67</v>
      </c>
      <c r="Z1069" s="36">
        <f>VLOOKUP($Y1069,[2]Edades!$A$3:$H$153,4,FALSE)</f>
        <v>6</v>
      </c>
      <c r="AA1069" s="34" t="str">
        <f>VLOOKUP($Y1069,[2]Edades!$A$3:$H$153,6,FALSE)</f>
        <v>6 - Persona mayor</v>
      </c>
      <c r="AB1069" s="34">
        <f>VLOOKUP($Y1069,[2]Edades!$A$3:$H$153,7,FALSE)</f>
        <v>14</v>
      </c>
      <c r="AC1069" s="34" t="str">
        <f>VLOOKUP($Y1069,[2]Edades!$A$3:$H$153,8,FALSE)</f>
        <v>65-69</v>
      </c>
      <c r="AD1069" s="34" t="s">
        <v>146</v>
      </c>
      <c r="AE1069">
        <v>1</v>
      </c>
      <c r="AF1069" s="34" t="s">
        <v>2137</v>
      </c>
      <c r="AG1069" s="34" t="s">
        <v>2127</v>
      </c>
      <c r="AH1069" s="34" t="s">
        <v>2127</v>
      </c>
      <c r="AK1069" s="34" t="s">
        <v>125</v>
      </c>
      <c r="AM1069" s="34" t="s">
        <v>2127</v>
      </c>
      <c r="AN1069" s="36" t="s">
        <v>2127</v>
      </c>
      <c r="AO1069" s="36" t="s">
        <v>2127</v>
      </c>
      <c r="AP1069" s="34" t="s">
        <v>2127</v>
      </c>
      <c r="AQ1069" s="36" t="s">
        <v>2127</v>
      </c>
      <c r="AR1069" s="34" t="s">
        <v>2098</v>
      </c>
      <c r="AS1069" s="91" t="s">
        <v>7177</v>
      </c>
      <c r="AT1069" s="34">
        <v>3202756773</v>
      </c>
      <c r="AU1069" s="34" t="s">
        <v>2127</v>
      </c>
      <c r="AX1069" s="90"/>
      <c r="BA1069" s="91"/>
      <c r="BB1069" s="91"/>
      <c r="BC1069" s="91"/>
      <c r="BF1069" s="34" t="s">
        <v>4983</v>
      </c>
      <c r="BG1069" s="92" t="s">
        <v>2098</v>
      </c>
      <c r="BM1069" s="36" t="s">
        <v>131</v>
      </c>
      <c r="BN1069" s="34" t="s">
        <v>132</v>
      </c>
      <c r="BO1069" s="36">
        <v>0</v>
      </c>
      <c r="BQ1069" s="94"/>
      <c r="BS1069" s="36" t="s">
        <v>2127</v>
      </c>
      <c r="BU1069" s="95"/>
      <c r="BV1069" s="95"/>
      <c r="BW1069" s="61"/>
      <c r="BX1069" s="60"/>
      <c r="BY1069" s="59" t="str">
        <f t="shared" ca="1" si="81"/>
        <v/>
      </c>
      <c r="CD1069" s="68"/>
      <c r="CE1069" s="68"/>
      <c r="CF1069" s="67"/>
      <c r="CG1069">
        <v>94</v>
      </c>
      <c r="CH1069" s="2">
        <v>172</v>
      </c>
      <c r="CI1069" s="4">
        <f t="shared" si="82"/>
        <v>31.773931855056791</v>
      </c>
      <c r="CJ1069" s="5" t="str">
        <f t="shared" si="83"/>
        <v>OBESIDAD</v>
      </c>
      <c r="CK1069" s="36">
        <v>0</v>
      </c>
      <c r="CL1069" s="66"/>
      <c r="CM1069" s="89">
        <v>43129</v>
      </c>
      <c r="CN1069" s="97">
        <v>43129</v>
      </c>
      <c r="CP1069"/>
      <c r="CQ1069" s="65"/>
      <c r="CR1069" s="65"/>
      <c r="CS1069" s="98"/>
      <c r="CT1069"/>
      <c r="CU1069"/>
      <c r="CV1069" s="97"/>
      <c r="CW1069" s="2">
        <v>130</v>
      </c>
      <c r="CX1069" s="82">
        <v>80</v>
      </c>
      <c r="DG1069" s="64"/>
      <c r="DI1069" s="89">
        <v>43180</v>
      </c>
      <c r="DJ1069" s="89"/>
      <c r="DN1069" s="34"/>
      <c r="DO1069" s="34"/>
      <c r="DP1069" s="34"/>
      <c r="DQ1069" s="34"/>
      <c r="DR1069" s="34"/>
      <c r="DS1069" s="34" t="s">
        <v>2127</v>
      </c>
      <c r="DT1069" s="34"/>
      <c r="DU1069" s="47">
        <v>44645</v>
      </c>
      <c r="DY1069" s="1">
        <v>2</v>
      </c>
      <c r="DZ1069" t="s">
        <v>7940</v>
      </c>
      <c r="EA1069" s="4">
        <v>1.06</v>
      </c>
      <c r="EB1069" s="4">
        <v>146</v>
      </c>
      <c r="EC1069" s="4">
        <v>150</v>
      </c>
      <c r="ED1069" s="4">
        <v>79.8</v>
      </c>
      <c r="EE1069" s="4">
        <v>44.9</v>
      </c>
      <c r="EF1069" s="4">
        <v>131</v>
      </c>
      <c r="EG1069" s="4">
        <v>292</v>
      </c>
      <c r="EH1069" s="4">
        <v>7.5</v>
      </c>
      <c r="EJ1069"/>
      <c r="EL1069" s="34"/>
      <c r="EN1069" s="34"/>
    </row>
    <row r="1070" spans="1:144" x14ac:dyDescent="0.25">
      <c r="A1070" s="85">
        <v>2022</v>
      </c>
      <c r="B1070" s="87">
        <v>44830</v>
      </c>
      <c r="C1070" t="s">
        <v>121</v>
      </c>
      <c r="D1070" t="s">
        <v>122</v>
      </c>
      <c r="E1070" s="34" t="s">
        <v>7938</v>
      </c>
      <c r="F1070" s="34">
        <f t="shared" si="84"/>
        <v>1069</v>
      </c>
      <c r="G1070" s="34" t="s">
        <v>4985</v>
      </c>
      <c r="H1070">
        <v>18</v>
      </c>
      <c r="I1070" s="34" t="s">
        <v>6141</v>
      </c>
      <c r="J1070" s="34" t="s">
        <v>5002</v>
      </c>
      <c r="K1070" s="34" t="str">
        <f>VLOOKUP(J1070,[2]CodMpios!$B$347:$E$362,4,FALSE)</f>
        <v>18860 - Valparaíso</v>
      </c>
      <c r="L1070" s="34" t="str">
        <f>VLOOKUP($J1070,[2]Coord_Mpios_X_Y!$B$2:$K$1123,9,FALSE)</f>
        <v>1,061292206570</v>
      </c>
      <c r="M1070" s="34" t="str">
        <f>VLOOKUP($J1070,[2]Coord_Mpios_X_Y!$B$2:$K$1123,10,FALSE)</f>
        <v>-75,627047667443</v>
      </c>
      <c r="N1070" s="34" t="s">
        <v>6142</v>
      </c>
      <c r="O1070" s="34" t="s">
        <v>126</v>
      </c>
      <c r="Q1070" s="34" t="s">
        <v>127</v>
      </c>
      <c r="R1070" s="34">
        <v>26617807</v>
      </c>
      <c r="S1070" s="34" t="str">
        <f t="shared" si="80"/>
        <v>CC26617807</v>
      </c>
      <c r="T1070" s="34" t="s">
        <v>5676</v>
      </c>
      <c r="V1070" s="34" t="s">
        <v>5675</v>
      </c>
      <c r="W1070" s="34" t="s">
        <v>273</v>
      </c>
      <c r="X1070" s="87">
        <v>19124</v>
      </c>
      <c r="Y1070">
        <v>70</v>
      </c>
      <c r="Z1070" s="36">
        <f>VLOOKUP($Y1070,[2]Edades!$A$3:$H$153,4,FALSE)</f>
        <v>6</v>
      </c>
      <c r="AA1070" s="34" t="str">
        <f>VLOOKUP($Y1070,[2]Edades!$A$3:$H$153,6,FALSE)</f>
        <v>6 - Persona mayor</v>
      </c>
      <c r="AB1070" s="34">
        <f>VLOOKUP($Y1070,[2]Edades!$A$3:$H$153,7,FALSE)</f>
        <v>15</v>
      </c>
      <c r="AC1070" s="34" t="str">
        <f>VLOOKUP($Y1070,[2]Edades!$A$3:$H$153,8,FALSE)</f>
        <v>70-74</v>
      </c>
      <c r="AD1070" s="34" t="s">
        <v>129</v>
      </c>
      <c r="AE1070" s="1">
        <v>2</v>
      </c>
      <c r="AF1070" s="34" t="s">
        <v>2137</v>
      </c>
      <c r="AG1070" s="34" t="s">
        <v>2127</v>
      </c>
      <c r="AH1070" s="34" t="s">
        <v>2127</v>
      </c>
      <c r="AK1070" s="34" t="s">
        <v>6142</v>
      </c>
      <c r="AM1070" s="34" t="s">
        <v>2127</v>
      </c>
      <c r="AN1070" s="36" t="s">
        <v>2127</v>
      </c>
      <c r="AO1070" s="36" t="s">
        <v>2127</v>
      </c>
      <c r="AP1070" s="34" t="s">
        <v>2127</v>
      </c>
      <c r="AQ1070" s="36" t="s">
        <v>2127</v>
      </c>
      <c r="AR1070" s="34" t="s">
        <v>5262</v>
      </c>
      <c r="AS1070" s="91" t="s">
        <v>7178</v>
      </c>
      <c r="AT1070" s="34">
        <v>3202318134</v>
      </c>
      <c r="AU1070" s="34" t="s">
        <v>2127</v>
      </c>
      <c r="AX1070" s="90"/>
      <c r="BA1070" s="91"/>
      <c r="BB1070" s="91"/>
      <c r="BC1070" s="91"/>
      <c r="BF1070" s="34" t="s">
        <v>4983</v>
      </c>
      <c r="BG1070" s="92" t="s">
        <v>2098</v>
      </c>
      <c r="BM1070" s="36" t="s">
        <v>131</v>
      </c>
      <c r="BN1070" s="34" t="s">
        <v>132</v>
      </c>
      <c r="BO1070" s="36">
        <v>0</v>
      </c>
      <c r="BQ1070" s="94"/>
      <c r="BS1070" s="36" t="s">
        <v>2127</v>
      </c>
      <c r="BU1070" s="95"/>
      <c r="BV1070" s="95"/>
      <c r="BW1070" s="61"/>
      <c r="BX1070" s="60"/>
      <c r="BY1070" s="59" t="str">
        <f t="shared" ca="1" si="81"/>
        <v/>
      </c>
      <c r="CD1070" s="68"/>
      <c r="CE1070" s="68"/>
      <c r="CF1070" s="67"/>
      <c r="CG1070">
        <v>80</v>
      </c>
      <c r="CH1070" s="2">
        <v>162</v>
      </c>
      <c r="CI1070" s="4">
        <f t="shared" si="82"/>
        <v>30.48315805517451</v>
      </c>
      <c r="CJ1070" s="5" t="str">
        <f t="shared" si="83"/>
        <v>OBESIDAD</v>
      </c>
      <c r="CK1070" s="36">
        <v>0</v>
      </c>
      <c r="CL1070" s="66"/>
      <c r="CM1070" s="89">
        <v>43132</v>
      </c>
      <c r="CN1070" s="97">
        <v>43172</v>
      </c>
      <c r="CP1070"/>
      <c r="CQ1070" s="65"/>
      <c r="CR1070" s="65"/>
      <c r="CS1070" s="98"/>
      <c r="CT1070"/>
      <c r="CU1070"/>
      <c r="CV1070" s="97"/>
      <c r="CW1070" s="2">
        <v>140</v>
      </c>
      <c r="CX1070" s="82">
        <v>80</v>
      </c>
      <c r="DG1070" s="64"/>
      <c r="DI1070" s="89">
        <v>43857</v>
      </c>
      <c r="DJ1070" s="89"/>
      <c r="DN1070" s="34"/>
      <c r="DO1070" s="34"/>
      <c r="DP1070" s="34"/>
      <c r="DQ1070" s="34"/>
      <c r="DR1070" s="34"/>
      <c r="DS1070" s="34" t="s">
        <v>2127</v>
      </c>
      <c r="DT1070" s="34"/>
      <c r="DU1070" s="47">
        <v>44650</v>
      </c>
      <c r="DY1070" s="1">
        <v>2</v>
      </c>
      <c r="DZ1070" t="s">
        <v>7941</v>
      </c>
      <c r="EA1070" s="4">
        <v>0.85</v>
      </c>
      <c r="EB1070" s="4">
        <v>124</v>
      </c>
      <c r="EC1070" s="4">
        <v>198</v>
      </c>
      <c r="ED1070" s="4">
        <v>133</v>
      </c>
      <c r="EE1070" s="4">
        <v>47.2</v>
      </c>
      <c r="EF1070" s="4">
        <v>89</v>
      </c>
      <c r="EG1070" s="4">
        <v>2.2000000000000002</v>
      </c>
      <c r="EH1070" s="4">
        <v>7.1</v>
      </c>
      <c r="EJ1070"/>
      <c r="EL1070" s="34"/>
      <c r="EN1070" s="34"/>
    </row>
    <row r="1071" spans="1:144" x14ac:dyDescent="0.25">
      <c r="A1071" s="85">
        <v>2022</v>
      </c>
      <c r="B1071" s="87">
        <v>44830</v>
      </c>
      <c r="C1071" t="s">
        <v>121</v>
      </c>
      <c r="D1071" t="s">
        <v>122</v>
      </c>
      <c r="E1071" s="34" t="s">
        <v>7938</v>
      </c>
      <c r="F1071" s="34">
        <f t="shared" si="84"/>
        <v>1070</v>
      </c>
      <c r="G1071" s="34" t="s">
        <v>4985</v>
      </c>
      <c r="H1071">
        <v>18</v>
      </c>
      <c r="I1071" s="34" t="s">
        <v>6141</v>
      </c>
      <c r="J1071" s="34" t="s">
        <v>5008</v>
      </c>
      <c r="K1071" s="34" t="str">
        <f>VLOOKUP(J1071,[2]CodMpios!$B$347:$E$362,4,FALSE)</f>
        <v>18094 - Belén De Los Andaquíes</v>
      </c>
      <c r="L1071" s="34" t="str">
        <f>VLOOKUP($J1071,[2]Coord_Mpios_X_Y!$B$2:$K$1123,9,FALSE)</f>
        <v>1,500923003060</v>
      </c>
      <c r="M1071" s="34" t="str">
        <f>VLOOKUP($J1071,[2]Coord_Mpios_X_Y!$B$2:$K$1123,10,FALSE)</f>
        <v>-75,875645424257</v>
      </c>
      <c r="N1071" s="34" t="s">
        <v>125</v>
      </c>
      <c r="O1071" s="34" t="s">
        <v>126</v>
      </c>
      <c r="Q1071" s="34" t="s">
        <v>127</v>
      </c>
      <c r="R1071" s="34">
        <v>83055938</v>
      </c>
      <c r="S1071" s="34" t="str">
        <f t="shared" si="80"/>
        <v>CC83055938</v>
      </c>
      <c r="T1071" s="34" t="s">
        <v>490</v>
      </c>
      <c r="U1071" s="34" t="s">
        <v>369</v>
      </c>
      <c r="V1071" s="34" t="s">
        <v>5674</v>
      </c>
      <c r="W1071" s="34" t="s">
        <v>5673</v>
      </c>
      <c r="X1071" s="87">
        <v>22333</v>
      </c>
      <c r="Y1071">
        <v>62</v>
      </c>
      <c r="Z1071" s="36">
        <f>VLOOKUP($Y1071,[2]Edades!$A$3:$H$153,4,FALSE)</f>
        <v>6</v>
      </c>
      <c r="AA1071" s="34" t="str">
        <f>VLOOKUP($Y1071,[2]Edades!$A$3:$H$153,6,FALSE)</f>
        <v>6 - Persona mayor</v>
      </c>
      <c r="AB1071" s="34">
        <f>VLOOKUP($Y1071,[2]Edades!$A$3:$H$153,7,FALSE)</f>
        <v>13</v>
      </c>
      <c r="AC1071" s="34" t="str">
        <f>VLOOKUP($Y1071,[2]Edades!$A$3:$H$153,8,FALSE)</f>
        <v>60-64</v>
      </c>
      <c r="AD1071" s="34" t="s">
        <v>146</v>
      </c>
      <c r="AE1071">
        <v>1</v>
      </c>
      <c r="AF1071" s="34" t="s">
        <v>2137</v>
      </c>
      <c r="AG1071" s="34" t="s">
        <v>2127</v>
      </c>
      <c r="AH1071" s="34" t="s">
        <v>2127</v>
      </c>
      <c r="AK1071" s="34" t="s">
        <v>125</v>
      </c>
      <c r="AM1071" s="34" t="s">
        <v>2127</v>
      </c>
      <c r="AN1071" s="36" t="s">
        <v>2127</v>
      </c>
      <c r="AO1071" s="36" t="s">
        <v>2127</v>
      </c>
      <c r="AP1071" s="34" t="s">
        <v>2127</v>
      </c>
      <c r="AQ1071" s="36" t="s">
        <v>2127</v>
      </c>
      <c r="AR1071" s="34" t="s">
        <v>2098</v>
      </c>
      <c r="AS1071" s="91" t="s">
        <v>7179</v>
      </c>
      <c r="AT1071" s="34">
        <v>3208462651</v>
      </c>
      <c r="AU1071" s="34" t="s">
        <v>2127</v>
      </c>
      <c r="AX1071" s="90"/>
      <c r="BA1071" s="91"/>
      <c r="BB1071" s="91"/>
      <c r="BC1071" s="91"/>
      <c r="BF1071" s="34" t="s">
        <v>4983</v>
      </c>
      <c r="BG1071" s="92" t="s">
        <v>2098</v>
      </c>
      <c r="BM1071" s="36" t="s">
        <v>131</v>
      </c>
      <c r="BN1071" s="34" t="s">
        <v>132</v>
      </c>
      <c r="BO1071" s="36">
        <v>0</v>
      </c>
      <c r="BQ1071" s="94"/>
      <c r="BS1071" s="36" t="s">
        <v>2127</v>
      </c>
      <c r="BU1071" s="95"/>
      <c r="BV1071" s="95"/>
      <c r="BW1071" s="61"/>
      <c r="BX1071" s="60"/>
      <c r="BY1071" s="59" t="str">
        <f t="shared" ca="1" si="81"/>
        <v/>
      </c>
      <c r="CD1071" s="68"/>
      <c r="CE1071" s="68"/>
      <c r="CF1071" s="67"/>
      <c r="CG1071">
        <v>64</v>
      </c>
      <c r="CH1071" s="2">
        <v>160</v>
      </c>
      <c r="CI1071" s="4">
        <f t="shared" si="82"/>
        <v>24.999999999999996</v>
      </c>
      <c r="CJ1071" s="5" t="str">
        <f t="shared" si="83"/>
        <v>SOBREPESO</v>
      </c>
      <c r="CK1071" s="36">
        <v>0</v>
      </c>
      <c r="CL1071" s="66"/>
      <c r="CM1071" s="89">
        <v>43132</v>
      </c>
      <c r="CN1071" s="97">
        <v>43171</v>
      </c>
      <c r="CP1071"/>
      <c r="CQ1071" s="65"/>
      <c r="CR1071" s="65"/>
      <c r="CS1071" s="98"/>
      <c r="CT1071"/>
      <c r="CU1071"/>
      <c r="CV1071" s="97"/>
      <c r="CW1071" s="2"/>
      <c r="CX1071" s="82"/>
      <c r="DG1071" s="64"/>
      <c r="DI1071" s="89">
        <v>43601</v>
      </c>
      <c r="DJ1071" s="89"/>
      <c r="DN1071" s="34"/>
      <c r="DO1071" s="34"/>
      <c r="DP1071" s="34"/>
      <c r="DQ1071" s="34"/>
      <c r="DR1071" s="34"/>
      <c r="DS1071" s="34" t="s">
        <v>2127</v>
      </c>
      <c r="DT1071" s="34"/>
      <c r="DU1071" s="47">
        <v>44169</v>
      </c>
      <c r="DY1071" s="1">
        <v>2</v>
      </c>
      <c r="DZ1071" t="s">
        <v>7941</v>
      </c>
      <c r="EB1071" s="4"/>
      <c r="EJ1071"/>
      <c r="EL1071" s="34"/>
      <c r="EN1071" s="34"/>
    </row>
    <row r="1072" spans="1:144" x14ac:dyDescent="0.25">
      <c r="A1072" s="85">
        <v>2022</v>
      </c>
      <c r="B1072" s="87">
        <v>44830</v>
      </c>
      <c r="C1072" t="s">
        <v>121</v>
      </c>
      <c r="D1072" t="s">
        <v>122</v>
      </c>
      <c r="E1072" s="34" t="s">
        <v>7938</v>
      </c>
      <c r="F1072" s="34">
        <f t="shared" si="84"/>
        <v>1071</v>
      </c>
      <c r="G1072" s="34" t="s">
        <v>4985</v>
      </c>
      <c r="H1072">
        <v>18</v>
      </c>
      <c r="I1072" s="34" t="s">
        <v>6141</v>
      </c>
      <c r="J1072" s="34" t="s">
        <v>4991</v>
      </c>
      <c r="K1072" s="34" t="str">
        <f>VLOOKUP(J1072,[2]CodMpios!$B$347:$E$362,4,FALSE)</f>
        <v>18592 - Puerto Rico</v>
      </c>
      <c r="L1072" s="34" t="str">
        <f>VLOOKUP($J1072,[2]Coord_Mpios_X_Y!$B$2:$K$1123,9,FALSE)</f>
        <v>2,018940891255</v>
      </c>
      <c r="M1072" s="34" t="str">
        <f>VLOOKUP($J1072,[2]Coord_Mpios_X_Y!$B$2:$K$1123,10,FALSE)</f>
        <v>-75,073086267336</v>
      </c>
      <c r="N1072" s="34" t="s">
        <v>6142</v>
      </c>
      <c r="O1072" s="34" t="s">
        <v>126</v>
      </c>
      <c r="Q1072" s="34" t="s">
        <v>127</v>
      </c>
      <c r="R1072" s="34">
        <v>40756276</v>
      </c>
      <c r="S1072" s="34" t="str">
        <f t="shared" si="80"/>
        <v>CC40756276</v>
      </c>
      <c r="T1072" s="34" t="s">
        <v>400</v>
      </c>
      <c r="V1072" s="34" t="s">
        <v>373</v>
      </c>
      <c r="W1072" s="34" t="s">
        <v>813</v>
      </c>
      <c r="X1072" s="87">
        <v>19458</v>
      </c>
      <c r="Y1072">
        <v>69</v>
      </c>
      <c r="Z1072" s="36">
        <f>VLOOKUP($Y1072,[2]Edades!$A$3:$H$153,4,FALSE)</f>
        <v>6</v>
      </c>
      <c r="AA1072" s="34" t="str">
        <f>VLOOKUP($Y1072,[2]Edades!$A$3:$H$153,6,FALSE)</f>
        <v>6 - Persona mayor</v>
      </c>
      <c r="AB1072" s="34">
        <f>VLOOKUP($Y1072,[2]Edades!$A$3:$H$153,7,FALSE)</f>
        <v>14</v>
      </c>
      <c r="AC1072" s="34" t="str">
        <f>VLOOKUP($Y1072,[2]Edades!$A$3:$H$153,8,FALSE)</f>
        <v>65-69</v>
      </c>
      <c r="AD1072" s="34" t="s">
        <v>129</v>
      </c>
      <c r="AE1072" s="1">
        <v>2</v>
      </c>
      <c r="AF1072" s="34" t="s">
        <v>2137</v>
      </c>
      <c r="AG1072" s="34" t="s">
        <v>2127</v>
      </c>
      <c r="AH1072" s="34" t="s">
        <v>2127</v>
      </c>
      <c r="AK1072" s="34" t="s">
        <v>6142</v>
      </c>
      <c r="AM1072" s="34" t="s">
        <v>2127</v>
      </c>
      <c r="AN1072" s="36" t="s">
        <v>2127</v>
      </c>
      <c r="AO1072" s="36" t="s">
        <v>2127</v>
      </c>
      <c r="AP1072" s="34" t="s">
        <v>2127</v>
      </c>
      <c r="AQ1072" s="36" t="s">
        <v>2127</v>
      </c>
      <c r="AR1072" s="34" t="s">
        <v>2098</v>
      </c>
      <c r="AS1072" s="91" t="s">
        <v>7180</v>
      </c>
      <c r="AT1072" s="34">
        <v>3112764535</v>
      </c>
      <c r="AU1072" s="34" t="s">
        <v>2127</v>
      </c>
      <c r="AX1072" s="90"/>
      <c r="BA1072" s="91"/>
      <c r="BB1072" s="91"/>
      <c r="BC1072" s="91"/>
      <c r="BF1072" s="34" t="s">
        <v>4983</v>
      </c>
      <c r="BG1072" s="92" t="s">
        <v>2098</v>
      </c>
      <c r="BM1072" s="36" t="s">
        <v>131</v>
      </c>
      <c r="BN1072" s="34" t="s">
        <v>132</v>
      </c>
      <c r="BO1072" s="36">
        <v>0</v>
      </c>
      <c r="BQ1072" s="94"/>
      <c r="BS1072" s="36" t="s">
        <v>2127</v>
      </c>
      <c r="BU1072" s="95"/>
      <c r="BV1072" s="95"/>
      <c r="BW1072" s="61"/>
      <c r="BX1072" s="60"/>
      <c r="BY1072" s="59" t="str">
        <f t="shared" ca="1" si="81"/>
        <v/>
      </c>
      <c r="CD1072" s="68"/>
      <c r="CE1072" s="68"/>
      <c r="CF1072" s="67"/>
      <c r="CG1072">
        <v>75</v>
      </c>
      <c r="CH1072" s="2">
        <v>160</v>
      </c>
      <c r="CI1072" s="4">
        <f t="shared" si="82"/>
        <v>29.296874999999993</v>
      </c>
      <c r="CJ1072" s="5" t="str">
        <f t="shared" si="83"/>
        <v>SOBREPESO</v>
      </c>
      <c r="CK1072" s="36">
        <v>0</v>
      </c>
      <c r="CL1072" s="66"/>
      <c r="CM1072" s="89">
        <v>43132</v>
      </c>
      <c r="CN1072" s="97">
        <v>43132</v>
      </c>
      <c r="CP1072"/>
      <c r="CQ1072" s="65"/>
      <c r="CR1072" s="65"/>
      <c r="CS1072" s="98"/>
      <c r="CT1072"/>
      <c r="CU1072"/>
      <c r="CV1072" s="97"/>
      <c r="CW1072" s="2">
        <v>120</v>
      </c>
      <c r="CX1072" s="82">
        <v>80</v>
      </c>
      <c r="DG1072" s="64"/>
      <c r="DI1072" s="89"/>
      <c r="DJ1072" s="89"/>
      <c r="DN1072" s="34"/>
      <c r="DO1072" s="34"/>
      <c r="DP1072" s="34"/>
      <c r="DQ1072" s="34"/>
      <c r="DR1072" s="34"/>
      <c r="DS1072" s="34" t="s">
        <v>2127</v>
      </c>
      <c r="DT1072" s="34"/>
      <c r="DU1072" s="47">
        <v>44819</v>
      </c>
      <c r="DY1072" s="1">
        <v>2</v>
      </c>
      <c r="DZ1072" t="s">
        <v>7941</v>
      </c>
      <c r="EA1072" s="4">
        <v>0.94</v>
      </c>
      <c r="EB1072" s="4">
        <v>107</v>
      </c>
      <c r="EC1072" s="4">
        <v>227</v>
      </c>
      <c r="ED1072" s="4">
        <v>141</v>
      </c>
      <c r="EE1072" s="4">
        <v>48.2</v>
      </c>
      <c r="EF1072" s="4">
        <v>189</v>
      </c>
      <c r="EG1072" s="4">
        <v>1.8</v>
      </c>
      <c r="EJ1072"/>
      <c r="EL1072" s="34"/>
      <c r="EN1072" s="34"/>
    </row>
    <row r="1073" spans="1:144" x14ac:dyDescent="0.25">
      <c r="A1073" s="85">
        <v>2022</v>
      </c>
      <c r="B1073" s="87">
        <v>44830</v>
      </c>
      <c r="C1073" t="s">
        <v>121</v>
      </c>
      <c r="D1073" t="s">
        <v>122</v>
      </c>
      <c r="E1073" s="34" t="s">
        <v>7938</v>
      </c>
      <c r="F1073" s="34">
        <f t="shared" si="84"/>
        <v>1072</v>
      </c>
      <c r="G1073" s="34" t="s">
        <v>4985</v>
      </c>
      <c r="H1073">
        <v>18</v>
      </c>
      <c r="I1073" s="34" t="s">
        <v>6141</v>
      </c>
      <c r="J1073" s="34" t="s">
        <v>4991</v>
      </c>
      <c r="K1073" s="34" t="str">
        <f>VLOOKUP(J1073,[2]CodMpios!$B$347:$E$362,4,FALSE)</f>
        <v>18592 - Puerto Rico</v>
      </c>
      <c r="L1073" s="34" t="str">
        <f>VLOOKUP($J1073,[2]Coord_Mpios_X_Y!$B$2:$K$1123,9,FALSE)</f>
        <v>2,018940891255</v>
      </c>
      <c r="M1073" s="34" t="str">
        <f>VLOOKUP($J1073,[2]Coord_Mpios_X_Y!$B$2:$K$1123,10,FALSE)</f>
        <v>-75,073086267336</v>
      </c>
      <c r="N1073" s="34" t="s">
        <v>6142</v>
      </c>
      <c r="O1073" s="34" t="s">
        <v>126</v>
      </c>
      <c r="Q1073" s="34" t="s">
        <v>127</v>
      </c>
      <c r="R1073" s="34">
        <v>40755981</v>
      </c>
      <c r="S1073" s="34" t="str">
        <f t="shared" si="80"/>
        <v>CC40755981</v>
      </c>
      <c r="T1073" s="34" t="s">
        <v>1095</v>
      </c>
      <c r="U1073" s="34" t="s">
        <v>2312</v>
      </c>
      <c r="V1073" s="34" t="s">
        <v>216</v>
      </c>
      <c r="W1073" s="34" t="s">
        <v>1179</v>
      </c>
      <c r="X1073" s="87">
        <v>20078</v>
      </c>
      <c r="Y1073">
        <v>68</v>
      </c>
      <c r="Z1073" s="36">
        <f>VLOOKUP($Y1073,[2]Edades!$A$3:$H$153,4,FALSE)</f>
        <v>6</v>
      </c>
      <c r="AA1073" s="34" t="str">
        <f>VLOOKUP($Y1073,[2]Edades!$A$3:$H$153,6,FALSE)</f>
        <v>6 - Persona mayor</v>
      </c>
      <c r="AB1073" s="34">
        <f>VLOOKUP($Y1073,[2]Edades!$A$3:$H$153,7,FALSE)</f>
        <v>14</v>
      </c>
      <c r="AC1073" s="34" t="str">
        <f>VLOOKUP($Y1073,[2]Edades!$A$3:$H$153,8,FALSE)</f>
        <v>65-69</v>
      </c>
      <c r="AD1073" s="34" t="s">
        <v>129</v>
      </c>
      <c r="AE1073" s="1">
        <v>2</v>
      </c>
      <c r="AF1073" s="34" t="s">
        <v>2137</v>
      </c>
      <c r="AG1073" s="34" t="s">
        <v>2127</v>
      </c>
      <c r="AH1073" s="34" t="s">
        <v>2127</v>
      </c>
      <c r="AK1073" s="34" t="s">
        <v>6142</v>
      </c>
      <c r="AM1073" s="34" t="s">
        <v>2127</v>
      </c>
      <c r="AN1073" s="36" t="s">
        <v>2127</v>
      </c>
      <c r="AO1073" s="36" t="s">
        <v>2127</v>
      </c>
      <c r="AP1073" s="34" t="s">
        <v>2127</v>
      </c>
      <c r="AQ1073" s="36" t="s">
        <v>2127</v>
      </c>
      <c r="AR1073" s="34" t="s">
        <v>2098</v>
      </c>
      <c r="AS1073" s="91" t="s">
        <v>7181</v>
      </c>
      <c r="AT1073" s="34">
        <v>3138065682</v>
      </c>
      <c r="AU1073" s="34" t="s">
        <v>2127</v>
      </c>
      <c r="AX1073" s="90"/>
      <c r="BA1073" s="91"/>
      <c r="BB1073" s="91"/>
      <c r="BC1073" s="91"/>
      <c r="BF1073" s="34" t="s">
        <v>4983</v>
      </c>
      <c r="BG1073" s="92" t="s">
        <v>2098</v>
      </c>
      <c r="BM1073" s="36" t="s">
        <v>131</v>
      </c>
      <c r="BN1073" s="34" t="s">
        <v>132</v>
      </c>
      <c r="BO1073" s="36">
        <v>0</v>
      </c>
      <c r="BQ1073" s="94"/>
      <c r="BS1073" s="36" t="s">
        <v>2127</v>
      </c>
      <c r="BU1073" s="95"/>
      <c r="BV1073" s="95"/>
      <c r="BW1073" s="61"/>
      <c r="BX1073" s="60"/>
      <c r="BY1073" s="59" t="str">
        <f t="shared" ca="1" si="81"/>
        <v/>
      </c>
      <c r="CD1073" s="68"/>
      <c r="CE1073" s="68"/>
      <c r="CF1073" s="67"/>
      <c r="CG1073">
        <v>98</v>
      </c>
      <c r="CH1073" s="2">
        <v>165</v>
      </c>
      <c r="CI1073" s="4">
        <f t="shared" si="82"/>
        <v>35.996326905417817</v>
      </c>
      <c r="CJ1073" s="5" t="str">
        <f t="shared" si="83"/>
        <v>OBESIDAD</v>
      </c>
      <c r="CK1073" s="36">
        <v>0</v>
      </c>
      <c r="CL1073" s="66"/>
      <c r="CM1073" s="89">
        <v>43133</v>
      </c>
      <c r="CN1073" s="97">
        <v>43167</v>
      </c>
      <c r="CP1073"/>
      <c r="CQ1073" s="65"/>
      <c r="CR1073" s="65"/>
      <c r="CS1073" s="98"/>
      <c r="CT1073"/>
      <c r="CU1073"/>
      <c r="CV1073" s="97"/>
      <c r="CW1073" s="2"/>
      <c r="CX1073" s="82"/>
      <c r="DG1073" s="64"/>
      <c r="DI1073" s="89"/>
      <c r="DJ1073" s="89"/>
      <c r="DN1073" s="34"/>
      <c r="DO1073" s="34"/>
      <c r="DP1073" s="34"/>
      <c r="DQ1073" s="34"/>
      <c r="DR1073" s="34"/>
      <c r="DS1073" s="34" t="s">
        <v>2127</v>
      </c>
      <c r="DT1073" s="34"/>
      <c r="DY1073" s="1">
        <v>2</v>
      </c>
      <c r="DZ1073" t="s">
        <v>7941</v>
      </c>
      <c r="EB1073" s="4"/>
      <c r="EJ1073"/>
      <c r="EL1073" s="34"/>
      <c r="EN1073" s="34"/>
    </row>
    <row r="1074" spans="1:144" x14ac:dyDescent="0.25">
      <c r="A1074" s="85">
        <v>2022</v>
      </c>
      <c r="B1074" s="87">
        <v>44830</v>
      </c>
      <c r="C1074" t="s">
        <v>121</v>
      </c>
      <c r="D1074" t="s">
        <v>122</v>
      </c>
      <c r="E1074" s="34" t="s">
        <v>7938</v>
      </c>
      <c r="F1074" s="34">
        <f t="shared" si="84"/>
        <v>1073</v>
      </c>
      <c r="G1074" s="34" t="s">
        <v>4985</v>
      </c>
      <c r="H1074">
        <v>18</v>
      </c>
      <c r="I1074" s="34" t="s">
        <v>6141</v>
      </c>
      <c r="J1074" s="34" t="s">
        <v>4988</v>
      </c>
      <c r="K1074" s="34" t="str">
        <f>VLOOKUP(J1074,[2]CodMpios!$B$347:$E$362,4,FALSE)</f>
        <v>18001 - Florencia</v>
      </c>
      <c r="L1074" s="34" t="str">
        <f>VLOOKUP($J1074,[2]Coord_Mpios_X_Y!$B$2:$K$1123,9,FALSE)</f>
        <v>1,749138703818</v>
      </c>
      <c r="M1074" s="34" t="str">
        <f>VLOOKUP($J1074,[2]Coord_Mpios_X_Y!$B$2:$K$1123,10,FALSE)</f>
        <v>-75,558239064333</v>
      </c>
      <c r="N1074" s="34" t="s">
        <v>139</v>
      </c>
      <c r="O1074" s="34" t="s">
        <v>126</v>
      </c>
      <c r="Q1074" s="34" t="s">
        <v>127</v>
      </c>
      <c r="R1074" s="34">
        <v>40760089</v>
      </c>
      <c r="S1074" s="34" t="str">
        <f t="shared" si="80"/>
        <v>CC40760089</v>
      </c>
      <c r="T1074" s="34" t="s">
        <v>245</v>
      </c>
      <c r="V1074" s="34" t="s">
        <v>1388</v>
      </c>
      <c r="W1074" s="34" t="s">
        <v>255</v>
      </c>
      <c r="X1074" s="87">
        <v>21003</v>
      </c>
      <c r="Y1074">
        <v>65</v>
      </c>
      <c r="Z1074" s="36">
        <f>VLOOKUP($Y1074,[2]Edades!$A$3:$H$153,4,FALSE)</f>
        <v>6</v>
      </c>
      <c r="AA1074" s="34" t="str">
        <f>VLOOKUP($Y1074,[2]Edades!$A$3:$H$153,6,FALSE)</f>
        <v>6 - Persona mayor</v>
      </c>
      <c r="AB1074" s="34">
        <f>VLOOKUP($Y1074,[2]Edades!$A$3:$H$153,7,FALSE)</f>
        <v>14</v>
      </c>
      <c r="AC1074" s="34" t="str">
        <f>VLOOKUP($Y1074,[2]Edades!$A$3:$H$153,8,FALSE)</f>
        <v>65-69</v>
      </c>
      <c r="AD1074" s="34" t="s">
        <v>129</v>
      </c>
      <c r="AE1074" s="1">
        <v>2</v>
      </c>
      <c r="AF1074" s="34" t="s">
        <v>2137</v>
      </c>
      <c r="AG1074" s="34" t="s">
        <v>2127</v>
      </c>
      <c r="AH1074" s="34" t="s">
        <v>2127</v>
      </c>
      <c r="AK1074" s="34" t="s">
        <v>139</v>
      </c>
      <c r="AM1074" s="34" t="s">
        <v>2127</v>
      </c>
      <c r="AN1074" s="36" t="s">
        <v>2127</v>
      </c>
      <c r="AO1074" s="36" t="s">
        <v>2127</v>
      </c>
      <c r="AP1074" s="34" t="s">
        <v>2127</v>
      </c>
      <c r="AQ1074" s="36" t="s">
        <v>2127</v>
      </c>
      <c r="AR1074" s="34" t="s">
        <v>2098</v>
      </c>
      <c r="AS1074" s="91" t="s">
        <v>7182</v>
      </c>
      <c r="AT1074" s="34">
        <v>3138068657</v>
      </c>
      <c r="AU1074" s="34" t="s">
        <v>2127</v>
      </c>
      <c r="AX1074" s="90"/>
      <c r="BA1074" s="91"/>
      <c r="BB1074" s="91"/>
      <c r="BC1074" s="91"/>
      <c r="BF1074" s="34" t="s">
        <v>4983</v>
      </c>
      <c r="BG1074" s="92" t="s">
        <v>2098</v>
      </c>
      <c r="BM1074" s="36" t="s">
        <v>131</v>
      </c>
      <c r="BN1074" s="34" t="s">
        <v>132</v>
      </c>
      <c r="BO1074" s="36">
        <v>0</v>
      </c>
      <c r="BQ1074" s="94"/>
      <c r="BS1074" s="36" t="s">
        <v>2127</v>
      </c>
      <c r="BU1074" s="95"/>
      <c r="BV1074" s="95"/>
      <c r="BW1074" s="61"/>
      <c r="BX1074" s="60"/>
      <c r="BY1074" s="59" t="str">
        <f t="shared" ca="1" si="81"/>
        <v/>
      </c>
      <c r="CD1074" s="68"/>
      <c r="CE1074" s="68"/>
      <c r="CF1074" s="67"/>
      <c r="CG1074">
        <v>67</v>
      </c>
      <c r="CH1074" s="2">
        <v>155</v>
      </c>
      <c r="CI1074" s="4">
        <f t="shared" si="82"/>
        <v>27.887617065556707</v>
      </c>
      <c r="CJ1074" s="5" t="str">
        <f t="shared" si="83"/>
        <v>SOBREPESO</v>
      </c>
      <c r="CK1074" s="36">
        <v>0</v>
      </c>
      <c r="CL1074" s="66"/>
      <c r="CM1074" s="89">
        <v>43136</v>
      </c>
      <c r="CN1074" s="97">
        <v>43182</v>
      </c>
      <c r="CP1074"/>
      <c r="CQ1074" s="65"/>
      <c r="CR1074" s="65"/>
      <c r="CS1074" s="98"/>
      <c r="CT1074"/>
      <c r="CU1074"/>
      <c r="CV1074" s="97"/>
      <c r="CW1074" s="2">
        <v>130</v>
      </c>
      <c r="CX1074" s="82">
        <v>70</v>
      </c>
      <c r="DG1074" s="64"/>
      <c r="DI1074" s="89">
        <v>43137</v>
      </c>
      <c r="DJ1074" s="89"/>
      <c r="DN1074" s="34"/>
      <c r="DO1074" s="34"/>
      <c r="DP1074" s="34"/>
      <c r="DQ1074" s="34"/>
      <c r="DR1074" s="34"/>
      <c r="DS1074" s="34" t="s">
        <v>2127</v>
      </c>
      <c r="DT1074" s="34"/>
      <c r="DU1074" s="47">
        <v>43182</v>
      </c>
      <c r="DY1074" s="1">
        <v>3</v>
      </c>
      <c r="DZ1074" t="s">
        <v>7941</v>
      </c>
      <c r="EB1074" s="4"/>
      <c r="EJ1074"/>
      <c r="EL1074" s="34"/>
      <c r="EN1074" s="34"/>
    </row>
    <row r="1075" spans="1:144" x14ac:dyDescent="0.25">
      <c r="A1075" s="85">
        <v>2022</v>
      </c>
      <c r="B1075" s="87">
        <v>44830</v>
      </c>
      <c r="C1075" t="s">
        <v>121</v>
      </c>
      <c r="D1075" t="s">
        <v>122</v>
      </c>
      <c r="E1075" s="34" t="s">
        <v>7938</v>
      </c>
      <c r="F1075" s="34">
        <f t="shared" si="84"/>
        <v>1074</v>
      </c>
      <c r="G1075" s="34" t="s">
        <v>4985</v>
      </c>
      <c r="H1075">
        <v>18</v>
      </c>
      <c r="I1075" s="34" t="s">
        <v>6141</v>
      </c>
      <c r="J1075" s="34" t="s">
        <v>4988</v>
      </c>
      <c r="K1075" s="34" t="str">
        <f>VLOOKUP(J1075,[2]CodMpios!$B$347:$E$362,4,FALSE)</f>
        <v>18001 - Florencia</v>
      </c>
      <c r="L1075" s="34" t="str">
        <f>VLOOKUP($J1075,[2]Coord_Mpios_X_Y!$B$2:$K$1123,9,FALSE)</f>
        <v>1,749138703818</v>
      </c>
      <c r="M1075" s="34" t="str">
        <f>VLOOKUP($J1075,[2]Coord_Mpios_X_Y!$B$2:$K$1123,10,FALSE)</f>
        <v>-75,558239064333</v>
      </c>
      <c r="N1075" s="34" t="s">
        <v>125</v>
      </c>
      <c r="O1075" s="34" t="s">
        <v>126</v>
      </c>
      <c r="Q1075" s="34" t="s">
        <v>127</v>
      </c>
      <c r="R1075" s="34">
        <v>40767489</v>
      </c>
      <c r="S1075" s="34" t="str">
        <f t="shared" si="80"/>
        <v>CC40767489</v>
      </c>
      <c r="T1075" s="34" t="s">
        <v>1296</v>
      </c>
      <c r="U1075" s="34" t="s">
        <v>642</v>
      </c>
      <c r="V1075" s="34" t="s">
        <v>5672</v>
      </c>
      <c r="W1075" s="34" t="s">
        <v>5671</v>
      </c>
      <c r="X1075" s="87">
        <v>24145</v>
      </c>
      <c r="Y1075">
        <v>57</v>
      </c>
      <c r="Z1075" s="36">
        <f>VLOOKUP($Y1075,[2]Edades!$A$3:$H$153,4,FALSE)</f>
        <v>5</v>
      </c>
      <c r="AA1075" s="34" t="str">
        <f>VLOOKUP($Y1075,[2]Edades!$A$3:$H$153,6,FALSE)</f>
        <v>5 - Adultez</v>
      </c>
      <c r="AB1075" s="34">
        <f>VLOOKUP($Y1075,[2]Edades!$A$3:$H$153,7,FALSE)</f>
        <v>12</v>
      </c>
      <c r="AC1075" s="34" t="str">
        <f>VLOOKUP($Y1075,[2]Edades!$A$3:$H$153,8,FALSE)</f>
        <v>55-59</v>
      </c>
      <c r="AD1075" s="34" t="s">
        <v>129</v>
      </c>
      <c r="AE1075" s="1">
        <v>2</v>
      </c>
      <c r="AF1075" s="34" t="s">
        <v>130</v>
      </c>
      <c r="AG1075" s="34" t="s">
        <v>2127</v>
      </c>
      <c r="AH1075" s="34" t="s">
        <v>2127</v>
      </c>
      <c r="AK1075" s="34" t="s">
        <v>125</v>
      </c>
      <c r="AM1075" s="34" t="s">
        <v>2127</v>
      </c>
      <c r="AN1075" s="36" t="s">
        <v>2127</v>
      </c>
      <c r="AO1075" s="36" t="s">
        <v>2127</v>
      </c>
      <c r="AP1075" s="34" t="s">
        <v>2127</v>
      </c>
      <c r="AQ1075" s="36" t="s">
        <v>2127</v>
      </c>
      <c r="AR1075" s="34" t="s">
        <v>2098</v>
      </c>
      <c r="AS1075" s="91" t="s">
        <v>7183</v>
      </c>
      <c r="AT1075" s="34">
        <v>3123120400</v>
      </c>
      <c r="AU1075" s="34" t="s">
        <v>2127</v>
      </c>
      <c r="AX1075" s="90"/>
      <c r="BA1075" s="91"/>
      <c r="BB1075" s="91"/>
      <c r="BC1075" s="91"/>
      <c r="BF1075" s="34" t="s">
        <v>4983</v>
      </c>
      <c r="BG1075" s="92" t="s">
        <v>2098</v>
      </c>
      <c r="BM1075" s="36" t="s">
        <v>131</v>
      </c>
      <c r="BN1075" s="34" t="s">
        <v>132</v>
      </c>
      <c r="BO1075" s="36">
        <v>0</v>
      </c>
      <c r="BQ1075" s="94"/>
      <c r="BS1075" s="36" t="s">
        <v>2127</v>
      </c>
      <c r="BU1075" s="95"/>
      <c r="BV1075" s="95"/>
      <c r="BW1075" s="61"/>
      <c r="BX1075" s="60"/>
      <c r="BY1075" s="59" t="str">
        <f t="shared" ca="1" si="81"/>
        <v/>
      </c>
      <c r="CD1075" s="68"/>
      <c r="CE1075" s="68"/>
      <c r="CF1075" s="67"/>
      <c r="CG1075">
        <v>75</v>
      </c>
      <c r="CH1075" s="2">
        <v>150</v>
      </c>
      <c r="CI1075" s="4">
        <f t="shared" si="82"/>
        <v>33.333333333333336</v>
      </c>
      <c r="CJ1075" s="5" t="str">
        <f t="shared" si="83"/>
        <v>OBESIDAD</v>
      </c>
      <c r="CK1075" s="36">
        <v>0</v>
      </c>
      <c r="CL1075" s="66"/>
      <c r="CM1075" s="89">
        <v>43139</v>
      </c>
      <c r="CN1075" s="97">
        <v>43139</v>
      </c>
      <c r="CP1075"/>
      <c r="CQ1075" s="65"/>
      <c r="CR1075" s="65"/>
      <c r="CS1075" s="98"/>
      <c r="CT1075"/>
      <c r="CU1075"/>
      <c r="CV1075" s="97"/>
      <c r="CW1075" s="2"/>
      <c r="CX1075" s="82"/>
      <c r="DG1075" s="64"/>
      <c r="DI1075" s="89"/>
      <c r="DJ1075" s="89"/>
      <c r="DN1075" s="34"/>
      <c r="DO1075" s="34"/>
      <c r="DP1075" s="34"/>
      <c r="DQ1075" s="34"/>
      <c r="DR1075" s="34"/>
      <c r="DS1075" s="34" t="s">
        <v>2127</v>
      </c>
      <c r="DT1075" s="34"/>
      <c r="DU1075" s="47">
        <v>43872</v>
      </c>
      <c r="DY1075" s="1">
        <v>2</v>
      </c>
      <c r="DZ1075" t="s">
        <v>7941</v>
      </c>
      <c r="EB1075" s="4"/>
      <c r="EJ1075"/>
      <c r="EL1075" s="34"/>
      <c r="EN1075" s="34"/>
    </row>
    <row r="1076" spans="1:144" x14ac:dyDescent="0.25">
      <c r="A1076" s="85">
        <v>2022</v>
      </c>
      <c r="B1076" s="87">
        <v>44830</v>
      </c>
      <c r="C1076" t="s">
        <v>121</v>
      </c>
      <c r="D1076" t="s">
        <v>122</v>
      </c>
      <c r="E1076" s="34" t="s">
        <v>7938</v>
      </c>
      <c r="F1076" s="34">
        <f t="shared" si="84"/>
        <v>1075</v>
      </c>
      <c r="G1076" s="34" t="s">
        <v>4985</v>
      </c>
      <c r="H1076">
        <v>18</v>
      </c>
      <c r="I1076" s="34" t="s">
        <v>6141</v>
      </c>
      <c r="J1076" s="34" t="s">
        <v>4988</v>
      </c>
      <c r="K1076" s="34" t="str">
        <f>VLOOKUP(J1076,[2]CodMpios!$B$347:$E$362,4,FALSE)</f>
        <v>18001 - Florencia</v>
      </c>
      <c r="L1076" s="34" t="str">
        <f>VLOOKUP($J1076,[2]Coord_Mpios_X_Y!$B$2:$K$1123,9,FALSE)</f>
        <v>1,749138703818</v>
      </c>
      <c r="M1076" s="34" t="str">
        <f>VLOOKUP($J1076,[2]Coord_Mpios_X_Y!$B$2:$K$1123,10,FALSE)</f>
        <v>-75,558239064333</v>
      </c>
      <c r="N1076" s="34" t="s">
        <v>125</v>
      </c>
      <c r="O1076" s="34" t="s">
        <v>126</v>
      </c>
      <c r="Q1076" s="34" t="s">
        <v>127</v>
      </c>
      <c r="R1076" s="34">
        <v>40600400</v>
      </c>
      <c r="S1076" s="34" t="str">
        <f t="shared" si="80"/>
        <v>CC40600400</v>
      </c>
      <c r="T1076" s="34" t="s">
        <v>309</v>
      </c>
      <c r="U1076" s="34" t="s">
        <v>2332</v>
      </c>
      <c r="V1076" s="34" t="s">
        <v>5128</v>
      </c>
      <c r="W1076" s="34" t="s">
        <v>196</v>
      </c>
      <c r="X1076" s="87">
        <v>25541</v>
      </c>
      <c r="Y1076">
        <v>53</v>
      </c>
      <c r="Z1076" s="36">
        <f>VLOOKUP($Y1076,[2]Edades!$A$3:$H$153,4,FALSE)</f>
        <v>5</v>
      </c>
      <c r="AA1076" s="34" t="str">
        <f>VLOOKUP($Y1076,[2]Edades!$A$3:$H$153,6,FALSE)</f>
        <v>5 - Adultez</v>
      </c>
      <c r="AB1076" s="34">
        <f>VLOOKUP($Y1076,[2]Edades!$A$3:$H$153,7,FALSE)</f>
        <v>11</v>
      </c>
      <c r="AC1076" s="34" t="str">
        <f>VLOOKUP($Y1076,[2]Edades!$A$3:$H$153,8,FALSE)</f>
        <v>50-54</v>
      </c>
      <c r="AD1076" s="34" t="s">
        <v>129</v>
      </c>
      <c r="AE1076" s="1">
        <v>2</v>
      </c>
      <c r="AF1076" s="34" t="s">
        <v>130</v>
      </c>
      <c r="AG1076" s="34" t="s">
        <v>2127</v>
      </c>
      <c r="AH1076" s="34" t="s">
        <v>2127</v>
      </c>
      <c r="AK1076" s="34" t="s">
        <v>125</v>
      </c>
      <c r="AM1076" s="34" t="s">
        <v>2127</v>
      </c>
      <c r="AN1076" s="36" t="s">
        <v>2127</v>
      </c>
      <c r="AO1076" s="36" t="s">
        <v>2127</v>
      </c>
      <c r="AP1076" s="34" t="s">
        <v>2127</v>
      </c>
      <c r="AQ1076" s="36" t="s">
        <v>2127</v>
      </c>
      <c r="AR1076" s="34" t="s">
        <v>2098</v>
      </c>
      <c r="AS1076" s="91" t="s">
        <v>7184</v>
      </c>
      <c r="AT1076" s="34">
        <v>3115911812</v>
      </c>
      <c r="AU1076" s="34" t="s">
        <v>2127</v>
      </c>
      <c r="AX1076" s="90"/>
      <c r="BA1076" s="91"/>
      <c r="BB1076" s="91"/>
      <c r="BC1076" s="91"/>
      <c r="BF1076" s="34" t="s">
        <v>4983</v>
      </c>
      <c r="BG1076" s="92" t="s">
        <v>2098</v>
      </c>
      <c r="BM1076" s="36" t="s">
        <v>131</v>
      </c>
      <c r="BN1076" s="34" t="s">
        <v>132</v>
      </c>
      <c r="BO1076" s="36">
        <v>0</v>
      </c>
      <c r="BQ1076" s="94"/>
      <c r="BS1076" s="36" t="s">
        <v>2127</v>
      </c>
      <c r="BU1076" s="95"/>
      <c r="BV1076" s="95"/>
      <c r="BW1076" s="61"/>
      <c r="BX1076" s="60"/>
      <c r="BY1076" s="59" t="str">
        <f t="shared" ca="1" si="81"/>
        <v/>
      </c>
      <c r="CD1076" s="68"/>
      <c r="CE1076" s="68"/>
      <c r="CF1076" s="67"/>
      <c r="CG1076">
        <v>58</v>
      </c>
      <c r="CH1076" s="2">
        <v>162</v>
      </c>
      <c r="CI1076" s="4">
        <f t="shared" si="82"/>
        <v>22.10028959000152</v>
      </c>
      <c r="CJ1076" s="5" t="str">
        <f t="shared" si="83"/>
        <v>NORMAL</v>
      </c>
      <c r="CK1076" s="36">
        <v>0</v>
      </c>
      <c r="CL1076" s="66"/>
      <c r="CM1076" s="89">
        <v>43139</v>
      </c>
      <c r="CN1076" s="97">
        <v>43179</v>
      </c>
      <c r="CP1076"/>
      <c r="CQ1076" s="65"/>
      <c r="CR1076" s="65"/>
      <c r="CS1076" s="98"/>
      <c r="CT1076"/>
      <c r="CU1076"/>
      <c r="CV1076" s="97"/>
      <c r="CW1076" s="2">
        <v>110</v>
      </c>
      <c r="CX1076" s="82">
        <v>70</v>
      </c>
      <c r="DG1076" s="64"/>
      <c r="DI1076" s="89">
        <v>43718</v>
      </c>
      <c r="DJ1076" s="89"/>
      <c r="DN1076" s="34"/>
      <c r="DO1076" s="34"/>
      <c r="DP1076" s="34"/>
      <c r="DQ1076" s="34"/>
      <c r="DR1076" s="34"/>
      <c r="DS1076" s="34" t="s">
        <v>2127</v>
      </c>
      <c r="DT1076" s="34"/>
      <c r="DU1076" s="47">
        <v>44655</v>
      </c>
      <c r="DY1076" s="1">
        <v>3</v>
      </c>
      <c r="DZ1076" t="s">
        <v>7940</v>
      </c>
      <c r="EA1076" s="4">
        <v>1.1399999999999999</v>
      </c>
      <c r="EB1076" s="4">
        <v>85</v>
      </c>
      <c r="EC1076" s="4">
        <v>249</v>
      </c>
      <c r="ED1076" s="4">
        <v>124</v>
      </c>
      <c r="EE1076" s="4">
        <v>52.5</v>
      </c>
      <c r="EF1076" s="4">
        <v>272</v>
      </c>
      <c r="EG1076" s="4">
        <v>2.5</v>
      </c>
      <c r="EJ1076"/>
      <c r="EL1076" s="34"/>
      <c r="EN1076" s="34"/>
    </row>
    <row r="1077" spans="1:144" x14ac:dyDescent="0.25">
      <c r="A1077" s="85">
        <v>2022</v>
      </c>
      <c r="B1077" s="87">
        <v>44830</v>
      </c>
      <c r="C1077" t="s">
        <v>121</v>
      </c>
      <c r="D1077" t="s">
        <v>122</v>
      </c>
      <c r="E1077" s="34" t="s">
        <v>7938</v>
      </c>
      <c r="F1077" s="34">
        <f t="shared" si="84"/>
        <v>1076</v>
      </c>
      <c r="G1077" s="34" t="s">
        <v>4985</v>
      </c>
      <c r="H1077">
        <v>18</v>
      </c>
      <c r="I1077" s="34" t="s">
        <v>6141</v>
      </c>
      <c r="J1077" s="34" t="s">
        <v>5014</v>
      </c>
      <c r="K1077" s="34" t="str">
        <f>VLOOKUP(J1077,[2]CodMpios!$B$347:$E$362,4,FALSE)</f>
        <v>18029 - Albania</v>
      </c>
      <c r="L1077" s="34" t="str">
        <f>VLOOKUP($J1077,[2]Coord_Mpios_X_Y!$B$2:$K$1123,9,FALSE)</f>
        <v>1,227865490191</v>
      </c>
      <c r="M1077" s="34" t="str">
        <f>VLOOKUP($J1077,[2]Coord_Mpios_X_Y!$B$2:$K$1123,10,FALSE)</f>
        <v>-75,882326507579</v>
      </c>
      <c r="N1077" s="34" t="s">
        <v>125</v>
      </c>
      <c r="O1077" s="34" t="s">
        <v>126</v>
      </c>
      <c r="Q1077" s="34" t="s">
        <v>127</v>
      </c>
      <c r="R1077" s="34">
        <v>35891730</v>
      </c>
      <c r="S1077" s="34" t="str">
        <f t="shared" si="80"/>
        <v>CC35891730</v>
      </c>
      <c r="T1077" s="34" t="s">
        <v>281</v>
      </c>
      <c r="V1077" s="34" t="s">
        <v>256</v>
      </c>
      <c r="W1077" s="34" t="s">
        <v>969</v>
      </c>
      <c r="X1077" s="87">
        <v>29427</v>
      </c>
      <c r="Y1077">
        <v>42</v>
      </c>
      <c r="Z1077" s="36">
        <f>VLOOKUP($Y1077,[2]Edades!$A$3:$H$153,4,FALSE)</f>
        <v>5</v>
      </c>
      <c r="AA1077" s="34" t="str">
        <f>VLOOKUP($Y1077,[2]Edades!$A$3:$H$153,6,FALSE)</f>
        <v>5 - Adultez</v>
      </c>
      <c r="AB1077" s="34">
        <f>VLOOKUP($Y1077,[2]Edades!$A$3:$H$153,7,FALSE)</f>
        <v>9</v>
      </c>
      <c r="AC1077" s="34" t="str">
        <f>VLOOKUP($Y1077,[2]Edades!$A$3:$H$153,8,FALSE)</f>
        <v>40-44</v>
      </c>
      <c r="AD1077" s="34" t="s">
        <v>129</v>
      </c>
      <c r="AE1077" s="1">
        <v>2</v>
      </c>
      <c r="AF1077" s="34" t="s">
        <v>130</v>
      </c>
      <c r="AG1077" s="34" t="s">
        <v>2127</v>
      </c>
      <c r="AH1077" s="34" t="s">
        <v>2127</v>
      </c>
      <c r="AK1077" s="34" t="s">
        <v>125</v>
      </c>
      <c r="AM1077" s="34" t="s">
        <v>2127</v>
      </c>
      <c r="AN1077" s="36" t="s">
        <v>2127</v>
      </c>
      <c r="AO1077" s="36" t="s">
        <v>2127</v>
      </c>
      <c r="AP1077" s="34" t="s">
        <v>2127</v>
      </c>
      <c r="AQ1077" s="36" t="s">
        <v>2127</v>
      </c>
      <c r="AR1077" s="34" t="s">
        <v>5963</v>
      </c>
      <c r="AS1077" s="91" t="s">
        <v>7185</v>
      </c>
      <c r="AT1077" s="34">
        <v>3146032905</v>
      </c>
      <c r="AU1077" s="34" t="s">
        <v>2127</v>
      </c>
      <c r="AX1077" s="90"/>
      <c r="BA1077" s="91"/>
      <c r="BB1077" s="91"/>
      <c r="BC1077" s="91"/>
      <c r="BF1077" s="34" t="s">
        <v>4983</v>
      </c>
      <c r="BG1077" s="92" t="s">
        <v>2098</v>
      </c>
      <c r="BM1077" s="36" t="s">
        <v>131</v>
      </c>
      <c r="BN1077" s="34" t="s">
        <v>132</v>
      </c>
      <c r="BO1077" s="36">
        <v>0</v>
      </c>
      <c r="BQ1077" s="94"/>
      <c r="BS1077" s="36" t="s">
        <v>2127</v>
      </c>
      <c r="BU1077" s="95"/>
      <c r="BV1077" s="95"/>
      <c r="BW1077" s="61"/>
      <c r="BX1077" s="60"/>
      <c r="BY1077" s="59" t="str">
        <f t="shared" ca="1" si="81"/>
        <v/>
      </c>
      <c r="CD1077" s="68"/>
      <c r="CE1077" s="68"/>
      <c r="CF1077" s="67"/>
      <c r="CG1077">
        <v>66</v>
      </c>
      <c r="CH1077" s="2">
        <v>150</v>
      </c>
      <c r="CI1077" s="4">
        <f t="shared" si="82"/>
        <v>29.333333333333332</v>
      </c>
      <c r="CJ1077" s="5" t="str">
        <f t="shared" si="83"/>
        <v>SOBREPESO</v>
      </c>
      <c r="CK1077" s="36">
        <v>0</v>
      </c>
      <c r="CL1077" s="66"/>
      <c r="CM1077" s="89">
        <v>43140</v>
      </c>
      <c r="CN1077" s="97">
        <v>43140</v>
      </c>
      <c r="CP1077"/>
      <c r="CQ1077" s="65"/>
      <c r="CR1077" s="65"/>
      <c r="CS1077" s="98"/>
      <c r="CT1077"/>
      <c r="CU1077"/>
      <c r="CV1077" s="97"/>
      <c r="CW1077" s="2">
        <v>130</v>
      </c>
      <c r="CX1077" s="82">
        <v>70</v>
      </c>
      <c r="DG1077" s="64"/>
      <c r="DI1077" s="89"/>
      <c r="DJ1077" s="89"/>
      <c r="DN1077" s="34"/>
      <c r="DO1077" s="34"/>
      <c r="DP1077" s="34"/>
      <c r="DQ1077" s="34"/>
      <c r="DR1077" s="34"/>
      <c r="DS1077" s="34" t="s">
        <v>2127</v>
      </c>
      <c r="DT1077" s="34"/>
      <c r="DU1077" s="47">
        <v>44617</v>
      </c>
      <c r="DY1077" s="1">
        <v>1</v>
      </c>
      <c r="DZ1077" t="s">
        <v>7939</v>
      </c>
      <c r="EA1077" s="4">
        <v>0.79</v>
      </c>
      <c r="EB1077" s="4">
        <v>107</v>
      </c>
      <c r="EC1077" s="4">
        <v>200</v>
      </c>
      <c r="ED1077" s="4">
        <v>132</v>
      </c>
      <c r="EE1077" s="4">
        <v>50.1</v>
      </c>
      <c r="EF1077" s="4">
        <v>88</v>
      </c>
      <c r="EG1077" s="4">
        <v>2.2000000000000002</v>
      </c>
      <c r="EH1077" s="4">
        <v>6.3</v>
      </c>
      <c r="EJ1077"/>
      <c r="EL1077" s="34"/>
      <c r="EN1077" s="34"/>
    </row>
    <row r="1078" spans="1:144" x14ac:dyDescent="0.25">
      <c r="A1078" s="85">
        <v>2022</v>
      </c>
      <c r="B1078" s="87">
        <v>44830</v>
      </c>
      <c r="C1078" t="s">
        <v>121</v>
      </c>
      <c r="D1078" t="s">
        <v>122</v>
      </c>
      <c r="E1078" s="34" t="s">
        <v>7938</v>
      </c>
      <c r="F1078" s="34">
        <f t="shared" si="84"/>
        <v>1077</v>
      </c>
      <c r="G1078" s="34" t="s">
        <v>4985</v>
      </c>
      <c r="H1078">
        <v>18</v>
      </c>
      <c r="I1078" s="34" t="s">
        <v>6141</v>
      </c>
      <c r="J1078" s="34" t="s">
        <v>4988</v>
      </c>
      <c r="K1078" s="34" t="str">
        <f>VLOOKUP(J1078,[2]CodMpios!$B$347:$E$362,4,FALSE)</f>
        <v>18001 - Florencia</v>
      </c>
      <c r="L1078" s="34" t="str">
        <f>VLOOKUP($J1078,[2]Coord_Mpios_X_Y!$B$2:$K$1123,9,FALSE)</f>
        <v>1,749138703818</v>
      </c>
      <c r="M1078" s="34" t="str">
        <f>VLOOKUP($J1078,[2]Coord_Mpios_X_Y!$B$2:$K$1123,10,FALSE)</f>
        <v>-75,558239064333</v>
      </c>
      <c r="N1078" s="34" t="s">
        <v>139</v>
      </c>
      <c r="O1078" s="34" t="s">
        <v>126</v>
      </c>
      <c r="Q1078" s="34" t="s">
        <v>127</v>
      </c>
      <c r="R1078" s="34">
        <v>40758200</v>
      </c>
      <c r="S1078" s="34" t="str">
        <f t="shared" si="80"/>
        <v>CC40758200</v>
      </c>
      <c r="T1078" s="34" t="s">
        <v>565</v>
      </c>
      <c r="V1078" s="34" t="s">
        <v>241</v>
      </c>
      <c r="W1078" s="34" t="s">
        <v>5137</v>
      </c>
      <c r="X1078" s="87">
        <v>20887</v>
      </c>
      <c r="Y1078">
        <v>66</v>
      </c>
      <c r="Z1078" s="36">
        <f>VLOOKUP($Y1078,[2]Edades!$A$3:$H$153,4,FALSE)</f>
        <v>6</v>
      </c>
      <c r="AA1078" s="34" t="str">
        <f>VLOOKUP($Y1078,[2]Edades!$A$3:$H$153,6,FALSE)</f>
        <v>6 - Persona mayor</v>
      </c>
      <c r="AB1078" s="34">
        <f>VLOOKUP($Y1078,[2]Edades!$A$3:$H$153,7,FALSE)</f>
        <v>14</v>
      </c>
      <c r="AC1078" s="34" t="str">
        <f>VLOOKUP($Y1078,[2]Edades!$A$3:$H$153,8,FALSE)</f>
        <v>65-69</v>
      </c>
      <c r="AD1078" s="34" t="s">
        <v>129</v>
      </c>
      <c r="AE1078" s="1">
        <v>2</v>
      </c>
      <c r="AF1078" s="34" t="s">
        <v>2137</v>
      </c>
      <c r="AG1078" s="34" t="s">
        <v>2127</v>
      </c>
      <c r="AH1078" s="34" t="s">
        <v>2127</v>
      </c>
      <c r="AK1078" s="34" t="s">
        <v>139</v>
      </c>
      <c r="AM1078" s="34" t="s">
        <v>2127</v>
      </c>
      <c r="AN1078" s="36" t="s">
        <v>2127</v>
      </c>
      <c r="AO1078" s="36" t="s">
        <v>2127</v>
      </c>
      <c r="AP1078" s="34" t="s">
        <v>2127</v>
      </c>
      <c r="AQ1078" s="36" t="s">
        <v>2127</v>
      </c>
      <c r="AR1078" s="34" t="s">
        <v>2098</v>
      </c>
      <c r="AS1078" s="91" t="s">
        <v>7186</v>
      </c>
      <c r="AT1078" s="34">
        <v>4369463</v>
      </c>
      <c r="AU1078" s="34" t="s">
        <v>2127</v>
      </c>
      <c r="AX1078" s="90"/>
      <c r="BA1078" s="91"/>
      <c r="BB1078" s="91"/>
      <c r="BC1078" s="91"/>
      <c r="BF1078" s="34" t="s">
        <v>4983</v>
      </c>
      <c r="BG1078" s="92" t="s">
        <v>2098</v>
      </c>
      <c r="BM1078" s="36" t="s">
        <v>131</v>
      </c>
      <c r="BN1078" s="34" t="s">
        <v>132</v>
      </c>
      <c r="BO1078" s="36">
        <v>0</v>
      </c>
      <c r="BQ1078" s="94"/>
      <c r="BS1078" s="36" t="s">
        <v>2127</v>
      </c>
      <c r="BU1078" s="95"/>
      <c r="BV1078" s="95"/>
      <c r="BW1078" s="61"/>
      <c r="BX1078" s="60"/>
      <c r="BY1078" s="59" t="str">
        <f t="shared" ca="1" si="81"/>
        <v/>
      </c>
      <c r="CD1078" s="68"/>
      <c r="CE1078" s="68"/>
      <c r="CF1078" s="67"/>
      <c r="CG1078">
        <v>64</v>
      </c>
      <c r="CH1078" s="2">
        <v>153</v>
      </c>
      <c r="CI1078" s="4">
        <f t="shared" si="82"/>
        <v>27.339911999658252</v>
      </c>
      <c r="CJ1078" s="5" t="str">
        <f t="shared" si="83"/>
        <v>SOBREPESO</v>
      </c>
      <c r="CK1078" s="36">
        <v>0</v>
      </c>
      <c r="CL1078" s="66"/>
      <c r="CM1078" s="89">
        <v>43145</v>
      </c>
      <c r="CN1078" s="97">
        <v>43145</v>
      </c>
      <c r="CP1078"/>
      <c r="CQ1078" s="65"/>
      <c r="CR1078" s="65"/>
      <c r="CS1078" s="98"/>
      <c r="CT1078"/>
      <c r="CU1078"/>
      <c r="CV1078" s="97"/>
      <c r="CW1078" s="2">
        <v>120</v>
      </c>
      <c r="CX1078" s="82">
        <v>70</v>
      </c>
      <c r="DG1078" s="64"/>
      <c r="DI1078" s="89"/>
      <c r="DJ1078" s="89"/>
      <c r="DN1078" s="34"/>
      <c r="DO1078" s="34"/>
      <c r="DP1078" s="34"/>
      <c r="DQ1078" s="34"/>
      <c r="DR1078" s="34"/>
      <c r="DS1078" s="34" t="s">
        <v>2127</v>
      </c>
      <c r="DT1078" s="34"/>
      <c r="DU1078" s="47">
        <v>44613</v>
      </c>
      <c r="DY1078" s="1">
        <v>2</v>
      </c>
      <c r="DZ1078" t="s">
        <v>7941</v>
      </c>
      <c r="EA1078" s="4">
        <v>0.95</v>
      </c>
      <c r="EB1078" s="4">
        <v>142</v>
      </c>
      <c r="EC1078" s="4">
        <v>197</v>
      </c>
      <c r="ED1078" s="4">
        <v>96</v>
      </c>
      <c r="EE1078" s="4">
        <v>54</v>
      </c>
      <c r="EF1078" s="4">
        <v>231</v>
      </c>
      <c r="EG1078" s="4">
        <v>1.9</v>
      </c>
      <c r="EH1078" s="4">
        <v>7.7</v>
      </c>
      <c r="EJ1078"/>
      <c r="EL1078" s="34"/>
      <c r="EN1078" s="34"/>
    </row>
    <row r="1079" spans="1:144" x14ac:dyDescent="0.25">
      <c r="A1079" s="85">
        <v>2022</v>
      </c>
      <c r="B1079" s="87">
        <v>44830</v>
      </c>
      <c r="C1079" t="s">
        <v>121</v>
      </c>
      <c r="D1079" t="s">
        <v>122</v>
      </c>
      <c r="E1079" s="34" t="s">
        <v>7938</v>
      </c>
      <c r="F1079" s="34">
        <f t="shared" si="84"/>
        <v>1078</v>
      </c>
      <c r="G1079" s="34" t="s">
        <v>4985</v>
      </c>
      <c r="H1079">
        <v>18</v>
      </c>
      <c r="I1079" s="34" t="s">
        <v>6141</v>
      </c>
      <c r="J1079" s="34" t="s">
        <v>4988</v>
      </c>
      <c r="K1079" s="34" t="str">
        <f>VLOOKUP(J1079,[2]CodMpios!$B$347:$E$362,4,FALSE)</f>
        <v>18001 - Florencia</v>
      </c>
      <c r="L1079" s="34" t="str">
        <f>VLOOKUP($J1079,[2]Coord_Mpios_X_Y!$B$2:$K$1123,9,FALSE)</f>
        <v>1,749138703818</v>
      </c>
      <c r="M1079" s="34" t="str">
        <f>VLOOKUP($J1079,[2]Coord_Mpios_X_Y!$B$2:$K$1123,10,FALSE)</f>
        <v>-75,558239064333</v>
      </c>
      <c r="N1079" s="34" t="s">
        <v>125</v>
      </c>
      <c r="O1079" s="34" t="s">
        <v>126</v>
      </c>
      <c r="Q1079" s="34" t="s">
        <v>127</v>
      </c>
      <c r="R1079" s="34">
        <v>29473625</v>
      </c>
      <c r="S1079" s="34" t="str">
        <f t="shared" si="80"/>
        <v>CC29473625</v>
      </c>
      <c r="T1079" s="34" t="s">
        <v>234</v>
      </c>
      <c r="U1079" s="34" t="s">
        <v>1941</v>
      </c>
      <c r="V1079" s="34" t="s">
        <v>5670</v>
      </c>
      <c r="W1079" s="34" t="s">
        <v>5669</v>
      </c>
      <c r="X1079" s="87">
        <v>11479</v>
      </c>
      <c r="Y1079">
        <v>91</v>
      </c>
      <c r="Z1079" s="36">
        <f>VLOOKUP($Y1079,[2]Edades!$A$3:$H$153,4,FALSE)</f>
        <v>6</v>
      </c>
      <c r="AA1079" s="34" t="str">
        <f>VLOOKUP($Y1079,[2]Edades!$A$3:$H$153,6,FALSE)</f>
        <v>6 - Persona mayor</v>
      </c>
      <c r="AB1079" s="34">
        <f>VLOOKUP($Y1079,[2]Edades!$A$3:$H$153,7,FALSE)</f>
        <v>17</v>
      </c>
      <c r="AC1079" s="34" t="str">
        <f>VLOOKUP($Y1079,[2]Edades!$A$3:$H$153,8,FALSE)</f>
        <v>80 Y MÁS</v>
      </c>
      <c r="AD1079" s="34" t="s">
        <v>129</v>
      </c>
      <c r="AE1079" s="1">
        <v>2</v>
      </c>
      <c r="AF1079" s="34" t="s">
        <v>2137</v>
      </c>
      <c r="AG1079" s="34" t="s">
        <v>2127</v>
      </c>
      <c r="AH1079" s="34" t="s">
        <v>2127</v>
      </c>
      <c r="AK1079" s="34" t="s">
        <v>125</v>
      </c>
      <c r="AM1079" s="34" t="s">
        <v>2127</v>
      </c>
      <c r="AN1079" s="36" t="s">
        <v>2127</v>
      </c>
      <c r="AO1079" s="36" t="s">
        <v>2127</v>
      </c>
      <c r="AP1079" s="34" t="s">
        <v>2127</v>
      </c>
      <c r="AQ1079" s="36" t="s">
        <v>2127</v>
      </c>
      <c r="AR1079" s="34" t="s">
        <v>2098</v>
      </c>
      <c r="AS1079" s="91" t="s">
        <v>7187</v>
      </c>
      <c r="AT1079" s="34">
        <v>3153886545</v>
      </c>
      <c r="AU1079" s="34" t="s">
        <v>2127</v>
      </c>
      <c r="AX1079" s="90"/>
      <c r="BA1079" s="91"/>
      <c r="BB1079" s="91"/>
      <c r="BC1079" s="91"/>
      <c r="BF1079" s="34" t="s">
        <v>4983</v>
      </c>
      <c r="BG1079" s="92" t="s">
        <v>2098</v>
      </c>
      <c r="BM1079" s="36" t="s">
        <v>131</v>
      </c>
      <c r="BN1079" s="34" t="s">
        <v>132</v>
      </c>
      <c r="BO1079" s="36">
        <v>0</v>
      </c>
      <c r="BQ1079" s="94"/>
      <c r="BS1079" s="36" t="s">
        <v>2127</v>
      </c>
      <c r="BU1079" s="95"/>
      <c r="BV1079" s="95"/>
      <c r="BW1079" s="61"/>
      <c r="BX1079" s="60"/>
      <c r="BY1079" s="59" t="str">
        <f t="shared" ca="1" si="81"/>
        <v/>
      </c>
      <c r="CD1079" s="68"/>
      <c r="CE1079" s="68"/>
      <c r="CF1079" s="67"/>
      <c r="CG1079"/>
      <c r="CH1079" s="2"/>
      <c r="CI1079" s="4" t="e">
        <f t="shared" si="82"/>
        <v>#DIV/0!</v>
      </c>
      <c r="CJ1079" s="5" t="str">
        <f t="shared" si="83"/>
        <v>SIN DATO</v>
      </c>
      <c r="CK1079" s="36">
        <v>0</v>
      </c>
      <c r="CL1079" s="66"/>
      <c r="CM1079" s="89">
        <v>43147</v>
      </c>
      <c r="CN1079" s="97">
        <v>43147</v>
      </c>
      <c r="CP1079"/>
      <c r="CQ1079" s="65"/>
      <c r="CR1079" s="65"/>
      <c r="CS1079" s="98"/>
      <c r="CT1079"/>
      <c r="CU1079"/>
      <c r="CV1079" s="97"/>
      <c r="CW1079" s="2"/>
      <c r="CX1079" s="82"/>
      <c r="DG1079" s="64"/>
      <c r="DI1079" s="89"/>
      <c r="DJ1079" s="89"/>
      <c r="DN1079" s="34"/>
      <c r="DO1079" s="34"/>
      <c r="DP1079" s="34"/>
      <c r="DQ1079" s="34"/>
      <c r="DR1079" s="34"/>
      <c r="DS1079" s="34" t="s">
        <v>2127</v>
      </c>
      <c r="DT1079" s="34"/>
      <c r="DU1079" s="47">
        <v>44280</v>
      </c>
      <c r="DY1079" s="1">
        <v>2</v>
      </c>
      <c r="DZ1079" t="s">
        <v>7940</v>
      </c>
      <c r="EB1079" s="4"/>
      <c r="EJ1079"/>
      <c r="EL1079" s="34"/>
      <c r="EN1079" s="34"/>
    </row>
    <row r="1080" spans="1:144" x14ac:dyDescent="0.25">
      <c r="A1080" s="85">
        <v>2022</v>
      </c>
      <c r="B1080" s="87">
        <v>44830</v>
      </c>
      <c r="C1080" t="s">
        <v>121</v>
      </c>
      <c r="D1080" t="s">
        <v>122</v>
      </c>
      <c r="E1080" s="34" t="s">
        <v>7938</v>
      </c>
      <c r="F1080" s="34">
        <f t="shared" si="84"/>
        <v>1079</v>
      </c>
      <c r="G1080" s="34" t="s">
        <v>4985</v>
      </c>
      <c r="H1080">
        <v>18</v>
      </c>
      <c r="I1080" s="34" t="s">
        <v>6141</v>
      </c>
      <c r="J1080" s="34" t="s">
        <v>4984</v>
      </c>
      <c r="K1080" s="34" t="str">
        <f>VLOOKUP(J1080,[2]CodMpios!$B$347:$E$362,4,FALSE)</f>
        <v>18753 - San Vicente Del Caguán</v>
      </c>
      <c r="L1080" s="34" t="str">
        <f>VLOOKUP($J1080,[2]Coord_Mpios_X_Y!$B$2:$K$1123,9,FALSE)</f>
        <v>1,567801695842</v>
      </c>
      <c r="M1080" s="34" t="str">
        <f>VLOOKUP($J1080,[2]Coord_Mpios_X_Y!$B$2:$K$1123,10,FALSE)</f>
        <v>-74,262977514784</v>
      </c>
      <c r="N1080" s="34" t="s">
        <v>139</v>
      </c>
      <c r="O1080" s="34" t="s">
        <v>126</v>
      </c>
      <c r="Q1080" s="34" t="s">
        <v>127</v>
      </c>
      <c r="R1080" s="34">
        <v>26643964</v>
      </c>
      <c r="S1080" s="34" t="str">
        <f t="shared" si="80"/>
        <v>CC26643964</v>
      </c>
      <c r="T1080" s="34" t="s">
        <v>988</v>
      </c>
      <c r="U1080" s="34" t="s">
        <v>140</v>
      </c>
      <c r="V1080" s="34" t="s">
        <v>5668</v>
      </c>
      <c r="W1080" s="34" t="s">
        <v>216</v>
      </c>
      <c r="X1080" s="87">
        <v>23644</v>
      </c>
      <c r="Y1080">
        <v>58</v>
      </c>
      <c r="Z1080" s="36">
        <f>VLOOKUP($Y1080,[2]Edades!$A$3:$H$153,4,FALSE)</f>
        <v>5</v>
      </c>
      <c r="AA1080" s="34" t="str">
        <f>VLOOKUP($Y1080,[2]Edades!$A$3:$H$153,6,FALSE)</f>
        <v>5 - Adultez</v>
      </c>
      <c r="AB1080" s="34">
        <f>VLOOKUP($Y1080,[2]Edades!$A$3:$H$153,7,FALSE)</f>
        <v>12</v>
      </c>
      <c r="AC1080" s="34" t="str">
        <f>VLOOKUP($Y1080,[2]Edades!$A$3:$H$153,8,FALSE)</f>
        <v>55-59</v>
      </c>
      <c r="AD1080" s="34" t="s">
        <v>129</v>
      </c>
      <c r="AE1080" s="1">
        <v>2</v>
      </c>
      <c r="AF1080" s="34" t="s">
        <v>130</v>
      </c>
      <c r="AG1080" s="34" t="s">
        <v>2127</v>
      </c>
      <c r="AH1080" s="34" t="s">
        <v>2127</v>
      </c>
      <c r="AK1080" s="34" t="s">
        <v>139</v>
      </c>
      <c r="AM1080" s="34" t="s">
        <v>2127</v>
      </c>
      <c r="AN1080" s="36" t="s">
        <v>2127</v>
      </c>
      <c r="AO1080" s="36" t="s">
        <v>2127</v>
      </c>
      <c r="AP1080" s="34" t="s">
        <v>2127</v>
      </c>
      <c r="AQ1080" s="36" t="s">
        <v>2127</v>
      </c>
      <c r="AR1080" s="34" t="s">
        <v>5042</v>
      </c>
      <c r="AS1080" s="91" t="s">
        <v>7188</v>
      </c>
      <c r="AT1080" s="34">
        <v>3105894003</v>
      </c>
      <c r="AU1080" s="34" t="s">
        <v>2127</v>
      </c>
      <c r="AX1080" s="90"/>
      <c r="BA1080" s="91"/>
      <c r="BB1080" s="91"/>
      <c r="BC1080" s="91"/>
      <c r="BF1080" s="34" t="s">
        <v>4983</v>
      </c>
      <c r="BG1080" s="92" t="s">
        <v>2098</v>
      </c>
      <c r="BM1080" s="36" t="s">
        <v>131</v>
      </c>
      <c r="BN1080" s="34" t="s">
        <v>132</v>
      </c>
      <c r="BO1080" s="36">
        <v>0</v>
      </c>
      <c r="BQ1080" s="94"/>
      <c r="BS1080" s="36" t="s">
        <v>2127</v>
      </c>
      <c r="BU1080" s="95"/>
      <c r="BV1080" s="95"/>
      <c r="BW1080" s="61"/>
      <c r="BX1080" s="60"/>
      <c r="BY1080" s="59" t="str">
        <f t="shared" ca="1" si="81"/>
        <v/>
      </c>
      <c r="CD1080" s="68"/>
      <c r="CE1080" s="68"/>
      <c r="CF1080" s="67"/>
      <c r="CG1080">
        <v>80</v>
      </c>
      <c r="CH1080" s="2">
        <v>156</v>
      </c>
      <c r="CI1080" s="4">
        <f t="shared" si="82"/>
        <v>32.873109796186718</v>
      </c>
      <c r="CJ1080" s="5" t="str">
        <f t="shared" si="83"/>
        <v>OBESIDAD</v>
      </c>
      <c r="CK1080" s="36">
        <v>0</v>
      </c>
      <c r="CL1080" s="66"/>
      <c r="CM1080" s="89">
        <v>43252</v>
      </c>
      <c r="CN1080" s="97">
        <v>43252</v>
      </c>
      <c r="CP1080"/>
      <c r="CQ1080" s="65"/>
      <c r="CR1080" s="65"/>
      <c r="CS1080" s="98"/>
      <c r="CT1080"/>
      <c r="CU1080"/>
      <c r="CV1080" s="97"/>
      <c r="CW1080" s="2"/>
      <c r="CX1080" s="82"/>
      <c r="DG1080" s="64"/>
      <c r="DI1080" s="89"/>
      <c r="DJ1080" s="89"/>
      <c r="DN1080" s="34"/>
      <c r="DO1080" s="34"/>
      <c r="DP1080" s="34"/>
      <c r="DQ1080" s="34"/>
      <c r="DR1080" s="34"/>
      <c r="DS1080" s="34" t="s">
        <v>2127</v>
      </c>
      <c r="DT1080" s="34"/>
      <c r="DU1080" s="47">
        <v>43759</v>
      </c>
      <c r="DY1080" s="1">
        <v>1</v>
      </c>
      <c r="DZ1080" t="s">
        <v>7941</v>
      </c>
      <c r="EB1080" s="4"/>
      <c r="EJ1080"/>
      <c r="EL1080" s="34"/>
      <c r="EN1080" s="34"/>
    </row>
    <row r="1081" spans="1:144" x14ac:dyDescent="0.25">
      <c r="A1081" s="85">
        <v>2022</v>
      </c>
      <c r="B1081" s="87">
        <v>44830</v>
      </c>
      <c r="C1081" t="s">
        <v>121</v>
      </c>
      <c r="D1081" t="s">
        <v>122</v>
      </c>
      <c r="E1081" s="34" t="s">
        <v>7938</v>
      </c>
      <c r="F1081" s="34">
        <f t="shared" si="84"/>
        <v>1080</v>
      </c>
      <c r="G1081" s="34" t="s">
        <v>4985</v>
      </c>
      <c r="H1081">
        <v>18</v>
      </c>
      <c r="I1081" s="34" t="s">
        <v>6141</v>
      </c>
      <c r="J1081" s="34" t="s">
        <v>5052</v>
      </c>
      <c r="K1081" s="34" t="str">
        <f>VLOOKUP(J1081,[2]CodMpios!$B$347:$E$362,4,FALSE)</f>
        <v>18256 - El Paujil</v>
      </c>
      <c r="L1081" s="34" t="str">
        <f>VLOOKUP($J1081,[2]Coord_Mpios_X_Y!$B$2:$K$1123,9,FALSE)</f>
        <v>1,617746356165</v>
      </c>
      <c r="M1081" s="34" t="str">
        <f>VLOOKUP($J1081,[2]Coord_Mpios_X_Y!$B$2:$K$1123,10,FALSE)</f>
        <v>-75,234043334186</v>
      </c>
      <c r="N1081" s="34" t="s">
        <v>139</v>
      </c>
      <c r="O1081" s="34" t="s">
        <v>126</v>
      </c>
      <c r="Q1081" s="34" t="s">
        <v>127</v>
      </c>
      <c r="R1081" s="34">
        <v>40685068</v>
      </c>
      <c r="S1081" s="34" t="str">
        <f t="shared" si="80"/>
        <v>CC40685068</v>
      </c>
      <c r="T1081" s="34" t="s">
        <v>5291</v>
      </c>
      <c r="V1081" s="34" t="s">
        <v>5667</v>
      </c>
      <c r="X1081" s="87">
        <v>22455</v>
      </c>
      <c r="Y1081">
        <v>61</v>
      </c>
      <c r="Z1081" s="36">
        <f>VLOOKUP($Y1081,[2]Edades!$A$3:$H$153,4,FALSE)</f>
        <v>6</v>
      </c>
      <c r="AA1081" s="34" t="str">
        <f>VLOOKUP($Y1081,[2]Edades!$A$3:$H$153,6,FALSE)</f>
        <v>6 - Persona mayor</v>
      </c>
      <c r="AB1081" s="34">
        <f>VLOOKUP($Y1081,[2]Edades!$A$3:$H$153,7,FALSE)</f>
        <v>13</v>
      </c>
      <c r="AC1081" s="34" t="str">
        <f>VLOOKUP($Y1081,[2]Edades!$A$3:$H$153,8,FALSE)</f>
        <v>60-64</v>
      </c>
      <c r="AD1081" s="34" t="s">
        <v>129</v>
      </c>
      <c r="AE1081" s="1">
        <v>2</v>
      </c>
      <c r="AF1081" s="34" t="s">
        <v>2137</v>
      </c>
      <c r="AG1081" s="34" t="s">
        <v>2127</v>
      </c>
      <c r="AH1081" s="34" t="s">
        <v>2127</v>
      </c>
      <c r="AK1081" s="34" t="s">
        <v>139</v>
      </c>
      <c r="AM1081" s="34" t="s">
        <v>2127</v>
      </c>
      <c r="AN1081" s="36" t="s">
        <v>2127</v>
      </c>
      <c r="AO1081" s="36" t="s">
        <v>2127</v>
      </c>
      <c r="AP1081" s="34" t="s">
        <v>2127</v>
      </c>
      <c r="AQ1081" s="36" t="s">
        <v>2127</v>
      </c>
      <c r="AR1081" s="34" t="s">
        <v>5078</v>
      </c>
      <c r="AS1081" s="91" t="s">
        <v>7189</v>
      </c>
      <c r="AT1081" s="34">
        <v>3114444592</v>
      </c>
      <c r="AU1081" s="34" t="s">
        <v>2127</v>
      </c>
      <c r="AX1081" s="90"/>
      <c r="BA1081" s="91"/>
      <c r="BB1081" s="91"/>
      <c r="BC1081" s="91"/>
      <c r="BF1081" s="34" t="s">
        <v>4983</v>
      </c>
      <c r="BG1081" s="92" t="s">
        <v>2098</v>
      </c>
      <c r="BM1081" s="36" t="s">
        <v>131</v>
      </c>
      <c r="BN1081" s="34" t="s">
        <v>132</v>
      </c>
      <c r="BO1081" s="36">
        <v>0</v>
      </c>
      <c r="BQ1081" s="94"/>
      <c r="BS1081" s="36" t="s">
        <v>2127</v>
      </c>
      <c r="BU1081" s="95"/>
      <c r="BV1081" s="95"/>
      <c r="BW1081" s="61"/>
      <c r="BX1081" s="60"/>
      <c r="BY1081" s="59" t="str">
        <f t="shared" ca="1" si="81"/>
        <v/>
      </c>
      <c r="CD1081" s="68"/>
      <c r="CE1081" s="68"/>
      <c r="CF1081" s="67"/>
      <c r="CG1081">
        <v>71</v>
      </c>
      <c r="CH1081" s="2">
        <v>155</v>
      </c>
      <c r="CI1081" s="4">
        <f t="shared" si="82"/>
        <v>29.552549427679498</v>
      </c>
      <c r="CJ1081" s="5" t="str">
        <f t="shared" si="83"/>
        <v>SOBREPESO</v>
      </c>
      <c r="CK1081" s="36">
        <v>0</v>
      </c>
      <c r="CL1081" s="66"/>
      <c r="CM1081" s="89">
        <v>42298</v>
      </c>
      <c r="CN1081" s="97">
        <v>42298</v>
      </c>
      <c r="CP1081"/>
      <c r="CQ1081" s="65"/>
      <c r="CR1081" s="65"/>
      <c r="CS1081" s="98"/>
      <c r="CT1081"/>
      <c r="CU1081"/>
      <c r="CV1081" s="97"/>
      <c r="CW1081" s="2"/>
      <c r="CX1081" s="82"/>
      <c r="DG1081" s="64"/>
      <c r="DI1081" s="89"/>
      <c r="DJ1081" s="89"/>
      <c r="DN1081" s="34"/>
      <c r="DO1081" s="34"/>
      <c r="DP1081" s="34"/>
      <c r="DQ1081" s="34"/>
      <c r="DR1081" s="34"/>
      <c r="DS1081" s="34" t="s">
        <v>2127</v>
      </c>
      <c r="DT1081" s="34"/>
      <c r="DU1081" s="47">
        <v>43746</v>
      </c>
      <c r="DY1081" s="1">
        <v>1</v>
      </c>
      <c r="DZ1081" t="s">
        <v>7941</v>
      </c>
      <c r="EB1081" s="4"/>
      <c r="EJ1081"/>
      <c r="EL1081" s="34"/>
      <c r="EN1081" s="34"/>
    </row>
    <row r="1082" spans="1:144" x14ac:dyDescent="0.25">
      <c r="A1082" s="85">
        <v>2022</v>
      </c>
      <c r="B1082" s="87">
        <v>44830</v>
      </c>
      <c r="C1082" t="s">
        <v>121</v>
      </c>
      <c r="D1082" t="s">
        <v>122</v>
      </c>
      <c r="E1082" s="34" t="s">
        <v>7938</v>
      </c>
      <c r="F1082" s="34">
        <f t="shared" si="84"/>
        <v>1081</v>
      </c>
      <c r="G1082" s="34" t="s">
        <v>4985</v>
      </c>
      <c r="H1082">
        <v>18</v>
      </c>
      <c r="I1082" s="34" t="s">
        <v>6141</v>
      </c>
      <c r="J1082" s="34" t="s">
        <v>5052</v>
      </c>
      <c r="K1082" s="34" t="str">
        <f>VLOOKUP(J1082,[2]CodMpios!$B$347:$E$362,4,FALSE)</f>
        <v>18256 - El Paujil</v>
      </c>
      <c r="L1082" s="34" t="str">
        <f>VLOOKUP($J1082,[2]Coord_Mpios_X_Y!$B$2:$K$1123,9,FALSE)</f>
        <v>1,617746356165</v>
      </c>
      <c r="M1082" s="34" t="str">
        <f>VLOOKUP($J1082,[2]Coord_Mpios_X_Y!$B$2:$K$1123,10,FALSE)</f>
        <v>-75,234043334186</v>
      </c>
      <c r="N1082" s="34" t="s">
        <v>6142</v>
      </c>
      <c r="O1082" s="34" t="s">
        <v>126</v>
      </c>
      <c r="Q1082" s="34" t="s">
        <v>127</v>
      </c>
      <c r="R1082" s="34">
        <v>26620029</v>
      </c>
      <c r="S1082" s="34" t="str">
        <f t="shared" si="80"/>
        <v>CC26620029</v>
      </c>
      <c r="T1082" s="34" t="s">
        <v>340</v>
      </c>
      <c r="V1082" s="34" t="s">
        <v>5208</v>
      </c>
      <c r="W1082" s="34" t="s">
        <v>5666</v>
      </c>
      <c r="X1082" s="87">
        <v>19979</v>
      </c>
      <c r="Y1082">
        <v>68</v>
      </c>
      <c r="Z1082" s="36">
        <f>VLOOKUP($Y1082,[2]Edades!$A$3:$H$153,4,FALSE)</f>
        <v>6</v>
      </c>
      <c r="AA1082" s="34" t="str">
        <f>VLOOKUP($Y1082,[2]Edades!$A$3:$H$153,6,FALSE)</f>
        <v>6 - Persona mayor</v>
      </c>
      <c r="AB1082" s="34">
        <f>VLOOKUP($Y1082,[2]Edades!$A$3:$H$153,7,FALSE)</f>
        <v>14</v>
      </c>
      <c r="AC1082" s="34" t="str">
        <f>VLOOKUP($Y1082,[2]Edades!$A$3:$H$153,8,FALSE)</f>
        <v>65-69</v>
      </c>
      <c r="AD1082" s="34" t="s">
        <v>129</v>
      </c>
      <c r="AE1082" s="1">
        <v>2</v>
      </c>
      <c r="AF1082" s="34" t="s">
        <v>2137</v>
      </c>
      <c r="AG1082" s="34" t="s">
        <v>2127</v>
      </c>
      <c r="AH1082" s="34" t="s">
        <v>2127</v>
      </c>
      <c r="AK1082" s="34" t="s">
        <v>6142</v>
      </c>
      <c r="AM1082" s="34" t="s">
        <v>2127</v>
      </c>
      <c r="AN1082" s="36" t="s">
        <v>2127</v>
      </c>
      <c r="AO1082" s="36" t="s">
        <v>2127</v>
      </c>
      <c r="AP1082" s="34" t="s">
        <v>2127</v>
      </c>
      <c r="AQ1082" s="36" t="s">
        <v>2127</v>
      </c>
      <c r="AR1082" s="34" t="s">
        <v>2098</v>
      </c>
      <c r="AS1082" s="91" t="s">
        <v>7190</v>
      </c>
      <c r="AT1082" s="34">
        <v>3204618682</v>
      </c>
      <c r="AU1082" s="34" t="s">
        <v>2127</v>
      </c>
      <c r="AX1082" s="90"/>
      <c r="BA1082" s="91"/>
      <c r="BB1082" s="91"/>
      <c r="BC1082" s="91"/>
      <c r="BF1082" s="34" t="s">
        <v>4983</v>
      </c>
      <c r="BG1082" s="92" t="s">
        <v>2098</v>
      </c>
      <c r="BM1082" s="36" t="s">
        <v>131</v>
      </c>
      <c r="BN1082" s="34" t="s">
        <v>132</v>
      </c>
      <c r="BO1082" s="36">
        <v>0</v>
      </c>
      <c r="BQ1082" s="94"/>
      <c r="BS1082" s="36" t="s">
        <v>2127</v>
      </c>
      <c r="BU1082" s="95"/>
      <c r="BV1082" s="95"/>
      <c r="BW1082" s="61"/>
      <c r="BX1082" s="60"/>
      <c r="BY1082" s="59" t="str">
        <f t="shared" ca="1" si="81"/>
        <v/>
      </c>
      <c r="CD1082" s="68"/>
      <c r="CE1082" s="68"/>
      <c r="CF1082" s="67"/>
      <c r="CG1082">
        <v>57</v>
      </c>
      <c r="CH1082" s="2">
        <v>148</v>
      </c>
      <c r="CI1082" s="4">
        <f t="shared" si="82"/>
        <v>26.022644265887511</v>
      </c>
      <c r="CJ1082" s="5" t="str">
        <f t="shared" si="83"/>
        <v>SOBREPESO</v>
      </c>
      <c r="CK1082" s="36">
        <v>0</v>
      </c>
      <c r="CL1082" s="66"/>
      <c r="CM1082" s="89">
        <v>43157</v>
      </c>
      <c r="CN1082" s="97">
        <v>43222</v>
      </c>
      <c r="CP1082"/>
      <c r="CQ1082" s="65"/>
      <c r="CR1082" s="65"/>
      <c r="CS1082" s="98"/>
      <c r="CT1082"/>
      <c r="CU1082"/>
      <c r="CV1082" s="97"/>
      <c r="CW1082" s="2">
        <v>110</v>
      </c>
      <c r="CX1082" s="82">
        <v>60</v>
      </c>
      <c r="DG1082" s="64"/>
      <c r="DI1082" s="89"/>
      <c r="DJ1082" s="89"/>
      <c r="DN1082" s="34"/>
      <c r="DO1082" s="34"/>
      <c r="DP1082" s="34"/>
      <c r="DQ1082" s="34"/>
      <c r="DR1082" s="34"/>
      <c r="DS1082" s="34" t="s">
        <v>2127</v>
      </c>
      <c r="DT1082" s="34"/>
      <c r="DU1082" s="47">
        <v>44608</v>
      </c>
      <c r="DY1082" s="1">
        <v>2</v>
      </c>
      <c r="DZ1082" t="s">
        <v>7940</v>
      </c>
      <c r="EA1082" s="4">
        <v>0.76</v>
      </c>
      <c r="EB1082" s="4">
        <v>101</v>
      </c>
      <c r="EC1082" s="4">
        <v>155</v>
      </c>
      <c r="EE1082" s="4">
        <v>46.1</v>
      </c>
      <c r="EF1082" s="4">
        <v>102</v>
      </c>
      <c r="EG1082" s="4">
        <v>2.1</v>
      </c>
      <c r="EJ1082"/>
      <c r="EL1082" s="34"/>
      <c r="EN1082" s="34"/>
    </row>
    <row r="1083" spans="1:144" x14ac:dyDescent="0.25">
      <c r="A1083" s="85">
        <v>2022</v>
      </c>
      <c r="B1083" s="87">
        <v>44830</v>
      </c>
      <c r="C1083" t="s">
        <v>121</v>
      </c>
      <c r="D1083" t="s">
        <v>122</v>
      </c>
      <c r="E1083" s="34" t="s">
        <v>7938</v>
      </c>
      <c r="F1083" s="34">
        <f t="shared" si="84"/>
        <v>1082</v>
      </c>
      <c r="G1083" s="34" t="s">
        <v>4985</v>
      </c>
      <c r="H1083">
        <v>18</v>
      </c>
      <c r="I1083" s="34" t="s">
        <v>6141</v>
      </c>
      <c r="J1083" s="34" t="s">
        <v>5002</v>
      </c>
      <c r="K1083" s="34" t="str">
        <f>VLOOKUP(J1083,[2]CodMpios!$B$347:$E$362,4,FALSE)</f>
        <v>18860 - Valparaíso</v>
      </c>
      <c r="L1083" s="34" t="str">
        <f>VLOOKUP($J1083,[2]Coord_Mpios_X_Y!$B$2:$K$1123,9,FALSE)</f>
        <v>1,061292206570</v>
      </c>
      <c r="M1083" s="34" t="str">
        <f>VLOOKUP($J1083,[2]Coord_Mpios_X_Y!$B$2:$K$1123,10,FALSE)</f>
        <v>-75,627047667443</v>
      </c>
      <c r="N1083" s="34" t="s">
        <v>125</v>
      </c>
      <c r="O1083" s="34" t="s">
        <v>126</v>
      </c>
      <c r="Q1083" s="34" t="s">
        <v>127</v>
      </c>
      <c r="R1083" s="34">
        <v>17632151</v>
      </c>
      <c r="S1083" s="34" t="str">
        <f t="shared" si="80"/>
        <v>CC17632151</v>
      </c>
      <c r="T1083" s="34" t="s">
        <v>5665</v>
      </c>
      <c r="U1083" s="34" t="s">
        <v>618</v>
      </c>
      <c r="V1083" s="34" t="s">
        <v>356</v>
      </c>
      <c r="X1083" s="87">
        <v>21772</v>
      </c>
      <c r="Y1083">
        <v>63</v>
      </c>
      <c r="Z1083" s="36">
        <f>VLOOKUP($Y1083,[2]Edades!$A$3:$H$153,4,FALSE)</f>
        <v>6</v>
      </c>
      <c r="AA1083" s="34" t="str">
        <f>VLOOKUP($Y1083,[2]Edades!$A$3:$H$153,6,FALSE)</f>
        <v>6 - Persona mayor</v>
      </c>
      <c r="AB1083" s="34">
        <f>VLOOKUP($Y1083,[2]Edades!$A$3:$H$153,7,FALSE)</f>
        <v>13</v>
      </c>
      <c r="AC1083" s="34" t="str">
        <f>VLOOKUP($Y1083,[2]Edades!$A$3:$H$153,8,FALSE)</f>
        <v>60-64</v>
      </c>
      <c r="AD1083" s="34" t="s">
        <v>146</v>
      </c>
      <c r="AE1083">
        <v>1</v>
      </c>
      <c r="AF1083" s="34" t="s">
        <v>2137</v>
      </c>
      <c r="AG1083" s="34" t="s">
        <v>2127</v>
      </c>
      <c r="AH1083" s="34" t="s">
        <v>2127</v>
      </c>
      <c r="AK1083" s="34" t="s">
        <v>125</v>
      </c>
      <c r="AM1083" s="34" t="s">
        <v>2127</v>
      </c>
      <c r="AN1083" s="36" t="s">
        <v>2127</v>
      </c>
      <c r="AO1083" s="36" t="s">
        <v>2127</v>
      </c>
      <c r="AP1083" s="34" t="s">
        <v>2127</v>
      </c>
      <c r="AQ1083" s="36" t="s">
        <v>2127</v>
      </c>
      <c r="AR1083" s="34" t="s">
        <v>5262</v>
      </c>
      <c r="AS1083" s="91" t="s">
        <v>7191</v>
      </c>
      <c r="AT1083" s="34">
        <v>3143041846</v>
      </c>
      <c r="AU1083" s="34" t="s">
        <v>2127</v>
      </c>
      <c r="AX1083" s="90"/>
      <c r="BA1083" s="91"/>
      <c r="BB1083" s="91"/>
      <c r="BC1083" s="91"/>
      <c r="BF1083" s="34" t="s">
        <v>4983</v>
      </c>
      <c r="BG1083" s="92" t="s">
        <v>2098</v>
      </c>
      <c r="BM1083" s="36" t="s">
        <v>131</v>
      </c>
      <c r="BN1083" s="34" t="s">
        <v>132</v>
      </c>
      <c r="BO1083" s="36">
        <v>0</v>
      </c>
      <c r="BQ1083" s="94"/>
      <c r="BS1083" s="36" t="s">
        <v>2127</v>
      </c>
      <c r="BU1083" s="95"/>
      <c r="BV1083" s="95"/>
      <c r="BW1083" s="61"/>
      <c r="BX1083" s="60"/>
      <c r="BY1083" s="59" t="str">
        <f t="shared" ca="1" si="81"/>
        <v/>
      </c>
      <c r="CD1083" s="68"/>
      <c r="CE1083" s="68"/>
      <c r="CF1083" s="67"/>
      <c r="CG1083">
        <v>78</v>
      </c>
      <c r="CH1083" s="2">
        <v>156</v>
      </c>
      <c r="CI1083" s="4">
        <f t="shared" si="82"/>
        <v>32.051282051282051</v>
      </c>
      <c r="CJ1083" s="5" t="str">
        <f t="shared" si="83"/>
        <v>OBESIDAD</v>
      </c>
      <c r="CK1083" s="36">
        <v>0</v>
      </c>
      <c r="CL1083" s="66"/>
      <c r="CM1083" s="89">
        <v>43157</v>
      </c>
      <c r="CN1083" s="97">
        <v>43217</v>
      </c>
      <c r="CP1083"/>
      <c r="CQ1083" s="65"/>
      <c r="CR1083" s="65"/>
      <c r="CS1083" s="98"/>
      <c r="CT1083"/>
      <c r="CU1083"/>
      <c r="CV1083" s="97"/>
      <c r="CW1083" s="2">
        <v>128</v>
      </c>
      <c r="CX1083" s="82">
        <v>70</v>
      </c>
      <c r="DG1083" s="64"/>
      <c r="DI1083" s="89">
        <v>43224</v>
      </c>
      <c r="DJ1083" s="89"/>
      <c r="DN1083" s="34"/>
      <c r="DO1083" s="34"/>
      <c r="DP1083" s="34"/>
      <c r="DQ1083" s="34"/>
      <c r="DR1083" s="34"/>
      <c r="DS1083" s="34" t="s">
        <v>2127</v>
      </c>
      <c r="DT1083" s="34"/>
      <c r="DU1083" s="47">
        <v>44749</v>
      </c>
      <c r="DY1083" s="1">
        <v>1</v>
      </c>
      <c r="DZ1083" t="s">
        <v>7941</v>
      </c>
      <c r="EA1083" s="4">
        <v>0.79</v>
      </c>
      <c r="EB1083" s="4"/>
      <c r="EC1083" s="4">
        <v>246</v>
      </c>
      <c r="ED1083" s="4">
        <v>135.1</v>
      </c>
      <c r="EE1083" s="4">
        <v>58.5</v>
      </c>
      <c r="EF1083" s="4">
        <v>262</v>
      </c>
      <c r="EG1083" s="4">
        <v>2.5</v>
      </c>
      <c r="EH1083" s="4">
        <v>8.9</v>
      </c>
      <c r="EJ1083"/>
      <c r="EL1083" s="34"/>
      <c r="EN1083" s="34"/>
    </row>
    <row r="1084" spans="1:144" x14ac:dyDescent="0.25">
      <c r="A1084" s="85">
        <v>2022</v>
      </c>
      <c r="B1084" s="87">
        <v>44830</v>
      </c>
      <c r="C1084" t="s">
        <v>121</v>
      </c>
      <c r="D1084" t="s">
        <v>122</v>
      </c>
      <c r="E1084" s="34" t="s">
        <v>7938</v>
      </c>
      <c r="F1084" s="34">
        <f t="shared" si="84"/>
        <v>1083</v>
      </c>
      <c r="G1084" s="34" t="s">
        <v>4985</v>
      </c>
      <c r="H1084">
        <v>18</v>
      </c>
      <c r="I1084" s="34" t="s">
        <v>6141</v>
      </c>
      <c r="J1084" s="34" t="s">
        <v>4988</v>
      </c>
      <c r="K1084" s="34" t="str">
        <f>VLOOKUP(J1084,[2]CodMpios!$B$347:$E$362,4,FALSE)</f>
        <v>18001 - Florencia</v>
      </c>
      <c r="L1084" s="34" t="str">
        <f>VLOOKUP($J1084,[2]Coord_Mpios_X_Y!$B$2:$K$1123,9,FALSE)</f>
        <v>1,749138703818</v>
      </c>
      <c r="M1084" s="34" t="str">
        <f>VLOOKUP($J1084,[2]Coord_Mpios_X_Y!$B$2:$K$1123,10,FALSE)</f>
        <v>-75,558239064333</v>
      </c>
      <c r="N1084" s="34" t="s">
        <v>125</v>
      </c>
      <c r="O1084" s="34" t="s">
        <v>126</v>
      </c>
      <c r="Q1084" s="34" t="s">
        <v>127</v>
      </c>
      <c r="R1084" s="34">
        <v>91231460</v>
      </c>
      <c r="S1084" s="34" t="str">
        <f t="shared" si="80"/>
        <v>CC91231460</v>
      </c>
      <c r="T1084" s="34" t="s">
        <v>197</v>
      </c>
      <c r="U1084" s="34" t="s">
        <v>145</v>
      </c>
      <c r="V1084" s="34" t="s">
        <v>201</v>
      </c>
      <c r="W1084" s="34" t="s">
        <v>344</v>
      </c>
      <c r="X1084" s="87">
        <v>23213</v>
      </c>
      <c r="Y1084">
        <v>59</v>
      </c>
      <c r="Z1084" s="36">
        <f>VLOOKUP($Y1084,[2]Edades!$A$3:$H$153,4,FALSE)</f>
        <v>5</v>
      </c>
      <c r="AA1084" s="34" t="str">
        <f>VLOOKUP($Y1084,[2]Edades!$A$3:$H$153,6,FALSE)</f>
        <v>5 - Adultez</v>
      </c>
      <c r="AB1084" s="34">
        <f>VLOOKUP($Y1084,[2]Edades!$A$3:$H$153,7,FALSE)</f>
        <v>12</v>
      </c>
      <c r="AC1084" s="34" t="str">
        <f>VLOOKUP($Y1084,[2]Edades!$A$3:$H$153,8,FALSE)</f>
        <v>55-59</v>
      </c>
      <c r="AD1084" s="34" t="s">
        <v>146</v>
      </c>
      <c r="AE1084">
        <v>1</v>
      </c>
      <c r="AF1084" s="34" t="s">
        <v>130</v>
      </c>
      <c r="AG1084" s="34" t="s">
        <v>2127</v>
      </c>
      <c r="AH1084" s="34" t="s">
        <v>2127</v>
      </c>
      <c r="AK1084" s="34" t="s">
        <v>125</v>
      </c>
      <c r="AM1084" s="34" t="s">
        <v>2127</v>
      </c>
      <c r="AN1084" s="36" t="s">
        <v>2127</v>
      </c>
      <c r="AO1084" s="36" t="s">
        <v>2127</v>
      </c>
      <c r="AP1084" s="34" t="s">
        <v>2127</v>
      </c>
      <c r="AQ1084" s="36" t="s">
        <v>2127</v>
      </c>
      <c r="AR1084" s="34" t="s">
        <v>2098</v>
      </c>
      <c r="AS1084" s="91" t="s">
        <v>7192</v>
      </c>
      <c r="AT1084" s="34">
        <v>3163396009</v>
      </c>
      <c r="AU1084" s="34" t="s">
        <v>2127</v>
      </c>
      <c r="AX1084" s="90"/>
      <c r="BA1084" s="91"/>
      <c r="BB1084" s="91"/>
      <c r="BC1084" s="91"/>
      <c r="BF1084" s="34" t="s">
        <v>4983</v>
      </c>
      <c r="BG1084" s="92" t="s">
        <v>2098</v>
      </c>
      <c r="BM1084" s="36" t="s">
        <v>131</v>
      </c>
      <c r="BN1084" s="34" t="s">
        <v>132</v>
      </c>
      <c r="BO1084" s="36">
        <v>0</v>
      </c>
      <c r="BQ1084" s="94"/>
      <c r="BS1084" s="36" t="s">
        <v>2127</v>
      </c>
      <c r="BU1084" s="95"/>
      <c r="BV1084" s="95"/>
      <c r="BW1084" s="61"/>
      <c r="BX1084" s="60"/>
      <c r="BY1084" s="59" t="str">
        <f t="shared" ca="1" si="81"/>
        <v/>
      </c>
      <c r="CD1084" s="68"/>
      <c r="CE1084" s="68"/>
      <c r="CF1084" s="67"/>
      <c r="CG1084">
        <v>108</v>
      </c>
      <c r="CH1084" s="2">
        <v>180</v>
      </c>
      <c r="CI1084" s="4">
        <f t="shared" si="82"/>
        <v>33.333333333333329</v>
      </c>
      <c r="CJ1084" s="5" t="str">
        <f t="shared" si="83"/>
        <v>OBESIDAD</v>
      </c>
      <c r="CK1084" s="36">
        <v>0</v>
      </c>
      <c r="CL1084" s="66"/>
      <c r="CM1084" s="89">
        <v>43159</v>
      </c>
      <c r="CN1084" s="97">
        <v>43222</v>
      </c>
      <c r="CP1084"/>
      <c r="CQ1084" s="65"/>
      <c r="CR1084" s="65"/>
      <c r="CS1084" s="98"/>
      <c r="CT1084"/>
      <c r="CU1084"/>
      <c r="CV1084" s="97"/>
      <c r="CW1084" s="2"/>
      <c r="CX1084" s="82"/>
      <c r="DG1084" s="64"/>
      <c r="DI1084" s="89"/>
      <c r="DJ1084" s="89"/>
      <c r="DN1084" s="34"/>
      <c r="DO1084" s="34"/>
      <c r="DP1084" s="34"/>
      <c r="DQ1084" s="34"/>
      <c r="DR1084" s="34"/>
      <c r="DS1084" s="34" t="s">
        <v>2127</v>
      </c>
      <c r="DT1084" s="34"/>
      <c r="DU1084" s="47">
        <v>44257</v>
      </c>
      <c r="DY1084" s="1">
        <v>1</v>
      </c>
      <c r="DZ1084" t="s">
        <v>7940</v>
      </c>
      <c r="EB1084" s="4"/>
      <c r="EJ1084"/>
      <c r="EL1084" s="34"/>
      <c r="EN1084" s="34"/>
    </row>
    <row r="1085" spans="1:144" x14ac:dyDescent="0.25">
      <c r="A1085" s="85">
        <v>2022</v>
      </c>
      <c r="B1085" s="87">
        <v>44830</v>
      </c>
      <c r="C1085" t="s">
        <v>121</v>
      </c>
      <c r="D1085" t="s">
        <v>122</v>
      </c>
      <c r="E1085" s="34" t="s">
        <v>7938</v>
      </c>
      <c r="F1085" s="34">
        <f t="shared" si="84"/>
        <v>1084</v>
      </c>
      <c r="G1085" s="34" t="s">
        <v>4985</v>
      </c>
      <c r="H1085">
        <v>18</v>
      </c>
      <c r="I1085" s="34" t="s">
        <v>6141</v>
      </c>
      <c r="J1085" s="34" t="s">
        <v>5041</v>
      </c>
      <c r="K1085" s="34" t="str">
        <f>VLOOKUP(J1085,[2]CodMpios!$B$347:$E$362,4,FALSE)</f>
        <v>18205 - Curillo</v>
      </c>
      <c r="L1085" s="34" t="str">
        <f>VLOOKUP($J1085,[2]Coord_Mpios_X_Y!$B$2:$K$1123,9,FALSE)</f>
        <v>1,059663165070</v>
      </c>
      <c r="M1085" s="34" t="str">
        <f>VLOOKUP($J1085,[2]Coord_Mpios_X_Y!$B$2:$K$1123,10,FALSE)</f>
        <v>-75,951785056704</v>
      </c>
      <c r="N1085" s="34" t="s">
        <v>125</v>
      </c>
      <c r="O1085" s="34" t="s">
        <v>126</v>
      </c>
      <c r="Q1085" s="34" t="s">
        <v>127</v>
      </c>
      <c r="R1085" s="34">
        <v>17703463</v>
      </c>
      <c r="S1085" s="34" t="str">
        <f t="shared" si="80"/>
        <v>CC17703463</v>
      </c>
      <c r="T1085" s="34" t="s">
        <v>855</v>
      </c>
      <c r="V1085" s="34" t="s">
        <v>241</v>
      </c>
      <c r="W1085" s="34" t="s">
        <v>214</v>
      </c>
      <c r="X1085" s="87">
        <v>25357</v>
      </c>
      <c r="Y1085">
        <v>53</v>
      </c>
      <c r="Z1085" s="36">
        <f>VLOOKUP($Y1085,[2]Edades!$A$3:$H$153,4,FALSE)</f>
        <v>5</v>
      </c>
      <c r="AA1085" s="34" t="str">
        <f>VLOOKUP($Y1085,[2]Edades!$A$3:$H$153,6,FALSE)</f>
        <v>5 - Adultez</v>
      </c>
      <c r="AB1085" s="34">
        <f>VLOOKUP($Y1085,[2]Edades!$A$3:$H$153,7,FALSE)</f>
        <v>11</v>
      </c>
      <c r="AC1085" s="34" t="str">
        <f>VLOOKUP($Y1085,[2]Edades!$A$3:$H$153,8,FALSE)</f>
        <v>50-54</v>
      </c>
      <c r="AD1085" s="34" t="s">
        <v>146</v>
      </c>
      <c r="AE1085">
        <v>1</v>
      </c>
      <c r="AF1085" s="34" t="s">
        <v>130</v>
      </c>
      <c r="AG1085" s="34" t="s">
        <v>2127</v>
      </c>
      <c r="AH1085" s="34" t="s">
        <v>2127</v>
      </c>
      <c r="AK1085" s="34" t="s">
        <v>125</v>
      </c>
      <c r="AM1085" s="34" t="s">
        <v>2127</v>
      </c>
      <c r="AN1085" s="36" t="s">
        <v>2127</v>
      </c>
      <c r="AO1085" s="36" t="s">
        <v>2127</v>
      </c>
      <c r="AP1085" s="34" t="s">
        <v>2127</v>
      </c>
      <c r="AQ1085" s="36" t="s">
        <v>2127</v>
      </c>
      <c r="AR1085" s="34" t="s">
        <v>5045</v>
      </c>
      <c r="AS1085" s="91" t="s">
        <v>7193</v>
      </c>
      <c r="AT1085" s="34">
        <v>3118547868</v>
      </c>
      <c r="AU1085" s="34" t="s">
        <v>2127</v>
      </c>
      <c r="AX1085" s="90"/>
      <c r="BA1085" s="91"/>
      <c r="BB1085" s="91"/>
      <c r="BC1085" s="91"/>
      <c r="BF1085" s="34" t="s">
        <v>4983</v>
      </c>
      <c r="BG1085" s="92" t="s">
        <v>2098</v>
      </c>
      <c r="BM1085" s="36" t="s">
        <v>131</v>
      </c>
      <c r="BN1085" s="34" t="s">
        <v>132</v>
      </c>
      <c r="BO1085" s="36">
        <v>0</v>
      </c>
      <c r="BQ1085" s="94"/>
      <c r="BS1085" s="36" t="s">
        <v>2127</v>
      </c>
      <c r="BU1085" s="95"/>
      <c r="BV1085" s="95"/>
      <c r="BW1085" s="61"/>
      <c r="BX1085" s="60"/>
      <c r="BY1085" s="59" t="str">
        <f t="shared" ca="1" si="81"/>
        <v/>
      </c>
      <c r="CD1085" s="68"/>
      <c r="CE1085" s="68"/>
      <c r="CF1085" s="67"/>
      <c r="CG1085">
        <v>83</v>
      </c>
      <c r="CH1085" s="2">
        <v>170</v>
      </c>
      <c r="CI1085" s="4">
        <f t="shared" si="82"/>
        <v>28.719723183391007</v>
      </c>
      <c r="CJ1085" s="5" t="str">
        <f t="shared" si="83"/>
        <v>SOBREPESO</v>
      </c>
      <c r="CK1085" s="36">
        <v>0</v>
      </c>
      <c r="CL1085" s="66"/>
      <c r="CM1085" s="89">
        <v>43159</v>
      </c>
      <c r="CN1085" s="97">
        <v>43209</v>
      </c>
      <c r="CP1085"/>
      <c r="CQ1085" s="65"/>
      <c r="CR1085" s="65"/>
      <c r="CS1085" s="98"/>
      <c r="CT1085"/>
      <c r="CU1085"/>
      <c r="CV1085" s="97"/>
      <c r="CW1085" s="2"/>
      <c r="CX1085" s="82"/>
      <c r="DG1085" s="64"/>
      <c r="DI1085" s="89"/>
      <c r="DJ1085" s="89"/>
      <c r="DN1085" s="34"/>
      <c r="DO1085" s="34"/>
      <c r="DP1085" s="34"/>
      <c r="DQ1085" s="34"/>
      <c r="DR1085" s="34"/>
      <c r="DS1085" s="34" t="s">
        <v>2127</v>
      </c>
      <c r="DT1085" s="34"/>
      <c r="DY1085" s="1">
        <v>2</v>
      </c>
      <c r="DZ1085" t="s">
        <v>7941</v>
      </c>
      <c r="EB1085" s="4"/>
      <c r="EJ1085"/>
      <c r="EL1085" s="34"/>
      <c r="EN1085" s="34"/>
    </row>
    <row r="1086" spans="1:144" x14ac:dyDescent="0.25">
      <c r="A1086" s="85">
        <v>2022</v>
      </c>
      <c r="B1086" s="87">
        <v>44830</v>
      </c>
      <c r="C1086" t="s">
        <v>121</v>
      </c>
      <c r="D1086" t="s">
        <v>122</v>
      </c>
      <c r="E1086" s="34" t="s">
        <v>7938</v>
      </c>
      <c r="F1086" s="34">
        <f t="shared" si="84"/>
        <v>1085</v>
      </c>
      <c r="G1086" s="34" t="s">
        <v>4985</v>
      </c>
      <c r="H1086">
        <v>18</v>
      </c>
      <c r="I1086" s="34" t="s">
        <v>6141</v>
      </c>
      <c r="J1086" s="34" t="s">
        <v>4996</v>
      </c>
      <c r="K1086" s="34" t="str">
        <f>VLOOKUP(J1086,[2]CodMpios!$B$347:$E$362,4,FALSE)</f>
        <v>18247 - El Doncello</v>
      </c>
      <c r="L1086" s="34" t="str">
        <f>VLOOKUP($J1086,[2]Coord_Mpios_X_Y!$B$2:$K$1123,9,FALSE)</f>
        <v>1,791385903474</v>
      </c>
      <c r="M1086" s="34" t="str">
        <f>VLOOKUP($J1086,[2]Coord_Mpios_X_Y!$B$2:$K$1123,10,FALSE)</f>
        <v>-75,193944154894</v>
      </c>
      <c r="N1086" s="34" t="s">
        <v>6142</v>
      </c>
      <c r="O1086" s="34" t="s">
        <v>126</v>
      </c>
      <c r="Q1086" s="34" t="s">
        <v>127</v>
      </c>
      <c r="R1086" s="34">
        <v>26615188</v>
      </c>
      <c r="S1086" s="34" t="str">
        <f t="shared" si="80"/>
        <v>CC26615188</v>
      </c>
      <c r="T1086" s="34" t="s">
        <v>753</v>
      </c>
      <c r="V1086" s="34" t="s">
        <v>466</v>
      </c>
      <c r="W1086" s="34" t="s">
        <v>522</v>
      </c>
      <c r="X1086" s="87">
        <v>17194</v>
      </c>
      <c r="Y1086">
        <v>76</v>
      </c>
      <c r="Z1086" s="36">
        <f>VLOOKUP($Y1086,[2]Edades!$A$3:$H$153,4,FALSE)</f>
        <v>6</v>
      </c>
      <c r="AA1086" s="34" t="str">
        <f>VLOOKUP($Y1086,[2]Edades!$A$3:$H$153,6,FALSE)</f>
        <v>6 - Persona mayor</v>
      </c>
      <c r="AB1086" s="34">
        <f>VLOOKUP($Y1086,[2]Edades!$A$3:$H$153,7,FALSE)</f>
        <v>16</v>
      </c>
      <c r="AC1086" s="34" t="str">
        <f>VLOOKUP($Y1086,[2]Edades!$A$3:$H$153,8,FALSE)</f>
        <v>75-79</v>
      </c>
      <c r="AD1086" s="34" t="s">
        <v>129</v>
      </c>
      <c r="AE1086" s="1">
        <v>2</v>
      </c>
      <c r="AF1086" s="34" t="s">
        <v>2137</v>
      </c>
      <c r="AG1086" s="34" t="s">
        <v>2127</v>
      </c>
      <c r="AH1086" s="34" t="s">
        <v>2127</v>
      </c>
      <c r="AK1086" s="34" t="s">
        <v>6142</v>
      </c>
      <c r="AM1086" s="34" t="s">
        <v>2127</v>
      </c>
      <c r="AN1086" s="36" t="s">
        <v>2127</v>
      </c>
      <c r="AO1086" s="36" t="s">
        <v>2127</v>
      </c>
      <c r="AP1086" s="34" t="s">
        <v>2127</v>
      </c>
      <c r="AQ1086" s="36" t="s">
        <v>2127</v>
      </c>
      <c r="AR1086" s="34" t="s">
        <v>2098</v>
      </c>
      <c r="AS1086" s="91" t="s">
        <v>7194</v>
      </c>
      <c r="AT1086" s="34">
        <v>3103417628</v>
      </c>
      <c r="AU1086" s="34" t="s">
        <v>2127</v>
      </c>
      <c r="AX1086" s="90"/>
      <c r="BA1086" s="91"/>
      <c r="BB1086" s="91"/>
      <c r="BC1086" s="91"/>
      <c r="BF1086" s="34" t="s">
        <v>4983</v>
      </c>
      <c r="BG1086" s="92" t="s">
        <v>2098</v>
      </c>
      <c r="BM1086" s="36" t="s">
        <v>131</v>
      </c>
      <c r="BN1086" s="34" t="s">
        <v>132</v>
      </c>
      <c r="BO1086" s="36">
        <v>0</v>
      </c>
      <c r="BQ1086" s="94"/>
      <c r="BS1086" s="36" t="s">
        <v>2127</v>
      </c>
      <c r="BU1086" s="95"/>
      <c r="BV1086" s="95"/>
      <c r="BW1086" s="61"/>
      <c r="BX1086" s="60"/>
      <c r="BY1086" s="59" t="str">
        <f t="shared" ca="1" si="81"/>
        <v/>
      </c>
      <c r="CD1086" s="68"/>
      <c r="CE1086" s="68"/>
      <c r="CF1086" s="67"/>
      <c r="CG1086">
        <v>54</v>
      </c>
      <c r="CH1086" s="2">
        <v>158</v>
      </c>
      <c r="CI1086" s="4">
        <f t="shared" si="82"/>
        <v>21.631148854350261</v>
      </c>
      <c r="CJ1086" s="5" t="str">
        <f t="shared" si="83"/>
        <v>NORMAL</v>
      </c>
      <c r="CK1086" s="36">
        <v>0</v>
      </c>
      <c r="CL1086" s="66"/>
      <c r="CM1086" s="89">
        <v>43165</v>
      </c>
      <c r="CN1086" s="97">
        <v>43210</v>
      </c>
      <c r="CP1086"/>
      <c r="CQ1086" s="65"/>
      <c r="CR1086" s="65"/>
      <c r="CS1086" s="98"/>
      <c r="CT1086"/>
      <c r="CU1086"/>
      <c r="CV1086" s="97"/>
      <c r="CW1086" s="2">
        <v>110</v>
      </c>
      <c r="CX1086" s="82">
        <v>55</v>
      </c>
      <c r="DG1086" s="64"/>
      <c r="DI1086" s="89"/>
      <c r="DJ1086" s="89"/>
      <c r="DN1086" s="34"/>
      <c r="DO1086" s="34"/>
      <c r="DP1086" s="34"/>
      <c r="DQ1086" s="34"/>
      <c r="DR1086" s="34"/>
      <c r="DS1086" s="34" t="s">
        <v>2127</v>
      </c>
      <c r="DT1086" s="34"/>
      <c r="DU1086" s="47">
        <v>44370</v>
      </c>
      <c r="DY1086" s="1">
        <v>2</v>
      </c>
      <c r="DZ1086" t="s">
        <v>7940</v>
      </c>
      <c r="EB1086" s="4"/>
      <c r="EJ1086"/>
      <c r="EL1086" s="34"/>
      <c r="EN1086" s="34"/>
    </row>
    <row r="1087" spans="1:144" x14ac:dyDescent="0.25">
      <c r="A1087" s="85">
        <v>2022</v>
      </c>
      <c r="B1087" s="87">
        <v>44830</v>
      </c>
      <c r="C1087" t="s">
        <v>121</v>
      </c>
      <c r="D1087" t="s">
        <v>122</v>
      </c>
      <c r="E1087" s="34" t="s">
        <v>7938</v>
      </c>
      <c r="F1087" s="34">
        <f t="shared" si="84"/>
        <v>1086</v>
      </c>
      <c r="G1087" s="34" t="s">
        <v>4985</v>
      </c>
      <c r="H1087">
        <v>18</v>
      </c>
      <c r="I1087" s="34" t="s">
        <v>6141</v>
      </c>
      <c r="J1087" s="34" t="s">
        <v>4988</v>
      </c>
      <c r="K1087" s="34" t="str">
        <f>VLOOKUP(J1087,[2]CodMpios!$B$347:$E$362,4,FALSE)</f>
        <v>18001 - Florencia</v>
      </c>
      <c r="L1087" s="34" t="str">
        <f>VLOOKUP($J1087,[2]Coord_Mpios_X_Y!$B$2:$K$1123,9,FALSE)</f>
        <v>1,749138703818</v>
      </c>
      <c r="M1087" s="34" t="str">
        <f>VLOOKUP($J1087,[2]Coord_Mpios_X_Y!$B$2:$K$1123,10,FALSE)</f>
        <v>-75,558239064333</v>
      </c>
      <c r="N1087" s="34" t="s">
        <v>125</v>
      </c>
      <c r="O1087" s="34" t="s">
        <v>126</v>
      </c>
      <c r="Q1087" s="34" t="s">
        <v>127</v>
      </c>
      <c r="R1087" s="34">
        <v>40764835</v>
      </c>
      <c r="S1087" s="34" t="str">
        <f t="shared" si="80"/>
        <v>CC40764835</v>
      </c>
      <c r="T1087" s="34" t="s">
        <v>309</v>
      </c>
      <c r="U1087" s="34" t="s">
        <v>515</v>
      </c>
      <c r="V1087" s="34" t="s">
        <v>276</v>
      </c>
      <c r="W1087" s="34" t="s">
        <v>214</v>
      </c>
      <c r="X1087" s="87">
        <v>23428</v>
      </c>
      <c r="Y1087">
        <v>59</v>
      </c>
      <c r="Z1087" s="36">
        <f>VLOOKUP($Y1087,[2]Edades!$A$3:$H$153,4,FALSE)</f>
        <v>5</v>
      </c>
      <c r="AA1087" s="34" t="str">
        <f>VLOOKUP($Y1087,[2]Edades!$A$3:$H$153,6,FALSE)</f>
        <v>5 - Adultez</v>
      </c>
      <c r="AB1087" s="34">
        <f>VLOOKUP($Y1087,[2]Edades!$A$3:$H$153,7,FALSE)</f>
        <v>12</v>
      </c>
      <c r="AC1087" s="34" t="str">
        <f>VLOOKUP($Y1087,[2]Edades!$A$3:$H$153,8,FALSE)</f>
        <v>55-59</v>
      </c>
      <c r="AD1087" s="34" t="s">
        <v>129</v>
      </c>
      <c r="AE1087" s="1">
        <v>2</v>
      </c>
      <c r="AF1087" s="34" t="s">
        <v>130</v>
      </c>
      <c r="AG1087" s="34" t="s">
        <v>2127</v>
      </c>
      <c r="AH1087" s="34" t="s">
        <v>2127</v>
      </c>
      <c r="AK1087" s="34" t="s">
        <v>125</v>
      </c>
      <c r="AM1087" s="34" t="s">
        <v>2127</v>
      </c>
      <c r="AN1087" s="36" t="s">
        <v>2127</v>
      </c>
      <c r="AO1087" s="36" t="s">
        <v>2127</v>
      </c>
      <c r="AP1087" s="34" t="s">
        <v>2127</v>
      </c>
      <c r="AQ1087" s="36" t="s">
        <v>2127</v>
      </c>
      <c r="AR1087" s="34" t="s">
        <v>2098</v>
      </c>
      <c r="AS1087" s="91" t="s">
        <v>7195</v>
      </c>
      <c r="AT1087" s="34">
        <v>3214691802</v>
      </c>
      <c r="AU1087" s="34" t="s">
        <v>2127</v>
      </c>
      <c r="AX1087" s="90"/>
      <c r="BA1087" s="91"/>
      <c r="BB1087" s="91"/>
      <c r="BC1087" s="91"/>
      <c r="BF1087" s="34" t="s">
        <v>4983</v>
      </c>
      <c r="BG1087" s="92" t="s">
        <v>2098</v>
      </c>
      <c r="BM1087" s="36" t="s">
        <v>131</v>
      </c>
      <c r="BN1087" s="34" t="s">
        <v>132</v>
      </c>
      <c r="BO1087" s="36">
        <v>0</v>
      </c>
      <c r="BQ1087" s="94"/>
      <c r="BS1087" s="36" t="s">
        <v>2127</v>
      </c>
      <c r="BU1087" s="95"/>
      <c r="BV1087" s="95"/>
      <c r="BW1087" s="61"/>
      <c r="BX1087" s="60"/>
      <c r="BY1087" s="59" t="str">
        <f t="shared" ca="1" si="81"/>
        <v/>
      </c>
      <c r="CD1087" s="68"/>
      <c r="CE1087" s="68"/>
      <c r="CF1087" s="67"/>
      <c r="CG1087">
        <v>65</v>
      </c>
      <c r="CH1087" s="2">
        <v>156</v>
      </c>
      <c r="CI1087" s="4">
        <f t="shared" si="82"/>
        <v>26.709401709401707</v>
      </c>
      <c r="CJ1087" s="5" t="str">
        <f t="shared" si="83"/>
        <v>SOBREPESO</v>
      </c>
      <c r="CK1087" s="36">
        <v>0</v>
      </c>
      <c r="CL1087" s="66"/>
      <c r="CM1087" s="89">
        <v>43166</v>
      </c>
      <c r="CN1087" s="97">
        <v>43174</v>
      </c>
      <c r="CP1087"/>
      <c r="CQ1087" s="65"/>
      <c r="CR1087" s="65"/>
      <c r="CS1087" s="98"/>
      <c r="CT1087"/>
      <c r="CU1087"/>
      <c r="CV1087" s="97"/>
      <c r="CW1087" s="2"/>
      <c r="CX1087" s="82"/>
      <c r="DG1087" s="64"/>
      <c r="DI1087" s="89">
        <v>43180</v>
      </c>
      <c r="DJ1087" s="89"/>
      <c r="DN1087" s="34"/>
      <c r="DO1087" s="34"/>
      <c r="DP1087" s="34"/>
      <c r="DQ1087" s="34"/>
      <c r="DR1087" s="34"/>
      <c r="DS1087" s="34" t="s">
        <v>2127</v>
      </c>
      <c r="DT1087" s="34"/>
      <c r="DY1087" s="1">
        <v>1</v>
      </c>
      <c r="DZ1087" t="s">
        <v>7941</v>
      </c>
      <c r="EB1087" s="4"/>
      <c r="EJ1087"/>
      <c r="EL1087" s="34"/>
      <c r="EN1087" s="34"/>
    </row>
    <row r="1088" spans="1:144" x14ac:dyDescent="0.25">
      <c r="A1088" s="85">
        <v>2022</v>
      </c>
      <c r="B1088" s="87">
        <v>44830</v>
      </c>
      <c r="C1088" t="s">
        <v>121</v>
      </c>
      <c r="D1088" t="s">
        <v>122</v>
      </c>
      <c r="E1088" s="34" t="s">
        <v>7938</v>
      </c>
      <c r="F1088" s="34">
        <f t="shared" si="84"/>
        <v>1087</v>
      </c>
      <c r="G1088" s="34" t="s">
        <v>4985</v>
      </c>
      <c r="H1088">
        <v>18</v>
      </c>
      <c r="I1088" s="34" t="s">
        <v>6141</v>
      </c>
      <c r="J1088" s="34" t="s">
        <v>4988</v>
      </c>
      <c r="K1088" s="34" t="str">
        <f>VLOOKUP(J1088,[2]CodMpios!$B$347:$E$362,4,FALSE)</f>
        <v>18001 - Florencia</v>
      </c>
      <c r="L1088" s="34" t="str">
        <f>VLOOKUP($J1088,[2]Coord_Mpios_X_Y!$B$2:$K$1123,9,FALSE)</f>
        <v>1,749138703818</v>
      </c>
      <c r="M1088" s="34" t="str">
        <f>VLOOKUP($J1088,[2]Coord_Mpios_X_Y!$B$2:$K$1123,10,FALSE)</f>
        <v>-75,558239064333</v>
      </c>
      <c r="N1088" s="34" t="s">
        <v>139</v>
      </c>
      <c r="O1088" s="34" t="s">
        <v>126</v>
      </c>
      <c r="Q1088" s="34" t="s">
        <v>127</v>
      </c>
      <c r="R1088" s="34">
        <v>4960206</v>
      </c>
      <c r="S1088" s="34" t="str">
        <f t="shared" si="80"/>
        <v>CC4960206</v>
      </c>
      <c r="T1088" s="34" t="s">
        <v>156</v>
      </c>
      <c r="V1088" s="34" t="s">
        <v>353</v>
      </c>
      <c r="W1088" s="34" t="s">
        <v>486</v>
      </c>
      <c r="X1088" s="87">
        <v>16857</v>
      </c>
      <c r="Y1088">
        <v>77</v>
      </c>
      <c r="Z1088" s="36">
        <f>VLOOKUP($Y1088,[2]Edades!$A$3:$H$153,4,FALSE)</f>
        <v>6</v>
      </c>
      <c r="AA1088" s="34" t="str">
        <f>VLOOKUP($Y1088,[2]Edades!$A$3:$H$153,6,FALSE)</f>
        <v>6 - Persona mayor</v>
      </c>
      <c r="AB1088" s="34">
        <f>VLOOKUP($Y1088,[2]Edades!$A$3:$H$153,7,FALSE)</f>
        <v>16</v>
      </c>
      <c r="AC1088" s="34" t="str">
        <f>VLOOKUP($Y1088,[2]Edades!$A$3:$H$153,8,FALSE)</f>
        <v>75-79</v>
      </c>
      <c r="AD1088" s="34" t="s">
        <v>146</v>
      </c>
      <c r="AE1088">
        <v>1</v>
      </c>
      <c r="AF1088" s="34" t="s">
        <v>2137</v>
      </c>
      <c r="AG1088" s="34" t="s">
        <v>2127</v>
      </c>
      <c r="AH1088" s="34" t="s">
        <v>2127</v>
      </c>
      <c r="AK1088" s="34" t="s">
        <v>139</v>
      </c>
      <c r="AM1088" s="34" t="s">
        <v>2127</v>
      </c>
      <c r="AN1088" s="36" t="s">
        <v>2127</v>
      </c>
      <c r="AO1088" s="36" t="s">
        <v>2127</v>
      </c>
      <c r="AP1088" s="34" t="s">
        <v>2127</v>
      </c>
      <c r="AQ1088" s="36" t="s">
        <v>2127</v>
      </c>
      <c r="AR1088" s="34" t="s">
        <v>2098</v>
      </c>
      <c r="AS1088" s="91" t="s">
        <v>7196</v>
      </c>
      <c r="AT1088" s="34">
        <v>3144181138</v>
      </c>
      <c r="AU1088" s="34" t="s">
        <v>2127</v>
      </c>
      <c r="AX1088" s="90"/>
      <c r="BA1088" s="91"/>
      <c r="BB1088" s="91"/>
      <c r="BC1088" s="91"/>
      <c r="BF1088" s="34" t="s">
        <v>4983</v>
      </c>
      <c r="BG1088" s="92" t="s">
        <v>2098</v>
      </c>
      <c r="BM1088" s="36" t="s">
        <v>131</v>
      </c>
      <c r="BN1088" s="34" t="s">
        <v>132</v>
      </c>
      <c r="BO1088" s="36">
        <v>0</v>
      </c>
      <c r="BQ1088" s="94"/>
      <c r="BS1088" s="36" t="s">
        <v>2127</v>
      </c>
      <c r="BU1088" s="95"/>
      <c r="BV1088" s="95"/>
      <c r="BW1088" s="61"/>
      <c r="BX1088" s="60"/>
      <c r="BY1088" s="59" t="str">
        <f t="shared" ca="1" si="81"/>
        <v/>
      </c>
      <c r="CD1088" s="68"/>
      <c r="CE1088" s="68"/>
      <c r="CF1088" s="67"/>
      <c r="CG1088">
        <v>80</v>
      </c>
      <c r="CH1088" s="2">
        <v>165</v>
      </c>
      <c r="CI1088" s="4">
        <f t="shared" si="82"/>
        <v>29.384756657483933</v>
      </c>
      <c r="CJ1088" s="5" t="str">
        <f t="shared" si="83"/>
        <v>SOBREPESO</v>
      </c>
      <c r="CK1088" s="36">
        <v>0</v>
      </c>
      <c r="CL1088" s="66"/>
      <c r="CM1088" s="89">
        <v>43167</v>
      </c>
      <c r="CN1088" s="97">
        <v>43206</v>
      </c>
      <c r="CP1088"/>
      <c r="CQ1088" s="65"/>
      <c r="CR1088" s="65"/>
      <c r="CS1088" s="98"/>
      <c r="CT1088"/>
      <c r="CU1088"/>
      <c r="CV1088" s="97"/>
      <c r="CW1088" s="2">
        <v>110</v>
      </c>
      <c r="CX1088" s="82">
        <v>70</v>
      </c>
      <c r="DG1088" s="64"/>
      <c r="DI1088" s="89">
        <v>43622</v>
      </c>
      <c r="DJ1088" s="89"/>
      <c r="DN1088" s="34"/>
      <c r="DO1088" s="34"/>
      <c r="DP1088" s="34"/>
      <c r="DQ1088" s="34"/>
      <c r="DR1088" s="34"/>
      <c r="DS1088" s="34" t="s">
        <v>2127</v>
      </c>
      <c r="DT1088" s="34"/>
      <c r="DU1088" s="47">
        <v>44238</v>
      </c>
      <c r="DY1088" s="1">
        <v>3</v>
      </c>
      <c r="DZ1088" t="s">
        <v>7940</v>
      </c>
      <c r="EA1088" s="4">
        <v>1.54</v>
      </c>
      <c r="EB1088" s="4">
        <v>85</v>
      </c>
      <c r="ED1088" s="4">
        <v>120</v>
      </c>
      <c r="EH1088" s="4">
        <v>5.8</v>
      </c>
      <c r="EJ1088"/>
      <c r="EL1088" s="34"/>
      <c r="EN1088" s="34"/>
    </row>
    <row r="1089" spans="1:144" x14ac:dyDescent="0.25">
      <c r="A1089" s="85">
        <v>2022</v>
      </c>
      <c r="B1089" s="87">
        <v>44830</v>
      </c>
      <c r="C1089" t="s">
        <v>121</v>
      </c>
      <c r="D1089" t="s">
        <v>122</v>
      </c>
      <c r="E1089" s="34" t="s">
        <v>7938</v>
      </c>
      <c r="F1089" s="34">
        <f t="shared" si="84"/>
        <v>1088</v>
      </c>
      <c r="G1089" s="34" t="s">
        <v>4985</v>
      </c>
      <c r="H1089">
        <v>18</v>
      </c>
      <c r="I1089" s="34" t="s">
        <v>6141</v>
      </c>
      <c r="J1089" s="34" t="s">
        <v>5008</v>
      </c>
      <c r="K1089" s="34" t="str">
        <f>VLOOKUP(J1089,[2]CodMpios!$B$347:$E$362,4,FALSE)</f>
        <v>18094 - Belén De Los Andaquíes</v>
      </c>
      <c r="L1089" s="34" t="str">
        <f>VLOOKUP($J1089,[2]Coord_Mpios_X_Y!$B$2:$K$1123,9,FALSE)</f>
        <v>1,500923003060</v>
      </c>
      <c r="M1089" s="34" t="str">
        <f>VLOOKUP($J1089,[2]Coord_Mpios_X_Y!$B$2:$K$1123,10,FALSE)</f>
        <v>-75,875645424257</v>
      </c>
      <c r="N1089" s="34" t="s">
        <v>139</v>
      </c>
      <c r="O1089" s="34" t="s">
        <v>126</v>
      </c>
      <c r="Q1089" s="34" t="s">
        <v>127</v>
      </c>
      <c r="R1089" s="34">
        <v>17681550</v>
      </c>
      <c r="S1089" s="34" t="str">
        <f t="shared" si="80"/>
        <v>CC17681550</v>
      </c>
      <c r="T1089" s="34" t="s">
        <v>949</v>
      </c>
      <c r="V1089" s="34" t="s">
        <v>5613</v>
      </c>
      <c r="W1089" s="34" t="s">
        <v>5474</v>
      </c>
      <c r="X1089" s="87">
        <v>22817</v>
      </c>
      <c r="Y1089">
        <v>60</v>
      </c>
      <c r="Z1089" s="36">
        <f>VLOOKUP($Y1089,[2]Edades!$A$3:$H$153,4,FALSE)</f>
        <v>6</v>
      </c>
      <c r="AA1089" s="34" t="str">
        <f>VLOOKUP($Y1089,[2]Edades!$A$3:$H$153,6,FALSE)</f>
        <v>6 - Persona mayor</v>
      </c>
      <c r="AB1089" s="34">
        <f>VLOOKUP($Y1089,[2]Edades!$A$3:$H$153,7,FALSE)</f>
        <v>13</v>
      </c>
      <c r="AC1089" s="34" t="str">
        <f>VLOOKUP($Y1089,[2]Edades!$A$3:$H$153,8,FALSE)</f>
        <v>60-64</v>
      </c>
      <c r="AD1089" s="34" t="s">
        <v>146</v>
      </c>
      <c r="AE1089">
        <v>1</v>
      </c>
      <c r="AF1089" s="34" t="s">
        <v>2137</v>
      </c>
      <c r="AG1089" s="34" t="s">
        <v>2127</v>
      </c>
      <c r="AH1089" s="34" t="s">
        <v>2127</v>
      </c>
      <c r="AK1089" s="34" t="s">
        <v>139</v>
      </c>
      <c r="AM1089" s="34" t="s">
        <v>2127</v>
      </c>
      <c r="AN1089" s="36" t="s">
        <v>2127</v>
      </c>
      <c r="AO1089" s="36" t="s">
        <v>2127</v>
      </c>
      <c r="AP1089" s="34" t="s">
        <v>2127</v>
      </c>
      <c r="AQ1089" s="36" t="s">
        <v>2127</v>
      </c>
      <c r="AR1089" s="34" t="s">
        <v>5238</v>
      </c>
      <c r="AS1089" s="91" t="s">
        <v>7197</v>
      </c>
      <c r="AT1089" s="34">
        <v>3133415631</v>
      </c>
      <c r="AU1089" s="34" t="s">
        <v>2127</v>
      </c>
      <c r="AX1089" s="90"/>
      <c r="BA1089" s="91"/>
      <c r="BB1089" s="91"/>
      <c r="BC1089" s="91"/>
      <c r="BF1089" s="34" t="s">
        <v>4983</v>
      </c>
      <c r="BG1089" s="92" t="s">
        <v>2098</v>
      </c>
      <c r="BM1089" s="36" t="s">
        <v>131</v>
      </c>
      <c r="BN1089" s="34" t="s">
        <v>132</v>
      </c>
      <c r="BO1089" s="36">
        <v>0</v>
      </c>
      <c r="BQ1089" s="94"/>
      <c r="BS1089" s="36" t="s">
        <v>2127</v>
      </c>
      <c r="BU1089" s="95"/>
      <c r="BV1089" s="95"/>
      <c r="BW1089" s="61"/>
      <c r="BX1089" s="60"/>
      <c r="BY1089" s="59" t="str">
        <f t="shared" ca="1" si="81"/>
        <v/>
      </c>
      <c r="CD1089" s="68"/>
      <c r="CE1089" s="68"/>
      <c r="CF1089" s="67"/>
      <c r="CG1089">
        <v>79</v>
      </c>
      <c r="CH1089" s="2">
        <v>166</v>
      </c>
      <c r="CI1089" s="4">
        <f t="shared" si="82"/>
        <v>28.668892437218755</v>
      </c>
      <c r="CJ1089" s="5" t="str">
        <f t="shared" si="83"/>
        <v>SOBREPESO</v>
      </c>
      <c r="CK1089" s="36">
        <v>0</v>
      </c>
      <c r="CL1089" s="66"/>
      <c r="CM1089" s="89">
        <v>43172</v>
      </c>
      <c r="CN1089" s="97">
        <v>43207</v>
      </c>
      <c r="CP1089"/>
      <c r="CQ1089" s="65"/>
      <c r="CR1089" s="65"/>
      <c r="CS1089" s="98"/>
      <c r="CT1089"/>
      <c r="CU1089"/>
      <c r="CV1089" s="97"/>
      <c r="CW1089" s="2">
        <v>130</v>
      </c>
      <c r="CX1089" s="82">
        <v>80</v>
      </c>
      <c r="DG1089" s="64"/>
      <c r="DI1089" s="89"/>
      <c r="DJ1089" s="89"/>
      <c r="DN1089" s="34"/>
      <c r="DO1089" s="34"/>
      <c r="DP1089" s="34"/>
      <c r="DQ1089" s="34"/>
      <c r="DR1089" s="34"/>
      <c r="DS1089" s="34" t="s">
        <v>2127</v>
      </c>
      <c r="DT1089" s="34"/>
      <c r="DU1089" s="47">
        <v>44525</v>
      </c>
      <c r="DY1089" s="1">
        <v>3</v>
      </c>
      <c r="DZ1089" t="s">
        <v>7940</v>
      </c>
      <c r="EB1089" s="4">
        <v>85</v>
      </c>
      <c r="EH1089" s="4">
        <v>8</v>
      </c>
      <c r="EJ1089"/>
      <c r="EL1089" s="34"/>
      <c r="EN1089" s="34"/>
    </row>
    <row r="1090" spans="1:144" x14ac:dyDescent="0.25">
      <c r="A1090" s="85">
        <v>2022</v>
      </c>
      <c r="B1090" s="87">
        <v>44830</v>
      </c>
      <c r="C1090" t="s">
        <v>121</v>
      </c>
      <c r="D1090" t="s">
        <v>122</v>
      </c>
      <c r="E1090" s="34" t="s">
        <v>7938</v>
      </c>
      <c r="F1090" s="34">
        <f t="shared" si="84"/>
        <v>1089</v>
      </c>
      <c r="G1090" s="34" t="s">
        <v>4985</v>
      </c>
      <c r="H1090">
        <v>18</v>
      </c>
      <c r="I1090" s="34" t="s">
        <v>6141</v>
      </c>
      <c r="J1090" s="34" t="s">
        <v>4988</v>
      </c>
      <c r="K1090" s="34" t="str">
        <f>VLOOKUP(J1090,[2]CodMpios!$B$347:$E$362,4,FALSE)</f>
        <v>18001 - Florencia</v>
      </c>
      <c r="L1090" s="34" t="str">
        <f>VLOOKUP($J1090,[2]Coord_Mpios_X_Y!$B$2:$K$1123,9,FALSE)</f>
        <v>1,749138703818</v>
      </c>
      <c r="M1090" s="34" t="str">
        <f>VLOOKUP($J1090,[2]Coord_Mpios_X_Y!$B$2:$K$1123,10,FALSE)</f>
        <v>-75,558239064333</v>
      </c>
      <c r="N1090" s="34" t="s">
        <v>139</v>
      </c>
      <c r="O1090" s="34" t="s">
        <v>126</v>
      </c>
      <c r="Q1090" s="34" t="s">
        <v>127</v>
      </c>
      <c r="R1090" s="34">
        <v>40726849</v>
      </c>
      <c r="S1090" s="34" t="str">
        <f t="shared" ref="S1090:S1153" si="85">CONCATENATE(Q1090,R1090)</f>
        <v>CC40726849</v>
      </c>
      <c r="T1090" s="34" t="s">
        <v>234</v>
      </c>
      <c r="U1090" s="34" t="s">
        <v>5664</v>
      </c>
      <c r="V1090" s="34" t="s">
        <v>5663</v>
      </c>
      <c r="W1090" s="34" t="s">
        <v>456</v>
      </c>
      <c r="X1090" s="87">
        <v>20956</v>
      </c>
      <c r="Y1090">
        <v>65</v>
      </c>
      <c r="Z1090" s="36">
        <f>VLOOKUP($Y1090,[2]Edades!$A$3:$H$153,4,FALSE)</f>
        <v>6</v>
      </c>
      <c r="AA1090" s="34" t="str">
        <f>VLOOKUP($Y1090,[2]Edades!$A$3:$H$153,6,FALSE)</f>
        <v>6 - Persona mayor</v>
      </c>
      <c r="AB1090" s="34">
        <f>VLOOKUP($Y1090,[2]Edades!$A$3:$H$153,7,FALSE)</f>
        <v>14</v>
      </c>
      <c r="AC1090" s="34" t="str">
        <f>VLOOKUP($Y1090,[2]Edades!$A$3:$H$153,8,FALSE)</f>
        <v>65-69</v>
      </c>
      <c r="AD1090" s="34" t="s">
        <v>129</v>
      </c>
      <c r="AE1090" s="1">
        <v>2</v>
      </c>
      <c r="AF1090" s="34" t="s">
        <v>2137</v>
      </c>
      <c r="AG1090" s="34" t="s">
        <v>2127</v>
      </c>
      <c r="AH1090" s="34" t="s">
        <v>2127</v>
      </c>
      <c r="AK1090" s="34" t="s">
        <v>139</v>
      </c>
      <c r="AM1090" s="34" t="s">
        <v>2127</v>
      </c>
      <c r="AN1090" s="36" t="s">
        <v>2127</v>
      </c>
      <c r="AO1090" s="36" t="s">
        <v>2127</v>
      </c>
      <c r="AP1090" s="34" t="s">
        <v>2127</v>
      </c>
      <c r="AQ1090" s="36" t="s">
        <v>2127</v>
      </c>
      <c r="AR1090" s="34" t="s">
        <v>2098</v>
      </c>
      <c r="AS1090" s="91" t="s">
        <v>7198</v>
      </c>
      <c r="AT1090" s="34">
        <v>3202948004</v>
      </c>
      <c r="AU1090" s="34" t="s">
        <v>2127</v>
      </c>
      <c r="AX1090" s="90"/>
      <c r="BA1090" s="91"/>
      <c r="BB1090" s="91"/>
      <c r="BC1090" s="91"/>
      <c r="BF1090" s="34" t="s">
        <v>4983</v>
      </c>
      <c r="BG1090" s="92" t="s">
        <v>2098</v>
      </c>
      <c r="BM1090" s="36" t="s">
        <v>131</v>
      </c>
      <c r="BN1090" s="34" t="s">
        <v>132</v>
      </c>
      <c r="BO1090" s="36">
        <v>0</v>
      </c>
      <c r="BQ1090" s="94"/>
      <c r="BS1090" s="36" t="s">
        <v>2127</v>
      </c>
      <c r="BU1090" s="95"/>
      <c r="BV1090" s="95"/>
      <c r="BW1090" s="61"/>
      <c r="BX1090" s="60"/>
      <c r="BY1090" s="59" t="str">
        <f t="shared" ref="BY1090:BY1153" ca="1" si="86">IFERROR(IF(BW1090="","",BW1090-TODAY()),"SIN DATO")</f>
        <v/>
      </c>
      <c r="CD1090" s="68"/>
      <c r="CE1090" s="68"/>
      <c r="CF1090" s="67"/>
      <c r="CG1090">
        <v>57</v>
      </c>
      <c r="CH1090" s="2">
        <v>151</v>
      </c>
      <c r="CI1090" s="4">
        <f t="shared" ref="CI1090:CI1153" si="87">(CG1090/((CH1090/100)*(CH1090/100)))</f>
        <v>24.998903556861542</v>
      </c>
      <c r="CJ1090" s="5" t="str">
        <f t="shared" ref="CJ1090:CJ1153" si="88">IFERROR(IF(CI1090&lt;=18.5,"BAJO PESO",IF(AND(CI1090&gt;18.5,CI1090&lt;25),"NORMAL",IF(AND(CI1090&gt;=25,CI1090&lt;=30),"SOBREPESO","OBESIDAD"))),"SIN DATO")</f>
        <v>NORMAL</v>
      </c>
      <c r="CK1090" s="36">
        <v>0</v>
      </c>
      <c r="CL1090" s="66"/>
      <c r="CM1090" s="89">
        <v>43172</v>
      </c>
      <c r="CN1090" s="97">
        <v>43252</v>
      </c>
      <c r="CP1090"/>
      <c r="CQ1090" s="65"/>
      <c r="CR1090" s="65"/>
      <c r="CS1090" s="98"/>
      <c r="CT1090"/>
      <c r="CU1090"/>
      <c r="CV1090" s="97"/>
      <c r="CW1090" s="2"/>
      <c r="CX1090" s="82"/>
      <c r="DG1090" s="64"/>
      <c r="DI1090" s="89">
        <v>43733</v>
      </c>
      <c r="DJ1090" s="89"/>
      <c r="DN1090" s="34"/>
      <c r="DO1090" s="34"/>
      <c r="DP1090" s="34"/>
      <c r="DQ1090" s="34"/>
      <c r="DR1090" s="34"/>
      <c r="DS1090" s="34" t="s">
        <v>2127</v>
      </c>
      <c r="DT1090" s="34"/>
      <c r="DU1090" s="47">
        <v>44655</v>
      </c>
      <c r="DY1090" s="1">
        <v>3</v>
      </c>
      <c r="DZ1090" t="s">
        <v>7940</v>
      </c>
      <c r="EA1090" s="4">
        <v>1.02</v>
      </c>
      <c r="EB1090" s="4">
        <v>88</v>
      </c>
      <c r="EC1090" s="4">
        <v>130</v>
      </c>
      <c r="EE1090" s="4">
        <v>38.799999999999997</v>
      </c>
      <c r="EF1090" s="4">
        <v>90</v>
      </c>
      <c r="EG1090" s="4">
        <v>2.2000000000000002</v>
      </c>
      <c r="EJ1090"/>
      <c r="EL1090" s="34"/>
      <c r="EN1090" s="34"/>
    </row>
    <row r="1091" spans="1:144" x14ac:dyDescent="0.25">
      <c r="A1091" s="85">
        <v>2022</v>
      </c>
      <c r="B1091" s="87">
        <v>44830</v>
      </c>
      <c r="C1091" t="s">
        <v>121</v>
      </c>
      <c r="D1091" t="s">
        <v>122</v>
      </c>
      <c r="E1091" s="34" t="s">
        <v>7938</v>
      </c>
      <c r="F1091" s="34">
        <f t="shared" ref="F1091:F1154" si="89">F1090+1</f>
        <v>1090</v>
      </c>
      <c r="G1091" s="34" t="s">
        <v>4985</v>
      </c>
      <c r="H1091">
        <v>18</v>
      </c>
      <c r="I1091" s="34" t="s">
        <v>6141</v>
      </c>
      <c r="J1091" s="34" t="s">
        <v>4988</v>
      </c>
      <c r="K1091" s="34" t="str">
        <f>VLOOKUP(J1091,[2]CodMpios!$B$347:$E$362,4,FALSE)</f>
        <v>18001 - Florencia</v>
      </c>
      <c r="L1091" s="34" t="str">
        <f>VLOOKUP($J1091,[2]Coord_Mpios_X_Y!$B$2:$K$1123,9,FALSE)</f>
        <v>1,749138703818</v>
      </c>
      <c r="M1091" s="34" t="str">
        <f>VLOOKUP($J1091,[2]Coord_Mpios_X_Y!$B$2:$K$1123,10,FALSE)</f>
        <v>-75,558239064333</v>
      </c>
      <c r="N1091" s="34" t="s">
        <v>125</v>
      </c>
      <c r="O1091" s="34" t="s">
        <v>126</v>
      </c>
      <c r="Q1091" s="34" t="s">
        <v>127</v>
      </c>
      <c r="R1091" s="34">
        <v>30081764</v>
      </c>
      <c r="S1091" s="34" t="str">
        <f t="shared" si="85"/>
        <v>CC30081764</v>
      </c>
      <c r="T1091" s="34" t="s">
        <v>5662</v>
      </c>
      <c r="U1091" s="34" t="s">
        <v>775</v>
      </c>
      <c r="V1091" s="34" t="s">
        <v>431</v>
      </c>
      <c r="X1091" s="87">
        <v>26723</v>
      </c>
      <c r="Y1091">
        <v>50</v>
      </c>
      <c r="Z1091" s="36">
        <f>VLOOKUP($Y1091,[2]Edades!$A$3:$H$153,4,FALSE)</f>
        <v>5</v>
      </c>
      <c r="AA1091" s="34" t="str">
        <f>VLOOKUP($Y1091,[2]Edades!$A$3:$H$153,6,FALSE)</f>
        <v>5 - Adultez</v>
      </c>
      <c r="AB1091" s="34">
        <f>VLOOKUP($Y1091,[2]Edades!$A$3:$H$153,7,FALSE)</f>
        <v>11</v>
      </c>
      <c r="AC1091" s="34" t="str">
        <f>VLOOKUP($Y1091,[2]Edades!$A$3:$H$153,8,FALSE)</f>
        <v>50-54</v>
      </c>
      <c r="AD1091" s="34" t="s">
        <v>129</v>
      </c>
      <c r="AE1091" s="1">
        <v>2</v>
      </c>
      <c r="AF1091" s="34" t="s">
        <v>130</v>
      </c>
      <c r="AG1091" s="34" t="s">
        <v>2127</v>
      </c>
      <c r="AH1091" s="34" t="s">
        <v>2127</v>
      </c>
      <c r="AK1091" s="34" t="s">
        <v>125</v>
      </c>
      <c r="AM1091" s="34" t="s">
        <v>2127</v>
      </c>
      <c r="AN1091" s="36" t="s">
        <v>2127</v>
      </c>
      <c r="AO1091" s="36" t="s">
        <v>2127</v>
      </c>
      <c r="AP1091" s="34" t="s">
        <v>2127</v>
      </c>
      <c r="AQ1091" s="36" t="s">
        <v>2127</v>
      </c>
      <c r="AR1091" s="34" t="s">
        <v>2098</v>
      </c>
      <c r="AS1091" s="91" t="s">
        <v>7199</v>
      </c>
      <c r="AT1091" s="34">
        <v>3123311731</v>
      </c>
      <c r="AU1091" s="34" t="s">
        <v>2127</v>
      </c>
      <c r="AX1091" s="90"/>
      <c r="BA1091" s="91"/>
      <c r="BB1091" s="91"/>
      <c r="BC1091" s="91"/>
      <c r="BF1091" s="34" t="s">
        <v>4983</v>
      </c>
      <c r="BG1091" s="92" t="s">
        <v>2098</v>
      </c>
      <c r="BM1091" s="36" t="s">
        <v>131</v>
      </c>
      <c r="BN1091" s="34" t="s">
        <v>132</v>
      </c>
      <c r="BO1091" s="36">
        <v>0</v>
      </c>
      <c r="BQ1091" s="94"/>
      <c r="BS1091" s="36" t="s">
        <v>2127</v>
      </c>
      <c r="BU1091" s="95"/>
      <c r="BV1091" s="95"/>
      <c r="BW1091" s="61"/>
      <c r="BX1091" s="60"/>
      <c r="BY1091" s="59" t="str">
        <f t="shared" ca="1" si="86"/>
        <v/>
      </c>
      <c r="CD1091" s="68"/>
      <c r="CE1091" s="68"/>
      <c r="CF1091" s="67"/>
      <c r="CG1091">
        <v>71</v>
      </c>
      <c r="CH1091" s="2">
        <v>152</v>
      </c>
      <c r="CI1091" s="4">
        <f t="shared" si="87"/>
        <v>30.730609418282548</v>
      </c>
      <c r="CJ1091" s="5" t="str">
        <f t="shared" si="88"/>
        <v>OBESIDAD</v>
      </c>
      <c r="CK1091" s="36">
        <v>0</v>
      </c>
      <c r="CL1091" s="66"/>
      <c r="CM1091" s="89">
        <v>43173</v>
      </c>
      <c r="CN1091" s="97">
        <v>43181</v>
      </c>
      <c r="CP1091"/>
      <c r="CQ1091" s="65"/>
      <c r="CR1091" s="65"/>
      <c r="CS1091" s="98"/>
      <c r="CT1091"/>
      <c r="CU1091"/>
      <c r="CV1091" s="97"/>
      <c r="CW1091" s="2">
        <v>120</v>
      </c>
      <c r="CX1091" s="82">
        <v>70</v>
      </c>
      <c r="DG1091" s="64"/>
      <c r="DI1091" s="89"/>
      <c r="DJ1091" s="89"/>
      <c r="DN1091" s="34"/>
      <c r="DO1091" s="34"/>
      <c r="DP1091" s="34"/>
      <c r="DQ1091" s="34"/>
      <c r="DR1091" s="34"/>
      <c r="DS1091" s="34" t="s">
        <v>2127</v>
      </c>
      <c r="DT1091" s="34"/>
      <c r="DU1091" s="47">
        <v>43181</v>
      </c>
      <c r="DY1091" s="1">
        <v>1</v>
      </c>
      <c r="DZ1091" t="s">
        <v>7941</v>
      </c>
      <c r="EA1091" s="4">
        <v>0.62</v>
      </c>
      <c r="EB1091" s="4">
        <v>117</v>
      </c>
      <c r="EH1091" s="4">
        <v>6.9</v>
      </c>
      <c r="EJ1091"/>
      <c r="EL1091" s="34"/>
      <c r="EN1091" s="34"/>
    </row>
    <row r="1092" spans="1:144" x14ac:dyDescent="0.25">
      <c r="A1092" s="85">
        <v>2022</v>
      </c>
      <c r="B1092" s="87">
        <v>44830</v>
      </c>
      <c r="C1092" t="s">
        <v>121</v>
      </c>
      <c r="D1092" t="s">
        <v>122</v>
      </c>
      <c r="E1092" s="34" t="s">
        <v>7938</v>
      </c>
      <c r="F1092" s="34">
        <f t="shared" si="89"/>
        <v>1091</v>
      </c>
      <c r="G1092" s="34" t="s">
        <v>4985</v>
      </c>
      <c r="H1092">
        <v>18</v>
      </c>
      <c r="I1092" s="34" t="s">
        <v>6141</v>
      </c>
      <c r="J1092" s="34" t="s">
        <v>4988</v>
      </c>
      <c r="K1092" s="34" t="str">
        <f>VLOOKUP(J1092,[2]CodMpios!$B$347:$E$362,4,FALSE)</f>
        <v>18001 - Florencia</v>
      </c>
      <c r="L1092" s="34" t="str">
        <f>VLOOKUP($J1092,[2]Coord_Mpios_X_Y!$B$2:$K$1123,9,FALSE)</f>
        <v>1,749138703818</v>
      </c>
      <c r="M1092" s="34" t="str">
        <f>VLOOKUP($J1092,[2]Coord_Mpios_X_Y!$B$2:$K$1123,10,FALSE)</f>
        <v>-75,558239064333</v>
      </c>
      <c r="N1092" s="34" t="s">
        <v>139</v>
      </c>
      <c r="O1092" s="34" t="s">
        <v>126</v>
      </c>
      <c r="Q1092" s="34" t="s">
        <v>127</v>
      </c>
      <c r="R1092" s="34">
        <v>4596092</v>
      </c>
      <c r="S1092" s="34" t="str">
        <f t="shared" si="85"/>
        <v>CC4596092</v>
      </c>
      <c r="T1092" s="34" t="s">
        <v>1746</v>
      </c>
      <c r="V1092" s="34" t="s">
        <v>454</v>
      </c>
      <c r="W1092" s="34" t="s">
        <v>5370</v>
      </c>
      <c r="X1092" s="87">
        <v>17601</v>
      </c>
      <c r="Y1092">
        <v>75</v>
      </c>
      <c r="Z1092" s="36">
        <f>VLOOKUP($Y1092,[2]Edades!$A$3:$H$153,4,FALSE)</f>
        <v>6</v>
      </c>
      <c r="AA1092" s="34" t="str">
        <f>VLOOKUP($Y1092,[2]Edades!$A$3:$H$153,6,FALSE)</f>
        <v>6 - Persona mayor</v>
      </c>
      <c r="AB1092" s="34">
        <f>VLOOKUP($Y1092,[2]Edades!$A$3:$H$153,7,FALSE)</f>
        <v>16</v>
      </c>
      <c r="AC1092" s="34" t="str">
        <f>VLOOKUP($Y1092,[2]Edades!$A$3:$H$153,8,FALSE)</f>
        <v>75-79</v>
      </c>
      <c r="AD1092" s="34" t="s">
        <v>146</v>
      </c>
      <c r="AE1092">
        <v>1</v>
      </c>
      <c r="AF1092" s="34" t="s">
        <v>2137</v>
      </c>
      <c r="AG1092" s="34" t="s">
        <v>2127</v>
      </c>
      <c r="AH1092" s="34" t="s">
        <v>2127</v>
      </c>
      <c r="AK1092" s="34" t="s">
        <v>139</v>
      </c>
      <c r="AM1092" s="34" t="s">
        <v>2127</v>
      </c>
      <c r="AN1092" s="36" t="s">
        <v>2127</v>
      </c>
      <c r="AO1092" s="36" t="s">
        <v>2127</v>
      </c>
      <c r="AP1092" s="34" t="s">
        <v>2127</v>
      </c>
      <c r="AQ1092" s="36" t="s">
        <v>2127</v>
      </c>
      <c r="AR1092" s="34" t="s">
        <v>2098</v>
      </c>
      <c r="AS1092" s="91" t="s">
        <v>7200</v>
      </c>
      <c r="AT1092" s="34">
        <v>3114964533</v>
      </c>
      <c r="AU1092" s="34" t="s">
        <v>2127</v>
      </c>
      <c r="AX1092" s="90"/>
      <c r="BA1092" s="91"/>
      <c r="BB1092" s="91"/>
      <c r="BC1092" s="91"/>
      <c r="BF1092" s="34" t="s">
        <v>4983</v>
      </c>
      <c r="BG1092" s="92" t="s">
        <v>2098</v>
      </c>
      <c r="BM1092" s="36" t="s">
        <v>131</v>
      </c>
      <c r="BN1092" s="34" t="s">
        <v>132</v>
      </c>
      <c r="BO1092" s="36">
        <v>0</v>
      </c>
      <c r="BQ1092" s="94"/>
      <c r="BS1092" s="36" t="s">
        <v>2127</v>
      </c>
      <c r="BU1092" s="95"/>
      <c r="BV1092" s="95"/>
      <c r="BW1092" s="61"/>
      <c r="BX1092" s="60"/>
      <c r="BY1092" s="59" t="str">
        <f t="shared" ca="1" si="86"/>
        <v/>
      </c>
      <c r="CD1092" s="68"/>
      <c r="CE1092" s="68"/>
      <c r="CF1092" s="67"/>
      <c r="CG1092">
        <v>70</v>
      </c>
      <c r="CH1092" s="2">
        <v>165</v>
      </c>
      <c r="CI1092" s="4">
        <f t="shared" si="87"/>
        <v>25.711662075298442</v>
      </c>
      <c r="CJ1092" s="5" t="str">
        <f t="shared" si="88"/>
        <v>SOBREPESO</v>
      </c>
      <c r="CK1092" s="36">
        <v>0</v>
      </c>
      <c r="CL1092" s="66"/>
      <c r="CM1092" s="89">
        <v>43202</v>
      </c>
      <c r="CN1092" s="97">
        <v>43264</v>
      </c>
      <c r="CP1092"/>
      <c r="CQ1092" s="65"/>
      <c r="CR1092" s="65"/>
      <c r="CS1092" s="98"/>
      <c r="CT1092"/>
      <c r="CU1092"/>
      <c r="CV1092" s="97"/>
      <c r="CW1092" s="2">
        <v>120</v>
      </c>
      <c r="CX1092" s="82">
        <v>80</v>
      </c>
      <c r="DG1092" s="64"/>
      <c r="DI1092" s="89">
        <v>43270</v>
      </c>
      <c r="DJ1092" s="89"/>
      <c r="DN1092" s="34"/>
      <c r="DO1092" s="34"/>
      <c r="DP1092" s="34"/>
      <c r="DQ1092" s="34"/>
      <c r="DR1092" s="34"/>
      <c r="DS1092" s="34" t="s">
        <v>2127</v>
      </c>
      <c r="DT1092" s="34"/>
      <c r="DU1092" s="47">
        <v>44309</v>
      </c>
      <c r="DY1092" s="1">
        <v>2</v>
      </c>
      <c r="DZ1092" t="s">
        <v>7940</v>
      </c>
      <c r="EB1092" s="4"/>
      <c r="EJ1092"/>
      <c r="EL1092" s="34"/>
      <c r="EN1092" s="34"/>
    </row>
    <row r="1093" spans="1:144" x14ac:dyDescent="0.25">
      <c r="A1093" s="85">
        <v>2022</v>
      </c>
      <c r="B1093" s="87">
        <v>44830</v>
      </c>
      <c r="C1093" t="s">
        <v>121</v>
      </c>
      <c r="D1093" t="s">
        <v>122</v>
      </c>
      <c r="E1093" s="34" t="s">
        <v>7938</v>
      </c>
      <c r="F1093" s="34">
        <f t="shared" si="89"/>
        <v>1092</v>
      </c>
      <c r="G1093" s="34" t="s">
        <v>4985</v>
      </c>
      <c r="H1093">
        <v>18</v>
      </c>
      <c r="I1093" s="34" t="s">
        <v>6141</v>
      </c>
      <c r="J1093" s="34" t="s">
        <v>4988</v>
      </c>
      <c r="K1093" s="34" t="str">
        <f>VLOOKUP(J1093,[2]CodMpios!$B$347:$E$362,4,FALSE)</f>
        <v>18001 - Florencia</v>
      </c>
      <c r="L1093" s="34" t="str">
        <f>VLOOKUP($J1093,[2]Coord_Mpios_X_Y!$B$2:$K$1123,9,FALSE)</f>
        <v>1,749138703818</v>
      </c>
      <c r="M1093" s="34" t="str">
        <f>VLOOKUP($J1093,[2]Coord_Mpios_X_Y!$B$2:$K$1123,10,FALSE)</f>
        <v>-75,558239064333</v>
      </c>
      <c r="N1093" s="34" t="s">
        <v>139</v>
      </c>
      <c r="O1093" s="34" t="s">
        <v>126</v>
      </c>
      <c r="Q1093" s="34" t="s">
        <v>127</v>
      </c>
      <c r="R1093" s="34">
        <v>25224171</v>
      </c>
      <c r="S1093" s="34" t="str">
        <f t="shared" si="85"/>
        <v>CC25224171</v>
      </c>
      <c r="T1093" s="34" t="s">
        <v>5661</v>
      </c>
      <c r="V1093" s="34" t="s">
        <v>5660</v>
      </c>
      <c r="W1093" s="34" t="s">
        <v>5659</v>
      </c>
      <c r="X1093" s="87">
        <v>18586</v>
      </c>
      <c r="Y1093">
        <v>72</v>
      </c>
      <c r="Z1093" s="36">
        <f>VLOOKUP($Y1093,[2]Edades!$A$3:$H$153,4,FALSE)</f>
        <v>6</v>
      </c>
      <c r="AA1093" s="34" t="str">
        <f>VLOOKUP($Y1093,[2]Edades!$A$3:$H$153,6,FALSE)</f>
        <v>6 - Persona mayor</v>
      </c>
      <c r="AB1093" s="34">
        <f>VLOOKUP($Y1093,[2]Edades!$A$3:$H$153,7,FALSE)</f>
        <v>15</v>
      </c>
      <c r="AC1093" s="34" t="str">
        <f>VLOOKUP($Y1093,[2]Edades!$A$3:$H$153,8,FALSE)</f>
        <v>70-74</v>
      </c>
      <c r="AD1093" s="34" t="s">
        <v>129</v>
      </c>
      <c r="AE1093" s="1">
        <v>2</v>
      </c>
      <c r="AF1093" s="34" t="s">
        <v>2137</v>
      </c>
      <c r="AG1093" s="34" t="s">
        <v>2127</v>
      </c>
      <c r="AH1093" s="34" t="s">
        <v>2127</v>
      </c>
      <c r="AK1093" s="34" t="s">
        <v>139</v>
      </c>
      <c r="AM1093" s="34" t="s">
        <v>2127</v>
      </c>
      <c r="AN1093" s="36" t="s">
        <v>2127</v>
      </c>
      <c r="AO1093" s="36" t="s">
        <v>2127</v>
      </c>
      <c r="AP1093" s="34" t="s">
        <v>2127</v>
      </c>
      <c r="AQ1093" s="36" t="s">
        <v>2127</v>
      </c>
      <c r="AR1093" s="34" t="s">
        <v>2098</v>
      </c>
      <c r="AS1093" s="91" t="s">
        <v>7201</v>
      </c>
      <c r="AT1093" s="34">
        <v>3107831045</v>
      </c>
      <c r="AU1093" s="34" t="s">
        <v>2127</v>
      </c>
      <c r="AX1093" s="90"/>
      <c r="BA1093" s="91"/>
      <c r="BB1093" s="91"/>
      <c r="BC1093" s="91"/>
      <c r="BF1093" s="34" t="s">
        <v>4983</v>
      </c>
      <c r="BG1093" s="92" t="s">
        <v>2098</v>
      </c>
      <c r="BM1093" s="36" t="s">
        <v>131</v>
      </c>
      <c r="BN1093" s="34" t="s">
        <v>132</v>
      </c>
      <c r="BO1093" s="36">
        <v>0</v>
      </c>
      <c r="BQ1093" s="94"/>
      <c r="BS1093" s="36" t="s">
        <v>2127</v>
      </c>
      <c r="BU1093" s="95"/>
      <c r="BV1093" s="95"/>
      <c r="BW1093" s="61"/>
      <c r="BX1093" s="60"/>
      <c r="BY1093" s="59" t="str">
        <f t="shared" ca="1" si="86"/>
        <v/>
      </c>
      <c r="CD1093" s="68"/>
      <c r="CE1093" s="68"/>
      <c r="CF1093" s="67"/>
      <c r="CG1093">
        <v>60</v>
      </c>
      <c r="CH1093" s="2">
        <v>150</v>
      </c>
      <c r="CI1093" s="4">
        <f t="shared" si="87"/>
        <v>26.666666666666668</v>
      </c>
      <c r="CJ1093" s="5" t="str">
        <f t="shared" si="88"/>
        <v>SOBREPESO</v>
      </c>
      <c r="CK1093" s="36">
        <v>0</v>
      </c>
      <c r="CL1093" s="66"/>
      <c r="CM1093" s="89">
        <v>43202</v>
      </c>
      <c r="CN1093" s="97">
        <v>43264</v>
      </c>
      <c r="CP1093"/>
      <c r="CQ1093" s="65"/>
      <c r="CR1093" s="65"/>
      <c r="CS1093" s="98"/>
      <c r="CT1093"/>
      <c r="CU1093"/>
      <c r="CV1093" s="97"/>
      <c r="CW1093" s="2">
        <v>120</v>
      </c>
      <c r="CX1093" s="82">
        <v>70</v>
      </c>
      <c r="DG1093" s="64"/>
      <c r="DI1093" s="89">
        <v>43735</v>
      </c>
      <c r="DJ1093" s="89"/>
      <c r="DN1093" s="34"/>
      <c r="DO1093" s="34"/>
      <c r="DP1093" s="34"/>
      <c r="DQ1093" s="34"/>
      <c r="DR1093" s="34"/>
      <c r="DS1093" s="34" t="s">
        <v>2127</v>
      </c>
      <c r="DT1093" s="34"/>
      <c r="DU1093" s="47">
        <v>44704</v>
      </c>
      <c r="DY1093" s="1">
        <v>3</v>
      </c>
      <c r="DZ1093" t="s">
        <v>7940</v>
      </c>
      <c r="EA1093" s="4">
        <v>1.01</v>
      </c>
      <c r="EB1093" s="4">
        <v>106</v>
      </c>
      <c r="EC1093" s="4">
        <v>176</v>
      </c>
      <c r="EE1093" s="4">
        <v>49</v>
      </c>
      <c r="EF1093" s="4">
        <v>448</v>
      </c>
      <c r="EG1093" s="4">
        <v>2.2999999999999998</v>
      </c>
      <c r="EJ1093"/>
      <c r="EL1093" s="34"/>
      <c r="EN1093" s="34"/>
    </row>
    <row r="1094" spans="1:144" x14ac:dyDescent="0.25">
      <c r="A1094" s="85">
        <v>2022</v>
      </c>
      <c r="B1094" s="87">
        <v>44830</v>
      </c>
      <c r="C1094" t="s">
        <v>121</v>
      </c>
      <c r="D1094" t="s">
        <v>122</v>
      </c>
      <c r="E1094" s="34" t="s">
        <v>7938</v>
      </c>
      <c r="F1094" s="34">
        <f t="shared" si="89"/>
        <v>1093</v>
      </c>
      <c r="G1094" s="34" t="s">
        <v>4985</v>
      </c>
      <c r="H1094">
        <v>18</v>
      </c>
      <c r="I1094" s="34" t="s">
        <v>6141</v>
      </c>
      <c r="J1094" s="34" t="s">
        <v>5041</v>
      </c>
      <c r="K1094" s="34" t="str">
        <f>VLOOKUP(J1094,[2]CodMpios!$B$347:$E$362,4,FALSE)</f>
        <v>18205 - Curillo</v>
      </c>
      <c r="L1094" s="34" t="str">
        <f>VLOOKUP($J1094,[2]Coord_Mpios_X_Y!$B$2:$K$1123,9,FALSE)</f>
        <v>1,059663165070</v>
      </c>
      <c r="M1094" s="34" t="str">
        <f>VLOOKUP($J1094,[2]Coord_Mpios_X_Y!$B$2:$K$1123,10,FALSE)</f>
        <v>-75,951785056704</v>
      </c>
      <c r="N1094" s="34" t="s">
        <v>125</v>
      </c>
      <c r="O1094" s="34" t="s">
        <v>126</v>
      </c>
      <c r="Q1094" s="34" t="s">
        <v>127</v>
      </c>
      <c r="R1094" s="34">
        <v>40762559</v>
      </c>
      <c r="S1094" s="34" t="str">
        <f t="shared" si="85"/>
        <v>CC40762559</v>
      </c>
      <c r="T1094" s="34" t="s">
        <v>2102</v>
      </c>
      <c r="U1094" s="34" t="s">
        <v>2360</v>
      </c>
      <c r="V1094" s="34" t="s">
        <v>5385</v>
      </c>
      <c r="W1094" s="34" t="s">
        <v>273</v>
      </c>
      <c r="X1094" s="87">
        <v>22954</v>
      </c>
      <c r="Y1094">
        <v>60</v>
      </c>
      <c r="Z1094" s="36">
        <f>VLOOKUP($Y1094,[2]Edades!$A$3:$H$153,4,FALSE)</f>
        <v>6</v>
      </c>
      <c r="AA1094" s="34" t="str">
        <f>VLOOKUP($Y1094,[2]Edades!$A$3:$H$153,6,FALSE)</f>
        <v>6 - Persona mayor</v>
      </c>
      <c r="AB1094" s="34">
        <f>VLOOKUP($Y1094,[2]Edades!$A$3:$H$153,7,FALSE)</f>
        <v>13</v>
      </c>
      <c r="AC1094" s="34" t="str">
        <f>VLOOKUP($Y1094,[2]Edades!$A$3:$H$153,8,FALSE)</f>
        <v>60-64</v>
      </c>
      <c r="AD1094" s="34" t="s">
        <v>129</v>
      </c>
      <c r="AE1094" s="1">
        <v>2</v>
      </c>
      <c r="AF1094" s="34" t="s">
        <v>2137</v>
      </c>
      <c r="AG1094" s="34" t="s">
        <v>2127</v>
      </c>
      <c r="AH1094" s="34" t="s">
        <v>2127</v>
      </c>
      <c r="AK1094" s="34" t="s">
        <v>125</v>
      </c>
      <c r="AM1094" s="34" t="s">
        <v>2127</v>
      </c>
      <c r="AN1094" s="36" t="s">
        <v>2127</v>
      </c>
      <c r="AO1094" s="36" t="s">
        <v>2127</v>
      </c>
      <c r="AP1094" s="34" t="s">
        <v>2127</v>
      </c>
      <c r="AQ1094" s="36" t="s">
        <v>2127</v>
      </c>
      <c r="AR1094" s="34" t="s">
        <v>5048</v>
      </c>
      <c r="AS1094" s="91" t="s">
        <v>7202</v>
      </c>
      <c r="AT1094" s="34">
        <v>3124821873</v>
      </c>
      <c r="AU1094" s="34" t="s">
        <v>2127</v>
      </c>
      <c r="AX1094" s="90"/>
      <c r="BA1094" s="91"/>
      <c r="BB1094" s="91"/>
      <c r="BC1094" s="91"/>
      <c r="BF1094" s="34" t="s">
        <v>4983</v>
      </c>
      <c r="BG1094" s="92" t="s">
        <v>2098</v>
      </c>
      <c r="BM1094" s="36" t="s">
        <v>131</v>
      </c>
      <c r="BN1094" s="34" t="s">
        <v>132</v>
      </c>
      <c r="BO1094" s="36">
        <v>0</v>
      </c>
      <c r="BQ1094" s="94"/>
      <c r="BS1094" s="36" t="s">
        <v>2127</v>
      </c>
      <c r="BU1094" s="95"/>
      <c r="BV1094" s="95"/>
      <c r="BW1094" s="61"/>
      <c r="BX1094" s="60"/>
      <c r="BY1094" s="59" t="str">
        <f t="shared" ca="1" si="86"/>
        <v/>
      </c>
      <c r="CD1094" s="68"/>
      <c r="CE1094" s="68"/>
      <c r="CF1094" s="67"/>
      <c r="CG1094">
        <v>82</v>
      </c>
      <c r="CH1094" s="2">
        <v>163</v>
      </c>
      <c r="CI1094" s="4">
        <f t="shared" si="87"/>
        <v>30.863035868869737</v>
      </c>
      <c r="CJ1094" s="5" t="str">
        <f t="shared" si="88"/>
        <v>OBESIDAD</v>
      </c>
      <c r="CK1094" s="36">
        <v>0</v>
      </c>
      <c r="CL1094" s="66"/>
      <c r="CM1094" s="89">
        <v>43230</v>
      </c>
      <c r="CN1094" s="97">
        <v>43314</v>
      </c>
      <c r="CP1094"/>
      <c r="CQ1094" s="65"/>
      <c r="CR1094" s="65"/>
      <c r="CS1094" s="98"/>
      <c r="CT1094"/>
      <c r="CU1094"/>
      <c r="CV1094" s="97"/>
      <c r="CW1094" s="2"/>
      <c r="CX1094" s="82"/>
      <c r="DG1094" s="64"/>
      <c r="DI1094" s="89"/>
      <c r="DJ1094" s="89"/>
      <c r="DN1094" s="34"/>
      <c r="DO1094" s="34"/>
      <c r="DP1094" s="34"/>
      <c r="DQ1094" s="34"/>
      <c r="DR1094" s="34"/>
      <c r="DS1094" s="34" t="s">
        <v>2127</v>
      </c>
      <c r="DT1094" s="34"/>
      <c r="DU1094" s="47">
        <v>43314</v>
      </c>
      <c r="DY1094" s="1">
        <v>2</v>
      </c>
      <c r="DZ1094" t="s">
        <v>7941</v>
      </c>
      <c r="EB1094" s="4"/>
      <c r="EJ1094"/>
      <c r="EL1094" s="34"/>
      <c r="EN1094" s="34"/>
    </row>
    <row r="1095" spans="1:144" x14ac:dyDescent="0.25">
      <c r="A1095" s="85">
        <v>2022</v>
      </c>
      <c r="B1095" s="87">
        <v>44830</v>
      </c>
      <c r="C1095" t="s">
        <v>121</v>
      </c>
      <c r="D1095" t="s">
        <v>122</v>
      </c>
      <c r="E1095" s="34" t="s">
        <v>7938</v>
      </c>
      <c r="F1095" s="34">
        <f t="shared" si="89"/>
        <v>1094</v>
      </c>
      <c r="G1095" s="34" t="s">
        <v>4985</v>
      </c>
      <c r="H1095">
        <v>18</v>
      </c>
      <c r="I1095" s="34" t="s">
        <v>6141</v>
      </c>
      <c r="J1095" s="34" t="s">
        <v>5049</v>
      </c>
      <c r="K1095" s="34" t="str">
        <f>VLOOKUP(J1095,[2]CodMpios!$B$347:$E$362,4,FALSE)</f>
        <v>18610 - San José Del Fragua</v>
      </c>
      <c r="L1095" s="34" t="str">
        <f>VLOOKUP($J1095,[2]Coord_Mpios_X_Y!$B$2:$K$1123,9,FALSE)</f>
        <v>1,304702314265</v>
      </c>
      <c r="M1095" s="34" t="str">
        <f>VLOOKUP($J1095,[2]Coord_Mpios_X_Y!$B$2:$K$1123,10,FALSE)</f>
        <v>-76,110005941537</v>
      </c>
      <c r="N1095" s="34" t="s">
        <v>125</v>
      </c>
      <c r="O1095" s="34" t="s">
        <v>126</v>
      </c>
      <c r="Q1095" s="34" t="s">
        <v>127</v>
      </c>
      <c r="R1095" s="34">
        <v>17615521</v>
      </c>
      <c r="S1095" s="34" t="str">
        <f t="shared" si="85"/>
        <v>CC17615521</v>
      </c>
      <c r="T1095" s="34" t="s">
        <v>150</v>
      </c>
      <c r="U1095" s="34" t="s">
        <v>2169</v>
      </c>
      <c r="V1095" s="34" t="s">
        <v>5435</v>
      </c>
      <c r="W1095" s="34" t="s">
        <v>623</v>
      </c>
      <c r="X1095" s="87">
        <v>25466</v>
      </c>
      <c r="Y1095">
        <v>53</v>
      </c>
      <c r="Z1095" s="36">
        <f>VLOOKUP($Y1095,[2]Edades!$A$3:$H$153,4,FALSE)</f>
        <v>5</v>
      </c>
      <c r="AA1095" s="34" t="str">
        <f>VLOOKUP($Y1095,[2]Edades!$A$3:$H$153,6,FALSE)</f>
        <v>5 - Adultez</v>
      </c>
      <c r="AB1095" s="34">
        <f>VLOOKUP($Y1095,[2]Edades!$A$3:$H$153,7,FALSE)</f>
        <v>11</v>
      </c>
      <c r="AC1095" s="34" t="str">
        <f>VLOOKUP($Y1095,[2]Edades!$A$3:$H$153,8,FALSE)</f>
        <v>50-54</v>
      </c>
      <c r="AD1095" s="34" t="s">
        <v>146</v>
      </c>
      <c r="AE1095">
        <v>1</v>
      </c>
      <c r="AF1095" s="34" t="s">
        <v>130</v>
      </c>
      <c r="AG1095" s="34" t="s">
        <v>2127</v>
      </c>
      <c r="AH1095" s="34" t="s">
        <v>2127</v>
      </c>
      <c r="AK1095" s="34" t="s">
        <v>125</v>
      </c>
      <c r="AM1095" s="34" t="s">
        <v>2127</v>
      </c>
      <c r="AN1095" s="36" t="s">
        <v>2127</v>
      </c>
      <c r="AO1095" s="36" t="s">
        <v>2127</v>
      </c>
      <c r="AP1095" s="34" t="s">
        <v>2127</v>
      </c>
      <c r="AQ1095" s="36" t="s">
        <v>2127</v>
      </c>
      <c r="AR1095" s="34" t="s">
        <v>5048</v>
      </c>
      <c r="AS1095" s="91" t="s">
        <v>7203</v>
      </c>
      <c r="AT1095" s="34">
        <v>3144453344</v>
      </c>
      <c r="AU1095" s="34" t="s">
        <v>2127</v>
      </c>
      <c r="AX1095" s="90"/>
      <c r="BA1095" s="91"/>
      <c r="BB1095" s="91"/>
      <c r="BC1095" s="91"/>
      <c r="BF1095" s="34" t="s">
        <v>4983</v>
      </c>
      <c r="BG1095" s="92" t="s">
        <v>2098</v>
      </c>
      <c r="BM1095" s="36" t="s">
        <v>131</v>
      </c>
      <c r="BN1095" s="34" t="s">
        <v>132</v>
      </c>
      <c r="BO1095" s="36">
        <v>0</v>
      </c>
      <c r="BQ1095" s="94"/>
      <c r="BS1095" s="36" t="s">
        <v>2127</v>
      </c>
      <c r="BU1095" s="95"/>
      <c r="BV1095" s="95"/>
      <c r="BW1095" s="61"/>
      <c r="BX1095" s="60"/>
      <c r="BY1095" s="59" t="str">
        <f t="shared" ca="1" si="86"/>
        <v/>
      </c>
      <c r="CD1095" s="68"/>
      <c r="CE1095" s="68"/>
      <c r="CF1095" s="67"/>
      <c r="CG1095">
        <v>53</v>
      </c>
      <c r="CH1095" s="2">
        <v>177</v>
      </c>
      <c r="CI1095" s="4">
        <f t="shared" si="87"/>
        <v>16.917233234383477</v>
      </c>
      <c r="CJ1095" s="5" t="str">
        <f t="shared" si="88"/>
        <v>BAJO PESO</v>
      </c>
      <c r="CK1095" s="36">
        <v>0</v>
      </c>
      <c r="CL1095" s="66"/>
      <c r="CM1095" s="89">
        <v>43245</v>
      </c>
      <c r="CN1095" s="97">
        <v>43252</v>
      </c>
      <c r="CP1095"/>
      <c r="CQ1095" s="65"/>
      <c r="CR1095" s="65"/>
      <c r="CS1095" s="98"/>
      <c r="CT1095"/>
      <c r="CU1095"/>
      <c r="CV1095" s="97"/>
      <c r="CW1095" s="2"/>
      <c r="CX1095" s="82"/>
      <c r="DG1095" s="64"/>
      <c r="DI1095" s="89"/>
      <c r="DJ1095" s="89"/>
      <c r="DN1095" s="34"/>
      <c r="DO1095" s="34"/>
      <c r="DP1095" s="34"/>
      <c r="DQ1095" s="34"/>
      <c r="DR1095" s="34"/>
      <c r="DS1095" s="34" t="s">
        <v>2127</v>
      </c>
      <c r="DT1095" s="34"/>
      <c r="DU1095" s="47">
        <v>44432</v>
      </c>
      <c r="DY1095" s="1">
        <v>2</v>
      </c>
      <c r="DZ1095" t="s">
        <v>7940</v>
      </c>
      <c r="EB1095" s="4">
        <v>58</v>
      </c>
      <c r="EH1095" s="4">
        <v>6.1</v>
      </c>
      <c r="EJ1095"/>
      <c r="EL1095" s="34"/>
      <c r="EN1095" s="34"/>
    </row>
    <row r="1096" spans="1:144" x14ac:dyDescent="0.25">
      <c r="A1096" s="85">
        <v>2022</v>
      </c>
      <c r="B1096" s="87">
        <v>44830</v>
      </c>
      <c r="C1096" t="s">
        <v>121</v>
      </c>
      <c r="D1096" t="s">
        <v>122</v>
      </c>
      <c r="E1096" s="34" t="s">
        <v>7938</v>
      </c>
      <c r="F1096" s="34">
        <f t="shared" si="89"/>
        <v>1095</v>
      </c>
      <c r="G1096" s="34" t="s">
        <v>4985</v>
      </c>
      <c r="H1096">
        <v>18</v>
      </c>
      <c r="I1096" s="34" t="s">
        <v>6141</v>
      </c>
      <c r="J1096" s="34" t="s">
        <v>4988</v>
      </c>
      <c r="K1096" s="34" t="str">
        <f>VLOOKUP(J1096,[2]CodMpios!$B$347:$E$362,4,FALSE)</f>
        <v>18001 - Florencia</v>
      </c>
      <c r="L1096" s="34" t="str">
        <f>VLOOKUP($J1096,[2]Coord_Mpios_X_Y!$B$2:$K$1123,9,FALSE)</f>
        <v>1,749138703818</v>
      </c>
      <c r="M1096" s="34" t="str">
        <f>VLOOKUP($J1096,[2]Coord_Mpios_X_Y!$B$2:$K$1123,10,FALSE)</f>
        <v>-75,558239064333</v>
      </c>
      <c r="N1096" s="34" t="s">
        <v>125</v>
      </c>
      <c r="O1096" s="34" t="s">
        <v>126</v>
      </c>
      <c r="Q1096" s="34" t="s">
        <v>127</v>
      </c>
      <c r="R1096" s="34">
        <v>17681426</v>
      </c>
      <c r="S1096" s="34" t="str">
        <f t="shared" si="85"/>
        <v>CC17681426</v>
      </c>
      <c r="T1096" s="34" t="s">
        <v>190</v>
      </c>
      <c r="V1096" s="34" t="s">
        <v>5144</v>
      </c>
      <c r="W1096" s="34" t="s">
        <v>5064</v>
      </c>
      <c r="X1096" s="87">
        <v>22783</v>
      </c>
      <c r="Y1096">
        <v>60</v>
      </c>
      <c r="Z1096" s="36">
        <f>VLOOKUP($Y1096,[2]Edades!$A$3:$H$153,4,FALSE)</f>
        <v>6</v>
      </c>
      <c r="AA1096" s="34" t="str">
        <f>VLOOKUP($Y1096,[2]Edades!$A$3:$H$153,6,FALSE)</f>
        <v>6 - Persona mayor</v>
      </c>
      <c r="AB1096" s="34">
        <f>VLOOKUP($Y1096,[2]Edades!$A$3:$H$153,7,FALSE)</f>
        <v>13</v>
      </c>
      <c r="AC1096" s="34" t="str">
        <f>VLOOKUP($Y1096,[2]Edades!$A$3:$H$153,8,FALSE)</f>
        <v>60-64</v>
      </c>
      <c r="AD1096" s="34" t="s">
        <v>146</v>
      </c>
      <c r="AE1096">
        <v>1</v>
      </c>
      <c r="AF1096" s="34" t="s">
        <v>2137</v>
      </c>
      <c r="AG1096" s="34" t="s">
        <v>2127</v>
      </c>
      <c r="AH1096" s="34" t="s">
        <v>2127</v>
      </c>
      <c r="AK1096" s="34" t="s">
        <v>125</v>
      </c>
      <c r="AM1096" s="34" t="s">
        <v>2127</v>
      </c>
      <c r="AN1096" s="36" t="s">
        <v>2127</v>
      </c>
      <c r="AO1096" s="36" t="s">
        <v>2127</v>
      </c>
      <c r="AP1096" s="34" t="s">
        <v>2127</v>
      </c>
      <c r="AQ1096" s="36" t="s">
        <v>2127</v>
      </c>
      <c r="AR1096" s="34" t="s">
        <v>5238</v>
      </c>
      <c r="AS1096" s="91" t="s">
        <v>7204</v>
      </c>
      <c r="AT1096" s="34">
        <v>3138588107</v>
      </c>
      <c r="AU1096" s="34" t="s">
        <v>2127</v>
      </c>
      <c r="AX1096" s="90"/>
      <c r="BA1096" s="91"/>
      <c r="BB1096" s="91"/>
      <c r="BC1096" s="91"/>
      <c r="BF1096" s="34" t="s">
        <v>4983</v>
      </c>
      <c r="BG1096" s="92" t="s">
        <v>2098</v>
      </c>
      <c r="BM1096" s="36" t="s">
        <v>131</v>
      </c>
      <c r="BN1096" s="34" t="s">
        <v>132</v>
      </c>
      <c r="BO1096" s="36">
        <v>0</v>
      </c>
      <c r="BQ1096" s="94"/>
      <c r="BS1096" s="36" t="s">
        <v>2127</v>
      </c>
      <c r="BU1096" s="95"/>
      <c r="BV1096" s="95"/>
      <c r="BW1096" s="61"/>
      <c r="BX1096" s="60"/>
      <c r="BY1096" s="59" t="str">
        <f t="shared" ca="1" si="86"/>
        <v/>
      </c>
      <c r="CD1096" s="68"/>
      <c r="CE1096" s="68"/>
      <c r="CF1096" s="67"/>
      <c r="CG1096">
        <v>70</v>
      </c>
      <c r="CH1096" s="2">
        <v>160</v>
      </c>
      <c r="CI1096" s="4">
        <f t="shared" si="87"/>
        <v>27.343749999999996</v>
      </c>
      <c r="CJ1096" s="5" t="str">
        <f t="shared" si="88"/>
        <v>SOBREPESO</v>
      </c>
      <c r="CK1096" s="36">
        <v>0</v>
      </c>
      <c r="CL1096" s="66"/>
      <c r="CM1096" s="89">
        <v>43185</v>
      </c>
      <c r="CN1096" s="97">
        <v>43215</v>
      </c>
      <c r="CP1096"/>
      <c r="CQ1096" s="65"/>
      <c r="CR1096" s="65"/>
      <c r="CS1096" s="98"/>
      <c r="CT1096"/>
      <c r="CU1096"/>
      <c r="CV1096" s="97"/>
      <c r="CW1096" s="2"/>
      <c r="CX1096" s="82"/>
      <c r="DG1096" s="64"/>
      <c r="DI1096" s="89"/>
      <c r="DJ1096" s="89"/>
      <c r="DN1096" s="34"/>
      <c r="DO1096" s="34"/>
      <c r="DP1096" s="34"/>
      <c r="DQ1096" s="34"/>
      <c r="DR1096" s="34"/>
      <c r="DS1096" s="34" t="s">
        <v>2127</v>
      </c>
      <c r="DT1096" s="34"/>
      <c r="DU1096" s="47">
        <v>44656</v>
      </c>
      <c r="DY1096" s="1">
        <v>2</v>
      </c>
      <c r="DZ1096" t="s">
        <v>7940</v>
      </c>
      <c r="EA1096" s="4">
        <v>1.27</v>
      </c>
      <c r="EB1096" s="4">
        <v>94</v>
      </c>
      <c r="EC1096" s="4">
        <v>229</v>
      </c>
      <c r="ED1096" s="4">
        <v>140</v>
      </c>
      <c r="EE1096" s="4">
        <v>53.4</v>
      </c>
      <c r="EF1096" s="4">
        <v>180</v>
      </c>
      <c r="EG1096" s="4">
        <v>2.1</v>
      </c>
      <c r="EJ1096"/>
      <c r="EL1096" s="34"/>
      <c r="EN1096" s="34"/>
    </row>
    <row r="1097" spans="1:144" x14ac:dyDescent="0.25">
      <c r="A1097" s="85">
        <v>2022</v>
      </c>
      <c r="B1097" s="87">
        <v>44830</v>
      </c>
      <c r="C1097" t="s">
        <v>121</v>
      </c>
      <c r="D1097" t="s">
        <v>122</v>
      </c>
      <c r="E1097" s="34" t="s">
        <v>7938</v>
      </c>
      <c r="F1097" s="34">
        <f t="shared" si="89"/>
        <v>1096</v>
      </c>
      <c r="G1097" s="34" t="s">
        <v>4985</v>
      </c>
      <c r="H1097">
        <v>18</v>
      </c>
      <c r="I1097" s="34" t="s">
        <v>6141</v>
      </c>
      <c r="J1097" s="34" t="s">
        <v>5007</v>
      </c>
      <c r="K1097" s="34" t="str">
        <f>VLOOKUP(J1097,[2]CodMpios!$B$347:$E$362,4,FALSE)</f>
        <v>18410 - La Montañita</v>
      </c>
      <c r="L1097" s="34" t="str">
        <f>VLOOKUP($J1097,[2]Coord_Mpios_X_Y!$B$2:$K$1123,9,FALSE)</f>
        <v>1,302860442333</v>
      </c>
      <c r="M1097" s="34" t="str">
        <f>VLOOKUP($J1097,[2]Coord_Mpios_X_Y!$B$2:$K$1123,10,FALSE)</f>
        <v>-75,235727318747</v>
      </c>
      <c r="N1097" s="34" t="s">
        <v>125</v>
      </c>
      <c r="O1097" s="34" t="s">
        <v>126</v>
      </c>
      <c r="Q1097" s="34" t="s">
        <v>127</v>
      </c>
      <c r="R1097" s="34">
        <v>40758664</v>
      </c>
      <c r="S1097" s="34" t="str">
        <f t="shared" si="85"/>
        <v>CC40758664</v>
      </c>
      <c r="T1097" s="34" t="s">
        <v>1103</v>
      </c>
      <c r="U1097" s="34" t="s">
        <v>2388</v>
      </c>
      <c r="V1097" s="34" t="s">
        <v>5379</v>
      </c>
      <c r="W1097" s="34" t="s">
        <v>604</v>
      </c>
      <c r="X1097" s="87">
        <v>21690</v>
      </c>
      <c r="Y1097">
        <v>63</v>
      </c>
      <c r="Z1097" s="36">
        <f>VLOOKUP($Y1097,[2]Edades!$A$3:$H$153,4,FALSE)</f>
        <v>6</v>
      </c>
      <c r="AA1097" s="34" t="str">
        <f>VLOOKUP($Y1097,[2]Edades!$A$3:$H$153,6,FALSE)</f>
        <v>6 - Persona mayor</v>
      </c>
      <c r="AB1097" s="34">
        <f>VLOOKUP($Y1097,[2]Edades!$A$3:$H$153,7,FALSE)</f>
        <v>13</v>
      </c>
      <c r="AC1097" s="34" t="str">
        <f>VLOOKUP($Y1097,[2]Edades!$A$3:$H$153,8,FALSE)</f>
        <v>60-64</v>
      </c>
      <c r="AD1097" s="34" t="s">
        <v>129</v>
      </c>
      <c r="AE1097" s="1">
        <v>2</v>
      </c>
      <c r="AF1097" s="34" t="s">
        <v>2137</v>
      </c>
      <c r="AG1097" s="34" t="s">
        <v>2127</v>
      </c>
      <c r="AH1097" s="34" t="s">
        <v>2127</v>
      </c>
      <c r="AK1097" s="34" t="s">
        <v>125</v>
      </c>
      <c r="AM1097" s="34" t="s">
        <v>2127</v>
      </c>
      <c r="AN1097" s="36" t="s">
        <v>2127</v>
      </c>
      <c r="AO1097" s="36" t="s">
        <v>2127</v>
      </c>
      <c r="AP1097" s="34" t="s">
        <v>2127</v>
      </c>
      <c r="AQ1097" s="36" t="s">
        <v>2127</v>
      </c>
      <c r="AR1097" s="34" t="s">
        <v>6144</v>
      </c>
      <c r="AS1097" s="91" t="s">
        <v>7205</v>
      </c>
      <c r="AT1097" s="34">
        <v>3143163886</v>
      </c>
      <c r="AU1097" s="34" t="s">
        <v>2127</v>
      </c>
      <c r="AX1097" s="90"/>
      <c r="BA1097" s="91"/>
      <c r="BB1097" s="91"/>
      <c r="BC1097" s="91"/>
      <c r="BF1097" s="34" t="s">
        <v>4983</v>
      </c>
      <c r="BG1097" s="92" t="s">
        <v>2098</v>
      </c>
      <c r="BM1097" s="36" t="s">
        <v>131</v>
      </c>
      <c r="BN1097" s="34" t="s">
        <v>132</v>
      </c>
      <c r="BO1097" s="36">
        <v>0</v>
      </c>
      <c r="BQ1097" s="94"/>
      <c r="BS1097" s="36" t="s">
        <v>2127</v>
      </c>
      <c r="BU1097" s="95"/>
      <c r="BV1097" s="95"/>
      <c r="BW1097" s="61"/>
      <c r="BX1097" s="60"/>
      <c r="BY1097" s="59" t="str">
        <f t="shared" ca="1" si="86"/>
        <v/>
      </c>
      <c r="CD1097" s="68"/>
      <c r="CE1097" s="68"/>
      <c r="CF1097" s="67"/>
      <c r="CG1097">
        <v>67</v>
      </c>
      <c r="CH1097" s="2">
        <v>155</v>
      </c>
      <c r="CI1097" s="4">
        <f t="shared" si="87"/>
        <v>27.887617065556707</v>
      </c>
      <c r="CJ1097" s="5" t="str">
        <f t="shared" si="88"/>
        <v>SOBREPESO</v>
      </c>
      <c r="CK1097" s="36">
        <v>0</v>
      </c>
      <c r="CL1097" s="66"/>
      <c r="CM1097" s="89">
        <v>43217</v>
      </c>
      <c r="CN1097" s="97">
        <v>43237</v>
      </c>
      <c r="CP1097"/>
      <c r="CQ1097" s="65"/>
      <c r="CR1097" s="65"/>
      <c r="CS1097" s="98"/>
      <c r="CT1097"/>
      <c r="CU1097"/>
      <c r="CV1097" s="97"/>
      <c r="CW1097" s="2">
        <v>120</v>
      </c>
      <c r="CX1097" s="82">
        <v>70</v>
      </c>
      <c r="DG1097" s="64"/>
      <c r="DI1097" s="89"/>
      <c r="DJ1097" s="89"/>
      <c r="DN1097" s="34"/>
      <c r="DO1097" s="34"/>
      <c r="DP1097" s="34"/>
      <c r="DQ1097" s="34"/>
      <c r="DR1097" s="34"/>
      <c r="DS1097" s="34" t="s">
        <v>2127</v>
      </c>
      <c r="DT1097" s="34"/>
      <c r="DY1097" s="1">
        <v>2</v>
      </c>
      <c r="DZ1097" t="s">
        <v>7941</v>
      </c>
      <c r="EA1097" s="4">
        <v>0.86</v>
      </c>
      <c r="EB1097" s="4">
        <v>111</v>
      </c>
      <c r="EC1097" s="4">
        <v>204</v>
      </c>
      <c r="EF1097" s="4">
        <v>206</v>
      </c>
      <c r="EH1097" s="4">
        <v>9</v>
      </c>
      <c r="EJ1097"/>
      <c r="EL1097" s="34"/>
      <c r="EN1097" s="34"/>
    </row>
    <row r="1098" spans="1:144" x14ac:dyDescent="0.25">
      <c r="A1098" s="85">
        <v>2022</v>
      </c>
      <c r="B1098" s="87">
        <v>44830</v>
      </c>
      <c r="C1098" t="s">
        <v>121</v>
      </c>
      <c r="D1098" t="s">
        <v>122</v>
      </c>
      <c r="E1098" s="34" t="s">
        <v>7938</v>
      </c>
      <c r="F1098" s="34">
        <f t="shared" si="89"/>
        <v>1097</v>
      </c>
      <c r="G1098" s="34" t="s">
        <v>4985</v>
      </c>
      <c r="H1098">
        <v>18</v>
      </c>
      <c r="I1098" s="34" t="s">
        <v>6141</v>
      </c>
      <c r="J1098" s="34" t="s">
        <v>4988</v>
      </c>
      <c r="K1098" s="34" t="str">
        <f>VLOOKUP(J1098,[2]CodMpios!$B$347:$E$362,4,FALSE)</f>
        <v>18001 - Florencia</v>
      </c>
      <c r="L1098" s="34" t="str">
        <f>VLOOKUP($J1098,[2]Coord_Mpios_X_Y!$B$2:$K$1123,9,FALSE)</f>
        <v>1,749138703818</v>
      </c>
      <c r="M1098" s="34" t="str">
        <f>VLOOKUP($J1098,[2]Coord_Mpios_X_Y!$B$2:$K$1123,10,FALSE)</f>
        <v>-75,558239064333</v>
      </c>
      <c r="N1098" s="34" t="s">
        <v>125</v>
      </c>
      <c r="O1098" s="34" t="s">
        <v>126</v>
      </c>
      <c r="Q1098" s="34" t="s">
        <v>127</v>
      </c>
      <c r="R1098" s="34">
        <v>40756709</v>
      </c>
      <c r="S1098" s="34" t="str">
        <f t="shared" si="85"/>
        <v>CC40756709</v>
      </c>
      <c r="T1098" s="34" t="s">
        <v>134</v>
      </c>
      <c r="U1098" s="34" t="s">
        <v>234</v>
      </c>
      <c r="V1098" s="34" t="s">
        <v>183</v>
      </c>
      <c r="W1098" s="34" t="s">
        <v>5241</v>
      </c>
      <c r="X1098" s="87">
        <v>19524</v>
      </c>
      <c r="Y1098">
        <v>69</v>
      </c>
      <c r="Z1098" s="36">
        <f>VLOOKUP($Y1098,[2]Edades!$A$3:$H$153,4,FALSE)</f>
        <v>6</v>
      </c>
      <c r="AA1098" s="34" t="str">
        <f>VLOOKUP($Y1098,[2]Edades!$A$3:$H$153,6,FALSE)</f>
        <v>6 - Persona mayor</v>
      </c>
      <c r="AB1098" s="34">
        <f>VLOOKUP($Y1098,[2]Edades!$A$3:$H$153,7,FALSE)</f>
        <v>14</v>
      </c>
      <c r="AC1098" s="34" t="str">
        <f>VLOOKUP($Y1098,[2]Edades!$A$3:$H$153,8,FALSE)</f>
        <v>65-69</v>
      </c>
      <c r="AD1098" s="34" t="s">
        <v>129</v>
      </c>
      <c r="AE1098" s="1">
        <v>2</v>
      </c>
      <c r="AF1098" s="34" t="s">
        <v>2137</v>
      </c>
      <c r="AG1098" s="34" t="s">
        <v>2127</v>
      </c>
      <c r="AH1098" s="34" t="s">
        <v>2127</v>
      </c>
      <c r="AK1098" s="34" t="s">
        <v>125</v>
      </c>
      <c r="AM1098" s="34" t="s">
        <v>2127</v>
      </c>
      <c r="AN1098" s="36" t="s">
        <v>2127</v>
      </c>
      <c r="AO1098" s="36" t="s">
        <v>2127</v>
      </c>
      <c r="AP1098" s="34" t="s">
        <v>2127</v>
      </c>
      <c r="AQ1098" s="36" t="s">
        <v>2127</v>
      </c>
      <c r="AR1098" s="34" t="s">
        <v>2098</v>
      </c>
      <c r="AS1098" s="91" t="s">
        <v>7206</v>
      </c>
      <c r="AT1098" s="34">
        <v>3133491199</v>
      </c>
      <c r="AU1098" s="34" t="s">
        <v>2127</v>
      </c>
      <c r="AX1098" s="90"/>
      <c r="BA1098" s="91"/>
      <c r="BB1098" s="91"/>
      <c r="BC1098" s="91"/>
      <c r="BF1098" s="34" t="s">
        <v>4983</v>
      </c>
      <c r="BG1098" s="92" t="s">
        <v>2098</v>
      </c>
      <c r="BM1098" s="36" t="s">
        <v>131</v>
      </c>
      <c r="BN1098" s="34" t="s">
        <v>132</v>
      </c>
      <c r="BO1098" s="36">
        <v>0</v>
      </c>
      <c r="BQ1098" s="94"/>
      <c r="BS1098" s="36" t="s">
        <v>2127</v>
      </c>
      <c r="BU1098" s="95"/>
      <c r="BV1098" s="95"/>
      <c r="BW1098" s="61"/>
      <c r="BX1098" s="60"/>
      <c r="BY1098" s="59" t="str">
        <f t="shared" ca="1" si="86"/>
        <v/>
      </c>
      <c r="CD1098" s="68"/>
      <c r="CE1098" s="68"/>
      <c r="CF1098" s="67"/>
      <c r="CG1098">
        <v>70</v>
      </c>
      <c r="CH1098" s="2">
        <v>153</v>
      </c>
      <c r="CI1098" s="4">
        <f t="shared" si="87"/>
        <v>29.903028749626213</v>
      </c>
      <c r="CJ1098" s="5" t="str">
        <f t="shared" si="88"/>
        <v>SOBREPESO</v>
      </c>
      <c r="CK1098" s="36">
        <v>0</v>
      </c>
      <c r="CL1098" s="66"/>
      <c r="CM1098" s="89">
        <v>43245</v>
      </c>
      <c r="CN1098" s="97">
        <v>43251</v>
      </c>
      <c r="CP1098"/>
      <c r="CQ1098" s="65"/>
      <c r="CR1098" s="65"/>
      <c r="CS1098" s="98"/>
      <c r="CT1098"/>
      <c r="CU1098"/>
      <c r="CV1098" s="97"/>
      <c r="CW1098" s="2">
        <v>120</v>
      </c>
      <c r="CX1098" s="82">
        <v>70</v>
      </c>
      <c r="DG1098" s="64"/>
      <c r="DI1098" s="89"/>
      <c r="DJ1098" s="89"/>
      <c r="DN1098" s="34"/>
      <c r="DO1098" s="34"/>
      <c r="DP1098" s="34"/>
      <c r="DQ1098" s="34"/>
      <c r="DR1098" s="34"/>
      <c r="DS1098" s="34" t="s">
        <v>2127</v>
      </c>
      <c r="DT1098" s="34"/>
      <c r="DU1098" s="47">
        <v>44620</v>
      </c>
      <c r="DY1098" s="1">
        <v>2</v>
      </c>
      <c r="DZ1098" t="s">
        <v>7940</v>
      </c>
      <c r="EB1098" s="4">
        <v>165</v>
      </c>
      <c r="EC1098" s="4">
        <v>158</v>
      </c>
      <c r="ED1098" s="4">
        <v>69</v>
      </c>
      <c r="EE1098" s="4">
        <v>34.700000000000003</v>
      </c>
      <c r="EF1098" s="4">
        <v>272</v>
      </c>
      <c r="EG1098" s="4">
        <v>2</v>
      </c>
      <c r="EH1098" s="4">
        <v>7.3</v>
      </c>
      <c r="EJ1098"/>
      <c r="EL1098" s="34"/>
      <c r="EN1098" s="34"/>
    </row>
    <row r="1099" spans="1:144" x14ac:dyDescent="0.25">
      <c r="A1099" s="85">
        <v>2022</v>
      </c>
      <c r="B1099" s="87">
        <v>44830</v>
      </c>
      <c r="C1099" t="s">
        <v>121</v>
      </c>
      <c r="D1099" t="s">
        <v>122</v>
      </c>
      <c r="E1099" s="34" t="s">
        <v>7938</v>
      </c>
      <c r="F1099" s="34">
        <f t="shared" si="89"/>
        <v>1098</v>
      </c>
      <c r="G1099" s="34" t="s">
        <v>4985</v>
      </c>
      <c r="H1099">
        <v>18</v>
      </c>
      <c r="I1099" s="34" t="s">
        <v>6141</v>
      </c>
      <c r="J1099" s="34" t="s">
        <v>4988</v>
      </c>
      <c r="K1099" s="34" t="str">
        <f>VLOOKUP(J1099,[2]CodMpios!$B$347:$E$362,4,FALSE)</f>
        <v>18001 - Florencia</v>
      </c>
      <c r="L1099" s="34" t="str">
        <f>VLOOKUP($J1099,[2]Coord_Mpios_X_Y!$B$2:$K$1123,9,FALSE)</f>
        <v>1,749138703818</v>
      </c>
      <c r="M1099" s="34" t="str">
        <f>VLOOKUP($J1099,[2]Coord_Mpios_X_Y!$B$2:$K$1123,10,FALSE)</f>
        <v>-75,558239064333</v>
      </c>
      <c r="N1099" s="34" t="s">
        <v>6142</v>
      </c>
      <c r="O1099" s="34" t="s">
        <v>126</v>
      </c>
      <c r="Q1099" s="34" t="s">
        <v>127</v>
      </c>
      <c r="R1099" s="34">
        <v>12223998</v>
      </c>
      <c r="S1099" s="34" t="str">
        <f t="shared" si="85"/>
        <v>CC12223998</v>
      </c>
      <c r="T1099" s="34" t="s">
        <v>197</v>
      </c>
      <c r="U1099" s="34" t="s">
        <v>332</v>
      </c>
      <c r="V1099" s="34" t="s">
        <v>2405</v>
      </c>
      <c r="W1099" s="34" t="s">
        <v>311</v>
      </c>
      <c r="X1099" s="87">
        <v>18473</v>
      </c>
      <c r="Y1099">
        <v>72</v>
      </c>
      <c r="Z1099" s="36">
        <f>VLOOKUP($Y1099,[2]Edades!$A$3:$H$153,4,FALSE)</f>
        <v>6</v>
      </c>
      <c r="AA1099" s="34" t="str">
        <f>VLOOKUP($Y1099,[2]Edades!$A$3:$H$153,6,FALSE)</f>
        <v>6 - Persona mayor</v>
      </c>
      <c r="AB1099" s="34">
        <f>VLOOKUP($Y1099,[2]Edades!$A$3:$H$153,7,FALSE)</f>
        <v>15</v>
      </c>
      <c r="AC1099" s="34" t="str">
        <f>VLOOKUP($Y1099,[2]Edades!$A$3:$H$153,8,FALSE)</f>
        <v>70-74</v>
      </c>
      <c r="AD1099" s="34" t="s">
        <v>146</v>
      </c>
      <c r="AE1099">
        <v>1</v>
      </c>
      <c r="AF1099" s="34" t="s">
        <v>2137</v>
      </c>
      <c r="AG1099" s="34" t="s">
        <v>2127</v>
      </c>
      <c r="AH1099" s="34" t="s">
        <v>2127</v>
      </c>
      <c r="AK1099" s="34" t="s">
        <v>6142</v>
      </c>
      <c r="AM1099" s="34" t="s">
        <v>2127</v>
      </c>
      <c r="AN1099" s="36" t="s">
        <v>2127</v>
      </c>
      <c r="AO1099" s="36" t="s">
        <v>2127</v>
      </c>
      <c r="AP1099" s="34" t="s">
        <v>2127</v>
      </c>
      <c r="AQ1099" s="36" t="s">
        <v>2127</v>
      </c>
      <c r="AR1099" s="34" t="s">
        <v>2098</v>
      </c>
      <c r="AS1099" s="91" t="s">
        <v>7207</v>
      </c>
      <c r="AT1099" s="34">
        <v>3202357328</v>
      </c>
      <c r="AU1099" s="34" t="s">
        <v>2127</v>
      </c>
      <c r="AX1099" s="90"/>
      <c r="BA1099" s="91"/>
      <c r="BB1099" s="91"/>
      <c r="BC1099" s="91"/>
      <c r="BF1099" s="34" t="s">
        <v>4983</v>
      </c>
      <c r="BG1099" s="92" t="s">
        <v>2098</v>
      </c>
      <c r="BM1099" s="36" t="s">
        <v>131</v>
      </c>
      <c r="BN1099" s="34" t="s">
        <v>132</v>
      </c>
      <c r="BO1099" s="36">
        <v>0</v>
      </c>
      <c r="BQ1099" s="94"/>
      <c r="BS1099" s="36" t="s">
        <v>2127</v>
      </c>
      <c r="BU1099" s="95"/>
      <c r="BV1099" s="95"/>
      <c r="BW1099" s="61"/>
      <c r="BX1099" s="60"/>
      <c r="BY1099" s="59" t="str">
        <f t="shared" ca="1" si="86"/>
        <v/>
      </c>
      <c r="CD1099" s="68"/>
      <c r="CE1099" s="68"/>
      <c r="CF1099" s="67"/>
      <c r="CG1099">
        <v>86</v>
      </c>
      <c r="CH1099" s="2">
        <v>167</v>
      </c>
      <c r="CI1099" s="4">
        <f t="shared" si="87"/>
        <v>30.836530531750871</v>
      </c>
      <c r="CJ1099" s="5" t="str">
        <f t="shared" si="88"/>
        <v>OBESIDAD</v>
      </c>
      <c r="CK1099" s="36">
        <v>0</v>
      </c>
      <c r="CL1099" s="66"/>
      <c r="CM1099" s="89">
        <v>43223</v>
      </c>
      <c r="CN1099" s="97">
        <v>43223</v>
      </c>
      <c r="CP1099"/>
      <c r="CQ1099" s="65"/>
      <c r="CR1099" s="65"/>
      <c r="CS1099" s="98"/>
      <c r="CT1099"/>
      <c r="CU1099"/>
      <c r="CV1099" s="97"/>
      <c r="CW1099" s="2">
        <v>130</v>
      </c>
      <c r="CX1099" s="82">
        <v>80</v>
      </c>
      <c r="DG1099" s="64"/>
      <c r="DI1099" s="89"/>
      <c r="DJ1099" s="89"/>
      <c r="DN1099" s="34"/>
      <c r="DO1099" s="34"/>
      <c r="DP1099" s="34"/>
      <c r="DQ1099" s="34"/>
      <c r="DR1099" s="34"/>
      <c r="DS1099" s="34" t="s">
        <v>2127</v>
      </c>
      <c r="DT1099" s="34"/>
      <c r="DU1099" s="47">
        <v>44610</v>
      </c>
      <c r="DY1099" s="1">
        <v>2</v>
      </c>
      <c r="DZ1099" t="s">
        <v>7940</v>
      </c>
      <c r="EA1099" s="4">
        <v>1.1399999999999999</v>
      </c>
      <c r="EB1099" s="4">
        <v>168</v>
      </c>
      <c r="EC1099" s="4">
        <v>167</v>
      </c>
      <c r="EE1099" s="4">
        <v>47.5</v>
      </c>
      <c r="EF1099" s="4">
        <v>152</v>
      </c>
      <c r="EG1099" s="4">
        <v>1</v>
      </c>
      <c r="EH1099" s="4">
        <v>8.1</v>
      </c>
      <c r="EJ1099"/>
      <c r="EL1099" s="34"/>
      <c r="EN1099" s="34"/>
    </row>
    <row r="1100" spans="1:144" x14ac:dyDescent="0.25">
      <c r="A1100" s="85">
        <v>2022</v>
      </c>
      <c r="B1100" s="87">
        <v>44830</v>
      </c>
      <c r="C1100" t="s">
        <v>121</v>
      </c>
      <c r="D1100" t="s">
        <v>122</v>
      </c>
      <c r="E1100" s="34" t="s">
        <v>7938</v>
      </c>
      <c r="F1100" s="34">
        <f t="shared" si="89"/>
        <v>1099</v>
      </c>
      <c r="G1100" s="34" t="s">
        <v>4985</v>
      </c>
      <c r="H1100">
        <v>18</v>
      </c>
      <c r="I1100" s="34" t="s">
        <v>6141</v>
      </c>
      <c r="J1100" s="34" t="s">
        <v>4988</v>
      </c>
      <c r="K1100" s="34" t="str">
        <f>VLOOKUP(J1100,[2]CodMpios!$B$347:$E$362,4,FALSE)</f>
        <v>18001 - Florencia</v>
      </c>
      <c r="L1100" s="34" t="str">
        <f>VLOOKUP($J1100,[2]Coord_Mpios_X_Y!$B$2:$K$1123,9,FALSE)</f>
        <v>1,749138703818</v>
      </c>
      <c r="M1100" s="34" t="str">
        <f>VLOOKUP($J1100,[2]Coord_Mpios_X_Y!$B$2:$K$1123,10,FALSE)</f>
        <v>-75,558239064333</v>
      </c>
      <c r="N1100" s="34" t="s">
        <v>125</v>
      </c>
      <c r="O1100" s="34" t="s">
        <v>126</v>
      </c>
      <c r="Q1100" s="34" t="s">
        <v>127</v>
      </c>
      <c r="R1100" s="34">
        <v>17654591</v>
      </c>
      <c r="S1100" s="34" t="str">
        <f t="shared" si="85"/>
        <v>CC17654591</v>
      </c>
      <c r="T1100" s="34" t="s">
        <v>1172</v>
      </c>
      <c r="U1100" s="34" t="s">
        <v>332</v>
      </c>
      <c r="V1100" s="34" t="s">
        <v>2191</v>
      </c>
      <c r="W1100" s="34" t="s">
        <v>207</v>
      </c>
      <c r="X1100" s="87">
        <v>27948</v>
      </c>
      <c r="Y1100">
        <v>46</v>
      </c>
      <c r="Z1100" s="36">
        <f>VLOOKUP($Y1100,[2]Edades!$A$3:$H$153,4,FALSE)</f>
        <v>5</v>
      </c>
      <c r="AA1100" s="34" t="str">
        <f>VLOOKUP($Y1100,[2]Edades!$A$3:$H$153,6,FALSE)</f>
        <v>5 - Adultez</v>
      </c>
      <c r="AB1100" s="34">
        <f>VLOOKUP($Y1100,[2]Edades!$A$3:$H$153,7,FALSE)</f>
        <v>10</v>
      </c>
      <c r="AC1100" s="34" t="str">
        <f>VLOOKUP($Y1100,[2]Edades!$A$3:$H$153,8,FALSE)</f>
        <v>45-49</v>
      </c>
      <c r="AD1100" s="34" t="s">
        <v>146</v>
      </c>
      <c r="AE1100">
        <v>1</v>
      </c>
      <c r="AF1100" s="34" t="s">
        <v>130</v>
      </c>
      <c r="AG1100" s="34" t="s">
        <v>2127</v>
      </c>
      <c r="AH1100" s="34" t="s">
        <v>2127</v>
      </c>
      <c r="AK1100" s="34" t="s">
        <v>125</v>
      </c>
      <c r="AM1100" s="34" t="s">
        <v>2127</v>
      </c>
      <c r="AN1100" s="36" t="s">
        <v>2127</v>
      </c>
      <c r="AO1100" s="36" t="s">
        <v>2127</v>
      </c>
      <c r="AP1100" s="34" t="s">
        <v>2127</v>
      </c>
      <c r="AQ1100" s="36" t="s">
        <v>2127</v>
      </c>
      <c r="AR1100" s="34" t="s">
        <v>2098</v>
      </c>
      <c r="AS1100" s="91" t="s">
        <v>7208</v>
      </c>
      <c r="AT1100" s="34">
        <v>3118338698</v>
      </c>
      <c r="AU1100" s="34" t="s">
        <v>2127</v>
      </c>
      <c r="AX1100" s="90"/>
      <c r="BA1100" s="91"/>
      <c r="BB1100" s="91"/>
      <c r="BC1100" s="91"/>
      <c r="BF1100" s="34" t="s">
        <v>4983</v>
      </c>
      <c r="BG1100" s="92" t="s">
        <v>2098</v>
      </c>
      <c r="BM1100" s="36" t="s">
        <v>131</v>
      </c>
      <c r="BN1100" s="34" t="s">
        <v>132</v>
      </c>
      <c r="BO1100" s="36">
        <v>0</v>
      </c>
      <c r="BQ1100" s="94"/>
      <c r="BS1100" s="36" t="s">
        <v>2127</v>
      </c>
      <c r="BU1100" s="95"/>
      <c r="BV1100" s="95"/>
      <c r="BW1100" s="61"/>
      <c r="BX1100" s="60"/>
      <c r="BY1100" s="59" t="str">
        <f t="shared" ca="1" si="86"/>
        <v/>
      </c>
      <c r="CD1100" s="68"/>
      <c r="CE1100" s="68"/>
      <c r="CF1100" s="67"/>
      <c r="CG1100">
        <v>94</v>
      </c>
      <c r="CH1100" s="2">
        <v>168</v>
      </c>
      <c r="CI1100" s="4">
        <f t="shared" si="87"/>
        <v>33.304988662131521</v>
      </c>
      <c r="CJ1100" s="5" t="str">
        <f t="shared" si="88"/>
        <v>OBESIDAD</v>
      </c>
      <c r="CK1100" s="36">
        <v>0</v>
      </c>
      <c r="CL1100" s="66"/>
      <c r="CM1100" s="89">
        <v>43223</v>
      </c>
      <c r="CN1100" s="97">
        <v>43250</v>
      </c>
      <c r="CP1100"/>
      <c r="CQ1100" s="65"/>
      <c r="CR1100" s="65"/>
      <c r="CS1100" s="98"/>
      <c r="CT1100"/>
      <c r="CU1100"/>
      <c r="CV1100" s="97"/>
      <c r="CW1100" s="2"/>
      <c r="CX1100" s="82"/>
      <c r="DG1100" s="64"/>
      <c r="DI1100" s="89">
        <v>43256</v>
      </c>
      <c r="DJ1100" s="89"/>
      <c r="DN1100" s="34"/>
      <c r="DO1100" s="34"/>
      <c r="DP1100" s="34"/>
      <c r="DQ1100" s="34"/>
      <c r="DR1100" s="34"/>
      <c r="DS1100" s="34" t="s">
        <v>2127</v>
      </c>
      <c r="DT1100" s="34"/>
      <c r="DY1100" s="1">
        <v>1</v>
      </c>
      <c r="DZ1100" t="s">
        <v>7941</v>
      </c>
      <c r="EB1100" s="4"/>
      <c r="EJ1100"/>
      <c r="EL1100" s="34"/>
      <c r="EN1100" s="34"/>
    </row>
    <row r="1101" spans="1:144" x14ac:dyDescent="0.25">
      <c r="A1101" s="85">
        <v>2022</v>
      </c>
      <c r="B1101" s="87">
        <v>44830</v>
      </c>
      <c r="C1101" t="s">
        <v>121</v>
      </c>
      <c r="D1101" t="s">
        <v>122</v>
      </c>
      <c r="E1101" s="34" t="s">
        <v>7938</v>
      </c>
      <c r="F1101" s="34">
        <f t="shared" si="89"/>
        <v>1100</v>
      </c>
      <c r="G1101" s="34" t="s">
        <v>4985</v>
      </c>
      <c r="H1101">
        <v>18</v>
      </c>
      <c r="I1101" s="34" t="s">
        <v>6141</v>
      </c>
      <c r="J1101" s="34" t="s">
        <v>5021</v>
      </c>
      <c r="K1101" s="34" t="str">
        <f>VLOOKUP(J1101,[2]CodMpios!$B$347:$E$362,4,FALSE)</f>
        <v>18785 - Solita</v>
      </c>
      <c r="L1101" s="34" t="str">
        <f>VLOOKUP($J1101,[2]Coord_Mpios_X_Y!$B$2:$K$1123,9,FALSE)</f>
        <v>0,909265456917</v>
      </c>
      <c r="M1101" s="34" t="str">
        <f>VLOOKUP($J1101,[2]Coord_Mpios_X_Y!$B$2:$K$1123,10,FALSE)</f>
        <v>-75,638400454679</v>
      </c>
      <c r="N1101" s="34" t="s">
        <v>125</v>
      </c>
      <c r="O1101" s="34" t="s">
        <v>126</v>
      </c>
      <c r="Q1101" s="34" t="s">
        <v>127</v>
      </c>
      <c r="R1101" s="34">
        <v>17527755</v>
      </c>
      <c r="S1101" s="34" t="str">
        <f t="shared" si="85"/>
        <v>CC17527755</v>
      </c>
      <c r="T1101" s="34" t="s">
        <v>643</v>
      </c>
      <c r="V1101" s="34" t="s">
        <v>5010</v>
      </c>
      <c r="X1101" s="87">
        <v>22678</v>
      </c>
      <c r="Y1101">
        <v>61</v>
      </c>
      <c r="Z1101" s="36">
        <f>VLOOKUP($Y1101,[2]Edades!$A$3:$H$153,4,FALSE)</f>
        <v>6</v>
      </c>
      <c r="AA1101" s="34" t="str">
        <f>VLOOKUP($Y1101,[2]Edades!$A$3:$H$153,6,FALSE)</f>
        <v>6 - Persona mayor</v>
      </c>
      <c r="AB1101" s="34">
        <f>VLOOKUP($Y1101,[2]Edades!$A$3:$H$153,7,FALSE)</f>
        <v>13</v>
      </c>
      <c r="AC1101" s="34" t="str">
        <f>VLOOKUP($Y1101,[2]Edades!$A$3:$H$153,8,FALSE)</f>
        <v>60-64</v>
      </c>
      <c r="AD1101" s="34" t="s">
        <v>146</v>
      </c>
      <c r="AE1101">
        <v>1</v>
      </c>
      <c r="AF1101" s="34" t="s">
        <v>2137</v>
      </c>
      <c r="AG1101" s="34" t="s">
        <v>2127</v>
      </c>
      <c r="AH1101" s="34" t="s">
        <v>2127</v>
      </c>
      <c r="AK1101" s="34" t="s">
        <v>125</v>
      </c>
      <c r="AM1101" s="34" t="s">
        <v>2127</v>
      </c>
      <c r="AN1101" s="36" t="s">
        <v>2127</v>
      </c>
      <c r="AO1101" s="36" t="s">
        <v>2127</v>
      </c>
      <c r="AP1101" s="34" t="s">
        <v>2127</v>
      </c>
      <c r="AQ1101" s="36" t="s">
        <v>2127</v>
      </c>
      <c r="AR1101" s="34" t="s">
        <v>5973</v>
      </c>
      <c r="AS1101" s="91" t="s">
        <v>7209</v>
      </c>
      <c r="AT1101" s="34">
        <v>3203417009</v>
      </c>
      <c r="AU1101" s="34" t="s">
        <v>2127</v>
      </c>
      <c r="AX1101" s="90"/>
      <c r="BA1101" s="91"/>
      <c r="BB1101" s="91"/>
      <c r="BC1101" s="91"/>
      <c r="BF1101" s="34" t="s">
        <v>4983</v>
      </c>
      <c r="BG1101" s="92" t="s">
        <v>2098</v>
      </c>
      <c r="BM1101" s="36" t="s">
        <v>131</v>
      </c>
      <c r="BN1101" s="34" t="s">
        <v>132</v>
      </c>
      <c r="BO1101" s="36">
        <v>0</v>
      </c>
      <c r="BQ1101" s="94"/>
      <c r="BS1101" s="36" t="s">
        <v>2127</v>
      </c>
      <c r="BU1101" s="95"/>
      <c r="BV1101" s="95"/>
      <c r="BW1101" s="61"/>
      <c r="BX1101" s="60"/>
      <c r="BY1101" s="59" t="str">
        <f t="shared" ca="1" si="86"/>
        <v/>
      </c>
      <c r="CD1101" s="68"/>
      <c r="CE1101" s="68"/>
      <c r="CF1101" s="67"/>
      <c r="CG1101">
        <v>152</v>
      </c>
      <c r="CH1101" s="2">
        <v>174</v>
      </c>
      <c r="CI1101" s="4">
        <f t="shared" si="87"/>
        <v>50.204782666138193</v>
      </c>
      <c r="CJ1101" s="5" t="str">
        <f t="shared" si="88"/>
        <v>OBESIDAD</v>
      </c>
      <c r="CK1101" s="36">
        <v>0</v>
      </c>
      <c r="CL1101" s="66"/>
      <c r="CM1101" s="89">
        <v>43251</v>
      </c>
      <c r="CN1101" s="97">
        <v>43278</v>
      </c>
      <c r="CP1101"/>
      <c r="CQ1101" s="65"/>
      <c r="CR1101" s="65"/>
      <c r="CS1101" s="98"/>
      <c r="CT1101"/>
      <c r="CU1101"/>
      <c r="CV1101" s="97"/>
      <c r="CW1101" s="2"/>
      <c r="CX1101" s="82"/>
      <c r="DG1101" s="64"/>
      <c r="DI1101" s="89"/>
      <c r="DJ1101" s="89"/>
      <c r="DN1101" s="34"/>
      <c r="DO1101" s="34"/>
      <c r="DP1101" s="34"/>
      <c r="DQ1101" s="34"/>
      <c r="DR1101" s="34"/>
      <c r="DS1101" s="34" t="s">
        <v>2127</v>
      </c>
      <c r="DT1101" s="34"/>
      <c r="DU1101" s="47">
        <v>43278</v>
      </c>
      <c r="DY1101" s="1">
        <v>1</v>
      </c>
      <c r="DZ1101" t="s">
        <v>7941</v>
      </c>
      <c r="EB1101" s="4"/>
      <c r="EJ1101"/>
      <c r="EL1101" s="34"/>
      <c r="EN1101" s="34"/>
    </row>
    <row r="1102" spans="1:144" x14ac:dyDescent="0.25">
      <c r="A1102" s="85">
        <v>2022</v>
      </c>
      <c r="B1102" s="87">
        <v>44830</v>
      </c>
      <c r="C1102" t="s">
        <v>121</v>
      </c>
      <c r="D1102" t="s">
        <v>122</v>
      </c>
      <c r="E1102" s="34" t="s">
        <v>7938</v>
      </c>
      <c r="F1102" s="34">
        <f t="shared" si="89"/>
        <v>1101</v>
      </c>
      <c r="G1102" s="34" t="s">
        <v>4985</v>
      </c>
      <c r="H1102">
        <v>18</v>
      </c>
      <c r="I1102" s="34" t="s">
        <v>6141</v>
      </c>
      <c r="J1102" s="34" t="s">
        <v>4988</v>
      </c>
      <c r="K1102" s="34" t="str">
        <f>VLOOKUP(J1102,[2]CodMpios!$B$347:$E$362,4,FALSE)</f>
        <v>18001 - Florencia</v>
      </c>
      <c r="L1102" s="34" t="str">
        <f>VLOOKUP($J1102,[2]Coord_Mpios_X_Y!$B$2:$K$1123,9,FALSE)</f>
        <v>1,749138703818</v>
      </c>
      <c r="M1102" s="34" t="str">
        <f>VLOOKUP($J1102,[2]Coord_Mpios_X_Y!$B$2:$K$1123,10,FALSE)</f>
        <v>-75,558239064333</v>
      </c>
      <c r="N1102" s="34" t="s">
        <v>125</v>
      </c>
      <c r="O1102" s="34" t="s">
        <v>126</v>
      </c>
      <c r="Q1102" s="34" t="s">
        <v>127</v>
      </c>
      <c r="R1102" s="34">
        <v>4697621</v>
      </c>
      <c r="S1102" s="34" t="str">
        <f t="shared" si="85"/>
        <v>CC4697621</v>
      </c>
      <c r="T1102" s="34" t="s">
        <v>2508</v>
      </c>
      <c r="U1102" s="34" t="s">
        <v>198</v>
      </c>
      <c r="V1102" s="34" t="s">
        <v>5658</v>
      </c>
      <c r="W1102" s="34" t="s">
        <v>5657</v>
      </c>
      <c r="X1102" s="87">
        <v>22530</v>
      </c>
      <c r="Y1102">
        <v>61</v>
      </c>
      <c r="Z1102" s="36">
        <f>VLOOKUP($Y1102,[2]Edades!$A$3:$H$153,4,FALSE)</f>
        <v>6</v>
      </c>
      <c r="AA1102" s="34" t="str">
        <f>VLOOKUP($Y1102,[2]Edades!$A$3:$H$153,6,FALSE)</f>
        <v>6 - Persona mayor</v>
      </c>
      <c r="AB1102" s="34">
        <f>VLOOKUP($Y1102,[2]Edades!$A$3:$H$153,7,FALSE)</f>
        <v>13</v>
      </c>
      <c r="AC1102" s="34" t="str">
        <f>VLOOKUP($Y1102,[2]Edades!$A$3:$H$153,8,FALSE)</f>
        <v>60-64</v>
      </c>
      <c r="AD1102" s="34" t="s">
        <v>146</v>
      </c>
      <c r="AE1102">
        <v>1</v>
      </c>
      <c r="AF1102" s="34" t="s">
        <v>2137</v>
      </c>
      <c r="AG1102" s="34" t="s">
        <v>2127</v>
      </c>
      <c r="AH1102" s="34" t="s">
        <v>2127</v>
      </c>
      <c r="AK1102" s="34" t="s">
        <v>125</v>
      </c>
      <c r="AM1102" s="34" t="s">
        <v>2127</v>
      </c>
      <c r="AN1102" s="36" t="s">
        <v>2127</v>
      </c>
      <c r="AO1102" s="36" t="s">
        <v>2127</v>
      </c>
      <c r="AP1102" s="34" t="s">
        <v>2127</v>
      </c>
      <c r="AQ1102" s="36" t="s">
        <v>2127</v>
      </c>
      <c r="AR1102" s="34" t="s">
        <v>2098</v>
      </c>
      <c r="AS1102" s="91" t="s">
        <v>7210</v>
      </c>
      <c r="AT1102" s="34">
        <v>3107819782</v>
      </c>
      <c r="AU1102" s="34" t="s">
        <v>2127</v>
      </c>
      <c r="AX1102" s="90"/>
      <c r="BA1102" s="91"/>
      <c r="BB1102" s="91"/>
      <c r="BC1102" s="91"/>
      <c r="BF1102" s="34" t="s">
        <v>4983</v>
      </c>
      <c r="BG1102" s="92" t="s">
        <v>2098</v>
      </c>
      <c r="BM1102" s="36" t="s">
        <v>131</v>
      </c>
      <c r="BN1102" s="34" t="s">
        <v>132</v>
      </c>
      <c r="BO1102" s="36">
        <v>0</v>
      </c>
      <c r="BQ1102" s="94"/>
      <c r="BS1102" s="36" t="s">
        <v>2127</v>
      </c>
      <c r="BU1102" s="95"/>
      <c r="BV1102" s="95"/>
      <c r="BW1102" s="61"/>
      <c r="BX1102" s="60"/>
      <c r="BY1102" s="59" t="str">
        <f t="shared" ca="1" si="86"/>
        <v/>
      </c>
      <c r="CD1102" s="68"/>
      <c r="CE1102" s="68"/>
      <c r="CF1102" s="67"/>
      <c r="CG1102">
        <v>66</v>
      </c>
      <c r="CH1102" s="2">
        <v>155</v>
      </c>
      <c r="CI1102" s="4">
        <f t="shared" si="87"/>
        <v>27.471383975026011</v>
      </c>
      <c r="CJ1102" s="5" t="str">
        <f t="shared" si="88"/>
        <v>SOBREPESO</v>
      </c>
      <c r="CK1102" s="36">
        <v>0</v>
      </c>
      <c r="CL1102" s="66"/>
      <c r="CM1102" s="89">
        <v>43228</v>
      </c>
      <c r="CN1102" s="97">
        <v>43314</v>
      </c>
      <c r="CP1102"/>
      <c r="CQ1102" s="65"/>
      <c r="CR1102" s="65"/>
      <c r="CS1102" s="98"/>
      <c r="CT1102"/>
      <c r="CU1102"/>
      <c r="CV1102" s="97"/>
      <c r="CW1102" s="2"/>
      <c r="CX1102" s="82"/>
      <c r="DG1102" s="64"/>
      <c r="DI1102" s="89"/>
      <c r="DJ1102" s="89"/>
      <c r="DN1102" s="34"/>
      <c r="DO1102" s="34"/>
      <c r="DP1102" s="34"/>
      <c r="DQ1102" s="34"/>
      <c r="DR1102" s="34"/>
      <c r="DS1102" s="34" t="s">
        <v>2127</v>
      </c>
      <c r="DT1102" s="34"/>
      <c r="DU1102" s="47">
        <v>44118</v>
      </c>
      <c r="DY1102" s="1">
        <v>3</v>
      </c>
      <c r="DZ1102" t="s">
        <v>7941</v>
      </c>
      <c r="EB1102" s="4"/>
      <c r="EJ1102"/>
      <c r="EL1102" s="34"/>
      <c r="EN1102" s="34"/>
    </row>
    <row r="1103" spans="1:144" x14ac:dyDescent="0.25">
      <c r="A1103" s="85">
        <v>2022</v>
      </c>
      <c r="B1103" s="87">
        <v>44830</v>
      </c>
      <c r="C1103" t="s">
        <v>121</v>
      </c>
      <c r="D1103" t="s">
        <v>122</v>
      </c>
      <c r="E1103" s="34" t="s">
        <v>7938</v>
      </c>
      <c r="F1103" s="34">
        <f t="shared" si="89"/>
        <v>1102</v>
      </c>
      <c r="G1103" s="34" t="s">
        <v>4985</v>
      </c>
      <c r="H1103">
        <v>18</v>
      </c>
      <c r="I1103" s="34" t="s">
        <v>6141</v>
      </c>
      <c r="J1103" s="34" t="s">
        <v>4984</v>
      </c>
      <c r="K1103" s="34" t="str">
        <f>VLOOKUP(J1103,[2]CodMpios!$B$347:$E$362,4,FALSE)</f>
        <v>18753 - San Vicente Del Caguán</v>
      </c>
      <c r="L1103" s="34" t="str">
        <f>VLOOKUP($J1103,[2]Coord_Mpios_X_Y!$B$2:$K$1123,9,FALSE)</f>
        <v>1,567801695842</v>
      </c>
      <c r="M1103" s="34" t="str">
        <f>VLOOKUP($J1103,[2]Coord_Mpios_X_Y!$B$2:$K$1123,10,FALSE)</f>
        <v>-74,262977514784</v>
      </c>
      <c r="N1103" s="34" t="s">
        <v>139</v>
      </c>
      <c r="O1103" s="34" t="s">
        <v>126</v>
      </c>
      <c r="Q1103" s="34" t="s">
        <v>127</v>
      </c>
      <c r="R1103" s="34">
        <v>26393842</v>
      </c>
      <c r="S1103" s="34" t="str">
        <f t="shared" si="85"/>
        <v>CC26393842</v>
      </c>
      <c r="T1103" s="34" t="s">
        <v>5228</v>
      </c>
      <c r="U1103" s="34" t="s">
        <v>278</v>
      </c>
      <c r="V1103" s="34" t="s">
        <v>142</v>
      </c>
      <c r="W1103" s="34" t="s">
        <v>423</v>
      </c>
      <c r="X1103" s="87">
        <v>19789</v>
      </c>
      <c r="Y1103">
        <v>69</v>
      </c>
      <c r="Z1103" s="36">
        <f>VLOOKUP($Y1103,[2]Edades!$A$3:$H$153,4,FALSE)</f>
        <v>6</v>
      </c>
      <c r="AA1103" s="34" t="str">
        <f>VLOOKUP($Y1103,[2]Edades!$A$3:$H$153,6,FALSE)</f>
        <v>6 - Persona mayor</v>
      </c>
      <c r="AB1103" s="34">
        <f>VLOOKUP($Y1103,[2]Edades!$A$3:$H$153,7,FALSE)</f>
        <v>14</v>
      </c>
      <c r="AC1103" s="34" t="str">
        <f>VLOOKUP($Y1103,[2]Edades!$A$3:$H$153,8,FALSE)</f>
        <v>65-69</v>
      </c>
      <c r="AD1103" s="34" t="s">
        <v>129</v>
      </c>
      <c r="AE1103" s="1">
        <v>2</v>
      </c>
      <c r="AF1103" s="34" t="s">
        <v>2137</v>
      </c>
      <c r="AG1103" s="34" t="s">
        <v>2127</v>
      </c>
      <c r="AH1103" s="34" t="s">
        <v>2127</v>
      </c>
      <c r="AK1103" s="34" t="s">
        <v>139</v>
      </c>
      <c r="AM1103" s="34" t="s">
        <v>2127</v>
      </c>
      <c r="AN1103" s="36" t="s">
        <v>2127</v>
      </c>
      <c r="AO1103" s="36" t="s">
        <v>2127</v>
      </c>
      <c r="AP1103" s="34" t="s">
        <v>2127</v>
      </c>
      <c r="AQ1103" s="36" t="s">
        <v>2127</v>
      </c>
      <c r="AR1103" s="34" t="s">
        <v>2098</v>
      </c>
      <c r="AS1103" s="91" t="s">
        <v>7211</v>
      </c>
      <c r="AT1103" s="34">
        <v>3126587255</v>
      </c>
      <c r="AU1103" s="34" t="s">
        <v>2127</v>
      </c>
      <c r="AX1103" s="90"/>
      <c r="BA1103" s="91"/>
      <c r="BB1103" s="91"/>
      <c r="BC1103" s="91"/>
      <c r="BF1103" s="34" t="s">
        <v>4983</v>
      </c>
      <c r="BG1103" s="92" t="s">
        <v>2098</v>
      </c>
      <c r="BM1103" s="36" t="s">
        <v>131</v>
      </c>
      <c r="BN1103" s="34" t="s">
        <v>132</v>
      </c>
      <c r="BO1103" s="36">
        <v>0</v>
      </c>
      <c r="BQ1103" s="94"/>
      <c r="BS1103" s="36" t="s">
        <v>2127</v>
      </c>
      <c r="BU1103" s="95"/>
      <c r="BV1103" s="95"/>
      <c r="BW1103" s="61"/>
      <c r="BX1103" s="60"/>
      <c r="BY1103" s="59" t="str">
        <f t="shared" ca="1" si="86"/>
        <v/>
      </c>
      <c r="CD1103" s="68"/>
      <c r="CE1103" s="68"/>
      <c r="CF1103" s="67"/>
      <c r="CG1103">
        <v>72</v>
      </c>
      <c r="CH1103" s="2">
        <v>162</v>
      </c>
      <c r="CI1103" s="4">
        <f t="shared" si="87"/>
        <v>27.434842249657059</v>
      </c>
      <c r="CJ1103" s="5" t="str">
        <f t="shared" si="88"/>
        <v>SOBREPESO</v>
      </c>
      <c r="CK1103" s="36">
        <v>0</v>
      </c>
      <c r="CL1103" s="66"/>
      <c r="CM1103" s="89">
        <v>43228</v>
      </c>
      <c r="CN1103" s="97">
        <v>43250</v>
      </c>
      <c r="CP1103"/>
      <c r="CQ1103" s="65"/>
      <c r="CR1103" s="65"/>
      <c r="CS1103" s="98"/>
      <c r="CT1103"/>
      <c r="CU1103"/>
      <c r="CV1103" s="97"/>
      <c r="CW1103" s="2">
        <v>131</v>
      </c>
      <c r="CX1103" s="82">
        <v>84</v>
      </c>
      <c r="DG1103" s="64"/>
      <c r="DI1103" s="89"/>
      <c r="DJ1103" s="89"/>
      <c r="DK1103" s="89">
        <v>44715</v>
      </c>
      <c r="DN1103" s="34"/>
      <c r="DO1103" s="34"/>
      <c r="DP1103" s="34"/>
      <c r="DQ1103" s="34"/>
      <c r="DR1103" s="34"/>
      <c r="DS1103" s="34" t="s">
        <v>2127</v>
      </c>
      <c r="DT1103" s="34"/>
      <c r="DU1103" s="47">
        <v>44435</v>
      </c>
      <c r="DY1103" s="1">
        <v>2</v>
      </c>
      <c r="DZ1103" t="s">
        <v>7940</v>
      </c>
      <c r="EB1103" s="4">
        <v>147</v>
      </c>
      <c r="EH1103" s="4">
        <v>7.8</v>
      </c>
      <c r="EJ1103"/>
      <c r="EL1103" s="34"/>
      <c r="EN1103" s="34"/>
    </row>
    <row r="1104" spans="1:144" x14ac:dyDescent="0.25">
      <c r="A1104" s="85">
        <v>2022</v>
      </c>
      <c r="B1104" s="87">
        <v>44830</v>
      </c>
      <c r="C1104" t="s">
        <v>121</v>
      </c>
      <c r="D1104" t="s">
        <v>122</v>
      </c>
      <c r="E1104" s="34" t="s">
        <v>7938</v>
      </c>
      <c r="F1104" s="34">
        <f t="shared" si="89"/>
        <v>1103</v>
      </c>
      <c r="G1104" s="34" t="s">
        <v>4985</v>
      </c>
      <c r="H1104">
        <v>18</v>
      </c>
      <c r="I1104" s="34" t="s">
        <v>6141</v>
      </c>
      <c r="J1104" s="34" t="s">
        <v>4988</v>
      </c>
      <c r="K1104" s="34" t="str">
        <f>VLOOKUP(J1104,[2]CodMpios!$B$347:$E$362,4,FALSE)</f>
        <v>18001 - Florencia</v>
      </c>
      <c r="L1104" s="34" t="str">
        <f>VLOOKUP($J1104,[2]Coord_Mpios_X_Y!$B$2:$K$1123,9,FALSE)</f>
        <v>1,749138703818</v>
      </c>
      <c r="M1104" s="34" t="str">
        <f>VLOOKUP($J1104,[2]Coord_Mpios_X_Y!$B$2:$K$1123,10,FALSE)</f>
        <v>-75,558239064333</v>
      </c>
      <c r="N1104" s="34" t="s">
        <v>139</v>
      </c>
      <c r="O1104" s="34" t="s">
        <v>126</v>
      </c>
      <c r="Q1104" s="34" t="s">
        <v>127</v>
      </c>
      <c r="R1104" s="34">
        <v>40764337</v>
      </c>
      <c r="S1104" s="34" t="str">
        <f t="shared" si="85"/>
        <v>CC40764337</v>
      </c>
      <c r="T1104" s="34" t="s">
        <v>309</v>
      </c>
      <c r="U1104" s="34" t="s">
        <v>330</v>
      </c>
      <c r="V1104" s="34" t="s">
        <v>2148</v>
      </c>
      <c r="W1104" s="34" t="s">
        <v>207</v>
      </c>
      <c r="X1104" s="87">
        <v>22929</v>
      </c>
      <c r="Y1104">
        <v>60</v>
      </c>
      <c r="Z1104" s="36">
        <f>VLOOKUP($Y1104,[2]Edades!$A$3:$H$153,4,FALSE)</f>
        <v>6</v>
      </c>
      <c r="AA1104" s="34" t="str">
        <f>VLOOKUP($Y1104,[2]Edades!$A$3:$H$153,6,FALSE)</f>
        <v>6 - Persona mayor</v>
      </c>
      <c r="AB1104" s="34">
        <f>VLOOKUP($Y1104,[2]Edades!$A$3:$H$153,7,FALSE)</f>
        <v>13</v>
      </c>
      <c r="AC1104" s="34" t="str">
        <f>VLOOKUP($Y1104,[2]Edades!$A$3:$H$153,8,FALSE)</f>
        <v>60-64</v>
      </c>
      <c r="AD1104" s="34" t="s">
        <v>129</v>
      </c>
      <c r="AE1104" s="1">
        <v>2</v>
      </c>
      <c r="AF1104" s="34" t="s">
        <v>2137</v>
      </c>
      <c r="AG1104" s="34" t="s">
        <v>2127</v>
      </c>
      <c r="AH1104" s="34" t="s">
        <v>2127</v>
      </c>
      <c r="AK1104" s="34" t="s">
        <v>139</v>
      </c>
      <c r="AM1104" s="34" t="s">
        <v>2127</v>
      </c>
      <c r="AN1104" s="36" t="s">
        <v>2127</v>
      </c>
      <c r="AO1104" s="36" t="s">
        <v>2127</v>
      </c>
      <c r="AP1104" s="34" t="s">
        <v>2127</v>
      </c>
      <c r="AQ1104" s="36" t="s">
        <v>2127</v>
      </c>
      <c r="AR1104" s="34" t="s">
        <v>2098</v>
      </c>
      <c r="AS1104" s="91" t="s">
        <v>7212</v>
      </c>
      <c r="AT1104" s="34">
        <v>3212098020</v>
      </c>
      <c r="AU1104" s="34" t="s">
        <v>2127</v>
      </c>
      <c r="AX1104" s="90"/>
      <c r="BA1104" s="91"/>
      <c r="BB1104" s="91"/>
      <c r="BC1104" s="91"/>
      <c r="BF1104" s="34" t="s">
        <v>4983</v>
      </c>
      <c r="BG1104" s="92" t="s">
        <v>2098</v>
      </c>
      <c r="BM1104" s="36" t="s">
        <v>131</v>
      </c>
      <c r="BN1104" s="34" t="s">
        <v>132</v>
      </c>
      <c r="BO1104" s="36">
        <v>0</v>
      </c>
      <c r="BQ1104" s="94"/>
      <c r="BS1104" s="36" t="s">
        <v>2127</v>
      </c>
      <c r="BU1104" s="95"/>
      <c r="BV1104" s="95"/>
      <c r="BW1104" s="61"/>
      <c r="BX1104" s="60"/>
      <c r="BY1104" s="59" t="str">
        <f t="shared" ca="1" si="86"/>
        <v/>
      </c>
      <c r="CD1104" s="68"/>
      <c r="CE1104" s="68"/>
      <c r="CF1104" s="67"/>
      <c r="CG1104">
        <v>79</v>
      </c>
      <c r="CH1104" s="2">
        <v>154</v>
      </c>
      <c r="CI1104" s="4">
        <f t="shared" si="87"/>
        <v>33.310844999156686</v>
      </c>
      <c r="CJ1104" s="5" t="str">
        <f t="shared" si="88"/>
        <v>OBESIDAD</v>
      </c>
      <c r="CK1104" s="36">
        <v>0</v>
      </c>
      <c r="CL1104" s="66"/>
      <c r="CM1104" s="89">
        <v>43229</v>
      </c>
      <c r="CN1104" s="97">
        <v>43236</v>
      </c>
      <c r="CP1104"/>
      <c r="CQ1104" s="65"/>
      <c r="CR1104" s="65"/>
      <c r="CS1104" s="98"/>
      <c r="CT1104"/>
      <c r="CU1104"/>
      <c r="CV1104" s="97"/>
      <c r="CW1104" s="2">
        <v>120</v>
      </c>
      <c r="CX1104" s="82">
        <v>70</v>
      </c>
      <c r="DG1104" s="64"/>
      <c r="DI1104" s="89"/>
      <c r="DJ1104" s="89"/>
      <c r="DK1104" s="89">
        <v>44718</v>
      </c>
      <c r="DN1104" s="34"/>
      <c r="DO1104" s="34"/>
      <c r="DP1104" s="34"/>
      <c r="DQ1104" s="34"/>
      <c r="DR1104" s="34"/>
      <c r="DS1104" s="34" t="s">
        <v>2127</v>
      </c>
      <c r="DT1104" s="34"/>
      <c r="DU1104" s="47">
        <v>44337</v>
      </c>
      <c r="DY1104" s="1">
        <v>2</v>
      </c>
      <c r="DZ1104" t="s">
        <v>7940</v>
      </c>
      <c r="EA1104" s="4">
        <v>0.91</v>
      </c>
      <c r="EB1104" s="4">
        <v>100</v>
      </c>
      <c r="EC1104" s="4">
        <v>236</v>
      </c>
      <c r="EJ1104"/>
      <c r="EL1104" s="34"/>
      <c r="EN1104" s="34"/>
    </row>
    <row r="1105" spans="1:144" x14ac:dyDescent="0.25">
      <c r="A1105" s="85">
        <v>2022</v>
      </c>
      <c r="B1105" s="87">
        <v>44830</v>
      </c>
      <c r="C1105" t="s">
        <v>121</v>
      </c>
      <c r="D1105" t="s">
        <v>122</v>
      </c>
      <c r="E1105" s="34" t="s">
        <v>7938</v>
      </c>
      <c r="F1105" s="34">
        <f t="shared" si="89"/>
        <v>1104</v>
      </c>
      <c r="G1105" s="34" t="s">
        <v>4985</v>
      </c>
      <c r="H1105">
        <v>18</v>
      </c>
      <c r="I1105" s="34" t="s">
        <v>6141</v>
      </c>
      <c r="J1105" s="34" t="s">
        <v>4984</v>
      </c>
      <c r="K1105" s="34" t="str">
        <f>VLOOKUP(J1105,[2]CodMpios!$B$347:$E$362,4,FALSE)</f>
        <v>18753 - San Vicente Del Caguán</v>
      </c>
      <c r="L1105" s="34" t="str">
        <f>VLOOKUP($J1105,[2]Coord_Mpios_X_Y!$B$2:$K$1123,9,FALSE)</f>
        <v>1,567801695842</v>
      </c>
      <c r="M1105" s="34" t="str">
        <f>VLOOKUP($J1105,[2]Coord_Mpios_X_Y!$B$2:$K$1123,10,FALSE)</f>
        <v>-74,262977514784</v>
      </c>
      <c r="N1105" s="34" t="s">
        <v>125</v>
      </c>
      <c r="O1105" s="34" t="s">
        <v>126</v>
      </c>
      <c r="Q1105" s="34" t="s">
        <v>127</v>
      </c>
      <c r="R1105" s="34">
        <v>40077569</v>
      </c>
      <c r="S1105" s="34" t="str">
        <f t="shared" si="85"/>
        <v>CC40077569</v>
      </c>
      <c r="T1105" s="34" t="s">
        <v>400</v>
      </c>
      <c r="V1105" s="34" t="s">
        <v>5233</v>
      </c>
      <c r="W1105" s="34" t="s">
        <v>207</v>
      </c>
      <c r="X1105" s="87">
        <v>29108</v>
      </c>
      <c r="Y1105">
        <v>43</v>
      </c>
      <c r="Z1105" s="36">
        <f>VLOOKUP($Y1105,[2]Edades!$A$3:$H$153,4,FALSE)</f>
        <v>5</v>
      </c>
      <c r="AA1105" s="34" t="str">
        <f>VLOOKUP($Y1105,[2]Edades!$A$3:$H$153,6,FALSE)</f>
        <v>5 - Adultez</v>
      </c>
      <c r="AB1105" s="34">
        <f>VLOOKUP($Y1105,[2]Edades!$A$3:$H$153,7,FALSE)</f>
        <v>9</v>
      </c>
      <c r="AC1105" s="34" t="str">
        <f>VLOOKUP($Y1105,[2]Edades!$A$3:$H$153,8,FALSE)</f>
        <v>40-44</v>
      </c>
      <c r="AD1105" s="34" t="s">
        <v>129</v>
      </c>
      <c r="AE1105" s="1">
        <v>2</v>
      </c>
      <c r="AF1105" s="34" t="s">
        <v>130</v>
      </c>
      <c r="AG1105" s="34" t="s">
        <v>2127</v>
      </c>
      <c r="AH1105" s="34" t="s">
        <v>2127</v>
      </c>
      <c r="AK1105" s="34" t="s">
        <v>125</v>
      </c>
      <c r="AM1105" s="34" t="s">
        <v>2127</v>
      </c>
      <c r="AN1105" s="36" t="s">
        <v>2127</v>
      </c>
      <c r="AO1105" s="36" t="s">
        <v>2127</v>
      </c>
      <c r="AP1105" s="34" t="s">
        <v>2127</v>
      </c>
      <c r="AQ1105" s="36" t="s">
        <v>2127</v>
      </c>
      <c r="AR1105" s="34" t="s">
        <v>5042</v>
      </c>
      <c r="AS1105" s="91" t="s">
        <v>7213</v>
      </c>
      <c r="AT1105" s="34">
        <v>3212454378</v>
      </c>
      <c r="AU1105" s="34" t="s">
        <v>2127</v>
      </c>
      <c r="AX1105" s="90"/>
      <c r="BA1105" s="91"/>
      <c r="BB1105" s="91"/>
      <c r="BC1105" s="91"/>
      <c r="BF1105" s="34" t="s">
        <v>4983</v>
      </c>
      <c r="BG1105" s="92" t="s">
        <v>2098</v>
      </c>
      <c r="BM1105" s="36" t="s">
        <v>131</v>
      </c>
      <c r="BN1105" s="34" t="s">
        <v>132</v>
      </c>
      <c r="BO1105" s="36">
        <v>0</v>
      </c>
      <c r="BQ1105" s="94"/>
      <c r="BS1105" s="36" t="s">
        <v>2127</v>
      </c>
      <c r="BU1105" s="95"/>
      <c r="BV1105" s="95"/>
      <c r="BW1105" s="61"/>
      <c r="BX1105" s="60"/>
      <c r="BY1105" s="59" t="str">
        <f t="shared" ca="1" si="86"/>
        <v/>
      </c>
      <c r="CD1105" s="68"/>
      <c r="CE1105" s="68"/>
      <c r="CF1105" s="67"/>
      <c r="CG1105">
        <v>103</v>
      </c>
      <c r="CH1105" s="2">
        <v>160</v>
      </c>
      <c r="CI1105" s="4">
        <f t="shared" si="87"/>
        <v>40.234374999999993</v>
      </c>
      <c r="CJ1105" s="5" t="str">
        <f t="shared" si="88"/>
        <v>OBESIDAD</v>
      </c>
      <c r="CK1105" s="36">
        <v>0</v>
      </c>
      <c r="CL1105" s="66"/>
      <c r="CM1105" s="89">
        <v>43230</v>
      </c>
      <c r="CN1105" s="97">
        <v>43266</v>
      </c>
      <c r="CP1105"/>
      <c r="CQ1105" s="65"/>
      <c r="CR1105" s="65"/>
      <c r="CS1105" s="98"/>
      <c r="CT1105"/>
      <c r="CU1105"/>
      <c r="CV1105" s="97"/>
      <c r="CW1105" s="2"/>
      <c r="CX1105" s="82"/>
      <c r="DG1105" s="64"/>
      <c r="DI1105" s="89"/>
      <c r="DJ1105" s="89"/>
      <c r="DN1105" s="34"/>
      <c r="DO1105" s="34"/>
      <c r="DP1105" s="34"/>
      <c r="DQ1105" s="34"/>
      <c r="DR1105" s="34"/>
      <c r="DS1105" s="34" t="s">
        <v>2127</v>
      </c>
      <c r="DT1105" s="34"/>
      <c r="DU1105" s="47">
        <v>44239</v>
      </c>
      <c r="DY1105" s="1">
        <v>2</v>
      </c>
      <c r="DZ1105" t="s">
        <v>7940</v>
      </c>
      <c r="EB1105" s="4"/>
      <c r="EJ1105"/>
      <c r="EL1105" s="34"/>
      <c r="EN1105" s="34"/>
    </row>
    <row r="1106" spans="1:144" x14ac:dyDescent="0.25">
      <c r="A1106" s="85">
        <v>2022</v>
      </c>
      <c r="B1106" s="87">
        <v>44830</v>
      </c>
      <c r="C1106" t="s">
        <v>121</v>
      </c>
      <c r="D1106" t="s">
        <v>122</v>
      </c>
      <c r="E1106" s="34" t="s">
        <v>7938</v>
      </c>
      <c r="F1106" s="34">
        <f t="shared" si="89"/>
        <v>1105</v>
      </c>
      <c r="G1106" s="34" t="s">
        <v>4985</v>
      </c>
      <c r="H1106">
        <v>18</v>
      </c>
      <c r="I1106" s="34" t="s">
        <v>6141</v>
      </c>
      <c r="J1106" s="34" t="s">
        <v>4988</v>
      </c>
      <c r="K1106" s="34" t="str">
        <f>VLOOKUP(J1106,[2]CodMpios!$B$347:$E$362,4,FALSE)</f>
        <v>18001 - Florencia</v>
      </c>
      <c r="L1106" s="34" t="str">
        <f>VLOOKUP($J1106,[2]Coord_Mpios_X_Y!$B$2:$K$1123,9,FALSE)</f>
        <v>1,749138703818</v>
      </c>
      <c r="M1106" s="34" t="str">
        <f>VLOOKUP($J1106,[2]Coord_Mpios_X_Y!$B$2:$K$1123,10,FALSE)</f>
        <v>-75,558239064333</v>
      </c>
      <c r="N1106" s="34" t="s">
        <v>139</v>
      </c>
      <c r="O1106" s="34" t="s">
        <v>126</v>
      </c>
      <c r="Q1106" s="34" t="s">
        <v>127</v>
      </c>
      <c r="R1106" s="34">
        <v>12108850</v>
      </c>
      <c r="S1106" s="34" t="str">
        <f t="shared" si="85"/>
        <v>CC12108850</v>
      </c>
      <c r="T1106" s="34" t="s">
        <v>205</v>
      </c>
      <c r="V1106" s="34" t="s">
        <v>2371</v>
      </c>
      <c r="W1106" s="34" t="s">
        <v>255</v>
      </c>
      <c r="X1106" s="87">
        <v>21241</v>
      </c>
      <c r="Y1106">
        <v>65</v>
      </c>
      <c r="Z1106" s="36">
        <f>VLOOKUP($Y1106,[2]Edades!$A$3:$H$153,4,FALSE)</f>
        <v>6</v>
      </c>
      <c r="AA1106" s="34" t="str">
        <f>VLOOKUP($Y1106,[2]Edades!$A$3:$H$153,6,FALSE)</f>
        <v>6 - Persona mayor</v>
      </c>
      <c r="AB1106" s="34">
        <f>VLOOKUP($Y1106,[2]Edades!$A$3:$H$153,7,FALSE)</f>
        <v>14</v>
      </c>
      <c r="AC1106" s="34" t="str">
        <f>VLOOKUP($Y1106,[2]Edades!$A$3:$H$153,8,FALSE)</f>
        <v>65-69</v>
      </c>
      <c r="AD1106" s="34" t="s">
        <v>146</v>
      </c>
      <c r="AE1106">
        <v>1</v>
      </c>
      <c r="AF1106" s="34" t="s">
        <v>2137</v>
      </c>
      <c r="AG1106" s="34" t="s">
        <v>2127</v>
      </c>
      <c r="AH1106" s="34" t="s">
        <v>2127</v>
      </c>
      <c r="AK1106" s="34" t="s">
        <v>139</v>
      </c>
      <c r="AM1106" s="34" t="s">
        <v>2127</v>
      </c>
      <c r="AN1106" s="36" t="s">
        <v>2127</v>
      </c>
      <c r="AO1106" s="36" t="s">
        <v>2127</v>
      </c>
      <c r="AP1106" s="34" t="s">
        <v>2127</v>
      </c>
      <c r="AQ1106" s="36" t="s">
        <v>2127</v>
      </c>
      <c r="AR1106" s="34" t="s">
        <v>2098</v>
      </c>
      <c r="AS1106" s="91" t="s">
        <v>7214</v>
      </c>
      <c r="AT1106" s="34">
        <v>3102513925</v>
      </c>
      <c r="AU1106" s="34" t="s">
        <v>2127</v>
      </c>
      <c r="AX1106" s="90"/>
      <c r="BA1106" s="91"/>
      <c r="BB1106" s="91"/>
      <c r="BC1106" s="91"/>
      <c r="BF1106" s="34" t="s">
        <v>4983</v>
      </c>
      <c r="BG1106" s="92" t="s">
        <v>2098</v>
      </c>
      <c r="BM1106" s="36" t="s">
        <v>131</v>
      </c>
      <c r="BN1106" s="34" t="s">
        <v>132</v>
      </c>
      <c r="BO1106" s="36">
        <v>0</v>
      </c>
      <c r="BQ1106" s="94"/>
      <c r="BS1106" s="36" t="s">
        <v>2127</v>
      </c>
      <c r="BU1106" s="95"/>
      <c r="BV1106" s="95"/>
      <c r="BW1106" s="61"/>
      <c r="BX1106" s="60"/>
      <c r="BY1106" s="59" t="str">
        <f t="shared" ca="1" si="86"/>
        <v/>
      </c>
      <c r="CD1106" s="68"/>
      <c r="CE1106" s="68"/>
      <c r="CF1106" s="67"/>
      <c r="CG1106">
        <v>75</v>
      </c>
      <c r="CH1106" s="2">
        <v>175</v>
      </c>
      <c r="CI1106" s="4">
        <f t="shared" si="87"/>
        <v>24.489795918367346</v>
      </c>
      <c r="CJ1106" s="5" t="str">
        <f t="shared" si="88"/>
        <v>NORMAL</v>
      </c>
      <c r="CK1106" s="36">
        <v>0</v>
      </c>
      <c r="CL1106" s="66"/>
      <c r="CM1106" s="89">
        <v>43231</v>
      </c>
      <c r="CN1106" s="97">
        <v>43263</v>
      </c>
      <c r="CP1106"/>
      <c r="CQ1106" s="65"/>
      <c r="CR1106" s="65"/>
      <c r="CS1106" s="98"/>
      <c r="CT1106"/>
      <c r="CU1106"/>
      <c r="CV1106" s="97"/>
      <c r="CW1106" s="2"/>
      <c r="CX1106" s="82"/>
      <c r="DG1106" s="64"/>
      <c r="DI1106" s="89"/>
      <c r="DJ1106" s="89"/>
      <c r="DN1106" s="34"/>
      <c r="DO1106" s="34"/>
      <c r="DP1106" s="34"/>
      <c r="DQ1106" s="34"/>
      <c r="DR1106" s="34"/>
      <c r="DS1106" s="34" t="s">
        <v>2127</v>
      </c>
      <c r="DT1106" s="34"/>
      <c r="DU1106" s="47">
        <v>44396</v>
      </c>
      <c r="DY1106" s="1">
        <v>1</v>
      </c>
      <c r="DZ1106" t="s">
        <v>7940</v>
      </c>
      <c r="EB1106" s="4"/>
      <c r="EJ1106"/>
      <c r="EL1106" s="34"/>
      <c r="EN1106" s="34"/>
    </row>
    <row r="1107" spans="1:144" x14ac:dyDescent="0.25">
      <c r="A1107" s="85">
        <v>2022</v>
      </c>
      <c r="B1107" s="87">
        <v>44830</v>
      </c>
      <c r="C1107" t="s">
        <v>121</v>
      </c>
      <c r="D1107" t="s">
        <v>122</v>
      </c>
      <c r="E1107" s="34" t="s">
        <v>7938</v>
      </c>
      <c r="F1107" s="34">
        <f t="shared" si="89"/>
        <v>1106</v>
      </c>
      <c r="G1107" s="34" t="s">
        <v>4985</v>
      </c>
      <c r="H1107">
        <v>18</v>
      </c>
      <c r="I1107" s="34" t="s">
        <v>6141</v>
      </c>
      <c r="J1107" s="34" t="s">
        <v>5032</v>
      </c>
      <c r="K1107" s="34" t="str">
        <f>VLOOKUP(J1107,[2]CodMpios!$B$347:$E$362,4,FALSE)</f>
        <v>18150 - Cartagena Del Chaira</v>
      </c>
      <c r="L1107" s="34" t="str">
        <f>VLOOKUP($J1107,[2]Coord_Mpios_X_Y!$B$2:$K$1123,9,FALSE)</f>
        <v>0,647693081213</v>
      </c>
      <c r="M1107" s="34" t="str">
        <f>VLOOKUP($J1107,[2]Coord_Mpios_X_Y!$B$2:$K$1123,10,FALSE)</f>
        <v>-74,272354990827</v>
      </c>
      <c r="N1107" s="34" t="s">
        <v>139</v>
      </c>
      <c r="O1107" s="34" t="s">
        <v>126</v>
      </c>
      <c r="Q1107" s="34" t="s">
        <v>127</v>
      </c>
      <c r="R1107" s="34">
        <v>40762629</v>
      </c>
      <c r="S1107" s="34" t="str">
        <f t="shared" si="85"/>
        <v>CC40762629</v>
      </c>
      <c r="T1107" s="34" t="s">
        <v>843</v>
      </c>
      <c r="U1107" s="34" t="s">
        <v>240</v>
      </c>
      <c r="V1107" s="34" t="s">
        <v>344</v>
      </c>
      <c r="W1107" s="34" t="s">
        <v>2510</v>
      </c>
      <c r="X1107" s="87">
        <v>22289</v>
      </c>
      <c r="Y1107">
        <v>62</v>
      </c>
      <c r="Z1107" s="36">
        <f>VLOOKUP($Y1107,[2]Edades!$A$3:$H$153,4,FALSE)</f>
        <v>6</v>
      </c>
      <c r="AA1107" s="34" t="str">
        <f>VLOOKUP($Y1107,[2]Edades!$A$3:$H$153,6,FALSE)</f>
        <v>6 - Persona mayor</v>
      </c>
      <c r="AB1107" s="34">
        <f>VLOOKUP($Y1107,[2]Edades!$A$3:$H$153,7,FALSE)</f>
        <v>13</v>
      </c>
      <c r="AC1107" s="34" t="str">
        <f>VLOOKUP($Y1107,[2]Edades!$A$3:$H$153,8,FALSE)</f>
        <v>60-64</v>
      </c>
      <c r="AD1107" s="34" t="s">
        <v>146</v>
      </c>
      <c r="AE1107">
        <v>1</v>
      </c>
      <c r="AF1107" s="34" t="s">
        <v>2137</v>
      </c>
      <c r="AG1107" s="34" t="s">
        <v>2127</v>
      </c>
      <c r="AH1107" s="34" t="s">
        <v>2127</v>
      </c>
      <c r="AK1107" s="34" t="s">
        <v>139</v>
      </c>
      <c r="AM1107" s="34" t="s">
        <v>2127</v>
      </c>
      <c r="AN1107" s="36" t="s">
        <v>2127</v>
      </c>
      <c r="AO1107" s="36" t="s">
        <v>2127</v>
      </c>
      <c r="AP1107" s="34" t="s">
        <v>2127</v>
      </c>
      <c r="AQ1107" s="36" t="s">
        <v>2127</v>
      </c>
      <c r="AR1107" s="34" t="s">
        <v>2098</v>
      </c>
      <c r="AS1107" s="91" t="s">
        <v>7215</v>
      </c>
      <c r="AT1107" s="34">
        <v>3228636059</v>
      </c>
      <c r="AU1107" s="34" t="s">
        <v>2127</v>
      </c>
      <c r="AX1107" s="90"/>
      <c r="BA1107" s="91"/>
      <c r="BB1107" s="91"/>
      <c r="BC1107" s="91"/>
      <c r="BF1107" s="34" t="s">
        <v>4983</v>
      </c>
      <c r="BG1107" s="92" t="s">
        <v>2098</v>
      </c>
      <c r="BM1107" s="36" t="s">
        <v>131</v>
      </c>
      <c r="BN1107" s="34" t="s">
        <v>132</v>
      </c>
      <c r="BO1107" s="36">
        <v>0</v>
      </c>
      <c r="BQ1107" s="94"/>
      <c r="BS1107" s="36" t="s">
        <v>2127</v>
      </c>
      <c r="BU1107" s="95"/>
      <c r="BV1107" s="95"/>
      <c r="BW1107" s="61"/>
      <c r="BX1107" s="60"/>
      <c r="BY1107" s="59" t="str">
        <f t="shared" ca="1" si="86"/>
        <v/>
      </c>
      <c r="CD1107" s="68"/>
      <c r="CE1107" s="68"/>
      <c r="CF1107" s="67"/>
      <c r="CG1107">
        <v>66</v>
      </c>
      <c r="CH1107" s="2">
        <v>147</v>
      </c>
      <c r="CI1107" s="4">
        <f t="shared" si="87"/>
        <v>30.542829376648623</v>
      </c>
      <c r="CJ1107" s="5" t="str">
        <f t="shared" si="88"/>
        <v>OBESIDAD</v>
      </c>
      <c r="CK1107" s="36">
        <v>0</v>
      </c>
      <c r="CL1107" s="66"/>
      <c r="CM1107" s="89">
        <v>43231</v>
      </c>
      <c r="CN1107" s="97">
        <v>43410</v>
      </c>
      <c r="CP1107"/>
      <c r="CQ1107" s="65"/>
      <c r="CR1107" s="65"/>
      <c r="CS1107" s="98"/>
      <c r="CT1107"/>
      <c r="CU1107"/>
      <c r="CV1107" s="97"/>
      <c r="CW1107" s="2">
        <v>130</v>
      </c>
      <c r="CX1107" s="82">
        <v>80</v>
      </c>
      <c r="DG1107" s="64"/>
      <c r="DI1107" s="89">
        <v>43607</v>
      </c>
      <c r="DJ1107" s="89"/>
      <c r="DN1107" s="34"/>
      <c r="DO1107" s="34"/>
      <c r="DP1107" s="34"/>
      <c r="DQ1107" s="34"/>
      <c r="DR1107" s="34"/>
      <c r="DS1107" s="34" t="s">
        <v>2127</v>
      </c>
      <c r="DT1107" s="34"/>
      <c r="DU1107" s="47">
        <v>44575</v>
      </c>
      <c r="DY1107" s="1">
        <v>2</v>
      </c>
      <c r="DZ1107" t="s">
        <v>7941</v>
      </c>
      <c r="EA1107" s="4">
        <v>0.83</v>
      </c>
      <c r="EB1107" s="4">
        <v>90</v>
      </c>
      <c r="EC1107" s="4">
        <v>210</v>
      </c>
      <c r="ED1107" s="4">
        <v>136</v>
      </c>
      <c r="EE1107" s="4">
        <v>33</v>
      </c>
      <c r="EF1107" s="4">
        <v>202</v>
      </c>
      <c r="EG1107" s="4">
        <v>2</v>
      </c>
      <c r="EJ1107"/>
      <c r="EL1107" s="34"/>
      <c r="EN1107" s="34"/>
    </row>
    <row r="1108" spans="1:144" x14ac:dyDescent="0.25">
      <c r="A1108" s="85">
        <v>2022</v>
      </c>
      <c r="B1108" s="87">
        <v>44830</v>
      </c>
      <c r="C1108" t="s">
        <v>121</v>
      </c>
      <c r="D1108" t="s">
        <v>122</v>
      </c>
      <c r="E1108" s="34" t="s">
        <v>7938</v>
      </c>
      <c r="F1108" s="34">
        <f t="shared" si="89"/>
        <v>1107</v>
      </c>
      <c r="G1108" s="34" t="s">
        <v>4985</v>
      </c>
      <c r="H1108">
        <v>18</v>
      </c>
      <c r="I1108" s="34" t="s">
        <v>6141</v>
      </c>
      <c r="J1108" s="34" t="s">
        <v>4988</v>
      </c>
      <c r="K1108" s="34" t="str">
        <f>VLOOKUP(J1108,[2]CodMpios!$B$347:$E$362,4,FALSE)</f>
        <v>18001 - Florencia</v>
      </c>
      <c r="L1108" s="34" t="str">
        <f>VLOOKUP($J1108,[2]Coord_Mpios_X_Y!$B$2:$K$1123,9,FALSE)</f>
        <v>1,749138703818</v>
      </c>
      <c r="M1108" s="34" t="str">
        <f>VLOOKUP($J1108,[2]Coord_Mpios_X_Y!$B$2:$K$1123,10,FALSE)</f>
        <v>-75,558239064333</v>
      </c>
      <c r="N1108" s="34" t="s">
        <v>125</v>
      </c>
      <c r="O1108" s="34" t="s">
        <v>126</v>
      </c>
      <c r="Q1108" s="34" t="s">
        <v>127</v>
      </c>
      <c r="R1108" s="34">
        <v>40765058</v>
      </c>
      <c r="S1108" s="34" t="str">
        <f t="shared" si="85"/>
        <v>CC40765058</v>
      </c>
      <c r="T1108" s="34" t="s">
        <v>593</v>
      </c>
      <c r="U1108" s="34" t="s">
        <v>1053</v>
      </c>
      <c r="V1108" s="34" t="s">
        <v>2425</v>
      </c>
      <c r="W1108" s="34" t="s">
        <v>373</v>
      </c>
      <c r="X1108" s="87">
        <v>24437</v>
      </c>
      <c r="Y1108">
        <v>56</v>
      </c>
      <c r="Z1108" s="36">
        <f>VLOOKUP($Y1108,[2]Edades!$A$3:$H$153,4,FALSE)</f>
        <v>5</v>
      </c>
      <c r="AA1108" s="34" t="str">
        <f>VLOOKUP($Y1108,[2]Edades!$A$3:$H$153,6,FALSE)</f>
        <v>5 - Adultez</v>
      </c>
      <c r="AB1108" s="34">
        <f>VLOOKUP($Y1108,[2]Edades!$A$3:$H$153,7,FALSE)</f>
        <v>12</v>
      </c>
      <c r="AC1108" s="34" t="str">
        <f>VLOOKUP($Y1108,[2]Edades!$A$3:$H$153,8,FALSE)</f>
        <v>55-59</v>
      </c>
      <c r="AD1108" s="34" t="s">
        <v>129</v>
      </c>
      <c r="AE1108" s="1">
        <v>2</v>
      </c>
      <c r="AF1108" s="34" t="s">
        <v>130</v>
      </c>
      <c r="AG1108" s="34" t="s">
        <v>2127</v>
      </c>
      <c r="AH1108" s="34" t="s">
        <v>2127</v>
      </c>
      <c r="AK1108" s="34" t="s">
        <v>125</v>
      </c>
      <c r="AM1108" s="34" t="s">
        <v>2127</v>
      </c>
      <c r="AN1108" s="36" t="s">
        <v>2127</v>
      </c>
      <c r="AO1108" s="36" t="s">
        <v>2127</v>
      </c>
      <c r="AP1108" s="34" t="s">
        <v>2127</v>
      </c>
      <c r="AQ1108" s="36" t="s">
        <v>2127</v>
      </c>
      <c r="AR1108" s="34" t="s">
        <v>2098</v>
      </c>
      <c r="AS1108" s="91" t="s">
        <v>7216</v>
      </c>
      <c r="AT1108" s="34">
        <v>3144437152</v>
      </c>
      <c r="AU1108" s="34" t="s">
        <v>2127</v>
      </c>
      <c r="AX1108" s="90"/>
      <c r="BA1108" s="91"/>
      <c r="BB1108" s="91"/>
      <c r="BC1108" s="91"/>
      <c r="BF1108" s="34" t="s">
        <v>4983</v>
      </c>
      <c r="BG1108" s="92" t="s">
        <v>2098</v>
      </c>
      <c r="BM1108" s="36" t="s">
        <v>131</v>
      </c>
      <c r="BN1108" s="34" t="s">
        <v>132</v>
      </c>
      <c r="BO1108" s="36">
        <v>0</v>
      </c>
      <c r="BQ1108" s="94"/>
      <c r="BS1108" s="36" t="s">
        <v>2127</v>
      </c>
      <c r="BU1108" s="95"/>
      <c r="BV1108" s="95"/>
      <c r="BW1108" s="61"/>
      <c r="BX1108" s="60"/>
      <c r="BY1108" s="59" t="str">
        <f t="shared" ca="1" si="86"/>
        <v/>
      </c>
      <c r="CD1108" s="68"/>
      <c r="CE1108" s="68"/>
      <c r="CF1108" s="67"/>
      <c r="CG1108">
        <v>65</v>
      </c>
      <c r="CH1108" s="2">
        <v>150</v>
      </c>
      <c r="CI1108" s="4">
        <f t="shared" si="87"/>
        <v>28.888888888888889</v>
      </c>
      <c r="CJ1108" s="5" t="str">
        <f t="shared" si="88"/>
        <v>SOBREPESO</v>
      </c>
      <c r="CK1108" s="36">
        <v>0</v>
      </c>
      <c r="CL1108" s="66"/>
      <c r="CM1108" s="89">
        <v>43236</v>
      </c>
      <c r="CN1108" s="97">
        <v>43270</v>
      </c>
      <c r="CP1108"/>
      <c r="CQ1108" s="65"/>
      <c r="CR1108" s="65"/>
      <c r="CS1108" s="98"/>
      <c r="CT1108"/>
      <c r="CU1108"/>
      <c r="CV1108" s="97"/>
      <c r="CW1108" s="2">
        <v>110</v>
      </c>
      <c r="CX1108" s="82">
        <v>60</v>
      </c>
      <c r="DG1108" s="64"/>
      <c r="DI1108" s="89">
        <v>43648</v>
      </c>
      <c r="DJ1108" s="89"/>
      <c r="DN1108" s="34"/>
      <c r="DO1108" s="34"/>
      <c r="DP1108" s="34"/>
      <c r="DQ1108" s="34"/>
      <c r="DR1108" s="34"/>
      <c r="DS1108" s="34" t="s">
        <v>2127</v>
      </c>
      <c r="DT1108" s="34"/>
      <c r="DU1108" s="47">
        <v>43782</v>
      </c>
      <c r="DY1108" s="1">
        <v>2</v>
      </c>
      <c r="DZ1108" t="s">
        <v>7941</v>
      </c>
      <c r="EA1108" s="4">
        <v>107</v>
      </c>
      <c r="EB1108" s="4">
        <v>124</v>
      </c>
      <c r="EH1108" s="4">
        <v>6.2</v>
      </c>
      <c r="EJ1108"/>
      <c r="EL1108" s="34"/>
      <c r="EN1108" s="34"/>
    </row>
    <row r="1109" spans="1:144" x14ac:dyDescent="0.25">
      <c r="A1109" s="85">
        <v>2022</v>
      </c>
      <c r="B1109" s="87">
        <v>44830</v>
      </c>
      <c r="C1109" t="s">
        <v>121</v>
      </c>
      <c r="D1109" t="s">
        <v>122</v>
      </c>
      <c r="E1109" s="34" t="s">
        <v>7938</v>
      </c>
      <c r="F1109" s="34">
        <f t="shared" si="89"/>
        <v>1108</v>
      </c>
      <c r="G1109" s="34" t="s">
        <v>4985</v>
      </c>
      <c r="H1109">
        <v>18</v>
      </c>
      <c r="I1109" s="34" t="s">
        <v>6141</v>
      </c>
      <c r="J1109" s="34" t="s">
        <v>4988</v>
      </c>
      <c r="K1109" s="34" t="str">
        <f>VLOOKUP(J1109,[2]CodMpios!$B$347:$E$362,4,FALSE)</f>
        <v>18001 - Florencia</v>
      </c>
      <c r="L1109" s="34" t="str">
        <f>VLOOKUP($J1109,[2]Coord_Mpios_X_Y!$B$2:$K$1123,9,FALSE)</f>
        <v>1,749138703818</v>
      </c>
      <c r="M1109" s="34" t="str">
        <f>VLOOKUP($J1109,[2]Coord_Mpios_X_Y!$B$2:$K$1123,10,FALSE)</f>
        <v>-75,558239064333</v>
      </c>
      <c r="N1109" s="34" t="s">
        <v>139</v>
      </c>
      <c r="O1109" s="34" t="s">
        <v>126</v>
      </c>
      <c r="Q1109" s="34" t="s">
        <v>127</v>
      </c>
      <c r="R1109" s="34">
        <v>83086086</v>
      </c>
      <c r="S1109" s="34" t="str">
        <f t="shared" si="85"/>
        <v>CC83086086</v>
      </c>
      <c r="T1109" s="34" t="s">
        <v>5656</v>
      </c>
      <c r="V1109" s="34" t="s">
        <v>339</v>
      </c>
      <c r="W1109" s="34" t="s">
        <v>273</v>
      </c>
      <c r="X1109" s="87">
        <v>22017</v>
      </c>
      <c r="Y1109">
        <v>62</v>
      </c>
      <c r="Z1109" s="36">
        <f>VLOOKUP($Y1109,[2]Edades!$A$3:$H$153,4,FALSE)</f>
        <v>6</v>
      </c>
      <c r="AA1109" s="34" t="str">
        <f>VLOOKUP($Y1109,[2]Edades!$A$3:$H$153,6,FALSE)</f>
        <v>6 - Persona mayor</v>
      </c>
      <c r="AB1109" s="34">
        <f>VLOOKUP($Y1109,[2]Edades!$A$3:$H$153,7,FALSE)</f>
        <v>13</v>
      </c>
      <c r="AC1109" s="34" t="str">
        <f>VLOOKUP($Y1109,[2]Edades!$A$3:$H$153,8,FALSE)</f>
        <v>60-64</v>
      </c>
      <c r="AD1109" s="34" t="s">
        <v>146</v>
      </c>
      <c r="AE1109">
        <v>1</v>
      </c>
      <c r="AF1109" s="34" t="s">
        <v>2137</v>
      </c>
      <c r="AG1109" s="34" t="s">
        <v>2127</v>
      </c>
      <c r="AH1109" s="34" t="s">
        <v>2127</v>
      </c>
      <c r="AK1109" s="34" t="s">
        <v>139</v>
      </c>
      <c r="AM1109" s="34" t="s">
        <v>2127</v>
      </c>
      <c r="AN1109" s="36" t="s">
        <v>2127</v>
      </c>
      <c r="AO1109" s="36" t="s">
        <v>2127</v>
      </c>
      <c r="AP1109" s="34" t="s">
        <v>2127</v>
      </c>
      <c r="AQ1109" s="36" t="s">
        <v>2127</v>
      </c>
      <c r="AR1109" s="34" t="s">
        <v>2098</v>
      </c>
      <c r="AS1109" s="91" t="s">
        <v>7217</v>
      </c>
      <c r="AT1109" s="34">
        <v>3222428707</v>
      </c>
      <c r="AU1109" s="34" t="s">
        <v>2127</v>
      </c>
      <c r="AX1109" s="90"/>
      <c r="BA1109" s="91"/>
      <c r="BB1109" s="91"/>
      <c r="BC1109" s="91"/>
      <c r="BF1109" s="34" t="s">
        <v>4983</v>
      </c>
      <c r="BG1109" s="92" t="s">
        <v>2098</v>
      </c>
      <c r="BM1109" s="36" t="s">
        <v>131</v>
      </c>
      <c r="BN1109" s="34" t="s">
        <v>132</v>
      </c>
      <c r="BO1109" s="36">
        <v>0</v>
      </c>
      <c r="BQ1109" s="94"/>
      <c r="BS1109" s="36" t="s">
        <v>2127</v>
      </c>
      <c r="BU1109" s="95"/>
      <c r="BV1109" s="95"/>
      <c r="BW1109" s="61"/>
      <c r="BX1109" s="60"/>
      <c r="BY1109" s="59" t="str">
        <f t="shared" ca="1" si="86"/>
        <v/>
      </c>
      <c r="CD1109" s="68"/>
      <c r="CE1109" s="68"/>
      <c r="CF1109" s="67"/>
      <c r="CG1109">
        <v>90</v>
      </c>
      <c r="CH1109" s="2">
        <v>170</v>
      </c>
      <c r="CI1109" s="4">
        <f t="shared" si="87"/>
        <v>31.141868512110729</v>
      </c>
      <c r="CJ1109" s="5" t="str">
        <f t="shared" si="88"/>
        <v>OBESIDAD</v>
      </c>
      <c r="CK1109" s="36">
        <v>0</v>
      </c>
      <c r="CL1109" s="66"/>
      <c r="CM1109" s="89">
        <v>43236</v>
      </c>
      <c r="CN1109" s="97">
        <v>43312</v>
      </c>
      <c r="CP1109"/>
      <c r="CQ1109" s="65"/>
      <c r="CR1109" s="65"/>
      <c r="CS1109" s="98"/>
      <c r="CT1109"/>
      <c r="CU1109"/>
      <c r="CV1109" s="97"/>
      <c r="CW1109" s="2"/>
      <c r="CX1109" s="82"/>
      <c r="DG1109" s="64"/>
      <c r="DI1109" s="89"/>
      <c r="DJ1109" s="89"/>
      <c r="DN1109" s="34"/>
      <c r="DO1109" s="34"/>
      <c r="DP1109" s="34"/>
      <c r="DQ1109" s="34"/>
      <c r="DR1109" s="34"/>
      <c r="DS1109" s="34" t="s">
        <v>2127</v>
      </c>
      <c r="DT1109" s="34"/>
      <c r="DU1109" s="47">
        <v>44217</v>
      </c>
      <c r="DY1109" s="1">
        <v>3</v>
      </c>
      <c r="DZ1109" t="s">
        <v>7940</v>
      </c>
      <c r="EB1109" s="4"/>
      <c r="EJ1109"/>
      <c r="EL1109" s="34"/>
      <c r="EN1109" s="34"/>
    </row>
    <row r="1110" spans="1:144" x14ac:dyDescent="0.25">
      <c r="A1110" s="85">
        <v>2022</v>
      </c>
      <c r="B1110" s="87">
        <v>44830</v>
      </c>
      <c r="C1110" t="s">
        <v>121</v>
      </c>
      <c r="D1110" t="s">
        <v>122</v>
      </c>
      <c r="E1110" s="34" t="s">
        <v>7938</v>
      </c>
      <c r="F1110" s="34">
        <f t="shared" si="89"/>
        <v>1109</v>
      </c>
      <c r="G1110" s="34" t="s">
        <v>4985</v>
      </c>
      <c r="H1110">
        <v>18</v>
      </c>
      <c r="I1110" s="34" t="s">
        <v>6141</v>
      </c>
      <c r="J1110" s="34" t="s">
        <v>4984</v>
      </c>
      <c r="K1110" s="34" t="str">
        <f>VLOOKUP(J1110,[2]CodMpios!$B$347:$E$362,4,FALSE)</f>
        <v>18753 - San Vicente Del Caguán</v>
      </c>
      <c r="L1110" s="34" t="str">
        <f>VLOOKUP($J1110,[2]Coord_Mpios_X_Y!$B$2:$K$1123,9,FALSE)</f>
        <v>1,567801695842</v>
      </c>
      <c r="M1110" s="34" t="str">
        <f>VLOOKUP($J1110,[2]Coord_Mpios_X_Y!$B$2:$K$1123,10,FALSE)</f>
        <v>-74,262977514784</v>
      </c>
      <c r="N1110" s="34" t="s">
        <v>125</v>
      </c>
      <c r="O1110" s="34" t="s">
        <v>126</v>
      </c>
      <c r="Q1110" s="34" t="s">
        <v>127</v>
      </c>
      <c r="R1110" s="34">
        <v>4968823</v>
      </c>
      <c r="S1110" s="34" t="str">
        <f t="shared" si="85"/>
        <v>CC4968823</v>
      </c>
      <c r="T1110" s="34" t="s">
        <v>197</v>
      </c>
      <c r="U1110" s="34" t="s">
        <v>223</v>
      </c>
      <c r="V1110" s="34" t="s">
        <v>2207</v>
      </c>
      <c r="W1110" s="34" t="s">
        <v>5655</v>
      </c>
      <c r="X1110" s="87">
        <v>21576</v>
      </c>
      <c r="Y1110">
        <v>64</v>
      </c>
      <c r="Z1110" s="36">
        <f>VLOOKUP($Y1110,[2]Edades!$A$3:$H$153,4,FALSE)</f>
        <v>6</v>
      </c>
      <c r="AA1110" s="34" t="str">
        <f>VLOOKUP($Y1110,[2]Edades!$A$3:$H$153,6,FALSE)</f>
        <v>6 - Persona mayor</v>
      </c>
      <c r="AB1110" s="34">
        <f>VLOOKUP($Y1110,[2]Edades!$A$3:$H$153,7,FALSE)</f>
        <v>13</v>
      </c>
      <c r="AC1110" s="34" t="str">
        <f>VLOOKUP($Y1110,[2]Edades!$A$3:$H$153,8,FALSE)</f>
        <v>60-64</v>
      </c>
      <c r="AD1110" s="34" t="s">
        <v>146</v>
      </c>
      <c r="AE1110">
        <v>1</v>
      </c>
      <c r="AF1110" s="34" t="s">
        <v>2137</v>
      </c>
      <c r="AG1110" s="34" t="s">
        <v>2127</v>
      </c>
      <c r="AH1110" s="34" t="s">
        <v>2127</v>
      </c>
      <c r="AK1110" s="34" t="s">
        <v>125</v>
      </c>
      <c r="AM1110" s="34" t="s">
        <v>2127</v>
      </c>
      <c r="AN1110" s="36" t="s">
        <v>2127</v>
      </c>
      <c r="AO1110" s="36" t="s">
        <v>2127</v>
      </c>
      <c r="AP1110" s="34" t="s">
        <v>2127</v>
      </c>
      <c r="AQ1110" s="36" t="s">
        <v>2127</v>
      </c>
      <c r="AR1110" s="34" t="s">
        <v>5042</v>
      </c>
      <c r="AS1110" s="91" t="s">
        <v>7218</v>
      </c>
      <c r="AT1110" s="34">
        <v>3112270897</v>
      </c>
      <c r="AU1110" s="34" t="s">
        <v>2127</v>
      </c>
      <c r="AX1110" s="90"/>
      <c r="BA1110" s="91"/>
      <c r="BB1110" s="91"/>
      <c r="BC1110" s="91"/>
      <c r="BF1110" s="34" t="s">
        <v>4983</v>
      </c>
      <c r="BG1110" s="92" t="s">
        <v>2098</v>
      </c>
      <c r="BM1110" s="36" t="s">
        <v>131</v>
      </c>
      <c r="BN1110" s="34" t="s">
        <v>132</v>
      </c>
      <c r="BO1110" s="36">
        <v>0</v>
      </c>
      <c r="BQ1110" s="94"/>
      <c r="BS1110" s="36" t="s">
        <v>2127</v>
      </c>
      <c r="BU1110" s="95"/>
      <c r="BV1110" s="95"/>
      <c r="BW1110" s="61"/>
      <c r="BX1110" s="60"/>
      <c r="BY1110" s="59" t="str">
        <f t="shared" ca="1" si="86"/>
        <v/>
      </c>
      <c r="CD1110" s="68"/>
      <c r="CE1110" s="68"/>
      <c r="CF1110" s="67"/>
      <c r="CG1110">
        <v>79</v>
      </c>
      <c r="CH1110" s="2">
        <v>165</v>
      </c>
      <c r="CI1110" s="4">
        <f t="shared" si="87"/>
        <v>29.017447199265384</v>
      </c>
      <c r="CJ1110" s="5" t="str">
        <f t="shared" si="88"/>
        <v>SOBREPESO</v>
      </c>
      <c r="CK1110" s="36">
        <v>0</v>
      </c>
      <c r="CL1110" s="66"/>
      <c r="CM1110" s="89">
        <v>43236</v>
      </c>
      <c r="CN1110" s="97">
        <v>43237</v>
      </c>
      <c r="CP1110"/>
      <c r="CQ1110" s="65"/>
      <c r="CR1110" s="65"/>
      <c r="CS1110" s="98"/>
      <c r="CT1110"/>
      <c r="CU1110"/>
      <c r="CV1110" s="97"/>
      <c r="CW1110" s="2"/>
      <c r="CX1110" s="82"/>
      <c r="DG1110" s="64"/>
      <c r="DI1110" s="89"/>
      <c r="DJ1110" s="89"/>
      <c r="DN1110" s="34"/>
      <c r="DO1110" s="34"/>
      <c r="DP1110" s="34"/>
      <c r="DQ1110" s="34"/>
      <c r="DR1110" s="34"/>
      <c r="DS1110" s="34" t="s">
        <v>2127</v>
      </c>
      <c r="DT1110" s="34"/>
      <c r="DU1110" s="47">
        <v>44610</v>
      </c>
      <c r="DY1110" s="1">
        <v>2</v>
      </c>
      <c r="DZ1110" t="s">
        <v>7941</v>
      </c>
      <c r="EB1110" s="4"/>
      <c r="EJ1110"/>
      <c r="EL1110" s="34"/>
      <c r="EN1110" s="34"/>
    </row>
    <row r="1111" spans="1:144" x14ac:dyDescent="0.25">
      <c r="A1111" s="85">
        <v>2022</v>
      </c>
      <c r="B1111" s="87">
        <v>44830</v>
      </c>
      <c r="C1111" t="s">
        <v>121</v>
      </c>
      <c r="D1111" t="s">
        <v>122</v>
      </c>
      <c r="E1111" s="34" t="s">
        <v>7938</v>
      </c>
      <c r="F1111" s="34">
        <f t="shared" si="89"/>
        <v>1110</v>
      </c>
      <c r="G1111" s="34" t="s">
        <v>4985</v>
      </c>
      <c r="H1111">
        <v>18</v>
      </c>
      <c r="I1111" s="34" t="s">
        <v>6141</v>
      </c>
      <c r="J1111" s="34" t="s">
        <v>4988</v>
      </c>
      <c r="K1111" s="34" t="str">
        <f>VLOOKUP(J1111,[2]CodMpios!$B$347:$E$362,4,FALSE)</f>
        <v>18001 - Florencia</v>
      </c>
      <c r="L1111" s="34" t="str">
        <f>VLOOKUP($J1111,[2]Coord_Mpios_X_Y!$B$2:$K$1123,9,FALSE)</f>
        <v>1,749138703818</v>
      </c>
      <c r="M1111" s="34" t="str">
        <f>VLOOKUP($J1111,[2]Coord_Mpios_X_Y!$B$2:$K$1123,10,FALSE)</f>
        <v>-75,558239064333</v>
      </c>
      <c r="N1111" s="34" t="s">
        <v>125</v>
      </c>
      <c r="O1111" s="34" t="s">
        <v>126</v>
      </c>
      <c r="Q1111" s="34" t="s">
        <v>127</v>
      </c>
      <c r="R1111" s="34">
        <v>17652009</v>
      </c>
      <c r="S1111" s="34" t="str">
        <f t="shared" si="85"/>
        <v>CC17652009</v>
      </c>
      <c r="T1111" s="34" t="s">
        <v>332</v>
      </c>
      <c r="U1111" s="34" t="s">
        <v>5654</v>
      </c>
      <c r="V1111" s="34" t="s">
        <v>193</v>
      </c>
      <c r="W1111" s="34" t="s">
        <v>2545</v>
      </c>
      <c r="X1111" s="87">
        <v>27342</v>
      </c>
      <c r="Y1111">
        <v>48</v>
      </c>
      <c r="Z1111" s="36">
        <f>VLOOKUP($Y1111,[2]Edades!$A$3:$H$153,4,FALSE)</f>
        <v>5</v>
      </c>
      <c r="AA1111" s="34" t="str">
        <f>VLOOKUP($Y1111,[2]Edades!$A$3:$H$153,6,FALSE)</f>
        <v>5 - Adultez</v>
      </c>
      <c r="AB1111" s="34">
        <f>VLOOKUP($Y1111,[2]Edades!$A$3:$H$153,7,FALSE)</f>
        <v>10</v>
      </c>
      <c r="AC1111" s="34" t="str">
        <f>VLOOKUP($Y1111,[2]Edades!$A$3:$H$153,8,FALSE)</f>
        <v>45-49</v>
      </c>
      <c r="AD1111" s="34" t="s">
        <v>146</v>
      </c>
      <c r="AE1111">
        <v>1</v>
      </c>
      <c r="AF1111" s="34" t="s">
        <v>130</v>
      </c>
      <c r="AG1111" s="34" t="s">
        <v>2127</v>
      </c>
      <c r="AH1111" s="34" t="s">
        <v>2127</v>
      </c>
      <c r="AK1111" s="34" t="s">
        <v>125</v>
      </c>
      <c r="AM1111" s="34" t="s">
        <v>2127</v>
      </c>
      <c r="AN1111" s="36" t="s">
        <v>2127</v>
      </c>
      <c r="AO1111" s="36" t="s">
        <v>2127</v>
      </c>
      <c r="AP1111" s="34" t="s">
        <v>2127</v>
      </c>
      <c r="AQ1111" s="36" t="s">
        <v>2127</v>
      </c>
      <c r="AR1111" s="34" t="s">
        <v>2098</v>
      </c>
      <c r="AS1111" s="91" t="s">
        <v>7219</v>
      </c>
      <c r="AT1111" s="34">
        <v>3222353257</v>
      </c>
      <c r="AU1111" s="34" t="s">
        <v>2127</v>
      </c>
      <c r="AX1111" s="90"/>
      <c r="BA1111" s="91"/>
      <c r="BB1111" s="91"/>
      <c r="BC1111" s="91"/>
      <c r="BF1111" s="34" t="s">
        <v>4983</v>
      </c>
      <c r="BG1111" s="92" t="s">
        <v>2098</v>
      </c>
      <c r="BM1111" s="36" t="s">
        <v>131</v>
      </c>
      <c r="BN1111" s="34" t="s">
        <v>132</v>
      </c>
      <c r="BO1111" s="36">
        <v>0</v>
      </c>
      <c r="BQ1111" s="94"/>
      <c r="BS1111" s="36" t="s">
        <v>2127</v>
      </c>
      <c r="BU1111" s="95"/>
      <c r="BV1111" s="95"/>
      <c r="BW1111" s="61"/>
      <c r="BX1111" s="60"/>
      <c r="BY1111" s="59" t="str">
        <f t="shared" ca="1" si="86"/>
        <v/>
      </c>
      <c r="CD1111" s="68"/>
      <c r="CE1111" s="68"/>
      <c r="CF1111" s="67"/>
      <c r="CG1111">
        <v>88</v>
      </c>
      <c r="CH1111" s="2">
        <v>170</v>
      </c>
      <c r="CI1111" s="4">
        <f t="shared" si="87"/>
        <v>30.449826989619382</v>
      </c>
      <c r="CJ1111" s="5" t="str">
        <f t="shared" si="88"/>
        <v>OBESIDAD</v>
      </c>
      <c r="CK1111" s="36">
        <v>0</v>
      </c>
      <c r="CL1111" s="66"/>
      <c r="CM1111" s="89">
        <v>43236</v>
      </c>
      <c r="CN1111" s="97">
        <v>43312</v>
      </c>
      <c r="CP1111"/>
      <c r="CQ1111" s="65"/>
      <c r="CR1111" s="65"/>
      <c r="CS1111" s="98"/>
      <c r="CT1111"/>
      <c r="CU1111"/>
      <c r="CV1111" s="97"/>
      <c r="CW1111" s="2"/>
      <c r="CX1111" s="82"/>
      <c r="DG1111" s="64"/>
      <c r="DI1111" s="89"/>
      <c r="DJ1111" s="89"/>
      <c r="DN1111" s="34"/>
      <c r="DO1111" s="34"/>
      <c r="DP1111" s="34"/>
      <c r="DQ1111" s="34"/>
      <c r="DR1111" s="34"/>
      <c r="DS1111" s="34" t="s">
        <v>2127</v>
      </c>
      <c r="DT1111" s="34"/>
      <c r="DU1111" s="47">
        <v>43312</v>
      </c>
      <c r="DY1111" s="1">
        <v>2</v>
      </c>
      <c r="DZ1111" t="s">
        <v>7941</v>
      </c>
      <c r="EB1111" s="4"/>
      <c r="EJ1111"/>
      <c r="EL1111" s="34"/>
      <c r="EN1111" s="34"/>
    </row>
    <row r="1112" spans="1:144" x14ac:dyDescent="0.25">
      <c r="A1112" s="85">
        <v>2022</v>
      </c>
      <c r="B1112" s="87">
        <v>44830</v>
      </c>
      <c r="C1112" t="s">
        <v>121</v>
      </c>
      <c r="D1112" t="s">
        <v>122</v>
      </c>
      <c r="E1112" s="34" t="s">
        <v>7938</v>
      </c>
      <c r="F1112" s="34">
        <f t="shared" si="89"/>
        <v>1111</v>
      </c>
      <c r="G1112" s="34" t="s">
        <v>4985</v>
      </c>
      <c r="H1112">
        <v>18</v>
      </c>
      <c r="I1112" s="34" t="s">
        <v>6141</v>
      </c>
      <c r="J1112" s="34" t="s">
        <v>4988</v>
      </c>
      <c r="K1112" s="34" t="str">
        <f>VLOOKUP(J1112,[2]CodMpios!$B$347:$E$362,4,FALSE)</f>
        <v>18001 - Florencia</v>
      </c>
      <c r="L1112" s="34" t="str">
        <f>VLOOKUP($J1112,[2]Coord_Mpios_X_Y!$B$2:$K$1123,9,FALSE)</f>
        <v>1,749138703818</v>
      </c>
      <c r="M1112" s="34" t="str">
        <f>VLOOKUP($J1112,[2]Coord_Mpios_X_Y!$B$2:$K$1123,10,FALSE)</f>
        <v>-75,558239064333</v>
      </c>
      <c r="N1112" s="34" t="s">
        <v>125</v>
      </c>
      <c r="O1112" s="34" t="s">
        <v>126</v>
      </c>
      <c r="Q1112" s="34" t="s">
        <v>127</v>
      </c>
      <c r="R1112" s="34">
        <v>36173969</v>
      </c>
      <c r="S1112" s="34" t="str">
        <f t="shared" si="85"/>
        <v>CC36173969</v>
      </c>
      <c r="T1112" s="34" t="s">
        <v>988</v>
      </c>
      <c r="U1112" s="34" t="s">
        <v>392</v>
      </c>
      <c r="V1112" s="34" t="s">
        <v>5562</v>
      </c>
      <c r="W1112" s="34" t="s">
        <v>497</v>
      </c>
      <c r="X1112" s="87">
        <v>23404</v>
      </c>
      <c r="Y1112">
        <v>59</v>
      </c>
      <c r="Z1112" s="36">
        <f>VLOOKUP($Y1112,[2]Edades!$A$3:$H$153,4,FALSE)</f>
        <v>5</v>
      </c>
      <c r="AA1112" s="34" t="str">
        <f>VLOOKUP($Y1112,[2]Edades!$A$3:$H$153,6,FALSE)</f>
        <v>5 - Adultez</v>
      </c>
      <c r="AB1112" s="34">
        <f>VLOOKUP($Y1112,[2]Edades!$A$3:$H$153,7,FALSE)</f>
        <v>12</v>
      </c>
      <c r="AC1112" s="34" t="str">
        <f>VLOOKUP($Y1112,[2]Edades!$A$3:$H$153,8,FALSE)</f>
        <v>55-59</v>
      </c>
      <c r="AD1112" s="34" t="s">
        <v>129</v>
      </c>
      <c r="AE1112" s="1">
        <v>2</v>
      </c>
      <c r="AF1112" s="34" t="s">
        <v>130</v>
      </c>
      <c r="AG1112" s="34" t="s">
        <v>2127</v>
      </c>
      <c r="AH1112" s="34" t="s">
        <v>2127</v>
      </c>
      <c r="AK1112" s="34" t="s">
        <v>125</v>
      </c>
      <c r="AM1112" s="34" t="s">
        <v>2127</v>
      </c>
      <c r="AN1112" s="36" t="s">
        <v>2127</v>
      </c>
      <c r="AO1112" s="36" t="s">
        <v>2127</v>
      </c>
      <c r="AP1112" s="34" t="s">
        <v>2127</v>
      </c>
      <c r="AQ1112" s="36" t="s">
        <v>2127</v>
      </c>
      <c r="AR1112" s="34" t="s">
        <v>2098</v>
      </c>
      <c r="AS1112" s="91" t="s">
        <v>7220</v>
      </c>
      <c r="AT1112" s="34">
        <v>3118547858</v>
      </c>
      <c r="AU1112" s="34" t="s">
        <v>2127</v>
      </c>
      <c r="AX1112" s="90"/>
      <c r="BA1112" s="91"/>
      <c r="BB1112" s="91"/>
      <c r="BC1112" s="91"/>
      <c r="BF1112" s="34" t="s">
        <v>4983</v>
      </c>
      <c r="BG1112" s="92" t="s">
        <v>2098</v>
      </c>
      <c r="BM1112" s="36" t="s">
        <v>131</v>
      </c>
      <c r="BN1112" s="34" t="s">
        <v>132</v>
      </c>
      <c r="BO1112" s="36">
        <v>0</v>
      </c>
      <c r="BQ1112" s="94"/>
      <c r="BS1112" s="36" t="s">
        <v>2127</v>
      </c>
      <c r="BU1112" s="95"/>
      <c r="BV1112" s="95"/>
      <c r="BW1112" s="61"/>
      <c r="BX1112" s="60"/>
      <c r="BY1112" s="59" t="str">
        <f t="shared" ca="1" si="86"/>
        <v/>
      </c>
      <c r="CD1112" s="68"/>
      <c r="CE1112" s="68"/>
      <c r="CF1112" s="67"/>
      <c r="CG1112">
        <v>74</v>
      </c>
      <c r="CH1112" s="2">
        <v>165</v>
      </c>
      <c r="CI1112" s="4">
        <f t="shared" si="87"/>
        <v>27.180899908172638</v>
      </c>
      <c r="CJ1112" s="5" t="str">
        <f t="shared" si="88"/>
        <v>SOBREPESO</v>
      </c>
      <c r="CK1112" s="36">
        <v>0</v>
      </c>
      <c r="CL1112" s="66"/>
      <c r="CM1112" s="89">
        <v>43236</v>
      </c>
      <c r="CN1112" s="97">
        <v>43270</v>
      </c>
      <c r="CP1112"/>
      <c r="CQ1112" s="65"/>
      <c r="CR1112" s="65"/>
      <c r="CS1112" s="98"/>
      <c r="CT1112"/>
      <c r="CU1112"/>
      <c r="CV1112" s="97"/>
      <c r="CW1112" s="2">
        <v>120</v>
      </c>
      <c r="CX1112" s="82">
        <v>70</v>
      </c>
      <c r="DG1112" s="64"/>
      <c r="DI1112" s="89"/>
      <c r="DJ1112" s="89"/>
      <c r="DN1112" s="34"/>
      <c r="DO1112" s="34"/>
      <c r="DP1112" s="34"/>
      <c r="DQ1112" s="34"/>
      <c r="DR1112" s="34"/>
      <c r="DS1112" s="34" t="s">
        <v>2127</v>
      </c>
      <c r="DT1112" s="34"/>
      <c r="DU1112" s="47">
        <v>44712</v>
      </c>
      <c r="DY1112" s="1">
        <v>2</v>
      </c>
      <c r="DZ1112" t="s">
        <v>7940</v>
      </c>
      <c r="EA1112" s="4">
        <v>0.77</v>
      </c>
      <c r="EB1112" s="4">
        <v>123</v>
      </c>
      <c r="EC1112" s="4">
        <v>273</v>
      </c>
      <c r="ED1112" s="4">
        <v>185</v>
      </c>
      <c r="EE1112" s="4">
        <v>73.5</v>
      </c>
      <c r="EF1112" s="4">
        <v>72</v>
      </c>
      <c r="EG1112" s="4">
        <v>1.2</v>
      </c>
      <c r="EH1112" s="4">
        <v>6.4</v>
      </c>
      <c r="EJ1112"/>
      <c r="EL1112" s="34"/>
      <c r="EN1112" s="34"/>
    </row>
    <row r="1113" spans="1:144" x14ac:dyDescent="0.25">
      <c r="A1113" s="85">
        <v>2022</v>
      </c>
      <c r="B1113" s="87">
        <v>44830</v>
      </c>
      <c r="C1113" t="s">
        <v>121</v>
      </c>
      <c r="D1113" t="s">
        <v>122</v>
      </c>
      <c r="E1113" s="34" t="s">
        <v>7938</v>
      </c>
      <c r="F1113" s="34">
        <f t="shared" si="89"/>
        <v>1112</v>
      </c>
      <c r="G1113" s="34" t="s">
        <v>4985</v>
      </c>
      <c r="H1113">
        <v>18</v>
      </c>
      <c r="I1113" s="34" t="s">
        <v>6141</v>
      </c>
      <c r="J1113" s="34" t="s">
        <v>4988</v>
      </c>
      <c r="K1113" s="34" t="str">
        <f>VLOOKUP(J1113,[2]CodMpios!$B$347:$E$362,4,FALSE)</f>
        <v>18001 - Florencia</v>
      </c>
      <c r="L1113" s="34" t="str">
        <f>VLOOKUP($J1113,[2]Coord_Mpios_X_Y!$B$2:$K$1123,9,FALSE)</f>
        <v>1,749138703818</v>
      </c>
      <c r="M1113" s="34" t="str">
        <f>VLOOKUP($J1113,[2]Coord_Mpios_X_Y!$B$2:$K$1123,10,FALSE)</f>
        <v>-75,558239064333</v>
      </c>
      <c r="N1113" s="34" t="s">
        <v>125</v>
      </c>
      <c r="O1113" s="34" t="s">
        <v>126</v>
      </c>
      <c r="Q1113" s="34" t="s">
        <v>127</v>
      </c>
      <c r="R1113" s="34">
        <v>17630065</v>
      </c>
      <c r="S1113" s="34" t="str">
        <f t="shared" si="85"/>
        <v>CC17630065</v>
      </c>
      <c r="T1113" s="34" t="s">
        <v>610</v>
      </c>
      <c r="V1113" s="34" t="s">
        <v>1135</v>
      </c>
      <c r="W1113" s="34" t="s">
        <v>2514</v>
      </c>
      <c r="X1113" s="87">
        <v>21418</v>
      </c>
      <c r="Y1113">
        <v>64</v>
      </c>
      <c r="Z1113" s="36">
        <f>VLOOKUP($Y1113,[2]Edades!$A$3:$H$153,4,FALSE)</f>
        <v>6</v>
      </c>
      <c r="AA1113" s="34" t="str">
        <f>VLOOKUP($Y1113,[2]Edades!$A$3:$H$153,6,FALSE)</f>
        <v>6 - Persona mayor</v>
      </c>
      <c r="AB1113" s="34">
        <f>VLOOKUP($Y1113,[2]Edades!$A$3:$H$153,7,FALSE)</f>
        <v>13</v>
      </c>
      <c r="AC1113" s="34" t="str">
        <f>VLOOKUP($Y1113,[2]Edades!$A$3:$H$153,8,FALSE)</f>
        <v>60-64</v>
      </c>
      <c r="AD1113" s="34" t="s">
        <v>146</v>
      </c>
      <c r="AE1113">
        <v>1</v>
      </c>
      <c r="AF1113" s="34" t="s">
        <v>2137</v>
      </c>
      <c r="AG1113" s="34" t="s">
        <v>2127</v>
      </c>
      <c r="AH1113" s="34" t="s">
        <v>2127</v>
      </c>
      <c r="AK1113" s="34" t="s">
        <v>125</v>
      </c>
      <c r="AM1113" s="34" t="s">
        <v>2127</v>
      </c>
      <c r="AN1113" s="36" t="s">
        <v>2127</v>
      </c>
      <c r="AO1113" s="36" t="s">
        <v>2127</v>
      </c>
      <c r="AP1113" s="34" t="s">
        <v>2127</v>
      </c>
      <c r="AQ1113" s="36" t="s">
        <v>2127</v>
      </c>
      <c r="AR1113" s="34" t="s">
        <v>2098</v>
      </c>
      <c r="AS1113" s="91" t="s">
        <v>7221</v>
      </c>
      <c r="AT1113" s="34">
        <v>3102075786</v>
      </c>
      <c r="AU1113" s="34" t="s">
        <v>2127</v>
      </c>
      <c r="AX1113" s="90"/>
      <c r="BA1113" s="91"/>
      <c r="BB1113" s="91"/>
      <c r="BC1113" s="91"/>
      <c r="BF1113" s="34" t="s">
        <v>4983</v>
      </c>
      <c r="BG1113" s="92" t="s">
        <v>2098</v>
      </c>
      <c r="BM1113" s="36" t="s">
        <v>131</v>
      </c>
      <c r="BN1113" s="34" t="s">
        <v>132</v>
      </c>
      <c r="BO1113" s="36">
        <v>0</v>
      </c>
      <c r="BQ1113" s="94"/>
      <c r="BS1113" s="36" t="s">
        <v>2127</v>
      </c>
      <c r="BU1113" s="95"/>
      <c r="BV1113" s="95"/>
      <c r="BW1113" s="61"/>
      <c r="BX1113" s="60"/>
      <c r="BY1113" s="59" t="str">
        <f t="shared" ca="1" si="86"/>
        <v/>
      </c>
      <c r="CD1113" s="68"/>
      <c r="CE1113" s="68"/>
      <c r="CF1113" s="67"/>
      <c r="CG1113">
        <v>107</v>
      </c>
      <c r="CH1113" s="2">
        <v>174</v>
      </c>
      <c r="CI1113" s="4">
        <f t="shared" si="87"/>
        <v>35.341524639978857</v>
      </c>
      <c r="CJ1113" s="5" t="str">
        <f t="shared" si="88"/>
        <v>OBESIDAD</v>
      </c>
      <c r="CK1113" s="36">
        <v>0</v>
      </c>
      <c r="CL1113" s="66"/>
      <c r="CM1113" s="89">
        <v>43237</v>
      </c>
      <c r="CN1113" s="97">
        <v>43278</v>
      </c>
      <c r="CP1113"/>
      <c r="CQ1113" s="65"/>
      <c r="CR1113" s="65"/>
      <c r="CS1113" s="98"/>
      <c r="CT1113"/>
      <c r="CU1113"/>
      <c r="CV1113" s="97"/>
      <c r="CW1113" s="2"/>
      <c r="CX1113" s="82"/>
      <c r="DG1113" s="64"/>
      <c r="DI1113" s="89"/>
      <c r="DJ1113" s="89"/>
      <c r="DN1113" s="34"/>
      <c r="DO1113" s="34"/>
      <c r="DP1113" s="34"/>
      <c r="DQ1113" s="34"/>
      <c r="DR1113" s="34"/>
      <c r="DS1113" s="34" t="s">
        <v>2127</v>
      </c>
      <c r="DT1113" s="34"/>
      <c r="DU1113" s="47">
        <v>43636</v>
      </c>
      <c r="DY1113" s="1">
        <v>1</v>
      </c>
      <c r="DZ1113" t="s">
        <v>7941</v>
      </c>
      <c r="EB1113" s="4"/>
      <c r="EJ1113"/>
      <c r="EL1113" s="34"/>
      <c r="EN1113" s="34"/>
    </row>
    <row r="1114" spans="1:144" x14ac:dyDescent="0.25">
      <c r="A1114" s="85">
        <v>2022</v>
      </c>
      <c r="B1114" s="87">
        <v>44830</v>
      </c>
      <c r="C1114" t="s">
        <v>121</v>
      </c>
      <c r="D1114" t="s">
        <v>122</v>
      </c>
      <c r="E1114" s="34" t="s">
        <v>7938</v>
      </c>
      <c r="F1114" s="34">
        <f t="shared" si="89"/>
        <v>1113</v>
      </c>
      <c r="G1114" s="34" t="s">
        <v>4985</v>
      </c>
      <c r="H1114">
        <v>18</v>
      </c>
      <c r="I1114" s="34" t="s">
        <v>6141</v>
      </c>
      <c r="J1114" s="34" t="s">
        <v>5041</v>
      </c>
      <c r="K1114" s="34" t="str">
        <f>VLOOKUP(J1114,[2]CodMpios!$B$347:$E$362,4,FALSE)</f>
        <v>18205 - Curillo</v>
      </c>
      <c r="L1114" s="34" t="str">
        <f>VLOOKUP($J1114,[2]Coord_Mpios_X_Y!$B$2:$K$1123,9,FALSE)</f>
        <v>1,059663165070</v>
      </c>
      <c r="M1114" s="34" t="str">
        <f>VLOOKUP($J1114,[2]Coord_Mpios_X_Y!$B$2:$K$1123,10,FALSE)</f>
        <v>-75,951785056704</v>
      </c>
      <c r="N1114" s="34" t="s">
        <v>139</v>
      </c>
      <c r="O1114" s="34" t="s">
        <v>126</v>
      </c>
      <c r="Q1114" s="34" t="s">
        <v>127</v>
      </c>
      <c r="R1114" s="34">
        <v>26612780</v>
      </c>
      <c r="S1114" s="34" t="str">
        <f t="shared" si="85"/>
        <v>CC26612780</v>
      </c>
      <c r="T1114" s="34" t="s">
        <v>2343</v>
      </c>
      <c r="U1114" s="34" t="s">
        <v>986</v>
      </c>
      <c r="V1114" s="34" t="s">
        <v>303</v>
      </c>
      <c r="X1114" s="87">
        <v>14245</v>
      </c>
      <c r="Y1114">
        <v>84</v>
      </c>
      <c r="Z1114" s="36">
        <f>VLOOKUP($Y1114,[2]Edades!$A$3:$H$153,4,FALSE)</f>
        <v>6</v>
      </c>
      <c r="AA1114" s="34" t="str">
        <f>VLOOKUP($Y1114,[2]Edades!$A$3:$H$153,6,FALSE)</f>
        <v>6 - Persona mayor</v>
      </c>
      <c r="AB1114" s="34">
        <f>VLOOKUP($Y1114,[2]Edades!$A$3:$H$153,7,FALSE)</f>
        <v>17</v>
      </c>
      <c r="AC1114" s="34" t="str">
        <f>VLOOKUP($Y1114,[2]Edades!$A$3:$H$153,8,FALSE)</f>
        <v>80 Y MÁS</v>
      </c>
      <c r="AD1114" s="34" t="s">
        <v>129</v>
      </c>
      <c r="AE1114" s="1">
        <v>2</v>
      </c>
      <c r="AF1114" s="34" t="s">
        <v>2137</v>
      </c>
      <c r="AG1114" s="34" t="s">
        <v>2127</v>
      </c>
      <c r="AH1114" s="34" t="s">
        <v>2127</v>
      </c>
      <c r="AK1114" s="34" t="s">
        <v>139</v>
      </c>
      <c r="AM1114" s="34" t="s">
        <v>2127</v>
      </c>
      <c r="AN1114" s="36" t="s">
        <v>2127</v>
      </c>
      <c r="AO1114" s="36" t="s">
        <v>2127</v>
      </c>
      <c r="AP1114" s="34" t="s">
        <v>2127</v>
      </c>
      <c r="AQ1114" s="36" t="s">
        <v>2127</v>
      </c>
      <c r="AR1114" s="34" t="s">
        <v>2098</v>
      </c>
      <c r="AS1114" s="91" t="s">
        <v>7222</v>
      </c>
      <c r="AT1114" s="34">
        <v>4351007</v>
      </c>
      <c r="AU1114" s="34" t="s">
        <v>2127</v>
      </c>
      <c r="AX1114" s="90"/>
      <c r="BA1114" s="91"/>
      <c r="BB1114" s="91"/>
      <c r="BC1114" s="91"/>
      <c r="BF1114" s="34" t="s">
        <v>4983</v>
      </c>
      <c r="BG1114" s="92" t="s">
        <v>2098</v>
      </c>
      <c r="BM1114" s="36" t="s">
        <v>131</v>
      </c>
      <c r="BN1114" s="34" t="s">
        <v>132</v>
      </c>
      <c r="BO1114" s="36">
        <v>0</v>
      </c>
      <c r="BQ1114" s="94"/>
      <c r="BS1114" s="36" t="s">
        <v>2127</v>
      </c>
      <c r="BU1114" s="95"/>
      <c r="BV1114" s="95"/>
      <c r="BW1114" s="61"/>
      <c r="BX1114" s="60"/>
      <c r="BY1114" s="59" t="str">
        <f t="shared" ca="1" si="86"/>
        <v/>
      </c>
      <c r="CD1114" s="68"/>
      <c r="CE1114" s="68"/>
      <c r="CF1114" s="67"/>
      <c r="CG1114">
        <v>58</v>
      </c>
      <c r="CH1114" s="2">
        <v>149</v>
      </c>
      <c r="CI1114" s="4">
        <f t="shared" si="87"/>
        <v>26.124949326606909</v>
      </c>
      <c r="CJ1114" s="5" t="str">
        <f t="shared" si="88"/>
        <v>SOBREPESO</v>
      </c>
      <c r="CK1114" s="36">
        <v>0</v>
      </c>
      <c r="CL1114" s="66"/>
      <c r="CM1114" s="89">
        <v>43241</v>
      </c>
      <c r="CN1114" s="97">
        <v>43252</v>
      </c>
      <c r="CP1114"/>
      <c r="CQ1114" s="65"/>
      <c r="CR1114" s="65"/>
      <c r="CS1114" s="98"/>
      <c r="CT1114"/>
      <c r="CU1114"/>
      <c r="CV1114" s="97"/>
      <c r="CW1114" s="2"/>
      <c r="CX1114" s="82"/>
      <c r="DG1114" s="64"/>
      <c r="DI1114" s="89">
        <v>43251</v>
      </c>
      <c r="DJ1114" s="89"/>
      <c r="DN1114" s="34"/>
      <c r="DO1114" s="34"/>
      <c r="DP1114" s="34"/>
      <c r="DQ1114" s="34"/>
      <c r="DR1114" s="34"/>
      <c r="DS1114" s="34" t="s">
        <v>2127</v>
      </c>
      <c r="DT1114" s="34"/>
      <c r="DU1114" s="47">
        <v>44403</v>
      </c>
      <c r="DY1114" s="1">
        <v>2</v>
      </c>
      <c r="DZ1114" t="s">
        <v>7940</v>
      </c>
      <c r="EB1114" s="4"/>
      <c r="EJ1114"/>
      <c r="EL1114" s="34"/>
      <c r="EN1114" s="34"/>
    </row>
    <row r="1115" spans="1:144" x14ac:dyDescent="0.25">
      <c r="A1115" s="85">
        <v>2022</v>
      </c>
      <c r="B1115" s="87">
        <v>44830</v>
      </c>
      <c r="C1115" t="s">
        <v>121</v>
      </c>
      <c r="D1115" t="s">
        <v>122</v>
      </c>
      <c r="E1115" s="34" t="s">
        <v>7938</v>
      </c>
      <c r="F1115" s="34">
        <f t="shared" si="89"/>
        <v>1114</v>
      </c>
      <c r="G1115" s="34" t="s">
        <v>4985</v>
      </c>
      <c r="H1115">
        <v>18</v>
      </c>
      <c r="I1115" s="34" t="s">
        <v>6141</v>
      </c>
      <c r="J1115" s="34" t="s">
        <v>4996</v>
      </c>
      <c r="K1115" s="34" t="str">
        <f>VLOOKUP(J1115,[2]CodMpios!$B$347:$E$362,4,FALSE)</f>
        <v>18247 - El Doncello</v>
      </c>
      <c r="L1115" s="34" t="str">
        <f>VLOOKUP($J1115,[2]Coord_Mpios_X_Y!$B$2:$K$1123,9,FALSE)</f>
        <v>1,791385903474</v>
      </c>
      <c r="M1115" s="34" t="str">
        <f>VLOOKUP($J1115,[2]Coord_Mpios_X_Y!$B$2:$K$1123,10,FALSE)</f>
        <v>-75,193944154894</v>
      </c>
      <c r="N1115" s="34" t="s">
        <v>139</v>
      </c>
      <c r="O1115" s="34" t="s">
        <v>126</v>
      </c>
      <c r="Q1115" s="34" t="s">
        <v>127</v>
      </c>
      <c r="R1115" s="34">
        <v>6556259</v>
      </c>
      <c r="S1115" s="34" t="str">
        <f t="shared" si="85"/>
        <v>CC6556259</v>
      </c>
      <c r="T1115" s="34" t="s">
        <v>5653</v>
      </c>
      <c r="V1115" s="34" t="s">
        <v>2371</v>
      </c>
      <c r="W1115" s="34" t="s">
        <v>1179</v>
      </c>
      <c r="X1115" s="87">
        <v>17050</v>
      </c>
      <c r="Y1115">
        <v>76</v>
      </c>
      <c r="Z1115" s="36">
        <f>VLOOKUP($Y1115,[2]Edades!$A$3:$H$153,4,FALSE)</f>
        <v>6</v>
      </c>
      <c r="AA1115" s="34" t="str">
        <f>VLOOKUP($Y1115,[2]Edades!$A$3:$H$153,6,FALSE)</f>
        <v>6 - Persona mayor</v>
      </c>
      <c r="AB1115" s="34">
        <f>VLOOKUP($Y1115,[2]Edades!$A$3:$H$153,7,FALSE)</f>
        <v>16</v>
      </c>
      <c r="AC1115" s="34" t="str">
        <f>VLOOKUP($Y1115,[2]Edades!$A$3:$H$153,8,FALSE)</f>
        <v>75-79</v>
      </c>
      <c r="AD1115" s="34" t="s">
        <v>146</v>
      </c>
      <c r="AE1115">
        <v>1</v>
      </c>
      <c r="AF1115" s="34" t="s">
        <v>2137</v>
      </c>
      <c r="AG1115" s="34" t="s">
        <v>2127</v>
      </c>
      <c r="AH1115" s="34" t="s">
        <v>2127</v>
      </c>
      <c r="AK1115" s="34" t="s">
        <v>139</v>
      </c>
      <c r="AM1115" s="34" t="s">
        <v>2127</v>
      </c>
      <c r="AN1115" s="36" t="s">
        <v>2127</v>
      </c>
      <c r="AO1115" s="36" t="s">
        <v>2127</v>
      </c>
      <c r="AP1115" s="34" t="s">
        <v>2127</v>
      </c>
      <c r="AQ1115" s="36" t="s">
        <v>2127</v>
      </c>
      <c r="AR1115" s="34" t="s">
        <v>2098</v>
      </c>
      <c r="AS1115" s="91" t="s">
        <v>7223</v>
      </c>
      <c r="AT1115" s="34">
        <v>3112868684</v>
      </c>
      <c r="AU1115" s="34" t="s">
        <v>2127</v>
      </c>
      <c r="AX1115" s="90"/>
      <c r="BA1115" s="91"/>
      <c r="BB1115" s="91"/>
      <c r="BC1115" s="91"/>
      <c r="BF1115" s="34" t="s">
        <v>4983</v>
      </c>
      <c r="BG1115" s="92" t="s">
        <v>2098</v>
      </c>
      <c r="BM1115" s="36" t="s">
        <v>131</v>
      </c>
      <c r="BN1115" s="34" t="s">
        <v>132</v>
      </c>
      <c r="BO1115" s="36">
        <v>0</v>
      </c>
      <c r="BQ1115" s="94"/>
      <c r="BS1115" s="36" t="s">
        <v>2127</v>
      </c>
      <c r="BU1115" s="95"/>
      <c r="BV1115" s="95"/>
      <c r="BW1115" s="61"/>
      <c r="BX1115" s="60"/>
      <c r="BY1115" s="59" t="str">
        <f t="shared" ca="1" si="86"/>
        <v/>
      </c>
      <c r="CD1115" s="68"/>
      <c r="CE1115" s="68"/>
      <c r="CF1115" s="67"/>
      <c r="CG1115">
        <v>70</v>
      </c>
      <c r="CH1115" s="2">
        <v>167</v>
      </c>
      <c r="CI1115" s="4">
        <f t="shared" si="87"/>
        <v>25.099501595611173</v>
      </c>
      <c r="CJ1115" s="5" t="str">
        <f t="shared" si="88"/>
        <v>SOBREPESO</v>
      </c>
      <c r="CK1115" s="36">
        <v>0</v>
      </c>
      <c r="CL1115" s="66"/>
      <c r="CM1115" s="89">
        <v>43243</v>
      </c>
      <c r="CN1115" s="97">
        <v>43270</v>
      </c>
      <c r="CP1115"/>
      <c r="CQ1115" s="65"/>
      <c r="CR1115" s="65"/>
      <c r="CS1115" s="98"/>
      <c r="CT1115"/>
      <c r="CU1115"/>
      <c r="CV1115" s="97"/>
      <c r="CW1115" s="2"/>
      <c r="CX1115" s="82"/>
      <c r="DG1115" s="64"/>
      <c r="DI1115" s="89"/>
      <c r="DJ1115" s="89"/>
      <c r="DN1115" s="34"/>
      <c r="DO1115" s="34"/>
      <c r="DP1115" s="34"/>
      <c r="DQ1115" s="34"/>
      <c r="DR1115" s="34"/>
      <c r="DS1115" s="34" t="s">
        <v>2127</v>
      </c>
      <c r="DT1115" s="34"/>
      <c r="DU1115" s="47">
        <v>44134</v>
      </c>
      <c r="DY1115" s="1">
        <v>3</v>
      </c>
      <c r="DZ1115" t="s">
        <v>7941</v>
      </c>
      <c r="EB1115" s="4"/>
      <c r="EJ1115"/>
      <c r="EL1115" s="34"/>
      <c r="EN1115" s="34"/>
    </row>
    <row r="1116" spans="1:144" x14ac:dyDescent="0.25">
      <c r="A1116" s="85">
        <v>2022</v>
      </c>
      <c r="B1116" s="87">
        <v>44830</v>
      </c>
      <c r="C1116" t="s">
        <v>121</v>
      </c>
      <c r="D1116" t="s">
        <v>122</v>
      </c>
      <c r="E1116" s="34" t="s">
        <v>7938</v>
      </c>
      <c r="F1116" s="34">
        <f t="shared" si="89"/>
        <v>1115</v>
      </c>
      <c r="G1116" s="34" t="s">
        <v>4985</v>
      </c>
      <c r="H1116">
        <v>18</v>
      </c>
      <c r="I1116" s="34" t="s">
        <v>6141</v>
      </c>
      <c r="J1116" s="34" t="s">
        <v>4996</v>
      </c>
      <c r="K1116" s="34" t="str">
        <f>VLOOKUP(J1116,[2]CodMpios!$B$347:$E$362,4,FALSE)</f>
        <v>18247 - El Doncello</v>
      </c>
      <c r="L1116" s="34" t="str">
        <f>VLOOKUP($J1116,[2]Coord_Mpios_X_Y!$B$2:$K$1123,9,FALSE)</f>
        <v>1,791385903474</v>
      </c>
      <c r="M1116" s="34" t="str">
        <f>VLOOKUP($J1116,[2]Coord_Mpios_X_Y!$B$2:$K$1123,10,FALSE)</f>
        <v>-75,193944154894</v>
      </c>
      <c r="N1116" s="34" t="s">
        <v>125</v>
      </c>
      <c r="O1116" s="34" t="s">
        <v>126</v>
      </c>
      <c r="Q1116" s="34" t="s">
        <v>127</v>
      </c>
      <c r="R1116" s="34">
        <v>17666697</v>
      </c>
      <c r="S1116" s="34" t="str">
        <f t="shared" si="85"/>
        <v>CC17666697</v>
      </c>
      <c r="T1116" s="34" t="s">
        <v>2379</v>
      </c>
      <c r="V1116" s="34" t="s">
        <v>5652</v>
      </c>
      <c r="W1116" s="34" t="s">
        <v>353</v>
      </c>
      <c r="X1116" s="87">
        <v>19859</v>
      </c>
      <c r="Y1116">
        <v>68</v>
      </c>
      <c r="Z1116" s="36">
        <f>VLOOKUP($Y1116,[2]Edades!$A$3:$H$153,4,FALSE)</f>
        <v>6</v>
      </c>
      <c r="AA1116" s="34" t="str">
        <f>VLOOKUP($Y1116,[2]Edades!$A$3:$H$153,6,FALSE)</f>
        <v>6 - Persona mayor</v>
      </c>
      <c r="AB1116" s="34">
        <f>VLOOKUP($Y1116,[2]Edades!$A$3:$H$153,7,FALSE)</f>
        <v>14</v>
      </c>
      <c r="AC1116" s="34" t="str">
        <f>VLOOKUP($Y1116,[2]Edades!$A$3:$H$153,8,FALSE)</f>
        <v>65-69</v>
      </c>
      <c r="AD1116" s="34" t="s">
        <v>146</v>
      </c>
      <c r="AE1116">
        <v>1</v>
      </c>
      <c r="AF1116" s="34" t="s">
        <v>2137</v>
      </c>
      <c r="AG1116" s="34" t="s">
        <v>2127</v>
      </c>
      <c r="AH1116" s="34" t="s">
        <v>2127</v>
      </c>
      <c r="AK1116" s="34" t="s">
        <v>125</v>
      </c>
      <c r="AM1116" s="34" t="s">
        <v>2127</v>
      </c>
      <c r="AN1116" s="36" t="s">
        <v>2127</v>
      </c>
      <c r="AO1116" s="36" t="s">
        <v>2127</v>
      </c>
      <c r="AP1116" s="34" t="s">
        <v>2127</v>
      </c>
      <c r="AQ1116" s="36" t="s">
        <v>2127</v>
      </c>
      <c r="AR1116" s="34" t="s">
        <v>5189</v>
      </c>
      <c r="AS1116" s="91" t="s">
        <v>7224</v>
      </c>
      <c r="AT1116" s="34">
        <v>3154552595</v>
      </c>
      <c r="AU1116" s="34" t="s">
        <v>2127</v>
      </c>
      <c r="AX1116" s="90"/>
      <c r="BA1116" s="91"/>
      <c r="BB1116" s="91"/>
      <c r="BC1116" s="91"/>
      <c r="BF1116" s="34" t="s">
        <v>4983</v>
      </c>
      <c r="BG1116" s="92" t="s">
        <v>2098</v>
      </c>
      <c r="BM1116" s="36" t="s">
        <v>131</v>
      </c>
      <c r="BN1116" s="34" t="s">
        <v>132</v>
      </c>
      <c r="BO1116" s="36">
        <v>0</v>
      </c>
      <c r="BQ1116" s="94"/>
      <c r="BS1116" s="36" t="s">
        <v>2127</v>
      </c>
      <c r="BU1116" s="95"/>
      <c r="BV1116" s="95"/>
      <c r="BW1116" s="61"/>
      <c r="BX1116" s="60"/>
      <c r="BY1116" s="59" t="str">
        <f t="shared" ca="1" si="86"/>
        <v/>
      </c>
      <c r="CD1116" s="68"/>
      <c r="CE1116" s="68"/>
      <c r="CF1116" s="67"/>
      <c r="CG1116">
        <v>62</v>
      </c>
      <c r="CH1116" s="2">
        <v>161</v>
      </c>
      <c r="CI1116" s="4">
        <f t="shared" si="87"/>
        <v>23.9188302920412</v>
      </c>
      <c r="CJ1116" s="5" t="str">
        <f t="shared" si="88"/>
        <v>NORMAL</v>
      </c>
      <c r="CK1116" s="36">
        <v>0</v>
      </c>
      <c r="CL1116" s="66"/>
      <c r="CM1116" s="89">
        <v>43264</v>
      </c>
      <c r="CN1116" s="97">
        <v>43276</v>
      </c>
      <c r="CP1116"/>
      <c r="CQ1116" s="65"/>
      <c r="CR1116" s="65"/>
      <c r="CS1116" s="98"/>
      <c r="CT1116"/>
      <c r="CU1116"/>
      <c r="CV1116" s="97"/>
      <c r="CW1116" s="2">
        <v>110</v>
      </c>
      <c r="CX1116" s="82">
        <v>60</v>
      </c>
      <c r="DG1116" s="64"/>
      <c r="DI1116" s="89"/>
      <c r="DJ1116" s="89"/>
      <c r="DN1116" s="34"/>
      <c r="DO1116" s="34"/>
      <c r="DP1116" s="34"/>
      <c r="DQ1116" s="34"/>
      <c r="DR1116" s="34"/>
      <c r="DS1116" s="34" t="s">
        <v>2127</v>
      </c>
      <c r="DT1116" s="34"/>
      <c r="DU1116" s="47">
        <v>44155</v>
      </c>
      <c r="DY1116" s="1">
        <v>2</v>
      </c>
      <c r="DZ1116" t="s">
        <v>7941</v>
      </c>
      <c r="EB1116" s="4">
        <v>107</v>
      </c>
      <c r="ED1116" s="4">
        <v>120</v>
      </c>
      <c r="EH1116" s="4">
        <v>6.9</v>
      </c>
      <c r="EJ1116"/>
      <c r="EL1116" s="34"/>
      <c r="EN1116" s="34"/>
    </row>
    <row r="1117" spans="1:144" x14ac:dyDescent="0.25">
      <c r="A1117" s="85">
        <v>2022</v>
      </c>
      <c r="B1117" s="87">
        <v>44830</v>
      </c>
      <c r="C1117" t="s">
        <v>121</v>
      </c>
      <c r="D1117" t="s">
        <v>122</v>
      </c>
      <c r="E1117" s="34" t="s">
        <v>7938</v>
      </c>
      <c r="F1117" s="34">
        <f t="shared" si="89"/>
        <v>1116</v>
      </c>
      <c r="G1117" s="34" t="s">
        <v>4985</v>
      </c>
      <c r="H1117">
        <v>18</v>
      </c>
      <c r="I1117" s="34" t="s">
        <v>6141</v>
      </c>
      <c r="J1117" s="34" t="s">
        <v>4988</v>
      </c>
      <c r="K1117" s="34" t="str">
        <f>VLOOKUP(J1117,[2]CodMpios!$B$347:$E$362,4,FALSE)</f>
        <v>18001 - Florencia</v>
      </c>
      <c r="L1117" s="34" t="str">
        <f>VLOOKUP($J1117,[2]Coord_Mpios_X_Y!$B$2:$K$1123,9,FALSE)</f>
        <v>1,749138703818</v>
      </c>
      <c r="M1117" s="34" t="str">
        <f>VLOOKUP($J1117,[2]Coord_Mpios_X_Y!$B$2:$K$1123,10,FALSE)</f>
        <v>-75,558239064333</v>
      </c>
      <c r="N1117" s="34" t="s">
        <v>6142</v>
      </c>
      <c r="O1117" s="34" t="s">
        <v>126</v>
      </c>
      <c r="Q1117" s="34" t="s">
        <v>127</v>
      </c>
      <c r="R1117" s="34">
        <v>17624615</v>
      </c>
      <c r="S1117" s="34" t="str">
        <f t="shared" si="85"/>
        <v>CC17624615</v>
      </c>
      <c r="T1117" s="34" t="s">
        <v>677</v>
      </c>
      <c r="V1117" s="34" t="s">
        <v>2435</v>
      </c>
      <c r="W1117" s="34" t="s">
        <v>2499</v>
      </c>
      <c r="X1117" s="87">
        <v>18595</v>
      </c>
      <c r="Y1117">
        <v>72</v>
      </c>
      <c r="Z1117" s="36">
        <f>VLOOKUP($Y1117,[2]Edades!$A$3:$H$153,4,FALSE)</f>
        <v>6</v>
      </c>
      <c r="AA1117" s="34" t="str">
        <f>VLOOKUP($Y1117,[2]Edades!$A$3:$H$153,6,FALSE)</f>
        <v>6 - Persona mayor</v>
      </c>
      <c r="AB1117" s="34">
        <f>VLOOKUP($Y1117,[2]Edades!$A$3:$H$153,7,FALSE)</f>
        <v>15</v>
      </c>
      <c r="AC1117" s="34" t="str">
        <f>VLOOKUP($Y1117,[2]Edades!$A$3:$H$153,8,FALSE)</f>
        <v>70-74</v>
      </c>
      <c r="AD1117" s="34" t="s">
        <v>146</v>
      </c>
      <c r="AE1117">
        <v>1</v>
      </c>
      <c r="AF1117" s="34" t="s">
        <v>2137</v>
      </c>
      <c r="AG1117" s="34" t="s">
        <v>2127</v>
      </c>
      <c r="AH1117" s="34" t="s">
        <v>2127</v>
      </c>
      <c r="AK1117" s="34" t="s">
        <v>6142</v>
      </c>
      <c r="AM1117" s="34" t="s">
        <v>2127</v>
      </c>
      <c r="AN1117" s="36" t="s">
        <v>2127</v>
      </c>
      <c r="AO1117" s="36" t="s">
        <v>2127</v>
      </c>
      <c r="AP1117" s="34" t="s">
        <v>2127</v>
      </c>
      <c r="AQ1117" s="36" t="s">
        <v>2127</v>
      </c>
      <c r="AR1117" s="34" t="s">
        <v>2098</v>
      </c>
      <c r="AS1117" s="91" t="s">
        <v>7225</v>
      </c>
      <c r="AT1117" s="34">
        <v>4341335</v>
      </c>
      <c r="AU1117" s="34" t="s">
        <v>2127</v>
      </c>
      <c r="AX1117" s="90"/>
      <c r="BA1117" s="91"/>
      <c r="BB1117" s="91"/>
      <c r="BC1117" s="91"/>
      <c r="BF1117" s="34" t="s">
        <v>4983</v>
      </c>
      <c r="BG1117" s="92" t="s">
        <v>2098</v>
      </c>
      <c r="BM1117" s="36" t="s">
        <v>131</v>
      </c>
      <c r="BN1117" s="34" t="s">
        <v>132</v>
      </c>
      <c r="BO1117" s="36">
        <v>0</v>
      </c>
      <c r="BQ1117" s="94"/>
      <c r="BS1117" s="36" t="s">
        <v>2127</v>
      </c>
      <c r="BU1117" s="95"/>
      <c r="BV1117" s="95"/>
      <c r="BW1117" s="61"/>
      <c r="BX1117" s="60"/>
      <c r="BY1117" s="59" t="str">
        <f t="shared" ca="1" si="86"/>
        <v/>
      </c>
      <c r="CD1117" s="68"/>
      <c r="CE1117" s="68"/>
      <c r="CF1117" s="67"/>
      <c r="CG1117">
        <v>65</v>
      </c>
      <c r="CH1117" s="2">
        <v>160</v>
      </c>
      <c r="CI1117" s="4">
        <f t="shared" si="87"/>
        <v>25.390624999999996</v>
      </c>
      <c r="CJ1117" s="5" t="str">
        <f t="shared" si="88"/>
        <v>SOBREPESO</v>
      </c>
      <c r="CK1117" s="36">
        <v>0</v>
      </c>
      <c r="CL1117" s="66"/>
      <c r="CM1117" s="89">
        <v>43245</v>
      </c>
      <c r="CN1117" s="97">
        <v>43252</v>
      </c>
      <c r="CP1117"/>
      <c r="CQ1117" s="65"/>
      <c r="CR1117" s="65"/>
      <c r="CS1117" s="98"/>
      <c r="CT1117"/>
      <c r="CU1117"/>
      <c r="CV1117" s="97"/>
      <c r="CW1117" s="2"/>
      <c r="CX1117" s="82"/>
      <c r="DG1117" s="64"/>
      <c r="DI1117" s="89"/>
      <c r="DJ1117" s="89"/>
      <c r="DN1117" s="34"/>
      <c r="DO1117" s="34"/>
      <c r="DP1117" s="34"/>
      <c r="DQ1117" s="34"/>
      <c r="DR1117" s="34"/>
      <c r="DS1117" s="34" t="s">
        <v>2127</v>
      </c>
      <c r="DT1117" s="34"/>
      <c r="DU1117" s="47">
        <v>43608</v>
      </c>
      <c r="DY1117" s="1">
        <v>1</v>
      </c>
      <c r="DZ1117" t="s">
        <v>7941</v>
      </c>
      <c r="EB1117" s="4"/>
      <c r="EJ1117"/>
      <c r="EL1117" s="34"/>
      <c r="EN1117" s="34"/>
    </row>
    <row r="1118" spans="1:144" x14ac:dyDescent="0.25">
      <c r="A1118" s="85">
        <v>2022</v>
      </c>
      <c r="B1118" s="87">
        <v>44830</v>
      </c>
      <c r="C1118" t="s">
        <v>121</v>
      </c>
      <c r="D1118" t="s">
        <v>122</v>
      </c>
      <c r="E1118" s="34" t="s">
        <v>7938</v>
      </c>
      <c r="F1118" s="34">
        <f t="shared" si="89"/>
        <v>1117</v>
      </c>
      <c r="G1118" s="34" t="s">
        <v>4985</v>
      </c>
      <c r="H1118">
        <v>18</v>
      </c>
      <c r="I1118" s="34" t="s">
        <v>6141</v>
      </c>
      <c r="J1118" s="34" t="s">
        <v>5110</v>
      </c>
      <c r="K1118" s="34" t="str">
        <f>VLOOKUP(J1118,[2]CodMpios!$B$347:$E$362,4,FALSE)</f>
        <v>18479 - Morelia</v>
      </c>
      <c r="L1118" s="34" t="str">
        <f>VLOOKUP($J1118,[2]Coord_Mpios_X_Y!$B$2:$K$1123,9,FALSE)</f>
        <v>1,382996109840</v>
      </c>
      <c r="M1118" s="34" t="str">
        <f>VLOOKUP($J1118,[2]Coord_Mpios_X_Y!$B$2:$K$1123,10,FALSE)</f>
        <v>-75,673811233713</v>
      </c>
      <c r="N1118" s="34" t="s">
        <v>125</v>
      </c>
      <c r="O1118" s="34" t="s">
        <v>126</v>
      </c>
      <c r="Q1118" s="34" t="s">
        <v>127</v>
      </c>
      <c r="R1118" s="34">
        <v>26634306</v>
      </c>
      <c r="S1118" s="34" t="str">
        <f t="shared" si="85"/>
        <v>CC26634306</v>
      </c>
      <c r="T1118" s="34" t="s">
        <v>852</v>
      </c>
      <c r="V1118" s="34" t="s">
        <v>723</v>
      </c>
      <c r="W1118" s="34" t="s">
        <v>214</v>
      </c>
      <c r="X1118" s="87">
        <v>24810</v>
      </c>
      <c r="Y1118">
        <v>55</v>
      </c>
      <c r="Z1118" s="36">
        <f>VLOOKUP($Y1118,[2]Edades!$A$3:$H$153,4,FALSE)</f>
        <v>5</v>
      </c>
      <c r="AA1118" s="34" t="str">
        <f>VLOOKUP($Y1118,[2]Edades!$A$3:$H$153,6,FALSE)</f>
        <v>5 - Adultez</v>
      </c>
      <c r="AB1118" s="34">
        <f>VLOOKUP($Y1118,[2]Edades!$A$3:$H$153,7,FALSE)</f>
        <v>12</v>
      </c>
      <c r="AC1118" s="34" t="str">
        <f>VLOOKUP($Y1118,[2]Edades!$A$3:$H$153,8,FALSE)</f>
        <v>55-59</v>
      </c>
      <c r="AD1118" s="34" t="s">
        <v>129</v>
      </c>
      <c r="AE1118" s="1">
        <v>2</v>
      </c>
      <c r="AF1118" s="34" t="s">
        <v>130</v>
      </c>
      <c r="AG1118" s="34" t="s">
        <v>2127</v>
      </c>
      <c r="AH1118" s="34" t="s">
        <v>2127</v>
      </c>
      <c r="AK1118" s="34" t="s">
        <v>125</v>
      </c>
      <c r="AM1118" s="34" t="s">
        <v>2127</v>
      </c>
      <c r="AN1118" s="36" t="s">
        <v>2127</v>
      </c>
      <c r="AO1118" s="36" t="s">
        <v>2127</v>
      </c>
      <c r="AP1118" s="34" t="s">
        <v>2127</v>
      </c>
      <c r="AQ1118" s="36" t="s">
        <v>2127</v>
      </c>
      <c r="AR1118" s="34" t="s">
        <v>5906</v>
      </c>
      <c r="AS1118" s="91" t="s">
        <v>7226</v>
      </c>
      <c r="AT1118" s="34">
        <v>3123807125</v>
      </c>
      <c r="AU1118" s="34" t="s">
        <v>2127</v>
      </c>
      <c r="AX1118" s="90"/>
      <c r="BA1118" s="91"/>
      <c r="BB1118" s="91"/>
      <c r="BC1118" s="91"/>
      <c r="BF1118" s="34" t="s">
        <v>4983</v>
      </c>
      <c r="BG1118" s="92" t="s">
        <v>2098</v>
      </c>
      <c r="BM1118" s="36" t="s">
        <v>131</v>
      </c>
      <c r="BN1118" s="34" t="s">
        <v>132</v>
      </c>
      <c r="BO1118" s="36">
        <v>0</v>
      </c>
      <c r="BQ1118" s="94"/>
      <c r="BS1118" s="36" t="s">
        <v>2127</v>
      </c>
      <c r="BU1118" s="95"/>
      <c r="BV1118" s="95"/>
      <c r="BW1118" s="61"/>
      <c r="BX1118" s="60"/>
      <c r="BY1118" s="59" t="str">
        <f t="shared" ca="1" si="86"/>
        <v/>
      </c>
      <c r="CD1118" s="68"/>
      <c r="CE1118" s="68"/>
      <c r="CF1118" s="67"/>
      <c r="CG1118">
        <v>73</v>
      </c>
      <c r="CH1118" s="2">
        <v>158</v>
      </c>
      <c r="CI1118" s="4">
        <f t="shared" si="87"/>
        <v>29.242108636436463</v>
      </c>
      <c r="CJ1118" s="5" t="str">
        <f t="shared" si="88"/>
        <v>SOBREPESO</v>
      </c>
      <c r="CK1118" s="36">
        <v>0</v>
      </c>
      <c r="CL1118" s="66"/>
      <c r="CM1118" s="89">
        <v>43248</v>
      </c>
      <c r="CN1118" s="97">
        <v>43249</v>
      </c>
      <c r="CP1118"/>
      <c r="CQ1118" s="65"/>
      <c r="CR1118" s="65"/>
      <c r="CS1118" s="98"/>
      <c r="CT1118"/>
      <c r="CU1118"/>
      <c r="CV1118" s="97"/>
      <c r="CW1118" s="2">
        <v>100</v>
      </c>
      <c r="CX1118" s="82">
        <v>60</v>
      </c>
      <c r="DG1118" s="64"/>
      <c r="DI1118" s="89"/>
      <c r="DJ1118" s="89"/>
      <c r="DN1118" s="34"/>
      <c r="DO1118" s="34"/>
      <c r="DP1118" s="34"/>
      <c r="DQ1118" s="34"/>
      <c r="DR1118" s="34"/>
      <c r="DS1118" s="34" t="s">
        <v>2127</v>
      </c>
      <c r="DT1118" s="34"/>
      <c r="DU1118" s="47">
        <v>44761</v>
      </c>
      <c r="DY1118" s="1">
        <v>2</v>
      </c>
      <c r="DZ1118" t="s">
        <v>7940</v>
      </c>
      <c r="EA1118" s="4">
        <v>0.94</v>
      </c>
      <c r="EB1118" s="4">
        <v>93</v>
      </c>
      <c r="EC1118" s="4">
        <v>191</v>
      </c>
      <c r="ED1118" s="4">
        <v>85</v>
      </c>
      <c r="EE1118" s="4">
        <v>38</v>
      </c>
      <c r="EF1118" s="4">
        <v>340</v>
      </c>
      <c r="EG1118" s="4">
        <v>1.8</v>
      </c>
      <c r="EH1118" s="4">
        <v>6.3</v>
      </c>
      <c r="EJ1118"/>
      <c r="EL1118" s="34"/>
      <c r="EN1118" s="34"/>
    </row>
    <row r="1119" spans="1:144" x14ac:dyDescent="0.25">
      <c r="A1119" s="85">
        <v>2022</v>
      </c>
      <c r="B1119" s="87">
        <v>44830</v>
      </c>
      <c r="C1119" t="s">
        <v>121</v>
      </c>
      <c r="D1119" t="s">
        <v>122</v>
      </c>
      <c r="E1119" s="34" t="s">
        <v>7938</v>
      </c>
      <c r="F1119" s="34">
        <f t="shared" si="89"/>
        <v>1118</v>
      </c>
      <c r="G1119" s="34" t="s">
        <v>4985</v>
      </c>
      <c r="H1119">
        <v>18</v>
      </c>
      <c r="I1119" s="34" t="s">
        <v>6141</v>
      </c>
      <c r="J1119" s="34" t="s">
        <v>5032</v>
      </c>
      <c r="K1119" s="34" t="str">
        <f>VLOOKUP(J1119,[2]CodMpios!$B$347:$E$362,4,FALSE)</f>
        <v>18150 - Cartagena Del Chaira</v>
      </c>
      <c r="L1119" s="34" t="str">
        <f>VLOOKUP($J1119,[2]Coord_Mpios_X_Y!$B$2:$K$1123,9,FALSE)</f>
        <v>0,647693081213</v>
      </c>
      <c r="M1119" s="34" t="str">
        <f>VLOOKUP($J1119,[2]Coord_Mpios_X_Y!$B$2:$K$1123,10,FALSE)</f>
        <v>-74,272354990827</v>
      </c>
      <c r="N1119" s="34" t="s">
        <v>139</v>
      </c>
      <c r="O1119" s="34" t="s">
        <v>126</v>
      </c>
      <c r="Q1119" s="34" t="s">
        <v>127</v>
      </c>
      <c r="R1119" s="34">
        <v>7696612</v>
      </c>
      <c r="S1119" s="34" t="str">
        <f t="shared" si="85"/>
        <v>CC7696612</v>
      </c>
      <c r="T1119" s="34" t="s">
        <v>5651</v>
      </c>
      <c r="U1119" s="34" t="s">
        <v>375</v>
      </c>
      <c r="V1119" s="34" t="s">
        <v>2524</v>
      </c>
      <c r="W1119" s="34" t="s">
        <v>2476</v>
      </c>
      <c r="X1119" s="87">
        <v>27287</v>
      </c>
      <c r="Y1119">
        <v>48</v>
      </c>
      <c r="Z1119" s="36">
        <f>VLOOKUP($Y1119,[2]Edades!$A$3:$H$153,4,FALSE)</f>
        <v>5</v>
      </c>
      <c r="AA1119" s="34" t="str">
        <f>VLOOKUP($Y1119,[2]Edades!$A$3:$H$153,6,FALSE)</f>
        <v>5 - Adultez</v>
      </c>
      <c r="AB1119" s="34">
        <f>VLOOKUP($Y1119,[2]Edades!$A$3:$H$153,7,FALSE)</f>
        <v>10</v>
      </c>
      <c r="AC1119" s="34" t="str">
        <f>VLOOKUP($Y1119,[2]Edades!$A$3:$H$153,8,FALSE)</f>
        <v>45-49</v>
      </c>
      <c r="AD1119" s="34" t="s">
        <v>146</v>
      </c>
      <c r="AE1119">
        <v>1</v>
      </c>
      <c r="AF1119" s="34" t="s">
        <v>130</v>
      </c>
      <c r="AG1119" s="34" t="s">
        <v>2127</v>
      </c>
      <c r="AH1119" s="34" t="s">
        <v>2127</v>
      </c>
      <c r="AK1119" s="34" t="s">
        <v>139</v>
      </c>
      <c r="AM1119" s="34" t="s">
        <v>2127</v>
      </c>
      <c r="AN1119" s="36" t="s">
        <v>2127</v>
      </c>
      <c r="AO1119" s="36" t="s">
        <v>2127</v>
      </c>
      <c r="AP1119" s="34" t="s">
        <v>2127</v>
      </c>
      <c r="AQ1119" s="36" t="s">
        <v>2127</v>
      </c>
      <c r="AR1119" s="34" t="s">
        <v>5318</v>
      </c>
      <c r="AS1119" s="91" t="s">
        <v>7227</v>
      </c>
      <c r="AT1119" s="34">
        <v>3214199851</v>
      </c>
      <c r="AU1119" s="34" t="s">
        <v>2127</v>
      </c>
      <c r="AX1119" s="90"/>
      <c r="BA1119" s="91"/>
      <c r="BB1119" s="91"/>
      <c r="BC1119" s="91"/>
      <c r="BF1119" s="34" t="s">
        <v>4983</v>
      </c>
      <c r="BG1119" s="92" t="s">
        <v>2098</v>
      </c>
      <c r="BM1119" s="36" t="s">
        <v>131</v>
      </c>
      <c r="BN1119" s="34" t="s">
        <v>132</v>
      </c>
      <c r="BO1119" s="36">
        <v>0</v>
      </c>
      <c r="BQ1119" s="94"/>
      <c r="BS1119" s="36" t="s">
        <v>2127</v>
      </c>
      <c r="BU1119" s="95"/>
      <c r="BV1119" s="95"/>
      <c r="BW1119" s="61"/>
      <c r="BX1119" s="60"/>
      <c r="BY1119" s="59" t="str">
        <f t="shared" ca="1" si="86"/>
        <v/>
      </c>
      <c r="CD1119" s="68"/>
      <c r="CE1119" s="68"/>
      <c r="CF1119" s="67"/>
      <c r="CG1119">
        <v>128</v>
      </c>
      <c r="CH1119" s="2">
        <v>185</v>
      </c>
      <c r="CI1119" s="4">
        <f t="shared" si="87"/>
        <v>37.399561723886045</v>
      </c>
      <c r="CJ1119" s="5" t="str">
        <f t="shared" si="88"/>
        <v>OBESIDAD</v>
      </c>
      <c r="CK1119" s="36">
        <v>0</v>
      </c>
      <c r="CL1119" s="66"/>
      <c r="CM1119" s="89">
        <v>43248</v>
      </c>
      <c r="CN1119" s="97">
        <v>43257</v>
      </c>
      <c r="CP1119"/>
      <c r="CQ1119" s="65"/>
      <c r="CR1119" s="65"/>
      <c r="CS1119" s="98"/>
      <c r="CT1119"/>
      <c r="CU1119"/>
      <c r="CV1119" s="97"/>
      <c r="CW1119" s="2">
        <v>110</v>
      </c>
      <c r="CX1119" s="82">
        <v>80</v>
      </c>
      <c r="DG1119" s="64"/>
      <c r="DI1119" s="89">
        <v>43682</v>
      </c>
      <c r="DJ1119" s="89"/>
      <c r="DN1119" s="34"/>
      <c r="DO1119" s="34"/>
      <c r="DP1119" s="34"/>
      <c r="DQ1119" s="34"/>
      <c r="DR1119" s="34"/>
      <c r="DS1119" s="34" t="s">
        <v>2127</v>
      </c>
      <c r="DT1119" s="34"/>
      <c r="DU1119" s="47">
        <v>44811</v>
      </c>
      <c r="DY1119" s="1">
        <v>1</v>
      </c>
      <c r="DZ1119" t="s">
        <v>7941</v>
      </c>
      <c r="EA1119" s="4">
        <v>0.63</v>
      </c>
      <c r="EB1119" s="4">
        <v>90</v>
      </c>
      <c r="ED1119" s="4">
        <v>147</v>
      </c>
      <c r="EF1119" s="4">
        <v>111</v>
      </c>
      <c r="EG1119" s="4">
        <v>1.8</v>
      </c>
      <c r="EH1119" s="4">
        <v>5.7</v>
      </c>
      <c r="EJ1119"/>
      <c r="EL1119" s="34"/>
      <c r="EN1119" s="34"/>
    </row>
    <row r="1120" spans="1:144" x14ac:dyDescent="0.25">
      <c r="A1120" s="85">
        <v>2022</v>
      </c>
      <c r="B1120" s="87">
        <v>44830</v>
      </c>
      <c r="C1120" t="s">
        <v>121</v>
      </c>
      <c r="D1120" t="s">
        <v>122</v>
      </c>
      <c r="E1120" s="34" t="s">
        <v>7938</v>
      </c>
      <c r="F1120" s="34">
        <f t="shared" si="89"/>
        <v>1119</v>
      </c>
      <c r="G1120" s="34" t="s">
        <v>4985</v>
      </c>
      <c r="H1120">
        <v>18</v>
      </c>
      <c r="I1120" s="34" t="s">
        <v>6141</v>
      </c>
      <c r="J1120" s="34" t="s">
        <v>4991</v>
      </c>
      <c r="K1120" s="34" t="str">
        <f>VLOOKUP(J1120,[2]CodMpios!$B$347:$E$362,4,FALSE)</f>
        <v>18592 - Puerto Rico</v>
      </c>
      <c r="L1120" s="34" t="str">
        <f>VLOOKUP($J1120,[2]Coord_Mpios_X_Y!$B$2:$K$1123,9,FALSE)</f>
        <v>2,018940891255</v>
      </c>
      <c r="M1120" s="34" t="str">
        <f>VLOOKUP($J1120,[2]Coord_Mpios_X_Y!$B$2:$K$1123,10,FALSE)</f>
        <v>-75,073086267336</v>
      </c>
      <c r="N1120" s="34" t="s">
        <v>139</v>
      </c>
      <c r="O1120" s="34" t="s">
        <v>126</v>
      </c>
      <c r="Q1120" s="34" t="s">
        <v>127</v>
      </c>
      <c r="R1120" s="34">
        <v>12252346</v>
      </c>
      <c r="S1120" s="34" t="str">
        <f t="shared" si="85"/>
        <v>CC12252346</v>
      </c>
      <c r="T1120" s="34" t="s">
        <v>238</v>
      </c>
      <c r="V1120" s="34" t="s">
        <v>522</v>
      </c>
      <c r="W1120" s="34" t="s">
        <v>5650</v>
      </c>
      <c r="X1120" s="87">
        <v>17726</v>
      </c>
      <c r="Y1120">
        <v>74</v>
      </c>
      <c r="Z1120" s="36">
        <f>VLOOKUP($Y1120,[2]Edades!$A$3:$H$153,4,FALSE)</f>
        <v>6</v>
      </c>
      <c r="AA1120" s="34" t="str">
        <f>VLOOKUP($Y1120,[2]Edades!$A$3:$H$153,6,FALSE)</f>
        <v>6 - Persona mayor</v>
      </c>
      <c r="AB1120" s="34">
        <f>VLOOKUP($Y1120,[2]Edades!$A$3:$H$153,7,FALSE)</f>
        <v>15</v>
      </c>
      <c r="AC1120" s="34" t="str">
        <f>VLOOKUP($Y1120,[2]Edades!$A$3:$H$153,8,FALSE)</f>
        <v>70-74</v>
      </c>
      <c r="AD1120" s="34" t="s">
        <v>146</v>
      </c>
      <c r="AE1120">
        <v>1</v>
      </c>
      <c r="AF1120" s="34" t="s">
        <v>2137</v>
      </c>
      <c r="AG1120" s="34" t="s">
        <v>2127</v>
      </c>
      <c r="AH1120" s="34" t="s">
        <v>2127</v>
      </c>
      <c r="AK1120" s="34" t="s">
        <v>139</v>
      </c>
      <c r="AM1120" s="34" t="s">
        <v>2127</v>
      </c>
      <c r="AN1120" s="36" t="s">
        <v>2127</v>
      </c>
      <c r="AO1120" s="36" t="s">
        <v>2127</v>
      </c>
      <c r="AP1120" s="34" t="s">
        <v>2127</v>
      </c>
      <c r="AQ1120" s="36" t="s">
        <v>2127</v>
      </c>
      <c r="AR1120" s="34" t="s">
        <v>4989</v>
      </c>
      <c r="AS1120" s="91" t="s">
        <v>7228</v>
      </c>
      <c r="AT1120" s="34">
        <v>3202359591</v>
      </c>
      <c r="AU1120" s="34" t="s">
        <v>2127</v>
      </c>
      <c r="AX1120" s="90"/>
      <c r="BA1120" s="91"/>
      <c r="BB1120" s="91"/>
      <c r="BC1120" s="91"/>
      <c r="BF1120" s="34" t="s">
        <v>4983</v>
      </c>
      <c r="BG1120" s="92" t="s">
        <v>2098</v>
      </c>
      <c r="BM1120" s="36" t="s">
        <v>131</v>
      </c>
      <c r="BN1120" s="34" t="s">
        <v>132</v>
      </c>
      <c r="BO1120" s="36">
        <v>0</v>
      </c>
      <c r="BQ1120" s="94"/>
      <c r="BS1120" s="36" t="s">
        <v>2127</v>
      </c>
      <c r="BU1120" s="95"/>
      <c r="BV1120" s="95"/>
      <c r="BW1120" s="61"/>
      <c r="BX1120" s="60"/>
      <c r="BY1120" s="59" t="str">
        <f t="shared" ca="1" si="86"/>
        <v/>
      </c>
      <c r="CD1120" s="68"/>
      <c r="CE1120" s="68"/>
      <c r="CF1120" s="67"/>
      <c r="CG1120">
        <v>58</v>
      </c>
      <c r="CH1120" s="2">
        <v>165</v>
      </c>
      <c r="CI1120" s="4">
        <f t="shared" si="87"/>
        <v>21.30394857667585</v>
      </c>
      <c r="CJ1120" s="5" t="str">
        <f t="shared" si="88"/>
        <v>NORMAL</v>
      </c>
      <c r="CK1120" s="36">
        <v>0</v>
      </c>
      <c r="CL1120" s="66"/>
      <c r="CM1120" s="89">
        <v>43249</v>
      </c>
      <c r="CN1120" s="97">
        <v>43277</v>
      </c>
      <c r="CP1120"/>
      <c r="CQ1120" s="65"/>
      <c r="CR1120" s="65"/>
      <c r="CS1120" s="98"/>
      <c r="CT1120"/>
      <c r="CU1120"/>
      <c r="CV1120" s="97"/>
      <c r="CW1120" s="2"/>
      <c r="CX1120" s="82"/>
      <c r="DG1120" s="64"/>
      <c r="DI1120" s="89"/>
      <c r="DJ1120" s="89"/>
      <c r="DN1120" s="34"/>
      <c r="DO1120" s="34"/>
      <c r="DP1120" s="34"/>
      <c r="DQ1120" s="34"/>
      <c r="DR1120" s="34"/>
      <c r="DS1120" s="34" t="s">
        <v>2127</v>
      </c>
      <c r="DT1120" s="34"/>
      <c r="DU1120" s="47">
        <v>44221</v>
      </c>
      <c r="DY1120" s="1">
        <v>1</v>
      </c>
      <c r="DZ1120" t="s">
        <v>7940</v>
      </c>
      <c r="EB1120" s="4"/>
      <c r="ED1120" s="4">
        <v>56</v>
      </c>
      <c r="EJ1120"/>
      <c r="EL1120" s="34"/>
      <c r="EN1120" s="34"/>
    </row>
    <row r="1121" spans="1:144" x14ac:dyDescent="0.25">
      <c r="A1121" s="85">
        <v>2022</v>
      </c>
      <c r="B1121" s="87">
        <v>44830</v>
      </c>
      <c r="C1121" t="s">
        <v>121</v>
      </c>
      <c r="D1121" t="s">
        <v>122</v>
      </c>
      <c r="E1121" s="34" t="s">
        <v>7938</v>
      </c>
      <c r="F1121" s="34">
        <f t="shared" si="89"/>
        <v>1120</v>
      </c>
      <c r="G1121" s="34" t="s">
        <v>4985</v>
      </c>
      <c r="H1121">
        <v>18</v>
      </c>
      <c r="I1121" s="34" t="s">
        <v>6141</v>
      </c>
      <c r="J1121" s="34" t="s">
        <v>5002</v>
      </c>
      <c r="K1121" s="34" t="str">
        <f>VLOOKUP(J1121,[2]CodMpios!$B$347:$E$362,4,FALSE)</f>
        <v>18860 - Valparaíso</v>
      </c>
      <c r="L1121" s="34" t="str">
        <f>VLOOKUP($J1121,[2]Coord_Mpios_X_Y!$B$2:$K$1123,9,FALSE)</f>
        <v>1,061292206570</v>
      </c>
      <c r="M1121" s="34" t="str">
        <f>VLOOKUP($J1121,[2]Coord_Mpios_X_Y!$B$2:$K$1123,10,FALSE)</f>
        <v>-75,627047667443</v>
      </c>
      <c r="N1121" s="34" t="s">
        <v>139</v>
      </c>
      <c r="O1121" s="34" t="s">
        <v>126</v>
      </c>
      <c r="Q1121" s="34" t="s">
        <v>127</v>
      </c>
      <c r="R1121" s="34">
        <v>40725388</v>
      </c>
      <c r="S1121" s="34" t="str">
        <f t="shared" si="85"/>
        <v>CC40725388</v>
      </c>
      <c r="T1121" s="34" t="s">
        <v>5649</v>
      </c>
      <c r="V1121" s="34" t="s">
        <v>273</v>
      </c>
      <c r="W1121" s="34" t="s">
        <v>335</v>
      </c>
      <c r="X1121" s="87">
        <v>19933</v>
      </c>
      <c r="Y1121">
        <v>68</v>
      </c>
      <c r="Z1121" s="36">
        <f>VLOOKUP($Y1121,[2]Edades!$A$3:$H$153,4,FALSE)</f>
        <v>6</v>
      </c>
      <c r="AA1121" s="34" t="str">
        <f>VLOOKUP($Y1121,[2]Edades!$A$3:$H$153,6,FALSE)</f>
        <v>6 - Persona mayor</v>
      </c>
      <c r="AB1121" s="34">
        <f>VLOOKUP($Y1121,[2]Edades!$A$3:$H$153,7,FALSE)</f>
        <v>14</v>
      </c>
      <c r="AC1121" s="34" t="str">
        <f>VLOOKUP($Y1121,[2]Edades!$A$3:$H$153,8,FALSE)</f>
        <v>65-69</v>
      </c>
      <c r="AD1121" s="34" t="s">
        <v>129</v>
      </c>
      <c r="AE1121" s="1">
        <v>2</v>
      </c>
      <c r="AF1121" s="34" t="s">
        <v>2137</v>
      </c>
      <c r="AG1121" s="34" t="s">
        <v>2127</v>
      </c>
      <c r="AH1121" s="34" t="s">
        <v>2127</v>
      </c>
      <c r="AK1121" s="34" t="s">
        <v>139</v>
      </c>
      <c r="AM1121" s="34" t="s">
        <v>2127</v>
      </c>
      <c r="AN1121" s="36" t="s">
        <v>2127</v>
      </c>
      <c r="AO1121" s="36" t="s">
        <v>2127</v>
      </c>
      <c r="AP1121" s="34" t="s">
        <v>2127</v>
      </c>
      <c r="AQ1121" s="36" t="s">
        <v>2127</v>
      </c>
      <c r="AR1121" s="34" t="s">
        <v>2098</v>
      </c>
      <c r="AS1121" s="91" t="s">
        <v>6280</v>
      </c>
      <c r="AT1121" s="34">
        <v>3123867096</v>
      </c>
      <c r="AU1121" s="34" t="s">
        <v>2127</v>
      </c>
      <c r="AX1121" s="90"/>
      <c r="BA1121" s="91"/>
      <c r="BB1121" s="91"/>
      <c r="BC1121" s="91"/>
      <c r="BF1121" s="34" t="s">
        <v>4983</v>
      </c>
      <c r="BG1121" s="92" t="s">
        <v>2098</v>
      </c>
      <c r="BM1121" s="36" t="s">
        <v>131</v>
      </c>
      <c r="BN1121" s="34" t="s">
        <v>132</v>
      </c>
      <c r="BO1121" s="36">
        <v>0</v>
      </c>
      <c r="BQ1121" s="94"/>
      <c r="BS1121" s="36" t="s">
        <v>2127</v>
      </c>
      <c r="BU1121" s="95"/>
      <c r="BV1121" s="95"/>
      <c r="BW1121" s="61"/>
      <c r="BX1121" s="60"/>
      <c r="BY1121" s="59" t="str">
        <f t="shared" ca="1" si="86"/>
        <v/>
      </c>
      <c r="CD1121" s="68"/>
      <c r="CE1121" s="68"/>
      <c r="CF1121" s="67"/>
      <c r="CG1121">
        <v>62</v>
      </c>
      <c r="CH1121" s="2">
        <v>162</v>
      </c>
      <c r="CI1121" s="4">
        <f t="shared" si="87"/>
        <v>23.624447492760247</v>
      </c>
      <c r="CJ1121" s="5" t="str">
        <f t="shared" si="88"/>
        <v>NORMAL</v>
      </c>
      <c r="CK1121" s="36">
        <v>0</v>
      </c>
      <c r="CL1121" s="66"/>
      <c r="CM1121" s="89">
        <v>43250</v>
      </c>
      <c r="CN1121" s="97">
        <v>43277</v>
      </c>
      <c r="CP1121"/>
      <c r="CQ1121" s="65"/>
      <c r="CR1121" s="65"/>
      <c r="CS1121" s="98"/>
      <c r="CT1121"/>
      <c r="CU1121"/>
      <c r="CV1121" s="97"/>
      <c r="CW1121" s="2">
        <v>110</v>
      </c>
      <c r="CX1121" s="82">
        <v>80</v>
      </c>
      <c r="DG1121" s="64"/>
      <c r="DI1121" s="89">
        <v>44603</v>
      </c>
      <c r="DJ1121" s="89"/>
      <c r="DN1121" s="34"/>
      <c r="DO1121" s="34"/>
      <c r="DP1121" s="34"/>
      <c r="DQ1121" s="34"/>
      <c r="DR1121" s="34"/>
      <c r="DS1121" s="34" t="s">
        <v>2127</v>
      </c>
      <c r="DT1121" s="34"/>
      <c r="DU1121" s="47">
        <v>44613</v>
      </c>
      <c r="DY1121" s="1">
        <v>3</v>
      </c>
      <c r="DZ1121" t="s">
        <v>7940</v>
      </c>
      <c r="EA1121" s="4">
        <v>1.1100000000000001</v>
      </c>
      <c r="EB1121" s="4"/>
      <c r="EC1121" s="4">
        <v>297</v>
      </c>
      <c r="ED1121" s="4">
        <v>217</v>
      </c>
      <c r="EE1121" s="4">
        <v>65.900000000000006</v>
      </c>
      <c r="EF1121" s="4">
        <v>74</v>
      </c>
      <c r="EG1121" s="4">
        <v>1.3</v>
      </c>
      <c r="EJ1121"/>
      <c r="EL1121" s="34"/>
      <c r="EN1121" s="34"/>
    </row>
    <row r="1122" spans="1:144" x14ac:dyDescent="0.25">
      <c r="A1122" s="85">
        <v>2022</v>
      </c>
      <c r="B1122" s="87">
        <v>44830</v>
      </c>
      <c r="C1122" t="s">
        <v>121</v>
      </c>
      <c r="D1122" t="s">
        <v>122</v>
      </c>
      <c r="E1122" s="34" t="s">
        <v>7938</v>
      </c>
      <c r="F1122" s="34">
        <f t="shared" si="89"/>
        <v>1121</v>
      </c>
      <c r="G1122" s="34" t="s">
        <v>4985</v>
      </c>
      <c r="H1122">
        <v>18</v>
      </c>
      <c r="I1122" s="34" t="s">
        <v>6141</v>
      </c>
      <c r="J1122" s="34" t="s">
        <v>4988</v>
      </c>
      <c r="K1122" s="34" t="str">
        <f>VLOOKUP(J1122,[2]CodMpios!$B$347:$E$362,4,FALSE)</f>
        <v>18001 - Florencia</v>
      </c>
      <c r="L1122" s="34" t="str">
        <f>VLOOKUP($J1122,[2]Coord_Mpios_X_Y!$B$2:$K$1123,9,FALSE)</f>
        <v>1,749138703818</v>
      </c>
      <c r="M1122" s="34" t="str">
        <f>VLOOKUP($J1122,[2]Coord_Mpios_X_Y!$B$2:$K$1123,10,FALSE)</f>
        <v>-75,558239064333</v>
      </c>
      <c r="N1122" s="34" t="s">
        <v>6142</v>
      </c>
      <c r="O1122" s="34" t="s">
        <v>126</v>
      </c>
      <c r="Q1122" s="34" t="s">
        <v>127</v>
      </c>
      <c r="R1122" s="34">
        <v>40600067</v>
      </c>
      <c r="S1122" s="34" t="str">
        <f t="shared" si="85"/>
        <v>CC40600067</v>
      </c>
      <c r="T1122" s="34" t="s">
        <v>2100</v>
      </c>
      <c r="V1122" s="34" t="s">
        <v>344</v>
      </c>
      <c r="W1122" s="34" t="s">
        <v>1327</v>
      </c>
      <c r="X1122" s="87">
        <v>17287</v>
      </c>
      <c r="Y1122">
        <v>75</v>
      </c>
      <c r="Z1122" s="36">
        <f>VLOOKUP($Y1122,[2]Edades!$A$3:$H$153,4,FALSE)</f>
        <v>6</v>
      </c>
      <c r="AA1122" s="34" t="str">
        <f>VLOOKUP($Y1122,[2]Edades!$A$3:$H$153,6,FALSE)</f>
        <v>6 - Persona mayor</v>
      </c>
      <c r="AB1122" s="34">
        <f>VLOOKUP($Y1122,[2]Edades!$A$3:$H$153,7,FALSE)</f>
        <v>16</v>
      </c>
      <c r="AC1122" s="34" t="str">
        <f>VLOOKUP($Y1122,[2]Edades!$A$3:$H$153,8,FALSE)</f>
        <v>75-79</v>
      </c>
      <c r="AD1122" s="34" t="s">
        <v>129</v>
      </c>
      <c r="AE1122" s="1">
        <v>2</v>
      </c>
      <c r="AF1122" s="34" t="s">
        <v>2137</v>
      </c>
      <c r="AG1122" s="34" t="s">
        <v>2127</v>
      </c>
      <c r="AH1122" s="34" t="s">
        <v>2127</v>
      </c>
      <c r="AK1122" s="34" t="s">
        <v>6142</v>
      </c>
      <c r="AM1122" s="34" t="s">
        <v>2127</v>
      </c>
      <c r="AN1122" s="36" t="s">
        <v>2127</v>
      </c>
      <c r="AO1122" s="36" t="s">
        <v>2127</v>
      </c>
      <c r="AP1122" s="34" t="s">
        <v>2127</v>
      </c>
      <c r="AQ1122" s="36" t="s">
        <v>2127</v>
      </c>
      <c r="AR1122" s="34" t="s">
        <v>2098</v>
      </c>
      <c r="AS1122" s="91" t="s">
        <v>7229</v>
      </c>
      <c r="AT1122" s="34">
        <v>3114825229</v>
      </c>
      <c r="AU1122" s="34" t="s">
        <v>2127</v>
      </c>
      <c r="AX1122" s="90"/>
      <c r="BA1122" s="91"/>
      <c r="BB1122" s="91"/>
      <c r="BC1122" s="91"/>
      <c r="BF1122" s="34" t="s">
        <v>4983</v>
      </c>
      <c r="BG1122" s="92" t="s">
        <v>2098</v>
      </c>
      <c r="BM1122" s="36" t="s">
        <v>131</v>
      </c>
      <c r="BN1122" s="34" t="s">
        <v>132</v>
      </c>
      <c r="BO1122" s="36">
        <v>0</v>
      </c>
      <c r="BQ1122" s="94"/>
      <c r="BS1122" s="36" t="s">
        <v>2127</v>
      </c>
      <c r="BU1122" s="95"/>
      <c r="BV1122" s="95"/>
      <c r="BW1122" s="61"/>
      <c r="BX1122" s="60"/>
      <c r="BY1122" s="59" t="str">
        <f t="shared" ca="1" si="86"/>
        <v/>
      </c>
      <c r="CD1122" s="68"/>
      <c r="CE1122" s="68"/>
      <c r="CF1122" s="67"/>
      <c r="CG1122">
        <v>51</v>
      </c>
      <c r="CH1122" s="2">
        <v>150</v>
      </c>
      <c r="CI1122" s="4">
        <f t="shared" si="87"/>
        <v>22.666666666666668</v>
      </c>
      <c r="CJ1122" s="5" t="str">
        <f t="shared" si="88"/>
        <v>NORMAL</v>
      </c>
      <c r="CK1122" s="36">
        <v>0</v>
      </c>
      <c r="CL1122" s="66"/>
      <c r="CM1122" s="89">
        <v>43251</v>
      </c>
      <c r="CN1122" s="97">
        <v>43278</v>
      </c>
      <c r="CP1122"/>
      <c r="CQ1122" s="65"/>
      <c r="CR1122" s="65"/>
      <c r="CS1122" s="98"/>
      <c r="CT1122"/>
      <c r="CU1122"/>
      <c r="CV1122" s="97"/>
      <c r="CW1122" s="2">
        <v>153</v>
      </c>
      <c r="CX1122" s="82">
        <v>79</v>
      </c>
      <c r="DG1122" s="64"/>
      <c r="DI1122" s="89"/>
      <c r="DJ1122" s="89"/>
      <c r="DN1122" s="34"/>
      <c r="DO1122" s="34"/>
      <c r="DP1122" s="34"/>
      <c r="DQ1122" s="34"/>
      <c r="DR1122" s="34"/>
      <c r="DS1122" s="34" t="s">
        <v>2127</v>
      </c>
      <c r="DT1122" s="34"/>
      <c r="DU1122" s="47">
        <v>44593</v>
      </c>
      <c r="DY1122" s="1">
        <v>2</v>
      </c>
      <c r="DZ1122" t="s">
        <v>7941</v>
      </c>
      <c r="EA1122" s="4">
        <v>0.82</v>
      </c>
      <c r="EB1122" s="4">
        <v>93</v>
      </c>
      <c r="EC1122" s="4">
        <v>231</v>
      </c>
      <c r="ED1122" s="4">
        <v>141</v>
      </c>
      <c r="EE1122" s="4">
        <v>60.7</v>
      </c>
      <c r="EF1122" s="4">
        <v>146</v>
      </c>
      <c r="EJ1122"/>
      <c r="EL1122" s="34"/>
      <c r="EN1122" s="34"/>
    </row>
    <row r="1123" spans="1:144" x14ac:dyDescent="0.25">
      <c r="A1123" s="85">
        <v>2022</v>
      </c>
      <c r="B1123" s="87">
        <v>44830</v>
      </c>
      <c r="C1123" t="s">
        <v>121</v>
      </c>
      <c r="D1123" t="s">
        <v>122</v>
      </c>
      <c r="E1123" s="34" t="s">
        <v>7938</v>
      </c>
      <c r="F1123" s="34">
        <f t="shared" si="89"/>
        <v>1122</v>
      </c>
      <c r="G1123" s="34" t="s">
        <v>4985</v>
      </c>
      <c r="H1123">
        <v>18</v>
      </c>
      <c r="I1123" s="34" t="s">
        <v>6141</v>
      </c>
      <c r="J1123" s="34" t="s">
        <v>4991</v>
      </c>
      <c r="K1123" s="34" t="str">
        <f>VLOOKUP(J1123,[2]CodMpios!$B$347:$E$362,4,FALSE)</f>
        <v>18592 - Puerto Rico</v>
      </c>
      <c r="L1123" s="34" t="str">
        <f>VLOOKUP($J1123,[2]Coord_Mpios_X_Y!$B$2:$K$1123,9,FALSE)</f>
        <v>2,018940891255</v>
      </c>
      <c r="M1123" s="34" t="str">
        <f>VLOOKUP($J1123,[2]Coord_Mpios_X_Y!$B$2:$K$1123,10,FALSE)</f>
        <v>-75,073086267336</v>
      </c>
      <c r="N1123" s="34" t="s">
        <v>125</v>
      </c>
      <c r="O1123" s="34" t="s">
        <v>126</v>
      </c>
      <c r="Q1123" s="34" t="s">
        <v>127</v>
      </c>
      <c r="R1123" s="34">
        <v>96332462</v>
      </c>
      <c r="S1123" s="34" t="str">
        <f t="shared" si="85"/>
        <v>CC96332462</v>
      </c>
      <c r="T1123" s="34" t="s">
        <v>1107</v>
      </c>
      <c r="U1123" s="34" t="s">
        <v>413</v>
      </c>
      <c r="V1123" s="34" t="s">
        <v>1057</v>
      </c>
      <c r="W1123" s="34" t="s">
        <v>212</v>
      </c>
      <c r="X1123" s="87">
        <v>28892</v>
      </c>
      <c r="Y1123">
        <v>44</v>
      </c>
      <c r="Z1123" s="36">
        <f>VLOOKUP($Y1123,[2]Edades!$A$3:$H$153,4,FALSE)</f>
        <v>5</v>
      </c>
      <c r="AA1123" s="34" t="str">
        <f>VLOOKUP($Y1123,[2]Edades!$A$3:$H$153,6,FALSE)</f>
        <v>5 - Adultez</v>
      </c>
      <c r="AB1123" s="34">
        <f>VLOOKUP($Y1123,[2]Edades!$A$3:$H$153,7,FALSE)</f>
        <v>9</v>
      </c>
      <c r="AC1123" s="34" t="str">
        <f>VLOOKUP($Y1123,[2]Edades!$A$3:$H$153,8,FALSE)</f>
        <v>40-44</v>
      </c>
      <c r="AD1123" s="34" t="s">
        <v>146</v>
      </c>
      <c r="AE1123">
        <v>1</v>
      </c>
      <c r="AF1123" s="34" t="s">
        <v>130</v>
      </c>
      <c r="AG1123" s="34" t="s">
        <v>2127</v>
      </c>
      <c r="AH1123" s="34" t="s">
        <v>2127</v>
      </c>
      <c r="AK1123" s="34" t="s">
        <v>125</v>
      </c>
      <c r="AM1123" s="34" t="s">
        <v>2127</v>
      </c>
      <c r="AN1123" s="36" t="s">
        <v>2127</v>
      </c>
      <c r="AO1123" s="36" t="s">
        <v>2127</v>
      </c>
      <c r="AP1123" s="34" t="s">
        <v>2127</v>
      </c>
      <c r="AQ1123" s="36" t="s">
        <v>2127</v>
      </c>
      <c r="AR1123" s="34" t="s">
        <v>4989</v>
      </c>
      <c r="AS1123" s="91" t="s">
        <v>7230</v>
      </c>
      <c r="AT1123" s="34">
        <v>3132520736</v>
      </c>
      <c r="AU1123" s="34" t="s">
        <v>2127</v>
      </c>
      <c r="AX1123" s="90"/>
      <c r="BA1123" s="91"/>
      <c r="BB1123" s="91"/>
      <c r="BC1123" s="91"/>
      <c r="BF1123" s="34" t="s">
        <v>4983</v>
      </c>
      <c r="BG1123" s="92" t="s">
        <v>2098</v>
      </c>
      <c r="BM1123" s="36" t="s">
        <v>131</v>
      </c>
      <c r="BN1123" s="34" t="s">
        <v>132</v>
      </c>
      <c r="BO1123" s="36">
        <v>0</v>
      </c>
      <c r="BQ1123" s="94"/>
      <c r="BS1123" s="36" t="s">
        <v>2127</v>
      </c>
      <c r="BU1123" s="95"/>
      <c r="BV1123" s="95"/>
      <c r="BW1123" s="61"/>
      <c r="BX1123" s="60"/>
      <c r="BY1123" s="59" t="str">
        <f t="shared" ca="1" si="86"/>
        <v/>
      </c>
      <c r="CD1123" s="68"/>
      <c r="CE1123" s="68"/>
      <c r="CF1123" s="67"/>
      <c r="CG1123">
        <v>93</v>
      </c>
      <c r="CH1123" s="2">
        <v>170</v>
      </c>
      <c r="CI1123" s="4">
        <f t="shared" si="87"/>
        <v>32.179930795847753</v>
      </c>
      <c r="CJ1123" s="5" t="str">
        <f t="shared" si="88"/>
        <v>OBESIDAD</v>
      </c>
      <c r="CK1123" s="36">
        <v>0</v>
      </c>
      <c r="CL1123" s="66"/>
      <c r="CM1123" s="89">
        <v>43251</v>
      </c>
      <c r="CN1123" s="97">
        <v>43251</v>
      </c>
      <c r="CP1123"/>
      <c r="CQ1123" s="65"/>
      <c r="CR1123" s="65"/>
      <c r="CS1123" s="98"/>
      <c r="CT1123"/>
      <c r="CU1123"/>
      <c r="CV1123" s="97"/>
      <c r="CW1123" s="2"/>
      <c r="CX1123" s="82"/>
      <c r="DG1123" s="64"/>
      <c r="DI1123" s="89">
        <v>43650</v>
      </c>
      <c r="DJ1123" s="89"/>
      <c r="DN1123" s="34"/>
      <c r="DO1123" s="34"/>
      <c r="DP1123" s="34"/>
      <c r="DQ1123" s="34"/>
      <c r="DR1123" s="34"/>
      <c r="DS1123" s="34" t="s">
        <v>2127</v>
      </c>
      <c r="DT1123" s="34"/>
      <c r="DU1123" s="47">
        <v>43651</v>
      </c>
      <c r="DY1123" s="1">
        <v>1</v>
      </c>
      <c r="DZ1123" t="s">
        <v>7941</v>
      </c>
      <c r="EB1123" s="4"/>
      <c r="EJ1123"/>
      <c r="EL1123" s="34"/>
      <c r="EN1123" s="34"/>
    </row>
    <row r="1124" spans="1:144" x14ac:dyDescent="0.25">
      <c r="A1124" s="85">
        <v>2022</v>
      </c>
      <c r="B1124" s="87">
        <v>44830</v>
      </c>
      <c r="C1124" t="s">
        <v>121</v>
      </c>
      <c r="D1124" t="s">
        <v>122</v>
      </c>
      <c r="E1124" s="34" t="s">
        <v>7938</v>
      </c>
      <c r="F1124" s="34">
        <f t="shared" si="89"/>
        <v>1123</v>
      </c>
      <c r="G1124" s="34" t="s">
        <v>4985</v>
      </c>
      <c r="H1124">
        <v>18</v>
      </c>
      <c r="I1124" s="34" t="s">
        <v>6141</v>
      </c>
      <c r="J1124" s="34" t="s">
        <v>4988</v>
      </c>
      <c r="K1124" s="34" t="str">
        <f>VLOOKUP(J1124,[2]CodMpios!$B$347:$E$362,4,FALSE)</f>
        <v>18001 - Florencia</v>
      </c>
      <c r="L1124" s="34" t="str">
        <f>VLOOKUP($J1124,[2]Coord_Mpios_X_Y!$B$2:$K$1123,9,FALSE)</f>
        <v>1,749138703818</v>
      </c>
      <c r="M1124" s="34" t="str">
        <f>VLOOKUP($J1124,[2]Coord_Mpios_X_Y!$B$2:$K$1123,10,FALSE)</f>
        <v>-75,558239064333</v>
      </c>
      <c r="N1124" s="34" t="s">
        <v>125</v>
      </c>
      <c r="O1124" s="34" t="s">
        <v>126</v>
      </c>
      <c r="Q1124" s="34" t="s">
        <v>127</v>
      </c>
      <c r="R1124" s="34">
        <v>40759516</v>
      </c>
      <c r="S1124" s="34" t="str">
        <f t="shared" si="85"/>
        <v>CC40759516</v>
      </c>
      <c r="T1124" s="34" t="s">
        <v>5648</v>
      </c>
      <c r="V1124" s="34" t="s">
        <v>746</v>
      </c>
      <c r="W1124" s="34" t="s">
        <v>177</v>
      </c>
      <c r="X1124" s="87">
        <v>21491</v>
      </c>
      <c r="Y1124">
        <v>64</v>
      </c>
      <c r="Z1124" s="36">
        <f>VLOOKUP($Y1124,[2]Edades!$A$3:$H$153,4,FALSE)</f>
        <v>6</v>
      </c>
      <c r="AA1124" s="34" t="str">
        <f>VLOOKUP($Y1124,[2]Edades!$A$3:$H$153,6,FALSE)</f>
        <v>6 - Persona mayor</v>
      </c>
      <c r="AB1124" s="34">
        <f>VLOOKUP($Y1124,[2]Edades!$A$3:$H$153,7,FALSE)</f>
        <v>13</v>
      </c>
      <c r="AC1124" s="34" t="str">
        <f>VLOOKUP($Y1124,[2]Edades!$A$3:$H$153,8,FALSE)</f>
        <v>60-64</v>
      </c>
      <c r="AD1124" s="34" t="s">
        <v>129</v>
      </c>
      <c r="AE1124" s="1">
        <v>2</v>
      </c>
      <c r="AF1124" s="34" t="s">
        <v>2137</v>
      </c>
      <c r="AG1124" s="34" t="s">
        <v>2127</v>
      </c>
      <c r="AH1124" s="34" t="s">
        <v>2127</v>
      </c>
      <c r="AK1124" s="34" t="s">
        <v>125</v>
      </c>
      <c r="AM1124" s="34" t="s">
        <v>2127</v>
      </c>
      <c r="AN1124" s="36" t="s">
        <v>2127</v>
      </c>
      <c r="AO1124" s="36" t="s">
        <v>2127</v>
      </c>
      <c r="AP1124" s="34" t="s">
        <v>2127</v>
      </c>
      <c r="AQ1124" s="36" t="s">
        <v>2127</v>
      </c>
      <c r="AR1124" s="34" t="s">
        <v>2098</v>
      </c>
      <c r="AS1124" s="91" t="s">
        <v>7231</v>
      </c>
      <c r="AT1124" s="34">
        <v>3138295412</v>
      </c>
      <c r="AU1124" s="34" t="s">
        <v>2127</v>
      </c>
      <c r="AX1124" s="90"/>
      <c r="BA1124" s="91"/>
      <c r="BB1124" s="91"/>
      <c r="BC1124" s="91"/>
      <c r="BF1124" s="34" t="s">
        <v>4983</v>
      </c>
      <c r="BG1124" s="92" t="s">
        <v>2098</v>
      </c>
      <c r="BM1124" s="36" t="s">
        <v>131</v>
      </c>
      <c r="BN1124" s="34" t="s">
        <v>132</v>
      </c>
      <c r="BO1124" s="36">
        <v>0</v>
      </c>
      <c r="BQ1124" s="94"/>
      <c r="BS1124" s="36" t="s">
        <v>2127</v>
      </c>
      <c r="BU1124" s="95"/>
      <c r="BV1124" s="95"/>
      <c r="BW1124" s="61"/>
      <c r="BX1124" s="60"/>
      <c r="BY1124" s="59" t="str">
        <f t="shared" ca="1" si="86"/>
        <v/>
      </c>
      <c r="CD1124" s="68"/>
      <c r="CE1124" s="68"/>
      <c r="CF1124" s="67"/>
      <c r="CG1124">
        <v>76</v>
      </c>
      <c r="CH1124" s="2">
        <v>153</v>
      </c>
      <c r="CI1124" s="4">
        <f t="shared" si="87"/>
        <v>32.466145499594177</v>
      </c>
      <c r="CJ1124" s="5" t="str">
        <f t="shared" si="88"/>
        <v>OBESIDAD</v>
      </c>
      <c r="CK1124" s="36">
        <v>0</v>
      </c>
      <c r="CL1124" s="66"/>
      <c r="CM1124" s="89">
        <v>43252</v>
      </c>
      <c r="CN1124" s="97">
        <v>43278</v>
      </c>
      <c r="CP1124"/>
      <c r="CQ1124" s="65"/>
      <c r="CR1124" s="65"/>
      <c r="CS1124" s="98"/>
      <c r="CT1124"/>
      <c r="CU1124"/>
      <c r="CV1124" s="97"/>
      <c r="CW1124" s="2">
        <v>130</v>
      </c>
      <c r="CX1124" s="82">
        <v>70</v>
      </c>
      <c r="DG1124" s="64"/>
      <c r="DI1124" s="89"/>
      <c r="DJ1124" s="89"/>
      <c r="DK1124" s="89">
        <v>44622</v>
      </c>
      <c r="DN1124" s="34"/>
      <c r="DO1124" s="34"/>
      <c r="DP1124" s="34"/>
      <c r="DQ1124" s="34"/>
      <c r="DR1124" s="34"/>
      <c r="DS1124" s="34" t="s">
        <v>2127</v>
      </c>
      <c r="DT1124" s="34"/>
      <c r="DU1124" s="47">
        <v>44700</v>
      </c>
      <c r="DY1124" s="1">
        <v>2</v>
      </c>
      <c r="DZ1124" t="s">
        <v>7940</v>
      </c>
      <c r="EA1124" s="4">
        <v>0.9</v>
      </c>
      <c r="EB1124" s="4">
        <v>148</v>
      </c>
      <c r="EC1124" s="4">
        <v>201</v>
      </c>
      <c r="ED1124" s="4">
        <v>134</v>
      </c>
      <c r="EE1124" s="4">
        <v>41.6</v>
      </c>
      <c r="EF1124" s="4">
        <v>130</v>
      </c>
      <c r="EG1124" s="4">
        <v>2.1</v>
      </c>
      <c r="EH1124" s="4">
        <v>7.8</v>
      </c>
      <c r="EJ1124"/>
      <c r="EL1124" s="34"/>
      <c r="EN1124" s="34"/>
    </row>
    <row r="1125" spans="1:144" x14ac:dyDescent="0.25">
      <c r="A1125" s="85">
        <v>2022</v>
      </c>
      <c r="B1125" s="87">
        <v>44830</v>
      </c>
      <c r="C1125" t="s">
        <v>121</v>
      </c>
      <c r="D1125" t="s">
        <v>122</v>
      </c>
      <c r="E1125" s="34" t="s">
        <v>7938</v>
      </c>
      <c r="F1125" s="34">
        <f t="shared" si="89"/>
        <v>1124</v>
      </c>
      <c r="G1125" s="34" t="s">
        <v>4985</v>
      </c>
      <c r="H1125">
        <v>18</v>
      </c>
      <c r="I1125" s="34" t="s">
        <v>6141</v>
      </c>
      <c r="J1125" s="34" t="s">
        <v>5032</v>
      </c>
      <c r="K1125" s="34" t="str">
        <f>VLOOKUP(J1125,[2]CodMpios!$B$347:$E$362,4,FALSE)</f>
        <v>18150 - Cartagena Del Chaira</v>
      </c>
      <c r="L1125" s="34" t="str">
        <f>VLOOKUP($J1125,[2]Coord_Mpios_X_Y!$B$2:$K$1123,9,FALSE)</f>
        <v>0,647693081213</v>
      </c>
      <c r="M1125" s="34" t="str">
        <f>VLOOKUP($J1125,[2]Coord_Mpios_X_Y!$B$2:$K$1123,10,FALSE)</f>
        <v>-74,272354990827</v>
      </c>
      <c r="N1125" s="34" t="s">
        <v>125</v>
      </c>
      <c r="O1125" s="34" t="s">
        <v>126</v>
      </c>
      <c r="Q1125" s="34" t="s">
        <v>127</v>
      </c>
      <c r="R1125" s="34">
        <v>66801925</v>
      </c>
      <c r="S1125" s="34" t="str">
        <f t="shared" si="85"/>
        <v>CC66801925</v>
      </c>
      <c r="T1125" s="34" t="s">
        <v>803</v>
      </c>
      <c r="V1125" s="34" t="s">
        <v>827</v>
      </c>
      <c r="W1125" s="34" t="s">
        <v>827</v>
      </c>
      <c r="X1125" s="87">
        <v>26500</v>
      </c>
      <c r="Y1125">
        <v>50</v>
      </c>
      <c r="Z1125" s="36">
        <f>VLOOKUP($Y1125,[2]Edades!$A$3:$H$153,4,FALSE)</f>
        <v>5</v>
      </c>
      <c r="AA1125" s="34" t="str">
        <f>VLOOKUP($Y1125,[2]Edades!$A$3:$H$153,6,FALSE)</f>
        <v>5 - Adultez</v>
      </c>
      <c r="AB1125" s="34">
        <f>VLOOKUP($Y1125,[2]Edades!$A$3:$H$153,7,FALSE)</f>
        <v>11</v>
      </c>
      <c r="AC1125" s="34" t="str">
        <f>VLOOKUP($Y1125,[2]Edades!$A$3:$H$153,8,FALSE)</f>
        <v>50-54</v>
      </c>
      <c r="AD1125" s="34" t="s">
        <v>129</v>
      </c>
      <c r="AE1125" s="1">
        <v>2</v>
      </c>
      <c r="AF1125" s="34" t="s">
        <v>130</v>
      </c>
      <c r="AG1125" s="34" t="s">
        <v>2127</v>
      </c>
      <c r="AH1125" s="34" t="s">
        <v>2127</v>
      </c>
      <c r="AK1125" s="34" t="s">
        <v>125</v>
      </c>
      <c r="AM1125" s="34" t="s">
        <v>2127</v>
      </c>
      <c r="AN1125" s="36" t="s">
        <v>2127</v>
      </c>
      <c r="AO1125" s="36" t="s">
        <v>2127</v>
      </c>
      <c r="AP1125" s="34" t="s">
        <v>2127</v>
      </c>
      <c r="AQ1125" s="36" t="s">
        <v>2127</v>
      </c>
      <c r="AR1125" s="34" t="s">
        <v>5318</v>
      </c>
      <c r="AS1125" s="91" t="s">
        <v>7232</v>
      </c>
      <c r="AT1125" s="34">
        <v>3115164004</v>
      </c>
      <c r="AU1125" s="34" t="s">
        <v>2127</v>
      </c>
      <c r="AX1125" s="90"/>
      <c r="BA1125" s="91"/>
      <c r="BB1125" s="91"/>
      <c r="BC1125" s="91"/>
      <c r="BF1125" s="34" t="s">
        <v>4983</v>
      </c>
      <c r="BG1125" s="92" t="s">
        <v>5318</v>
      </c>
      <c r="BM1125" s="36" t="s">
        <v>131</v>
      </c>
      <c r="BN1125" s="34" t="s">
        <v>132</v>
      </c>
      <c r="BO1125" s="36">
        <v>0</v>
      </c>
      <c r="BQ1125" s="94"/>
      <c r="BS1125" s="36" t="s">
        <v>2127</v>
      </c>
      <c r="BU1125" s="95"/>
      <c r="BV1125" s="95"/>
      <c r="BW1125" s="61"/>
      <c r="BX1125" s="60"/>
      <c r="BY1125" s="59" t="str">
        <f t="shared" ca="1" si="86"/>
        <v/>
      </c>
      <c r="CD1125" s="68"/>
      <c r="CE1125" s="68"/>
      <c r="CF1125" s="67"/>
      <c r="CG1125"/>
      <c r="CH1125" s="2"/>
      <c r="CI1125" s="4" t="e">
        <f t="shared" si="87"/>
        <v>#DIV/0!</v>
      </c>
      <c r="CJ1125" s="5" t="str">
        <f t="shared" si="88"/>
        <v>SIN DATO</v>
      </c>
      <c r="CK1125" s="36">
        <v>0</v>
      </c>
      <c r="CL1125" s="66"/>
      <c r="CM1125" s="89">
        <v>43256</v>
      </c>
      <c r="CN1125" s="97">
        <v>43256</v>
      </c>
      <c r="CP1125"/>
      <c r="CQ1125" s="65"/>
      <c r="CR1125" s="65"/>
      <c r="CS1125" s="98"/>
      <c r="CT1125"/>
      <c r="CU1125"/>
      <c r="CV1125" s="97"/>
      <c r="CW1125" s="2"/>
      <c r="CX1125" s="82"/>
      <c r="DG1125" s="64"/>
      <c r="DI1125" s="89"/>
      <c r="DJ1125" s="89"/>
      <c r="DN1125" s="34"/>
      <c r="DO1125" s="34"/>
      <c r="DP1125" s="34"/>
      <c r="DQ1125" s="34"/>
      <c r="DR1125" s="34"/>
      <c r="DS1125" s="34" t="s">
        <v>2127</v>
      </c>
      <c r="DT1125" s="34"/>
      <c r="DY1125" s="1">
        <v>2</v>
      </c>
      <c r="DZ1125" t="s">
        <v>7941</v>
      </c>
      <c r="EB1125" s="4"/>
      <c r="EJ1125"/>
      <c r="EL1125" s="34"/>
      <c r="EN1125" s="34"/>
    </row>
    <row r="1126" spans="1:144" x14ac:dyDescent="0.25">
      <c r="A1126" s="85">
        <v>2022</v>
      </c>
      <c r="B1126" s="87">
        <v>44830</v>
      </c>
      <c r="C1126" t="s">
        <v>121</v>
      </c>
      <c r="D1126" t="s">
        <v>122</v>
      </c>
      <c r="E1126" s="34" t="s">
        <v>7938</v>
      </c>
      <c r="F1126" s="34">
        <f t="shared" si="89"/>
        <v>1125</v>
      </c>
      <c r="G1126" s="34" t="s">
        <v>4985</v>
      </c>
      <c r="H1126">
        <v>18</v>
      </c>
      <c r="I1126" s="34" t="s">
        <v>6141</v>
      </c>
      <c r="J1126" s="34" t="s">
        <v>4988</v>
      </c>
      <c r="K1126" s="34" t="str">
        <f>VLOOKUP(J1126,[2]CodMpios!$B$347:$E$362,4,FALSE)</f>
        <v>18001 - Florencia</v>
      </c>
      <c r="L1126" s="34" t="str">
        <f>VLOOKUP($J1126,[2]Coord_Mpios_X_Y!$B$2:$K$1123,9,FALSE)</f>
        <v>1,749138703818</v>
      </c>
      <c r="M1126" s="34" t="str">
        <f>VLOOKUP($J1126,[2]Coord_Mpios_X_Y!$B$2:$K$1123,10,FALSE)</f>
        <v>-75,558239064333</v>
      </c>
      <c r="N1126" s="34" t="s">
        <v>139</v>
      </c>
      <c r="O1126" s="34" t="s">
        <v>126</v>
      </c>
      <c r="Q1126" s="34" t="s">
        <v>127</v>
      </c>
      <c r="R1126" s="34">
        <v>16190170</v>
      </c>
      <c r="S1126" s="34" t="str">
        <f t="shared" si="85"/>
        <v>CC16190170</v>
      </c>
      <c r="T1126" s="34" t="s">
        <v>541</v>
      </c>
      <c r="V1126" s="34" t="s">
        <v>518</v>
      </c>
      <c r="W1126" s="34" t="s">
        <v>1408</v>
      </c>
      <c r="X1126" s="87">
        <v>16881</v>
      </c>
      <c r="Y1126">
        <v>77</v>
      </c>
      <c r="Z1126" s="36">
        <f>VLOOKUP($Y1126,[2]Edades!$A$3:$H$153,4,FALSE)</f>
        <v>6</v>
      </c>
      <c r="AA1126" s="34" t="str">
        <f>VLOOKUP($Y1126,[2]Edades!$A$3:$H$153,6,FALSE)</f>
        <v>6 - Persona mayor</v>
      </c>
      <c r="AB1126" s="34">
        <f>VLOOKUP($Y1126,[2]Edades!$A$3:$H$153,7,FALSE)</f>
        <v>16</v>
      </c>
      <c r="AC1126" s="34" t="str">
        <f>VLOOKUP($Y1126,[2]Edades!$A$3:$H$153,8,FALSE)</f>
        <v>75-79</v>
      </c>
      <c r="AD1126" s="34" t="s">
        <v>146</v>
      </c>
      <c r="AE1126">
        <v>1</v>
      </c>
      <c r="AF1126" s="34" t="s">
        <v>2137</v>
      </c>
      <c r="AG1126" s="34" t="s">
        <v>2127</v>
      </c>
      <c r="AH1126" s="34" t="s">
        <v>2127</v>
      </c>
      <c r="AK1126" s="34" t="s">
        <v>139</v>
      </c>
      <c r="AM1126" s="34" t="s">
        <v>2127</v>
      </c>
      <c r="AN1126" s="36" t="s">
        <v>2127</v>
      </c>
      <c r="AO1126" s="36" t="s">
        <v>2127</v>
      </c>
      <c r="AP1126" s="34" t="s">
        <v>2127</v>
      </c>
      <c r="AQ1126" s="36" t="s">
        <v>2127</v>
      </c>
      <c r="AR1126" s="34" t="s">
        <v>2098</v>
      </c>
      <c r="AS1126" s="91" t="s">
        <v>7233</v>
      </c>
      <c r="AT1126" s="34">
        <v>3105763509</v>
      </c>
      <c r="AU1126" s="34" t="s">
        <v>2127</v>
      </c>
      <c r="AX1126" s="90"/>
      <c r="BA1126" s="91"/>
      <c r="BB1126" s="91"/>
      <c r="BC1126" s="91"/>
      <c r="BF1126" s="34" t="s">
        <v>4983</v>
      </c>
      <c r="BG1126" s="92" t="s">
        <v>2098</v>
      </c>
      <c r="BM1126" s="36" t="s">
        <v>131</v>
      </c>
      <c r="BN1126" s="34" t="s">
        <v>132</v>
      </c>
      <c r="BO1126" s="36">
        <v>0</v>
      </c>
      <c r="BQ1126" s="94"/>
      <c r="BS1126" s="36" t="s">
        <v>2127</v>
      </c>
      <c r="BU1126" s="95"/>
      <c r="BV1126" s="95"/>
      <c r="BW1126" s="61"/>
      <c r="BX1126" s="60"/>
      <c r="BY1126" s="59" t="str">
        <f t="shared" ca="1" si="86"/>
        <v/>
      </c>
      <c r="CD1126" s="68"/>
      <c r="CE1126" s="68"/>
      <c r="CF1126" s="67"/>
      <c r="CG1126">
        <v>74</v>
      </c>
      <c r="CH1126" s="2">
        <v>175</v>
      </c>
      <c r="CI1126" s="4">
        <f t="shared" si="87"/>
        <v>24.163265306122447</v>
      </c>
      <c r="CJ1126" s="5" t="str">
        <f t="shared" si="88"/>
        <v>NORMAL</v>
      </c>
      <c r="CK1126" s="36">
        <v>0</v>
      </c>
      <c r="CL1126" s="66"/>
      <c r="CM1126" s="89">
        <v>43257</v>
      </c>
      <c r="CN1126" s="97">
        <v>43269</v>
      </c>
      <c r="CP1126"/>
      <c r="CQ1126" s="65"/>
      <c r="CR1126" s="65"/>
      <c r="CS1126" s="98"/>
      <c r="CT1126"/>
      <c r="CU1126"/>
      <c r="CV1126" s="97"/>
      <c r="CW1126" s="2"/>
      <c r="CX1126" s="82"/>
      <c r="DG1126" s="64"/>
      <c r="DI1126" s="89"/>
      <c r="DJ1126" s="89"/>
      <c r="DN1126" s="34"/>
      <c r="DO1126" s="34"/>
      <c r="DP1126" s="34"/>
      <c r="DQ1126" s="34"/>
      <c r="DR1126" s="34"/>
      <c r="DS1126" s="34" t="s">
        <v>2127</v>
      </c>
      <c r="DT1126" s="34"/>
      <c r="DY1126" s="1">
        <v>2</v>
      </c>
      <c r="DZ1126" t="s">
        <v>7941</v>
      </c>
      <c r="EB1126" s="4"/>
      <c r="EJ1126"/>
      <c r="EL1126" s="34"/>
      <c r="EN1126" s="34"/>
    </row>
    <row r="1127" spans="1:144" x14ac:dyDescent="0.25">
      <c r="A1127" s="85">
        <v>2022</v>
      </c>
      <c r="B1127" s="87">
        <v>44830</v>
      </c>
      <c r="C1127" t="s">
        <v>121</v>
      </c>
      <c r="D1127" t="s">
        <v>122</v>
      </c>
      <c r="E1127" s="34" t="s">
        <v>7938</v>
      </c>
      <c r="F1127" s="34">
        <f t="shared" si="89"/>
        <v>1126</v>
      </c>
      <c r="G1127" s="34" t="s">
        <v>4985</v>
      </c>
      <c r="H1127">
        <v>18</v>
      </c>
      <c r="I1127" s="34" t="s">
        <v>6141</v>
      </c>
      <c r="J1127" s="34" t="s">
        <v>4988</v>
      </c>
      <c r="K1127" s="34" t="str">
        <f>VLOOKUP(J1127,[2]CodMpios!$B$347:$E$362,4,FALSE)</f>
        <v>18001 - Florencia</v>
      </c>
      <c r="L1127" s="34" t="str">
        <f>VLOOKUP($J1127,[2]Coord_Mpios_X_Y!$B$2:$K$1123,9,FALSE)</f>
        <v>1,749138703818</v>
      </c>
      <c r="M1127" s="34" t="str">
        <f>VLOOKUP($J1127,[2]Coord_Mpios_X_Y!$B$2:$K$1123,10,FALSE)</f>
        <v>-75,558239064333</v>
      </c>
      <c r="N1127" s="34" t="s">
        <v>125</v>
      </c>
      <c r="O1127" s="34" t="s">
        <v>126</v>
      </c>
      <c r="Q1127" s="34" t="s">
        <v>127</v>
      </c>
      <c r="R1127" s="34">
        <v>17627337</v>
      </c>
      <c r="S1127" s="34" t="str">
        <f t="shared" si="85"/>
        <v>CC17627337</v>
      </c>
      <c r="T1127" s="34" t="s">
        <v>375</v>
      </c>
      <c r="V1127" s="34" t="s">
        <v>196</v>
      </c>
      <c r="W1127" s="34" t="s">
        <v>5015</v>
      </c>
      <c r="X1127" s="87">
        <v>20058</v>
      </c>
      <c r="Y1127">
        <v>68</v>
      </c>
      <c r="Z1127" s="36">
        <f>VLOOKUP($Y1127,[2]Edades!$A$3:$H$153,4,FALSE)</f>
        <v>6</v>
      </c>
      <c r="AA1127" s="34" t="str">
        <f>VLOOKUP($Y1127,[2]Edades!$A$3:$H$153,6,FALSE)</f>
        <v>6 - Persona mayor</v>
      </c>
      <c r="AB1127" s="34">
        <f>VLOOKUP($Y1127,[2]Edades!$A$3:$H$153,7,FALSE)</f>
        <v>14</v>
      </c>
      <c r="AC1127" s="34" t="str">
        <f>VLOOKUP($Y1127,[2]Edades!$A$3:$H$153,8,FALSE)</f>
        <v>65-69</v>
      </c>
      <c r="AD1127" s="34" t="s">
        <v>146</v>
      </c>
      <c r="AE1127">
        <v>1</v>
      </c>
      <c r="AF1127" s="34" t="s">
        <v>2137</v>
      </c>
      <c r="AG1127" s="34" t="s">
        <v>2127</v>
      </c>
      <c r="AH1127" s="34" t="s">
        <v>2127</v>
      </c>
      <c r="AK1127" s="34" t="s">
        <v>125</v>
      </c>
      <c r="AM1127" s="34" t="s">
        <v>2127</v>
      </c>
      <c r="AN1127" s="36" t="s">
        <v>2127</v>
      </c>
      <c r="AO1127" s="36" t="s">
        <v>2127</v>
      </c>
      <c r="AP1127" s="34" t="s">
        <v>2127</v>
      </c>
      <c r="AQ1127" s="36" t="s">
        <v>2127</v>
      </c>
      <c r="AR1127" s="34" t="s">
        <v>2098</v>
      </c>
      <c r="AS1127" s="91" t="s">
        <v>7234</v>
      </c>
      <c r="AT1127" s="34">
        <v>3223517557</v>
      </c>
      <c r="AU1127" s="34" t="s">
        <v>2127</v>
      </c>
      <c r="AX1127" s="90"/>
      <c r="BA1127" s="91"/>
      <c r="BB1127" s="91"/>
      <c r="BC1127" s="91"/>
      <c r="BF1127" s="34" t="s">
        <v>4983</v>
      </c>
      <c r="BG1127" s="92" t="s">
        <v>2098</v>
      </c>
      <c r="BM1127" s="36" t="s">
        <v>131</v>
      </c>
      <c r="BN1127" s="34" t="s">
        <v>132</v>
      </c>
      <c r="BO1127" s="36">
        <v>0</v>
      </c>
      <c r="BQ1127" s="94"/>
      <c r="BS1127" s="36" t="s">
        <v>2127</v>
      </c>
      <c r="BU1127" s="95"/>
      <c r="BV1127" s="95"/>
      <c r="BW1127" s="61"/>
      <c r="BX1127" s="60"/>
      <c r="BY1127" s="59" t="str">
        <f t="shared" ca="1" si="86"/>
        <v/>
      </c>
      <c r="CD1127" s="68"/>
      <c r="CE1127" s="68"/>
      <c r="CF1127" s="67"/>
      <c r="CG1127">
        <v>104</v>
      </c>
      <c r="CH1127" s="2">
        <v>176</v>
      </c>
      <c r="CI1127" s="4">
        <f t="shared" si="87"/>
        <v>33.574380165289256</v>
      </c>
      <c r="CJ1127" s="5" t="str">
        <f t="shared" si="88"/>
        <v>OBESIDAD</v>
      </c>
      <c r="CK1127" s="36">
        <v>0</v>
      </c>
      <c r="CL1127" s="66"/>
      <c r="CM1127" s="89">
        <v>43258</v>
      </c>
      <c r="CN1127" s="97">
        <v>43264</v>
      </c>
      <c r="CP1127"/>
      <c r="CQ1127" s="65"/>
      <c r="CR1127" s="65"/>
      <c r="CS1127" s="98"/>
      <c r="CT1127"/>
      <c r="CU1127"/>
      <c r="CV1127" s="97"/>
      <c r="CW1127" s="2">
        <v>160</v>
      </c>
      <c r="CX1127" s="82">
        <v>89</v>
      </c>
      <c r="DG1127" s="64"/>
      <c r="DI1127" s="89"/>
      <c r="DJ1127" s="89"/>
      <c r="DN1127" s="34"/>
      <c r="DO1127" s="34"/>
      <c r="DP1127" s="34"/>
      <c r="DQ1127" s="34"/>
      <c r="DR1127" s="34"/>
      <c r="DS1127" s="34" t="s">
        <v>2127</v>
      </c>
      <c r="DT1127" s="34"/>
      <c r="DU1127" s="47">
        <v>43699</v>
      </c>
      <c r="DY1127" s="1">
        <v>2</v>
      </c>
      <c r="DZ1127" t="s">
        <v>7941</v>
      </c>
      <c r="EB1127" s="4">
        <v>141</v>
      </c>
      <c r="EH1127" s="4">
        <v>7.2</v>
      </c>
      <c r="EJ1127"/>
      <c r="EL1127" s="34"/>
      <c r="EN1127" s="34"/>
    </row>
    <row r="1128" spans="1:144" x14ac:dyDescent="0.25">
      <c r="A1128" s="85">
        <v>2022</v>
      </c>
      <c r="B1128" s="87">
        <v>44830</v>
      </c>
      <c r="C1128" t="s">
        <v>121</v>
      </c>
      <c r="D1128" t="s">
        <v>122</v>
      </c>
      <c r="E1128" s="34" t="s">
        <v>7938</v>
      </c>
      <c r="F1128" s="34">
        <f t="shared" si="89"/>
        <v>1127</v>
      </c>
      <c r="G1128" s="34" t="s">
        <v>4985</v>
      </c>
      <c r="H1128">
        <v>18</v>
      </c>
      <c r="I1128" s="34" t="s">
        <v>6141</v>
      </c>
      <c r="J1128" s="34" t="s">
        <v>4984</v>
      </c>
      <c r="K1128" s="34" t="str">
        <f>VLOOKUP(J1128,[2]CodMpios!$B$347:$E$362,4,FALSE)</f>
        <v>18753 - San Vicente Del Caguán</v>
      </c>
      <c r="L1128" s="34" t="str">
        <f>VLOOKUP($J1128,[2]Coord_Mpios_X_Y!$B$2:$K$1123,9,FALSE)</f>
        <v>1,567801695842</v>
      </c>
      <c r="M1128" s="34" t="str">
        <f>VLOOKUP($J1128,[2]Coord_Mpios_X_Y!$B$2:$K$1123,10,FALSE)</f>
        <v>-74,262977514784</v>
      </c>
      <c r="N1128" s="34" t="s">
        <v>139</v>
      </c>
      <c r="O1128" s="34" t="s">
        <v>126</v>
      </c>
      <c r="Q1128" s="34" t="s">
        <v>127</v>
      </c>
      <c r="R1128" s="34">
        <v>40782610</v>
      </c>
      <c r="S1128" s="34" t="str">
        <f t="shared" si="85"/>
        <v>CC40782610</v>
      </c>
      <c r="T1128" s="34" t="s">
        <v>5647</v>
      </c>
      <c r="U1128" s="34" t="s">
        <v>852</v>
      </c>
      <c r="V1128" s="34" t="s">
        <v>196</v>
      </c>
      <c r="X1128" s="87">
        <v>27509</v>
      </c>
      <c r="Y1128">
        <v>47</v>
      </c>
      <c r="Z1128" s="36">
        <f>VLOOKUP($Y1128,[2]Edades!$A$3:$H$153,4,FALSE)</f>
        <v>5</v>
      </c>
      <c r="AA1128" s="34" t="str">
        <f>VLOOKUP($Y1128,[2]Edades!$A$3:$H$153,6,FALSE)</f>
        <v>5 - Adultez</v>
      </c>
      <c r="AB1128" s="34">
        <f>VLOOKUP($Y1128,[2]Edades!$A$3:$H$153,7,FALSE)</f>
        <v>10</v>
      </c>
      <c r="AC1128" s="34" t="str">
        <f>VLOOKUP($Y1128,[2]Edades!$A$3:$H$153,8,FALSE)</f>
        <v>45-49</v>
      </c>
      <c r="AD1128" s="34" t="s">
        <v>129</v>
      </c>
      <c r="AE1128" s="1">
        <v>2</v>
      </c>
      <c r="AF1128" s="34" t="s">
        <v>130</v>
      </c>
      <c r="AG1128" s="34" t="s">
        <v>2127</v>
      </c>
      <c r="AH1128" s="34" t="s">
        <v>2127</v>
      </c>
      <c r="AK1128" s="34" t="s">
        <v>139</v>
      </c>
      <c r="AM1128" s="34" t="s">
        <v>2127</v>
      </c>
      <c r="AN1128" s="36" t="s">
        <v>2127</v>
      </c>
      <c r="AO1128" s="36" t="s">
        <v>2127</v>
      </c>
      <c r="AP1128" s="34" t="s">
        <v>2127</v>
      </c>
      <c r="AQ1128" s="36" t="s">
        <v>2127</v>
      </c>
      <c r="AR1128" s="34" t="s">
        <v>2098</v>
      </c>
      <c r="AS1128" s="91" t="s">
        <v>7235</v>
      </c>
      <c r="AT1128" s="34">
        <v>3143902788</v>
      </c>
      <c r="AU1128" s="34" t="s">
        <v>2127</v>
      </c>
      <c r="AX1128" s="90"/>
      <c r="BA1128" s="91"/>
      <c r="BB1128" s="91"/>
      <c r="BC1128" s="91"/>
      <c r="BF1128" s="34" t="s">
        <v>4983</v>
      </c>
      <c r="BG1128" s="92" t="s">
        <v>2098</v>
      </c>
      <c r="BM1128" s="36" t="s">
        <v>131</v>
      </c>
      <c r="BN1128" s="34" t="s">
        <v>132</v>
      </c>
      <c r="BO1128" s="36">
        <v>0</v>
      </c>
      <c r="BQ1128" s="94"/>
      <c r="BS1128" s="36" t="s">
        <v>2127</v>
      </c>
      <c r="BU1128" s="95"/>
      <c r="BV1128" s="95"/>
      <c r="BW1128" s="61"/>
      <c r="BX1128" s="60"/>
      <c r="BY1128" s="59" t="str">
        <f t="shared" ca="1" si="86"/>
        <v/>
      </c>
      <c r="CD1128" s="68"/>
      <c r="CE1128" s="68"/>
      <c r="CF1128" s="67"/>
      <c r="CG1128">
        <v>80</v>
      </c>
      <c r="CH1128" s="2">
        <v>156</v>
      </c>
      <c r="CI1128" s="4">
        <f t="shared" si="87"/>
        <v>32.873109796186718</v>
      </c>
      <c r="CJ1128" s="5" t="str">
        <f t="shared" si="88"/>
        <v>OBESIDAD</v>
      </c>
      <c r="CK1128" s="36">
        <v>0</v>
      </c>
      <c r="CL1128" s="66"/>
      <c r="CM1128" s="89">
        <v>43259</v>
      </c>
      <c r="CN1128" s="97">
        <v>43276</v>
      </c>
      <c r="CP1128"/>
      <c r="CQ1128" s="65"/>
      <c r="CR1128" s="65"/>
      <c r="CS1128" s="98"/>
      <c r="CT1128"/>
      <c r="CU1128"/>
      <c r="CV1128" s="97"/>
      <c r="CW1128" s="2"/>
      <c r="CX1128" s="82"/>
      <c r="DG1128" s="64"/>
      <c r="DI1128" s="89">
        <v>43733</v>
      </c>
      <c r="DJ1128" s="89"/>
      <c r="DN1128" s="34"/>
      <c r="DO1128" s="34"/>
      <c r="DP1128" s="34"/>
      <c r="DQ1128" s="34"/>
      <c r="DR1128" s="34"/>
      <c r="DS1128" s="34" t="s">
        <v>2127</v>
      </c>
      <c r="DT1128" s="34"/>
      <c r="DU1128" s="47">
        <v>43985</v>
      </c>
      <c r="DY1128" s="1">
        <v>1</v>
      </c>
      <c r="DZ1128" t="s">
        <v>7941</v>
      </c>
      <c r="EB1128" s="4"/>
      <c r="EJ1128"/>
      <c r="EL1128" s="34"/>
      <c r="EN1128" s="34"/>
    </row>
    <row r="1129" spans="1:144" x14ac:dyDescent="0.25">
      <c r="A1129" s="85">
        <v>2022</v>
      </c>
      <c r="B1129" s="87">
        <v>44830</v>
      </c>
      <c r="C1129" t="s">
        <v>121</v>
      </c>
      <c r="D1129" t="s">
        <v>122</v>
      </c>
      <c r="E1129" s="34" t="s">
        <v>7938</v>
      </c>
      <c r="F1129" s="34">
        <f t="shared" si="89"/>
        <v>1128</v>
      </c>
      <c r="G1129" s="34" t="s">
        <v>4985</v>
      </c>
      <c r="H1129">
        <v>18</v>
      </c>
      <c r="I1129" s="34" t="s">
        <v>6141</v>
      </c>
      <c r="J1129" s="34" t="s">
        <v>4988</v>
      </c>
      <c r="K1129" s="34" t="str">
        <f>VLOOKUP(J1129,[2]CodMpios!$B$347:$E$362,4,FALSE)</f>
        <v>18001 - Florencia</v>
      </c>
      <c r="L1129" s="34" t="str">
        <f>VLOOKUP($J1129,[2]Coord_Mpios_X_Y!$B$2:$K$1123,9,FALSE)</f>
        <v>1,749138703818</v>
      </c>
      <c r="M1129" s="34" t="str">
        <f>VLOOKUP($J1129,[2]Coord_Mpios_X_Y!$B$2:$K$1123,10,FALSE)</f>
        <v>-75,558239064333</v>
      </c>
      <c r="N1129" s="34" t="s">
        <v>125</v>
      </c>
      <c r="O1129" s="34" t="s">
        <v>126</v>
      </c>
      <c r="Q1129" s="34" t="s">
        <v>127</v>
      </c>
      <c r="R1129" s="34">
        <v>26564816</v>
      </c>
      <c r="S1129" s="34" t="str">
        <f t="shared" si="85"/>
        <v>CC26564816</v>
      </c>
      <c r="T1129" s="34" t="s">
        <v>593</v>
      </c>
      <c r="U1129" s="34" t="s">
        <v>1053</v>
      </c>
      <c r="V1129" s="34" t="s">
        <v>322</v>
      </c>
      <c r="W1129" s="34" t="s">
        <v>135</v>
      </c>
      <c r="X1129" s="87">
        <v>21027</v>
      </c>
      <c r="Y1129">
        <v>65</v>
      </c>
      <c r="Z1129" s="36">
        <f>VLOOKUP($Y1129,[2]Edades!$A$3:$H$153,4,FALSE)</f>
        <v>6</v>
      </c>
      <c r="AA1129" s="34" t="str">
        <f>VLOOKUP($Y1129,[2]Edades!$A$3:$H$153,6,FALSE)</f>
        <v>6 - Persona mayor</v>
      </c>
      <c r="AB1129" s="34">
        <f>VLOOKUP($Y1129,[2]Edades!$A$3:$H$153,7,FALSE)</f>
        <v>14</v>
      </c>
      <c r="AC1129" s="34" t="str">
        <f>VLOOKUP($Y1129,[2]Edades!$A$3:$H$153,8,FALSE)</f>
        <v>65-69</v>
      </c>
      <c r="AD1129" s="34" t="s">
        <v>129</v>
      </c>
      <c r="AE1129" s="1">
        <v>2</v>
      </c>
      <c r="AF1129" s="34" t="s">
        <v>2137</v>
      </c>
      <c r="AG1129" s="34" t="s">
        <v>2127</v>
      </c>
      <c r="AH1129" s="34" t="s">
        <v>2127</v>
      </c>
      <c r="AK1129" s="34" t="s">
        <v>125</v>
      </c>
      <c r="AM1129" s="34" t="s">
        <v>2127</v>
      </c>
      <c r="AN1129" s="36" t="s">
        <v>2127</v>
      </c>
      <c r="AO1129" s="36" t="s">
        <v>2127</v>
      </c>
      <c r="AP1129" s="34" t="s">
        <v>2127</v>
      </c>
      <c r="AQ1129" s="36" t="s">
        <v>2127</v>
      </c>
      <c r="AR1129" s="34" t="s">
        <v>2098</v>
      </c>
      <c r="AS1129" s="91" t="s">
        <v>7236</v>
      </c>
      <c r="AT1129" s="34">
        <v>3115507672</v>
      </c>
      <c r="AU1129" s="34" t="s">
        <v>2127</v>
      </c>
      <c r="AX1129" s="90"/>
      <c r="BA1129" s="91"/>
      <c r="BB1129" s="91"/>
      <c r="BC1129" s="91"/>
      <c r="BF1129" s="34" t="s">
        <v>4983</v>
      </c>
      <c r="BG1129" s="92" t="s">
        <v>2098</v>
      </c>
      <c r="BM1129" s="36" t="s">
        <v>131</v>
      </c>
      <c r="BN1129" s="34" t="s">
        <v>132</v>
      </c>
      <c r="BO1129" s="36">
        <v>0</v>
      </c>
      <c r="BQ1129" s="94"/>
      <c r="BS1129" s="36" t="s">
        <v>2127</v>
      </c>
      <c r="BU1129" s="95"/>
      <c r="BV1129" s="95"/>
      <c r="BW1129" s="61"/>
      <c r="BX1129" s="60"/>
      <c r="BY1129" s="59" t="str">
        <f t="shared" ca="1" si="86"/>
        <v/>
      </c>
      <c r="CD1129" s="68"/>
      <c r="CE1129" s="68"/>
      <c r="CF1129" s="67"/>
      <c r="CG1129">
        <v>67</v>
      </c>
      <c r="CH1129" s="2">
        <v>150</v>
      </c>
      <c r="CI1129" s="4">
        <f t="shared" si="87"/>
        <v>29.777777777777779</v>
      </c>
      <c r="CJ1129" s="5" t="str">
        <f t="shared" si="88"/>
        <v>SOBREPESO</v>
      </c>
      <c r="CK1129" s="36">
        <v>0</v>
      </c>
      <c r="CL1129" s="66"/>
      <c r="CM1129" s="89">
        <v>43265</v>
      </c>
      <c r="CN1129" s="97">
        <v>43277</v>
      </c>
      <c r="CP1129"/>
      <c r="CQ1129" s="65"/>
      <c r="CR1129" s="65"/>
      <c r="CS1129" s="98"/>
      <c r="CT1129"/>
      <c r="CU1129"/>
      <c r="CV1129" s="97"/>
      <c r="CW1129" s="2">
        <v>110</v>
      </c>
      <c r="CX1129" s="82">
        <v>60</v>
      </c>
      <c r="DG1129" s="64"/>
      <c r="DI1129" s="89">
        <v>44599</v>
      </c>
      <c r="DJ1129" s="89"/>
      <c r="DN1129" s="34"/>
      <c r="DO1129" s="34"/>
      <c r="DP1129" s="34"/>
      <c r="DQ1129" s="34"/>
      <c r="DR1129" s="34"/>
      <c r="DS1129" s="34" t="s">
        <v>2127</v>
      </c>
      <c r="DT1129" s="34"/>
      <c r="DU1129" s="47">
        <v>44685</v>
      </c>
      <c r="DY1129" s="1">
        <v>1</v>
      </c>
      <c r="DZ1129" t="s">
        <v>7939</v>
      </c>
      <c r="EA1129" s="4">
        <v>0.53</v>
      </c>
      <c r="EB1129" s="4">
        <v>91</v>
      </c>
      <c r="EC1129" s="4">
        <v>323</v>
      </c>
      <c r="ED1129" s="4">
        <v>245.2</v>
      </c>
      <c r="EE1129" s="4">
        <v>58.8</v>
      </c>
      <c r="EF1129" s="4">
        <v>95</v>
      </c>
      <c r="EG1129" s="4">
        <v>2.2999999999999998</v>
      </c>
      <c r="EJ1129"/>
      <c r="EL1129" s="34"/>
      <c r="EN1129" s="34"/>
    </row>
    <row r="1130" spans="1:144" x14ac:dyDescent="0.25">
      <c r="A1130" s="85">
        <v>2022</v>
      </c>
      <c r="B1130" s="87">
        <v>44830</v>
      </c>
      <c r="C1130" t="s">
        <v>121</v>
      </c>
      <c r="D1130" t="s">
        <v>122</v>
      </c>
      <c r="E1130" s="34" t="s">
        <v>7938</v>
      </c>
      <c r="F1130" s="34">
        <f t="shared" si="89"/>
        <v>1129</v>
      </c>
      <c r="G1130" s="34" t="s">
        <v>4985</v>
      </c>
      <c r="H1130">
        <v>18</v>
      </c>
      <c r="I1130" s="34" t="s">
        <v>6141</v>
      </c>
      <c r="J1130" s="34" t="s">
        <v>4988</v>
      </c>
      <c r="K1130" s="34" t="str">
        <f>VLOOKUP(J1130,[2]CodMpios!$B$347:$E$362,4,FALSE)</f>
        <v>18001 - Florencia</v>
      </c>
      <c r="L1130" s="34" t="str">
        <f>VLOOKUP($J1130,[2]Coord_Mpios_X_Y!$B$2:$K$1123,9,FALSE)</f>
        <v>1,749138703818</v>
      </c>
      <c r="M1130" s="34" t="str">
        <f>VLOOKUP($J1130,[2]Coord_Mpios_X_Y!$B$2:$K$1123,10,FALSE)</f>
        <v>-75,558239064333</v>
      </c>
      <c r="N1130" s="34" t="s">
        <v>6142</v>
      </c>
      <c r="O1130" s="34" t="s">
        <v>126</v>
      </c>
      <c r="Q1130" s="34" t="s">
        <v>127</v>
      </c>
      <c r="R1130" s="34">
        <v>17627572</v>
      </c>
      <c r="S1130" s="34" t="str">
        <f t="shared" si="85"/>
        <v>CC17627572</v>
      </c>
      <c r="T1130" s="34" t="s">
        <v>188</v>
      </c>
      <c r="U1130" s="34" t="s">
        <v>262</v>
      </c>
      <c r="V1130" s="34" t="s">
        <v>507</v>
      </c>
      <c r="W1130" s="34" t="s">
        <v>152</v>
      </c>
      <c r="X1130" s="87">
        <v>20404</v>
      </c>
      <c r="Y1130">
        <v>67</v>
      </c>
      <c r="Z1130" s="36">
        <f>VLOOKUP($Y1130,[2]Edades!$A$3:$H$153,4,FALSE)</f>
        <v>6</v>
      </c>
      <c r="AA1130" s="34" t="str">
        <f>VLOOKUP($Y1130,[2]Edades!$A$3:$H$153,6,FALSE)</f>
        <v>6 - Persona mayor</v>
      </c>
      <c r="AB1130" s="34">
        <f>VLOOKUP($Y1130,[2]Edades!$A$3:$H$153,7,FALSE)</f>
        <v>14</v>
      </c>
      <c r="AC1130" s="34" t="str">
        <f>VLOOKUP($Y1130,[2]Edades!$A$3:$H$153,8,FALSE)</f>
        <v>65-69</v>
      </c>
      <c r="AD1130" s="34" t="s">
        <v>146</v>
      </c>
      <c r="AE1130">
        <v>1</v>
      </c>
      <c r="AF1130" s="34" t="s">
        <v>2137</v>
      </c>
      <c r="AG1130" s="34" t="s">
        <v>2127</v>
      </c>
      <c r="AH1130" s="34" t="s">
        <v>2127</v>
      </c>
      <c r="AK1130" s="34" t="s">
        <v>6142</v>
      </c>
      <c r="AM1130" s="34" t="s">
        <v>2127</v>
      </c>
      <c r="AN1130" s="36" t="s">
        <v>2127</v>
      </c>
      <c r="AO1130" s="36" t="s">
        <v>2127</v>
      </c>
      <c r="AP1130" s="34" t="s">
        <v>2127</v>
      </c>
      <c r="AQ1130" s="36" t="s">
        <v>2127</v>
      </c>
      <c r="AR1130" s="34" t="s">
        <v>2098</v>
      </c>
      <c r="AS1130" s="91" t="s">
        <v>7237</v>
      </c>
      <c r="AT1130" s="34">
        <v>3158229300</v>
      </c>
      <c r="AU1130" s="34" t="s">
        <v>2127</v>
      </c>
      <c r="AX1130" s="90"/>
      <c r="BA1130" s="91"/>
      <c r="BB1130" s="91"/>
      <c r="BC1130" s="91"/>
      <c r="BF1130" s="34" t="s">
        <v>4983</v>
      </c>
      <c r="BG1130" s="92" t="s">
        <v>2098</v>
      </c>
      <c r="BM1130" s="36" t="s">
        <v>131</v>
      </c>
      <c r="BN1130" s="34" t="s">
        <v>132</v>
      </c>
      <c r="BO1130" s="36">
        <v>0</v>
      </c>
      <c r="BQ1130" s="94"/>
      <c r="BS1130" s="36" t="s">
        <v>2127</v>
      </c>
      <c r="BU1130" s="95"/>
      <c r="BV1130" s="95"/>
      <c r="BW1130" s="61"/>
      <c r="BX1130" s="60"/>
      <c r="BY1130" s="59" t="str">
        <f t="shared" ca="1" si="86"/>
        <v/>
      </c>
      <c r="CD1130" s="68"/>
      <c r="CE1130" s="68"/>
      <c r="CF1130" s="67"/>
      <c r="CG1130">
        <v>106</v>
      </c>
      <c r="CH1130" s="2">
        <v>175</v>
      </c>
      <c r="CI1130" s="4">
        <f t="shared" si="87"/>
        <v>34.612244897959187</v>
      </c>
      <c r="CJ1130" s="5" t="str">
        <f t="shared" si="88"/>
        <v>OBESIDAD</v>
      </c>
      <c r="CK1130" s="36">
        <v>0</v>
      </c>
      <c r="CL1130" s="66"/>
      <c r="CM1130" s="89">
        <v>43266</v>
      </c>
      <c r="CN1130" s="97">
        <v>43291</v>
      </c>
      <c r="CP1130"/>
      <c r="CQ1130" s="65"/>
      <c r="CR1130" s="65"/>
      <c r="CS1130" s="98"/>
      <c r="CT1130"/>
      <c r="CU1130"/>
      <c r="CV1130" s="97"/>
      <c r="CW1130" s="2">
        <v>120</v>
      </c>
      <c r="CX1130" s="82">
        <v>70</v>
      </c>
      <c r="DG1130" s="64"/>
      <c r="DI1130" s="89">
        <v>43299</v>
      </c>
      <c r="DJ1130" s="89"/>
      <c r="DN1130" s="34"/>
      <c r="DO1130" s="34"/>
      <c r="DP1130" s="34"/>
      <c r="DQ1130" s="34"/>
      <c r="DR1130" s="34"/>
      <c r="DS1130" s="34" t="s">
        <v>2127</v>
      </c>
      <c r="DT1130" s="34"/>
      <c r="DU1130" s="47">
        <v>44726</v>
      </c>
      <c r="DY1130" s="1">
        <v>2</v>
      </c>
      <c r="DZ1130" t="s">
        <v>7939</v>
      </c>
      <c r="EA1130" s="4">
        <v>0.92</v>
      </c>
      <c r="EB1130" s="4">
        <v>87</v>
      </c>
      <c r="EC1130" s="4">
        <v>154</v>
      </c>
      <c r="ED1130" s="4">
        <v>85.6</v>
      </c>
      <c r="EE1130" s="4">
        <v>50.8</v>
      </c>
      <c r="EF1130" s="4">
        <v>87</v>
      </c>
      <c r="EG1130" s="4">
        <v>2.8</v>
      </c>
      <c r="EJ1130"/>
      <c r="EL1130" s="34"/>
      <c r="EN1130" s="34"/>
    </row>
    <row r="1131" spans="1:144" x14ac:dyDescent="0.25">
      <c r="A1131" s="85">
        <v>2022</v>
      </c>
      <c r="B1131" s="87">
        <v>44830</v>
      </c>
      <c r="C1131" t="s">
        <v>121</v>
      </c>
      <c r="D1131" t="s">
        <v>122</v>
      </c>
      <c r="E1131" s="34" t="s">
        <v>7938</v>
      </c>
      <c r="F1131" s="34">
        <f t="shared" si="89"/>
        <v>1130</v>
      </c>
      <c r="G1131" s="34" t="s">
        <v>4985</v>
      </c>
      <c r="H1131">
        <v>18</v>
      </c>
      <c r="I1131" s="34" t="s">
        <v>6141</v>
      </c>
      <c r="J1131" s="34" t="s">
        <v>4988</v>
      </c>
      <c r="K1131" s="34" t="str">
        <f>VLOOKUP(J1131,[2]CodMpios!$B$347:$E$362,4,FALSE)</f>
        <v>18001 - Florencia</v>
      </c>
      <c r="L1131" s="34" t="str">
        <f>VLOOKUP($J1131,[2]Coord_Mpios_X_Y!$B$2:$K$1123,9,FALSE)</f>
        <v>1,749138703818</v>
      </c>
      <c r="M1131" s="34" t="str">
        <f>VLOOKUP($J1131,[2]Coord_Mpios_X_Y!$B$2:$K$1123,10,FALSE)</f>
        <v>-75,558239064333</v>
      </c>
      <c r="N1131" s="34" t="s">
        <v>139</v>
      </c>
      <c r="O1131" s="34" t="s">
        <v>126</v>
      </c>
      <c r="Q1131" s="34" t="s">
        <v>127</v>
      </c>
      <c r="R1131" s="34">
        <v>40760471</v>
      </c>
      <c r="S1131" s="34" t="str">
        <f t="shared" si="85"/>
        <v>CC40760471</v>
      </c>
      <c r="T1131" s="34" t="s">
        <v>545</v>
      </c>
      <c r="V1131" s="34" t="s">
        <v>177</v>
      </c>
      <c r="W1131" s="34" t="s">
        <v>5646</v>
      </c>
      <c r="X1131" s="87">
        <v>22514</v>
      </c>
      <c r="Y1131">
        <v>61</v>
      </c>
      <c r="Z1131" s="36">
        <f>VLOOKUP($Y1131,[2]Edades!$A$3:$H$153,4,FALSE)</f>
        <v>6</v>
      </c>
      <c r="AA1131" s="34" t="str">
        <f>VLOOKUP($Y1131,[2]Edades!$A$3:$H$153,6,FALSE)</f>
        <v>6 - Persona mayor</v>
      </c>
      <c r="AB1131" s="34">
        <f>VLOOKUP($Y1131,[2]Edades!$A$3:$H$153,7,FALSE)</f>
        <v>13</v>
      </c>
      <c r="AC1131" s="34" t="str">
        <f>VLOOKUP($Y1131,[2]Edades!$A$3:$H$153,8,FALSE)</f>
        <v>60-64</v>
      </c>
      <c r="AD1131" s="34" t="s">
        <v>129</v>
      </c>
      <c r="AE1131" s="1">
        <v>2</v>
      </c>
      <c r="AF1131" s="34" t="s">
        <v>2137</v>
      </c>
      <c r="AG1131" s="34" t="s">
        <v>2127</v>
      </c>
      <c r="AH1131" s="34" t="s">
        <v>2127</v>
      </c>
      <c r="AK1131" s="34" t="s">
        <v>139</v>
      </c>
      <c r="AM1131" s="34" t="s">
        <v>2127</v>
      </c>
      <c r="AN1131" s="36" t="s">
        <v>2127</v>
      </c>
      <c r="AO1131" s="36" t="s">
        <v>2127</v>
      </c>
      <c r="AP1131" s="34" t="s">
        <v>2127</v>
      </c>
      <c r="AQ1131" s="36" t="s">
        <v>2127</v>
      </c>
      <c r="AR1131" s="34" t="s">
        <v>2098</v>
      </c>
      <c r="AS1131" s="91" t="s">
        <v>7147</v>
      </c>
      <c r="AT1131" s="34">
        <v>3115283181</v>
      </c>
      <c r="AU1131" s="34" t="s">
        <v>2127</v>
      </c>
      <c r="AX1131" s="90"/>
      <c r="BA1131" s="91"/>
      <c r="BB1131" s="91"/>
      <c r="BC1131" s="91"/>
      <c r="BF1131" s="34" t="s">
        <v>4983</v>
      </c>
      <c r="BG1131" s="92" t="s">
        <v>2098</v>
      </c>
      <c r="BM1131" s="36" t="s">
        <v>131</v>
      </c>
      <c r="BN1131" s="34" t="s">
        <v>132</v>
      </c>
      <c r="BO1131" s="36">
        <v>0</v>
      </c>
      <c r="BQ1131" s="94"/>
      <c r="BS1131" s="36" t="s">
        <v>2127</v>
      </c>
      <c r="BU1131" s="95"/>
      <c r="BV1131" s="95"/>
      <c r="BW1131" s="61"/>
      <c r="BX1131" s="60"/>
      <c r="BY1131" s="59" t="str">
        <f t="shared" ca="1" si="86"/>
        <v/>
      </c>
      <c r="CD1131" s="68"/>
      <c r="CE1131" s="68"/>
      <c r="CF1131" s="67"/>
      <c r="CG1131">
        <v>73</v>
      </c>
      <c r="CH1131" s="2">
        <v>163</v>
      </c>
      <c r="CI1131" s="4">
        <f t="shared" si="87"/>
        <v>27.475629493018182</v>
      </c>
      <c r="CJ1131" s="5" t="str">
        <f t="shared" si="88"/>
        <v>SOBREPESO</v>
      </c>
      <c r="CK1131" s="36">
        <v>0</v>
      </c>
      <c r="CL1131" s="66"/>
      <c r="CM1131" s="89">
        <v>43266</v>
      </c>
      <c r="CN1131" s="97">
        <v>43297</v>
      </c>
      <c r="CP1131"/>
      <c r="CQ1131" s="65"/>
      <c r="CR1131" s="65"/>
      <c r="CS1131" s="98"/>
      <c r="CT1131"/>
      <c r="CU1131"/>
      <c r="CV1131" s="97"/>
      <c r="CW1131" s="2">
        <v>130</v>
      </c>
      <c r="CX1131" s="82">
        <v>86</v>
      </c>
      <c r="DG1131" s="64"/>
      <c r="DI1131" s="89">
        <v>43567</v>
      </c>
      <c r="DJ1131" s="89"/>
      <c r="DK1131" s="89">
        <v>44810</v>
      </c>
      <c r="DN1131" s="34"/>
      <c r="DO1131" s="34"/>
      <c r="DP1131" s="34"/>
      <c r="DQ1131" s="34"/>
      <c r="DR1131" s="34"/>
      <c r="DS1131" s="34" t="s">
        <v>2127</v>
      </c>
      <c r="DT1131" s="34"/>
      <c r="DU1131" s="47">
        <v>44728</v>
      </c>
      <c r="DY1131" s="1">
        <v>2</v>
      </c>
      <c r="DZ1131" t="s">
        <v>7940</v>
      </c>
      <c r="EA1131" s="4">
        <v>0.86</v>
      </c>
      <c r="EB1131" s="4">
        <v>68</v>
      </c>
      <c r="EC1131" s="4">
        <v>177</v>
      </c>
      <c r="EE1131" s="4">
        <v>31.5</v>
      </c>
      <c r="EF1131" s="4">
        <v>71</v>
      </c>
      <c r="EG1131" s="4">
        <v>2.9</v>
      </c>
      <c r="EJ1131"/>
      <c r="EL1131" s="34"/>
      <c r="EN1131" s="34"/>
    </row>
    <row r="1132" spans="1:144" x14ac:dyDescent="0.25">
      <c r="A1132" s="85">
        <v>2022</v>
      </c>
      <c r="B1132" s="87">
        <v>44830</v>
      </c>
      <c r="C1132" t="s">
        <v>121</v>
      </c>
      <c r="D1132" t="s">
        <v>122</v>
      </c>
      <c r="E1132" s="34" t="s">
        <v>7938</v>
      </c>
      <c r="F1132" s="34">
        <f t="shared" si="89"/>
        <v>1131</v>
      </c>
      <c r="G1132" s="34" t="s">
        <v>4985</v>
      </c>
      <c r="H1132">
        <v>18</v>
      </c>
      <c r="I1132" s="34" t="s">
        <v>6141</v>
      </c>
      <c r="J1132" s="34" t="s">
        <v>4988</v>
      </c>
      <c r="K1132" s="34" t="str">
        <f>VLOOKUP(J1132,[2]CodMpios!$B$347:$E$362,4,FALSE)</f>
        <v>18001 - Florencia</v>
      </c>
      <c r="L1132" s="34" t="str">
        <f>VLOOKUP($J1132,[2]Coord_Mpios_X_Y!$B$2:$K$1123,9,FALSE)</f>
        <v>1,749138703818</v>
      </c>
      <c r="M1132" s="34" t="str">
        <f>VLOOKUP($J1132,[2]Coord_Mpios_X_Y!$B$2:$K$1123,10,FALSE)</f>
        <v>-75,558239064333</v>
      </c>
      <c r="N1132" s="34" t="s">
        <v>139</v>
      </c>
      <c r="O1132" s="34" t="s">
        <v>126</v>
      </c>
      <c r="Q1132" s="34" t="s">
        <v>127</v>
      </c>
      <c r="R1132" s="34">
        <v>40773546</v>
      </c>
      <c r="S1132" s="34" t="str">
        <f t="shared" si="85"/>
        <v>CC40773546</v>
      </c>
      <c r="T1132" s="34" t="s">
        <v>1112</v>
      </c>
      <c r="U1132" s="34" t="s">
        <v>195</v>
      </c>
      <c r="V1132" s="34" t="s">
        <v>222</v>
      </c>
      <c r="W1132" s="34" t="s">
        <v>222</v>
      </c>
      <c r="X1132" s="87">
        <v>25218</v>
      </c>
      <c r="Y1132">
        <v>54</v>
      </c>
      <c r="Z1132" s="36">
        <f>VLOOKUP($Y1132,[2]Edades!$A$3:$H$153,4,FALSE)</f>
        <v>5</v>
      </c>
      <c r="AA1132" s="34" t="str">
        <f>VLOOKUP($Y1132,[2]Edades!$A$3:$H$153,6,FALSE)</f>
        <v>5 - Adultez</v>
      </c>
      <c r="AB1132" s="34">
        <f>VLOOKUP($Y1132,[2]Edades!$A$3:$H$153,7,FALSE)</f>
        <v>11</v>
      </c>
      <c r="AC1132" s="34" t="str">
        <f>VLOOKUP($Y1132,[2]Edades!$A$3:$H$153,8,FALSE)</f>
        <v>50-54</v>
      </c>
      <c r="AD1132" s="34" t="s">
        <v>129</v>
      </c>
      <c r="AE1132" s="1">
        <v>2</v>
      </c>
      <c r="AF1132" s="34" t="s">
        <v>130</v>
      </c>
      <c r="AG1132" s="34" t="s">
        <v>2127</v>
      </c>
      <c r="AH1132" s="34" t="s">
        <v>2127</v>
      </c>
      <c r="AK1132" s="34" t="s">
        <v>139</v>
      </c>
      <c r="AM1132" s="34" t="s">
        <v>2127</v>
      </c>
      <c r="AN1132" s="36" t="s">
        <v>2127</v>
      </c>
      <c r="AO1132" s="36" t="s">
        <v>2127</v>
      </c>
      <c r="AP1132" s="34" t="s">
        <v>2127</v>
      </c>
      <c r="AQ1132" s="36" t="s">
        <v>2127</v>
      </c>
      <c r="AR1132" s="34" t="s">
        <v>2098</v>
      </c>
      <c r="AS1132" s="91" t="s">
        <v>7238</v>
      </c>
      <c r="AT1132" s="34">
        <v>3214514173</v>
      </c>
      <c r="AU1132" s="34" t="s">
        <v>2127</v>
      </c>
      <c r="AX1132" s="90"/>
      <c r="BA1132" s="91"/>
      <c r="BB1132" s="91"/>
      <c r="BC1132" s="91"/>
      <c r="BF1132" s="34" t="s">
        <v>4983</v>
      </c>
      <c r="BG1132" s="92" t="s">
        <v>2098</v>
      </c>
      <c r="BM1132" s="36" t="s">
        <v>131</v>
      </c>
      <c r="BN1132" s="34" t="s">
        <v>132</v>
      </c>
      <c r="BO1132" s="36">
        <v>0</v>
      </c>
      <c r="BQ1132" s="94"/>
      <c r="BS1132" s="36" t="s">
        <v>2127</v>
      </c>
      <c r="BU1132" s="95"/>
      <c r="BV1132" s="95"/>
      <c r="BW1132" s="61"/>
      <c r="BX1132" s="60"/>
      <c r="BY1132" s="59" t="str">
        <f t="shared" ca="1" si="86"/>
        <v/>
      </c>
      <c r="CD1132" s="68"/>
      <c r="CE1132" s="68"/>
      <c r="CF1132" s="67"/>
      <c r="CG1132">
        <v>96</v>
      </c>
      <c r="CH1132" s="2">
        <v>162</v>
      </c>
      <c r="CI1132" s="4">
        <f t="shared" si="87"/>
        <v>36.579789666209415</v>
      </c>
      <c r="CJ1132" s="5" t="str">
        <f t="shared" si="88"/>
        <v>OBESIDAD</v>
      </c>
      <c r="CK1132" s="36">
        <v>0</v>
      </c>
      <c r="CL1132" s="66"/>
      <c r="CM1132" s="89">
        <v>43276</v>
      </c>
      <c r="CN1132" s="97">
        <v>43290</v>
      </c>
      <c r="CP1132"/>
      <c r="CQ1132" s="65"/>
      <c r="CR1132" s="65"/>
      <c r="CS1132" s="98"/>
      <c r="CT1132"/>
      <c r="CU1132"/>
      <c r="CV1132" s="97"/>
      <c r="CW1132" s="2"/>
      <c r="CX1132" s="82"/>
      <c r="DG1132" s="64"/>
      <c r="DI1132" s="89">
        <v>43298</v>
      </c>
      <c r="DJ1132" s="89"/>
      <c r="DN1132" s="34"/>
      <c r="DO1132" s="34"/>
      <c r="DP1132" s="34"/>
      <c r="DQ1132" s="34"/>
      <c r="DR1132" s="34"/>
      <c r="DS1132" s="34" t="s">
        <v>2127</v>
      </c>
      <c r="DT1132" s="34"/>
      <c r="DU1132" s="47">
        <v>44589</v>
      </c>
      <c r="DY1132" s="1">
        <v>1</v>
      </c>
      <c r="DZ1132" t="s">
        <v>7941</v>
      </c>
      <c r="EA1132" s="4">
        <v>0.76</v>
      </c>
      <c r="EB1132" s="4">
        <v>91</v>
      </c>
      <c r="EC1132" s="4">
        <v>183</v>
      </c>
      <c r="EE1132" s="4">
        <v>51.2</v>
      </c>
      <c r="EF1132" s="4">
        <v>117</v>
      </c>
      <c r="EG1132" s="4">
        <v>1.9</v>
      </c>
      <c r="EJ1132"/>
      <c r="EL1132" s="34"/>
      <c r="EN1132" s="34"/>
    </row>
    <row r="1133" spans="1:144" x14ac:dyDescent="0.25">
      <c r="A1133" s="85">
        <v>2022</v>
      </c>
      <c r="B1133" s="87">
        <v>44830</v>
      </c>
      <c r="C1133" t="s">
        <v>121</v>
      </c>
      <c r="D1133" t="s">
        <v>122</v>
      </c>
      <c r="E1133" s="34" t="s">
        <v>7938</v>
      </c>
      <c r="F1133" s="34">
        <f t="shared" si="89"/>
        <v>1132</v>
      </c>
      <c r="G1133" s="34" t="s">
        <v>4985</v>
      </c>
      <c r="H1133">
        <v>18</v>
      </c>
      <c r="I1133" s="34" t="s">
        <v>6141</v>
      </c>
      <c r="J1133" s="34" t="s">
        <v>4988</v>
      </c>
      <c r="K1133" s="34" t="str">
        <f>VLOOKUP(J1133,[2]CodMpios!$B$347:$E$362,4,FALSE)</f>
        <v>18001 - Florencia</v>
      </c>
      <c r="L1133" s="34" t="str">
        <f>VLOOKUP($J1133,[2]Coord_Mpios_X_Y!$B$2:$K$1123,9,FALSE)</f>
        <v>1,749138703818</v>
      </c>
      <c r="M1133" s="34" t="str">
        <f>VLOOKUP($J1133,[2]Coord_Mpios_X_Y!$B$2:$K$1123,10,FALSE)</f>
        <v>-75,558239064333</v>
      </c>
      <c r="N1133" s="34" t="s">
        <v>6142</v>
      </c>
      <c r="O1133" s="34" t="s">
        <v>126</v>
      </c>
      <c r="Q1133" s="34" t="s">
        <v>127</v>
      </c>
      <c r="R1133" s="34">
        <v>26620139</v>
      </c>
      <c r="S1133" s="34" t="str">
        <f t="shared" si="85"/>
        <v>CC26620139</v>
      </c>
      <c r="T1133" s="34" t="s">
        <v>1095</v>
      </c>
      <c r="U1133" s="34" t="s">
        <v>553</v>
      </c>
      <c r="V1133" s="34" t="s">
        <v>5645</v>
      </c>
      <c r="W1133" s="34" t="s">
        <v>864</v>
      </c>
      <c r="X1133" s="87">
        <v>21520</v>
      </c>
      <c r="Y1133">
        <v>64</v>
      </c>
      <c r="Z1133" s="36">
        <f>VLOOKUP($Y1133,[2]Edades!$A$3:$H$153,4,FALSE)</f>
        <v>6</v>
      </c>
      <c r="AA1133" s="34" t="str">
        <f>VLOOKUP($Y1133,[2]Edades!$A$3:$H$153,6,FALSE)</f>
        <v>6 - Persona mayor</v>
      </c>
      <c r="AB1133" s="34">
        <f>VLOOKUP($Y1133,[2]Edades!$A$3:$H$153,7,FALSE)</f>
        <v>13</v>
      </c>
      <c r="AC1133" s="34" t="str">
        <f>VLOOKUP($Y1133,[2]Edades!$A$3:$H$153,8,FALSE)</f>
        <v>60-64</v>
      </c>
      <c r="AD1133" s="34" t="s">
        <v>129</v>
      </c>
      <c r="AE1133" s="1">
        <v>2</v>
      </c>
      <c r="AF1133" s="34" t="s">
        <v>2137</v>
      </c>
      <c r="AG1133" s="34" t="s">
        <v>2127</v>
      </c>
      <c r="AH1133" s="34" t="s">
        <v>2127</v>
      </c>
      <c r="AK1133" s="34" t="s">
        <v>6142</v>
      </c>
      <c r="AM1133" s="34" t="s">
        <v>2127</v>
      </c>
      <c r="AN1133" s="36" t="s">
        <v>2127</v>
      </c>
      <c r="AO1133" s="36" t="s">
        <v>2127</v>
      </c>
      <c r="AP1133" s="34" t="s">
        <v>2127</v>
      </c>
      <c r="AQ1133" s="36" t="s">
        <v>2127</v>
      </c>
      <c r="AR1133" s="34" t="s">
        <v>2098</v>
      </c>
      <c r="AS1133" s="91" t="s">
        <v>7239</v>
      </c>
      <c r="AT1133" s="34">
        <v>3143589068</v>
      </c>
      <c r="AU1133" s="34" t="s">
        <v>2127</v>
      </c>
      <c r="AX1133" s="90"/>
      <c r="BA1133" s="91"/>
      <c r="BB1133" s="91"/>
      <c r="BC1133" s="91"/>
      <c r="BF1133" s="34" t="s">
        <v>4983</v>
      </c>
      <c r="BG1133" s="92" t="s">
        <v>2098</v>
      </c>
      <c r="BM1133" s="36" t="s">
        <v>131</v>
      </c>
      <c r="BN1133" s="34" t="s">
        <v>132</v>
      </c>
      <c r="BO1133" s="36">
        <v>0</v>
      </c>
      <c r="BQ1133" s="94"/>
      <c r="BS1133" s="36" t="s">
        <v>2127</v>
      </c>
      <c r="BU1133" s="95"/>
      <c r="BV1133" s="95"/>
      <c r="BW1133" s="61"/>
      <c r="BX1133" s="60"/>
      <c r="BY1133" s="59" t="str">
        <f t="shared" ca="1" si="86"/>
        <v/>
      </c>
      <c r="CD1133" s="68"/>
      <c r="CE1133" s="68"/>
      <c r="CF1133" s="67"/>
      <c r="CG1133">
        <v>76</v>
      </c>
      <c r="CH1133" s="2">
        <v>156</v>
      </c>
      <c r="CI1133" s="4">
        <f t="shared" si="87"/>
        <v>31.229454306377381</v>
      </c>
      <c r="CJ1133" s="5" t="str">
        <f t="shared" si="88"/>
        <v>OBESIDAD</v>
      </c>
      <c r="CK1133" s="36">
        <v>0</v>
      </c>
      <c r="CL1133" s="66"/>
      <c r="CM1133" s="89">
        <v>43277</v>
      </c>
      <c r="CN1133" s="97">
        <v>43327</v>
      </c>
      <c r="CP1133"/>
      <c r="CQ1133" s="65"/>
      <c r="CR1133" s="65"/>
      <c r="CS1133" s="98"/>
      <c r="CT1133"/>
      <c r="CU1133"/>
      <c r="CV1133" s="97"/>
      <c r="CW1133" s="2"/>
      <c r="CX1133" s="82"/>
      <c r="DG1133" s="64"/>
      <c r="DI1133" s="89">
        <v>43335</v>
      </c>
      <c r="DJ1133" s="89"/>
      <c r="DN1133" s="34"/>
      <c r="DO1133" s="34"/>
      <c r="DP1133" s="34"/>
      <c r="DQ1133" s="34"/>
      <c r="DR1133" s="34"/>
      <c r="DS1133" s="34" t="s">
        <v>2127</v>
      </c>
      <c r="DT1133" s="34"/>
      <c r="DU1133" s="47">
        <v>43327</v>
      </c>
      <c r="DY1133" s="1">
        <v>2</v>
      </c>
      <c r="DZ1133" t="s">
        <v>7941</v>
      </c>
      <c r="EB1133" s="4"/>
      <c r="EJ1133"/>
      <c r="EL1133" s="34"/>
      <c r="EN1133" s="34"/>
    </row>
    <row r="1134" spans="1:144" x14ac:dyDescent="0.25">
      <c r="A1134" s="85">
        <v>2022</v>
      </c>
      <c r="B1134" s="87">
        <v>44830</v>
      </c>
      <c r="C1134" t="s">
        <v>121</v>
      </c>
      <c r="D1134" t="s">
        <v>122</v>
      </c>
      <c r="E1134" s="34" t="s">
        <v>7938</v>
      </c>
      <c r="F1134" s="34">
        <f t="shared" si="89"/>
        <v>1133</v>
      </c>
      <c r="G1134" s="34" t="s">
        <v>4985</v>
      </c>
      <c r="H1134">
        <v>18</v>
      </c>
      <c r="I1134" s="34" t="s">
        <v>6141</v>
      </c>
      <c r="J1134" s="34" t="s">
        <v>4988</v>
      </c>
      <c r="K1134" s="34" t="str">
        <f>VLOOKUP(J1134,[2]CodMpios!$B$347:$E$362,4,FALSE)</f>
        <v>18001 - Florencia</v>
      </c>
      <c r="L1134" s="34" t="str">
        <f>VLOOKUP($J1134,[2]Coord_Mpios_X_Y!$B$2:$K$1123,9,FALSE)</f>
        <v>1,749138703818</v>
      </c>
      <c r="M1134" s="34" t="str">
        <f>VLOOKUP($J1134,[2]Coord_Mpios_X_Y!$B$2:$K$1123,10,FALSE)</f>
        <v>-75,558239064333</v>
      </c>
      <c r="N1134" s="34" t="s">
        <v>6142</v>
      </c>
      <c r="O1134" s="34" t="s">
        <v>126</v>
      </c>
      <c r="Q1134" s="34" t="s">
        <v>127</v>
      </c>
      <c r="R1134" s="34">
        <v>4953601</v>
      </c>
      <c r="S1134" s="34" t="str">
        <f t="shared" si="85"/>
        <v>CC4953601</v>
      </c>
      <c r="T1134" s="34" t="s">
        <v>1064</v>
      </c>
      <c r="U1134" s="34" t="s">
        <v>258</v>
      </c>
      <c r="V1134" s="34" t="s">
        <v>1478</v>
      </c>
      <c r="W1134" s="34" t="s">
        <v>769</v>
      </c>
      <c r="X1134" s="87">
        <v>13794</v>
      </c>
      <c r="Y1134">
        <v>85</v>
      </c>
      <c r="Z1134" s="36">
        <f>VLOOKUP($Y1134,[2]Edades!$A$3:$H$153,4,FALSE)</f>
        <v>6</v>
      </c>
      <c r="AA1134" s="34" t="str">
        <f>VLOOKUP($Y1134,[2]Edades!$A$3:$H$153,6,FALSE)</f>
        <v>6 - Persona mayor</v>
      </c>
      <c r="AB1134" s="34">
        <f>VLOOKUP($Y1134,[2]Edades!$A$3:$H$153,7,FALSE)</f>
        <v>17</v>
      </c>
      <c r="AC1134" s="34" t="str">
        <f>VLOOKUP($Y1134,[2]Edades!$A$3:$H$153,8,FALSE)</f>
        <v>80 Y MÁS</v>
      </c>
      <c r="AD1134" s="34" t="s">
        <v>146</v>
      </c>
      <c r="AE1134">
        <v>1</v>
      </c>
      <c r="AF1134" s="34" t="s">
        <v>2137</v>
      </c>
      <c r="AG1134" s="34" t="s">
        <v>2127</v>
      </c>
      <c r="AH1134" s="34" t="s">
        <v>2127</v>
      </c>
      <c r="AK1134" s="34" t="s">
        <v>6142</v>
      </c>
      <c r="AM1134" s="34" t="s">
        <v>2127</v>
      </c>
      <c r="AN1134" s="36" t="s">
        <v>2127</v>
      </c>
      <c r="AO1134" s="36" t="s">
        <v>2127</v>
      </c>
      <c r="AP1134" s="34" t="s">
        <v>2127</v>
      </c>
      <c r="AQ1134" s="36" t="s">
        <v>2127</v>
      </c>
      <c r="AR1134" s="34" t="s">
        <v>2098</v>
      </c>
      <c r="AS1134" s="91" t="s">
        <v>7240</v>
      </c>
      <c r="AT1134" s="34">
        <v>4345906</v>
      </c>
      <c r="AU1134" s="34" t="s">
        <v>2127</v>
      </c>
      <c r="AX1134" s="90"/>
      <c r="BA1134" s="91"/>
      <c r="BB1134" s="91"/>
      <c r="BC1134" s="91"/>
      <c r="BF1134" s="34" t="s">
        <v>4983</v>
      </c>
      <c r="BG1134" s="92" t="s">
        <v>2098</v>
      </c>
      <c r="BM1134" s="36" t="s">
        <v>131</v>
      </c>
      <c r="BN1134" s="34" t="s">
        <v>132</v>
      </c>
      <c r="BO1134" s="36">
        <v>0</v>
      </c>
      <c r="BQ1134" s="94"/>
      <c r="BS1134" s="36" t="s">
        <v>2127</v>
      </c>
      <c r="BU1134" s="95"/>
      <c r="BV1134" s="95"/>
      <c r="BW1134" s="61"/>
      <c r="BX1134" s="60"/>
      <c r="BY1134" s="59" t="str">
        <f t="shared" ca="1" si="86"/>
        <v/>
      </c>
      <c r="CD1134" s="68"/>
      <c r="CE1134" s="68"/>
      <c r="CF1134" s="67"/>
      <c r="CG1134">
        <v>84</v>
      </c>
      <c r="CH1134" s="2">
        <v>176</v>
      </c>
      <c r="CI1134" s="4">
        <f t="shared" si="87"/>
        <v>27.117768595041323</v>
      </c>
      <c r="CJ1134" s="5" t="str">
        <f t="shared" si="88"/>
        <v>SOBREPESO</v>
      </c>
      <c r="CK1134" s="36">
        <v>0</v>
      </c>
      <c r="CL1134" s="66"/>
      <c r="CM1134" s="89">
        <v>43278</v>
      </c>
      <c r="CN1134" s="97">
        <v>43291</v>
      </c>
      <c r="CP1134"/>
      <c r="CQ1134" s="65"/>
      <c r="CR1134" s="65"/>
      <c r="CS1134" s="98"/>
      <c r="CT1134"/>
      <c r="CU1134"/>
      <c r="CV1134" s="97"/>
      <c r="CW1134" s="2">
        <v>110</v>
      </c>
      <c r="CX1134" s="82">
        <v>59</v>
      </c>
      <c r="DG1134" s="64"/>
      <c r="DI1134" s="89">
        <v>43304</v>
      </c>
      <c r="DJ1134" s="89"/>
      <c r="DK1134" s="89">
        <v>44809</v>
      </c>
      <c r="DN1134" s="34"/>
      <c r="DO1134" s="34"/>
      <c r="DP1134" s="34"/>
      <c r="DQ1134" s="34"/>
      <c r="DR1134" s="34"/>
      <c r="DS1134" s="34" t="s">
        <v>2127</v>
      </c>
      <c r="DT1134" s="34"/>
      <c r="DU1134" s="47">
        <v>43662</v>
      </c>
      <c r="DY1134" s="1">
        <v>3</v>
      </c>
      <c r="DZ1134" t="s">
        <v>7941</v>
      </c>
      <c r="EB1134" s="4">
        <v>105</v>
      </c>
      <c r="EE1134" s="4">
        <v>32.799999999999997</v>
      </c>
      <c r="EF1134" s="4">
        <v>179</v>
      </c>
      <c r="EJ1134"/>
      <c r="EL1134" s="34"/>
      <c r="EN1134" s="34"/>
    </row>
    <row r="1135" spans="1:144" x14ac:dyDescent="0.25">
      <c r="A1135" s="85">
        <v>2022</v>
      </c>
      <c r="B1135" s="87">
        <v>44830</v>
      </c>
      <c r="C1135" t="s">
        <v>121</v>
      </c>
      <c r="D1135" t="s">
        <v>122</v>
      </c>
      <c r="E1135" s="34" t="s">
        <v>7938</v>
      </c>
      <c r="F1135" s="34">
        <f t="shared" si="89"/>
        <v>1134</v>
      </c>
      <c r="G1135" s="34" t="s">
        <v>4985</v>
      </c>
      <c r="H1135">
        <v>18</v>
      </c>
      <c r="I1135" s="34" t="s">
        <v>6141</v>
      </c>
      <c r="J1135" s="34" t="s">
        <v>4988</v>
      </c>
      <c r="K1135" s="34" t="str">
        <f>VLOOKUP(J1135,[2]CodMpios!$B$347:$E$362,4,FALSE)</f>
        <v>18001 - Florencia</v>
      </c>
      <c r="L1135" s="34" t="str">
        <f>VLOOKUP($J1135,[2]Coord_Mpios_X_Y!$B$2:$K$1123,9,FALSE)</f>
        <v>1,749138703818</v>
      </c>
      <c r="M1135" s="34" t="str">
        <f>VLOOKUP($J1135,[2]Coord_Mpios_X_Y!$B$2:$K$1123,10,FALSE)</f>
        <v>-75,558239064333</v>
      </c>
      <c r="N1135" s="34" t="s">
        <v>139</v>
      </c>
      <c r="O1135" s="34" t="s">
        <v>126</v>
      </c>
      <c r="Q1135" s="34" t="s">
        <v>127</v>
      </c>
      <c r="R1135" s="34">
        <v>40782348</v>
      </c>
      <c r="S1135" s="34" t="str">
        <f t="shared" si="85"/>
        <v>CC40782348</v>
      </c>
      <c r="T1135" s="34" t="s">
        <v>2392</v>
      </c>
      <c r="V1135" s="34" t="s">
        <v>5644</v>
      </c>
      <c r="X1135" s="87">
        <v>16693</v>
      </c>
      <c r="Y1135">
        <v>77</v>
      </c>
      <c r="Z1135" s="36">
        <f>VLOOKUP($Y1135,[2]Edades!$A$3:$H$153,4,FALSE)</f>
        <v>6</v>
      </c>
      <c r="AA1135" s="34" t="str">
        <f>VLOOKUP($Y1135,[2]Edades!$A$3:$H$153,6,FALSE)</f>
        <v>6 - Persona mayor</v>
      </c>
      <c r="AB1135" s="34">
        <f>VLOOKUP($Y1135,[2]Edades!$A$3:$H$153,7,FALSE)</f>
        <v>16</v>
      </c>
      <c r="AC1135" s="34" t="str">
        <f>VLOOKUP($Y1135,[2]Edades!$A$3:$H$153,8,FALSE)</f>
        <v>75-79</v>
      </c>
      <c r="AD1135" s="34" t="s">
        <v>129</v>
      </c>
      <c r="AE1135" s="1">
        <v>2</v>
      </c>
      <c r="AF1135" s="34" t="s">
        <v>2137</v>
      </c>
      <c r="AG1135" s="34" t="s">
        <v>2127</v>
      </c>
      <c r="AH1135" s="34" t="s">
        <v>2127</v>
      </c>
      <c r="AK1135" s="34" t="s">
        <v>139</v>
      </c>
      <c r="AM1135" s="34" t="s">
        <v>2127</v>
      </c>
      <c r="AN1135" s="36" t="s">
        <v>2127</v>
      </c>
      <c r="AO1135" s="36" t="s">
        <v>2127</v>
      </c>
      <c r="AP1135" s="34" t="s">
        <v>2127</v>
      </c>
      <c r="AQ1135" s="36" t="s">
        <v>2127</v>
      </c>
      <c r="AR1135" s="34" t="s">
        <v>2098</v>
      </c>
      <c r="AS1135" s="91" t="s">
        <v>7241</v>
      </c>
      <c r="AT1135" s="34">
        <v>3102907512</v>
      </c>
      <c r="AU1135" s="34" t="s">
        <v>2127</v>
      </c>
      <c r="AX1135" s="90"/>
      <c r="BA1135" s="91"/>
      <c r="BB1135" s="91"/>
      <c r="BC1135" s="91"/>
      <c r="BF1135" s="34" t="s">
        <v>4983</v>
      </c>
      <c r="BG1135" s="92" t="s">
        <v>2098</v>
      </c>
      <c r="BM1135" s="36" t="s">
        <v>131</v>
      </c>
      <c r="BN1135" s="34" t="s">
        <v>132</v>
      </c>
      <c r="BO1135" s="36">
        <v>0</v>
      </c>
      <c r="BQ1135" s="94"/>
      <c r="BS1135" s="36" t="s">
        <v>2127</v>
      </c>
      <c r="BU1135" s="95"/>
      <c r="BV1135" s="95"/>
      <c r="BW1135" s="61"/>
      <c r="BX1135" s="60"/>
      <c r="BY1135" s="59" t="str">
        <f t="shared" ca="1" si="86"/>
        <v/>
      </c>
      <c r="CD1135" s="68"/>
      <c r="CE1135" s="68"/>
      <c r="CF1135" s="67"/>
      <c r="CG1135">
        <v>70</v>
      </c>
      <c r="CH1135" s="2">
        <v>155</v>
      </c>
      <c r="CI1135" s="4">
        <f t="shared" si="87"/>
        <v>29.136316337148799</v>
      </c>
      <c r="CJ1135" s="5" t="str">
        <f t="shared" si="88"/>
        <v>SOBREPESO</v>
      </c>
      <c r="CK1135" s="36">
        <v>0</v>
      </c>
      <c r="CL1135" s="66"/>
      <c r="CM1135" s="89">
        <v>43278</v>
      </c>
      <c r="CN1135" s="97">
        <v>43286</v>
      </c>
      <c r="CP1135"/>
      <c r="CQ1135" s="65"/>
      <c r="CR1135" s="65"/>
      <c r="CS1135" s="98"/>
      <c r="CT1135"/>
      <c r="CU1135"/>
      <c r="CV1135" s="97"/>
      <c r="CW1135" s="2">
        <v>120</v>
      </c>
      <c r="CX1135" s="82">
        <v>70</v>
      </c>
      <c r="DG1135" s="64"/>
      <c r="DI1135" s="89"/>
      <c r="DJ1135" s="89"/>
      <c r="DN1135" s="34"/>
      <c r="DO1135" s="34"/>
      <c r="DP1135" s="34"/>
      <c r="DQ1135" s="34"/>
      <c r="DR1135" s="34"/>
      <c r="DS1135" s="34" t="s">
        <v>2127</v>
      </c>
      <c r="DT1135" s="34"/>
      <c r="DU1135" s="47">
        <v>44123</v>
      </c>
      <c r="DY1135" s="1">
        <v>2</v>
      </c>
      <c r="DZ1135" t="s">
        <v>7941</v>
      </c>
      <c r="EB1135" s="4">
        <v>123</v>
      </c>
      <c r="EH1135" s="4">
        <v>7.3</v>
      </c>
      <c r="EJ1135"/>
      <c r="EL1135" s="34"/>
      <c r="EN1135" s="34"/>
    </row>
    <row r="1136" spans="1:144" x14ac:dyDescent="0.25">
      <c r="A1136" s="85">
        <v>2022</v>
      </c>
      <c r="B1136" s="87">
        <v>44830</v>
      </c>
      <c r="C1136" t="s">
        <v>121</v>
      </c>
      <c r="D1136" t="s">
        <v>122</v>
      </c>
      <c r="E1136" s="34" t="s">
        <v>7938</v>
      </c>
      <c r="F1136" s="34">
        <f t="shared" si="89"/>
        <v>1135</v>
      </c>
      <c r="G1136" s="34" t="s">
        <v>4985</v>
      </c>
      <c r="H1136">
        <v>18</v>
      </c>
      <c r="I1136" s="34" t="s">
        <v>6141</v>
      </c>
      <c r="J1136" s="34" t="s">
        <v>5007</v>
      </c>
      <c r="K1136" s="34" t="str">
        <f>VLOOKUP(J1136,[2]CodMpios!$B$347:$E$362,4,FALSE)</f>
        <v>18410 - La Montañita</v>
      </c>
      <c r="L1136" s="34" t="str">
        <f>VLOOKUP($J1136,[2]Coord_Mpios_X_Y!$B$2:$K$1123,9,FALSE)</f>
        <v>1,302860442333</v>
      </c>
      <c r="M1136" s="34" t="str">
        <f>VLOOKUP($J1136,[2]Coord_Mpios_X_Y!$B$2:$K$1123,10,FALSE)</f>
        <v>-75,235727318747</v>
      </c>
      <c r="N1136" s="34" t="s">
        <v>139</v>
      </c>
      <c r="O1136" s="34" t="s">
        <v>126</v>
      </c>
      <c r="Q1136" s="34" t="s">
        <v>127</v>
      </c>
      <c r="R1136" s="34">
        <v>17644935</v>
      </c>
      <c r="S1136" s="34" t="str">
        <f t="shared" si="85"/>
        <v>CC17644935</v>
      </c>
      <c r="T1136" s="34" t="s">
        <v>156</v>
      </c>
      <c r="V1136" s="34" t="s">
        <v>5643</v>
      </c>
      <c r="W1136" s="34" t="s">
        <v>5642</v>
      </c>
      <c r="X1136" s="87">
        <v>25332</v>
      </c>
      <c r="Y1136">
        <v>53</v>
      </c>
      <c r="Z1136" s="36">
        <f>VLOOKUP($Y1136,[2]Edades!$A$3:$H$153,4,FALSE)</f>
        <v>5</v>
      </c>
      <c r="AA1136" s="34" t="str">
        <f>VLOOKUP($Y1136,[2]Edades!$A$3:$H$153,6,FALSE)</f>
        <v>5 - Adultez</v>
      </c>
      <c r="AB1136" s="34">
        <f>VLOOKUP($Y1136,[2]Edades!$A$3:$H$153,7,FALSE)</f>
        <v>11</v>
      </c>
      <c r="AC1136" s="34" t="str">
        <f>VLOOKUP($Y1136,[2]Edades!$A$3:$H$153,8,FALSE)</f>
        <v>50-54</v>
      </c>
      <c r="AD1136" s="34" t="s">
        <v>146</v>
      </c>
      <c r="AE1136">
        <v>1</v>
      </c>
      <c r="AF1136" s="34" t="s">
        <v>130</v>
      </c>
      <c r="AG1136" s="34" t="s">
        <v>2127</v>
      </c>
      <c r="AH1136" s="34" t="s">
        <v>2127</v>
      </c>
      <c r="AK1136" s="34" t="s">
        <v>139</v>
      </c>
      <c r="AM1136" s="34" t="s">
        <v>2127</v>
      </c>
      <c r="AN1136" s="36" t="s">
        <v>2127</v>
      </c>
      <c r="AO1136" s="36" t="s">
        <v>2127</v>
      </c>
      <c r="AP1136" s="34" t="s">
        <v>2127</v>
      </c>
      <c r="AQ1136" s="36" t="s">
        <v>2127</v>
      </c>
      <c r="AR1136" s="34" t="s">
        <v>2098</v>
      </c>
      <c r="AS1136" s="91" t="s">
        <v>7242</v>
      </c>
      <c r="AT1136" s="34">
        <v>3209630912</v>
      </c>
      <c r="AU1136" s="34" t="s">
        <v>2127</v>
      </c>
      <c r="AX1136" s="90"/>
      <c r="BA1136" s="91"/>
      <c r="BB1136" s="91"/>
      <c r="BC1136" s="91"/>
      <c r="BF1136" s="34" t="s">
        <v>4983</v>
      </c>
      <c r="BG1136" s="92" t="s">
        <v>2098</v>
      </c>
      <c r="BM1136" s="36" t="s">
        <v>131</v>
      </c>
      <c r="BN1136" s="34" t="s">
        <v>132</v>
      </c>
      <c r="BO1136" s="36">
        <v>0</v>
      </c>
      <c r="BQ1136" s="94"/>
      <c r="BS1136" s="36" t="s">
        <v>2127</v>
      </c>
      <c r="BU1136" s="95"/>
      <c r="BV1136" s="95"/>
      <c r="BW1136" s="61"/>
      <c r="BX1136" s="60"/>
      <c r="BY1136" s="59" t="str">
        <f t="shared" ca="1" si="86"/>
        <v/>
      </c>
      <c r="CD1136" s="68"/>
      <c r="CE1136" s="68"/>
      <c r="CF1136" s="67"/>
      <c r="CG1136">
        <v>72</v>
      </c>
      <c r="CH1136" s="2">
        <v>167</v>
      </c>
      <c r="CI1136" s="4">
        <f t="shared" si="87"/>
        <v>25.816630212628635</v>
      </c>
      <c r="CJ1136" s="5" t="str">
        <f t="shared" si="88"/>
        <v>SOBREPESO</v>
      </c>
      <c r="CK1136" s="36">
        <v>0</v>
      </c>
      <c r="CL1136" s="66"/>
      <c r="CM1136" s="89">
        <v>43279</v>
      </c>
      <c r="CN1136" s="97">
        <v>43291</v>
      </c>
      <c r="CP1136"/>
      <c r="CQ1136" s="65"/>
      <c r="CR1136" s="65"/>
      <c r="CS1136" s="98"/>
      <c r="CT1136"/>
      <c r="CU1136"/>
      <c r="CV1136" s="97"/>
      <c r="CW1136" s="2">
        <v>120</v>
      </c>
      <c r="CX1136" s="82">
        <v>80</v>
      </c>
      <c r="DG1136" s="64"/>
      <c r="DI1136" s="89">
        <v>43721</v>
      </c>
      <c r="DJ1136" s="89"/>
      <c r="DN1136" s="34"/>
      <c r="DO1136" s="34"/>
      <c r="DP1136" s="34"/>
      <c r="DQ1136" s="34"/>
      <c r="DR1136" s="34"/>
      <c r="DS1136" s="34" t="s">
        <v>2127</v>
      </c>
      <c r="DT1136" s="34"/>
      <c r="DU1136" s="47">
        <v>44638</v>
      </c>
      <c r="DY1136" s="1">
        <v>2</v>
      </c>
      <c r="DZ1136" t="s">
        <v>7941</v>
      </c>
      <c r="EA1136" s="4">
        <v>1.07</v>
      </c>
      <c r="EB1136" s="4">
        <v>93</v>
      </c>
      <c r="EC1136" s="4">
        <v>203</v>
      </c>
      <c r="ED1136" s="4">
        <v>138</v>
      </c>
      <c r="EE1136" s="4">
        <v>33.1</v>
      </c>
      <c r="EF1136" s="4">
        <v>160</v>
      </c>
      <c r="EG1136" s="4">
        <v>3.1</v>
      </c>
      <c r="EJ1136"/>
      <c r="EL1136" s="34"/>
      <c r="EN1136" s="34"/>
    </row>
    <row r="1137" spans="1:144" x14ac:dyDescent="0.25">
      <c r="A1137" s="85">
        <v>2022</v>
      </c>
      <c r="B1137" s="87">
        <v>44830</v>
      </c>
      <c r="C1137" t="s">
        <v>121</v>
      </c>
      <c r="D1137" t="s">
        <v>122</v>
      </c>
      <c r="E1137" s="34" t="s">
        <v>7938</v>
      </c>
      <c r="F1137" s="34">
        <f t="shared" si="89"/>
        <v>1136</v>
      </c>
      <c r="G1137" s="34" t="s">
        <v>4985</v>
      </c>
      <c r="H1137">
        <v>18</v>
      </c>
      <c r="I1137" s="34" t="s">
        <v>6141</v>
      </c>
      <c r="J1137" s="34" t="s">
        <v>4988</v>
      </c>
      <c r="K1137" s="34" t="str">
        <f>VLOOKUP(J1137,[2]CodMpios!$B$347:$E$362,4,FALSE)</f>
        <v>18001 - Florencia</v>
      </c>
      <c r="L1137" s="34" t="str">
        <f>VLOOKUP($J1137,[2]Coord_Mpios_X_Y!$B$2:$K$1123,9,FALSE)</f>
        <v>1,749138703818</v>
      </c>
      <c r="M1137" s="34" t="str">
        <f>VLOOKUP($J1137,[2]Coord_Mpios_X_Y!$B$2:$K$1123,10,FALSE)</f>
        <v>-75,558239064333</v>
      </c>
      <c r="N1137" s="34" t="s">
        <v>125</v>
      </c>
      <c r="O1137" s="34" t="s">
        <v>126</v>
      </c>
      <c r="Q1137" s="34" t="s">
        <v>127</v>
      </c>
      <c r="R1137" s="34">
        <v>17641902</v>
      </c>
      <c r="S1137" s="34" t="str">
        <f t="shared" si="85"/>
        <v>CC17641902</v>
      </c>
      <c r="T1137" s="34" t="s">
        <v>1064</v>
      </c>
      <c r="U1137" s="34" t="s">
        <v>223</v>
      </c>
      <c r="V1137" s="34" t="s">
        <v>2327</v>
      </c>
      <c r="W1137" s="34" t="s">
        <v>1030</v>
      </c>
      <c r="X1137" s="87">
        <v>24731</v>
      </c>
      <c r="Y1137">
        <v>55</v>
      </c>
      <c r="Z1137" s="36">
        <f>VLOOKUP($Y1137,[2]Edades!$A$3:$H$153,4,FALSE)</f>
        <v>5</v>
      </c>
      <c r="AA1137" s="34" t="str">
        <f>VLOOKUP($Y1137,[2]Edades!$A$3:$H$153,6,FALSE)</f>
        <v>5 - Adultez</v>
      </c>
      <c r="AB1137" s="34">
        <f>VLOOKUP($Y1137,[2]Edades!$A$3:$H$153,7,FALSE)</f>
        <v>12</v>
      </c>
      <c r="AC1137" s="34" t="str">
        <f>VLOOKUP($Y1137,[2]Edades!$A$3:$H$153,8,FALSE)</f>
        <v>55-59</v>
      </c>
      <c r="AD1137" s="34" t="s">
        <v>146</v>
      </c>
      <c r="AE1137">
        <v>1</v>
      </c>
      <c r="AF1137" s="34" t="s">
        <v>130</v>
      </c>
      <c r="AG1137" s="34" t="s">
        <v>2127</v>
      </c>
      <c r="AH1137" s="34" t="s">
        <v>2127</v>
      </c>
      <c r="AK1137" s="34" t="s">
        <v>125</v>
      </c>
      <c r="AM1137" s="34" t="s">
        <v>2127</v>
      </c>
      <c r="AN1137" s="36" t="s">
        <v>2127</v>
      </c>
      <c r="AO1137" s="36" t="s">
        <v>2127</v>
      </c>
      <c r="AP1137" s="34" t="s">
        <v>2127</v>
      </c>
      <c r="AQ1137" s="36" t="s">
        <v>2127</v>
      </c>
      <c r="AR1137" s="34" t="s">
        <v>2098</v>
      </c>
      <c r="AS1137" s="91" t="s">
        <v>7243</v>
      </c>
      <c r="AT1137" s="34">
        <v>3158345621</v>
      </c>
      <c r="AU1137" s="34" t="s">
        <v>2127</v>
      </c>
      <c r="AX1137" s="90"/>
      <c r="BA1137" s="91"/>
      <c r="BB1137" s="91"/>
      <c r="BC1137" s="91"/>
      <c r="BF1137" s="34" t="s">
        <v>4983</v>
      </c>
      <c r="BG1137" s="92" t="s">
        <v>2098</v>
      </c>
      <c r="BM1137" s="36" t="s">
        <v>131</v>
      </c>
      <c r="BN1137" s="34" t="s">
        <v>132</v>
      </c>
      <c r="BO1137" s="36">
        <v>0</v>
      </c>
      <c r="BQ1137" s="94"/>
      <c r="BS1137" s="36" t="s">
        <v>2127</v>
      </c>
      <c r="BU1137" s="95"/>
      <c r="BV1137" s="95"/>
      <c r="BW1137" s="61"/>
      <c r="BX1137" s="60"/>
      <c r="BY1137" s="59" t="str">
        <f t="shared" ca="1" si="86"/>
        <v/>
      </c>
      <c r="CD1137" s="68"/>
      <c r="CE1137" s="68"/>
      <c r="CF1137" s="67"/>
      <c r="CG1137">
        <v>105</v>
      </c>
      <c r="CH1137" s="2">
        <v>182</v>
      </c>
      <c r="CI1137" s="4">
        <f t="shared" si="87"/>
        <v>31.69907016060862</v>
      </c>
      <c r="CJ1137" s="5" t="str">
        <f t="shared" si="88"/>
        <v>OBESIDAD</v>
      </c>
      <c r="CK1137" s="36">
        <v>0</v>
      </c>
      <c r="CL1137" s="66"/>
      <c r="CM1137" s="89">
        <v>43286</v>
      </c>
      <c r="CN1137" s="97">
        <v>43292</v>
      </c>
      <c r="CP1137"/>
      <c r="CQ1137" s="65"/>
      <c r="CR1137" s="65"/>
      <c r="CS1137" s="98"/>
      <c r="CT1137"/>
      <c r="CU1137"/>
      <c r="CV1137" s="97"/>
      <c r="CW1137" s="2">
        <v>120</v>
      </c>
      <c r="CX1137" s="82">
        <v>80</v>
      </c>
      <c r="DG1137" s="64"/>
      <c r="DI1137" s="89"/>
      <c r="DJ1137" s="89"/>
      <c r="DN1137" s="34"/>
      <c r="DO1137" s="34"/>
      <c r="DP1137" s="34"/>
      <c r="DQ1137" s="34"/>
      <c r="DR1137" s="34"/>
      <c r="DS1137" s="34" t="s">
        <v>2127</v>
      </c>
      <c r="DT1137" s="34"/>
      <c r="DU1137" s="47">
        <v>44505</v>
      </c>
      <c r="DY1137" s="1">
        <v>1</v>
      </c>
      <c r="DZ1137" t="s">
        <v>7940</v>
      </c>
      <c r="EB1137" s="4"/>
      <c r="EJ1137"/>
      <c r="EL1137" s="34"/>
      <c r="EN1137" s="34"/>
    </row>
    <row r="1138" spans="1:144" x14ac:dyDescent="0.25">
      <c r="A1138" s="85">
        <v>2022</v>
      </c>
      <c r="B1138" s="87">
        <v>44830</v>
      </c>
      <c r="C1138" t="s">
        <v>121</v>
      </c>
      <c r="D1138" t="s">
        <v>122</v>
      </c>
      <c r="E1138" s="34" t="s">
        <v>7938</v>
      </c>
      <c r="F1138" s="34">
        <f t="shared" si="89"/>
        <v>1137</v>
      </c>
      <c r="G1138" s="34" t="s">
        <v>4985</v>
      </c>
      <c r="H1138">
        <v>18</v>
      </c>
      <c r="I1138" s="34" t="s">
        <v>6141</v>
      </c>
      <c r="J1138" s="34" t="s">
        <v>4986</v>
      </c>
      <c r="K1138" s="34" t="str">
        <f>VLOOKUP(J1138,[2]CodMpios!$B$347:$E$362,4,FALSE)</f>
        <v>18756 - Solano</v>
      </c>
      <c r="L1138" s="34" t="str">
        <f>VLOOKUP($J1138,[2]Coord_Mpios_X_Y!$B$2:$K$1123,9,FALSE)</f>
        <v>0,211280845516</v>
      </c>
      <c r="M1138" s="34" t="str">
        <f>VLOOKUP($J1138,[2]Coord_Mpios_X_Y!$B$2:$K$1123,10,FALSE)</f>
        <v>-73,123867898891</v>
      </c>
      <c r="N1138" s="34" t="s">
        <v>125</v>
      </c>
      <c r="O1138" s="34" t="s">
        <v>126</v>
      </c>
      <c r="Q1138" s="34" t="s">
        <v>127</v>
      </c>
      <c r="R1138" s="34">
        <v>40779947</v>
      </c>
      <c r="S1138" s="34" t="str">
        <f t="shared" si="85"/>
        <v>CC40779947</v>
      </c>
      <c r="T1138" s="34" t="s">
        <v>469</v>
      </c>
      <c r="U1138" s="34" t="s">
        <v>240</v>
      </c>
      <c r="V1138" s="34" t="s">
        <v>5641</v>
      </c>
      <c r="W1138" s="34" t="s">
        <v>1180</v>
      </c>
      <c r="X1138" s="87">
        <v>27407</v>
      </c>
      <c r="Y1138">
        <v>48</v>
      </c>
      <c r="Z1138" s="36">
        <f>VLOOKUP($Y1138,[2]Edades!$A$3:$H$153,4,FALSE)</f>
        <v>5</v>
      </c>
      <c r="AA1138" s="34" t="str">
        <f>VLOOKUP($Y1138,[2]Edades!$A$3:$H$153,6,FALSE)</f>
        <v>5 - Adultez</v>
      </c>
      <c r="AB1138" s="34">
        <f>VLOOKUP($Y1138,[2]Edades!$A$3:$H$153,7,FALSE)</f>
        <v>10</v>
      </c>
      <c r="AC1138" s="34" t="str">
        <f>VLOOKUP($Y1138,[2]Edades!$A$3:$H$153,8,FALSE)</f>
        <v>45-49</v>
      </c>
      <c r="AD1138" s="34" t="s">
        <v>129</v>
      </c>
      <c r="AE1138" s="1">
        <v>2</v>
      </c>
      <c r="AF1138" s="34" t="s">
        <v>130</v>
      </c>
      <c r="AG1138" s="34" t="s">
        <v>2127</v>
      </c>
      <c r="AH1138" s="34" t="s">
        <v>2127</v>
      </c>
      <c r="AK1138" s="34" t="s">
        <v>125</v>
      </c>
      <c r="AM1138" s="34" t="s">
        <v>2127</v>
      </c>
      <c r="AN1138" s="36" t="s">
        <v>2127</v>
      </c>
      <c r="AO1138" s="36" t="s">
        <v>2127</v>
      </c>
      <c r="AP1138" s="34" t="s">
        <v>2127</v>
      </c>
      <c r="AQ1138" s="36" t="s">
        <v>2127</v>
      </c>
      <c r="AR1138" s="34" t="s">
        <v>665</v>
      </c>
      <c r="AS1138" s="91" t="s">
        <v>7244</v>
      </c>
      <c r="AT1138" s="34">
        <v>3223649558</v>
      </c>
      <c r="AU1138" s="34" t="s">
        <v>2127</v>
      </c>
      <c r="AX1138" s="90"/>
      <c r="BA1138" s="91"/>
      <c r="BB1138" s="91"/>
      <c r="BC1138" s="91"/>
      <c r="BF1138" s="34" t="s">
        <v>4983</v>
      </c>
      <c r="BG1138" s="92" t="s">
        <v>2098</v>
      </c>
      <c r="BM1138" s="36" t="s">
        <v>131</v>
      </c>
      <c r="BN1138" s="34" t="s">
        <v>132</v>
      </c>
      <c r="BO1138" s="36">
        <v>0</v>
      </c>
      <c r="BQ1138" s="94"/>
      <c r="BS1138" s="36" t="s">
        <v>2127</v>
      </c>
      <c r="BU1138" s="95"/>
      <c r="BV1138" s="95"/>
      <c r="BW1138" s="61"/>
      <c r="BX1138" s="60"/>
      <c r="BY1138" s="59" t="str">
        <f t="shared" ca="1" si="86"/>
        <v/>
      </c>
      <c r="CD1138" s="68"/>
      <c r="CE1138" s="68"/>
      <c r="CF1138" s="67"/>
      <c r="CG1138">
        <v>99</v>
      </c>
      <c r="CH1138" s="2">
        <v>158</v>
      </c>
      <c r="CI1138" s="4">
        <f t="shared" si="87"/>
        <v>39.65710623297548</v>
      </c>
      <c r="CJ1138" s="5" t="str">
        <f t="shared" si="88"/>
        <v>OBESIDAD</v>
      </c>
      <c r="CK1138" s="36">
        <v>0</v>
      </c>
      <c r="CL1138" s="66"/>
      <c r="CM1138" s="89">
        <v>43287</v>
      </c>
      <c r="CN1138" s="97">
        <v>43291</v>
      </c>
      <c r="CP1138"/>
      <c r="CQ1138" s="65"/>
      <c r="CR1138" s="65"/>
      <c r="CS1138" s="98"/>
      <c r="CT1138"/>
      <c r="CU1138"/>
      <c r="CV1138" s="97"/>
      <c r="CW1138" s="2"/>
      <c r="CX1138" s="82"/>
      <c r="DG1138" s="64"/>
      <c r="DI1138" s="89">
        <v>43692</v>
      </c>
      <c r="DJ1138" s="89"/>
      <c r="DN1138" s="34"/>
      <c r="DO1138" s="34"/>
      <c r="DP1138" s="34"/>
      <c r="DQ1138" s="34"/>
      <c r="DR1138" s="34"/>
      <c r="DS1138" s="34" t="s">
        <v>2127</v>
      </c>
      <c r="DT1138" s="34"/>
      <c r="DY1138" s="1">
        <v>1</v>
      </c>
      <c r="DZ1138" t="s">
        <v>7941</v>
      </c>
      <c r="EB1138" s="4"/>
      <c r="EJ1138"/>
      <c r="EL1138" s="34"/>
      <c r="EN1138" s="34"/>
    </row>
    <row r="1139" spans="1:144" x14ac:dyDescent="0.25">
      <c r="A1139" s="85">
        <v>2022</v>
      </c>
      <c r="B1139" s="87">
        <v>44830</v>
      </c>
      <c r="C1139" t="s">
        <v>121</v>
      </c>
      <c r="D1139" t="s">
        <v>122</v>
      </c>
      <c r="E1139" s="34" t="s">
        <v>7938</v>
      </c>
      <c r="F1139" s="34">
        <f t="shared" si="89"/>
        <v>1138</v>
      </c>
      <c r="G1139" s="34" t="s">
        <v>4985</v>
      </c>
      <c r="H1139">
        <v>18</v>
      </c>
      <c r="I1139" s="34" t="s">
        <v>6141</v>
      </c>
      <c r="J1139" s="34" t="s">
        <v>5008</v>
      </c>
      <c r="K1139" s="34" t="str">
        <f>VLOOKUP(J1139,[2]CodMpios!$B$347:$E$362,4,FALSE)</f>
        <v>18094 - Belén De Los Andaquíes</v>
      </c>
      <c r="L1139" s="34" t="str">
        <f>VLOOKUP($J1139,[2]Coord_Mpios_X_Y!$B$2:$K$1123,9,FALSE)</f>
        <v>1,500923003060</v>
      </c>
      <c r="M1139" s="34" t="str">
        <f>VLOOKUP($J1139,[2]Coord_Mpios_X_Y!$B$2:$K$1123,10,FALSE)</f>
        <v>-75,875645424257</v>
      </c>
      <c r="N1139" s="34" t="s">
        <v>125</v>
      </c>
      <c r="O1139" s="34" t="s">
        <v>126</v>
      </c>
      <c r="Q1139" s="34" t="s">
        <v>127</v>
      </c>
      <c r="R1139" s="34">
        <v>17683456</v>
      </c>
      <c r="S1139" s="34" t="str">
        <f t="shared" si="85"/>
        <v>CC17683456</v>
      </c>
      <c r="T1139" s="34" t="s">
        <v>249</v>
      </c>
      <c r="V1139" s="34" t="s">
        <v>5640</v>
      </c>
      <c r="W1139" s="34" t="s">
        <v>5639</v>
      </c>
      <c r="X1139" s="87">
        <v>25609</v>
      </c>
      <c r="Y1139">
        <v>53</v>
      </c>
      <c r="Z1139" s="36">
        <f>VLOOKUP($Y1139,[2]Edades!$A$3:$H$153,4,FALSE)</f>
        <v>5</v>
      </c>
      <c r="AA1139" s="34" t="str">
        <f>VLOOKUP($Y1139,[2]Edades!$A$3:$H$153,6,FALSE)</f>
        <v>5 - Adultez</v>
      </c>
      <c r="AB1139" s="34">
        <f>VLOOKUP($Y1139,[2]Edades!$A$3:$H$153,7,FALSE)</f>
        <v>11</v>
      </c>
      <c r="AC1139" s="34" t="str">
        <f>VLOOKUP($Y1139,[2]Edades!$A$3:$H$153,8,FALSE)</f>
        <v>50-54</v>
      </c>
      <c r="AD1139" s="34" t="s">
        <v>146</v>
      </c>
      <c r="AE1139">
        <v>1</v>
      </c>
      <c r="AF1139" s="34" t="s">
        <v>130</v>
      </c>
      <c r="AG1139" s="34" t="s">
        <v>2127</v>
      </c>
      <c r="AH1139" s="34" t="s">
        <v>2127</v>
      </c>
      <c r="AK1139" s="34" t="s">
        <v>125</v>
      </c>
      <c r="AM1139" s="34" t="s">
        <v>2127</v>
      </c>
      <c r="AN1139" s="36" t="s">
        <v>2127</v>
      </c>
      <c r="AO1139" s="36" t="s">
        <v>2127</v>
      </c>
      <c r="AP1139" s="34" t="s">
        <v>2127</v>
      </c>
      <c r="AQ1139" s="36" t="s">
        <v>2127</v>
      </c>
      <c r="AR1139" s="34" t="s">
        <v>5238</v>
      </c>
      <c r="AS1139" s="91" t="s">
        <v>6429</v>
      </c>
      <c r="AT1139" s="34">
        <v>3184072380</v>
      </c>
      <c r="AU1139" s="34" t="s">
        <v>2127</v>
      </c>
      <c r="AX1139" s="90"/>
      <c r="BA1139" s="91"/>
      <c r="BB1139" s="91"/>
      <c r="BC1139" s="91"/>
      <c r="BF1139" s="34" t="s">
        <v>4983</v>
      </c>
      <c r="BG1139" s="92" t="s">
        <v>2098</v>
      </c>
      <c r="BM1139" s="36" t="s">
        <v>131</v>
      </c>
      <c r="BN1139" s="34" t="s">
        <v>132</v>
      </c>
      <c r="BO1139" s="36">
        <v>0</v>
      </c>
      <c r="BQ1139" s="94"/>
      <c r="BS1139" s="36" t="s">
        <v>2127</v>
      </c>
      <c r="BU1139" s="95"/>
      <c r="BV1139" s="95"/>
      <c r="BW1139" s="61"/>
      <c r="BX1139" s="60"/>
      <c r="BY1139" s="59" t="str">
        <f t="shared" ca="1" si="86"/>
        <v/>
      </c>
      <c r="CD1139" s="68"/>
      <c r="CE1139" s="68"/>
      <c r="CF1139" s="67"/>
      <c r="CG1139">
        <v>87</v>
      </c>
      <c r="CH1139" s="2">
        <v>168</v>
      </c>
      <c r="CI1139" s="4">
        <f t="shared" si="87"/>
        <v>30.824829931972793</v>
      </c>
      <c r="CJ1139" s="5" t="str">
        <f t="shared" si="88"/>
        <v>OBESIDAD</v>
      </c>
      <c r="CK1139" s="36">
        <v>0</v>
      </c>
      <c r="CL1139" s="66"/>
      <c r="CM1139" s="89">
        <v>43291</v>
      </c>
      <c r="CN1139" s="97">
        <v>43304</v>
      </c>
      <c r="CP1139"/>
      <c r="CQ1139" s="65"/>
      <c r="CR1139" s="65"/>
      <c r="CS1139" s="98"/>
      <c r="CT1139"/>
      <c r="CU1139"/>
      <c r="CV1139" s="97"/>
      <c r="CW1139" s="2">
        <v>120</v>
      </c>
      <c r="CX1139" s="82">
        <v>80</v>
      </c>
      <c r="DG1139" s="64"/>
      <c r="DI1139" s="89"/>
      <c r="DJ1139" s="89"/>
      <c r="DN1139" s="34"/>
      <c r="DO1139" s="34"/>
      <c r="DP1139" s="34"/>
      <c r="DQ1139" s="34"/>
      <c r="DR1139" s="34"/>
      <c r="DS1139" s="34" t="s">
        <v>2127</v>
      </c>
      <c r="DT1139" s="34"/>
      <c r="DU1139" s="47">
        <v>44736</v>
      </c>
      <c r="DY1139" s="1">
        <v>1</v>
      </c>
      <c r="DZ1139" t="s">
        <v>7941</v>
      </c>
      <c r="EA1139" s="4">
        <v>0.96</v>
      </c>
      <c r="EB1139" s="4">
        <v>105</v>
      </c>
      <c r="EC1139" s="4">
        <v>149</v>
      </c>
      <c r="EE1139" s="4">
        <v>39.700000000000003</v>
      </c>
      <c r="EF1139" s="4">
        <v>111</v>
      </c>
      <c r="EG1139" s="4">
        <v>2.2000000000000002</v>
      </c>
      <c r="EH1139" s="4">
        <v>7.3</v>
      </c>
      <c r="EJ1139"/>
      <c r="EL1139" s="34"/>
      <c r="EN1139" s="34"/>
    </row>
    <row r="1140" spans="1:144" x14ac:dyDescent="0.25">
      <c r="A1140" s="85">
        <v>2022</v>
      </c>
      <c r="B1140" s="87">
        <v>44830</v>
      </c>
      <c r="C1140" t="s">
        <v>121</v>
      </c>
      <c r="D1140" t="s">
        <v>122</v>
      </c>
      <c r="E1140" s="34" t="s">
        <v>7938</v>
      </c>
      <c r="F1140" s="34">
        <f t="shared" si="89"/>
        <v>1139</v>
      </c>
      <c r="G1140" s="34" t="s">
        <v>4985</v>
      </c>
      <c r="H1140">
        <v>18</v>
      </c>
      <c r="I1140" s="34" t="s">
        <v>6141</v>
      </c>
      <c r="J1140" s="34" t="s">
        <v>4988</v>
      </c>
      <c r="K1140" s="34" t="str">
        <f>VLOOKUP(J1140,[2]CodMpios!$B$347:$E$362,4,FALSE)</f>
        <v>18001 - Florencia</v>
      </c>
      <c r="L1140" s="34" t="str">
        <f>VLOOKUP($J1140,[2]Coord_Mpios_X_Y!$B$2:$K$1123,9,FALSE)</f>
        <v>1,749138703818</v>
      </c>
      <c r="M1140" s="34" t="str">
        <f>VLOOKUP($J1140,[2]Coord_Mpios_X_Y!$B$2:$K$1123,10,FALSE)</f>
        <v>-75,558239064333</v>
      </c>
      <c r="N1140" s="34" t="s">
        <v>125</v>
      </c>
      <c r="O1140" s="34" t="s">
        <v>126</v>
      </c>
      <c r="Q1140" s="34" t="s">
        <v>127</v>
      </c>
      <c r="R1140" s="34">
        <v>40756243</v>
      </c>
      <c r="S1140" s="34" t="str">
        <f t="shared" si="85"/>
        <v>CC40756243</v>
      </c>
      <c r="T1140" s="34" t="s">
        <v>986</v>
      </c>
      <c r="U1140" s="34" t="s">
        <v>227</v>
      </c>
      <c r="V1140" s="34" t="s">
        <v>5638</v>
      </c>
      <c r="W1140" s="34" t="s">
        <v>5637</v>
      </c>
      <c r="X1140" s="87">
        <v>19075</v>
      </c>
      <c r="Y1140">
        <v>71</v>
      </c>
      <c r="Z1140" s="36">
        <f>VLOOKUP($Y1140,[2]Edades!$A$3:$H$153,4,FALSE)</f>
        <v>6</v>
      </c>
      <c r="AA1140" s="34" t="str">
        <f>VLOOKUP($Y1140,[2]Edades!$A$3:$H$153,6,FALSE)</f>
        <v>6 - Persona mayor</v>
      </c>
      <c r="AB1140" s="34">
        <f>VLOOKUP($Y1140,[2]Edades!$A$3:$H$153,7,FALSE)</f>
        <v>15</v>
      </c>
      <c r="AC1140" s="34" t="str">
        <f>VLOOKUP($Y1140,[2]Edades!$A$3:$H$153,8,FALSE)</f>
        <v>70-74</v>
      </c>
      <c r="AD1140" s="34" t="s">
        <v>129</v>
      </c>
      <c r="AE1140" s="1">
        <v>2</v>
      </c>
      <c r="AF1140" s="34" t="s">
        <v>2137</v>
      </c>
      <c r="AG1140" s="34" t="s">
        <v>2127</v>
      </c>
      <c r="AH1140" s="34" t="s">
        <v>2127</v>
      </c>
      <c r="AK1140" s="34" t="s">
        <v>125</v>
      </c>
      <c r="AM1140" s="34" t="s">
        <v>2127</v>
      </c>
      <c r="AN1140" s="36" t="s">
        <v>2127</v>
      </c>
      <c r="AO1140" s="36" t="s">
        <v>2127</v>
      </c>
      <c r="AP1140" s="34" t="s">
        <v>2127</v>
      </c>
      <c r="AQ1140" s="36" t="s">
        <v>2127</v>
      </c>
      <c r="AR1140" s="34" t="s">
        <v>2098</v>
      </c>
      <c r="AS1140" s="91" t="s">
        <v>7245</v>
      </c>
      <c r="AT1140" s="34">
        <v>3103185579</v>
      </c>
      <c r="AU1140" s="34" t="s">
        <v>2127</v>
      </c>
      <c r="AX1140" s="90"/>
      <c r="BA1140" s="91"/>
      <c r="BB1140" s="91"/>
      <c r="BC1140" s="91"/>
      <c r="BF1140" s="34" t="s">
        <v>4983</v>
      </c>
      <c r="BG1140" s="92" t="s">
        <v>2098</v>
      </c>
      <c r="BM1140" s="36" t="s">
        <v>131</v>
      </c>
      <c r="BN1140" s="34" t="s">
        <v>132</v>
      </c>
      <c r="BO1140" s="36">
        <v>0</v>
      </c>
      <c r="BQ1140" s="94"/>
      <c r="BS1140" s="36" t="s">
        <v>2127</v>
      </c>
      <c r="BU1140" s="95"/>
      <c r="BV1140" s="95"/>
      <c r="BW1140" s="61"/>
      <c r="BX1140" s="60"/>
      <c r="BY1140" s="59" t="str">
        <f t="shared" ca="1" si="86"/>
        <v/>
      </c>
      <c r="CD1140" s="68"/>
      <c r="CE1140" s="68"/>
      <c r="CF1140" s="67"/>
      <c r="CG1140">
        <v>54</v>
      </c>
      <c r="CH1140" s="2">
        <v>155</v>
      </c>
      <c r="CI1140" s="4">
        <f t="shared" si="87"/>
        <v>22.476586888657646</v>
      </c>
      <c r="CJ1140" s="5" t="str">
        <f t="shared" si="88"/>
        <v>NORMAL</v>
      </c>
      <c r="CK1140" s="36">
        <v>0</v>
      </c>
      <c r="CL1140" s="66"/>
      <c r="CM1140" s="89">
        <v>43299</v>
      </c>
      <c r="CN1140" s="97">
        <v>43299</v>
      </c>
      <c r="CP1140"/>
      <c r="CQ1140" s="65"/>
      <c r="CR1140" s="65"/>
      <c r="CS1140" s="98"/>
      <c r="CT1140"/>
      <c r="CU1140"/>
      <c r="CV1140" s="97"/>
      <c r="CW1140" s="2"/>
      <c r="CX1140" s="82"/>
      <c r="DG1140" s="64"/>
      <c r="DI1140" s="89"/>
      <c r="DJ1140" s="89"/>
      <c r="DN1140" s="34"/>
      <c r="DO1140" s="34"/>
      <c r="DP1140" s="34"/>
      <c r="DQ1140" s="34"/>
      <c r="DR1140" s="34"/>
      <c r="DS1140" s="34" t="s">
        <v>2127</v>
      </c>
      <c r="DT1140" s="34"/>
      <c r="DU1140" s="47">
        <v>43850</v>
      </c>
      <c r="DY1140" s="1">
        <v>2</v>
      </c>
      <c r="DZ1140" t="s">
        <v>7941</v>
      </c>
      <c r="EB1140" s="4"/>
      <c r="EJ1140"/>
      <c r="EL1140" s="34"/>
      <c r="EN1140" s="34"/>
    </row>
    <row r="1141" spans="1:144" hidden="1" x14ac:dyDescent="0.25">
      <c r="A1141" s="85">
        <v>2022</v>
      </c>
      <c r="B1141" s="87">
        <v>44830</v>
      </c>
      <c r="C1141" t="s">
        <v>121</v>
      </c>
      <c r="D1141" t="s">
        <v>122</v>
      </c>
      <c r="E1141" s="36" t="s">
        <v>7938</v>
      </c>
      <c r="F1141" s="34">
        <f t="shared" si="89"/>
        <v>1140</v>
      </c>
      <c r="G1141" s="34" t="s">
        <v>4985</v>
      </c>
      <c r="H1141">
        <v>18</v>
      </c>
      <c r="I1141" s="34" t="s">
        <v>6141</v>
      </c>
      <c r="J1141" s="34" t="s">
        <v>4988</v>
      </c>
      <c r="K1141" s="34" t="str">
        <f>VLOOKUP(J1141,[2]CodMpios!$B$347:$E$362,4,FALSE)</f>
        <v>18001 - Florencia</v>
      </c>
      <c r="L1141" s="34" t="str">
        <f>VLOOKUP($J1141,[2]Coord_Mpios_X_Y!$B$2:$K$1123,9,FALSE)</f>
        <v>1,749138703818</v>
      </c>
      <c r="M1141" s="34" t="str">
        <f>VLOOKUP($J1141,[2]Coord_Mpios_X_Y!$B$2:$K$1123,10,FALSE)</f>
        <v>-75,558239064333</v>
      </c>
      <c r="N1141" s="34" t="s">
        <v>139</v>
      </c>
      <c r="O1141" s="34" t="s">
        <v>126</v>
      </c>
      <c r="Q1141" s="34" t="s">
        <v>127</v>
      </c>
      <c r="R1141" s="34">
        <v>40755187</v>
      </c>
      <c r="S1141" s="34" t="str">
        <f t="shared" si="85"/>
        <v>CC40755187</v>
      </c>
      <c r="T1141" s="34" t="s">
        <v>234</v>
      </c>
      <c r="U1141" s="34" t="s">
        <v>926</v>
      </c>
      <c r="V1141" s="34" t="s">
        <v>5019</v>
      </c>
      <c r="W1141" s="34" t="s">
        <v>5636</v>
      </c>
      <c r="X1141" s="87">
        <v>18171</v>
      </c>
      <c r="Y1141">
        <v>73</v>
      </c>
      <c r="Z1141" s="36">
        <f>VLOOKUP($Y1141,[2]Edades!$A$3:$H$153,4,FALSE)</f>
        <v>6</v>
      </c>
      <c r="AA1141" s="34" t="str">
        <f>VLOOKUP($Y1141,[2]Edades!$A$3:$H$153,6,FALSE)</f>
        <v>6 - Persona mayor</v>
      </c>
      <c r="AB1141" s="34">
        <f>VLOOKUP($Y1141,[2]Edades!$A$3:$H$153,7,FALSE)</f>
        <v>15</v>
      </c>
      <c r="AC1141" s="34" t="str">
        <f>VLOOKUP($Y1141,[2]Edades!$A$3:$H$153,8,FALSE)</f>
        <v>70-74</v>
      </c>
      <c r="AD1141" s="34" t="s">
        <v>129</v>
      </c>
      <c r="AE1141" s="1">
        <v>2</v>
      </c>
      <c r="AF1141" s="34" t="s">
        <v>2137</v>
      </c>
      <c r="AG1141" s="34" t="s">
        <v>2127</v>
      </c>
      <c r="AH1141" s="34" t="s">
        <v>2127</v>
      </c>
      <c r="AK1141" s="34" t="s">
        <v>139</v>
      </c>
      <c r="AM1141" s="34" t="s">
        <v>2127</v>
      </c>
      <c r="AN1141" s="36" t="s">
        <v>2127</v>
      </c>
      <c r="AO1141" s="36" t="s">
        <v>2127</v>
      </c>
      <c r="AP1141" s="34" t="s">
        <v>2127</v>
      </c>
      <c r="AQ1141" s="36" t="s">
        <v>2127</v>
      </c>
      <c r="AR1141" s="34" t="s">
        <v>2098</v>
      </c>
      <c r="AS1141" s="91" t="s">
        <v>7246</v>
      </c>
      <c r="AT1141" s="34">
        <v>3107744102</v>
      </c>
      <c r="AU1141" s="34" t="s">
        <v>2127</v>
      </c>
      <c r="AX1141" s="90"/>
      <c r="BA1141" s="91"/>
      <c r="BB1141" s="91"/>
      <c r="BC1141" s="91"/>
      <c r="BF1141" s="34" t="s">
        <v>4983</v>
      </c>
      <c r="BG1141" s="92" t="s">
        <v>2098</v>
      </c>
      <c r="BM1141" s="36" t="s">
        <v>131</v>
      </c>
      <c r="BN1141" s="34" t="s">
        <v>132</v>
      </c>
      <c r="BO1141" s="36">
        <v>0</v>
      </c>
      <c r="BQ1141" s="94"/>
      <c r="BS1141" t="s">
        <v>131</v>
      </c>
      <c r="BU1141" s="95"/>
      <c r="BV1141" s="95"/>
      <c r="BW1141" s="61"/>
      <c r="BX1141" s="60"/>
      <c r="BY1141" s="59" t="str">
        <f t="shared" ca="1" si="86"/>
        <v/>
      </c>
      <c r="CD1141" s="68"/>
      <c r="CE1141" s="68"/>
      <c r="CF1141" s="67"/>
      <c r="CG1141">
        <v>52</v>
      </c>
      <c r="CH1141" s="2">
        <v>155</v>
      </c>
      <c r="CI1141" s="4">
        <f t="shared" si="87"/>
        <v>21.644120707596251</v>
      </c>
      <c r="CJ1141" s="5" t="str">
        <f t="shared" si="88"/>
        <v>NORMAL</v>
      </c>
      <c r="CK1141" s="36">
        <v>0</v>
      </c>
      <c r="CL1141" s="66"/>
      <c r="CM1141" s="89">
        <v>41302</v>
      </c>
      <c r="CN1141" s="97">
        <v>41302</v>
      </c>
      <c r="CP1141"/>
      <c r="CQ1141" s="65"/>
      <c r="CR1141" s="65"/>
      <c r="CS1141" s="98"/>
      <c r="CT1141"/>
      <c r="CU1141"/>
      <c r="CV1141" s="65"/>
      <c r="CW1141" s="2">
        <v>130</v>
      </c>
      <c r="CX1141" s="82">
        <v>70</v>
      </c>
      <c r="DC1141"/>
      <c r="DG1141" s="64"/>
      <c r="DI1141" s="89"/>
      <c r="DJ1141" s="89"/>
      <c r="DN1141" s="34"/>
      <c r="DO1141" s="34"/>
      <c r="DP1141" s="34"/>
      <c r="DQ1141" s="34"/>
      <c r="DR1141" s="34"/>
      <c r="DS1141" s="34" t="s">
        <v>2127</v>
      </c>
      <c r="DT1141" s="34"/>
      <c r="DU1141" s="47">
        <v>44229</v>
      </c>
      <c r="DY1141" s="1">
        <v>2</v>
      </c>
      <c r="DZ1141" t="s">
        <v>7940</v>
      </c>
      <c r="EA1141" s="4">
        <v>0.91</v>
      </c>
      <c r="EB1141" s="4">
        <v>83</v>
      </c>
      <c r="EC1141" s="4">
        <v>218</v>
      </c>
      <c r="EF1141" s="4">
        <v>138</v>
      </c>
      <c r="EJ1141"/>
      <c r="EL1141" s="34"/>
      <c r="EN1141" s="34"/>
    </row>
    <row r="1142" spans="1:144" x14ac:dyDescent="0.25">
      <c r="A1142" s="85">
        <v>2022</v>
      </c>
      <c r="B1142" s="87">
        <v>44830</v>
      </c>
      <c r="C1142" t="s">
        <v>121</v>
      </c>
      <c r="D1142" t="s">
        <v>122</v>
      </c>
      <c r="E1142" s="34" t="s">
        <v>7938</v>
      </c>
      <c r="F1142" s="34">
        <f t="shared" si="89"/>
        <v>1141</v>
      </c>
      <c r="G1142" s="34" t="s">
        <v>4985</v>
      </c>
      <c r="H1142">
        <v>18</v>
      </c>
      <c r="I1142" s="34" t="s">
        <v>6141</v>
      </c>
      <c r="J1142" s="34" t="s">
        <v>5032</v>
      </c>
      <c r="K1142" s="34" t="str">
        <f>VLOOKUP(J1142,[2]CodMpios!$B$347:$E$362,4,FALSE)</f>
        <v>18150 - Cartagena Del Chaira</v>
      </c>
      <c r="L1142" s="34" t="str">
        <f>VLOOKUP($J1142,[2]Coord_Mpios_X_Y!$B$2:$K$1123,9,FALSE)</f>
        <v>0,647693081213</v>
      </c>
      <c r="M1142" s="34" t="str">
        <f>VLOOKUP($J1142,[2]Coord_Mpios_X_Y!$B$2:$K$1123,10,FALSE)</f>
        <v>-74,272354990827</v>
      </c>
      <c r="N1142" s="34" t="s">
        <v>125</v>
      </c>
      <c r="O1142" s="34" t="s">
        <v>126</v>
      </c>
      <c r="Q1142" s="34" t="s">
        <v>127</v>
      </c>
      <c r="R1142" s="34">
        <v>10541765</v>
      </c>
      <c r="S1142" s="34" t="str">
        <f t="shared" si="85"/>
        <v>CC10541765</v>
      </c>
      <c r="T1142" s="34" t="s">
        <v>2432</v>
      </c>
      <c r="V1142" s="34" t="s">
        <v>5635</v>
      </c>
      <c r="W1142" s="34" t="s">
        <v>5634</v>
      </c>
      <c r="X1142" s="87">
        <v>22827</v>
      </c>
      <c r="Y1142">
        <v>60</v>
      </c>
      <c r="Z1142" s="36">
        <f>VLOOKUP($Y1142,[2]Edades!$A$3:$H$153,4,FALSE)</f>
        <v>6</v>
      </c>
      <c r="AA1142" s="34" t="str">
        <f>VLOOKUP($Y1142,[2]Edades!$A$3:$H$153,6,FALSE)</f>
        <v>6 - Persona mayor</v>
      </c>
      <c r="AB1142" s="34">
        <f>VLOOKUP($Y1142,[2]Edades!$A$3:$H$153,7,FALSE)</f>
        <v>13</v>
      </c>
      <c r="AC1142" s="34" t="str">
        <f>VLOOKUP($Y1142,[2]Edades!$A$3:$H$153,8,FALSE)</f>
        <v>60-64</v>
      </c>
      <c r="AD1142" s="34" t="s">
        <v>146</v>
      </c>
      <c r="AE1142">
        <v>1</v>
      </c>
      <c r="AF1142" s="34" t="s">
        <v>2137</v>
      </c>
      <c r="AG1142" s="34" t="s">
        <v>2127</v>
      </c>
      <c r="AH1142" s="34" t="s">
        <v>2127</v>
      </c>
      <c r="AK1142" s="34" t="s">
        <v>125</v>
      </c>
      <c r="AM1142" s="34" t="s">
        <v>2127</v>
      </c>
      <c r="AN1142" s="36" t="s">
        <v>2127</v>
      </c>
      <c r="AO1142" s="36" t="s">
        <v>2127</v>
      </c>
      <c r="AP1142" s="34" t="s">
        <v>2127</v>
      </c>
      <c r="AQ1142" s="36" t="s">
        <v>2127</v>
      </c>
      <c r="AR1142" s="34" t="s">
        <v>5318</v>
      </c>
      <c r="AS1142" s="91" t="s">
        <v>7247</v>
      </c>
      <c r="AT1142" s="34">
        <v>3202338512</v>
      </c>
      <c r="AU1142" s="34" t="s">
        <v>2127</v>
      </c>
      <c r="AX1142" s="90"/>
      <c r="BA1142" s="91"/>
      <c r="BB1142" s="91"/>
      <c r="BC1142" s="91"/>
      <c r="BF1142" s="34" t="s">
        <v>4983</v>
      </c>
      <c r="BG1142" s="92" t="s">
        <v>5318</v>
      </c>
      <c r="BM1142" s="36" t="s">
        <v>131</v>
      </c>
      <c r="BN1142" s="34" t="s">
        <v>132</v>
      </c>
      <c r="BO1142" s="36">
        <v>0</v>
      </c>
      <c r="BQ1142" s="94"/>
      <c r="BS1142" s="36" t="s">
        <v>2127</v>
      </c>
      <c r="BU1142" s="95"/>
      <c r="BV1142" s="95"/>
      <c r="BW1142" s="61"/>
      <c r="BX1142" s="60"/>
      <c r="BY1142" s="59" t="str">
        <f t="shared" ca="1" si="86"/>
        <v/>
      </c>
      <c r="CD1142" s="68"/>
      <c r="CE1142" s="68"/>
      <c r="CF1142" s="67"/>
      <c r="CG1142">
        <v>82</v>
      </c>
      <c r="CH1142" s="2">
        <v>184</v>
      </c>
      <c r="CI1142" s="4">
        <f t="shared" si="87"/>
        <v>24.220226843100189</v>
      </c>
      <c r="CJ1142" s="5" t="str">
        <f t="shared" si="88"/>
        <v>NORMAL</v>
      </c>
      <c r="CK1142" s="36">
        <v>0</v>
      </c>
      <c r="CL1142" s="66"/>
      <c r="CM1142" s="89">
        <v>43292</v>
      </c>
      <c r="CN1142" s="97">
        <v>43360</v>
      </c>
      <c r="CP1142"/>
      <c r="CQ1142" s="65"/>
      <c r="CR1142" s="65"/>
      <c r="CS1142" s="98"/>
      <c r="CT1142"/>
      <c r="CU1142"/>
      <c r="CV1142" s="97"/>
      <c r="CW1142" s="2"/>
      <c r="CX1142" s="82"/>
      <c r="DG1142" s="64"/>
      <c r="DI1142" s="89"/>
      <c r="DJ1142" s="89"/>
      <c r="DN1142" s="34"/>
      <c r="DO1142" s="34"/>
      <c r="DP1142" s="34"/>
      <c r="DQ1142" s="34"/>
      <c r="DR1142" s="34"/>
      <c r="DS1142" s="34" t="s">
        <v>2127</v>
      </c>
      <c r="DT1142" s="34"/>
      <c r="DY1142" s="1">
        <v>2</v>
      </c>
      <c r="DZ1142" t="s">
        <v>7941</v>
      </c>
      <c r="EB1142" s="4"/>
      <c r="EJ1142"/>
      <c r="EL1142" s="34"/>
      <c r="EN1142" s="34"/>
    </row>
    <row r="1143" spans="1:144" x14ac:dyDescent="0.25">
      <c r="A1143" s="85">
        <v>2022</v>
      </c>
      <c r="B1143" s="87">
        <v>44830</v>
      </c>
      <c r="C1143" t="s">
        <v>121</v>
      </c>
      <c r="D1143" t="s">
        <v>122</v>
      </c>
      <c r="E1143" s="34" t="s">
        <v>7938</v>
      </c>
      <c r="F1143" s="34">
        <f t="shared" si="89"/>
        <v>1142</v>
      </c>
      <c r="G1143" s="34" t="s">
        <v>4985</v>
      </c>
      <c r="H1143">
        <v>18</v>
      </c>
      <c r="I1143" s="34" t="s">
        <v>6141</v>
      </c>
      <c r="J1143" s="34" t="s">
        <v>4988</v>
      </c>
      <c r="K1143" s="34" t="str">
        <f>VLOOKUP(J1143,[2]CodMpios!$B$347:$E$362,4,FALSE)</f>
        <v>18001 - Florencia</v>
      </c>
      <c r="L1143" s="34" t="str">
        <f>VLOOKUP($J1143,[2]Coord_Mpios_X_Y!$B$2:$K$1123,9,FALSE)</f>
        <v>1,749138703818</v>
      </c>
      <c r="M1143" s="34" t="str">
        <f>VLOOKUP($J1143,[2]Coord_Mpios_X_Y!$B$2:$K$1123,10,FALSE)</f>
        <v>-75,558239064333</v>
      </c>
      <c r="N1143" s="34" t="s">
        <v>125</v>
      </c>
      <c r="O1143" s="34" t="s">
        <v>126</v>
      </c>
      <c r="Q1143" s="34" t="s">
        <v>127</v>
      </c>
      <c r="R1143" s="34">
        <v>17699071</v>
      </c>
      <c r="S1143" s="34" t="str">
        <f t="shared" si="85"/>
        <v>CC17699071</v>
      </c>
      <c r="T1143" s="34" t="s">
        <v>5633</v>
      </c>
      <c r="V1143" s="34" t="s">
        <v>5219</v>
      </c>
      <c r="W1143" s="34" t="s">
        <v>507</v>
      </c>
      <c r="X1143" s="87">
        <v>19121</v>
      </c>
      <c r="Y1143">
        <v>70</v>
      </c>
      <c r="Z1143" s="36">
        <f>VLOOKUP($Y1143,[2]Edades!$A$3:$H$153,4,FALSE)</f>
        <v>6</v>
      </c>
      <c r="AA1143" s="34" t="str">
        <f>VLOOKUP($Y1143,[2]Edades!$A$3:$H$153,6,FALSE)</f>
        <v>6 - Persona mayor</v>
      </c>
      <c r="AB1143" s="34">
        <f>VLOOKUP($Y1143,[2]Edades!$A$3:$H$153,7,FALSE)</f>
        <v>15</v>
      </c>
      <c r="AC1143" s="34" t="str">
        <f>VLOOKUP($Y1143,[2]Edades!$A$3:$H$153,8,FALSE)</f>
        <v>70-74</v>
      </c>
      <c r="AD1143" s="34" t="s">
        <v>146</v>
      </c>
      <c r="AE1143">
        <v>1</v>
      </c>
      <c r="AF1143" s="34" t="s">
        <v>2137</v>
      </c>
      <c r="AG1143" s="34" t="s">
        <v>2127</v>
      </c>
      <c r="AH1143" s="34" t="s">
        <v>2127</v>
      </c>
      <c r="AK1143" s="34" t="s">
        <v>125</v>
      </c>
      <c r="AM1143" s="34" t="s">
        <v>2127</v>
      </c>
      <c r="AN1143" s="36" t="s">
        <v>2127</v>
      </c>
      <c r="AO1143" s="36" t="s">
        <v>2127</v>
      </c>
      <c r="AP1143" s="34" t="s">
        <v>2127</v>
      </c>
      <c r="AQ1143" s="36" t="s">
        <v>2127</v>
      </c>
      <c r="AR1143" s="34" t="s">
        <v>2098</v>
      </c>
      <c r="AS1143" s="91" t="s">
        <v>7248</v>
      </c>
      <c r="AT1143" s="34">
        <v>3114409306</v>
      </c>
      <c r="AU1143" s="34" t="s">
        <v>2127</v>
      </c>
      <c r="AX1143" s="90"/>
      <c r="BA1143" s="91"/>
      <c r="BB1143" s="91"/>
      <c r="BC1143" s="91"/>
      <c r="BF1143" s="34" t="s">
        <v>4983</v>
      </c>
      <c r="BG1143" s="92" t="s">
        <v>2098</v>
      </c>
      <c r="BM1143" s="36" t="s">
        <v>131</v>
      </c>
      <c r="BN1143" s="34" t="s">
        <v>132</v>
      </c>
      <c r="BO1143" s="36">
        <v>0</v>
      </c>
      <c r="BQ1143" s="94"/>
      <c r="BS1143" s="36" t="s">
        <v>2127</v>
      </c>
      <c r="BU1143" s="95"/>
      <c r="BV1143" s="95"/>
      <c r="BW1143" s="61"/>
      <c r="BX1143" s="60"/>
      <c r="BY1143" s="59" t="str">
        <f t="shared" ca="1" si="86"/>
        <v/>
      </c>
      <c r="CD1143" s="68"/>
      <c r="CE1143" s="68"/>
      <c r="CF1143" s="67"/>
      <c r="CG1143">
        <v>85</v>
      </c>
      <c r="CH1143" s="2">
        <v>175</v>
      </c>
      <c r="CI1143" s="4">
        <f t="shared" si="87"/>
        <v>27.755102040816325</v>
      </c>
      <c r="CJ1143" s="5" t="str">
        <f t="shared" si="88"/>
        <v>SOBREPESO</v>
      </c>
      <c r="CK1143" s="36">
        <v>0</v>
      </c>
      <c r="CL1143" s="66"/>
      <c r="CM1143" s="89">
        <v>43292</v>
      </c>
      <c r="CN1143" s="97">
        <v>43300</v>
      </c>
      <c r="CP1143"/>
      <c r="CQ1143" s="65"/>
      <c r="CR1143" s="65"/>
      <c r="CS1143" s="98"/>
      <c r="CT1143"/>
      <c r="CU1143"/>
      <c r="CV1143" s="97"/>
      <c r="CW1143" s="2">
        <v>110</v>
      </c>
      <c r="CX1143" s="82">
        <v>60</v>
      </c>
      <c r="DG1143" s="64"/>
      <c r="DI1143" s="89"/>
      <c r="DJ1143" s="89"/>
      <c r="DN1143" s="34"/>
      <c r="DO1143" s="34"/>
      <c r="DP1143" s="34"/>
      <c r="DQ1143" s="34"/>
      <c r="DR1143" s="34"/>
      <c r="DS1143" s="34" t="s">
        <v>2127</v>
      </c>
      <c r="DT1143" s="34"/>
      <c r="DU1143" s="47">
        <v>44690</v>
      </c>
      <c r="DY1143" s="1">
        <v>2</v>
      </c>
      <c r="DZ1143" t="s">
        <v>7940</v>
      </c>
      <c r="EA1143" s="4">
        <v>1.1599999999999999</v>
      </c>
      <c r="EB1143" s="4">
        <v>92</v>
      </c>
      <c r="EC1143" s="4">
        <v>237</v>
      </c>
      <c r="ED1143" s="4">
        <v>134.19999999999999</v>
      </c>
      <c r="EE1143" s="4">
        <v>47.6</v>
      </c>
      <c r="EF1143" s="4">
        <v>106</v>
      </c>
      <c r="EG1143" s="4">
        <v>23</v>
      </c>
      <c r="EH1143" s="4">
        <v>5.6</v>
      </c>
      <c r="EJ1143"/>
      <c r="EL1143" s="34"/>
      <c r="EN1143" s="34"/>
    </row>
    <row r="1144" spans="1:144" x14ac:dyDescent="0.25">
      <c r="A1144" s="85">
        <v>2022</v>
      </c>
      <c r="B1144" s="87">
        <v>44830</v>
      </c>
      <c r="C1144" t="s">
        <v>121</v>
      </c>
      <c r="D1144" t="s">
        <v>122</v>
      </c>
      <c r="E1144" s="34" t="s">
        <v>7938</v>
      </c>
      <c r="F1144" s="34">
        <f t="shared" si="89"/>
        <v>1143</v>
      </c>
      <c r="G1144" s="34" t="s">
        <v>4985</v>
      </c>
      <c r="H1144">
        <v>18</v>
      </c>
      <c r="I1144" s="34" t="s">
        <v>6141</v>
      </c>
      <c r="J1144" s="34" t="s">
        <v>5007</v>
      </c>
      <c r="K1144" s="34" t="str">
        <f>VLOOKUP(J1144,[2]CodMpios!$B$347:$E$362,4,FALSE)</f>
        <v>18410 - La Montañita</v>
      </c>
      <c r="L1144" s="34" t="str">
        <f>VLOOKUP($J1144,[2]Coord_Mpios_X_Y!$B$2:$K$1123,9,FALSE)</f>
        <v>1,302860442333</v>
      </c>
      <c r="M1144" s="34" t="str">
        <f>VLOOKUP($J1144,[2]Coord_Mpios_X_Y!$B$2:$K$1123,10,FALSE)</f>
        <v>-75,235727318747</v>
      </c>
      <c r="N1144" s="34" t="s">
        <v>125</v>
      </c>
      <c r="O1144" s="34" t="s">
        <v>126</v>
      </c>
      <c r="Q1144" s="34" t="s">
        <v>127</v>
      </c>
      <c r="R1144" s="34">
        <v>74240753</v>
      </c>
      <c r="S1144" s="34" t="str">
        <f t="shared" si="85"/>
        <v>CC74240753</v>
      </c>
      <c r="T1144" s="34" t="s">
        <v>2169</v>
      </c>
      <c r="U1144" s="34" t="s">
        <v>175</v>
      </c>
      <c r="V1144" s="34" t="s">
        <v>5632</v>
      </c>
      <c r="W1144" s="34" t="s">
        <v>969</v>
      </c>
      <c r="X1144" s="87">
        <v>23640</v>
      </c>
      <c r="Y1144">
        <v>58</v>
      </c>
      <c r="Z1144" s="36">
        <f>VLOOKUP($Y1144,[2]Edades!$A$3:$H$153,4,FALSE)</f>
        <v>5</v>
      </c>
      <c r="AA1144" s="34" t="str">
        <f>VLOOKUP($Y1144,[2]Edades!$A$3:$H$153,6,FALSE)</f>
        <v>5 - Adultez</v>
      </c>
      <c r="AB1144" s="34">
        <f>VLOOKUP($Y1144,[2]Edades!$A$3:$H$153,7,FALSE)</f>
        <v>12</v>
      </c>
      <c r="AC1144" s="34" t="str">
        <f>VLOOKUP($Y1144,[2]Edades!$A$3:$H$153,8,FALSE)</f>
        <v>55-59</v>
      </c>
      <c r="AD1144" s="34" t="s">
        <v>146</v>
      </c>
      <c r="AE1144">
        <v>1</v>
      </c>
      <c r="AF1144" s="34" t="s">
        <v>130</v>
      </c>
      <c r="AG1144" s="34" t="s">
        <v>2127</v>
      </c>
      <c r="AH1144" s="34" t="s">
        <v>2127</v>
      </c>
      <c r="AK1144" s="34" t="s">
        <v>125</v>
      </c>
      <c r="AM1144" s="34" t="s">
        <v>2127</v>
      </c>
      <c r="AN1144" s="36" t="s">
        <v>2127</v>
      </c>
      <c r="AO1144" s="36" t="s">
        <v>2127</v>
      </c>
      <c r="AP1144" s="34" t="s">
        <v>2127</v>
      </c>
      <c r="AQ1144" s="36" t="s">
        <v>2127</v>
      </c>
      <c r="AR1144" s="34" t="s">
        <v>5919</v>
      </c>
      <c r="AS1144" s="91" t="s">
        <v>7249</v>
      </c>
      <c r="AT1144" s="34">
        <v>3203631022</v>
      </c>
      <c r="AU1144" s="34" t="s">
        <v>2127</v>
      </c>
      <c r="AX1144" s="90"/>
      <c r="BA1144" s="91"/>
      <c r="BB1144" s="91"/>
      <c r="BC1144" s="91"/>
      <c r="BF1144" s="34" t="s">
        <v>4983</v>
      </c>
      <c r="BG1144" s="92" t="s">
        <v>2098</v>
      </c>
      <c r="BM1144" s="36" t="s">
        <v>131</v>
      </c>
      <c r="BN1144" s="34" t="s">
        <v>132</v>
      </c>
      <c r="BO1144" s="36">
        <v>0</v>
      </c>
      <c r="BQ1144" s="94"/>
      <c r="BS1144" s="36" t="s">
        <v>2127</v>
      </c>
      <c r="BU1144" s="95"/>
      <c r="BV1144" s="95"/>
      <c r="BW1144" s="61"/>
      <c r="BX1144" s="60"/>
      <c r="BY1144" s="59" t="str">
        <f t="shared" ca="1" si="86"/>
        <v/>
      </c>
      <c r="CD1144" s="68"/>
      <c r="CE1144" s="68"/>
      <c r="CF1144" s="67"/>
      <c r="CG1144">
        <v>90</v>
      </c>
      <c r="CH1144" s="2">
        <v>162</v>
      </c>
      <c r="CI1144" s="4">
        <f t="shared" si="87"/>
        <v>34.293552812071326</v>
      </c>
      <c r="CJ1144" s="5" t="str">
        <f t="shared" si="88"/>
        <v>OBESIDAD</v>
      </c>
      <c r="CK1144" s="36">
        <v>0</v>
      </c>
      <c r="CL1144" s="66"/>
      <c r="CM1144" s="89">
        <v>43293</v>
      </c>
      <c r="CN1144" s="97">
        <v>43305</v>
      </c>
      <c r="CP1144"/>
      <c r="CQ1144" s="65"/>
      <c r="CR1144" s="65"/>
      <c r="CS1144" s="98"/>
      <c r="CT1144"/>
      <c r="CU1144"/>
      <c r="CV1144" s="97"/>
      <c r="CW1144" s="2">
        <v>139</v>
      </c>
      <c r="CX1144" s="82">
        <v>86</v>
      </c>
      <c r="DG1144" s="64"/>
      <c r="DI1144" s="89"/>
      <c r="DJ1144" s="89"/>
      <c r="DN1144" s="34"/>
      <c r="DO1144" s="34"/>
      <c r="DP1144" s="34"/>
      <c r="DQ1144" s="34"/>
      <c r="DR1144" s="34"/>
      <c r="DS1144" s="34" t="s">
        <v>2127</v>
      </c>
      <c r="DT1144" s="34"/>
      <c r="DU1144" s="47">
        <v>44781</v>
      </c>
      <c r="DY1144" s="1">
        <v>2</v>
      </c>
      <c r="DZ1144" t="s">
        <v>7941</v>
      </c>
      <c r="EA1144" s="4">
        <v>1.1599999999999999</v>
      </c>
      <c r="EB1144" s="4">
        <v>100</v>
      </c>
      <c r="EC1144" s="4">
        <v>204</v>
      </c>
      <c r="ED1144" s="4">
        <v>105</v>
      </c>
      <c r="EE1144" s="4">
        <v>49.4</v>
      </c>
      <c r="EF1144" s="4">
        <v>253</v>
      </c>
      <c r="EG1144" s="4">
        <v>2.7</v>
      </c>
      <c r="EJ1144"/>
      <c r="EL1144" s="34"/>
      <c r="EN1144" s="34"/>
    </row>
    <row r="1145" spans="1:144" x14ac:dyDescent="0.25">
      <c r="A1145" s="85">
        <v>2022</v>
      </c>
      <c r="B1145" s="87">
        <v>44830</v>
      </c>
      <c r="C1145" t="s">
        <v>121</v>
      </c>
      <c r="D1145" t="s">
        <v>122</v>
      </c>
      <c r="E1145" s="34" t="s">
        <v>7938</v>
      </c>
      <c r="F1145" s="34">
        <f t="shared" si="89"/>
        <v>1144</v>
      </c>
      <c r="G1145" s="34" t="s">
        <v>4985</v>
      </c>
      <c r="H1145">
        <v>18</v>
      </c>
      <c r="I1145" s="34" t="s">
        <v>6141</v>
      </c>
      <c r="J1145" s="34" t="s">
        <v>4988</v>
      </c>
      <c r="K1145" s="34" t="str">
        <f>VLOOKUP(J1145,[2]CodMpios!$B$347:$E$362,4,FALSE)</f>
        <v>18001 - Florencia</v>
      </c>
      <c r="L1145" s="34" t="str">
        <f>VLOOKUP($J1145,[2]Coord_Mpios_X_Y!$B$2:$K$1123,9,FALSE)</f>
        <v>1,749138703818</v>
      </c>
      <c r="M1145" s="34" t="str">
        <f>VLOOKUP($J1145,[2]Coord_Mpios_X_Y!$B$2:$K$1123,10,FALSE)</f>
        <v>-75,558239064333</v>
      </c>
      <c r="N1145" s="34" t="s">
        <v>6142</v>
      </c>
      <c r="O1145" s="34" t="s">
        <v>126</v>
      </c>
      <c r="Q1145" s="34" t="s">
        <v>127</v>
      </c>
      <c r="R1145" s="34">
        <v>36270792</v>
      </c>
      <c r="S1145" s="34" t="str">
        <f t="shared" si="85"/>
        <v>CC36270792</v>
      </c>
      <c r="T1145" s="34" t="s">
        <v>986</v>
      </c>
      <c r="U1145" s="34" t="s">
        <v>5363</v>
      </c>
      <c r="V1145" s="34" t="s">
        <v>864</v>
      </c>
      <c r="X1145" s="87">
        <v>19027</v>
      </c>
      <c r="Y1145">
        <v>71</v>
      </c>
      <c r="Z1145" s="36">
        <f>VLOOKUP($Y1145,[2]Edades!$A$3:$H$153,4,FALSE)</f>
        <v>6</v>
      </c>
      <c r="AA1145" s="34" t="str">
        <f>VLOOKUP($Y1145,[2]Edades!$A$3:$H$153,6,FALSE)</f>
        <v>6 - Persona mayor</v>
      </c>
      <c r="AB1145" s="34">
        <f>VLOOKUP($Y1145,[2]Edades!$A$3:$H$153,7,FALSE)</f>
        <v>15</v>
      </c>
      <c r="AC1145" s="34" t="str">
        <f>VLOOKUP($Y1145,[2]Edades!$A$3:$H$153,8,FALSE)</f>
        <v>70-74</v>
      </c>
      <c r="AD1145" s="34" t="s">
        <v>129</v>
      </c>
      <c r="AE1145" s="1">
        <v>2</v>
      </c>
      <c r="AF1145" s="34" t="s">
        <v>2137</v>
      </c>
      <c r="AG1145" s="34" t="s">
        <v>2127</v>
      </c>
      <c r="AH1145" s="34" t="s">
        <v>2127</v>
      </c>
      <c r="AK1145" s="34" t="s">
        <v>6142</v>
      </c>
      <c r="AM1145" s="34" t="s">
        <v>2127</v>
      </c>
      <c r="AN1145" s="36" t="s">
        <v>2127</v>
      </c>
      <c r="AO1145" s="36" t="s">
        <v>2127</v>
      </c>
      <c r="AP1145" s="34" t="s">
        <v>2127</v>
      </c>
      <c r="AQ1145" s="36" t="s">
        <v>2127</v>
      </c>
      <c r="AR1145" s="34" t="s">
        <v>2098</v>
      </c>
      <c r="AS1145" s="91" t="s">
        <v>7250</v>
      </c>
      <c r="AT1145" s="34">
        <v>3133435987</v>
      </c>
      <c r="AU1145" s="34" t="s">
        <v>2127</v>
      </c>
      <c r="AX1145" s="90"/>
      <c r="BA1145" s="91"/>
      <c r="BB1145" s="91"/>
      <c r="BC1145" s="91"/>
      <c r="BF1145" s="34" t="s">
        <v>4983</v>
      </c>
      <c r="BG1145" s="92" t="s">
        <v>2098</v>
      </c>
      <c r="BM1145" s="36" t="s">
        <v>131</v>
      </c>
      <c r="BN1145" s="34" t="s">
        <v>132</v>
      </c>
      <c r="BO1145" s="36">
        <v>0</v>
      </c>
      <c r="BQ1145" s="94"/>
      <c r="BS1145" s="36" t="s">
        <v>2127</v>
      </c>
      <c r="BU1145" s="95"/>
      <c r="BV1145" s="95"/>
      <c r="BW1145" s="61"/>
      <c r="BX1145" s="60"/>
      <c r="BY1145" s="59" t="str">
        <f t="shared" ca="1" si="86"/>
        <v/>
      </c>
      <c r="CD1145" s="68"/>
      <c r="CE1145" s="68"/>
      <c r="CF1145" s="67"/>
      <c r="CG1145">
        <v>56</v>
      </c>
      <c r="CH1145" s="2">
        <v>152</v>
      </c>
      <c r="CI1145" s="4">
        <f t="shared" si="87"/>
        <v>24.238227146814403</v>
      </c>
      <c r="CJ1145" s="5" t="str">
        <f t="shared" si="88"/>
        <v>NORMAL</v>
      </c>
      <c r="CK1145" s="36">
        <v>0</v>
      </c>
      <c r="CL1145" s="66"/>
      <c r="CM1145" s="89">
        <v>43297</v>
      </c>
      <c r="CN1145" s="97">
        <v>43326</v>
      </c>
      <c r="CP1145"/>
      <c r="CQ1145" s="65"/>
      <c r="CR1145" s="65"/>
      <c r="CS1145" s="98"/>
      <c r="CT1145"/>
      <c r="CU1145"/>
      <c r="CV1145" s="97"/>
      <c r="CW1145" s="2">
        <v>114</v>
      </c>
      <c r="CX1145" s="82">
        <v>60</v>
      </c>
      <c r="DG1145" s="64"/>
      <c r="DI1145" s="89">
        <v>44592</v>
      </c>
      <c r="DJ1145" s="89"/>
      <c r="DK1145" s="89">
        <v>44738</v>
      </c>
      <c r="DN1145" s="34"/>
      <c r="DO1145" s="34"/>
      <c r="DP1145" s="34"/>
      <c r="DQ1145" s="34"/>
      <c r="DR1145" s="34"/>
      <c r="DS1145" s="34" t="s">
        <v>2127</v>
      </c>
      <c r="DT1145" s="34"/>
      <c r="DU1145" s="47">
        <v>44274</v>
      </c>
      <c r="DY1145" s="1">
        <v>2</v>
      </c>
      <c r="DZ1145" t="s">
        <v>7940</v>
      </c>
      <c r="EB1145" s="4"/>
      <c r="EJ1145"/>
      <c r="EL1145" s="34"/>
      <c r="EN1145" s="34"/>
    </row>
    <row r="1146" spans="1:144" x14ac:dyDescent="0.25">
      <c r="A1146" s="85">
        <v>2022</v>
      </c>
      <c r="B1146" s="87">
        <v>44830</v>
      </c>
      <c r="C1146" t="s">
        <v>121</v>
      </c>
      <c r="D1146" t="s">
        <v>122</v>
      </c>
      <c r="E1146" s="34" t="s">
        <v>7938</v>
      </c>
      <c r="F1146" s="34">
        <f t="shared" si="89"/>
        <v>1145</v>
      </c>
      <c r="G1146" s="34" t="s">
        <v>4985</v>
      </c>
      <c r="H1146">
        <v>18</v>
      </c>
      <c r="I1146" s="34" t="s">
        <v>6141</v>
      </c>
      <c r="J1146" s="34" t="s">
        <v>4996</v>
      </c>
      <c r="K1146" s="34" t="str">
        <f>VLOOKUP(J1146,[2]CodMpios!$B$347:$E$362,4,FALSE)</f>
        <v>18247 - El Doncello</v>
      </c>
      <c r="L1146" s="34" t="str">
        <f>VLOOKUP($J1146,[2]Coord_Mpios_X_Y!$B$2:$K$1123,9,FALSE)</f>
        <v>1,791385903474</v>
      </c>
      <c r="M1146" s="34" t="str">
        <f>VLOOKUP($J1146,[2]Coord_Mpios_X_Y!$B$2:$K$1123,10,FALSE)</f>
        <v>-75,193944154894</v>
      </c>
      <c r="N1146" s="34" t="s">
        <v>125</v>
      </c>
      <c r="O1146" s="34" t="s">
        <v>126</v>
      </c>
      <c r="Q1146" s="34" t="s">
        <v>127</v>
      </c>
      <c r="R1146" s="34">
        <v>40759216</v>
      </c>
      <c r="S1146" s="34" t="str">
        <f t="shared" si="85"/>
        <v>CC40759216</v>
      </c>
      <c r="T1146" s="34" t="s">
        <v>539</v>
      </c>
      <c r="V1146" s="34" t="s">
        <v>5631</v>
      </c>
      <c r="X1146" s="87">
        <v>20969</v>
      </c>
      <c r="Y1146">
        <v>65</v>
      </c>
      <c r="Z1146" s="36">
        <f>VLOOKUP($Y1146,[2]Edades!$A$3:$H$153,4,FALSE)</f>
        <v>6</v>
      </c>
      <c r="AA1146" s="34" t="str">
        <f>VLOOKUP($Y1146,[2]Edades!$A$3:$H$153,6,FALSE)</f>
        <v>6 - Persona mayor</v>
      </c>
      <c r="AB1146" s="34">
        <f>VLOOKUP($Y1146,[2]Edades!$A$3:$H$153,7,FALSE)</f>
        <v>14</v>
      </c>
      <c r="AC1146" s="34" t="str">
        <f>VLOOKUP($Y1146,[2]Edades!$A$3:$H$153,8,FALSE)</f>
        <v>65-69</v>
      </c>
      <c r="AD1146" s="34" t="s">
        <v>129</v>
      </c>
      <c r="AE1146" s="1">
        <v>2</v>
      </c>
      <c r="AF1146" s="34" t="s">
        <v>2137</v>
      </c>
      <c r="AG1146" s="34" t="s">
        <v>2127</v>
      </c>
      <c r="AH1146" s="34" t="s">
        <v>2127</v>
      </c>
      <c r="AK1146" s="34" t="s">
        <v>125</v>
      </c>
      <c r="AM1146" s="34" t="s">
        <v>2127</v>
      </c>
      <c r="AN1146" s="36" t="s">
        <v>2127</v>
      </c>
      <c r="AO1146" s="36" t="s">
        <v>2127</v>
      </c>
      <c r="AP1146" s="34" t="s">
        <v>2127</v>
      </c>
      <c r="AQ1146" s="36" t="s">
        <v>2127</v>
      </c>
      <c r="AR1146" s="34" t="s">
        <v>5189</v>
      </c>
      <c r="AS1146" s="91" t="s">
        <v>7251</v>
      </c>
      <c r="AT1146" s="34">
        <v>3114897756</v>
      </c>
      <c r="AU1146" s="34" t="s">
        <v>2127</v>
      </c>
      <c r="AX1146" s="90"/>
      <c r="BA1146" s="91"/>
      <c r="BB1146" s="91"/>
      <c r="BC1146" s="91"/>
      <c r="BF1146" s="34" t="s">
        <v>4983</v>
      </c>
      <c r="BG1146" s="92" t="s">
        <v>2098</v>
      </c>
      <c r="BM1146" s="36" t="s">
        <v>131</v>
      </c>
      <c r="BN1146" s="34" t="s">
        <v>132</v>
      </c>
      <c r="BO1146" s="36">
        <v>0</v>
      </c>
      <c r="BQ1146" s="94"/>
      <c r="BS1146" s="36" t="s">
        <v>2127</v>
      </c>
      <c r="BU1146" s="95"/>
      <c r="BV1146" s="95"/>
      <c r="BW1146" s="61"/>
      <c r="BX1146" s="60"/>
      <c r="BY1146" s="59" t="str">
        <f t="shared" ca="1" si="86"/>
        <v/>
      </c>
      <c r="CD1146" s="68"/>
      <c r="CE1146" s="68"/>
      <c r="CF1146" s="67"/>
      <c r="CG1146">
        <v>57</v>
      </c>
      <c r="CH1146" s="2">
        <v>159</v>
      </c>
      <c r="CI1146" s="4">
        <f t="shared" si="87"/>
        <v>22.546576480360741</v>
      </c>
      <c r="CJ1146" s="5" t="str">
        <f t="shared" si="88"/>
        <v>NORMAL</v>
      </c>
      <c r="CK1146" s="36">
        <v>0</v>
      </c>
      <c r="CL1146" s="66"/>
      <c r="CM1146" s="89">
        <v>43297</v>
      </c>
      <c r="CN1146" s="97">
        <v>43308</v>
      </c>
      <c r="CP1146"/>
      <c r="CQ1146" s="65"/>
      <c r="CR1146" s="65"/>
      <c r="CS1146" s="98"/>
      <c r="CT1146"/>
      <c r="CU1146"/>
      <c r="CV1146" s="97"/>
      <c r="CW1146" s="2">
        <v>120</v>
      </c>
      <c r="CX1146" s="82">
        <v>80</v>
      </c>
      <c r="DG1146" s="64"/>
      <c r="DI1146" s="89"/>
      <c r="DJ1146" s="89"/>
      <c r="DN1146" s="34"/>
      <c r="DO1146" s="34"/>
      <c r="DP1146" s="34"/>
      <c r="DQ1146" s="34"/>
      <c r="DR1146" s="34"/>
      <c r="DS1146" s="34" t="s">
        <v>2127</v>
      </c>
      <c r="DT1146" s="34"/>
      <c r="DU1146" s="47">
        <v>44505</v>
      </c>
      <c r="DY1146" s="1">
        <v>1</v>
      </c>
      <c r="DZ1146" t="s">
        <v>7940</v>
      </c>
      <c r="EB1146" s="4"/>
      <c r="EJ1146"/>
      <c r="EL1146" s="34"/>
      <c r="EN1146" s="34"/>
    </row>
    <row r="1147" spans="1:144" x14ac:dyDescent="0.25">
      <c r="A1147" s="85">
        <v>2022</v>
      </c>
      <c r="B1147" s="87">
        <v>44830</v>
      </c>
      <c r="C1147" t="s">
        <v>121</v>
      </c>
      <c r="D1147" t="s">
        <v>122</v>
      </c>
      <c r="E1147" s="34" t="s">
        <v>7938</v>
      </c>
      <c r="F1147" s="34">
        <f t="shared" si="89"/>
        <v>1146</v>
      </c>
      <c r="G1147" s="34" t="s">
        <v>4985</v>
      </c>
      <c r="H1147">
        <v>18</v>
      </c>
      <c r="I1147" s="34" t="s">
        <v>6141</v>
      </c>
      <c r="J1147" s="34" t="s">
        <v>5008</v>
      </c>
      <c r="K1147" s="34" t="str">
        <f>VLOOKUP(J1147,[2]CodMpios!$B$347:$E$362,4,FALSE)</f>
        <v>18094 - Belén De Los Andaquíes</v>
      </c>
      <c r="L1147" s="34" t="str">
        <f>VLOOKUP($J1147,[2]Coord_Mpios_X_Y!$B$2:$K$1123,9,FALSE)</f>
        <v>1,500923003060</v>
      </c>
      <c r="M1147" s="34" t="str">
        <f>VLOOKUP($J1147,[2]Coord_Mpios_X_Y!$B$2:$K$1123,10,FALSE)</f>
        <v>-75,875645424257</v>
      </c>
      <c r="N1147" s="34" t="s">
        <v>6142</v>
      </c>
      <c r="O1147" s="34" t="s">
        <v>126</v>
      </c>
      <c r="Q1147" s="34" t="s">
        <v>127</v>
      </c>
      <c r="R1147" s="34">
        <v>17680818</v>
      </c>
      <c r="S1147" s="34" t="str">
        <f t="shared" si="85"/>
        <v>CC17680818</v>
      </c>
      <c r="T1147" s="34" t="s">
        <v>185</v>
      </c>
      <c r="V1147" s="34" t="s">
        <v>303</v>
      </c>
      <c r="W1147" s="34" t="s">
        <v>5630</v>
      </c>
      <c r="X1147" s="87">
        <v>21775</v>
      </c>
      <c r="Y1147">
        <v>63</v>
      </c>
      <c r="Z1147" s="36">
        <f>VLOOKUP($Y1147,[2]Edades!$A$3:$H$153,4,FALSE)</f>
        <v>6</v>
      </c>
      <c r="AA1147" s="34" t="str">
        <f>VLOOKUP($Y1147,[2]Edades!$A$3:$H$153,6,FALSE)</f>
        <v>6 - Persona mayor</v>
      </c>
      <c r="AB1147" s="34">
        <f>VLOOKUP($Y1147,[2]Edades!$A$3:$H$153,7,FALSE)</f>
        <v>13</v>
      </c>
      <c r="AC1147" s="34" t="str">
        <f>VLOOKUP($Y1147,[2]Edades!$A$3:$H$153,8,FALSE)</f>
        <v>60-64</v>
      </c>
      <c r="AD1147" s="34" t="s">
        <v>146</v>
      </c>
      <c r="AE1147">
        <v>1</v>
      </c>
      <c r="AF1147" s="34" t="s">
        <v>2137</v>
      </c>
      <c r="AG1147" s="34" t="s">
        <v>2127</v>
      </c>
      <c r="AH1147" s="34" t="s">
        <v>2127</v>
      </c>
      <c r="AK1147" s="34" t="s">
        <v>6142</v>
      </c>
      <c r="AM1147" s="34" t="s">
        <v>2127</v>
      </c>
      <c r="AN1147" s="36" t="s">
        <v>2127</v>
      </c>
      <c r="AO1147" s="36" t="s">
        <v>2127</v>
      </c>
      <c r="AP1147" s="34" t="s">
        <v>2127</v>
      </c>
      <c r="AQ1147" s="36" t="s">
        <v>2127</v>
      </c>
      <c r="AR1147" s="34" t="s">
        <v>5238</v>
      </c>
      <c r="AS1147" s="91" t="s">
        <v>7252</v>
      </c>
      <c r="AT1147" s="34">
        <v>3144055373</v>
      </c>
      <c r="AU1147" s="34" t="s">
        <v>2127</v>
      </c>
      <c r="AX1147" s="90"/>
      <c r="BA1147" s="91"/>
      <c r="BB1147" s="91"/>
      <c r="BC1147" s="91"/>
      <c r="BF1147" s="34" t="s">
        <v>4983</v>
      </c>
      <c r="BG1147" s="92" t="s">
        <v>2098</v>
      </c>
      <c r="BM1147" s="36" t="s">
        <v>131</v>
      </c>
      <c r="BN1147" s="34" t="s">
        <v>132</v>
      </c>
      <c r="BO1147" s="36">
        <v>0</v>
      </c>
      <c r="BQ1147" s="94"/>
      <c r="BS1147" s="36" t="s">
        <v>2127</v>
      </c>
      <c r="BU1147" s="95"/>
      <c r="BV1147" s="95"/>
      <c r="BW1147" s="61"/>
      <c r="BX1147" s="60"/>
      <c r="BY1147" s="59" t="str">
        <f t="shared" ca="1" si="86"/>
        <v/>
      </c>
      <c r="CD1147" s="68"/>
      <c r="CE1147" s="68"/>
      <c r="CF1147" s="67"/>
      <c r="CG1147">
        <v>73</v>
      </c>
      <c r="CH1147" s="2">
        <v>160</v>
      </c>
      <c r="CI1147" s="4">
        <f t="shared" si="87"/>
        <v>28.515624999999993</v>
      </c>
      <c r="CJ1147" s="5" t="str">
        <f t="shared" si="88"/>
        <v>SOBREPESO</v>
      </c>
      <c r="CK1147" s="36">
        <v>0</v>
      </c>
      <c r="CL1147" s="66"/>
      <c r="CM1147" s="89">
        <v>43298</v>
      </c>
      <c r="CN1147" s="97">
        <v>43307</v>
      </c>
      <c r="CP1147"/>
      <c r="CQ1147" s="65"/>
      <c r="CR1147" s="65"/>
      <c r="CS1147" s="98"/>
      <c r="CT1147"/>
      <c r="CU1147"/>
      <c r="CV1147" s="97"/>
      <c r="CW1147" s="2"/>
      <c r="CX1147" s="82"/>
      <c r="DG1147" s="64"/>
      <c r="DI1147" s="89"/>
      <c r="DJ1147" s="89"/>
      <c r="DN1147" s="34"/>
      <c r="DO1147" s="34"/>
      <c r="DP1147" s="34"/>
      <c r="DQ1147" s="34"/>
      <c r="DR1147" s="34"/>
      <c r="DS1147" s="34" t="s">
        <v>2127</v>
      </c>
      <c r="DT1147" s="34"/>
      <c r="DU1147" s="47">
        <v>43307</v>
      </c>
      <c r="DY1147" s="1">
        <v>2</v>
      </c>
      <c r="DZ1147" t="s">
        <v>7941</v>
      </c>
      <c r="EB1147" s="4"/>
      <c r="EJ1147"/>
      <c r="EL1147" s="34"/>
      <c r="EN1147" s="34"/>
    </row>
    <row r="1148" spans="1:144" x14ac:dyDescent="0.25">
      <c r="A1148" s="85">
        <v>2022</v>
      </c>
      <c r="B1148" s="87">
        <v>44830</v>
      </c>
      <c r="C1148" t="s">
        <v>121</v>
      </c>
      <c r="D1148" t="s">
        <v>122</v>
      </c>
      <c r="E1148" s="34" t="s">
        <v>7938</v>
      </c>
      <c r="F1148" s="34">
        <f t="shared" si="89"/>
        <v>1147</v>
      </c>
      <c r="G1148" s="34" t="s">
        <v>4985</v>
      </c>
      <c r="H1148">
        <v>18</v>
      </c>
      <c r="I1148" s="34" t="s">
        <v>6141</v>
      </c>
      <c r="J1148" s="34" t="s">
        <v>4988</v>
      </c>
      <c r="K1148" s="34" t="str">
        <f>VLOOKUP(J1148,[2]CodMpios!$B$347:$E$362,4,FALSE)</f>
        <v>18001 - Florencia</v>
      </c>
      <c r="L1148" s="34" t="str">
        <f>VLOOKUP($J1148,[2]Coord_Mpios_X_Y!$B$2:$K$1123,9,FALSE)</f>
        <v>1,749138703818</v>
      </c>
      <c r="M1148" s="34" t="str">
        <f>VLOOKUP($J1148,[2]Coord_Mpios_X_Y!$B$2:$K$1123,10,FALSE)</f>
        <v>-75,558239064333</v>
      </c>
      <c r="N1148" s="34" t="s">
        <v>6142</v>
      </c>
      <c r="O1148" s="34" t="s">
        <v>126</v>
      </c>
      <c r="Q1148" s="34" t="s">
        <v>127</v>
      </c>
      <c r="R1148" s="34">
        <v>17624832</v>
      </c>
      <c r="S1148" s="34" t="str">
        <f t="shared" si="85"/>
        <v>CC17624832</v>
      </c>
      <c r="T1148" s="34" t="s">
        <v>610</v>
      </c>
      <c r="V1148" s="34" t="s">
        <v>5277</v>
      </c>
      <c r="W1148" s="34" t="s">
        <v>2150</v>
      </c>
      <c r="X1148" s="87">
        <v>18829</v>
      </c>
      <c r="Y1148">
        <v>71</v>
      </c>
      <c r="Z1148" s="36">
        <f>VLOOKUP($Y1148,[2]Edades!$A$3:$H$153,4,FALSE)</f>
        <v>6</v>
      </c>
      <c r="AA1148" s="34" t="str">
        <f>VLOOKUP($Y1148,[2]Edades!$A$3:$H$153,6,FALSE)</f>
        <v>6 - Persona mayor</v>
      </c>
      <c r="AB1148" s="34">
        <f>VLOOKUP($Y1148,[2]Edades!$A$3:$H$153,7,FALSE)</f>
        <v>15</v>
      </c>
      <c r="AC1148" s="34" t="str">
        <f>VLOOKUP($Y1148,[2]Edades!$A$3:$H$153,8,FALSE)</f>
        <v>70-74</v>
      </c>
      <c r="AD1148" s="34" t="s">
        <v>146</v>
      </c>
      <c r="AE1148">
        <v>1</v>
      </c>
      <c r="AF1148" s="34" t="s">
        <v>2137</v>
      </c>
      <c r="AG1148" s="34" t="s">
        <v>2127</v>
      </c>
      <c r="AH1148" s="34" t="s">
        <v>2127</v>
      </c>
      <c r="AK1148" s="34" t="s">
        <v>6142</v>
      </c>
      <c r="AM1148" s="34" t="s">
        <v>2127</v>
      </c>
      <c r="AN1148" s="36" t="s">
        <v>2127</v>
      </c>
      <c r="AO1148" s="36" t="s">
        <v>2127</v>
      </c>
      <c r="AP1148" s="34" t="s">
        <v>2127</v>
      </c>
      <c r="AQ1148" s="36" t="s">
        <v>2127</v>
      </c>
      <c r="AR1148" s="34" t="s">
        <v>2098</v>
      </c>
      <c r="AS1148" s="91" t="s">
        <v>7253</v>
      </c>
      <c r="AT1148" s="34">
        <v>3203590950</v>
      </c>
      <c r="AU1148" s="34" t="s">
        <v>2127</v>
      </c>
      <c r="AX1148" s="90"/>
      <c r="BA1148" s="91"/>
      <c r="BB1148" s="91"/>
      <c r="BC1148" s="91"/>
      <c r="BF1148" s="34" t="s">
        <v>4983</v>
      </c>
      <c r="BG1148" s="92" t="s">
        <v>2098</v>
      </c>
      <c r="BM1148" s="36" t="s">
        <v>131</v>
      </c>
      <c r="BN1148" s="34" t="s">
        <v>132</v>
      </c>
      <c r="BO1148" s="36">
        <v>0</v>
      </c>
      <c r="BQ1148" s="94"/>
      <c r="BS1148" s="36" t="s">
        <v>2127</v>
      </c>
      <c r="BU1148" s="95"/>
      <c r="BV1148" s="95"/>
      <c r="BW1148" s="61"/>
      <c r="BX1148" s="60"/>
      <c r="BY1148" s="59" t="str">
        <f t="shared" ca="1" si="86"/>
        <v/>
      </c>
      <c r="CD1148" s="68"/>
      <c r="CE1148" s="68"/>
      <c r="CF1148" s="67"/>
      <c r="CG1148">
        <v>70</v>
      </c>
      <c r="CH1148" s="2">
        <v>167</v>
      </c>
      <c r="CI1148" s="4">
        <f t="shared" si="87"/>
        <v>25.099501595611173</v>
      </c>
      <c r="CJ1148" s="5" t="str">
        <f t="shared" si="88"/>
        <v>SOBREPESO</v>
      </c>
      <c r="CK1148" s="36">
        <v>0</v>
      </c>
      <c r="CL1148" s="66"/>
      <c r="CM1148" s="89">
        <v>43299</v>
      </c>
      <c r="CN1148" s="97">
        <v>43308</v>
      </c>
      <c r="CP1148"/>
      <c r="CQ1148" s="65"/>
      <c r="CR1148" s="65"/>
      <c r="CS1148" s="98"/>
      <c r="CT1148"/>
      <c r="CU1148"/>
      <c r="CV1148" s="97"/>
      <c r="CW1148" s="2"/>
      <c r="CX1148" s="82"/>
      <c r="DG1148" s="64"/>
      <c r="DI1148" s="89"/>
      <c r="DJ1148" s="89"/>
      <c r="DN1148" s="34"/>
      <c r="DO1148" s="34"/>
      <c r="DP1148" s="34"/>
      <c r="DQ1148" s="34"/>
      <c r="DR1148" s="34"/>
      <c r="DS1148" s="34" t="s">
        <v>2127</v>
      </c>
      <c r="DT1148" s="34"/>
      <c r="DU1148" s="47">
        <v>43308</v>
      </c>
      <c r="DY1148" s="1">
        <v>2</v>
      </c>
      <c r="DZ1148" t="s">
        <v>7941</v>
      </c>
      <c r="EB1148" s="4"/>
      <c r="EJ1148"/>
      <c r="EL1148" s="34"/>
      <c r="EN1148" s="34"/>
    </row>
    <row r="1149" spans="1:144" x14ac:dyDescent="0.25">
      <c r="A1149" s="85">
        <v>2022</v>
      </c>
      <c r="B1149" s="87">
        <v>44830</v>
      </c>
      <c r="C1149" t="s">
        <v>121</v>
      </c>
      <c r="D1149" t="s">
        <v>122</v>
      </c>
      <c r="E1149" s="34" t="s">
        <v>7938</v>
      </c>
      <c r="F1149" s="34">
        <f t="shared" si="89"/>
        <v>1148</v>
      </c>
      <c r="G1149" s="34" t="s">
        <v>4985</v>
      </c>
      <c r="H1149">
        <v>18</v>
      </c>
      <c r="I1149" s="34" t="s">
        <v>6141</v>
      </c>
      <c r="J1149" s="34" t="s">
        <v>4988</v>
      </c>
      <c r="K1149" s="34" t="str">
        <f>VLOOKUP(J1149,[2]CodMpios!$B$347:$E$362,4,FALSE)</f>
        <v>18001 - Florencia</v>
      </c>
      <c r="L1149" s="34" t="str">
        <f>VLOOKUP($J1149,[2]Coord_Mpios_X_Y!$B$2:$K$1123,9,FALSE)</f>
        <v>1,749138703818</v>
      </c>
      <c r="M1149" s="34" t="str">
        <f>VLOOKUP($J1149,[2]Coord_Mpios_X_Y!$B$2:$K$1123,10,FALSE)</f>
        <v>-75,558239064333</v>
      </c>
      <c r="N1149" s="34" t="s">
        <v>125</v>
      </c>
      <c r="O1149" s="34" t="s">
        <v>126</v>
      </c>
      <c r="Q1149" s="34" t="s">
        <v>127</v>
      </c>
      <c r="R1149" s="34">
        <v>17630303</v>
      </c>
      <c r="S1149" s="34" t="str">
        <f t="shared" si="85"/>
        <v>CC17630303</v>
      </c>
      <c r="T1149" s="34" t="s">
        <v>5392</v>
      </c>
      <c r="V1149" s="34" t="s">
        <v>5629</v>
      </c>
      <c r="W1149" s="34" t="s">
        <v>142</v>
      </c>
      <c r="X1149" s="87">
        <v>21627</v>
      </c>
      <c r="Y1149">
        <v>64</v>
      </c>
      <c r="Z1149" s="36">
        <f>VLOOKUP($Y1149,[2]Edades!$A$3:$H$153,4,FALSE)</f>
        <v>6</v>
      </c>
      <c r="AA1149" s="34" t="str">
        <f>VLOOKUP($Y1149,[2]Edades!$A$3:$H$153,6,FALSE)</f>
        <v>6 - Persona mayor</v>
      </c>
      <c r="AB1149" s="34">
        <f>VLOOKUP($Y1149,[2]Edades!$A$3:$H$153,7,FALSE)</f>
        <v>13</v>
      </c>
      <c r="AC1149" s="34" t="str">
        <f>VLOOKUP($Y1149,[2]Edades!$A$3:$H$153,8,FALSE)</f>
        <v>60-64</v>
      </c>
      <c r="AD1149" s="34" t="s">
        <v>146</v>
      </c>
      <c r="AE1149">
        <v>1</v>
      </c>
      <c r="AF1149" s="34" t="s">
        <v>2137</v>
      </c>
      <c r="AG1149" s="34" t="s">
        <v>2127</v>
      </c>
      <c r="AH1149" s="34" t="s">
        <v>2127</v>
      </c>
      <c r="AK1149" s="34" t="s">
        <v>125</v>
      </c>
      <c r="AM1149" s="34" t="s">
        <v>2127</v>
      </c>
      <c r="AN1149" s="36" t="s">
        <v>2127</v>
      </c>
      <c r="AO1149" s="36" t="s">
        <v>2127</v>
      </c>
      <c r="AP1149" s="34" t="s">
        <v>2127</v>
      </c>
      <c r="AQ1149" s="36" t="s">
        <v>2127</v>
      </c>
      <c r="AR1149" s="34" t="s">
        <v>2098</v>
      </c>
      <c r="AS1149" s="91" t="s">
        <v>7254</v>
      </c>
      <c r="AT1149" s="34">
        <v>3143691920</v>
      </c>
      <c r="AU1149" s="34" t="s">
        <v>2127</v>
      </c>
      <c r="AX1149" s="90"/>
      <c r="BA1149" s="91"/>
      <c r="BB1149" s="91"/>
      <c r="BC1149" s="91"/>
      <c r="BF1149" s="34" t="s">
        <v>4983</v>
      </c>
      <c r="BG1149" s="92" t="s">
        <v>2098</v>
      </c>
      <c r="BM1149" s="36" t="s">
        <v>131</v>
      </c>
      <c r="BN1149" s="34" t="s">
        <v>132</v>
      </c>
      <c r="BO1149" s="36">
        <v>0</v>
      </c>
      <c r="BQ1149" s="94"/>
      <c r="BS1149" s="36" t="s">
        <v>2127</v>
      </c>
      <c r="BU1149" s="95"/>
      <c r="BV1149" s="95"/>
      <c r="BW1149" s="61"/>
      <c r="BX1149" s="60"/>
      <c r="BY1149" s="59" t="str">
        <f t="shared" ca="1" si="86"/>
        <v/>
      </c>
      <c r="CD1149" s="68"/>
      <c r="CE1149" s="68"/>
      <c r="CF1149" s="67"/>
      <c r="CG1149">
        <v>70</v>
      </c>
      <c r="CH1149" s="2">
        <v>165</v>
      </c>
      <c r="CI1149" s="4">
        <f t="shared" si="87"/>
        <v>25.711662075298442</v>
      </c>
      <c r="CJ1149" s="5" t="str">
        <f t="shared" si="88"/>
        <v>SOBREPESO</v>
      </c>
      <c r="CK1149" s="36">
        <v>0</v>
      </c>
      <c r="CL1149" s="66"/>
      <c r="CM1149" s="89">
        <v>43306</v>
      </c>
      <c r="CN1149" s="97">
        <v>43313</v>
      </c>
      <c r="CP1149"/>
      <c r="CQ1149" s="65"/>
      <c r="CR1149" s="65"/>
      <c r="CS1149" s="98"/>
      <c r="CT1149"/>
      <c r="CU1149"/>
      <c r="CV1149" s="97"/>
      <c r="CW1149" s="2"/>
      <c r="CX1149" s="82"/>
      <c r="DG1149" s="64"/>
      <c r="DI1149" s="89"/>
      <c r="DJ1149" s="89"/>
      <c r="DN1149" s="34"/>
      <c r="DO1149" s="34"/>
      <c r="DP1149" s="34"/>
      <c r="DQ1149" s="34"/>
      <c r="DR1149" s="34"/>
      <c r="DS1149" s="34" t="s">
        <v>2127</v>
      </c>
      <c r="DT1149" s="34"/>
      <c r="DU1149" s="47">
        <v>43313</v>
      </c>
      <c r="DY1149" s="1">
        <v>2</v>
      </c>
      <c r="DZ1149" t="s">
        <v>7941</v>
      </c>
      <c r="EB1149" s="4"/>
      <c r="EJ1149"/>
      <c r="EL1149" s="34"/>
      <c r="EN1149" s="34"/>
    </row>
    <row r="1150" spans="1:144" x14ac:dyDescent="0.25">
      <c r="A1150" s="85">
        <v>2022</v>
      </c>
      <c r="B1150" s="87">
        <v>44830</v>
      </c>
      <c r="C1150" t="s">
        <v>121</v>
      </c>
      <c r="D1150" t="s">
        <v>122</v>
      </c>
      <c r="E1150" s="34" t="s">
        <v>7938</v>
      </c>
      <c r="F1150" s="34">
        <f t="shared" si="89"/>
        <v>1149</v>
      </c>
      <c r="G1150" s="34" t="s">
        <v>4985</v>
      </c>
      <c r="H1150">
        <v>18</v>
      </c>
      <c r="I1150" s="34" t="s">
        <v>6141</v>
      </c>
      <c r="J1150" s="34" t="s">
        <v>4988</v>
      </c>
      <c r="K1150" s="34" t="str">
        <f>VLOOKUP(J1150,[2]CodMpios!$B$347:$E$362,4,FALSE)</f>
        <v>18001 - Florencia</v>
      </c>
      <c r="L1150" s="34" t="str">
        <f>VLOOKUP($J1150,[2]Coord_Mpios_X_Y!$B$2:$K$1123,9,FALSE)</f>
        <v>1,749138703818</v>
      </c>
      <c r="M1150" s="34" t="str">
        <f>VLOOKUP($J1150,[2]Coord_Mpios_X_Y!$B$2:$K$1123,10,FALSE)</f>
        <v>-75,558239064333</v>
      </c>
      <c r="N1150" s="34" t="s">
        <v>125</v>
      </c>
      <c r="O1150" s="34" t="s">
        <v>126</v>
      </c>
      <c r="Q1150" s="34" t="s">
        <v>127</v>
      </c>
      <c r="R1150" s="34">
        <v>40757022</v>
      </c>
      <c r="S1150" s="34" t="str">
        <f t="shared" si="85"/>
        <v>CC40757022</v>
      </c>
      <c r="T1150" s="34" t="s">
        <v>594</v>
      </c>
      <c r="V1150" s="34" t="s">
        <v>5628</v>
      </c>
      <c r="W1150" s="34" t="s">
        <v>2149</v>
      </c>
      <c r="X1150" s="87">
        <v>20039</v>
      </c>
      <c r="Y1150">
        <v>68</v>
      </c>
      <c r="Z1150" s="36">
        <f>VLOOKUP($Y1150,[2]Edades!$A$3:$H$153,4,FALSE)</f>
        <v>6</v>
      </c>
      <c r="AA1150" s="34" t="str">
        <f>VLOOKUP($Y1150,[2]Edades!$A$3:$H$153,6,FALSE)</f>
        <v>6 - Persona mayor</v>
      </c>
      <c r="AB1150" s="34">
        <f>VLOOKUP($Y1150,[2]Edades!$A$3:$H$153,7,FALSE)</f>
        <v>14</v>
      </c>
      <c r="AC1150" s="34" t="str">
        <f>VLOOKUP($Y1150,[2]Edades!$A$3:$H$153,8,FALSE)</f>
        <v>65-69</v>
      </c>
      <c r="AD1150" s="34" t="s">
        <v>129</v>
      </c>
      <c r="AE1150" s="1">
        <v>2</v>
      </c>
      <c r="AF1150" s="34" t="s">
        <v>2137</v>
      </c>
      <c r="AG1150" s="34" t="s">
        <v>2127</v>
      </c>
      <c r="AH1150" s="34" t="s">
        <v>2127</v>
      </c>
      <c r="AK1150" s="34" t="s">
        <v>125</v>
      </c>
      <c r="AM1150" s="34" t="s">
        <v>2127</v>
      </c>
      <c r="AN1150" s="36" t="s">
        <v>2127</v>
      </c>
      <c r="AO1150" s="36" t="s">
        <v>2127</v>
      </c>
      <c r="AP1150" s="34" t="s">
        <v>2127</v>
      </c>
      <c r="AQ1150" s="36" t="s">
        <v>2127</v>
      </c>
      <c r="AR1150" s="34" t="s">
        <v>2098</v>
      </c>
      <c r="AS1150" s="91" t="s">
        <v>7255</v>
      </c>
      <c r="AT1150" s="34">
        <v>3118111492</v>
      </c>
      <c r="AU1150" s="34" t="s">
        <v>2127</v>
      </c>
      <c r="AX1150" s="90"/>
      <c r="BA1150" s="91"/>
      <c r="BB1150" s="91"/>
      <c r="BC1150" s="91"/>
      <c r="BF1150" s="34" t="s">
        <v>4983</v>
      </c>
      <c r="BG1150" s="92" t="s">
        <v>2098</v>
      </c>
      <c r="BM1150" s="36" t="s">
        <v>131</v>
      </c>
      <c r="BN1150" s="34" t="s">
        <v>132</v>
      </c>
      <c r="BO1150" s="36">
        <v>0</v>
      </c>
      <c r="BQ1150" s="94"/>
      <c r="BS1150" s="36" t="s">
        <v>2127</v>
      </c>
      <c r="BU1150" s="95"/>
      <c r="BV1150" s="95"/>
      <c r="BW1150" s="61"/>
      <c r="BX1150" s="60"/>
      <c r="BY1150" s="59" t="str">
        <f t="shared" ca="1" si="86"/>
        <v/>
      </c>
      <c r="CD1150" s="68"/>
      <c r="CE1150" s="68"/>
      <c r="CF1150" s="67"/>
      <c r="CG1150">
        <v>70</v>
      </c>
      <c r="CH1150" s="2">
        <v>160</v>
      </c>
      <c r="CI1150" s="4">
        <f t="shared" si="87"/>
        <v>27.343749999999996</v>
      </c>
      <c r="CJ1150" s="5" t="str">
        <f t="shared" si="88"/>
        <v>SOBREPESO</v>
      </c>
      <c r="CK1150" s="36">
        <v>0</v>
      </c>
      <c r="CL1150" s="66"/>
      <c r="CM1150" s="89">
        <v>43320</v>
      </c>
      <c r="CN1150" s="97">
        <v>43328</v>
      </c>
      <c r="CP1150"/>
      <c r="CQ1150" s="65"/>
      <c r="CR1150" s="65"/>
      <c r="CS1150" s="98"/>
      <c r="CT1150"/>
      <c r="CU1150"/>
      <c r="CV1150" s="97"/>
      <c r="CW1150" s="2"/>
      <c r="CX1150" s="82"/>
      <c r="DG1150" s="64"/>
      <c r="DI1150" s="89"/>
      <c r="DJ1150" s="89"/>
      <c r="DN1150" s="34"/>
      <c r="DO1150" s="34"/>
      <c r="DP1150" s="34"/>
      <c r="DQ1150" s="34"/>
      <c r="DR1150" s="34"/>
      <c r="DS1150" s="34" t="s">
        <v>2127</v>
      </c>
      <c r="DT1150" s="34"/>
      <c r="DU1150" s="47">
        <v>43328</v>
      </c>
      <c r="DY1150" s="1">
        <v>2</v>
      </c>
      <c r="DZ1150" t="s">
        <v>7941</v>
      </c>
      <c r="EB1150" s="4"/>
      <c r="EJ1150"/>
      <c r="EL1150" s="34"/>
      <c r="EN1150" s="34"/>
    </row>
    <row r="1151" spans="1:144" x14ac:dyDescent="0.25">
      <c r="A1151" s="85">
        <v>2022</v>
      </c>
      <c r="B1151" s="87">
        <v>44830</v>
      </c>
      <c r="C1151" t="s">
        <v>121</v>
      </c>
      <c r="D1151" t="s">
        <v>122</v>
      </c>
      <c r="E1151" s="34" t="s">
        <v>7938</v>
      </c>
      <c r="F1151" s="34">
        <f t="shared" si="89"/>
        <v>1150</v>
      </c>
      <c r="G1151" s="34" t="s">
        <v>4985</v>
      </c>
      <c r="H1151">
        <v>18</v>
      </c>
      <c r="I1151" s="34" t="s">
        <v>6141</v>
      </c>
      <c r="J1151" s="34" t="s">
        <v>4984</v>
      </c>
      <c r="K1151" s="34" t="str">
        <f>VLOOKUP(J1151,[2]CodMpios!$B$347:$E$362,4,FALSE)</f>
        <v>18753 - San Vicente Del Caguán</v>
      </c>
      <c r="L1151" s="34" t="str">
        <f>VLOOKUP($J1151,[2]Coord_Mpios_X_Y!$B$2:$K$1123,9,FALSE)</f>
        <v>1,567801695842</v>
      </c>
      <c r="M1151" s="34" t="str">
        <f>VLOOKUP($J1151,[2]Coord_Mpios_X_Y!$B$2:$K$1123,10,FALSE)</f>
        <v>-74,262977514784</v>
      </c>
      <c r="N1151" s="34" t="s">
        <v>125</v>
      </c>
      <c r="O1151" s="34" t="s">
        <v>126</v>
      </c>
      <c r="Q1151" s="34" t="s">
        <v>127</v>
      </c>
      <c r="R1151" s="34">
        <v>30516099</v>
      </c>
      <c r="S1151" s="34" t="str">
        <f t="shared" si="85"/>
        <v>CC30516099</v>
      </c>
      <c r="T1151" s="34" t="s">
        <v>233</v>
      </c>
      <c r="V1151" s="34" t="s">
        <v>2504</v>
      </c>
      <c r="W1151" s="34" t="s">
        <v>5303</v>
      </c>
      <c r="X1151" s="87">
        <v>23422</v>
      </c>
      <c r="Y1151">
        <v>59</v>
      </c>
      <c r="Z1151" s="36">
        <f>VLOOKUP($Y1151,[2]Edades!$A$3:$H$153,4,FALSE)</f>
        <v>5</v>
      </c>
      <c r="AA1151" s="34" t="str">
        <f>VLOOKUP($Y1151,[2]Edades!$A$3:$H$153,6,FALSE)</f>
        <v>5 - Adultez</v>
      </c>
      <c r="AB1151" s="34">
        <f>VLOOKUP($Y1151,[2]Edades!$A$3:$H$153,7,FALSE)</f>
        <v>12</v>
      </c>
      <c r="AC1151" s="34" t="str">
        <f>VLOOKUP($Y1151,[2]Edades!$A$3:$H$153,8,FALSE)</f>
        <v>55-59</v>
      </c>
      <c r="AD1151" s="34" t="s">
        <v>129</v>
      </c>
      <c r="AE1151" s="1">
        <v>2</v>
      </c>
      <c r="AF1151" s="34" t="s">
        <v>130</v>
      </c>
      <c r="AG1151" s="34" t="s">
        <v>2127</v>
      </c>
      <c r="AH1151" s="34" t="s">
        <v>2127</v>
      </c>
      <c r="AK1151" s="34" t="s">
        <v>125</v>
      </c>
      <c r="AM1151" s="34" t="s">
        <v>2127</v>
      </c>
      <c r="AN1151" s="36" t="s">
        <v>2127</v>
      </c>
      <c r="AO1151" s="36" t="s">
        <v>2127</v>
      </c>
      <c r="AP1151" s="34" t="s">
        <v>2127</v>
      </c>
      <c r="AQ1151" s="36" t="s">
        <v>2127</v>
      </c>
      <c r="AR1151" s="34" t="s">
        <v>5042</v>
      </c>
      <c r="AS1151" s="91" t="s">
        <v>7256</v>
      </c>
      <c r="AT1151" s="34">
        <v>3142678373</v>
      </c>
      <c r="AU1151" s="34" t="s">
        <v>2127</v>
      </c>
      <c r="AX1151" s="90"/>
      <c r="BA1151" s="91"/>
      <c r="BB1151" s="91"/>
      <c r="BC1151" s="91"/>
      <c r="BF1151" s="34" t="s">
        <v>4983</v>
      </c>
      <c r="BG1151" s="92" t="s">
        <v>2098</v>
      </c>
      <c r="BM1151" s="36" t="s">
        <v>131</v>
      </c>
      <c r="BN1151" s="34" t="s">
        <v>132</v>
      </c>
      <c r="BO1151" s="36">
        <v>0</v>
      </c>
      <c r="BQ1151" s="94"/>
      <c r="BS1151" s="36" t="s">
        <v>2127</v>
      </c>
      <c r="BU1151" s="95"/>
      <c r="BV1151" s="95"/>
      <c r="BW1151" s="61"/>
      <c r="BX1151" s="60"/>
      <c r="BY1151" s="59" t="str">
        <f t="shared" ca="1" si="86"/>
        <v/>
      </c>
      <c r="CD1151" s="68"/>
      <c r="CE1151" s="68"/>
      <c r="CF1151" s="67"/>
      <c r="CG1151">
        <v>76</v>
      </c>
      <c r="CH1151" s="2">
        <v>155</v>
      </c>
      <c r="CI1151" s="4">
        <f t="shared" si="87"/>
        <v>31.633714880332981</v>
      </c>
      <c r="CJ1151" s="5" t="str">
        <f t="shared" si="88"/>
        <v>OBESIDAD</v>
      </c>
      <c r="CK1151" s="36">
        <v>0</v>
      </c>
      <c r="CL1151" s="66"/>
      <c r="CM1151" s="89">
        <v>43320</v>
      </c>
      <c r="CN1151" s="97">
        <v>43320</v>
      </c>
      <c r="CP1151"/>
      <c r="CQ1151" s="65"/>
      <c r="CR1151" s="65"/>
      <c r="CS1151" s="98"/>
      <c r="CT1151"/>
      <c r="CU1151"/>
      <c r="CV1151" s="97"/>
      <c r="CW1151" s="2"/>
      <c r="CX1151" s="82"/>
      <c r="DG1151" s="64"/>
      <c r="DI1151" s="89">
        <v>43735</v>
      </c>
      <c r="DJ1151" s="89"/>
      <c r="DN1151" s="34"/>
      <c r="DO1151" s="34"/>
      <c r="DP1151" s="34"/>
      <c r="DQ1151" s="34"/>
      <c r="DR1151" s="34"/>
      <c r="DS1151" s="34" t="s">
        <v>2127</v>
      </c>
      <c r="DT1151" s="34"/>
      <c r="DU1151" s="47">
        <v>43627</v>
      </c>
      <c r="DY1151" s="1">
        <v>2</v>
      </c>
      <c r="DZ1151" t="s">
        <v>7941</v>
      </c>
      <c r="EB1151" s="4"/>
      <c r="EJ1151"/>
      <c r="EL1151" s="34"/>
      <c r="EN1151" s="34"/>
    </row>
    <row r="1152" spans="1:144" x14ac:dyDescent="0.25">
      <c r="A1152" s="85">
        <v>2022</v>
      </c>
      <c r="B1152" s="87">
        <v>44830</v>
      </c>
      <c r="C1152" t="s">
        <v>121</v>
      </c>
      <c r="D1152" t="s">
        <v>122</v>
      </c>
      <c r="E1152" s="34" t="s">
        <v>7938</v>
      </c>
      <c r="F1152" s="34">
        <f t="shared" si="89"/>
        <v>1151</v>
      </c>
      <c r="G1152" s="34" t="s">
        <v>4985</v>
      </c>
      <c r="H1152">
        <v>18</v>
      </c>
      <c r="I1152" s="34" t="s">
        <v>6141</v>
      </c>
      <c r="J1152" s="34" t="s">
        <v>5008</v>
      </c>
      <c r="K1152" s="34" t="str">
        <f>VLOOKUP(J1152,[2]CodMpios!$B$347:$E$362,4,FALSE)</f>
        <v>18094 - Belén De Los Andaquíes</v>
      </c>
      <c r="L1152" s="34" t="str">
        <f>VLOOKUP($J1152,[2]Coord_Mpios_X_Y!$B$2:$K$1123,9,FALSE)</f>
        <v>1,500923003060</v>
      </c>
      <c r="M1152" s="34" t="str">
        <f>VLOOKUP($J1152,[2]Coord_Mpios_X_Y!$B$2:$K$1123,10,FALSE)</f>
        <v>-75,875645424257</v>
      </c>
      <c r="N1152" s="34" t="s">
        <v>125</v>
      </c>
      <c r="O1152" s="34" t="s">
        <v>126</v>
      </c>
      <c r="Q1152" s="34" t="s">
        <v>127</v>
      </c>
      <c r="R1152" s="34">
        <v>26628833</v>
      </c>
      <c r="S1152" s="34" t="str">
        <f t="shared" si="85"/>
        <v>CC26628833</v>
      </c>
      <c r="T1152" s="34" t="s">
        <v>1048</v>
      </c>
      <c r="U1152" s="34" t="s">
        <v>134</v>
      </c>
      <c r="V1152" s="34" t="s">
        <v>5144</v>
      </c>
      <c r="W1152" s="34" t="s">
        <v>5064</v>
      </c>
      <c r="X1152" s="87">
        <v>22098</v>
      </c>
      <c r="Y1152">
        <v>62</v>
      </c>
      <c r="Z1152" s="36">
        <f>VLOOKUP($Y1152,[2]Edades!$A$3:$H$153,4,FALSE)</f>
        <v>6</v>
      </c>
      <c r="AA1152" s="34" t="str">
        <f>VLOOKUP($Y1152,[2]Edades!$A$3:$H$153,6,FALSE)</f>
        <v>6 - Persona mayor</v>
      </c>
      <c r="AB1152" s="34">
        <f>VLOOKUP($Y1152,[2]Edades!$A$3:$H$153,7,FALSE)</f>
        <v>13</v>
      </c>
      <c r="AC1152" s="34" t="str">
        <f>VLOOKUP($Y1152,[2]Edades!$A$3:$H$153,8,FALSE)</f>
        <v>60-64</v>
      </c>
      <c r="AD1152" s="34" t="s">
        <v>146</v>
      </c>
      <c r="AE1152">
        <v>1</v>
      </c>
      <c r="AF1152" s="34" t="s">
        <v>2137</v>
      </c>
      <c r="AG1152" s="34" t="s">
        <v>2127</v>
      </c>
      <c r="AH1152" s="34" t="s">
        <v>2127</v>
      </c>
      <c r="AK1152" s="34" t="s">
        <v>125</v>
      </c>
      <c r="AM1152" s="34" t="s">
        <v>2127</v>
      </c>
      <c r="AN1152" s="36" t="s">
        <v>2127</v>
      </c>
      <c r="AO1152" s="36" t="s">
        <v>2127</v>
      </c>
      <c r="AP1152" s="34" t="s">
        <v>2127</v>
      </c>
      <c r="AQ1152" s="36" t="s">
        <v>2127</v>
      </c>
      <c r="AR1152" s="34" t="s">
        <v>5238</v>
      </c>
      <c r="AS1152" s="91" t="s">
        <v>7257</v>
      </c>
      <c r="AT1152" s="34">
        <v>3132836017</v>
      </c>
      <c r="AU1152" s="34" t="s">
        <v>2127</v>
      </c>
      <c r="AX1152" s="90"/>
      <c r="BA1152" s="91"/>
      <c r="BB1152" s="91"/>
      <c r="BC1152" s="91"/>
      <c r="BF1152" s="34" t="s">
        <v>4983</v>
      </c>
      <c r="BG1152" s="92" t="s">
        <v>2098</v>
      </c>
      <c r="BM1152" s="36" t="s">
        <v>131</v>
      </c>
      <c r="BN1152" s="34" t="s">
        <v>132</v>
      </c>
      <c r="BO1152" s="36">
        <v>0</v>
      </c>
      <c r="BQ1152" s="94"/>
      <c r="BS1152" s="36" t="s">
        <v>2127</v>
      </c>
      <c r="BU1152" s="95"/>
      <c r="BV1152" s="95"/>
      <c r="BW1152" s="61"/>
      <c r="BX1152" s="60"/>
      <c r="BY1152" s="59" t="str">
        <f t="shared" ca="1" si="86"/>
        <v/>
      </c>
      <c r="CD1152" s="68"/>
      <c r="CE1152" s="68"/>
      <c r="CF1152" s="67"/>
      <c r="CG1152">
        <v>73</v>
      </c>
      <c r="CH1152" s="2">
        <v>153</v>
      </c>
      <c r="CI1152" s="4">
        <f t="shared" si="87"/>
        <v>31.184587124610193</v>
      </c>
      <c r="CJ1152" s="5" t="str">
        <f t="shared" si="88"/>
        <v>OBESIDAD</v>
      </c>
      <c r="CK1152" s="36">
        <v>0</v>
      </c>
      <c r="CL1152" s="66"/>
      <c r="CM1152" s="89">
        <v>43321</v>
      </c>
      <c r="CN1152" s="97">
        <v>43327</v>
      </c>
      <c r="CP1152"/>
      <c r="CQ1152" s="65"/>
      <c r="CR1152" s="65"/>
      <c r="CS1152" s="98"/>
      <c r="CT1152"/>
      <c r="CU1152"/>
      <c r="CV1152" s="97"/>
      <c r="CW1152" s="2"/>
      <c r="CX1152" s="82"/>
      <c r="DG1152" s="64"/>
      <c r="DI1152" s="89">
        <v>43339</v>
      </c>
      <c r="DJ1152" s="89"/>
      <c r="DN1152" s="34"/>
      <c r="DO1152" s="34"/>
      <c r="DP1152" s="34"/>
      <c r="DQ1152" s="34"/>
      <c r="DR1152" s="34"/>
      <c r="DS1152" s="34" t="s">
        <v>2127</v>
      </c>
      <c r="DT1152" s="34"/>
      <c r="DU1152" s="47">
        <v>44279</v>
      </c>
      <c r="DY1152" s="1">
        <v>2</v>
      </c>
      <c r="DZ1152" t="s">
        <v>7940</v>
      </c>
      <c r="EB1152" s="4"/>
      <c r="EJ1152"/>
      <c r="EL1152" s="34"/>
      <c r="EN1152" s="34"/>
    </row>
    <row r="1153" spans="1:144" x14ac:dyDescent="0.25">
      <c r="A1153" s="85">
        <v>2022</v>
      </c>
      <c r="B1153" s="87">
        <v>44830</v>
      </c>
      <c r="C1153" t="s">
        <v>121</v>
      </c>
      <c r="D1153" t="s">
        <v>122</v>
      </c>
      <c r="E1153" s="34" t="s">
        <v>7938</v>
      </c>
      <c r="F1153" s="34">
        <f t="shared" si="89"/>
        <v>1152</v>
      </c>
      <c r="G1153" s="34" t="s">
        <v>4985</v>
      </c>
      <c r="H1153">
        <v>18</v>
      </c>
      <c r="I1153" s="34" t="s">
        <v>6141</v>
      </c>
      <c r="J1153" s="34" t="s">
        <v>4991</v>
      </c>
      <c r="K1153" s="34" t="str">
        <f>VLOOKUP(J1153,[2]CodMpios!$B$347:$E$362,4,FALSE)</f>
        <v>18592 - Puerto Rico</v>
      </c>
      <c r="L1153" s="34" t="str">
        <f>VLOOKUP($J1153,[2]Coord_Mpios_X_Y!$B$2:$K$1123,9,FALSE)</f>
        <v>2,018940891255</v>
      </c>
      <c r="M1153" s="34" t="str">
        <f>VLOOKUP($J1153,[2]Coord_Mpios_X_Y!$B$2:$K$1123,10,FALSE)</f>
        <v>-75,073086267336</v>
      </c>
      <c r="N1153" s="34" t="s">
        <v>6142</v>
      </c>
      <c r="O1153" s="34" t="s">
        <v>126</v>
      </c>
      <c r="Q1153" s="34" t="s">
        <v>127</v>
      </c>
      <c r="R1153" s="34">
        <v>26623810</v>
      </c>
      <c r="S1153" s="34" t="str">
        <f t="shared" si="85"/>
        <v>CC26623810</v>
      </c>
      <c r="T1153" s="34" t="s">
        <v>1300</v>
      </c>
      <c r="U1153" s="34" t="s">
        <v>209</v>
      </c>
      <c r="V1153" s="34" t="s">
        <v>1476</v>
      </c>
      <c r="W1153" s="34" t="s">
        <v>722</v>
      </c>
      <c r="X1153" s="87">
        <v>20433</v>
      </c>
      <c r="Y1153">
        <v>67</v>
      </c>
      <c r="Z1153" s="36">
        <f>VLOOKUP($Y1153,[2]Edades!$A$3:$H$153,4,FALSE)</f>
        <v>6</v>
      </c>
      <c r="AA1153" s="34" t="str">
        <f>VLOOKUP($Y1153,[2]Edades!$A$3:$H$153,6,FALSE)</f>
        <v>6 - Persona mayor</v>
      </c>
      <c r="AB1153" s="34">
        <f>VLOOKUP($Y1153,[2]Edades!$A$3:$H$153,7,FALSE)</f>
        <v>14</v>
      </c>
      <c r="AC1153" s="34" t="str">
        <f>VLOOKUP($Y1153,[2]Edades!$A$3:$H$153,8,FALSE)</f>
        <v>65-69</v>
      </c>
      <c r="AD1153" s="34" t="s">
        <v>129</v>
      </c>
      <c r="AE1153" s="1">
        <v>2</v>
      </c>
      <c r="AF1153" s="34" t="s">
        <v>2137</v>
      </c>
      <c r="AG1153" s="34" t="s">
        <v>2127</v>
      </c>
      <c r="AH1153" s="34" t="s">
        <v>2127</v>
      </c>
      <c r="AK1153" s="34" t="s">
        <v>6142</v>
      </c>
      <c r="AM1153" s="34" t="s">
        <v>2127</v>
      </c>
      <c r="AN1153" s="36" t="s">
        <v>2127</v>
      </c>
      <c r="AO1153" s="36" t="s">
        <v>2127</v>
      </c>
      <c r="AP1153" s="34" t="s">
        <v>2127</v>
      </c>
      <c r="AQ1153" s="36" t="s">
        <v>2127</v>
      </c>
      <c r="AR1153" s="34" t="s">
        <v>4989</v>
      </c>
      <c r="AS1153" s="91" t="s">
        <v>7258</v>
      </c>
      <c r="AT1153" s="34">
        <v>3104888769</v>
      </c>
      <c r="AU1153" s="34" t="s">
        <v>2127</v>
      </c>
      <c r="AX1153" s="90"/>
      <c r="BA1153" s="91"/>
      <c r="BB1153" s="91"/>
      <c r="BC1153" s="91"/>
      <c r="BF1153" s="34" t="s">
        <v>4983</v>
      </c>
      <c r="BG1153" s="92" t="s">
        <v>2098</v>
      </c>
      <c r="BM1153" s="36" t="s">
        <v>131</v>
      </c>
      <c r="BN1153" s="34" t="s">
        <v>132</v>
      </c>
      <c r="BO1153" s="36">
        <v>0</v>
      </c>
      <c r="BQ1153" s="94"/>
      <c r="BS1153" s="36" t="s">
        <v>2127</v>
      </c>
      <c r="BU1153" s="95"/>
      <c r="BV1153" s="95"/>
      <c r="BW1153" s="61"/>
      <c r="BX1153" s="60"/>
      <c r="BY1153" s="59" t="str">
        <f t="shared" ca="1" si="86"/>
        <v/>
      </c>
      <c r="CD1153" s="68"/>
      <c r="CE1153" s="68"/>
      <c r="CF1153" s="67"/>
      <c r="CG1153">
        <v>67</v>
      </c>
      <c r="CH1153" s="2">
        <v>153</v>
      </c>
      <c r="CI1153" s="4">
        <f t="shared" si="87"/>
        <v>28.621470374642232</v>
      </c>
      <c r="CJ1153" s="5" t="str">
        <f t="shared" si="88"/>
        <v>SOBREPESO</v>
      </c>
      <c r="CK1153" s="36">
        <v>0</v>
      </c>
      <c r="CL1153" s="66"/>
      <c r="CM1153" s="89">
        <v>43321</v>
      </c>
      <c r="CN1153" s="97">
        <v>43325</v>
      </c>
      <c r="CP1153"/>
      <c r="CQ1153" s="65"/>
      <c r="CR1153" s="65"/>
      <c r="CS1153" s="98"/>
      <c r="CT1153"/>
      <c r="CU1153"/>
      <c r="CV1153" s="97"/>
      <c r="CW1153" s="2">
        <v>132</v>
      </c>
      <c r="CX1153" s="82">
        <v>74</v>
      </c>
      <c r="DG1153" s="64"/>
      <c r="DI1153" s="89"/>
      <c r="DJ1153" s="89"/>
      <c r="DN1153" s="34"/>
      <c r="DO1153" s="34"/>
      <c r="DP1153" s="34"/>
      <c r="DQ1153" s="34"/>
      <c r="DR1153" s="34"/>
      <c r="DS1153" s="34" t="s">
        <v>2127</v>
      </c>
      <c r="DT1153" s="34"/>
      <c r="DU1153" s="47">
        <v>43784</v>
      </c>
      <c r="DY1153" s="1">
        <v>2</v>
      </c>
      <c r="DZ1153" t="s">
        <v>7941</v>
      </c>
      <c r="EA1153" s="4">
        <v>0.61</v>
      </c>
      <c r="EB1153" s="4">
        <v>86</v>
      </c>
      <c r="EF1153" s="4">
        <v>171</v>
      </c>
      <c r="EH1153" s="4">
        <v>8.5</v>
      </c>
      <c r="EJ1153"/>
      <c r="EL1153" s="34"/>
      <c r="EN1153" s="34"/>
    </row>
    <row r="1154" spans="1:144" x14ac:dyDescent="0.25">
      <c r="A1154" s="85">
        <v>2022</v>
      </c>
      <c r="B1154" s="87">
        <v>44830</v>
      </c>
      <c r="C1154" t="s">
        <v>121</v>
      </c>
      <c r="D1154" t="s">
        <v>122</v>
      </c>
      <c r="E1154" s="34" t="s">
        <v>7938</v>
      </c>
      <c r="F1154" s="34">
        <f t="shared" si="89"/>
        <v>1153</v>
      </c>
      <c r="G1154" s="34" t="s">
        <v>4985</v>
      </c>
      <c r="H1154">
        <v>18</v>
      </c>
      <c r="I1154" s="34" t="s">
        <v>6141</v>
      </c>
      <c r="J1154" s="34" t="s">
        <v>5110</v>
      </c>
      <c r="K1154" s="34" t="str">
        <f>VLOOKUP(J1154,[2]CodMpios!$B$347:$E$362,4,FALSE)</f>
        <v>18479 - Morelia</v>
      </c>
      <c r="L1154" s="34" t="str">
        <f>VLOOKUP($J1154,[2]Coord_Mpios_X_Y!$B$2:$K$1123,9,FALSE)</f>
        <v>1,382996109840</v>
      </c>
      <c r="M1154" s="34" t="str">
        <f>VLOOKUP($J1154,[2]Coord_Mpios_X_Y!$B$2:$K$1123,10,FALSE)</f>
        <v>-75,673811233713</v>
      </c>
      <c r="N1154" s="34" t="s">
        <v>139</v>
      </c>
      <c r="O1154" s="34" t="s">
        <v>126</v>
      </c>
      <c r="Q1154" s="34" t="s">
        <v>127</v>
      </c>
      <c r="R1154" s="34">
        <v>26634502</v>
      </c>
      <c r="S1154" s="34" t="str">
        <f t="shared" ref="S1154:S1217" si="90">CONCATENATE(Q1154,R1154)</f>
        <v>CC26634502</v>
      </c>
      <c r="T1154" s="34" t="s">
        <v>163</v>
      </c>
      <c r="U1154" s="34" t="s">
        <v>383</v>
      </c>
      <c r="V1154" s="34" t="s">
        <v>918</v>
      </c>
      <c r="W1154" s="34" t="s">
        <v>1192</v>
      </c>
      <c r="X1154" s="87">
        <v>27332</v>
      </c>
      <c r="Y1154">
        <v>48</v>
      </c>
      <c r="Z1154" s="36">
        <f>VLOOKUP($Y1154,[2]Edades!$A$3:$H$153,4,FALSE)</f>
        <v>5</v>
      </c>
      <c r="AA1154" s="34" t="str">
        <f>VLOOKUP($Y1154,[2]Edades!$A$3:$H$153,6,FALSE)</f>
        <v>5 - Adultez</v>
      </c>
      <c r="AB1154" s="34">
        <f>VLOOKUP($Y1154,[2]Edades!$A$3:$H$153,7,FALSE)</f>
        <v>10</v>
      </c>
      <c r="AC1154" s="34" t="str">
        <f>VLOOKUP($Y1154,[2]Edades!$A$3:$H$153,8,FALSE)</f>
        <v>45-49</v>
      </c>
      <c r="AD1154" s="34" t="s">
        <v>129</v>
      </c>
      <c r="AE1154" s="1">
        <v>2</v>
      </c>
      <c r="AF1154" s="34" t="s">
        <v>130</v>
      </c>
      <c r="AG1154" s="34" t="s">
        <v>2127</v>
      </c>
      <c r="AH1154" s="34" t="s">
        <v>2127</v>
      </c>
      <c r="AK1154" s="34" t="s">
        <v>139</v>
      </c>
      <c r="AM1154" s="34" t="s">
        <v>2127</v>
      </c>
      <c r="AN1154" s="36" t="s">
        <v>2127</v>
      </c>
      <c r="AO1154" s="36" t="s">
        <v>2127</v>
      </c>
      <c r="AP1154" s="34" t="s">
        <v>2127</v>
      </c>
      <c r="AQ1154" s="36" t="s">
        <v>2127</v>
      </c>
      <c r="AR1154" s="34" t="s">
        <v>5906</v>
      </c>
      <c r="AS1154" s="91" t="s">
        <v>7259</v>
      </c>
      <c r="AT1154" s="34">
        <v>3144901205</v>
      </c>
      <c r="AU1154" s="34" t="s">
        <v>2127</v>
      </c>
      <c r="AX1154" s="90"/>
      <c r="BA1154" s="91"/>
      <c r="BB1154" s="91"/>
      <c r="BC1154" s="91"/>
      <c r="BF1154" s="34" t="s">
        <v>4983</v>
      </c>
      <c r="BG1154" s="92" t="s">
        <v>2098</v>
      </c>
      <c r="BM1154" s="36" t="s">
        <v>131</v>
      </c>
      <c r="BN1154" s="34" t="s">
        <v>132</v>
      </c>
      <c r="BO1154" s="36">
        <v>0</v>
      </c>
      <c r="BQ1154" s="94"/>
      <c r="BS1154" s="36" t="s">
        <v>2127</v>
      </c>
      <c r="BU1154" s="95"/>
      <c r="BV1154" s="95"/>
      <c r="BW1154" s="61"/>
      <c r="BX1154" s="60"/>
      <c r="BY1154" s="59" t="str">
        <f t="shared" ref="BY1154:BY1217" ca="1" si="91">IFERROR(IF(BW1154="","",BW1154-TODAY()),"SIN DATO")</f>
        <v/>
      </c>
      <c r="CD1154" s="68"/>
      <c r="CE1154" s="68"/>
      <c r="CF1154" s="67"/>
      <c r="CG1154">
        <v>70</v>
      </c>
      <c r="CH1154" s="2">
        <v>162</v>
      </c>
      <c r="CI1154" s="4">
        <f t="shared" ref="CI1154:CI1217" si="92">(CG1154/((CH1154/100)*(CH1154/100)))</f>
        <v>26.672763298277697</v>
      </c>
      <c r="CJ1154" s="5" t="str">
        <f t="shared" ref="CJ1154:CJ1217" si="93">IFERROR(IF(CI1154&lt;=18.5,"BAJO PESO",IF(AND(CI1154&gt;18.5,CI1154&lt;25),"NORMAL",IF(AND(CI1154&gt;=25,CI1154&lt;=30),"SOBREPESO","OBESIDAD"))),"SIN DATO")</f>
        <v>SOBREPESO</v>
      </c>
      <c r="CK1154" s="36">
        <v>0</v>
      </c>
      <c r="CL1154" s="66"/>
      <c r="CM1154" s="89">
        <v>43322</v>
      </c>
      <c r="CN1154" s="97">
        <v>43326</v>
      </c>
      <c r="CP1154"/>
      <c r="CQ1154" s="65"/>
      <c r="CR1154" s="65"/>
      <c r="CS1154" s="98"/>
      <c r="CT1154"/>
      <c r="CU1154"/>
      <c r="CV1154" s="97"/>
      <c r="CW1154" s="2">
        <v>115</v>
      </c>
      <c r="CX1154" s="82">
        <v>60</v>
      </c>
      <c r="DG1154" s="64"/>
      <c r="DI1154" s="89">
        <v>43335</v>
      </c>
      <c r="DJ1154" s="89"/>
      <c r="DN1154" s="34"/>
      <c r="DO1154" s="34"/>
      <c r="DP1154" s="34"/>
      <c r="DQ1154" s="34"/>
      <c r="DR1154" s="34"/>
      <c r="DS1154" s="34" t="s">
        <v>2127</v>
      </c>
      <c r="DT1154" s="34"/>
      <c r="DU1154" s="47">
        <v>44484</v>
      </c>
      <c r="DY1154" s="1">
        <v>1</v>
      </c>
      <c r="DZ1154" t="s">
        <v>7940</v>
      </c>
      <c r="EB1154" s="4"/>
      <c r="EJ1154"/>
      <c r="EL1154" s="34"/>
      <c r="EN1154" s="34"/>
    </row>
    <row r="1155" spans="1:144" x14ac:dyDescent="0.25">
      <c r="A1155" s="85">
        <v>2022</v>
      </c>
      <c r="B1155" s="87">
        <v>44830</v>
      </c>
      <c r="C1155" t="s">
        <v>121</v>
      </c>
      <c r="D1155" t="s">
        <v>122</v>
      </c>
      <c r="E1155" s="34" t="s">
        <v>7938</v>
      </c>
      <c r="F1155" s="34">
        <f t="shared" ref="F1155:F1218" si="94">F1154+1</f>
        <v>1154</v>
      </c>
      <c r="G1155" s="34" t="s">
        <v>4985</v>
      </c>
      <c r="H1155">
        <v>18</v>
      </c>
      <c r="I1155" s="34" t="s">
        <v>6141</v>
      </c>
      <c r="J1155" s="34" t="s">
        <v>5002</v>
      </c>
      <c r="K1155" s="34" t="str">
        <f>VLOOKUP(J1155,[2]CodMpios!$B$347:$E$362,4,FALSE)</f>
        <v>18860 - Valparaíso</v>
      </c>
      <c r="L1155" s="34" t="str">
        <f>VLOOKUP($J1155,[2]Coord_Mpios_X_Y!$B$2:$K$1123,9,FALSE)</f>
        <v>1,061292206570</v>
      </c>
      <c r="M1155" s="34" t="str">
        <f>VLOOKUP($J1155,[2]Coord_Mpios_X_Y!$B$2:$K$1123,10,FALSE)</f>
        <v>-75,627047667443</v>
      </c>
      <c r="N1155" s="34" t="s">
        <v>125</v>
      </c>
      <c r="O1155" s="34" t="s">
        <v>126</v>
      </c>
      <c r="Q1155" s="34" t="s">
        <v>127</v>
      </c>
      <c r="R1155" s="34">
        <v>82361254</v>
      </c>
      <c r="S1155" s="34" t="str">
        <f t="shared" si="90"/>
        <v>CC82361254</v>
      </c>
      <c r="T1155" s="34" t="s">
        <v>153</v>
      </c>
      <c r="V1155" s="34" t="s">
        <v>2520</v>
      </c>
      <c r="W1155" s="34" t="s">
        <v>2142</v>
      </c>
      <c r="X1155" s="87">
        <v>26724</v>
      </c>
      <c r="Y1155">
        <v>50</v>
      </c>
      <c r="Z1155" s="36">
        <f>VLOOKUP($Y1155,[2]Edades!$A$3:$H$153,4,FALSE)</f>
        <v>5</v>
      </c>
      <c r="AA1155" s="34" t="str">
        <f>VLOOKUP($Y1155,[2]Edades!$A$3:$H$153,6,FALSE)</f>
        <v>5 - Adultez</v>
      </c>
      <c r="AB1155" s="34">
        <f>VLOOKUP($Y1155,[2]Edades!$A$3:$H$153,7,FALSE)</f>
        <v>11</v>
      </c>
      <c r="AC1155" s="34" t="str">
        <f>VLOOKUP($Y1155,[2]Edades!$A$3:$H$153,8,FALSE)</f>
        <v>50-54</v>
      </c>
      <c r="AD1155" s="34" t="s">
        <v>146</v>
      </c>
      <c r="AE1155">
        <v>1</v>
      </c>
      <c r="AF1155" s="34" t="s">
        <v>130</v>
      </c>
      <c r="AG1155" s="34" t="s">
        <v>2127</v>
      </c>
      <c r="AH1155" s="34" t="s">
        <v>2127</v>
      </c>
      <c r="AK1155" s="34" t="s">
        <v>125</v>
      </c>
      <c r="AM1155" s="34" t="s">
        <v>2127</v>
      </c>
      <c r="AN1155" s="36" t="s">
        <v>2127</v>
      </c>
      <c r="AO1155" s="36" t="s">
        <v>2127</v>
      </c>
      <c r="AP1155" s="34" t="s">
        <v>2127</v>
      </c>
      <c r="AQ1155" s="36" t="s">
        <v>2127</v>
      </c>
      <c r="AR1155" s="34" t="s">
        <v>5262</v>
      </c>
      <c r="AS1155" s="91" t="s">
        <v>6925</v>
      </c>
      <c r="AT1155" s="34">
        <v>3208351801</v>
      </c>
      <c r="AU1155" s="34" t="s">
        <v>2127</v>
      </c>
      <c r="AX1155" s="90"/>
      <c r="BA1155" s="91"/>
      <c r="BB1155" s="91"/>
      <c r="BC1155" s="91"/>
      <c r="BF1155" s="34" t="s">
        <v>4983</v>
      </c>
      <c r="BG1155" s="92" t="s">
        <v>2098</v>
      </c>
      <c r="BM1155" s="36" t="s">
        <v>131</v>
      </c>
      <c r="BN1155" s="34" t="s">
        <v>132</v>
      </c>
      <c r="BO1155" s="36">
        <v>0</v>
      </c>
      <c r="BQ1155" s="94"/>
      <c r="BS1155" s="36" t="s">
        <v>2127</v>
      </c>
      <c r="BU1155" s="95"/>
      <c r="BV1155" s="95"/>
      <c r="BW1155" s="61"/>
      <c r="BX1155" s="60"/>
      <c r="BY1155" s="59" t="str">
        <f t="shared" ca="1" si="91"/>
        <v/>
      </c>
      <c r="CD1155" s="68"/>
      <c r="CE1155" s="68"/>
      <c r="CF1155" s="67"/>
      <c r="CG1155">
        <v>79</v>
      </c>
      <c r="CH1155" s="2">
        <v>164</v>
      </c>
      <c r="CI1155" s="4">
        <f t="shared" si="92"/>
        <v>29.372397382510414</v>
      </c>
      <c r="CJ1155" s="5" t="str">
        <f t="shared" si="93"/>
        <v>SOBREPESO</v>
      </c>
      <c r="CK1155" s="36">
        <v>0</v>
      </c>
      <c r="CL1155" s="66"/>
      <c r="CM1155" s="89">
        <v>43325</v>
      </c>
      <c r="CN1155" s="97">
        <v>43327</v>
      </c>
      <c r="CP1155"/>
      <c r="CQ1155" s="65"/>
      <c r="CR1155" s="65"/>
      <c r="CS1155" s="98"/>
      <c r="CT1155"/>
      <c r="CU1155"/>
      <c r="CV1155" s="97"/>
      <c r="CW1155" s="2">
        <v>129</v>
      </c>
      <c r="CX1155" s="82">
        <v>87</v>
      </c>
      <c r="DG1155" s="64"/>
      <c r="DI1155" s="89"/>
      <c r="DJ1155" s="89"/>
      <c r="DN1155" s="34"/>
      <c r="DO1155" s="34"/>
      <c r="DP1155" s="34"/>
      <c r="DQ1155" s="34"/>
      <c r="DR1155" s="34"/>
      <c r="DS1155" s="34" t="s">
        <v>2127</v>
      </c>
      <c r="DT1155" s="34"/>
      <c r="DU1155" s="47">
        <v>44447</v>
      </c>
      <c r="DY1155" s="1">
        <v>2</v>
      </c>
      <c r="DZ1155" t="s">
        <v>7940</v>
      </c>
      <c r="EA1155" s="4">
        <v>1.04</v>
      </c>
      <c r="EB1155" s="4"/>
      <c r="EJ1155"/>
      <c r="EL1155" s="34"/>
      <c r="EN1155" s="34"/>
    </row>
    <row r="1156" spans="1:144" x14ac:dyDescent="0.25">
      <c r="A1156" s="85">
        <v>2022</v>
      </c>
      <c r="B1156" s="87">
        <v>44830</v>
      </c>
      <c r="C1156" t="s">
        <v>121</v>
      </c>
      <c r="D1156" t="s">
        <v>122</v>
      </c>
      <c r="E1156" s="34" t="s">
        <v>7938</v>
      </c>
      <c r="F1156" s="34">
        <f t="shared" si="94"/>
        <v>1155</v>
      </c>
      <c r="G1156" s="34" t="s">
        <v>4985</v>
      </c>
      <c r="H1156">
        <v>18</v>
      </c>
      <c r="I1156" s="34" t="s">
        <v>6141</v>
      </c>
      <c r="J1156" s="34" t="s">
        <v>4988</v>
      </c>
      <c r="K1156" s="34" t="str">
        <f>VLOOKUP(J1156,[2]CodMpios!$B$347:$E$362,4,FALSE)</f>
        <v>18001 - Florencia</v>
      </c>
      <c r="L1156" s="34" t="str">
        <f>VLOOKUP($J1156,[2]Coord_Mpios_X_Y!$B$2:$K$1123,9,FALSE)</f>
        <v>1,749138703818</v>
      </c>
      <c r="M1156" s="34" t="str">
        <f>VLOOKUP($J1156,[2]Coord_Mpios_X_Y!$B$2:$K$1123,10,FALSE)</f>
        <v>-75,558239064333</v>
      </c>
      <c r="N1156" s="34" t="s">
        <v>139</v>
      </c>
      <c r="O1156" s="34" t="s">
        <v>126</v>
      </c>
      <c r="Q1156" s="34" t="s">
        <v>127</v>
      </c>
      <c r="R1156" s="34">
        <v>40695021</v>
      </c>
      <c r="S1156" s="34" t="str">
        <f t="shared" si="90"/>
        <v>CC40695021</v>
      </c>
      <c r="T1156" s="34" t="s">
        <v>986</v>
      </c>
      <c r="U1156" s="34" t="s">
        <v>288</v>
      </c>
      <c r="V1156" s="34" t="s">
        <v>5315</v>
      </c>
      <c r="W1156" s="34" t="s">
        <v>5627</v>
      </c>
      <c r="X1156" s="87">
        <v>15724</v>
      </c>
      <c r="Y1156">
        <v>80</v>
      </c>
      <c r="Z1156" s="36">
        <f>VLOOKUP($Y1156,[2]Edades!$A$3:$H$153,4,FALSE)</f>
        <v>6</v>
      </c>
      <c r="AA1156" s="34" t="str">
        <f>VLOOKUP($Y1156,[2]Edades!$A$3:$H$153,6,FALSE)</f>
        <v>6 - Persona mayor</v>
      </c>
      <c r="AB1156" s="34">
        <f>VLOOKUP($Y1156,[2]Edades!$A$3:$H$153,7,FALSE)</f>
        <v>17</v>
      </c>
      <c r="AC1156" s="34" t="str">
        <f>VLOOKUP($Y1156,[2]Edades!$A$3:$H$153,8,FALSE)</f>
        <v>80 Y MÁS</v>
      </c>
      <c r="AD1156" s="34" t="s">
        <v>129</v>
      </c>
      <c r="AE1156" s="1">
        <v>2</v>
      </c>
      <c r="AF1156" s="34" t="s">
        <v>2137</v>
      </c>
      <c r="AG1156" s="34" t="s">
        <v>2127</v>
      </c>
      <c r="AH1156" s="34" t="s">
        <v>2127</v>
      </c>
      <c r="AK1156" s="34" t="s">
        <v>139</v>
      </c>
      <c r="AM1156" s="34" t="s">
        <v>2127</v>
      </c>
      <c r="AN1156" s="36" t="s">
        <v>2127</v>
      </c>
      <c r="AO1156" s="36" t="s">
        <v>2127</v>
      </c>
      <c r="AP1156" s="34" t="s">
        <v>2127</v>
      </c>
      <c r="AQ1156" s="36" t="s">
        <v>2127</v>
      </c>
      <c r="AR1156" s="34" t="s">
        <v>6149</v>
      </c>
      <c r="AS1156" s="91" t="s">
        <v>7260</v>
      </c>
      <c r="AT1156" s="34">
        <v>3133921584</v>
      </c>
      <c r="AU1156" s="34" t="s">
        <v>2127</v>
      </c>
      <c r="AX1156" s="90"/>
      <c r="BA1156" s="91"/>
      <c r="BB1156" s="91"/>
      <c r="BC1156" s="91"/>
      <c r="BF1156" s="34" t="s">
        <v>4983</v>
      </c>
      <c r="BG1156" s="92" t="s">
        <v>2098</v>
      </c>
      <c r="BM1156" s="36" t="s">
        <v>131</v>
      </c>
      <c r="BN1156" s="34" t="s">
        <v>132</v>
      </c>
      <c r="BO1156" s="36">
        <v>0</v>
      </c>
      <c r="BQ1156" s="94"/>
      <c r="BS1156" s="36" t="s">
        <v>2127</v>
      </c>
      <c r="BU1156" s="95"/>
      <c r="BV1156" s="95"/>
      <c r="BW1156" s="61"/>
      <c r="BX1156" s="60"/>
      <c r="BY1156" s="59" t="str">
        <f t="shared" ca="1" si="91"/>
        <v/>
      </c>
      <c r="CD1156" s="68"/>
      <c r="CE1156" s="68"/>
      <c r="CF1156" s="67"/>
      <c r="CG1156">
        <v>62</v>
      </c>
      <c r="CH1156" s="2">
        <v>158</v>
      </c>
      <c r="CI1156" s="4">
        <f t="shared" si="92"/>
        <v>24.835763499439189</v>
      </c>
      <c r="CJ1156" s="5" t="str">
        <f t="shared" si="93"/>
        <v>NORMAL</v>
      </c>
      <c r="CK1156" s="36">
        <v>0</v>
      </c>
      <c r="CL1156" s="66"/>
      <c r="CM1156" s="89">
        <v>43326</v>
      </c>
      <c r="CN1156" s="97">
        <v>43329</v>
      </c>
      <c r="CP1156"/>
      <c r="CQ1156" s="65"/>
      <c r="CR1156" s="65"/>
      <c r="CS1156" s="98"/>
      <c r="CT1156"/>
      <c r="CU1156"/>
      <c r="CV1156" s="97"/>
      <c r="CW1156" s="2"/>
      <c r="CX1156" s="82"/>
      <c r="DG1156" s="64"/>
      <c r="DI1156" s="89"/>
      <c r="DJ1156" s="89"/>
      <c r="DN1156" s="34"/>
      <c r="DO1156" s="34"/>
      <c r="DP1156" s="34"/>
      <c r="DQ1156" s="34"/>
      <c r="DR1156" s="34"/>
      <c r="DS1156" s="34" t="s">
        <v>2127</v>
      </c>
      <c r="DT1156" s="34"/>
      <c r="DU1156" s="47">
        <v>43423</v>
      </c>
      <c r="DY1156" s="1">
        <v>2</v>
      </c>
      <c r="DZ1156" t="s">
        <v>7941</v>
      </c>
      <c r="EB1156" s="4"/>
      <c r="EJ1156"/>
      <c r="EL1156" s="34"/>
      <c r="EN1156" s="34"/>
    </row>
    <row r="1157" spans="1:144" x14ac:dyDescent="0.25">
      <c r="A1157" s="85">
        <v>2022</v>
      </c>
      <c r="B1157" s="87">
        <v>44830</v>
      </c>
      <c r="C1157" t="s">
        <v>121</v>
      </c>
      <c r="D1157" t="s">
        <v>122</v>
      </c>
      <c r="E1157" s="34" t="s">
        <v>7938</v>
      </c>
      <c r="F1157" s="34">
        <f t="shared" si="94"/>
        <v>1156</v>
      </c>
      <c r="G1157" s="34" t="s">
        <v>4985</v>
      </c>
      <c r="H1157">
        <v>18</v>
      </c>
      <c r="I1157" s="34" t="s">
        <v>6141</v>
      </c>
      <c r="J1157" s="34" t="s">
        <v>4988</v>
      </c>
      <c r="K1157" s="34" t="str">
        <f>VLOOKUP(J1157,[2]CodMpios!$B$347:$E$362,4,FALSE)</f>
        <v>18001 - Florencia</v>
      </c>
      <c r="L1157" s="34" t="str">
        <f>VLOOKUP($J1157,[2]Coord_Mpios_X_Y!$B$2:$K$1123,9,FALSE)</f>
        <v>1,749138703818</v>
      </c>
      <c r="M1157" s="34" t="str">
        <f>VLOOKUP($J1157,[2]Coord_Mpios_X_Y!$B$2:$K$1123,10,FALSE)</f>
        <v>-75,558239064333</v>
      </c>
      <c r="N1157" s="34" t="s">
        <v>125</v>
      </c>
      <c r="O1157" s="34" t="s">
        <v>126</v>
      </c>
      <c r="Q1157" s="34" t="s">
        <v>127</v>
      </c>
      <c r="R1157" s="34">
        <v>17641436</v>
      </c>
      <c r="S1157" s="34" t="str">
        <f t="shared" si="90"/>
        <v>CC17641436</v>
      </c>
      <c r="T1157" s="34" t="s">
        <v>1496</v>
      </c>
      <c r="U1157" s="34" t="s">
        <v>223</v>
      </c>
      <c r="V1157" s="34" t="s">
        <v>5472</v>
      </c>
      <c r="W1157" s="34" t="s">
        <v>497</v>
      </c>
      <c r="X1157" s="87">
        <v>24594</v>
      </c>
      <c r="Y1157">
        <v>55</v>
      </c>
      <c r="Z1157" s="36">
        <f>VLOOKUP($Y1157,[2]Edades!$A$3:$H$153,4,FALSE)</f>
        <v>5</v>
      </c>
      <c r="AA1157" s="34" t="str">
        <f>VLOOKUP($Y1157,[2]Edades!$A$3:$H$153,6,FALSE)</f>
        <v>5 - Adultez</v>
      </c>
      <c r="AB1157" s="34">
        <f>VLOOKUP($Y1157,[2]Edades!$A$3:$H$153,7,FALSE)</f>
        <v>12</v>
      </c>
      <c r="AC1157" s="34" t="str">
        <f>VLOOKUP($Y1157,[2]Edades!$A$3:$H$153,8,FALSE)</f>
        <v>55-59</v>
      </c>
      <c r="AD1157" s="34" t="s">
        <v>146</v>
      </c>
      <c r="AE1157">
        <v>1</v>
      </c>
      <c r="AF1157" s="34" t="s">
        <v>130</v>
      </c>
      <c r="AG1157" s="34" t="s">
        <v>2127</v>
      </c>
      <c r="AH1157" s="34" t="s">
        <v>2127</v>
      </c>
      <c r="AK1157" s="34" t="s">
        <v>125</v>
      </c>
      <c r="AM1157" s="34" t="s">
        <v>2127</v>
      </c>
      <c r="AN1157" s="36" t="s">
        <v>2127</v>
      </c>
      <c r="AO1157" s="36" t="s">
        <v>2127</v>
      </c>
      <c r="AP1157" s="34" t="s">
        <v>2127</v>
      </c>
      <c r="AQ1157" s="36" t="s">
        <v>2127</v>
      </c>
      <c r="AR1157" s="34" t="s">
        <v>2098</v>
      </c>
      <c r="AS1157" s="91" t="s">
        <v>7261</v>
      </c>
      <c r="AT1157" s="34">
        <v>3118103643</v>
      </c>
      <c r="AU1157" s="34" t="s">
        <v>2127</v>
      </c>
      <c r="AX1157" s="90"/>
      <c r="BA1157" s="91"/>
      <c r="BB1157" s="91"/>
      <c r="BC1157" s="91"/>
      <c r="BF1157" s="34" t="s">
        <v>4983</v>
      </c>
      <c r="BG1157" s="92" t="s">
        <v>2098</v>
      </c>
      <c r="BM1157" s="36" t="s">
        <v>131</v>
      </c>
      <c r="BN1157" s="34" t="s">
        <v>132</v>
      </c>
      <c r="BO1157" s="36">
        <v>0</v>
      </c>
      <c r="BQ1157" s="94"/>
      <c r="BS1157" s="36" t="s">
        <v>2127</v>
      </c>
      <c r="BU1157" s="95"/>
      <c r="BV1157" s="95"/>
      <c r="BW1157" s="61"/>
      <c r="BX1157" s="60"/>
      <c r="BY1157" s="59" t="str">
        <f t="shared" ca="1" si="91"/>
        <v/>
      </c>
      <c r="CD1157" s="68"/>
      <c r="CE1157" s="68"/>
      <c r="CF1157" s="67"/>
      <c r="CG1157">
        <v>86</v>
      </c>
      <c r="CH1157" s="2">
        <v>175</v>
      </c>
      <c r="CI1157" s="4">
        <f t="shared" si="92"/>
        <v>28.081632653061224</v>
      </c>
      <c r="CJ1157" s="5" t="str">
        <f t="shared" si="93"/>
        <v>SOBREPESO</v>
      </c>
      <c r="CK1157" s="36">
        <v>0</v>
      </c>
      <c r="CL1157" s="66"/>
      <c r="CM1157" s="89">
        <v>43327</v>
      </c>
      <c r="CN1157" s="97">
        <v>43335</v>
      </c>
      <c r="CP1157"/>
      <c r="CQ1157" s="65"/>
      <c r="CR1157" s="65"/>
      <c r="CS1157" s="98"/>
      <c r="CT1157"/>
      <c r="CU1157"/>
      <c r="CV1157" s="97"/>
      <c r="CW1157" s="2">
        <v>128</v>
      </c>
      <c r="CX1157" s="82">
        <v>71</v>
      </c>
      <c r="DG1157" s="64"/>
      <c r="DI1157" s="89">
        <v>43340</v>
      </c>
      <c r="DJ1157" s="89"/>
      <c r="DN1157" s="34"/>
      <c r="DO1157" s="34"/>
      <c r="DP1157" s="34"/>
      <c r="DQ1157" s="34"/>
      <c r="DR1157" s="34"/>
      <c r="DS1157" s="34" t="s">
        <v>2127</v>
      </c>
      <c r="DT1157" s="34"/>
      <c r="DU1157" s="47">
        <v>44291</v>
      </c>
      <c r="DY1157" s="1">
        <v>2</v>
      </c>
      <c r="DZ1157" t="s">
        <v>7940</v>
      </c>
      <c r="EA1157" s="4">
        <v>1.08</v>
      </c>
      <c r="EB1157" s="4">
        <v>100</v>
      </c>
      <c r="EC1157" s="4">
        <v>183</v>
      </c>
      <c r="EE1157" s="4">
        <v>41.2</v>
      </c>
      <c r="EF1157" s="4">
        <v>165</v>
      </c>
      <c r="EG1157" s="4">
        <v>1.2</v>
      </c>
      <c r="EJ1157"/>
      <c r="EL1157" s="34"/>
      <c r="EN1157" s="34"/>
    </row>
    <row r="1158" spans="1:144" x14ac:dyDescent="0.25">
      <c r="A1158" s="85">
        <v>2022</v>
      </c>
      <c r="B1158" s="87">
        <v>44830</v>
      </c>
      <c r="C1158" t="s">
        <v>121</v>
      </c>
      <c r="D1158" t="s">
        <v>122</v>
      </c>
      <c r="E1158" s="34" t="s">
        <v>7938</v>
      </c>
      <c r="F1158" s="34">
        <f t="shared" si="94"/>
        <v>1157</v>
      </c>
      <c r="G1158" s="34" t="s">
        <v>4985</v>
      </c>
      <c r="H1158">
        <v>18</v>
      </c>
      <c r="I1158" s="34" t="s">
        <v>6141</v>
      </c>
      <c r="J1158" s="34" t="s">
        <v>4984</v>
      </c>
      <c r="K1158" s="34" t="str">
        <f>VLOOKUP(J1158,[2]CodMpios!$B$347:$E$362,4,FALSE)</f>
        <v>18753 - San Vicente Del Caguán</v>
      </c>
      <c r="L1158" s="34" t="str">
        <f>VLOOKUP($J1158,[2]Coord_Mpios_X_Y!$B$2:$K$1123,9,FALSE)</f>
        <v>1,567801695842</v>
      </c>
      <c r="M1158" s="34" t="str">
        <f>VLOOKUP($J1158,[2]Coord_Mpios_X_Y!$B$2:$K$1123,10,FALSE)</f>
        <v>-74,262977514784</v>
      </c>
      <c r="N1158" s="34" t="s">
        <v>125</v>
      </c>
      <c r="O1158" s="34" t="s">
        <v>126</v>
      </c>
      <c r="Q1158" s="34" t="s">
        <v>127</v>
      </c>
      <c r="R1158" s="34">
        <v>19322830</v>
      </c>
      <c r="S1158" s="34" t="str">
        <f t="shared" si="90"/>
        <v>CC19322830</v>
      </c>
      <c r="T1158" s="34" t="s">
        <v>610</v>
      </c>
      <c r="U1158" s="34" t="s">
        <v>413</v>
      </c>
      <c r="V1158" s="34" t="s">
        <v>158</v>
      </c>
      <c r="W1158" s="34" t="s">
        <v>250</v>
      </c>
      <c r="X1158" s="87">
        <v>21300</v>
      </c>
      <c r="Y1158">
        <v>64</v>
      </c>
      <c r="Z1158" s="36">
        <f>VLOOKUP($Y1158,[2]Edades!$A$3:$H$153,4,FALSE)</f>
        <v>6</v>
      </c>
      <c r="AA1158" s="34" t="str">
        <f>VLOOKUP($Y1158,[2]Edades!$A$3:$H$153,6,FALSE)</f>
        <v>6 - Persona mayor</v>
      </c>
      <c r="AB1158" s="34">
        <f>VLOOKUP($Y1158,[2]Edades!$A$3:$H$153,7,FALSE)</f>
        <v>13</v>
      </c>
      <c r="AC1158" s="34" t="str">
        <f>VLOOKUP($Y1158,[2]Edades!$A$3:$H$153,8,FALSE)</f>
        <v>60-64</v>
      </c>
      <c r="AD1158" s="34" t="s">
        <v>146</v>
      </c>
      <c r="AE1158">
        <v>1</v>
      </c>
      <c r="AF1158" s="34" t="s">
        <v>2137</v>
      </c>
      <c r="AG1158" s="34" t="s">
        <v>2127</v>
      </c>
      <c r="AH1158" s="34" t="s">
        <v>2127</v>
      </c>
      <c r="AK1158" s="34" t="s">
        <v>125</v>
      </c>
      <c r="AM1158" s="34" t="s">
        <v>2127</v>
      </c>
      <c r="AN1158" s="36" t="s">
        <v>2127</v>
      </c>
      <c r="AO1158" s="36" t="s">
        <v>2127</v>
      </c>
      <c r="AP1158" s="34" t="s">
        <v>2127</v>
      </c>
      <c r="AQ1158" s="36" t="s">
        <v>2127</v>
      </c>
      <c r="AR1158" s="34" t="s">
        <v>5042</v>
      </c>
      <c r="AS1158" s="91" t="s">
        <v>7262</v>
      </c>
      <c r="AT1158" s="34">
        <v>3229425109</v>
      </c>
      <c r="AU1158" s="34" t="s">
        <v>2127</v>
      </c>
      <c r="AX1158" s="90"/>
      <c r="BA1158" s="91"/>
      <c r="BB1158" s="91"/>
      <c r="BC1158" s="91"/>
      <c r="BF1158" s="34" t="s">
        <v>4983</v>
      </c>
      <c r="BG1158" s="92" t="s">
        <v>5042</v>
      </c>
      <c r="BM1158" s="36" t="s">
        <v>131</v>
      </c>
      <c r="BN1158" s="34" t="s">
        <v>132</v>
      </c>
      <c r="BO1158" s="36">
        <v>0</v>
      </c>
      <c r="BQ1158" s="94"/>
      <c r="BS1158" s="36" t="s">
        <v>2127</v>
      </c>
      <c r="BU1158" s="95"/>
      <c r="BV1158" s="95"/>
      <c r="BW1158" s="61"/>
      <c r="BX1158" s="60"/>
      <c r="BY1158" s="59" t="str">
        <f t="shared" ca="1" si="91"/>
        <v/>
      </c>
      <c r="CD1158" s="68"/>
      <c r="CE1158" s="68"/>
      <c r="CF1158" s="67"/>
      <c r="CG1158">
        <v>84</v>
      </c>
      <c r="CH1158" s="2">
        <v>169</v>
      </c>
      <c r="CI1158" s="4">
        <f t="shared" si="92"/>
        <v>29.410734918245165</v>
      </c>
      <c r="CJ1158" s="5" t="str">
        <f t="shared" si="93"/>
        <v>SOBREPESO</v>
      </c>
      <c r="CK1158" s="36">
        <v>0</v>
      </c>
      <c r="CL1158" s="66"/>
      <c r="CM1158" s="89">
        <v>43327</v>
      </c>
      <c r="CN1158" s="97">
        <v>43356</v>
      </c>
      <c r="CP1158"/>
      <c r="CQ1158" s="65"/>
      <c r="CR1158" s="65"/>
      <c r="CS1158" s="98"/>
      <c r="CT1158"/>
      <c r="CU1158"/>
      <c r="CV1158" s="97"/>
      <c r="CW1158" s="2"/>
      <c r="CX1158" s="82"/>
      <c r="DG1158" s="64"/>
      <c r="DI1158" s="89"/>
      <c r="DJ1158" s="89"/>
      <c r="DN1158" s="34"/>
      <c r="DO1158" s="34"/>
      <c r="DP1158" s="34"/>
      <c r="DQ1158" s="34"/>
      <c r="DR1158" s="34"/>
      <c r="DS1158" s="34" t="s">
        <v>2127</v>
      </c>
      <c r="DT1158" s="34"/>
      <c r="DU1158" s="47">
        <v>43356</v>
      </c>
      <c r="DY1158" s="1">
        <v>3</v>
      </c>
      <c r="DZ1158" t="s">
        <v>7941</v>
      </c>
      <c r="EB1158" s="4"/>
      <c r="EJ1158"/>
      <c r="EL1158" s="34"/>
      <c r="EN1158" s="34"/>
    </row>
    <row r="1159" spans="1:144" x14ac:dyDescent="0.25">
      <c r="A1159" s="85">
        <v>2022</v>
      </c>
      <c r="B1159" s="87">
        <v>44830</v>
      </c>
      <c r="C1159" t="s">
        <v>121</v>
      </c>
      <c r="D1159" t="s">
        <v>122</v>
      </c>
      <c r="E1159" s="34" t="s">
        <v>7938</v>
      </c>
      <c r="F1159" s="34">
        <f t="shared" si="94"/>
        <v>1158</v>
      </c>
      <c r="G1159" s="34" t="s">
        <v>4985</v>
      </c>
      <c r="H1159">
        <v>18</v>
      </c>
      <c r="I1159" s="34" t="s">
        <v>6141</v>
      </c>
      <c r="J1159" s="34" t="s">
        <v>4988</v>
      </c>
      <c r="K1159" s="34" t="str">
        <f>VLOOKUP(J1159,[2]CodMpios!$B$347:$E$362,4,FALSE)</f>
        <v>18001 - Florencia</v>
      </c>
      <c r="L1159" s="34" t="str">
        <f>VLOOKUP($J1159,[2]Coord_Mpios_X_Y!$B$2:$K$1123,9,FALSE)</f>
        <v>1,749138703818</v>
      </c>
      <c r="M1159" s="34" t="str">
        <f>VLOOKUP($J1159,[2]Coord_Mpios_X_Y!$B$2:$K$1123,10,FALSE)</f>
        <v>-75,558239064333</v>
      </c>
      <c r="N1159" s="34" t="s">
        <v>139</v>
      </c>
      <c r="O1159" s="34" t="s">
        <v>126</v>
      </c>
      <c r="Q1159" s="34" t="s">
        <v>127</v>
      </c>
      <c r="R1159" s="34">
        <v>40766637</v>
      </c>
      <c r="S1159" s="34" t="str">
        <f t="shared" si="90"/>
        <v>CC40766637</v>
      </c>
      <c r="T1159" s="34" t="s">
        <v>1963</v>
      </c>
      <c r="U1159" s="34" t="s">
        <v>5626</v>
      </c>
      <c r="V1159" s="34" t="s">
        <v>228</v>
      </c>
      <c r="W1159" s="34" t="s">
        <v>328</v>
      </c>
      <c r="X1159" s="87">
        <v>24149</v>
      </c>
      <c r="Y1159">
        <v>57</v>
      </c>
      <c r="Z1159" s="36">
        <f>VLOOKUP($Y1159,[2]Edades!$A$3:$H$153,4,FALSE)</f>
        <v>5</v>
      </c>
      <c r="AA1159" s="34" t="str">
        <f>VLOOKUP($Y1159,[2]Edades!$A$3:$H$153,6,FALSE)</f>
        <v>5 - Adultez</v>
      </c>
      <c r="AB1159" s="34">
        <f>VLOOKUP($Y1159,[2]Edades!$A$3:$H$153,7,FALSE)</f>
        <v>12</v>
      </c>
      <c r="AC1159" s="34" t="str">
        <f>VLOOKUP($Y1159,[2]Edades!$A$3:$H$153,8,FALSE)</f>
        <v>55-59</v>
      </c>
      <c r="AD1159" s="34" t="s">
        <v>129</v>
      </c>
      <c r="AE1159" s="1">
        <v>2</v>
      </c>
      <c r="AF1159" s="34" t="s">
        <v>130</v>
      </c>
      <c r="AG1159" s="34" t="s">
        <v>2127</v>
      </c>
      <c r="AH1159" s="34" t="s">
        <v>2127</v>
      </c>
      <c r="AK1159" s="34" t="s">
        <v>139</v>
      </c>
      <c r="AM1159" s="34" t="s">
        <v>2127</v>
      </c>
      <c r="AN1159" s="36" t="s">
        <v>2127</v>
      </c>
      <c r="AO1159" s="36" t="s">
        <v>2127</v>
      </c>
      <c r="AP1159" s="34" t="s">
        <v>2127</v>
      </c>
      <c r="AQ1159" s="36" t="s">
        <v>2127</v>
      </c>
      <c r="AR1159" s="34" t="s">
        <v>2098</v>
      </c>
      <c r="AS1159" s="91" t="s">
        <v>7263</v>
      </c>
      <c r="AT1159" s="34">
        <v>3212094347</v>
      </c>
      <c r="AU1159" s="34" t="s">
        <v>2127</v>
      </c>
      <c r="AX1159" s="90"/>
      <c r="BA1159" s="91"/>
      <c r="BB1159" s="91"/>
      <c r="BC1159" s="91"/>
      <c r="BF1159" s="34" t="s">
        <v>4983</v>
      </c>
      <c r="BG1159" s="92" t="s">
        <v>2098</v>
      </c>
      <c r="BM1159" s="36" t="s">
        <v>131</v>
      </c>
      <c r="BN1159" s="34" t="s">
        <v>132</v>
      </c>
      <c r="BO1159" s="36">
        <v>0</v>
      </c>
      <c r="BQ1159" s="94"/>
      <c r="BS1159" s="36" t="s">
        <v>2127</v>
      </c>
      <c r="BU1159" s="95"/>
      <c r="BV1159" s="95"/>
      <c r="BW1159" s="61"/>
      <c r="BX1159" s="60"/>
      <c r="BY1159" s="59" t="str">
        <f t="shared" ca="1" si="91"/>
        <v/>
      </c>
      <c r="CD1159" s="68"/>
      <c r="CE1159" s="68"/>
      <c r="CF1159" s="67"/>
      <c r="CG1159">
        <v>75</v>
      </c>
      <c r="CH1159" s="2">
        <v>160</v>
      </c>
      <c r="CI1159" s="4">
        <f t="shared" si="92"/>
        <v>29.296874999999993</v>
      </c>
      <c r="CJ1159" s="5" t="str">
        <f t="shared" si="93"/>
        <v>SOBREPESO</v>
      </c>
      <c r="CK1159" s="36">
        <v>0</v>
      </c>
      <c r="CL1159" s="66"/>
      <c r="CM1159" s="89">
        <v>41775</v>
      </c>
      <c r="CN1159" s="97"/>
      <c r="CP1159"/>
      <c r="CQ1159" s="65"/>
      <c r="CR1159" s="65"/>
      <c r="CS1159" s="98"/>
      <c r="CT1159"/>
      <c r="CU1159"/>
      <c r="CV1159" s="97"/>
      <c r="CW1159" s="2">
        <v>120</v>
      </c>
      <c r="CX1159" s="82">
        <v>80</v>
      </c>
      <c r="DG1159" s="64"/>
      <c r="DI1159" s="89"/>
      <c r="DJ1159" s="89"/>
      <c r="DK1159" s="89">
        <v>44810</v>
      </c>
      <c r="DN1159" s="34"/>
      <c r="DO1159" s="34"/>
      <c r="DP1159" s="34"/>
      <c r="DQ1159" s="34"/>
      <c r="DR1159" s="34"/>
      <c r="DS1159" s="34" t="s">
        <v>2127</v>
      </c>
      <c r="DT1159" s="34"/>
      <c r="DU1159" s="47">
        <v>44602</v>
      </c>
      <c r="DY1159" s="1">
        <v>2</v>
      </c>
      <c r="DZ1159" t="s">
        <v>7940</v>
      </c>
      <c r="EA1159" s="4">
        <v>0.78</v>
      </c>
      <c r="EB1159" s="4">
        <v>119</v>
      </c>
      <c r="EC1159" s="4">
        <v>226</v>
      </c>
      <c r="ED1159" s="4">
        <v>148</v>
      </c>
      <c r="EE1159" s="4">
        <v>53.7</v>
      </c>
      <c r="EF1159" s="4">
        <v>124</v>
      </c>
      <c r="EG1159" s="4">
        <v>2.1</v>
      </c>
      <c r="EH1159" s="4">
        <v>6.8</v>
      </c>
      <c r="EJ1159"/>
      <c r="EL1159" s="34"/>
      <c r="EN1159" s="34"/>
    </row>
    <row r="1160" spans="1:144" x14ac:dyDescent="0.25">
      <c r="A1160" s="85">
        <v>2022</v>
      </c>
      <c r="B1160" s="87">
        <v>44830</v>
      </c>
      <c r="C1160" t="s">
        <v>121</v>
      </c>
      <c r="D1160" t="s">
        <v>122</v>
      </c>
      <c r="E1160" s="34" t="s">
        <v>7938</v>
      </c>
      <c r="F1160" s="34">
        <f t="shared" si="94"/>
        <v>1159</v>
      </c>
      <c r="G1160" s="34" t="s">
        <v>4985</v>
      </c>
      <c r="H1160">
        <v>18</v>
      </c>
      <c r="I1160" s="34" t="s">
        <v>6141</v>
      </c>
      <c r="J1160" s="34" t="s">
        <v>4984</v>
      </c>
      <c r="K1160" s="34" t="str">
        <f>VLOOKUP(J1160,[2]CodMpios!$B$347:$E$362,4,FALSE)</f>
        <v>18753 - San Vicente Del Caguán</v>
      </c>
      <c r="L1160" s="34" t="str">
        <f>VLOOKUP($J1160,[2]Coord_Mpios_X_Y!$B$2:$K$1123,9,FALSE)</f>
        <v>1,567801695842</v>
      </c>
      <c r="M1160" s="34" t="str">
        <f>VLOOKUP($J1160,[2]Coord_Mpios_X_Y!$B$2:$K$1123,10,FALSE)</f>
        <v>-74,262977514784</v>
      </c>
      <c r="N1160" s="34" t="s">
        <v>125</v>
      </c>
      <c r="O1160" s="34" t="s">
        <v>126</v>
      </c>
      <c r="Q1160" s="34" t="s">
        <v>127</v>
      </c>
      <c r="R1160" s="34">
        <v>96351495</v>
      </c>
      <c r="S1160" s="34" t="str">
        <f t="shared" si="90"/>
        <v>CC96351495</v>
      </c>
      <c r="T1160" s="34" t="s">
        <v>875</v>
      </c>
      <c r="V1160" s="34" t="s">
        <v>5349</v>
      </c>
      <c r="W1160" s="34" t="s">
        <v>273</v>
      </c>
      <c r="X1160" s="87">
        <v>24593</v>
      </c>
      <c r="Y1160">
        <v>55</v>
      </c>
      <c r="Z1160" s="36">
        <f>VLOOKUP($Y1160,[2]Edades!$A$3:$H$153,4,FALSE)</f>
        <v>5</v>
      </c>
      <c r="AA1160" s="34" t="str">
        <f>VLOOKUP($Y1160,[2]Edades!$A$3:$H$153,6,FALSE)</f>
        <v>5 - Adultez</v>
      </c>
      <c r="AB1160" s="34">
        <f>VLOOKUP($Y1160,[2]Edades!$A$3:$H$153,7,FALSE)</f>
        <v>12</v>
      </c>
      <c r="AC1160" s="34" t="str">
        <f>VLOOKUP($Y1160,[2]Edades!$A$3:$H$153,8,FALSE)</f>
        <v>55-59</v>
      </c>
      <c r="AD1160" s="34" t="s">
        <v>146</v>
      </c>
      <c r="AE1160">
        <v>1</v>
      </c>
      <c r="AF1160" s="34" t="s">
        <v>5066</v>
      </c>
      <c r="AG1160" s="34" t="s">
        <v>2127</v>
      </c>
      <c r="AH1160" s="34" t="s">
        <v>2127</v>
      </c>
      <c r="AK1160" s="34" t="s">
        <v>125</v>
      </c>
      <c r="AM1160" s="34" t="s">
        <v>2127</v>
      </c>
      <c r="AN1160" s="36" t="s">
        <v>2127</v>
      </c>
      <c r="AO1160" s="36" t="s">
        <v>2127</v>
      </c>
      <c r="AP1160" s="34" t="s">
        <v>2127</v>
      </c>
      <c r="AQ1160" s="36" t="s">
        <v>2127</v>
      </c>
      <c r="AR1160" s="34" t="s">
        <v>5042</v>
      </c>
      <c r="AS1160" s="91" t="s">
        <v>7264</v>
      </c>
      <c r="AT1160" s="34">
        <v>3142287665</v>
      </c>
      <c r="AU1160" s="34" t="s">
        <v>2127</v>
      </c>
      <c r="AX1160" s="90"/>
      <c r="BA1160" s="91"/>
      <c r="BB1160" s="91"/>
      <c r="BC1160" s="91"/>
      <c r="BF1160" s="34" t="s">
        <v>4983</v>
      </c>
      <c r="BG1160" s="92" t="s">
        <v>5042</v>
      </c>
      <c r="BM1160" s="36" t="s">
        <v>131</v>
      </c>
      <c r="BN1160" s="34" t="s">
        <v>132</v>
      </c>
      <c r="BO1160" s="36">
        <v>0</v>
      </c>
      <c r="BQ1160" s="94"/>
      <c r="BS1160" s="36" t="s">
        <v>2127</v>
      </c>
      <c r="BU1160" s="95"/>
      <c r="BV1160" s="95"/>
      <c r="BW1160" s="61"/>
      <c r="BX1160" s="60"/>
      <c r="BY1160" s="59" t="str">
        <f t="shared" ca="1" si="91"/>
        <v/>
      </c>
      <c r="CD1160" s="68"/>
      <c r="CE1160" s="68"/>
      <c r="CF1160" s="67"/>
      <c r="CG1160">
        <v>91</v>
      </c>
      <c r="CH1160" s="2">
        <v>168</v>
      </c>
      <c r="CI1160" s="4">
        <f t="shared" si="92"/>
        <v>32.242063492063494</v>
      </c>
      <c r="CJ1160" s="5" t="str">
        <f t="shared" si="93"/>
        <v>OBESIDAD</v>
      </c>
      <c r="CK1160" s="36">
        <v>0</v>
      </c>
      <c r="CL1160" s="66"/>
      <c r="CM1160" s="89">
        <v>43329</v>
      </c>
      <c r="CN1160" s="97">
        <v>43339</v>
      </c>
      <c r="CP1160"/>
      <c r="CQ1160" s="65"/>
      <c r="CR1160" s="65"/>
      <c r="CS1160" s="98"/>
      <c r="CT1160"/>
      <c r="CU1160"/>
      <c r="CV1160" s="97"/>
      <c r="CW1160" s="2"/>
      <c r="CX1160" s="82"/>
      <c r="DG1160" s="64"/>
      <c r="DI1160" s="89"/>
      <c r="DJ1160" s="89"/>
      <c r="DK1160" s="89">
        <v>44810</v>
      </c>
      <c r="DN1160" s="34"/>
      <c r="DO1160" s="34"/>
      <c r="DP1160" s="34"/>
      <c r="DQ1160" s="34"/>
      <c r="DR1160" s="34"/>
      <c r="DS1160" s="34" t="s">
        <v>2127</v>
      </c>
      <c r="DT1160" s="34"/>
      <c r="DU1160" s="47">
        <v>43705</v>
      </c>
      <c r="DY1160" s="1">
        <v>2</v>
      </c>
      <c r="DZ1160" t="s">
        <v>7941</v>
      </c>
      <c r="EB1160" s="4"/>
      <c r="EJ1160"/>
      <c r="EL1160" s="34"/>
      <c r="EN1160" s="34"/>
    </row>
    <row r="1161" spans="1:144" x14ac:dyDescent="0.25">
      <c r="A1161" s="85">
        <v>2022</v>
      </c>
      <c r="B1161" s="87">
        <v>44830</v>
      </c>
      <c r="C1161" t="s">
        <v>121</v>
      </c>
      <c r="D1161" t="s">
        <v>122</v>
      </c>
      <c r="E1161" s="34" t="s">
        <v>7938</v>
      </c>
      <c r="F1161" s="34">
        <f t="shared" si="94"/>
        <v>1160</v>
      </c>
      <c r="G1161" s="34" t="s">
        <v>4985</v>
      </c>
      <c r="H1161">
        <v>18</v>
      </c>
      <c r="I1161" s="34" t="s">
        <v>6141</v>
      </c>
      <c r="J1161" s="34" t="s">
        <v>4988</v>
      </c>
      <c r="K1161" s="34" t="str">
        <f>VLOOKUP(J1161,[2]CodMpios!$B$347:$E$362,4,FALSE)</f>
        <v>18001 - Florencia</v>
      </c>
      <c r="L1161" s="34" t="str">
        <f>VLOOKUP($J1161,[2]Coord_Mpios_X_Y!$B$2:$K$1123,9,FALSE)</f>
        <v>1,749138703818</v>
      </c>
      <c r="M1161" s="34" t="str">
        <f>VLOOKUP($J1161,[2]Coord_Mpios_X_Y!$B$2:$K$1123,10,FALSE)</f>
        <v>-75,558239064333</v>
      </c>
      <c r="N1161" s="34" t="s">
        <v>125</v>
      </c>
      <c r="O1161" s="34" t="s">
        <v>126</v>
      </c>
      <c r="Q1161" s="34" t="s">
        <v>127</v>
      </c>
      <c r="R1161" s="34">
        <v>11570136</v>
      </c>
      <c r="S1161" s="34" t="str">
        <f t="shared" si="90"/>
        <v>CC11570136</v>
      </c>
      <c r="T1161" s="34" t="s">
        <v>5625</v>
      </c>
      <c r="U1161" s="34" t="s">
        <v>372</v>
      </c>
      <c r="V1161" s="34" t="s">
        <v>423</v>
      </c>
      <c r="W1161" s="34" t="s">
        <v>248</v>
      </c>
      <c r="X1161" s="87">
        <v>22996</v>
      </c>
      <c r="Y1161">
        <v>60</v>
      </c>
      <c r="Z1161" s="36">
        <f>VLOOKUP($Y1161,[2]Edades!$A$3:$H$153,4,FALSE)</f>
        <v>6</v>
      </c>
      <c r="AA1161" s="34" t="str">
        <f>VLOOKUP($Y1161,[2]Edades!$A$3:$H$153,6,FALSE)</f>
        <v>6 - Persona mayor</v>
      </c>
      <c r="AB1161" s="34">
        <f>VLOOKUP($Y1161,[2]Edades!$A$3:$H$153,7,FALSE)</f>
        <v>13</v>
      </c>
      <c r="AC1161" s="34" t="str">
        <f>VLOOKUP($Y1161,[2]Edades!$A$3:$H$153,8,FALSE)</f>
        <v>60-64</v>
      </c>
      <c r="AD1161" s="34" t="s">
        <v>146</v>
      </c>
      <c r="AE1161">
        <v>1</v>
      </c>
      <c r="AF1161" s="34" t="s">
        <v>2137</v>
      </c>
      <c r="AG1161" s="34" t="s">
        <v>2127</v>
      </c>
      <c r="AH1161" s="34" t="s">
        <v>2127</v>
      </c>
      <c r="AK1161" s="34" t="s">
        <v>125</v>
      </c>
      <c r="AM1161" s="34" t="s">
        <v>2127</v>
      </c>
      <c r="AN1161" s="36" t="s">
        <v>2127</v>
      </c>
      <c r="AO1161" s="36" t="s">
        <v>2127</v>
      </c>
      <c r="AP1161" s="34" t="s">
        <v>2127</v>
      </c>
      <c r="AQ1161" s="36" t="s">
        <v>2127</v>
      </c>
      <c r="AR1161" s="34" t="s">
        <v>2098</v>
      </c>
      <c r="AS1161" s="91" t="s">
        <v>7265</v>
      </c>
      <c r="AT1161" s="34">
        <v>3114890049</v>
      </c>
      <c r="AU1161" s="34" t="s">
        <v>2127</v>
      </c>
      <c r="AX1161" s="90"/>
      <c r="BA1161" s="91"/>
      <c r="BB1161" s="91"/>
      <c r="BC1161" s="91"/>
      <c r="BF1161" s="34" t="s">
        <v>4983</v>
      </c>
      <c r="BG1161" s="92" t="s">
        <v>2098</v>
      </c>
      <c r="BM1161" s="36" t="s">
        <v>131</v>
      </c>
      <c r="BN1161" s="34" t="s">
        <v>132</v>
      </c>
      <c r="BO1161" s="36">
        <v>0</v>
      </c>
      <c r="BQ1161" s="94"/>
      <c r="BS1161" s="36" t="s">
        <v>2127</v>
      </c>
      <c r="BU1161" s="95"/>
      <c r="BV1161" s="95"/>
      <c r="BW1161" s="61"/>
      <c r="BX1161" s="60"/>
      <c r="BY1161" s="59" t="str">
        <f t="shared" ca="1" si="91"/>
        <v/>
      </c>
      <c r="CD1161" s="68"/>
      <c r="CE1161" s="68"/>
      <c r="CF1161" s="67"/>
      <c r="CG1161">
        <v>83</v>
      </c>
      <c r="CH1161" s="2">
        <v>169</v>
      </c>
      <c r="CI1161" s="4">
        <f t="shared" si="92"/>
        <v>29.060607121599386</v>
      </c>
      <c r="CJ1161" s="5" t="str">
        <f t="shared" si="93"/>
        <v>SOBREPESO</v>
      </c>
      <c r="CK1161" s="36">
        <v>0</v>
      </c>
      <c r="CL1161" s="66"/>
      <c r="CM1161" s="89">
        <v>43340</v>
      </c>
      <c r="CN1161" s="97">
        <v>43346</v>
      </c>
      <c r="CP1161"/>
      <c r="CQ1161" s="65"/>
      <c r="CR1161" s="65"/>
      <c r="CS1161" s="98"/>
      <c r="CT1161"/>
      <c r="CU1161"/>
      <c r="CV1161" s="97"/>
      <c r="CW1161" s="2">
        <v>132</v>
      </c>
      <c r="CX1161" s="82">
        <v>85</v>
      </c>
      <c r="DG1161" s="64"/>
      <c r="DI1161" s="89"/>
      <c r="DJ1161" s="89"/>
      <c r="DN1161" s="34"/>
      <c r="DO1161" s="34"/>
      <c r="DP1161" s="34"/>
      <c r="DQ1161" s="34"/>
      <c r="DR1161" s="34"/>
      <c r="DS1161" s="34" t="s">
        <v>2127</v>
      </c>
      <c r="DT1161" s="34"/>
      <c r="DU1161" s="47">
        <v>44355</v>
      </c>
      <c r="DY1161" s="1">
        <v>2</v>
      </c>
      <c r="DZ1161" t="s">
        <v>7940</v>
      </c>
      <c r="EB1161" s="4">
        <v>120</v>
      </c>
      <c r="EH1161" s="4">
        <v>6.4</v>
      </c>
      <c r="EJ1161"/>
      <c r="EL1161" s="34"/>
      <c r="EN1161" s="34"/>
    </row>
    <row r="1162" spans="1:144" x14ac:dyDescent="0.25">
      <c r="A1162" s="85">
        <v>2022</v>
      </c>
      <c r="B1162" s="87">
        <v>44830</v>
      </c>
      <c r="C1162" t="s">
        <v>121</v>
      </c>
      <c r="D1162" t="s">
        <v>122</v>
      </c>
      <c r="E1162" s="34" t="s">
        <v>7938</v>
      </c>
      <c r="F1162" s="34">
        <f t="shared" si="94"/>
        <v>1161</v>
      </c>
      <c r="G1162" s="34" t="s">
        <v>4985</v>
      </c>
      <c r="H1162">
        <v>18</v>
      </c>
      <c r="I1162" s="34" t="s">
        <v>6141</v>
      </c>
      <c r="J1162" s="34" t="s">
        <v>5049</v>
      </c>
      <c r="K1162" s="34" t="str">
        <f>VLOOKUP(J1162,[2]CodMpios!$B$347:$E$362,4,FALSE)</f>
        <v>18610 - San José Del Fragua</v>
      </c>
      <c r="L1162" s="34" t="str">
        <f>VLOOKUP($J1162,[2]Coord_Mpios_X_Y!$B$2:$K$1123,9,FALSE)</f>
        <v>1,304702314265</v>
      </c>
      <c r="M1162" s="34" t="str">
        <f>VLOOKUP($J1162,[2]Coord_Mpios_X_Y!$B$2:$K$1123,10,FALSE)</f>
        <v>-76,110005941537</v>
      </c>
      <c r="N1162" s="34" t="s">
        <v>125</v>
      </c>
      <c r="O1162" s="34" t="s">
        <v>126</v>
      </c>
      <c r="Q1162" s="34" t="s">
        <v>127</v>
      </c>
      <c r="R1162" s="34">
        <v>40776157</v>
      </c>
      <c r="S1162" s="34" t="str">
        <f t="shared" si="90"/>
        <v>CC40776157</v>
      </c>
      <c r="T1162" s="34" t="s">
        <v>986</v>
      </c>
      <c r="U1162" s="34" t="s">
        <v>453</v>
      </c>
      <c r="V1162" s="34" t="s">
        <v>216</v>
      </c>
      <c r="W1162" s="34" t="s">
        <v>5273</v>
      </c>
      <c r="X1162" s="87">
        <v>26535</v>
      </c>
      <c r="Y1162">
        <v>50</v>
      </c>
      <c r="Z1162" s="36">
        <f>VLOOKUP($Y1162,[2]Edades!$A$3:$H$153,4,FALSE)</f>
        <v>5</v>
      </c>
      <c r="AA1162" s="34" t="str">
        <f>VLOOKUP($Y1162,[2]Edades!$A$3:$H$153,6,FALSE)</f>
        <v>5 - Adultez</v>
      </c>
      <c r="AB1162" s="34">
        <f>VLOOKUP($Y1162,[2]Edades!$A$3:$H$153,7,FALSE)</f>
        <v>11</v>
      </c>
      <c r="AC1162" s="34" t="str">
        <f>VLOOKUP($Y1162,[2]Edades!$A$3:$H$153,8,FALSE)</f>
        <v>50-54</v>
      </c>
      <c r="AD1162" s="34" t="s">
        <v>129</v>
      </c>
      <c r="AE1162" s="1">
        <v>2</v>
      </c>
      <c r="AF1162" s="34" t="s">
        <v>130</v>
      </c>
      <c r="AG1162" s="34" t="s">
        <v>2127</v>
      </c>
      <c r="AH1162" s="34" t="s">
        <v>2127</v>
      </c>
      <c r="AK1162" s="34" t="s">
        <v>125</v>
      </c>
      <c r="AM1162" s="34" t="s">
        <v>2127</v>
      </c>
      <c r="AN1162" s="36" t="s">
        <v>2127</v>
      </c>
      <c r="AO1162" s="36" t="s">
        <v>2127</v>
      </c>
      <c r="AP1162" s="34" t="s">
        <v>2127</v>
      </c>
      <c r="AQ1162" s="36" t="s">
        <v>2127</v>
      </c>
      <c r="AR1162" s="34" t="s">
        <v>5048</v>
      </c>
      <c r="AS1162" s="91" t="s">
        <v>7266</v>
      </c>
      <c r="AT1162" s="34">
        <v>3107852846</v>
      </c>
      <c r="AU1162" s="34" t="s">
        <v>2127</v>
      </c>
      <c r="AX1162" s="90"/>
      <c r="BA1162" s="91"/>
      <c r="BB1162" s="91"/>
      <c r="BC1162" s="91"/>
      <c r="BF1162" s="34" t="s">
        <v>4983</v>
      </c>
      <c r="BG1162" s="92" t="s">
        <v>2098</v>
      </c>
      <c r="BM1162" s="36" t="s">
        <v>131</v>
      </c>
      <c r="BN1162" s="34" t="s">
        <v>132</v>
      </c>
      <c r="BO1162" s="36">
        <v>0</v>
      </c>
      <c r="BQ1162" s="94"/>
      <c r="BS1162" s="36" t="s">
        <v>2127</v>
      </c>
      <c r="BU1162" s="95"/>
      <c r="BV1162" s="95"/>
      <c r="BW1162" s="61"/>
      <c r="BX1162" s="60"/>
      <c r="BY1162" s="59" t="str">
        <f t="shared" ca="1" si="91"/>
        <v/>
      </c>
      <c r="CD1162" s="68"/>
      <c r="CE1162" s="68"/>
      <c r="CF1162" s="67"/>
      <c r="CG1162">
        <v>81</v>
      </c>
      <c r="CH1162" s="2">
        <v>157</v>
      </c>
      <c r="CI1162" s="4">
        <f t="shared" si="92"/>
        <v>32.86137368655929</v>
      </c>
      <c r="CJ1162" s="5" t="str">
        <f t="shared" si="93"/>
        <v>OBESIDAD</v>
      </c>
      <c r="CK1162" s="36">
        <v>0</v>
      </c>
      <c r="CL1162" s="66"/>
      <c r="CM1162" s="89">
        <v>43341</v>
      </c>
      <c r="CN1162" s="97">
        <v>43346</v>
      </c>
      <c r="CP1162"/>
      <c r="CQ1162" s="65"/>
      <c r="CR1162" s="65"/>
      <c r="CS1162" s="98"/>
      <c r="CT1162"/>
      <c r="CU1162"/>
      <c r="CV1162" s="97"/>
      <c r="CW1162" s="2">
        <v>120</v>
      </c>
      <c r="CX1162" s="82">
        <v>60</v>
      </c>
      <c r="DG1162" s="64"/>
      <c r="DI1162" s="89"/>
      <c r="DJ1162" s="89"/>
      <c r="DN1162" s="34"/>
      <c r="DO1162" s="34"/>
      <c r="DP1162" s="34"/>
      <c r="DQ1162" s="34"/>
      <c r="DR1162" s="34"/>
      <c r="DS1162" s="34" t="s">
        <v>2127</v>
      </c>
      <c r="DT1162" s="34"/>
      <c r="DU1162" s="47">
        <v>44638</v>
      </c>
      <c r="DY1162" s="1">
        <v>1</v>
      </c>
      <c r="DZ1162" t="s">
        <v>7941</v>
      </c>
      <c r="EA1162" s="4">
        <v>0.73</v>
      </c>
      <c r="EB1162" s="4">
        <v>88</v>
      </c>
      <c r="EC1162" s="4">
        <v>169</v>
      </c>
      <c r="EE1162" s="4">
        <v>37.6</v>
      </c>
      <c r="EF1162" s="4">
        <v>290</v>
      </c>
      <c r="EG1162" s="4">
        <v>2.4</v>
      </c>
      <c r="EJ1162"/>
      <c r="EL1162" s="34"/>
      <c r="EN1162" s="34"/>
    </row>
    <row r="1163" spans="1:144" x14ac:dyDescent="0.25">
      <c r="A1163" s="85">
        <v>2022</v>
      </c>
      <c r="B1163" s="87">
        <v>44830</v>
      </c>
      <c r="C1163" t="s">
        <v>121</v>
      </c>
      <c r="D1163" t="s">
        <v>122</v>
      </c>
      <c r="E1163" s="34" t="s">
        <v>7938</v>
      </c>
      <c r="F1163" s="34">
        <f t="shared" si="94"/>
        <v>1162</v>
      </c>
      <c r="G1163" s="34" t="s">
        <v>4985</v>
      </c>
      <c r="H1163">
        <v>18</v>
      </c>
      <c r="I1163" s="34" t="s">
        <v>6141</v>
      </c>
      <c r="J1163" s="34" t="s">
        <v>5007</v>
      </c>
      <c r="K1163" s="34" t="str">
        <f>VLOOKUP(J1163,[2]CodMpios!$B$347:$E$362,4,FALSE)</f>
        <v>18410 - La Montañita</v>
      </c>
      <c r="L1163" s="34" t="str">
        <f>VLOOKUP($J1163,[2]Coord_Mpios_X_Y!$B$2:$K$1123,9,FALSE)</f>
        <v>1,302860442333</v>
      </c>
      <c r="M1163" s="34" t="str">
        <f>VLOOKUP($J1163,[2]Coord_Mpios_X_Y!$B$2:$K$1123,10,FALSE)</f>
        <v>-75,235727318747</v>
      </c>
      <c r="N1163" s="34" t="s">
        <v>139</v>
      </c>
      <c r="O1163" s="34" t="s">
        <v>126</v>
      </c>
      <c r="Q1163" s="34" t="s">
        <v>127</v>
      </c>
      <c r="R1163" s="34">
        <v>40087635</v>
      </c>
      <c r="S1163" s="34" t="str">
        <f t="shared" si="90"/>
        <v>CC40087635</v>
      </c>
      <c r="T1163" s="34" t="s">
        <v>1095</v>
      </c>
      <c r="U1163" s="34" t="s">
        <v>5624</v>
      </c>
      <c r="V1163" s="34" t="s">
        <v>2326</v>
      </c>
      <c r="W1163" s="34" t="s">
        <v>763</v>
      </c>
      <c r="X1163" s="87">
        <v>25931</v>
      </c>
      <c r="Y1163">
        <v>52</v>
      </c>
      <c r="Z1163" s="36">
        <f>VLOOKUP($Y1163,[2]Edades!$A$3:$H$153,4,FALSE)</f>
        <v>5</v>
      </c>
      <c r="AA1163" s="34" t="str">
        <f>VLOOKUP($Y1163,[2]Edades!$A$3:$H$153,6,FALSE)</f>
        <v>5 - Adultez</v>
      </c>
      <c r="AB1163" s="34">
        <f>VLOOKUP($Y1163,[2]Edades!$A$3:$H$153,7,FALSE)</f>
        <v>11</v>
      </c>
      <c r="AC1163" s="34" t="str">
        <f>VLOOKUP($Y1163,[2]Edades!$A$3:$H$153,8,FALSE)</f>
        <v>50-54</v>
      </c>
      <c r="AD1163" s="34" t="s">
        <v>129</v>
      </c>
      <c r="AE1163" s="1">
        <v>2</v>
      </c>
      <c r="AF1163" s="34" t="s">
        <v>130</v>
      </c>
      <c r="AG1163" s="34" t="s">
        <v>2127</v>
      </c>
      <c r="AH1163" s="34" t="s">
        <v>2127</v>
      </c>
      <c r="AK1163" s="34" t="s">
        <v>139</v>
      </c>
      <c r="AM1163" s="34" t="s">
        <v>2127</v>
      </c>
      <c r="AN1163" s="36" t="s">
        <v>2127</v>
      </c>
      <c r="AO1163" s="36" t="s">
        <v>2127</v>
      </c>
      <c r="AP1163" s="34" t="s">
        <v>2127</v>
      </c>
      <c r="AQ1163" s="36" t="s">
        <v>2127</v>
      </c>
      <c r="AR1163" s="34" t="s">
        <v>5919</v>
      </c>
      <c r="AS1163" s="91" t="s">
        <v>7267</v>
      </c>
      <c r="AT1163" s="34">
        <v>3153630090</v>
      </c>
      <c r="AU1163" s="34" t="s">
        <v>2127</v>
      </c>
      <c r="AX1163" s="90"/>
      <c r="BA1163" s="91"/>
      <c r="BB1163" s="91"/>
      <c r="BC1163" s="91"/>
      <c r="BF1163" s="34" t="s">
        <v>4983</v>
      </c>
      <c r="BG1163" s="92" t="s">
        <v>2098</v>
      </c>
      <c r="BM1163" s="36" t="s">
        <v>131</v>
      </c>
      <c r="BN1163" s="34" t="s">
        <v>132</v>
      </c>
      <c r="BO1163" s="36">
        <v>0</v>
      </c>
      <c r="BQ1163" s="94"/>
      <c r="BS1163" s="36" t="s">
        <v>2127</v>
      </c>
      <c r="BU1163" s="95"/>
      <c r="BV1163" s="95"/>
      <c r="BW1163" s="61"/>
      <c r="BX1163" s="60"/>
      <c r="BY1163" s="59" t="str">
        <f t="shared" ca="1" si="91"/>
        <v/>
      </c>
      <c r="CD1163" s="68"/>
      <c r="CE1163" s="68"/>
      <c r="CF1163" s="67"/>
      <c r="CG1163">
        <v>69</v>
      </c>
      <c r="CH1163" s="2">
        <v>153</v>
      </c>
      <c r="CI1163" s="4">
        <f t="shared" si="92"/>
        <v>29.475842624631554</v>
      </c>
      <c r="CJ1163" s="5" t="str">
        <f t="shared" si="93"/>
        <v>SOBREPESO</v>
      </c>
      <c r="CK1163" s="36">
        <v>0</v>
      </c>
      <c r="CL1163" s="66"/>
      <c r="CM1163" s="89">
        <v>43341</v>
      </c>
      <c r="CN1163" s="97">
        <v>43346</v>
      </c>
      <c r="CP1163"/>
      <c r="CQ1163" s="65"/>
      <c r="CR1163" s="65"/>
      <c r="CS1163" s="98"/>
      <c r="CT1163"/>
      <c r="CU1163"/>
      <c r="CV1163" s="97"/>
      <c r="CW1163" s="2"/>
      <c r="CX1163" s="82"/>
      <c r="DG1163" s="64"/>
      <c r="DI1163" s="89">
        <v>43719</v>
      </c>
      <c r="DJ1163" s="89"/>
      <c r="DN1163" s="34"/>
      <c r="DO1163" s="34"/>
      <c r="DP1163" s="34"/>
      <c r="DQ1163" s="34"/>
      <c r="DR1163" s="34"/>
      <c r="DS1163" s="34" t="s">
        <v>2127</v>
      </c>
      <c r="DT1163" s="34"/>
      <c r="DU1163" s="47">
        <v>43803</v>
      </c>
      <c r="DY1163" s="1">
        <v>1</v>
      </c>
      <c r="DZ1163" t="s">
        <v>7941</v>
      </c>
      <c r="EB1163" s="4"/>
      <c r="EJ1163"/>
      <c r="EL1163" s="34"/>
      <c r="EN1163" s="34"/>
    </row>
    <row r="1164" spans="1:144" x14ac:dyDescent="0.25">
      <c r="A1164" s="85">
        <v>2022</v>
      </c>
      <c r="B1164" s="87">
        <v>44830</v>
      </c>
      <c r="C1164" t="s">
        <v>121</v>
      </c>
      <c r="D1164" t="s">
        <v>122</v>
      </c>
      <c r="E1164" s="34" t="s">
        <v>7938</v>
      </c>
      <c r="F1164" s="34">
        <f t="shared" si="94"/>
        <v>1163</v>
      </c>
      <c r="G1164" s="34" t="s">
        <v>4985</v>
      </c>
      <c r="H1164">
        <v>18</v>
      </c>
      <c r="I1164" s="34" t="s">
        <v>6141</v>
      </c>
      <c r="J1164" s="34" t="s">
        <v>5052</v>
      </c>
      <c r="K1164" s="34" t="str">
        <f>VLOOKUP(J1164,[2]CodMpios!$B$347:$E$362,4,FALSE)</f>
        <v>18256 - El Paujil</v>
      </c>
      <c r="L1164" s="34" t="str">
        <f>VLOOKUP($J1164,[2]Coord_Mpios_X_Y!$B$2:$K$1123,9,FALSE)</f>
        <v>1,617746356165</v>
      </c>
      <c r="M1164" s="34" t="str">
        <f>VLOOKUP($J1164,[2]Coord_Mpios_X_Y!$B$2:$K$1123,10,FALSE)</f>
        <v>-75,234043334186</v>
      </c>
      <c r="N1164" s="34" t="s">
        <v>125</v>
      </c>
      <c r="O1164" s="34" t="s">
        <v>126</v>
      </c>
      <c r="Q1164" s="34" t="s">
        <v>127</v>
      </c>
      <c r="R1164" s="34">
        <v>40761378</v>
      </c>
      <c r="S1164" s="34" t="str">
        <f t="shared" si="90"/>
        <v>CC40761378</v>
      </c>
      <c r="T1164" s="34" t="s">
        <v>5623</v>
      </c>
      <c r="V1164" s="34" t="s">
        <v>561</v>
      </c>
      <c r="W1164" s="34" t="s">
        <v>2510</v>
      </c>
      <c r="X1164" s="87">
        <v>21990</v>
      </c>
      <c r="Y1164">
        <v>63</v>
      </c>
      <c r="Z1164" s="36">
        <f>VLOOKUP($Y1164,[2]Edades!$A$3:$H$153,4,FALSE)</f>
        <v>6</v>
      </c>
      <c r="AA1164" s="34" t="str">
        <f>VLOOKUP($Y1164,[2]Edades!$A$3:$H$153,6,FALSE)</f>
        <v>6 - Persona mayor</v>
      </c>
      <c r="AB1164" s="34">
        <f>VLOOKUP($Y1164,[2]Edades!$A$3:$H$153,7,FALSE)</f>
        <v>13</v>
      </c>
      <c r="AC1164" s="34" t="str">
        <f>VLOOKUP($Y1164,[2]Edades!$A$3:$H$153,8,FALSE)</f>
        <v>60-64</v>
      </c>
      <c r="AD1164" s="34" t="s">
        <v>129</v>
      </c>
      <c r="AE1164" s="1">
        <v>2</v>
      </c>
      <c r="AF1164" s="34" t="s">
        <v>2137</v>
      </c>
      <c r="AG1164" s="34" t="s">
        <v>2127</v>
      </c>
      <c r="AH1164" s="34" t="s">
        <v>2127</v>
      </c>
      <c r="AK1164" s="34" t="s">
        <v>125</v>
      </c>
      <c r="AM1164" s="34" t="s">
        <v>2127</v>
      </c>
      <c r="AN1164" s="36" t="s">
        <v>2127</v>
      </c>
      <c r="AO1164" s="36" t="s">
        <v>2127</v>
      </c>
      <c r="AP1164" s="34" t="s">
        <v>2127</v>
      </c>
      <c r="AQ1164" s="36" t="s">
        <v>2127</v>
      </c>
      <c r="AR1164" s="34" t="s">
        <v>5078</v>
      </c>
      <c r="AS1164" s="91" t="s">
        <v>7268</v>
      </c>
      <c r="AT1164" s="34">
        <v>3203446105</v>
      </c>
      <c r="AU1164" s="34" t="s">
        <v>2127</v>
      </c>
      <c r="AX1164" s="90"/>
      <c r="BA1164" s="91"/>
      <c r="BB1164" s="91"/>
      <c r="BC1164" s="91"/>
      <c r="BF1164" s="34" t="s">
        <v>4983</v>
      </c>
      <c r="BG1164" s="92" t="s">
        <v>2098</v>
      </c>
      <c r="BM1164" s="36" t="s">
        <v>131</v>
      </c>
      <c r="BN1164" s="34" t="s">
        <v>132</v>
      </c>
      <c r="BO1164" s="36">
        <v>0</v>
      </c>
      <c r="BQ1164" s="94"/>
      <c r="BS1164" s="36" t="s">
        <v>2127</v>
      </c>
      <c r="BU1164" s="95"/>
      <c r="BV1164" s="95"/>
      <c r="BW1164" s="61"/>
      <c r="BX1164" s="60"/>
      <c r="BY1164" s="59" t="str">
        <f t="shared" ca="1" si="91"/>
        <v/>
      </c>
      <c r="CD1164" s="68"/>
      <c r="CE1164" s="68"/>
      <c r="CF1164" s="67"/>
      <c r="CG1164">
        <v>86</v>
      </c>
      <c r="CH1164" s="2">
        <v>160</v>
      </c>
      <c r="CI1164" s="4">
        <f t="shared" si="92"/>
        <v>33.593749999999993</v>
      </c>
      <c r="CJ1164" s="5" t="str">
        <f t="shared" si="93"/>
        <v>OBESIDAD</v>
      </c>
      <c r="CK1164" s="36">
        <v>0</v>
      </c>
      <c r="CL1164" s="66"/>
      <c r="CM1164" s="89">
        <v>43346</v>
      </c>
      <c r="CN1164" s="97">
        <v>43348</v>
      </c>
      <c r="CP1164"/>
      <c r="CQ1164" s="65"/>
      <c r="CR1164" s="65"/>
      <c r="CS1164" s="98"/>
      <c r="CT1164"/>
      <c r="CU1164"/>
      <c r="CV1164" s="97"/>
      <c r="CW1164" s="2"/>
      <c r="CX1164" s="82"/>
      <c r="DG1164" s="64"/>
      <c r="DI1164" s="89"/>
      <c r="DJ1164" s="89"/>
      <c r="DN1164" s="34"/>
      <c r="DO1164" s="34"/>
      <c r="DP1164" s="34"/>
      <c r="DQ1164" s="34"/>
      <c r="DR1164" s="34"/>
      <c r="DS1164" s="34" t="s">
        <v>2127</v>
      </c>
      <c r="DT1164" s="34"/>
      <c r="DU1164" s="47">
        <v>43851</v>
      </c>
      <c r="DY1164" s="1">
        <v>1</v>
      </c>
      <c r="DZ1164" t="s">
        <v>7941</v>
      </c>
      <c r="EB1164" s="4"/>
      <c r="EJ1164"/>
      <c r="EL1164" s="34"/>
      <c r="EN1164" s="34"/>
    </row>
    <row r="1165" spans="1:144" x14ac:dyDescent="0.25">
      <c r="A1165" s="85">
        <v>2022</v>
      </c>
      <c r="B1165" s="87">
        <v>44830</v>
      </c>
      <c r="C1165" t="s">
        <v>121</v>
      </c>
      <c r="D1165" t="s">
        <v>122</v>
      </c>
      <c r="E1165" s="34" t="s">
        <v>7938</v>
      </c>
      <c r="F1165" s="34">
        <f t="shared" si="94"/>
        <v>1164</v>
      </c>
      <c r="G1165" s="34" t="s">
        <v>4985</v>
      </c>
      <c r="H1165">
        <v>18</v>
      </c>
      <c r="I1165" s="34" t="s">
        <v>6141</v>
      </c>
      <c r="J1165" s="34" t="s">
        <v>4988</v>
      </c>
      <c r="K1165" s="34" t="str">
        <f>VLOOKUP(J1165,[2]CodMpios!$B$347:$E$362,4,FALSE)</f>
        <v>18001 - Florencia</v>
      </c>
      <c r="L1165" s="34" t="str">
        <f>VLOOKUP($J1165,[2]Coord_Mpios_X_Y!$B$2:$K$1123,9,FALSE)</f>
        <v>1,749138703818</v>
      </c>
      <c r="M1165" s="34" t="str">
        <f>VLOOKUP($J1165,[2]Coord_Mpios_X_Y!$B$2:$K$1123,10,FALSE)</f>
        <v>-75,558239064333</v>
      </c>
      <c r="N1165" s="34" t="s">
        <v>125</v>
      </c>
      <c r="O1165" s="34" t="s">
        <v>126</v>
      </c>
      <c r="Q1165" s="34" t="s">
        <v>127</v>
      </c>
      <c r="R1165" s="34">
        <v>34544823</v>
      </c>
      <c r="S1165" s="34" t="str">
        <f t="shared" si="90"/>
        <v>CC34544823</v>
      </c>
      <c r="T1165" s="34" t="s">
        <v>1073</v>
      </c>
      <c r="U1165" s="34" t="s">
        <v>227</v>
      </c>
      <c r="V1165" s="34" t="s">
        <v>5622</v>
      </c>
      <c r="W1165" s="34" t="s">
        <v>228</v>
      </c>
      <c r="X1165" s="87">
        <v>23863</v>
      </c>
      <c r="Y1165">
        <v>57</v>
      </c>
      <c r="Z1165" s="36">
        <f>VLOOKUP($Y1165,[2]Edades!$A$3:$H$153,4,FALSE)</f>
        <v>5</v>
      </c>
      <c r="AA1165" s="34" t="str">
        <f>VLOOKUP($Y1165,[2]Edades!$A$3:$H$153,6,FALSE)</f>
        <v>5 - Adultez</v>
      </c>
      <c r="AB1165" s="34">
        <f>VLOOKUP($Y1165,[2]Edades!$A$3:$H$153,7,FALSE)</f>
        <v>12</v>
      </c>
      <c r="AC1165" s="34" t="str">
        <f>VLOOKUP($Y1165,[2]Edades!$A$3:$H$153,8,FALSE)</f>
        <v>55-59</v>
      </c>
      <c r="AD1165" s="34" t="s">
        <v>129</v>
      </c>
      <c r="AE1165" s="1">
        <v>2</v>
      </c>
      <c r="AF1165" s="34" t="s">
        <v>130</v>
      </c>
      <c r="AG1165" s="34" t="s">
        <v>2127</v>
      </c>
      <c r="AH1165" s="34" t="s">
        <v>2127</v>
      </c>
      <c r="AK1165" s="34" t="s">
        <v>125</v>
      </c>
      <c r="AM1165" s="34" t="s">
        <v>2127</v>
      </c>
      <c r="AN1165" s="36" t="s">
        <v>2127</v>
      </c>
      <c r="AO1165" s="36" t="s">
        <v>2127</v>
      </c>
      <c r="AP1165" s="34" t="s">
        <v>2127</v>
      </c>
      <c r="AQ1165" s="36" t="s">
        <v>2127</v>
      </c>
      <c r="AR1165" s="34" t="s">
        <v>2098</v>
      </c>
      <c r="AS1165" s="91" t="s">
        <v>7269</v>
      </c>
      <c r="AT1165" s="34">
        <v>3204926553</v>
      </c>
      <c r="AU1165" s="34" t="s">
        <v>2127</v>
      </c>
      <c r="AX1165" s="90"/>
      <c r="BA1165" s="91"/>
      <c r="BB1165" s="91"/>
      <c r="BC1165" s="91"/>
      <c r="BF1165" s="34" t="s">
        <v>4983</v>
      </c>
      <c r="BG1165" s="92" t="s">
        <v>2098</v>
      </c>
      <c r="BM1165" s="36" t="s">
        <v>131</v>
      </c>
      <c r="BN1165" s="34" t="s">
        <v>132</v>
      </c>
      <c r="BO1165" s="36">
        <v>0</v>
      </c>
      <c r="BQ1165" s="94"/>
      <c r="BS1165" s="36" t="s">
        <v>2127</v>
      </c>
      <c r="BU1165" s="95"/>
      <c r="BV1165" s="95"/>
      <c r="BW1165" s="61"/>
      <c r="BX1165" s="60"/>
      <c r="BY1165" s="59" t="str">
        <f t="shared" ca="1" si="91"/>
        <v/>
      </c>
      <c r="CD1165" s="68"/>
      <c r="CE1165" s="68"/>
      <c r="CF1165" s="67"/>
      <c r="CG1165">
        <v>83</v>
      </c>
      <c r="CH1165" s="2">
        <v>160</v>
      </c>
      <c r="CI1165" s="4">
        <f t="shared" si="92"/>
        <v>32.421874999999993</v>
      </c>
      <c r="CJ1165" s="5" t="str">
        <f t="shared" si="93"/>
        <v>OBESIDAD</v>
      </c>
      <c r="CK1165" s="36">
        <v>0</v>
      </c>
      <c r="CL1165" s="66"/>
      <c r="CM1165" s="89">
        <v>43343</v>
      </c>
      <c r="CN1165" s="97">
        <v>43347</v>
      </c>
      <c r="CP1165"/>
      <c r="CQ1165" s="65"/>
      <c r="CR1165" s="65"/>
      <c r="CS1165" s="98"/>
      <c r="CT1165"/>
      <c r="CU1165"/>
      <c r="CV1165" s="97"/>
      <c r="CW1165" s="2"/>
      <c r="CX1165" s="82"/>
      <c r="DG1165" s="64"/>
      <c r="DI1165" s="89">
        <v>43741</v>
      </c>
      <c r="DJ1165" s="89"/>
      <c r="DN1165" s="34"/>
      <c r="DO1165" s="34"/>
      <c r="DP1165" s="34"/>
      <c r="DQ1165" s="34"/>
      <c r="DR1165" s="34"/>
      <c r="DS1165" s="34" t="s">
        <v>2127</v>
      </c>
      <c r="DT1165" s="34"/>
      <c r="DU1165" s="47">
        <v>44110</v>
      </c>
      <c r="DY1165" s="1">
        <v>1</v>
      </c>
      <c r="DZ1165" t="s">
        <v>7941</v>
      </c>
      <c r="EB1165" s="4"/>
      <c r="EJ1165"/>
      <c r="EL1165" s="34"/>
      <c r="EN1165" s="34"/>
    </row>
    <row r="1166" spans="1:144" x14ac:dyDescent="0.25">
      <c r="A1166" s="85">
        <v>2022</v>
      </c>
      <c r="B1166" s="87">
        <v>44830</v>
      </c>
      <c r="C1166" t="s">
        <v>121</v>
      </c>
      <c r="D1166" t="s">
        <v>122</v>
      </c>
      <c r="E1166" s="34" t="s">
        <v>7938</v>
      </c>
      <c r="F1166" s="34">
        <f t="shared" si="94"/>
        <v>1165</v>
      </c>
      <c r="G1166" s="34" t="s">
        <v>4985</v>
      </c>
      <c r="H1166">
        <v>18</v>
      </c>
      <c r="I1166" s="34" t="s">
        <v>6141</v>
      </c>
      <c r="J1166" s="34" t="s">
        <v>4988</v>
      </c>
      <c r="K1166" s="34" t="str">
        <f>VLOOKUP(J1166,[2]CodMpios!$B$347:$E$362,4,FALSE)</f>
        <v>18001 - Florencia</v>
      </c>
      <c r="L1166" s="34" t="str">
        <f>VLOOKUP($J1166,[2]Coord_Mpios_X_Y!$B$2:$K$1123,9,FALSE)</f>
        <v>1,749138703818</v>
      </c>
      <c r="M1166" s="34" t="str">
        <f>VLOOKUP($J1166,[2]Coord_Mpios_X_Y!$B$2:$K$1123,10,FALSE)</f>
        <v>-75,558239064333</v>
      </c>
      <c r="N1166" s="34" t="s">
        <v>125</v>
      </c>
      <c r="O1166" s="34" t="s">
        <v>126</v>
      </c>
      <c r="Q1166" s="34" t="s">
        <v>127</v>
      </c>
      <c r="R1166" s="34">
        <v>17700339</v>
      </c>
      <c r="S1166" s="34" t="str">
        <f t="shared" si="90"/>
        <v>CC17700339</v>
      </c>
      <c r="T1166" s="34" t="s">
        <v>156</v>
      </c>
      <c r="V1166" s="34" t="s">
        <v>1478</v>
      </c>
      <c r="W1166" s="34" t="s">
        <v>5336</v>
      </c>
      <c r="X1166" s="87">
        <v>20714</v>
      </c>
      <c r="Y1166">
        <v>66</v>
      </c>
      <c r="Z1166" s="36">
        <f>VLOOKUP($Y1166,[2]Edades!$A$3:$H$153,4,FALSE)</f>
        <v>6</v>
      </c>
      <c r="AA1166" s="34" t="str">
        <f>VLOOKUP($Y1166,[2]Edades!$A$3:$H$153,6,FALSE)</f>
        <v>6 - Persona mayor</v>
      </c>
      <c r="AB1166" s="34">
        <f>VLOOKUP($Y1166,[2]Edades!$A$3:$H$153,7,FALSE)</f>
        <v>14</v>
      </c>
      <c r="AC1166" s="34" t="str">
        <f>VLOOKUP($Y1166,[2]Edades!$A$3:$H$153,8,FALSE)</f>
        <v>65-69</v>
      </c>
      <c r="AD1166" s="34" t="s">
        <v>146</v>
      </c>
      <c r="AE1166">
        <v>1</v>
      </c>
      <c r="AF1166" s="34" t="s">
        <v>2137</v>
      </c>
      <c r="AG1166" s="34" t="s">
        <v>2127</v>
      </c>
      <c r="AH1166" s="34" t="s">
        <v>2127</v>
      </c>
      <c r="AK1166" s="34" t="s">
        <v>125</v>
      </c>
      <c r="AM1166" s="34" t="s">
        <v>2127</v>
      </c>
      <c r="AN1166" s="36" t="s">
        <v>2127</v>
      </c>
      <c r="AO1166" s="36" t="s">
        <v>2127</v>
      </c>
      <c r="AP1166" s="34" t="s">
        <v>2127</v>
      </c>
      <c r="AQ1166" s="36" t="s">
        <v>2127</v>
      </c>
      <c r="AR1166" s="34" t="s">
        <v>2098</v>
      </c>
      <c r="AS1166" s="91" t="s">
        <v>7270</v>
      </c>
      <c r="AT1166" s="34">
        <v>3213963880</v>
      </c>
      <c r="AU1166" s="34" t="s">
        <v>2127</v>
      </c>
      <c r="AX1166" s="90"/>
      <c r="BA1166" s="91"/>
      <c r="BB1166" s="91"/>
      <c r="BC1166" s="91"/>
      <c r="BF1166" s="34" t="s">
        <v>4983</v>
      </c>
      <c r="BG1166" s="92" t="s">
        <v>2098</v>
      </c>
      <c r="BM1166" s="36" t="s">
        <v>131</v>
      </c>
      <c r="BN1166" s="34" t="s">
        <v>132</v>
      </c>
      <c r="BO1166" s="36">
        <v>0</v>
      </c>
      <c r="BQ1166" s="94"/>
      <c r="BS1166" s="36" t="s">
        <v>2127</v>
      </c>
      <c r="BU1166" s="95"/>
      <c r="BV1166" s="95"/>
      <c r="BW1166" s="61"/>
      <c r="BX1166" s="60"/>
      <c r="BY1166" s="59" t="str">
        <f t="shared" ca="1" si="91"/>
        <v/>
      </c>
      <c r="CD1166" s="68"/>
      <c r="CE1166" s="68"/>
      <c r="CF1166" s="67"/>
      <c r="CG1166">
        <v>79</v>
      </c>
      <c r="CH1166" s="2">
        <v>166</v>
      </c>
      <c r="CI1166" s="4">
        <f t="shared" si="92"/>
        <v>28.668892437218755</v>
      </c>
      <c r="CJ1166" s="5" t="str">
        <f t="shared" si="93"/>
        <v>SOBREPESO</v>
      </c>
      <c r="CK1166" s="36">
        <v>0</v>
      </c>
      <c r="CL1166" s="66"/>
      <c r="CM1166" s="89">
        <v>43346</v>
      </c>
      <c r="CN1166" s="97">
        <v>43349</v>
      </c>
      <c r="CP1166"/>
      <c r="CQ1166" s="65"/>
      <c r="CR1166" s="65"/>
      <c r="CS1166" s="98"/>
      <c r="CT1166"/>
      <c r="CU1166"/>
      <c r="CV1166" s="97"/>
      <c r="CW1166" s="2"/>
      <c r="CX1166" s="82"/>
      <c r="DG1166" s="64"/>
      <c r="DI1166" s="89"/>
      <c r="DJ1166" s="89"/>
      <c r="DN1166" s="34"/>
      <c r="DO1166" s="34"/>
      <c r="DP1166" s="34"/>
      <c r="DQ1166" s="34"/>
      <c r="DR1166" s="34"/>
      <c r="DS1166" s="34" t="s">
        <v>2127</v>
      </c>
      <c r="DT1166" s="34"/>
      <c r="DU1166" s="47">
        <v>43349</v>
      </c>
      <c r="DY1166" s="1">
        <v>1</v>
      </c>
      <c r="DZ1166" t="s">
        <v>7941</v>
      </c>
      <c r="EB1166" s="4"/>
      <c r="EJ1166"/>
      <c r="EL1166" s="34"/>
      <c r="EN1166" s="34"/>
    </row>
    <row r="1167" spans="1:144" x14ac:dyDescent="0.25">
      <c r="A1167" s="85">
        <v>2022</v>
      </c>
      <c r="B1167" s="87">
        <v>44830</v>
      </c>
      <c r="C1167" t="s">
        <v>121</v>
      </c>
      <c r="D1167" t="s">
        <v>122</v>
      </c>
      <c r="E1167" s="34" t="s">
        <v>7938</v>
      </c>
      <c r="F1167" s="34">
        <f t="shared" si="94"/>
        <v>1166</v>
      </c>
      <c r="G1167" s="34" t="s">
        <v>4985</v>
      </c>
      <c r="H1167">
        <v>18</v>
      </c>
      <c r="I1167" s="34" t="s">
        <v>6141</v>
      </c>
      <c r="J1167" s="34" t="s">
        <v>5032</v>
      </c>
      <c r="K1167" s="34" t="str">
        <f>VLOOKUP(J1167,[2]CodMpios!$B$347:$E$362,4,FALSE)</f>
        <v>18150 - Cartagena Del Chaira</v>
      </c>
      <c r="L1167" s="34" t="str">
        <f>VLOOKUP($J1167,[2]Coord_Mpios_X_Y!$B$2:$K$1123,9,FALSE)</f>
        <v>0,647693081213</v>
      </c>
      <c r="M1167" s="34" t="str">
        <f>VLOOKUP($J1167,[2]Coord_Mpios_X_Y!$B$2:$K$1123,10,FALSE)</f>
        <v>-74,272354990827</v>
      </c>
      <c r="N1167" s="34" t="s">
        <v>139</v>
      </c>
      <c r="O1167" s="34" t="s">
        <v>126</v>
      </c>
      <c r="Q1167" s="34" t="s">
        <v>127</v>
      </c>
      <c r="R1167" s="34">
        <v>26614999</v>
      </c>
      <c r="S1167" s="34" t="str">
        <f t="shared" si="90"/>
        <v>CC26614999</v>
      </c>
      <c r="T1167" s="34" t="s">
        <v>2341</v>
      </c>
      <c r="V1167" s="34" t="s">
        <v>5621</v>
      </c>
      <c r="W1167" s="34" t="s">
        <v>619</v>
      </c>
      <c r="X1167" s="87">
        <v>16469</v>
      </c>
      <c r="Y1167">
        <v>78</v>
      </c>
      <c r="Z1167" s="36">
        <f>VLOOKUP($Y1167,[2]Edades!$A$3:$H$153,4,FALSE)</f>
        <v>6</v>
      </c>
      <c r="AA1167" s="34" t="str">
        <f>VLOOKUP($Y1167,[2]Edades!$A$3:$H$153,6,FALSE)</f>
        <v>6 - Persona mayor</v>
      </c>
      <c r="AB1167" s="34">
        <f>VLOOKUP($Y1167,[2]Edades!$A$3:$H$153,7,FALSE)</f>
        <v>16</v>
      </c>
      <c r="AC1167" s="34" t="str">
        <f>VLOOKUP($Y1167,[2]Edades!$A$3:$H$153,8,FALSE)</f>
        <v>75-79</v>
      </c>
      <c r="AD1167" s="34" t="s">
        <v>129</v>
      </c>
      <c r="AE1167" s="1">
        <v>2</v>
      </c>
      <c r="AF1167" s="34" t="s">
        <v>2137</v>
      </c>
      <c r="AG1167" s="34" t="s">
        <v>2127</v>
      </c>
      <c r="AH1167" s="34" t="s">
        <v>2127</v>
      </c>
      <c r="AK1167" s="34" t="s">
        <v>139</v>
      </c>
      <c r="AM1167" s="34" t="s">
        <v>2127</v>
      </c>
      <c r="AN1167" s="36" t="s">
        <v>2127</v>
      </c>
      <c r="AO1167" s="36" t="s">
        <v>2127</v>
      </c>
      <c r="AP1167" s="34" t="s">
        <v>2127</v>
      </c>
      <c r="AQ1167" s="36" t="s">
        <v>2127</v>
      </c>
      <c r="AR1167" s="34" t="s">
        <v>2098</v>
      </c>
      <c r="AS1167" s="91" t="s">
        <v>7271</v>
      </c>
      <c r="AT1167" s="34">
        <v>3148351986</v>
      </c>
      <c r="AU1167" s="34" t="s">
        <v>2127</v>
      </c>
      <c r="AX1167" s="90"/>
      <c r="BA1167" s="91"/>
      <c r="BB1167" s="91"/>
      <c r="BC1167" s="91"/>
      <c r="BF1167" s="34" t="s">
        <v>4983</v>
      </c>
      <c r="BG1167" s="92" t="s">
        <v>2098</v>
      </c>
      <c r="BM1167" s="36" t="s">
        <v>131</v>
      </c>
      <c r="BN1167" s="34" t="s">
        <v>132</v>
      </c>
      <c r="BO1167" s="36">
        <v>0</v>
      </c>
      <c r="BQ1167" s="94"/>
      <c r="BS1167" s="36" t="s">
        <v>2127</v>
      </c>
      <c r="BU1167" s="95"/>
      <c r="BV1167" s="95"/>
      <c r="BW1167" s="61"/>
      <c r="BX1167" s="60"/>
      <c r="BY1167" s="59" t="str">
        <f t="shared" ca="1" si="91"/>
        <v/>
      </c>
      <c r="CD1167" s="68"/>
      <c r="CE1167" s="68"/>
      <c r="CF1167" s="67"/>
      <c r="CG1167">
        <v>58</v>
      </c>
      <c r="CH1167" s="2">
        <v>144</v>
      </c>
      <c r="CI1167" s="4">
        <f t="shared" si="92"/>
        <v>27.970679012345681</v>
      </c>
      <c r="CJ1167" s="5" t="str">
        <f t="shared" si="93"/>
        <v>SOBREPESO</v>
      </c>
      <c r="CK1167" s="36">
        <v>0</v>
      </c>
      <c r="CL1167" s="66"/>
      <c r="CM1167" s="89">
        <v>43347</v>
      </c>
      <c r="CN1167" s="97">
        <v>43353</v>
      </c>
      <c r="CP1167"/>
      <c r="CQ1167" s="65"/>
      <c r="CR1167" s="65"/>
      <c r="CS1167" s="98"/>
      <c r="CT1167"/>
      <c r="CU1167"/>
      <c r="CV1167" s="97"/>
      <c r="CW1167" s="2">
        <v>130</v>
      </c>
      <c r="CX1167" s="82">
        <v>80</v>
      </c>
      <c r="DG1167" s="64"/>
      <c r="DI1167" s="89"/>
      <c r="DJ1167" s="89"/>
      <c r="DN1167" s="34"/>
      <c r="DO1167" s="34"/>
      <c r="DP1167" s="34"/>
      <c r="DQ1167" s="34"/>
      <c r="DR1167" s="34"/>
      <c r="DS1167" s="34" t="s">
        <v>2127</v>
      </c>
      <c r="DT1167" s="34"/>
      <c r="DU1167" s="47">
        <v>44763</v>
      </c>
      <c r="DY1167" s="1">
        <v>2</v>
      </c>
      <c r="DZ1167" t="s">
        <v>7941</v>
      </c>
      <c r="EA1167" s="4">
        <v>0.79</v>
      </c>
      <c r="EB1167" s="4">
        <v>103</v>
      </c>
      <c r="EC1167" s="4">
        <v>245</v>
      </c>
      <c r="ED1167" s="4">
        <v>140</v>
      </c>
      <c r="EE1167" s="4">
        <v>40.6</v>
      </c>
      <c r="EF1167" s="4">
        <v>243</v>
      </c>
      <c r="EJ1167"/>
      <c r="EL1167" s="34"/>
      <c r="EN1167" s="34"/>
    </row>
    <row r="1168" spans="1:144" x14ac:dyDescent="0.25">
      <c r="A1168" s="85">
        <v>2022</v>
      </c>
      <c r="B1168" s="87">
        <v>44830</v>
      </c>
      <c r="C1168" t="s">
        <v>121</v>
      </c>
      <c r="D1168" t="s">
        <v>122</v>
      </c>
      <c r="E1168" s="34" t="s">
        <v>7938</v>
      </c>
      <c r="F1168" s="34">
        <f t="shared" si="94"/>
        <v>1167</v>
      </c>
      <c r="G1168" s="34" t="s">
        <v>4985</v>
      </c>
      <c r="H1168">
        <v>18</v>
      </c>
      <c r="I1168" s="34" t="s">
        <v>6141</v>
      </c>
      <c r="J1168" s="34" t="s">
        <v>4988</v>
      </c>
      <c r="K1168" s="34" t="str">
        <f>VLOOKUP(J1168,[2]CodMpios!$B$347:$E$362,4,FALSE)</f>
        <v>18001 - Florencia</v>
      </c>
      <c r="L1168" s="34" t="str">
        <f>VLOOKUP($J1168,[2]Coord_Mpios_X_Y!$B$2:$K$1123,9,FALSE)</f>
        <v>1,749138703818</v>
      </c>
      <c r="M1168" s="34" t="str">
        <f>VLOOKUP($J1168,[2]Coord_Mpios_X_Y!$B$2:$K$1123,10,FALSE)</f>
        <v>-75,558239064333</v>
      </c>
      <c r="N1168" s="34" t="s">
        <v>139</v>
      </c>
      <c r="O1168" s="34" t="s">
        <v>126</v>
      </c>
      <c r="Q1168" s="34" t="s">
        <v>127</v>
      </c>
      <c r="R1168" s="34">
        <v>40621517</v>
      </c>
      <c r="S1168" s="34" t="str">
        <f t="shared" si="90"/>
        <v>CC40621517</v>
      </c>
      <c r="T1168" s="34" t="s">
        <v>1941</v>
      </c>
      <c r="U1168" s="34" t="s">
        <v>5620</v>
      </c>
      <c r="V1168" s="34" t="s">
        <v>356</v>
      </c>
      <c r="W1168" s="34" t="s">
        <v>495</v>
      </c>
      <c r="X1168" s="87">
        <v>28539</v>
      </c>
      <c r="Y1168">
        <v>45</v>
      </c>
      <c r="Z1168" s="36">
        <f>VLOOKUP($Y1168,[2]Edades!$A$3:$H$153,4,FALSE)</f>
        <v>5</v>
      </c>
      <c r="AA1168" s="34" t="str">
        <f>VLOOKUP($Y1168,[2]Edades!$A$3:$H$153,6,FALSE)</f>
        <v>5 - Adultez</v>
      </c>
      <c r="AB1168" s="34">
        <f>VLOOKUP($Y1168,[2]Edades!$A$3:$H$153,7,FALSE)</f>
        <v>10</v>
      </c>
      <c r="AC1168" s="34" t="str">
        <f>VLOOKUP($Y1168,[2]Edades!$A$3:$H$153,8,FALSE)</f>
        <v>45-49</v>
      </c>
      <c r="AD1168" s="34" t="s">
        <v>129</v>
      </c>
      <c r="AE1168" s="1">
        <v>2</v>
      </c>
      <c r="AF1168" s="34" t="s">
        <v>130</v>
      </c>
      <c r="AG1168" s="34" t="s">
        <v>2127</v>
      </c>
      <c r="AH1168" s="34" t="s">
        <v>2127</v>
      </c>
      <c r="AK1168" s="34" t="s">
        <v>139</v>
      </c>
      <c r="AM1168" s="34" t="s">
        <v>2127</v>
      </c>
      <c r="AN1168" s="36" t="s">
        <v>2127</v>
      </c>
      <c r="AO1168" s="36" t="s">
        <v>2127</v>
      </c>
      <c r="AP1168" s="34" t="s">
        <v>2127</v>
      </c>
      <c r="AQ1168" s="36" t="s">
        <v>2127</v>
      </c>
      <c r="AR1168" s="34" t="s">
        <v>2098</v>
      </c>
      <c r="AS1168" s="91" t="s">
        <v>7272</v>
      </c>
      <c r="AT1168" s="34">
        <v>3137241637</v>
      </c>
      <c r="AU1168" s="34" t="s">
        <v>2127</v>
      </c>
      <c r="AX1168" s="90"/>
      <c r="BA1168" s="91"/>
      <c r="BB1168" s="91"/>
      <c r="BC1168" s="91"/>
      <c r="BF1168" s="34" t="s">
        <v>4983</v>
      </c>
      <c r="BG1168" s="92" t="s">
        <v>2098</v>
      </c>
      <c r="BM1168" s="36" t="s">
        <v>131</v>
      </c>
      <c r="BN1168" s="34" t="s">
        <v>132</v>
      </c>
      <c r="BO1168" s="36">
        <v>0</v>
      </c>
      <c r="BQ1168" s="94"/>
      <c r="BS1168" s="36" t="s">
        <v>2127</v>
      </c>
      <c r="BU1168" s="95"/>
      <c r="BV1168" s="95"/>
      <c r="BW1168" s="61"/>
      <c r="BX1168" s="60"/>
      <c r="BY1168" s="59" t="str">
        <f t="shared" ca="1" si="91"/>
        <v/>
      </c>
      <c r="CD1168" s="68"/>
      <c r="CE1168" s="68"/>
      <c r="CF1168" s="67"/>
      <c r="CG1168">
        <v>65</v>
      </c>
      <c r="CH1168" s="2">
        <v>156</v>
      </c>
      <c r="CI1168" s="4">
        <f t="shared" si="92"/>
        <v>26.709401709401707</v>
      </c>
      <c r="CJ1168" s="5" t="str">
        <f t="shared" si="93"/>
        <v>SOBREPESO</v>
      </c>
      <c r="CK1168" s="36">
        <v>0</v>
      </c>
      <c r="CL1168" s="66"/>
      <c r="CM1168" s="89">
        <v>43347</v>
      </c>
      <c r="CN1168" s="97">
        <v>43353</v>
      </c>
      <c r="CP1168"/>
      <c r="CQ1168" s="65"/>
      <c r="CR1168" s="65"/>
      <c r="CS1168" s="98"/>
      <c r="CT1168"/>
      <c r="CU1168"/>
      <c r="CV1168" s="97"/>
      <c r="CW1168" s="2">
        <v>120</v>
      </c>
      <c r="CX1168" s="82">
        <v>70</v>
      </c>
      <c r="DG1168" s="64"/>
      <c r="DI1168" s="89"/>
      <c r="DJ1168" s="89"/>
      <c r="DN1168" s="34"/>
      <c r="DO1168" s="34"/>
      <c r="DP1168" s="34"/>
      <c r="DQ1168" s="34"/>
      <c r="DR1168" s="34"/>
      <c r="DS1168" s="34" t="s">
        <v>2127</v>
      </c>
      <c r="DT1168" s="34"/>
      <c r="DU1168" s="47">
        <v>44152</v>
      </c>
      <c r="DY1168" s="1">
        <v>1</v>
      </c>
      <c r="DZ1168" t="s">
        <v>7941</v>
      </c>
      <c r="EB1168" s="4">
        <v>75</v>
      </c>
      <c r="ED1168" s="4">
        <v>106</v>
      </c>
      <c r="EF1168" s="4">
        <v>224</v>
      </c>
      <c r="EJ1168"/>
      <c r="EL1168" s="34"/>
      <c r="EN1168" s="34"/>
    </row>
    <row r="1169" spans="1:144" x14ac:dyDescent="0.25">
      <c r="A1169" s="85">
        <v>2022</v>
      </c>
      <c r="B1169" s="87">
        <v>44830</v>
      </c>
      <c r="C1169" t="s">
        <v>121</v>
      </c>
      <c r="D1169" t="s">
        <v>122</v>
      </c>
      <c r="E1169" s="34" t="s">
        <v>7938</v>
      </c>
      <c r="F1169" s="34">
        <f t="shared" si="94"/>
        <v>1168</v>
      </c>
      <c r="G1169" s="34" t="s">
        <v>4985</v>
      </c>
      <c r="H1169">
        <v>18</v>
      </c>
      <c r="I1169" s="34" t="s">
        <v>6141</v>
      </c>
      <c r="J1169" s="34" t="s">
        <v>5008</v>
      </c>
      <c r="K1169" s="34" t="str">
        <f>VLOOKUP(J1169,[2]CodMpios!$B$347:$E$362,4,FALSE)</f>
        <v>18094 - Belén De Los Andaquíes</v>
      </c>
      <c r="L1169" s="34" t="str">
        <f>VLOOKUP($J1169,[2]Coord_Mpios_X_Y!$B$2:$K$1123,9,FALSE)</f>
        <v>1,500923003060</v>
      </c>
      <c r="M1169" s="34" t="str">
        <f>VLOOKUP($J1169,[2]Coord_Mpios_X_Y!$B$2:$K$1123,10,FALSE)</f>
        <v>-75,875645424257</v>
      </c>
      <c r="N1169" s="34" t="s">
        <v>125</v>
      </c>
      <c r="O1169" s="34" t="s">
        <v>126</v>
      </c>
      <c r="Q1169" s="34" t="s">
        <v>127</v>
      </c>
      <c r="R1169" s="34">
        <v>17648278</v>
      </c>
      <c r="S1169" s="34" t="str">
        <f t="shared" si="90"/>
        <v>CC17648278</v>
      </c>
      <c r="T1169" s="34" t="s">
        <v>645</v>
      </c>
      <c r="V1169" s="34" t="s">
        <v>303</v>
      </c>
      <c r="X1169" s="87">
        <v>26380</v>
      </c>
      <c r="Y1169">
        <v>51</v>
      </c>
      <c r="Z1169" s="36">
        <f>VLOOKUP($Y1169,[2]Edades!$A$3:$H$153,4,FALSE)</f>
        <v>5</v>
      </c>
      <c r="AA1169" s="34" t="str">
        <f>VLOOKUP($Y1169,[2]Edades!$A$3:$H$153,6,FALSE)</f>
        <v>5 - Adultez</v>
      </c>
      <c r="AB1169" s="34">
        <f>VLOOKUP($Y1169,[2]Edades!$A$3:$H$153,7,FALSE)</f>
        <v>11</v>
      </c>
      <c r="AC1169" s="34" t="str">
        <f>VLOOKUP($Y1169,[2]Edades!$A$3:$H$153,8,FALSE)</f>
        <v>50-54</v>
      </c>
      <c r="AD1169" s="34" t="s">
        <v>146</v>
      </c>
      <c r="AE1169">
        <v>1</v>
      </c>
      <c r="AF1169" s="34" t="s">
        <v>130</v>
      </c>
      <c r="AG1169" s="34" t="s">
        <v>2127</v>
      </c>
      <c r="AH1169" s="34" t="s">
        <v>2127</v>
      </c>
      <c r="AK1169" s="34" t="s">
        <v>125</v>
      </c>
      <c r="AM1169" s="34" t="s">
        <v>2127</v>
      </c>
      <c r="AN1169" s="36" t="s">
        <v>2127</v>
      </c>
      <c r="AO1169" s="36" t="s">
        <v>2127</v>
      </c>
      <c r="AP1169" s="34" t="s">
        <v>2127</v>
      </c>
      <c r="AQ1169" s="36" t="s">
        <v>2127</v>
      </c>
      <c r="AR1169" s="34" t="s">
        <v>2098</v>
      </c>
      <c r="AS1169" s="91" t="s">
        <v>7273</v>
      </c>
      <c r="AT1169" s="34">
        <v>3118789748</v>
      </c>
      <c r="AU1169" s="34" t="s">
        <v>2127</v>
      </c>
      <c r="AX1169" s="90"/>
      <c r="BA1169" s="91"/>
      <c r="BB1169" s="91"/>
      <c r="BC1169" s="91"/>
      <c r="BF1169" s="34" t="s">
        <v>4983</v>
      </c>
      <c r="BG1169" s="92" t="s">
        <v>2098</v>
      </c>
      <c r="BM1169" s="36" t="s">
        <v>131</v>
      </c>
      <c r="BN1169" s="34" t="s">
        <v>132</v>
      </c>
      <c r="BO1169" s="36">
        <v>0</v>
      </c>
      <c r="BQ1169" s="94"/>
      <c r="BS1169" s="36" t="s">
        <v>2127</v>
      </c>
      <c r="BU1169" s="95"/>
      <c r="BV1169" s="95"/>
      <c r="BW1169" s="61"/>
      <c r="BX1169" s="60"/>
      <c r="BY1169" s="59" t="str">
        <f t="shared" ca="1" si="91"/>
        <v/>
      </c>
      <c r="CD1169" s="68"/>
      <c r="CE1169" s="68"/>
      <c r="CF1169" s="67"/>
      <c r="CG1169">
        <v>85</v>
      </c>
      <c r="CH1169" s="2">
        <v>170</v>
      </c>
      <c r="CI1169" s="4">
        <f t="shared" si="92"/>
        <v>29.411764705882355</v>
      </c>
      <c r="CJ1169" s="5" t="str">
        <f t="shared" si="93"/>
        <v>SOBREPESO</v>
      </c>
      <c r="CK1169" s="36">
        <v>0</v>
      </c>
      <c r="CL1169" s="66"/>
      <c r="CM1169" s="89">
        <v>43349</v>
      </c>
      <c r="CN1169" s="97">
        <v>43360</v>
      </c>
      <c r="CP1169"/>
      <c r="CQ1169" s="65"/>
      <c r="CR1169" s="65"/>
      <c r="CS1169" s="98"/>
      <c r="CT1169"/>
      <c r="CU1169"/>
      <c r="CV1169" s="97"/>
      <c r="CW1169" s="2"/>
      <c r="CX1169" s="82"/>
      <c r="DG1169" s="64"/>
      <c r="DI1169" s="89"/>
      <c r="DJ1169" s="89"/>
      <c r="DN1169" s="34"/>
      <c r="DO1169" s="34"/>
      <c r="DP1169" s="34"/>
      <c r="DQ1169" s="34"/>
      <c r="DR1169" s="34"/>
      <c r="DS1169" s="34" t="s">
        <v>2127</v>
      </c>
      <c r="DT1169" s="34"/>
      <c r="DU1169" s="47">
        <v>44238</v>
      </c>
      <c r="DY1169" s="1">
        <v>2</v>
      </c>
      <c r="DZ1169" t="s">
        <v>7940</v>
      </c>
      <c r="EB1169" s="4"/>
      <c r="EJ1169"/>
      <c r="EL1169" s="34"/>
      <c r="EN1169" s="34"/>
    </row>
    <row r="1170" spans="1:144" x14ac:dyDescent="0.25">
      <c r="A1170" s="85">
        <v>2022</v>
      </c>
      <c r="B1170" s="87">
        <v>44830</v>
      </c>
      <c r="C1170" t="s">
        <v>121</v>
      </c>
      <c r="D1170" t="s">
        <v>122</v>
      </c>
      <c r="E1170" s="34" t="s">
        <v>7938</v>
      </c>
      <c r="F1170" s="34">
        <f t="shared" si="94"/>
        <v>1169</v>
      </c>
      <c r="G1170" s="34" t="s">
        <v>4985</v>
      </c>
      <c r="H1170">
        <v>18</v>
      </c>
      <c r="I1170" s="34" t="s">
        <v>6141</v>
      </c>
      <c r="J1170" s="34" t="s">
        <v>4988</v>
      </c>
      <c r="K1170" s="34" t="str">
        <f>VLOOKUP(J1170,[2]CodMpios!$B$347:$E$362,4,FALSE)</f>
        <v>18001 - Florencia</v>
      </c>
      <c r="L1170" s="34" t="str">
        <f>VLOOKUP($J1170,[2]Coord_Mpios_X_Y!$B$2:$K$1123,9,FALSE)</f>
        <v>1,749138703818</v>
      </c>
      <c r="M1170" s="34" t="str">
        <f>VLOOKUP($J1170,[2]Coord_Mpios_X_Y!$B$2:$K$1123,10,FALSE)</f>
        <v>-75,558239064333</v>
      </c>
      <c r="N1170" s="34" t="s">
        <v>125</v>
      </c>
      <c r="O1170" s="34" t="s">
        <v>126</v>
      </c>
      <c r="Q1170" s="34" t="s">
        <v>127</v>
      </c>
      <c r="R1170" s="34">
        <v>40613104</v>
      </c>
      <c r="S1170" s="34" t="str">
        <f t="shared" si="90"/>
        <v>CC40613104</v>
      </c>
      <c r="T1170" s="34" t="s">
        <v>5619</v>
      </c>
      <c r="U1170" s="34" t="s">
        <v>642</v>
      </c>
      <c r="V1170" s="34" t="s">
        <v>5128</v>
      </c>
      <c r="W1170" s="34" t="s">
        <v>2364</v>
      </c>
      <c r="X1170" s="87">
        <v>30936</v>
      </c>
      <c r="Y1170">
        <v>38</v>
      </c>
      <c r="Z1170" s="36">
        <f>VLOOKUP($Y1170,[2]Edades!$A$3:$H$153,4,FALSE)</f>
        <v>5</v>
      </c>
      <c r="AA1170" s="34" t="str">
        <f>VLOOKUP($Y1170,[2]Edades!$A$3:$H$153,6,FALSE)</f>
        <v>5 - Adultez</v>
      </c>
      <c r="AB1170" s="34">
        <f>VLOOKUP($Y1170,[2]Edades!$A$3:$H$153,7,FALSE)</f>
        <v>8</v>
      </c>
      <c r="AC1170" s="34" t="str">
        <f>VLOOKUP($Y1170,[2]Edades!$A$3:$H$153,8,FALSE)</f>
        <v>35-39</v>
      </c>
      <c r="AD1170" s="34" t="s">
        <v>129</v>
      </c>
      <c r="AE1170" s="1">
        <v>2</v>
      </c>
      <c r="AF1170" s="34" t="s">
        <v>130</v>
      </c>
      <c r="AG1170" s="34" t="s">
        <v>2127</v>
      </c>
      <c r="AH1170" s="34" t="s">
        <v>2127</v>
      </c>
      <c r="AK1170" s="34" t="s">
        <v>125</v>
      </c>
      <c r="AM1170" s="34" t="s">
        <v>2127</v>
      </c>
      <c r="AN1170" s="36" t="s">
        <v>2127</v>
      </c>
      <c r="AO1170" s="36" t="s">
        <v>2127</v>
      </c>
      <c r="AP1170" s="34" t="s">
        <v>2127</v>
      </c>
      <c r="AQ1170" s="36" t="s">
        <v>2127</v>
      </c>
      <c r="AR1170" s="34" t="s">
        <v>2098</v>
      </c>
      <c r="AS1170" s="91" t="s">
        <v>7274</v>
      </c>
      <c r="AT1170" s="34">
        <v>3108881250</v>
      </c>
      <c r="AU1170" s="34" t="s">
        <v>2127</v>
      </c>
      <c r="AX1170" s="90"/>
      <c r="BA1170" s="91"/>
      <c r="BB1170" s="91"/>
      <c r="BC1170" s="91"/>
      <c r="BF1170" s="34" t="s">
        <v>4983</v>
      </c>
      <c r="BG1170" s="92" t="s">
        <v>2098</v>
      </c>
      <c r="BM1170" s="36" t="s">
        <v>131</v>
      </c>
      <c r="BN1170" s="34" t="s">
        <v>132</v>
      </c>
      <c r="BO1170" s="36">
        <v>0</v>
      </c>
      <c r="BQ1170" s="94"/>
      <c r="BS1170" s="36" t="s">
        <v>2127</v>
      </c>
      <c r="BU1170" s="95"/>
      <c r="BV1170" s="95"/>
      <c r="BW1170" s="61"/>
      <c r="BX1170" s="60"/>
      <c r="BY1170" s="59" t="str">
        <f t="shared" ca="1" si="91"/>
        <v/>
      </c>
      <c r="CD1170" s="68"/>
      <c r="CE1170" s="68"/>
      <c r="CF1170" s="67"/>
      <c r="CG1170">
        <v>73</v>
      </c>
      <c r="CH1170" s="2">
        <v>163</v>
      </c>
      <c r="CI1170" s="4">
        <f t="shared" si="92"/>
        <v>27.475629493018182</v>
      </c>
      <c r="CJ1170" s="5" t="str">
        <f t="shared" si="93"/>
        <v>SOBREPESO</v>
      </c>
      <c r="CK1170" s="36">
        <v>0</v>
      </c>
      <c r="CL1170" s="66"/>
      <c r="CM1170" s="89">
        <v>43349</v>
      </c>
      <c r="CN1170" s="97">
        <v>43353</v>
      </c>
      <c r="CP1170"/>
      <c r="CQ1170" s="65"/>
      <c r="CR1170" s="65"/>
      <c r="CS1170" s="98"/>
      <c r="CT1170"/>
      <c r="CU1170"/>
      <c r="CV1170" s="97"/>
      <c r="CW1170" s="2"/>
      <c r="CX1170" s="82"/>
      <c r="DG1170" s="64"/>
      <c r="DI1170" s="89"/>
      <c r="DJ1170" s="89"/>
      <c r="DN1170" s="34"/>
      <c r="DO1170" s="34"/>
      <c r="DP1170" s="34"/>
      <c r="DQ1170" s="34"/>
      <c r="DR1170" s="34"/>
      <c r="DS1170" s="34" t="s">
        <v>2127</v>
      </c>
      <c r="DT1170" s="34"/>
      <c r="DU1170" s="47">
        <v>44133</v>
      </c>
      <c r="DY1170" s="1">
        <v>1</v>
      </c>
      <c r="DZ1170" t="s">
        <v>7941</v>
      </c>
      <c r="EB1170" s="4"/>
      <c r="EJ1170"/>
      <c r="EL1170" s="34"/>
      <c r="EN1170" s="34"/>
    </row>
    <row r="1171" spans="1:144" x14ac:dyDescent="0.25">
      <c r="A1171" s="85">
        <v>2022</v>
      </c>
      <c r="B1171" s="87">
        <v>44830</v>
      </c>
      <c r="C1171" t="s">
        <v>121</v>
      </c>
      <c r="D1171" t="s">
        <v>122</v>
      </c>
      <c r="E1171" s="34" t="s">
        <v>7938</v>
      </c>
      <c r="F1171" s="34">
        <f t="shared" si="94"/>
        <v>1170</v>
      </c>
      <c r="G1171" s="34" t="s">
        <v>4985</v>
      </c>
      <c r="H1171">
        <v>18</v>
      </c>
      <c r="I1171" s="34" t="s">
        <v>6141</v>
      </c>
      <c r="J1171" s="34" t="s">
        <v>4984</v>
      </c>
      <c r="K1171" s="34" t="str">
        <f>VLOOKUP(J1171,[2]CodMpios!$B$347:$E$362,4,FALSE)</f>
        <v>18753 - San Vicente Del Caguán</v>
      </c>
      <c r="L1171" s="34" t="str">
        <f>VLOOKUP($J1171,[2]Coord_Mpios_X_Y!$B$2:$K$1123,9,FALSE)</f>
        <v>1,567801695842</v>
      </c>
      <c r="M1171" s="34" t="str">
        <f>VLOOKUP($J1171,[2]Coord_Mpios_X_Y!$B$2:$K$1123,10,FALSE)</f>
        <v>-74,262977514784</v>
      </c>
      <c r="N1171" s="34" t="s">
        <v>125</v>
      </c>
      <c r="O1171" s="34" t="s">
        <v>126</v>
      </c>
      <c r="Q1171" s="34" t="s">
        <v>127</v>
      </c>
      <c r="R1171" s="34">
        <v>40767264</v>
      </c>
      <c r="S1171" s="34" t="str">
        <f t="shared" si="90"/>
        <v>CC40767264</v>
      </c>
      <c r="T1171" s="34" t="s">
        <v>463</v>
      </c>
      <c r="U1171" s="34" t="s">
        <v>140</v>
      </c>
      <c r="V1171" s="34" t="s">
        <v>4995</v>
      </c>
      <c r="W1171" s="34" t="s">
        <v>165</v>
      </c>
      <c r="X1171" s="87">
        <v>23611</v>
      </c>
      <c r="Y1171">
        <v>58</v>
      </c>
      <c r="Z1171" s="36">
        <f>VLOOKUP($Y1171,[2]Edades!$A$3:$H$153,4,FALSE)</f>
        <v>5</v>
      </c>
      <c r="AA1171" s="34" t="str">
        <f>VLOOKUP($Y1171,[2]Edades!$A$3:$H$153,6,FALSE)</f>
        <v>5 - Adultez</v>
      </c>
      <c r="AB1171" s="34">
        <f>VLOOKUP($Y1171,[2]Edades!$A$3:$H$153,7,FALSE)</f>
        <v>12</v>
      </c>
      <c r="AC1171" s="34" t="str">
        <f>VLOOKUP($Y1171,[2]Edades!$A$3:$H$153,8,FALSE)</f>
        <v>55-59</v>
      </c>
      <c r="AD1171" s="34" t="s">
        <v>129</v>
      </c>
      <c r="AE1171" s="1">
        <v>2</v>
      </c>
      <c r="AF1171" s="34" t="s">
        <v>130</v>
      </c>
      <c r="AG1171" s="34" t="s">
        <v>2127</v>
      </c>
      <c r="AH1171" s="34" t="s">
        <v>2127</v>
      </c>
      <c r="AK1171" s="34" t="s">
        <v>125</v>
      </c>
      <c r="AM1171" s="34" t="s">
        <v>2127</v>
      </c>
      <c r="AN1171" s="36" t="s">
        <v>2127</v>
      </c>
      <c r="AO1171" s="36" t="s">
        <v>2127</v>
      </c>
      <c r="AP1171" s="34" t="s">
        <v>2127</v>
      </c>
      <c r="AQ1171" s="36" t="s">
        <v>2127</v>
      </c>
      <c r="AR1171" s="34" t="s">
        <v>5042</v>
      </c>
      <c r="AS1171" s="91" t="s">
        <v>7275</v>
      </c>
      <c r="AT1171" s="34">
        <v>3123464793</v>
      </c>
      <c r="AU1171" s="34" t="s">
        <v>2127</v>
      </c>
      <c r="AX1171" s="90"/>
      <c r="BA1171" s="91"/>
      <c r="BB1171" s="91"/>
      <c r="BC1171" s="91"/>
      <c r="BF1171" s="34" t="s">
        <v>4983</v>
      </c>
      <c r="BG1171" s="92" t="s">
        <v>2098</v>
      </c>
      <c r="BM1171" s="36" t="s">
        <v>131</v>
      </c>
      <c r="BN1171" s="34" t="s">
        <v>132</v>
      </c>
      <c r="BO1171" s="36">
        <v>0</v>
      </c>
      <c r="BQ1171" s="94"/>
      <c r="BS1171" s="36" t="s">
        <v>2127</v>
      </c>
      <c r="BU1171" s="95"/>
      <c r="BV1171" s="95"/>
      <c r="BW1171" s="61"/>
      <c r="BX1171" s="60"/>
      <c r="BY1171" s="59" t="str">
        <f t="shared" ca="1" si="91"/>
        <v/>
      </c>
      <c r="CD1171" s="68"/>
      <c r="CE1171" s="68"/>
      <c r="CF1171" s="67"/>
      <c r="CG1171">
        <v>70</v>
      </c>
      <c r="CH1171" s="2">
        <v>150</v>
      </c>
      <c r="CI1171" s="4">
        <f t="shared" si="92"/>
        <v>31.111111111111111</v>
      </c>
      <c r="CJ1171" s="5" t="str">
        <f t="shared" si="93"/>
        <v>OBESIDAD</v>
      </c>
      <c r="CK1171" s="36">
        <v>0</v>
      </c>
      <c r="CL1171" s="66"/>
      <c r="CM1171" s="89">
        <v>43336</v>
      </c>
      <c r="CN1171" s="97">
        <v>43349</v>
      </c>
      <c r="CP1171"/>
      <c r="CQ1171" s="65"/>
      <c r="CR1171" s="65"/>
      <c r="CS1171" s="98"/>
      <c r="CT1171"/>
      <c r="CU1171"/>
      <c r="CV1171" s="97"/>
      <c r="CW1171" s="2"/>
      <c r="CX1171" s="82"/>
      <c r="DG1171" s="64"/>
      <c r="DI1171" s="89">
        <v>43336</v>
      </c>
      <c r="DJ1171" s="89"/>
      <c r="DN1171" s="34"/>
      <c r="DO1171" s="34"/>
      <c r="DP1171" s="34"/>
      <c r="DQ1171" s="34"/>
      <c r="DR1171" s="34"/>
      <c r="DS1171" s="34" t="s">
        <v>2127</v>
      </c>
      <c r="DT1171" s="34"/>
      <c r="DU1171" s="47">
        <v>44209</v>
      </c>
      <c r="DY1171" s="1">
        <v>2</v>
      </c>
      <c r="DZ1171" t="s">
        <v>7940</v>
      </c>
      <c r="EB1171" s="4"/>
      <c r="EJ1171"/>
      <c r="EL1171" s="34"/>
      <c r="EN1171" s="34"/>
    </row>
    <row r="1172" spans="1:144" x14ac:dyDescent="0.25">
      <c r="A1172" s="85">
        <v>2022</v>
      </c>
      <c r="B1172" s="87">
        <v>44830</v>
      </c>
      <c r="C1172" t="s">
        <v>121</v>
      </c>
      <c r="D1172" t="s">
        <v>122</v>
      </c>
      <c r="E1172" s="34" t="s">
        <v>7938</v>
      </c>
      <c r="F1172" s="34">
        <f t="shared" si="94"/>
        <v>1171</v>
      </c>
      <c r="G1172" s="34" t="s">
        <v>4985</v>
      </c>
      <c r="H1172">
        <v>18</v>
      </c>
      <c r="I1172" s="34" t="s">
        <v>6141</v>
      </c>
      <c r="J1172" s="34" t="s">
        <v>4988</v>
      </c>
      <c r="K1172" s="34" t="str">
        <f>VLOOKUP(J1172,[2]CodMpios!$B$347:$E$362,4,FALSE)</f>
        <v>18001 - Florencia</v>
      </c>
      <c r="L1172" s="34" t="str">
        <f>VLOOKUP($J1172,[2]Coord_Mpios_X_Y!$B$2:$K$1123,9,FALSE)</f>
        <v>1,749138703818</v>
      </c>
      <c r="M1172" s="34" t="str">
        <f>VLOOKUP($J1172,[2]Coord_Mpios_X_Y!$B$2:$K$1123,10,FALSE)</f>
        <v>-75,558239064333</v>
      </c>
      <c r="N1172" s="34" t="s">
        <v>125</v>
      </c>
      <c r="O1172" s="34" t="s">
        <v>126</v>
      </c>
      <c r="Q1172" s="34" t="s">
        <v>127</v>
      </c>
      <c r="R1172" s="34">
        <v>26645783</v>
      </c>
      <c r="S1172" s="34" t="str">
        <f t="shared" si="90"/>
        <v>CC26645783</v>
      </c>
      <c r="T1172" s="34" t="s">
        <v>1941</v>
      </c>
      <c r="V1172" s="34" t="s">
        <v>1030</v>
      </c>
      <c r="W1172" s="34" t="s">
        <v>5104</v>
      </c>
      <c r="X1172" s="87">
        <v>20645</v>
      </c>
      <c r="Y1172">
        <v>66</v>
      </c>
      <c r="Z1172" s="36">
        <f>VLOOKUP($Y1172,[2]Edades!$A$3:$H$153,4,FALSE)</f>
        <v>6</v>
      </c>
      <c r="AA1172" s="34" t="str">
        <f>VLOOKUP($Y1172,[2]Edades!$A$3:$H$153,6,FALSE)</f>
        <v>6 - Persona mayor</v>
      </c>
      <c r="AB1172" s="34">
        <f>VLOOKUP($Y1172,[2]Edades!$A$3:$H$153,7,FALSE)</f>
        <v>14</v>
      </c>
      <c r="AC1172" s="34" t="str">
        <f>VLOOKUP($Y1172,[2]Edades!$A$3:$H$153,8,FALSE)</f>
        <v>65-69</v>
      </c>
      <c r="AD1172" s="34" t="s">
        <v>129</v>
      </c>
      <c r="AE1172" s="1">
        <v>2</v>
      </c>
      <c r="AF1172" s="34" t="s">
        <v>2137</v>
      </c>
      <c r="AG1172" s="34" t="s">
        <v>2127</v>
      </c>
      <c r="AH1172" s="34" t="s">
        <v>2127</v>
      </c>
      <c r="AK1172" s="34" t="s">
        <v>125</v>
      </c>
      <c r="AM1172" s="34" t="s">
        <v>2127</v>
      </c>
      <c r="AN1172" s="36" t="s">
        <v>2127</v>
      </c>
      <c r="AO1172" s="36" t="s">
        <v>2127</v>
      </c>
      <c r="AP1172" s="34" t="s">
        <v>2127</v>
      </c>
      <c r="AQ1172" s="36" t="s">
        <v>2127</v>
      </c>
      <c r="AR1172" s="34" t="s">
        <v>2098</v>
      </c>
      <c r="AS1172" s="91" t="s">
        <v>7276</v>
      </c>
      <c r="AT1172" s="34">
        <v>3163321765</v>
      </c>
      <c r="AU1172" s="34" t="s">
        <v>2127</v>
      </c>
      <c r="AX1172" s="90"/>
      <c r="BA1172" s="91"/>
      <c r="BB1172" s="91"/>
      <c r="BC1172" s="91"/>
      <c r="BF1172" s="34" t="s">
        <v>4983</v>
      </c>
      <c r="BG1172" s="92" t="s">
        <v>2098</v>
      </c>
      <c r="BM1172" s="36" t="s">
        <v>131</v>
      </c>
      <c r="BN1172" s="34" t="s">
        <v>132</v>
      </c>
      <c r="BO1172" s="36">
        <v>0</v>
      </c>
      <c r="BQ1172" s="94"/>
      <c r="BS1172" s="36" t="s">
        <v>2127</v>
      </c>
      <c r="BU1172" s="95"/>
      <c r="BV1172" s="95"/>
      <c r="BW1172" s="61"/>
      <c r="BX1172" s="60"/>
      <c r="BY1172" s="59" t="str">
        <f t="shared" ca="1" si="91"/>
        <v/>
      </c>
      <c r="CD1172" s="68"/>
      <c r="CE1172" s="68"/>
      <c r="CF1172" s="67"/>
      <c r="CG1172">
        <v>62</v>
      </c>
      <c r="CH1172" s="2">
        <v>156</v>
      </c>
      <c r="CI1172" s="4">
        <f t="shared" si="92"/>
        <v>25.476660092044707</v>
      </c>
      <c r="CJ1172" s="5" t="str">
        <f t="shared" si="93"/>
        <v>SOBREPESO</v>
      </c>
      <c r="CK1172" s="36">
        <v>0</v>
      </c>
      <c r="CL1172" s="66"/>
      <c r="CM1172" s="89">
        <v>43354</v>
      </c>
      <c r="CN1172" s="97">
        <v>43360</v>
      </c>
      <c r="CP1172"/>
      <c r="CQ1172" s="65"/>
      <c r="CR1172" s="65"/>
      <c r="CS1172" s="98"/>
      <c r="CT1172"/>
      <c r="CU1172"/>
      <c r="CV1172" s="97"/>
      <c r="CW1172" s="2">
        <v>120</v>
      </c>
      <c r="CX1172" s="82">
        <v>80</v>
      </c>
      <c r="DG1172" s="64"/>
      <c r="DI1172" s="89">
        <v>44620</v>
      </c>
      <c r="DJ1172" s="89"/>
      <c r="DN1172" s="34"/>
      <c r="DO1172" s="34"/>
      <c r="DP1172" s="34"/>
      <c r="DQ1172" s="34"/>
      <c r="DR1172" s="34"/>
      <c r="DS1172" s="34" t="s">
        <v>2127</v>
      </c>
      <c r="DT1172" s="34"/>
      <c r="DU1172" s="47">
        <v>44530</v>
      </c>
      <c r="DY1172" s="1">
        <v>2</v>
      </c>
      <c r="DZ1172" t="s">
        <v>7940</v>
      </c>
      <c r="EB1172" s="4"/>
      <c r="EJ1172"/>
      <c r="EL1172" s="34"/>
      <c r="EN1172" s="34"/>
    </row>
    <row r="1173" spans="1:144" x14ac:dyDescent="0.25">
      <c r="A1173" s="85">
        <v>2022</v>
      </c>
      <c r="B1173" s="87">
        <v>44830</v>
      </c>
      <c r="C1173" t="s">
        <v>121</v>
      </c>
      <c r="D1173" t="s">
        <v>122</v>
      </c>
      <c r="E1173" s="34" t="s">
        <v>7938</v>
      </c>
      <c r="F1173" s="34">
        <f t="shared" si="94"/>
        <v>1172</v>
      </c>
      <c r="G1173" s="34" t="s">
        <v>4985</v>
      </c>
      <c r="H1173">
        <v>18</v>
      </c>
      <c r="I1173" s="34" t="s">
        <v>6141</v>
      </c>
      <c r="J1173" s="34" t="s">
        <v>5049</v>
      </c>
      <c r="K1173" s="34" t="str">
        <f>VLOOKUP(J1173,[2]CodMpios!$B$347:$E$362,4,FALSE)</f>
        <v>18610 - San José Del Fragua</v>
      </c>
      <c r="L1173" s="34" t="str">
        <f>VLOOKUP($J1173,[2]Coord_Mpios_X_Y!$B$2:$K$1123,9,FALSE)</f>
        <v>1,304702314265</v>
      </c>
      <c r="M1173" s="34" t="str">
        <f>VLOOKUP($J1173,[2]Coord_Mpios_X_Y!$B$2:$K$1123,10,FALSE)</f>
        <v>-76,110005941537</v>
      </c>
      <c r="N1173" s="34" t="s">
        <v>6142</v>
      </c>
      <c r="O1173" s="34" t="s">
        <v>126</v>
      </c>
      <c r="Q1173" s="34" t="s">
        <v>127</v>
      </c>
      <c r="R1173" s="34">
        <v>17622984</v>
      </c>
      <c r="S1173" s="34" t="str">
        <f t="shared" si="90"/>
        <v>CC17622984</v>
      </c>
      <c r="T1173" s="34" t="s">
        <v>317</v>
      </c>
      <c r="U1173" s="34" t="s">
        <v>252</v>
      </c>
      <c r="V1173" s="34" t="s">
        <v>182</v>
      </c>
      <c r="W1173" s="34" t="s">
        <v>207</v>
      </c>
      <c r="X1173" s="87">
        <v>17435</v>
      </c>
      <c r="Y1173">
        <v>75</v>
      </c>
      <c r="Z1173" s="36">
        <f>VLOOKUP($Y1173,[2]Edades!$A$3:$H$153,4,FALSE)</f>
        <v>6</v>
      </c>
      <c r="AA1173" s="34" t="str">
        <f>VLOOKUP($Y1173,[2]Edades!$A$3:$H$153,6,FALSE)</f>
        <v>6 - Persona mayor</v>
      </c>
      <c r="AB1173" s="34">
        <f>VLOOKUP($Y1173,[2]Edades!$A$3:$H$153,7,FALSE)</f>
        <v>16</v>
      </c>
      <c r="AC1173" s="34" t="str">
        <f>VLOOKUP($Y1173,[2]Edades!$A$3:$H$153,8,FALSE)</f>
        <v>75-79</v>
      </c>
      <c r="AD1173" s="34" t="s">
        <v>146</v>
      </c>
      <c r="AE1173">
        <v>1</v>
      </c>
      <c r="AF1173" s="34" t="s">
        <v>2137</v>
      </c>
      <c r="AG1173" s="34" t="s">
        <v>2127</v>
      </c>
      <c r="AH1173" s="34" t="s">
        <v>2127</v>
      </c>
      <c r="AK1173" s="34" t="s">
        <v>6142</v>
      </c>
      <c r="AM1173" s="34" t="s">
        <v>2127</v>
      </c>
      <c r="AN1173" s="36" t="s">
        <v>2127</v>
      </c>
      <c r="AO1173" s="36" t="s">
        <v>2127</v>
      </c>
      <c r="AP1173" s="34" t="s">
        <v>2127</v>
      </c>
      <c r="AQ1173" s="36" t="s">
        <v>2127</v>
      </c>
      <c r="AR1173" s="34" t="s">
        <v>2098</v>
      </c>
      <c r="AS1173" s="91" t="s">
        <v>7277</v>
      </c>
      <c r="AT1173" s="34">
        <v>3112272725</v>
      </c>
      <c r="AU1173" s="34" t="s">
        <v>2127</v>
      </c>
      <c r="AX1173" s="90"/>
      <c r="BA1173" s="91"/>
      <c r="BB1173" s="91"/>
      <c r="BC1173" s="91"/>
      <c r="BF1173" s="34" t="s">
        <v>4983</v>
      </c>
      <c r="BG1173" s="92" t="s">
        <v>2098</v>
      </c>
      <c r="BM1173" s="36" t="s">
        <v>131</v>
      </c>
      <c r="BN1173" s="34" t="s">
        <v>132</v>
      </c>
      <c r="BO1173" s="36">
        <v>0</v>
      </c>
      <c r="BQ1173" s="94"/>
      <c r="BS1173" s="36" t="s">
        <v>2127</v>
      </c>
      <c r="BU1173" s="95"/>
      <c r="BV1173" s="95"/>
      <c r="BW1173" s="61"/>
      <c r="BX1173" s="60"/>
      <c r="BY1173" s="59" t="str">
        <f t="shared" ca="1" si="91"/>
        <v/>
      </c>
      <c r="CD1173" s="68"/>
      <c r="CE1173" s="68"/>
      <c r="CF1173" s="67"/>
      <c r="CG1173">
        <v>71</v>
      </c>
      <c r="CH1173" s="2">
        <v>173</v>
      </c>
      <c r="CI1173" s="4">
        <f t="shared" si="92"/>
        <v>23.722810651876106</v>
      </c>
      <c r="CJ1173" s="5" t="str">
        <f t="shared" si="93"/>
        <v>NORMAL</v>
      </c>
      <c r="CK1173" s="36">
        <v>0</v>
      </c>
      <c r="CL1173" s="66"/>
      <c r="CM1173" s="89">
        <v>43354</v>
      </c>
      <c r="CN1173" s="97">
        <v>43360</v>
      </c>
      <c r="CP1173"/>
      <c r="CQ1173" s="65"/>
      <c r="CR1173" s="65"/>
      <c r="CS1173" s="98"/>
      <c r="CT1173"/>
      <c r="CU1173"/>
      <c r="CV1173" s="97"/>
      <c r="CW1173" s="2">
        <v>120</v>
      </c>
      <c r="CX1173" s="82">
        <v>60</v>
      </c>
      <c r="DG1173" s="64"/>
      <c r="DI1173" s="89">
        <v>43370</v>
      </c>
      <c r="DJ1173" s="89"/>
      <c r="DL1173" s="89">
        <v>44008</v>
      </c>
      <c r="DN1173" s="34"/>
      <c r="DO1173" s="34"/>
      <c r="DP1173" s="34"/>
      <c r="DQ1173" s="34"/>
      <c r="DR1173" s="34"/>
      <c r="DS1173" s="34" t="s">
        <v>2127</v>
      </c>
      <c r="DT1173" s="34"/>
      <c r="DU1173" s="47">
        <v>44406</v>
      </c>
      <c r="DY1173" s="1">
        <v>3</v>
      </c>
      <c r="DZ1173" t="s">
        <v>7940</v>
      </c>
      <c r="EB1173" s="4"/>
      <c r="EJ1173"/>
      <c r="EL1173" s="34"/>
      <c r="EN1173" s="34"/>
    </row>
    <row r="1174" spans="1:144" x14ac:dyDescent="0.25">
      <c r="A1174" s="85">
        <v>2022</v>
      </c>
      <c r="B1174" s="87">
        <v>44830</v>
      </c>
      <c r="C1174" t="s">
        <v>121</v>
      </c>
      <c r="D1174" t="s">
        <v>122</v>
      </c>
      <c r="E1174" s="34" t="s">
        <v>7938</v>
      </c>
      <c r="F1174" s="34">
        <f t="shared" si="94"/>
        <v>1173</v>
      </c>
      <c r="G1174" s="34" t="s">
        <v>4985</v>
      </c>
      <c r="H1174">
        <v>18</v>
      </c>
      <c r="I1174" s="34" t="s">
        <v>6141</v>
      </c>
      <c r="J1174" s="34" t="s">
        <v>4988</v>
      </c>
      <c r="K1174" s="34" t="str">
        <f>VLOOKUP(J1174,[2]CodMpios!$B$347:$E$362,4,FALSE)</f>
        <v>18001 - Florencia</v>
      </c>
      <c r="L1174" s="34" t="str">
        <f>VLOOKUP($J1174,[2]Coord_Mpios_X_Y!$B$2:$K$1123,9,FALSE)</f>
        <v>1,749138703818</v>
      </c>
      <c r="M1174" s="34" t="str">
        <f>VLOOKUP($J1174,[2]Coord_Mpios_X_Y!$B$2:$K$1123,10,FALSE)</f>
        <v>-75,558239064333</v>
      </c>
      <c r="N1174" s="34" t="s">
        <v>139</v>
      </c>
      <c r="O1174" s="34" t="s">
        <v>126</v>
      </c>
      <c r="Q1174" s="34" t="s">
        <v>127</v>
      </c>
      <c r="R1174" s="34">
        <v>46451373</v>
      </c>
      <c r="S1174" s="34" t="str">
        <f t="shared" si="90"/>
        <v>CC46451373</v>
      </c>
      <c r="T1174" s="34" t="s">
        <v>5618</v>
      </c>
      <c r="U1174" s="34" t="s">
        <v>318</v>
      </c>
      <c r="V1174" s="34" t="s">
        <v>2146</v>
      </c>
      <c r="W1174" s="34" t="s">
        <v>2355</v>
      </c>
      <c r="X1174" s="87">
        <v>29247</v>
      </c>
      <c r="Y1174">
        <v>43</v>
      </c>
      <c r="Z1174" s="36">
        <f>VLOOKUP($Y1174,[2]Edades!$A$3:$H$153,4,FALSE)</f>
        <v>5</v>
      </c>
      <c r="AA1174" s="34" t="str">
        <f>VLOOKUP($Y1174,[2]Edades!$A$3:$H$153,6,FALSE)</f>
        <v>5 - Adultez</v>
      </c>
      <c r="AB1174" s="34">
        <f>VLOOKUP($Y1174,[2]Edades!$A$3:$H$153,7,FALSE)</f>
        <v>9</v>
      </c>
      <c r="AC1174" s="34" t="str">
        <f>VLOOKUP($Y1174,[2]Edades!$A$3:$H$153,8,FALSE)</f>
        <v>40-44</v>
      </c>
      <c r="AD1174" s="34" t="s">
        <v>129</v>
      </c>
      <c r="AE1174" s="1">
        <v>2</v>
      </c>
      <c r="AF1174" s="34" t="s">
        <v>130</v>
      </c>
      <c r="AG1174" s="34" t="s">
        <v>2127</v>
      </c>
      <c r="AH1174" s="34" t="s">
        <v>2127</v>
      </c>
      <c r="AK1174" s="34" t="s">
        <v>139</v>
      </c>
      <c r="AM1174" s="34" t="s">
        <v>2127</v>
      </c>
      <c r="AN1174" s="36" t="s">
        <v>2127</v>
      </c>
      <c r="AO1174" s="36" t="s">
        <v>2127</v>
      </c>
      <c r="AP1174" s="34" t="s">
        <v>2127</v>
      </c>
      <c r="AQ1174" s="36" t="s">
        <v>2127</v>
      </c>
      <c r="AR1174" s="34" t="s">
        <v>2098</v>
      </c>
      <c r="AS1174" s="91" t="s">
        <v>7278</v>
      </c>
      <c r="AT1174" s="34">
        <v>3115605736</v>
      </c>
      <c r="AU1174" s="34" t="s">
        <v>2127</v>
      </c>
      <c r="AX1174" s="90"/>
      <c r="BA1174" s="91"/>
      <c r="BB1174" s="91"/>
      <c r="BC1174" s="91"/>
      <c r="BF1174" s="34" t="s">
        <v>4983</v>
      </c>
      <c r="BG1174" s="92" t="s">
        <v>2098</v>
      </c>
      <c r="BM1174" s="36" t="s">
        <v>131</v>
      </c>
      <c r="BN1174" s="34" t="s">
        <v>132</v>
      </c>
      <c r="BO1174" s="36">
        <v>0</v>
      </c>
      <c r="BQ1174" s="94"/>
      <c r="BS1174" s="36" t="s">
        <v>2127</v>
      </c>
      <c r="BU1174" s="95"/>
      <c r="BV1174" s="95"/>
      <c r="BW1174" s="61"/>
      <c r="BX1174" s="60"/>
      <c r="BY1174" s="59" t="str">
        <f t="shared" ca="1" si="91"/>
        <v/>
      </c>
      <c r="CD1174" s="68"/>
      <c r="CE1174" s="68"/>
      <c r="CF1174" s="67"/>
      <c r="CG1174">
        <v>70</v>
      </c>
      <c r="CH1174" s="2">
        <v>157</v>
      </c>
      <c r="CI1174" s="4">
        <f t="shared" si="92"/>
        <v>28.398718000730252</v>
      </c>
      <c r="CJ1174" s="5" t="str">
        <f t="shared" si="93"/>
        <v>SOBREPESO</v>
      </c>
      <c r="CK1174" s="36">
        <v>0</v>
      </c>
      <c r="CL1174" s="66"/>
      <c r="CM1174" s="89">
        <v>43354</v>
      </c>
      <c r="CN1174" s="97">
        <v>43360</v>
      </c>
      <c r="CP1174"/>
      <c r="CQ1174" s="65"/>
      <c r="CR1174" s="65"/>
      <c r="CS1174" s="98"/>
      <c r="CT1174"/>
      <c r="CU1174"/>
      <c r="CV1174" s="97"/>
      <c r="CW1174" s="2">
        <v>130</v>
      </c>
      <c r="CX1174" s="82">
        <v>70</v>
      </c>
      <c r="DG1174" s="64"/>
      <c r="DI1174" s="89">
        <v>43738</v>
      </c>
      <c r="DJ1174" s="89"/>
      <c r="DN1174" s="34"/>
      <c r="DO1174" s="34"/>
      <c r="DP1174" s="34"/>
      <c r="DQ1174" s="34"/>
      <c r="DR1174" s="34"/>
      <c r="DS1174" s="34" t="s">
        <v>2127</v>
      </c>
      <c r="DT1174" s="34"/>
      <c r="DU1174" s="47">
        <v>44529</v>
      </c>
      <c r="DY1174" s="1">
        <v>2</v>
      </c>
      <c r="DZ1174" t="s">
        <v>7940</v>
      </c>
      <c r="EB1174" s="4"/>
      <c r="EJ1174"/>
      <c r="EL1174" s="34"/>
      <c r="EN1174" s="34"/>
    </row>
    <row r="1175" spans="1:144" x14ac:dyDescent="0.25">
      <c r="A1175" s="85">
        <v>2022</v>
      </c>
      <c r="B1175" s="87">
        <v>44830</v>
      </c>
      <c r="C1175" t="s">
        <v>121</v>
      </c>
      <c r="D1175" t="s">
        <v>122</v>
      </c>
      <c r="E1175" s="34" t="s">
        <v>7938</v>
      </c>
      <c r="F1175" s="34">
        <f t="shared" si="94"/>
        <v>1174</v>
      </c>
      <c r="G1175" s="34" t="s">
        <v>4985</v>
      </c>
      <c r="H1175">
        <v>18</v>
      </c>
      <c r="I1175" s="34" t="s">
        <v>6141</v>
      </c>
      <c r="J1175" s="34" t="s">
        <v>5049</v>
      </c>
      <c r="K1175" s="34" t="str">
        <f>VLOOKUP(J1175,[2]CodMpios!$B$347:$E$362,4,FALSE)</f>
        <v>18610 - San José Del Fragua</v>
      </c>
      <c r="L1175" s="34" t="str">
        <f>VLOOKUP($J1175,[2]Coord_Mpios_X_Y!$B$2:$K$1123,9,FALSE)</f>
        <v>1,304702314265</v>
      </c>
      <c r="M1175" s="34" t="str">
        <f>VLOOKUP($J1175,[2]Coord_Mpios_X_Y!$B$2:$K$1123,10,FALSE)</f>
        <v>-76,110005941537</v>
      </c>
      <c r="N1175" s="34" t="s">
        <v>6142</v>
      </c>
      <c r="O1175" s="34" t="s">
        <v>126</v>
      </c>
      <c r="Q1175" s="34" t="s">
        <v>127</v>
      </c>
      <c r="R1175" s="34">
        <v>26616989</v>
      </c>
      <c r="S1175" s="34" t="str">
        <f t="shared" si="90"/>
        <v>CC26616989</v>
      </c>
      <c r="T1175" s="34" t="s">
        <v>853</v>
      </c>
      <c r="V1175" s="34" t="s">
        <v>2524</v>
      </c>
      <c r="W1175" s="34" t="s">
        <v>5347</v>
      </c>
      <c r="X1175" s="87">
        <v>18817</v>
      </c>
      <c r="Y1175">
        <v>71</v>
      </c>
      <c r="Z1175" s="36">
        <f>VLOOKUP($Y1175,[2]Edades!$A$3:$H$153,4,FALSE)</f>
        <v>6</v>
      </c>
      <c r="AA1175" s="34" t="str">
        <f>VLOOKUP($Y1175,[2]Edades!$A$3:$H$153,6,FALSE)</f>
        <v>6 - Persona mayor</v>
      </c>
      <c r="AB1175" s="34">
        <f>VLOOKUP($Y1175,[2]Edades!$A$3:$H$153,7,FALSE)</f>
        <v>15</v>
      </c>
      <c r="AC1175" s="34" t="str">
        <f>VLOOKUP($Y1175,[2]Edades!$A$3:$H$153,8,FALSE)</f>
        <v>70-74</v>
      </c>
      <c r="AD1175" s="34" t="s">
        <v>129</v>
      </c>
      <c r="AE1175" s="1">
        <v>2</v>
      </c>
      <c r="AF1175" s="34" t="s">
        <v>2137</v>
      </c>
      <c r="AG1175" s="34" t="s">
        <v>2127</v>
      </c>
      <c r="AH1175" s="34" t="s">
        <v>2127</v>
      </c>
      <c r="AK1175" s="34" t="s">
        <v>6142</v>
      </c>
      <c r="AM1175" s="34" t="s">
        <v>2127</v>
      </c>
      <c r="AN1175" s="36" t="s">
        <v>2127</v>
      </c>
      <c r="AO1175" s="36" t="s">
        <v>2127</v>
      </c>
      <c r="AP1175" s="34" t="s">
        <v>2127</v>
      </c>
      <c r="AQ1175" s="36" t="s">
        <v>2127</v>
      </c>
      <c r="AR1175" s="34" t="s">
        <v>6147</v>
      </c>
      <c r="AS1175" s="91" t="s">
        <v>7279</v>
      </c>
      <c r="AT1175" s="34">
        <v>3223658412</v>
      </c>
      <c r="AU1175" s="34" t="s">
        <v>2127</v>
      </c>
      <c r="AX1175" s="90"/>
      <c r="BA1175" s="91"/>
      <c r="BB1175" s="91"/>
      <c r="BC1175" s="91"/>
      <c r="BF1175" s="34" t="s">
        <v>4983</v>
      </c>
      <c r="BG1175" s="92" t="s">
        <v>2098</v>
      </c>
      <c r="BM1175" s="36" t="s">
        <v>131</v>
      </c>
      <c r="BN1175" s="34" t="s">
        <v>132</v>
      </c>
      <c r="BO1175" s="36">
        <v>0</v>
      </c>
      <c r="BQ1175" s="94"/>
      <c r="BS1175" s="36" t="s">
        <v>2127</v>
      </c>
      <c r="BU1175" s="95"/>
      <c r="BV1175" s="95"/>
      <c r="BW1175" s="61"/>
      <c r="BX1175" s="60"/>
      <c r="BY1175" s="59" t="str">
        <f t="shared" ca="1" si="91"/>
        <v/>
      </c>
      <c r="CD1175" s="68"/>
      <c r="CE1175" s="68"/>
      <c r="CF1175" s="67"/>
      <c r="CG1175">
        <v>70</v>
      </c>
      <c r="CH1175" s="2">
        <v>165</v>
      </c>
      <c r="CI1175" s="4">
        <f t="shared" si="92"/>
        <v>25.711662075298442</v>
      </c>
      <c r="CJ1175" s="5" t="str">
        <f t="shared" si="93"/>
        <v>SOBREPESO</v>
      </c>
      <c r="CK1175" s="36">
        <v>0</v>
      </c>
      <c r="CL1175" s="66"/>
      <c r="CM1175" s="89">
        <v>43357</v>
      </c>
      <c r="CN1175" s="97">
        <v>43361</v>
      </c>
      <c r="CP1175"/>
      <c r="CQ1175" s="65"/>
      <c r="CR1175" s="65"/>
      <c r="CS1175" s="98"/>
      <c r="CT1175"/>
      <c r="CU1175"/>
      <c r="CV1175" s="97"/>
      <c r="CW1175" s="2">
        <v>90</v>
      </c>
      <c r="CX1175" s="82">
        <v>50</v>
      </c>
      <c r="DG1175" s="64"/>
      <c r="DI1175" s="89"/>
      <c r="DJ1175" s="89"/>
      <c r="DN1175" s="34"/>
      <c r="DO1175" s="34"/>
      <c r="DP1175" s="34"/>
      <c r="DQ1175" s="34"/>
      <c r="DR1175" s="34"/>
      <c r="DS1175" s="34" t="s">
        <v>2127</v>
      </c>
      <c r="DT1175" s="34"/>
      <c r="DU1175" s="47">
        <v>44771</v>
      </c>
      <c r="DY1175" s="1">
        <v>3</v>
      </c>
      <c r="DZ1175" t="s">
        <v>7941</v>
      </c>
      <c r="EA1175" s="4">
        <v>0.83</v>
      </c>
      <c r="EB1175" s="4">
        <v>108</v>
      </c>
      <c r="EC1175" s="4">
        <v>120</v>
      </c>
      <c r="EE1175" s="4">
        <v>44.2</v>
      </c>
      <c r="EF1175" s="4">
        <v>160</v>
      </c>
      <c r="EJ1175"/>
      <c r="EL1175" s="34"/>
      <c r="EN1175" s="34"/>
    </row>
    <row r="1176" spans="1:144" x14ac:dyDescent="0.25">
      <c r="A1176" s="85">
        <v>2022</v>
      </c>
      <c r="B1176" s="87">
        <v>44830</v>
      </c>
      <c r="C1176" t="s">
        <v>121</v>
      </c>
      <c r="D1176" t="s">
        <v>122</v>
      </c>
      <c r="E1176" s="34" t="s">
        <v>7938</v>
      </c>
      <c r="F1176" s="34">
        <f t="shared" si="94"/>
        <v>1175</v>
      </c>
      <c r="G1176" s="34" t="s">
        <v>4985</v>
      </c>
      <c r="H1176">
        <v>18</v>
      </c>
      <c r="I1176" s="34" t="s">
        <v>6141</v>
      </c>
      <c r="J1176" s="34" t="s">
        <v>4998</v>
      </c>
      <c r="K1176" s="34" t="str">
        <f>VLOOKUP(J1176,[2]CodMpios!$B$347:$E$362,4,FALSE)</f>
        <v>18460 - Milán</v>
      </c>
      <c r="L1176" s="34" t="str">
        <f>VLOOKUP($J1176,[2]Coord_Mpios_X_Y!$B$2:$K$1123,9,FALSE)</f>
        <v>1,146692553938</v>
      </c>
      <c r="M1176" s="34" t="str">
        <f>VLOOKUP($J1176,[2]Coord_Mpios_X_Y!$B$2:$K$1123,10,FALSE)</f>
        <v>-75,386647638375</v>
      </c>
      <c r="N1176" s="34" t="s">
        <v>139</v>
      </c>
      <c r="O1176" s="34" t="s">
        <v>126</v>
      </c>
      <c r="Q1176" s="34" t="s">
        <v>127</v>
      </c>
      <c r="R1176" s="34">
        <v>40769944</v>
      </c>
      <c r="S1176" s="34" t="str">
        <f t="shared" si="90"/>
        <v>CC40769944</v>
      </c>
      <c r="T1176" s="34" t="s">
        <v>2341</v>
      </c>
      <c r="V1176" s="34" t="s">
        <v>136</v>
      </c>
      <c r="W1176" s="34" t="s">
        <v>5550</v>
      </c>
      <c r="X1176" s="87">
        <v>24369</v>
      </c>
      <c r="Y1176">
        <v>56</v>
      </c>
      <c r="Z1176" s="36">
        <f>VLOOKUP($Y1176,[2]Edades!$A$3:$H$153,4,FALSE)</f>
        <v>5</v>
      </c>
      <c r="AA1176" s="34" t="str">
        <f>VLOOKUP($Y1176,[2]Edades!$A$3:$H$153,6,FALSE)</f>
        <v>5 - Adultez</v>
      </c>
      <c r="AB1176" s="34">
        <f>VLOOKUP($Y1176,[2]Edades!$A$3:$H$153,7,FALSE)</f>
        <v>12</v>
      </c>
      <c r="AC1176" s="34" t="str">
        <f>VLOOKUP($Y1176,[2]Edades!$A$3:$H$153,8,FALSE)</f>
        <v>55-59</v>
      </c>
      <c r="AD1176" s="34" t="s">
        <v>129</v>
      </c>
      <c r="AE1176" s="1">
        <v>2</v>
      </c>
      <c r="AF1176" s="34" t="s">
        <v>130</v>
      </c>
      <c r="AG1176" s="34" t="s">
        <v>2127</v>
      </c>
      <c r="AH1176" s="34" t="s">
        <v>2127</v>
      </c>
      <c r="AK1176" s="34" t="s">
        <v>139</v>
      </c>
      <c r="AM1176" s="34" t="s">
        <v>2127</v>
      </c>
      <c r="AN1176" s="36" t="s">
        <v>2127</v>
      </c>
      <c r="AO1176" s="36" t="s">
        <v>2127</v>
      </c>
      <c r="AP1176" s="34" t="s">
        <v>2127</v>
      </c>
      <c r="AQ1176" s="36" t="s">
        <v>2127</v>
      </c>
      <c r="AR1176" s="34" t="s">
        <v>5963</v>
      </c>
      <c r="AS1176" s="91" t="s">
        <v>7280</v>
      </c>
      <c r="AT1176" s="34">
        <v>3144685192</v>
      </c>
      <c r="AU1176" s="34" t="s">
        <v>2127</v>
      </c>
      <c r="AX1176" s="90"/>
      <c r="BA1176" s="91"/>
      <c r="BB1176" s="91"/>
      <c r="BC1176" s="91"/>
      <c r="BF1176" s="34" t="s">
        <v>4983</v>
      </c>
      <c r="BG1176" s="92" t="s">
        <v>2098</v>
      </c>
      <c r="BM1176" s="36" t="s">
        <v>131</v>
      </c>
      <c r="BN1176" s="34" t="s">
        <v>132</v>
      </c>
      <c r="BO1176" s="36">
        <v>0</v>
      </c>
      <c r="BQ1176" s="94"/>
      <c r="BS1176" s="36" t="s">
        <v>2127</v>
      </c>
      <c r="BU1176" s="95"/>
      <c r="BV1176" s="95"/>
      <c r="BW1176" s="61"/>
      <c r="BX1176" s="60"/>
      <c r="BY1176" s="59" t="str">
        <f t="shared" ca="1" si="91"/>
        <v/>
      </c>
      <c r="CD1176" s="68"/>
      <c r="CE1176" s="68"/>
      <c r="CF1176" s="67"/>
      <c r="CG1176">
        <v>72</v>
      </c>
      <c r="CH1176" s="2">
        <v>157</v>
      </c>
      <c r="CI1176" s="4">
        <f t="shared" si="92"/>
        <v>29.210109943608259</v>
      </c>
      <c r="CJ1176" s="5" t="str">
        <f t="shared" si="93"/>
        <v>SOBREPESO</v>
      </c>
      <c r="CK1176" s="36">
        <v>0</v>
      </c>
      <c r="CL1176" s="66"/>
      <c r="CM1176" s="89">
        <v>43357</v>
      </c>
      <c r="CN1176" s="97">
        <v>43361</v>
      </c>
      <c r="CP1176"/>
      <c r="CQ1176" s="65"/>
      <c r="CR1176" s="65"/>
      <c r="CS1176" s="98"/>
      <c r="CT1176"/>
      <c r="CU1176"/>
      <c r="CV1176" s="97"/>
      <c r="CW1176" s="2"/>
      <c r="CX1176" s="82"/>
      <c r="DG1176" s="64"/>
      <c r="DI1176" s="89">
        <v>43552</v>
      </c>
      <c r="DJ1176" s="89"/>
      <c r="DN1176" s="34"/>
      <c r="DO1176" s="34"/>
      <c r="DP1176" s="34"/>
      <c r="DQ1176" s="34"/>
      <c r="DR1176" s="34"/>
      <c r="DS1176" s="34" t="s">
        <v>2127</v>
      </c>
      <c r="DT1176" s="34"/>
      <c r="DU1176" s="47">
        <v>44225</v>
      </c>
      <c r="DY1176" s="1">
        <v>1</v>
      </c>
      <c r="DZ1176" t="s">
        <v>7940</v>
      </c>
      <c r="EB1176" s="4"/>
      <c r="EJ1176"/>
      <c r="EL1176" s="34"/>
      <c r="EN1176" s="34"/>
    </row>
    <row r="1177" spans="1:144" x14ac:dyDescent="0.25">
      <c r="A1177" s="85">
        <v>2022</v>
      </c>
      <c r="B1177" s="87">
        <v>44830</v>
      </c>
      <c r="C1177" t="s">
        <v>121</v>
      </c>
      <c r="D1177" t="s">
        <v>122</v>
      </c>
      <c r="E1177" s="34" t="s">
        <v>7938</v>
      </c>
      <c r="F1177" s="34">
        <f t="shared" si="94"/>
        <v>1176</v>
      </c>
      <c r="G1177" s="34" t="s">
        <v>4985</v>
      </c>
      <c r="H1177">
        <v>18</v>
      </c>
      <c r="I1177" s="34" t="s">
        <v>6141</v>
      </c>
      <c r="J1177" s="34" t="s">
        <v>4996</v>
      </c>
      <c r="K1177" s="34" t="str">
        <f>VLOOKUP(J1177,[2]CodMpios!$B$347:$E$362,4,FALSE)</f>
        <v>18247 - El Doncello</v>
      </c>
      <c r="L1177" s="34" t="str">
        <f>VLOOKUP($J1177,[2]Coord_Mpios_X_Y!$B$2:$K$1123,9,FALSE)</f>
        <v>1,791385903474</v>
      </c>
      <c r="M1177" s="34" t="str">
        <f>VLOOKUP($J1177,[2]Coord_Mpios_X_Y!$B$2:$K$1123,10,FALSE)</f>
        <v>-75,193944154894</v>
      </c>
      <c r="N1177" s="34" t="s">
        <v>125</v>
      </c>
      <c r="O1177" s="34" t="s">
        <v>126</v>
      </c>
      <c r="Q1177" s="34" t="s">
        <v>127</v>
      </c>
      <c r="R1177" s="34">
        <v>40762923</v>
      </c>
      <c r="S1177" s="34" t="str">
        <f t="shared" si="90"/>
        <v>CC40762923</v>
      </c>
      <c r="T1177" s="34" t="s">
        <v>309</v>
      </c>
      <c r="U1177" s="34" t="s">
        <v>959</v>
      </c>
      <c r="V1177" s="34" t="s">
        <v>2144</v>
      </c>
      <c r="W1177" s="34" t="s">
        <v>2364</v>
      </c>
      <c r="X1177" s="87">
        <v>22934</v>
      </c>
      <c r="Y1177">
        <v>60</v>
      </c>
      <c r="Z1177" s="36">
        <f>VLOOKUP($Y1177,[2]Edades!$A$3:$H$153,4,FALSE)</f>
        <v>6</v>
      </c>
      <c r="AA1177" s="34" t="str">
        <f>VLOOKUP($Y1177,[2]Edades!$A$3:$H$153,6,FALSE)</f>
        <v>6 - Persona mayor</v>
      </c>
      <c r="AB1177" s="34">
        <f>VLOOKUP($Y1177,[2]Edades!$A$3:$H$153,7,FALSE)</f>
        <v>13</v>
      </c>
      <c r="AC1177" s="34" t="str">
        <f>VLOOKUP($Y1177,[2]Edades!$A$3:$H$153,8,FALSE)</f>
        <v>60-64</v>
      </c>
      <c r="AD1177" s="34" t="s">
        <v>129</v>
      </c>
      <c r="AE1177" s="1">
        <v>2</v>
      </c>
      <c r="AF1177" s="34" t="s">
        <v>2137</v>
      </c>
      <c r="AG1177" s="34" t="s">
        <v>2127</v>
      </c>
      <c r="AH1177" s="34" t="s">
        <v>2127</v>
      </c>
      <c r="AK1177" s="34" t="s">
        <v>125</v>
      </c>
      <c r="AM1177" s="34" t="s">
        <v>2127</v>
      </c>
      <c r="AN1177" s="36" t="s">
        <v>2127</v>
      </c>
      <c r="AO1177" s="36" t="s">
        <v>2127</v>
      </c>
      <c r="AP1177" s="34" t="s">
        <v>2127</v>
      </c>
      <c r="AQ1177" s="36" t="s">
        <v>2127</v>
      </c>
      <c r="AR1177" s="34" t="s">
        <v>5189</v>
      </c>
      <c r="AS1177" s="91" t="s">
        <v>7281</v>
      </c>
      <c r="AT1177" s="34">
        <v>3112309245</v>
      </c>
      <c r="AU1177" s="34" t="s">
        <v>2127</v>
      </c>
      <c r="AX1177" s="90"/>
      <c r="BA1177" s="91"/>
      <c r="BB1177" s="91"/>
      <c r="BC1177" s="91"/>
      <c r="BF1177" s="34" t="s">
        <v>4983</v>
      </c>
      <c r="BG1177" s="92" t="s">
        <v>5189</v>
      </c>
      <c r="BM1177" s="36" t="s">
        <v>131</v>
      </c>
      <c r="BN1177" s="34" t="s">
        <v>132</v>
      </c>
      <c r="BO1177" s="36">
        <v>0</v>
      </c>
      <c r="BQ1177" s="94"/>
      <c r="BS1177" s="36" t="s">
        <v>2127</v>
      </c>
      <c r="BU1177" s="95"/>
      <c r="BV1177" s="95"/>
      <c r="BW1177" s="61"/>
      <c r="BX1177" s="60"/>
      <c r="BY1177" s="59" t="str">
        <f t="shared" ca="1" si="91"/>
        <v/>
      </c>
      <c r="CD1177" s="68"/>
      <c r="CE1177" s="68"/>
      <c r="CF1177" s="67"/>
      <c r="CG1177"/>
      <c r="CH1177" s="2"/>
      <c r="CI1177" s="4" t="e">
        <f t="shared" si="92"/>
        <v>#DIV/0!</v>
      </c>
      <c r="CJ1177" s="5" t="str">
        <f t="shared" si="93"/>
        <v>SIN DATO</v>
      </c>
      <c r="CK1177" s="36">
        <v>0</v>
      </c>
      <c r="CL1177" s="66"/>
      <c r="CM1177" s="89">
        <v>43357</v>
      </c>
      <c r="CN1177" s="97">
        <v>43357</v>
      </c>
      <c r="CP1177"/>
      <c r="CQ1177" s="65"/>
      <c r="CR1177" s="65"/>
      <c r="CS1177" s="98"/>
      <c r="CT1177"/>
      <c r="CU1177"/>
      <c r="CV1177" s="97"/>
      <c r="CW1177" s="2"/>
      <c r="CX1177" s="82"/>
      <c r="DG1177" s="64"/>
      <c r="DI1177" s="89"/>
      <c r="DJ1177" s="89"/>
      <c r="DN1177" s="34"/>
      <c r="DO1177" s="34"/>
      <c r="DP1177" s="34"/>
      <c r="DQ1177" s="34"/>
      <c r="DR1177" s="34"/>
      <c r="DS1177" s="34" t="s">
        <v>2127</v>
      </c>
      <c r="DT1177" s="34"/>
      <c r="DY1177" s="1">
        <v>2</v>
      </c>
      <c r="DZ1177" t="s">
        <v>7941</v>
      </c>
      <c r="EB1177" s="4"/>
      <c r="EJ1177"/>
      <c r="EL1177" s="34"/>
      <c r="EN1177" s="34"/>
    </row>
    <row r="1178" spans="1:144" x14ac:dyDescent="0.25">
      <c r="A1178" s="85">
        <v>2022</v>
      </c>
      <c r="B1178" s="87">
        <v>44830</v>
      </c>
      <c r="C1178" t="s">
        <v>121</v>
      </c>
      <c r="D1178" t="s">
        <v>122</v>
      </c>
      <c r="E1178" s="34" t="s">
        <v>7938</v>
      </c>
      <c r="F1178" s="34">
        <f t="shared" si="94"/>
        <v>1177</v>
      </c>
      <c r="G1178" s="34" t="s">
        <v>4985</v>
      </c>
      <c r="H1178">
        <v>18</v>
      </c>
      <c r="I1178" s="34" t="s">
        <v>6141</v>
      </c>
      <c r="J1178" s="34" t="s">
        <v>4988</v>
      </c>
      <c r="K1178" s="34" t="str">
        <f>VLOOKUP(J1178,[2]CodMpios!$B$347:$E$362,4,FALSE)</f>
        <v>18001 - Florencia</v>
      </c>
      <c r="L1178" s="34" t="str">
        <f>VLOOKUP($J1178,[2]Coord_Mpios_X_Y!$B$2:$K$1123,9,FALSE)</f>
        <v>1,749138703818</v>
      </c>
      <c r="M1178" s="34" t="str">
        <f>VLOOKUP($J1178,[2]Coord_Mpios_X_Y!$B$2:$K$1123,10,FALSE)</f>
        <v>-75,558239064333</v>
      </c>
      <c r="N1178" s="34" t="s">
        <v>139</v>
      </c>
      <c r="O1178" s="34" t="s">
        <v>126</v>
      </c>
      <c r="Q1178" s="34" t="s">
        <v>127</v>
      </c>
      <c r="R1178" s="34">
        <v>17623826</v>
      </c>
      <c r="S1178" s="34" t="str">
        <f t="shared" si="90"/>
        <v>CC17623826</v>
      </c>
      <c r="T1178" s="34" t="s">
        <v>188</v>
      </c>
      <c r="V1178" s="34" t="s">
        <v>468</v>
      </c>
      <c r="W1178" s="34" t="s">
        <v>5239</v>
      </c>
      <c r="X1178" s="87">
        <v>18024</v>
      </c>
      <c r="Y1178">
        <v>73</v>
      </c>
      <c r="Z1178" s="36">
        <f>VLOOKUP($Y1178,[2]Edades!$A$3:$H$153,4,FALSE)</f>
        <v>6</v>
      </c>
      <c r="AA1178" s="34" t="str">
        <f>VLOOKUP($Y1178,[2]Edades!$A$3:$H$153,6,FALSE)</f>
        <v>6 - Persona mayor</v>
      </c>
      <c r="AB1178" s="34">
        <f>VLOOKUP($Y1178,[2]Edades!$A$3:$H$153,7,FALSE)</f>
        <v>15</v>
      </c>
      <c r="AC1178" s="34" t="str">
        <f>VLOOKUP($Y1178,[2]Edades!$A$3:$H$153,8,FALSE)</f>
        <v>70-74</v>
      </c>
      <c r="AD1178" s="34" t="s">
        <v>146</v>
      </c>
      <c r="AE1178">
        <v>1</v>
      </c>
      <c r="AF1178" s="34" t="s">
        <v>2137</v>
      </c>
      <c r="AG1178" s="34" t="s">
        <v>2127</v>
      </c>
      <c r="AH1178" s="34" t="s">
        <v>2127</v>
      </c>
      <c r="AK1178" s="34" t="s">
        <v>139</v>
      </c>
      <c r="AM1178" s="34" t="s">
        <v>2127</v>
      </c>
      <c r="AN1178" s="36" t="s">
        <v>2127</v>
      </c>
      <c r="AO1178" s="36" t="s">
        <v>2127</v>
      </c>
      <c r="AP1178" s="34" t="s">
        <v>2127</v>
      </c>
      <c r="AQ1178" s="36" t="s">
        <v>2127</v>
      </c>
      <c r="AR1178" s="34" t="s">
        <v>2098</v>
      </c>
      <c r="AS1178" s="91" t="s">
        <v>7282</v>
      </c>
      <c r="AT1178" s="34">
        <v>3202834490</v>
      </c>
      <c r="AU1178" s="34" t="s">
        <v>2127</v>
      </c>
      <c r="AX1178" s="90"/>
      <c r="BA1178" s="91"/>
      <c r="BB1178" s="91"/>
      <c r="BC1178" s="91"/>
      <c r="BF1178" s="34" t="s">
        <v>4983</v>
      </c>
      <c r="BG1178" s="92" t="s">
        <v>2098</v>
      </c>
      <c r="BM1178" s="36" t="s">
        <v>131</v>
      </c>
      <c r="BN1178" s="34" t="s">
        <v>132</v>
      </c>
      <c r="BO1178" s="36">
        <v>0</v>
      </c>
      <c r="BQ1178" s="94"/>
      <c r="BS1178" s="36" t="s">
        <v>2127</v>
      </c>
      <c r="BU1178" s="95"/>
      <c r="BV1178" s="95"/>
      <c r="BW1178" s="61"/>
      <c r="BX1178" s="60"/>
      <c r="BY1178" s="59" t="str">
        <f t="shared" ca="1" si="91"/>
        <v/>
      </c>
      <c r="CD1178" s="68"/>
      <c r="CE1178" s="68"/>
      <c r="CF1178" s="67"/>
      <c r="CG1178">
        <v>73</v>
      </c>
      <c r="CH1178" s="2">
        <v>169</v>
      </c>
      <c r="CI1178" s="4">
        <f t="shared" si="92"/>
        <v>25.559329155141629</v>
      </c>
      <c r="CJ1178" s="5" t="str">
        <f t="shared" si="93"/>
        <v>SOBREPESO</v>
      </c>
      <c r="CK1178" s="36">
        <v>0</v>
      </c>
      <c r="CL1178" s="66"/>
      <c r="CM1178" s="89">
        <v>43360</v>
      </c>
      <c r="CN1178" s="97">
        <v>43368</v>
      </c>
      <c r="CP1178"/>
      <c r="CQ1178" s="65"/>
      <c r="CR1178" s="65"/>
      <c r="CS1178" s="98"/>
      <c r="CT1178"/>
      <c r="CU1178"/>
      <c r="CV1178" s="97"/>
      <c r="CW1178" s="2">
        <v>128</v>
      </c>
      <c r="CX1178" s="82">
        <v>60</v>
      </c>
      <c r="DG1178" s="64"/>
      <c r="DI1178" s="89">
        <v>43538</v>
      </c>
      <c r="DJ1178" s="89"/>
      <c r="DN1178" s="34"/>
      <c r="DO1178" s="34"/>
      <c r="DP1178" s="34"/>
      <c r="DQ1178" s="34"/>
      <c r="DR1178" s="34"/>
      <c r="DS1178" s="34" t="s">
        <v>2127</v>
      </c>
      <c r="DT1178" s="34"/>
      <c r="DU1178" s="47">
        <v>44202</v>
      </c>
      <c r="DY1178" s="1">
        <v>3</v>
      </c>
      <c r="DZ1178" t="s">
        <v>7941</v>
      </c>
      <c r="EB1178" s="4"/>
      <c r="EJ1178"/>
      <c r="EL1178" s="34"/>
      <c r="EN1178" s="34"/>
    </row>
    <row r="1179" spans="1:144" x14ac:dyDescent="0.25">
      <c r="A1179" s="85">
        <v>2022</v>
      </c>
      <c r="B1179" s="87">
        <v>44830</v>
      </c>
      <c r="C1179" t="s">
        <v>121</v>
      </c>
      <c r="D1179" t="s">
        <v>122</v>
      </c>
      <c r="E1179" s="34" t="s">
        <v>7938</v>
      </c>
      <c r="F1179" s="34">
        <f t="shared" si="94"/>
        <v>1178</v>
      </c>
      <c r="G1179" s="34" t="s">
        <v>4985</v>
      </c>
      <c r="H1179">
        <v>18</v>
      </c>
      <c r="I1179" s="34" t="s">
        <v>6141</v>
      </c>
      <c r="J1179" s="34" t="s">
        <v>4988</v>
      </c>
      <c r="K1179" s="34" t="str">
        <f>VLOOKUP(J1179,[2]CodMpios!$B$347:$E$362,4,FALSE)</f>
        <v>18001 - Florencia</v>
      </c>
      <c r="L1179" s="34" t="str">
        <f>VLOOKUP($J1179,[2]Coord_Mpios_X_Y!$B$2:$K$1123,9,FALSE)</f>
        <v>1,749138703818</v>
      </c>
      <c r="M1179" s="34" t="str">
        <f>VLOOKUP($J1179,[2]Coord_Mpios_X_Y!$B$2:$K$1123,10,FALSE)</f>
        <v>-75,558239064333</v>
      </c>
      <c r="N1179" s="34" t="s">
        <v>139</v>
      </c>
      <c r="O1179" s="34" t="s">
        <v>126</v>
      </c>
      <c r="Q1179" s="34" t="s">
        <v>127</v>
      </c>
      <c r="R1179" s="34">
        <v>26614513</v>
      </c>
      <c r="S1179" s="34" t="str">
        <f t="shared" si="90"/>
        <v>CC26614513</v>
      </c>
      <c r="T1179" s="34" t="s">
        <v>234</v>
      </c>
      <c r="U1179" s="34" t="s">
        <v>305</v>
      </c>
      <c r="V1179" s="34" t="s">
        <v>168</v>
      </c>
      <c r="W1179" s="34" t="s">
        <v>5617</v>
      </c>
      <c r="X1179" s="87">
        <v>15444</v>
      </c>
      <c r="Y1179">
        <v>80</v>
      </c>
      <c r="Z1179" s="36">
        <f>VLOOKUP($Y1179,[2]Edades!$A$3:$H$153,4,FALSE)</f>
        <v>6</v>
      </c>
      <c r="AA1179" s="34" t="str">
        <f>VLOOKUP($Y1179,[2]Edades!$A$3:$H$153,6,FALSE)</f>
        <v>6 - Persona mayor</v>
      </c>
      <c r="AB1179" s="34">
        <f>VLOOKUP($Y1179,[2]Edades!$A$3:$H$153,7,FALSE)</f>
        <v>17</v>
      </c>
      <c r="AC1179" s="34" t="str">
        <f>VLOOKUP($Y1179,[2]Edades!$A$3:$H$153,8,FALSE)</f>
        <v>80 Y MÁS</v>
      </c>
      <c r="AD1179" s="34" t="s">
        <v>129</v>
      </c>
      <c r="AE1179" s="1">
        <v>2</v>
      </c>
      <c r="AF1179" s="34" t="s">
        <v>2137</v>
      </c>
      <c r="AG1179" s="34" t="s">
        <v>2127</v>
      </c>
      <c r="AH1179" s="34" t="s">
        <v>2127</v>
      </c>
      <c r="AK1179" s="34" t="s">
        <v>139</v>
      </c>
      <c r="AM1179" s="34" t="s">
        <v>2127</v>
      </c>
      <c r="AN1179" s="36" t="s">
        <v>2127</v>
      </c>
      <c r="AO1179" s="36" t="s">
        <v>2127</v>
      </c>
      <c r="AP1179" s="34" t="s">
        <v>2127</v>
      </c>
      <c r="AQ1179" s="36" t="s">
        <v>2127</v>
      </c>
      <c r="AR1179" s="34" t="s">
        <v>2098</v>
      </c>
      <c r="AS1179" s="91" t="s">
        <v>7283</v>
      </c>
      <c r="AT1179" s="34">
        <v>3203213906</v>
      </c>
      <c r="AU1179" s="34" t="s">
        <v>2127</v>
      </c>
      <c r="AX1179" s="90"/>
      <c r="BA1179" s="91"/>
      <c r="BB1179" s="91"/>
      <c r="BC1179" s="91"/>
      <c r="BF1179" s="34" t="s">
        <v>4983</v>
      </c>
      <c r="BG1179" s="92" t="s">
        <v>2098</v>
      </c>
      <c r="BM1179" s="36" t="s">
        <v>131</v>
      </c>
      <c r="BN1179" s="34" t="s">
        <v>132</v>
      </c>
      <c r="BO1179" s="36">
        <v>0</v>
      </c>
      <c r="BQ1179" s="94"/>
      <c r="BS1179" s="36" t="s">
        <v>2127</v>
      </c>
      <c r="BU1179" s="95"/>
      <c r="BV1179" s="95"/>
      <c r="BW1179" s="61"/>
      <c r="BX1179" s="60"/>
      <c r="BY1179" s="59" t="str">
        <f t="shared" ca="1" si="91"/>
        <v/>
      </c>
      <c r="CD1179" s="68"/>
      <c r="CE1179" s="68"/>
      <c r="CF1179" s="67"/>
      <c r="CG1179">
        <v>61</v>
      </c>
      <c r="CH1179" s="2">
        <v>150</v>
      </c>
      <c r="CI1179" s="4">
        <f t="shared" si="92"/>
        <v>27.111111111111111</v>
      </c>
      <c r="CJ1179" s="5" t="str">
        <f t="shared" si="93"/>
        <v>SOBREPESO</v>
      </c>
      <c r="CK1179" s="36">
        <v>0</v>
      </c>
      <c r="CL1179" s="66"/>
      <c r="CM1179" s="89">
        <v>43361</v>
      </c>
      <c r="CN1179" s="97">
        <v>43369</v>
      </c>
      <c r="CP1179"/>
      <c r="CQ1179" s="65"/>
      <c r="CR1179" s="65"/>
      <c r="CS1179" s="98"/>
      <c r="CT1179"/>
      <c r="CU1179"/>
      <c r="CV1179" s="97"/>
      <c r="CW1179" s="2">
        <v>128</v>
      </c>
      <c r="CX1179" s="82">
        <v>80</v>
      </c>
      <c r="DG1179" s="64"/>
      <c r="DI1179" s="89">
        <v>43662</v>
      </c>
      <c r="DJ1179" s="89"/>
      <c r="DN1179" s="34"/>
      <c r="DO1179" s="34"/>
      <c r="DP1179" s="34"/>
      <c r="DQ1179" s="34"/>
      <c r="DR1179" s="34"/>
      <c r="DS1179" s="34" t="s">
        <v>2127</v>
      </c>
      <c r="DT1179" s="34"/>
      <c r="DU1179" s="47">
        <v>44706</v>
      </c>
      <c r="DY1179" s="1">
        <v>3</v>
      </c>
      <c r="DZ1179" t="s">
        <v>7941</v>
      </c>
      <c r="EA1179" s="4">
        <v>1.3</v>
      </c>
      <c r="EB1179" s="4"/>
      <c r="ED1179" s="4">
        <v>126</v>
      </c>
      <c r="EF1179" s="4">
        <v>131</v>
      </c>
      <c r="EG1179" s="4">
        <v>2.2000000000000002</v>
      </c>
      <c r="EJ1179"/>
      <c r="EL1179" s="34"/>
      <c r="EN1179" s="34"/>
    </row>
    <row r="1180" spans="1:144" x14ac:dyDescent="0.25">
      <c r="A1180" s="85">
        <v>2022</v>
      </c>
      <c r="B1180" s="87">
        <v>44830</v>
      </c>
      <c r="C1180" t="s">
        <v>121</v>
      </c>
      <c r="D1180" t="s">
        <v>122</v>
      </c>
      <c r="E1180" s="34" t="s">
        <v>7938</v>
      </c>
      <c r="F1180" s="34">
        <f t="shared" si="94"/>
        <v>1179</v>
      </c>
      <c r="G1180" s="34" t="s">
        <v>4985</v>
      </c>
      <c r="H1180">
        <v>18</v>
      </c>
      <c r="I1180" s="34" t="s">
        <v>6141</v>
      </c>
      <c r="J1180" s="34" t="s">
        <v>5049</v>
      </c>
      <c r="K1180" s="34" t="str">
        <f>VLOOKUP(J1180,[2]CodMpios!$B$347:$E$362,4,FALSE)</f>
        <v>18610 - San José Del Fragua</v>
      </c>
      <c r="L1180" s="34" t="str">
        <f>VLOOKUP($J1180,[2]Coord_Mpios_X_Y!$B$2:$K$1123,9,FALSE)</f>
        <v>1,304702314265</v>
      </c>
      <c r="M1180" s="34" t="str">
        <f>VLOOKUP($J1180,[2]Coord_Mpios_X_Y!$B$2:$K$1123,10,FALSE)</f>
        <v>-76,110005941537</v>
      </c>
      <c r="N1180" s="34" t="s">
        <v>125</v>
      </c>
      <c r="O1180" s="34" t="s">
        <v>126</v>
      </c>
      <c r="Q1180" s="34" t="s">
        <v>127</v>
      </c>
      <c r="R1180" s="34">
        <v>13474463</v>
      </c>
      <c r="S1180" s="34" t="str">
        <f t="shared" si="90"/>
        <v>CC13474463</v>
      </c>
      <c r="T1180" s="34" t="s">
        <v>317</v>
      </c>
      <c r="U1180" s="34" t="s">
        <v>2452</v>
      </c>
      <c r="V1180" s="34" t="s">
        <v>5616</v>
      </c>
      <c r="X1180" s="87">
        <v>23208</v>
      </c>
      <c r="Y1180">
        <v>59</v>
      </c>
      <c r="Z1180" s="36">
        <f>VLOOKUP($Y1180,[2]Edades!$A$3:$H$153,4,FALSE)</f>
        <v>5</v>
      </c>
      <c r="AA1180" s="34" t="str">
        <f>VLOOKUP($Y1180,[2]Edades!$A$3:$H$153,6,FALSE)</f>
        <v>5 - Adultez</v>
      </c>
      <c r="AB1180" s="34">
        <f>VLOOKUP($Y1180,[2]Edades!$A$3:$H$153,7,FALSE)</f>
        <v>12</v>
      </c>
      <c r="AC1180" s="34" t="str">
        <f>VLOOKUP($Y1180,[2]Edades!$A$3:$H$153,8,FALSE)</f>
        <v>55-59</v>
      </c>
      <c r="AD1180" s="34" t="s">
        <v>146</v>
      </c>
      <c r="AE1180">
        <v>1</v>
      </c>
      <c r="AF1180" s="34" t="s">
        <v>130</v>
      </c>
      <c r="AG1180" s="34" t="s">
        <v>2127</v>
      </c>
      <c r="AH1180" s="34" t="s">
        <v>2127</v>
      </c>
      <c r="AK1180" s="34" t="s">
        <v>125</v>
      </c>
      <c r="AM1180" s="34" t="s">
        <v>2127</v>
      </c>
      <c r="AN1180" s="36" t="s">
        <v>2127</v>
      </c>
      <c r="AO1180" s="36" t="s">
        <v>2127</v>
      </c>
      <c r="AP1180" s="34" t="s">
        <v>2127</v>
      </c>
      <c r="AQ1180" s="36" t="s">
        <v>2127</v>
      </c>
      <c r="AR1180" s="34" t="s">
        <v>5048</v>
      </c>
      <c r="AS1180" s="91" t="s">
        <v>7284</v>
      </c>
      <c r="AT1180" s="34">
        <v>3203853699</v>
      </c>
      <c r="AU1180" s="34" t="s">
        <v>2127</v>
      </c>
      <c r="AX1180" s="90"/>
      <c r="BA1180" s="91"/>
      <c r="BB1180" s="91"/>
      <c r="BC1180" s="91"/>
      <c r="BF1180" s="34" t="s">
        <v>4983</v>
      </c>
      <c r="BG1180" s="92" t="s">
        <v>2098</v>
      </c>
      <c r="BM1180" s="36" t="s">
        <v>131</v>
      </c>
      <c r="BN1180" s="34" t="s">
        <v>132</v>
      </c>
      <c r="BO1180" s="36">
        <v>0</v>
      </c>
      <c r="BQ1180" s="94"/>
      <c r="BS1180" s="36" t="s">
        <v>2127</v>
      </c>
      <c r="BU1180" s="95"/>
      <c r="BV1180" s="95"/>
      <c r="BW1180" s="61"/>
      <c r="BX1180" s="60"/>
      <c r="BY1180" s="59" t="str">
        <f t="shared" ca="1" si="91"/>
        <v/>
      </c>
      <c r="CD1180" s="68"/>
      <c r="CE1180" s="68"/>
      <c r="CF1180" s="67"/>
      <c r="CG1180">
        <v>75</v>
      </c>
      <c r="CH1180" s="2">
        <v>165</v>
      </c>
      <c r="CI1180" s="4">
        <f t="shared" si="92"/>
        <v>27.548209366391188</v>
      </c>
      <c r="CJ1180" s="5" t="str">
        <f t="shared" si="93"/>
        <v>SOBREPESO</v>
      </c>
      <c r="CK1180" s="36">
        <v>0</v>
      </c>
      <c r="CL1180" s="66"/>
      <c r="CM1180" s="89">
        <v>43361</v>
      </c>
      <c r="CN1180" s="97">
        <v>43370</v>
      </c>
      <c r="CP1180"/>
      <c r="CQ1180" s="65"/>
      <c r="CR1180" s="65"/>
      <c r="CS1180" s="98"/>
      <c r="CT1180"/>
      <c r="CU1180"/>
      <c r="CV1180" s="97"/>
      <c r="CW1180" s="2">
        <v>122</v>
      </c>
      <c r="CX1180" s="82">
        <v>75</v>
      </c>
      <c r="DG1180" s="64"/>
      <c r="DI1180" s="89">
        <v>43747</v>
      </c>
      <c r="DJ1180" s="89"/>
      <c r="DK1180" s="89">
        <v>44795</v>
      </c>
      <c r="DN1180" s="34"/>
      <c r="DO1180" s="34"/>
      <c r="DP1180" s="34"/>
      <c r="DQ1180" s="34"/>
      <c r="DR1180" s="34"/>
      <c r="DS1180" s="34" t="s">
        <v>2127</v>
      </c>
      <c r="DT1180" s="34"/>
      <c r="DU1180" s="47">
        <v>44684</v>
      </c>
      <c r="DY1180" s="1">
        <v>2</v>
      </c>
      <c r="DZ1180" t="s">
        <v>7940</v>
      </c>
      <c r="EA1180" s="4">
        <v>1.1499999999999999</v>
      </c>
      <c r="EB1180" s="4">
        <v>112</v>
      </c>
      <c r="EC1180" s="4">
        <v>146</v>
      </c>
      <c r="ED1180" s="4">
        <v>59</v>
      </c>
      <c r="EE1180" s="4">
        <v>68</v>
      </c>
      <c r="EF1180" s="4">
        <v>94</v>
      </c>
      <c r="EG1180" s="4">
        <v>34</v>
      </c>
      <c r="EH1180" s="4">
        <v>6.6</v>
      </c>
      <c r="EJ1180"/>
      <c r="EL1180" s="34"/>
      <c r="EN1180" s="34"/>
    </row>
    <row r="1181" spans="1:144" x14ac:dyDescent="0.25">
      <c r="A1181" s="85">
        <v>2022</v>
      </c>
      <c r="B1181" s="87">
        <v>44830</v>
      </c>
      <c r="C1181" t="s">
        <v>121</v>
      </c>
      <c r="D1181" t="s">
        <v>122</v>
      </c>
      <c r="E1181" s="34" t="s">
        <v>7938</v>
      </c>
      <c r="F1181" s="34">
        <f t="shared" si="94"/>
        <v>1180</v>
      </c>
      <c r="G1181" s="34" t="s">
        <v>4985</v>
      </c>
      <c r="H1181">
        <v>18</v>
      </c>
      <c r="I1181" s="34" t="s">
        <v>6141</v>
      </c>
      <c r="J1181" s="34" t="s">
        <v>4988</v>
      </c>
      <c r="K1181" s="34" t="str">
        <f>VLOOKUP(J1181,[2]CodMpios!$B$347:$E$362,4,FALSE)</f>
        <v>18001 - Florencia</v>
      </c>
      <c r="L1181" s="34" t="str">
        <f>VLOOKUP($J1181,[2]Coord_Mpios_X_Y!$B$2:$K$1123,9,FALSE)</f>
        <v>1,749138703818</v>
      </c>
      <c r="M1181" s="34" t="str">
        <f>VLOOKUP($J1181,[2]Coord_Mpios_X_Y!$B$2:$K$1123,10,FALSE)</f>
        <v>-75,558239064333</v>
      </c>
      <c r="N1181" s="34" t="s">
        <v>139</v>
      </c>
      <c r="O1181" s="34" t="s">
        <v>126</v>
      </c>
      <c r="Q1181" s="34" t="s">
        <v>127</v>
      </c>
      <c r="R1181" s="34">
        <v>17639203</v>
      </c>
      <c r="S1181" s="34" t="str">
        <f t="shared" si="90"/>
        <v>CC17639203</v>
      </c>
      <c r="T1181" s="34" t="s">
        <v>5615</v>
      </c>
      <c r="V1181" s="34" t="s">
        <v>876</v>
      </c>
      <c r="W1181" s="34" t="s">
        <v>876</v>
      </c>
      <c r="X1181" s="87">
        <v>24141</v>
      </c>
      <c r="Y1181">
        <v>57</v>
      </c>
      <c r="Z1181" s="36">
        <f>VLOOKUP($Y1181,[2]Edades!$A$3:$H$153,4,FALSE)</f>
        <v>5</v>
      </c>
      <c r="AA1181" s="34" t="str">
        <f>VLOOKUP($Y1181,[2]Edades!$A$3:$H$153,6,FALSE)</f>
        <v>5 - Adultez</v>
      </c>
      <c r="AB1181" s="34">
        <f>VLOOKUP($Y1181,[2]Edades!$A$3:$H$153,7,FALSE)</f>
        <v>12</v>
      </c>
      <c r="AC1181" s="34" t="str">
        <f>VLOOKUP($Y1181,[2]Edades!$A$3:$H$153,8,FALSE)</f>
        <v>55-59</v>
      </c>
      <c r="AD1181" s="34" t="s">
        <v>146</v>
      </c>
      <c r="AE1181">
        <v>1</v>
      </c>
      <c r="AF1181" s="34" t="s">
        <v>130</v>
      </c>
      <c r="AG1181" s="34" t="s">
        <v>2127</v>
      </c>
      <c r="AH1181" s="34" t="s">
        <v>2127</v>
      </c>
      <c r="AK1181" s="34" t="s">
        <v>139</v>
      </c>
      <c r="AM1181" s="34" t="s">
        <v>2127</v>
      </c>
      <c r="AN1181" s="36" t="s">
        <v>2127</v>
      </c>
      <c r="AO1181" s="36" t="s">
        <v>2127</v>
      </c>
      <c r="AP1181" s="34" t="s">
        <v>2127</v>
      </c>
      <c r="AQ1181" s="36" t="s">
        <v>2127</v>
      </c>
      <c r="AR1181" s="34" t="s">
        <v>2098</v>
      </c>
      <c r="AS1181" s="91" t="s">
        <v>7285</v>
      </c>
      <c r="AT1181" s="34">
        <v>3209161012</v>
      </c>
      <c r="AU1181" s="34" t="s">
        <v>2127</v>
      </c>
      <c r="AX1181" s="90"/>
      <c r="BA1181" s="91"/>
      <c r="BB1181" s="91"/>
      <c r="BC1181" s="91"/>
      <c r="BF1181" s="34" t="s">
        <v>4983</v>
      </c>
      <c r="BG1181" s="92" t="s">
        <v>2098</v>
      </c>
      <c r="BM1181" s="36" t="s">
        <v>131</v>
      </c>
      <c r="BN1181" s="34" t="s">
        <v>132</v>
      </c>
      <c r="BO1181" s="36">
        <v>0</v>
      </c>
      <c r="BQ1181" s="94"/>
      <c r="BS1181" s="36" t="s">
        <v>2127</v>
      </c>
      <c r="BU1181" s="95"/>
      <c r="BV1181" s="95"/>
      <c r="BW1181" s="61"/>
      <c r="BX1181" s="60"/>
      <c r="BY1181" s="59" t="str">
        <f t="shared" ca="1" si="91"/>
        <v/>
      </c>
      <c r="CD1181" s="68"/>
      <c r="CE1181" s="68"/>
      <c r="CF1181" s="67"/>
      <c r="CG1181">
        <v>68</v>
      </c>
      <c r="CH1181" s="2">
        <v>170</v>
      </c>
      <c r="CI1181" s="4">
        <f t="shared" si="92"/>
        <v>23.529411764705884</v>
      </c>
      <c r="CJ1181" s="5" t="str">
        <f t="shared" si="93"/>
        <v>NORMAL</v>
      </c>
      <c r="CK1181" s="36">
        <v>0</v>
      </c>
      <c r="CL1181" s="66"/>
      <c r="CM1181" s="89">
        <v>43361</v>
      </c>
      <c r="CN1181" s="97">
        <v>43369</v>
      </c>
      <c r="CP1181"/>
      <c r="CQ1181" s="65"/>
      <c r="CR1181" s="65"/>
      <c r="CS1181" s="98"/>
      <c r="CT1181"/>
      <c r="CU1181"/>
      <c r="CV1181" s="97"/>
      <c r="CW1181" s="2">
        <v>130</v>
      </c>
      <c r="CX1181" s="82">
        <v>70</v>
      </c>
      <c r="DG1181" s="64"/>
      <c r="DI1181" s="89"/>
      <c r="DJ1181" s="89"/>
      <c r="DN1181" s="34"/>
      <c r="DO1181" s="34"/>
      <c r="DP1181" s="34"/>
      <c r="DQ1181" s="34"/>
      <c r="DR1181" s="34"/>
      <c r="DS1181" s="34" t="s">
        <v>2127</v>
      </c>
      <c r="DT1181" s="34"/>
      <c r="DU1181" s="47">
        <v>44792</v>
      </c>
      <c r="DY1181" s="1">
        <v>2</v>
      </c>
      <c r="DZ1181" t="s">
        <v>7941</v>
      </c>
      <c r="EA1181" s="4">
        <v>1.02</v>
      </c>
      <c r="EB1181" s="4">
        <v>106</v>
      </c>
      <c r="EC1181" s="4">
        <v>236</v>
      </c>
      <c r="ED1181" s="4">
        <v>150.19999999999999</v>
      </c>
      <c r="EE1181" s="4">
        <v>57.6</v>
      </c>
      <c r="EF1181" s="4">
        <v>141</v>
      </c>
      <c r="EG1181" s="4">
        <v>2.5</v>
      </c>
      <c r="EJ1181"/>
      <c r="EL1181" s="34"/>
      <c r="EN1181" s="34"/>
    </row>
    <row r="1182" spans="1:144" x14ac:dyDescent="0.25">
      <c r="A1182" s="85">
        <v>2022</v>
      </c>
      <c r="B1182" s="87">
        <v>44830</v>
      </c>
      <c r="C1182" t="s">
        <v>121</v>
      </c>
      <c r="D1182" t="s">
        <v>122</v>
      </c>
      <c r="E1182" s="34" t="s">
        <v>7938</v>
      </c>
      <c r="F1182" s="34">
        <f t="shared" si="94"/>
        <v>1181</v>
      </c>
      <c r="G1182" s="34" t="s">
        <v>4985</v>
      </c>
      <c r="H1182">
        <v>18</v>
      </c>
      <c r="I1182" s="34" t="s">
        <v>6141</v>
      </c>
      <c r="J1182" s="34" t="s">
        <v>4988</v>
      </c>
      <c r="K1182" s="34" t="str">
        <f>VLOOKUP(J1182,[2]CodMpios!$B$347:$E$362,4,FALSE)</f>
        <v>18001 - Florencia</v>
      </c>
      <c r="L1182" s="34" t="str">
        <f>VLOOKUP($J1182,[2]Coord_Mpios_X_Y!$B$2:$K$1123,9,FALSE)</f>
        <v>1,749138703818</v>
      </c>
      <c r="M1182" s="34" t="str">
        <f>VLOOKUP($J1182,[2]Coord_Mpios_X_Y!$B$2:$K$1123,10,FALSE)</f>
        <v>-75,558239064333</v>
      </c>
      <c r="N1182" s="34" t="s">
        <v>139</v>
      </c>
      <c r="O1182" s="34" t="s">
        <v>126</v>
      </c>
      <c r="Q1182" s="34" t="s">
        <v>127</v>
      </c>
      <c r="R1182" s="34">
        <v>26555444</v>
      </c>
      <c r="S1182" s="34" t="str">
        <f t="shared" si="90"/>
        <v>CC26555444</v>
      </c>
      <c r="T1182" s="34" t="s">
        <v>2321</v>
      </c>
      <c r="V1182" s="34" t="s">
        <v>135</v>
      </c>
      <c r="W1182" s="34" t="s">
        <v>5614</v>
      </c>
      <c r="X1182" s="87">
        <v>12998</v>
      </c>
      <c r="Y1182">
        <v>87</v>
      </c>
      <c r="Z1182" s="36">
        <f>VLOOKUP($Y1182,[2]Edades!$A$3:$H$153,4,FALSE)</f>
        <v>6</v>
      </c>
      <c r="AA1182" s="34" t="str">
        <f>VLOOKUP($Y1182,[2]Edades!$A$3:$H$153,6,FALSE)</f>
        <v>6 - Persona mayor</v>
      </c>
      <c r="AB1182" s="34">
        <f>VLOOKUP($Y1182,[2]Edades!$A$3:$H$153,7,FALSE)</f>
        <v>17</v>
      </c>
      <c r="AC1182" s="34" t="str">
        <f>VLOOKUP($Y1182,[2]Edades!$A$3:$H$153,8,FALSE)</f>
        <v>80 Y MÁS</v>
      </c>
      <c r="AD1182" s="34" t="s">
        <v>129</v>
      </c>
      <c r="AE1182" s="1">
        <v>2</v>
      </c>
      <c r="AF1182" s="34" t="s">
        <v>2137</v>
      </c>
      <c r="AG1182" s="34" t="s">
        <v>2127</v>
      </c>
      <c r="AH1182" s="34" t="s">
        <v>2127</v>
      </c>
      <c r="AK1182" s="34" t="s">
        <v>139</v>
      </c>
      <c r="AM1182" s="34" t="s">
        <v>2127</v>
      </c>
      <c r="AN1182" s="36" t="s">
        <v>2127</v>
      </c>
      <c r="AO1182" s="36" t="s">
        <v>2127</v>
      </c>
      <c r="AP1182" s="34" t="s">
        <v>2127</v>
      </c>
      <c r="AQ1182" s="36" t="s">
        <v>2127</v>
      </c>
      <c r="AR1182" s="34" t="s">
        <v>2098</v>
      </c>
      <c r="AS1182" s="91" t="s">
        <v>6144</v>
      </c>
      <c r="AT1182" s="34">
        <v>3112243886</v>
      </c>
      <c r="AU1182" s="34" t="s">
        <v>2127</v>
      </c>
      <c r="AX1182" s="90"/>
      <c r="BA1182" s="91"/>
      <c r="BB1182" s="91"/>
      <c r="BC1182" s="91"/>
      <c r="BF1182" s="34" t="s">
        <v>4983</v>
      </c>
      <c r="BG1182" s="92" t="s">
        <v>2098</v>
      </c>
      <c r="BM1182" s="36" t="s">
        <v>131</v>
      </c>
      <c r="BN1182" s="34" t="s">
        <v>132</v>
      </c>
      <c r="BO1182" s="36">
        <v>0</v>
      </c>
      <c r="BQ1182" s="94"/>
      <c r="BS1182" s="36" t="s">
        <v>2127</v>
      </c>
      <c r="BU1182" s="95"/>
      <c r="BV1182" s="95"/>
      <c r="BW1182" s="61"/>
      <c r="BX1182" s="60"/>
      <c r="BY1182" s="59" t="str">
        <f t="shared" ca="1" si="91"/>
        <v/>
      </c>
      <c r="CD1182" s="68"/>
      <c r="CE1182" s="68"/>
      <c r="CF1182" s="67"/>
      <c r="CG1182">
        <v>69</v>
      </c>
      <c r="CH1182" s="2">
        <v>150</v>
      </c>
      <c r="CI1182" s="4">
        <f t="shared" si="92"/>
        <v>30.666666666666668</v>
      </c>
      <c r="CJ1182" s="5" t="str">
        <f t="shared" si="93"/>
        <v>OBESIDAD</v>
      </c>
      <c r="CK1182" s="36">
        <v>0</v>
      </c>
      <c r="CL1182" s="66"/>
      <c r="CM1182" s="89">
        <v>43367</v>
      </c>
      <c r="CN1182" s="97">
        <v>43370</v>
      </c>
      <c r="CP1182"/>
      <c r="CQ1182" s="65"/>
      <c r="CR1182" s="65"/>
      <c r="CS1182" s="98"/>
      <c r="CT1182"/>
      <c r="CU1182"/>
      <c r="CV1182" s="97"/>
      <c r="CW1182" s="2">
        <v>91</v>
      </c>
      <c r="CX1182" s="82">
        <v>50</v>
      </c>
      <c r="DG1182" s="64"/>
      <c r="DI1182" s="89">
        <v>43378</v>
      </c>
      <c r="DJ1182" s="89"/>
      <c r="DK1182" s="89">
        <v>44768</v>
      </c>
      <c r="DN1182" s="34"/>
      <c r="DO1182" s="34"/>
      <c r="DP1182" s="34"/>
      <c r="DQ1182" s="34"/>
      <c r="DR1182" s="34"/>
      <c r="DS1182" s="34" t="s">
        <v>2127</v>
      </c>
      <c r="DT1182" s="34"/>
      <c r="DU1182" s="47">
        <v>44781</v>
      </c>
      <c r="DY1182" s="1">
        <v>3</v>
      </c>
      <c r="DZ1182" t="s">
        <v>7941</v>
      </c>
      <c r="EA1182" s="4">
        <v>1.19</v>
      </c>
      <c r="EB1182" s="4">
        <v>94</v>
      </c>
      <c r="EC1182" s="4">
        <v>129</v>
      </c>
      <c r="EE1182" s="4">
        <v>31.8</v>
      </c>
      <c r="EF1182" s="4">
        <v>71</v>
      </c>
      <c r="EG1182" s="4">
        <v>2</v>
      </c>
      <c r="EJ1182"/>
      <c r="EL1182" s="34"/>
      <c r="EN1182" s="34"/>
    </row>
    <row r="1183" spans="1:144" x14ac:dyDescent="0.25">
      <c r="A1183" s="85">
        <v>2022</v>
      </c>
      <c r="B1183" s="87">
        <v>44830</v>
      </c>
      <c r="C1183" t="s">
        <v>121</v>
      </c>
      <c r="D1183" t="s">
        <v>122</v>
      </c>
      <c r="E1183" s="34" t="s">
        <v>7938</v>
      </c>
      <c r="F1183" s="34">
        <f t="shared" si="94"/>
        <v>1182</v>
      </c>
      <c r="G1183" s="34" t="s">
        <v>4985</v>
      </c>
      <c r="H1183">
        <v>18</v>
      </c>
      <c r="I1183" s="34" t="s">
        <v>6141</v>
      </c>
      <c r="J1183" s="34" t="s">
        <v>4988</v>
      </c>
      <c r="K1183" s="34" t="str">
        <f>VLOOKUP(J1183,[2]CodMpios!$B$347:$E$362,4,FALSE)</f>
        <v>18001 - Florencia</v>
      </c>
      <c r="L1183" s="34" t="str">
        <f>VLOOKUP($J1183,[2]Coord_Mpios_X_Y!$B$2:$K$1123,9,FALSE)</f>
        <v>1,749138703818</v>
      </c>
      <c r="M1183" s="34" t="str">
        <f>VLOOKUP($J1183,[2]Coord_Mpios_X_Y!$B$2:$K$1123,10,FALSE)</f>
        <v>-75,558239064333</v>
      </c>
      <c r="N1183" s="34" t="s">
        <v>139</v>
      </c>
      <c r="O1183" s="34" t="s">
        <v>126</v>
      </c>
      <c r="Q1183" s="34" t="s">
        <v>127</v>
      </c>
      <c r="R1183" s="34">
        <v>96329466</v>
      </c>
      <c r="S1183" s="34" t="str">
        <f t="shared" si="90"/>
        <v>CC96329466</v>
      </c>
      <c r="T1183" s="34" t="s">
        <v>341</v>
      </c>
      <c r="V1183" s="34" t="s">
        <v>5613</v>
      </c>
      <c r="W1183" s="34" t="s">
        <v>160</v>
      </c>
      <c r="X1183" s="87">
        <v>23621</v>
      </c>
      <c r="Y1183">
        <v>58</v>
      </c>
      <c r="Z1183" s="36">
        <f>VLOOKUP($Y1183,[2]Edades!$A$3:$H$153,4,FALSE)</f>
        <v>5</v>
      </c>
      <c r="AA1183" s="34" t="str">
        <f>VLOOKUP($Y1183,[2]Edades!$A$3:$H$153,6,FALSE)</f>
        <v>5 - Adultez</v>
      </c>
      <c r="AB1183" s="34">
        <f>VLOOKUP($Y1183,[2]Edades!$A$3:$H$153,7,FALSE)</f>
        <v>12</v>
      </c>
      <c r="AC1183" s="34" t="str">
        <f>VLOOKUP($Y1183,[2]Edades!$A$3:$H$153,8,FALSE)</f>
        <v>55-59</v>
      </c>
      <c r="AD1183" s="34" t="s">
        <v>146</v>
      </c>
      <c r="AE1183">
        <v>1</v>
      </c>
      <c r="AF1183" s="34" t="s">
        <v>130</v>
      </c>
      <c r="AG1183" s="34" t="s">
        <v>2127</v>
      </c>
      <c r="AH1183" s="34" t="s">
        <v>2127</v>
      </c>
      <c r="AK1183" s="34" t="s">
        <v>139</v>
      </c>
      <c r="AM1183" s="34" t="s">
        <v>2127</v>
      </c>
      <c r="AN1183" s="36" t="s">
        <v>2127</v>
      </c>
      <c r="AO1183" s="36" t="s">
        <v>2127</v>
      </c>
      <c r="AP1183" s="34" t="s">
        <v>2127</v>
      </c>
      <c r="AQ1183" s="36" t="s">
        <v>2127</v>
      </c>
      <c r="AR1183" s="34" t="s">
        <v>2098</v>
      </c>
      <c r="AS1183" s="91" t="s">
        <v>7286</v>
      </c>
      <c r="AT1183" s="34">
        <v>3105787799</v>
      </c>
      <c r="AU1183" s="34" t="s">
        <v>2127</v>
      </c>
      <c r="AX1183" s="90"/>
      <c r="BA1183" s="91"/>
      <c r="BB1183" s="91"/>
      <c r="BC1183" s="91"/>
      <c r="BF1183" s="34" t="s">
        <v>4983</v>
      </c>
      <c r="BG1183" s="92" t="s">
        <v>2098</v>
      </c>
      <c r="BM1183" s="36" t="s">
        <v>131</v>
      </c>
      <c r="BN1183" s="34" t="s">
        <v>132</v>
      </c>
      <c r="BO1183" s="36">
        <v>0</v>
      </c>
      <c r="BQ1183" s="94"/>
      <c r="BS1183" s="36" t="s">
        <v>2127</v>
      </c>
      <c r="BU1183" s="95"/>
      <c r="BV1183" s="95"/>
      <c r="BW1183" s="61"/>
      <c r="BX1183" s="60"/>
      <c r="BY1183" s="59" t="str">
        <f t="shared" ca="1" si="91"/>
        <v/>
      </c>
      <c r="CD1183" s="68"/>
      <c r="CE1183" s="68"/>
      <c r="CF1183" s="67"/>
      <c r="CG1183">
        <v>95</v>
      </c>
      <c r="CH1183" s="2">
        <v>172</v>
      </c>
      <c r="CI1183" s="4">
        <f t="shared" si="92"/>
        <v>32.11195240670633</v>
      </c>
      <c r="CJ1183" s="5" t="str">
        <f t="shared" si="93"/>
        <v>OBESIDAD</v>
      </c>
      <c r="CK1183" s="36">
        <v>0</v>
      </c>
      <c r="CL1183" s="66"/>
      <c r="CM1183" s="89">
        <v>43369</v>
      </c>
      <c r="CN1183" s="97">
        <v>43381</v>
      </c>
      <c r="CP1183"/>
      <c r="CQ1183" s="65"/>
      <c r="CR1183" s="65"/>
      <c r="CS1183" s="98"/>
      <c r="CT1183"/>
      <c r="CU1183"/>
      <c r="CV1183" s="97"/>
      <c r="CW1183" s="2">
        <v>150</v>
      </c>
      <c r="CX1183" s="82">
        <v>90</v>
      </c>
      <c r="DG1183" s="64"/>
      <c r="DI1183" s="89">
        <v>43390</v>
      </c>
      <c r="DJ1183" s="89"/>
      <c r="DN1183" s="34"/>
      <c r="DO1183" s="34"/>
      <c r="DP1183" s="34"/>
      <c r="DQ1183" s="34"/>
      <c r="DR1183" s="34"/>
      <c r="DS1183" s="34" t="s">
        <v>2127</v>
      </c>
      <c r="DT1183" s="34"/>
      <c r="DU1183" s="47">
        <v>44524</v>
      </c>
      <c r="DY1183" s="1">
        <v>1</v>
      </c>
      <c r="DZ1183" t="s">
        <v>7940</v>
      </c>
      <c r="EB1183" s="4"/>
      <c r="EJ1183"/>
      <c r="EL1183" s="34"/>
      <c r="EN1183" s="34"/>
    </row>
    <row r="1184" spans="1:144" x14ac:dyDescent="0.25">
      <c r="A1184" s="85">
        <v>2022</v>
      </c>
      <c r="B1184" s="87">
        <v>44830</v>
      </c>
      <c r="C1184" t="s">
        <v>121</v>
      </c>
      <c r="D1184" t="s">
        <v>122</v>
      </c>
      <c r="E1184" s="34" t="s">
        <v>7938</v>
      </c>
      <c r="F1184" s="34">
        <f t="shared" si="94"/>
        <v>1183</v>
      </c>
      <c r="G1184" s="34" t="s">
        <v>4985</v>
      </c>
      <c r="H1184">
        <v>18</v>
      </c>
      <c r="I1184" s="34" t="s">
        <v>6141</v>
      </c>
      <c r="J1184" s="34" t="s">
        <v>4988</v>
      </c>
      <c r="K1184" s="34" t="str">
        <f>VLOOKUP(J1184,[2]CodMpios!$B$347:$E$362,4,FALSE)</f>
        <v>18001 - Florencia</v>
      </c>
      <c r="L1184" s="34" t="str">
        <f>VLOOKUP($J1184,[2]Coord_Mpios_X_Y!$B$2:$K$1123,9,FALSE)</f>
        <v>1,749138703818</v>
      </c>
      <c r="M1184" s="34" t="str">
        <f>VLOOKUP($J1184,[2]Coord_Mpios_X_Y!$B$2:$K$1123,10,FALSE)</f>
        <v>-75,558239064333</v>
      </c>
      <c r="N1184" s="34" t="s">
        <v>139</v>
      </c>
      <c r="O1184" s="34" t="s">
        <v>126</v>
      </c>
      <c r="Q1184" s="34" t="s">
        <v>127</v>
      </c>
      <c r="R1184" s="34">
        <v>36151854</v>
      </c>
      <c r="S1184" s="34" t="str">
        <f t="shared" si="90"/>
        <v>CC36151854</v>
      </c>
      <c r="T1184" s="34" t="s">
        <v>986</v>
      </c>
      <c r="U1184" s="34" t="s">
        <v>164</v>
      </c>
      <c r="V1184" s="34" t="s">
        <v>5612</v>
      </c>
      <c r="X1184" s="87">
        <v>18428</v>
      </c>
      <c r="Y1184">
        <v>72</v>
      </c>
      <c r="Z1184" s="36">
        <f>VLOOKUP($Y1184,[2]Edades!$A$3:$H$153,4,FALSE)</f>
        <v>6</v>
      </c>
      <c r="AA1184" s="34" t="str">
        <f>VLOOKUP($Y1184,[2]Edades!$A$3:$H$153,6,FALSE)</f>
        <v>6 - Persona mayor</v>
      </c>
      <c r="AB1184" s="34">
        <f>VLOOKUP($Y1184,[2]Edades!$A$3:$H$153,7,FALSE)</f>
        <v>15</v>
      </c>
      <c r="AC1184" s="34" t="str">
        <f>VLOOKUP($Y1184,[2]Edades!$A$3:$H$153,8,FALSE)</f>
        <v>70-74</v>
      </c>
      <c r="AD1184" s="34" t="s">
        <v>129</v>
      </c>
      <c r="AE1184" s="1">
        <v>2</v>
      </c>
      <c r="AF1184" s="34" t="s">
        <v>2137</v>
      </c>
      <c r="AG1184" s="34" t="s">
        <v>2127</v>
      </c>
      <c r="AH1184" s="34" t="s">
        <v>2127</v>
      </c>
      <c r="AK1184" s="34" t="s">
        <v>139</v>
      </c>
      <c r="AM1184" s="34" t="s">
        <v>2127</v>
      </c>
      <c r="AN1184" s="36" t="s">
        <v>2127</v>
      </c>
      <c r="AO1184" s="36" t="s">
        <v>2127</v>
      </c>
      <c r="AP1184" s="34" t="s">
        <v>2127</v>
      </c>
      <c r="AQ1184" s="36" t="s">
        <v>2127</v>
      </c>
      <c r="AR1184" s="34" t="s">
        <v>2098</v>
      </c>
      <c r="AS1184" s="91" t="s">
        <v>7287</v>
      </c>
      <c r="AT1184" s="34">
        <v>3204953840</v>
      </c>
      <c r="AU1184" s="34" t="s">
        <v>2127</v>
      </c>
      <c r="AX1184" s="90"/>
      <c r="BA1184" s="91"/>
      <c r="BB1184" s="91"/>
      <c r="BC1184" s="91"/>
      <c r="BF1184" s="34" t="s">
        <v>4983</v>
      </c>
      <c r="BG1184" s="92" t="s">
        <v>2098</v>
      </c>
      <c r="BM1184" s="36" t="s">
        <v>131</v>
      </c>
      <c r="BN1184" s="34" t="s">
        <v>132</v>
      </c>
      <c r="BO1184" s="36">
        <v>0</v>
      </c>
      <c r="BQ1184" s="94"/>
      <c r="BS1184" s="36" t="s">
        <v>2127</v>
      </c>
      <c r="BU1184" s="95"/>
      <c r="BV1184" s="95"/>
      <c r="BW1184" s="61"/>
      <c r="BX1184" s="60"/>
      <c r="BY1184" s="59" t="str">
        <f t="shared" ca="1" si="91"/>
        <v/>
      </c>
      <c r="CD1184" s="68"/>
      <c r="CE1184" s="68"/>
      <c r="CF1184" s="67"/>
      <c r="CG1184">
        <v>89</v>
      </c>
      <c r="CH1184" s="2">
        <v>165</v>
      </c>
      <c r="CI1184" s="4">
        <f t="shared" si="92"/>
        <v>32.690541781450875</v>
      </c>
      <c r="CJ1184" s="5" t="str">
        <f t="shared" si="93"/>
        <v>OBESIDAD</v>
      </c>
      <c r="CK1184" s="36">
        <v>0</v>
      </c>
      <c r="CL1184" s="66"/>
      <c r="CM1184" s="89">
        <v>43374</v>
      </c>
      <c r="CN1184" s="97">
        <v>43377</v>
      </c>
      <c r="CP1184"/>
      <c r="CQ1184" s="65"/>
      <c r="CR1184" s="65"/>
      <c r="CS1184" s="98"/>
      <c r="CT1184"/>
      <c r="CU1184"/>
      <c r="CV1184" s="97"/>
      <c r="CW1184" s="2"/>
      <c r="CX1184" s="82"/>
      <c r="DG1184" s="64"/>
      <c r="DI1184" s="89">
        <v>43382</v>
      </c>
      <c r="DJ1184" s="89"/>
      <c r="DN1184" s="34"/>
      <c r="DO1184" s="34"/>
      <c r="DP1184" s="34"/>
      <c r="DQ1184" s="34"/>
      <c r="DR1184" s="34"/>
      <c r="DS1184" s="34" t="s">
        <v>2127</v>
      </c>
      <c r="DT1184" s="34"/>
      <c r="DU1184" s="47">
        <v>44383</v>
      </c>
      <c r="DY1184" s="1">
        <v>3</v>
      </c>
      <c r="DZ1184" t="s">
        <v>7940</v>
      </c>
      <c r="EB1184" s="4">
        <v>135</v>
      </c>
      <c r="EH1184" s="4">
        <v>6.4</v>
      </c>
      <c r="EJ1184"/>
      <c r="EL1184" s="34"/>
      <c r="EN1184" s="34"/>
    </row>
    <row r="1185" spans="1:144" x14ac:dyDescent="0.25">
      <c r="A1185" s="85">
        <v>2022</v>
      </c>
      <c r="B1185" s="87">
        <v>44830</v>
      </c>
      <c r="C1185" t="s">
        <v>121</v>
      </c>
      <c r="D1185" t="s">
        <v>122</v>
      </c>
      <c r="E1185" s="34" t="s">
        <v>7938</v>
      </c>
      <c r="F1185" s="34">
        <f t="shared" si="94"/>
        <v>1184</v>
      </c>
      <c r="G1185" s="34" t="s">
        <v>4985</v>
      </c>
      <c r="H1185">
        <v>18</v>
      </c>
      <c r="I1185" s="34" t="s">
        <v>6141</v>
      </c>
      <c r="J1185" s="34" t="s">
        <v>5007</v>
      </c>
      <c r="K1185" s="34" t="str">
        <f>VLOOKUP(J1185,[2]CodMpios!$B$347:$E$362,4,FALSE)</f>
        <v>18410 - La Montañita</v>
      </c>
      <c r="L1185" s="34" t="str">
        <f>VLOOKUP($J1185,[2]Coord_Mpios_X_Y!$B$2:$K$1123,9,FALSE)</f>
        <v>1,302860442333</v>
      </c>
      <c r="M1185" s="34" t="str">
        <f>VLOOKUP($J1185,[2]Coord_Mpios_X_Y!$B$2:$K$1123,10,FALSE)</f>
        <v>-75,235727318747</v>
      </c>
      <c r="N1185" s="34" t="s">
        <v>125</v>
      </c>
      <c r="O1185" s="34" t="s">
        <v>126</v>
      </c>
      <c r="Q1185" s="34" t="s">
        <v>127</v>
      </c>
      <c r="R1185" s="34">
        <v>40731013</v>
      </c>
      <c r="S1185" s="34" t="str">
        <f t="shared" si="90"/>
        <v>CC40731013</v>
      </c>
      <c r="T1185" s="34" t="s">
        <v>5611</v>
      </c>
      <c r="U1185" s="34" t="s">
        <v>5082</v>
      </c>
      <c r="V1185" s="34" t="s">
        <v>623</v>
      </c>
      <c r="W1185" s="34" t="s">
        <v>5610</v>
      </c>
      <c r="X1185" s="87">
        <v>27911</v>
      </c>
      <c r="Y1185">
        <v>46</v>
      </c>
      <c r="Z1185" s="36">
        <f>VLOOKUP($Y1185,[2]Edades!$A$3:$H$153,4,FALSE)</f>
        <v>5</v>
      </c>
      <c r="AA1185" s="34" t="str">
        <f>VLOOKUP($Y1185,[2]Edades!$A$3:$H$153,6,FALSE)</f>
        <v>5 - Adultez</v>
      </c>
      <c r="AB1185" s="34">
        <f>VLOOKUP($Y1185,[2]Edades!$A$3:$H$153,7,FALSE)</f>
        <v>10</v>
      </c>
      <c r="AC1185" s="34" t="str">
        <f>VLOOKUP($Y1185,[2]Edades!$A$3:$H$153,8,FALSE)</f>
        <v>45-49</v>
      </c>
      <c r="AD1185" s="34" t="s">
        <v>129</v>
      </c>
      <c r="AE1185" s="1">
        <v>2</v>
      </c>
      <c r="AF1185" s="34" t="s">
        <v>130</v>
      </c>
      <c r="AG1185" s="34" t="s">
        <v>2127</v>
      </c>
      <c r="AH1185" s="34" t="s">
        <v>2127</v>
      </c>
      <c r="AK1185" s="34" t="s">
        <v>125</v>
      </c>
      <c r="AM1185" s="34" t="s">
        <v>2127</v>
      </c>
      <c r="AN1185" s="36" t="s">
        <v>2127</v>
      </c>
      <c r="AO1185" s="36" t="s">
        <v>2127</v>
      </c>
      <c r="AP1185" s="34" t="s">
        <v>2127</v>
      </c>
      <c r="AQ1185" s="36" t="s">
        <v>2127</v>
      </c>
      <c r="AR1185" s="34" t="s">
        <v>5048</v>
      </c>
      <c r="AS1185" s="91" t="s">
        <v>7288</v>
      </c>
      <c r="AT1185" s="34">
        <v>3107598670</v>
      </c>
      <c r="AU1185" s="34" t="s">
        <v>2127</v>
      </c>
      <c r="AX1185" s="90"/>
      <c r="BA1185" s="91"/>
      <c r="BB1185" s="91"/>
      <c r="BC1185" s="91"/>
      <c r="BF1185" s="34" t="s">
        <v>4983</v>
      </c>
      <c r="BG1185" s="92" t="s">
        <v>2098</v>
      </c>
      <c r="BM1185" s="36" t="s">
        <v>131</v>
      </c>
      <c r="BN1185" s="34" t="s">
        <v>132</v>
      </c>
      <c r="BO1185" s="36">
        <v>0</v>
      </c>
      <c r="BQ1185" s="94"/>
      <c r="BS1185" s="36" t="s">
        <v>2127</v>
      </c>
      <c r="BU1185" s="95"/>
      <c r="BV1185" s="95"/>
      <c r="BW1185" s="61"/>
      <c r="BX1185" s="60"/>
      <c r="BY1185" s="59" t="str">
        <f t="shared" ca="1" si="91"/>
        <v/>
      </c>
      <c r="CD1185" s="68"/>
      <c r="CE1185" s="68"/>
      <c r="CF1185" s="67"/>
      <c r="CG1185">
        <v>82</v>
      </c>
      <c r="CH1185" s="2">
        <v>159</v>
      </c>
      <c r="CI1185" s="4">
        <f t="shared" si="92"/>
        <v>32.435425813852298</v>
      </c>
      <c r="CJ1185" s="5" t="str">
        <f t="shared" si="93"/>
        <v>OBESIDAD</v>
      </c>
      <c r="CK1185" s="36">
        <v>0</v>
      </c>
      <c r="CL1185" s="66"/>
      <c r="CM1185" s="89">
        <v>43374</v>
      </c>
      <c r="CN1185" s="97">
        <v>43381</v>
      </c>
      <c r="CP1185"/>
      <c r="CQ1185" s="65"/>
      <c r="CR1185" s="65"/>
      <c r="CS1185" s="98"/>
      <c r="CT1185"/>
      <c r="CU1185"/>
      <c r="CV1185" s="97"/>
      <c r="CW1185" s="2"/>
      <c r="CX1185" s="82"/>
      <c r="DG1185" s="64"/>
      <c r="DI1185" s="89">
        <v>43839</v>
      </c>
      <c r="DJ1185" s="89"/>
      <c r="DN1185" s="34"/>
      <c r="DO1185" s="34"/>
      <c r="DP1185" s="34"/>
      <c r="DQ1185" s="34"/>
      <c r="DR1185" s="34"/>
      <c r="DS1185" s="34" t="s">
        <v>2127</v>
      </c>
      <c r="DT1185" s="34"/>
      <c r="DU1185" s="47">
        <v>44224</v>
      </c>
      <c r="DY1185" s="1">
        <v>2</v>
      </c>
      <c r="DZ1185" t="s">
        <v>7940</v>
      </c>
      <c r="EB1185" s="4"/>
      <c r="EJ1185"/>
      <c r="EL1185" s="34"/>
      <c r="EN1185" s="34"/>
    </row>
    <row r="1186" spans="1:144" x14ac:dyDescent="0.25">
      <c r="A1186" s="85">
        <v>2022</v>
      </c>
      <c r="B1186" s="87">
        <v>44830</v>
      </c>
      <c r="C1186" t="s">
        <v>121</v>
      </c>
      <c r="D1186" t="s">
        <v>122</v>
      </c>
      <c r="E1186" s="34" t="s">
        <v>7938</v>
      </c>
      <c r="F1186" s="34">
        <f t="shared" si="94"/>
        <v>1185</v>
      </c>
      <c r="G1186" s="34" t="s">
        <v>4985</v>
      </c>
      <c r="H1186">
        <v>18</v>
      </c>
      <c r="I1186" s="34" t="s">
        <v>6141</v>
      </c>
      <c r="J1186" s="34" t="s">
        <v>4991</v>
      </c>
      <c r="K1186" s="34" t="str">
        <f>VLOOKUP(J1186,[2]CodMpios!$B$347:$E$362,4,FALSE)</f>
        <v>18592 - Puerto Rico</v>
      </c>
      <c r="L1186" s="34" t="str">
        <f>VLOOKUP($J1186,[2]Coord_Mpios_X_Y!$B$2:$K$1123,9,FALSE)</f>
        <v>2,018940891255</v>
      </c>
      <c r="M1186" s="34" t="str">
        <f>VLOOKUP($J1186,[2]Coord_Mpios_X_Y!$B$2:$K$1123,10,FALSE)</f>
        <v>-75,073086267336</v>
      </c>
      <c r="N1186" s="34" t="s">
        <v>6142</v>
      </c>
      <c r="O1186" s="34" t="s">
        <v>126</v>
      </c>
      <c r="Q1186" s="34" t="s">
        <v>127</v>
      </c>
      <c r="R1186" s="34">
        <v>40725218</v>
      </c>
      <c r="S1186" s="34" t="str">
        <f t="shared" si="90"/>
        <v>CC40725218</v>
      </c>
      <c r="T1186" s="34" t="s">
        <v>330</v>
      </c>
      <c r="V1186" s="34" t="s">
        <v>5405</v>
      </c>
      <c r="W1186" s="34" t="s">
        <v>5176</v>
      </c>
      <c r="X1186" s="87">
        <v>19496</v>
      </c>
      <c r="Y1186">
        <v>69</v>
      </c>
      <c r="Z1186" s="36">
        <f>VLOOKUP($Y1186,[2]Edades!$A$3:$H$153,4,FALSE)</f>
        <v>6</v>
      </c>
      <c r="AA1186" s="34" t="str">
        <f>VLOOKUP($Y1186,[2]Edades!$A$3:$H$153,6,FALSE)</f>
        <v>6 - Persona mayor</v>
      </c>
      <c r="AB1186" s="34">
        <f>VLOOKUP($Y1186,[2]Edades!$A$3:$H$153,7,FALSE)</f>
        <v>14</v>
      </c>
      <c r="AC1186" s="34" t="str">
        <f>VLOOKUP($Y1186,[2]Edades!$A$3:$H$153,8,FALSE)</f>
        <v>65-69</v>
      </c>
      <c r="AD1186" s="34" t="s">
        <v>129</v>
      </c>
      <c r="AE1186" s="1">
        <v>2</v>
      </c>
      <c r="AF1186" s="34" t="s">
        <v>2137</v>
      </c>
      <c r="AG1186" s="34" t="s">
        <v>2127</v>
      </c>
      <c r="AH1186" s="34" t="s">
        <v>2127</v>
      </c>
      <c r="AK1186" s="34" t="s">
        <v>6142</v>
      </c>
      <c r="AM1186" s="34" t="s">
        <v>2127</v>
      </c>
      <c r="AN1186" s="36" t="s">
        <v>2127</v>
      </c>
      <c r="AO1186" s="36" t="s">
        <v>2127</v>
      </c>
      <c r="AP1186" s="34" t="s">
        <v>2127</v>
      </c>
      <c r="AQ1186" s="36" t="s">
        <v>2127</v>
      </c>
      <c r="AR1186" s="34" t="s">
        <v>4989</v>
      </c>
      <c r="AS1186" s="91" t="s">
        <v>7289</v>
      </c>
      <c r="AT1186" s="34">
        <v>3125659426</v>
      </c>
      <c r="AU1186" s="34" t="s">
        <v>2127</v>
      </c>
      <c r="AX1186" s="90"/>
      <c r="BA1186" s="91"/>
      <c r="BB1186" s="91"/>
      <c r="BC1186" s="91"/>
      <c r="BF1186" s="34" t="s">
        <v>4983</v>
      </c>
      <c r="BG1186" s="92" t="s">
        <v>2098</v>
      </c>
      <c r="BM1186" s="36" t="s">
        <v>131</v>
      </c>
      <c r="BN1186" s="34" t="s">
        <v>132</v>
      </c>
      <c r="BO1186" s="36">
        <v>0</v>
      </c>
      <c r="BQ1186" s="94"/>
      <c r="BS1186" s="36" t="s">
        <v>2127</v>
      </c>
      <c r="BU1186" s="95"/>
      <c r="BV1186" s="95"/>
      <c r="BW1186" s="61"/>
      <c r="BX1186" s="60"/>
      <c r="BY1186" s="59" t="str">
        <f t="shared" ca="1" si="91"/>
        <v/>
      </c>
      <c r="CD1186" s="68"/>
      <c r="CE1186" s="68"/>
      <c r="CF1186" s="67"/>
      <c r="CG1186">
        <v>74</v>
      </c>
      <c r="CH1186" s="2">
        <v>156</v>
      </c>
      <c r="CI1186" s="4">
        <f t="shared" si="92"/>
        <v>30.407626561472714</v>
      </c>
      <c r="CJ1186" s="5" t="str">
        <f t="shared" si="93"/>
        <v>OBESIDAD</v>
      </c>
      <c r="CK1186" s="36">
        <v>0</v>
      </c>
      <c r="CL1186" s="66"/>
      <c r="CM1186" s="89">
        <v>43375</v>
      </c>
      <c r="CN1186" s="97">
        <v>43382</v>
      </c>
      <c r="CP1186"/>
      <c r="CQ1186" s="65"/>
      <c r="CR1186" s="65"/>
      <c r="CS1186" s="98"/>
      <c r="CT1186"/>
      <c r="CU1186"/>
      <c r="CV1186" s="97"/>
      <c r="CW1186" s="2">
        <v>145</v>
      </c>
      <c r="CX1186" s="82">
        <v>80</v>
      </c>
      <c r="DG1186" s="64"/>
      <c r="DI1186" s="89">
        <v>43391</v>
      </c>
      <c r="DJ1186" s="89"/>
      <c r="DK1186" s="89">
        <v>43152</v>
      </c>
      <c r="DN1186" s="34"/>
      <c r="DO1186" s="34"/>
      <c r="DP1186" s="34"/>
      <c r="DQ1186" s="34"/>
      <c r="DR1186" s="34"/>
      <c r="DS1186" s="34" t="s">
        <v>2127</v>
      </c>
      <c r="DT1186" s="34"/>
      <c r="DU1186" s="47">
        <v>44610</v>
      </c>
      <c r="DY1186" s="1">
        <v>2</v>
      </c>
      <c r="DZ1186" t="s">
        <v>7941</v>
      </c>
      <c r="EA1186" s="4">
        <v>0.74</v>
      </c>
      <c r="EB1186" s="4">
        <v>126</v>
      </c>
      <c r="EC1186" s="4">
        <v>249</v>
      </c>
      <c r="EE1186" s="4">
        <v>45.8</v>
      </c>
      <c r="EF1186" s="4">
        <v>247</v>
      </c>
      <c r="EG1186" s="4">
        <v>1.8</v>
      </c>
      <c r="EH1186" s="4">
        <v>7</v>
      </c>
      <c r="EJ1186"/>
      <c r="EL1186" s="34"/>
      <c r="EN1186" s="34"/>
    </row>
    <row r="1187" spans="1:144" x14ac:dyDescent="0.25">
      <c r="A1187" s="85">
        <v>2022</v>
      </c>
      <c r="B1187" s="87">
        <v>44830</v>
      </c>
      <c r="C1187" t="s">
        <v>121</v>
      </c>
      <c r="D1187" t="s">
        <v>122</v>
      </c>
      <c r="E1187" s="34" t="s">
        <v>7938</v>
      </c>
      <c r="F1187" s="34">
        <f t="shared" si="94"/>
        <v>1186</v>
      </c>
      <c r="G1187" s="34" t="s">
        <v>4985</v>
      </c>
      <c r="H1187">
        <v>18</v>
      </c>
      <c r="I1187" s="34" t="s">
        <v>6141</v>
      </c>
      <c r="J1187" s="34" t="s">
        <v>4988</v>
      </c>
      <c r="K1187" s="34" t="str">
        <f>VLOOKUP(J1187,[2]CodMpios!$B$347:$E$362,4,FALSE)</f>
        <v>18001 - Florencia</v>
      </c>
      <c r="L1187" s="34" t="str">
        <f>VLOOKUP($J1187,[2]Coord_Mpios_X_Y!$B$2:$K$1123,9,FALSE)</f>
        <v>1,749138703818</v>
      </c>
      <c r="M1187" s="34" t="str">
        <f>VLOOKUP($J1187,[2]Coord_Mpios_X_Y!$B$2:$K$1123,10,FALSE)</f>
        <v>-75,558239064333</v>
      </c>
      <c r="N1187" s="34" t="s">
        <v>139</v>
      </c>
      <c r="O1187" s="34" t="s">
        <v>126</v>
      </c>
      <c r="Q1187" s="34" t="s">
        <v>127</v>
      </c>
      <c r="R1187" s="34">
        <v>26417067</v>
      </c>
      <c r="S1187" s="34" t="str">
        <f t="shared" si="90"/>
        <v>CC26417067</v>
      </c>
      <c r="T1187" s="34" t="s">
        <v>879</v>
      </c>
      <c r="V1187" s="34" t="s">
        <v>5277</v>
      </c>
      <c r="W1187" s="34" t="s">
        <v>495</v>
      </c>
      <c r="X1187" s="87">
        <v>15923</v>
      </c>
      <c r="Y1187">
        <v>79</v>
      </c>
      <c r="Z1187" s="36">
        <f>VLOOKUP($Y1187,[2]Edades!$A$3:$H$153,4,FALSE)</f>
        <v>6</v>
      </c>
      <c r="AA1187" s="34" t="str">
        <f>VLOOKUP($Y1187,[2]Edades!$A$3:$H$153,6,FALSE)</f>
        <v>6 - Persona mayor</v>
      </c>
      <c r="AB1187" s="34">
        <f>VLOOKUP($Y1187,[2]Edades!$A$3:$H$153,7,FALSE)</f>
        <v>16</v>
      </c>
      <c r="AC1187" s="34" t="str">
        <f>VLOOKUP($Y1187,[2]Edades!$A$3:$H$153,8,FALSE)</f>
        <v>75-79</v>
      </c>
      <c r="AD1187" s="34" t="s">
        <v>129</v>
      </c>
      <c r="AE1187" s="1">
        <v>2</v>
      </c>
      <c r="AF1187" s="34" t="s">
        <v>2137</v>
      </c>
      <c r="AG1187" s="34" t="s">
        <v>2127</v>
      </c>
      <c r="AH1187" s="34" t="s">
        <v>2127</v>
      </c>
      <c r="AK1187" s="34" t="s">
        <v>139</v>
      </c>
      <c r="AM1187" s="34" t="s">
        <v>2127</v>
      </c>
      <c r="AN1187" s="36" t="s">
        <v>2127</v>
      </c>
      <c r="AO1187" s="36" t="s">
        <v>2127</v>
      </c>
      <c r="AP1187" s="34" t="s">
        <v>2127</v>
      </c>
      <c r="AQ1187" s="36" t="s">
        <v>2127</v>
      </c>
      <c r="AR1187" s="34" t="s">
        <v>2098</v>
      </c>
      <c r="AS1187" s="91" t="s">
        <v>7290</v>
      </c>
      <c r="AT1187" s="34">
        <v>3204238120</v>
      </c>
      <c r="AU1187" s="34" t="s">
        <v>2127</v>
      </c>
      <c r="AX1187" s="90"/>
      <c r="BA1187" s="91"/>
      <c r="BB1187" s="91"/>
      <c r="BC1187" s="91"/>
      <c r="BF1187" s="34" t="s">
        <v>4983</v>
      </c>
      <c r="BG1187" s="92" t="s">
        <v>2098</v>
      </c>
      <c r="BM1187" s="36" t="s">
        <v>131</v>
      </c>
      <c r="BN1187" s="34" t="s">
        <v>132</v>
      </c>
      <c r="BO1187" s="36">
        <v>0</v>
      </c>
      <c r="BQ1187" s="94"/>
      <c r="BS1187" s="36" t="s">
        <v>2127</v>
      </c>
      <c r="BU1187" s="95"/>
      <c r="BV1187" s="95"/>
      <c r="BW1187" s="61"/>
      <c r="BX1187" s="60"/>
      <c r="BY1187" s="59" t="str">
        <f t="shared" ca="1" si="91"/>
        <v/>
      </c>
      <c r="CD1187" s="68"/>
      <c r="CE1187" s="68"/>
      <c r="CF1187" s="67"/>
      <c r="CG1187">
        <v>60</v>
      </c>
      <c r="CH1187" s="2">
        <v>150</v>
      </c>
      <c r="CI1187" s="4">
        <f t="shared" si="92"/>
        <v>26.666666666666668</v>
      </c>
      <c r="CJ1187" s="5" t="str">
        <f t="shared" si="93"/>
        <v>SOBREPESO</v>
      </c>
      <c r="CK1187" s="36">
        <v>0</v>
      </c>
      <c r="CL1187" s="66"/>
      <c r="CM1187" s="89">
        <v>43375</v>
      </c>
      <c r="CN1187" s="97">
        <v>43384</v>
      </c>
      <c r="CP1187"/>
      <c r="CQ1187" s="65"/>
      <c r="CR1187" s="65"/>
      <c r="CS1187" s="98"/>
      <c r="CT1187"/>
      <c r="CU1187"/>
      <c r="CV1187" s="97"/>
      <c r="CW1187" s="2">
        <v>120</v>
      </c>
      <c r="CX1187" s="82">
        <v>60</v>
      </c>
      <c r="DG1187" s="64"/>
      <c r="DI1187" s="89">
        <v>43690</v>
      </c>
      <c r="DJ1187" s="89"/>
      <c r="DK1187" s="89">
        <v>44172</v>
      </c>
      <c r="DN1187" s="34"/>
      <c r="DO1187" s="34"/>
      <c r="DP1187" s="34"/>
      <c r="DQ1187" s="34"/>
      <c r="DR1187" s="34"/>
      <c r="DS1187" s="34" t="s">
        <v>2127</v>
      </c>
      <c r="DT1187" s="34"/>
      <c r="DU1187" s="47">
        <v>44651</v>
      </c>
      <c r="DY1187" s="1">
        <v>3</v>
      </c>
      <c r="DZ1187" t="s">
        <v>7941</v>
      </c>
      <c r="EA1187" s="4">
        <v>0.87</v>
      </c>
      <c r="EB1187" s="4">
        <v>156</v>
      </c>
      <c r="EC1187" s="4">
        <v>174</v>
      </c>
      <c r="ED1187" s="4">
        <v>61</v>
      </c>
      <c r="EE1187" s="4">
        <v>71</v>
      </c>
      <c r="EF1187" s="4">
        <v>182</v>
      </c>
      <c r="EG1187" s="4">
        <v>2.2000000000000002</v>
      </c>
      <c r="EJ1187"/>
      <c r="EL1187" s="34"/>
      <c r="EN1187" s="34"/>
    </row>
    <row r="1188" spans="1:144" x14ac:dyDescent="0.25">
      <c r="A1188" s="85">
        <v>2022</v>
      </c>
      <c r="B1188" s="87">
        <v>44830</v>
      </c>
      <c r="C1188" t="s">
        <v>121</v>
      </c>
      <c r="D1188" t="s">
        <v>122</v>
      </c>
      <c r="E1188" s="34" t="s">
        <v>7938</v>
      </c>
      <c r="F1188" s="34">
        <f t="shared" si="94"/>
        <v>1187</v>
      </c>
      <c r="G1188" s="34" t="s">
        <v>4985</v>
      </c>
      <c r="H1188">
        <v>18</v>
      </c>
      <c r="I1188" s="34" t="s">
        <v>6141</v>
      </c>
      <c r="J1188" s="34" t="s">
        <v>4988</v>
      </c>
      <c r="K1188" s="34" t="str">
        <f>VLOOKUP(J1188,[2]CodMpios!$B$347:$E$362,4,FALSE)</f>
        <v>18001 - Florencia</v>
      </c>
      <c r="L1188" s="34" t="str">
        <f>VLOOKUP($J1188,[2]Coord_Mpios_X_Y!$B$2:$K$1123,9,FALSE)</f>
        <v>1,749138703818</v>
      </c>
      <c r="M1188" s="34" t="str">
        <f>VLOOKUP($J1188,[2]Coord_Mpios_X_Y!$B$2:$K$1123,10,FALSE)</f>
        <v>-75,558239064333</v>
      </c>
      <c r="N1188" s="34" t="s">
        <v>125</v>
      </c>
      <c r="O1188" s="34" t="s">
        <v>126</v>
      </c>
      <c r="Q1188" s="34" t="s">
        <v>127</v>
      </c>
      <c r="R1188" s="34">
        <v>30517846</v>
      </c>
      <c r="S1188" s="34" t="str">
        <f t="shared" si="90"/>
        <v>CC30517846</v>
      </c>
      <c r="T1188" s="34" t="s">
        <v>309</v>
      </c>
      <c r="U1188" s="34" t="s">
        <v>506</v>
      </c>
      <c r="V1188" s="34" t="s">
        <v>5064</v>
      </c>
      <c r="W1188" s="34" t="s">
        <v>699</v>
      </c>
      <c r="X1188" s="87">
        <v>25089</v>
      </c>
      <c r="Y1188">
        <v>54</v>
      </c>
      <c r="Z1188" s="36">
        <f>VLOOKUP($Y1188,[2]Edades!$A$3:$H$153,4,FALSE)</f>
        <v>5</v>
      </c>
      <c r="AA1188" s="34" t="str">
        <f>VLOOKUP($Y1188,[2]Edades!$A$3:$H$153,6,FALSE)</f>
        <v>5 - Adultez</v>
      </c>
      <c r="AB1188" s="34">
        <f>VLOOKUP($Y1188,[2]Edades!$A$3:$H$153,7,FALSE)</f>
        <v>11</v>
      </c>
      <c r="AC1188" s="34" t="str">
        <f>VLOOKUP($Y1188,[2]Edades!$A$3:$H$153,8,FALSE)</f>
        <v>50-54</v>
      </c>
      <c r="AD1188" s="34" t="s">
        <v>129</v>
      </c>
      <c r="AE1188" s="1">
        <v>2</v>
      </c>
      <c r="AF1188" s="34" t="s">
        <v>130</v>
      </c>
      <c r="AG1188" s="34" t="s">
        <v>2127</v>
      </c>
      <c r="AH1188" s="34" t="s">
        <v>2127</v>
      </c>
      <c r="AK1188" s="34" t="s">
        <v>125</v>
      </c>
      <c r="AM1188" s="34" t="s">
        <v>2127</v>
      </c>
      <c r="AN1188" s="36" t="s">
        <v>2127</v>
      </c>
      <c r="AO1188" s="36" t="s">
        <v>2127</v>
      </c>
      <c r="AP1188" s="34" t="s">
        <v>2127</v>
      </c>
      <c r="AQ1188" s="36" t="s">
        <v>2127</v>
      </c>
      <c r="AR1188" s="34" t="s">
        <v>2098</v>
      </c>
      <c r="AS1188" s="91" t="s">
        <v>7291</v>
      </c>
      <c r="AT1188" s="34">
        <v>3125486196</v>
      </c>
      <c r="AU1188" s="34" t="s">
        <v>2127</v>
      </c>
      <c r="AX1188" s="90"/>
      <c r="BA1188" s="91"/>
      <c r="BB1188" s="91"/>
      <c r="BC1188" s="91"/>
      <c r="BF1188" s="34" t="s">
        <v>4983</v>
      </c>
      <c r="BG1188" s="92" t="s">
        <v>2098</v>
      </c>
      <c r="BM1188" s="36" t="s">
        <v>131</v>
      </c>
      <c r="BN1188" s="34" t="s">
        <v>132</v>
      </c>
      <c r="BO1188" s="36">
        <v>0</v>
      </c>
      <c r="BQ1188" s="94"/>
      <c r="BS1188" s="36" t="s">
        <v>2127</v>
      </c>
      <c r="BU1188" s="95"/>
      <c r="BV1188" s="95"/>
      <c r="BW1188" s="61"/>
      <c r="BX1188" s="60"/>
      <c r="BY1188" s="59" t="str">
        <f t="shared" ca="1" si="91"/>
        <v/>
      </c>
      <c r="CD1188" s="68"/>
      <c r="CE1188" s="68"/>
      <c r="CF1188" s="67"/>
      <c r="CG1188">
        <v>76</v>
      </c>
      <c r="CH1188" s="2">
        <v>160</v>
      </c>
      <c r="CI1188" s="4">
        <f t="shared" si="92"/>
        <v>29.687499999999993</v>
      </c>
      <c r="CJ1188" s="5" t="str">
        <f t="shared" si="93"/>
        <v>SOBREPESO</v>
      </c>
      <c r="CK1188" s="36">
        <v>0</v>
      </c>
      <c r="CL1188" s="66"/>
      <c r="CM1188" s="89">
        <v>43376</v>
      </c>
      <c r="CN1188" s="97">
        <v>43390</v>
      </c>
      <c r="CP1188"/>
      <c r="CQ1188" s="65"/>
      <c r="CR1188" s="65"/>
      <c r="CS1188" s="98"/>
      <c r="CT1188"/>
      <c r="CU1188"/>
      <c r="CV1188" s="97"/>
      <c r="CW1188" s="2">
        <v>130</v>
      </c>
      <c r="CX1188" s="82">
        <v>85</v>
      </c>
      <c r="DG1188" s="64"/>
      <c r="DI1188" s="89">
        <v>43397</v>
      </c>
      <c r="DJ1188" s="89"/>
      <c r="DN1188" s="34"/>
      <c r="DO1188" s="34"/>
      <c r="DP1188" s="34"/>
      <c r="DQ1188" s="34"/>
      <c r="DR1188" s="34"/>
      <c r="DS1188" s="34" t="s">
        <v>2127</v>
      </c>
      <c r="DT1188" s="34"/>
      <c r="DU1188" s="47">
        <v>44826</v>
      </c>
      <c r="DY1188" s="1">
        <v>1</v>
      </c>
      <c r="DZ1188" t="s">
        <v>7939</v>
      </c>
      <c r="EA1188" s="4">
        <v>0.68</v>
      </c>
      <c r="EB1188" s="4">
        <v>101</v>
      </c>
      <c r="EC1188" s="4">
        <v>311</v>
      </c>
      <c r="EE1188" s="4">
        <v>52</v>
      </c>
      <c r="EF1188" s="4">
        <v>765</v>
      </c>
      <c r="EG1188" s="4">
        <v>1.8</v>
      </c>
      <c r="EJ1188"/>
      <c r="EL1188" s="34"/>
      <c r="EN1188" s="34"/>
    </row>
    <row r="1189" spans="1:144" x14ac:dyDescent="0.25">
      <c r="A1189" s="85">
        <v>2022</v>
      </c>
      <c r="B1189" s="87">
        <v>44830</v>
      </c>
      <c r="C1189" t="s">
        <v>121</v>
      </c>
      <c r="D1189" t="s">
        <v>122</v>
      </c>
      <c r="E1189" s="34" t="s">
        <v>7938</v>
      </c>
      <c r="F1189" s="34">
        <f t="shared" si="94"/>
        <v>1188</v>
      </c>
      <c r="G1189" s="34" t="s">
        <v>4985</v>
      </c>
      <c r="H1189">
        <v>18</v>
      </c>
      <c r="I1189" s="34" t="s">
        <v>6141</v>
      </c>
      <c r="J1189" s="34" t="s">
        <v>5021</v>
      </c>
      <c r="K1189" s="34" t="str">
        <f>VLOOKUP(J1189,[2]CodMpios!$B$347:$E$362,4,FALSE)</f>
        <v>18785 - Solita</v>
      </c>
      <c r="L1189" s="34" t="str">
        <f>VLOOKUP($J1189,[2]Coord_Mpios_X_Y!$B$2:$K$1123,9,FALSE)</f>
        <v>0,909265456917</v>
      </c>
      <c r="M1189" s="34" t="str">
        <f>VLOOKUP($J1189,[2]Coord_Mpios_X_Y!$B$2:$K$1123,10,FALSE)</f>
        <v>-75,638400454679</v>
      </c>
      <c r="N1189" s="34" t="s">
        <v>139</v>
      </c>
      <c r="O1189" s="34" t="s">
        <v>126</v>
      </c>
      <c r="Q1189" s="34" t="s">
        <v>127</v>
      </c>
      <c r="R1189" s="34">
        <v>40764136</v>
      </c>
      <c r="S1189" s="34" t="str">
        <f t="shared" si="90"/>
        <v>CC40764136</v>
      </c>
      <c r="T1189" s="34" t="s">
        <v>128</v>
      </c>
      <c r="V1189" s="34" t="s">
        <v>5060</v>
      </c>
      <c r="W1189" s="34" t="s">
        <v>5479</v>
      </c>
      <c r="X1189" s="87">
        <v>23353</v>
      </c>
      <c r="Y1189">
        <v>59</v>
      </c>
      <c r="Z1189" s="36">
        <f>VLOOKUP($Y1189,[2]Edades!$A$3:$H$153,4,FALSE)</f>
        <v>5</v>
      </c>
      <c r="AA1189" s="34" t="str">
        <f>VLOOKUP($Y1189,[2]Edades!$A$3:$H$153,6,FALSE)</f>
        <v>5 - Adultez</v>
      </c>
      <c r="AB1189" s="34">
        <f>VLOOKUP($Y1189,[2]Edades!$A$3:$H$153,7,FALSE)</f>
        <v>12</v>
      </c>
      <c r="AC1189" s="34" t="str">
        <f>VLOOKUP($Y1189,[2]Edades!$A$3:$H$153,8,FALSE)</f>
        <v>55-59</v>
      </c>
      <c r="AD1189" s="34" t="s">
        <v>129</v>
      </c>
      <c r="AE1189" s="1">
        <v>2</v>
      </c>
      <c r="AF1189" s="34" t="s">
        <v>130</v>
      </c>
      <c r="AG1189" s="34" t="s">
        <v>2127</v>
      </c>
      <c r="AH1189" s="34" t="s">
        <v>2127</v>
      </c>
      <c r="AK1189" s="34" t="s">
        <v>139</v>
      </c>
      <c r="AM1189" s="34" t="s">
        <v>2127</v>
      </c>
      <c r="AN1189" s="36" t="s">
        <v>2127</v>
      </c>
      <c r="AO1189" s="36" t="s">
        <v>2127</v>
      </c>
      <c r="AP1189" s="34" t="s">
        <v>2127</v>
      </c>
      <c r="AQ1189" s="36" t="s">
        <v>2127</v>
      </c>
      <c r="AR1189" s="34" t="s">
        <v>5973</v>
      </c>
      <c r="AS1189" s="91" t="s">
        <v>2426</v>
      </c>
      <c r="AT1189" s="34">
        <v>3125285648</v>
      </c>
      <c r="AU1189" s="34" t="s">
        <v>2127</v>
      </c>
      <c r="AX1189" s="90"/>
      <c r="BA1189" s="91"/>
      <c r="BB1189" s="91"/>
      <c r="BC1189" s="91"/>
      <c r="BF1189" s="34" t="s">
        <v>4983</v>
      </c>
      <c r="BG1189" s="92" t="s">
        <v>2098</v>
      </c>
      <c r="BM1189" s="36" t="s">
        <v>131</v>
      </c>
      <c r="BN1189" s="34" t="s">
        <v>132</v>
      </c>
      <c r="BO1189" s="36">
        <v>0</v>
      </c>
      <c r="BQ1189" s="94"/>
      <c r="BS1189" s="36" t="s">
        <v>2127</v>
      </c>
      <c r="BU1189" s="95"/>
      <c r="BV1189" s="95"/>
      <c r="BW1189" s="61"/>
      <c r="BX1189" s="60"/>
      <c r="BY1189" s="59" t="str">
        <f t="shared" ca="1" si="91"/>
        <v/>
      </c>
      <c r="CD1189" s="68"/>
      <c r="CE1189" s="68"/>
      <c r="CF1189" s="67"/>
      <c r="CG1189">
        <v>104</v>
      </c>
      <c r="CH1189" s="2">
        <v>165</v>
      </c>
      <c r="CI1189" s="4">
        <f t="shared" si="92"/>
        <v>38.200183654729116</v>
      </c>
      <c r="CJ1189" s="5" t="str">
        <f t="shared" si="93"/>
        <v>OBESIDAD</v>
      </c>
      <c r="CK1189" s="36">
        <v>0</v>
      </c>
      <c r="CL1189" s="66"/>
      <c r="CM1189" s="89">
        <v>43376</v>
      </c>
      <c r="CN1189" s="97">
        <v>43390</v>
      </c>
      <c r="CP1189"/>
      <c r="CQ1189" s="65"/>
      <c r="CR1189" s="65"/>
      <c r="CS1189" s="98"/>
      <c r="CT1189"/>
      <c r="CU1189"/>
      <c r="CV1189" s="97"/>
      <c r="CW1189" s="2"/>
      <c r="CX1189" s="82"/>
      <c r="DG1189" s="64"/>
      <c r="DI1189" s="89"/>
      <c r="DJ1189" s="89"/>
      <c r="DN1189" s="34"/>
      <c r="DO1189" s="34"/>
      <c r="DP1189" s="34"/>
      <c r="DQ1189" s="34"/>
      <c r="DR1189" s="34"/>
      <c r="DS1189" s="34" t="s">
        <v>2127</v>
      </c>
      <c r="DT1189" s="34"/>
      <c r="DU1189" s="47">
        <v>44175</v>
      </c>
      <c r="DY1189" s="1">
        <v>2</v>
      </c>
      <c r="DZ1189" t="s">
        <v>7941</v>
      </c>
      <c r="EB1189" s="4"/>
      <c r="EJ1189"/>
      <c r="EL1189" s="34"/>
      <c r="EN1189" s="34"/>
    </row>
    <row r="1190" spans="1:144" x14ac:dyDescent="0.25">
      <c r="A1190" s="85">
        <v>2022</v>
      </c>
      <c r="B1190" s="87">
        <v>44830</v>
      </c>
      <c r="C1190" t="s">
        <v>121</v>
      </c>
      <c r="D1190" t="s">
        <v>122</v>
      </c>
      <c r="E1190" s="34" t="s">
        <v>7938</v>
      </c>
      <c r="F1190" s="34">
        <f t="shared" si="94"/>
        <v>1189</v>
      </c>
      <c r="G1190" s="34" t="s">
        <v>4985</v>
      </c>
      <c r="H1190">
        <v>18</v>
      </c>
      <c r="I1190" s="34" t="s">
        <v>6141</v>
      </c>
      <c r="J1190" s="34" t="s">
        <v>4988</v>
      </c>
      <c r="K1190" s="34" t="str">
        <f>VLOOKUP(J1190,[2]CodMpios!$B$347:$E$362,4,FALSE)</f>
        <v>18001 - Florencia</v>
      </c>
      <c r="L1190" s="34" t="str">
        <f>VLOOKUP($J1190,[2]Coord_Mpios_X_Y!$B$2:$K$1123,9,FALSE)</f>
        <v>1,749138703818</v>
      </c>
      <c r="M1190" s="34" t="str">
        <f>VLOOKUP($J1190,[2]Coord_Mpios_X_Y!$B$2:$K$1123,10,FALSE)</f>
        <v>-75,558239064333</v>
      </c>
      <c r="N1190" s="34" t="s">
        <v>125</v>
      </c>
      <c r="O1190" s="34" t="s">
        <v>126</v>
      </c>
      <c r="Q1190" s="34" t="s">
        <v>127</v>
      </c>
      <c r="R1190" s="34">
        <v>26634334</v>
      </c>
      <c r="S1190" s="34" t="str">
        <f t="shared" si="90"/>
        <v>CC26634334</v>
      </c>
      <c r="T1190" s="34" t="s">
        <v>988</v>
      </c>
      <c r="U1190" s="34" t="s">
        <v>140</v>
      </c>
      <c r="V1190" s="34" t="s">
        <v>215</v>
      </c>
      <c r="W1190" s="34" t="s">
        <v>135</v>
      </c>
      <c r="X1190" s="87">
        <v>25370</v>
      </c>
      <c r="Y1190">
        <v>53</v>
      </c>
      <c r="Z1190" s="36">
        <f>VLOOKUP($Y1190,[2]Edades!$A$3:$H$153,4,FALSE)</f>
        <v>5</v>
      </c>
      <c r="AA1190" s="34" t="str">
        <f>VLOOKUP($Y1190,[2]Edades!$A$3:$H$153,6,FALSE)</f>
        <v>5 - Adultez</v>
      </c>
      <c r="AB1190" s="34">
        <f>VLOOKUP($Y1190,[2]Edades!$A$3:$H$153,7,FALSE)</f>
        <v>11</v>
      </c>
      <c r="AC1190" s="34" t="str">
        <f>VLOOKUP($Y1190,[2]Edades!$A$3:$H$153,8,FALSE)</f>
        <v>50-54</v>
      </c>
      <c r="AD1190" s="34" t="s">
        <v>129</v>
      </c>
      <c r="AE1190" s="1">
        <v>2</v>
      </c>
      <c r="AF1190" s="34" t="s">
        <v>130</v>
      </c>
      <c r="AG1190" s="34" t="s">
        <v>2127</v>
      </c>
      <c r="AH1190" s="34" t="s">
        <v>2127</v>
      </c>
      <c r="AK1190" s="34" t="s">
        <v>125</v>
      </c>
      <c r="AM1190" s="34" t="s">
        <v>2127</v>
      </c>
      <c r="AN1190" s="36" t="s">
        <v>2127</v>
      </c>
      <c r="AO1190" s="36" t="s">
        <v>2127</v>
      </c>
      <c r="AP1190" s="34" t="s">
        <v>2127</v>
      </c>
      <c r="AQ1190" s="36" t="s">
        <v>2127</v>
      </c>
      <c r="AR1190" s="34" t="s">
        <v>2098</v>
      </c>
      <c r="AS1190" s="91" t="s">
        <v>7292</v>
      </c>
      <c r="AT1190" s="34">
        <v>3138164524</v>
      </c>
      <c r="AU1190" s="34" t="s">
        <v>2127</v>
      </c>
      <c r="AX1190" s="90"/>
      <c r="BA1190" s="91"/>
      <c r="BB1190" s="91"/>
      <c r="BC1190" s="91"/>
      <c r="BF1190" s="34" t="s">
        <v>4983</v>
      </c>
      <c r="BG1190" s="92" t="s">
        <v>2098</v>
      </c>
      <c r="BM1190" s="36" t="s">
        <v>131</v>
      </c>
      <c r="BN1190" s="34" t="s">
        <v>132</v>
      </c>
      <c r="BO1190" s="36">
        <v>0</v>
      </c>
      <c r="BQ1190" s="94"/>
      <c r="BS1190" s="36" t="s">
        <v>2127</v>
      </c>
      <c r="BU1190" s="95"/>
      <c r="BV1190" s="95"/>
      <c r="BW1190" s="61"/>
      <c r="BX1190" s="60"/>
      <c r="BY1190" s="59" t="str">
        <f t="shared" ca="1" si="91"/>
        <v/>
      </c>
      <c r="CD1190" s="68"/>
      <c r="CE1190" s="68"/>
      <c r="CF1190" s="67"/>
      <c r="CG1190">
        <v>86</v>
      </c>
      <c r="CH1190" s="2">
        <v>152</v>
      </c>
      <c r="CI1190" s="4">
        <f t="shared" si="92"/>
        <v>37.222991689750693</v>
      </c>
      <c r="CJ1190" s="5" t="str">
        <f t="shared" si="93"/>
        <v>OBESIDAD</v>
      </c>
      <c r="CK1190" s="36">
        <v>0</v>
      </c>
      <c r="CL1190" s="66"/>
      <c r="CM1190" s="89">
        <v>43376</v>
      </c>
      <c r="CN1190" s="97">
        <v>43390</v>
      </c>
      <c r="CP1190"/>
      <c r="CQ1190" s="65"/>
      <c r="CR1190" s="65"/>
      <c r="CS1190" s="98"/>
      <c r="CT1190"/>
      <c r="CU1190"/>
      <c r="CV1190" s="97"/>
      <c r="CW1190" s="2"/>
      <c r="CX1190" s="82"/>
      <c r="DG1190" s="64"/>
      <c r="DI1190" s="89">
        <v>43398</v>
      </c>
      <c r="DJ1190" s="89"/>
      <c r="DN1190" s="34"/>
      <c r="DO1190" s="34"/>
      <c r="DP1190" s="34"/>
      <c r="DQ1190" s="34"/>
      <c r="DR1190" s="34"/>
      <c r="DS1190" s="34" t="s">
        <v>2127</v>
      </c>
      <c r="DT1190" s="34"/>
      <c r="DY1190" s="1">
        <v>1</v>
      </c>
      <c r="DZ1190" t="s">
        <v>7941</v>
      </c>
      <c r="EB1190" s="4"/>
      <c r="EJ1190"/>
      <c r="EL1190" s="34"/>
      <c r="EN1190" s="34"/>
    </row>
    <row r="1191" spans="1:144" x14ac:dyDescent="0.25">
      <c r="A1191" s="85">
        <v>2022</v>
      </c>
      <c r="B1191" s="87">
        <v>44830</v>
      </c>
      <c r="C1191" t="s">
        <v>121</v>
      </c>
      <c r="D1191" t="s">
        <v>122</v>
      </c>
      <c r="E1191" s="34" t="s">
        <v>7938</v>
      </c>
      <c r="F1191" s="34">
        <f t="shared" si="94"/>
        <v>1190</v>
      </c>
      <c r="G1191" s="34" t="s">
        <v>4985</v>
      </c>
      <c r="H1191">
        <v>18</v>
      </c>
      <c r="I1191" s="34" t="s">
        <v>6141</v>
      </c>
      <c r="J1191" s="34" t="s">
        <v>4988</v>
      </c>
      <c r="K1191" s="34" t="str">
        <f>VLOOKUP(J1191,[2]CodMpios!$B$347:$E$362,4,FALSE)</f>
        <v>18001 - Florencia</v>
      </c>
      <c r="L1191" s="34" t="str">
        <f>VLOOKUP($J1191,[2]Coord_Mpios_X_Y!$B$2:$K$1123,9,FALSE)</f>
        <v>1,749138703818</v>
      </c>
      <c r="M1191" s="34" t="str">
        <f>VLOOKUP($J1191,[2]Coord_Mpios_X_Y!$B$2:$K$1123,10,FALSE)</f>
        <v>-75,558239064333</v>
      </c>
      <c r="N1191" s="34" t="s">
        <v>139</v>
      </c>
      <c r="O1191" s="34" t="s">
        <v>126</v>
      </c>
      <c r="Q1191" s="34" t="s">
        <v>127</v>
      </c>
      <c r="R1191" s="34">
        <v>17300662</v>
      </c>
      <c r="S1191" s="34" t="str">
        <f t="shared" si="90"/>
        <v>CC17300662</v>
      </c>
      <c r="T1191" s="34" t="s">
        <v>375</v>
      </c>
      <c r="U1191" s="34" t="s">
        <v>305</v>
      </c>
      <c r="V1191" s="34" t="s">
        <v>142</v>
      </c>
      <c r="W1191" s="34" t="s">
        <v>5336</v>
      </c>
      <c r="X1191" s="87">
        <v>18201</v>
      </c>
      <c r="Y1191">
        <v>73</v>
      </c>
      <c r="Z1191" s="36">
        <f>VLOOKUP($Y1191,[2]Edades!$A$3:$H$153,4,FALSE)</f>
        <v>6</v>
      </c>
      <c r="AA1191" s="34" t="str">
        <f>VLOOKUP($Y1191,[2]Edades!$A$3:$H$153,6,FALSE)</f>
        <v>6 - Persona mayor</v>
      </c>
      <c r="AB1191" s="34">
        <f>VLOOKUP($Y1191,[2]Edades!$A$3:$H$153,7,FALSE)</f>
        <v>15</v>
      </c>
      <c r="AC1191" s="34" t="str">
        <f>VLOOKUP($Y1191,[2]Edades!$A$3:$H$153,8,FALSE)</f>
        <v>70-74</v>
      </c>
      <c r="AD1191" s="34" t="s">
        <v>146</v>
      </c>
      <c r="AE1191">
        <v>1</v>
      </c>
      <c r="AF1191" s="34" t="s">
        <v>2137</v>
      </c>
      <c r="AG1191" s="34" t="s">
        <v>2127</v>
      </c>
      <c r="AH1191" s="34" t="s">
        <v>2127</v>
      </c>
      <c r="AK1191" s="34" t="s">
        <v>139</v>
      </c>
      <c r="AM1191" s="34" t="s">
        <v>2127</v>
      </c>
      <c r="AN1191" s="36" t="s">
        <v>2127</v>
      </c>
      <c r="AO1191" s="36" t="s">
        <v>2127</v>
      </c>
      <c r="AP1191" s="34" t="s">
        <v>2127</v>
      </c>
      <c r="AQ1191" s="36" t="s">
        <v>2127</v>
      </c>
      <c r="AR1191" s="34" t="s">
        <v>2098</v>
      </c>
      <c r="AS1191" s="91" t="s">
        <v>7293</v>
      </c>
      <c r="AT1191" s="34">
        <v>3142570776</v>
      </c>
      <c r="AU1191" s="34" t="s">
        <v>2127</v>
      </c>
      <c r="AX1191" s="90"/>
      <c r="BA1191" s="91"/>
      <c r="BB1191" s="91"/>
      <c r="BC1191" s="91"/>
      <c r="BF1191" s="34" t="s">
        <v>4983</v>
      </c>
      <c r="BG1191" s="92" t="s">
        <v>2098</v>
      </c>
      <c r="BM1191" s="36" t="s">
        <v>131</v>
      </c>
      <c r="BN1191" s="34" t="s">
        <v>132</v>
      </c>
      <c r="BO1191" s="36">
        <v>0</v>
      </c>
      <c r="BQ1191" s="94"/>
      <c r="BS1191" s="36" t="s">
        <v>2127</v>
      </c>
      <c r="BU1191" s="95"/>
      <c r="BV1191" s="95"/>
      <c r="BW1191" s="61"/>
      <c r="BX1191" s="60"/>
      <c r="BY1191" s="59" t="str">
        <f t="shared" ca="1" si="91"/>
        <v/>
      </c>
      <c r="CD1191" s="68"/>
      <c r="CE1191" s="68"/>
      <c r="CF1191" s="67"/>
      <c r="CG1191">
        <v>69</v>
      </c>
      <c r="CH1191" s="2">
        <v>173</v>
      </c>
      <c r="CI1191" s="4">
        <f t="shared" si="92"/>
        <v>23.054562464499313</v>
      </c>
      <c r="CJ1191" s="5" t="str">
        <f t="shared" si="93"/>
        <v>NORMAL</v>
      </c>
      <c r="CK1191" s="36">
        <v>0</v>
      </c>
      <c r="CL1191" s="66"/>
      <c r="CM1191" s="89">
        <v>43376</v>
      </c>
      <c r="CN1191" s="97">
        <v>43390</v>
      </c>
      <c r="CP1191"/>
      <c r="CQ1191" s="65"/>
      <c r="CR1191" s="65"/>
      <c r="CS1191" s="98"/>
      <c r="CT1191"/>
      <c r="CU1191"/>
      <c r="CV1191" s="97"/>
      <c r="CW1191" s="2">
        <v>130</v>
      </c>
      <c r="CX1191" s="82">
        <v>70</v>
      </c>
      <c r="DG1191" s="64"/>
      <c r="DI1191" s="89">
        <v>43847</v>
      </c>
      <c r="DJ1191" s="89"/>
      <c r="DN1191" s="34"/>
      <c r="DO1191" s="34"/>
      <c r="DP1191" s="34"/>
      <c r="DQ1191" s="34"/>
      <c r="DR1191" s="34"/>
      <c r="DS1191" s="34" t="s">
        <v>2127</v>
      </c>
      <c r="DT1191" s="34"/>
      <c r="DU1191" s="47">
        <v>43745</v>
      </c>
      <c r="DY1191" s="1">
        <v>3</v>
      </c>
      <c r="DZ1191" t="s">
        <v>7941</v>
      </c>
      <c r="EB1191" s="4"/>
      <c r="EJ1191"/>
      <c r="EL1191" s="34"/>
      <c r="EN1191" s="34"/>
    </row>
    <row r="1192" spans="1:144" x14ac:dyDescent="0.25">
      <c r="A1192" s="85">
        <v>2022</v>
      </c>
      <c r="B1192" s="87">
        <v>44830</v>
      </c>
      <c r="C1192" t="s">
        <v>121</v>
      </c>
      <c r="D1192" t="s">
        <v>122</v>
      </c>
      <c r="E1192" s="34" t="s">
        <v>7938</v>
      </c>
      <c r="F1192" s="34">
        <f t="shared" si="94"/>
        <v>1191</v>
      </c>
      <c r="G1192" s="34" t="s">
        <v>4985</v>
      </c>
      <c r="H1192">
        <v>18</v>
      </c>
      <c r="I1192" s="34" t="s">
        <v>6141</v>
      </c>
      <c r="J1192" s="34" t="s">
        <v>4988</v>
      </c>
      <c r="K1192" s="34" t="str">
        <f>VLOOKUP(J1192,[2]CodMpios!$B$347:$E$362,4,FALSE)</f>
        <v>18001 - Florencia</v>
      </c>
      <c r="L1192" s="34" t="str">
        <f>VLOOKUP($J1192,[2]Coord_Mpios_X_Y!$B$2:$K$1123,9,FALSE)</f>
        <v>1,749138703818</v>
      </c>
      <c r="M1192" s="34" t="str">
        <f>VLOOKUP($J1192,[2]Coord_Mpios_X_Y!$B$2:$K$1123,10,FALSE)</f>
        <v>-75,558239064333</v>
      </c>
      <c r="N1192" s="34" t="s">
        <v>125</v>
      </c>
      <c r="O1192" s="34" t="s">
        <v>126</v>
      </c>
      <c r="Q1192" s="34" t="s">
        <v>127</v>
      </c>
      <c r="R1192" s="34">
        <v>40758938</v>
      </c>
      <c r="S1192" s="34" t="str">
        <f t="shared" si="90"/>
        <v>CC40758938</v>
      </c>
      <c r="T1192" s="34" t="s">
        <v>2479</v>
      </c>
      <c r="U1192" s="34" t="s">
        <v>5609</v>
      </c>
      <c r="V1192" s="34" t="s">
        <v>5086</v>
      </c>
      <c r="W1192" s="34" t="s">
        <v>182</v>
      </c>
      <c r="X1192" s="87">
        <v>21889</v>
      </c>
      <c r="Y1192">
        <v>63</v>
      </c>
      <c r="Z1192" s="36">
        <f>VLOOKUP($Y1192,[2]Edades!$A$3:$H$153,4,FALSE)</f>
        <v>6</v>
      </c>
      <c r="AA1192" s="34" t="str">
        <f>VLOOKUP($Y1192,[2]Edades!$A$3:$H$153,6,FALSE)</f>
        <v>6 - Persona mayor</v>
      </c>
      <c r="AB1192" s="34">
        <f>VLOOKUP($Y1192,[2]Edades!$A$3:$H$153,7,FALSE)</f>
        <v>13</v>
      </c>
      <c r="AC1192" s="34" t="str">
        <f>VLOOKUP($Y1192,[2]Edades!$A$3:$H$153,8,FALSE)</f>
        <v>60-64</v>
      </c>
      <c r="AD1192" s="34" t="s">
        <v>129</v>
      </c>
      <c r="AE1192" s="1">
        <v>2</v>
      </c>
      <c r="AF1192" s="34" t="s">
        <v>2137</v>
      </c>
      <c r="AG1192" s="34" t="s">
        <v>2127</v>
      </c>
      <c r="AH1192" s="34" t="s">
        <v>2127</v>
      </c>
      <c r="AK1192" s="34" t="s">
        <v>125</v>
      </c>
      <c r="AM1192" s="34" t="s">
        <v>2127</v>
      </c>
      <c r="AN1192" s="36" t="s">
        <v>2127</v>
      </c>
      <c r="AO1192" s="36" t="s">
        <v>2127</v>
      </c>
      <c r="AP1192" s="34" t="s">
        <v>2127</v>
      </c>
      <c r="AQ1192" s="36" t="s">
        <v>2127</v>
      </c>
      <c r="AR1192" s="34" t="s">
        <v>2098</v>
      </c>
      <c r="AS1192" s="91" t="s">
        <v>2410</v>
      </c>
      <c r="AT1192" s="34">
        <v>3138696513</v>
      </c>
      <c r="AU1192" s="34" t="s">
        <v>2127</v>
      </c>
      <c r="AX1192" s="90"/>
      <c r="BA1192" s="91"/>
      <c r="BB1192" s="91"/>
      <c r="BC1192" s="91"/>
      <c r="BF1192" s="34" t="s">
        <v>4983</v>
      </c>
      <c r="BG1192" s="92" t="s">
        <v>2098</v>
      </c>
      <c r="BM1192" s="36" t="s">
        <v>131</v>
      </c>
      <c r="BN1192" s="34" t="s">
        <v>132</v>
      </c>
      <c r="BO1192" s="36">
        <v>0</v>
      </c>
      <c r="BQ1192" s="94"/>
      <c r="BS1192" s="36" t="s">
        <v>2127</v>
      </c>
      <c r="BU1192" s="95"/>
      <c r="BV1192" s="95"/>
      <c r="BW1192" s="61"/>
      <c r="BX1192" s="60"/>
      <c r="BY1192" s="59" t="str">
        <f t="shared" ca="1" si="91"/>
        <v/>
      </c>
      <c r="CD1192" s="68"/>
      <c r="CE1192" s="68"/>
      <c r="CF1192" s="67"/>
      <c r="CG1192">
        <v>49</v>
      </c>
      <c r="CH1192" s="2">
        <v>157</v>
      </c>
      <c r="CI1192" s="4">
        <f t="shared" si="92"/>
        <v>19.879102600511175</v>
      </c>
      <c r="CJ1192" s="5" t="str">
        <f t="shared" si="93"/>
        <v>NORMAL</v>
      </c>
      <c r="CK1192" s="36">
        <v>0</v>
      </c>
      <c r="CL1192" s="66"/>
      <c r="CM1192" s="89">
        <v>43377</v>
      </c>
      <c r="CN1192" s="97">
        <v>43390</v>
      </c>
      <c r="CP1192"/>
      <c r="CQ1192" s="65"/>
      <c r="CR1192" s="65"/>
      <c r="CS1192" s="98"/>
      <c r="CT1192"/>
      <c r="CU1192"/>
      <c r="CV1192" s="97"/>
      <c r="CW1192" s="2">
        <v>132</v>
      </c>
      <c r="CX1192" s="82">
        <v>80</v>
      </c>
      <c r="DG1192" s="64"/>
      <c r="DI1192" s="89">
        <v>43398</v>
      </c>
      <c r="DJ1192" s="89"/>
      <c r="DN1192" s="34"/>
      <c r="DO1192" s="34"/>
      <c r="DP1192" s="34"/>
      <c r="DQ1192" s="34"/>
      <c r="DR1192" s="34"/>
      <c r="DS1192" s="34" t="s">
        <v>2127</v>
      </c>
      <c r="DT1192" s="34"/>
      <c r="DU1192" s="47">
        <v>44719</v>
      </c>
      <c r="DY1192" s="1">
        <v>2</v>
      </c>
      <c r="DZ1192" t="s">
        <v>7939</v>
      </c>
      <c r="EA1192" s="4">
        <v>0.63</v>
      </c>
      <c r="EB1192" s="4">
        <v>99</v>
      </c>
      <c r="EC1192" s="4">
        <v>252</v>
      </c>
      <c r="ED1192" s="4">
        <v>152</v>
      </c>
      <c r="EE1192" s="4">
        <v>80.599999999999994</v>
      </c>
      <c r="EF1192" s="4">
        <v>97</v>
      </c>
      <c r="EG1192" s="4">
        <v>2.1</v>
      </c>
      <c r="EJ1192"/>
      <c r="EL1192" s="34"/>
      <c r="EN1192" s="34"/>
    </row>
    <row r="1193" spans="1:144" x14ac:dyDescent="0.25">
      <c r="A1193" s="85">
        <v>2022</v>
      </c>
      <c r="B1193" s="87">
        <v>44830</v>
      </c>
      <c r="C1193" t="s">
        <v>121</v>
      </c>
      <c r="D1193" t="s">
        <v>122</v>
      </c>
      <c r="E1193" s="34" t="s">
        <v>7938</v>
      </c>
      <c r="F1193" s="34">
        <f t="shared" si="94"/>
        <v>1192</v>
      </c>
      <c r="G1193" s="34" t="s">
        <v>4985</v>
      </c>
      <c r="H1193">
        <v>18</v>
      </c>
      <c r="I1193" s="34" t="s">
        <v>6141</v>
      </c>
      <c r="J1193" s="34" t="s">
        <v>4984</v>
      </c>
      <c r="K1193" s="34" t="str">
        <f>VLOOKUP(J1193,[2]CodMpios!$B$347:$E$362,4,FALSE)</f>
        <v>18753 - San Vicente Del Caguán</v>
      </c>
      <c r="L1193" s="34" t="str">
        <f>VLOOKUP($J1193,[2]Coord_Mpios_X_Y!$B$2:$K$1123,9,FALSE)</f>
        <v>1,567801695842</v>
      </c>
      <c r="M1193" s="34" t="str">
        <f>VLOOKUP($J1193,[2]Coord_Mpios_X_Y!$B$2:$K$1123,10,FALSE)</f>
        <v>-74,262977514784</v>
      </c>
      <c r="N1193" s="34" t="s">
        <v>125</v>
      </c>
      <c r="O1193" s="34" t="s">
        <v>126</v>
      </c>
      <c r="Q1193" s="34" t="s">
        <v>127</v>
      </c>
      <c r="R1193" s="34">
        <v>40779550</v>
      </c>
      <c r="S1193" s="34" t="str">
        <f t="shared" si="90"/>
        <v>CC40779550</v>
      </c>
      <c r="T1193" s="34" t="s">
        <v>789</v>
      </c>
      <c r="V1193" s="34" t="s">
        <v>2171</v>
      </c>
      <c r="W1193" s="34" t="s">
        <v>5502</v>
      </c>
      <c r="X1193" s="87">
        <v>27476</v>
      </c>
      <c r="Y1193">
        <v>48</v>
      </c>
      <c r="Z1193" s="36">
        <f>VLOOKUP($Y1193,[2]Edades!$A$3:$H$153,4,FALSE)</f>
        <v>5</v>
      </c>
      <c r="AA1193" s="34" t="str">
        <f>VLOOKUP($Y1193,[2]Edades!$A$3:$H$153,6,FALSE)</f>
        <v>5 - Adultez</v>
      </c>
      <c r="AB1193" s="34">
        <f>VLOOKUP($Y1193,[2]Edades!$A$3:$H$153,7,FALSE)</f>
        <v>10</v>
      </c>
      <c r="AC1193" s="34" t="str">
        <f>VLOOKUP($Y1193,[2]Edades!$A$3:$H$153,8,FALSE)</f>
        <v>45-49</v>
      </c>
      <c r="AD1193" s="34" t="s">
        <v>129</v>
      </c>
      <c r="AE1193" s="1">
        <v>2</v>
      </c>
      <c r="AF1193" s="34" t="s">
        <v>130</v>
      </c>
      <c r="AG1193" s="34" t="s">
        <v>2127</v>
      </c>
      <c r="AH1193" s="34" t="s">
        <v>2127</v>
      </c>
      <c r="AK1193" s="34" t="s">
        <v>125</v>
      </c>
      <c r="AM1193" s="34" t="s">
        <v>2127</v>
      </c>
      <c r="AN1193" s="36" t="s">
        <v>2127</v>
      </c>
      <c r="AO1193" s="36" t="s">
        <v>2127</v>
      </c>
      <c r="AP1193" s="34" t="s">
        <v>2127</v>
      </c>
      <c r="AQ1193" s="36" t="s">
        <v>2127</v>
      </c>
      <c r="AR1193" s="34" t="s">
        <v>5973</v>
      </c>
      <c r="AS1193" s="91"/>
      <c r="AT1193" s="34">
        <v>3105548220</v>
      </c>
      <c r="AU1193" s="34" t="s">
        <v>2127</v>
      </c>
      <c r="AX1193" s="90"/>
      <c r="BA1193" s="91"/>
      <c r="BB1193" s="91"/>
      <c r="BC1193" s="91"/>
      <c r="BF1193" s="34" t="s">
        <v>4983</v>
      </c>
      <c r="BG1193" s="92" t="s">
        <v>2098</v>
      </c>
      <c r="BM1193" s="36" t="s">
        <v>131</v>
      </c>
      <c r="BN1193" s="34" t="s">
        <v>132</v>
      </c>
      <c r="BO1193" s="36">
        <v>0</v>
      </c>
      <c r="BQ1193" s="94"/>
      <c r="BS1193" s="36" t="s">
        <v>2127</v>
      </c>
      <c r="BU1193" s="95"/>
      <c r="BV1193" s="95"/>
      <c r="BW1193" s="61"/>
      <c r="BX1193" s="60"/>
      <c r="BY1193" s="59" t="str">
        <f t="shared" ca="1" si="91"/>
        <v/>
      </c>
      <c r="CD1193" s="68"/>
      <c r="CE1193" s="68"/>
      <c r="CF1193" s="67"/>
      <c r="CG1193">
        <v>71</v>
      </c>
      <c r="CH1193" s="2">
        <v>158</v>
      </c>
      <c r="CI1193" s="4">
        <f t="shared" si="92"/>
        <v>28.440954975164232</v>
      </c>
      <c r="CJ1193" s="5" t="str">
        <f t="shared" si="93"/>
        <v>SOBREPESO</v>
      </c>
      <c r="CK1193" s="36">
        <v>0</v>
      </c>
      <c r="CL1193" s="66"/>
      <c r="CM1193" s="89">
        <v>43382</v>
      </c>
      <c r="CN1193" s="97">
        <v>43390</v>
      </c>
      <c r="CP1193"/>
      <c r="CQ1193" s="65"/>
      <c r="CR1193" s="65"/>
      <c r="CS1193" s="98"/>
      <c r="CT1193"/>
      <c r="CU1193"/>
      <c r="CV1193" s="97"/>
      <c r="CW1193" s="2">
        <v>110</v>
      </c>
      <c r="CX1193" s="82">
        <v>80</v>
      </c>
      <c r="DG1193" s="64"/>
      <c r="DI1193" s="89">
        <v>43397</v>
      </c>
      <c r="DJ1193" s="89"/>
      <c r="DN1193" s="34"/>
      <c r="DO1193" s="34"/>
      <c r="DP1193" s="34"/>
      <c r="DQ1193" s="34"/>
      <c r="DR1193" s="34"/>
      <c r="DS1193" s="34" t="s">
        <v>2127</v>
      </c>
      <c r="DT1193" s="34"/>
      <c r="DU1193" s="47">
        <v>43390</v>
      </c>
      <c r="DY1193" s="1">
        <v>2</v>
      </c>
      <c r="DZ1193" t="s">
        <v>7941</v>
      </c>
      <c r="EB1193" s="4">
        <v>78</v>
      </c>
      <c r="ED1193" s="4">
        <v>92</v>
      </c>
      <c r="EH1193" s="4">
        <v>7.4</v>
      </c>
      <c r="EJ1193"/>
      <c r="EL1193" s="34"/>
      <c r="EN1193" s="34"/>
    </row>
    <row r="1194" spans="1:144" x14ac:dyDescent="0.25">
      <c r="A1194" s="85">
        <v>2022</v>
      </c>
      <c r="B1194" s="87">
        <v>44830</v>
      </c>
      <c r="C1194" t="s">
        <v>121</v>
      </c>
      <c r="D1194" t="s">
        <v>122</v>
      </c>
      <c r="E1194" s="34" t="s">
        <v>7938</v>
      </c>
      <c r="F1194" s="34">
        <f t="shared" si="94"/>
        <v>1193</v>
      </c>
      <c r="G1194" s="34" t="s">
        <v>4985</v>
      </c>
      <c r="H1194">
        <v>18</v>
      </c>
      <c r="I1194" s="34" t="s">
        <v>6141</v>
      </c>
      <c r="J1194" s="34" t="s">
        <v>4991</v>
      </c>
      <c r="K1194" s="34" t="str">
        <f>VLOOKUP(J1194,[2]CodMpios!$B$347:$E$362,4,FALSE)</f>
        <v>18592 - Puerto Rico</v>
      </c>
      <c r="L1194" s="34" t="str">
        <f>VLOOKUP($J1194,[2]Coord_Mpios_X_Y!$B$2:$K$1123,9,FALSE)</f>
        <v>2,018940891255</v>
      </c>
      <c r="M1194" s="34" t="str">
        <f>VLOOKUP($J1194,[2]Coord_Mpios_X_Y!$B$2:$K$1123,10,FALSE)</f>
        <v>-75,073086267336</v>
      </c>
      <c r="N1194" s="34" t="s">
        <v>125</v>
      </c>
      <c r="O1194" s="34" t="s">
        <v>126</v>
      </c>
      <c r="Q1194" s="34" t="s">
        <v>127</v>
      </c>
      <c r="R1194" s="34">
        <v>17615838</v>
      </c>
      <c r="S1194" s="34" t="str">
        <f t="shared" si="90"/>
        <v>CC17615838</v>
      </c>
      <c r="T1194" s="34" t="s">
        <v>723</v>
      </c>
      <c r="V1194" s="34" t="s">
        <v>495</v>
      </c>
      <c r="W1194" s="34" t="s">
        <v>5047</v>
      </c>
      <c r="X1194" s="87">
        <v>27519</v>
      </c>
      <c r="Y1194">
        <v>47</v>
      </c>
      <c r="Z1194" s="36">
        <f>VLOOKUP($Y1194,[2]Edades!$A$3:$H$153,4,FALSE)</f>
        <v>5</v>
      </c>
      <c r="AA1194" s="34" t="str">
        <f>VLOOKUP($Y1194,[2]Edades!$A$3:$H$153,6,FALSE)</f>
        <v>5 - Adultez</v>
      </c>
      <c r="AB1194" s="34">
        <f>VLOOKUP($Y1194,[2]Edades!$A$3:$H$153,7,FALSE)</f>
        <v>10</v>
      </c>
      <c r="AC1194" s="34" t="str">
        <f>VLOOKUP($Y1194,[2]Edades!$A$3:$H$153,8,FALSE)</f>
        <v>45-49</v>
      </c>
      <c r="AD1194" s="34" t="s">
        <v>146</v>
      </c>
      <c r="AE1194">
        <v>1</v>
      </c>
      <c r="AF1194" s="34" t="s">
        <v>130</v>
      </c>
      <c r="AG1194" s="34" t="s">
        <v>2127</v>
      </c>
      <c r="AH1194" s="34" t="s">
        <v>2127</v>
      </c>
      <c r="AK1194" s="34" t="s">
        <v>125</v>
      </c>
      <c r="AM1194" s="34" t="s">
        <v>2127</v>
      </c>
      <c r="AN1194" s="36" t="s">
        <v>2127</v>
      </c>
      <c r="AO1194" s="36" t="s">
        <v>2127</v>
      </c>
      <c r="AP1194" s="34" t="s">
        <v>2127</v>
      </c>
      <c r="AQ1194" s="36" t="s">
        <v>2127</v>
      </c>
      <c r="AR1194" s="34" t="s">
        <v>4989</v>
      </c>
      <c r="AS1194" s="91" t="s">
        <v>7294</v>
      </c>
      <c r="AT1194" s="34">
        <v>3112300221</v>
      </c>
      <c r="AU1194" s="34" t="s">
        <v>2127</v>
      </c>
      <c r="AX1194" s="90"/>
      <c r="BA1194" s="91"/>
      <c r="BB1194" s="91"/>
      <c r="BC1194" s="91"/>
      <c r="BF1194" s="34" t="s">
        <v>4983</v>
      </c>
      <c r="BG1194" s="92" t="s">
        <v>2098</v>
      </c>
      <c r="BM1194" s="36" t="s">
        <v>131</v>
      </c>
      <c r="BN1194" s="34" t="s">
        <v>132</v>
      </c>
      <c r="BO1194" s="36">
        <v>0</v>
      </c>
      <c r="BQ1194" s="94"/>
      <c r="BS1194" s="36" t="s">
        <v>2127</v>
      </c>
      <c r="BU1194" s="95"/>
      <c r="BV1194" s="95"/>
      <c r="BW1194" s="61"/>
      <c r="BX1194" s="60"/>
      <c r="BY1194" s="59" t="str">
        <f t="shared" ca="1" si="91"/>
        <v/>
      </c>
      <c r="CD1194" s="68"/>
      <c r="CE1194" s="68"/>
      <c r="CF1194" s="67"/>
      <c r="CG1194">
        <v>80</v>
      </c>
      <c r="CH1194" s="2">
        <v>168</v>
      </c>
      <c r="CI1194" s="4">
        <f t="shared" si="92"/>
        <v>28.344671201814062</v>
      </c>
      <c r="CJ1194" s="5" t="str">
        <f t="shared" si="93"/>
        <v>SOBREPESO</v>
      </c>
      <c r="CK1194" s="36">
        <v>0</v>
      </c>
      <c r="CL1194" s="66"/>
      <c r="CM1194" s="89">
        <v>43384</v>
      </c>
      <c r="CN1194" s="97">
        <v>43403</v>
      </c>
      <c r="CP1194"/>
      <c r="CQ1194" s="65"/>
      <c r="CR1194" s="65"/>
      <c r="CS1194" s="98"/>
      <c r="CT1194"/>
      <c r="CU1194"/>
      <c r="CV1194" s="97"/>
      <c r="CW1194" s="2"/>
      <c r="CX1194" s="82"/>
      <c r="DG1194" s="64"/>
      <c r="DI1194" s="89">
        <v>43405</v>
      </c>
      <c r="DJ1194" s="89"/>
      <c r="DN1194" s="34"/>
      <c r="DO1194" s="34"/>
      <c r="DP1194" s="34"/>
      <c r="DQ1194" s="34"/>
      <c r="DR1194" s="34"/>
      <c r="DS1194" s="34" t="s">
        <v>2127</v>
      </c>
      <c r="DT1194" s="34"/>
      <c r="DU1194" s="47">
        <v>44246</v>
      </c>
      <c r="DY1194" s="1">
        <v>2</v>
      </c>
      <c r="DZ1194" t="s">
        <v>7940</v>
      </c>
      <c r="EB1194" s="4"/>
      <c r="EJ1194"/>
      <c r="EL1194" s="34"/>
      <c r="EN1194" s="34"/>
    </row>
    <row r="1195" spans="1:144" x14ac:dyDescent="0.25">
      <c r="A1195" s="85">
        <v>2022</v>
      </c>
      <c r="B1195" s="87">
        <v>44830</v>
      </c>
      <c r="C1195" t="s">
        <v>121</v>
      </c>
      <c r="D1195" t="s">
        <v>122</v>
      </c>
      <c r="E1195" s="34" t="s">
        <v>7938</v>
      </c>
      <c r="F1195" s="34">
        <f t="shared" si="94"/>
        <v>1194</v>
      </c>
      <c r="G1195" s="34" t="s">
        <v>4985</v>
      </c>
      <c r="H1195">
        <v>18</v>
      </c>
      <c r="I1195" s="34" t="s">
        <v>6141</v>
      </c>
      <c r="J1195" s="34" t="s">
        <v>5021</v>
      </c>
      <c r="K1195" s="34" t="str">
        <f>VLOOKUP(J1195,[2]CodMpios!$B$347:$E$362,4,FALSE)</f>
        <v>18785 - Solita</v>
      </c>
      <c r="L1195" s="34" t="str">
        <f>VLOOKUP($J1195,[2]Coord_Mpios_X_Y!$B$2:$K$1123,9,FALSE)</f>
        <v>0,909265456917</v>
      </c>
      <c r="M1195" s="34" t="str">
        <f>VLOOKUP($J1195,[2]Coord_Mpios_X_Y!$B$2:$K$1123,10,FALSE)</f>
        <v>-75,638400454679</v>
      </c>
      <c r="N1195" s="34" t="s">
        <v>125</v>
      </c>
      <c r="O1195" s="34" t="s">
        <v>126</v>
      </c>
      <c r="Q1195" s="34" t="s">
        <v>127</v>
      </c>
      <c r="R1195" s="34">
        <v>26624891</v>
      </c>
      <c r="S1195" s="34" t="str">
        <f t="shared" si="90"/>
        <v>CC26624891</v>
      </c>
      <c r="T1195" s="34" t="s">
        <v>988</v>
      </c>
      <c r="U1195" s="34" t="s">
        <v>607</v>
      </c>
      <c r="V1195" s="34" t="s">
        <v>5608</v>
      </c>
      <c r="X1195" s="87">
        <v>27546</v>
      </c>
      <c r="Y1195">
        <v>47</v>
      </c>
      <c r="Z1195" s="36">
        <f>VLOOKUP($Y1195,[2]Edades!$A$3:$H$153,4,FALSE)</f>
        <v>5</v>
      </c>
      <c r="AA1195" s="34" t="str">
        <f>VLOOKUP($Y1195,[2]Edades!$A$3:$H$153,6,FALSE)</f>
        <v>5 - Adultez</v>
      </c>
      <c r="AB1195" s="34">
        <f>VLOOKUP($Y1195,[2]Edades!$A$3:$H$153,7,FALSE)</f>
        <v>10</v>
      </c>
      <c r="AC1195" s="34" t="str">
        <f>VLOOKUP($Y1195,[2]Edades!$A$3:$H$153,8,FALSE)</f>
        <v>45-49</v>
      </c>
      <c r="AD1195" s="34" t="s">
        <v>129</v>
      </c>
      <c r="AE1195" s="1">
        <v>2</v>
      </c>
      <c r="AF1195" s="34" t="s">
        <v>130</v>
      </c>
      <c r="AG1195" s="34" t="s">
        <v>2127</v>
      </c>
      <c r="AH1195" s="34" t="s">
        <v>2127</v>
      </c>
      <c r="AK1195" s="34" t="s">
        <v>125</v>
      </c>
      <c r="AM1195" s="34" t="s">
        <v>2127</v>
      </c>
      <c r="AN1195" s="36" t="s">
        <v>2127</v>
      </c>
      <c r="AO1195" s="36" t="s">
        <v>2127</v>
      </c>
      <c r="AP1195" s="34" t="s">
        <v>2127</v>
      </c>
      <c r="AQ1195" s="36" t="s">
        <v>2127</v>
      </c>
      <c r="AR1195" s="34" t="s">
        <v>5973</v>
      </c>
      <c r="AS1195" s="91" t="s">
        <v>7295</v>
      </c>
      <c r="AT1195" s="34">
        <v>3107987865</v>
      </c>
      <c r="AU1195" s="34" t="s">
        <v>2127</v>
      </c>
      <c r="AX1195" s="90"/>
      <c r="BA1195" s="91"/>
      <c r="BB1195" s="91"/>
      <c r="BC1195" s="91"/>
      <c r="BF1195" s="34" t="s">
        <v>4983</v>
      </c>
      <c r="BG1195" s="92" t="s">
        <v>2098</v>
      </c>
      <c r="BM1195" s="36" t="s">
        <v>131</v>
      </c>
      <c r="BN1195" s="34" t="s">
        <v>132</v>
      </c>
      <c r="BO1195" s="36">
        <v>0</v>
      </c>
      <c r="BQ1195" s="94"/>
      <c r="BS1195" s="36" t="s">
        <v>2127</v>
      </c>
      <c r="BU1195" s="95"/>
      <c r="BV1195" s="95"/>
      <c r="BW1195" s="61"/>
      <c r="BX1195" s="60"/>
      <c r="BY1195" s="59" t="str">
        <f t="shared" ca="1" si="91"/>
        <v/>
      </c>
      <c r="CD1195" s="68"/>
      <c r="CE1195" s="68"/>
      <c r="CF1195" s="67"/>
      <c r="CG1195">
        <v>69</v>
      </c>
      <c r="CH1195" s="2">
        <v>154</v>
      </c>
      <c r="CI1195" s="4">
        <f t="shared" si="92"/>
        <v>29.094282341035587</v>
      </c>
      <c r="CJ1195" s="5" t="str">
        <f t="shared" si="93"/>
        <v>SOBREPESO</v>
      </c>
      <c r="CK1195" s="36">
        <v>0</v>
      </c>
      <c r="CL1195" s="66"/>
      <c r="CM1195" s="89">
        <v>43385</v>
      </c>
      <c r="CN1195" s="97">
        <v>43404</v>
      </c>
      <c r="CP1195"/>
      <c r="CQ1195" s="65"/>
      <c r="CR1195" s="65"/>
      <c r="CS1195" s="98"/>
      <c r="CT1195"/>
      <c r="CU1195"/>
      <c r="CV1195" s="97"/>
      <c r="CW1195" s="2"/>
      <c r="CX1195" s="82"/>
      <c r="DG1195" s="64"/>
      <c r="DI1195" s="89"/>
      <c r="DJ1195" s="89"/>
      <c r="DN1195" s="34"/>
      <c r="DO1195" s="34"/>
      <c r="DP1195" s="34"/>
      <c r="DQ1195" s="34"/>
      <c r="DR1195" s="34"/>
      <c r="DS1195" s="34" t="s">
        <v>2127</v>
      </c>
      <c r="DT1195" s="34"/>
      <c r="DU1195" s="47">
        <v>44223</v>
      </c>
      <c r="DY1195" s="1">
        <v>2</v>
      </c>
      <c r="DZ1195" t="s">
        <v>7940</v>
      </c>
      <c r="EB1195" s="4"/>
      <c r="EJ1195"/>
      <c r="EL1195" s="34"/>
      <c r="EN1195" s="34"/>
    </row>
    <row r="1196" spans="1:144" x14ac:dyDescent="0.25">
      <c r="A1196" s="85">
        <v>2022</v>
      </c>
      <c r="B1196" s="87">
        <v>44830</v>
      </c>
      <c r="C1196" t="s">
        <v>121</v>
      </c>
      <c r="D1196" t="s">
        <v>122</v>
      </c>
      <c r="E1196" s="34" t="s">
        <v>7938</v>
      </c>
      <c r="F1196" s="34">
        <f t="shared" si="94"/>
        <v>1195</v>
      </c>
      <c r="G1196" s="34" t="s">
        <v>4985</v>
      </c>
      <c r="H1196">
        <v>18</v>
      </c>
      <c r="I1196" s="34" t="s">
        <v>6141</v>
      </c>
      <c r="J1196" s="34" t="s">
        <v>5007</v>
      </c>
      <c r="K1196" s="34" t="str">
        <f>VLOOKUP(J1196,[2]CodMpios!$B$347:$E$362,4,FALSE)</f>
        <v>18410 - La Montañita</v>
      </c>
      <c r="L1196" s="34" t="str">
        <f>VLOOKUP($J1196,[2]Coord_Mpios_X_Y!$B$2:$K$1123,9,FALSE)</f>
        <v>1,302860442333</v>
      </c>
      <c r="M1196" s="34" t="str">
        <f>VLOOKUP($J1196,[2]Coord_Mpios_X_Y!$B$2:$K$1123,10,FALSE)</f>
        <v>-75,235727318747</v>
      </c>
      <c r="N1196" s="34" t="s">
        <v>125</v>
      </c>
      <c r="O1196" s="34" t="s">
        <v>126</v>
      </c>
      <c r="Q1196" s="34" t="s">
        <v>127</v>
      </c>
      <c r="R1196" s="34">
        <v>96340864</v>
      </c>
      <c r="S1196" s="34" t="str">
        <f t="shared" si="90"/>
        <v>CC96340864</v>
      </c>
      <c r="T1196" s="34" t="s">
        <v>1107</v>
      </c>
      <c r="V1196" s="34" t="s">
        <v>5607</v>
      </c>
      <c r="W1196" s="34" t="s">
        <v>769</v>
      </c>
      <c r="X1196" s="87">
        <v>23716</v>
      </c>
      <c r="Y1196">
        <v>58</v>
      </c>
      <c r="Z1196" s="36">
        <f>VLOOKUP($Y1196,[2]Edades!$A$3:$H$153,4,FALSE)</f>
        <v>5</v>
      </c>
      <c r="AA1196" s="34" t="str">
        <f>VLOOKUP($Y1196,[2]Edades!$A$3:$H$153,6,FALSE)</f>
        <v>5 - Adultez</v>
      </c>
      <c r="AB1196" s="34">
        <f>VLOOKUP($Y1196,[2]Edades!$A$3:$H$153,7,FALSE)</f>
        <v>12</v>
      </c>
      <c r="AC1196" s="34" t="str">
        <f>VLOOKUP($Y1196,[2]Edades!$A$3:$H$153,8,FALSE)</f>
        <v>55-59</v>
      </c>
      <c r="AD1196" s="34" t="s">
        <v>146</v>
      </c>
      <c r="AE1196">
        <v>1</v>
      </c>
      <c r="AF1196" s="34" t="s">
        <v>130</v>
      </c>
      <c r="AG1196" s="34" t="s">
        <v>2127</v>
      </c>
      <c r="AH1196" s="34" t="s">
        <v>2127</v>
      </c>
      <c r="AK1196" s="34" t="s">
        <v>125</v>
      </c>
      <c r="AM1196" s="34" t="s">
        <v>2127</v>
      </c>
      <c r="AN1196" s="36" t="s">
        <v>2127</v>
      </c>
      <c r="AO1196" s="36" t="s">
        <v>2127</v>
      </c>
      <c r="AP1196" s="34" t="s">
        <v>2127</v>
      </c>
      <c r="AQ1196" s="36" t="s">
        <v>2127</v>
      </c>
      <c r="AR1196" s="34" t="s">
        <v>5919</v>
      </c>
      <c r="AS1196" s="91" t="s">
        <v>7296</v>
      </c>
      <c r="AT1196" s="34">
        <v>3143565484</v>
      </c>
      <c r="AU1196" s="34" t="s">
        <v>2127</v>
      </c>
      <c r="AX1196" s="90"/>
      <c r="BA1196" s="91"/>
      <c r="BB1196" s="91"/>
      <c r="BC1196" s="91"/>
      <c r="BF1196" s="34" t="s">
        <v>4983</v>
      </c>
      <c r="BG1196" s="92" t="s">
        <v>2098</v>
      </c>
      <c r="BM1196" s="36" t="s">
        <v>131</v>
      </c>
      <c r="BN1196" s="34" t="s">
        <v>132</v>
      </c>
      <c r="BO1196" s="36">
        <v>0</v>
      </c>
      <c r="BQ1196" s="94"/>
      <c r="BS1196" s="36" t="s">
        <v>2127</v>
      </c>
      <c r="BU1196" s="95"/>
      <c r="BV1196" s="95"/>
      <c r="BW1196" s="61"/>
      <c r="BX1196" s="60"/>
      <c r="BY1196" s="59" t="str">
        <f t="shared" ca="1" si="91"/>
        <v/>
      </c>
      <c r="CD1196" s="68"/>
      <c r="CE1196" s="68"/>
      <c r="CF1196" s="67"/>
      <c r="CG1196">
        <v>79</v>
      </c>
      <c r="CH1196" s="2">
        <v>168</v>
      </c>
      <c r="CI1196" s="4">
        <f t="shared" si="92"/>
        <v>27.990362811791389</v>
      </c>
      <c r="CJ1196" s="5" t="str">
        <f t="shared" si="93"/>
        <v>SOBREPESO</v>
      </c>
      <c r="CK1196" s="36">
        <v>0</v>
      </c>
      <c r="CL1196" s="66"/>
      <c r="CM1196" s="89">
        <v>43385</v>
      </c>
      <c r="CN1196" s="97">
        <v>43402</v>
      </c>
      <c r="CP1196"/>
      <c r="CQ1196" s="65"/>
      <c r="CR1196" s="65"/>
      <c r="CS1196" s="98"/>
      <c r="CT1196"/>
      <c r="CU1196"/>
      <c r="CV1196" s="97"/>
      <c r="CW1196" s="2">
        <v>120</v>
      </c>
      <c r="CX1196" s="82">
        <v>80</v>
      </c>
      <c r="DG1196" s="64"/>
      <c r="DI1196" s="89">
        <v>43868</v>
      </c>
      <c r="DJ1196" s="89"/>
      <c r="DN1196" s="34"/>
      <c r="DO1196" s="34"/>
      <c r="DP1196" s="34"/>
      <c r="DQ1196" s="34"/>
      <c r="DR1196" s="34"/>
      <c r="DS1196" s="34" t="s">
        <v>2127</v>
      </c>
      <c r="DT1196" s="34"/>
      <c r="DU1196" s="47">
        <v>44704</v>
      </c>
      <c r="DY1196" s="1">
        <v>2</v>
      </c>
      <c r="DZ1196" t="s">
        <v>7940</v>
      </c>
      <c r="EA1196" s="4">
        <v>1.1599999999999999</v>
      </c>
      <c r="EB1196" s="4">
        <v>102</v>
      </c>
      <c r="EC1196" s="4">
        <v>182</v>
      </c>
      <c r="ED1196" s="4">
        <v>109</v>
      </c>
      <c r="EE1196" s="4">
        <v>52.4</v>
      </c>
      <c r="EF1196" s="4">
        <v>105</v>
      </c>
      <c r="EG1196" s="4">
        <v>2</v>
      </c>
      <c r="EJ1196"/>
      <c r="EL1196" s="34"/>
      <c r="EN1196" s="34"/>
    </row>
    <row r="1197" spans="1:144" x14ac:dyDescent="0.25">
      <c r="A1197" s="85">
        <v>2022</v>
      </c>
      <c r="B1197" s="87">
        <v>44830</v>
      </c>
      <c r="C1197" t="s">
        <v>121</v>
      </c>
      <c r="D1197" t="s">
        <v>122</v>
      </c>
      <c r="E1197" s="34" t="s">
        <v>7938</v>
      </c>
      <c r="F1197" s="34">
        <f t="shared" si="94"/>
        <v>1196</v>
      </c>
      <c r="G1197" s="34" t="s">
        <v>4985</v>
      </c>
      <c r="H1197">
        <v>18</v>
      </c>
      <c r="I1197" s="34" t="s">
        <v>6141</v>
      </c>
      <c r="J1197" s="34" t="s">
        <v>4998</v>
      </c>
      <c r="K1197" s="34" t="str">
        <f>VLOOKUP(J1197,[2]CodMpios!$B$347:$E$362,4,FALSE)</f>
        <v>18460 - Milán</v>
      </c>
      <c r="L1197" s="34" t="str">
        <f>VLOOKUP($J1197,[2]Coord_Mpios_X_Y!$B$2:$K$1123,9,FALSE)</f>
        <v>1,146692553938</v>
      </c>
      <c r="M1197" s="34" t="str">
        <f>VLOOKUP($J1197,[2]Coord_Mpios_X_Y!$B$2:$K$1123,10,FALSE)</f>
        <v>-75,386647638375</v>
      </c>
      <c r="N1197" s="34" t="s">
        <v>139</v>
      </c>
      <c r="O1197" s="34" t="s">
        <v>126</v>
      </c>
      <c r="Q1197" s="34" t="s">
        <v>127</v>
      </c>
      <c r="R1197" s="34">
        <v>26625014</v>
      </c>
      <c r="S1197" s="34" t="str">
        <f t="shared" si="90"/>
        <v>CC26625014</v>
      </c>
      <c r="T1197" s="34" t="s">
        <v>5606</v>
      </c>
      <c r="V1197" s="34" t="s">
        <v>2206</v>
      </c>
      <c r="W1197" s="34" t="s">
        <v>5605</v>
      </c>
      <c r="X1197" s="87">
        <v>26776</v>
      </c>
      <c r="Y1197">
        <v>49</v>
      </c>
      <c r="Z1197" s="36">
        <f>VLOOKUP($Y1197,[2]Edades!$A$3:$H$153,4,FALSE)</f>
        <v>5</v>
      </c>
      <c r="AA1197" s="34" t="str">
        <f>VLOOKUP($Y1197,[2]Edades!$A$3:$H$153,6,FALSE)</f>
        <v>5 - Adultez</v>
      </c>
      <c r="AB1197" s="34">
        <f>VLOOKUP($Y1197,[2]Edades!$A$3:$H$153,7,FALSE)</f>
        <v>10</v>
      </c>
      <c r="AC1197" s="34" t="str">
        <f>VLOOKUP($Y1197,[2]Edades!$A$3:$H$153,8,FALSE)</f>
        <v>45-49</v>
      </c>
      <c r="AD1197" s="34" t="s">
        <v>129</v>
      </c>
      <c r="AE1197" s="1">
        <v>2</v>
      </c>
      <c r="AF1197" s="34" t="s">
        <v>130</v>
      </c>
      <c r="AG1197" s="34" t="s">
        <v>2127</v>
      </c>
      <c r="AH1197" s="34" t="s">
        <v>2127</v>
      </c>
      <c r="AK1197" s="34" t="s">
        <v>139</v>
      </c>
      <c r="AM1197" s="34" t="s">
        <v>2127</v>
      </c>
      <c r="AN1197" s="36" t="s">
        <v>2127</v>
      </c>
      <c r="AO1197" s="36" t="s">
        <v>2127</v>
      </c>
      <c r="AP1197" s="34" t="s">
        <v>2127</v>
      </c>
      <c r="AQ1197" s="36" t="s">
        <v>2127</v>
      </c>
      <c r="AR1197" s="34" t="s">
        <v>2098</v>
      </c>
      <c r="AS1197" s="91" t="s">
        <v>7297</v>
      </c>
      <c r="AT1197" s="34">
        <v>3117561125</v>
      </c>
      <c r="AU1197" s="34" t="s">
        <v>2127</v>
      </c>
      <c r="AX1197" s="90"/>
      <c r="BA1197" s="91"/>
      <c r="BB1197" s="91"/>
      <c r="BC1197" s="91"/>
      <c r="BF1197" s="34" t="s">
        <v>4983</v>
      </c>
      <c r="BG1197" s="92" t="s">
        <v>2098</v>
      </c>
      <c r="BM1197" s="36" t="s">
        <v>131</v>
      </c>
      <c r="BN1197" s="34" t="s">
        <v>132</v>
      </c>
      <c r="BO1197" s="36">
        <v>0</v>
      </c>
      <c r="BQ1197" s="94"/>
      <c r="BS1197" s="36" t="s">
        <v>2127</v>
      </c>
      <c r="BU1197" s="95"/>
      <c r="BV1197" s="95"/>
      <c r="BW1197" s="61"/>
      <c r="BX1197" s="60"/>
      <c r="BY1197" s="59" t="str">
        <f t="shared" ca="1" si="91"/>
        <v/>
      </c>
      <c r="CD1197" s="68"/>
      <c r="CE1197" s="68"/>
      <c r="CF1197" s="67"/>
      <c r="CG1197">
        <v>63</v>
      </c>
      <c r="CH1197" s="2">
        <v>149</v>
      </c>
      <c r="CI1197" s="4">
        <f t="shared" si="92"/>
        <v>28.377100130624747</v>
      </c>
      <c r="CJ1197" s="5" t="str">
        <f t="shared" si="93"/>
        <v>SOBREPESO</v>
      </c>
      <c r="CK1197" s="36">
        <v>0</v>
      </c>
      <c r="CL1197" s="66"/>
      <c r="CM1197" s="89">
        <v>43389</v>
      </c>
      <c r="CN1197" s="97">
        <v>43474</v>
      </c>
      <c r="CP1197"/>
      <c r="CQ1197" s="65"/>
      <c r="CR1197" s="65"/>
      <c r="CS1197" s="98"/>
      <c r="CT1197"/>
      <c r="CU1197"/>
      <c r="CV1197" s="97"/>
      <c r="CW1197" s="2">
        <v>120</v>
      </c>
      <c r="CX1197" s="82">
        <v>70</v>
      </c>
      <c r="DG1197" s="64"/>
      <c r="DI1197" s="89"/>
      <c r="DJ1197" s="89"/>
      <c r="DN1197" s="34"/>
      <c r="DO1197" s="34"/>
      <c r="DP1197" s="34"/>
      <c r="DQ1197" s="34"/>
      <c r="DR1197" s="34"/>
      <c r="DS1197" s="34" t="s">
        <v>2127</v>
      </c>
      <c r="DT1197" s="34"/>
      <c r="DU1197" s="47">
        <v>43474</v>
      </c>
      <c r="DY1197" s="1">
        <v>2</v>
      </c>
      <c r="DZ1197" t="s">
        <v>7941</v>
      </c>
      <c r="EB1197" s="4">
        <v>111</v>
      </c>
      <c r="EH1197" s="4">
        <v>7.5</v>
      </c>
      <c r="EJ1197"/>
      <c r="EL1197" s="34"/>
      <c r="EN1197" s="34"/>
    </row>
    <row r="1198" spans="1:144" x14ac:dyDescent="0.25">
      <c r="A1198" s="85">
        <v>2022</v>
      </c>
      <c r="B1198" s="87">
        <v>44830</v>
      </c>
      <c r="C1198" t="s">
        <v>121</v>
      </c>
      <c r="D1198" t="s">
        <v>122</v>
      </c>
      <c r="E1198" s="34" t="s">
        <v>7938</v>
      </c>
      <c r="F1198" s="34">
        <f t="shared" si="94"/>
        <v>1197</v>
      </c>
      <c r="G1198" s="34" t="s">
        <v>4985</v>
      </c>
      <c r="H1198">
        <v>18</v>
      </c>
      <c r="I1198" s="34" t="s">
        <v>6141</v>
      </c>
      <c r="J1198" s="34" t="s">
        <v>5008</v>
      </c>
      <c r="K1198" s="34" t="str">
        <f>VLOOKUP(J1198,[2]CodMpios!$B$347:$E$362,4,FALSE)</f>
        <v>18094 - Belén De Los Andaquíes</v>
      </c>
      <c r="L1198" s="34" t="str">
        <f>VLOOKUP($J1198,[2]Coord_Mpios_X_Y!$B$2:$K$1123,9,FALSE)</f>
        <v>1,500923003060</v>
      </c>
      <c r="M1198" s="34" t="str">
        <f>VLOOKUP($J1198,[2]Coord_Mpios_X_Y!$B$2:$K$1123,10,FALSE)</f>
        <v>-75,875645424257</v>
      </c>
      <c r="N1198" s="34" t="s">
        <v>125</v>
      </c>
      <c r="O1198" s="34" t="s">
        <v>126</v>
      </c>
      <c r="Q1198" s="34" t="s">
        <v>127</v>
      </c>
      <c r="R1198" s="34">
        <v>40769467</v>
      </c>
      <c r="S1198" s="34" t="str">
        <f t="shared" si="90"/>
        <v>CC40769467</v>
      </c>
      <c r="T1198" s="34" t="s">
        <v>418</v>
      </c>
      <c r="V1198" s="34" t="s">
        <v>1265</v>
      </c>
      <c r="W1198" s="34" t="s">
        <v>165</v>
      </c>
      <c r="X1198" s="87">
        <v>24245</v>
      </c>
      <c r="Y1198">
        <v>56</v>
      </c>
      <c r="Z1198" s="36">
        <f>VLOOKUP($Y1198,[2]Edades!$A$3:$H$153,4,FALSE)</f>
        <v>5</v>
      </c>
      <c r="AA1198" s="34" t="str">
        <f>VLOOKUP($Y1198,[2]Edades!$A$3:$H$153,6,FALSE)</f>
        <v>5 - Adultez</v>
      </c>
      <c r="AB1198" s="34">
        <f>VLOOKUP($Y1198,[2]Edades!$A$3:$H$153,7,FALSE)</f>
        <v>12</v>
      </c>
      <c r="AC1198" s="34" t="str">
        <f>VLOOKUP($Y1198,[2]Edades!$A$3:$H$153,8,FALSE)</f>
        <v>55-59</v>
      </c>
      <c r="AD1198" s="34" t="s">
        <v>129</v>
      </c>
      <c r="AE1198" s="1">
        <v>2</v>
      </c>
      <c r="AF1198" s="34" t="s">
        <v>130</v>
      </c>
      <c r="AG1198" s="34" t="s">
        <v>2127</v>
      </c>
      <c r="AH1198" s="34" t="s">
        <v>2127</v>
      </c>
      <c r="AK1198" s="34" t="s">
        <v>125</v>
      </c>
      <c r="AM1198" s="34" t="s">
        <v>2127</v>
      </c>
      <c r="AN1198" s="36" t="s">
        <v>2127</v>
      </c>
      <c r="AO1198" s="36" t="s">
        <v>2127</v>
      </c>
      <c r="AP1198" s="34" t="s">
        <v>2127</v>
      </c>
      <c r="AQ1198" s="36" t="s">
        <v>2127</v>
      </c>
      <c r="AR1198" s="34" t="s">
        <v>2098</v>
      </c>
      <c r="AS1198" s="91" t="s">
        <v>7298</v>
      </c>
      <c r="AT1198" s="34">
        <v>3204959355</v>
      </c>
      <c r="AU1198" s="34" t="s">
        <v>2127</v>
      </c>
      <c r="AX1198" s="90"/>
      <c r="BA1198" s="91"/>
      <c r="BB1198" s="91"/>
      <c r="BC1198" s="91"/>
      <c r="BF1198" s="34" t="s">
        <v>4983</v>
      </c>
      <c r="BG1198" s="92" t="s">
        <v>2098</v>
      </c>
      <c r="BM1198" s="36" t="s">
        <v>131</v>
      </c>
      <c r="BN1198" s="34" t="s">
        <v>132</v>
      </c>
      <c r="BO1198" s="36">
        <v>0</v>
      </c>
      <c r="BQ1198" s="94"/>
      <c r="BS1198" s="36" t="s">
        <v>2127</v>
      </c>
      <c r="BU1198" s="95"/>
      <c r="BV1198" s="95"/>
      <c r="BW1198" s="61"/>
      <c r="BX1198" s="60"/>
      <c r="BY1198" s="59" t="str">
        <f t="shared" ca="1" si="91"/>
        <v/>
      </c>
      <c r="CD1198" s="68"/>
      <c r="CE1198" s="68"/>
      <c r="CF1198" s="67"/>
      <c r="CG1198">
        <v>57</v>
      </c>
      <c r="CH1198" s="2">
        <v>160</v>
      </c>
      <c r="CI1198" s="4">
        <f t="shared" si="92"/>
        <v>22.265624999999996</v>
      </c>
      <c r="CJ1198" s="5" t="str">
        <f t="shared" si="93"/>
        <v>NORMAL</v>
      </c>
      <c r="CK1198" s="36">
        <v>0</v>
      </c>
      <c r="CL1198" s="66"/>
      <c r="CM1198" s="89">
        <v>43390</v>
      </c>
      <c r="CN1198" s="97">
        <v>43403</v>
      </c>
      <c r="CP1198"/>
      <c r="CQ1198" s="65"/>
      <c r="CR1198" s="65"/>
      <c r="CS1198" s="98"/>
      <c r="CT1198"/>
      <c r="CU1198"/>
      <c r="CV1198" s="97"/>
      <c r="CW1198" s="2">
        <v>110</v>
      </c>
      <c r="CX1198" s="82">
        <v>60</v>
      </c>
      <c r="DG1198" s="64"/>
      <c r="DI1198" s="89">
        <v>43405</v>
      </c>
      <c r="DJ1198" s="89"/>
      <c r="DK1198" s="89">
        <v>43477</v>
      </c>
      <c r="DN1198" s="34"/>
      <c r="DO1198" s="34"/>
      <c r="DP1198" s="34"/>
      <c r="DQ1198" s="34"/>
      <c r="DR1198" s="34"/>
      <c r="DS1198" s="34" t="s">
        <v>2127</v>
      </c>
      <c r="DT1198" s="34"/>
      <c r="DU1198" s="47">
        <v>44201</v>
      </c>
      <c r="DY1198" s="1">
        <v>1</v>
      </c>
      <c r="DZ1198" t="s">
        <v>7941</v>
      </c>
      <c r="EB1198" s="4"/>
      <c r="EJ1198"/>
      <c r="EL1198" s="34"/>
      <c r="EN1198" s="34"/>
    </row>
    <row r="1199" spans="1:144" x14ac:dyDescent="0.25">
      <c r="A1199" s="85">
        <v>2022</v>
      </c>
      <c r="B1199" s="87">
        <v>44830</v>
      </c>
      <c r="C1199" t="s">
        <v>121</v>
      </c>
      <c r="D1199" t="s">
        <v>122</v>
      </c>
      <c r="E1199" s="34" t="s">
        <v>7938</v>
      </c>
      <c r="F1199" s="34">
        <f t="shared" si="94"/>
        <v>1198</v>
      </c>
      <c r="G1199" s="34" t="s">
        <v>4985</v>
      </c>
      <c r="H1199">
        <v>18</v>
      </c>
      <c r="I1199" s="34" t="s">
        <v>6141</v>
      </c>
      <c r="J1199" s="34" t="s">
        <v>4988</v>
      </c>
      <c r="K1199" s="34" t="str">
        <f>VLOOKUP(J1199,[2]CodMpios!$B$347:$E$362,4,FALSE)</f>
        <v>18001 - Florencia</v>
      </c>
      <c r="L1199" s="34" t="str">
        <f>VLOOKUP($J1199,[2]Coord_Mpios_X_Y!$B$2:$K$1123,9,FALSE)</f>
        <v>1,749138703818</v>
      </c>
      <c r="M1199" s="34" t="str">
        <f>VLOOKUP($J1199,[2]Coord_Mpios_X_Y!$B$2:$K$1123,10,FALSE)</f>
        <v>-75,558239064333</v>
      </c>
      <c r="N1199" s="34" t="s">
        <v>139</v>
      </c>
      <c r="O1199" s="34" t="s">
        <v>126</v>
      </c>
      <c r="Q1199" s="34" t="s">
        <v>127</v>
      </c>
      <c r="R1199" s="34">
        <v>18464144</v>
      </c>
      <c r="S1199" s="34" t="str">
        <f t="shared" si="90"/>
        <v>CC18464144</v>
      </c>
      <c r="T1199" s="34" t="s">
        <v>375</v>
      </c>
      <c r="V1199" s="34" t="s">
        <v>2342</v>
      </c>
      <c r="W1199" s="34" t="s">
        <v>2103</v>
      </c>
      <c r="X1199" s="87">
        <v>24536</v>
      </c>
      <c r="Y1199">
        <v>56</v>
      </c>
      <c r="Z1199" s="36">
        <f>VLOOKUP($Y1199,[2]Edades!$A$3:$H$153,4,FALSE)</f>
        <v>5</v>
      </c>
      <c r="AA1199" s="34" t="str">
        <f>VLOOKUP($Y1199,[2]Edades!$A$3:$H$153,6,FALSE)</f>
        <v>5 - Adultez</v>
      </c>
      <c r="AB1199" s="34">
        <f>VLOOKUP($Y1199,[2]Edades!$A$3:$H$153,7,FALSE)</f>
        <v>12</v>
      </c>
      <c r="AC1199" s="34" t="str">
        <f>VLOOKUP($Y1199,[2]Edades!$A$3:$H$153,8,FALSE)</f>
        <v>55-59</v>
      </c>
      <c r="AD1199" s="34" t="s">
        <v>146</v>
      </c>
      <c r="AE1199">
        <v>1</v>
      </c>
      <c r="AF1199" s="34" t="s">
        <v>130</v>
      </c>
      <c r="AG1199" s="34" t="s">
        <v>2127</v>
      </c>
      <c r="AH1199" s="34" t="s">
        <v>2127</v>
      </c>
      <c r="AK1199" s="34" t="s">
        <v>139</v>
      </c>
      <c r="AM1199" s="34" t="s">
        <v>2127</v>
      </c>
      <c r="AN1199" s="36" t="s">
        <v>2127</v>
      </c>
      <c r="AO1199" s="36" t="s">
        <v>2127</v>
      </c>
      <c r="AP1199" s="34" t="s">
        <v>2127</v>
      </c>
      <c r="AQ1199" s="36" t="s">
        <v>2127</v>
      </c>
      <c r="AR1199" s="34" t="s">
        <v>2098</v>
      </c>
      <c r="AS1199" s="91" t="s">
        <v>7299</v>
      </c>
      <c r="AT1199" s="34">
        <v>3136347834</v>
      </c>
      <c r="AU1199" s="34" t="s">
        <v>2127</v>
      </c>
      <c r="AX1199" s="90"/>
      <c r="BA1199" s="91"/>
      <c r="BB1199" s="91"/>
      <c r="BC1199" s="91"/>
      <c r="BF1199" s="34" t="s">
        <v>4983</v>
      </c>
      <c r="BG1199" s="92" t="s">
        <v>2098</v>
      </c>
      <c r="BM1199" s="36" t="s">
        <v>131</v>
      </c>
      <c r="BN1199" s="34" t="s">
        <v>132</v>
      </c>
      <c r="BO1199" s="36">
        <v>0</v>
      </c>
      <c r="BQ1199" s="94"/>
      <c r="BS1199" s="36" t="s">
        <v>2127</v>
      </c>
      <c r="BU1199" s="95"/>
      <c r="BV1199" s="95"/>
      <c r="BW1199" s="61"/>
      <c r="BX1199" s="60"/>
      <c r="BY1199" s="59" t="str">
        <f t="shared" ca="1" si="91"/>
        <v/>
      </c>
      <c r="CD1199" s="68"/>
      <c r="CE1199" s="68"/>
      <c r="CF1199" s="67"/>
      <c r="CG1199">
        <v>112</v>
      </c>
      <c r="CH1199" s="2">
        <v>172</v>
      </c>
      <c r="CI1199" s="4">
        <f t="shared" si="92"/>
        <v>37.858301784748519</v>
      </c>
      <c r="CJ1199" s="5" t="str">
        <f t="shared" si="93"/>
        <v>OBESIDAD</v>
      </c>
      <c r="CK1199" s="36">
        <v>0</v>
      </c>
      <c r="CL1199" s="66"/>
      <c r="CM1199" s="89">
        <v>43392</v>
      </c>
      <c r="CN1199" s="97">
        <v>43404</v>
      </c>
      <c r="CP1199"/>
      <c r="CQ1199" s="65"/>
      <c r="CR1199" s="65"/>
      <c r="CS1199" s="98"/>
      <c r="CT1199"/>
      <c r="CU1199"/>
      <c r="CV1199" s="97"/>
      <c r="CW1199" s="2">
        <v>100</v>
      </c>
      <c r="CX1199" s="82">
        <v>60</v>
      </c>
      <c r="DG1199" s="64"/>
      <c r="DI1199" s="89"/>
      <c r="DJ1199" s="89"/>
      <c r="DN1199" s="34"/>
      <c r="DO1199" s="34"/>
      <c r="DP1199" s="34"/>
      <c r="DQ1199" s="34"/>
      <c r="DR1199" s="34"/>
      <c r="DS1199" s="34" t="s">
        <v>2127</v>
      </c>
      <c r="DT1199" s="34"/>
      <c r="DU1199" s="47">
        <v>44146</v>
      </c>
      <c r="DY1199" s="1">
        <v>2</v>
      </c>
      <c r="DZ1199" t="s">
        <v>7941</v>
      </c>
      <c r="EA1199" s="4">
        <v>1.57</v>
      </c>
      <c r="EB1199" s="4">
        <v>79</v>
      </c>
      <c r="EC1199" s="4">
        <v>265</v>
      </c>
      <c r="ED1199" s="4">
        <v>134</v>
      </c>
      <c r="EE1199" s="4">
        <v>29</v>
      </c>
      <c r="EF1199" s="4">
        <v>496</v>
      </c>
      <c r="EJ1199"/>
      <c r="EL1199" s="34"/>
      <c r="EN1199" s="34"/>
    </row>
    <row r="1200" spans="1:144" x14ac:dyDescent="0.25">
      <c r="A1200" s="85">
        <v>2022</v>
      </c>
      <c r="B1200" s="87">
        <v>44830</v>
      </c>
      <c r="C1200" t="s">
        <v>121</v>
      </c>
      <c r="D1200" t="s">
        <v>122</v>
      </c>
      <c r="E1200" s="34" t="s">
        <v>7938</v>
      </c>
      <c r="F1200" s="34">
        <f t="shared" si="94"/>
        <v>1199</v>
      </c>
      <c r="G1200" s="34" t="s">
        <v>4985</v>
      </c>
      <c r="H1200">
        <v>18</v>
      </c>
      <c r="I1200" s="34" t="s">
        <v>6141</v>
      </c>
      <c r="J1200" s="34" t="s">
        <v>4988</v>
      </c>
      <c r="K1200" s="34" t="str">
        <f>VLOOKUP(J1200,[2]CodMpios!$B$347:$E$362,4,FALSE)</f>
        <v>18001 - Florencia</v>
      </c>
      <c r="L1200" s="34" t="str">
        <f>VLOOKUP($J1200,[2]Coord_Mpios_X_Y!$B$2:$K$1123,9,FALSE)</f>
        <v>1,749138703818</v>
      </c>
      <c r="M1200" s="34" t="str">
        <f>VLOOKUP($J1200,[2]Coord_Mpios_X_Y!$B$2:$K$1123,10,FALSE)</f>
        <v>-75,558239064333</v>
      </c>
      <c r="N1200" s="34" t="s">
        <v>6142</v>
      </c>
      <c r="O1200" s="34" t="s">
        <v>126</v>
      </c>
      <c r="Q1200" s="34" t="s">
        <v>127</v>
      </c>
      <c r="R1200" s="34">
        <v>26610313</v>
      </c>
      <c r="S1200" s="34" t="str">
        <f t="shared" si="90"/>
        <v>CC26610313</v>
      </c>
      <c r="T1200" s="34" t="s">
        <v>275</v>
      </c>
      <c r="V1200" s="34" t="s">
        <v>962</v>
      </c>
      <c r="W1200" s="34" t="s">
        <v>5604</v>
      </c>
      <c r="X1200" s="87">
        <v>13420</v>
      </c>
      <c r="Y1200">
        <v>86</v>
      </c>
      <c r="Z1200" s="36">
        <f>VLOOKUP($Y1200,[2]Edades!$A$3:$H$153,4,FALSE)</f>
        <v>6</v>
      </c>
      <c r="AA1200" s="34" t="str">
        <f>VLOOKUP($Y1200,[2]Edades!$A$3:$H$153,6,FALSE)</f>
        <v>6 - Persona mayor</v>
      </c>
      <c r="AB1200" s="34">
        <f>VLOOKUP($Y1200,[2]Edades!$A$3:$H$153,7,FALSE)</f>
        <v>17</v>
      </c>
      <c r="AC1200" s="34" t="str">
        <f>VLOOKUP($Y1200,[2]Edades!$A$3:$H$153,8,FALSE)</f>
        <v>80 Y MÁS</v>
      </c>
      <c r="AD1200" s="34" t="s">
        <v>129</v>
      </c>
      <c r="AE1200" s="1">
        <v>2</v>
      </c>
      <c r="AF1200" s="34" t="s">
        <v>2137</v>
      </c>
      <c r="AG1200" s="34" t="s">
        <v>2127</v>
      </c>
      <c r="AH1200" s="34" t="s">
        <v>2127</v>
      </c>
      <c r="AK1200" s="34" t="s">
        <v>6142</v>
      </c>
      <c r="AM1200" s="34" t="s">
        <v>2127</v>
      </c>
      <c r="AN1200" s="36" t="s">
        <v>2127</v>
      </c>
      <c r="AO1200" s="36" t="s">
        <v>2127</v>
      </c>
      <c r="AP1200" s="34" t="s">
        <v>2127</v>
      </c>
      <c r="AQ1200" s="36" t="s">
        <v>2127</v>
      </c>
      <c r="AR1200" s="34" t="s">
        <v>2098</v>
      </c>
      <c r="AS1200" s="91" t="s">
        <v>7300</v>
      </c>
      <c r="AT1200" s="34">
        <v>3115119723</v>
      </c>
      <c r="AU1200" s="34" t="s">
        <v>2127</v>
      </c>
      <c r="AX1200" s="90"/>
      <c r="BA1200" s="91"/>
      <c r="BB1200" s="91"/>
      <c r="BC1200" s="91"/>
      <c r="BF1200" s="34" t="s">
        <v>4983</v>
      </c>
      <c r="BG1200" s="92" t="s">
        <v>2098</v>
      </c>
      <c r="BM1200" s="36" t="s">
        <v>131</v>
      </c>
      <c r="BN1200" s="34" t="s">
        <v>132</v>
      </c>
      <c r="BO1200" s="36">
        <v>0</v>
      </c>
      <c r="BQ1200" s="94"/>
      <c r="BS1200" s="36" t="s">
        <v>2127</v>
      </c>
      <c r="BU1200" s="95"/>
      <c r="BV1200" s="95"/>
      <c r="BW1200" s="61"/>
      <c r="BX1200" s="60"/>
      <c r="BY1200" s="59" t="str">
        <f t="shared" ca="1" si="91"/>
        <v/>
      </c>
      <c r="CD1200" s="68"/>
      <c r="CE1200" s="68"/>
      <c r="CF1200" s="67"/>
      <c r="CG1200">
        <v>65</v>
      </c>
      <c r="CH1200" s="2">
        <v>164</v>
      </c>
      <c r="CI1200" s="4">
        <f t="shared" si="92"/>
        <v>24.167162403331353</v>
      </c>
      <c r="CJ1200" s="5" t="str">
        <f t="shared" si="93"/>
        <v>NORMAL</v>
      </c>
      <c r="CK1200" s="36">
        <v>0</v>
      </c>
      <c r="CL1200" s="66"/>
      <c r="CM1200" s="89">
        <v>43398</v>
      </c>
      <c r="CN1200" s="97">
        <v>43402</v>
      </c>
      <c r="CP1200"/>
      <c r="CQ1200" s="65"/>
      <c r="CR1200" s="65"/>
      <c r="CS1200" s="98"/>
      <c r="CT1200"/>
      <c r="CU1200"/>
      <c r="CV1200" s="97"/>
      <c r="CW1200" s="2">
        <v>120</v>
      </c>
      <c r="CX1200" s="82">
        <v>80</v>
      </c>
      <c r="DG1200" s="64"/>
      <c r="DI1200" s="89">
        <v>43406</v>
      </c>
      <c r="DJ1200" s="89"/>
      <c r="DN1200" s="34"/>
      <c r="DO1200" s="34"/>
      <c r="DP1200" s="34"/>
      <c r="DQ1200" s="34"/>
      <c r="DR1200" s="34"/>
      <c r="DS1200" s="34" t="s">
        <v>2127</v>
      </c>
      <c r="DT1200" s="34"/>
      <c r="DU1200" s="47">
        <v>44539</v>
      </c>
      <c r="DY1200" s="1">
        <v>2</v>
      </c>
      <c r="DZ1200" t="s">
        <v>7941</v>
      </c>
      <c r="EB1200" s="4"/>
      <c r="EJ1200"/>
      <c r="EL1200" s="34"/>
      <c r="EN1200" s="34"/>
    </row>
    <row r="1201" spans="1:144" x14ac:dyDescent="0.25">
      <c r="A1201" s="85">
        <v>2022</v>
      </c>
      <c r="B1201" s="87">
        <v>44830</v>
      </c>
      <c r="C1201" t="s">
        <v>121</v>
      </c>
      <c r="D1201" t="s">
        <v>122</v>
      </c>
      <c r="E1201" s="34" t="s">
        <v>7938</v>
      </c>
      <c r="F1201" s="34">
        <f t="shared" si="94"/>
        <v>1200</v>
      </c>
      <c r="G1201" s="34" t="s">
        <v>4985</v>
      </c>
      <c r="H1201">
        <v>18</v>
      </c>
      <c r="I1201" s="34" t="s">
        <v>6141</v>
      </c>
      <c r="J1201" s="34" t="s">
        <v>4988</v>
      </c>
      <c r="K1201" s="34" t="str">
        <f>VLOOKUP(J1201,[2]CodMpios!$B$347:$E$362,4,FALSE)</f>
        <v>18001 - Florencia</v>
      </c>
      <c r="L1201" s="34" t="str">
        <f>VLOOKUP($J1201,[2]Coord_Mpios_X_Y!$B$2:$K$1123,9,FALSE)</f>
        <v>1,749138703818</v>
      </c>
      <c r="M1201" s="34" t="str">
        <f>VLOOKUP($J1201,[2]Coord_Mpios_X_Y!$B$2:$K$1123,10,FALSE)</f>
        <v>-75,558239064333</v>
      </c>
      <c r="N1201" s="34" t="s">
        <v>125</v>
      </c>
      <c r="O1201" s="34" t="s">
        <v>126</v>
      </c>
      <c r="Q1201" s="34" t="s">
        <v>127</v>
      </c>
      <c r="R1201" s="34">
        <v>17628685</v>
      </c>
      <c r="S1201" s="34" t="str">
        <f t="shared" si="90"/>
        <v>CC17628685</v>
      </c>
      <c r="T1201" s="34" t="s">
        <v>1482</v>
      </c>
      <c r="U1201" s="34" t="s">
        <v>185</v>
      </c>
      <c r="V1201" s="34" t="s">
        <v>5603</v>
      </c>
      <c r="W1201" s="34" t="s">
        <v>408</v>
      </c>
      <c r="X1201" s="87">
        <v>19765</v>
      </c>
      <c r="Y1201">
        <v>69</v>
      </c>
      <c r="Z1201" s="36">
        <f>VLOOKUP($Y1201,[2]Edades!$A$3:$H$153,4,FALSE)</f>
        <v>6</v>
      </c>
      <c r="AA1201" s="34" t="str">
        <f>VLOOKUP($Y1201,[2]Edades!$A$3:$H$153,6,FALSE)</f>
        <v>6 - Persona mayor</v>
      </c>
      <c r="AB1201" s="34">
        <f>VLOOKUP($Y1201,[2]Edades!$A$3:$H$153,7,FALSE)</f>
        <v>14</v>
      </c>
      <c r="AC1201" s="34" t="str">
        <f>VLOOKUP($Y1201,[2]Edades!$A$3:$H$153,8,FALSE)</f>
        <v>65-69</v>
      </c>
      <c r="AD1201" s="34" t="s">
        <v>146</v>
      </c>
      <c r="AE1201">
        <v>1</v>
      </c>
      <c r="AF1201" s="34" t="s">
        <v>2137</v>
      </c>
      <c r="AG1201" s="34" t="s">
        <v>2127</v>
      </c>
      <c r="AH1201" s="34" t="s">
        <v>2127</v>
      </c>
      <c r="AK1201" s="34" t="s">
        <v>125</v>
      </c>
      <c r="AM1201" s="34" t="s">
        <v>2127</v>
      </c>
      <c r="AN1201" s="36" t="s">
        <v>2127</v>
      </c>
      <c r="AO1201" s="36" t="s">
        <v>2127</v>
      </c>
      <c r="AP1201" s="34" t="s">
        <v>2127</v>
      </c>
      <c r="AQ1201" s="36" t="s">
        <v>2127</v>
      </c>
      <c r="AR1201" s="34" t="s">
        <v>2098</v>
      </c>
      <c r="AS1201" s="91" t="s">
        <v>7301</v>
      </c>
      <c r="AT1201" s="34">
        <v>3133548145</v>
      </c>
      <c r="AU1201" s="34" t="s">
        <v>2127</v>
      </c>
      <c r="AX1201" s="90"/>
      <c r="BA1201" s="91"/>
      <c r="BB1201" s="91"/>
      <c r="BC1201" s="91"/>
      <c r="BF1201" s="34" t="s">
        <v>4983</v>
      </c>
      <c r="BG1201" s="92" t="s">
        <v>2098</v>
      </c>
      <c r="BM1201" s="36" t="s">
        <v>131</v>
      </c>
      <c r="BN1201" s="34" t="s">
        <v>132</v>
      </c>
      <c r="BO1201" s="36">
        <v>0</v>
      </c>
      <c r="BQ1201" s="94"/>
      <c r="BS1201" s="36" t="s">
        <v>2127</v>
      </c>
      <c r="BU1201" s="95"/>
      <c r="BV1201" s="95"/>
      <c r="BW1201" s="61"/>
      <c r="BX1201" s="60"/>
      <c r="BY1201" s="59" t="str">
        <f t="shared" ca="1" si="91"/>
        <v/>
      </c>
      <c r="CD1201" s="68"/>
      <c r="CE1201" s="68"/>
      <c r="CF1201" s="67"/>
      <c r="CG1201">
        <v>82</v>
      </c>
      <c r="CH1201" s="2">
        <v>173</v>
      </c>
      <c r="CI1201" s="4">
        <f t="shared" si="92"/>
        <v>27.398175682448461</v>
      </c>
      <c r="CJ1201" s="5" t="str">
        <f t="shared" si="93"/>
        <v>SOBREPESO</v>
      </c>
      <c r="CK1201" s="36">
        <v>0</v>
      </c>
      <c r="CL1201" s="66"/>
      <c r="CM1201" s="89">
        <v>43397</v>
      </c>
      <c r="CN1201" s="97">
        <v>43410</v>
      </c>
      <c r="CP1201"/>
      <c r="CQ1201" s="65"/>
      <c r="CR1201" s="65"/>
      <c r="CS1201" s="98"/>
      <c r="CT1201"/>
      <c r="CU1201"/>
      <c r="CV1201" s="97"/>
      <c r="CW1201" s="2"/>
      <c r="CX1201" s="82"/>
      <c r="DG1201" s="64"/>
      <c r="DI1201" s="89"/>
      <c r="DJ1201" s="89"/>
      <c r="DN1201" s="34"/>
      <c r="DO1201" s="34"/>
      <c r="DP1201" s="34"/>
      <c r="DQ1201" s="34"/>
      <c r="DR1201" s="34"/>
      <c r="DS1201" s="34" t="s">
        <v>2127</v>
      </c>
      <c r="DT1201" s="34"/>
      <c r="DU1201" s="47">
        <v>43410</v>
      </c>
      <c r="DY1201" s="1">
        <v>1</v>
      </c>
      <c r="DZ1201" t="s">
        <v>7941</v>
      </c>
      <c r="EB1201" s="4"/>
      <c r="EJ1201"/>
      <c r="EL1201" s="34"/>
      <c r="EN1201" s="34"/>
    </row>
    <row r="1202" spans="1:144" x14ac:dyDescent="0.25">
      <c r="A1202" s="85">
        <v>2022</v>
      </c>
      <c r="B1202" s="87">
        <v>44830</v>
      </c>
      <c r="C1202" t="s">
        <v>121</v>
      </c>
      <c r="D1202" t="s">
        <v>122</v>
      </c>
      <c r="E1202" s="34" t="s">
        <v>7938</v>
      </c>
      <c r="F1202" s="34">
        <f t="shared" si="94"/>
        <v>1201</v>
      </c>
      <c r="G1202" s="34" t="s">
        <v>4985</v>
      </c>
      <c r="H1202">
        <v>18</v>
      </c>
      <c r="I1202" s="34" t="s">
        <v>6141</v>
      </c>
      <c r="J1202" s="34" t="s">
        <v>4988</v>
      </c>
      <c r="K1202" s="34" t="str">
        <f>VLOOKUP(J1202,[2]CodMpios!$B$347:$E$362,4,FALSE)</f>
        <v>18001 - Florencia</v>
      </c>
      <c r="L1202" s="34" t="str">
        <f>VLOOKUP($J1202,[2]Coord_Mpios_X_Y!$B$2:$K$1123,9,FALSE)</f>
        <v>1,749138703818</v>
      </c>
      <c r="M1202" s="34" t="str">
        <f>VLOOKUP($J1202,[2]Coord_Mpios_X_Y!$B$2:$K$1123,10,FALSE)</f>
        <v>-75,558239064333</v>
      </c>
      <c r="N1202" s="34" t="s">
        <v>125</v>
      </c>
      <c r="O1202" s="34" t="s">
        <v>126</v>
      </c>
      <c r="Q1202" s="34" t="s">
        <v>127</v>
      </c>
      <c r="R1202" s="34">
        <v>17657675</v>
      </c>
      <c r="S1202" s="34" t="str">
        <f t="shared" si="90"/>
        <v>CC17657675</v>
      </c>
      <c r="T1202" s="34" t="s">
        <v>1496</v>
      </c>
      <c r="U1202" s="34" t="s">
        <v>223</v>
      </c>
      <c r="V1202" s="34" t="s">
        <v>497</v>
      </c>
      <c r="W1202" s="34" t="s">
        <v>273</v>
      </c>
      <c r="X1202" s="87">
        <v>28657</v>
      </c>
      <c r="Y1202">
        <v>44</v>
      </c>
      <c r="Z1202" s="36">
        <f>VLOOKUP($Y1202,[2]Edades!$A$3:$H$153,4,FALSE)</f>
        <v>5</v>
      </c>
      <c r="AA1202" s="34" t="str">
        <f>VLOOKUP($Y1202,[2]Edades!$A$3:$H$153,6,FALSE)</f>
        <v>5 - Adultez</v>
      </c>
      <c r="AB1202" s="34">
        <f>VLOOKUP($Y1202,[2]Edades!$A$3:$H$153,7,FALSE)</f>
        <v>9</v>
      </c>
      <c r="AC1202" s="34" t="str">
        <f>VLOOKUP($Y1202,[2]Edades!$A$3:$H$153,8,FALSE)</f>
        <v>40-44</v>
      </c>
      <c r="AD1202" s="34" t="s">
        <v>146</v>
      </c>
      <c r="AE1202">
        <v>1</v>
      </c>
      <c r="AF1202" s="34" t="s">
        <v>130</v>
      </c>
      <c r="AG1202" s="34" t="s">
        <v>2127</v>
      </c>
      <c r="AH1202" s="34" t="s">
        <v>2127</v>
      </c>
      <c r="AK1202" s="34" t="s">
        <v>125</v>
      </c>
      <c r="AM1202" s="34" t="s">
        <v>2127</v>
      </c>
      <c r="AN1202" s="36" t="s">
        <v>2127</v>
      </c>
      <c r="AO1202" s="36" t="s">
        <v>2127</v>
      </c>
      <c r="AP1202" s="34" t="s">
        <v>2127</v>
      </c>
      <c r="AQ1202" s="36" t="s">
        <v>2127</v>
      </c>
      <c r="AR1202" s="34" t="s">
        <v>2098</v>
      </c>
      <c r="AS1202" s="91" t="s">
        <v>7302</v>
      </c>
      <c r="AT1202" s="34">
        <v>3203342852</v>
      </c>
      <c r="AU1202" s="34" t="s">
        <v>2127</v>
      </c>
      <c r="AX1202" s="90"/>
      <c r="BA1202" s="91"/>
      <c r="BB1202" s="91"/>
      <c r="BC1202" s="91"/>
      <c r="BF1202" s="34" t="s">
        <v>4983</v>
      </c>
      <c r="BG1202" s="92" t="s">
        <v>2098</v>
      </c>
      <c r="BM1202" s="36" t="s">
        <v>131</v>
      </c>
      <c r="BN1202" s="34" t="s">
        <v>132</v>
      </c>
      <c r="BO1202" s="36">
        <v>0</v>
      </c>
      <c r="BQ1202" s="94"/>
      <c r="BS1202" s="36" t="s">
        <v>2127</v>
      </c>
      <c r="BU1202" s="95"/>
      <c r="BV1202" s="95"/>
      <c r="BW1202" s="61"/>
      <c r="BX1202" s="60"/>
      <c r="BY1202" s="59" t="str">
        <f t="shared" ca="1" si="91"/>
        <v/>
      </c>
      <c r="CD1202" s="68"/>
      <c r="CE1202" s="68"/>
      <c r="CF1202" s="67"/>
      <c r="CG1202">
        <v>71</v>
      </c>
      <c r="CH1202" s="2">
        <v>160</v>
      </c>
      <c r="CI1202" s="4">
        <f t="shared" si="92"/>
        <v>27.734374999999993</v>
      </c>
      <c r="CJ1202" s="5" t="str">
        <f t="shared" si="93"/>
        <v>SOBREPESO</v>
      </c>
      <c r="CK1202" s="36">
        <v>0</v>
      </c>
      <c r="CL1202" s="66"/>
      <c r="CM1202" s="89">
        <v>43397</v>
      </c>
      <c r="CN1202" s="97">
        <v>43418</v>
      </c>
      <c r="CP1202"/>
      <c r="CQ1202" s="65"/>
      <c r="CR1202" s="65"/>
      <c r="CS1202" s="98"/>
      <c r="CT1202"/>
      <c r="CU1202"/>
      <c r="CV1202" s="97"/>
      <c r="CW1202" s="2">
        <v>120</v>
      </c>
      <c r="CX1202" s="82">
        <v>70</v>
      </c>
      <c r="DG1202" s="64"/>
      <c r="DI1202" s="89"/>
      <c r="DJ1202" s="89"/>
      <c r="DN1202" s="34"/>
      <c r="DO1202" s="34"/>
      <c r="DP1202" s="34"/>
      <c r="DQ1202" s="34"/>
      <c r="DR1202" s="34"/>
      <c r="DS1202" s="34" t="s">
        <v>2127</v>
      </c>
      <c r="DT1202" s="34"/>
      <c r="DU1202" s="47">
        <v>44673</v>
      </c>
      <c r="DY1202" s="1">
        <v>2</v>
      </c>
      <c r="DZ1202" t="s">
        <v>7940</v>
      </c>
      <c r="EA1202" s="4">
        <v>101</v>
      </c>
      <c r="EB1202" s="4">
        <v>84</v>
      </c>
      <c r="EC1202" s="4">
        <v>204</v>
      </c>
      <c r="ED1202" s="4">
        <v>120</v>
      </c>
      <c r="EE1202" s="4">
        <v>40.200000000000003</v>
      </c>
      <c r="EF1202" s="4">
        <v>219</v>
      </c>
      <c r="EG1202" s="4">
        <v>1.6</v>
      </c>
      <c r="EJ1202"/>
      <c r="EL1202" s="34"/>
      <c r="EN1202" s="34"/>
    </row>
    <row r="1203" spans="1:144" x14ac:dyDescent="0.25">
      <c r="A1203" s="85">
        <v>2022</v>
      </c>
      <c r="B1203" s="87">
        <v>44830</v>
      </c>
      <c r="C1203" t="s">
        <v>121</v>
      </c>
      <c r="D1203" t="s">
        <v>122</v>
      </c>
      <c r="E1203" s="34" t="s">
        <v>7938</v>
      </c>
      <c r="F1203" s="34">
        <f t="shared" si="94"/>
        <v>1202</v>
      </c>
      <c r="G1203" s="34" t="s">
        <v>4985</v>
      </c>
      <c r="H1203">
        <v>18</v>
      </c>
      <c r="I1203" s="34" t="s">
        <v>6141</v>
      </c>
      <c r="J1203" s="34" t="s">
        <v>4991</v>
      </c>
      <c r="K1203" s="34" t="str">
        <f>VLOOKUP(J1203,[2]CodMpios!$B$347:$E$362,4,FALSE)</f>
        <v>18592 - Puerto Rico</v>
      </c>
      <c r="L1203" s="34" t="str">
        <f>VLOOKUP($J1203,[2]Coord_Mpios_X_Y!$B$2:$K$1123,9,FALSE)</f>
        <v>2,018940891255</v>
      </c>
      <c r="M1203" s="34" t="str">
        <f>VLOOKUP($J1203,[2]Coord_Mpios_X_Y!$B$2:$K$1123,10,FALSE)</f>
        <v>-75,073086267336</v>
      </c>
      <c r="N1203" s="34" t="s">
        <v>125</v>
      </c>
      <c r="O1203" s="34" t="s">
        <v>126</v>
      </c>
      <c r="Q1203" s="34" t="s">
        <v>127</v>
      </c>
      <c r="R1203" s="34">
        <v>40600263</v>
      </c>
      <c r="S1203" s="34" t="str">
        <f t="shared" si="90"/>
        <v>CC40600263</v>
      </c>
      <c r="T1203" s="34" t="s">
        <v>5363</v>
      </c>
      <c r="V1203" s="34" t="s">
        <v>2350</v>
      </c>
      <c r="W1203" s="34" t="s">
        <v>373</v>
      </c>
      <c r="X1203" s="87">
        <v>22177</v>
      </c>
      <c r="Y1203">
        <v>62</v>
      </c>
      <c r="Z1203" s="36">
        <f>VLOOKUP($Y1203,[2]Edades!$A$3:$H$153,4,FALSE)</f>
        <v>6</v>
      </c>
      <c r="AA1203" s="34" t="str">
        <f>VLOOKUP($Y1203,[2]Edades!$A$3:$H$153,6,FALSE)</f>
        <v>6 - Persona mayor</v>
      </c>
      <c r="AB1203" s="34">
        <f>VLOOKUP($Y1203,[2]Edades!$A$3:$H$153,7,FALSE)</f>
        <v>13</v>
      </c>
      <c r="AC1203" s="34" t="str">
        <f>VLOOKUP($Y1203,[2]Edades!$A$3:$H$153,8,FALSE)</f>
        <v>60-64</v>
      </c>
      <c r="AD1203" s="34" t="s">
        <v>129</v>
      </c>
      <c r="AE1203" s="1">
        <v>2</v>
      </c>
      <c r="AF1203" s="34" t="s">
        <v>2137</v>
      </c>
      <c r="AG1203" s="34" t="s">
        <v>2127</v>
      </c>
      <c r="AH1203" s="34" t="s">
        <v>2127</v>
      </c>
      <c r="AK1203" s="34" t="s">
        <v>125</v>
      </c>
      <c r="AM1203" s="34" t="s">
        <v>2127</v>
      </c>
      <c r="AN1203" s="36" t="s">
        <v>2127</v>
      </c>
      <c r="AO1203" s="36" t="s">
        <v>2127</v>
      </c>
      <c r="AP1203" s="34" t="s">
        <v>2127</v>
      </c>
      <c r="AQ1203" s="36" t="s">
        <v>2127</v>
      </c>
      <c r="AR1203" s="34" t="s">
        <v>4989</v>
      </c>
      <c r="AS1203" s="91" t="s">
        <v>7303</v>
      </c>
      <c r="AT1203" s="34">
        <v>3114448953</v>
      </c>
      <c r="AU1203" s="34" t="s">
        <v>2127</v>
      </c>
      <c r="AX1203" s="90"/>
      <c r="BA1203" s="91"/>
      <c r="BB1203" s="91"/>
      <c r="BC1203" s="91"/>
      <c r="BF1203" s="34" t="s">
        <v>4983</v>
      </c>
      <c r="BG1203" s="92" t="s">
        <v>2098</v>
      </c>
      <c r="BM1203" s="36" t="s">
        <v>131</v>
      </c>
      <c r="BN1203" s="34" t="s">
        <v>132</v>
      </c>
      <c r="BO1203" s="36">
        <v>0</v>
      </c>
      <c r="BQ1203" s="94"/>
      <c r="BS1203" s="36" t="s">
        <v>2127</v>
      </c>
      <c r="BU1203" s="95"/>
      <c r="BV1203" s="95"/>
      <c r="BW1203" s="61"/>
      <c r="BX1203" s="60"/>
      <c r="BY1203" s="59" t="str">
        <f t="shared" ca="1" si="91"/>
        <v/>
      </c>
      <c r="CD1203" s="68"/>
      <c r="CE1203" s="68"/>
      <c r="CF1203" s="67"/>
      <c r="CG1203">
        <v>67</v>
      </c>
      <c r="CH1203" s="2">
        <v>153</v>
      </c>
      <c r="CI1203" s="4">
        <f t="shared" si="92"/>
        <v>28.621470374642232</v>
      </c>
      <c r="CJ1203" s="5" t="str">
        <f t="shared" si="93"/>
        <v>SOBREPESO</v>
      </c>
      <c r="CK1203" s="36">
        <v>0</v>
      </c>
      <c r="CL1203" s="66"/>
      <c r="CM1203" s="89">
        <v>43399</v>
      </c>
      <c r="CN1203" s="97">
        <v>43403</v>
      </c>
      <c r="CP1203"/>
      <c r="CQ1203" s="65"/>
      <c r="CR1203" s="65"/>
      <c r="CS1203" s="98"/>
      <c r="CT1203"/>
      <c r="CU1203"/>
      <c r="CV1203" s="97"/>
      <c r="CW1203" s="2">
        <v>110</v>
      </c>
      <c r="CX1203" s="82">
        <v>60</v>
      </c>
      <c r="DG1203" s="64"/>
      <c r="DI1203" s="89">
        <v>43412</v>
      </c>
      <c r="DJ1203" s="89"/>
      <c r="DN1203" s="34"/>
      <c r="DO1203" s="34"/>
      <c r="DP1203" s="34"/>
      <c r="DQ1203" s="34"/>
      <c r="DR1203" s="34"/>
      <c r="DS1203" s="34" t="s">
        <v>2127</v>
      </c>
      <c r="DT1203" s="34"/>
      <c r="DU1203" s="47">
        <v>44530</v>
      </c>
      <c r="DY1203" s="1">
        <v>1</v>
      </c>
      <c r="DZ1203" t="s">
        <v>7940</v>
      </c>
      <c r="EB1203" s="4">
        <v>161</v>
      </c>
      <c r="EC1203" s="4">
        <v>118</v>
      </c>
      <c r="EF1203" s="4">
        <v>192</v>
      </c>
      <c r="EH1203" s="4">
        <v>9.1</v>
      </c>
      <c r="EJ1203"/>
      <c r="EL1203" s="34"/>
      <c r="EN1203" s="34"/>
    </row>
    <row r="1204" spans="1:144" x14ac:dyDescent="0.25">
      <c r="A1204" s="85">
        <v>2022</v>
      </c>
      <c r="B1204" s="87">
        <v>44830</v>
      </c>
      <c r="C1204" t="s">
        <v>121</v>
      </c>
      <c r="D1204" t="s">
        <v>122</v>
      </c>
      <c r="E1204" s="34" t="s">
        <v>7938</v>
      </c>
      <c r="F1204" s="34">
        <f t="shared" si="94"/>
        <v>1203</v>
      </c>
      <c r="G1204" s="34" t="s">
        <v>4985</v>
      </c>
      <c r="H1204">
        <v>18</v>
      </c>
      <c r="I1204" s="34" t="s">
        <v>6141</v>
      </c>
      <c r="J1204" s="34" t="s">
        <v>4988</v>
      </c>
      <c r="K1204" s="34" t="str">
        <f>VLOOKUP(J1204,[2]CodMpios!$B$347:$E$362,4,FALSE)</f>
        <v>18001 - Florencia</v>
      </c>
      <c r="L1204" s="34" t="str">
        <f>VLOOKUP($J1204,[2]Coord_Mpios_X_Y!$B$2:$K$1123,9,FALSE)</f>
        <v>1,749138703818</v>
      </c>
      <c r="M1204" s="34" t="str">
        <f>VLOOKUP($J1204,[2]Coord_Mpios_X_Y!$B$2:$K$1123,10,FALSE)</f>
        <v>-75,558239064333</v>
      </c>
      <c r="N1204" s="34" t="s">
        <v>139</v>
      </c>
      <c r="O1204" s="34" t="s">
        <v>126</v>
      </c>
      <c r="Q1204" s="34" t="s">
        <v>127</v>
      </c>
      <c r="R1204" s="34">
        <v>40759200</v>
      </c>
      <c r="S1204" s="34" t="str">
        <f t="shared" si="90"/>
        <v>CC40759200</v>
      </c>
      <c r="T1204" s="34" t="s">
        <v>305</v>
      </c>
      <c r="V1204" s="34" t="s">
        <v>1375</v>
      </c>
      <c r="W1204" s="34" t="s">
        <v>2329</v>
      </c>
      <c r="X1204" s="87">
        <v>21730</v>
      </c>
      <c r="Y1204">
        <v>63</v>
      </c>
      <c r="Z1204" s="36">
        <f>VLOOKUP($Y1204,[2]Edades!$A$3:$H$153,4,FALSE)</f>
        <v>6</v>
      </c>
      <c r="AA1204" s="34" t="str">
        <f>VLOOKUP($Y1204,[2]Edades!$A$3:$H$153,6,FALSE)</f>
        <v>6 - Persona mayor</v>
      </c>
      <c r="AB1204" s="34">
        <f>VLOOKUP($Y1204,[2]Edades!$A$3:$H$153,7,FALSE)</f>
        <v>13</v>
      </c>
      <c r="AC1204" s="34" t="str">
        <f>VLOOKUP($Y1204,[2]Edades!$A$3:$H$153,8,FALSE)</f>
        <v>60-64</v>
      </c>
      <c r="AD1204" s="34" t="s">
        <v>129</v>
      </c>
      <c r="AE1204" s="1">
        <v>2</v>
      </c>
      <c r="AF1204" s="34" t="s">
        <v>2137</v>
      </c>
      <c r="AG1204" s="34" t="s">
        <v>2127</v>
      </c>
      <c r="AH1204" s="34" t="s">
        <v>2127</v>
      </c>
      <c r="AK1204" s="34" t="s">
        <v>139</v>
      </c>
      <c r="AM1204" s="34" t="s">
        <v>2127</v>
      </c>
      <c r="AN1204" s="36" t="s">
        <v>2127</v>
      </c>
      <c r="AO1204" s="36" t="s">
        <v>2127</v>
      </c>
      <c r="AP1204" s="34" t="s">
        <v>2127</v>
      </c>
      <c r="AQ1204" s="36" t="s">
        <v>2127</v>
      </c>
      <c r="AR1204" s="34" t="s">
        <v>2098</v>
      </c>
      <c r="AS1204" s="91" t="s">
        <v>7304</v>
      </c>
      <c r="AT1204" s="34">
        <v>3208914503</v>
      </c>
      <c r="AU1204" s="34" t="s">
        <v>2127</v>
      </c>
      <c r="AX1204" s="90"/>
      <c r="BA1204" s="91"/>
      <c r="BB1204" s="91"/>
      <c r="BC1204" s="91"/>
      <c r="BF1204" s="34" t="s">
        <v>4983</v>
      </c>
      <c r="BG1204" s="92" t="s">
        <v>2098</v>
      </c>
      <c r="BM1204" s="36" t="s">
        <v>131</v>
      </c>
      <c r="BN1204" s="34" t="s">
        <v>132</v>
      </c>
      <c r="BO1204" s="36">
        <v>0</v>
      </c>
      <c r="BQ1204" s="94"/>
      <c r="BS1204" s="36" t="s">
        <v>2127</v>
      </c>
      <c r="BU1204" s="95"/>
      <c r="BV1204" s="95"/>
      <c r="BW1204" s="61"/>
      <c r="BX1204" s="60"/>
      <c r="BY1204" s="59" t="str">
        <f t="shared" ca="1" si="91"/>
        <v/>
      </c>
      <c r="CD1204" s="68"/>
      <c r="CE1204" s="68"/>
      <c r="CF1204" s="67"/>
      <c r="CG1204">
        <v>98</v>
      </c>
      <c r="CH1204" s="2">
        <v>160</v>
      </c>
      <c r="CI1204" s="4">
        <f t="shared" si="92"/>
        <v>38.281249999999993</v>
      </c>
      <c r="CJ1204" s="5" t="str">
        <f t="shared" si="93"/>
        <v>OBESIDAD</v>
      </c>
      <c r="CK1204" s="36">
        <v>0</v>
      </c>
      <c r="CL1204" s="66"/>
      <c r="CM1204" s="89">
        <v>43402</v>
      </c>
      <c r="CN1204" s="97">
        <v>43423</v>
      </c>
      <c r="CP1204"/>
      <c r="CQ1204" s="65"/>
      <c r="CR1204" s="65"/>
      <c r="CS1204" s="98"/>
      <c r="CT1204"/>
      <c r="CU1204"/>
      <c r="CV1204" s="97"/>
      <c r="CW1204" s="2">
        <v>125</v>
      </c>
      <c r="CX1204" s="82">
        <v>60</v>
      </c>
      <c r="DG1204" s="64"/>
      <c r="DI1204" s="89">
        <v>43699</v>
      </c>
      <c r="DJ1204" s="89"/>
      <c r="DN1204" s="34"/>
      <c r="DO1204" s="34"/>
      <c r="DP1204" s="34"/>
      <c r="DQ1204" s="34"/>
      <c r="DR1204" s="34"/>
      <c r="DS1204" s="34" t="s">
        <v>2127</v>
      </c>
      <c r="DT1204" s="34"/>
      <c r="DU1204" s="47">
        <v>44488</v>
      </c>
      <c r="DY1204" s="1">
        <v>1</v>
      </c>
      <c r="DZ1204" t="s">
        <v>7940</v>
      </c>
      <c r="EB1204" s="4">
        <v>98</v>
      </c>
      <c r="ED1204" s="4">
        <v>78</v>
      </c>
      <c r="EJ1204"/>
      <c r="EL1204" s="34"/>
      <c r="EN1204" s="34"/>
    </row>
    <row r="1205" spans="1:144" x14ac:dyDescent="0.25">
      <c r="A1205" s="85">
        <v>2022</v>
      </c>
      <c r="B1205" s="87">
        <v>44830</v>
      </c>
      <c r="C1205" t="s">
        <v>121</v>
      </c>
      <c r="D1205" t="s">
        <v>122</v>
      </c>
      <c r="E1205" s="34" t="s">
        <v>7938</v>
      </c>
      <c r="F1205" s="34">
        <f t="shared" si="94"/>
        <v>1204</v>
      </c>
      <c r="G1205" s="34" t="s">
        <v>4985</v>
      </c>
      <c r="H1205">
        <v>18</v>
      </c>
      <c r="I1205" s="34" t="s">
        <v>6141</v>
      </c>
      <c r="J1205" s="34" t="s">
        <v>4988</v>
      </c>
      <c r="K1205" s="34" t="str">
        <f>VLOOKUP(J1205,[2]CodMpios!$B$347:$E$362,4,FALSE)</f>
        <v>18001 - Florencia</v>
      </c>
      <c r="L1205" s="34" t="str">
        <f>VLOOKUP($J1205,[2]Coord_Mpios_X_Y!$B$2:$K$1123,9,FALSE)</f>
        <v>1,749138703818</v>
      </c>
      <c r="M1205" s="34" t="str">
        <f>VLOOKUP($J1205,[2]Coord_Mpios_X_Y!$B$2:$K$1123,10,FALSE)</f>
        <v>-75,558239064333</v>
      </c>
      <c r="N1205" s="34" t="s">
        <v>6142</v>
      </c>
      <c r="O1205" s="34" t="s">
        <v>126</v>
      </c>
      <c r="Q1205" s="34" t="s">
        <v>127</v>
      </c>
      <c r="R1205" s="34">
        <v>41306273</v>
      </c>
      <c r="S1205" s="34" t="str">
        <f t="shared" si="90"/>
        <v>CC41306273</v>
      </c>
      <c r="T1205" s="34" t="s">
        <v>463</v>
      </c>
      <c r="U1205" s="34" t="s">
        <v>2413</v>
      </c>
      <c r="V1205" s="34" t="s">
        <v>5602</v>
      </c>
      <c r="W1205" s="34" t="s">
        <v>2329</v>
      </c>
      <c r="X1205" s="87">
        <v>15914</v>
      </c>
      <c r="Y1205">
        <v>79</v>
      </c>
      <c r="Z1205" s="36">
        <f>VLOOKUP($Y1205,[2]Edades!$A$3:$H$153,4,FALSE)</f>
        <v>6</v>
      </c>
      <c r="AA1205" s="34" t="str">
        <f>VLOOKUP($Y1205,[2]Edades!$A$3:$H$153,6,FALSE)</f>
        <v>6 - Persona mayor</v>
      </c>
      <c r="AB1205" s="34">
        <f>VLOOKUP($Y1205,[2]Edades!$A$3:$H$153,7,FALSE)</f>
        <v>16</v>
      </c>
      <c r="AC1205" s="34" t="str">
        <f>VLOOKUP($Y1205,[2]Edades!$A$3:$H$153,8,FALSE)</f>
        <v>75-79</v>
      </c>
      <c r="AD1205" s="34" t="s">
        <v>129</v>
      </c>
      <c r="AE1205" s="1">
        <v>2</v>
      </c>
      <c r="AF1205" s="34" t="s">
        <v>2137</v>
      </c>
      <c r="AG1205" s="34" t="s">
        <v>2127</v>
      </c>
      <c r="AH1205" s="34" t="s">
        <v>2127</v>
      </c>
      <c r="AK1205" s="34" t="s">
        <v>6142</v>
      </c>
      <c r="AM1205" s="34" t="s">
        <v>2127</v>
      </c>
      <c r="AN1205" s="36" t="s">
        <v>2127</v>
      </c>
      <c r="AO1205" s="36" t="s">
        <v>2127</v>
      </c>
      <c r="AP1205" s="34" t="s">
        <v>2127</v>
      </c>
      <c r="AQ1205" s="36" t="s">
        <v>2127</v>
      </c>
      <c r="AR1205" s="34" t="s">
        <v>2098</v>
      </c>
      <c r="AS1205" s="91" t="s">
        <v>7305</v>
      </c>
      <c r="AT1205" s="34">
        <v>3125923513</v>
      </c>
      <c r="AU1205" s="34" t="s">
        <v>2127</v>
      </c>
      <c r="AX1205" s="90"/>
      <c r="BA1205" s="91"/>
      <c r="BB1205" s="91"/>
      <c r="BC1205" s="91"/>
      <c r="BF1205" s="34" t="s">
        <v>4983</v>
      </c>
      <c r="BG1205" s="92" t="s">
        <v>2098</v>
      </c>
      <c r="BM1205" s="36" t="s">
        <v>131</v>
      </c>
      <c r="BN1205" s="34" t="s">
        <v>132</v>
      </c>
      <c r="BO1205" s="36">
        <v>0</v>
      </c>
      <c r="BQ1205" s="94"/>
      <c r="BS1205" s="36" t="s">
        <v>2127</v>
      </c>
      <c r="BU1205" s="95"/>
      <c r="BV1205" s="95"/>
      <c r="BW1205" s="61"/>
      <c r="BX1205" s="60"/>
      <c r="BY1205" s="59" t="str">
        <f t="shared" ca="1" si="91"/>
        <v/>
      </c>
      <c r="CD1205" s="68"/>
      <c r="CE1205" s="68"/>
      <c r="CF1205" s="67"/>
      <c r="CG1205">
        <v>62</v>
      </c>
      <c r="CH1205" s="2">
        <v>154</v>
      </c>
      <c r="CI1205" s="4">
        <f t="shared" si="92"/>
        <v>26.14268848035082</v>
      </c>
      <c r="CJ1205" s="5" t="str">
        <f t="shared" si="93"/>
        <v>SOBREPESO</v>
      </c>
      <c r="CK1205" s="36">
        <v>0</v>
      </c>
      <c r="CL1205" s="66"/>
      <c r="CM1205" s="89">
        <v>43402</v>
      </c>
      <c r="CN1205" s="97">
        <v>43417</v>
      </c>
      <c r="CP1205"/>
      <c r="CQ1205" s="65"/>
      <c r="CR1205" s="65"/>
      <c r="CS1205" s="98"/>
      <c r="CT1205"/>
      <c r="CU1205"/>
      <c r="CV1205" s="97"/>
      <c r="CW1205" s="2">
        <v>128</v>
      </c>
      <c r="CX1205" s="82">
        <v>60</v>
      </c>
      <c r="DG1205" s="64"/>
      <c r="DI1205" s="89">
        <v>43531</v>
      </c>
      <c r="DJ1205" s="89"/>
      <c r="DN1205" s="34"/>
      <c r="DO1205" s="34"/>
      <c r="DP1205" s="34"/>
      <c r="DQ1205" s="34"/>
      <c r="DR1205" s="34"/>
      <c r="DS1205" s="34" t="s">
        <v>2127</v>
      </c>
      <c r="DT1205" s="34"/>
      <c r="DU1205" s="47">
        <v>44749</v>
      </c>
      <c r="DY1205" s="1">
        <v>2</v>
      </c>
      <c r="DZ1205" t="s">
        <v>7940</v>
      </c>
      <c r="EA1205" s="4">
        <v>0.68</v>
      </c>
      <c r="EB1205" s="4">
        <v>95</v>
      </c>
      <c r="EC1205" s="4">
        <v>142</v>
      </c>
      <c r="ED1205" s="4">
        <v>75</v>
      </c>
      <c r="EE1205" s="4">
        <v>32</v>
      </c>
      <c r="EF1205" s="4">
        <v>175</v>
      </c>
      <c r="EG1205" s="4">
        <v>2.5</v>
      </c>
      <c r="EJ1205"/>
      <c r="EL1205" s="34"/>
      <c r="EN1205" s="34"/>
    </row>
    <row r="1206" spans="1:144" x14ac:dyDescent="0.25">
      <c r="A1206" s="85">
        <v>2022</v>
      </c>
      <c r="B1206" s="87">
        <v>44830</v>
      </c>
      <c r="C1206" t="s">
        <v>121</v>
      </c>
      <c r="D1206" t="s">
        <v>122</v>
      </c>
      <c r="E1206" s="34" t="s">
        <v>7938</v>
      </c>
      <c r="F1206" s="34">
        <f t="shared" si="94"/>
        <v>1205</v>
      </c>
      <c r="G1206" s="34" t="s">
        <v>4985</v>
      </c>
      <c r="H1206">
        <v>18</v>
      </c>
      <c r="I1206" s="34" t="s">
        <v>6141</v>
      </c>
      <c r="J1206" s="34" t="s">
        <v>4988</v>
      </c>
      <c r="K1206" s="34" t="str">
        <f>VLOOKUP(J1206,[2]CodMpios!$B$347:$E$362,4,FALSE)</f>
        <v>18001 - Florencia</v>
      </c>
      <c r="L1206" s="34" t="str">
        <f>VLOOKUP($J1206,[2]Coord_Mpios_X_Y!$B$2:$K$1123,9,FALSE)</f>
        <v>1,749138703818</v>
      </c>
      <c r="M1206" s="34" t="str">
        <f>VLOOKUP($J1206,[2]Coord_Mpios_X_Y!$B$2:$K$1123,10,FALSE)</f>
        <v>-75,558239064333</v>
      </c>
      <c r="N1206" s="34" t="s">
        <v>125</v>
      </c>
      <c r="O1206" s="34" t="s">
        <v>126</v>
      </c>
      <c r="Q1206" s="34" t="s">
        <v>127</v>
      </c>
      <c r="R1206" s="34">
        <v>1117509092</v>
      </c>
      <c r="S1206" s="34" t="str">
        <f t="shared" si="90"/>
        <v>CC1117509092</v>
      </c>
      <c r="T1206" s="34" t="s">
        <v>5601</v>
      </c>
      <c r="U1206" s="34" t="s">
        <v>302</v>
      </c>
      <c r="V1206" s="34" t="s">
        <v>5137</v>
      </c>
      <c r="W1206" s="34" t="s">
        <v>5600</v>
      </c>
      <c r="X1206" s="87">
        <v>32780</v>
      </c>
      <c r="Y1206">
        <v>33</v>
      </c>
      <c r="Z1206" s="36">
        <f>VLOOKUP($Y1206,[2]Edades!$A$3:$H$153,4,FALSE)</f>
        <v>5</v>
      </c>
      <c r="AA1206" s="34" t="str">
        <f>VLOOKUP($Y1206,[2]Edades!$A$3:$H$153,6,FALSE)</f>
        <v>5 - Adultez</v>
      </c>
      <c r="AB1206" s="34">
        <f>VLOOKUP($Y1206,[2]Edades!$A$3:$H$153,7,FALSE)</f>
        <v>7</v>
      </c>
      <c r="AC1206" s="34" t="str">
        <f>VLOOKUP($Y1206,[2]Edades!$A$3:$H$153,8,FALSE)</f>
        <v>30-34</v>
      </c>
      <c r="AD1206" s="34" t="s">
        <v>129</v>
      </c>
      <c r="AE1206" s="1">
        <v>2</v>
      </c>
      <c r="AF1206" s="34" t="s">
        <v>130</v>
      </c>
      <c r="AG1206" s="34" t="s">
        <v>2127</v>
      </c>
      <c r="AH1206" s="34" t="s">
        <v>2127</v>
      </c>
      <c r="AK1206" s="34" t="s">
        <v>125</v>
      </c>
      <c r="AM1206" s="34" t="s">
        <v>2127</v>
      </c>
      <c r="AN1206" s="36" t="s">
        <v>2127</v>
      </c>
      <c r="AO1206" s="36" t="s">
        <v>2127</v>
      </c>
      <c r="AP1206" s="34" t="s">
        <v>2127</v>
      </c>
      <c r="AQ1206" s="36" t="s">
        <v>2127</v>
      </c>
      <c r="AR1206" s="34" t="s">
        <v>2098</v>
      </c>
      <c r="AS1206" s="91" t="s">
        <v>7306</v>
      </c>
      <c r="AT1206" s="34">
        <v>3213778411</v>
      </c>
      <c r="AU1206" s="34" t="s">
        <v>2127</v>
      </c>
      <c r="AX1206" s="90"/>
      <c r="BA1206" s="91"/>
      <c r="BB1206" s="91"/>
      <c r="BC1206" s="91"/>
      <c r="BF1206" s="34" t="s">
        <v>4983</v>
      </c>
      <c r="BG1206" s="92" t="s">
        <v>2098</v>
      </c>
      <c r="BM1206" s="36" t="s">
        <v>131</v>
      </c>
      <c r="BN1206" s="34" t="s">
        <v>132</v>
      </c>
      <c r="BO1206" s="36">
        <v>0</v>
      </c>
      <c r="BQ1206" s="94"/>
      <c r="BS1206" s="36" t="s">
        <v>2127</v>
      </c>
      <c r="BU1206" s="95"/>
      <c r="BV1206" s="95"/>
      <c r="BW1206" s="61"/>
      <c r="BX1206" s="60"/>
      <c r="BY1206" s="59" t="str">
        <f t="shared" ca="1" si="91"/>
        <v/>
      </c>
      <c r="CD1206" s="68"/>
      <c r="CE1206" s="68"/>
      <c r="CF1206" s="67"/>
      <c r="CG1206">
        <v>74</v>
      </c>
      <c r="CH1206" s="2">
        <v>171</v>
      </c>
      <c r="CI1206" s="4">
        <f t="shared" si="92"/>
        <v>25.306932047467601</v>
      </c>
      <c r="CJ1206" s="5" t="str">
        <f t="shared" si="93"/>
        <v>SOBREPESO</v>
      </c>
      <c r="CK1206" s="36">
        <v>0</v>
      </c>
      <c r="CL1206" s="66"/>
      <c r="CM1206" s="89">
        <v>43406</v>
      </c>
      <c r="CN1206" s="97">
        <v>43432</v>
      </c>
      <c r="CP1206"/>
      <c r="CQ1206" s="65"/>
      <c r="CR1206" s="65"/>
      <c r="CS1206" s="98"/>
      <c r="CT1206"/>
      <c r="CU1206"/>
      <c r="CV1206" s="97"/>
      <c r="CW1206" s="2"/>
      <c r="CX1206" s="82"/>
      <c r="DG1206" s="64"/>
      <c r="DI1206" s="89">
        <v>43438</v>
      </c>
      <c r="DJ1206" s="89"/>
      <c r="DN1206" s="34"/>
      <c r="DO1206" s="34"/>
      <c r="DP1206" s="34"/>
      <c r="DQ1206" s="34"/>
      <c r="DR1206" s="34"/>
      <c r="DS1206" s="34" t="s">
        <v>2127</v>
      </c>
      <c r="DT1206" s="34"/>
      <c r="DU1206" s="47">
        <v>44246</v>
      </c>
      <c r="DY1206" s="1">
        <v>1</v>
      </c>
      <c r="DZ1206" t="s">
        <v>7940</v>
      </c>
      <c r="EB1206" s="4"/>
      <c r="EJ1206"/>
      <c r="EL1206" s="34"/>
      <c r="EN1206" s="34"/>
    </row>
    <row r="1207" spans="1:144" x14ac:dyDescent="0.25">
      <c r="A1207" s="85">
        <v>2022</v>
      </c>
      <c r="B1207" s="87">
        <v>44830</v>
      </c>
      <c r="C1207" t="s">
        <v>121</v>
      </c>
      <c r="D1207" t="s">
        <v>122</v>
      </c>
      <c r="E1207" s="34" t="s">
        <v>7938</v>
      </c>
      <c r="F1207" s="34">
        <f t="shared" si="94"/>
        <v>1206</v>
      </c>
      <c r="G1207" s="34" t="s">
        <v>4985</v>
      </c>
      <c r="H1207">
        <v>18</v>
      </c>
      <c r="I1207" s="34" t="s">
        <v>6141</v>
      </c>
      <c r="J1207" s="34" t="s">
        <v>5049</v>
      </c>
      <c r="K1207" s="34" t="str">
        <f>VLOOKUP(J1207,[2]CodMpios!$B$347:$E$362,4,FALSE)</f>
        <v>18610 - San José Del Fragua</v>
      </c>
      <c r="L1207" s="34" t="str">
        <f>VLOOKUP($J1207,[2]Coord_Mpios_X_Y!$B$2:$K$1123,9,FALSE)</f>
        <v>1,304702314265</v>
      </c>
      <c r="M1207" s="34" t="str">
        <f>VLOOKUP($J1207,[2]Coord_Mpios_X_Y!$B$2:$K$1123,10,FALSE)</f>
        <v>-76,110005941537</v>
      </c>
      <c r="N1207" s="34" t="s">
        <v>125</v>
      </c>
      <c r="O1207" s="34" t="s">
        <v>126</v>
      </c>
      <c r="Q1207" s="34" t="s">
        <v>127</v>
      </c>
      <c r="R1207" s="34">
        <v>54252140</v>
      </c>
      <c r="S1207" s="34" t="str">
        <f t="shared" si="90"/>
        <v>CC54252140</v>
      </c>
      <c r="T1207" s="34" t="s">
        <v>134</v>
      </c>
      <c r="U1207" s="34" t="s">
        <v>5599</v>
      </c>
      <c r="V1207" s="34" t="s">
        <v>5598</v>
      </c>
      <c r="W1207" s="34" t="s">
        <v>2170</v>
      </c>
      <c r="X1207" s="87">
        <v>21627</v>
      </c>
      <c r="Y1207">
        <v>64</v>
      </c>
      <c r="Z1207" s="36">
        <f>VLOOKUP($Y1207,[2]Edades!$A$3:$H$153,4,FALSE)</f>
        <v>6</v>
      </c>
      <c r="AA1207" s="34" t="str">
        <f>VLOOKUP($Y1207,[2]Edades!$A$3:$H$153,6,FALSE)</f>
        <v>6 - Persona mayor</v>
      </c>
      <c r="AB1207" s="34">
        <f>VLOOKUP($Y1207,[2]Edades!$A$3:$H$153,7,FALSE)</f>
        <v>13</v>
      </c>
      <c r="AC1207" s="34" t="str">
        <f>VLOOKUP($Y1207,[2]Edades!$A$3:$H$153,8,FALSE)</f>
        <v>60-64</v>
      </c>
      <c r="AD1207" s="34" t="s">
        <v>129</v>
      </c>
      <c r="AE1207" s="1">
        <v>2</v>
      </c>
      <c r="AF1207" s="34" t="s">
        <v>2137</v>
      </c>
      <c r="AG1207" s="34" t="s">
        <v>2127</v>
      </c>
      <c r="AH1207" s="34" t="s">
        <v>2127</v>
      </c>
      <c r="AK1207" s="34" t="s">
        <v>125</v>
      </c>
      <c r="AM1207" s="34" t="s">
        <v>2127</v>
      </c>
      <c r="AN1207" s="36" t="s">
        <v>2127</v>
      </c>
      <c r="AO1207" s="36" t="s">
        <v>2127</v>
      </c>
      <c r="AP1207" s="34" t="s">
        <v>2127</v>
      </c>
      <c r="AQ1207" s="36" t="s">
        <v>2127</v>
      </c>
      <c r="AR1207" s="34" t="s">
        <v>5048</v>
      </c>
      <c r="AS1207" s="91" t="s">
        <v>7307</v>
      </c>
      <c r="AT1207" s="34">
        <v>3204913978</v>
      </c>
      <c r="AU1207" s="34" t="s">
        <v>2127</v>
      </c>
      <c r="AX1207" s="90"/>
      <c r="BA1207" s="91"/>
      <c r="BB1207" s="91"/>
      <c r="BC1207" s="91"/>
      <c r="BF1207" s="34" t="s">
        <v>4983</v>
      </c>
      <c r="BG1207" s="92" t="s">
        <v>2098</v>
      </c>
      <c r="BM1207" s="36" t="s">
        <v>131</v>
      </c>
      <c r="BN1207" s="34" t="s">
        <v>132</v>
      </c>
      <c r="BO1207" s="36">
        <v>0</v>
      </c>
      <c r="BQ1207" s="94"/>
      <c r="BS1207" s="36" t="s">
        <v>2127</v>
      </c>
      <c r="BU1207" s="95"/>
      <c r="BV1207" s="95"/>
      <c r="BW1207" s="61"/>
      <c r="BX1207" s="60"/>
      <c r="BY1207" s="59" t="str">
        <f t="shared" ca="1" si="91"/>
        <v/>
      </c>
      <c r="CD1207" s="68"/>
      <c r="CE1207" s="68"/>
      <c r="CF1207" s="67"/>
      <c r="CG1207">
        <v>78</v>
      </c>
      <c r="CH1207" s="2">
        <v>168</v>
      </c>
      <c r="CI1207" s="4">
        <f t="shared" si="92"/>
        <v>27.636054421768712</v>
      </c>
      <c r="CJ1207" s="5" t="str">
        <f t="shared" si="93"/>
        <v>SOBREPESO</v>
      </c>
      <c r="CK1207" s="36">
        <v>0</v>
      </c>
      <c r="CL1207" s="66"/>
      <c r="CM1207" s="89">
        <v>43418</v>
      </c>
      <c r="CN1207" s="97">
        <v>43433</v>
      </c>
      <c r="CP1207"/>
      <c r="CQ1207" s="65"/>
      <c r="CR1207" s="65"/>
      <c r="CS1207" s="98"/>
      <c r="CT1207"/>
      <c r="CU1207"/>
      <c r="CV1207" s="97"/>
      <c r="CW1207" s="2">
        <v>130</v>
      </c>
      <c r="CX1207" s="82">
        <v>80</v>
      </c>
      <c r="DG1207" s="64"/>
      <c r="DI1207" s="89">
        <v>43439</v>
      </c>
      <c r="DJ1207" s="89"/>
      <c r="DN1207" s="34"/>
      <c r="DO1207" s="34"/>
      <c r="DP1207" s="34"/>
      <c r="DQ1207" s="34"/>
      <c r="DR1207" s="34"/>
      <c r="DS1207" s="34" t="s">
        <v>2127</v>
      </c>
      <c r="DT1207" s="34"/>
      <c r="DU1207" s="47">
        <v>44582</v>
      </c>
      <c r="DY1207" s="1">
        <v>2</v>
      </c>
      <c r="DZ1207" t="s">
        <v>7941</v>
      </c>
      <c r="EA1207" s="4">
        <v>0.88</v>
      </c>
      <c r="EB1207" s="4">
        <v>124</v>
      </c>
      <c r="EC1207" s="4">
        <v>136</v>
      </c>
      <c r="ED1207" s="4">
        <v>50</v>
      </c>
      <c r="EE1207" s="4">
        <v>65.2</v>
      </c>
      <c r="EF1207" s="4">
        <v>105</v>
      </c>
      <c r="EG1207" s="4">
        <v>27</v>
      </c>
      <c r="EH1207" s="4">
        <v>7.1</v>
      </c>
      <c r="EJ1207"/>
      <c r="EL1207" s="34"/>
      <c r="EN1207" s="34"/>
    </row>
    <row r="1208" spans="1:144" hidden="1" x14ac:dyDescent="0.25">
      <c r="A1208" s="85">
        <v>2022</v>
      </c>
      <c r="B1208" s="87">
        <v>44830</v>
      </c>
      <c r="C1208" t="s">
        <v>121</v>
      </c>
      <c r="D1208" t="s">
        <v>122</v>
      </c>
      <c r="E1208" s="36" t="s">
        <v>7938</v>
      </c>
      <c r="F1208" s="34">
        <f t="shared" si="94"/>
        <v>1207</v>
      </c>
      <c r="G1208" s="34" t="s">
        <v>4985</v>
      </c>
      <c r="H1208">
        <v>18</v>
      </c>
      <c r="I1208" s="34" t="s">
        <v>6141</v>
      </c>
      <c r="J1208" s="34" t="s">
        <v>5041</v>
      </c>
      <c r="K1208" s="34" t="str">
        <f>VLOOKUP(J1208,[2]CodMpios!$B$347:$E$362,4,FALSE)</f>
        <v>18205 - Curillo</v>
      </c>
      <c r="L1208" s="34" t="str">
        <f>VLOOKUP($J1208,[2]Coord_Mpios_X_Y!$B$2:$K$1123,9,FALSE)</f>
        <v>1,059663165070</v>
      </c>
      <c r="M1208" s="34" t="str">
        <f>VLOOKUP($J1208,[2]Coord_Mpios_X_Y!$B$2:$K$1123,10,FALSE)</f>
        <v>-75,951785056704</v>
      </c>
      <c r="N1208" s="34" t="s">
        <v>125</v>
      </c>
      <c r="O1208" s="34" t="s">
        <v>126</v>
      </c>
      <c r="Q1208" s="34" t="s">
        <v>127</v>
      </c>
      <c r="R1208" s="34">
        <v>40758040</v>
      </c>
      <c r="S1208" s="34" t="str">
        <f t="shared" si="90"/>
        <v>CC40758040</v>
      </c>
      <c r="T1208" s="34" t="s">
        <v>163</v>
      </c>
      <c r="V1208" s="34" t="s">
        <v>5085</v>
      </c>
      <c r="W1208" s="34" t="s">
        <v>2129</v>
      </c>
      <c r="X1208" s="87">
        <v>21259</v>
      </c>
      <c r="Y1208">
        <v>65</v>
      </c>
      <c r="Z1208" s="36">
        <f>VLOOKUP($Y1208,[2]Edades!$A$3:$H$153,4,FALSE)</f>
        <v>6</v>
      </c>
      <c r="AA1208" s="34" t="str">
        <f>VLOOKUP($Y1208,[2]Edades!$A$3:$H$153,6,FALSE)</f>
        <v>6 - Persona mayor</v>
      </c>
      <c r="AB1208" s="34">
        <f>VLOOKUP($Y1208,[2]Edades!$A$3:$H$153,7,FALSE)</f>
        <v>14</v>
      </c>
      <c r="AC1208" s="34" t="str">
        <f>VLOOKUP($Y1208,[2]Edades!$A$3:$H$153,8,FALSE)</f>
        <v>65-69</v>
      </c>
      <c r="AD1208" s="34" t="s">
        <v>129</v>
      </c>
      <c r="AE1208" s="1">
        <v>2</v>
      </c>
      <c r="AF1208" s="34" t="s">
        <v>2137</v>
      </c>
      <c r="AG1208" s="34" t="s">
        <v>2127</v>
      </c>
      <c r="AH1208" s="34" t="s">
        <v>2127</v>
      </c>
      <c r="AK1208" s="34" t="s">
        <v>125</v>
      </c>
      <c r="AM1208" s="34" t="s">
        <v>2127</v>
      </c>
      <c r="AN1208" s="36" t="s">
        <v>2127</v>
      </c>
      <c r="AO1208" s="36" t="s">
        <v>2127</v>
      </c>
      <c r="AP1208" s="34" t="s">
        <v>2127</v>
      </c>
      <c r="AQ1208" s="36" t="s">
        <v>2127</v>
      </c>
      <c r="AR1208" s="34" t="s">
        <v>2098</v>
      </c>
      <c r="AS1208" s="91" t="s">
        <v>7308</v>
      </c>
      <c r="AT1208" s="34">
        <v>3123517296</v>
      </c>
      <c r="AU1208" s="34" t="s">
        <v>2127</v>
      </c>
      <c r="AX1208" s="90"/>
      <c r="BA1208" s="91"/>
      <c r="BB1208" s="91"/>
      <c r="BC1208" s="91"/>
      <c r="BF1208" s="34" t="s">
        <v>4983</v>
      </c>
      <c r="BG1208" s="92" t="s">
        <v>2098</v>
      </c>
      <c r="BM1208" s="36" t="s">
        <v>131</v>
      </c>
      <c r="BN1208" s="34" t="s">
        <v>132</v>
      </c>
      <c r="BO1208" s="36">
        <v>0</v>
      </c>
      <c r="BQ1208" s="94"/>
      <c r="BS1208" t="s">
        <v>132</v>
      </c>
      <c r="BU1208" s="95"/>
      <c r="BV1208" s="95"/>
      <c r="BW1208" s="61"/>
      <c r="BX1208" s="60"/>
      <c r="BY1208" s="59" t="str">
        <f t="shared" ca="1" si="91"/>
        <v/>
      </c>
      <c r="CD1208" s="68"/>
      <c r="CE1208" s="68"/>
      <c r="CF1208" s="67"/>
      <c r="CG1208">
        <v>82</v>
      </c>
      <c r="CH1208" s="2">
        <v>165</v>
      </c>
      <c r="CI1208" s="4">
        <f t="shared" si="92"/>
        <v>30.119375573921033</v>
      </c>
      <c r="CJ1208" s="5" t="str">
        <f t="shared" si="93"/>
        <v>OBESIDAD</v>
      </c>
      <c r="CK1208" s="36">
        <v>0</v>
      </c>
      <c r="CL1208" s="66"/>
      <c r="CM1208" s="89">
        <v>43423</v>
      </c>
      <c r="CN1208" s="97">
        <v>43425</v>
      </c>
      <c r="CP1208"/>
      <c r="CQ1208" s="65"/>
      <c r="CR1208" s="65"/>
      <c r="CS1208" s="98"/>
      <c r="CT1208"/>
      <c r="CU1208"/>
      <c r="CV1208" s="65"/>
      <c r="CW1208" s="2">
        <v>130</v>
      </c>
      <c r="CX1208" s="82">
        <v>80</v>
      </c>
      <c r="DC1208"/>
      <c r="DG1208" s="64"/>
      <c r="DI1208" s="89">
        <v>43433</v>
      </c>
      <c r="DJ1208" s="89"/>
      <c r="DN1208" s="34"/>
      <c r="DO1208" s="34"/>
      <c r="DP1208" s="34"/>
      <c r="DQ1208" s="34"/>
      <c r="DR1208" s="34"/>
      <c r="DS1208" s="34" t="s">
        <v>2127</v>
      </c>
      <c r="DT1208" s="34"/>
      <c r="DU1208" s="47">
        <v>44239</v>
      </c>
      <c r="DY1208" s="1">
        <v>2</v>
      </c>
      <c r="DZ1208" t="s">
        <v>7940</v>
      </c>
      <c r="EB1208" s="4">
        <v>139</v>
      </c>
      <c r="EH1208" s="4">
        <v>7.2</v>
      </c>
      <c r="EJ1208"/>
      <c r="EL1208" s="34"/>
      <c r="EN1208" s="34"/>
    </row>
    <row r="1209" spans="1:144" x14ac:dyDescent="0.25">
      <c r="A1209" s="85">
        <v>2022</v>
      </c>
      <c r="B1209" s="87">
        <v>44830</v>
      </c>
      <c r="C1209" t="s">
        <v>121</v>
      </c>
      <c r="D1209" t="s">
        <v>122</v>
      </c>
      <c r="E1209" s="34" t="s">
        <v>7938</v>
      </c>
      <c r="F1209" s="34">
        <f t="shared" si="94"/>
        <v>1208</v>
      </c>
      <c r="G1209" s="34" t="s">
        <v>4985</v>
      </c>
      <c r="H1209">
        <v>18</v>
      </c>
      <c r="I1209" s="34" t="s">
        <v>6141</v>
      </c>
      <c r="J1209" s="34" t="s">
        <v>5049</v>
      </c>
      <c r="K1209" s="34" t="str">
        <f>VLOOKUP(J1209,[2]CodMpios!$B$347:$E$362,4,FALSE)</f>
        <v>18610 - San José Del Fragua</v>
      </c>
      <c r="L1209" s="34" t="str">
        <f>VLOOKUP($J1209,[2]Coord_Mpios_X_Y!$B$2:$K$1123,9,FALSE)</f>
        <v>1,304702314265</v>
      </c>
      <c r="M1209" s="34" t="str">
        <f>VLOOKUP($J1209,[2]Coord_Mpios_X_Y!$B$2:$K$1123,10,FALSE)</f>
        <v>-76,110005941537</v>
      </c>
      <c r="N1209" s="34" t="s">
        <v>139</v>
      </c>
      <c r="O1209" s="34" t="s">
        <v>126</v>
      </c>
      <c r="Q1209" s="34" t="s">
        <v>127</v>
      </c>
      <c r="R1209" s="34">
        <v>38955970</v>
      </c>
      <c r="S1209" s="34" t="str">
        <f t="shared" si="90"/>
        <v>CC38955970</v>
      </c>
      <c r="T1209" s="34" t="s">
        <v>2321</v>
      </c>
      <c r="V1209" s="34" t="s">
        <v>255</v>
      </c>
      <c r="W1209" s="34" t="s">
        <v>5597</v>
      </c>
      <c r="X1209" s="87">
        <v>15619</v>
      </c>
      <c r="Y1209">
        <v>80</v>
      </c>
      <c r="Z1209" s="36">
        <f>VLOOKUP($Y1209,[2]Edades!$A$3:$H$153,4,FALSE)</f>
        <v>6</v>
      </c>
      <c r="AA1209" s="34" t="str">
        <f>VLOOKUP($Y1209,[2]Edades!$A$3:$H$153,6,FALSE)</f>
        <v>6 - Persona mayor</v>
      </c>
      <c r="AB1209" s="34">
        <f>VLOOKUP($Y1209,[2]Edades!$A$3:$H$153,7,FALSE)</f>
        <v>17</v>
      </c>
      <c r="AC1209" s="34" t="str">
        <f>VLOOKUP($Y1209,[2]Edades!$A$3:$H$153,8,FALSE)</f>
        <v>80 Y MÁS</v>
      </c>
      <c r="AD1209" s="34" t="s">
        <v>129</v>
      </c>
      <c r="AE1209" s="1">
        <v>2</v>
      </c>
      <c r="AF1209" s="34" t="s">
        <v>2137</v>
      </c>
      <c r="AG1209" s="34" t="s">
        <v>2127</v>
      </c>
      <c r="AH1209" s="34" t="s">
        <v>2127</v>
      </c>
      <c r="AK1209" s="34" t="s">
        <v>139</v>
      </c>
      <c r="AM1209" s="34" t="s">
        <v>2127</v>
      </c>
      <c r="AN1209" s="36" t="s">
        <v>2127</v>
      </c>
      <c r="AO1209" s="36" t="s">
        <v>2127</v>
      </c>
      <c r="AP1209" s="34" t="s">
        <v>2127</v>
      </c>
      <c r="AQ1209" s="36" t="s">
        <v>2127</v>
      </c>
      <c r="AR1209" s="34" t="s">
        <v>2098</v>
      </c>
      <c r="AS1209" s="91" t="s">
        <v>7309</v>
      </c>
      <c r="AT1209" s="34">
        <v>3182002783</v>
      </c>
      <c r="AU1209" s="34" t="s">
        <v>2127</v>
      </c>
      <c r="AX1209" s="90"/>
      <c r="BA1209" s="91"/>
      <c r="BB1209" s="91"/>
      <c r="BC1209" s="91"/>
      <c r="BF1209" s="34" t="s">
        <v>4983</v>
      </c>
      <c r="BG1209" s="92" t="s">
        <v>2098</v>
      </c>
      <c r="BM1209" s="45" t="s">
        <v>2127</v>
      </c>
      <c r="BN1209" s="34" t="s">
        <v>132</v>
      </c>
      <c r="BO1209" s="36">
        <v>0</v>
      </c>
      <c r="BQ1209" s="94"/>
      <c r="BS1209" s="36" t="s">
        <v>2127</v>
      </c>
      <c r="BU1209" s="95"/>
      <c r="BV1209" s="95"/>
      <c r="BW1209" s="61"/>
      <c r="BX1209" s="60"/>
      <c r="BY1209" s="59" t="str">
        <f t="shared" ca="1" si="91"/>
        <v/>
      </c>
      <c r="CD1209" s="68"/>
      <c r="CE1209" s="68"/>
      <c r="CF1209" s="67"/>
      <c r="CG1209">
        <v>77</v>
      </c>
      <c r="CH1209" s="2">
        <v>145</v>
      </c>
      <c r="CI1209" s="4">
        <f t="shared" si="92"/>
        <v>36.623067776456601</v>
      </c>
      <c r="CJ1209" s="5" t="str">
        <f t="shared" si="93"/>
        <v>OBESIDAD</v>
      </c>
      <c r="CK1209" s="36">
        <v>0</v>
      </c>
      <c r="CL1209" s="66"/>
      <c r="CM1209" s="89">
        <v>41320</v>
      </c>
      <c r="CN1209" s="97">
        <v>41320</v>
      </c>
      <c r="CP1209"/>
      <c r="CQ1209" s="65"/>
      <c r="CR1209" s="65"/>
      <c r="CS1209" s="98"/>
      <c r="CT1209"/>
      <c r="CU1209"/>
      <c r="CV1209" s="97"/>
      <c r="CW1209" s="2">
        <v>130</v>
      </c>
      <c r="CX1209" s="82">
        <v>80</v>
      </c>
      <c r="DG1209" s="64"/>
      <c r="DI1209" s="89"/>
      <c r="DJ1209" s="89"/>
      <c r="DN1209" s="34"/>
      <c r="DO1209" s="34"/>
      <c r="DP1209" s="34"/>
      <c r="DQ1209" s="34"/>
      <c r="DR1209" s="34"/>
      <c r="DS1209" s="34" t="s">
        <v>2127</v>
      </c>
      <c r="DT1209" s="34"/>
      <c r="DU1209" s="47">
        <v>44389</v>
      </c>
      <c r="DY1209" s="1">
        <v>2</v>
      </c>
      <c r="DZ1209" t="s">
        <v>7940</v>
      </c>
      <c r="EB1209" s="4">
        <v>104</v>
      </c>
      <c r="EH1209" s="4">
        <v>5.9</v>
      </c>
      <c r="EJ1209"/>
      <c r="EL1209" s="34"/>
      <c r="EN1209" s="34"/>
    </row>
    <row r="1210" spans="1:144" x14ac:dyDescent="0.25">
      <c r="A1210" s="85">
        <v>2022</v>
      </c>
      <c r="B1210" s="87">
        <v>44830</v>
      </c>
      <c r="C1210" t="s">
        <v>121</v>
      </c>
      <c r="D1210" t="s">
        <v>122</v>
      </c>
      <c r="E1210" s="34" t="s">
        <v>7938</v>
      </c>
      <c r="F1210" s="34">
        <f t="shared" si="94"/>
        <v>1209</v>
      </c>
      <c r="G1210" s="34" t="s">
        <v>4985</v>
      </c>
      <c r="H1210">
        <v>18</v>
      </c>
      <c r="I1210" s="34" t="s">
        <v>6141</v>
      </c>
      <c r="J1210" s="34" t="s">
        <v>5049</v>
      </c>
      <c r="K1210" s="34" t="str">
        <f>VLOOKUP(J1210,[2]CodMpios!$B$347:$E$362,4,FALSE)</f>
        <v>18610 - San José Del Fragua</v>
      </c>
      <c r="L1210" s="34" t="str">
        <f>VLOOKUP($J1210,[2]Coord_Mpios_X_Y!$B$2:$K$1123,9,FALSE)</f>
        <v>1,304702314265</v>
      </c>
      <c r="M1210" s="34" t="str">
        <f>VLOOKUP($J1210,[2]Coord_Mpios_X_Y!$B$2:$K$1123,10,FALSE)</f>
        <v>-76,110005941537</v>
      </c>
      <c r="N1210" s="34" t="s">
        <v>125</v>
      </c>
      <c r="O1210" s="34" t="s">
        <v>126</v>
      </c>
      <c r="Q1210" s="34" t="s">
        <v>127</v>
      </c>
      <c r="R1210" s="34">
        <v>30705154</v>
      </c>
      <c r="S1210" s="34" t="str">
        <f t="shared" si="90"/>
        <v>CC30705154</v>
      </c>
      <c r="T1210" s="34" t="s">
        <v>1194</v>
      </c>
      <c r="U1210" s="34" t="s">
        <v>5596</v>
      </c>
      <c r="V1210" s="34" t="s">
        <v>2113</v>
      </c>
      <c r="W1210" s="34" t="s">
        <v>276</v>
      </c>
      <c r="X1210" s="87">
        <v>19107</v>
      </c>
      <c r="Y1210">
        <v>70</v>
      </c>
      <c r="Z1210" s="36">
        <f>VLOOKUP($Y1210,[2]Edades!$A$3:$H$153,4,FALSE)</f>
        <v>6</v>
      </c>
      <c r="AA1210" s="34" t="str">
        <f>VLOOKUP($Y1210,[2]Edades!$A$3:$H$153,6,FALSE)</f>
        <v>6 - Persona mayor</v>
      </c>
      <c r="AB1210" s="34">
        <f>VLOOKUP($Y1210,[2]Edades!$A$3:$H$153,7,FALSE)</f>
        <v>15</v>
      </c>
      <c r="AC1210" s="34" t="str">
        <f>VLOOKUP($Y1210,[2]Edades!$A$3:$H$153,8,FALSE)</f>
        <v>70-74</v>
      </c>
      <c r="AD1210" s="34" t="s">
        <v>129</v>
      </c>
      <c r="AE1210" s="1">
        <v>2</v>
      </c>
      <c r="AF1210" s="34" t="s">
        <v>2137</v>
      </c>
      <c r="AG1210" s="34" t="s">
        <v>2127</v>
      </c>
      <c r="AH1210" s="34" t="s">
        <v>2127</v>
      </c>
      <c r="AK1210" s="34" t="s">
        <v>125</v>
      </c>
      <c r="AM1210" s="34" t="s">
        <v>2127</v>
      </c>
      <c r="AN1210" s="36" t="s">
        <v>2127</v>
      </c>
      <c r="AO1210" s="36" t="s">
        <v>2127</v>
      </c>
      <c r="AP1210" s="34" t="s">
        <v>2127</v>
      </c>
      <c r="AQ1210" s="36" t="s">
        <v>2127</v>
      </c>
      <c r="AR1210" s="34" t="s">
        <v>5048</v>
      </c>
      <c r="AS1210" s="91" t="s">
        <v>7310</v>
      </c>
      <c r="AT1210" s="34">
        <v>3125830143</v>
      </c>
      <c r="AU1210" s="34" t="s">
        <v>2127</v>
      </c>
      <c r="AX1210" s="90"/>
      <c r="BA1210" s="91"/>
      <c r="BB1210" s="91"/>
      <c r="BC1210" s="91"/>
      <c r="BF1210" s="34" t="s">
        <v>4983</v>
      </c>
      <c r="BG1210" s="92" t="s">
        <v>2098</v>
      </c>
      <c r="BM1210" s="36" t="s">
        <v>131</v>
      </c>
      <c r="BN1210" s="34" t="s">
        <v>132</v>
      </c>
      <c r="BO1210" s="36">
        <v>0</v>
      </c>
      <c r="BQ1210" s="94"/>
      <c r="BS1210" s="36" t="s">
        <v>2127</v>
      </c>
      <c r="BU1210" s="95"/>
      <c r="BV1210" s="95"/>
      <c r="BW1210" s="61"/>
      <c r="BX1210" s="60"/>
      <c r="BY1210" s="59" t="str">
        <f t="shared" ca="1" si="91"/>
        <v/>
      </c>
      <c r="CD1210" s="68"/>
      <c r="CE1210" s="68"/>
      <c r="CF1210" s="67"/>
      <c r="CG1210">
        <v>75</v>
      </c>
      <c r="CH1210" s="2">
        <v>154</v>
      </c>
      <c r="CI1210" s="4">
        <f t="shared" si="92"/>
        <v>31.624219935908247</v>
      </c>
      <c r="CJ1210" s="5" t="str">
        <f t="shared" si="93"/>
        <v>OBESIDAD</v>
      </c>
      <c r="CK1210" s="36">
        <v>0</v>
      </c>
      <c r="CL1210" s="66"/>
      <c r="CM1210" s="89">
        <v>43424</v>
      </c>
      <c r="CN1210" s="97">
        <v>43432</v>
      </c>
      <c r="CP1210"/>
      <c r="CQ1210" s="65"/>
      <c r="CR1210" s="65"/>
      <c r="CS1210" s="98"/>
      <c r="CT1210"/>
      <c r="CU1210"/>
      <c r="CV1210" s="97"/>
      <c r="CW1210" s="2">
        <v>122</v>
      </c>
      <c r="CX1210" s="82">
        <v>75</v>
      </c>
      <c r="DG1210" s="64"/>
      <c r="DI1210" s="89">
        <v>43438</v>
      </c>
      <c r="DJ1210" s="89"/>
      <c r="DN1210" s="34"/>
      <c r="DO1210" s="34"/>
      <c r="DP1210" s="34"/>
      <c r="DQ1210" s="34"/>
      <c r="DR1210" s="34"/>
      <c r="DS1210" s="34" t="s">
        <v>2127</v>
      </c>
      <c r="DT1210" s="34"/>
      <c r="DU1210" s="47">
        <v>44582</v>
      </c>
      <c r="DY1210" s="1">
        <v>2</v>
      </c>
      <c r="DZ1210" t="s">
        <v>7941</v>
      </c>
      <c r="EA1210" s="4">
        <v>0.68</v>
      </c>
      <c r="EB1210" s="4">
        <v>97</v>
      </c>
      <c r="EC1210" s="4">
        <v>179</v>
      </c>
      <c r="ED1210" s="4">
        <v>83.2</v>
      </c>
      <c r="EE1210" s="4">
        <v>54.6</v>
      </c>
      <c r="EF1210" s="4">
        <v>209</v>
      </c>
      <c r="EG1210" s="4">
        <v>2.8</v>
      </c>
      <c r="EJ1210"/>
      <c r="EL1210" s="34"/>
      <c r="EN1210" s="34"/>
    </row>
    <row r="1211" spans="1:144" x14ac:dyDescent="0.25">
      <c r="A1211" s="85">
        <v>2022</v>
      </c>
      <c r="B1211" s="87">
        <v>44830</v>
      </c>
      <c r="C1211" t="s">
        <v>121</v>
      </c>
      <c r="D1211" t="s">
        <v>122</v>
      </c>
      <c r="E1211" s="34" t="s">
        <v>7938</v>
      </c>
      <c r="F1211" s="34">
        <f t="shared" si="94"/>
        <v>1210</v>
      </c>
      <c r="G1211" s="34" t="s">
        <v>4985</v>
      </c>
      <c r="H1211">
        <v>18</v>
      </c>
      <c r="I1211" s="34" t="s">
        <v>6141</v>
      </c>
      <c r="J1211" s="34" t="s">
        <v>4991</v>
      </c>
      <c r="K1211" s="34" t="str">
        <f>VLOOKUP(J1211,[2]CodMpios!$B$347:$E$362,4,FALSE)</f>
        <v>18592 - Puerto Rico</v>
      </c>
      <c r="L1211" s="34" t="str">
        <f>VLOOKUP($J1211,[2]Coord_Mpios_X_Y!$B$2:$K$1123,9,FALSE)</f>
        <v>2,018940891255</v>
      </c>
      <c r="M1211" s="34" t="str">
        <f>VLOOKUP($J1211,[2]Coord_Mpios_X_Y!$B$2:$K$1123,10,FALSE)</f>
        <v>-75,073086267336</v>
      </c>
      <c r="N1211" s="34" t="s">
        <v>125</v>
      </c>
      <c r="O1211" s="34" t="s">
        <v>126</v>
      </c>
      <c r="Q1211" s="34" t="s">
        <v>127</v>
      </c>
      <c r="R1211" s="34">
        <v>40585222</v>
      </c>
      <c r="S1211" s="34" t="str">
        <f t="shared" si="90"/>
        <v>CC40585222</v>
      </c>
      <c r="T1211" s="34" t="s">
        <v>515</v>
      </c>
      <c r="V1211" s="34" t="s">
        <v>5425</v>
      </c>
      <c r="W1211" s="34" t="s">
        <v>5047</v>
      </c>
      <c r="X1211" s="87">
        <v>25053</v>
      </c>
      <c r="Y1211">
        <v>54</v>
      </c>
      <c r="Z1211" s="36">
        <f>VLOOKUP($Y1211,[2]Edades!$A$3:$H$153,4,FALSE)</f>
        <v>5</v>
      </c>
      <c r="AA1211" s="34" t="str">
        <f>VLOOKUP($Y1211,[2]Edades!$A$3:$H$153,6,FALSE)</f>
        <v>5 - Adultez</v>
      </c>
      <c r="AB1211" s="34">
        <f>VLOOKUP($Y1211,[2]Edades!$A$3:$H$153,7,FALSE)</f>
        <v>11</v>
      </c>
      <c r="AC1211" s="34" t="str">
        <f>VLOOKUP($Y1211,[2]Edades!$A$3:$H$153,8,FALSE)</f>
        <v>50-54</v>
      </c>
      <c r="AD1211" s="34" t="s">
        <v>129</v>
      </c>
      <c r="AE1211" s="1">
        <v>2</v>
      </c>
      <c r="AF1211" s="34" t="s">
        <v>130</v>
      </c>
      <c r="AG1211" s="34" t="s">
        <v>2127</v>
      </c>
      <c r="AH1211" s="34" t="s">
        <v>2127</v>
      </c>
      <c r="AK1211" s="34" t="s">
        <v>125</v>
      </c>
      <c r="AM1211" s="34" t="s">
        <v>2127</v>
      </c>
      <c r="AN1211" s="36" t="s">
        <v>2127</v>
      </c>
      <c r="AO1211" s="36" t="s">
        <v>2127</v>
      </c>
      <c r="AP1211" s="34" t="s">
        <v>2127</v>
      </c>
      <c r="AQ1211" s="36" t="s">
        <v>2127</v>
      </c>
      <c r="AR1211" s="34" t="s">
        <v>5042</v>
      </c>
      <c r="AS1211" s="91" t="s">
        <v>7311</v>
      </c>
      <c r="AT1211" s="34">
        <v>3142841284</v>
      </c>
      <c r="AU1211" s="34" t="s">
        <v>2127</v>
      </c>
      <c r="AX1211" s="90"/>
      <c r="BA1211" s="91"/>
      <c r="BB1211" s="91"/>
      <c r="BC1211" s="91"/>
      <c r="BF1211" s="34" t="s">
        <v>4983</v>
      </c>
      <c r="BG1211" s="92" t="s">
        <v>2098</v>
      </c>
      <c r="BM1211" s="36" t="s">
        <v>131</v>
      </c>
      <c r="BN1211" s="34" t="s">
        <v>132</v>
      </c>
      <c r="BO1211" s="36">
        <v>0</v>
      </c>
      <c r="BQ1211" s="94"/>
      <c r="BS1211" s="36" t="s">
        <v>2127</v>
      </c>
      <c r="BU1211" s="95"/>
      <c r="BV1211" s="95"/>
      <c r="BW1211" s="61"/>
      <c r="BX1211" s="60"/>
      <c r="BY1211" s="59" t="str">
        <f t="shared" ca="1" si="91"/>
        <v/>
      </c>
      <c r="CD1211" s="68"/>
      <c r="CE1211" s="68"/>
      <c r="CF1211" s="67"/>
      <c r="CG1211">
        <v>66</v>
      </c>
      <c r="CH1211" s="2">
        <v>166</v>
      </c>
      <c r="CI1211" s="4">
        <f t="shared" si="92"/>
        <v>23.951226593119468</v>
      </c>
      <c r="CJ1211" s="5" t="str">
        <f t="shared" si="93"/>
        <v>NORMAL</v>
      </c>
      <c r="CK1211" s="36">
        <v>0</v>
      </c>
      <c r="CL1211" s="66"/>
      <c r="CM1211" s="89">
        <v>43427</v>
      </c>
      <c r="CN1211" s="97">
        <v>43455</v>
      </c>
      <c r="CP1211"/>
      <c r="CQ1211" s="65"/>
      <c r="CR1211" s="65"/>
      <c r="CS1211" s="98"/>
      <c r="CT1211"/>
      <c r="CU1211"/>
      <c r="CV1211" s="97"/>
      <c r="CW1211" s="2">
        <v>140</v>
      </c>
      <c r="CX1211" s="82">
        <v>60</v>
      </c>
      <c r="DG1211" s="64"/>
      <c r="DI1211" s="89"/>
      <c r="DJ1211" s="89"/>
      <c r="DN1211" s="34"/>
      <c r="DO1211" s="34"/>
      <c r="DP1211" s="34"/>
      <c r="DQ1211" s="34"/>
      <c r="DR1211" s="34"/>
      <c r="DS1211" s="34" t="s">
        <v>2127</v>
      </c>
      <c r="DT1211" s="34"/>
      <c r="DU1211" s="47">
        <v>44642</v>
      </c>
      <c r="DY1211" s="1">
        <v>2</v>
      </c>
      <c r="DZ1211" t="s">
        <v>7940</v>
      </c>
      <c r="EA1211" s="4">
        <v>1.17</v>
      </c>
      <c r="EB1211" s="4">
        <v>89</v>
      </c>
      <c r="EC1211" s="4">
        <v>201</v>
      </c>
      <c r="ED1211" s="4">
        <v>111</v>
      </c>
      <c r="EE1211" s="4">
        <v>61.2</v>
      </c>
      <c r="EF1211" s="4">
        <v>144</v>
      </c>
      <c r="EJ1211"/>
      <c r="EL1211" s="34"/>
      <c r="EN1211" s="34"/>
    </row>
    <row r="1212" spans="1:144" x14ac:dyDescent="0.25">
      <c r="A1212" s="85">
        <v>2022</v>
      </c>
      <c r="B1212" s="87">
        <v>44830</v>
      </c>
      <c r="C1212" t="s">
        <v>121</v>
      </c>
      <c r="D1212" t="s">
        <v>122</v>
      </c>
      <c r="E1212" s="34" t="s">
        <v>7938</v>
      </c>
      <c r="F1212" s="34">
        <f t="shared" si="94"/>
        <v>1211</v>
      </c>
      <c r="G1212" s="34" t="s">
        <v>4985</v>
      </c>
      <c r="H1212">
        <v>18</v>
      </c>
      <c r="I1212" s="34" t="s">
        <v>6141</v>
      </c>
      <c r="J1212" s="34" t="s">
        <v>5007</v>
      </c>
      <c r="K1212" s="34" t="str">
        <f>VLOOKUP(J1212,[2]CodMpios!$B$347:$E$362,4,FALSE)</f>
        <v>18410 - La Montañita</v>
      </c>
      <c r="L1212" s="34" t="str">
        <f>VLOOKUP($J1212,[2]Coord_Mpios_X_Y!$B$2:$K$1123,9,FALSE)</f>
        <v>1,302860442333</v>
      </c>
      <c r="M1212" s="34" t="str">
        <f>VLOOKUP($J1212,[2]Coord_Mpios_X_Y!$B$2:$K$1123,10,FALSE)</f>
        <v>-75,235727318747</v>
      </c>
      <c r="N1212" s="34" t="s">
        <v>125</v>
      </c>
      <c r="O1212" s="34" t="s">
        <v>126</v>
      </c>
      <c r="Q1212" s="34" t="s">
        <v>127</v>
      </c>
      <c r="R1212" s="34">
        <v>87531418</v>
      </c>
      <c r="S1212" s="34" t="str">
        <f t="shared" si="90"/>
        <v>CC87531418</v>
      </c>
      <c r="T1212" s="34" t="s">
        <v>1496</v>
      </c>
      <c r="U1212" s="34" t="s">
        <v>223</v>
      </c>
      <c r="V1212" s="34" t="s">
        <v>230</v>
      </c>
      <c r="W1212" s="34" t="s">
        <v>423</v>
      </c>
      <c r="X1212" s="87">
        <v>26030</v>
      </c>
      <c r="Y1212">
        <v>51</v>
      </c>
      <c r="Z1212" s="36">
        <f>VLOOKUP($Y1212,[2]Edades!$A$3:$H$153,4,FALSE)</f>
        <v>5</v>
      </c>
      <c r="AA1212" s="34" t="str">
        <f>VLOOKUP($Y1212,[2]Edades!$A$3:$H$153,6,FALSE)</f>
        <v>5 - Adultez</v>
      </c>
      <c r="AB1212" s="34">
        <f>VLOOKUP($Y1212,[2]Edades!$A$3:$H$153,7,FALSE)</f>
        <v>11</v>
      </c>
      <c r="AC1212" s="34" t="str">
        <f>VLOOKUP($Y1212,[2]Edades!$A$3:$H$153,8,FALSE)</f>
        <v>50-54</v>
      </c>
      <c r="AD1212" s="34" t="s">
        <v>146</v>
      </c>
      <c r="AE1212">
        <v>1</v>
      </c>
      <c r="AF1212" s="34" t="s">
        <v>130</v>
      </c>
      <c r="AG1212" s="34" t="s">
        <v>2127</v>
      </c>
      <c r="AH1212" s="34" t="s">
        <v>2127</v>
      </c>
      <c r="AK1212" s="34" t="s">
        <v>125</v>
      </c>
      <c r="AM1212" s="34" t="s">
        <v>2127</v>
      </c>
      <c r="AN1212" s="36" t="s">
        <v>2127</v>
      </c>
      <c r="AO1212" s="36" t="s">
        <v>2127</v>
      </c>
      <c r="AP1212" s="34" t="s">
        <v>2127</v>
      </c>
      <c r="AQ1212" s="36" t="s">
        <v>2127</v>
      </c>
      <c r="AR1212" s="34" t="s">
        <v>5919</v>
      </c>
      <c r="AS1212" s="91" t="s">
        <v>7312</v>
      </c>
      <c r="AT1212" s="34">
        <v>3166869547</v>
      </c>
      <c r="AU1212" s="34" t="s">
        <v>2127</v>
      </c>
      <c r="AX1212" s="90"/>
      <c r="BA1212" s="91"/>
      <c r="BB1212" s="91"/>
      <c r="BC1212" s="91"/>
      <c r="BF1212" s="34" t="s">
        <v>4983</v>
      </c>
      <c r="BG1212" s="92" t="s">
        <v>2098</v>
      </c>
      <c r="BM1212" s="36" t="s">
        <v>131</v>
      </c>
      <c r="BN1212" s="34" t="s">
        <v>132</v>
      </c>
      <c r="BO1212" s="36">
        <v>0</v>
      </c>
      <c r="BQ1212" s="94"/>
      <c r="BS1212" s="36" t="s">
        <v>2127</v>
      </c>
      <c r="BU1212" s="95"/>
      <c r="BV1212" s="95"/>
      <c r="BW1212" s="61"/>
      <c r="BX1212" s="60"/>
      <c r="BY1212" s="59" t="str">
        <f t="shared" ca="1" si="91"/>
        <v/>
      </c>
      <c r="CD1212" s="68"/>
      <c r="CE1212" s="68"/>
      <c r="CF1212" s="67"/>
      <c r="CG1212">
        <v>87</v>
      </c>
      <c r="CH1212" s="2">
        <v>172</v>
      </c>
      <c r="CI1212" s="4">
        <f t="shared" si="92"/>
        <v>29.407787993510009</v>
      </c>
      <c r="CJ1212" s="5" t="str">
        <f t="shared" si="93"/>
        <v>SOBREPESO</v>
      </c>
      <c r="CK1212" s="36">
        <v>0</v>
      </c>
      <c r="CL1212" s="66"/>
      <c r="CM1212" s="89">
        <v>43430</v>
      </c>
      <c r="CN1212" s="97">
        <v>43431</v>
      </c>
      <c r="CP1212"/>
      <c r="CQ1212" s="65"/>
      <c r="CR1212" s="65"/>
      <c r="CS1212" s="98"/>
      <c r="CT1212"/>
      <c r="CU1212"/>
      <c r="CV1212" s="97"/>
      <c r="CW1212" s="2"/>
      <c r="CX1212" s="82"/>
      <c r="DG1212" s="64"/>
      <c r="DI1212" s="89"/>
      <c r="DJ1212" s="89"/>
      <c r="DN1212" s="34"/>
      <c r="DO1212" s="34"/>
      <c r="DP1212" s="34"/>
      <c r="DQ1212" s="34"/>
      <c r="DR1212" s="34"/>
      <c r="DS1212" s="34" t="s">
        <v>2127</v>
      </c>
      <c r="DT1212" s="34"/>
      <c r="DY1212" s="1">
        <v>2</v>
      </c>
      <c r="DZ1212" t="s">
        <v>7941</v>
      </c>
      <c r="EB1212" s="4"/>
      <c r="EJ1212"/>
      <c r="EL1212" s="34"/>
      <c r="EN1212" s="34"/>
    </row>
    <row r="1213" spans="1:144" x14ac:dyDescent="0.25">
      <c r="A1213" s="85">
        <v>2022</v>
      </c>
      <c r="B1213" s="87">
        <v>44830</v>
      </c>
      <c r="C1213" t="s">
        <v>121</v>
      </c>
      <c r="D1213" t="s">
        <v>122</v>
      </c>
      <c r="E1213" s="34" t="s">
        <v>7938</v>
      </c>
      <c r="F1213" s="34">
        <f t="shared" si="94"/>
        <v>1212</v>
      </c>
      <c r="G1213" s="34" t="s">
        <v>4985</v>
      </c>
      <c r="H1213">
        <v>18</v>
      </c>
      <c r="I1213" s="34" t="s">
        <v>6141</v>
      </c>
      <c r="J1213" s="34" t="s">
        <v>4996</v>
      </c>
      <c r="K1213" s="34" t="str">
        <f>VLOOKUP(J1213,[2]CodMpios!$B$347:$E$362,4,FALSE)</f>
        <v>18247 - El Doncello</v>
      </c>
      <c r="L1213" s="34" t="str">
        <f>VLOOKUP($J1213,[2]Coord_Mpios_X_Y!$B$2:$K$1123,9,FALSE)</f>
        <v>1,791385903474</v>
      </c>
      <c r="M1213" s="34" t="str">
        <f>VLOOKUP($J1213,[2]Coord_Mpios_X_Y!$B$2:$K$1123,10,FALSE)</f>
        <v>-75,193944154894</v>
      </c>
      <c r="N1213" s="34" t="s">
        <v>125</v>
      </c>
      <c r="O1213" s="34" t="s">
        <v>126</v>
      </c>
      <c r="Q1213" s="34" t="s">
        <v>127</v>
      </c>
      <c r="R1213" s="34">
        <v>17666815</v>
      </c>
      <c r="S1213" s="34" t="str">
        <f t="shared" si="90"/>
        <v>CC17666815</v>
      </c>
      <c r="T1213" s="34" t="s">
        <v>5595</v>
      </c>
      <c r="V1213" s="34" t="s">
        <v>5152</v>
      </c>
      <c r="W1213" s="34" t="s">
        <v>5594</v>
      </c>
      <c r="X1213" s="87">
        <v>19501</v>
      </c>
      <c r="Y1213">
        <v>69</v>
      </c>
      <c r="Z1213" s="36">
        <f>VLOOKUP($Y1213,[2]Edades!$A$3:$H$153,4,FALSE)</f>
        <v>6</v>
      </c>
      <c r="AA1213" s="34" t="str">
        <f>VLOOKUP($Y1213,[2]Edades!$A$3:$H$153,6,FALSE)</f>
        <v>6 - Persona mayor</v>
      </c>
      <c r="AB1213" s="34">
        <f>VLOOKUP($Y1213,[2]Edades!$A$3:$H$153,7,FALSE)</f>
        <v>14</v>
      </c>
      <c r="AC1213" s="34" t="str">
        <f>VLOOKUP($Y1213,[2]Edades!$A$3:$H$153,8,FALSE)</f>
        <v>65-69</v>
      </c>
      <c r="AD1213" s="34" t="s">
        <v>146</v>
      </c>
      <c r="AE1213">
        <v>1</v>
      </c>
      <c r="AF1213" s="34" t="s">
        <v>2137</v>
      </c>
      <c r="AG1213" s="34" t="s">
        <v>2127</v>
      </c>
      <c r="AH1213" s="34" t="s">
        <v>2127</v>
      </c>
      <c r="AK1213" s="34" t="s">
        <v>125</v>
      </c>
      <c r="AM1213" s="34" t="s">
        <v>2127</v>
      </c>
      <c r="AN1213" s="36" t="s">
        <v>2127</v>
      </c>
      <c r="AO1213" s="36" t="s">
        <v>2127</v>
      </c>
      <c r="AP1213" s="34" t="s">
        <v>2127</v>
      </c>
      <c r="AQ1213" s="36" t="s">
        <v>2127</v>
      </c>
      <c r="AR1213" s="34" t="s">
        <v>5189</v>
      </c>
      <c r="AS1213" s="91" t="s">
        <v>7313</v>
      </c>
      <c r="AT1213" s="34">
        <v>3115150373</v>
      </c>
      <c r="AU1213" s="34" t="s">
        <v>2127</v>
      </c>
      <c r="AX1213" s="90"/>
      <c r="BA1213" s="91"/>
      <c r="BB1213" s="91"/>
      <c r="BC1213" s="91"/>
      <c r="BF1213" s="34" t="s">
        <v>4983</v>
      </c>
      <c r="BG1213" s="92" t="s">
        <v>5189</v>
      </c>
      <c r="BM1213" s="36" t="s">
        <v>131</v>
      </c>
      <c r="BN1213" s="34" t="s">
        <v>132</v>
      </c>
      <c r="BO1213" s="36">
        <v>0</v>
      </c>
      <c r="BQ1213" s="94"/>
      <c r="BS1213" s="36" t="s">
        <v>2127</v>
      </c>
      <c r="BU1213" s="95"/>
      <c r="BV1213" s="95"/>
      <c r="BW1213" s="61"/>
      <c r="BX1213" s="60"/>
      <c r="BY1213" s="59" t="str">
        <f t="shared" ca="1" si="91"/>
        <v/>
      </c>
      <c r="CD1213" s="68"/>
      <c r="CE1213" s="68"/>
      <c r="CF1213" s="67"/>
      <c r="CG1213"/>
      <c r="CH1213" s="2"/>
      <c r="CI1213" s="4" t="e">
        <f t="shared" si="92"/>
        <v>#DIV/0!</v>
      </c>
      <c r="CJ1213" s="5" t="str">
        <f t="shared" si="93"/>
        <v>SIN DATO</v>
      </c>
      <c r="CK1213" s="36">
        <v>0</v>
      </c>
      <c r="CL1213" s="66"/>
      <c r="CM1213" s="89">
        <v>42844</v>
      </c>
      <c r="CN1213" s="97">
        <v>42844</v>
      </c>
      <c r="CP1213"/>
      <c r="CQ1213" s="65"/>
      <c r="CR1213" s="65"/>
      <c r="CS1213" s="98"/>
      <c r="CT1213"/>
      <c r="CU1213"/>
      <c r="CV1213" s="97"/>
      <c r="CW1213" s="2"/>
      <c r="CX1213" s="82"/>
      <c r="DG1213" s="64"/>
      <c r="DI1213" s="89"/>
      <c r="DJ1213" s="89"/>
      <c r="DN1213" s="34"/>
      <c r="DO1213" s="34"/>
      <c r="DP1213" s="34"/>
      <c r="DQ1213" s="34"/>
      <c r="DR1213" s="34"/>
      <c r="DS1213" s="34" t="s">
        <v>2127</v>
      </c>
      <c r="DT1213" s="34"/>
      <c r="DY1213" s="1">
        <v>2</v>
      </c>
      <c r="DZ1213" t="s">
        <v>7941</v>
      </c>
      <c r="EB1213" s="4"/>
      <c r="EJ1213"/>
      <c r="EL1213" s="34"/>
      <c r="EN1213" s="34"/>
    </row>
    <row r="1214" spans="1:144" x14ac:dyDescent="0.25">
      <c r="A1214" s="85">
        <v>2022</v>
      </c>
      <c r="B1214" s="87">
        <v>44830</v>
      </c>
      <c r="C1214" t="s">
        <v>121</v>
      </c>
      <c r="D1214" t="s">
        <v>122</v>
      </c>
      <c r="E1214" s="34" t="s">
        <v>7938</v>
      </c>
      <c r="F1214" s="34">
        <f t="shared" si="94"/>
        <v>1213</v>
      </c>
      <c r="G1214" s="34" t="s">
        <v>4985</v>
      </c>
      <c r="H1214">
        <v>18</v>
      </c>
      <c r="I1214" s="34" t="s">
        <v>6141</v>
      </c>
      <c r="J1214" s="34" t="s">
        <v>4988</v>
      </c>
      <c r="K1214" s="34" t="str">
        <f>VLOOKUP(J1214,[2]CodMpios!$B$347:$E$362,4,FALSE)</f>
        <v>18001 - Florencia</v>
      </c>
      <c r="L1214" s="34" t="str">
        <f>VLOOKUP($J1214,[2]Coord_Mpios_X_Y!$B$2:$K$1123,9,FALSE)</f>
        <v>1,749138703818</v>
      </c>
      <c r="M1214" s="34" t="str">
        <f>VLOOKUP($J1214,[2]Coord_Mpios_X_Y!$B$2:$K$1123,10,FALSE)</f>
        <v>-75,558239064333</v>
      </c>
      <c r="N1214" s="34" t="s">
        <v>125</v>
      </c>
      <c r="O1214" s="34" t="s">
        <v>126</v>
      </c>
      <c r="Q1214" s="34" t="s">
        <v>127</v>
      </c>
      <c r="R1214" s="34">
        <v>40774744</v>
      </c>
      <c r="S1214" s="34" t="str">
        <f t="shared" si="90"/>
        <v>CC40774744</v>
      </c>
      <c r="T1214" s="34" t="s">
        <v>634</v>
      </c>
      <c r="V1214" s="34" t="s">
        <v>5277</v>
      </c>
      <c r="W1214" s="34" t="s">
        <v>5338</v>
      </c>
      <c r="X1214" s="87">
        <v>26189</v>
      </c>
      <c r="Y1214">
        <v>51</v>
      </c>
      <c r="Z1214" s="36">
        <f>VLOOKUP($Y1214,[2]Edades!$A$3:$H$153,4,FALSE)</f>
        <v>5</v>
      </c>
      <c r="AA1214" s="34" t="str">
        <f>VLOOKUP($Y1214,[2]Edades!$A$3:$H$153,6,FALSE)</f>
        <v>5 - Adultez</v>
      </c>
      <c r="AB1214" s="34">
        <f>VLOOKUP($Y1214,[2]Edades!$A$3:$H$153,7,FALSE)</f>
        <v>11</v>
      </c>
      <c r="AC1214" s="34" t="str">
        <f>VLOOKUP($Y1214,[2]Edades!$A$3:$H$153,8,FALSE)</f>
        <v>50-54</v>
      </c>
      <c r="AD1214" s="34" t="s">
        <v>129</v>
      </c>
      <c r="AE1214" s="1">
        <v>2</v>
      </c>
      <c r="AF1214" s="34" t="s">
        <v>130</v>
      </c>
      <c r="AG1214" s="34" t="s">
        <v>2127</v>
      </c>
      <c r="AH1214" s="34" t="s">
        <v>2127</v>
      </c>
      <c r="AK1214" s="34" t="s">
        <v>125</v>
      </c>
      <c r="AM1214" s="34" t="s">
        <v>2127</v>
      </c>
      <c r="AN1214" s="36" t="s">
        <v>2127</v>
      </c>
      <c r="AO1214" s="36" t="s">
        <v>2127</v>
      </c>
      <c r="AP1214" s="34" t="s">
        <v>2127</v>
      </c>
      <c r="AQ1214" s="36" t="s">
        <v>2127</v>
      </c>
      <c r="AR1214" s="34" t="s">
        <v>2098</v>
      </c>
      <c r="AS1214" s="91" t="s">
        <v>7314</v>
      </c>
      <c r="AT1214" s="34">
        <v>3157668319</v>
      </c>
      <c r="AU1214" s="34" t="s">
        <v>2127</v>
      </c>
      <c r="AX1214" s="90"/>
      <c r="BA1214" s="91"/>
      <c r="BB1214" s="91"/>
      <c r="BC1214" s="91"/>
      <c r="BF1214" s="34" t="s">
        <v>4983</v>
      </c>
      <c r="BG1214" s="92" t="s">
        <v>2098</v>
      </c>
      <c r="BM1214" s="36" t="s">
        <v>131</v>
      </c>
      <c r="BN1214" s="34" t="s">
        <v>132</v>
      </c>
      <c r="BO1214" s="36">
        <v>0</v>
      </c>
      <c r="BQ1214" s="94"/>
      <c r="BS1214" s="36" t="s">
        <v>2127</v>
      </c>
      <c r="BU1214" s="95"/>
      <c r="BV1214" s="95"/>
      <c r="BW1214" s="61"/>
      <c r="BX1214" s="60"/>
      <c r="BY1214" s="59" t="str">
        <f t="shared" ca="1" si="91"/>
        <v/>
      </c>
      <c r="CD1214" s="68"/>
      <c r="CE1214" s="68"/>
      <c r="CF1214" s="67"/>
      <c r="CG1214">
        <v>70</v>
      </c>
      <c r="CH1214" s="2">
        <v>150</v>
      </c>
      <c r="CI1214" s="4">
        <f t="shared" si="92"/>
        <v>31.111111111111111</v>
      </c>
      <c r="CJ1214" s="5" t="str">
        <f t="shared" si="93"/>
        <v>OBESIDAD</v>
      </c>
      <c r="CK1214" s="36">
        <v>0</v>
      </c>
      <c r="CL1214" s="66"/>
      <c r="CM1214" s="89">
        <v>43431</v>
      </c>
      <c r="CN1214" s="97">
        <v>43432</v>
      </c>
      <c r="CP1214"/>
      <c r="CQ1214" s="65"/>
      <c r="CR1214" s="65"/>
      <c r="CS1214" s="98"/>
      <c r="CT1214"/>
      <c r="CU1214"/>
      <c r="CV1214" s="97"/>
      <c r="CW1214" s="2">
        <v>130</v>
      </c>
      <c r="CX1214" s="82">
        <v>80</v>
      </c>
      <c r="DG1214" s="64"/>
      <c r="DI1214" s="89"/>
      <c r="DJ1214" s="89"/>
      <c r="DN1214" s="34"/>
      <c r="DO1214" s="34"/>
      <c r="DP1214" s="34"/>
      <c r="DQ1214" s="34"/>
      <c r="DR1214" s="34"/>
      <c r="DS1214" s="34" t="s">
        <v>2127</v>
      </c>
      <c r="DT1214" s="34"/>
      <c r="DU1214" s="47">
        <v>44620</v>
      </c>
      <c r="DY1214" s="1">
        <v>2</v>
      </c>
      <c r="DZ1214" t="s">
        <v>7941</v>
      </c>
      <c r="EA1214" s="4">
        <v>0.8</v>
      </c>
      <c r="EB1214" s="4">
        <v>105</v>
      </c>
      <c r="EC1214" s="4">
        <v>163</v>
      </c>
      <c r="ED1214" s="4">
        <v>88</v>
      </c>
      <c r="EE1214" s="4">
        <v>59</v>
      </c>
      <c r="EF1214" s="4">
        <v>78</v>
      </c>
      <c r="EG1214" s="4">
        <v>2</v>
      </c>
      <c r="EH1214" s="4">
        <v>5.7</v>
      </c>
      <c r="EJ1214"/>
      <c r="EL1214" s="34"/>
      <c r="EN1214" s="34"/>
    </row>
    <row r="1215" spans="1:144" x14ac:dyDescent="0.25">
      <c r="A1215" s="85">
        <v>2022</v>
      </c>
      <c r="B1215" s="87">
        <v>44830</v>
      </c>
      <c r="C1215" t="s">
        <v>121</v>
      </c>
      <c r="D1215" t="s">
        <v>122</v>
      </c>
      <c r="E1215" s="34" t="s">
        <v>7938</v>
      </c>
      <c r="F1215" s="34">
        <f t="shared" si="94"/>
        <v>1214</v>
      </c>
      <c r="G1215" s="34" t="s">
        <v>4985</v>
      </c>
      <c r="H1215">
        <v>18</v>
      </c>
      <c r="I1215" s="34" t="s">
        <v>6141</v>
      </c>
      <c r="J1215" s="34" t="s">
        <v>4988</v>
      </c>
      <c r="K1215" s="34" t="str">
        <f>VLOOKUP(J1215,[2]CodMpios!$B$347:$E$362,4,FALSE)</f>
        <v>18001 - Florencia</v>
      </c>
      <c r="L1215" s="34" t="str">
        <f>VLOOKUP($J1215,[2]Coord_Mpios_X_Y!$B$2:$K$1123,9,FALSE)</f>
        <v>1,749138703818</v>
      </c>
      <c r="M1215" s="34" t="str">
        <f>VLOOKUP($J1215,[2]Coord_Mpios_X_Y!$B$2:$K$1123,10,FALSE)</f>
        <v>-75,558239064333</v>
      </c>
      <c r="N1215" s="34" t="s">
        <v>139</v>
      </c>
      <c r="O1215" s="34" t="s">
        <v>126</v>
      </c>
      <c r="Q1215" s="34" t="s">
        <v>127</v>
      </c>
      <c r="R1215" s="34">
        <v>40773489</v>
      </c>
      <c r="S1215" s="34" t="str">
        <f t="shared" si="90"/>
        <v>CC40773489</v>
      </c>
      <c r="T1215" s="34" t="s">
        <v>1711</v>
      </c>
      <c r="V1215" s="34" t="s">
        <v>377</v>
      </c>
      <c r="W1215" s="34" t="s">
        <v>447</v>
      </c>
      <c r="X1215" s="87">
        <v>25925</v>
      </c>
      <c r="Y1215">
        <v>52</v>
      </c>
      <c r="Z1215" s="36">
        <f>VLOOKUP($Y1215,[2]Edades!$A$3:$H$153,4,FALSE)</f>
        <v>5</v>
      </c>
      <c r="AA1215" s="34" t="str">
        <f>VLOOKUP($Y1215,[2]Edades!$A$3:$H$153,6,FALSE)</f>
        <v>5 - Adultez</v>
      </c>
      <c r="AB1215" s="34">
        <f>VLOOKUP($Y1215,[2]Edades!$A$3:$H$153,7,FALSE)</f>
        <v>11</v>
      </c>
      <c r="AC1215" s="34" t="str">
        <f>VLOOKUP($Y1215,[2]Edades!$A$3:$H$153,8,FALSE)</f>
        <v>50-54</v>
      </c>
      <c r="AD1215" s="34" t="s">
        <v>129</v>
      </c>
      <c r="AE1215" s="1">
        <v>2</v>
      </c>
      <c r="AF1215" s="34" t="s">
        <v>130</v>
      </c>
      <c r="AG1215" s="34" t="s">
        <v>2127</v>
      </c>
      <c r="AH1215" s="34" t="s">
        <v>2127</v>
      </c>
      <c r="AK1215" s="34" t="s">
        <v>139</v>
      </c>
      <c r="AM1215" s="34" t="s">
        <v>2127</v>
      </c>
      <c r="AN1215" s="36" t="s">
        <v>2127</v>
      </c>
      <c r="AO1215" s="36" t="s">
        <v>2127</v>
      </c>
      <c r="AP1215" s="34" t="s">
        <v>2127</v>
      </c>
      <c r="AQ1215" s="36" t="s">
        <v>2127</v>
      </c>
      <c r="AR1215" s="34" t="s">
        <v>2098</v>
      </c>
      <c r="AS1215" s="91" t="s">
        <v>7315</v>
      </c>
      <c r="AT1215" s="34">
        <v>3103006587</v>
      </c>
      <c r="AU1215" s="34" t="s">
        <v>2127</v>
      </c>
      <c r="AX1215" s="90"/>
      <c r="BA1215" s="91"/>
      <c r="BB1215" s="91"/>
      <c r="BC1215" s="91"/>
      <c r="BF1215" s="34" t="s">
        <v>4983</v>
      </c>
      <c r="BG1215" s="92" t="s">
        <v>2098</v>
      </c>
      <c r="BM1215" s="36" t="s">
        <v>131</v>
      </c>
      <c r="BN1215" s="34" t="s">
        <v>132</v>
      </c>
      <c r="BO1215" s="36">
        <v>0</v>
      </c>
      <c r="BQ1215" s="94"/>
      <c r="BS1215" s="36" t="s">
        <v>2127</v>
      </c>
      <c r="BU1215" s="95"/>
      <c r="BV1215" s="95"/>
      <c r="BW1215" s="61"/>
      <c r="BX1215" s="60"/>
      <c r="BY1215" s="59" t="str">
        <f t="shared" ca="1" si="91"/>
        <v/>
      </c>
      <c r="CD1215" s="68"/>
      <c r="CE1215" s="68"/>
      <c r="CF1215" s="67"/>
      <c r="CG1215">
        <v>90</v>
      </c>
      <c r="CH1215" s="2">
        <v>163</v>
      </c>
      <c r="CI1215" s="4">
        <f t="shared" si="92"/>
        <v>33.874063758515568</v>
      </c>
      <c r="CJ1215" s="5" t="str">
        <f t="shared" si="93"/>
        <v>OBESIDAD</v>
      </c>
      <c r="CK1215" s="36">
        <v>0</v>
      </c>
      <c r="CL1215" s="66"/>
      <c r="CM1215" s="89">
        <v>43432</v>
      </c>
      <c r="CN1215" s="97">
        <v>43447</v>
      </c>
      <c r="CP1215"/>
      <c r="CQ1215" s="65"/>
      <c r="CR1215" s="65"/>
      <c r="CS1215" s="98"/>
      <c r="CT1215"/>
      <c r="CU1215"/>
      <c r="CV1215" s="97"/>
      <c r="CW1215" s="2"/>
      <c r="CX1215" s="82"/>
      <c r="DG1215" s="64"/>
      <c r="DI1215" s="89"/>
      <c r="DJ1215" s="89"/>
      <c r="DN1215" s="34"/>
      <c r="DO1215" s="34"/>
      <c r="DP1215" s="34"/>
      <c r="DQ1215" s="34"/>
      <c r="DR1215" s="34"/>
      <c r="DS1215" s="34" t="s">
        <v>2127</v>
      </c>
      <c r="DT1215" s="34"/>
      <c r="DU1215" s="47">
        <v>43447</v>
      </c>
      <c r="DY1215" s="1">
        <v>2</v>
      </c>
      <c r="DZ1215" t="s">
        <v>7941</v>
      </c>
      <c r="EB1215" s="4"/>
      <c r="EJ1215"/>
      <c r="EL1215" s="34"/>
      <c r="EN1215" s="34"/>
    </row>
    <row r="1216" spans="1:144" x14ac:dyDescent="0.25">
      <c r="A1216" s="85">
        <v>2022</v>
      </c>
      <c r="B1216" s="87">
        <v>44830</v>
      </c>
      <c r="C1216" t="s">
        <v>121</v>
      </c>
      <c r="D1216" t="s">
        <v>122</v>
      </c>
      <c r="E1216" s="34" t="s">
        <v>7938</v>
      </c>
      <c r="F1216" s="34">
        <f t="shared" si="94"/>
        <v>1215</v>
      </c>
      <c r="G1216" s="34" t="s">
        <v>4985</v>
      </c>
      <c r="H1216">
        <v>18</v>
      </c>
      <c r="I1216" s="34" t="s">
        <v>6141</v>
      </c>
      <c r="J1216" s="34" t="s">
        <v>5052</v>
      </c>
      <c r="K1216" s="34" t="str">
        <f>VLOOKUP(J1216,[2]CodMpios!$B$347:$E$362,4,FALSE)</f>
        <v>18256 - El Paujil</v>
      </c>
      <c r="L1216" s="34" t="str">
        <f>VLOOKUP($J1216,[2]Coord_Mpios_X_Y!$B$2:$K$1123,9,FALSE)</f>
        <v>1,617746356165</v>
      </c>
      <c r="M1216" s="34" t="str">
        <f>VLOOKUP($J1216,[2]Coord_Mpios_X_Y!$B$2:$K$1123,10,FALSE)</f>
        <v>-75,234043334186</v>
      </c>
      <c r="N1216" s="34" t="s">
        <v>125</v>
      </c>
      <c r="O1216" s="34" t="s">
        <v>126</v>
      </c>
      <c r="Q1216" s="34" t="s">
        <v>127</v>
      </c>
      <c r="R1216" s="34">
        <v>96330839</v>
      </c>
      <c r="S1216" s="34" t="str">
        <f t="shared" si="90"/>
        <v>CC96330839</v>
      </c>
      <c r="T1216" s="34" t="s">
        <v>188</v>
      </c>
      <c r="U1216" s="34" t="s">
        <v>1190</v>
      </c>
      <c r="V1216" s="34" t="s">
        <v>699</v>
      </c>
      <c r="W1216" s="34" t="s">
        <v>5502</v>
      </c>
      <c r="X1216" s="87">
        <v>26003</v>
      </c>
      <c r="Y1216">
        <v>52</v>
      </c>
      <c r="Z1216" s="36">
        <f>VLOOKUP($Y1216,[2]Edades!$A$3:$H$153,4,FALSE)</f>
        <v>5</v>
      </c>
      <c r="AA1216" s="34" t="str">
        <f>VLOOKUP($Y1216,[2]Edades!$A$3:$H$153,6,FALSE)</f>
        <v>5 - Adultez</v>
      </c>
      <c r="AB1216" s="34">
        <f>VLOOKUP($Y1216,[2]Edades!$A$3:$H$153,7,FALSE)</f>
        <v>11</v>
      </c>
      <c r="AC1216" s="34" t="str">
        <f>VLOOKUP($Y1216,[2]Edades!$A$3:$H$153,8,FALSE)</f>
        <v>50-54</v>
      </c>
      <c r="AD1216" s="34" t="s">
        <v>146</v>
      </c>
      <c r="AE1216">
        <v>1</v>
      </c>
      <c r="AF1216" s="34" t="s">
        <v>130</v>
      </c>
      <c r="AG1216" s="34" t="s">
        <v>2127</v>
      </c>
      <c r="AH1216" s="34" t="s">
        <v>2127</v>
      </c>
      <c r="AK1216" s="34" t="s">
        <v>125</v>
      </c>
      <c r="AM1216" s="34" t="s">
        <v>2127</v>
      </c>
      <c r="AN1216" s="36" t="s">
        <v>2127</v>
      </c>
      <c r="AO1216" s="36" t="s">
        <v>2127</v>
      </c>
      <c r="AP1216" s="34" t="s">
        <v>2127</v>
      </c>
      <c r="AQ1216" s="36" t="s">
        <v>2127</v>
      </c>
      <c r="AR1216" s="34" t="s">
        <v>5078</v>
      </c>
      <c r="AS1216" s="91" t="s">
        <v>7316</v>
      </c>
      <c r="AT1216" s="34">
        <v>3208453409</v>
      </c>
      <c r="AU1216" s="34" t="s">
        <v>2127</v>
      </c>
      <c r="AX1216" s="90"/>
      <c r="BA1216" s="91"/>
      <c r="BB1216" s="91"/>
      <c r="BC1216" s="91"/>
      <c r="BF1216" s="34" t="s">
        <v>4983</v>
      </c>
      <c r="BG1216" s="92" t="s">
        <v>2098</v>
      </c>
      <c r="BM1216" s="36" t="s">
        <v>131</v>
      </c>
      <c r="BN1216" s="34" t="s">
        <v>132</v>
      </c>
      <c r="BO1216" s="36">
        <v>0</v>
      </c>
      <c r="BQ1216" s="94"/>
      <c r="BS1216" s="36" t="s">
        <v>2127</v>
      </c>
      <c r="BU1216" s="95"/>
      <c r="BV1216" s="95"/>
      <c r="BW1216" s="61"/>
      <c r="BX1216" s="60"/>
      <c r="BY1216" s="59" t="str">
        <f t="shared" ca="1" si="91"/>
        <v/>
      </c>
      <c r="CD1216" s="68"/>
      <c r="CE1216" s="68"/>
      <c r="CF1216" s="67"/>
      <c r="CG1216">
        <v>74</v>
      </c>
      <c r="CH1216" s="2">
        <v>172</v>
      </c>
      <c r="CI1216" s="4">
        <f t="shared" si="92"/>
        <v>25.013520822065985</v>
      </c>
      <c r="CJ1216" s="5" t="str">
        <f t="shared" si="93"/>
        <v>SOBREPESO</v>
      </c>
      <c r="CK1216" s="36">
        <v>0</v>
      </c>
      <c r="CL1216" s="66"/>
      <c r="CM1216" s="89">
        <v>43432</v>
      </c>
      <c r="CN1216" s="97">
        <v>43447</v>
      </c>
      <c r="CP1216"/>
      <c r="CQ1216" s="65"/>
      <c r="CR1216" s="65"/>
      <c r="CS1216" s="98"/>
      <c r="CT1216"/>
      <c r="CU1216"/>
      <c r="CV1216" s="97"/>
      <c r="CW1216" s="2"/>
      <c r="CX1216" s="82"/>
      <c r="DG1216" s="64"/>
      <c r="DI1216" s="89"/>
      <c r="DJ1216" s="89"/>
      <c r="DN1216" s="34"/>
      <c r="DO1216" s="34"/>
      <c r="DP1216" s="34"/>
      <c r="DQ1216" s="34"/>
      <c r="DR1216" s="34"/>
      <c r="DS1216" s="34" t="s">
        <v>2127</v>
      </c>
      <c r="DT1216" s="34"/>
      <c r="DU1216" s="47">
        <v>44522</v>
      </c>
      <c r="DY1216" s="1">
        <v>1</v>
      </c>
      <c r="DZ1216" t="s">
        <v>7940</v>
      </c>
      <c r="EB1216" s="4"/>
      <c r="EJ1216"/>
      <c r="EL1216" s="34"/>
      <c r="EN1216" s="34"/>
    </row>
    <row r="1217" spans="1:144" x14ac:dyDescent="0.25">
      <c r="A1217" s="85">
        <v>2022</v>
      </c>
      <c r="B1217" s="87">
        <v>44830</v>
      </c>
      <c r="C1217" t="s">
        <v>121</v>
      </c>
      <c r="D1217" t="s">
        <v>122</v>
      </c>
      <c r="E1217" s="34" t="s">
        <v>7938</v>
      </c>
      <c r="F1217" s="34">
        <f t="shared" si="94"/>
        <v>1216</v>
      </c>
      <c r="G1217" s="34" t="s">
        <v>4985</v>
      </c>
      <c r="H1217">
        <v>18</v>
      </c>
      <c r="I1217" s="34" t="s">
        <v>6141</v>
      </c>
      <c r="J1217" s="34" t="s">
        <v>4988</v>
      </c>
      <c r="K1217" s="34" t="str">
        <f>VLOOKUP(J1217,[2]CodMpios!$B$347:$E$362,4,FALSE)</f>
        <v>18001 - Florencia</v>
      </c>
      <c r="L1217" s="34" t="str">
        <f>VLOOKUP($J1217,[2]Coord_Mpios_X_Y!$B$2:$K$1123,9,FALSE)</f>
        <v>1,749138703818</v>
      </c>
      <c r="M1217" s="34" t="str">
        <f>VLOOKUP($J1217,[2]Coord_Mpios_X_Y!$B$2:$K$1123,10,FALSE)</f>
        <v>-75,558239064333</v>
      </c>
      <c r="N1217" s="34" t="s">
        <v>125</v>
      </c>
      <c r="O1217" s="34" t="s">
        <v>126</v>
      </c>
      <c r="Q1217" s="34" t="s">
        <v>127</v>
      </c>
      <c r="R1217" s="34">
        <v>52192018</v>
      </c>
      <c r="S1217" s="34" t="str">
        <f t="shared" si="90"/>
        <v>CC52192018</v>
      </c>
      <c r="T1217" s="34" t="s">
        <v>1024</v>
      </c>
      <c r="U1217" s="34" t="s">
        <v>2104</v>
      </c>
      <c r="V1217" s="34" t="s">
        <v>495</v>
      </c>
      <c r="W1217" s="34" t="s">
        <v>589</v>
      </c>
      <c r="X1217" s="87">
        <v>27528</v>
      </c>
      <c r="Y1217">
        <v>47</v>
      </c>
      <c r="Z1217" s="36">
        <f>VLOOKUP($Y1217,[2]Edades!$A$3:$H$153,4,FALSE)</f>
        <v>5</v>
      </c>
      <c r="AA1217" s="34" t="str">
        <f>VLOOKUP($Y1217,[2]Edades!$A$3:$H$153,6,FALSE)</f>
        <v>5 - Adultez</v>
      </c>
      <c r="AB1217" s="34">
        <f>VLOOKUP($Y1217,[2]Edades!$A$3:$H$153,7,FALSE)</f>
        <v>10</v>
      </c>
      <c r="AC1217" s="34" t="str">
        <f>VLOOKUP($Y1217,[2]Edades!$A$3:$H$153,8,FALSE)</f>
        <v>45-49</v>
      </c>
      <c r="AD1217" s="34" t="s">
        <v>129</v>
      </c>
      <c r="AE1217" s="1">
        <v>2</v>
      </c>
      <c r="AF1217" s="34" t="s">
        <v>130</v>
      </c>
      <c r="AG1217" s="34" t="s">
        <v>2127</v>
      </c>
      <c r="AH1217" s="34" t="s">
        <v>2127</v>
      </c>
      <c r="AK1217" s="34" t="s">
        <v>125</v>
      </c>
      <c r="AM1217" s="34" t="s">
        <v>2127</v>
      </c>
      <c r="AN1217" s="36" t="s">
        <v>2127</v>
      </c>
      <c r="AO1217" s="36" t="s">
        <v>2127</v>
      </c>
      <c r="AP1217" s="34" t="s">
        <v>2127</v>
      </c>
      <c r="AQ1217" s="36" t="s">
        <v>2127</v>
      </c>
      <c r="AR1217" s="34" t="s">
        <v>2098</v>
      </c>
      <c r="AS1217" s="91" t="s">
        <v>7317</v>
      </c>
      <c r="AT1217" s="34">
        <v>3187692648</v>
      </c>
      <c r="AU1217" s="34" t="s">
        <v>2127</v>
      </c>
      <c r="AX1217" s="90"/>
      <c r="BA1217" s="91"/>
      <c r="BB1217" s="91"/>
      <c r="BC1217" s="91"/>
      <c r="BF1217" s="34" t="s">
        <v>4983</v>
      </c>
      <c r="BG1217" s="92" t="s">
        <v>2098</v>
      </c>
      <c r="BM1217" s="36" t="s">
        <v>131</v>
      </c>
      <c r="BN1217" s="34" t="s">
        <v>132</v>
      </c>
      <c r="BO1217" s="36">
        <v>0</v>
      </c>
      <c r="BQ1217" s="94"/>
      <c r="BS1217" s="36" t="s">
        <v>2127</v>
      </c>
      <c r="BU1217" s="95"/>
      <c r="BV1217" s="95"/>
      <c r="BW1217" s="61"/>
      <c r="BX1217" s="60"/>
      <c r="BY1217" s="59" t="str">
        <f t="shared" ca="1" si="91"/>
        <v/>
      </c>
      <c r="CD1217" s="68"/>
      <c r="CE1217" s="68"/>
      <c r="CF1217" s="67"/>
      <c r="CG1217">
        <v>58</v>
      </c>
      <c r="CH1217" s="2">
        <v>154</v>
      </c>
      <c r="CI1217" s="4">
        <f t="shared" si="92"/>
        <v>24.456063417102378</v>
      </c>
      <c r="CJ1217" s="5" t="str">
        <f t="shared" si="93"/>
        <v>NORMAL</v>
      </c>
      <c r="CK1217" s="36">
        <v>0</v>
      </c>
      <c r="CL1217" s="66"/>
      <c r="CM1217" s="89">
        <v>43434</v>
      </c>
      <c r="CN1217" s="97">
        <v>43454</v>
      </c>
      <c r="CP1217"/>
      <c r="CQ1217" s="65"/>
      <c r="CR1217" s="65"/>
      <c r="CS1217" s="98"/>
      <c r="CT1217"/>
      <c r="CU1217"/>
      <c r="CV1217" s="97"/>
      <c r="CW1217" s="2">
        <v>137</v>
      </c>
      <c r="CX1217" s="82">
        <v>78</v>
      </c>
      <c r="DG1217" s="64"/>
      <c r="DI1217" s="89"/>
      <c r="DJ1217" s="89"/>
      <c r="DN1217" s="34"/>
      <c r="DO1217" s="34"/>
      <c r="DP1217" s="34"/>
      <c r="DQ1217" s="34"/>
      <c r="DR1217" s="34"/>
      <c r="DS1217" s="34" t="s">
        <v>2127</v>
      </c>
      <c r="DT1217" s="34"/>
      <c r="DU1217" s="47">
        <v>44572</v>
      </c>
      <c r="DY1217" s="1">
        <v>2</v>
      </c>
      <c r="DZ1217" t="s">
        <v>7941</v>
      </c>
      <c r="EA1217" s="4">
        <v>0.87</v>
      </c>
      <c r="EB1217" s="4">
        <v>106</v>
      </c>
      <c r="EC1217" s="4">
        <v>123</v>
      </c>
      <c r="ED1217" s="4">
        <v>56</v>
      </c>
      <c r="EE1217" s="4">
        <v>33.299999999999997</v>
      </c>
      <c r="EF1217" s="4">
        <v>218</v>
      </c>
      <c r="EG1217" s="4">
        <v>2.1</v>
      </c>
      <c r="EJ1217"/>
      <c r="EL1217" s="34"/>
      <c r="EN1217" s="34"/>
    </row>
    <row r="1218" spans="1:144" x14ac:dyDescent="0.25">
      <c r="A1218" s="85">
        <v>2022</v>
      </c>
      <c r="B1218" s="87">
        <v>44830</v>
      </c>
      <c r="C1218" t="s">
        <v>121</v>
      </c>
      <c r="D1218" t="s">
        <v>122</v>
      </c>
      <c r="E1218" s="34" t="s">
        <v>7938</v>
      </c>
      <c r="F1218" s="34">
        <f t="shared" si="94"/>
        <v>1217</v>
      </c>
      <c r="G1218" s="34" t="s">
        <v>4985</v>
      </c>
      <c r="H1218">
        <v>18</v>
      </c>
      <c r="I1218" s="34" t="s">
        <v>6141</v>
      </c>
      <c r="J1218" s="34" t="s">
        <v>5032</v>
      </c>
      <c r="K1218" s="34" t="str">
        <f>VLOOKUP(J1218,[2]CodMpios!$B$347:$E$362,4,FALSE)</f>
        <v>18150 - Cartagena Del Chaira</v>
      </c>
      <c r="L1218" s="34" t="str">
        <f>VLOOKUP($J1218,[2]Coord_Mpios_X_Y!$B$2:$K$1123,9,FALSE)</f>
        <v>0,647693081213</v>
      </c>
      <c r="M1218" s="34" t="str">
        <f>VLOOKUP($J1218,[2]Coord_Mpios_X_Y!$B$2:$K$1123,10,FALSE)</f>
        <v>-74,272354990827</v>
      </c>
      <c r="N1218" s="34" t="s">
        <v>6142</v>
      </c>
      <c r="O1218" s="34" t="s">
        <v>126</v>
      </c>
      <c r="Q1218" s="34" t="s">
        <v>127</v>
      </c>
      <c r="R1218" s="34">
        <v>28811971</v>
      </c>
      <c r="S1218" s="34" t="str">
        <f t="shared" ref="S1218:S1281" si="95">CONCATENATE(Q1218,R1218)</f>
        <v>CC28811971</v>
      </c>
      <c r="T1218" s="34" t="s">
        <v>929</v>
      </c>
      <c r="V1218" s="34" t="s">
        <v>5593</v>
      </c>
      <c r="W1218" s="34" t="s">
        <v>2311</v>
      </c>
      <c r="X1218" s="87">
        <v>16975</v>
      </c>
      <c r="Y1218">
        <v>76</v>
      </c>
      <c r="Z1218" s="36">
        <f>VLOOKUP($Y1218,[2]Edades!$A$3:$H$153,4,FALSE)</f>
        <v>6</v>
      </c>
      <c r="AA1218" s="34" t="str">
        <f>VLOOKUP($Y1218,[2]Edades!$A$3:$H$153,6,FALSE)</f>
        <v>6 - Persona mayor</v>
      </c>
      <c r="AB1218" s="34">
        <f>VLOOKUP($Y1218,[2]Edades!$A$3:$H$153,7,FALSE)</f>
        <v>16</v>
      </c>
      <c r="AC1218" s="34" t="str">
        <f>VLOOKUP($Y1218,[2]Edades!$A$3:$H$153,8,FALSE)</f>
        <v>75-79</v>
      </c>
      <c r="AD1218" s="34" t="s">
        <v>129</v>
      </c>
      <c r="AE1218" s="1">
        <v>2</v>
      </c>
      <c r="AF1218" s="34" t="s">
        <v>2137</v>
      </c>
      <c r="AG1218" s="34" t="s">
        <v>2127</v>
      </c>
      <c r="AH1218" s="34" t="s">
        <v>2127</v>
      </c>
      <c r="AK1218" s="34" t="s">
        <v>6142</v>
      </c>
      <c r="AM1218" s="34" t="s">
        <v>2127</v>
      </c>
      <c r="AN1218" s="36" t="s">
        <v>2127</v>
      </c>
      <c r="AO1218" s="36" t="s">
        <v>2127</v>
      </c>
      <c r="AP1218" s="34" t="s">
        <v>2127</v>
      </c>
      <c r="AQ1218" s="36" t="s">
        <v>2127</v>
      </c>
      <c r="AR1218" s="34" t="s">
        <v>5318</v>
      </c>
      <c r="AS1218" s="91" t="s">
        <v>7318</v>
      </c>
      <c r="AT1218" s="34">
        <v>3124419189</v>
      </c>
      <c r="AU1218" s="34" t="s">
        <v>2127</v>
      </c>
      <c r="AX1218" s="90"/>
      <c r="BA1218" s="91"/>
      <c r="BB1218" s="91"/>
      <c r="BC1218" s="91"/>
      <c r="BF1218" s="34" t="s">
        <v>4983</v>
      </c>
      <c r="BG1218" s="92" t="s">
        <v>2098</v>
      </c>
      <c r="BM1218" s="36" t="s">
        <v>131</v>
      </c>
      <c r="BN1218" s="34" t="s">
        <v>132</v>
      </c>
      <c r="BO1218" s="36">
        <v>0</v>
      </c>
      <c r="BQ1218" s="94"/>
      <c r="BS1218" s="36" t="s">
        <v>2127</v>
      </c>
      <c r="BU1218" s="95"/>
      <c r="BV1218" s="95"/>
      <c r="BW1218" s="61"/>
      <c r="BX1218" s="60"/>
      <c r="BY1218" s="59" t="str">
        <f t="shared" ref="BY1218:BY1281" ca="1" si="96">IFERROR(IF(BW1218="","",BW1218-TODAY()),"SIN DATO")</f>
        <v/>
      </c>
      <c r="CD1218" s="68"/>
      <c r="CE1218" s="68"/>
      <c r="CF1218" s="67"/>
      <c r="CG1218">
        <v>57</v>
      </c>
      <c r="CH1218" s="2">
        <v>155</v>
      </c>
      <c r="CI1218" s="4">
        <f t="shared" ref="CI1218:CI1281" si="97">(CG1218/((CH1218/100)*(CH1218/100)))</f>
        <v>23.725286160249738</v>
      </c>
      <c r="CJ1218" s="5" t="str">
        <f t="shared" ref="CJ1218:CJ1281" si="98">IFERROR(IF(CI1218&lt;=18.5,"BAJO PESO",IF(AND(CI1218&gt;18.5,CI1218&lt;25),"NORMAL",IF(AND(CI1218&gt;=25,CI1218&lt;=30),"SOBREPESO","OBESIDAD"))),"SIN DATO")</f>
        <v>NORMAL</v>
      </c>
      <c r="CK1218" s="36">
        <v>0</v>
      </c>
      <c r="CL1218" s="66"/>
      <c r="CM1218" s="89">
        <v>43434</v>
      </c>
      <c r="CN1218" s="97">
        <v>43454</v>
      </c>
      <c r="CP1218"/>
      <c r="CQ1218" s="65"/>
      <c r="CR1218" s="65"/>
      <c r="CS1218" s="98"/>
      <c r="CT1218"/>
      <c r="CU1218"/>
      <c r="CV1218" s="97"/>
      <c r="CW1218" s="2">
        <v>115</v>
      </c>
      <c r="CX1218" s="82">
        <v>75</v>
      </c>
      <c r="DG1218" s="64"/>
      <c r="DI1218" s="89"/>
      <c r="DJ1218" s="89"/>
      <c r="DN1218" s="34"/>
      <c r="DO1218" s="34"/>
      <c r="DP1218" s="34"/>
      <c r="DQ1218" s="34"/>
      <c r="DR1218" s="34"/>
      <c r="DS1218" s="34" t="s">
        <v>2127</v>
      </c>
      <c r="DT1218" s="34"/>
      <c r="DU1218" s="47">
        <v>44406</v>
      </c>
      <c r="DY1218" s="1">
        <v>2</v>
      </c>
      <c r="DZ1218" t="s">
        <v>7940</v>
      </c>
      <c r="EB1218" s="4"/>
      <c r="EJ1218"/>
      <c r="EL1218" s="34"/>
      <c r="EN1218" s="34"/>
    </row>
    <row r="1219" spans="1:144" x14ac:dyDescent="0.25">
      <c r="A1219" s="85">
        <v>2022</v>
      </c>
      <c r="B1219" s="87">
        <v>44830</v>
      </c>
      <c r="C1219" t="s">
        <v>121</v>
      </c>
      <c r="D1219" t="s">
        <v>122</v>
      </c>
      <c r="E1219" s="34" t="s">
        <v>7938</v>
      </c>
      <c r="F1219" s="34">
        <f t="shared" ref="F1219:F1282" si="99">F1218+1</f>
        <v>1218</v>
      </c>
      <c r="G1219" s="34" t="s">
        <v>4985</v>
      </c>
      <c r="H1219">
        <v>18</v>
      </c>
      <c r="I1219" s="34" t="s">
        <v>6141</v>
      </c>
      <c r="J1219" s="34" t="s">
        <v>4984</v>
      </c>
      <c r="K1219" s="34" t="str">
        <f>VLOOKUP(J1219,[2]CodMpios!$B$347:$E$362,4,FALSE)</f>
        <v>18753 - San Vicente Del Caguán</v>
      </c>
      <c r="L1219" s="34" t="str">
        <f>VLOOKUP($J1219,[2]Coord_Mpios_X_Y!$B$2:$K$1123,9,FALSE)</f>
        <v>1,567801695842</v>
      </c>
      <c r="M1219" s="34" t="str">
        <f>VLOOKUP($J1219,[2]Coord_Mpios_X_Y!$B$2:$K$1123,10,FALSE)</f>
        <v>-74,262977514784</v>
      </c>
      <c r="N1219" s="34" t="s">
        <v>139</v>
      </c>
      <c r="O1219" s="34" t="s">
        <v>126</v>
      </c>
      <c r="Q1219" s="34" t="s">
        <v>127</v>
      </c>
      <c r="R1219" s="34">
        <v>4968511</v>
      </c>
      <c r="S1219" s="34" t="str">
        <f t="shared" si="95"/>
        <v>CC4968511</v>
      </c>
      <c r="T1219" s="34" t="s">
        <v>156</v>
      </c>
      <c r="V1219" s="34" t="s">
        <v>335</v>
      </c>
      <c r="W1219" s="34" t="s">
        <v>241</v>
      </c>
      <c r="X1219" s="87">
        <v>20291</v>
      </c>
      <c r="Y1219">
        <v>67</v>
      </c>
      <c r="Z1219" s="36">
        <f>VLOOKUP($Y1219,[2]Edades!$A$3:$H$153,4,FALSE)</f>
        <v>6</v>
      </c>
      <c r="AA1219" s="34" t="str">
        <f>VLOOKUP($Y1219,[2]Edades!$A$3:$H$153,6,FALSE)</f>
        <v>6 - Persona mayor</v>
      </c>
      <c r="AB1219" s="34">
        <f>VLOOKUP($Y1219,[2]Edades!$A$3:$H$153,7,FALSE)</f>
        <v>14</v>
      </c>
      <c r="AC1219" s="34" t="str">
        <f>VLOOKUP($Y1219,[2]Edades!$A$3:$H$153,8,FALSE)</f>
        <v>65-69</v>
      </c>
      <c r="AD1219" s="34" t="s">
        <v>146</v>
      </c>
      <c r="AE1219">
        <v>1</v>
      </c>
      <c r="AF1219" s="34" t="s">
        <v>2137</v>
      </c>
      <c r="AG1219" s="34" t="s">
        <v>2127</v>
      </c>
      <c r="AH1219" s="34" t="s">
        <v>2127</v>
      </c>
      <c r="AK1219" s="34" t="s">
        <v>139</v>
      </c>
      <c r="AM1219" s="34" t="s">
        <v>2127</v>
      </c>
      <c r="AN1219" s="36" t="s">
        <v>2127</v>
      </c>
      <c r="AO1219" s="36" t="s">
        <v>2127</v>
      </c>
      <c r="AP1219" s="34" t="s">
        <v>2127</v>
      </c>
      <c r="AQ1219" s="36" t="s">
        <v>2127</v>
      </c>
      <c r="AR1219" s="34" t="s">
        <v>5042</v>
      </c>
      <c r="AS1219" s="91" t="s">
        <v>7319</v>
      </c>
      <c r="AT1219" s="34">
        <v>3112430325</v>
      </c>
      <c r="AU1219" s="34" t="s">
        <v>2127</v>
      </c>
      <c r="AX1219" s="90"/>
      <c r="BA1219" s="91"/>
      <c r="BB1219" s="91"/>
      <c r="BC1219" s="91"/>
      <c r="BF1219" s="34" t="s">
        <v>4983</v>
      </c>
      <c r="BG1219" s="92" t="s">
        <v>2098</v>
      </c>
      <c r="BM1219" s="36" t="s">
        <v>131</v>
      </c>
      <c r="BN1219" s="34" t="s">
        <v>132</v>
      </c>
      <c r="BO1219" s="36">
        <v>0</v>
      </c>
      <c r="BQ1219" s="94"/>
      <c r="BS1219" s="36" t="s">
        <v>2127</v>
      </c>
      <c r="BU1219" s="95"/>
      <c r="BV1219" s="95"/>
      <c r="BW1219" s="61"/>
      <c r="BX1219" s="60"/>
      <c r="BY1219" s="59" t="str">
        <f t="shared" ca="1" si="96"/>
        <v/>
      </c>
      <c r="CD1219" s="68"/>
      <c r="CE1219" s="68"/>
      <c r="CF1219" s="67"/>
      <c r="CG1219">
        <v>88</v>
      </c>
      <c r="CH1219" s="2">
        <v>176</v>
      </c>
      <c r="CI1219" s="4">
        <f t="shared" si="97"/>
        <v>28.40909090909091</v>
      </c>
      <c r="CJ1219" s="5" t="str">
        <f t="shared" si="98"/>
        <v>SOBREPESO</v>
      </c>
      <c r="CK1219" s="36">
        <v>0</v>
      </c>
      <c r="CL1219" s="66"/>
      <c r="CM1219" s="89">
        <v>43438</v>
      </c>
      <c r="CN1219" s="97">
        <v>43455</v>
      </c>
      <c r="CP1219"/>
      <c r="CQ1219" s="65"/>
      <c r="CR1219" s="65"/>
      <c r="CS1219" s="98"/>
      <c r="CT1219"/>
      <c r="CU1219"/>
      <c r="CV1219" s="97"/>
      <c r="CW1219" s="2"/>
      <c r="CX1219" s="82"/>
      <c r="DG1219" s="64"/>
      <c r="DI1219" s="89">
        <v>43735</v>
      </c>
      <c r="DJ1219" s="89"/>
      <c r="DK1219" s="89">
        <v>44781</v>
      </c>
      <c r="DN1219" s="34"/>
      <c r="DO1219" s="34"/>
      <c r="DP1219" s="34"/>
      <c r="DQ1219" s="34"/>
      <c r="DR1219" s="34"/>
      <c r="DS1219" s="34" t="s">
        <v>2127</v>
      </c>
      <c r="DT1219" s="34"/>
      <c r="DU1219" s="47">
        <v>43818</v>
      </c>
      <c r="DY1219" s="1">
        <v>1</v>
      </c>
      <c r="DZ1219" t="s">
        <v>7941</v>
      </c>
      <c r="EB1219" s="4"/>
      <c r="EJ1219"/>
      <c r="EL1219" s="34"/>
      <c r="EN1219" s="34"/>
    </row>
    <row r="1220" spans="1:144" x14ac:dyDescent="0.25">
      <c r="A1220" s="85">
        <v>2022</v>
      </c>
      <c r="B1220" s="87">
        <v>44830</v>
      </c>
      <c r="C1220" t="s">
        <v>121</v>
      </c>
      <c r="D1220" t="s">
        <v>122</v>
      </c>
      <c r="E1220" s="34" t="s">
        <v>7938</v>
      </c>
      <c r="F1220" s="34">
        <f t="shared" si="99"/>
        <v>1219</v>
      </c>
      <c r="G1220" s="34" t="s">
        <v>4985</v>
      </c>
      <c r="H1220">
        <v>18</v>
      </c>
      <c r="I1220" s="34" t="s">
        <v>6141</v>
      </c>
      <c r="J1220" s="34" t="s">
        <v>4988</v>
      </c>
      <c r="K1220" s="34" t="str">
        <f>VLOOKUP(J1220,[2]CodMpios!$B$347:$E$362,4,FALSE)</f>
        <v>18001 - Florencia</v>
      </c>
      <c r="L1220" s="34" t="str">
        <f>VLOOKUP($J1220,[2]Coord_Mpios_X_Y!$B$2:$K$1123,9,FALSE)</f>
        <v>1,749138703818</v>
      </c>
      <c r="M1220" s="34" t="str">
        <f>VLOOKUP($J1220,[2]Coord_Mpios_X_Y!$B$2:$K$1123,10,FALSE)</f>
        <v>-75,558239064333</v>
      </c>
      <c r="N1220" s="34" t="s">
        <v>6142</v>
      </c>
      <c r="O1220" s="34" t="s">
        <v>126</v>
      </c>
      <c r="Q1220" s="34" t="s">
        <v>127</v>
      </c>
      <c r="R1220" s="34">
        <v>17667245</v>
      </c>
      <c r="S1220" s="34" t="str">
        <f t="shared" si="95"/>
        <v>CC17667245</v>
      </c>
      <c r="T1220" s="34" t="s">
        <v>5592</v>
      </c>
      <c r="V1220" s="34" t="s">
        <v>2101</v>
      </c>
      <c r="W1220" s="34" t="s">
        <v>2439</v>
      </c>
      <c r="X1220" s="87">
        <v>19934</v>
      </c>
      <c r="Y1220">
        <v>68</v>
      </c>
      <c r="Z1220" s="36">
        <f>VLOOKUP($Y1220,[2]Edades!$A$3:$H$153,4,FALSE)</f>
        <v>6</v>
      </c>
      <c r="AA1220" s="34" t="str">
        <f>VLOOKUP($Y1220,[2]Edades!$A$3:$H$153,6,FALSE)</f>
        <v>6 - Persona mayor</v>
      </c>
      <c r="AB1220" s="34">
        <f>VLOOKUP($Y1220,[2]Edades!$A$3:$H$153,7,FALSE)</f>
        <v>14</v>
      </c>
      <c r="AC1220" s="34" t="str">
        <f>VLOOKUP($Y1220,[2]Edades!$A$3:$H$153,8,FALSE)</f>
        <v>65-69</v>
      </c>
      <c r="AD1220" s="34" t="s">
        <v>146</v>
      </c>
      <c r="AE1220">
        <v>1</v>
      </c>
      <c r="AF1220" s="34" t="s">
        <v>2137</v>
      </c>
      <c r="AG1220" s="34" t="s">
        <v>2127</v>
      </c>
      <c r="AH1220" s="34" t="s">
        <v>2127</v>
      </c>
      <c r="AK1220" s="34" t="s">
        <v>6142</v>
      </c>
      <c r="AM1220" s="34" t="s">
        <v>2127</v>
      </c>
      <c r="AN1220" s="36" t="s">
        <v>2127</v>
      </c>
      <c r="AO1220" s="36" t="s">
        <v>2127</v>
      </c>
      <c r="AP1220" s="34" t="s">
        <v>2127</v>
      </c>
      <c r="AQ1220" s="36" t="s">
        <v>2127</v>
      </c>
      <c r="AR1220" s="34" t="s">
        <v>2098</v>
      </c>
      <c r="AS1220" s="91" t="s">
        <v>7320</v>
      </c>
      <c r="AT1220" s="34">
        <v>3118918486</v>
      </c>
      <c r="AU1220" s="34" t="s">
        <v>2127</v>
      </c>
      <c r="AX1220" s="90"/>
      <c r="BA1220" s="91"/>
      <c r="BB1220" s="91"/>
      <c r="BC1220" s="91"/>
      <c r="BF1220" s="34" t="s">
        <v>4983</v>
      </c>
      <c r="BG1220" s="92" t="s">
        <v>2098</v>
      </c>
      <c r="BM1220" s="36" t="s">
        <v>131</v>
      </c>
      <c r="BN1220" s="34" t="s">
        <v>132</v>
      </c>
      <c r="BO1220" s="36">
        <v>0</v>
      </c>
      <c r="BQ1220" s="94"/>
      <c r="BS1220" s="36" t="s">
        <v>2127</v>
      </c>
      <c r="BU1220" s="95"/>
      <c r="BV1220" s="95"/>
      <c r="BW1220" s="61"/>
      <c r="BX1220" s="60"/>
      <c r="BY1220" s="59" t="str">
        <f t="shared" ca="1" si="96"/>
        <v/>
      </c>
      <c r="CD1220" s="68"/>
      <c r="CE1220" s="68"/>
      <c r="CF1220" s="67"/>
      <c r="CG1220">
        <v>70</v>
      </c>
      <c r="CH1220" s="2">
        <v>164</v>
      </c>
      <c r="CI1220" s="4">
        <f t="shared" si="97"/>
        <v>26.026174895895306</v>
      </c>
      <c r="CJ1220" s="5" t="str">
        <f t="shared" si="98"/>
        <v>SOBREPESO</v>
      </c>
      <c r="CK1220" s="36">
        <v>0</v>
      </c>
      <c r="CL1220" s="66"/>
      <c r="CM1220" s="89">
        <v>43438</v>
      </c>
      <c r="CN1220" s="97">
        <v>43455</v>
      </c>
      <c r="CP1220"/>
      <c r="CQ1220" s="65"/>
      <c r="CR1220" s="65"/>
      <c r="CS1220" s="98"/>
      <c r="CT1220"/>
      <c r="CU1220"/>
      <c r="CV1220" s="97"/>
      <c r="CW1220" s="2"/>
      <c r="CX1220" s="82"/>
      <c r="DG1220" s="64"/>
      <c r="DI1220" s="89">
        <v>43549</v>
      </c>
      <c r="DJ1220" s="89"/>
      <c r="DN1220" s="34"/>
      <c r="DO1220" s="34"/>
      <c r="DP1220" s="34"/>
      <c r="DQ1220" s="34"/>
      <c r="DR1220" s="34"/>
      <c r="DS1220" s="34" t="s">
        <v>2127</v>
      </c>
      <c r="DT1220" s="34"/>
      <c r="DU1220" s="47">
        <v>43455</v>
      </c>
      <c r="DY1220" s="1">
        <v>2</v>
      </c>
      <c r="DZ1220" t="s">
        <v>7941</v>
      </c>
      <c r="EB1220" s="4"/>
      <c r="EJ1220"/>
      <c r="EL1220" s="34"/>
      <c r="EN1220" s="34"/>
    </row>
    <row r="1221" spans="1:144" x14ac:dyDescent="0.25">
      <c r="A1221" s="85">
        <v>2022</v>
      </c>
      <c r="B1221" s="87">
        <v>44830</v>
      </c>
      <c r="C1221" t="s">
        <v>121</v>
      </c>
      <c r="D1221" t="s">
        <v>122</v>
      </c>
      <c r="E1221" s="34" t="s">
        <v>7938</v>
      </c>
      <c r="F1221" s="34">
        <f t="shared" si="99"/>
        <v>1220</v>
      </c>
      <c r="G1221" s="34" t="s">
        <v>4985</v>
      </c>
      <c r="H1221">
        <v>18</v>
      </c>
      <c r="I1221" s="34" t="s">
        <v>6141</v>
      </c>
      <c r="J1221" s="34" t="s">
        <v>4988</v>
      </c>
      <c r="K1221" s="34" t="str">
        <f>VLOOKUP(J1221,[2]CodMpios!$B$347:$E$362,4,FALSE)</f>
        <v>18001 - Florencia</v>
      </c>
      <c r="L1221" s="34" t="str">
        <f>VLOOKUP($J1221,[2]Coord_Mpios_X_Y!$B$2:$K$1123,9,FALSE)</f>
        <v>1,749138703818</v>
      </c>
      <c r="M1221" s="34" t="str">
        <f>VLOOKUP($J1221,[2]Coord_Mpios_X_Y!$B$2:$K$1123,10,FALSE)</f>
        <v>-75,558239064333</v>
      </c>
      <c r="N1221" s="34" t="s">
        <v>139</v>
      </c>
      <c r="O1221" s="34" t="s">
        <v>126</v>
      </c>
      <c r="Q1221" s="34" t="s">
        <v>127</v>
      </c>
      <c r="R1221" s="34">
        <v>63309277</v>
      </c>
      <c r="S1221" s="34" t="str">
        <f t="shared" si="95"/>
        <v>CC63309277</v>
      </c>
      <c r="T1221" s="34" t="s">
        <v>134</v>
      </c>
      <c r="U1221" s="34" t="s">
        <v>392</v>
      </c>
      <c r="V1221" s="34" t="s">
        <v>5591</v>
      </c>
      <c r="W1221" s="34" t="s">
        <v>178</v>
      </c>
      <c r="X1221" s="87">
        <v>23323</v>
      </c>
      <c r="Y1221">
        <v>59</v>
      </c>
      <c r="Z1221" s="36">
        <f>VLOOKUP($Y1221,[2]Edades!$A$3:$H$153,4,FALSE)</f>
        <v>5</v>
      </c>
      <c r="AA1221" s="34" t="str">
        <f>VLOOKUP($Y1221,[2]Edades!$A$3:$H$153,6,FALSE)</f>
        <v>5 - Adultez</v>
      </c>
      <c r="AB1221" s="34">
        <f>VLOOKUP($Y1221,[2]Edades!$A$3:$H$153,7,FALSE)</f>
        <v>12</v>
      </c>
      <c r="AC1221" s="34" t="str">
        <f>VLOOKUP($Y1221,[2]Edades!$A$3:$H$153,8,FALSE)</f>
        <v>55-59</v>
      </c>
      <c r="AD1221" s="34" t="s">
        <v>129</v>
      </c>
      <c r="AE1221" s="1">
        <v>2</v>
      </c>
      <c r="AF1221" s="34" t="s">
        <v>130</v>
      </c>
      <c r="AG1221" s="34" t="s">
        <v>2127</v>
      </c>
      <c r="AH1221" s="34" t="s">
        <v>2127</v>
      </c>
      <c r="AK1221" s="34" t="s">
        <v>139</v>
      </c>
      <c r="AM1221" s="34" t="s">
        <v>2127</v>
      </c>
      <c r="AN1221" s="36" t="s">
        <v>2127</v>
      </c>
      <c r="AO1221" s="36" t="s">
        <v>2127</v>
      </c>
      <c r="AP1221" s="34" t="s">
        <v>2127</v>
      </c>
      <c r="AQ1221" s="36" t="s">
        <v>2127</v>
      </c>
      <c r="AR1221" s="34" t="s">
        <v>2098</v>
      </c>
      <c r="AS1221" s="91" t="s">
        <v>7321</v>
      </c>
      <c r="AT1221" s="34">
        <v>3204994195</v>
      </c>
      <c r="AU1221" s="34" t="s">
        <v>2127</v>
      </c>
      <c r="AX1221" s="90"/>
      <c r="BA1221" s="91"/>
      <c r="BB1221" s="91"/>
      <c r="BC1221" s="91"/>
      <c r="BF1221" s="34" t="s">
        <v>4983</v>
      </c>
      <c r="BG1221" s="92" t="s">
        <v>2098</v>
      </c>
      <c r="BM1221" s="36" t="s">
        <v>131</v>
      </c>
      <c r="BN1221" s="34" t="s">
        <v>132</v>
      </c>
      <c r="BO1221" s="36">
        <v>0</v>
      </c>
      <c r="BQ1221" s="94"/>
      <c r="BS1221" s="36" t="s">
        <v>2127</v>
      </c>
      <c r="BU1221" s="95"/>
      <c r="BV1221" s="95"/>
      <c r="BW1221" s="61"/>
      <c r="BX1221" s="60"/>
      <c r="BY1221" s="59" t="str">
        <f t="shared" ca="1" si="96"/>
        <v/>
      </c>
      <c r="CD1221" s="68"/>
      <c r="CE1221" s="68"/>
      <c r="CF1221" s="67"/>
      <c r="CG1221">
        <v>64</v>
      </c>
      <c r="CH1221" s="2">
        <v>167</v>
      </c>
      <c r="CI1221" s="4">
        <f t="shared" si="97"/>
        <v>22.948115744558788</v>
      </c>
      <c r="CJ1221" s="5" t="str">
        <f t="shared" si="98"/>
        <v>NORMAL</v>
      </c>
      <c r="CK1221" s="36">
        <v>0</v>
      </c>
      <c r="CL1221" s="66"/>
      <c r="CM1221" s="89">
        <v>43439</v>
      </c>
      <c r="CN1221" s="97">
        <v>43455</v>
      </c>
      <c r="CP1221"/>
      <c r="CQ1221" s="65"/>
      <c r="CR1221" s="65"/>
      <c r="CS1221" s="98"/>
      <c r="CT1221"/>
      <c r="CU1221"/>
      <c r="CV1221" s="97"/>
      <c r="CW1221" s="2">
        <v>120</v>
      </c>
      <c r="CX1221" s="82">
        <v>70</v>
      </c>
      <c r="DG1221" s="64"/>
      <c r="DI1221" s="89">
        <v>44623</v>
      </c>
      <c r="DJ1221" s="89"/>
      <c r="DN1221" s="34"/>
      <c r="DO1221" s="34"/>
      <c r="DP1221" s="34"/>
      <c r="DQ1221" s="34"/>
      <c r="DR1221" s="34"/>
      <c r="DS1221" s="34" t="s">
        <v>2127</v>
      </c>
      <c r="DT1221" s="34"/>
      <c r="DU1221" s="47">
        <v>44280</v>
      </c>
      <c r="DY1221" s="1">
        <v>1</v>
      </c>
      <c r="DZ1221" t="s">
        <v>7940</v>
      </c>
      <c r="EB1221" s="4">
        <v>241</v>
      </c>
      <c r="EJ1221"/>
      <c r="EL1221" s="34"/>
      <c r="EN1221" s="34"/>
    </row>
    <row r="1222" spans="1:144" x14ac:dyDescent="0.25">
      <c r="A1222" s="85">
        <v>2022</v>
      </c>
      <c r="B1222" s="87">
        <v>44830</v>
      </c>
      <c r="C1222" t="s">
        <v>121</v>
      </c>
      <c r="D1222" t="s">
        <v>122</v>
      </c>
      <c r="E1222" s="34" t="s">
        <v>7938</v>
      </c>
      <c r="F1222" s="34">
        <f t="shared" si="99"/>
        <v>1221</v>
      </c>
      <c r="G1222" s="34" t="s">
        <v>4985</v>
      </c>
      <c r="H1222">
        <v>18</v>
      </c>
      <c r="I1222" s="34" t="s">
        <v>6141</v>
      </c>
      <c r="J1222" s="34" t="s">
        <v>5014</v>
      </c>
      <c r="K1222" s="34" t="str">
        <f>VLOOKUP(J1222,[2]CodMpios!$B$347:$E$362,4,FALSE)</f>
        <v>18029 - Albania</v>
      </c>
      <c r="L1222" s="34" t="str">
        <f>VLOOKUP($J1222,[2]Coord_Mpios_X_Y!$B$2:$K$1123,9,FALSE)</f>
        <v>1,227865490191</v>
      </c>
      <c r="M1222" s="34" t="str">
        <f>VLOOKUP($J1222,[2]Coord_Mpios_X_Y!$B$2:$K$1123,10,FALSE)</f>
        <v>-75,882326507579</v>
      </c>
      <c r="N1222" s="34" t="s">
        <v>6142</v>
      </c>
      <c r="O1222" s="34" t="s">
        <v>126</v>
      </c>
      <c r="Q1222" s="34" t="s">
        <v>127</v>
      </c>
      <c r="R1222" s="34">
        <v>40756358</v>
      </c>
      <c r="S1222" s="34" t="str">
        <f t="shared" si="95"/>
        <v>CC40756358</v>
      </c>
      <c r="T1222" s="34" t="s">
        <v>441</v>
      </c>
      <c r="V1222" s="34" t="s">
        <v>908</v>
      </c>
      <c r="W1222" s="34" t="s">
        <v>5590</v>
      </c>
      <c r="X1222" s="87">
        <v>20208</v>
      </c>
      <c r="Y1222">
        <v>67</v>
      </c>
      <c r="Z1222" s="36">
        <f>VLOOKUP($Y1222,[2]Edades!$A$3:$H$153,4,FALSE)</f>
        <v>6</v>
      </c>
      <c r="AA1222" s="34" t="str">
        <f>VLOOKUP($Y1222,[2]Edades!$A$3:$H$153,6,FALSE)</f>
        <v>6 - Persona mayor</v>
      </c>
      <c r="AB1222" s="34">
        <f>VLOOKUP($Y1222,[2]Edades!$A$3:$H$153,7,FALSE)</f>
        <v>14</v>
      </c>
      <c r="AC1222" s="34" t="str">
        <f>VLOOKUP($Y1222,[2]Edades!$A$3:$H$153,8,FALSE)</f>
        <v>65-69</v>
      </c>
      <c r="AD1222" s="34" t="s">
        <v>129</v>
      </c>
      <c r="AE1222" s="1">
        <v>2</v>
      </c>
      <c r="AF1222" s="34" t="s">
        <v>2137</v>
      </c>
      <c r="AG1222" s="34" t="s">
        <v>2127</v>
      </c>
      <c r="AH1222" s="34" t="s">
        <v>2127</v>
      </c>
      <c r="AK1222" s="34" t="s">
        <v>6142</v>
      </c>
      <c r="AM1222" s="34" t="s">
        <v>2127</v>
      </c>
      <c r="AN1222" s="36" t="s">
        <v>2127</v>
      </c>
      <c r="AO1222" s="36" t="s">
        <v>2127</v>
      </c>
      <c r="AP1222" s="34" t="s">
        <v>2127</v>
      </c>
      <c r="AQ1222" s="36" t="s">
        <v>2127</v>
      </c>
      <c r="AR1222" s="34" t="s">
        <v>5305</v>
      </c>
      <c r="AS1222" s="91" t="s">
        <v>7322</v>
      </c>
      <c r="AT1222" s="34">
        <v>3195628139</v>
      </c>
      <c r="AU1222" s="34" t="s">
        <v>2127</v>
      </c>
      <c r="AX1222" s="90"/>
      <c r="BA1222" s="91"/>
      <c r="BB1222" s="91"/>
      <c r="BC1222" s="91"/>
      <c r="BF1222" s="34" t="s">
        <v>4983</v>
      </c>
      <c r="BG1222" s="92" t="s">
        <v>2098</v>
      </c>
      <c r="BM1222" s="36" t="s">
        <v>131</v>
      </c>
      <c r="BN1222" s="34" t="s">
        <v>132</v>
      </c>
      <c r="BO1222" s="36">
        <v>0</v>
      </c>
      <c r="BQ1222" s="94"/>
      <c r="BS1222" s="36" t="s">
        <v>2127</v>
      </c>
      <c r="BU1222" s="95"/>
      <c r="BV1222" s="95"/>
      <c r="BW1222" s="61"/>
      <c r="BX1222" s="60"/>
      <c r="BY1222" s="59" t="str">
        <f t="shared" ca="1" si="96"/>
        <v/>
      </c>
      <c r="CD1222" s="68"/>
      <c r="CE1222" s="68"/>
      <c r="CF1222" s="67"/>
      <c r="CG1222">
        <v>59</v>
      </c>
      <c r="CH1222" s="2">
        <v>156</v>
      </c>
      <c r="CI1222" s="4">
        <f t="shared" si="97"/>
        <v>24.243918474687703</v>
      </c>
      <c r="CJ1222" s="5" t="str">
        <f t="shared" si="98"/>
        <v>NORMAL</v>
      </c>
      <c r="CK1222" s="36">
        <v>0</v>
      </c>
      <c r="CL1222" s="66"/>
      <c r="CM1222" s="89">
        <v>43445</v>
      </c>
      <c r="CN1222" s="97">
        <v>43475</v>
      </c>
      <c r="CP1222"/>
      <c r="CQ1222" s="65"/>
      <c r="CR1222" s="65"/>
      <c r="CS1222" s="98"/>
      <c r="CT1222"/>
      <c r="CU1222"/>
      <c r="CV1222" s="97"/>
      <c r="CW1222" s="2">
        <v>120</v>
      </c>
      <c r="CX1222" s="82">
        <v>60</v>
      </c>
      <c r="DG1222" s="64"/>
      <c r="DI1222" s="89"/>
      <c r="DJ1222" s="89"/>
      <c r="DN1222" s="34"/>
      <c r="DO1222" s="34"/>
      <c r="DP1222" s="34"/>
      <c r="DQ1222" s="34"/>
      <c r="DR1222" s="34"/>
      <c r="DS1222" s="34" t="s">
        <v>2127</v>
      </c>
      <c r="DT1222" s="34"/>
      <c r="DU1222" s="47">
        <v>44706</v>
      </c>
      <c r="DY1222" s="1">
        <v>3</v>
      </c>
      <c r="DZ1222" t="s">
        <v>7940</v>
      </c>
      <c r="EA1222" s="4">
        <v>1</v>
      </c>
      <c r="EB1222" s="4">
        <v>125</v>
      </c>
      <c r="EC1222" s="4">
        <v>253</v>
      </c>
      <c r="EE1222" s="4">
        <v>69.400000000000006</v>
      </c>
      <c r="EF1222" s="4">
        <v>161</v>
      </c>
      <c r="EG1222" s="4">
        <v>1.8</v>
      </c>
      <c r="EH1222" s="4">
        <v>6.4</v>
      </c>
      <c r="EJ1222"/>
      <c r="EL1222" s="34"/>
      <c r="EN1222" s="34"/>
    </row>
    <row r="1223" spans="1:144" x14ac:dyDescent="0.25">
      <c r="A1223" s="85">
        <v>2022</v>
      </c>
      <c r="B1223" s="87">
        <v>44830</v>
      </c>
      <c r="C1223" t="s">
        <v>121</v>
      </c>
      <c r="D1223" t="s">
        <v>122</v>
      </c>
      <c r="E1223" s="34" t="s">
        <v>7938</v>
      </c>
      <c r="F1223" s="34">
        <f t="shared" si="99"/>
        <v>1222</v>
      </c>
      <c r="G1223" s="34" t="s">
        <v>4985</v>
      </c>
      <c r="H1223">
        <v>18</v>
      </c>
      <c r="I1223" s="34" t="s">
        <v>6141</v>
      </c>
      <c r="J1223" s="34" t="s">
        <v>5008</v>
      </c>
      <c r="K1223" s="34" t="str">
        <f>VLOOKUP(J1223,[2]CodMpios!$B$347:$E$362,4,FALSE)</f>
        <v>18094 - Belén De Los Andaquíes</v>
      </c>
      <c r="L1223" s="34" t="str">
        <f>VLOOKUP($J1223,[2]Coord_Mpios_X_Y!$B$2:$K$1123,9,FALSE)</f>
        <v>1,500923003060</v>
      </c>
      <c r="M1223" s="34" t="str">
        <f>VLOOKUP($J1223,[2]Coord_Mpios_X_Y!$B$2:$K$1123,10,FALSE)</f>
        <v>-75,875645424257</v>
      </c>
      <c r="N1223" s="34" t="s">
        <v>125</v>
      </c>
      <c r="O1223" s="34" t="s">
        <v>126</v>
      </c>
      <c r="Q1223" s="34" t="s">
        <v>127</v>
      </c>
      <c r="R1223" s="34">
        <v>17680479</v>
      </c>
      <c r="S1223" s="34" t="str">
        <f t="shared" si="95"/>
        <v>CC17680479</v>
      </c>
      <c r="T1223" s="34" t="s">
        <v>5589</v>
      </c>
      <c r="V1223" s="34" t="s">
        <v>2504</v>
      </c>
      <c r="W1223" s="34" t="s">
        <v>5444</v>
      </c>
      <c r="X1223" s="87">
        <v>20955</v>
      </c>
      <c r="Y1223">
        <v>65</v>
      </c>
      <c r="Z1223" s="36">
        <f>VLOOKUP($Y1223,[2]Edades!$A$3:$H$153,4,FALSE)</f>
        <v>6</v>
      </c>
      <c r="AA1223" s="34" t="str">
        <f>VLOOKUP($Y1223,[2]Edades!$A$3:$H$153,6,FALSE)</f>
        <v>6 - Persona mayor</v>
      </c>
      <c r="AB1223" s="34">
        <f>VLOOKUP($Y1223,[2]Edades!$A$3:$H$153,7,FALSE)</f>
        <v>14</v>
      </c>
      <c r="AC1223" s="34" t="str">
        <f>VLOOKUP($Y1223,[2]Edades!$A$3:$H$153,8,FALSE)</f>
        <v>65-69</v>
      </c>
      <c r="AD1223" s="34" t="s">
        <v>146</v>
      </c>
      <c r="AE1223">
        <v>1</v>
      </c>
      <c r="AF1223" s="34" t="s">
        <v>2137</v>
      </c>
      <c r="AG1223" s="34" t="s">
        <v>2127</v>
      </c>
      <c r="AH1223" s="34" t="s">
        <v>2127</v>
      </c>
      <c r="AK1223" s="34" t="s">
        <v>125</v>
      </c>
      <c r="AM1223" s="34" t="s">
        <v>2127</v>
      </c>
      <c r="AN1223" s="36" t="s">
        <v>2127</v>
      </c>
      <c r="AO1223" s="36" t="s">
        <v>2127</v>
      </c>
      <c r="AP1223" s="34" t="s">
        <v>2127</v>
      </c>
      <c r="AQ1223" s="36" t="s">
        <v>2127</v>
      </c>
      <c r="AR1223" s="34" t="s">
        <v>2098</v>
      </c>
      <c r="AS1223" s="91" t="s">
        <v>7323</v>
      </c>
      <c r="AT1223" s="34">
        <v>3132616419</v>
      </c>
      <c r="AU1223" s="34" t="s">
        <v>2127</v>
      </c>
      <c r="AX1223" s="90"/>
      <c r="BA1223" s="91"/>
      <c r="BB1223" s="91"/>
      <c r="BC1223" s="91"/>
      <c r="BF1223" s="34" t="s">
        <v>4983</v>
      </c>
      <c r="BG1223" s="92" t="s">
        <v>2098</v>
      </c>
      <c r="BM1223" s="36" t="s">
        <v>131</v>
      </c>
      <c r="BN1223" s="34" t="s">
        <v>132</v>
      </c>
      <c r="BO1223" s="36">
        <v>0</v>
      </c>
      <c r="BQ1223" s="94"/>
      <c r="BS1223" s="36" t="s">
        <v>2127</v>
      </c>
      <c r="BU1223" s="95"/>
      <c r="BV1223" s="95"/>
      <c r="BW1223" s="61"/>
      <c r="BX1223" s="60"/>
      <c r="BY1223" s="59" t="str">
        <f t="shared" ca="1" si="96"/>
        <v/>
      </c>
      <c r="CD1223" s="68"/>
      <c r="CE1223" s="68"/>
      <c r="CF1223" s="67"/>
      <c r="CG1223">
        <v>78</v>
      </c>
      <c r="CH1223" s="2">
        <v>178</v>
      </c>
      <c r="CI1223" s="4">
        <f t="shared" si="97"/>
        <v>24.618103774775911</v>
      </c>
      <c r="CJ1223" s="5" t="str">
        <f t="shared" si="98"/>
        <v>NORMAL</v>
      </c>
      <c r="CK1223" s="36">
        <v>0</v>
      </c>
      <c r="CL1223" s="66"/>
      <c r="CM1223" s="89">
        <v>43446</v>
      </c>
      <c r="CN1223" s="97">
        <v>43474</v>
      </c>
      <c r="CP1223"/>
      <c r="CQ1223" s="65"/>
      <c r="CR1223" s="65"/>
      <c r="CS1223" s="98"/>
      <c r="CT1223"/>
      <c r="CU1223"/>
      <c r="CV1223" s="97"/>
      <c r="CW1223" s="2"/>
      <c r="CX1223" s="82"/>
      <c r="DG1223" s="64"/>
      <c r="DI1223" s="89"/>
      <c r="DJ1223" s="89"/>
      <c r="DN1223" s="34"/>
      <c r="DO1223" s="34"/>
      <c r="DP1223" s="34"/>
      <c r="DQ1223" s="34"/>
      <c r="DR1223" s="34"/>
      <c r="DS1223" s="34" t="s">
        <v>2127</v>
      </c>
      <c r="DT1223" s="34"/>
      <c r="DU1223" s="47">
        <v>43474</v>
      </c>
      <c r="DY1223" s="1">
        <v>2</v>
      </c>
      <c r="DZ1223" t="s">
        <v>7941</v>
      </c>
      <c r="EB1223" s="4"/>
      <c r="EJ1223"/>
      <c r="EL1223" s="34"/>
      <c r="EN1223" s="34"/>
    </row>
    <row r="1224" spans="1:144" x14ac:dyDescent="0.25">
      <c r="A1224" s="85">
        <v>2022</v>
      </c>
      <c r="B1224" s="87">
        <v>44830</v>
      </c>
      <c r="C1224" t="s">
        <v>121</v>
      </c>
      <c r="D1224" t="s">
        <v>122</v>
      </c>
      <c r="E1224" s="34" t="s">
        <v>7938</v>
      </c>
      <c r="F1224" s="34">
        <f t="shared" si="99"/>
        <v>1223</v>
      </c>
      <c r="G1224" s="34" t="s">
        <v>4985</v>
      </c>
      <c r="H1224">
        <v>18</v>
      </c>
      <c r="I1224" s="34" t="s">
        <v>6141</v>
      </c>
      <c r="J1224" s="34" t="s">
        <v>4988</v>
      </c>
      <c r="K1224" s="34" t="str">
        <f>VLOOKUP(J1224,[2]CodMpios!$B$347:$E$362,4,FALSE)</f>
        <v>18001 - Florencia</v>
      </c>
      <c r="L1224" s="34" t="str">
        <f>VLOOKUP($J1224,[2]Coord_Mpios_X_Y!$B$2:$K$1123,9,FALSE)</f>
        <v>1,749138703818</v>
      </c>
      <c r="M1224" s="34" t="str">
        <f>VLOOKUP($J1224,[2]Coord_Mpios_X_Y!$B$2:$K$1123,10,FALSE)</f>
        <v>-75,558239064333</v>
      </c>
      <c r="N1224" s="34" t="s">
        <v>125</v>
      </c>
      <c r="O1224" s="34" t="s">
        <v>126</v>
      </c>
      <c r="Q1224" s="34" t="s">
        <v>127</v>
      </c>
      <c r="R1224" s="34">
        <v>40760778</v>
      </c>
      <c r="S1224" s="34" t="str">
        <f t="shared" si="95"/>
        <v>CC40760778</v>
      </c>
      <c r="T1224" s="34" t="s">
        <v>5588</v>
      </c>
      <c r="V1224" s="34" t="s">
        <v>344</v>
      </c>
      <c r="X1224" s="87">
        <v>22574</v>
      </c>
      <c r="Y1224">
        <v>61</v>
      </c>
      <c r="Z1224" s="36">
        <f>VLOOKUP($Y1224,[2]Edades!$A$3:$H$153,4,FALSE)</f>
        <v>6</v>
      </c>
      <c r="AA1224" s="34" t="str">
        <f>VLOOKUP($Y1224,[2]Edades!$A$3:$H$153,6,FALSE)</f>
        <v>6 - Persona mayor</v>
      </c>
      <c r="AB1224" s="34">
        <f>VLOOKUP($Y1224,[2]Edades!$A$3:$H$153,7,FALSE)</f>
        <v>13</v>
      </c>
      <c r="AC1224" s="34" t="str">
        <f>VLOOKUP($Y1224,[2]Edades!$A$3:$H$153,8,FALSE)</f>
        <v>60-64</v>
      </c>
      <c r="AD1224" s="34" t="s">
        <v>129</v>
      </c>
      <c r="AE1224" s="1">
        <v>2</v>
      </c>
      <c r="AF1224" s="34" t="s">
        <v>2137</v>
      </c>
      <c r="AG1224" s="34" t="s">
        <v>2127</v>
      </c>
      <c r="AH1224" s="34" t="s">
        <v>2127</v>
      </c>
      <c r="AK1224" s="34" t="s">
        <v>125</v>
      </c>
      <c r="AM1224" s="34" t="s">
        <v>2127</v>
      </c>
      <c r="AN1224" s="36" t="s">
        <v>2127</v>
      </c>
      <c r="AO1224" s="36" t="s">
        <v>2127</v>
      </c>
      <c r="AP1224" s="34" t="s">
        <v>2127</v>
      </c>
      <c r="AQ1224" s="36" t="s">
        <v>2127</v>
      </c>
      <c r="AR1224" s="34" t="s">
        <v>2098</v>
      </c>
      <c r="AS1224" s="91" t="s">
        <v>7324</v>
      </c>
      <c r="AT1224" s="34">
        <v>3124336827</v>
      </c>
      <c r="AU1224" s="34" t="s">
        <v>2127</v>
      </c>
      <c r="AX1224" s="90"/>
      <c r="BA1224" s="91"/>
      <c r="BB1224" s="91"/>
      <c r="BC1224" s="91"/>
      <c r="BF1224" s="34" t="s">
        <v>4983</v>
      </c>
      <c r="BG1224" s="92" t="s">
        <v>2098</v>
      </c>
      <c r="BM1224" s="36" t="s">
        <v>131</v>
      </c>
      <c r="BN1224" s="34" t="s">
        <v>132</v>
      </c>
      <c r="BO1224" s="36">
        <v>0</v>
      </c>
      <c r="BQ1224" s="94"/>
      <c r="BS1224" s="36" t="s">
        <v>2127</v>
      </c>
      <c r="BU1224" s="95"/>
      <c r="BV1224" s="95"/>
      <c r="BW1224" s="61"/>
      <c r="BX1224" s="60"/>
      <c r="BY1224" s="59" t="str">
        <f t="shared" ca="1" si="96"/>
        <v/>
      </c>
      <c r="CD1224" s="68"/>
      <c r="CE1224" s="68"/>
      <c r="CF1224" s="67"/>
      <c r="CG1224">
        <v>50</v>
      </c>
      <c r="CH1224" s="2">
        <v>145</v>
      </c>
      <c r="CI1224" s="4">
        <f t="shared" si="97"/>
        <v>23.781212841854934</v>
      </c>
      <c r="CJ1224" s="5" t="str">
        <f t="shared" si="98"/>
        <v>NORMAL</v>
      </c>
      <c r="CK1224" s="36">
        <v>0</v>
      </c>
      <c r="CL1224" s="66"/>
      <c r="CM1224" s="89">
        <v>43479</v>
      </c>
      <c r="CN1224" s="97">
        <v>43517</v>
      </c>
      <c r="CP1224"/>
      <c r="CQ1224" s="65"/>
      <c r="CR1224" s="65"/>
      <c r="CS1224" s="98"/>
      <c r="CT1224"/>
      <c r="CU1224"/>
      <c r="CV1224" s="97"/>
      <c r="CW1224" s="2">
        <v>110</v>
      </c>
      <c r="CX1224" s="82">
        <v>60</v>
      </c>
      <c r="DG1224" s="64"/>
      <c r="DI1224" s="89">
        <v>43522</v>
      </c>
      <c r="DJ1224" s="89"/>
      <c r="DN1224" s="34"/>
      <c r="DO1224" s="34"/>
      <c r="DP1224" s="34"/>
      <c r="DQ1224" s="34"/>
      <c r="DR1224" s="34"/>
      <c r="DS1224" s="34" t="s">
        <v>2127</v>
      </c>
      <c r="DT1224" s="34"/>
      <c r="DU1224" s="47">
        <v>44707</v>
      </c>
      <c r="DY1224" s="1">
        <v>2</v>
      </c>
      <c r="DZ1224" t="s">
        <v>7940</v>
      </c>
      <c r="EA1224" s="4">
        <v>0.98</v>
      </c>
      <c r="EB1224" s="4">
        <v>87</v>
      </c>
      <c r="EC1224" s="4">
        <v>140</v>
      </c>
      <c r="EE1224" s="4">
        <v>52.6</v>
      </c>
      <c r="EF1224" s="4">
        <v>145</v>
      </c>
      <c r="EG1224" s="4">
        <v>2.4</v>
      </c>
      <c r="EH1224" s="4">
        <v>6.9</v>
      </c>
      <c r="EJ1224"/>
      <c r="EL1224" s="34"/>
      <c r="EN1224" s="34"/>
    </row>
    <row r="1225" spans="1:144" x14ac:dyDescent="0.25">
      <c r="A1225" s="85">
        <v>2022</v>
      </c>
      <c r="B1225" s="87">
        <v>44830</v>
      </c>
      <c r="C1225" t="s">
        <v>121</v>
      </c>
      <c r="D1225" t="s">
        <v>122</v>
      </c>
      <c r="E1225" s="34" t="s">
        <v>7938</v>
      </c>
      <c r="F1225" s="34">
        <f t="shared" si="99"/>
        <v>1224</v>
      </c>
      <c r="G1225" s="34" t="s">
        <v>4985</v>
      </c>
      <c r="H1225">
        <v>18</v>
      </c>
      <c r="I1225" s="34" t="s">
        <v>6141</v>
      </c>
      <c r="J1225" s="34" t="s">
        <v>4988</v>
      </c>
      <c r="K1225" s="34" t="str">
        <f>VLOOKUP(J1225,[2]CodMpios!$B$347:$E$362,4,FALSE)</f>
        <v>18001 - Florencia</v>
      </c>
      <c r="L1225" s="34" t="str">
        <f>VLOOKUP($J1225,[2]Coord_Mpios_X_Y!$B$2:$K$1123,9,FALSE)</f>
        <v>1,749138703818</v>
      </c>
      <c r="M1225" s="34" t="str">
        <f>VLOOKUP($J1225,[2]Coord_Mpios_X_Y!$B$2:$K$1123,10,FALSE)</f>
        <v>-75,558239064333</v>
      </c>
      <c r="N1225" s="34" t="s">
        <v>125</v>
      </c>
      <c r="O1225" s="34" t="s">
        <v>126</v>
      </c>
      <c r="Q1225" s="34" t="s">
        <v>127</v>
      </c>
      <c r="R1225" s="34">
        <v>17646375</v>
      </c>
      <c r="S1225" s="34" t="str">
        <f t="shared" si="95"/>
        <v>CC17646375</v>
      </c>
      <c r="T1225" s="34" t="s">
        <v>5587</v>
      </c>
      <c r="V1225" s="34" t="s">
        <v>522</v>
      </c>
      <c r="W1225" s="34" t="s">
        <v>2119</v>
      </c>
      <c r="X1225" s="87">
        <v>25729</v>
      </c>
      <c r="Y1225">
        <v>52</v>
      </c>
      <c r="Z1225" s="36">
        <f>VLOOKUP($Y1225,[2]Edades!$A$3:$H$153,4,FALSE)</f>
        <v>5</v>
      </c>
      <c r="AA1225" s="34" t="str">
        <f>VLOOKUP($Y1225,[2]Edades!$A$3:$H$153,6,FALSE)</f>
        <v>5 - Adultez</v>
      </c>
      <c r="AB1225" s="34">
        <f>VLOOKUP($Y1225,[2]Edades!$A$3:$H$153,7,FALSE)</f>
        <v>11</v>
      </c>
      <c r="AC1225" s="34" t="str">
        <f>VLOOKUP($Y1225,[2]Edades!$A$3:$H$153,8,FALSE)</f>
        <v>50-54</v>
      </c>
      <c r="AD1225" s="34" t="s">
        <v>146</v>
      </c>
      <c r="AE1225">
        <v>1</v>
      </c>
      <c r="AF1225" s="34" t="s">
        <v>130</v>
      </c>
      <c r="AG1225" s="34" t="s">
        <v>2127</v>
      </c>
      <c r="AH1225" s="34" t="s">
        <v>2127</v>
      </c>
      <c r="AK1225" s="34" t="s">
        <v>125</v>
      </c>
      <c r="AM1225" s="34" t="s">
        <v>2127</v>
      </c>
      <c r="AN1225" s="36" t="s">
        <v>2127</v>
      </c>
      <c r="AO1225" s="36" t="s">
        <v>2127</v>
      </c>
      <c r="AP1225" s="34" t="s">
        <v>2127</v>
      </c>
      <c r="AQ1225" s="36" t="s">
        <v>2127</v>
      </c>
      <c r="AR1225" s="34" t="s">
        <v>2098</v>
      </c>
      <c r="AS1225" s="91" t="s">
        <v>7325</v>
      </c>
      <c r="AT1225" s="34">
        <v>3115442596</v>
      </c>
      <c r="AU1225" s="34" t="s">
        <v>2127</v>
      </c>
      <c r="AX1225" s="90"/>
      <c r="BA1225" s="91"/>
      <c r="BB1225" s="91"/>
      <c r="BC1225" s="91"/>
      <c r="BF1225" s="34" t="s">
        <v>4983</v>
      </c>
      <c r="BG1225" s="92" t="s">
        <v>2098</v>
      </c>
      <c r="BM1225" s="36" t="s">
        <v>131</v>
      </c>
      <c r="BN1225" s="34" t="s">
        <v>132</v>
      </c>
      <c r="BO1225" s="36">
        <v>0</v>
      </c>
      <c r="BQ1225" s="94"/>
      <c r="BS1225" s="36" t="s">
        <v>2127</v>
      </c>
      <c r="BU1225" s="95"/>
      <c r="BV1225" s="95"/>
      <c r="BW1225" s="61"/>
      <c r="BX1225" s="60"/>
      <c r="BY1225" s="59" t="str">
        <f t="shared" ca="1" si="96"/>
        <v/>
      </c>
      <c r="CD1225" s="68"/>
      <c r="CE1225" s="68"/>
      <c r="CF1225" s="67"/>
      <c r="CG1225">
        <v>83</v>
      </c>
      <c r="CH1225" s="2">
        <v>170</v>
      </c>
      <c r="CI1225" s="4">
        <f t="shared" si="97"/>
        <v>28.719723183391007</v>
      </c>
      <c r="CJ1225" s="5" t="str">
        <f t="shared" si="98"/>
        <v>SOBREPESO</v>
      </c>
      <c r="CK1225" s="36">
        <v>0</v>
      </c>
      <c r="CL1225" s="66"/>
      <c r="CM1225" s="89">
        <v>43481</v>
      </c>
      <c r="CN1225" s="97">
        <v>43490</v>
      </c>
      <c r="CP1225"/>
      <c r="CQ1225" s="65"/>
      <c r="CR1225" s="65"/>
      <c r="CS1225" s="98"/>
      <c r="CT1225"/>
      <c r="CU1225"/>
      <c r="CV1225" s="97"/>
      <c r="CW1225" s="2">
        <v>113</v>
      </c>
      <c r="CX1225" s="82">
        <v>73</v>
      </c>
      <c r="DG1225" s="64"/>
      <c r="DI1225" s="89"/>
      <c r="DJ1225" s="89"/>
      <c r="DN1225" s="34"/>
      <c r="DO1225" s="34"/>
      <c r="DP1225" s="34"/>
      <c r="DQ1225" s="34"/>
      <c r="DR1225" s="34"/>
      <c r="DS1225" s="34" t="s">
        <v>2127</v>
      </c>
      <c r="DT1225" s="34"/>
      <c r="DU1225" s="47">
        <v>44469</v>
      </c>
      <c r="DY1225" s="1">
        <v>1</v>
      </c>
      <c r="DZ1225" t="s">
        <v>7940</v>
      </c>
      <c r="EB1225" s="4"/>
      <c r="EJ1225"/>
      <c r="EL1225" s="34"/>
      <c r="EN1225" s="34"/>
    </row>
    <row r="1226" spans="1:144" x14ac:dyDescent="0.25">
      <c r="A1226" s="85">
        <v>2022</v>
      </c>
      <c r="B1226" s="87">
        <v>44830</v>
      </c>
      <c r="C1226" t="s">
        <v>121</v>
      </c>
      <c r="D1226" t="s">
        <v>122</v>
      </c>
      <c r="E1226" s="34" t="s">
        <v>7938</v>
      </c>
      <c r="F1226" s="34">
        <f t="shared" si="99"/>
        <v>1225</v>
      </c>
      <c r="G1226" s="34" t="s">
        <v>4985</v>
      </c>
      <c r="H1226">
        <v>18</v>
      </c>
      <c r="I1226" s="34" t="s">
        <v>6141</v>
      </c>
      <c r="J1226" s="34" t="s">
        <v>4986</v>
      </c>
      <c r="K1226" s="34" t="str">
        <f>VLOOKUP(J1226,[2]CodMpios!$B$347:$E$362,4,FALSE)</f>
        <v>18756 - Solano</v>
      </c>
      <c r="L1226" s="34" t="str">
        <f>VLOOKUP($J1226,[2]Coord_Mpios_X_Y!$B$2:$K$1123,9,FALSE)</f>
        <v>0,211280845516</v>
      </c>
      <c r="M1226" s="34" t="str">
        <f>VLOOKUP($J1226,[2]Coord_Mpios_X_Y!$B$2:$K$1123,10,FALSE)</f>
        <v>-73,123867898891</v>
      </c>
      <c r="N1226" s="34" t="s">
        <v>125</v>
      </c>
      <c r="O1226" s="34" t="s">
        <v>126</v>
      </c>
      <c r="Q1226" s="34" t="s">
        <v>127</v>
      </c>
      <c r="R1226" s="34">
        <v>30516457</v>
      </c>
      <c r="S1226" s="34" t="str">
        <f t="shared" si="95"/>
        <v>CC30516457</v>
      </c>
      <c r="T1226" s="34" t="s">
        <v>608</v>
      </c>
      <c r="V1226" s="34" t="s">
        <v>1066</v>
      </c>
      <c r="W1226" s="34" t="s">
        <v>273</v>
      </c>
      <c r="X1226" s="87">
        <v>23373</v>
      </c>
      <c r="Y1226">
        <v>59</v>
      </c>
      <c r="Z1226" s="36">
        <f>VLOOKUP($Y1226,[2]Edades!$A$3:$H$153,4,FALSE)</f>
        <v>5</v>
      </c>
      <c r="AA1226" s="34" t="str">
        <f>VLOOKUP($Y1226,[2]Edades!$A$3:$H$153,6,FALSE)</f>
        <v>5 - Adultez</v>
      </c>
      <c r="AB1226" s="34">
        <f>VLOOKUP($Y1226,[2]Edades!$A$3:$H$153,7,FALSE)</f>
        <v>12</v>
      </c>
      <c r="AC1226" s="34" t="str">
        <f>VLOOKUP($Y1226,[2]Edades!$A$3:$H$153,8,FALSE)</f>
        <v>55-59</v>
      </c>
      <c r="AD1226" s="34" t="s">
        <v>129</v>
      </c>
      <c r="AE1226" s="1">
        <v>2</v>
      </c>
      <c r="AF1226" s="34" t="s">
        <v>130</v>
      </c>
      <c r="AG1226" s="34" t="s">
        <v>2127</v>
      </c>
      <c r="AH1226" s="34" t="s">
        <v>2127</v>
      </c>
      <c r="AK1226" s="34" t="s">
        <v>125</v>
      </c>
      <c r="AM1226" s="34" t="s">
        <v>2127</v>
      </c>
      <c r="AN1226" s="36" t="s">
        <v>2127</v>
      </c>
      <c r="AO1226" s="36" t="s">
        <v>2127</v>
      </c>
      <c r="AP1226" s="34" t="s">
        <v>2127</v>
      </c>
      <c r="AQ1226" s="36" t="s">
        <v>2127</v>
      </c>
      <c r="AR1226" s="34" t="s">
        <v>5238</v>
      </c>
      <c r="AS1226" s="91" t="s">
        <v>7326</v>
      </c>
      <c r="AT1226" s="34">
        <v>3204911839</v>
      </c>
      <c r="AU1226" s="34" t="s">
        <v>2127</v>
      </c>
      <c r="AX1226" s="90"/>
      <c r="BA1226" s="91"/>
      <c r="BB1226" s="91"/>
      <c r="BC1226" s="91"/>
      <c r="BF1226" s="34" t="s">
        <v>4983</v>
      </c>
      <c r="BG1226" s="92" t="s">
        <v>2098</v>
      </c>
      <c r="BM1226" s="36" t="s">
        <v>131</v>
      </c>
      <c r="BN1226" s="34" t="s">
        <v>132</v>
      </c>
      <c r="BO1226" s="36">
        <v>0</v>
      </c>
      <c r="BQ1226" s="94"/>
      <c r="BS1226" s="36" t="s">
        <v>2127</v>
      </c>
      <c r="BU1226" s="95"/>
      <c r="BV1226" s="95"/>
      <c r="BW1226" s="61"/>
      <c r="BX1226" s="60"/>
      <c r="BY1226" s="59" t="str">
        <f t="shared" ca="1" si="96"/>
        <v/>
      </c>
      <c r="CD1226" s="68"/>
      <c r="CE1226" s="68"/>
      <c r="CF1226" s="67"/>
      <c r="CG1226">
        <v>78</v>
      </c>
      <c r="CH1226" s="2">
        <v>157</v>
      </c>
      <c r="CI1226" s="4">
        <f t="shared" si="97"/>
        <v>31.644285772242281</v>
      </c>
      <c r="CJ1226" s="5" t="str">
        <f t="shared" si="98"/>
        <v>OBESIDAD</v>
      </c>
      <c r="CK1226" s="36">
        <v>0</v>
      </c>
      <c r="CL1226" s="66"/>
      <c r="CM1226" s="89">
        <v>43482</v>
      </c>
      <c r="CN1226" s="97">
        <v>43509</v>
      </c>
      <c r="CP1226"/>
      <c r="CQ1226" s="65"/>
      <c r="CR1226" s="65"/>
      <c r="CS1226" s="98"/>
      <c r="CT1226"/>
      <c r="CU1226"/>
      <c r="CV1226" s="97"/>
      <c r="CW1226" s="2"/>
      <c r="CX1226" s="82"/>
      <c r="DG1226" s="64"/>
      <c r="DI1226" s="89"/>
      <c r="DJ1226" s="89"/>
      <c r="DN1226" s="34"/>
      <c r="DO1226" s="34"/>
      <c r="DP1226" s="34"/>
      <c r="DQ1226" s="34"/>
      <c r="DR1226" s="34"/>
      <c r="DS1226" s="34" t="s">
        <v>2127</v>
      </c>
      <c r="DT1226" s="34"/>
      <c r="DU1226" s="47">
        <v>44306</v>
      </c>
      <c r="DY1226" s="1">
        <v>2</v>
      </c>
      <c r="DZ1226" t="s">
        <v>7940</v>
      </c>
      <c r="EB1226" s="4"/>
      <c r="EJ1226"/>
      <c r="EL1226" s="34"/>
      <c r="EN1226" s="34"/>
    </row>
    <row r="1227" spans="1:144" x14ac:dyDescent="0.25">
      <c r="A1227" s="85">
        <v>2022</v>
      </c>
      <c r="B1227" s="87">
        <v>44830</v>
      </c>
      <c r="C1227" t="s">
        <v>121</v>
      </c>
      <c r="D1227" t="s">
        <v>122</v>
      </c>
      <c r="E1227" s="34" t="s">
        <v>7938</v>
      </c>
      <c r="F1227" s="34">
        <f t="shared" si="99"/>
        <v>1226</v>
      </c>
      <c r="G1227" s="34" t="s">
        <v>4985</v>
      </c>
      <c r="H1227">
        <v>18</v>
      </c>
      <c r="I1227" s="34" t="s">
        <v>6141</v>
      </c>
      <c r="J1227" s="34" t="s">
        <v>5007</v>
      </c>
      <c r="K1227" s="34" t="str">
        <f>VLOOKUP(J1227,[2]CodMpios!$B$347:$E$362,4,FALSE)</f>
        <v>18410 - La Montañita</v>
      </c>
      <c r="L1227" s="34" t="str">
        <f>VLOOKUP($J1227,[2]Coord_Mpios_X_Y!$B$2:$K$1123,9,FALSE)</f>
        <v>1,302860442333</v>
      </c>
      <c r="M1227" s="34" t="str">
        <f>VLOOKUP($J1227,[2]Coord_Mpios_X_Y!$B$2:$K$1123,10,FALSE)</f>
        <v>-75,235727318747</v>
      </c>
      <c r="N1227" s="34" t="s">
        <v>125</v>
      </c>
      <c r="O1227" s="34" t="s">
        <v>126</v>
      </c>
      <c r="Q1227" s="34" t="s">
        <v>127</v>
      </c>
      <c r="R1227" s="34">
        <v>17626499</v>
      </c>
      <c r="S1227" s="34" t="str">
        <f t="shared" si="95"/>
        <v>CC17626499</v>
      </c>
      <c r="T1227" s="34" t="s">
        <v>983</v>
      </c>
      <c r="U1227" s="34" t="s">
        <v>2509</v>
      </c>
      <c r="V1227" s="34" t="s">
        <v>1135</v>
      </c>
      <c r="W1227" s="34" t="s">
        <v>2499</v>
      </c>
      <c r="X1227" s="87">
        <v>19577</v>
      </c>
      <c r="Y1227">
        <v>69</v>
      </c>
      <c r="Z1227" s="36">
        <f>VLOOKUP($Y1227,[2]Edades!$A$3:$H$153,4,FALSE)</f>
        <v>6</v>
      </c>
      <c r="AA1227" s="34" t="str">
        <f>VLOOKUP($Y1227,[2]Edades!$A$3:$H$153,6,FALSE)</f>
        <v>6 - Persona mayor</v>
      </c>
      <c r="AB1227" s="34">
        <f>VLOOKUP($Y1227,[2]Edades!$A$3:$H$153,7,FALSE)</f>
        <v>14</v>
      </c>
      <c r="AC1227" s="34" t="str">
        <f>VLOOKUP($Y1227,[2]Edades!$A$3:$H$153,8,FALSE)</f>
        <v>65-69</v>
      </c>
      <c r="AD1227" s="34" t="s">
        <v>146</v>
      </c>
      <c r="AE1227">
        <v>1</v>
      </c>
      <c r="AF1227" s="34" t="s">
        <v>2137</v>
      </c>
      <c r="AG1227" s="34" t="s">
        <v>2127</v>
      </c>
      <c r="AH1227" s="34" t="s">
        <v>2127</v>
      </c>
      <c r="AK1227" s="34" t="s">
        <v>125</v>
      </c>
      <c r="AM1227" s="34" t="s">
        <v>2127</v>
      </c>
      <c r="AN1227" s="36" t="s">
        <v>2127</v>
      </c>
      <c r="AO1227" s="36" t="s">
        <v>2127</v>
      </c>
      <c r="AP1227" s="34" t="s">
        <v>2127</v>
      </c>
      <c r="AQ1227" s="36" t="s">
        <v>2127</v>
      </c>
      <c r="AR1227" s="34" t="s">
        <v>5919</v>
      </c>
      <c r="AS1227" s="91" t="s">
        <v>7327</v>
      </c>
      <c r="AT1227" s="34">
        <v>3103139313</v>
      </c>
      <c r="AU1227" s="34" t="s">
        <v>2127</v>
      </c>
      <c r="AX1227" s="90"/>
      <c r="BA1227" s="91"/>
      <c r="BB1227" s="91"/>
      <c r="BC1227" s="91"/>
      <c r="BF1227" s="34" t="s">
        <v>4983</v>
      </c>
      <c r="BG1227" s="92" t="s">
        <v>2098</v>
      </c>
      <c r="BM1227" s="36" t="s">
        <v>131</v>
      </c>
      <c r="BN1227" s="34" t="s">
        <v>132</v>
      </c>
      <c r="BO1227" s="36">
        <v>0</v>
      </c>
      <c r="BQ1227" s="94"/>
      <c r="BS1227" s="36" t="s">
        <v>2127</v>
      </c>
      <c r="BU1227" s="95"/>
      <c r="BV1227" s="95"/>
      <c r="BW1227" s="61"/>
      <c r="BX1227" s="60"/>
      <c r="BY1227" s="59" t="str">
        <f t="shared" ca="1" si="96"/>
        <v/>
      </c>
      <c r="CD1227" s="68"/>
      <c r="CE1227" s="68"/>
      <c r="CF1227" s="67"/>
      <c r="CG1227">
        <v>80</v>
      </c>
      <c r="CH1227" s="2">
        <v>177</v>
      </c>
      <c r="CI1227" s="4">
        <f t="shared" si="97"/>
        <v>25.535446391522228</v>
      </c>
      <c r="CJ1227" s="5" t="str">
        <f t="shared" si="98"/>
        <v>SOBREPESO</v>
      </c>
      <c r="CK1227" s="36">
        <v>0</v>
      </c>
      <c r="CL1227" s="66"/>
      <c r="CM1227" s="89">
        <v>43500</v>
      </c>
      <c r="CN1227" s="97">
        <v>43514</v>
      </c>
      <c r="CP1227"/>
      <c r="CQ1227" s="65"/>
      <c r="CR1227" s="65"/>
      <c r="CS1227" s="98"/>
      <c r="CT1227"/>
      <c r="CU1227"/>
      <c r="CV1227" s="97"/>
      <c r="CW1227" s="2"/>
      <c r="CX1227" s="82"/>
      <c r="DG1227" s="64"/>
      <c r="DI1227" s="89"/>
      <c r="DJ1227" s="89"/>
      <c r="DN1227" s="34"/>
      <c r="DO1227" s="34"/>
      <c r="DP1227" s="34"/>
      <c r="DQ1227" s="34"/>
      <c r="DR1227" s="34"/>
      <c r="DS1227" s="34" t="s">
        <v>2127</v>
      </c>
      <c r="DT1227" s="34"/>
      <c r="DU1227" s="47">
        <v>44272</v>
      </c>
      <c r="DY1227" s="1">
        <v>2</v>
      </c>
      <c r="DZ1227" t="s">
        <v>7940</v>
      </c>
      <c r="EB1227" s="4"/>
      <c r="EJ1227"/>
      <c r="EL1227" s="34"/>
      <c r="EN1227" s="34"/>
    </row>
    <row r="1228" spans="1:144" x14ac:dyDescent="0.25">
      <c r="A1228" s="85">
        <v>2022</v>
      </c>
      <c r="B1228" s="87">
        <v>44830</v>
      </c>
      <c r="C1228" t="s">
        <v>121</v>
      </c>
      <c r="D1228" t="s">
        <v>122</v>
      </c>
      <c r="E1228" s="34" t="s">
        <v>7938</v>
      </c>
      <c r="F1228" s="34">
        <f t="shared" si="99"/>
        <v>1227</v>
      </c>
      <c r="G1228" s="34" t="s">
        <v>4985</v>
      </c>
      <c r="H1228">
        <v>18</v>
      </c>
      <c r="I1228" s="34" t="s">
        <v>6141</v>
      </c>
      <c r="J1228" s="34" t="s">
        <v>4988</v>
      </c>
      <c r="K1228" s="34" t="str">
        <f>VLOOKUP(J1228,[2]CodMpios!$B$347:$E$362,4,FALSE)</f>
        <v>18001 - Florencia</v>
      </c>
      <c r="L1228" s="34" t="str">
        <f>VLOOKUP($J1228,[2]Coord_Mpios_X_Y!$B$2:$K$1123,9,FALSE)</f>
        <v>1,749138703818</v>
      </c>
      <c r="M1228" s="34" t="str">
        <f>VLOOKUP($J1228,[2]Coord_Mpios_X_Y!$B$2:$K$1123,10,FALSE)</f>
        <v>-75,558239064333</v>
      </c>
      <c r="N1228" s="34" t="s">
        <v>125</v>
      </c>
      <c r="O1228" s="34" t="s">
        <v>126</v>
      </c>
      <c r="Q1228" s="34" t="s">
        <v>127</v>
      </c>
      <c r="R1228" s="34">
        <v>40760710</v>
      </c>
      <c r="S1228" s="34" t="str">
        <f t="shared" si="95"/>
        <v>CC40760710</v>
      </c>
      <c r="T1228" s="34" t="s">
        <v>1095</v>
      </c>
      <c r="U1228" s="34" t="s">
        <v>343</v>
      </c>
      <c r="V1228" s="34" t="s">
        <v>5313</v>
      </c>
      <c r="W1228" s="34" t="s">
        <v>303</v>
      </c>
      <c r="X1228" s="87">
        <v>21544</v>
      </c>
      <c r="Y1228">
        <v>64</v>
      </c>
      <c r="Z1228" s="36">
        <f>VLOOKUP($Y1228,[2]Edades!$A$3:$H$153,4,FALSE)</f>
        <v>6</v>
      </c>
      <c r="AA1228" s="34" t="str">
        <f>VLOOKUP($Y1228,[2]Edades!$A$3:$H$153,6,FALSE)</f>
        <v>6 - Persona mayor</v>
      </c>
      <c r="AB1228" s="34">
        <f>VLOOKUP($Y1228,[2]Edades!$A$3:$H$153,7,FALSE)</f>
        <v>13</v>
      </c>
      <c r="AC1228" s="34" t="str">
        <f>VLOOKUP($Y1228,[2]Edades!$A$3:$H$153,8,FALSE)</f>
        <v>60-64</v>
      </c>
      <c r="AD1228" s="34" t="s">
        <v>129</v>
      </c>
      <c r="AE1228" s="1">
        <v>2</v>
      </c>
      <c r="AF1228" s="34" t="s">
        <v>2137</v>
      </c>
      <c r="AG1228" s="34" t="s">
        <v>2127</v>
      </c>
      <c r="AH1228" s="34" t="s">
        <v>2127</v>
      </c>
      <c r="AK1228" s="34" t="s">
        <v>125</v>
      </c>
      <c r="AM1228" s="34" t="s">
        <v>2127</v>
      </c>
      <c r="AN1228" s="36" t="s">
        <v>2127</v>
      </c>
      <c r="AO1228" s="36" t="s">
        <v>2127</v>
      </c>
      <c r="AP1228" s="34" t="s">
        <v>2127</v>
      </c>
      <c r="AQ1228" s="36" t="s">
        <v>2127</v>
      </c>
      <c r="AR1228" s="34" t="s">
        <v>2098</v>
      </c>
      <c r="AS1228" s="91" t="s">
        <v>7328</v>
      </c>
      <c r="AT1228" s="34">
        <v>3102343579</v>
      </c>
      <c r="AU1228" s="34" t="s">
        <v>2127</v>
      </c>
      <c r="AX1228" s="90"/>
      <c r="BA1228" s="91"/>
      <c r="BB1228" s="91"/>
      <c r="BC1228" s="91"/>
      <c r="BF1228" s="34" t="s">
        <v>4983</v>
      </c>
      <c r="BG1228" s="92" t="s">
        <v>2098</v>
      </c>
      <c r="BM1228" s="36" t="s">
        <v>131</v>
      </c>
      <c r="BN1228" s="34" t="s">
        <v>132</v>
      </c>
      <c r="BO1228" s="36">
        <v>0</v>
      </c>
      <c r="BQ1228" s="94"/>
      <c r="BS1228" s="36" t="s">
        <v>2127</v>
      </c>
      <c r="BU1228" s="95"/>
      <c r="BV1228" s="95"/>
      <c r="BW1228" s="61"/>
      <c r="BX1228" s="60"/>
      <c r="BY1228" s="59" t="str">
        <f t="shared" ca="1" si="96"/>
        <v/>
      </c>
      <c r="CD1228" s="68"/>
      <c r="CE1228" s="68"/>
      <c r="CF1228" s="67"/>
      <c r="CG1228">
        <v>84</v>
      </c>
      <c r="CH1228" s="2">
        <v>156</v>
      </c>
      <c r="CI1228" s="4">
        <f t="shared" si="97"/>
        <v>34.516765285996051</v>
      </c>
      <c r="CJ1228" s="5" t="str">
        <f t="shared" si="98"/>
        <v>OBESIDAD</v>
      </c>
      <c r="CK1228" s="36">
        <v>0</v>
      </c>
      <c r="CL1228" s="66"/>
      <c r="CM1228" s="89">
        <v>43501</v>
      </c>
      <c r="CN1228" s="97">
        <v>43501</v>
      </c>
      <c r="CP1228"/>
      <c r="CQ1228" s="65"/>
      <c r="CR1228" s="65"/>
      <c r="CS1228" s="98"/>
      <c r="CT1228"/>
      <c r="CU1228"/>
      <c r="CV1228" s="97"/>
      <c r="CW1228" s="2">
        <v>120</v>
      </c>
      <c r="CX1228" s="82">
        <v>70</v>
      </c>
      <c r="DG1228" s="64"/>
      <c r="DI1228" s="89"/>
      <c r="DJ1228" s="89"/>
      <c r="DN1228" s="34"/>
      <c r="DO1228" s="34"/>
      <c r="DP1228" s="34"/>
      <c r="DQ1228" s="34"/>
      <c r="DR1228" s="34"/>
      <c r="DS1228" s="34" t="s">
        <v>2127</v>
      </c>
      <c r="DT1228" s="34"/>
      <c r="DU1228" s="47">
        <v>44593</v>
      </c>
      <c r="DY1228" s="1">
        <v>2</v>
      </c>
      <c r="DZ1228" t="s">
        <v>7940</v>
      </c>
      <c r="EB1228" s="4">
        <v>146</v>
      </c>
      <c r="EC1228" s="4">
        <v>226</v>
      </c>
      <c r="ED1228" s="4">
        <v>154</v>
      </c>
      <c r="EE1228" s="4">
        <v>43.4</v>
      </c>
      <c r="EF1228" s="4">
        <v>145</v>
      </c>
      <c r="EH1228" s="4">
        <v>7.1</v>
      </c>
      <c r="EJ1228"/>
      <c r="EL1228" s="34"/>
      <c r="EN1228" s="34"/>
    </row>
    <row r="1229" spans="1:144" x14ac:dyDescent="0.25">
      <c r="A1229" s="85">
        <v>2022</v>
      </c>
      <c r="B1229" s="87">
        <v>44830</v>
      </c>
      <c r="C1229" t="s">
        <v>121</v>
      </c>
      <c r="D1229" t="s">
        <v>122</v>
      </c>
      <c r="E1229" s="34" t="s">
        <v>7938</v>
      </c>
      <c r="F1229" s="34">
        <f t="shared" si="99"/>
        <v>1228</v>
      </c>
      <c r="G1229" s="34" t="s">
        <v>4985</v>
      </c>
      <c r="H1229">
        <v>18</v>
      </c>
      <c r="I1229" s="34" t="s">
        <v>6141</v>
      </c>
      <c r="J1229" s="34" t="s">
        <v>4988</v>
      </c>
      <c r="K1229" s="34" t="str">
        <f>VLOOKUP(J1229,[2]CodMpios!$B$347:$E$362,4,FALSE)</f>
        <v>18001 - Florencia</v>
      </c>
      <c r="L1229" s="34" t="str">
        <f>VLOOKUP($J1229,[2]Coord_Mpios_X_Y!$B$2:$K$1123,9,FALSE)</f>
        <v>1,749138703818</v>
      </c>
      <c r="M1229" s="34" t="str">
        <f>VLOOKUP($J1229,[2]Coord_Mpios_X_Y!$B$2:$K$1123,10,FALSE)</f>
        <v>-75,558239064333</v>
      </c>
      <c r="N1229" s="34" t="s">
        <v>125</v>
      </c>
      <c r="O1229" s="34" t="s">
        <v>126</v>
      </c>
      <c r="Q1229" s="34" t="s">
        <v>127</v>
      </c>
      <c r="R1229" s="34">
        <v>17647816</v>
      </c>
      <c r="S1229" s="34" t="str">
        <f t="shared" si="95"/>
        <v>CC17647816</v>
      </c>
      <c r="T1229" s="34" t="s">
        <v>1373</v>
      </c>
      <c r="V1229" s="34" t="s">
        <v>2456</v>
      </c>
      <c r="W1229" s="34" t="s">
        <v>410</v>
      </c>
      <c r="X1229" s="87">
        <v>26083</v>
      </c>
      <c r="Y1229">
        <v>51</v>
      </c>
      <c r="Z1229" s="36">
        <f>VLOOKUP($Y1229,[2]Edades!$A$3:$H$153,4,FALSE)</f>
        <v>5</v>
      </c>
      <c r="AA1229" s="34" t="str">
        <f>VLOOKUP($Y1229,[2]Edades!$A$3:$H$153,6,FALSE)</f>
        <v>5 - Adultez</v>
      </c>
      <c r="AB1229" s="34">
        <f>VLOOKUP($Y1229,[2]Edades!$A$3:$H$153,7,FALSE)</f>
        <v>11</v>
      </c>
      <c r="AC1229" s="34" t="str">
        <f>VLOOKUP($Y1229,[2]Edades!$A$3:$H$153,8,FALSE)</f>
        <v>50-54</v>
      </c>
      <c r="AD1229" s="34" t="s">
        <v>146</v>
      </c>
      <c r="AE1229">
        <v>1</v>
      </c>
      <c r="AF1229" s="34" t="s">
        <v>130</v>
      </c>
      <c r="AG1229" s="34" t="s">
        <v>2127</v>
      </c>
      <c r="AH1229" s="34" t="s">
        <v>2127</v>
      </c>
      <c r="AK1229" s="34" t="s">
        <v>125</v>
      </c>
      <c r="AM1229" s="34" t="s">
        <v>2127</v>
      </c>
      <c r="AN1229" s="36" t="s">
        <v>2127</v>
      </c>
      <c r="AO1229" s="36" t="s">
        <v>2127</v>
      </c>
      <c r="AP1229" s="34" t="s">
        <v>2127</v>
      </c>
      <c r="AQ1229" s="36" t="s">
        <v>2127</v>
      </c>
      <c r="AR1229" s="34" t="s">
        <v>2098</v>
      </c>
      <c r="AS1229" s="91" t="s">
        <v>7329</v>
      </c>
      <c r="AT1229" s="34">
        <v>3102206818</v>
      </c>
      <c r="AU1229" s="34" t="s">
        <v>2127</v>
      </c>
      <c r="AX1229" s="90"/>
      <c r="BA1229" s="91"/>
      <c r="BB1229" s="91"/>
      <c r="BC1229" s="91"/>
      <c r="BF1229" s="34" t="s">
        <v>4983</v>
      </c>
      <c r="BG1229" s="92" t="s">
        <v>2098</v>
      </c>
      <c r="BM1229" s="36" t="s">
        <v>131</v>
      </c>
      <c r="BN1229" s="34" t="s">
        <v>132</v>
      </c>
      <c r="BO1229" s="36">
        <v>0</v>
      </c>
      <c r="BQ1229" s="94"/>
      <c r="BS1229" s="36" t="s">
        <v>2127</v>
      </c>
      <c r="BU1229" s="95"/>
      <c r="BV1229" s="95"/>
      <c r="BW1229" s="61"/>
      <c r="BX1229" s="60"/>
      <c r="BY1229" s="59" t="str">
        <f t="shared" ca="1" si="96"/>
        <v/>
      </c>
      <c r="CD1229" s="68"/>
      <c r="CE1229" s="68"/>
      <c r="CF1229" s="67"/>
      <c r="CG1229">
        <v>77</v>
      </c>
      <c r="CH1229" s="2">
        <v>170</v>
      </c>
      <c r="CI1229" s="4">
        <f t="shared" si="97"/>
        <v>26.643598615916957</v>
      </c>
      <c r="CJ1229" s="5" t="str">
        <f t="shared" si="98"/>
        <v>SOBREPESO</v>
      </c>
      <c r="CK1229" s="36">
        <v>0</v>
      </c>
      <c r="CL1229" s="66"/>
      <c r="CM1229" s="89">
        <v>43501</v>
      </c>
      <c r="CN1229" s="97">
        <v>43509</v>
      </c>
      <c r="CP1229"/>
      <c r="CQ1229" s="65"/>
      <c r="CR1229" s="65"/>
      <c r="CS1229" s="98"/>
      <c r="CT1229"/>
      <c r="CU1229"/>
      <c r="CV1229" s="97"/>
      <c r="CW1229" s="2"/>
      <c r="CX1229" s="82"/>
      <c r="DG1229" s="64"/>
      <c r="DI1229" s="89">
        <v>43515</v>
      </c>
      <c r="DJ1229" s="89"/>
      <c r="DN1229" s="34"/>
      <c r="DO1229" s="34"/>
      <c r="DP1229" s="34"/>
      <c r="DQ1229" s="34"/>
      <c r="DR1229" s="34"/>
      <c r="DS1229" s="34" t="s">
        <v>2127</v>
      </c>
      <c r="DT1229" s="34"/>
      <c r="DU1229" s="47">
        <v>43511</v>
      </c>
      <c r="DY1229" s="1">
        <v>1</v>
      </c>
      <c r="DZ1229" t="s">
        <v>7941</v>
      </c>
      <c r="EB1229" s="4"/>
      <c r="EJ1229"/>
      <c r="EL1229" s="34"/>
      <c r="EN1229" s="34"/>
    </row>
    <row r="1230" spans="1:144" x14ac:dyDescent="0.25">
      <c r="A1230" s="85">
        <v>2022</v>
      </c>
      <c r="B1230" s="87">
        <v>44830</v>
      </c>
      <c r="C1230" t="s">
        <v>121</v>
      </c>
      <c r="D1230" t="s">
        <v>122</v>
      </c>
      <c r="E1230" s="34" t="s">
        <v>7938</v>
      </c>
      <c r="F1230" s="34">
        <f t="shared" si="99"/>
        <v>1229</v>
      </c>
      <c r="G1230" s="34" t="s">
        <v>4985</v>
      </c>
      <c r="H1230">
        <v>18</v>
      </c>
      <c r="I1230" s="34" t="s">
        <v>6141</v>
      </c>
      <c r="J1230" s="34" t="s">
        <v>5110</v>
      </c>
      <c r="K1230" s="34" t="str">
        <f>VLOOKUP(J1230,[2]CodMpios!$B$347:$E$362,4,FALSE)</f>
        <v>18479 - Morelia</v>
      </c>
      <c r="L1230" s="34" t="str">
        <f>VLOOKUP($J1230,[2]Coord_Mpios_X_Y!$B$2:$K$1123,9,FALSE)</f>
        <v>1,382996109840</v>
      </c>
      <c r="M1230" s="34" t="str">
        <f>VLOOKUP($J1230,[2]Coord_Mpios_X_Y!$B$2:$K$1123,10,FALSE)</f>
        <v>-75,673811233713</v>
      </c>
      <c r="N1230" s="34" t="s">
        <v>125</v>
      </c>
      <c r="O1230" s="34" t="s">
        <v>126</v>
      </c>
      <c r="Q1230" s="34" t="s">
        <v>127</v>
      </c>
      <c r="R1230" s="34">
        <v>17642042</v>
      </c>
      <c r="S1230" s="34" t="str">
        <f t="shared" si="95"/>
        <v>CC17642042</v>
      </c>
      <c r="T1230" s="34" t="s">
        <v>5586</v>
      </c>
      <c r="U1230" s="34" t="s">
        <v>341</v>
      </c>
      <c r="V1230" s="34" t="s">
        <v>5167</v>
      </c>
      <c r="W1230" s="34" t="s">
        <v>214</v>
      </c>
      <c r="X1230" s="87">
        <v>24764</v>
      </c>
      <c r="Y1230">
        <v>55</v>
      </c>
      <c r="Z1230" s="36">
        <f>VLOOKUP($Y1230,[2]Edades!$A$3:$H$153,4,FALSE)</f>
        <v>5</v>
      </c>
      <c r="AA1230" s="34" t="str">
        <f>VLOOKUP($Y1230,[2]Edades!$A$3:$H$153,6,FALSE)</f>
        <v>5 - Adultez</v>
      </c>
      <c r="AB1230" s="34">
        <f>VLOOKUP($Y1230,[2]Edades!$A$3:$H$153,7,FALSE)</f>
        <v>12</v>
      </c>
      <c r="AC1230" s="34" t="str">
        <f>VLOOKUP($Y1230,[2]Edades!$A$3:$H$153,8,FALSE)</f>
        <v>55-59</v>
      </c>
      <c r="AD1230" s="34" t="s">
        <v>146</v>
      </c>
      <c r="AE1230">
        <v>1</v>
      </c>
      <c r="AF1230" s="34" t="s">
        <v>130</v>
      </c>
      <c r="AG1230" s="34" t="s">
        <v>2127</v>
      </c>
      <c r="AH1230" s="34" t="s">
        <v>2127</v>
      </c>
      <c r="AK1230" s="34" t="s">
        <v>125</v>
      </c>
      <c r="AM1230" s="34" t="s">
        <v>2127</v>
      </c>
      <c r="AN1230" s="36" t="s">
        <v>2127</v>
      </c>
      <c r="AO1230" s="36" t="s">
        <v>2127</v>
      </c>
      <c r="AP1230" s="34" t="s">
        <v>2127</v>
      </c>
      <c r="AQ1230" s="36" t="s">
        <v>2127</v>
      </c>
      <c r="AR1230" s="34" t="s">
        <v>2098</v>
      </c>
      <c r="AS1230" s="91" t="s">
        <v>7330</v>
      </c>
      <c r="AT1230" s="34">
        <v>3187585990</v>
      </c>
      <c r="AU1230" s="34" t="s">
        <v>2127</v>
      </c>
      <c r="AX1230" s="90"/>
      <c r="BA1230" s="91"/>
      <c r="BB1230" s="91"/>
      <c r="BC1230" s="91"/>
      <c r="BF1230" s="34" t="s">
        <v>4983</v>
      </c>
      <c r="BG1230" s="92" t="s">
        <v>2098</v>
      </c>
      <c r="BM1230" s="36" t="s">
        <v>131</v>
      </c>
      <c r="BN1230" s="34" t="s">
        <v>132</v>
      </c>
      <c r="BO1230" s="36">
        <v>0</v>
      </c>
      <c r="BQ1230" s="94"/>
      <c r="BS1230" s="36" t="s">
        <v>2127</v>
      </c>
      <c r="BU1230" s="95"/>
      <c r="BV1230" s="95"/>
      <c r="BW1230" s="61"/>
      <c r="BX1230" s="60"/>
      <c r="BY1230" s="59" t="str">
        <f t="shared" ca="1" si="96"/>
        <v/>
      </c>
      <c r="CD1230" s="68"/>
      <c r="CE1230" s="68"/>
      <c r="CF1230" s="67"/>
      <c r="CG1230">
        <v>92</v>
      </c>
      <c r="CH1230" s="2">
        <v>180</v>
      </c>
      <c r="CI1230" s="4">
        <f t="shared" si="97"/>
        <v>28.39506172839506</v>
      </c>
      <c r="CJ1230" s="5" t="str">
        <f t="shared" si="98"/>
        <v>SOBREPESO</v>
      </c>
      <c r="CK1230" s="36">
        <v>0</v>
      </c>
      <c r="CL1230" s="66"/>
      <c r="CM1230" s="89">
        <v>43501</v>
      </c>
      <c r="CN1230" s="97">
        <v>43509</v>
      </c>
      <c r="CP1230"/>
      <c r="CQ1230" s="65"/>
      <c r="CR1230" s="65"/>
      <c r="CS1230" s="98"/>
      <c r="CT1230"/>
      <c r="CU1230"/>
      <c r="CV1230" s="97"/>
      <c r="CW1230" s="2">
        <v>130</v>
      </c>
      <c r="CX1230" s="82">
        <v>70</v>
      </c>
      <c r="DG1230" s="64"/>
      <c r="DI1230" s="89">
        <v>43515</v>
      </c>
      <c r="DJ1230" s="89"/>
      <c r="DN1230" s="34"/>
      <c r="DO1230" s="34"/>
      <c r="DP1230" s="34"/>
      <c r="DQ1230" s="34"/>
      <c r="DR1230" s="34"/>
      <c r="DS1230" s="34" t="s">
        <v>2127</v>
      </c>
      <c r="DT1230" s="34"/>
      <c r="DU1230" s="47">
        <v>44707</v>
      </c>
      <c r="DY1230" s="1">
        <v>2</v>
      </c>
      <c r="DZ1230" t="s">
        <v>7941</v>
      </c>
      <c r="EA1230" s="4">
        <v>1.03</v>
      </c>
      <c r="EB1230" s="4">
        <v>108</v>
      </c>
      <c r="EC1230" s="4">
        <v>164</v>
      </c>
      <c r="ED1230" s="4">
        <v>107</v>
      </c>
      <c r="EE1230" s="4">
        <v>42.5</v>
      </c>
      <c r="EF1230" s="4">
        <v>72</v>
      </c>
      <c r="EG1230" s="4">
        <v>1.9</v>
      </c>
      <c r="EH1230" s="4">
        <v>6.7</v>
      </c>
      <c r="EJ1230"/>
      <c r="EL1230" s="34"/>
      <c r="EN1230" s="34"/>
    </row>
    <row r="1231" spans="1:144" x14ac:dyDescent="0.25">
      <c r="A1231" s="85">
        <v>2022</v>
      </c>
      <c r="B1231" s="87">
        <v>44830</v>
      </c>
      <c r="C1231" t="s">
        <v>121</v>
      </c>
      <c r="D1231" t="s">
        <v>122</v>
      </c>
      <c r="E1231" s="34" t="s">
        <v>7938</v>
      </c>
      <c r="F1231" s="34">
        <f t="shared" si="99"/>
        <v>1230</v>
      </c>
      <c r="G1231" s="34" t="s">
        <v>4985</v>
      </c>
      <c r="H1231">
        <v>18</v>
      </c>
      <c r="I1231" s="34" t="s">
        <v>6141</v>
      </c>
      <c r="J1231" s="34" t="s">
        <v>4991</v>
      </c>
      <c r="K1231" s="34" t="str">
        <f>VLOOKUP(J1231,[2]CodMpios!$B$347:$E$362,4,FALSE)</f>
        <v>18592 - Puerto Rico</v>
      </c>
      <c r="L1231" s="34" t="str">
        <f>VLOOKUP($J1231,[2]Coord_Mpios_X_Y!$B$2:$K$1123,9,FALSE)</f>
        <v>2,018940891255</v>
      </c>
      <c r="M1231" s="34" t="str">
        <f>VLOOKUP($J1231,[2]Coord_Mpios_X_Y!$B$2:$K$1123,10,FALSE)</f>
        <v>-75,073086267336</v>
      </c>
      <c r="N1231" s="34" t="s">
        <v>6142</v>
      </c>
      <c r="O1231" s="34" t="s">
        <v>126</v>
      </c>
      <c r="Q1231" s="34" t="s">
        <v>127</v>
      </c>
      <c r="R1231" s="34">
        <v>17701401</v>
      </c>
      <c r="S1231" s="34" t="str">
        <f t="shared" si="95"/>
        <v>CC17701401</v>
      </c>
      <c r="T1231" s="34" t="s">
        <v>262</v>
      </c>
      <c r="V1231" s="34" t="s">
        <v>5137</v>
      </c>
      <c r="W1231" s="34" t="s">
        <v>5585</v>
      </c>
      <c r="X1231" s="87">
        <v>22390</v>
      </c>
      <c r="Y1231">
        <v>61</v>
      </c>
      <c r="Z1231" s="36">
        <f>VLOOKUP($Y1231,[2]Edades!$A$3:$H$153,4,FALSE)</f>
        <v>6</v>
      </c>
      <c r="AA1231" s="34" t="str">
        <f>VLOOKUP($Y1231,[2]Edades!$A$3:$H$153,6,FALSE)</f>
        <v>6 - Persona mayor</v>
      </c>
      <c r="AB1231" s="34">
        <f>VLOOKUP($Y1231,[2]Edades!$A$3:$H$153,7,FALSE)</f>
        <v>13</v>
      </c>
      <c r="AC1231" s="34" t="str">
        <f>VLOOKUP($Y1231,[2]Edades!$A$3:$H$153,8,FALSE)</f>
        <v>60-64</v>
      </c>
      <c r="AD1231" s="34" t="s">
        <v>146</v>
      </c>
      <c r="AE1231">
        <v>1</v>
      </c>
      <c r="AF1231" s="34" t="s">
        <v>2137</v>
      </c>
      <c r="AG1231" s="34" t="s">
        <v>2127</v>
      </c>
      <c r="AH1231" s="34" t="s">
        <v>2127</v>
      </c>
      <c r="AK1231" s="34" t="s">
        <v>6142</v>
      </c>
      <c r="AM1231" s="34" t="s">
        <v>2127</v>
      </c>
      <c r="AN1231" s="36" t="s">
        <v>2127</v>
      </c>
      <c r="AO1231" s="36" t="s">
        <v>2127</v>
      </c>
      <c r="AP1231" s="34" t="s">
        <v>2127</v>
      </c>
      <c r="AQ1231" s="36" t="s">
        <v>2127</v>
      </c>
      <c r="AR1231" s="34" t="s">
        <v>2098</v>
      </c>
      <c r="AS1231" s="91" t="s">
        <v>7331</v>
      </c>
      <c r="AT1231" s="34">
        <v>3213793282</v>
      </c>
      <c r="AU1231" s="34" t="s">
        <v>2127</v>
      </c>
      <c r="AX1231" s="90"/>
      <c r="BA1231" s="91"/>
      <c r="BB1231" s="91"/>
      <c r="BC1231" s="91"/>
      <c r="BF1231" s="34" t="s">
        <v>4983</v>
      </c>
      <c r="BG1231" s="92" t="s">
        <v>2098</v>
      </c>
      <c r="BM1231" s="36" t="s">
        <v>131</v>
      </c>
      <c r="BN1231" s="34" t="s">
        <v>132</v>
      </c>
      <c r="BO1231" s="36">
        <v>0</v>
      </c>
      <c r="BQ1231" s="94"/>
      <c r="BS1231" s="36" t="s">
        <v>2127</v>
      </c>
      <c r="BU1231" s="95"/>
      <c r="BV1231" s="95"/>
      <c r="BW1231" s="61"/>
      <c r="BX1231" s="60"/>
      <c r="BY1231" s="59" t="str">
        <f t="shared" ca="1" si="96"/>
        <v/>
      </c>
      <c r="CD1231" s="68"/>
      <c r="CE1231" s="68"/>
      <c r="CF1231" s="67"/>
      <c r="CG1231">
        <v>67</v>
      </c>
      <c r="CH1231" s="2">
        <v>162</v>
      </c>
      <c r="CI1231" s="4">
        <f t="shared" si="97"/>
        <v>25.529644871208653</v>
      </c>
      <c r="CJ1231" s="5" t="str">
        <f t="shared" si="98"/>
        <v>SOBREPESO</v>
      </c>
      <c r="CK1231" s="36">
        <v>0</v>
      </c>
      <c r="CL1231" s="66"/>
      <c r="CM1231" s="89">
        <v>43501</v>
      </c>
      <c r="CN1231" s="97">
        <v>43510</v>
      </c>
      <c r="CP1231"/>
      <c r="CQ1231" s="65"/>
      <c r="CR1231" s="65"/>
      <c r="CS1231" s="98"/>
      <c r="CT1231"/>
      <c r="CU1231"/>
      <c r="CV1231" s="97"/>
      <c r="CW1231" s="2">
        <v>120</v>
      </c>
      <c r="CX1231" s="82">
        <v>70</v>
      </c>
      <c r="DG1231" s="64"/>
      <c r="DI1231" s="89"/>
      <c r="DJ1231" s="89"/>
      <c r="DN1231" s="34"/>
      <c r="DO1231" s="34"/>
      <c r="DP1231" s="34"/>
      <c r="DQ1231" s="34"/>
      <c r="DR1231" s="34"/>
      <c r="DS1231" s="34" t="s">
        <v>2127</v>
      </c>
      <c r="DT1231" s="34"/>
      <c r="DU1231" s="47">
        <v>44565</v>
      </c>
      <c r="DY1231" s="1">
        <v>1</v>
      </c>
      <c r="DZ1231" t="s">
        <v>7941</v>
      </c>
      <c r="EA1231" s="4">
        <v>0.92</v>
      </c>
      <c r="EB1231" s="4">
        <v>108</v>
      </c>
      <c r="EC1231" s="4">
        <v>136</v>
      </c>
      <c r="ED1231" s="4">
        <v>62.8</v>
      </c>
      <c r="EE1231" s="4">
        <v>38.5</v>
      </c>
      <c r="EF1231" s="4">
        <v>176</v>
      </c>
      <c r="EG1231" s="4">
        <v>2</v>
      </c>
      <c r="EJ1231"/>
      <c r="EL1231" s="34"/>
      <c r="EN1231" s="34"/>
    </row>
    <row r="1232" spans="1:144" hidden="1" x14ac:dyDescent="0.25">
      <c r="A1232" s="85">
        <v>2022</v>
      </c>
      <c r="B1232" s="87">
        <v>44830</v>
      </c>
      <c r="C1232" t="s">
        <v>121</v>
      </c>
      <c r="D1232" t="s">
        <v>122</v>
      </c>
      <c r="E1232" s="36" t="s">
        <v>7938</v>
      </c>
      <c r="F1232" s="34">
        <f t="shared" si="99"/>
        <v>1231</v>
      </c>
      <c r="G1232" s="34" t="s">
        <v>4985</v>
      </c>
      <c r="H1232">
        <v>18</v>
      </c>
      <c r="I1232" s="34" t="s">
        <v>6141</v>
      </c>
      <c r="J1232" s="34" t="s">
        <v>5032</v>
      </c>
      <c r="K1232" s="34" t="str">
        <f>VLOOKUP(J1232,[2]CodMpios!$B$347:$E$362,4,FALSE)</f>
        <v>18150 - Cartagena Del Chaira</v>
      </c>
      <c r="L1232" s="34" t="str">
        <f>VLOOKUP($J1232,[2]Coord_Mpios_X_Y!$B$2:$K$1123,9,FALSE)</f>
        <v>0,647693081213</v>
      </c>
      <c r="M1232" s="34" t="str">
        <f>VLOOKUP($J1232,[2]Coord_Mpios_X_Y!$B$2:$K$1123,10,FALSE)</f>
        <v>-74,272354990827</v>
      </c>
      <c r="N1232" s="34" t="s">
        <v>125</v>
      </c>
      <c r="O1232" s="34" t="s">
        <v>126</v>
      </c>
      <c r="Q1232" s="34" t="s">
        <v>127</v>
      </c>
      <c r="R1232" s="34">
        <v>54256733</v>
      </c>
      <c r="S1232" s="34" t="str">
        <f t="shared" si="95"/>
        <v>CC54256733</v>
      </c>
      <c r="T1232" s="34" t="s">
        <v>784</v>
      </c>
      <c r="U1232" s="34" t="s">
        <v>2392</v>
      </c>
      <c r="V1232" s="34" t="s">
        <v>423</v>
      </c>
      <c r="W1232" s="34" t="s">
        <v>969</v>
      </c>
      <c r="X1232" s="87">
        <v>24505</v>
      </c>
      <c r="Y1232">
        <v>56</v>
      </c>
      <c r="Z1232" s="36">
        <f>VLOOKUP($Y1232,[2]Edades!$A$3:$H$153,4,FALSE)</f>
        <v>5</v>
      </c>
      <c r="AA1232" s="34" t="str">
        <f>VLOOKUP($Y1232,[2]Edades!$A$3:$H$153,6,FALSE)</f>
        <v>5 - Adultez</v>
      </c>
      <c r="AB1232" s="34">
        <f>VLOOKUP($Y1232,[2]Edades!$A$3:$H$153,7,FALSE)</f>
        <v>12</v>
      </c>
      <c r="AC1232" s="34" t="str">
        <f>VLOOKUP($Y1232,[2]Edades!$A$3:$H$153,8,FALSE)</f>
        <v>55-59</v>
      </c>
      <c r="AD1232" s="34" t="s">
        <v>129</v>
      </c>
      <c r="AE1232" s="1">
        <v>2</v>
      </c>
      <c r="AF1232" s="34" t="s">
        <v>5066</v>
      </c>
      <c r="AG1232" s="34" t="s">
        <v>2127</v>
      </c>
      <c r="AH1232" s="34" t="s">
        <v>2127</v>
      </c>
      <c r="AK1232" s="34" t="s">
        <v>125</v>
      </c>
      <c r="AM1232" s="34" t="s">
        <v>2127</v>
      </c>
      <c r="AN1232" s="36" t="s">
        <v>2127</v>
      </c>
      <c r="AO1232" s="36" t="s">
        <v>2127</v>
      </c>
      <c r="AP1232" s="34" t="s">
        <v>2127</v>
      </c>
      <c r="AQ1232" s="36" t="s">
        <v>2127</v>
      </c>
      <c r="AR1232" s="34" t="s">
        <v>5963</v>
      </c>
      <c r="AS1232" s="91" t="s">
        <v>7332</v>
      </c>
      <c r="AT1232" s="34">
        <v>3143573825</v>
      </c>
      <c r="AU1232" s="34" t="s">
        <v>2127</v>
      </c>
      <c r="AX1232" s="90"/>
      <c r="BA1232" s="91"/>
      <c r="BB1232" s="91"/>
      <c r="BC1232" s="91"/>
      <c r="BF1232" s="34" t="s">
        <v>4983</v>
      </c>
      <c r="BG1232" s="92" t="s">
        <v>2098</v>
      </c>
      <c r="BM1232" s="36" t="s">
        <v>131</v>
      </c>
      <c r="BN1232" s="34" t="s">
        <v>132</v>
      </c>
      <c r="BO1232" s="36">
        <v>0</v>
      </c>
      <c r="BQ1232" s="94"/>
      <c r="BS1232" t="s">
        <v>132</v>
      </c>
      <c r="BU1232" s="95"/>
      <c r="BV1232" s="95"/>
      <c r="BW1232" s="61"/>
      <c r="BX1232" s="60"/>
      <c r="BY1232" s="59" t="str">
        <f t="shared" ca="1" si="96"/>
        <v/>
      </c>
      <c r="CD1232" s="68"/>
      <c r="CE1232" s="68"/>
      <c r="CF1232" s="67"/>
      <c r="CG1232">
        <v>79</v>
      </c>
      <c r="CH1232" s="2">
        <v>165</v>
      </c>
      <c r="CI1232" s="4">
        <f t="shared" si="97"/>
        <v>29.017447199265384</v>
      </c>
      <c r="CJ1232" s="5" t="str">
        <f t="shared" si="98"/>
        <v>SOBREPESO</v>
      </c>
      <c r="CK1232" s="36">
        <v>0</v>
      </c>
      <c r="CL1232" s="66"/>
      <c r="CM1232" s="89">
        <v>41367</v>
      </c>
      <c r="CN1232" s="97">
        <v>41367</v>
      </c>
      <c r="CP1232"/>
      <c r="CQ1232" s="65"/>
      <c r="CR1232" s="65"/>
      <c r="CS1232" s="98"/>
      <c r="CT1232"/>
      <c r="CU1232"/>
      <c r="CV1232" s="65"/>
      <c r="CW1232" s="2">
        <v>137</v>
      </c>
      <c r="CX1232" s="82">
        <v>87</v>
      </c>
      <c r="DC1232"/>
      <c r="DG1232" s="64"/>
      <c r="DI1232" s="89">
        <v>44592</v>
      </c>
      <c r="DJ1232" s="89"/>
      <c r="DN1232" s="34"/>
      <c r="DO1232" s="34"/>
      <c r="DP1232" s="34"/>
      <c r="DQ1232" s="34"/>
      <c r="DR1232" s="34"/>
      <c r="DS1232" s="34" t="s">
        <v>2127</v>
      </c>
      <c r="DT1232" s="34"/>
      <c r="DU1232" s="47">
        <v>44585</v>
      </c>
      <c r="DY1232" s="1">
        <v>1</v>
      </c>
      <c r="DZ1232" t="s">
        <v>7941</v>
      </c>
      <c r="EA1232" s="4">
        <v>1.29</v>
      </c>
      <c r="EB1232" s="4">
        <v>103</v>
      </c>
      <c r="EC1232" s="4">
        <v>261</v>
      </c>
      <c r="ED1232" s="4">
        <v>162.1</v>
      </c>
      <c r="EE1232" s="4">
        <v>74.7</v>
      </c>
      <c r="EF1232" s="4">
        <v>254</v>
      </c>
      <c r="EG1232" s="4">
        <v>21</v>
      </c>
      <c r="EJ1232"/>
      <c r="EL1232" s="34"/>
      <c r="EN1232" s="34"/>
    </row>
    <row r="1233" spans="1:144" x14ac:dyDescent="0.25">
      <c r="A1233" s="85">
        <v>2022</v>
      </c>
      <c r="B1233" s="87">
        <v>44830</v>
      </c>
      <c r="C1233" t="s">
        <v>121</v>
      </c>
      <c r="D1233" t="s">
        <v>122</v>
      </c>
      <c r="E1233" s="34" t="s">
        <v>7938</v>
      </c>
      <c r="F1233" s="34">
        <f t="shared" si="99"/>
        <v>1232</v>
      </c>
      <c r="G1233" s="34" t="s">
        <v>4985</v>
      </c>
      <c r="H1233">
        <v>18</v>
      </c>
      <c r="I1233" s="34" t="s">
        <v>6141</v>
      </c>
      <c r="J1233" s="34" t="s">
        <v>4991</v>
      </c>
      <c r="K1233" s="34" t="str">
        <f>VLOOKUP(J1233,[2]CodMpios!$B$347:$E$362,4,FALSE)</f>
        <v>18592 - Puerto Rico</v>
      </c>
      <c r="L1233" s="34" t="str">
        <f>VLOOKUP($J1233,[2]Coord_Mpios_X_Y!$B$2:$K$1123,9,FALSE)</f>
        <v>2,018940891255</v>
      </c>
      <c r="M1233" s="34" t="str">
        <f>VLOOKUP($J1233,[2]Coord_Mpios_X_Y!$B$2:$K$1123,10,FALSE)</f>
        <v>-75,073086267336</v>
      </c>
      <c r="N1233" s="34" t="s">
        <v>6142</v>
      </c>
      <c r="O1233" s="34" t="s">
        <v>126</v>
      </c>
      <c r="Q1233" s="34" t="s">
        <v>127</v>
      </c>
      <c r="R1233" s="34">
        <v>40720018</v>
      </c>
      <c r="S1233" s="34" t="str">
        <f t="shared" si="95"/>
        <v>CC40720018</v>
      </c>
      <c r="T1233" s="34" t="s">
        <v>986</v>
      </c>
      <c r="U1233" s="34" t="s">
        <v>278</v>
      </c>
      <c r="V1233" s="34" t="s">
        <v>5435</v>
      </c>
      <c r="W1233" s="34" t="s">
        <v>5584</v>
      </c>
      <c r="X1233" s="87">
        <v>19457</v>
      </c>
      <c r="Y1233">
        <v>69</v>
      </c>
      <c r="Z1233" s="36">
        <f>VLOOKUP($Y1233,[2]Edades!$A$3:$H$153,4,FALSE)</f>
        <v>6</v>
      </c>
      <c r="AA1233" s="34" t="str">
        <f>VLOOKUP($Y1233,[2]Edades!$A$3:$H$153,6,FALSE)</f>
        <v>6 - Persona mayor</v>
      </c>
      <c r="AB1233" s="34">
        <f>VLOOKUP($Y1233,[2]Edades!$A$3:$H$153,7,FALSE)</f>
        <v>14</v>
      </c>
      <c r="AC1233" s="34" t="str">
        <f>VLOOKUP($Y1233,[2]Edades!$A$3:$H$153,8,FALSE)</f>
        <v>65-69</v>
      </c>
      <c r="AD1233" s="34" t="s">
        <v>129</v>
      </c>
      <c r="AE1233" s="1">
        <v>2</v>
      </c>
      <c r="AF1233" s="34" t="s">
        <v>2137</v>
      </c>
      <c r="AG1233" s="34" t="s">
        <v>2127</v>
      </c>
      <c r="AH1233" s="34" t="s">
        <v>2127</v>
      </c>
      <c r="AK1233" s="34" t="s">
        <v>6142</v>
      </c>
      <c r="AM1233" s="34" t="s">
        <v>2127</v>
      </c>
      <c r="AN1233" s="36" t="s">
        <v>2127</v>
      </c>
      <c r="AO1233" s="36" t="s">
        <v>2127</v>
      </c>
      <c r="AP1233" s="34" t="s">
        <v>2127</v>
      </c>
      <c r="AQ1233" s="36" t="s">
        <v>2127</v>
      </c>
      <c r="AR1233" s="34" t="s">
        <v>2098</v>
      </c>
      <c r="AS1233" s="91" t="s">
        <v>7333</v>
      </c>
      <c r="AT1233" s="34">
        <v>3203441969</v>
      </c>
      <c r="AU1233" s="34" t="s">
        <v>2127</v>
      </c>
      <c r="AX1233" s="90"/>
      <c r="BA1233" s="91"/>
      <c r="BB1233" s="91"/>
      <c r="BC1233" s="91"/>
      <c r="BF1233" s="34" t="s">
        <v>4983</v>
      </c>
      <c r="BG1233" s="92" t="s">
        <v>2098</v>
      </c>
      <c r="BM1233" s="36" t="s">
        <v>131</v>
      </c>
      <c r="BN1233" s="34" t="s">
        <v>132</v>
      </c>
      <c r="BO1233" s="36">
        <v>0</v>
      </c>
      <c r="BQ1233" s="94"/>
      <c r="BS1233" s="36" t="s">
        <v>2127</v>
      </c>
      <c r="BU1233" s="95"/>
      <c r="BV1233" s="95"/>
      <c r="BW1233" s="61"/>
      <c r="BX1233" s="60"/>
      <c r="BY1233" s="59" t="str">
        <f t="shared" ca="1" si="96"/>
        <v/>
      </c>
      <c r="CD1233" s="68"/>
      <c r="CE1233" s="68"/>
      <c r="CF1233" s="67"/>
      <c r="CG1233">
        <v>58</v>
      </c>
      <c r="CH1233" s="2">
        <v>154</v>
      </c>
      <c r="CI1233" s="4">
        <f t="shared" si="97"/>
        <v>24.456063417102378</v>
      </c>
      <c r="CJ1233" s="5" t="str">
        <f t="shared" si="98"/>
        <v>NORMAL</v>
      </c>
      <c r="CK1233" s="36">
        <v>0</v>
      </c>
      <c r="CL1233" s="66"/>
      <c r="CM1233" s="89">
        <v>43502</v>
      </c>
      <c r="CN1233" s="97">
        <v>43510</v>
      </c>
      <c r="CP1233"/>
      <c r="CQ1233" s="65"/>
      <c r="CR1233" s="65"/>
      <c r="CS1233" s="98"/>
      <c r="CT1233"/>
      <c r="CU1233"/>
      <c r="CV1233" s="97"/>
      <c r="CW1233" s="2">
        <v>126</v>
      </c>
      <c r="CX1233" s="82">
        <v>75</v>
      </c>
      <c r="DG1233" s="64"/>
      <c r="DI1233" s="89">
        <v>43515</v>
      </c>
      <c r="DJ1233" s="89"/>
      <c r="DN1233" s="34"/>
      <c r="DO1233" s="34"/>
      <c r="DP1233" s="34"/>
      <c r="DQ1233" s="34"/>
      <c r="DR1233" s="34"/>
      <c r="DS1233" s="34" t="s">
        <v>2127</v>
      </c>
      <c r="DT1233" s="34"/>
      <c r="DU1233" s="47">
        <v>44658</v>
      </c>
      <c r="DY1233" s="1">
        <v>2</v>
      </c>
      <c r="DZ1233" t="s">
        <v>7940</v>
      </c>
      <c r="EA1233" s="4">
        <v>1.05</v>
      </c>
      <c r="EB1233" s="4">
        <v>100</v>
      </c>
      <c r="EC1233" s="4">
        <v>243</v>
      </c>
      <c r="ED1233" s="4">
        <v>109</v>
      </c>
      <c r="EE1233" s="4">
        <v>42.7</v>
      </c>
      <c r="EF1233" s="4">
        <v>109</v>
      </c>
      <c r="EG1233" s="4">
        <v>2.4</v>
      </c>
      <c r="EJ1233"/>
      <c r="EL1233" s="34"/>
      <c r="EN1233" s="34"/>
    </row>
    <row r="1234" spans="1:144" x14ac:dyDescent="0.25">
      <c r="A1234" s="85">
        <v>2022</v>
      </c>
      <c r="B1234" s="87">
        <v>44830</v>
      </c>
      <c r="C1234" t="s">
        <v>121</v>
      </c>
      <c r="D1234" t="s">
        <v>122</v>
      </c>
      <c r="E1234" s="34" t="s">
        <v>7938</v>
      </c>
      <c r="F1234" s="34">
        <f t="shared" si="99"/>
        <v>1233</v>
      </c>
      <c r="G1234" s="34" t="s">
        <v>4985</v>
      </c>
      <c r="H1234">
        <v>18</v>
      </c>
      <c r="I1234" s="34" t="s">
        <v>6141</v>
      </c>
      <c r="J1234" s="34" t="s">
        <v>4988</v>
      </c>
      <c r="K1234" s="34" t="str">
        <f>VLOOKUP(J1234,[2]CodMpios!$B$347:$E$362,4,FALSE)</f>
        <v>18001 - Florencia</v>
      </c>
      <c r="L1234" s="34" t="str">
        <f>VLOOKUP($J1234,[2]Coord_Mpios_X_Y!$B$2:$K$1123,9,FALSE)</f>
        <v>1,749138703818</v>
      </c>
      <c r="M1234" s="34" t="str">
        <f>VLOOKUP($J1234,[2]Coord_Mpios_X_Y!$B$2:$K$1123,10,FALSE)</f>
        <v>-75,558239064333</v>
      </c>
      <c r="N1234" s="34" t="s">
        <v>6142</v>
      </c>
      <c r="O1234" s="34" t="s">
        <v>126</v>
      </c>
      <c r="Q1234" s="34" t="s">
        <v>127</v>
      </c>
      <c r="R1234" s="34">
        <v>26642921</v>
      </c>
      <c r="S1234" s="34" t="str">
        <f t="shared" si="95"/>
        <v>CC26642921</v>
      </c>
      <c r="T1234" s="34" t="s">
        <v>134</v>
      </c>
      <c r="U1234" s="34" t="s">
        <v>392</v>
      </c>
      <c r="V1234" s="34" t="s">
        <v>5424</v>
      </c>
      <c r="W1234" s="34" t="s">
        <v>2372</v>
      </c>
      <c r="X1234" s="87">
        <v>19221</v>
      </c>
      <c r="Y1234">
        <v>70</v>
      </c>
      <c r="Z1234" s="36">
        <f>VLOOKUP($Y1234,[2]Edades!$A$3:$H$153,4,FALSE)</f>
        <v>6</v>
      </c>
      <c r="AA1234" s="34" t="str">
        <f>VLOOKUP($Y1234,[2]Edades!$A$3:$H$153,6,FALSE)</f>
        <v>6 - Persona mayor</v>
      </c>
      <c r="AB1234" s="34">
        <f>VLOOKUP($Y1234,[2]Edades!$A$3:$H$153,7,FALSE)</f>
        <v>15</v>
      </c>
      <c r="AC1234" s="34" t="str">
        <f>VLOOKUP($Y1234,[2]Edades!$A$3:$H$153,8,FALSE)</f>
        <v>70-74</v>
      </c>
      <c r="AD1234" s="34" t="s">
        <v>129</v>
      </c>
      <c r="AE1234" s="1">
        <v>2</v>
      </c>
      <c r="AF1234" s="34" t="s">
        <v>2137</v>
      </c>
      <c r="AG1234" s="34" t="s">
        <v>2127</v>
      </c>
      <c r="AH1234" s="34" t="s">
        <v>2127</v>
      </c>
      <c r="AK1234" s="34" t="s">
        <v>6142</v>
      </c>
      <c r="AM1234" s="34" t="s">
        <v>2127</v>
      </c>
      <c r="AN1234" s="36" t="s">
        <v>2127</v>
      </c>
      <c r="AO1234" s="36" t="s">
        <v>2127</v>
      </c>
      <c r="AP1234" s="34" t="s">
        <v>2127</v>
      </c>
      <c r="AQ1234" s="36" t="s">
        <v>2127</v>
      </c>
      <c r="AR1234" s="34" t="s">
        <v>2098</v>
      </c>
      <c r="AS1234" s="91" t="s">
        <v>7334</v>
      </c>
      <c r="AT1234" s="34">
        <v>3104793813</v>
      </c>
      <c r="AU1234" s="34" t="s">
        <v>2127</v>
      </c>
      <c r="AX1234" s="90"/>
      <c r="BA1234" s="91"/>
      <c r="BB1234" s="91"/>
      <c r="BC1234" s="91"/>
      <c r="BF1234" s="34" t="s">
        <v>4983</v>
      </c>
      <c r="BG1234" s="92" t="s">
        <v>2098</v>
      </c>
      <c r="BM1234" s="36" t="s">
        <v>131</v>
      </c>
      <c r="BN1234" s="34" t="s">
        <v>132</v>
      </c>
      <c r="BO1234" s="36">
        <v>0</v>
      </c>
      <c r="BQ1234" s="94"/>
      <c r="BS1234" s="36" t="s">
        <v>2127</v>
      </c>
      <c r="BU1234" s="95"/>
      <c r="BV1234" s="95"/>
      <c r="BW1234" s="61"/>
      <c r="BX1234" s="60"/>
      <c r="BY1234" s="59" t="str">
        <f t="shared" ca="1" si="96"/>
        <v/>
      </c>
      <c r="CD1234" s="68"/>
      <c r="CE1234" s="68"/>
      <c r="CF1234" s="67"/>
      <c r="CG1234">
        <v>80</v>
      </c>
      <c r="CH1234" s="2">
        <v>156</v>
      </c>
      <c r="CI1234" s="4">
        <f t="shared" si="97"/>
        <v>32.873109796186718</v>
      </c>
      <c r="CJ1234" s="5" t="str">
        <f t="shared" si="98"/>
        <v>OBESIDAD</v>
      </c>
      <c r="CK1234" s="36">
        <v>0</v>
      </c>
      <c r="CL1234" s="66"/>
      <c r="CM1234" s="89">
        <v>43503</v>
      </c>
      <c r="CN1234" s="97">
        <v>43511</v>
      </c>
      <c r="CP1234"/>
      <c r="CQ1234" s="65"/>
      <c r="CR1234" s="65"/>
      <c r="CS1234" s="98"/>
      <c r="CT1234"/>
      <c r="CU1234"/>
      <c r="CV1234" s="97"/>
      <c r="CW1234" s="2">
        <v>138</v>
      </c>
      <c r="CX1234" s="82">
        <v>85</v>
      </c>
      <c r="DG1234" s="64"/>
      <c r="DI1234" s="89">
        <v>43512</v>
      </c>
      <c r="DJ1234" s="89"/>
      <c r="DN1234" s="34"/>
      <c r="DO1234" s="34"/>
      <c r="DP1234" s="34"/>
      <c r="DQ1234" s="34"/>
      <c r="DR1234" s="34"/>
      <c r="DS1234" s="34" t="s">
        <v>2127</v>
      </c>
      <c r="DT1234" s="34"/>
      <c r="DU1234" s="47">
        <v>44676</v>
      </c>
      <c r="DY1234" s="1">
        <v>2</v>
      </c>
      <c r="DZ1234" t="s">
        <v>7940</v>
      </c>
      <c r="EA1234" s="4">
        <v>0.85</v>
      </c>
      <c r="EB1234" s="4">
        <v>176</v>
      </c>
      <c r="EC1234" s="4">
        <v>104</v>
      </c>
      <c r="ED1234" s="4">
        <v>34</v>
      </c>
      <c r="EE1234" s="4">
        <v>59.1</v>
      </c>
      <c r="EF1234" s="4">
        <v>103</v>
      </c>
      <c r="EG1234" s="4">
        <v>2</v>
      </c>
      <c r="EH1234" s="4">
        <v>5.8</v>
      </c>
      <c r="EJ1234"/>
      <c r="EL1234" s="34"/>
      <c r="EN1234" s="34"/>
    </row>
    <row r="1235" spans="1:144" x14ac:dyDescent="0.25">
      <c r="A1235" s="85">
        <v>2022</v>
      </c>
      <c r="B1235" s="87">
        <v>44830</v>
      </c>
      <c r="C1235" t="s">
        <v>121</v>
      </c>
      <c r="D1235" t="s">
        <v>122</v>
      </c>
      <c r="E1235" s="34" t="s">
        <v>7938</v>
      </c>
      <c r="F1235" s="34">
        <f t="shared" si="99"/>
        <v>1234</v>
      </c>
      <c r="G1235" s="34" t="s">
        <v>4985</v>
      </c>
      <c r="H1235">
        <v>18</v>
      </c>
      <c r="I1235" s="34" t="s">
        <v>6141</v>
      </c>
      <c r="J1235" s="34" t="s">
        <v>4984</v>
      </c>
      <c r="K1235" s="34" t="str">
        <f>VLOOKUP(J1235,[2]CodMpios!$B$347:$E$362,4,FALSE)</f>
        <v>18753 - San Vicente Del Caguán</v>
      </c>
      <c r="L1235" s="34" t="str">
        <f>VLOOKUP($J1235,[2]Coord_Mpios_X_Y!$B$2:$K$1123,9,FALSE)</f>
        <v>1,567801695842</v>
      </c>
      <c r="M1235" s="34" t="str">
        <f>VLOOKUP($J1235,[2]Coord_Mpios_X_Y!$B$2:$K$1123,10,FALSE)</f>
        <v>-74,262977514784</v>
      </c>
      <c r="N1235" s="34" t="s">
        <v>125</v>
      </c>
      <c r="O1235" s="34" t="s">
        <v>126</v>
      </c>
      <c r="Q1235" s="34" t="s">
        <v>127</v>
      </c>
      <c r="R1235" s="34">
        <v>17627741</v>
      </c>
      <c r="S1235" s="34" t="str">
        <f t="shared" si="95"/>
        <v>CC17627741</v>
      </c>
      <c r="T1235" s="34" t="s">
        <v>781</v>
      </c>
      <c r="V1235" s="34" t="s">
        <v>203</v>
      </c>
      <c r="W1235" s="34" t="s">
        <v>142</v>
      </c>
      <c r="X1235" s="87">
        <v>21182</v>
      </c>
      <c r="Y1235">
        <v>65</v>
      </c>
      <c r="Z1235" s="36">
        <f>VLOOKUP($Y1235,[2]Edades!$A$3:$H$153,4,FALSE)</f>
        <v>6</v>
      </c>
      <c r="AA1235" s="34" t="str">
        <f>VLOOKUP($Y1235,[2]Edades!$A$3:$H$153,6,FALSE)</f>
        <v>6 - Persona mayor</v>
      </c>
      <c r="AB1235" s="34">
        <f>VLOOKUP($Y1235,[2]Edades!$A$3:$H$153,7,FALSE)</f>
        <v>14</v>
      </c>
      <c r="AC1235" s="34" t="str">
        <f>VLOOKUP($Y1235,[2]Edades!$A$3:$H$153,8,FALSE)</f>
        <v>65-69</v>
      </c>
      <c r="AD1235" s="34" t="s">
        <v>146</v>
      </c>
      <c r="AE1235">
        <v>1</v>
      </c>
      <c r="AF1235" s="34" t="s">
        <v>2137</v>
      </c>
      <c r="AG1235" s="34" t="s">
        <v>2127</v>
      </c>
      <c r="AH1235" s="34" t="s">
        <v>2127</v>
      </c>
      <c r="AK1235" s="34" t="s">
        <v>125</v>
      </c>
      <c r="AM1235" s="34" t="s">
        <v>2127</v>
      </c>
      <c r="AN1235" s="36" t="s">
        <v>2127</v>
      </c>
      <c r="AO1235" s="36" t="s">
        <v>2127</v>
      </c>
      <c r="AP1235" s="34" t="s">
        <v>2127</v>
      </c>
      <c r="AQ1235" s="36" t="s">
        <v>2127</v>
      </c>
      <c r="AR1235" s="34" t="s">
        <v>5042</v>
      </c>
      <c r="AS1235" s="91" t="s">
        <v>7335</v>
      </c>
      <c r="AT1235" s="34">
        <v>3133095172</v>
      </c>
      <c r="AU1235" s="34" t="s">
        <v>2127</v>
      </c>
      <c r="AX1235" s="90"/>
      <c r="BA1235" s="91"/>
      <c r="BB1235" s="91"/>
      <c r="BC1235" s="91"/>
      <c r="BF1235" s="34" t="s">
        <v>4983</v>
      </c>
      <c r="BG1235" s="92" t="s">
        <v>2098</v>
      </c>
      <c r="BM1235" s="36" t="s">
        <v>131</v>
      </c>
      <c r="BN1235" s="34" t="s">
        <v>132</v>
      </c>
      <c r="BO1235" s="36">
        <v>0</v>
      </c>
      <c r="BQ1235" s="94"/>
      <c r="BS1235" s="36" t="s">
        <v>2127</v>
      </c>
      <c r="BU1235" s="95"/>
      <c r="BV1235" s="95"/>
      <c r="BW1235" s="61"/>
      <c r="BX1235" s="60"/>
      <c r="BY1235" s="59" t="str">
        <f t="shared" ca="1" si="96"/>
        <v/>
      </c>
      <c r="CD1235" s="68"/>
      <c r="CE1235" s="68"/>
      <c r="CF1235" s="67"/>
      <c r="CG1235">
        <v>64</v>
      </c>
      <c r="CH1235" s="2">
        <v>163</v>
      </c>
      <c r="CI1235" s="4">
        <f t="shared" si="97"/>
        <v>24.088223117166624</v>
      </c>
      <c r="CJ1235" s="5" t="str">
        <f t="shared" si="98"/>
        <v>NORMAL</v>
      </c>
      <c r="CK1235" s="36">
        <v>0</v>
      </c>
      <c r="CL1235" s="66"/>
      <c r="CM1235" s="89">
        <v>43503</v>
      </c>
      <c r="CN1235" s="97">
        <v>43525</v>
      </c>
      <c r="CP1235"/>
      <c r="CQ1235" s="65"/>
      <c r="CR1235" s="65"/>
      <c r="CS1235" s="98"/>
      <c r="CT1235"/>
      <c r="CU1235"/>
      <c r="CV1235" s="97"/>
      <c r="CW1235" s="2">
        <v>100</v>
      </c>
      <c r="CX1235" s="82">
        <v>60</v>
      </c>
      <c r="DG1235" s="64"/>
      <c r="DI1235" s="89"/>
      <c r="DJ1235" s="89"/>
      <c r="DN1235" s="34"/>
      <c r="DO1235" s="34"/>
      <c r="DP1235" s="34"/>
      <c r="DQ1235" s="34"/>
      <c r="DR1235" s="34"/>
      <c r="DS1235" s="34" t="s">
        <v>2127</v>
      </c>
      <c r="DT1235" s="34"/>
      <c r="DU1235" s="47">
        <v>44663</v>
      </c>
      <c r="DY1235" s="1">
        <v>1</v>
      </c>
      <c r="DZ1235" t="s">
        <v>7939</v>
      </c>
      <c r="EA1235" s="4">
        <v>0.69</v>
      </c>
      <c r="EB1235" s="4">
        <v>92</v>
      </c>
      <c r="EC1235" s="4">
        <v>173</v>
      </c>
      <c r="ED1235" s="4">
        <v>76.8</v>
      </c>
      <c r="EE1235" s="4">
        <v>75.900000000000006</v>
      </c>
      <c r="EF1235" s="4">
        <v>107</v>
      </c>
      <c r="EG1235" s="4">
        <v>2.2999999999999998</v>
      </c>
      <c r="EH1235" s="4">
        <v>7.1</v>
      </c>
      <c r="EJ1235"/>
      <c r="EL1235" s="34"/>
      <c r="EN1235" s="34"/>
    </row>
    <row r="1236" spans="1:144" x14ac:dyDescent="0.25">
      <c r="A1236" s="85">
        <v>2022</v>
      </c>
      <c r="B1236" s="87">
        <v>44830</v>
      </c>
      <c r="C1236" t="s">
        <v>121</v>
      </c>
      <c r="D1236" t="s">
        <v>122</v>
      </c>
      <c r="E1236" s="34" t="s">
        <v>7938</v>
      </c>
      <c r="F1236" s="34">
        <f t="shared" si="99"/>
        <v>1235</v>
      </c>
      <c r="G1236" s="34" t="s">
        <v>4985</v>
      </c>
      <c r="H1236">
        <v>18</v>
      </c>
      <c r="I1236" s="34" t="s">
        <v>6141</v>
      </c>
      <c r="J1236" s="34" t="s">
        <v>5007</v>
      </c>
      <c r="K1236" s="34" t="str">
        <f>VLOOKUP(J1236,[2]CodMpios!$B$347:$E$362,4,FALSE)</f>
        <v>18410 - La Montañita</v>
      </c>
      <c r="L1236" s="34" t="str">
        <f>VLOOKUP($J1236,[2]Coord_Mpios_X_Y!$B$2:$K$1123,9,FALSE)</f>
        <v>1,302860442333</v>
      </c>
      <c r="M1236" s="34" t="str">
        <f>VLOOKUP($J1236,[2]Coord_Mpios_X_Y!$B$2:$K$1123,10,FALSE)</f>
        <v>-75,235727318747</v>
      </c>
      <c r="N1236" s="34" t="s">
        <v>125</v>
      </c>
      <c r="O1236" s="34" t="s">
        <v>126</v>
      </c>
      <c r="Q1236" s="34" t="s">
        <v>127</v>
      </c>
      <c r="R1236" s="34">
        <v>35600312</v>
      </c>
      <c r="S1236" s="34" t="str">
        <f t="shared" si="95"/>
        <v>CC35600312</v>
      </c>
      <c r="T1236" s="34" t="s">
        <v>2173</v>
      </c>
      <c r="U1236" s="34" t="s">
        <v>470</v>
      </c>
      <c r="V1236" s="34" t="s">
        <v>969</v>
      </c>
      <c r="W1236" s="34" t="s">
        <v>5583</v>
      </c>
      <c r="X1236" s="87">
        <v>27077</v>
      </c>
      <c r="Y1236">
        <v>49</v>
      </c>
      <c r="Z1236" s="36">
        <f>VLOOKUP($Y1236,[2]Edades!$A$3:$H$153,4,FALSE)</f>
        <v>5</v>
      </c>
      <c r="AA1236" s="34" t="str">
        <f>VLOOKUP($Y1236,[2]Edades!$A$3:$H$153,6,FALSE)</f>
        <v>5 - Adultez</v>
      </c>
      <c r="AB1236" s="34">
        <f>VLOOKUP($Y1236,[2]Edades!$A$3:$H$153,7,FALSE)</f>
        <v>10</v>
      </c>
      <c r="AC1236" s="34" t="str">
        <f>VLOOKUP($Y1236,[2]Edades!$A$3:$H$153,8,FALSE)</f>
        <v>45-49</v>
      </c>
      <c r="AD1236" s="34" t="s">
        <v>129</v>
      </c>
      <c r="AE1236" s="1">
        <v>2</v>
      </c>
      <c r="AF1236" s="34" t="s">
        <v>5066</v>
      </c>
      <c r="AG1236" s="34" t="s">
        <v>2127</v>
      </c>
      <c r="AH1236" s="34" t="s">
        <v>2127</v>
      </c>
      <c r="AK1236" s="34" t="s">
        <v>125</v>
      </c>
      <c r="AM1236" s="34" t="s">
        <v>2127</v>
      </c>
      <c r="AN1236" s="36" t="s">
        <v>2127</v>
      </c>
      <c r="AO1236" s="36" t="s">
        <v>2127</v>
      </c>
      <c r="AP1236" s="34" t="s">
        <v>2127</v>
      </c>
      <c r="AQ1236" s="36" t="s">
        <v>2127</v>
      </c>
      <c r="AR1236" s="34" t="s">
        <v>6144</v>
      </c>
      <c r="AS1236" s="91" t="s">
        <v>6144</v>
      </c>
      <c r="AT1236" s="34">
        <v>3213595203</v>
      </c>
      <c r="AU1236" s="34" t="s">
        <v>2127</v>
      </c>
      <c r="AX1236" s="90"/>
      <c r="BA1236" s="91"/>
      <c r="BB1236" s="91"/>
      <c r="BC1236" s="91"/>
      <c r="BF1236" s="34" t="s">
        <v>4983</v>
      </c>
      <c r="BG1236" s="92" t="s">
        <v>2098</v>
      </c>
      <c r="BM1236" s="36" t="s">
        <v>131</v>
      </c>
      <c r="BN1236" s="34" t="s">
        <v>132</v>
      </c>
      <c r="BO1236" s="36">
        <v>0</v>
      </c>
      <c r="BQ1236" s="94"/>
      <c r="BS1236" s="36" t="s">
        <v>2127</v>
      </c>
      <c r="BU1236" s="95"/>
      <c r="BV1236" s="95"/>
      <c r="BW1236" s="61"/>
      <c r="BX1236" s="60"/>
      <c r="BY1236" s="59" t="str">
        <f t="shared" ca="1" si="96"/>
        <v/>
      </c>
      <c r="CD1236" s="68"/>
      <c r="CE1236" s="68"/>
      <c r="CF1236" s="67"/>
      <c r="CG1236">
        <v>84</v>
      </c>
      <c r="CH1236" s="2">
        <v>162</v>
      </c>
      <c r="CI1236" s="4">
        <f t="shared" si="97"/>
        <v>32.007315957933237</v>
      </c>
      <c r="CJ1236" s="5" t="str">
        <f t="shared" si="98"/>
        <v>OBESIDAD</v>
      </c>
      <c r="CK1236" s="36">
        <v>0</v>
      </c>
      <c r="CL1236" s="66"/>
      <c r="CM1236" s="89">
        <v>43504</v>
      </c>
      <c r="CN1236" s="97">
        <v>43518</v>
      </c>
      <c r="CP1236"/>
      <c r="CQ1236" s="65"/>
      <c r="CR1236" s="65"/>
      <c r="CS1236" s="98"/>
      <c r="CT1236"/>
      <c r="CU1236"/>
      <c r="CV1236" s="97"/>
      <c r="CW1236" s="2"/>
      <c r="CX1236" s="82"/>
      <c r="DG1236" s="64"/>
      <c r="DI1236" s="89"/>
      <c r="DJ1236" s="89"/>
      <c r="DN1236" s="34"/>
      <c r="DO1236" s="34"/>
      <c r="DP1236" s="34"/>
      <c r="DQ1236" s="34"/>
      <c r="DR1236" s="34"/>
      <c r="DS1236" s="34" t="s">
        <v>2127</v>
      </c>
      <c r="DT1236" s="34"/>
      <c r="DU1236" s="47">
        <v>43888</v>
      </c>
      <c r="DY1236" s="1">
        <v>1</v>
      </c>
      <c r="DZ1236" t="s">
        <v>7941</v>
      </c>
      <c r="EB1236" s="4"/>
      <c r="EJ1236"/>
      <c r="EL1236" s="34"/>
      <c r="EN1236" s="34"/>
    </row>
    <row r="1237" spans="1:144" x14ac:dyDescent="0.25">
      <c r="A1237" s="85">
        <v>2022</v>
      </c>
      <c r="B1237" s="87">
        <v>44830</v>
      </c>
      <c r="C1237" t="s">
        <v>121</v>
      </c>
      <c r="D1237" t="s">
        <v>122</v>
      </c>
      <c r="E1237" s="34" t="s">
        <v>7938</v>
      </c>
      <c r="F1237" s="34">
        <f t="shared" si="99"/>
        <v>1236</v>
      </c>
      <c r="G1237" s="34" t="s">
        <v>4985</v>
      </c>
      <c r="H1237">
        <v>18</v>
      </c>
      <c r="I1237" s="34" t="s">
        <v>6141</v>
      </c>
      <c r="J1237" s="34" t="s">
        <v>4988</v>
      </c>
      <c r="K1237" s="34" t="str">
        <f>VLOOKUP(J1237,[2]CodMpios!$B$347:$E$362,4,FALSE)</f>
        <v>18001 - Florencia</v>
      </c>
      <c r="L1237" s="34" t="str">
        <f>VLOOKUP($J1237,[2]Coord_Mpios_X_Y!$B$2:$K$1123,9,FALSE)</f>
        <v>1,749138703818</v>
      </c>
      <c r="M1237" s="34" t="str">
        <f>VLOOKUP($J1237,[2]Coord_Mpios_X_Y!$B$2:$K$1123,10,FALSE)</f>
        <v>-75,558239064333</v>
      </c>
      <c r="N1237" s="34" t="s">
        <v>125</v>
      </c>
      <c r="O1237" s="34" t="s">
        <v>126</v>
      </c>
      <c r="Q1237" s="34" t="s">
        <v>127</v>
      </c>
      <c r="R1237" s="34">
        <v>26636209</v>
      </c>
      <c r="S1237" s="34" t="str">
        <f t="shared" si="95"/>
        <v>CC26636209</v>
      </c>
      <c r="T1237" s="34" t="s">
        <v>309</v>
      </c>
      <c r="U1237" s="34" t="s">
        <v>661</v>
      </c>
      <c r="V1237" s="34" t="s">
        <v>5582</v>
      </c>
      <c r="W1237" s="34" t="s">
        <v>2400</v>
      </c>
      <c r="X1237" s="87">
        <v>19773</v>
      </c>
      <c r="Y1237">
        <v>69</v>
      </c>
      <c r="Z1237" s="36">
        <f>VLOOKUP($Y1237,[2]Edades!$A$3:$H$153,4,FALSE)</f>
        <v>6</v>
      </c>
      <c r="AA1237" s="34" t="str">
        <f>VLOOKUP($Y1237,[2]Edades!$A$3:$H$153,6,FALSE)</f>
        <v>6 - Persona mayor</v>
      </c>
      <c r="AB1237" s="34">
        <f>VLOOKUP($Y1237,[2]Edades!$A$3:$H$153,7,FALSE)</f>
        <v>14</v>
      </c>
      <c r="AC1237" s="34" t="str">
        <f>VLOOKUP($Y1237,[2]Edades!$A$3:$H$153,8,FALSE)</f>
        <v>65-69</v>
      </c>
      <c r="AD1237" s="34" t="s">
        <v>129</v>
      </c>
      <c r="AE1237" s="1">
        <v>2</v>
      </c>
      <c r="AF1237" s="34" t="s">
        <v>2137</v>
      </c>
      <c r="AG1237" s="34" t="s">
        <v>2127</v>
      </c>
      <c r="AH1237" s="34" t="s">
        <v>2127</v>
      </c>
      <c r="AK1237" s="34" t="s">
        <v>125</v>
      </c>
      <c r="AM1237" s="34" t="s">
        <v>2127</v>
      </c>
      <c r="AN1237" s="36" t="s">
        <v>2127</v>
      </c>
      <c r="AO1237" s="36" t="s">
        <v>2127</v>
      </c>
      <c r="AP1237" s="34" t="s">
        <v>2127</v>
      </c>
      <c r="AQ1237" s="36" t="s">
        <v>2127</v>
      </c>
      <c r="AR1237" s="34" t="s">
        <v>2098</v>
      </c>
      <c r="AS1237" s="91" t="s">
        <v>7336</v>
      </c>
      <c r="AT1237" s="34">
        <v>3133294427</v>
      </c>
      <c r="AU1237" s="34" t="s">
        <v>2127</v>
      </c>
      <c r="AX1237" s="90"/>
      <c r="BA1237" s="91"/>
      <c r="BB1237" s="91"/>
      <c r="BC1237" s="91"/>
      <c r="BF1237" s="34" t="s">
        <v>4983</v>
      </c>
      <c r="BG1237" s="92" t="s">
        <v>2098</v>
      </c>
      <c r="BM1237" s="36" t="s">
        <v>131</v>
      </c>
      <c r="BN1237" s="34" t="s">
        <v>132</v>
      </c>
      <c r="BO1237" s="36">
        <v>0</v>
      </c>
      <c r="BQ1237" s="94"/>
      <c r="BS1237" s="36" t="s">
        <v>2127</v>
      </c>
      <c r="BU1237" s="95"/>
      <c r="BV1237" s="95"/>
      <c r="BW1237" s="61"/>
      <c r="BX1237" s="60"/>
      <c r="BY1237" s="59" t="str">
        <f t="shared" ca="1" si="96"/>
        <v/>
      </c>
      <c r="CD1237" s="68"/>
      <c r="CE1237" s="68"/>
      <c r="CF1237" s="67"/>
      <c r="CG1237">
        <v>71</v>
      </c>
      <c r="CH1237" s="2">
        <v>150</v>
      </c>
      <c r="CI1237" s="4">
        <f t="shared" si="97"/>
        <v>31.555555555555557</v>
      </c>
      <c r="CJ1237" s="5" t="str">
        <f t="shared" si="98"/>
        <v>OBESIDAD</v>
      </c>
      <c r="CK1237" s="36">
        <v>0</v>
      </c>
      <c r="CL1237" s="66"/>
      <c r="CM1237" s="89">
        <v>43507</v>
      </c>
      <c r="CN1237" s="97">
        <v>43550</v>
      </c>
      <c r="CP1237"/>
      <c r="CQ1237" s="65"/>
      <c r="CR1237" s="65"/>
      <c r="CS1237" s="98"/>
      <c r="CT1237"/>
      <c r="CU1237"/>
      <c r="CV1237" s="97"/>
      <c r="CW1237" s="2"/>
      <c r="CX1237" s="82"/>
      <c r="DG1237" s="64"/>
      <c r="DI1237" s="89"/>
      <c r="DJ1237" s="89"/>
      <c r="DN1237" s="34"/>
      <c r="DO1237" s="34"/>
      <c r="DP1237" s="34"/>
      <c r="DQ1237" s="34"/>
      <c r="DR1237" s="34"/>
      <c r="DS1237" s="34" t="s">
        <v>2127</v>
      </c>
      <c r="DT1237" s="34"/>
      <c r="DU1237" s="47">
        <v>44510</v>
      </c>
      <c r="DY1237" s="1">
        <v>2</v>
      </c>
      <c r="DZ1237" t="s">
        <v>7940</v>
      </c>
      <c r="EB1237" s="4"/>
      <c r="EJ1237"/>
      <c r="EL1237" s="34"/>
      <c r="EN1237" s="34"/>
    </row>
    <row r="1238" spans="1:144" x14ac:dyDescent="0.25">
      <c r="A1238" s="85">
        <v>2022</v>
      </c>
      <c r="B1238" s="87">
        <v>44830</v>
      </c>
      <c r="C1238" t="s">
        <v>121</v>
      </c>
      <c r="D1238" t="s">
        <v>122</v>
      </c>
      <c r="E1238" s="34" t="s">
        <v>7938</v>
      </c>
      <c r="F1238" s="34">
        <f t="shared" si="99"/>
        <v>1237</v>
      </c>
      <c r="G1238" s="34" t="s">
        <v>4985</v>
      </c>
      <c r="H1238">
        <v>18</v>
      </c>
      <c r="I1238" s="34" t="s">
        <v>6141</v>
      </c>
      <c r="J1238" s="34" t="s">
        <v>4988</v>
      </c>
      <c r="K1238" s="34" t="str">
        <f>VLOOKUP(J1238,[2]CodMpios!$B$347:$E$362,4,FALSE)</f>
        <v>18001 - Florencia</v>
      </c>
      <c r="L1238" s="34" t="str">
        <f>VLOOKUP($J1238,[2]Coord_Mpios_X_Y!$B$2:$K$1123,9,FALSE)</f>
        <v>1,749138703818</v>
      </c>
      <c r="M1238" s="34" t="str">
        <f>VLOOKUP($J1238,[2]Coord_Mpios_X_Y!$B$2:$K$1123,10,FALSE)</f>
        <v>-75,558239064333</v>
      </c>
      <c r="N1238" s="34" t="s">
        <v>139</v>
      </c>
      <c r="O1238" s="34" t="s">
        <v>126</v>
      </c>
      <c r="Q1238" s="34" t="s">
        <v>127</v>
      </c>
      <c r="R1238" s="34">
        <v>15252046</v>
      </c>
      <c r="S1238" s="34" t="str">
        <f t="shared" si="95"/>
        <v>CC15252046</v>
      </c>
      <c r="T1238" s="34" t="s">
        <v>317</v>
      </c>
      <c r="U1238" s="34" t="s">
        <v>371</v>
      </c>
      <c r="V1238" s="34" t="s">
        <v>2166</v>
      </c>
      <c r="W1238" s="34" t="s">
        <v>813</v>
      </c>
      <c r="X1238" s="87">
        <v>17927</v>
      </c>
      <c r="Y1238">
        <v>74</v>
      </c>
      <c r="Z1238" s="36">
        <f>VLOOKUP($Y1238,[2]Edades!$A$3:$H$153,4,FALSE)</f>
        <v>6</v>
      </c>
      <c r="AA1238" s="34" t="str">
        <f>VLOOKUP($Y1238,[2]Edades!$A$3:$H$153,6,FALSE)</f>
        <v>6 - Persona mayor</v>
      </c>
      <c r="AB1238" s="34">
        <f>VLOOKUP($Y1238,[2]Edades!$A$3:$H$153,7,FALSE)</f>
        <v>15</v>
      </c>
      <c r="AC1238" s="34" t="str">
        <f>VLOOKUP($Y1238,[2]Edades!$A$3:$H$153,8,FALSE)</f>
        <v>70-74</v>
      </c>
      <c r="AD1238" s="34" t="s">
        <v>146</v>
      </c>
      <c r="AE1238">
        <v>1</v>
      </c>
      <c r="AF1238" s="34" t="s">
        <v>2137</v>
      </c>
      <c r="AG1238" s="34" t="s">
        <v>2127</v>
      </c>
      <c r="AH1238" s="34" t="s">
        <v>2127</v>
      </c>
      <c r="AK1238" s="34" t="s">
        <v>139</v>
      </c>
      <c r="AM1238" s="34" t="s">
        <v>2127</v>
      </c>
      <c r="AN1238" s="36" t="s">
        <v>2127</v>
      </c>
      <c r="AO1238" s="36" t="s">
        <v>2127</v>
      </c>
      <c r="AP1238" s="34" t="s">
        <v>2127</v>
      </c>
      <c r="AQ1238" s="36" t="s">
        <v>2127</v>
      </c>
      <c r="AR1238" s="34" t="s">
        <v>2098</v>
      </c>
      <c r="AS1238" s="91" t="s">
        <v>7337</v>
      </c>
      <c r="AT1238" s="34">
        <v>3204692299</v>
      </c>
      <c r="AU1238" s="34" t="s">
        <v>2127</v>
      </c>
      <c r="AX1238" s="90"/>
      <c r="BA1238" s="91"/>
      <c r="BB1238" s="91"/>
      <c r="BC1238" s="91"/>
      <c r="BF1238" s="34" t="s">
        <v>4983</v>
      </c>
      <c r="BG1238" s="92" t="s">
        <v>2098</v>
      </c>
      <c r="BM1238" s="36" t="s">
        <v>131</v>
      </c>
      <c r="BN1238" s="34" t="s">
        <v>132</v>
      </c>
      <c r="BO1238" s="36">
        <v>0</v>
      </c>
      <c r="BQ1238" s="94"/>
      <c r="BS1238" s="36" t="s">
        <v>2127</v>
      </c>
      <c r="BU1238" s="95"/>
      <c r="BV1238" s="95"/>
      <c r="BW1238" s="61"/>
      <c r="BX1238" s="60"/>
      <c r="BY1238" s="59" t="str">
        <f t="shared" ca="1" si="96"/>
        <v/>
      </c>
      <c r="CD1238" s="68"/>
      <c r="CE1238" s="68"/>
      <c r="CF1238" s="67"/>
      <c r="CG1238">
        <v>72</v>
      </c>
      <c r="CH1238" s="2">
        <v>168</v>
      </c>
      <c r="CI1238" s="4">
        <f t="shared" si="97"/>
        <v>25.510204081632658</v>
      </c>
      <c r="CJ1238" s="5" t="str">
        <f t="shared" si="98"/>
        <v>SOBREPESO</v>
      </c>
      <c r="CK1238" s="36">
        <v>0</v>
      </c>
      <c r="CL1238" s="66"/>
      <c r="CM1238" s="89">
        <v>43508</v>
      </c>
      <c r="CN1238" s="97">
        <v>43524</v>
      </c>
      <c r="CP1238"/>
      <c r="CQ1238" s="65"/>
      <c r="CR1238" s="65"/>
      <c r="CS1238" s="98"/>
      <c r="CT1238"/>
      <c r="CU1238"/>
      <c r="CV1238" s="97"/>
      <c r="CW1238" s="2">
        <v>120</v>
      </c>
      <c r="CX1238" s="82">
        <v>78</v>
      </c>
      <c r="DG1238" s="64"/>
      <c r="DI1238" s="89">
        <v>43530</v>
      </c>
      <c r="DJ1238" s="89"/>
      <c r="DN1238" s="34"/>
      <c r="DO1238" s="34"/>
      <c r="DP1238" s="34"/>
      <c r="DQ1238" s="34"/>
      <c r="DR1238" s="34"/>
      <c r="DS1238" s="34" t="s">
        <v>2127</v>
      </c>
      <c r="DT1238" s="34"/>
      <c r="DU1238" s="47">
        <v>44629</v>
      </c>
      <c r="DY1238" s="1">
        <v>2</v>
      </c>
      <c r="DZ1238" t="s">
        <v>7939</v>
      </c>
      <c r="EA1238" s="4">
        <v>0.83</v>
      </c>
      <c r="EB1238" s="4">
        <v>96</v>
      </c>
      <c r="EC1238" s="4">
        <v>171</v>
      </c>
      <c r="EE1238" s="4">
        <v>54.6</v>
      </c>
      <c r="EF1238" s="4">
        <v>94</v>
      </c>
      <c r="EG1238" s="4">
        <v>2</v>
      </c>
      <c r="EJ1238"/>
      <c r="EL1238" s="34"/>
      <c r="EN1238" s="34"/>
    </row>
    <row r="1239" spans="1:144" x14ac:dyDescent="0.25">
      <c r="A1239" s="85">
        <v>2022</v>
      </c>
      <c r="B1239" s="87">
        <v>44830</v>
      </c>
      <c r="C1239" t="s">
        <v>121</v>
      </c>
      <c r="D1239" t="s">
        <v>122</v>
      </c>
      <c r="E1239" s="34" t="s">
        <v>7938</v>
      </c>
      <c r="F1239" s="34">
        <f t="shared" si="99"/>
        <v>1238</v>
      </c>
      <c r="G1239" s="34" t="s">
        <v>4985</v>
      </c>
      <c r="H1239">
        <v>18</v>
      </c>
      <c r="I1239" s="34" t="s">
        <v>6141</v>
      </c>
      <c r="J1239" s="34" t="s">
        <v>4988</v>
      </c>
      <c r="K1239" s="34" t="str">
        <f>VLOOKUP(J1239,[2]CodMpios!$B$347:$E$362,4,FALSE)</f>
        <v>18001 - Florencia</v>
      </c>
      <c r="L1239" s="34" t="str">
        <f>VLOOKUP($J1239,[2]Coord_Mpios_X_Y!$B$2:$K$1123,9,FALSE)</f>
        <v>1,749138703818</v>
      </c>
      <c r="M1239" s="34" t="str">
        <f>VLOOKUP($J1239,[2]Coord_Mpios_X_Y!$B$2:$K$1123,10,FALSE)</f>
        <v>-75,558239064333</v>
      </c>
      <c r="N1239" s="34" t="s">
        <v>139</v>
      </c>
      <c r="O1239" s="34" t="s">
        <v>126</v>
      </c>
      <c r="Q1239" s="34" t="s">
        <v>127</v>
      </c>
      <c r="R1239" s="34">
        <v>40765225</v>
      </c>
      <c r="S1239" s="34" t="str">
        <f t="shared" si="95"/>
        <v>CC40765225</v>
      </c>
      <c r="T1239" s="34" t="s">
        <v>399</v>
      </c>
      <c r="V1239" s="34" t="s">
        <v>2150</v>
      </c>
      <c r="W1239" s="34" t="s">
        <v>319</v>
      </c>
      <c r="X1239" s="87">
        <v>24021</v>
      </c>
      <c r="Y1239">
        <v>57</v>
      </c>
      <c r="Z1239" s="36">
        <f>VLOOKUP($Y1239,[2]Edades!$A$3:$H$153,4,FALSE)</f>
        <v>5</v>
      </c>
      <c r="AA1239" s="34" t="str">
        <f>VLOOKUP($Y1239,[2]Edades!$A$3:$H$153,6,FALSE)</f>
        <v>5 - Adultez</v>
      </c>
      <c r="AB1239" s="34">
        <f>VLOOKUP($Y1239,[2]Edades!$A$3:$H$153,7,FALSE)</f>
        <v>12</v>
      </c>
      <c r="AC1239" s="34" t="str">
        <f>VLOOKUP($Y1239,[2]Edades!$A$3:$H$153,8,FALSE)</f>
        <v>55-59</v>
      </c>
      <c r="AD1239" s="34" t="s">
        <v>129</v>
      </c>
      <c r="AE1239" s="1">
        <v>2</v>
      </c>
      <c r="AF1239" s="34" t="s">
        <v>130</v>
      </c>
      <c r="AG1239" s="34" t="s">
        <v>2127</v>
      </c>
      <c r="AH1239" s="34" t="s">
        <v>2127</v>
      </c>
      <c r="AK1239" s="34" t="s">
        <v>139</v>
      </c>
      <c r="AM1239" s="34" t="s">
        <v>2127</v>
      </c>
      <c r="AN1239" s="36" t="s">
        <v>2127</v>
      </c>
      <c r="AO1239" s="36" t="s">
        <v>2127</v>
      </c>
      <c r="AP1239" s="34" t="s">
        <v>2127</v>
      </c>
      <c r="AQ1239" s="36" t="s">
        <v>2127</v>
      </c>
      <c r="AR1239" s="34" t="s">
        <v>2098</v>
      </c>
      <c r="AS1239" s="91" t="s">
        <v>7338</v>
      </c>
      <c r="AT1239" s="34">
        <v>3186962727</v>
      </c>
      <c r="AU1239" s="34" t="s">
        <v>2127</v>
      </c>
      <c r="AX1239" s="90"/>
      <c r="BA1239" s="91"/>
      <c r="BB1239" s="91"/>
      <c r="BC1239" s="91"/>
      <c r="BF1239" s="34" t="s">
        <v>4983</v>
      </c>
      <c r="BG1239" s="92" t="s">
        <v>2098</v>
      </c>
      <c r="BM1239" s="36" t="s">
        <v>131</v>
      </c>
      <c r="BN1239" s="34" t="s">
        <v>132</v>
      </c>
      <c r="BO1239" s="36">
        <v>0</v>
      </c>
      <c r="BQ1239" s="94"/>
      <c r="BS1239" s="36" t="s">
        <v>2127</v>
      </c>
      <c r="BU1239" s="95"/>
      <c r="BV1239" s="95"/>
      <c r="BW1239" s="61"/>
      <c r="BX1239" s="60"/>
      <c r="BY1239" s="59" t="str">
        <f t="shared" ca="1" si="96"/>
        <v/>
      </c>
      <c r="CD1239" s="68"/>
      <c r="CE1239" s="68"/>
      <c r="CF1239" s="67"/>
      <c r="CG1239"/>
      <c r="CH1239" s="2"/>
      <c r="CI1239" s="4" t="e">
        <f t="shared" si="97"/>
        <v>#DIV/0!</v>
      </c>
      <c r="CJ1239" s="5" t="str">
        <f t="shared" si="98"/>
        <v>SIN DATO</v>
      </c>
      <c r="CK1239" s="36">
        <v>0</v>
      </c>
      <c r="CL1239" s="66"/>
      <c r="CM1239" s="89">
        <v>43509</v>
      </c>
      <c r="CN1239" s="97">
        <v>43528</v>
      </c>
      <c r="CP1239"/>
      <c r="CQ1239" s="65"/>
      <c r="CR1239" s="65"/>
      <c r="CS1239" s="98"/>
      <c r="CT1239"/>
      <c r="CU1239"/>
      <c r="CV1239" s="97"/>
      <c r="CW1239" s="2"/>
      <c r="CX1239" s="82"/>
      <c r="DG1239" s="64"/>
      <c r="DI1239" s="89"/>
      <c r="DJ1239" s="89"/>
      <c r="DN1239" s="34"/>
      <c r="DO1239" s="34"/>
      <c r="DP1239" s="34"/>
      <c r="DQ1239" s="34"/>
      <c r="DR1239" s="34"/>
      <c r="DS1239" s="34" t="s">
        <v>2127</v>
      </c>
      <c r="DT1239" s="34"/>
      <c r="DY1239" s="1">
        <v>2</v>
      </c>
      <c r="DZ1239" t="s">
        <v>7941</v>
      </c>
      <c r="EB1239" s="4"/>
      <c r="EJ1239"/>
      <c r="EL1239" s="34"/>
      <c r="EN1239" s="34"/>
    </row>
    <row r="1240" spans="1:144" x14ac:dyDescent="0.25">
      <c r="A1240" s="85">
        <v>2022</v>
      </c>
      <c r="B1240" s="87">
        <v>44830</v>
      </c>
      <c r="C1240" t="s">
        <v>121</v>
      </c>
      <c r="D1240" t="s">
        <v>122</v>
      </c>
      <c r="E1240" s="34" t="s">
        <v>7938</v>
      </c>
      <c r="F1240" s="34">
        <f t="shared" si="99"/>
        <v>1239</v>
      </c>
      <c r="G1240" s="34" t="s">
        <v>4985</v>
      </c>
      <c r="H1240">
        <v>18</v>
      </c>
      <c r="I1240" s="34" t="s">
        <v>6141</v>
      </c>
      <c r="J1240" s="34" t="s">
        <v>4988</v>
      </c>
      <c r="K1240" s="34" t="str">
        <f>VLOOKUP(J1240,[2]CodMpios!$B$347:$E$362,4,FALSE)</f>
        <v>18001 - Florencia</v>
      </c>
      <c r="L1240" s="34" t="str">
        <f>VLOOKUP($J1240,[2]Coord_Mpios_X_Y!$B$2:$K$1123,9,FALSE)</f>
        <v>1,749138703818</v>
      </c>
      <c r="M1240" s="34" t="str">
        <f>VLOOKUP($J1240,[2]Coord_Mpios_X_Y!$B$2:$K$1123,10,FALSE)</f>
        <v>-75,558239064333</v>
      </c>
      <c r="N1240" s="34" t="s">
        <v>139</v>
      </c>
      <c r="O1240" s="34" t="s">
        <v>126</v>
      </c>
      <c r="Q1240" s="34" t="s">
        <v>127</v>
      </c>
      <c r="R1240" s="34">
        <v>40765648</v>
      </c>
      <c r="S1240" s="34" t="str">
        <f t="shared" si="95"/>
        <v>CC40765648</v>
      </c>
      <c r="T1240" s="34" t="s">
        <v>593</v>
      </c>
      <c r="U1240" s="34" t="s">
        <v>240</v>
      </c>
      <c r="V1240" s="34" t="s">
        <v>183</v>
      </c>
      <c r="X1240" s="87">
        <v>22384</v>
      </c>
      <c r="Y1240">
        <v>61</v>
      </c>
      <c r="Z1240" s="36">
        <f>VLOOKUP($Y1240,[2]Edades!$A$3:$H$153,4,FALSE)</f>
        <v>6</v>
      </c>
      <c r="AA1240" s="34" t="str">
        <f>VLOOKUP($Y1240,[2]Edades!$A$3:$H$153,6,FALSE)</f>
        <v>6 - Persona mayor</v>
      </c>
      <c r="AB1240" s="34">
        <f>VLOOKUP($Y1240,[2]Edades!$A$3:$H$153,7,FALSE)</f>
        <v>13</v>
      </c>
      <c r="AC1240" s="34" t="str">
        <f>VLOOKUP($Y1240,[2]Edades!$A$3:$H$153,8,FALSE)</f>
        <v>60-64</v>
      </c>
      <c r="AD1240" s="34" t="s">
        <v>129</v>
      </c>
      <c r="AE1240" s="1">
        <v>2</v>
      </c>
      <c r="AF1240" s="34" t="s">
        <v>2137</v>
      </c>
      <c r="AG1240" s="34" t="s">
        <v>2127</v>
      </c>
      <c r="AH1240" s="34" t="s">
        <v>2127</v>
      </c>
      <c r="AK1240" s="34" t="s">
        <v>139</v>
      </c>
      <c r="AM1240" s="34" t="s">
        <v>2127</v>
      </c>
      <c r="AN1240" s="36" t="s">
        <v>2127</v>
      </c>
      <c r="AO1240" s="36" t="s">
        <v>2127</v>
      </c>
      <c r="AP1240" s="34" t="s">
        <v>2127</v>
      </c>
      <c r="AQ1240" s="36" t="s">
        <v>2127</v>
      </c>
      <c r="AR1240" s="34" t="s">
        <v>2098</v>
      </c>
      <c r="AS1240" s="91" t="s">
        <v>7339</v>
      </c>
      <c r="AT1240" s="34">
        <v>3123068644</v>
      </c>
      <c r="AU1240" s="34" t="s">
        <v>2127</v>
      </c>
      <c r="AX1240" s="90"/>
      <c r="BA1240" s="91"/>
      <c r="BB1240" s="91"/>
      <c r="BC1240" s="91"/>
      <c r="BF1240" s="34" t="s">
        <v>4983</v>
      </c>
      <c r="BG1240" s="92" t="s">
        <v>2098</v>
      </c>
      <c r="BM1240" s="36" t="s">
        <v>131</v>
      </c>
      <c r="BN1240" s="34" t="s">
        <v>132</v>
      </c>
      <c r="BO1240" s="36">
        <v>0</v>
      </c>
      <c r="BQ1240" s="94"/>
      <c r="BS1240" s="36" t="s">
        <v>2127</v>
      </c>
      <c r="BU1240" s="95"/>
      <c r="BV1240" s="95"/>
      <c r="BW1240" s="61"/>
      <c r="BX1240" s="60"/>
      <c r="BY1240" s="59" t="str">
        <f t="shared" ca="1" si="96"/>
        <v/>
      </c>
      <c r="CD1240" s="68"/>
      <c r="CE1240" s="68"/>
      <c r="CF1240" s="67"/>
      <c r="CG1240">
        <v>83</v>
      </c>
      <c r="CH1240" s="2">
        <v>155</v>
      </c>
      <c r="CI1240" s="4">
        <f t="shared" si="97"/>
        <v>34.54734651404786</v>
      </c>
      <c r="CJ1240" s="5" t="str">
        <f t="shared" si="98"/>
        <v>OBESIDAD</v>
      </c>
      <c r="CK1240" s="36">
        <v>0</v>
      </c>
      <c r="CL1240" s="66"/>
      <c r="CM1240" s="89">
        <v>43509</v>
      </c>
      <c r="CN1240" s="97">
        <v>43509</v>
      </c>
      <c r="CP1240"/>
      <c r="CQ1240" s="65"/>
      <c r="CR1240" s="65"/>
      <c r="CS1240" s="98"/>
      <c r="CT1240"/>
      <c r="CU1240"/>
      <c r="CV1240" s="97"/>
      <c r="CW1240" s="2">
        <v>130</v>
      </c>
      <c r="CX1240" s="82">
        <v>80</v>
      </c>
      <c r="DG1240" s="64"/>
      <c r="DI1240" s="89"/>
      <c r="DJ1240" s="89"/>
      <c r="DN1240" s="34"/>
      <c r="DO1240" s="34"/>
      <c r="DP1240" s="34"/>
      <c r="DQ1240" s="34"/>
      <c r="DR1240" s="34"/>
      <c r="DS1240" s="34" t="s">
        <v>2127</v>
      </c>
      <c r="DT1240" s="34"/>
      <c r="DU1240" s="47">
        <v>44693</v>
      </c>
      <c r="DY1240" s="1">
        <v>1</v>
      </c>
      <c r="DZ1240" t="s">
        <v>7941</v>
      </c>
      <c r="EB1240" s="4">
        <v>324</v>
      </c>
      <c r="EH1240" s="4">
        <v>12.4</v>
      </c>
      <c r="EJ1240"/>
      <c r="EL1240" s="34"/>
      <c r="EN1240" s="34"/>
    </row>
    <row r="1241" spans="1:144" x14ac:dyDescent="0.25">
      <c r="A1241" s="85">
        <v>2022</v>
      </c>
      <c r="B1241" s="87">
        <v>44830</v>
      </c>
      <c r="C1241" t="s">
        <v>121</v>
      </c>
      <c r="D1241" t="s">
        <v>122</v>
      </c>
      <c r="E1241" s="34" t="s">
        <v>7938</v>
      </c>
      <c r="F1241" s="34">
        <f t="shared" si="99"/>
        <v>1240</v>
      </c>
      <c r="G1241" s="34" t="s">
        <v>4985</v>
      </c>
      <c r="H1241">
        <v>18</v>
      </c>
      <c r="I1241" s="34" t="s">
        <v>6141</v>
      </c>
      <c r="J1241" s="34" t="s">
        <v>4988</v>
      </c>
      <c r="K1241" s="34" t="str">
        <f>VLOOKUP(J1241,[2]CodMpios!$B$347:$E$362,4,FALSE)</f>
        <v>18001 - Florencia</v>
      </c>
      <c r="L1241" s="34" t="str">
        <f>VLOOKUP($J1241,[2]Coord_Mpios_X_Y!$B$2:$K$1123,9,FALSE)</f>
        <v>1,749138703818</v>
      </c>
      <c r="M1241" s="34" t="str">
        <f>VLOOKUP($J1241,[2]Coord_Mpios_X_Y!$B$2:$K$1123,10,FALSE)</f>
        <v>-75,558239064333</v>
      </c>
      <c r="N1241" s="34" t="s">
        <v>125</v>
      </c>
      <c r="O1241" s="34" t="s">
        <v>126</v>
      </c>
      <c r="Q1241" s="34" t="s">
        <v>127</v>
      </c>
      <c r="R1241" s="34">
        <v>17624001</v>
      </c>
      <c r="S1241" s="34" t="str">
        <f t="shared" si="95"/>
        <v>CC17624001</v>
      </c>
      <c r="T1241" s="34" t="s">
        <v>1190</v>
      </c>
      <c r="V1241" s="34" t="s">
        <v>2452</v>
      </c>
      <c r="W1241" s="34" t="s">
        <v>273</v>
      </c>
      <c r="X1241" s="87">
        <v>18260</v>
      </c>
      <c r="Y1241">
        <v>73</v>
      </c>
      <c r="Z1241" s="36">
        <f>VLOOKUP($Y1241,[2]Edades!$A$3:$H$153,4,FALSE)</f>
        <v>6</v>
      </c>
      <c r="AA1241" s="34" t="str">
        <f>VLOOKUP($Y1241,[2]Edades!$A$3:$H$153,6,FALSE)</f>
        <v>6 - Persona mayor</v>
      </c>
      <c r="AB1241" s="34">
        <f>VLOOKUP($Y1241,[2]Edades!$A$3:$H$153,7,FALSE)</f>
        <v>15</v>
      </c>
      <c r="AC1241" s="34" t="str">
        <f>VLOOKUP($Y1241,[2]Edades!$A$3:$H$153,8,FALSE)</f>
        <v>70-74</v>
      </c>
      <c r="AD1241" s="34" t="s">
        <v>146</v>
      </c>
      <c r="AE1241">
        <v>1</v>
      </c>
      <c r="AF1241" s="34" t="s">
        <v>2137</v>
      </c>
      <c r="AG1241" s="34" t="s">
        <v>2127</v>
      </c>
      <c r="AH1241" s="34" t="s">
        <v>2127</v>
      </c>
      <c r="AK1241" s="34" t="s">
        <v>125</v>
      </c>
      <c r="AM1241" s="34" t="s">
        <v>2127</v>
      </c>
      <c r="AN1241" s="36" t="s">
        <v>2127</v>
      </c>
      <c r="AO1241" s="36" t="s">
        <v>2127</v>
      </c>
      <c r="AP1241" s="34" t="s">
        <v>2127</v>
      </c>
      <c r="AQ1241" s="36" t="s">
        <v>2127</v>
      </c>
      <c r="AR1241" s="34" t="s">
        <v>2098</v>
      </c>
      <c r="AS1241" s="91" t="s">
        <v>7340</v>
      </c>
      <c r="AT1241" s="34">
        <v>3178083828</v>
      </c>
      <c r="AU1241" s="34" t="s">
        <v>2127</v>
      </c>
      <c r="AX1241" s="90"/>
      <c r="BA1241" s="91"/>
      <c r="BB1241" s="91"/>
      <c r="BC1241" s="91"/>
      <c r="BF1241" s="34" t="s">
        <v>4983</v>
      </c>
      <c r="BG1241" s="92" t="s">
        <v>2098</v>
      </c>
      <c r="BM1241" s="36" t="s">
        <v>131</v>
      </c>
      <c r="BN1241" s="34" t="s">
        <v>132</v>
      </c>
      <c r="BO1241" s="36">
        <v>0</v>
      </c>
      <c r="BQ1241" s="94"/>
      <c r="BS1241" s="36" t="s">
        <v>2127</v>
      </c>
      <c r="BU1241" s="95"/>
      <c r="BV1241" s="95"/>
      <c r="BW1241" s="61"/>
      <c r="BX1241" s="60"/>
      <c r="BY1241" s="59" t="str">
        <f t="shared" ca="1" si="96"/>
        <v/>
      </c>
      <c r="CD1241" s="68"/>
      <c r="CE1241" s="68"/>
      <c r="CF1241" s="67"/>
      <c r="CG1241">
        <v>73</v>
      </c>
      <c r="CH1241" s="2">
        <v>166</v>
      </c>
      <c r="CI1241" s="4">
        <f t="shared" si="97"/>
        <v>26.491508201480624</v>
      </c>
      <c r="CJ1241" s="5" t="str">
        <f t="shared" si="98"/>
        <v>SOBREPESO</v>
      </c>
      <c r="CK1241" s="36">
        <v>0</v>
      </c>
      <c r="CL1241" s="66"/>
      <c r="CM1241" s="89">
        <v>43509</v>
      </c>
      <c r="CN1241" s="97">
        <v>43521</v>
      </c>
      <c r="CP1241"/>
      <c r="CQ1241" s="65"/>
      <c r="CR1241" s="65"/>
      <c r="CS1241" s="98"/>
      <c r="CT1241"/>
      <c r="CU1241"/>
      <c r="CV1241" s="97"/>
      <c r="CW1241" s="2"/>
      <c r="CX1241" s="82"/>
      <c r="DG1241" s="64"/>
      <c r="DI1241" s="89">
        <v>43524</v>
      </c>
      <c r="DJ1241" s="89"/>
      <c r="DN1241" s="34"/>
      <c r="DO1241" s="34"/>
      <c r="DP1241" s="34"/>
      <c r="DQ1241" s="34"/>
      <c r="DR1241" s="34"/>
      <c r="DS1241" s="34" t="s">
        <v>2127</v>
      </c>
      <c r="DT1241" s="34"/>
      <c r="DU1241" s="47">
        <v>43521</v>
      </c>
      <c r="DY1241" s="1">
        <v>2</v>
      </c>
      <c r="DZ1241" t="s">
        <v>7941</v>
      </c>
      <c r="EB1241" s="4"/>
      <c r="EJ1241"/>
      <c r="EL1241" s="34"/>
      <c r="EN1241" s="34"/>
    </row>
    <row r="1242" spans="1:144" x14ac:dyDescent="0.25">
      <c r="A1242" s="85">
        <v>2022</v>
      </c>
      <c r="B1242" s="87">
        <v>44830</v>
      </c>
      <c r="C1242" t="s">
        <v>121</v>
      </c>
      <c r="D1242" t="s">
        <v>122</v>
      </c>
      <c r="E1242" s="34" t="s">
        <v>7938</v>
      </c>
      <c r="F1242" s="34">
        <f t="shared" si="99"/>
        <v>1241</v>
      </c>
      <c r="G1242" s="34" t="s">
        <v>4985</v>
      </c>
      <c r="H1242">
        <v>18</v>
      </c>
      <c r="I1242" s="34" t="s">
        <v>6141</v>
      </c>
      <c r="J1242" s="34" t="s">
        <v>4988</v>
      </c>
      <c r="K1242" s="34" t="str">
        <f>VLOOKUP(J1242,[2]CodMpios!$B$347:$E$362,4,FALSE)</f>
        <v>18001 - Florencia</v>
      </c>
      <c r="L1242" s="34" t="str">
        <f>VLOOKUP($J1242,[2]Coord_Mpios_X_Y!$B$2:$K$1123,9,FALSE)</f>
        <v>1,749138703818</v>
      </c>
      <c r="M1242" s="34" t="str">
        <f>VLOOKUP($J1242,[2]Coord_Mpios_X_Y!$B$2:$K$1123,10,FALSE)</f>
        <v>-75,558239064333</v>
      </c>
      <c r="N1242" s="34" t="s">
        <v>6142</v>
      </c>
      <c r="O1242" s="34" t="s">
        <v>126</v>
      </c>
      <c r="Q1242" s="34" t="s">
        <v>127</v>
      </c>
      <c r="R1242" s="34">
        <v>1585810</v>
      </c>
      <c r="S1242" s="34" t="str">
        <f t="shared" si="95"/>
        <v>CC1585810</v>
      </c>
      <c r="T1242" s="34" t="s">
        <v>478</v>
      </c>
      <c r="V1242" s="34" t="s">
        <v>5581</v>
      </c>
      <c r="W1242" s="34" t="s">
        <v>969</v>
      </c>
      <c r="X1242" s="87">
        <v>17643</v>
      </c>
      <c r="Y1242">
        <v>74</v>
      </c>
      <c r="Z1242" s="36">
        <f>VLOOKUP($Y1242,[2]Edades!$A$3:$H$153,4,FALSE)</f>
        <v>6</v>
      </c>
      <c r="AA1242" s="34" t="str">
        <f>VLOOKUP($Y1242,[2]Edades!$A$3:$H$153,6,FALSE)</f>
        <v>6 - Persona mayor</v>
      </c>
      <c r="AB1242" s="34">
        <f>VLOOKUP($Y1242,[2]Edades!$A$3:$H$153,7,FALSE)</f>
        <v>15</v>
      </c>
      <c r="AC1242" s="34" t="str">
        <f>VLOOKUP($Y1242,[2]Edades!$A$3:$H$153,8,FALSE)</f>
        <v>70-74</v>
      </c>
      <c r="AD1242" s="34" t="s">
        <v>146</v>
      </c>
      <c r="AE1242">
        <v>1</v>
      </c>
      <c r="AF1242" s="34" t="s">
        <v>2137</v>
      </c>
      <c r="AG1242" s="34" t="s">
        <v>2127</v>
      </c>
      <c r="AH1242" s="34" t="s">
        <v>2127</v>
      </c>
      <c r="AK1242" s="34" t="s">
        <v>6142</v>
      </c>
      <c r="AM1242" s="34" t="s">
        <v>2127</v>
      </c>
      <c r="AN1242" s="36" t="s">
        <v>2127</v>
      </c>
      <c r="AO1242" s="36" t="s">
        <v>2127</v>
      </c>
      <c r="AP1242" s="34" t="s">
        <v>2127</v>
      </c>
      <c r="AQ1242" s="36" t="s">
        <v>2127</v>
      </c>
      <c r="AR1242" s="34" t="s">
        <v>2098</v>
      </c>
      <c r="AS1242" s="91" t="s">
        <v>7341</v>
      </c>
      <c r="AT1242" s="34">
        <v>3118990160</v>
      </c>
      <c r="AU1242" s="34" t="s">
        <v>2127</v>
      </c>
      <c r="AX1242" s="90"/>
      <c r="BA1242" s="91"/>
      <c r="BB1242" s="91"/>
      <c r="BC1242" s="91"/>
      <c r="BF1242" s="34" t="s">
        <v>4983</v>
      </c>
      <c r="BG1242" s="92" t="s">
        <v>2098</v>
      </c>
      <c r="BM1242" s="36" t="s">
        <v>131</v>
      </c>
      <c r="BN1242" s="34" t="s">
        <v>132</v>
      </c>
      <c r="BO1242" s="36">
        <v>0</v>
      </c>
      <c r="BQ1242" s="94"/>
      <c r="BS1242" s="36" t="s">
        <v>2127</v>
      </c>
      <c r="BU1242" s="95"/>
      <c r="BV1242" s="95"/>
      <c r="BW1242" s="61"/>
      <c r="BX1242" s="60"/>
      <c r="BY1242" s="59" t="str">
        <f t="shared" ca="1" si="96"/>
        <v/>
      </c>
      <c r="CD1242" s="68"/>
      <c r="CE1242" s="68"/>
      <c r="CF1242" s="67"/>
      <c r="CG1242">
        <v>91</v>
      </c>
      <c r="CH1242" s="2">
        <v>170</v>
      </c>
      <c r="CI1242" s="4">
        <f t="shared" si="97"/>
        <v>31.487889273356405</v>
      </c>
      <c r="CJ1242" s="5" t="str">
        <f t="shared" si="98"/>
        <v>OBESIDAD</v>
      </c>
      <c r="CK1242" s="36">
        <v>0</v>
      </c>
      <c r="CL1242" s="66"/>
      <c r="CM1242" s="89">
        <v>43510</v>
      </c>
      <c r="CN1242" s="97">
        <v>43557</v>
      </c>
      <c r="CP1242"/>
      <c r="CQ1242" s="65"/>
      <c r="CR1242" s="65"/>
      <c r="CS1242" s="98"/>
      <c r="CT1242"/>
      <c r="CU1242"/>
      <c r="CV1242" s="97"/>
      <c r="CW1242" s="2"/>
      <c r="CX1242" s="82"/>
      <c r="DG1242" s="64"/>
      <c r="DI1242" s="89">
        <v>43559</v>
      </c>
      <c r="DJ1242" s="89"/>
      <c r="DN1242" s="34"/>
      <c r="DO1242" s="34"/>
      <c r="DP1242" s="34"/>
      <c r="DQ1242" s="34"/>
      <c r="DR1242" s="34"/>
      <c r="DS1242" s="34" t="s">
        <v>2127</v>
      </c>
      <c r="DT1242" s="34"/>
      <c r="DU1242" s="47">
        <v>43859</v>
      </c>
      <c r="DY1242" s="1">
        <v>3</v>
      </c>
      <c r="DZ1242" t="s">
        <v>7941</v>
      </c>
      <c r="EB1242" s="4"/>
      <c r="EJ1242"/>
      <c r="EL1242" s="34"/>
      <c r="EN1242" s="34"/>
    </row>
    <row r="1243" spans="1:144" x14ac:dyDescent="0.25">
      <c r="A1243" s="85">
        <v>2022</v>
      </c>
      <c r="B1243" s="87">
        <v>44830</v>
      </c>
      <c r="C1243" t="s">
        <v>121</v>
      </c>
      <c r="D1243" t="s">
        <v>122</v>
      </c>
      <c r="E1243" s="34" t="s">
        <v>7938</v>
      </c>
      <c r="F1243" s="34">
        <f t="shared" si="99"/>
        <v>1242</v>
      </c>
      <c r="G1243" s="34" t="s">
        <v>4985</v>
      </c>
      <c r="H1243">
        <v>18</v>
      </c>
      <c r="I1243" s="34" t="s">
        <v>6141</v>
      </c>
      <c r="J1243" s="34" t="s">
        <v>4984</v>
      </c>
      <c r="K1243" s="34" t="str">
        <f>VLOOKUP(J1243,[2]CodMpios!$B$347:$E$362,4,FALSE)</f>
        <v>18753 - San Vicente Del Caguán</v>
      </c>
      <c r="L1243" s="34" t="str">
        <f>VLOOKUP($J1243,[2]Coord_Mpios_X_Y!$B$2:$K$1123,9,FALSE)</f>
        <v>1,567801695842</v>
      </c>
      <c r="M1243" s="34" t="str">
        <f>VLOOKUP($J1243,[2]Coord_Mpios_X_Y!$B$2:$K$1123,10,FALSE)</f>
        <v>-74,262977514784</v>
      </c>
      <c r="N1243" s="34" t="s">
        <v>125</v>
      </c>
      <c r="O1243" s="34" t="s">
        <v>126</v>
      </c>
      <c r="Q1243" s="34" t="s">
        <v>127</v>
      </c>
      <c r="R1243" s="34">
        <v>4802410</v>
      </c>
      <c r="S1243" s="34" t="str">
        <f t="shared" si="95"/>
        <v>CC4802410</v>
      </c>
      <c r="T1243" s="34" t="s">
        <v>2151</v>
      </c>
      <c r="V1243" s="34" t="s">
        <v>5581</v>
      </c>
      <c r="W1243" s="34" t="s">
        <v>214</v>
      </c>
      <c r="X1243" s="87">
        <v>18809</v>
      </c>
      <c r="Y1243">
        <v>71</v>
      </c>
      <c r="Z1243" s="36">
        <f>VLOOKUP($Y1243,[2]Edades!$A$3:$H$153,4,FALSE)</f>
        <v>6</v>
      </c>
      <c r="AA1243" s="34" t="str">
        <f>VLOOKUP($Y1243,[2]Edades!$A$3:$H$153,6,FALSE)</f>
        <v>6 - Persona mayor</v>
      </c>
      <c r="AB1243" s="34">
        <f>VLOOKUP($Y1243,[2]Edades!$A$3:$H$153,7,FALSE)</f>
        <v>15</v>
      </c>
      <c r="AC1243" s="34" t="str">
        <f>VLOOKUP($Y1243,[2]Edades!$A$3:$H$153,8,FALSE)</f>
        <v>70-74</v>
      </c>
      <c r="AD1243" s="34" t="s">
        <v>146</v>
      </c>
      <c r="AE1243">
        <v>1</v>
      </c>
      <c r="AF1243" s="34" t="s">
        <v>2137</v>
      </c>
      <c r="AG1243" s="34" t="s">
        <v>2127</v>
      </c>
      <c r="AH1243" s="34" t="s">
        <v>2127</v>
      </c>
      <c r="AK1243" s="34" t="s">
        <v>125</v>
      </c>
      <c r="AM1243" s="34" t="s">
        <v>2127</v>
      </c>
      <c r="AN1243" s="36" t="s">
        <v>2127</v>
      </c>
      <c r="AO1243" s="36" t="s">
        <v>2127</v>
      </c>
      <c r="AP1243" s="34" t="s">
        <v>2127</v>
      </c>
      <c r="AQ1243" s="36" t="s">
        <v>2127</v>
      </c>
      <c r="AR1243" s="34" t="s">
        <v>5042</v>
      </c>
      <c r="AS1243" s="91" t="s">
        <v>7342</v>
      </c>
      <c r="AT1243" s="34">
        <v>3132637074</v>
      </c>
      <c r="AU1243" s="34" t="s">
        <v>2127</v>
      </c>
      <c r="AX1243" s="90"/>
      <c r="BA1243" s="91"/>
      <c r="BB1243" s="91"/>
      <c r="BC1243" s="91"/>
      <c r="BF1243" s="34" t="s">
        <v>4983</v>
      </c>
      <c r="BG1243" s="92" t="s">
        <v>2098</v>
      </c>
      <c r="BM1243" s="36" t="s">
        <v>131</v>
      </c>
      <c r="BN1243" s="34" t="s">
        <v>132</v>
      </c>
      <c r="BO1243" s="36">
        <v>0</v>
      </c>
      <c r="BQ1243" s="94"/>
      <c r="BS1243" s="36" t="s">
        <v>2127</v>
      </c>
      <c r="BU1243" s="95"/>
      <c r="BV1243" s="95"/>
      <c r="BW1243" s="61"/>
      <c r="BX1243" s="60"/>
      <c r="BY1243" s="59" t="str">
        <f t="shared" ca="1" si="96"/>
        <v/>
      </c>
      <c r="CD1243" s="68"/>
      <c r="CE1243" s="68"/>
      <c r="CF1243" s="67"/>
      <c r="CG1243">
        <v>76</v>
      </c>
      <c r="CH1243" s="2">
        <v>168</v>
      </c>
      <c r="CI1243" s="4">
        <f t="shared" si="97"/>
        <v>26.927437641723358</v>
      </c>
      <c r="CJ1243" s="5" t="str">
        <f t="shared" si="98"/>
        <v>SOBREPESO</v>
      </c>
      <c r="CK1243" s="36">
        <v>0</v>
      </c>
      <c r="CL1243" s="66"/>
      <c r="CM1243" s="89">
        <v>43510</v>
      </c>
      <c r="CN1243" s="97">
        <v>43535</v>
      </c>
      <c r="CP1243"/>
      <c r="CQ1243" s="65"/>
      <c r="CR1243" s="65"/>
      <c r="CS1243" s="98"/>
      <c r="CT1243"/>
      <c r="CU1243"/>
      <c r="CV1243" s="97"/>
      <c r="CW1243" s="2">
        <v>132</v>
      </c>
      <c r="CX1243" s="82">
        <v>80</v>
      </c>
      <c r="DG1243" s="64"/>
      <c r="DI1243" s="89">
        <v>43733</v>
      </c>
      <c r="DJ1243" s="89"/>
      <c r="DN1243" s="34"/>
      <c r="DO1243" s="34"/>
      <c r="DP1243" s="34"/>
      <c r="DQ1243" s="34"/>
      <c r="DR1243" s="34"/>
      <c r="DS1243" s="34" t="s">
        <v>2127</v>
      </c>
      <c r="DT1243" s="34"/>
      <c r="DU1243" s="47">
        <v>44265</v>
      </c>
      <c r="DY1243" s="1">
        <v>2</v>
      </c>
      <c r="DZ1243" t="s">
        <v>7940</v>
      </c>
      <c r="EB1243" s="4"/>
      <c r="EJ1243"/>
      <c r="EL1243" s="34"/>
      <c r="EN1243" s="34"/>
    </row>
    <row r="1244" spans="1:144" x14ac:dyDescent="0.25">
      <c r="A1244" s="85">
        <v>2022</v>
      </c>
      <c r="B1244" s="87">
        <v>44830</v>
      </c>
      <c r="C1244" t="s">
        <v>121</v>
      </c>
      <c r="D1244" t="s">
        <v>122</v>
      </c>
      <c r="E1244" s="34" t="s">
        <v>7938</v>
      </c>
      <c r="F1244" s="34">
        <f t="shared" si="99"/>
        <v>1243</v>
      </c>
      <c r="G1244" s="34" t="s">
        <v>4985</v>
      </c>
      <c r="H1244">
        <v>18</v>
      </c>
      <c r="I1244" s="34" t="s">
        <v>6141</v>
      </c>
      <c r="J1244" s="34" t="s">
        <v>5014</v>
      </c>
      <c r="K1244" s="34" t="str">
        <f>VLOOKUP(J1244,[2]CodMpios!$B$347:$E$362,4,FALSE)</f>
        <v>18029 - Albania</v>
      </c>
      <c r="L1244" s="34" t="str">
        <f>VLOOKUP($J1244,[2]Coord_Mpios_X_Y!$B$2:$K$1123,9,FALSE)</f>
        <v>1,227865490191</v>
      </c>
      <c r="M1244" s="34" t="str">
        <f>VLOOKUP($J1244,[2]Coord_Mpios_X_Y!$B$2:$K$1123,10,FALSE)</f>
        <v>-75,882326507579</v>
      </c>
      <c r="N1244" s="34" t="s">
        <v>139</v>
      </c>
      <c r="O1244" s="34" t="s">
        <v>126</v>
      </c>
      <c r="Q1244" s="34" t="s">
        <v>127</v>
      </c>
      <c r="R1244" s="34">
        <v>40620154</v>
      </c>
      <c r="S1244" s="34" t="str">
        <f t="shared" si="95"/>
        <v>CC40620154</v>
      </c>
      <c r="T1244" s="34" t="s">
        <v>5580</v>
      </c>
      <c r="V1244" s="34" t="s">
        <v>390</v>
      </c>
      <c r="W1244" s="34" t="s">
        <v>5579</v>
      </c>
      <c r="X1244" s="87">
        <v>23049</v>
      </c>
      <c r="Y1244">
        <v>60</v>
      </c>
      <c r="Z1244" s="36">
        <f>VLOOKUP($Y1244,[2]Edades!$A$3:$H$153,4,FALSE)</f>
        <v>6</v>
      </c>
      <c r="AA1244" s="34" t="str">
        <f>VLOOKUP($Y1244,[2]Edades!$A$3:$H$153,6,FALSE)</f>
        <v>6 - Persona mayor</v>
      </c>
      <c r="AB1244" s="34">
        <f>VLOOKUP($Y1244,[2]Edades!$A$3:$H$153,7,FALSE)</f>
        <v>13</v>
      </c>
      <c r="AC1244" s="34" t="str">
        <f>VLOOKUP($Y1244,[2]Edades!$A$3:$H$153,8,FALSE)</f>
        <v>60-64</v>
      </c>
      <c r="AD1244" s="34" t="s">
        <v>129</v>
      </c>
      <c r="AE1244" s="1">
        <v>2</v>
      </c>
      <c r="AF1244" s="34" t="s">
        <v>2137</v>
      </c>
      <c r="AG1244" s="34" t="s">
        <v>2127</v>
      </c>
      <c r="AH1244" s="34" t="s">
        <v>2127</v>
      </c>
      <c r="AK1244" s="34" t="s">
        <v>139</v>
      </c>
      <c r="AM1244" s="34" t="s">
        <v>2127</v>
      </c>
      <c r="AN1244" s="36" t="s">
        <v>2127</v>
      </c>
      <c r="AO1244" s="36" t="s">
        <v>2127</v>
      </c>
      <c r="AP1244" s="34" t="s">
        <v>2127</v>
      </c>
      <c r="AQ1244" s="36" t="s">
        <v>2127</v>
      </c>
      <c r="AR1244" s="34" t="s">
        <v>2098</v>
      </c>
      <c r="AS1244" s="91" t="s">
        <v>7343</v>
      </c>
      <c r="AT1244" s="34">
        <v>3208360290</v>
      </c>
      <c r="AU1244" s="34" t="s">
        <v>2127</v>
      </c>
      <c r="AX1244" s="90"/>
      <c r="BA1244" s="91"/>
      <c r="BB1244" s="91"/>
      <c r="BC1244" s="91"/>
      <c r="BF1244" s="34" t="s">
        <v>4983</v>
      </c>
      <c r="BG1244" s="92" t="s">
        <v>2098</v>
      </c>
      <c r="BM1244" s="36" t="s">
        <v>131</v>
      </c>
      <c r="BN1244" s="34" t="s">
        <v>132</v>
      </c>
      <c r="BO1244" s="36">
        <v>0</v>
      </c>
      <c r="BQ1244" s="94"/>
      <c r="BS1244" s="36" t="s">
        <v>2127</v>
      </c>
      <c r="BU1244" s="95"/>
      <c r="BV1244" s="95"/>
      <c r="BW1244" s="61"/>
      <c r="BX1244" s="60"/>
      <c r="BY1244" s="59" t="str">
        <f t="shared" ca="1" si="96"/>
        <v/>
      </c>
      <c r="CD1244" s="68"/>
      <c r="CE1244" s="68"/>
      <c r="CF1244" s="67"/>
      <c r="CG1244">
        <v>73</v>
      </c>
      <c r="CH1244" s="2">
        <v>156</v>
      </c>
      <c r="CI1244" s="4">
        <f t="shared" si="97"/>
        <v>29.996712689020377</v>
      </c>
      <c r="CJ1244" s="5" t="str">
        <f t="shared" si="98"/>
        <v>SOBREPESO</v>
      </c>
      <c r="CK1244" s="36">
        <v>0</v>
      </c>
      <c r="CL1244" s="66"/>
      <c r="CM1244" s="89">
        <v>43511</v>
      </c>
      <c r="CN1244" s="97">
        <v>43551</v>
      </c>
      <c r="CP1244"/>
      <c r="CQ1244" s="65"/>
      <c r="CR1244" s="65"/>
      <c r="CS1244" s="98"/>
      <c r="CT1244"/>
      <c r="CU1244"/>
      <c r="CV1244" s="97"/>
      <c r="CW1244" s="2">
        <v>120</v>
      </c>
      <c r="CX1244" s="82">
        <v>80</v>
      </c>
      <c r="DG1244" s="64"/>
      <c r="DI1244" s="89"/>
      <c r="DJ1244" s="89"/>
      <c r="DK1244" s="89">
        <v>44806</v>
      </c>
      <c r="DN1244" s="34"/>
      <c r="DO1244" s="34"/>
      <c r="DP1244" s="34"/>
      <c r="DQ1244" s="34"/>
      <c r="DR1244" s="34"/>
      <c r="DS1244" s="34" t="s">
        <v>2127</v>
      </c>
      <c r="DT1244" s="34"/>
      <c r="DU1244" s="47">
        <v>44243</v>
      </c>
      <c r="DY1244" s="1">
        <v>3</v>
      </c>
      <c r="DZ1244" t="s">
        <v>7940</v>
      </c>
      <c r="EB1244" s="4"/>
      <c r="EJ1244"/>
      <c r="EL1244" s="34"/>
      <c r="EN1244" s="34"/>
    </row>
    <row r="1245" spans="1:144" x14ac:dyDescent="0.25">
      <c r="A1245" s="85">
        <v>2022</v>
      </c>
      <c r="B1245" s="87">
        <v>44830</v>
      </c>
      <c r="C1245" t="s">
        <v>121</v>
      </c>
      <c r="D1245" t="s">
        <v>122</v>
      </c>
      <c r="E1245" s="34" t="s">
        <v>7938</v>
      </c>
      <c r="F1245" s="34">
        <f t="shared" si="99"/>
        <v>1244</v>
      </c>
      <c r="G1245" s="34" t="s">
        <v>4985</v>
      </c>
      <c r="H1245">
        <v>18</v>
      </c>
      <c r="I1245" s="34" t="s">
        <v>6141</v>
      </c>
      <c r="J1245" s="34" t="s">
        <v>5049</v>
      </c>
      <c r="K1245" s="34" t="str">
        <f>VLOOKUP(J1245,[2]CodMpios!$B$347:$E$362,4,FALSE)</f>
        <v>18610 - San José Del Fragua</v>
      </c>
      <c r="L1245" s="34" t="str">
        <f>VLOOKUP($J1245,[2]Coord_Mpios_X_Y!$B$2:$K$1123,9,FALSE)</f>
        <v>1,304702314265</v>
      </c>
      <c r="M1245" s="34" t="str">
        <f>VLOOKUP($J1245,[2]Coord_Mpios_X_Y!$B$2:$K$1123,10,FALSE)</f>
        <v>-76,110005941537</v>
      </c>
      <c r="N1245" s="34" t="s">
        <v>139</v>
      </c>
      <c r="O1245" s="34" t="s">
        <v>126</v>
      </c>
      <c r="Q1245" s="34" t="s">
        <v>127</v>
      </c>
      <c r="R1245" s="34">
        <v>26616571</v>
      </c>
      <c r="S1245" s="34" t="str">
        <f t="shared" si="95"/>
        <v>CC26616571</v>
      </c>
      <c r="T1245" s="34" t="s">
        <v>192</v>
      </c>
      <c r="V1245" s="34" t="s">
        <v>816</v>
      </c>
      <c r="W1245" s="34" t="s">
        <v>5578</v>
      </c>
      <c r="X1245" s="87">
        <v>18473</v>
      </c>
      <c r="Y1245">
        <v>72</v>
      </c>
      <c r="Z1245" s="36">
        <f>VLOOKUP($Y1245,[2]Edades!$A$3:$H$153,4,FALSE)</f>
        <v>6</v>
      </c>
      <c r="AA1245" s="34" t="str">
        <f>VLOOKUP($Y1245,[2]Edades!$A$3:$H$153,6,FALSE)</f>
        <v>6 - Persona mayor</v>
      </c>
      <c r="AB1245" s="34">
        <f>VLOOKUP($Y1245,[2]Edades!$A$3:$H$153,7,FALSE)</f>
        <v>15</v>
      </c>
      <c r="AC1245" s="34" t="str">
        <f>VLOOKUP($Y1245,[2]Edades!$A$3:$H$153,8,FALSE)</f>
        <v>70-74</v>
      </c>
      <c r="AD1245" s="34" t="s">
        <v>129</v>
      </c>
      <c r="AE1245" s="1">
        <v>2</v>
      </c>
      <c r="AF1245" s="34" t="s">
        <v>2137</v>
      </c>
      <c r="AG1245" s="34" t="s">
        <v>2127</v>
      </c>
      <c r="AH1245" s="34" t="s">
        <v>2127</v>
      </c>
      <c r="AK1245" s="34" t="s">
        <v>139</v>
      </c>
      <c r="AM1245" s="34" t="s">
        <v>2127</v>
      </c>
      <c r="AN1245" s="36" t="s">
        <v>2127</v>
      </c>
      <c r="AO1245" s="36" t="s">
        <v>2127</v>
      </c>
      <c r="AP1245" s="34" t="s">
        <v>2127</v>
      </c>
      <c r="AQ1245" s="36" t="s">
        <v>2127</v>
      </c>
      <c r="AR1245" s="34" t="s">
        <v>5048</v>
      </c>
      <c r="AS1245" s="91" t="s">
        <v>7344</v>
      </c>
      <c r="AT1245" s="34">
        <v>3203487105</v>
      </c>
      <c r="AU1245" s="34" t="s">
        <v>2127</v>
      </c>
      <c r="AX1245" s="90"/>
      <c r="BA1245" s="91"/>
      <c r="BB1245" s="91"/>
      <c r="BC1245" s="91"/>
      <c r="BF1245" s="34" t="s">
        <v>4983</v>
      </c>
      <c r="BG1245" s="92" t="s">
        <v>2098</v>
      </c>
      <c r="BM1245" s="36" t="s">
        <v>131</v>
      </c>
      <c r="BN1245" s="34" t="s">
        <v>132</v>
      </c>
      <c r="BO1245" s="36">
        <v>0</v>
      </c>
      <c r="BQ1245" s="94"/>
      <c r="BS1245" s="36" t="s">
        <v>2127</v>
      </c>
      <c r="BU1245" s="95"/>
      <c r="BV1245" s="95"/>
      <c r="BW1245" s="61"/>
      <c r="BX1245" s="60"/>
      <c r="BY1245" s="59" t="str">
        <f t="shared" ca="1" si="96"/>
        <v/>
      </c>
      <c r="CD1245" s="68"/>
      <c r="CE1245" s="68"/>
      <c r="CF1245" s="67"/>
      <c r="CG1245">
        <v>72</v>
      </c>
      <c r="CH1245" s="2">
        <v>160</v>
      </c>
      <c r="CI1245" s="4">
        <f t="shared" si="97"/>
        <v>28.124999999999993</v>
      </c>
      <c r="CJ1245" s="5" t="str">
        <f t="shared" si="98"/>
        <v>SOBREPESO</v>
      </c>
      <c r="CK1245" s="36">
        <v>0</v>
      </c>
      <c r="CL1245" s="66"/>
      <c r="CM1245" s="89">
        <v>43511</v>
      </c>
      <c r="CN1245" s="97">
        <v>43536</v>
      </c>
      <c r="CP1245"/>
      <c r="CQ1245" s="65"/>
      <c r="CR1245" s="65"/>
      <c r="CS1245" s="98"/>
      <c r="CT1245"/>
      <c r="CU1245"/>
      <c r="CV1245" s="97"/>
      <c r="CW1245" s="2">
        <v>130</v>
      </c>
      <c r="CX1245" s="82">
        <v>80</v>
      </c>
      <c r="DG1245" s="64"/>
      <c r="DI1245" s="89">
        <v>44592</v>
      </c>
      <c r="DJ1245" s="89"/>
      <c r="DN1245" s="34"/>
      <c r="DO1245" s="34"/>
      <c r="DP1245" s="34"/>
      <c r="DQ1245" s="34"/>
      <c r="DR1245" s="34"/>
      <c r="DS1245" s="34" t="s">
        <v>2127</v>
      </c>
      <c r="DT1245" s="34"/>
      <c r="DU1245" s="47">
        <v>44594</v>
      </c>
      <c r="DY1245" s="1">
        <v>2</v>
      </c>
      <c r="DZ1245" t="s">
        <v>7941</v>
      </c>
      <c r="EA1245" s="4">
        <v>0.77</v>
      </c>
      <c r="EB1245" s="4">
        <v>115</v>
      </c>
      <c r="EC1245" s="4">
        <v>211</v>
      </c>
      <c r="ED1245" s="4">
        <v>126.2</v>
      </c>
      <c r="EE1245" s="4">
        <v>47</v>
      </c>
      <c r="EF1245" s="4">
        <v>189</v>
      </c>
      <c r="EH1245" s="4">
        <v>7.3</v>
      </c>
      <c r="EJ1245"/>
      <c r="EL1245" s="34"/>
      <c r="EN1245" s="34"/>
    </row>
    <row r="1246" spans="1:144" x14ac:dyDescent="0.25">
      <c r="A1246" s="85">
        <v>2022</v>
      </c>
      <c r="B1246" s="87">
        <v>44830</v>
      </c>
      <c r="C1246" t="s">
        <v>121</v>
      </c>
      <c r="D1246" t="s">
        <v>122</v>
      </c>
      <c r="E1246" s="34" t="s">
        <v>7938</v>
      </c>
      <c r="F1246" s="34">
        <f t="shared" si="99"/>
        <v>1245</v>
      </c>
      <c r="G1246" s="34" t="s">
        <v>4985</v>
      </c>
      <c r="H1246">
        <v>18</v>
      </c>
      <c r="I1246" s="34" t="s">
        <v>6141</v>
      </c>
      <c r="J1246" s="34" t="s">
        <v>5021</v>
      </c>
      <c r="K1246" s="34" t="str">
        <f>VLOOKUP(J1246,[2]CodMpios!$B$347:$E$362,4,FALSE)</f>
        <v>18785 - Solita</v>
      </c>
      <c r="L1246" s="34" t="str">
        <f>VLOOKUP($J1246,[2]Coord_Mpios_X_Y!$B$2:$K$1123,9,FALSE)</f>
        <v>0,909265456917</v>
      </c>
      <c r="M1246" s="34" t="str">
        <f>VLOOKUP($J1246,[2]Coord_Mpios_X_Y!$B$2:$K$1123,10,FALSE)</f>
        <v>-75,638400454679</v>
      </c>
      <c r="N1246" s="34" t="s">
        <v>139</v>
      </c>
      <c r="O1246" s="34" t="s">
        <v>126</v>
      </c>
      <c r="Q1246" s="34" t="s">
        <v>127</v>
      </c>
      <c r="R1246" s="34">
        <v>40080837</v>
      </c>
      <c r="S1246" s="34" t="str">
        <f t="shared" si="95"/>
        <v>CC40080837</v>
      </c>
      <c r="T1246" s="34" t="s">
        <v>172</v>
      </c>
      <c r="U1246" s="34" t="s">
        <v>5577</v>
      </c>
      <c r="V1246" s="34" t="s">
        <v>5576</v>
      </c>
      <c r="W1246" s="34" t="s">
        <v>196</v>
      </c>
      <c r="X1246" s="87">
        <v>25563</v>
      </c>
      <c r="Y1246">
        <v>53</v>
      </c>
      <c r="Z1246" s="36">
        <f>VLOOKUP($Y1246,[2]Edades!$A$3:$H$153,4,FALSE)</f>
        <v>5</v>
      </c>
      <c r="AA1246" s="34" t="str">
        <f>VLOOKUP($Y1246,[2]Edades!$A$3:$H$153,6,FALSE)</f>
        <v>5 - Adultez</v>
      </c>
      <c r="AB1246" s="34">
        <f>VLOOKUP($Y1246,[2]Edades!$A$3:$H$153,7,FALSE)</f>
        <v>11</v>
      </c>
      <c r="AC1246" s="34" t="str">
        <f>VLOOKUP($Y1246,[2]Edades!$A$3:$H$153,8,FALSE)</f>
        <v>50-54</v>
      </c>
      <c r="AD1246" s="34" t="s">
        <v>129</v>
      </c>
      <c r="AE1246" s="1">
        <v>2</v>
      </c>
      <c r="AF1246" s="34" t="s">
        <v>130</v>
      </c>
      <c r="AG1246" s="34" t="s">
        <v>2127</v>
      </c>
      <c r="AH1246" s="34" t="s">
        <v>2127</v>
      </c>
      <c r="AK1246" s="34" t="s">
        <v>139</v>
      </c>
      <c r="AM1246" s="34" t="s">
        <v>2127</v>
      </c>
      <c r="AN1246" s="36" t="s">
        <v>2127</v>
      </c>
      <c r="AO1246" s="36" t="s">
        <v>2127</v>
      </c>
      <c r="AP1246" s="34" t="s">
        <v>2127</v>
      </c>
      <c r="AQ1246" s="36" t="s">
        <v>2127</v>
      </c>
      <c r="AR1246" s="34" t="s">
        <v>2098</v>
      </c>
      <c r="AS1246" s="91" t="s">
        <v>7345</v>
      </c>
      <c r="AT1246" s="34">
        <v>3204967929</v>
      </c>
      <c r="AU1246" s="34" t="s">
        <v>2127</v>
      </c>
      <c r="AX1246" s="90"/>
      <c r="BA1246" s="91"/>
      <c r="BB1246" s="91"/>
      <c r="BC1246" s="91"/>
      <c r="BF1246" s="34" t="s">
        <v>4983</v>
      </c>
      <c r="BG1246" s="92" t="s">
        <v>5262</v>
      </c>
      <c r="BM1246" s="36" t="s">
        <v>131</v>
      </c>
      <c r="BN1246" s="34" t="s">
        <v>132</v>
      </c>
      <c r="BO1246" s="36">
        <v>0</v>
      </c>
      <c r="BQ1246" s="94"/>
      <c r="BS1246" s="36" t="s">
        <v>2127</v>
      </c>
      <c r="BU1246" s="95"/>
      <c r="BV1246" s="95"/>
      <c r="BW1246" s="61"/>
      <c r="BX1246" s="60"/>
      <c r="BY1246" s="59" t="str">
        <f t="shared" ca="1" si="96"/>
        <v/>
      </c>
      <c r="CD1246" s="68"/>
      <c r="CE1246" s="68"/>
      <c r="CF1246" s="67"/>
      <c r="CG1246">
        <v>64</v>
      </c>
      <c r="CH1246" s="2">
        <v>160</v>
      </c>
      <c r="CI1246" s="4">
        <f t="shared" si="97"/>
        <v>24.999999999999996</v>
      </c>
      <c r="CJ1246" s="5" t="str">
        <f t="shared" si="98"/>
        <v>SOBREPESO</v>
      </c>
      <c r="CK1246" s="36">
        <v>0</v>
      </c>
      <c r="CL1246" s="66"/>
      <c r="CM1246" s="89">
        <v>43511</v>
      </c>
      <c r="CN1246" s="97">
        <v>43537</v>
      </c>
      <c r="CP1246"/>
      <c r="CQ1246" s="65"/>
      <c r="CR1246" s="65"/>
      <c r="CS1246" s="98"/>
      <c r="CT1246"/>
      <c r="CU1246"/>
      <c r="CV1246" s="97"/>
      <c r="CW1246" s="2"/>
      <c r="CX1246" s="82"/>
      <c r="DG1246" s="64"/>
      <c r="DI1246" s="89">
        <v>43538</v>
      </c>
      <c r="DJ1246" s="89"/>
      <c r="DN1246" s="34"/>
      <c r="DO1246" s="34"/>
      <c r="DP1246" s="34"/>
      <c r="DQ1246" s="34"/>
      <c r="DR1246" s="34"/>
      <c r="DS1246" s="34" t="s">
        <v>2127</v>
      </c>
      <c r="DT1246" s="34"/>
      <c r="DU1246" s="47">
        <v>43538</v>
      </c>
      <c r="DY1246" s="1">
        <v>2</v>
      </c>
      <c r="DZ1246" t="s">
        <v>7941</v>
      </c>
      <c r="EB1246" s="4"/>
      <c r="EJ1246"/>
      <c r="EL1246" s="34"/>
      <c r="EN1246" s="34"/>
    </row>
    <row r="1247" spans="1:144" x14ac:dyDescent="0.25">
      <c r="A1247" s="85">
        <v>2022</v>
      </c>
      <c r="B1247" s="87">
        <v>44830</v>
      </c>
      <c r="C1247" t="s">
        <v>121</v>
      </c>
      <c r="D1247" t="s">
        <v>122</v>
      </c>
      <c r="E1247" s="34" t="s">
        <v>7938</v>
      </c>
      <c r="F1247" s="34">
        <f t="shared" si="99"/>
        <v>1246</v>
      </c>
      <c r="G1247" s="34" t="s">
        <v>4985</v>
      </c>
      <c r="H1247">
        <v>18</v>
      </c>
      <c r="I1247" s="34" t="s">
        <v>6141</v>
      </c>
      <c r="J1247" s="34" t="s">
        <v>5041</v>
      </c>
      <c r="K1247" s="34" t="str">
        <f>VLOOKUP(J1247,[2]CodMpios!$B$347:$E$362,4,FALSE)</f>
        <v>18205 - Curillo</v>
      </c>
      <c r="L1247" s="34" t="str">
        <f>VLOOKUP($J1247,[2]Coord_Mpios_X_Y!$B$2:$K$1123,9,FALSE)</f>
        <v>1,059663165070</v>
      </c>
      <c r="M1247" s="34" t="str">
        <f>VLOOKUP($J1247,[2]Coord_Mpios_X_Y!$B$2:$K$1123,10,FALSE)</f>
        <v>-75,951785056704</v>
      </c>
      <c r="N1247" s="34" t="s">
        <v>125</v>
      </c>
      <c r="O1247" s="34" t="s">
        <v>126</v>
      </c>
      <c r="Q1247" s="34" t="s">
        <v>127</v>
      </c>
      <c r="R1247" s="34">
        <v>1117497230</v>
      </c>
      <c r="S1247" s="34" t="str">
        <f t="shared" si="95"/>
        <v>CC1117497230</v>
      </c>
      <c r="T1247" s="34" t="s">
        <v>1329</v>
      </c>
      <c r="U1247" s="34" t="s">
        <v>781</v>
      </c>
      <c r="V1247" s="34" t="s">
        <v>5472</v>
      </c>
      <c r="W1247" s="34" t="s">
        <v>497</v>
      </c>
      <c r="X1247" s="87">
        <v>32105</v>
      </c>
      <c r="Y1247">
        <v>35</v>
      </c>
      <c r="Z1247" s="36">
        <f>VLOOKUP($Y1247,[2]Edades!$A$3:$H$153,4,FALSE)</f>
        <v>5</v>
      </c>
      <c r="AA1247" s="34" t="str">
        <f>VLOOKUP($Y1247,[2]Edades!$A$3:$H$153,6,FALSE)</f>
        <v>5 - Adultez</v>
      </c>
      <c r="AB1247" s="34">
        <f>VLOOKUP($Y1247,[2]Edades!$A$3:$H$153,7,FALSE)</f>
        <v>8</v>
      </c>
      <c r="AC1247" s="34" t="str">
        <f>VLOOKUP($Y1247,[2]Edades!$A$3:$H$153,8,FALSE)</f>
        <v>35-39</v>
      </c>
      <c r="AD1247" s="34" t="s">
        <v>146</v>
      </c>
      <c r="AE1247">
        <v>1</v>
      </c>
      <c r="AF1247" s="34" t="s">
        <v>130</v>
      </c>
      <c r="AG1247" s="34" t="s">
        <v>2127</v>
      </c>
      <c r="AH1247" s="34" t="s">
        <v>2127</v>
      </c>
      <c r="AK1247" s="34" t="s">
        <v>125</v>
      </c>
      <c r="AM1247" s="34" t="s">
        <v>2127</v>
      </c>
      <c r="AN1247" s="36" t="s">
        <v>2127</v>
      </c>
      <c r="AO1247" s="36" t="s">
        <v>2127</v>
      </c>
      <c r="AP1247" s="34" t="s">
        <v>2127</v>
      </c>
      <c r="AQ1247" s="36" t="s">
        <v>2127</v>
      </c>
      <c r="AR1247" s="34" t="s">
        <v>5045</v>
      </c>
      <c r="AS1247" s="91" t="s">
        <v>7346</v>
      </c>
      <c r="AT1247" s="34">
        <v>3223832636</v>
      </c>
      <c r="AU1247" s="34" t="s">
        <v>2127</v>
      </c>
      <c r="AX1247" s="90"/>
      <c r="BA1247" s="91"/>
      <c r="BB1247" s="91"/>
      <c r="BC1247" s="91"/>
      <c r="BF1247" s="34" t="s">
        <v>4983</v>
      </c>
      <c r="BG1247" s="92" t="s">
        <v>2098</v>
      </c>
      <c r="BM1247" s="36" t="s">
        <v>131</v>
      </c>
      <c r="BN1247" s="34" t="s">
        <v>132</v>
      </c>
      <c r="BO1247" s="36">
        <v>0</v>
      </c>
      <c r="BQ1247" s="94"/>
      <c r="BS1247" s="36" t="s">
        <v>2127</v>
      </c>
      <c r="BU1247" s="95"/>
      <c r="BV1247" s="95"/>
      <c r="BW1247" s="61"/>
      <c r="BX1247" s="60"/>
      <c r="BY1247" s="59" t="str">
        <f t="shared" ca="1" si="96"/>
        <v/>
      </c>
      <c r="CD1247" s="68"/>
      <c r="CE1247" s="68"/>
      <c r="CF1247" s="67"/>
      <c r="CG1247">
        <v>130</v>
      </c>
      <c r="CH1247" s="2">
        <v>175</v>
      </c>
      <c r="CI1247" s="4">
        <f t="shared" si="97"/>
        <v>42.448979591836732</v>
      </c>
      <c r="CJ1247" s="5" t="str">
        <f t="shared" si="98"/>
        <v>OBESIDAD</v>
      </c>
      <c r="CK1247" s="36">
        <v>0</v>
      </c>
      <c r="CL1247" s="66"/>
      <c r="CM1247" s="89">
        <v>43511</v>
      </c>
      <c r="CN1247" s="97">
        <v>43542</v>
      </c>
      <c r="CP1247"/>
      <c r="CQ1247" s="65"/>
      <c r="CR1247" s="65"/>
      <c r="CS1247" s="98"/>
      <c r="CT1247"/>
      <c r="CU1247"/>
      <c r="CV1247" s="97"/>
      <c r="CW1247" s="2"/>
      <c r="CX1247" s="82"/>
      <c r="DG1247" s="64"/>
      <c r="DI1247" s="89"/>
      <c r="DJ1247" s="89"/>
      <c r="DN1247" s="34"/>
      <c r="DO1247" s="34"/>
      <c r="DP1247" s="34"/>
      <c r="DQ1247" s="34"/>
      <c r="DR1247" s="34"/>
      <c r="DS1247" s="34" t="s">
        <v>2127</v>
      </c>
      <c r="DT1247" s="34"/>
      <c r="DU1247" s="47">
        <v>43542</v>
      </c>
      <c r="DY1247" s="1">
        <v>1</v>
      </c>
      <c r="DZ1247" t="s">
        <v>7941</v>
      </c>
      <c r="EB1247" s="4"/>
      <c r="EJ1247"/>
      <c r="EL1247" s="34"/>
      <c r="EN1247" s="34"/>
    </row>
    <row r="1248" spans="1:144" x14ac:dyDescent="0.25">
      <c r="A1248" s="85">
        <v>2022</v>
      </c>
      <c r="B1248" s="87">
        <v>44830</v>
      </c>
      <c r="C1248" t="s">
        <v>121</v>
      </c>
      <c r="D1248" t="s">
        <v>122</v>
      </c>
      <c r="E1248" s="34" t="s">
        <v>7938</v>
      </c>
      <c r="F1248" s="34">
        <f t="shared" si="99"/>
        <v>1247</v>
      </c>
      <c r="G1248" s="34" t="s">
        <v>4985</v>
      </c>
      <c r="H1248">
        <v>18</v>
      </c>
      <c r="I1248" s="34" t="s">
        <v>6141</v>
      </c>
      <c r="J1248" s="34" t="s">
        <v>5052</v>
      </c>
      <c r="K1248" s="34" t="str">
        <f>VLOOKUP(J1248,[2]CodMpios!$B$347:$E$362,4,FALSE)</f>
        <v>18256 - El Paujil</v>
      </c>
      <c r="L1248" s="34" t="str">
        <f>VLOOKUP($J1248,[2]Coord_Mpios_X_Y!$B$2:$K$1123,9,FALSE)</f>
        <v>1,617746356165</v>
      </c>
      <c r="M1248" s="34" t="str">
        <f>VLOOKUP($J1248,[2]Coord_Mpios_X_Y!$B$2:$K$1123,10,FALSE)</f>
        <v>-75,234043334186</v>
      </c>
      <c r="N1248" s="34" t="s">
        <v>125</v>
      </c>
      <c r="O1248" s="34" t="s">
        <v>126</v>
      </c>
      <c r="Q1248" s="34" t="s">
        <v>127</v>
      </c>
      <c r="R1248" s="34">
        <v>40085355</v>
      </c>
      <c r="S1248" s="34" t="str">
        <f t="shared" si="95"/>
        <v>CC40085355</v>
      </c>
      <c r="T1248" s="34" t="s">
        <v>309</v>
      </c>
      <c r="U1248" s="34" t="s">
        <v>334</v>
      </c>
      <c r="V1248" s="34" t="s">
        <v>5102</v>
      </c>
      <c r="W1248" s="34" t="s">
        <v>5575</v>
      </c>
      <c r="X1248" s="87">
        <v>23504</v>
      </c>
      <c r="Y1248">
        <v>58</v>
      </c>
      <c r="Z1248" s="36">
        <f>VLOOKUP($Y1248,[2]Edades!$A$3:$H$153,4,FALSE)</f>
        <v>5</v>
      </c>
      <c r="AA1248" s="34" t="str">
        <f>VLOOKUP($Y1248,[2]Edades!$A$3:$H$153,6,FALSE)</f>
        <v>5 - Adultez</v>
      </c>
      <c r="AB1248" s="34">
        <f>VLOOKUP($Y1248,[2]Edades!$A$3:$H$153,7,FALSE)</f>
        <v>12</v>
      </c>
      <c r="AC1248" s="34" t="str">
        <f>VLOOKUP($Y1248,[2]Edades!$A$3:$H$153,8,FALSE)</f>
        <v>55-59</v>
      </c>
      <c r="AD1248" s="34" t="s">
        <v>129</v>
      </c>
      <c r="AE1248" s="1">
        <v>2</v>
      </c>
      <c r="AF1248" s="34" t="s">
        <v>130</v>
      </c>
      <c r="AG1248" s="34" t="s">
        <v>2127</v>
      </c>
      <c r="AH1248" s="34" t="s">
        <v>2127</v>
      </c>
      <c r="AK1248" s="34" t="s">
        <v>125</v>
      </c>
      <c r="AM1248" s="34" t="s">
        <v>2127</v>
      </c>
      <c r="AN1248" s="36" t="s">
        <v>2127</v>
      </c>
      <c r="AO1248" s="36" t="s">
        <v>2127</v>
      </c>
      <c r="AP1248" s="34" t="s">
        <v>2127</v>
      </c>
      <c r="AQ1248" s="36" t="s">
        <v>2127</v>
      </c>
      <c r="AR1248" s="34" t="s">
        <v>2098</v>
      </c>
      <c r="AS1248" s="91" t="s">
        <v>7347</v>
      </c>
      <c r="AT1248" s="34">
        <v>3125396701</v>
      </c>
      <c r="AU1248" s="34" t="s">
        <v>2127</v>
      </c>
      <c r="AX1248" s="90"/>
      <c r="BA1248" s="91"/>
      <c r="BB1248" s="91"/>
      <c r="BC1248" s="91"/>
      <c r="BF1248" s="34" t="s">
        <v>4983</v>
      </c>
      <c r="BG1248" s="92" t="s">
        <v>2098</v>
      </c>
      <c r="BM1248" s="36" t="s">
        <v>131</v>
      </c>
      <c r="BN1248" s="34" t="s">
        <v>132</v>
      </c>
      <c r="BO1248" s="36">
        <v>0</v>
      </c>
      <c r="BQ1248" s="94"/>
      <c r="BS1248" s="36" t="s">
        <v>2127</v>
      </c>
      <c r="BU1248" s="95"/>
      <c r="BV1248" s="95"/>
      <c r="BW1248" s="61"/>
      <c r="BX1248" s="60"/>
      <c r="BY1248" s="59" t="str">
        <f t="shared" ca="1" si="96"/>
        <v/>
      </c>
      <c r="CD1248" s="68"/>
      <c r="CE1248" s="68"/>
      <c r="CF1248" s="67"/>
      <c r="CG1248">
        <v>61</v>
      </c>
      <c r="CH1248" s="2">
        <v>155</v>
      </c>
      <c r="CI1248" s="4">
        <f t="shared" si="97"/>
        <v>25.390218522372525</v>
      </c>
      <c r="CJ1248" s="5" t="str">
        <f t="shared" si="98"/>
        <v>SOBREPESO</v>
      </c>
      <c r="CK1248" s="36">
        <v>0</v>
      </c>
      <c r="CL1248" s="66"/>
      <c r="CM1248" s="89">
        <v>43511</v>
      </c>
      <c r="CN1248" s="97">
        <v>43532</v>
      </c>
      <c r="CP1248"/>
      <c r="CQ1248" s="65"/>
      <c r="CR1248" s="65"/>
      <c r="CS1248" s="98"/>
      <c r="CT1248"/>
      <c r="CU1248"/>
      <c r="CV1248" s="97"/>
      <c r="CW1248" s="2"/>
      <c r="CX1248" s="82"/>
      <c r="DG1248" s="64"/>
      <c r="DI1248" s="89">
        <v>43537</v>
      </c>
      <c r="DJ1248" s="89"/>
      <c r="DN1248" s="34"/>
      <c r="DO1248" s="34"/>
      <c r="DP1248" s="34"/>
      <c r="DQ1248" s="34"/>
      <c r="DR1248" s="34"/>
      <c r="DS1248" s="34" t="s">
        <v>2127</v>
      </c>
      <c r="DT1248" s="34"/>
      <c r="DU1248" s="47">
        <v>43532</v>
      </c>
      <c r="DY1248" s="1">
        <v>2</v>
      </c>
      <c r="DZ1248" t="s">
        <v>7941</v>
      </c>
      <c r="EB1248" s="4"/>
      <c r="EJ1248"/>
      <c r="EL1248" s="34"/>
      <c r="EN1248" s="34"/>
    </row>
    <row r="1249" spans="1:144" x14ac:dyDescent="0.25">
      <c r="A1249" s="85">
        <v>2022</v>
      </c>
      <c r="B1249" s="87">
        <v>44830</v>
      </c>
      <c r="C1249" t="s">
        <v>121</v>
      </c>
      <c r="D1249" t="s">
        <v>122</v>
      </c>
      <c r="E1249" s="34" t="s">
        <v>7938</v>
      </c>
      <c r="F1249" s="34">
        <f t="shared" si="99"/>
        <v>1248</v>
      </c>
      <c r="G1249" s="34" t="s">
        <v>4985</v>
      </c>
      <c r="H1249">
        <v>18</v>
      </c>
      <c r="I1249" s="34" t="s">
        <v>6141</v>
      </c>
      <c r="J1249" s="34" t="s">
        <v>5021</v>
      </c>
      <c r="K1249" s="34" t="str">
        <f>VLOOKUP(J1249,[2]CodMpios!$B$347:$E$362,4,FALSE)</f>
        <v>18785 - Solita</v>
      </c>
      <c r="L1249" s="34" t="str">
        <f>VLOOKUP($J1249,[2]Coord_Mpios_X_Y!$B$2:$K$1123,9,FALSE)</f>
        <v>0,909265456917</v>
      </c>
      <c r="M1249" s="34" t="str">
        <f>VLOOKUP($J1249,[2]Coord_Mpios_X_Y!$B$2:$K$1123,10,FALSE)</f>
        <v>-75,638400454679</v>
      </c>
      <c r="N1249" s="34" t="s">
        <v>139</v>
      </c>
      <c r="O1249" s="34" t="s">
        <v>126</v>
      </c>
      <c r="Q1249" s="34" t="s">
        <v>127</v>
      </c>
      <c r="R1249" s="34">
        <v>21515404</v>
      </c>
      <c r="S1249" s="34" t="str">
        <f t="shared" si="95"/>
        <v>CC21515404</v>
      </c>
      <c r="T1249" s="34" t="s">
        <v>309</v>
      </c>
      <c r="U1249" s="34" t="s">
        <v>959</v>
      </c>
      <c r="V1249" s="34" t="s">
        <v>2206</v>
      </c>
      <c r="W1249" s="34" t="s">
        <v>5574</v>
      </c>
      <c r="X1249" s="87">
        <v>23785</v>
      </c>
      <c r="Y1249">
        <v>58</v>
      </c>
      <c r="Z1249" s="36">
        <f>VLOOKUP($Y1249,[2]Edades!$A$3:$H$153,4,FALSE)</f>
        <v>5</v>
      </c>
      <c r="AA1249" s="34" t="str">
        <f>VLOOKUP($Y1249,[2]Edades!$A$3:$H$153,6,FALSE)</f>
        <v>5 - Adultez</v>
      </c>
      <c r="AB1249" s="34">
        <f>VLOOKUP($Y1249,[2]Edades!$A$3:$H$153,7,FALSE)</f>
        <v>12</v>
      </c>
      <c r="AC1249" s="34" t="str">
        <f>VLOOKUP($Y1249,[2]Edades!$A$3:$H$153,8,FALSE)</f>
        <v>55-59</v>
      </c>
      <c r="AD1249" s="34" t="s">
        <v>129</v>
      </c>
      <c r="AE1249" s="1">
        <v>2</v>
      </c>
      <c r="AF1249" s="34" t="s">
        <v>130</v>
      </c>
      <c r="AG1249" s="34" t="s">
        <v>2127</v>
      </c>
      <c r="AH1249" s="34" t="s">
        <v>2127</v>
      </c>
      <c r="AK1249" s="34" t="s">
        <v>139</v>
      </c>
      <c r="AM1249" s="34" t="s">
        <v>2127</v>
      </c>
      <c r="AN1249" s="36" t="s">
        <v>2127</v>
      </c>
      <c r="AO1249" s="36" t="s">
        <v>2127</v>
      </c>
      <c r="AP1249" s="34" t="s">
        <v>2127</v>
      </c>
      <c r="AQ1249" s="36" t="s">
        <v>2127</v>
      </c>
      <c r="AR1249" s="34" t="s">
        <v>5318</v>
      </c>
      <c r="AS1249" s="91" t="s">
        <v>2109</v>
      </c>
      <c r="AT1249" s="34">
        <v>3125209699</v>
      </c>
      <c r="AU1249" s="34" t="s">
        <v>2127</v>
      </c>
      <c r="AX1249" s="90"/>
      <c r="BA1249" s="91"/>
      <c r="BB1249" s="91"/>
      <c r="BC1249" s="91"/>
      <c r="BF1249" s="34" t="s">
        <v>4983</v>
      </c>
      <c r="BG1249" s="92" t="s">
        <v>2098</v>
      </c>
      <c r="BM1249" s="36" t="s">
        <v>131</v>
      </c>
      <c r="BN1249" s="34" t="s">
        <v>132</v>
      </c>
      <c r="BO1249" s="36">
        <v>0</v>
      </c>
      <c r="BQ1249" s="94"/>
      <c r="BS1249" s="36" t="s">
        <v>2127</v>
      </c>
      <c r="BU1249" s="95"/>
      <c r="BV1249" s="95"/>
      <c r="BW1249" s="61"/>
      <c r="BX1249" s="60"/>
      <c r="BY1249" s="59" t="str">
        <f t="shared" ca="1" si="96"/>
        <v/>
      </c>
      <c r="CD1249" s="68"/>
      <c r="CE1249" s="68"/>
      <c r="CF1249" s="67"/>
      <c r="CG1249">
        <v>78</v>
      </c>
      <c r="CH1249" s="2">
        <v>166</v>
      </c>
      <c r="CI1249" s="4">
        <f t="shared" si="97"/>
        <v>28.305995064595734</v>
      </c>
      <c r="CJ1249" s="5" t="str">
        <f t="shared" si="98"/>
        <v>SOBREPESO</v>
      </c>
      <c r="CK1249" s="36">
        <v>0</v>
      </c>
      <c r="CL1249" s="66"/>
      <c r="CM1249" s="89">
        <v>43517</v>
      </c>
      <c r="CN1249" s="97">
        <v>43522</v>
      </c>
      <c r="CP1249"/>
      <c r="CQ1249" s="65"/>
      <c r="CR1249" s="65"/>
      <c r="CS1249" s="98"/>
      <c r="CT1249"/>
      <c r="CU1249"/>
      <c r="CV1249" s="97"/>
      <c r="CW1249" s="2"/>
      <c r="CX1249" s="82"/>
      <c r="DG1249" s="64"/>
      <c r="DI1249" s="89"/>
      <c r="DJ1249" s="89"/>
      <c r="DN1249" s="34"/>
      <c r="DO1249" s="34"/>
      <c r="DP1249" s="34"/>
      <c r="DQ1249" s="34"/>
      <c r="DR1249" s="34"/>
      <c r="DS1249" s="34" t="s">
        <v>2127</v>
      </c>
      <c r="DT1249" s="34"/>
      <c r="DU1249" s="47">
        <v>43522</v>
      </c>
      <c r="DY1249" s="1">
        <v>1</v>
      </c>
      <c r="DZ1249" t="s">
        <v>7941</v>
      </c>
      <c r="EB1249" s="4"/>
      <c r="EJ1249"/>
      <c r="EL1249" s="34"/>
      <c r="EN1249" s="34"/>
    </row>
    <row r="1250" spans="1:144" x14ac:dyDescent="0.25">
      <c r="A1250" s="85">
        <v>2022</v>
      </c>
      <c r="B1250" s="87">
        <v>44830</v>
      </c>
      <c r="C1250" t="s">
        <v>121</v>
      </c>
      <c r="D1250" t="s">
        <v>122</v>
      </c>
      <c r="E1250" s="34" t="s">
        <v>7938</v>
      </c>
      <c r="F1250" s="34">
        <f t="shared" si="99"/>
        <v>1249</v>
      </c>
      <c r="G1250" s="34" t="s">
        <v>4985</v>
      </c>
      <c r="H1250">
        <v>18</v>
      </c>
      <c r="I1250" s="34" t="s">
        <v>6141</v>
      </c>
      <c r="J1250" s="34" t="s">
        <v>5052</v>
      </c>
      <c r="K1250" s="34" t="str">
        <f>VLOOKUP(J1250,[2]CodMpios!$B$347:$E$362,4,FALSE)</f>
        <v>18256 - El Paujil</v>
      </c>
      <c r="L1250" s="34" t="str">
        <f>VLOOKUP($J1250,[2]Coord_Mpios_X_Y!$B$2:$K$1123,9,FALSE)</f>
        <v>1,617746356165</v>
      </c>
      <c r="M1250" s="34" t="str">
        <f>VLOOKUP($J1250,[2]Coord_Mpios_X_Y!$B$2:$K$1123,10,FALSE)</f>
        <v>-75,234043334186</v>
      </c>
      <c r="N1250" s="34" t="s">
        <v>125</v>
      </c>
      <c r="O1250" s="34" t="s">
        <v>126</v>
      </c>
      <c r="Q1250" s="34" t="s">
        <v>127</v>
      </c>
      <c r="R1250" s="34">
        <v>17647539</v>
      </c>
      <c r="S1250" s="34" t="str">
        <f t="shared" si="95"/>
        <v>CC17647539</v>
      </c>
      <c r="T1250" s="34" t="s">
        <v>2431</v>
      </c>
      <c r="V1250" s="34" t="s">
        <v>142</v>
      </c>
      <c r="W1250" s="34" t="s">
        <v>5573</v>
      </c>
      <c r="X1250" s="87">
        <v>26122</v>
      </c>
      <c r="Y1250">
        <v>51</v>
      </c>
      <c r="Z1250" s="36">
        <f>VLOOKUP($Y1250,[2]Edades!$A$3:$H$153,4,FALSE)</f>
        <v>5</v>
      </c>
      <c r="AA1250" s="34" t="str">
        <f>VLOOKUP($Y1250,[2]Edades!$A$3:$H$153,6,FALSE)</f>
        <v>5 - Adultez</v>
      </c>
      <c r="AB1250" s="34">
        <f>VLOOKUP($Y1250,[2]Edades!$A$3:$H$153,7,FALSE)</f>
        <v>11</v>
      </c>
      <c r="AC1250" s="34" t="str">
        <f>VLOOKUP($Y1250,[2]Edades!$A$3:$H$153,8,FALSE)</f>
        <v>50-54</v>
      </c>
      <c r="AD1250" s="34" t="s">
        <v>146</v>
      </c>
      <c r="AE1250">
        <v>1</v>
      </c>
      <c r="AF1250" s="34" t="s">
        <v>130</v>
      </c>
      <c r="AG1250" s="34" t="s">
        <v>2127</v>
      </c>
      <c r="AH1250" s="34" t="s">
        <v>2127</v>
      </c>
      <c r="AK1250" s="34" t="s">
        <v>125</v>
      </c>
      <c r="AM1250" s="34" t="s">
        <v>2127</v>
      </c>
      <c r="AN1250" s="36" t="s">
        <v>2127</v>
      </c>
      <c r="AO1250" s="36" t="s">
        <v>2127</v>
      </c>
      <c r="AP1250" s="34" t="s">
        <v>2127</v>
      </c>
      <c r="AQ1250" s="36" t="s">
        <v>2127</v>
      </c>
      <c r="AR1250" s="34" t="s">
        <v>5078</v>
      </c>
      <c r="AS1250" s="91" t="s">
        <v>7348</v>
      </c>
      <c r="AT1250" s="34"/>
      <c r="AU1250" s="34" t="s">
        <v>2127</v>
      </c>
      <c r="AX1250" s="90"/>
      <c r="BA1250" s="91"/>
      <c r="BB1250" s="91"/>
      <c r="BC1250" s="91"/>
      <c r="BF1250" s="34" t="s">
        <v>4983</v>
      </c>
      <c r="BG1250" s="92" t="s">
        <v>5078</v>
      </c>
      <c r="BM1250" s="36" t="s">
        <v>131</v>
      </c>
      <c r="BN1250" s="34" t="s">
        <v>132</v>
      </c>
      <c r="BO1250" s="36">
        <v>0</v>
      </c>
      <c r="BQ1250" s="94"/>
      <c r="BS1250" s="36" t="s">
        <v>2127</v>
      </c>
      <c r="BU1250" s="95"/>
      <c r="BV1250" s="95"/>
      <c r="BW1250" s="61"/>
      <c r="BX1250" s="60"/>
      <c r="BY1250" s="59" t="str">
        <f t="shared" ca="1" si="96"/>
        <v/>
      </c>
      <c r="CD1250" s="68"/>
      <c r="CE1250" s="68"/>
      <c r="CF1250" s="67"/>
      <c r="CG1250"/>
      <c r="CH1250" s="2"/>
      <c r="CI1250" s="4" t="e">
        <f t="shared" si="97"/>
        <v>#DIV/0!</v>
      </c>
      <c r="CJ1250" s="5" t="str">
        <f t="shared" si="98"/>
        <v>SIN DATO</v>
      </c>
      <c r="CK1250" s="36">
        <v>0</v>
      </c>
      <c r="CL1250" s="66"/>
      <c r="CM1250" s="89">
        <v>43521</v>
      </c>
      <c r="CN1250" s="97">
        <v>43521</v>
      </c>
      <c r="CP1250"/>
      <c r="CQ1250" s="65"/>
      <c r="CR1250" s="65"/>
      <c r="CS1250" s="98"/>
      <c r="CT1250"/>
      <c r="CU1250"/>
      <c r="CV1250" s="97"/>
      <c r="CW1250" s="2"/>
      <c r="CX1250" s="82"/>
      <c r="DG1250" s="64"/>
      <c r="DI1250" s="89"/>
      <c r="DJ1250" s="89"/>
      <c r="DN1250" s="34"/>
      <c r="DO1250" s="34"/>
      <c r="DP1250" s="34"/>
      <c r="DQ1250" s="34"/>
      <c r="DR1250" s="34"/>
      <c r="DS1250" s="34" t="s">
        <v>2127</v>
      </c>
      <c r="DT1250" s="34"/>
      <c r="DY1250" s="1">
        <v>2</v>
      </c>
      <c r="DZ1250" t="s">
        <v>7941</v>
      </c>
      <c r="EB1250" s="4"/>
      <c r="EJ1250"/>
      <c r="EL1250" s="34"/>
      <c r="EN1250" s="34"/>
    </row>
    <row r="1251" spans="1:144" x14ac:dyDescent="0.25">
      <c r="A1251" s="85">
        <v>2022</v>
      </c>
      <c r="B1251" s="87">
        <v>44830</v>
      </c>
      <c r="C1251" t="s">
        <v>121</v>
      </c>
      <c r="D1251" t="s">
        <v>122</v>
      </c>
      <c r="E1251" s="34" t="s">
        <v>7938</v>
      </c>
      <c r="F1251" s="34">
        <f t="shared" si="99"/>
        <v>1250</v>
      </c>
      <c r="G1251" s="34" t="s">
        <v>4985</v>
      </c>
      <c r="H1251">
        <v>18</v>
      </c>
      <c r="I1251" s="34" t="s">
        <v>6141</v>
      </c>
      <c r="J1251" s="34" t="s">
        <v>5052</v>
      </c>
      <c r="K1251" s="34" t="str">
        <f>VLOOKUP(J1251,[2]CodMpios!$B$347:$E$362,4,FALSE)</f>
        <v>18256 - El Paujil</v>
      </c>
      <c r="L1251" s="34" t="str">
        <f>VLOOKUP($J1251,[2]Coord_Mpios_X_Y!$B$2:$K$1123,9,FALSE)</f>
        <v>1,617746356165</v>
      </c>
      <c r="M1251" s="34" t="str">
        <f>VLOOKUP($J1251,[2]Coord_Mpios_X_Y!$B$2:$K$1123,10,FALSE)</f>
        <v>-75,234043334186</v>
      </c>
      <c r="N1251" s="34" t="s">
        <v>125</v>
      </c>
      <c r="O1251" s="34" t="s">
        <v>126</v>
      </c>
      <c r="Q1251" s="34" t="s">
        <v>127</v>
      </c>
      <c r="R1251" s="34">
        <v>1069745475</v>
      </c>
      <c r="S1251" s="34" t="str">
        <f t="shared" si="95"/>
        <v>CC1069745475</v>
      </c>
      <c r="T1251" s="34" t="s">
        <v>5572</v>
      </c>
      <c r="V1251" s="34" t="s">
        <v>5571</v>
      </c>
      <c r="W1251" s="34" t="s">
        <v>5570</v>
      </c>
      <c r="X1251" s="87">
        <v>34273</v>
      </c>
      <c r="Y1251">
        <v>29</v>
      </c>
      <c r="Z1251" s="36">
        <f>VLOOKUP($Y1251,[2]Edades!$A$3:$H$153,4,FALSE)</f>
        <v>5</v>
      </c>
      <c r="AA1251" s="34" t="str">
        <f>VLOOKUP($Y1251,[2]Edades!$A$3:$H$153,6,FALSE)</f>
        <v>5 - Adultez</v>
      </c>
      <c r="AB1251" s="34">
        <f>VLOOKUP($Y1251,[2]Edades!$A$3:$H$153,7,FALSE)</f>
        <v>6</v>
      </c>
      <c r="AC1251" s="34" t="str">
        <f>VLOOKUP($Y1251,[2]Edades!$A$3:$H$153,8,FALSE)</f>
        <v>25-29</v>
      </c>
      <c r="AD1251" s="34" t="s">
        <v>146</v>
      </c>
      <c r="AE1251">
        <v>1</v>
      </c>
      <c r="AF1251" s="34" t="s">
        <v>130</v>
      </c>
      <c r="AG1251" s="34" t="s">
        <v>2127</v>
      </c>
      <c r="AH1251" s="34" t="s">
        <v>2127</v>
      </c>
      <c r="AK1251" s="34" t="s">
        <v>125</v>
      </c>
      <c r="AM1251" s="34" t="s">
        <v>2127</v>
      </c>
      <c r="AN1251" s="36" t="s">
        <v>2127</v>
      </c>
      <c r="AO1251" s="36" t="s">
        <v>2127</v>
      </c>
      <c r="AP1251" s="34" t="s">
        <v>2127</v>
      </c>
      <c r="AQ1251" s="36" t="s">
        <v>2127</v>
      </c>
      <c r="AR1251" s="34" t="s">
        <v>5078</v>
      </c>
      <c r="AS1251" s="91" t="s">
        <v>7349</v>
      </c>
      <c r="AT1251" s="34">
        <v>3213144367</v>
      </c>
      <c r="AU1251" s="34" t="s">
        <v>2127</v>
      </c>
      <c r="AX1251" s="90"/>
      <c r="BA1251" s="91"/>
      <c r="BB1251" s="91"/>
      <c r="BC1251" s="91"/>
      <c r="BF1251" s="34" t="s">
        <v>4983</v>
      </c>
      <c r="BG1251" s="92" t="s">
        <v>5078</v>
      </c>
      <c r="BM1251" s="36" t="s">
        <v>131</v>
      </c>
      <c r="BN1251" s="34" t="s">
        <v>132</v>
      </c>
      <c r="BO1251" s="36">
        <v>0</v>
      </c>
      <c r="BQ1251" s="94"/>
      <c r="BS1251" s="36" t="s">
        <v>2127</v>
      </c>
      <c r="BU1251" s="95"/>
      <c r="BV1251" s="95"/>
      <c r="BW1251" s="61"/>
      <c r="BX1251" s="60"/>
      <c r="BY1251" s="59" t="str">
        <f t="shared" ca="1" si="96"/>
        <v/>
      </c>
      <c r="CD1251" s="68"/>
      <c r="CE1251" s="68"/>
      <c r="CF1251" s="67"/>
      <c r="CG1251"/>
      <c r="CH1251" s="2"/>
      <c r="CI1251" s="4" t="e">
        <f t="shared" si="97"/>
        <v>#DIV/0!</v>
      </c>
      <c r="CJ1251" s="5" t="str">
        <f t="shared" si="98"/>
        <v>SIN DATO</v>
      </c>
      <c r="CK1251" s="36">
        <v>0</v>
      </c>
      <c r="CL1251" s="66"/>
      <c r="CM1251" s="89">
        <v>43489</v>
      </c>
      <c r="CN1251" s="97">
        <v>43489</v>
      </c>
      <c r="CP1251"/>
      <c r="CQ1251" s="65"/>
      <c r="CR1251" s="65"/>
      <c r="CS1251" s="98"/>
      <c r="CT1251"/>
      <c r="CU1251"/>
      <c r="CV1251" s="97"/>
      <c r="CW1251" s="2"/>
      <c r="CX1251" s="82"/>
      <c r="DG1251" s="64"/>
      <c r="DI1251" s="89"/>
      <c r="DJ1251" s="89"/>
      <c r="DN1251" s="34"/>
      <c r="DO1251" s="34"/>
      <c r="DP1251" s="34"/>
      <c r="DQ1251" s="34"/>
      <c r="DR1251" s="34"/>
      <c r="DS1251" s="34" t="s">
        <v>2127</v>
      </c>
      <c r="DT1251" s="34"/>
      <c r="DY1251" s="1">
        <v>2</v>
      </c>
      <c r="DZ1251" t="s">
        <v>7941</v>
      </c>
      <c r="EB1251" s="4"/>
      <c r="EJ1251"/>
      <c r="EL1251" s="34"/>
      <c r="EN1251" s="34"/>
    </row>
    <row r="1252" spans="1:144" x14ac:dyDescent="0.25">
      <c r="A1252" s="85">
        <v>2022</v>
      </c>
      <c r="B1252" s="87">
        <v>44830</v>
      </c>
      <c r="C1252" t="s">
        <v>121</v>
      </c>
      <c r="D1252" t="s">
        <v>122</v>
      </c>
      <c r="E1252" s="34" t="s">
        <v>7938</v>
      </c>
      <c r="F1252" s="34">
        <f t="shared" si="99"/>
        <v>1251</v>
      </c>
      <c r="G1252" s="34" t="s">
        <v>4985</v>
      </c>
      <c r="H1252">
        <v>18</v>
      </c>
      <c r="I1252" s="34" t="s">
        <v>6141</v>
      </c>
      <c r="J1252" s="34" t="s">
        <v>4988</v>
      </c>
      <c r="K1252" s="34" t="str">
        <f>VLOOKUP(J1252,[2]CodMpios!$B$347:$E$362,4,FALSE)</f>
        <v>18001 - Florencia</v>
      </c>
      <c r="L1252" s="34" t="str">
        <f>VLOOKUP($J1252,[2]Coord_Mpios_X_Y!$B$2:$K$1123,9,FALSE)</f>
        <v>1,749138703818</v>
      </c>
      <c r="M1252" s="34" t="str">
        <f>VLOOKUP($J1252,[2]Coord_Mpios_X_Y!$B$2:$K$1123,10,FALSE)</f>
        <v>-75,558239064333</v>
      </c>
      <c r="N1252" s="34" t="s">
        <v>139</v>
      </c>
      <c r="O1252" s="34" t="s">
        <v>126</v>
      </c>
      <c r="Q1252" s="34" t="s">
        <v>127</v>
      </c>
      <c r="R1252" s="34">
        <v>40762684</v>
      </c>
      <c r="S1252" s="34" t="str">
        <f t="shared" si="95"/>
        <v>CC40762684</v>
      </c>
      <c r="T1252" s="34" t="s">
        <v>607</v>
      </c>
      <c r="V1252" s="34" t="s">
        <v>182</v>
      </c>
      <c r="W1252" s="34" t="s">
        <v>5047</v>
      </c>
      <c r="X1252" s="87">
        <v>22119</v>
      </c>
      <c r="Y1252">
        <v>62</v>
      </c>
      <c r="Z1252" s="36">
        <f>VLOOKUP($Y1252,[2]Edades!$A$3:$H$153,4,FALSE)</f>
        <v>6</v>
      </c>
      <c r="AA1252" s="34" t="str">
        <f>VLOOKUP($Y1252,[2]Edades!$A$3:$H$153,6,FALSE)</f>
        <v>6 - Persona mayor</v>
      </c>
      <c r="AB1252" s="34">
        <f>VLOOKUP($Y1252,[2]Edades!$A$3:$H$153,7,FALSE)</f>
        <v>13</v>
      </c>
      <c r="AC1252" s="34" t="str">
        <f>VLOOKUP($Y1252,[2]Edades!$A$3:$H$153,8,FALSE)</f>
        <v>60-64</v>
      </c>
      <c r="AD1252" s="34" t="s">
        <v>129</v>
      </c>
      <c r="AE1252" s="1">
        <v>2</v>
      </c>
      <c r="AF1252" s="34" t="s">
        <v>2137</v>
      </c>
      <c r="AG1252" s="34" t="s">
        <v>2127</v>
      </c>
      <c r="AH1252" s="34" t="s">
        <v>2127</v>
      </c>
      <c r="AK1252" s="34" t="s">
        <v>139</v>
      </c>
      <c r="AM1252" s="34" t="s">
        <v>2127</v>
      </c>
      <c r="AN1252" s="36" t="s">
        <v>2127</v>
      </c>
      <c r="AO1252" s="36" t="s">
        <v>2127</v>
      </c>
      <c r="AP1252" s="34" t="s">
        <v>2127</v>
      </c>
      <c r="AQ1252" s="36" t="s">
        <v>2127</v>
      </c>
      <c r="AR1252" s="34" t="s">
        <v>2098</v>
      </c>
      <c r="AS1252" s="91" t="s">
        <v>7350</v>
      </c>
      <c r="AT1252" s="34">
        <v>3133700236</v>
      </c>
      <c r="AU1252" s="34" t="s">
        <v>2127</v>
      </c>
      <c r="AX1252" s="90"/>
      <c r="BA1252" s="91"/>
      <c r="BB1252" s="91"/>
      <c r="BC1252" s="91"/>
      <c r="BF1252" s="34" t="s">
        <v>4983</v>
      </c>
      <c r="BG1252" s="92" t="s">
        <v>2098</v>
      </c>
      <c r="BM1252" s="36" t="s">
        <v>131</v>
      </c>
      <c r="BN1252" s="34" t="s">
        <v>132</v>
      </c>
      <c r="BO1252" s="36">
        <v>0</v>
      </c>
      <c r="BQ1252" s="94"/>
      <c r="BS1252" s="36" t="s">
        <v>2127</v>
      </c>
      <c r="BU1252" s="95"/>
      <c r="BV1252" s="95"/>
      <c r="BW1252" s="61"/>
      <c r="BX1252" s="60"/>
      <c r="BY1252" s="59" t="str">
        <f t="shared" ca="1" si="96"/>
        <v/>
      </c>
      <c r="CD1252" s="68"/>
      <c r="CE1252" s="68"/>
      <c r="CF1252" s="67"/>
      <c r="CG1252">
        <v>57</v>
      </c>
      <c r="CH1252" s="2">
        <v>145</v>
      </c>
      <c r="CI1252" s="4">
        <f t="shared" si="97"/>
        <v>27.110582639714625</v>
      </c>
      <c r="CJ1252" s="5" t="str">
        <f t="shared" si="98"/>
        <v>SOBREPESO</v>
      </c>
      <c r="CK1252" s="36">
        <v>0</v>
      </c>
      <c r="CL1252" s="66"/>
      <c r="CM1252" s="89">
        <v>43525</v>
      </c>
      <c r="CN1252" s="97">
        <v>43542</v>
      </c>
      <c r="CP1252"/>
      <c r="CQ1252" s="65"/>
      <c r="CR1252" s="65"/>
      <c r="CS1252" s="98"/>
      <c r="CT1252"/>
      <c r="CU1252"/>
      <c r="CV1252" s="97"/>
      <c r="CW1252" s="2">
        <v>150</v>
      </c>
      <c r="CX1252" s="82">
        <v>100</v>
      </c>
      <c r="DG1252" s="64"/>
      <c r="DI1252" s="89">
        <v>43850</v>
      </c>
      <c r="DJ1252" s="89"/>
      <c r="DN1252" s="34"/>
      <c r="DO1252" s="34"/>
      <c r="DP1252" s="34"/>
      <c r="DQ1252" s="34"/>
      <c r="DR1252" s="34"/>
      <c r="DS1252" s="34" t="s">
        <v>2127</v>
      </c>
      <c r="DT1252" s="34"/>
      <c r="DU1252" s="47">
        <v>44267</v>
      </c>
      <c r="DY1252" s="1">
        <v>1</v>
      </c>
      <c r="DZ1252" t="s">
        <v>7940</v>
      </c>
      <c r="EB1252" s="4"/>
      <c r="EJ1252"/>
      <c r="EL1252" s="34"/>
      <c r="EN1252" s="34"/>
    </row>
    <row r="1253" spans="1:144" x14ac:dyDescent="0.25">
      <c r="A1253" s="85">
        <v>2022</v>
      </c>
      <c r="B1253" s="87">
        <v>44830</v>
      </c>
      <c r="C1253" t="s">
        <v>121</v>
      </c>
      <c r="D1253" t="s">
        <v>122</v>
      </c>
      <c r="E1253" s="34" t="s">
        <v>7938</v>
      </c>
      <c r="F1253" s="34">
        <f t="shared" si="99"/>
        <v>1252</v>
      </c>
      <c r="G1253" s="34" t="s">
        <v>4985</v>
      </c>
      <c r="H1253">
        <v>18</v>
      </c>
      <c r="I1253" s="34" t="s">
        <v>6141</v>
      </c>
      <c r="J1253" s="34" t="s">
        <v>4991</v>
      </c>
      <c r="K1253" s="34" t="str">
        <f>VLOOKUP(J1253,[2]CodMpios!$B$347:$E$362,4,FALSE)</f>
        <v>18592 - Puerto Rico</v>
      </c>
      <c r="L1253" s="34" t="str">
        <f>VLOOKUP($J1253,[2]Coord_Mpios_X_Y!$B$2:$K$1123,9,FALSE)</f>
        <v>2,018940891255</v>
      </c>
      <c r="M1253" s="34" t="str">
        <f>VLOOKUP($J1253,[2]Coord_Mpios_X_Y!$B$2:$K$1123,10,FALSE)</f>
        <v>-75,073086267336</v>
      </c>
      <c r="N1253" s="34" t="s">
        <v>125</v>
      </c>
      <c r="O1253" s="34" t="s">
        <v>126</v>
      </c>
      <c r="Q1253" s="34" t="s">
        <v>127</v>
      </c>
      <c r="R1253" s="34">
        <v>17629755</v>
      </c>
      <c r="S1253" s="34" t="str">
        <f t="shared" si="95"/>
        <v>CC17629755</v>
      </c>
      <c r="T1253" s="34" t="s">
        <v>153</v>
      </c>
      <c r="V1253" s="34" t="s">
        <v>5569</v>
      </c>
      <c r="W1253" s="34" t="s">
        <v>918</v>
      </c>
      <c r="X1253" s="87">
        <v>21628</v>
      </c>
      <c r="Y1253">
        <v>64</v>
      </c>
      <c r="Z1253" s="36">
        <f>VLOOKUP($Y1253,[2]Edades!$A$3:$H$153,4,FALSE)</f>
        <v>6</v>
      </c>
      <c r="AA1253" s="34" t="str">
        <f>VLOOKUP($Y1253,[2]Edades!$A$3:$H$153,6,FALSE)</f>
        <v>6 - Persona mayor</v>
      </c>
      <c r="AB1253" s="34">
        <f>VLOOKUP($Y1253,[2]Edades!$A$3:$H$153,7,FALSE)</f>
        <v>13</v>
      </c>
      <c r="AC1253" s="34" t="str">
        <f>VLOOKUP($Y1253,[2]Edades!$A$3:$H$153,8,FALSE)</f>
        <v>60-64</v>
      </c>
      <c r="AD1253" s="34" t="s">
        <v>146</v>
      </c>
      <c r="AE1253">
        <v>1</v>
      </c>
      <c r="AF1253" s="34" t="s">
        <v>2137</v>
      </c>
      <c r="AG1253" s="34" t="s">
        <v>2127</v>
      </c>
      <c r="AH1253" s="34" t="s">
        <v>2127</v>
      </c>
      <c r="AK1253" s="34" t="s">
        <v>125</v>
      </c>
      <c r="AM1253" s="34" t="s">
        <v>2127</v>
      </c>
      <c r="AN1253" s="36" t="s">
        <v>2127</v>
      </c>
      <c r="AO1253" s="36" t="s">
        <v>2127</v>
      </c>
      <c r="AP1253" s="34" t="s">
        <v>2127</v>
      </c>
      <c r="AQ1253" s="36" t="s">
        <v>2127</v>
      </c>
      <c r="AR1253" s="34" t="s">
        <v>4989</v>
      </c>
      <c r="AS1253" s="91" t="s">
        <v>7351</v>
      </c>
      <c r="AT1253" s="34">
        <v>3114749668</v>
      </c>
      <c r="AU1253" s="34" t="s">
        <v>2127</v>
      </c>
      <c r="AX1253" s="90"/>
      <c r="BA1253" s="91"/>
      <c r="BB1253" s="91"/>
      <c r="BC1253" s="91"/>
      <c r="BF1253" s="34" t="s">
        <v>4983</v>
      </c>
      <c r="BG1253" s="92" t="s">
        <v>2098</v>
      </c>
      <c r="BM1253" s="36" t="s">
        <v>131</v>
      </c>
      <c r="BN1253" s="34" t="s">
        <v>132</v>
      </c>
      <c r="BO1253" s="36">
        <v>0</v>
      </c>
      <c r="BQ1253" s="94"/>
      <c r="BS1253" s="36" t="s">
        <v>2127</v>
      </c>
      <c r="BU1253" s="95"/>
      <c r="BV1253" s="95"/>
      <c r="BW1253" s="61"/>
      <c r="BX1253" s="60"/>
      <c r="BY1253" s="59" t="str">
        <f t="shared" ca="1" si="96"/>
        <v/>
      </c>
      <c r="CD1253" s="68"/>
      <c r="CE1253" s="68"/>
      <c r="CF1253" s="67"/>
      <c r="CG1253">
        <v>91</v>
      </c>
      <c r="CH1253" s="2">
        <v>177</v>
      </c>
      <c r="CI1253" s="4">
        <f t="shared" si="97"/>
        <v>29.046570270356536</v>
      </c>
      <c r="CJ1253" s="5" t="str">
        <f t="shared" si="98"/>
        <v>SOBREPESO</v>
      </c>
      <c r="CK1253" s="36">
        <v>0</v>
      </c>
      <c r="CL1253" s="66"/>
      <c r="CM1253" s="89">
        <v>43525</v>
      </c>
      <c r="CN1253" s="97">
        <v>43542</v>
      </c>
      <c r="CP1253"/>
      <c r="CQ1253" s="65"/>
      <c r="CR1253" s="65"/>
      <c r="CS1253" s="98"/>
      <c r="CT1253"/>
      <c r="CU1253"/>
      <c r="CV1253" s="97"/>
      <c r="CW1253" s="2">
        <v>145</v>
      </c>
      <c r="CX1253" s="82">
        <v>90</v>
      </c>
      <c r="DG1253" s="64"/>
      <c r="DI1253" s="89"/>
      <c r="DJ1253" s="89"/>
      <c r="DN1253" s="34"/>
      <c r="DO1253" s="34"/>
      <c r="DP1253" s="34"/>
      <c r="DQ1253" s="34"/>
      <c r="DR1253" s="34"/>
      <c r="DS1253" s="34" t="s">
        <v>2127</v>
      </c>
      <c r="DT1253" s="34"/>
      <c r="DU1253" s="47">
        <v>44736</v>
      </c>
      <c r="DY1253" s="1">
        <v>2</v>
      </c>
      <c r="DZ1253" t="s">
        <v>7939</v>
      </c>
      <c r="EA1253" s="4">
        <v>1.1000000000000001</v>
      </c>
      <c r="EB1253" s="4">
        <v>125</v>
      </c>
      <c r="EC1253" s="4">
        <v>213</v>
      </c>
      <c r="ED1253" s="4">
        <v>117</v>
      </c>
      <c r="EE1253" s="4">
        <v>46.3</v>
      </c>
      <c r="EF1253" s="4">
        <v>245</v>
      </c>
      <c r="EG1253" s="4">
        <v>1.9</v>
      </c>
      <c r="EJ1253"/>
      <c r="EL1253" s="34"/>
      <c r="EN1253" s="34"/>
    </row>
    <row r="1254" spans="1:144" x14ac:dyDescent="0.25">
      <c r="A1254" s="85">
        <v>2022</v>
      </c>
      <c r="B1254" s="87">
        <v>44830</v>
      </c>
      <c r="C1254" t="s">
        <v>121</v>
      </c>
      <c r="D1254" t="s">
        <v>122</v>
      </c>
      <c r="E1254" s="34" t="s">
        <v>7938</v>
      </c>
      <c r="F1254" s="34">
        <f t="shared" si="99"/>
        <v>1253</v>
      </c>
      <c r="G1254" s="34" t="s">
        <v>4985</v>
      </c>
      <c r="H1254">
        <v>18</v>
      </c>
      <c r="I1254" s="34" t="s">
        <v>6141</v>
      </c>
      <c r="J1254" s="34" t="s">
        <v>4991</v>
      </c>
      <c r="K1254" s="34" t="str">
        <f>VLOOKUP(J1254,[2]CodMpios!$B$347:$E$362,4,FALSE)</f>
        <v>18592 - Puerto Rico</v>
      </c>
      <c r="L1254" s="34" t="str">
        <f>VLOOKUP($J1254,[2]Coord_Mpios_X_Y!$B$2:$K$1123,9,FALSE)</f>
        <v>2,018940891255</v>
      </c>
      <c r="M1254" s="34" t="str">
        <f>VLOOKUP($J1254,[2]Coord_Mpios_X_Y!$B$2:$K$1123,10,FALSE)</f>
        <v>-75,073086267336</v>
      </c>
      <c r="N1254" s="34" t="s">
        <v>125</v>
      </c>
      <c r="O1254" s="34" t="s">
        <v>126</v>
      </c>
      <c r="Q1254" s="34" t="s">
        <v>127</v>
      </c>
      <c r="R1254" s="34">
        <v>12124573</v>
      </c>
      <c r="S1254" s="34" t="str">
        <f t="shared" si="95"/>
        <v>CC12124573</v>
      </c>
      <c r="T1254" s="34" t="s">
        <v>188</v>
      </c>
      <c r="U1254" s="34" t="s">
        <v>476</v>
      </c>
      <c r="V1254" s="34" t="s">
        <v>241</v>
      </c>
      <c r="X1254" s="87">
        <v>22378</v>
      </c>
      <c r="Y1254">
        <v>61</v>
      </c>
      <c r="Z1254" s="36">
        <f>VLOOKUP($Y1254,[2]Edades!$A$3:$H$153,4,FALSE)</f>
        <v>6</v>
      </c>
      <c r="AA1254" s="34" t="str">
        <f>VLOOKUP($Y1254,[2]Edades!$A$3:$H$153,6,FALSE)</f>
        <v>6 - Persona mayor</v>
      </c>
      <c r="AB1254" s="34">
        <f>VLOOKUP($Y1254,[2]Edades!$A$3:$H$153,7,FALSE)</f>
        <v>13</v>
      </c>
      <c r="AC1254" s="34" t="str">
        <f>VLOOKUP($Y1254,[2]Edades!$A$3:$H$153,8,FALSE)</f>
        <v>60-64</v>
      </c>
      <c r="AD1254" s="34" t="s">
        <v>146</v>
      </c>
      <c r="AE1254">
        <v>1</v>
      </c>
      <c r="AF1254" s="34" t="s">
        <v>2137</v>
      </c>
      <c r="AG1254" s="34" t="s">
        <v>2127</v>
      </c>
      <c r="AH1254" s="34" t="s">
        <v>2127</v>
      </c>
      <c r="AK1254" s="34" t="s">
        <v>125</v>
      </c>
      <c r="AM1254" s="34" t="s">
        <v>2127</v>
      </c>
      <c r="AN1254" s="36" t="s">
        <v>2127</v>
      </c>
      <c r="AO1254" s="36" t="s">
        <v>2127</v>
      </c>
      <c r="AP1254" s="34" t="s">
        <v>2127</v>
      </c>
      <c r="AQ1254" s="36" t="s">
        <v>2127</v>
      </c>
      <c r="AR1254" s="34" t="s">
        <v>4989</v>
      </c>
      <c r="AS1254" s="91" t="s">
        <v>7352</v>
      </c>
      <c r="AT1254" s="34">
        <v>3107878490</v>
      </c>
      <c r="AU1254" s="34" t="s">
        <v>2127</v>
      </c>
      <c r="AX1254" s="90"/>
      <c r="BA1254" s="91"/>
      <c r="BB1254" s="91"/>
      <c r="BC1254" s="91"/>
      <c r="BF1254" s="34" t="s">
        <v>4983</v>
      </c>
      <c r="BG1254" s="92" t="s">
        <v>2098</v>
      </c>
      <c r="BM1254" s="36" t="s">
        <v>131</v>
      </c>
      <c r="BN1254" s="34" t="s">
        <v>132</v>
      </c>
      <c r="BO1254" s="36">
        <v>0</v>
      </c>
      <c r="BQ1254" s="94"/>
      <c r="BS1254" s="36" t="s">
        <v>2127</v>
      </c>
      <c r="BU1254" s="95"/>
      <c r="BV1254" s="95"/>
      <c r="BW1254" s="61"/>
      <c r="BX1254" s="60"/>
      <c r="BY1254" s="59" t="str">
        <f t="shared" ca="1" si="96"/>
        <v/>
      </c>
      <c r="CD1254" s="68"/>
      <c r="CE1254" s="68"/>
      <c r="CF1254" s="67"/>
      <c r="CG1254">
        <v>81</v>
      </c>
      <c r="CH1254" s="2">
        <v>167</v>
      </c>
      <c r="CI1254" s="4">
        <f t="shared" si="97"/>
        <v>29.043708989207214</v>
      </c>
      <c r="CJ1254" s="5" t="str">
        <f t="shared" si="98"/>
        <v>SOBREPESO</v>
      </c>
      <c r="CK1254" s="36">
        <v>0</v>
      </c>
      <c r="CL1254" s="66"/>
      <c r="CM1254" s="89">
        <v>43528</v>
      </c>
      <c r="CN1254" s="97">
        <v>43542</v>
      </c>
      <c r="CP1254"/>
      <c r="CQ1254" s="65"/>
      <c r="CR1254" s="65"/>
      <c r="CS1254" s="98"/>
      <c r="CT1254"/>
      <c r="CU1254"/>
      <c r="CV1254" s="97"/>
      <c r="CW1254" s="2">
        <v>160</v>
      </c>
      <c r="CX1254" s="82">
        <v>100</v>
      </c>
      <c r="DG1254" s="64"/>
      <c r="DI1254" s="89">
        <v>43545</v>
      </c>
      <c r="DJ1254" s="89"/>
      <c r="DN1254" s="34"/>
      <c r="DO1254" s="34"/>
      <c r="DP1254" s="34"/>
      <c r="DQ1254" s="34"/>
      <c r="DR1254" s="34"/>
      <c r="DS1254" s="34" t="s">
        <v>2127</v>
      </c>
      <c r="DT1254" s="34"/>
      <c r="DU1254" s="47">
        <v>44774</v>
      </c>
      <c r="DY1254" s="1">
        <v>2</v>
      </c>
      <c r="DZ1254" t="s">
        <v>7941</v>
      </c>
      <c r="EA1254" s="4">
        <v>1.1200000000000001</v>
      </c>
      <c r="EB1254" s="4">
        <v>89</v>
      </c>
      <c r="EC1254" s="4">
        <v>203</v>
      </c>
      <c r="ED1254" s="4">
        <v>123</v>
      </c>
      <c r="EE1254" s="4">
        <v>43.6</v>
      </c>
      <c r="EF1254" s="4">
        <v>182</v>
      </c>
      <c r="EG1254" s="4">
        <v>1.5</v>
      </c>
      <c r="EJ1254"/>
      <c r="EL1254" s="34"/>
      <c r="EN1254" s="34"/>
    </row>
    <row r="1255" spans="1:144" x14ac:dyDescent="0.25">
      <c r="A1255" s="85">
        <v>2022</v>
      </c>
      <c r="B1255" s="87">
        <v>44830</v>
      </c>
      <c r="C1255" t="s">
        <v>121</v>
      </c>
      <c r="D1255" t="s">
        <v>122</v>
      </c>
      <c r="E1255" s="34" t="s">
        <v>7938</v>
      </c>
      <c r="F1255" s="34">
        <f t="shared" si="99"/>
        <v>1254</v>
      </c>
      <c r="G1255" s="34" t="s">
        <v>4985</v>
      </c>
      <c r="H1255">
        <v>18</v>
      </c>
      <c r="I1255" s="34" t="s">
        <v>6141</v>
      </c>
      <c r="J1255" s="34" t="s">
        <v>5049</v>
      </c>
      <c r="K1255" s="34" t="str">
        <f>VLOOKUP(J1255,[2]CodMpios!$B$347:$E$362,4,FALSE)</f>
        <v>18610 - San José Del Fragua</v>
      </c>
      <c r="L1255" s="34" t="str">
        <f>VLOOKUP($J1255,[2]Coord_Mpios_X_Y!$B$2:$K$1123,9,FALSE)</f>
        <v>1,304702314265</v>
      </c>
      <c r="M1255" s="34" t="str">
        <f>VLOOKUP($J1255,[2]Coord_Mpios_X_Y!$B$2:$K$1123,10,FALSE)</f>
        <v>-76,110005941537</v>
      </c>
      <c r="N1255" s="34" t="s">
        <v>125</v>
      </c>
      <c r="O1255" s="34" t="s">
        <v>126</v>
      </c>
      <c r="Q1255" s="34" t="s">
        <v>127</v>
      </c>
      <c r="R1255" s="34">
        <v>40772713</v>
      </c>
      <c r="S1255" s="34" t="str">
        <f t="shared" si="95"/>
        <v>CC40772713</v>
      </c>
      <c r="T1255" s="34" t="s">
        <v>134</v>
      </c>
      <c r="U1255" s="34" t="s">
        <v>229</v>
      </c>
      <c r="V1255" s="34" t="s">
        <v>497</v>
      </c>
      <c r="W1255" s="34" t="s">
        <v>326</v>
      </c>
      <c r="X1255" s="87">
        <v>25645</v>
      </c>
      <c r="Y1255">
        <v>53</v>
      </c>
      <c r="Z1255" s="36">
        <f>VLOOKUP($Y1255,[2]Edades!$A$3:$H$153,4,FALSE)</f>
        <v>5</v>
      </c>
      <c r="AA1255" s="34" t="str">
        <f>VLOOKUP($Y1255,[2]Edades!$A$3:$H$153,6,FALSE)</f>
        <v>5 - Adultez</v>
      </c>
      <c r="AB1255" s="34">
        <f>VLOOKUP($Y1255,[2]Edades!$A$3:$H$153,7,FALSE)</f>
        <v>11</v>
      </c>
      <c r="AC1255" s="34" t="str">
        <f>VLOOKUP($Y1255,[2]Edades!$A$3:$H$153,8,FALSE)</f>
        <v>50-54</v>
      </c>
      <c r="AD1255" s="34" t="s">
        <v>129</v>
      </c>
      <c r="AE1255" s="1">
        <v>2</v>
      </c>
      <c r="AF1255" s="34" t="s">
        <v>130</v>
      </c>
      <c r="AG1255" s="34" t="s">
        <v>2127</v>
      </c>
      <c r="AH1255" s="34" t="s">
        <v>2127</v>
      </c>
      <c r="AK1255" s="34" t="s">
        <v>125</v>
      </c>
      <c r="AM1255" s="34" t="s">
        <v>2127</v>
      </c>
      <c r="AN1255" s="36" t="s">
        <v>2127</v>
      </c>
      <c r="AO1255" s="36" t="s">
        <v>2127</v>
      </c>
      <c r="AP1255" s="34" t="s">
        <v>2127</v>
      </c>
      <c r="AQ1255" s="36" t="s">
        <v>2127</v>
      </c>
      <c r="AR1255" s="34" t="s">
        <v>5305</v>
      </c>
      <c r="AS1255" s="91" t="s">
        <v>7353</v>
      </c>
      <c r="AT1255" s="34">
        <v>3123189445</v>
      </c>
      <c r="AU1255" s="34" t="s">
        <v>2127</v>
      </c>
      <c r="AX1255" s="90"/>
      <c r="BA1255" s="91"/>
      <c r="BB1255" s="91"/>
      <c r="BC1255" s="91"/>
      <c r="BF1255" s="34" t="s">
        <v>4983</v>
      </c>
      <c r="BG1255" s="92" t="s">
        <v>2098</v>
      </c>
      <c r="BM1255" s="36" t="s">
        <v>131</v>
      </c>
      <c r="BN1255" s="34" t="s">
        <v>132</v>
      </c>
      <c r="BO1255" s="36">
        <v>0</v>
      </c>
      <c r="BQ1255" s="94"/>
      <c r="BS1255" s="36" t="s">
        <v>2127</v>
      </c>
      <c r="BU1255" s="95"/>
      <c r="BV1255" s="95"/>
      <c r="BW1255" s="61"/>
      <c r="BX1255" s="60"/>
      <c r="BY1255" s="59" t="str">
        <f t="shared" ca="1" si="96"/>
        <v/>
      </c>
      <c r="CD1255" s="68"/>
      <c r="CE1255" s="68"/>
      <c r="CF1255" s="67"/>
      <c r="CG1255">
        <v>108</v>
      </c>
      <c r="CH1255" s="2">
        <v>155</v>
      </c>
      <c r="CI1255" s="4">
        <f t="shared" si="97"/>
        <v>44.953173777315293</v>
      </c>
      <c r="CJ1255" s="5" t="str">
        <f t="shared" si="98"/>
        <v>OBESIDAD</v>
      </c>
      <c r="CK1255" s="36">
        <v>0</v>
      </c>
      <c r="CL1255" s="66"/>
      <c r="CM1255" s="89">
        <v>43528</v>
      </c>
      <c r="CN1255" s="97">
        <v>43560</v>
      </c>
      <c r="CP1255"/>
      <c r="CQ1255" s="65"/>
      <c r="CR1255" s="65"/>
      <c r="CS1255" s="98"/>
      <c r="CT1255"/>
      <c r="CU1255"/>
      <c r="CV1255" s="97"/>
      <c r="CW1255" s="2"/>
      <c r="CX1255" s="82"/>
      <c r="DG1255" s="64"/>
      <c r="DI1255" s="89"/>
      <c r="DJ1255" s="89"/>
      <c r="DN1255" s="34"/>
      <c r="DO1255" s="34"/>
      <c r="DP1255" s="34"/>
      <c r="DQ1255" s="34"/>
      <c r="DR1255" s="34"/>
      <c r="DS1255" s="34" t="s">
        <v>2127</v>
      </c>
      <c r="DT1255" s="34"/>
      <c r="DU1255" s="47">
        <v>43560</v>
      </c>
      <c r="DY1255" s="1">
        <v>2</v>
      </c>
      <c r="DZ1255" t="s">
        <v>7941</v>
      </c>
      <c r="EB1255" s="4"/>
      <c r="EJ1255"/>
      <c r="EL1255" s="34"/>
      <c r="EN1255" s="34"/>
    </row>
    <row r="1256" spans="1:144" x14ac:dyDescent="0.25">
      <c r="A1256" s="85">
        <v>2022</v>
      </c>
      <c r="B1256" s="87">
        <v>44830</v>
      </c>
      <c r="C1256" t="s">
        <v>121</v>
      </c>
      <c r="D1256" t="s">
        <v>122</v>
      </c>
      <c r="E1256" s="34" t="s">
        <v>7938</v>
      </c>
      <c r="F1256" s="34">
        <f t="shared" si="99"/>
        <v>1255</v>
      </c>
      <c r="G1256" s="34" t="s">
        <v>4985</v>
      </c>
      <c r="H1256">
        <v>18</v>
      </c>
      <c r="I1256" s="34" t="s">
        <v>6141</v>
      </c>
      <c r="J1256" s="34" t="s">
        <v>4988</v>
      </c>
      <c r="K1256" s="34" t="str">
        <f>VLOOKUP(J1256,[2]CodMpios!$B$347:$E$362,4,FALSE)</f>
        <v>18001 - Florencia</v>
      </c>
      <c r="L1256" s="34" t="str">
        <f>VLOOKUP($J1256,[2]Coord_Mpios_X_Y!$B$2:$K$1123,9,FALSE)</f>
        <v>1,749138703818</v>
      </c>
      <c r="M1256" s="34" t="str">
        <f>VLOOKUP($J1256,[2]Coord_Mpios_X_Y!$B$2:$K$1123,10,FALSE)</f>
        <v>-75,558239064333</v>
      </c>
      <c r="N1256" s="34" t="s">
        <v>125</v>
      </c>
      <c r="O1256" s="34" t="s">
        <v>126</v>
      </c>
      <c r="Q1256" s="34" t="s">
        <v>127</v>
      </c>
      <c r="R1256" s="34">
        <v>17649569</v>
      </c>
      <c r="S1256" s="34" t="str">
        <f t="shared" si="95"/>
        <v>CC17649569</v>
      </c>
      <c r="T1256" s="34" t="s">
        <v>983</v>
      </c>
      <c r="U1256" s="34" t="s">
        <v>610</v>
      </c>
      <c r="V1256" s="34" t="s">
        <v>864</v>
      </c>
      <c r="W1256" s="34" t="s">
        <v>5568</v>
      </c>
      <c r="X1256" s="87">
        <v>26671</v>
      </c>
      <c r="Y1256">
        <v>50</v>
      </c>
      <c r="Z1256" s="36">
        <f>VLOOKUP($Y1256,[2]Edades!$A$3:$H$153,4,FALSE)</f>
        <v>5</v>
      </c>
      <c r="AA1256" s="34" t="str">
        <f>VLOOKUP($Y1256,[2]Edades!$A$3:$H$153,6,FALSE)</f>
        <v>5 - Adultez</v>
      </c>
      <c r="AB1256" s="34">
        <f>VLOOKUP($Y1256,[2]Edades!$A$3:$H$153,7,FALSE)</f>
        <v>11</v>
      </c>
      <c r="AC1256" s="34" t="str">
        <f>VLOOKUP($Y1256,[2]Edades!$A$3:$H$153,8,FALSE)</f>
        <v>50-54</v>
      </c>
      <c r="AD1256" s="34" t="s">
        <v>146</v>
      </c>
      <c r="AE1256">
        <v>1</v>
      </c>
      <c r="AF1256" s="34" t="s">
        <v>130</v>
      </c>
      <c r="AG1256" s="34" t="s">
        <v>2127</v>
      </c>
      <c r="AH1256" s="34" t="s">
        <v>2127</v>
      </c>
      <c r="AK1256" s="34" t="s">
        <v>125</v>
      </c>
      <c r="AM1256" s="34" t="s">
        <v>2127</v>
      </c>
      <c r="AN1256" s="36" t="s">
        <v>2127</v>
      </c>
      <c r="AO1256" s="36" t="s">
        <v>2127</v>
      </c>
      <c r="AP1256" s="34" t="s">
        <v>2127</v>
      </c>
      <c r="AQ1256" s="36" t="s">
        <v>2127</v>
      </c>
      <c r="AR1256" s="34" t="s">
        <v>2098</v>
      </c>
      <c r="AS1256" s="91" t="s">
        <v>7354</v>
      </c>
      <c r="AT1256" s="34">
        <v>3222014096</v>
      </c>
      <c r="AU1256" s="34" t="s">
        <v>2127</v>
      </c>
      <c r="AX1256" s="90"/>
      <c r="BA1256" s="91"/>
      <c r="BB1256" s="91"/>
      <c r="BC1256" s="91"/>
      <c r="BF1256" s="34" t="s">
        <v>4983</v>
      </c>
      <c r="BG1256" s="92" t="s">
        <v>2098</v>
      </c>
      <c r="BM1256" s="36" t="s">
        <v>131</v>
      </c>
      <c r="BN1256" s="34" t="s">
        <v>132</v>
      </c>
      <c r="BO1256" s="36">
        <v>0</v>
      </c>
      <c r="BQ1256" s="94"/>
      <c r="BS1256" s="36" t="s">
        <v>2127</v>
      </c>
      <c r="BU1256" s="95"/>
      <c r="BV1256" s="95"/>
      <c r="BW1256" s="61"/>
      <c r="BX1256" s="60"/>
      <c r="BY1256" s="59" t="str">
        <f t="shared" ca="1" si="96"/>
        <v/>
      </c>
      <c r="CD1256" s="68"/>
      <c r="CE1256" s="68"/>
      <c r="CF1256" s="67"/>
      <c r="CG1256">
        <v>90</v>
      </c>
      <c r="CH1256" s="2">
        <v>173</v>
      </c>
      <c r="CI1256" s="4">
        <f t="shared" si="97"/>
        <v>30.071168431955627</v>
      </c>
      <c r="CJ1256" s="5" t="str">
        <f t="shared" si="98"/>
        <v>OBESIDAD</v>
      </c>
      <c r="CK1256" s="36">
        <v>0</v>
      </c>
      <c r="CL1256" s="66"/>
      <c r="CM1256" s="89">
        <v>43529</v>
      </c>
      <c r="CN1256" s="97">
        <v>43543</v>
      </c>
      <c r="CP1256"/>
      <c r="CQ1256" s="65"/>
      <c r="CR1256" s="65"/>
      <c r="CS1256" s="98"/>
      <c r="CT1256"/>
      <c r="CU1256"/>
      <c r="CV1256" s="97"/>
      <c r="CW1256" s="2">
        <v>110</v>
      </c>
      <c r="CX1256" s="82">
        <v>70</v>
      </c>
      <c r="DG1256" s="64"/>
      <c r="DI1256" s="89">
        <v>43545</v>
      </c>
      <c r="DJ1256" s="89"/>
      <c r="DN1256" s="34"/>
      <c r="DO1256" s="34"/>
      <c r="DP1256" s="34"/>
      <c r="DQ1256" s="34"/>
      <c r="DR1256" s="34"/>
      <c r="DS1256" s="34" t="s">
        <v>2127</v>
      </c>
      <c r="DT1256" s="34"/>
      <c r="DU1256" s="47">
        <v>44652</v>
      </c>
      <c r="DY1256" s="1">
        <v>2</v>
      </c>
      <c r="DZ1256" t="s">
        <v>7941</v>
      </c>
      <c r="EA1256" s="4">
        <v>1.1000000000000001</v>
      </c>
      <c r="EB1256" s="4">
        <v>106</v>
      </c>
      <c r="EC1256" s="4">
        <v>275</v>
      </c>
      <c r="ED1256" s="4">
        <v>142</v>
      </c>
      <c r="EE1256" s="4">
        <v>52.5</v>
      </c>
      <c r="EF1256" s="4">
        <v>291</v>
      </c>
      <c r="EG1256" s="4">
        <v>7</v>
      </c>
      <c r="EJ1256"/>
      <c r="EL1256" s="34"/>
      <c r="EN1256" s="34"/>
    </row>
    <row r="1257" spans="1:144" x14ac:dyDescent="0.25">
      <c r="A1257" s="85">
        <v>2022</v>
      </c>
      <c r="B1257" s="87">
        <v>44830</v>
      </c>
      <c r="C1257" t="s">
        <v>121</v>
      </c>
      <c r="D1257" t="s">
        <v>122</v>
      </c>
      <c r="E1257" s="34" t="s">
        <v>7938</v>
      </c>
      <c r="F1257" s="34">
        <f t="shared" si="99"/>
        <v>1256</v>
      </c>
      <c r="G1257" s="34" t="s">
        <v>4985</v>
      </c>
      <c r="H1257">
        <v>18</v>
      </c>
      <c r="I1257" s="34" t="s">
        <v>6141</v>
      </c>
      <c r="J1257" s="34" t="s">
        <v>5014</v>
      </c>
      <c r="K1257" s="34" t="str">
        <f>VLOOKUP(J1257,[2]CodMpios!$B$347:$E$362,4,FALSE)</f>
        <v>18029 - Albania</v>
      </c>
      <c r="L1257" s="34" t="str">
        <f>VLOOKUP($J1257,[2]Coord_Mpios_X_Y!$B$2:$K$1123,9,FALSE)</f>
        <v>1,227865490191</v>
      </c>
      <c r="M1257" s="34" t="str">
        <f>VLOOKUP($J1257,[2]Coord_Mpios_X_Y!$B$2:$K$1123,10,FALSE)</f>
        <v>-75,882326507579</v>
      </c>
      <c r="N1257" s="34" t="s">
        <v>125</v>
      </c>
      <c r="O1257" s="34" t="s">
        <v>126</v>
      </c>
      <c r="Q1257" s="34" t="s">
        <v>127</v>
      </c>
      <c r="R1257" s="34">
        <v>16191739</v>
      </c>
      <c r="S1257" s="34" t="str">
        <f t="shared" si="95"/>
        <v>CC16191739</v>
      </c>
      <c r="T1257" s="34" t="s">
        <v>835</v>
      </c>
      <c r="V1257" s="34" t="s">
        <v>5567</v>
      </c>
      <c r="W1257" s="34" t="s">
        <v>356</v>
      </c>
      <c r="X1257" s="87">
        <v>28070</v>
      </c>
      <c r="Y1257">
        <v>46</v>
      </c>
      <c r="Z1257" s="36">
        <f>VLOOKUP($Y1257,[2]Edades!$A$3:$H$153,4,FALSE)</f>
        <v>5</v>
      </c>
      <c r="AA1257" s="34" t="str">
        <f>VLOOKUP($Y1257,[2]Edades!$A$3:$H$153,6,FALSE)</f>
        <v>5 - Adultez</v>
      </c>
      <c r="AB1257" s="34">
        <f>VLOOKUP($Y1257,[2]Edades!$A$3:$H$153,7,FALSE)</f>
        <v>10</v>
      </c>
      <c r="AC1257" s="34" t="str">
        <f>VLOOKUP($Y1257,[2]Edades!$A$3:$H$153,8,FALSE)</f>
        <v>45-49</v>
      </c>
      <c r="AD1257" s="34" t="s">
        <v>146</v>
      </c>
      <c r="AE1257">
        <v>1</v>
      </c>
      <c r="AF1257" s="34" t="s">
        <v>130</v>
      </c>
      <c r="AG1257" s="34" t="s">
        <v>2127</v>
      </c>
      <c r="AH1257" s="34" t="s">
        <v>2127</v>
      </c>
      <c r="AK1257" s="34" t="s">
        <v>125</v>
      </c>
      <c r="AM1257" s="34" t="s">
        <v>2127</v>
      </c>
      <c r="AN1257" s="36" t="s">
        <v>2127</v>
      </c>
      <c r="AO1257" s="36" t="s">
        <v>2127</v>
      </c>
      <c r="AP1257" s="34" t="s">
        <v>2127</v>
      </c>
      <c r="AQ1257" s="36" t="s">
        <v>2127</v>
      </c>
      <c r="AR1257" s="34" t="s">
        <v>5919</v>
      </c>
      <c r="AS1257" s="91" t="s">
        <v>7355</v>
      </c>
      <c r="AT1257" s="34">
        <v>3138921923</v>
      </c>
      <c r="AU1257" s="34" t="s">
        <v>2127</v>
      </c>
      <c r="AX1257" s="90"/>
      <c r="BA1257" s="91"/>
      <c r="BB1257" s="91"/>
      <c r="BC1257" s="91"/>
      <c r="BF1257" s="34" t="s">
        <v>4983</v>
      </c>
      <c r="BG1257" s="92" t="s">
        <v>2098</v>
      </c>
      <c r="BM1257" s="36" t="s">
        <v>131</v>
      </c>
      <c r="BN1257" s="34" t="s">
        <v>132</v>
      </c>
      <c r="BO1257" s="36">
        <v>0</v>
      </c>
      <c r="BQ1257" s="94"/>
      <c r="BS1257" s="36" t="s">
        <v>2127</v>
      </c>
      <c r="BU1257" s="95"/>
      <c r="BV1257" s="95"/>
      <c r="BW1257" s="61"/>
      <c r="BX1257" s="60"/>
      <c r="BY1257" s="59" t="str">
        <f t="shared" ca="1" si="96"/>
        <v/>
      </c>
      <c r="CD1257" s="68"/>
      <c r="CE1257" s="68"/>
      <c r="CF1257" s="67"/>
      <c r="CG1257">
        <v>65</v>
      </c>
      <c r="CH1257" s="2">
        <v>156</v>
      </c>
      <c r="CI1257" s="4">
        <f t="shared" si="97"/>
        <v>26.709401709401707</v>
      </c>
      <c r="CJ1257" s="5" t="str">
        <f t="shared" si="98"/>
        <v>SOBREPESO</v>
      </c>
      <c r="CK1257" s="36">
        <v>0</v>
      </c>
      <c r="CL1257" s="66"/>
      <c r="CM1257" s="89">
        <v>43529</v>
      </c>
      <c r="CN1257" s="97">
        <v>43556</v>
      </c>
      <c r="CP1257"/>
      <c r="CQ1257" s="65"/>
      <c r="CR1257" s="65"/>
      <c r="CS1257" s="98"/>
      <c r="CT1257"/>
      <c r="CU1257"/>
      <c r="CV1257" s="97"/>
      <c r="CW1257" s="2"/>
      <c r="CX1257" s="82"/>
      <c r="DG1257" s="64"/>
      <c r="DI1257" s="89"/>
      <c r="DJ1257" s="89"/>
      <c r="DN1257" s="34"/>
      <c r="DO1257" s="34"/>
      <c r="DP1257" s="34"/>
      <c r="DQ1257" s="34"/>
      <c r="DR1257" s="34"/>
      <c r="DS1257" s="34" t="s">
        <v>2127</v>
      </c>
      <c r="DT1257" s="34"/>
      <c r="DU1257" s="47">
        <v>43556</v>
      </c>
      <c r="DY1257" s="1">
        <v>2</v>
      </c>
      <c r="DZ1257" t="s">
        <v>7941</v>
      </c>
      <c r="EB1257" s="4"/>
      <c r="EJ1257"/>
      <c r="EL1257" s="34"/>
      <c r="EN1257" s="34"/>
    </row>
    <row r="1258" spans="1:144" hidden="1" x14ac:dyDescent="0.25">
      <c r="A1258" s="85">
        <v>2022</v>
      </c>
      <c r="B1258" s="87">
        <v>44830</v>
      </c>
      <c r="C1258" t="s">
        <v>121</v>
      </c>
      <c r="D1258" t="s">
        <v>122</v>
      </c>
      <c r="E1258" s="36" t="s">
        <v>7938</v>
      </c>
      <c r="F1258" s="34">
        <f t="shared" si="99"/>
        <v>1257</v>
      </c>
      <c r="G1258" s="34" t="s">
        <v>4985</v>
      </c>
      <c r="H1258">
        <v>18</v>
      </c>
      <c r="I1258" s="34" t="s">
        <v>6141</v>
      </c>
      <c r="J1258" s="34" t="s">
        <v>5041</v>
      </c>
      <c r="K1258" s="34" t="str">
        <f>VLOOKUP(J1258,[2]CodMpios!$B$347:$E$362,4,FALSE)</f>
        <v>18205 - Curillo</v>
      </c>
      <c r="L1258" s="34" t="str">
        <f>VLOOKUP($J1258,[2]Coord_Mpios_X_Y!$B$2:$K$1123,9,FALSE)</f>
        <v>1,059663165070</v>
      </c>
      <c r="M1258" s="34" t="str">
        <f>VLOOKUP($J1258,[2]Coord_Mpios_X_Y!$B$2:$K$1123,10,FALSE)</f>
        <v>-75,951785056704</v>
      </c>
      <c r="N1258" s="34" t="s">
        <v>125</v>
      </c>
      <c r="O1258" s="34" t="s">
        <v>126</v>
      </c>
      <c r="Q1258" s="34" t="s">
        <v>127</v>
      </c>
      <c r="R1258" s="34">
        <v>38201192</v>
      </c>
      <c r="S1258" s="34" t="str">
        <f t="shared" si="95"/>
        <v>CC38201192</v>
      </c>
      <c r="T1258" s="34" t="s">
        <v>5291</v>
      </c>
      <c r="V1258" s="34" t="s">
        <v>5566</v>
      </c>
      <c r="W1258" s="34" t="s">
        <v>241</v>
      </c>
      <c r="X1258" s="87">
        <v>22864</v>
      </c>
      <c r="Y1258">
        <v>60</v>
      </c>
      <c r="Z1258" s="36">
        <f>VLOOKUP($Y1258,[2]Edades!$A$3:$H$153,4,FALSE)</f>
        <v>6</v>
      </c>
      <c r="AA1258" s="34" t="str">
        <f>VLOOKUP($Y1258,[2]Edades!$A$3:$H$153,6,FALSE)</f>
        <v>6 - Persona mayor</v>
      </c>
      <c r="AB1258" s="34">
        <f>VLOOKUP($Y1258,[2]Edades!$A$3:$H$153,7,FALSE)</f>
        <v>13</v>
      </c>
      <c r="AC1258" s="34" t="str">
        <f>VLOOKUP($Y1258,[2]Edades!$A$3:$H$153,8,FALSE)</f>
        <v>60-64</v>
      </c>
      <c r="AD1258" s="34" t="s">
        <v>129</v>
      </c>
      <c r="AE1258" s="1">
        <v>2</v>
      </c>
      <c r="AF1258" s="34" t="s">
        <v>2137</v>
      </c>
      <c r="AG1258" s="34" t="s">
        <v>2127</v>
      </c>
      <c r="AH1258" s="34" t="s">
        <v>2127</v>
      </c>
      <c r="AK1258" s="34" t="s">
        <v>125</v>
      </c>
      <c r="AM1258" s="34" t="s">
        <v>2127</v>
      </c>
      <c r="AN1258" s="36" t="s">
        <v>2127</v>
      </c>
      <c r="AO1258" s="36" t="s">
        <v>2127</v>
      </c>
      <c r="AP1258" s="34" t="s">
        <v>2127</v>
      </c>
      <c r="AQ1258" s="36" t="s">
        <v>2127</v>
      </c>
      <c r="AR1258" s="34" t="s">
        <v>5045</v>
      </c>
      <c r="AS1258" s="91" t="s">
        <v>7356</v>
      </c>
      <c r="AT1258" s="34">
        <v>3167551992</v>
      </c>
      <c r="AU1258" s="34" t="s">
        <v>2127</v>
      </c>
      <c r="AX1258" s="90"/>
      <c r="BA1258" s="91"/>
      <c r="BB1258" s="91"/>
      <c r="BC1258" s="91"/>
      <c r="BF1258" s="34" t="s">
        <v>4983</v>
      </c>
      <c r="BG1258" s="92" t="s">
        <v>2098</v>
      </c>
      <c r="BM1258" s="36" t="s">
        <v>131</v>
      </c>
      <c r="BN1258" s="34" t="s">
        <v>132</v>
      </c>
      <c r="BO1258" s="36">
        <v>0</v>
      </c>
      <c r="BQ1258" s="94"/>
      <c r="BS1258" t="s">
        <v>131</v>
      </c>
      <c r="BU1258" s="95"/>
      <c r="BV1258" s="95"/>
      <c r="BW1258" s="61"/>
      <c r="BX1258" s="60"/>
      <c r="BY1258" s="59" t="str">
        <f t="shared" ca="1" si="96"/>
        <v/>
      </c>
      <c r="CD1258" s="68"/>
      <c r="CE1258" s="68"/>
      <c r="CF1258" s="67"/>
      <c r="CG1258">
        <v>78</v>
      </c>
      <c r="CH1258" s="2">
        <v>150</v>
      </c>
      <c r="CI1258" s="4">
        <f t="shared" si="97"/>
        <v>34.666666666666664</v>
      </c>
      <c r="CJ1258" s="5" t="str">
        <f t="shared" si="98"/>
        <v>OBESIDAD</v>
      </c>
      <c r="CK1258" s="36">
        <v>0</v>
      </c>
      <c r="CL1258" s="66"/>
      <c r="CM1258" s="89">
        <v>43530</v>
      </c>
      <c r="CN1258" s="97">
        <v>43545</v>
      </c>
      <c r="CP1258"/>
      <c r="CQ1258" s="65"/>
      <c r="CR1258" s="65"/>
      <c r="CS1258" s="98"/>
      <c r="CT1258"/>
      <c r="CU1258"/>
      <c r="CV1258" s="65"/>
      <c r="CW1258" s="2">
        <v>130</v>
      </c>
      <c r="CX1258" s="82">
        <v>70</v>
      </c>
      <c r="DC1258"/>
      <c r="DG1258" s="64"/>
      <c r="DI1258" s="89"/>
      <c r="DJ1258" s="89"/>
      <c r="DN1258" s="34"/>
      <c r="DO1258" s="34"/>
      <c r="DP1258" s="34"/>
      <c r="DQ1258" s="34"/>
      <c r="DR1258" s="34"/>
      <c r="DS1258" s="34" t="s">
        <v>2127</v>
      </c>
      <c r="DT1258" s="34"/>
      <c r="DU1258" s="47">
        <v>44523</v>
      </c>
      <c r="DY1258" s="1">
        <v>2</v>
      </c>
      <c r="DZ1258" t="s">
        <v>7940</v>
      </c>
      <c r="EB1258" s="4">
        <v>136</v>
      </c>
      <c r="ED1258" s="4">
        <v>230</v>
      </c>
      <c r="EH1258" s="4">
        <v>6.6</v>
      </c>
      <c r="EJ1258"/>
      <c r="EL1258" s="34"/>
      <c r="EN1258" s="34"/>
    </row>
    <row r="1259" spans="1:144" x14ac:dyDescent="0.25">
      <c r="A1259" s="85">
        <v>2022</v>
      </c>
      <c r="B1259" s="87">
        <v>44830</v>
      </c>
      <c r="C1259" t="s">
        <v>121</v>
      </c>
      <c r="D1259" t="s">
        <v>122</v>
      </c>
      <c r="E1259" s="34" t="s">
        <v>7938</v>
      </c>
      <c r="F1259" s="34">
        <f t="shared" si="99"/>
        <v>1258</v>
      </c>
      <c r="G1259" s="34" t="s">
        <v>4985</v>
      </c>
      <c r="H1259">
        <v>18</v>
      </c>
      <c r="I1259" s="34" t="s">
        <v>6141</v>
      </c>
      <c r="J1259" s="34" t="s">
        <v>5002</v>
      </c>
      <c r="K1259" s="34" t="str">
        <f>VLOOKUP(J1259,[2]CodMpios!$B$347:$E$362,4,FALSE)</f>
        <v>18860 - Valparaíso</v>
      </c>
      <c r="L1259" s="34" t="str">
        <f>VLOOKUP($J1259,[2]Coord_Mpios_X_Y!$B$2:$K$1123,9,FALSE)</f>
        <v>1,061292206570</v>
      </c>
      <c r="M1259" s="34" t="str">
        <f>VLOOKUP($J1259,[2]Coord_Mpios_X_Y!$B$2:$K$1123,10,FALSE)</f>
        <v>-75,627047667443</v>
      </c>
      <c r="N1259" s="34" t="s">
        <v>6142</v>
      </c>
      <c r="O1259" s="34" t="s">
        <v>126</v>
      </c>
      <c r="Q1259" s="34" t="s">
        <v>127</v>
      </c>
      <c r="R1259" s="34">
        <v>26597180</v>
      </c>
      <c r="S1259" s="34" t="str">
        <f t="shared" si="95"/>
        <v>CC26597180</v>
      </c>
      <c r="T1259" s="34" t="s">
        <v>569</v>
      </c>
      <c r="V1259" s="34" t="s">
        <v>5565</v>
      </c>
      <c r="W1259" s="34" t="s">
        <v>5565</v>
      </c>
      <c r="X1259" s="87">
        <v>19670</v>
      </c>
      <c r="Y1259">
        <v>69</v>
      </c>
      <c r="Z1259" s="36">
        <f>VLOOKUP($Y1259,[2]Edades!$A$3:$H$153,4,FALSE)</f>
        <v>6</v>
      </c>
      <c r="AA1259" s="34" t="str">
        <f>VLOOKUP($Y1259,[2]Edades!$A$3:$H$153,6,FALSE)</f>
        <v>6 - Persona mayor</v>
      </c>
      <c r="AB1259" s="34">
        <f>VLOOKUP($Y1259,[2]Edades!$A$3:$H$153,7,FALSE)</f>
        <v>14</v>
      </c>
      <c r="AC1259" s="34" t="str">
        <f>VLOOKUP($Y1259,[2]Edades!$A$3:$H$153,8,FALSE)</f>
        <v>65-69</v>
      </c>
      <c r="AD1259" s="34" t="s">
        <v>129</v>
      </c>
      <c r="AE1259" s="1">
        <v>2</v>
      </c>
      <c r="AF1259" s="34" t="s">
        <v>2137</v>
      </c>
      <c r="AG1259" s="34" t="s">
        <v>2127</v>
      </c>
      <c r="AH1259" s="34" t="s">
        <v>2127</v>
      </c>
      <c r="AK1259" s="34" t="s">
        <v>6142</v>
      </c>
      <c r="AM1259" s="34" t="s">
        <v>2127</v>
      </c>
      <c r="AN1259" s="36" t="s">
        <v>2127</v>
      </c>
      <c r="AO1259" s="36" t="s">
        <v>2127</v>
      </c>
      <c r="AP1259" s="34" t="s">
        <v>2127</v>
      </c>
      <c r="AQ1259" s="36" t="s">
        <v>2127</v>
      </c>
      <c r="AR1259" s="34" t="s">
        <v>2098</v>
      </c>
      <c r="AS1259" s="91" t="s">
        <v>7357</v>
      </c>
      <c r="AT1259" s="34">
        <v>3134415653</v>
      </c>
      <c r="AU1259" s="34" t="s">
        <v>2127</v>
      </c>
      <c r="AX1259" s="90"/>
      <c r="BA1259" s="91"/>
      <c r="BB1259" s="91"/>
      <c r="BC1259" s="91"/>
      <c r="BF1259" s="34" t="s">
        <v>4983</v>
      </c>
      <c r="BG1259" s="92" t="s">
        <v>2098</v>
      </c>
      <c r="BM1259" s="36" t="s">
        <v>131</v>
      </c>
      <c r="BN1259" s="34" t="s">
        <v>132</v>
      </c>
      <c r="BO1259" s="36">
        <v>0</v>
      </c>
      <c r="BQ1259" s="94"/>
      <c r="BS1259" s="36" t="s">
        <v>2127</v>
      </c>
      <c r="BU1259" s="95"/>
      <c r="BV1259" s="95"/>
      <c r="BW1259" s="61"/>
      <c r="BX1259" s="60"/>
      <c r="BY1259" s="59" t="str">
        <f t="shared" ca="1" si="96"/>
        <v/>
      </c>
      <c r="CD1259" s="68"/>
      <c r="CE1259" s="68"/>
      <c r="CF1259" s="67"/>
      <c r="CG1259">
        <v>48</v>
      </c>
      <c r="CH1259" s="2">
        <v>156</v>
      </c>
      <c r="CI1259" s="4">
        <f t="shared" si="97"/>
        <v>19.723865877712029</v>
      </c>
      <c r="CJ1259" s="5" t="str">
        <f t="shared" si="98"/>
        <v>NORMAL</v>
      </c>
      <c r="CK1259" s="36">
        <v>0</v>
      </c>
      <c r="CL1259" s="66"/>
      <c r="CM1259" s="89">
        <v>43531</v>
      </c>
      <c r="CN1259" s="97">
        <v>43545</v>
      </c>
      <c r="CP1259"/>
      <c r="CQ1259" s="65"/>
      <c r="CR1259" s="65"/>
      <c r="CS1259" s="98"/>
      <c r="CT1259"/>
      <c r="CU1259"/>
      <c r="CV1259" s="97"/>
      <c r="CW1259" s="2">
        <v>120</v>
      </c>
      <c r="CX1259" s="82">
        <v>70</v>
      </c>
      <c r="DG1259" s="64"/>
      <c r="DI1259" s="89"/>
      <c r="DJ1259" s="89"/>
      <c r="DN1259" s="34"/>
      <c r="DO1259" s="34"/>
      <c r="DP1259" s="34"/>
      <c r="DQ1259" s="34"/>
      <c r="DR1259" s="34"/>
      <c r="DS1259" s="34" t="s">
        <v>2127</v>
      </c>
      <c r="DT1259" s="34"/>
      <c r="DU1259" s="47">
        <v>43545</v>
      </c>
      <c r="DY1259" s="1">
        <v>2</v>
      </c>
      <c r="DZ1259" t="s">
        <v>7941</v>
      </c>
      <c r="EB1259" s="4"/>
      <c r="EJ1259"/>
      <c r="EL1259" s="34"/>
      <c r="EN1259" s="34"/>
    </row>
    <row r="1260" spans="1:144" x14ac:dyDescent="0.25">
      <c r="A1260" s="85">
        <v>2022</v>
      </c>
      <c r="B1260" s="87">
        <v>44830</v>
      </c>
      <c r="C1260" t="s">
        <v>121</v>
      </c>
      <c r="D1260" t="s">
        <v>122</v>
      </c>
      <c r="E1260" s="34" t="s">
        <v>7938</v>
      </c>
      <c r="F1260" s="34">
        <f t="shared" si="99"/>
        <v>1259</v>
      </c>
      <c r="G1260" s="34" t="s">
        <v>4985</v>
      </c>
      <c r="H1260">
        <v>18</v>
      </c>
      <c r="I1260" s="34" t="s">
        <v>6141</v>
      </c>
      <c r="J1260" s="34" t="s">
        <v>4988</v>
      </c>
      <c r="K1260" s="34" t="str">
        <f>VLOOKUP(J1260,[2]CodMpios!$B$347:$E$362,4,FALSE)</f>
        <v>18001 - Florencia</v>
      </c>
      <c r="L1260" s="34" t="str">
        <f>VLOOKUP($J1260,[2]Coord_Mpios_X_Y!$B$2:$K$1123,9,FALSE)</f>
        <v>1,749138703818</v>
      </c>
      <c r="M1260" s="34" t="str">
        <f>VLOOKUP($J1260,[2]Coord_Mpios_X_Y!$B$2:$K$1123,10,FALSE)</f>
        <v>-75,558239064333</v>
      </c>
      <c r="N1260" s="34" t="s">
        <v>125</v>
      </c>
      <c r="O1260" s="34" t="s">
        <v>126</v>
      </c>
      <c r="Q1260" s="34" t="s">
        <v>127</v>
      </c>
      <c r="R1260" s="34">
        <v>40660030</v>
      </c>
      <c r="S1260" s="34" t="str">
        <f t="shared" si="95"/>
        <v>CC40660030</v>
      </c>
      <c r="T1260" s="34" t="s">
        <v>5564</v>
      </c>
      <c r="V1260" s="34" t="s">
        <v>5563</v>
      </c>
      <c r="W1260" s="34" t="s">
        <v>5562</v>
      </c>
      <c r="X1260" s="87">
        <v>21725</v>
      </c>
      <c r="Y1260">
        <v>63</v>
      </c>
      <c r="Z1260" s="36">
        <f>VLOOKUP($Y1260,[2]Edades!$A$3:$H$153,4,FALSE)</f>
        <v>6</v>
      </c>
      <c r="AA1260" s="34" t="str">
        <f>VLOOKUP($Y1260,[2]Edades!$A$3:$H$153,6,FALSE)</f>
        <v>6 - Persona mayor</v>
      </c>
      <c r="AB1260" s="34">
        <f>VLOOKUP($Y1260,[2]Edades!$A$3:$H$153,7,FALSE)</f>
        <v>13</v>
      </c>
      <c r="AC1260" s="34" t="str">
        <f>VLOOKUP($Y1260,[2]Edades!$A$3:$H$153,8,FALSE)</f>
        <v>60-64</v>
      </c>
      <c r="AD1260" s="34" t="s">
        <v>129</v>
      </c>
      <c r="AE1260" s="1">
        <v>2</v>
      </c>
      <c r="AF1260" s="34" t="s">
        <v>2137</v>
      </c>
      <c r="AG1260" s="34" t="s">
        <v>2127</v>
      </c>
      <c r="AH1260" s="34" t="s">
        <v>2127</v>
      </c>
      <c r="AK1260" s="34" t="s">
        <v>125</v>
      </c>
      <c r="AM1260" s="34" t="s">
        <v>2127</v>
      </c>
      <c r="AN1260" s="36" t="s">
        <v>2127</v>
      </c>
      <c r="AO1260" s="36" t="s">
        <v>2127</v>
      </c>
      <c r="AP1260" s="34" t="s">
        <v>2127</v>
      </c>
      <c r="AQ1260" s="36" t="s">
        <v>2127</v>
      </c>
      <c r="AR1260" s="34" t="s">
        <v>2098</v>
      </c>
      <c r="AS1260" s="91" t="s">
        <v>7358</v>
      </c>
      <c r="AT1260" s="34">
        <v>3208273607</v>
      </c>
      <c r="AU1260" s="34" t="s">
        <v>2127</v>
      </c>
      <c r="AX1260" s="90"/>
      <c r="BA1260" s="91"/>
      <c r="BB1260" s="91"/>
      <c r="BC1260" s="91"/>
      <c r="BF1260" s="34" t="s">
        <v>4983</v>
      </c>
      <c r="BG1260" s="92" t="s">
        <v>2098</v>
      </c>
      <c r="BM1260" s="36" t="s">
        <v>131</v>
      </c>
      <c r="BN1260" s="34" t="s">
        <v>132</v>
      </c>
      <c r="BO1260" s="36">
        <v>0</v>
      </c>
      <c r="BQ1260" s="94"/>
      <c r="BS1260" s="36" t="s">
        <v>2127</v>
      </c>
      <c r="BU1260" s="95"/>
      <c r="BV1260" s="95"/>
      <c r="BW1260" s="61"/>
      <c r="BX1260" s="60"/>
      <c r="BY1260" s="59" t="str">
        <f t="shared" ca="1" si="96"/>
        <v/>
      </c>
      <c r="CD1260" s="68"/>
      <c r="CE1260" s="68"/>
      <c r="CF1260" s="67"/>
      <c r="CG1260">
        <v>68</v>
      </c>
      <c r="CH1260" s="2">
        <v>158</v>
      </c>
      <c r="CI1260" s="4">
        <f t="shared" si="97"/>
        <v>27.239224483255885</v>
      </c>
      <c r="CJ1260" s="5" t="str">
        <f t="shared" si="98"/>
        <v>SOBREPESO</v>
      </c>
      <c r="CK1260" s="36">
        <v>0</v>
      </c>
      <c r="CL1260" s="66"/>
      <c r="CM1260" s="89">
        <v>43532</v>
      </c>
      <c r="CN1260" s="97">
        <v>43545</v>
      </c>
      <c r="CP1260"/>
      <c r="CQ1260" s="65"/>
      <c r="CR1260" s="65"/>
      <c r="CS1260" s="98"/>
      <c r="CT1260"/>
      <c r="CU1260"/>
      <c r="CV1260" s="97"/>
      <c r="CW1260" s="2"/>
      <c r="CX1260" s="82"/>
      <c r="DG1260" s="64"/>
      <c r="DI1260" s="89"/>
      <c r="DJ1260" s="89"/>
      <c r="DN1260" s="34"/>
      <c r="DO1260" s="34"/>
      <c r="DP1260" s="34"/>
      <c r="DQ1260" s="34"/>
      <c r="DR1260" s="34"/>
      <c r="DS1260" s="34" t="s">
        <v>2127</v>
      </c>
      <c r="DT1260" s="34"/>
      <c r="DU1260" s="47">
        <v>44272</v>
      </c>
      <c r="DY1260" s="1">
        <v>1</v>
      </c>
      <c r="DZ1260" t="s">
        <v>7940</v>
      </c>
      <c r="EB1260" s="4"/>
      <c r="EJ1260"/>
      <c r="EL1260" s="34"/>
      <c r="EN1260" s="34"/>
    </row>
    <row r="1261" spans="1:144" x14ac:dyDescent="0.25">
      <c r="A1261" s="85">
        <v>2022</v>
      </c>
      <c r="B1261" s="87">
        <v>44830</v>
      </c>
      <c r="C1261" t="s">
        <v>121</v>
      </c>
      <c r="D1261" t="s">
        <v>122</v>
      </c>
      <c r="E1261" s="34" t="s">
        <v>7938</v>
      </c>
      <c r="F1261" s="34">
        <f t="shared" si="99"/>
        <v>1260</v>
      </c>
      <c r="G1261" s="34" t="s">
        <v>4985</v>
      </c>
      <c r="H1261">
        <v>18</v>
      </c>
      <c r="I1261" s="34" t="s">
        <v>6141</v>
      </c>
      <c r="J1261" s="34" t="s">
        <v>4988</v>
      </c>
      <c r="K1261" s="34" t="str">
        <f>VLOOKUP(J1261,[2]CodMpios!$B$347:$E$362,4,FALSE)</f>
        <v>18001 - Florencia</v>
      </c>
      <c r="L1261" s="34" t="str">
        <f>VLOOKUP($J1261,[2]Coord_Mpios_X_Y!$B$2:$K$1123,9,FALSE)</f>
        <v>1,749138703818</v>
      </c>
      <c r="M1261" s="34" t="str">
        <f>VLOOKUP($J1261,[2]Coord_Mpios_X_Y!$B$2:$K$1123,10,FALSE)</f>
        <v>-75,558239064333</v>
      </c>
      <c r="N1261" s="34" t="s">
        <v>6142</v>
      </c>
      <c r="O1261" s="34" t="s">
        <v>126</v>
      </c>
      <c r="Q1261" s="34" t="s">
        <v>127</v>
      </c>
      <c r="R1261" s="34">
        <v>17628157</v>
      </c>
      <c r="S1261" s="34" t="str">
        <f t="shared" si="95"/>
        <v>CC17628157</v>
      </c>
      <c r="T1261" s="34" t="s">
        <v>5561</v>
      </c>
      <c r="V1261" s="34" t="s">
        <v>255</v>
      </c>
      <c r="W1261" s="34" t="s">
        <v>5160</v>
      </c>
      <c r="X1261" s="87">
        <v>20215</v>
      </c>
      <c r="Y1261">
        <v>67</v>
      </c>
      <c r="Z1261" s="36">
        <f>VLOOKUP($Y1261,[2]Edades!$A$3:$H$153,4,FALSE)</f>
        <v>6</v>
      </c>
      <c r="AA1261" s="34" t="str">
        <f>VLOOKUP($Y1261,[2]Edades!$A$3:$H$153,6,FALSE)</f>
        <v>6 - Persona mayor</v>
      </c>
      <c r="AB1261" s="34">
        <f>VLOOKUP($Y1261,[2]Edades!$A$3:$H$153,7,FALSE)</f>
        <v>14</v>
      </c>
      <c r="AC1261" s="34" t="str">
        <f>VLOOKUP($Y1261,[2]Edades!$A$3:$H$153,8,FALSE)</f>
        <v>65-69</v>
      </c>
      <c r="AD1261" s="34" t="s">
        <v>146</v>
      </c>
      <c r="AE1261">
        <v>1</v>
      </c>
      <c r="AF1261" s="34" t="s">
        <v>2137</v>
      </c>
      <c r="AG1261" s="34" t="s">
        <v>2127</v>
      </c>
      <c r="AH1261" s="34" t="s">
        <v>2127</v>
      </c>
      <c r="AK1261" s="34" t="s">
        <v>6142</v>
      </c>
      <c r="AM1261" s="34" t="s">
        <v>2127</v>
      </c>
      <c r="AN1261" s="36" t="s">
        <v>2127</v>
      </c>
      <c r="AO1261" s="36" t="s">
        <v>2127</v>
      </c>
      <c r="AP1261" s="34" t="s">
        <v>2127</v>
      </c>
      <c r="AQ1261" s="36" t="s">
        <v>2127</v>
      </c>
      <c r="AR1261" s="34" t="s">
        <v>2098</v>
      </c>
      <c r="AS1261" s="91" t="s">
        <v>7359</v>
      </c>
      <c r="AT1261" s="34">
        <v>3203070598</v>
      </c>
      <c r="AU1261" s="34" t="s">
        <v>2127</v>
      </c>
      <c r="AX1261" s="90"/>
      <c r="BA1261" s="91"/>
      <c r="BB1261" s="91"/>
      <c r="BC1261" s="91"/>
      <c r="BF1261" s="34" t="s">
        <v>4983</v>
      </c>
      <c r="BG1261" s="92" t="s">
        <v>2098</v>
      </c>
      <c r="BM1261" s="36" t="s">
        <v>131</v>
      </c>
      <c r="BN1261" s="34" t="s">
        <v>132</v>
      </c>
      <c r="BO1261" s="36">
        <v>0</v>
      </c>
      <c r="BQ1261" s="94"/>
      <c r="BS1261" s="36" t="s">
        <v>2127</v>
      </c>
      <c r="BU1261" s="95"/>
      <c r="BV1261" s="95"/>
      <c r="BW1261" s="61"/>
      <c r="BX1261" s="60"/>
      <c r="BY1261" s="59" t="str">
        <f t="shared" ca="1" si="96"/>
        <v/>
      </c>
      <c r="CD1261" s="68"/>
      <c r="CE1261" s="68"/>
      <c r="CF1261" s="67"/>
      <c r="CG1261">
        <v>74</v>
      </c>
      <c r="CH1261" s="2">
        <v>168</v>
      </c>
      <c r="CI1261" s="4">
        <f t="shared" si="97"/>
        <v>26.218820861678008</v>
      </c>
      <c r="CJ1261" s="5" t="str">
        <f t="shared" si="98"/>
        <v>SOBREPESO</v>
      </c>
      <c r="CK1261" s="36">
        <v>0</v>
      </c>
      <c r="CL1261" s="66"/>
      <c r="CM1261" s="89">
        <v>43535</v>
      </c>
      <c r="CN1261" s="97">
        <v>43545</v>
      </c>
      <c r="CP1261"/>
      <c r="CQ1261" s="65"/>
      <c r="CR1261" s="65"/>
      <c r="CS1261" s="98"/>
      <c r="CT1261"/>
      <c r="CU1261"/>
      <c r="CV1261" s="97"/>
      <c r="CW1261" s="2">
        <v>120</v>
      </c>
      <c r="CX1261" s="82">
        <v>60</v>
      </c>
      <c r="DG1261" s="64"/>
      <c r="DI1261" s="89">
        <v>44634</v>
      </c>
      <c r="DJ1261" s="89"/>
      <c r="DN1261" s="34"/>
      <c r="DO1261" s="34"/>
      <c r="DP1261" s="34"/>
      <c r="DQ1261" s="34"/>
      <c r="DR1261" s="34"/>
      <c r="DS1261" s="34" t="s">
        <v>2127</v>
      </c>
      <c r="DT1261" s="34"/>
      <c r="DU1261" s="47">
        <v>44631</v>
      </c>
      <c r="DY1261" s="1">
        <v>2</v>
      </c>
      <c r="DZ1261" t="s">
        <v>7940</v>
      </c>
      <c r="EA1261" s="4">
        <v>1.1299999999999999</v>
      </c>
      <c r="EB1261" s="4">
        <v>102</v>
      </c>
      <c r="EC1261" s="4">
        <v>186</v>
      </c>
      <c r="ED1261" s="4">
        <v>103.8</v>
      </c>
      <c r="EE1261" s="4">
        <v>38</v>
      </c>
      <c r="EF1261" s="4">
        <v>221</v>
      </c>
      <c r="EG1261" s="4">
        <v>2.1</v>
      </c>
      <c r="EJ1261"/>
      <c r="EL1261" s="34"/>
      <c r="EN1261" s="34"/>
    </row>
    <row r="1262" spans="1:144" x14ac:dyDescent="0.25">
      <c r="A1262" s="85">
        <v>2022</v>
      </c>
      <c r="B1262" s="87">
        <v>44830</v>
      </c>
      <c r="C1262" t="s">
        <v>121</v>
      </c>
      <c r="D1262" t="s">
        <v>122</v>
      </c>
      <c r="E1262" s="34" t="s">
        <v>7938</v>
      </c>
      <c r="F1262" s="34">
        <f t="shared" si="99"/>
        <v>1261</v>
      </c>
      <c r="G1262" s="34" t="s">
        <v>4985</v>
      </c>
      <c r="H1262">
        <v>18</v>
      </c>
      <c r="I1262" s="34" t="s">
        <v>6141</v>
      </c>
      <c r="J1262" s="34" t="s">
        <v>4988</v>
      </c>
      <c r="K1262" s="34" t="str">
        <f>VLOOKUP(J1262,[2]CodMpios!$B$347:$E$362,4,FALSE)</f>
        <v>18001 - Florencia</v>
      </c>
      <c r="L1262" s="34" t="str">
        <f>VLOOKUP($J1262,[2]Coord_Mpios_X_Y!$B$2:$K$1123,9,FALSE)</f>
        <v>1,749138703818</v>
      </c>
      <c r="M1262" s="34" t="str">
        <f>VLOOKUP($J1262,[2]Coord_Mpios_X_Y!$B$2:$K$1123,10,FALSE)</f>
        <v>-75,558239064333</v>
      </c>
      <c r="N1262" s="34" t="s">
        <v>125</v>
      </c>
      <c r="O1262" s="34" t="s">
        <v>126</v>
      </c>
      <c r="Q1262" s="34" t="s">
        <v>127</v>
      </c>
      <c r="R1262" s="34">
        <v>26617916</v>
      </c>
      <c r="S1262" s="34" t="str">
        <f t="shared" si="95"/>
        <v>CC26617916</v>
      </c>
      <c r="T1262" s="34" t="s">
        <v>395</v>
      </c>
      <c r="V1262" s="34" t="s">
        <v>5560</v>
      </c>
      <c r="W1262" s="34" t="s">
        <v>5559</v>
      </c>
      <c r="X1262" s="87">
        <v>19070</v>
      </c>
      <c r="Y1262">
        <v>71</v>
      </c>
      <c r="Z1262" s="36">
        <f>VLOOKUP($Y1262,[2]Edades!$A$3:$H$153,4,FALSE)</f>
        <v>6</v>
      </c>
      <c r="AA1262" s="34" t="str">
        <f>VLOOKUP($Y1262,[2]Edades!$A$3:$H$153,6,FALSE)</f>
        <v>6 - Persona mayor</v>
      </c>
      <c r="AB1262" s="34">
        <f>VLOOKUP($Y1262,[2]Edades!$A$3:$H$153,7,FALSE)</f>
        <v>15</v>
      </c>
      <c r="AC1262" s="34" t="str">
        <f>VLOOKUP($Y1262,[2]Edades!$A$3:$H$153,8,FALSE)</f>
        <v>70-74</v>
      </c>
      <c r="AD1262" s="34" t="s">
        <v>129</v>
      </c>
      <c r="AE1262" s="1">
        <v>2</v>
      </c>
      <c r="AF1262" s="34" t="s">
        <v>2137</v>
      </c>
      <c r="AG1262" s="34" t="s">
        <v>2127</v>
      </c>
      <c r="AH1262" s="34" t="s">
        <v>2127</v>
      </c>
      <c r="AK1262" s="34" t="s">
        <v>125</v>
      </c>
      <c r="AM1262" s="34" t="s">
        <v>2127</v>
      </c>
      <c r="AN1262" s="36" t="s">
        <v>2127</v>
      </c>
      <c r="AO1262" s="36" t="s">
        <v>2127</v>
      </c>
      <c r="AP1262" s="34" t="s">
        <v>2127</v>
      </c>
      <c r="AQ1262" s="36" t="s">
        <v>2127</v>
      </c>
      <c r="AR1262" s="34" t="s">
        <v>2098</v>
      </c>
      <c r="AS1262" s="91" t="s">
        <v>7354</v>
      </c>
      <c r="AT1262" s="34">
        <v>3203428142</v>
      </c>
      <c r="AU1262" s="34" t="s">
        <v>2127</v>
      </c>
      <c r="AX1262" s="90"/>
      <c r="BA1262" s="91"/>
      <c r="BB1262" s="91"/>
      <c r="BC1262" s="91"/>
      <c r="BF1262" s="34" t="s">
        <v>4983</v>
      </c>
      <c r="BG1262" s="92" t="s">
        <v>2098</v>
      </c>
      <c r="BM1262" s="36" t="s">
        <v>131</v>
      </c>
      <c r="BN1262" s="34" t="s">
        <v>132</v>
      </c>
      <c r="BO1262" s="36">
        <v>0</v>
      </c>
      <c r="BQ1262" s="94"/>
      <c r="BS1262" s="36" t="s">
        <v>2127</v>
      </c>
      <c r="BU1262" s="95"/>
      <c r="BV1262" s="95"/>
      <c r="BW1262" s="61"/>
      <c r="BX1262" s="60"/>
      <c r="BY1262" s="59" t="str">
        <f t="shared" ca="1" si="96"/>
        <v/>
      </c>
      <c r="CD1262" s="68"/>
      <c r="CE1262" s="68"/>
      <c r="CF1262" s="67"/>
      <c r="CG1262">
        <v>76</v>
      </c>
      <c r="CH1262" s="2">
        <v>152</v>
      </c>
      <c r="CI1262" s="4">
        <f t="shared" si="97"/>
        <v>32.89473684210526</v>
      </c>
      <c r="CJ1262" s="5" t="str">
        <f t="shared" si="98"/>
        <v>OBESIDAD</v>
      </c>
      <c r="CK1262" s="36">
        <v>0</v>
      </c>
      <c r="CL1262" s="66"/>
      <c r="CM1262" s="89">
        <v>43535</v>
      </c>
      <c r="CN1262" s="97">
        <v>43545</v>
      </c>
      <c r="CP1262"/>
      <c r="CQ1262" s="65"/>
      <c r="CR1262" s="65"/>
      <c r="CS1262" s="98"/>
      <c r="CT1262"/>
      <c r="CU1262"/>
      <c r="CV1262" s="97"/>
      <c r="CW1262" s="2"/>
      <c r="CX1262" s="82"/>
      <c r="DG1262" s="64"/>
      <c r="DI1262" s="89">
        <v>43550</v>
      </c>
      <c r="DJ1262" s="89"/>
      <c r="DN1262" s="34"/>
      <c r="DO1262" s="34"/>
      <c r="DP1262" s="34"/>
      <c r="DQ1262" s="34"/>
      <c r="DR1262" s="34"/>
      <c r="DS1262" s="34" t="s">
        <v>2127</v>
      </c>
      <c r="DT1262" s="34"/>
      <c r="DU1262" s="47">
        <v>43545</v>
      </c>
      <c r="DY1262" s="1">
        <v>3</v>
      </c>
      <c r="DZ1262" t="s">
        <v>7941</v>
      </c>
      <c r="EB1262" s="4"/>
      <c r="EJ1262"/>
      <c r="EL1262" s="34"/>
      <c r="EN1262" s="34"/>
    </row>
    <row r="1263" spans="1:144" x14ac:dyDescent="0.25">
      <c r="A1263" s="85">
        <v>2022</v>
      </c>
      <c r="B1263" s="87">
        <v>44830</v>
      </c>
      <c r="C1263" t="s">
        <v>121</v>
      </c>
      <c r="D1263" t="s">
        <v>122</v>
      </c>
      <c r="E1263" s="34" t="s">
        <v>7938</v>
      </c>
      <c r="F1263" s="34">
        <f t="shared" si="99"/>
        <v>1262</v>
      </c>
      <c r="G1263" s="34" t="s">
        <v>4985</v>
      </c>
      <c r="H1263">
        <v>18</v>
      </c>
      <c r="I1263" s="34" t="s">
        <v>6141</v>
      </c>
      <c r="J1263" s="34" t="s">
        <v>4988</v>
      </c>
      <c r="K1263" s="34" t="str">
        <f>VLOOKUP(J1263,[2]CodMpios!$B$347:$E$362,4,FALSE)</f>
        <v>18001 - Florencia</v>
      </c>
      <c r="L1263" s="34" t="str">
        <f>VLOOKUP($J1263,[2]Coord_Mpios_X_Y!$B$2:$K$1123,9,FALSE)</f>
        <v>1,749138703818</v>
      </c>
      <c r="M1263" s="34" t="str">
        <f>VLOOKUP($J1263,[2]Coord_Mpios_X_Y!$B$2:$K$1123,10,FALSE)</f>
        <v>-75,558239064333</v>
      </c>
      <c r="N1263" s="34" t="s">
        <v>139</v>
      </c>
      <c r="O1263" s="34" t="s">
        <v>126</v>
      </c>
      <c r="Q1263" s="34" t="s">
        <v>127</v>
      </c>
      <c r="R1263" s="34">
        <v>55160804</v>
      </c>
      <c r="S1263" s="34" t="str">
        <f t="shared" si="95"/>
        <v>CC55160804</v>
      </c>
      <c r="T1263" s="34" t="s">
        <v>5558</v>
      </c>
      <c r="V1263" s="34" t="s">
        <v>2106</v>
      </c>
      <c r="W1263" s="34" t="s">
        <v>161</v>
      </c>
      <c r="X1263" s="87">
        <v>25609</v>
      </c>
      <c r="Y1263">
        <v>53</v>
      </c>
      <c r="Z1263" s="36">
        <f>VLOOKUP($Y1263,[2]Edades!$A$3:$H$153,4,FALSE)</f>
        <v>5</v>
      </c>
      <c r="AA1263" s="34" t="str">
        <f>VLOOKUP($Y1263,[2]Edades!$A$3:$H$153,6,FALSE)</f>
        <v>5 - Adultez</v>
      </c>
      <c r="AB1263" s="34">
        <f>VLOOKUP($Y1263,[2]Edades!$A$3:$H$153,7,FALSE)</f>
        <v>11</v>
      </c>
      <c r="AC1263" s="34" t="str">
        <f>VLOOKUP($Y1263,[2]Edades!$A$3:$H$153,8,FALSE)</f>
        <v>50-54</v>
      </c>
      <c r="AD1263" s="34" t="s">
        <v>129</v>
      </c>
      <c r="AE1263" s="1">
        <v>2</v>
      </c>
      <c r="AF1263" s="34" t="s">
        <v>130</v>
      </c>
      <c r="AG1263" s="34" t="s">
        <v>2127</v>
      </c>
      <c r="AH1263" s="34" t="s">
        <v>2127</v>
      </c>
      <c r="AK1263" s="34" t="s">
        <v>139</v>
      </c>
      <c r="AM1263" s="34" t="s">
        <v>2127</v>
      </c>
      <c r="AN1263" s="36" t="s">
        <v>2127</v>
      </c>
      <c r="AO1263" s="36" t="s">
        <v>2127</v>
      </c>
      <c r="AP1263" s="34" t="s">
        <v>2127</v>
      </c>
      <c r="AQ1263" s="36" t="s">
        <v>2127</v>
      </c>
      <c r="AR1263" s="34" t="s">
        <v>2098</v>
      </c>
      <c r="AS1263" s="91" t="s">
        <v>7360</v>
      </c>
      <c r="AT1263" s="34">
        <v>3144787326</v>
      </c>
      <c r="AU1263" s="34" t="s">
        <v>2127</v>
      </c>
      <c r="AX1263" s="90"/>
      <c r="BA1263" s="91"/>
      <c r="BB1263" s="91"/>
      <c r="BC1263" s="91"/>
      <c r="BF1263" s="34" t="s">
        <v>4983</v>
      </c>
      <c r="BG1263" s="92" t="s">
        <v>2098</v>
      </c>
      <c r="BM1263" s="36" t="s">
        <v>131</v>
      </c>
      <c r="BN1263" s="34" t="s">
        <v>132</v>
      </c>
      <c r="BO1263" s="36">
        <v>0</v>
      </c>
      <c r="BQ1263" s="94"/>
      <c r="BS1263" s="36" t="s">
        <v>2127</v>
      </c>
      <c r="BU1263" s="95"/>
      <c r="BV1263" s="95"/>
      <c r="BW1263" s="61"/>
      <c r="BX1263" s="60"/>
      <c r="BY1263" s="59" t="str">
        <f t="shared" ca="1" si="96"/>
        <v/>
      </c>
      <c r="CD1263" s="68"/>
      <c r="CE1263" s="68"/>
      <c r="CF1263" s="67"/>
      <c r="CG1263">
        <v>47</v>
      </c>
      <c r="CH1263" s="2">
        <v>153</v>
      </c>
      <c r="CI1263" s="4">
        <f t="shared" si="97"/>
        <v>20.077747874749029</v>
      </c>
      <c r="CJ1263" s="5" t="str">
        <f t="shared" si="98"/>
        <v>NORMAL</v>
      </c>
      <c r="CK1263" s="36">
        <v>0</v>
      </c>
      <c r="CL1263" s="66"/>
      <c r="CM1263" s="89">
        <v>43535</v>
      </c>
      <c r="CN1263" s="97">
        <v>43551</v>
      </c>
      <c r="CP1263"/>
      <c r="CQ1263" s="65"/>
      <c r="CR1263" s="65"/>
      <c r="CS1263" s="98"/>
      <c r="CT1263"/>
      <c r="CU1263"/>
      <c r="CV1263" s="97"/>
      <c r="CW1263" s="2">
        <v>120</v>
      </c>
      <c r="CX1263" s="82">
        <v>70</v>
      </c>
      <c r="DG1263" s="64"/>
      <c r="DI1263" s="89">
        <v>43900</v>
      </c>
      <c r="DJ1263" s="89"/>
      <c r="DN1263" s="34"/>
      <c r="DO1263" s="34"/>
      <c r="DP1263" s="34"/>
      <c r="DQ1263" s="34"/>
      <c r="DR1263" s="34"/>
      <c r="DS1263" s="34" t="s">
        <v>2127</v>
      </c>
      <c r="DT1263" s="34"/>
      <c r="DU1263" s="47">
        <v>44272</v>
      </c>
      <c r="DY1263" s="1">
        <v>2</v>
      </c>
      <c r="DZ1263" t="s">
        <v>7940</v>
      </c>
      <c r="EA1263" s="4">
        <v>0.84</v>
      </c>
      <c r="EB1263" s="4">
        <v>91</v>
      </c>
      <c r="EC1263" s="4">
        <v>256</v>
      </c>
      <c r="ED1263" s="4">
        <v>137</v>
      </c>
      <c r="EE1263" s="4">
        <v>74.099999999999994</v>
      </c>
      <c r="EF1263" s="4">
        <v>94</v>
      </c>
      <c r="EG1263" s="4">
        <v>1.9</v>
      </c>
      <c r="EJ1263"/>
      <c r="EL1263" s="34"/>
      <c r="EN1263" s="34"/>
    </row>
    <row r="1264" spans="1:144" x14ac:dyDescent="0.25">
      <c r="A1264" s="85">
        <v>2022</v>
      </c>
      <c r="B1264" s="87">
        <v>44830</v>
      </c>
      <c r="C1264" t="s">
        <v>121</v>
      </c>
      <c r="D1264" t="s">
        <v>122</v>
      </c>
      <c r="E1264" s="34" t="s">
        <v>7938</v>
      </c>
      <c r="F1264" s="34">
        <f t="shared" si="99"/>
        <v>1263</v>
      </c>
      <c r="G1264" s="34" t="s">
        <v>4985</v>
      </c>
      <c r="H1264">
        <v>18</v>
      </c>
      <c r="I1264" s="34" t="s">
        <v>6141</v>
      </c>
      <c r="J1264" s="34" t="s">
        <v>4988</v>
      </c>
      <c r="K1264" s="34" t="str">
        <f>VLOOKUP(J1264,[2]CodMpios!$B$347:$E$362,4,FALSE)</f>
        <v>18001 - Florencia</v>
      </c>
      <c r="L1264" s="34" t="str">
        <f>VLOOKUP($J1264,[2]Coord_Mpios_X_Y!$B$2:$K$1123,9,FALSE)</f>
        <v>1,749138703818</v>
      </c>
      <c r="M1264" s="34" t="str">
        <f>VLOOKUP($J1264,[2]Coord_Mpios_X_Y!$B$2:$K$1123,10,FALSE)</f>
        <v>-75,558239064333</v>
      </c>
      <c r="N1264" s="34" t="s">
        <v>139</v>
      </c>
      <c r="O1264" s="34" t="s">
        <v>126</v>
      </c>
      <c r="Q1264" s="34" t="s">
        <v>127</v>
      </c>
      <c r="R1264" s="34">
        <v>26613660</v>
      </c>
      <c r="S1264" s="34" t="str">
        <f t="shared" si="95"/>
        <v>CC26613660</v>
      </c>
      <c r="T1264" s="34" t="s">
        <v>5557</v>
      </c>
      <c r="V1264" s="34" t="s">
        <v>216</v>
      </c>
      <c r="W1264" s="34" t="s">
        <v>5556</v>
      </c>
      <c r="X1264" s="87">
        <v>15318</v>
      </c>
      <c r="Y1264">
        <v>81</v>
      </c>
      <c r="Z1264" s="36">
        <f>VLOOKUP($Y1264,[2]Edades!$A$3:$H$153,4,FALSE)</f>
        <v>6</v>
      </c>
      <c r="AA1264" s="34" t="str">
        <f>VLOOKUP($Y1264,[2]Edades!$A$3:$H$153,6,FALSE)</f>
        <v>6 - Persona mayor</v>
      </c>
      <c r="AB1264" s="34">
        <f>VLOOKUP($Y1264,[2]Edades!$A$3:$H$153,7,FALSE)</f>
        <v>17</v>
      </c>
      <c r="AC1264" s="34" t="str">
        <f>VLOOKUP($Y1264,[2]Edades!$A$3:$H$153,8,FALSE)</f>
        <v>80 Y MÁS</v>
      </c>
      <c r="AD1264" s="34" t="s">
        <v>129</v>
      </c>
      <c r="AE1264" s="1">
        <v>2</v>
      </c>
      <c r="AF1264" s="34" t="s">
        <v>2137</v>
      </c>
      <c r="AG1264" s="34" t="s">
        <v>2127</v>
      </c>
      <c r="AH1264" s="34" t="s">
        <v>2127</v>
      </c>
      <c r="AK1264" s="34" t="s">
        <v>139</v>
      </c>
      <c r="AM1264" s="34" t="s">
        <v>2127</v>
      </c>
      <c r="AN1264" s="36" t="s">
        <v>2127</v>
      </c>
      <c r="AO1264" s="36" t="s">
        <v>2127</v>
      </c>
      <c r="AP1264" s="34" t="s">
        <v>2127</v>
      </c>
      <c r="AQ1264" s="36" t="s">
        <v>2127</v>
      </c>
      <c r="AR1264" s="34" t="s">
        <v>2098</v>
      </c>
      <c r="AS1264" s="91" t="s">
        <v>7361</v>
      </c>
      <c r="AT1264" s="34">
        <v>3143304200</v>
      </c>
      <c r="AU1264" s="34" t="s">
        <v>2127</v>
      </c>
      <c r="AX1264" s="90"/>
      <c r="BA1264" s="91"/>
      <c r="BB1264" s="91"/>
      <c r="BC1264" s="91"/>
      <c r="BF1264" s="34" t="s">
        <v>4983</v>
      </c>
      <c r="BG1264" s="92" t="s">
        <v>2098</v>
      </c>
      <c r="BM1264" s="36" t="s">
        <v>131</v>
      </c>
      <c r="BN1264" s="34" t="s">
        <v>132</v>
      </c>
      <c r="BO1264" s="36">
        <v>0</v>
      </c>
      <c r="BQ1264" s="94"/>
      <c r="BS1264" s="36" t="s">
        <v>2127</v>
      </c>
      <c r="BU1264" s="95"/>
      <c r="BV1264" s="95"/>
      <c r="BW1264" s="61"/>
      <c r="BX1264" s="60"/>
      <c r="BY1264" s="59" t="str">
        <f t="shared" ca="1" si="96"/>
        <v/>
      </c>
      <c r="CD1264" s="68"/>
      <c r="CE1264" s="68"/>
      <c r="CF1264" s="67"/>
      <c r="CG1264">
        <v>75</v>
      </c>
      <c r="CH1264" s="2">
        <v>167</v>
      </c>
      <c r="CI1264" s="4">
        <f t="shared" si="97"/>
        <v>26.892323138154829</v>
      </c>
      <c r="CJ1264" s="5" t="str">
        <f t="shared" si="98"/>
        <v>SOBREPESO</v>
      </c>
      <c r="CK1264" s="36">
        <v>0</v>
      </c>
      <c r="CL1264" s="66"/>
      <c r="CM1264" s="89">
        <v>43536</v>
      </c>
      <c r="CN1264" s="97">
        <v>43545</v>
      </c>
      <c r="CP1264"/>
      <c r="CQ1264" s="65"/>
      <c r="CR1264" s="65"/>
      <c r="CS1264" s="98"/>
      <c r="CT1264"/>
      <c r="CU1264"/>
      <c r="CV1264" s="97"/>
      <c r="CW1264" s="2">
        <v>130</v>
      </c>
      <c r="CX1264" s="82">
        <v>80</v>
      </c>
      <c r="DG1264" s="64"/>
      <c r="DI1264" s="89"/>
      <c r="DJ1264" s="89"/>
      <c r="DN1264" s="34"/>
      <c r="DO1264" s="34"/>
      <c r="DP1264" s="34"/>
      <c r="DQ1264" s="34"/>
      <c r="DR1264" s="34"/>
      <c r="DS1264" s="34" t="s">
        <v>2127</v>
      </c>
      <c r="DT1264" s="34"/>
      <c r="DU1264" s="47">
        <v>43545</v>
      </c>
      <c r="DY1264" s="1">
        <v>2</v>
      </c>
      <c r="DZ1264" t="s">
        <v>7941</v>
      </c>
      <c r="EB1264" s="4"/>
      <c r="EJ1264"/>
      <c r="EL1264" s="34"/>
      <c r="EN1264" s="34"/>
    </row>
    <row r="1265" spans="1:144" x14ac:dyDescent="0.25">
      <c r="A1265" s="85">
        <v>2022</v>
      </c>
      <c r="B1265" s="87">
        <v>44830</v>
      </c>
      <c r="C1265" t="s">
        <v>121</v>
      </c>
      <c r="D1265" t="s">
        <v>122</v>
      </c>
      <c r="E1265" s="34" t="s">
        <v>7938</v>
      </c>
      <c r="F1265" s="34">
        <f t="shared" si="99"/>
        <v>1264</v>
      </c>
      <c r="G1265" s="34" t="s">
        <v>4985</v>
      </c>
      <c r="H1265">
        <v>18</v>
      </c>
      <c r="I1265" s="34" t="s">
        <v>6141</v>
      </c>
      <c r="J1265" s="34" t="s">
        <v>4988</v>
      </c>
      <c r="K1265" s="34" t="str">
        <f>VLOOKUP(J1265,[2]CodMpios!$B$347:$E$362,4,FALSE)</f>
        <v>18001 - Florencia</v>
      </c>
      <c r="L1265" s="34" t="str">
        <f>VLOOKUP($J1265,[2]Coord_Mpios_X_Y!$B$2:$K$1123,9,FALSE)</f>
        <v>1,749138703818</v>
      </c>
      <c r="M1265" s="34" t="str">
        <f>VLOOKUP($J1265,[2]Coord_Mpios_X_Y!$B$2:$K$1123,10,FALSE)</f>
        <v>-75,558239064333</v>
      </c>
      <c r="N1265" s="34" t="s">
        <v>125</v>
      </c>
      <c r="O1265" s="34" t="s">
        <v>126</v>
      </c>
      <c r="Q1265" s="34" t="s">
        <v>127</v>
      </c>
      <c r="R1265" s="34">
        <v>17659799</v>
      </c>
      <c r="S1265" s="34" t="str">
        <f t="shared" si="95"/>
        <v>CC17659799</v>
      </c>
      <c r="T1265" s="34" t="s">
        <v>1547</v>
      </c>
      <c r="U1265" s="34" t="s">
        <v>572</v>
      </c>
      <c r="V1265" s="34" t="s">
        <v>1553</v>
      </c>
      <c r="W1265" s="34" t="s">
        <v>2101</v>
      </c>
      <c r="X1265" s="87">
        <v>28975</v>
      </c>
      <c r="Y1265">
        <v>43</v>
      </c>
      <c r="Z1265" s="36">
        <f>VLOOKUP($Y1265,[2]Edades!$A$3:$H$153,4,FALSE)</f>
        <v>5</v>
      </c>
      <c r="AA1265" s="34" t="str">
        <f>VLOOKUP($Y1265,[2]Edades!$A$3:$H$153,6,FALSE)</f>
        <v>5 - Adultez</v>
      </c>
      <c r="AB1265" s="34">
        <f>VLOOKUP($Y1265,[2]Edades!$A$3:$H$153,7,FALSE)</f>
        <v>9</v>
      </c>
      <c r="AC1265" s="34" t="str">
        <f>VLOOKUP($Y1265,[2]Edades!$A$3:$H$153,8,FALSE)</f>
        <v>40-44</v>
      </c>
      <c r="AD1265" s="34" t="s">
        <v>146</v>
      </c>
      <c r="AE1265">
        <v>1</v>
      </c>
      <c r="AF1265" s="34" t="s">
        <v>130</v>
      </c>
      <c r="AG1265" s="34" t="s">
        <v>2127</v>
      </c>
      <c r="AH1265" s="34" t="s">
        <v>2127</v>
      </c>
      <c r="AK1265" s="34" t="s">
        <v>125</v>
      </c>
      <c r="AM1265" s="34" t="s">
        <v>2127</v>
      </c>
      <c r="AN1265" s="36" t="s">
        <v>2127</v>
      </c>
      <c r="AO1265" s="36" t="s">
        <v>2127</v>
      </c>
      <c r="AP1265" s="34" t="s">
        <v>2127</v>
      </c>
      <c r="AQ1265" s="36" t="s">
        <v>2127</v>
      </c>
      <c r="AR1265" s="34" t="s">
        <v>2098</v>
      </c>
      <c r="AS1265" s="91" t="s">
        <v>6688</v>
      </c>
      <c r="AT1265" s="34">
        <v>3176574150</v>
      </c>
      <c r="AU1265" s="34" t="s">
        <v>2127</v>
      </c>
      <c r="AX1265" s="90"/>
      <c r="BA1265" s="91"/>
      <c r="BB1265" s="91"/>
      <c r="BC1265" s="91"/>
      <c r="BF1265" s="34" t="s">
        <v>4983</v>
      </c>
      <c r="BG1265" s="92" t="s">
        <v>2098</v>
      </c>
      <c r="BM1265" s="36" t="s">
        <v>131</v>
      </c>
      <c r="BN1265" s="34" t="s">
        <v>132</v>
      </c>
      <c r="BO1265" s="36">
        <v>0</v>
      </c>
      <c r="BQ1265" s="94"/>
      <c r="BS1265" s="36" t="s">
        <v>2127</v>
      </c>
      <c r="BU1265" s="95"/>
      <c r="BV1265" s="95"/>
      <c r="BW1265" s="61"/>
      <c r="BX1265" s="60"/>
      <c r="BY1265" s="59" t="str">
        <f t="shared" ca="1" si="96"/>
        <v/>
      </c>
      <c r="CD1265" s="68"/>
      <c r="CE1265" s="68"/>
      <c r="CF1265" s="67"/>
      <c r="CG1265">
        <v>118</v>
      </c>
      <c r="CH1265" s="2">
        <v>170</v>
      </c>
      <c r="CI1265" s="4">
        <f t="shared" si="97"/>
        <v>40.830449826989621</v>
      </c>
      <c r="CJ1265" s="5" t="str">
        <f t="shared" si="98"/>
        <v>OBESIDAD</v>
      </c>
      <c r="CK1265" s="36">
        <v>0</v>
      </c>
      <c r="CL1265" s="66"/>
      <c r="CM1265" s="89">
        <v>43538</v>
      </c>
      <c r="CN1265" s="97">
        <v>43551</v>
      </c>
      <c r="CP1265"/>
      <c r="CQ1265" s="65"/>
      <c r="CR1265" s="65"/>
      <c r="CS1265" s="98"/>
      <c r="CT1265"/>
      <c r="CU1265"/>
      <c r="CV1265" s="97"/>
      <c r="CW1265" s="2"/>
      <c r="CX1265" s="82"/>
      <c r="DG1265" s="64"/>
      <c r="DI1265" s="89"/>
      <c r="DJ1265" s="89"/>
      <c r="DN1265" s="34"/>
      <c r="DO1265" s="34"/>
      <c r="DP1265" s="34"/>
      <c r="DQ1265" s="34"/>
      <c r="DR1265" s="34"/>
      <c r="DS1265" s="34" t="s">
        <v>2127</v>
      </c>
      <c r="DT1265" s="34"/>
      <c r="DU1265" s="47">
        <v>43551</v>
      </c>
      <c r="DY1265" s="1">
        <v>2</v>
      </c>
      <c r="DZ1265" t="s">
        <v>7941</v>
      </c>
      <c r="EB1265" s="4"/>
      <c r="EJ1265"/>
      <c r="EL1265" s="34"/>
      <c r="EN1265" s="34"/>
    </row>
    <row r="1266" spans="1:144" x14ac:dyDescent="0.25">
      <c r="A1266" s="85">
        <v>2022</v>
      </c>
      <c r="B1266" s="87">
        <v>44830</v>
      </c>
      <c r="C1266" t="s">
        <v>121</v>
      </c>
      <c r="D1266" t="s">
        <v>122</v>
      </c>
      <c r="E1266" s="34" t="s">
        <v>7938</v>
      </c>
      <c r="F1266" s="34">
        <f t="shared" si="99"/>
        <v>1265</v>
      </c>
      <c r="G1266" s="34" t="s">
        <v>4985</v>
      </c>
      <c r="H1266">
        <v>18</v>
      </c>
      <c r="I1266" s="34" t="s">
        <v>6141</v>
      </c>
      <c r="J1266" s="34" t="s">
        <v>5002</v>
      </c>
      <c r="K1266" s="34" t="str">
        <f>VLOOKUP(J1266,[2]CodMpios!$B$347:$E$362,4,FALSE)</f>
        <v>18860 - Valparaíso</v>
      </c>
      <c r="L1266" s="34" t="str">
        <f>VLOOKUP($J1266,[2]Coord_Mpios_X_Y!$B$2:$K$1123,9,FALSE)</f>
        <v>1,061292206570</v>
      </c>
      <c r="M1266" s="34" t="str">
        <f>VLOOKUP($J1266,[2]Coord_Mpios_X_Y!$B$2:$K$1123,10,FALSE)</f>
        <v>-75,627047667443</v>
      </c>
      <c r="N1266" s="34" t="s">
        <v>6142</v>
      </c>
      <c r="O1266" s="34" t="s">
        <v>126</v>
      </c>
      <c r="Q1266" s="34" t="s">
        <v>127</v>
      </c>
      <c r="R1266" s="34">
        <v>17625012</v>
      </c>
      <c r="S1266" s="34" t="str">
        <f t="shared" si="95"/>
        <v>CC17625012</v>
      </c>
      <c r="T1266" s="34" t="s">
        <v>224</v>
      </c>
      <c r="V1266" s="34" t="s">
        <v>2371</v>
      </c>
      <c r="W1266" s="34" t="s">
        <v>522</v>
      </c>
      <c r="X1266" s="87">
        <v>17787</v>
      </c>
      <c r="Y1266">
        <v>74</v>
      </c>
      <c r="Z1266" s="36">
        <f>VLOOKUP($Y1266,[2]Edades!$A$3:$H$153,4,FALSE)</f>
        <v>6</v>
      </c>
      <c r="AA1266" s="34" t="str">
        <f>VLOOKUP($Y1266,[2]Edades!$A$3:$H$153,6,FALSE)</f>
        <v>6 - Persona mayor</v>
      </c>
      <c r="AB1266" s="34">
        <f>VLOOKUP($Y1266,[2]Edades!$A$3:$H$153,7,FALSE)</f>
        <v>15</v>
      </c>
      <c r="AC1266" s="34" t="str">
        <f>VLOOKUP($Y1266,[2]Edades!$A$3:$H$153,8,FALSE)</f>
        <v>70-74</v>
      </c>
      <c r="AD1266" s="34" t="s">
        <v>146</v>
      </c>
      <c r="AE1266">
        <v>1</v>
      </c>
      <c r="AF1266" s="34" t="s">
        <v>2137</v>
      </c>
      <c r="AG1266" s="34" t="s">
        <v>2127</v>
      </c>
      <c r="AH1266" s="34" t="s">
        <v>2127</v>
      </c>
      <c r="AK1266" s="34" t="s">
        <v>6142</v>
      </c>
      <c r="AM1266" s="34" t="s">
        <v>2127</v>
      </c>
      <c r="AN1266" s="36" t="s">
        <v>2127</v>
      </c>
      <c r="AO1266" s="36" t="s">
        <v>2127</v>
      </c>
      <c r="AP1266" s="34" t="s">
        <v>2127</v>
      </c>
      <c r="AQ1266" s="36" t="s">
        <v>2127</v>
      </c>
      <c r="AR1266" s="34" t="s">
        <v>5262</v>
      </c>
      <c r="AS1266" s="91" t="s">
        <v>7362</v>
      </c>
      <c r="AT1266" s="34">
        <v>3133904192</v>
      </c>
      <c r="AU1266" s="34" t="s">
        <v>2127</v>
      </c>
      <c r="AX1266" s="90"/>
      <c r="BA1266" s="91"/>
      <c r="BB1266" s="91"/>
      <c r="BC1266" s="91"/>
      <c r="BF1266" s="34" t="s">
        <v>4983</v>
      </c>
      <c r="BG1266" s="92" t="s">
        <v>2098</v>
      </c>
      <c r="BM1266" s="36" t="s">
        <v>131</v>
      </c>
      <c r="BN1266" s="34" t="s">
        <v>132</v>
      </c>
      <c r="BO1266" s="36">
        <v>0</v>
      </c>
      <c r="BQ1266" s="94"/>
      <c r="BS1266" s="36" t="s">
        <v>2127</v>
      </c>
      <c r="BU1266" s="95"/>
      <c r="BV1266" s="95"/>
      <c r="BW1266" s="61"/>
      <c r="BX1266" s="60"/>
      <c r="BY1266" s="59" t="str">
        <f t="shared" ca="1" si="96"/>
        <v/>
      </c>
      <c r="CD1266" s="68"/>
      <c r="CE1266" s="68"/>
      <c r="CF1266" s="67"/>
      <c r="CG1266">
        <v>83</v>
      </c>
      <c r="CH1266" s="2">
        <v>175</v>
      </c>
      <c r="CI1266" s="4">
        <f t="shared" si="97"/>
        <v>27.102040816326532</v>
      </c>
      <c r="CJ1266" s="5" t="str">
        <f t="shared" si="98"/>
        <v>SOBREPESO</v>
      </c>
      <c r="CK1266" s="36">
        <v>0</v>
      </c>
      <c r="CL1266" s="66"/>
      <c r="CM1266" s="89">
        <v>43538</v>
      </c>
      <c r="CN1266" s="97">
        <v>43552</v>
      </c>
      <c r="CP1266"/>
      <c r="CQ1266" s="65"/>
      <c r="CR1266" s="65"/>
      <c r="CS1266" s="98"/>
      <c r="CT1266"/>
      <c r="CU1266"/>
      <c r="CV1266" s="97"/>
      <c r="CW1266" s="2"/>
      <c r="CX1266" s="82"/>
      <c r="DG1266" s="64"/>
      <c r="DI1266" s="89">
        <v>43556</v>
      </c>
      <c r="DJ1266" s="89"/>
      <c r="DN1266" s="34"/>
      <c r="DO1266" s="34"/>
      <c r="DP1266" s="34"/>
      <c r="DQ1266" s="34"/>
      <c r="DR1266" s="34"/>
      <c r="DS1266" s="34" t="s">
        <v>2127</v>
      </c>
      <c r="DT1266" s="34"/>
      <c r="DU1266" s="47">
        <v>43552</v>
      </c>
      <c r="DY1266" s="1">
        <v>2</v>
      </c>
      <c r="DZ1266" t="s">
        <v>7941</v>
      </c>
      <c r="EB1266" s="4"/>
      <c r="EJ1266"/>
      <c r="EL1266" s="34"/>
      <c r="EN1266" s="34"/>
    </row>
    <row r="1267" spans="1:144" x14ac:dyDescent="0.25">
      <c r="A1267" s="85">
        <v>2022</v>
      </c>
      <c r="B1267" s="87">
        <v>44830</v>
      </c>
      <c r="C1267" t="s">
        <v>121</v>
      </c>
      <c r="D1267" t="s">
        <v>122</v>
      </c>
      <c r="E1267" s="34" t="s">
        <v>7938</v>
      </c>
      <c r="F1267" s="34">
        <f t="shared" si="99"/>
        <v>1266</v>
      </c>
      <c r="G1267" s="34" t="s">
        <v>4985</v>
      </c>
      <c r="H1267">
        <v>18</v>
      </c>
      <c r="I1267" s="34" t="s">
        <v>6141</v>
      </c>
      <c r="J1267" s="34" t="s">
        <v>4988</v>
      </c>
      <c r="K1267" s="34" t="str">
        <f>VLOOKUP(J1267,[2]CodMpios!$B$347:$E$362,4,FALSE)</f>
        <v>18001 - Florencia</v>
      </c>
      <c r="L1267" s="34" t="str">
        <f>VLOOKUP($J1267,[2]Coord_Mpios_X_Y!$B$2:$K$1123,9,FALSE)</f>
        <v>1,749138703818</v>
      </c>
      <c r="M1267" s="34" t="str">
        <f>VLOOKUP($J1267,[2]Coord_Mpios_X_Y!$B$2:$K$1123,10,FALSE)</f>
        <v>-75,558239064333</v>
      </c>
      <c r="N1267" s="34" t="s">
        <v>125</v>
      </c>
      <c r="O1267" s="34" t="s">
        <v>126</v>
      </c>
      <c r="Q1267" s="34" t="s">
        <v>127</v>
      </c>
      <c r="R1267" s="34">
        <v>17651949</v>
      </c>
      <c r="S1267" s="34" t="str">
        <f t="shared" si="95"/>
        <v>CC17651949</v>
      </c>
      <c r="T1267" s="34" t="s">
        <v>198</v>
      </c>
      <c r="V1267" s="34" t="s">
        <v>142</v>
      </c>
      <c r="W1267" s="34" t="s">
        <v>5555</v>
      </c>
      <c r="X1267" s="87">
        <v>27260</v>
      </c>
      <c r="Y1267">
        <v>48</v>
      </c>
      <c r="Z1267" s="36">
        <f>VLOOKUP($Y1267,[2]Edades!$A$3:$H$153,4,FALSE)</f>
        <v>5</v>
      </c>
      <c r="AA1267" s="34" t="str">
        <f>VLOOKUP($Y1267,[2]Edades!$A$3:$H$153,6,FALSE)</f>
        <v>5 - Adultez</v>
      </c>
      <c r="AB1267" s="34">
        <f>VLOOKUP($Y1267,[2]Edades!$A$3:$H$153,7,FALSE)</f>
        <v>10</v>
      </c>
      <c r="AC1267" s="34" t="str">
        <f>VLOOKUP($Y1267,[2]Edades!$A$3:$H$153,8,FALSE)</f>
        <v>45-49</v>
      </c>
      <c r="AD1267" s="34" t="s">
        <v>146</v>
      </c>
      <c r="AE1267">
        <v>1</v>
      </c>
      <c r="AF1267" s="34" t="s">
        <v>130</v>
      </c>
      <c r="AG1267" s="34" t="s">
        <v>2127</v>
      </c>
      <c r="AH1267" s="34" t="s">
        <v>2127</v>
      </c>
      <c r="AK1267" s="34" t="s">
        <v>125</v>
      </c>
      <c r="AM1267" s="34" t="s">
        <v>2127</v>
      </c>
      <c r="AN1267" s="36" t="s">
        <v>2127</v>
      </c>
      <c r="AO1267" s="36" t="s">
        <v>2127</v>
      </c>
      <c r="AP1267" s="34" t="s">
        <v>2127</v>
      </c>
      <c r="AQ1267" s="36" t="s">
        <v>2127</v>
      </c>
      <c r="AR1267" s="34" t="s">
        <v>2098</v>
      </c>
      <c r="AS1267" s="91" t="s">
        <v>7363</v>
      </c>
      <c r="AT1267" s="34"/>
      <c r="AU1267" s="34" t="s">
        <v>2127</v>
      </c>
      <c r="AX1267" s="90"/>
      <c r="BA1267" s="91"/>
      <c r="BB1267" s="91"/>
      <c r="BC1267" s="91"/>
      <c r="BF1267" s="34" t="s">
        <v>4983</v>
      </c>
      <c r="BG1267" s="92" t="s">
        <v>2098</v>
      </c>
      <c r="BM1267" s="36" t="s">
        <v>131</v>
      </c>
      <c r="BN1267" s="34" t="s">
        <v>132</v>
      </c>
      <c r="BO1267" s="36">
        <v>0</v>
      </c>
      <c r="BQ1267" s="94"/>
      <c r="BS1267" s="36" t="s">
        <v>2127</v>
      </c>
      <c r="BU1267" s="95"/>
      <c r="BV1267" s="95"/>
      <c r="BW1267" s="61"/>
      <c r="BX1267" s="60"/>
      <c r="BY1267" s="59" t="str">
        <f t="shared" ca="1" si="96"/>
        <v/>
      </c>
      <c r="CD1267" s="68"/>
      <c r="CE1267" s="68"/>
      <c r="CF1267" s="67"/>
      <c r="CG1267">
        <v>68</v>
      </c>
      <c r="CH1267" s="2">
        <v>170</v>
      </c>
      <c r="CI1267" s="4">
        <f t="shared" si="97"/>
        <v>23.529411764705884</v>
      </c>
      <c r="CJ1267" s="5" t="str">
        <f t="shared" si="98"/>
        <v>NORMAL</v>
      </c>
      <c r="CK1267" s="36">
        <v>0</v>
      </c>
      <c r="CL1267" s="66"/>
      <c r="CM1267" s="89">
        <v>43544</v>
      </c>
      <c r="CN1267" s="97">
        <v>43553</v>
      </c>
      <c r="CP1267"/>
      <c r="CQ1267" s="65"/>
      <c r="CR1267" s="65"/>
      <c r="CS1267" s="98"/>
      <c r="CT1267"/>
      <c r="CU1267"/>
      <c r="CV1267" s="97"/>
      <c r="CW1267" s="2"/>
      <c r="CX1267" s="82"/>
      <c r="DG1267" s="64"/>
      <c r="DI1267" s="89"/>
      <c r="DJ1267" s="89"/>
      <c r="DN1267" s="34"/>
      <c r="DO1267" s="34"/>
      <c r="DP1267" s="34"/>
      <c r="DQ1267" s="34"/>
      <c r="DR1267" s="34"/>
      <c r="DS1267" s="34" t="s">
        <v>2127</v>
      </c>
      <c r="DT1267" s="34"/>
      <c r="DY1267" s="1">
        <v>1</v>
      </c>
      <c r="DZ1267" t="s">
        <v>7941</v>
      </c>
      <c r="EB1267" s="4"/>
      <c r="EJ1267"/>
      <c r="EL1267" s="34"/>
      <c r="EN1267" s="34"/>
    </row>
    <row r="1268" spans="1:144" x14ac:dyDescent="0.25">
      <c r="A1268" s="85">
        <v>2022</v>
      </c>
      <c r="B1268" s="87">
        <v>44830</v>
      </c>
      <c r="C1268" t="s">
        <v>121</v>
      </c>
      <c r="D1268" t="s">
        <v>122</v>
      </c>
      <c r="E1268" s="34" t="s">
        <v>7938</v>
      </c>
      <c r="F1268" s="34">
        <f t="shared" si="99"/>
        <v>1267</v>
      </c>
      <c r="G1268" s="34" t="s">
        <v>4985</v>
      </c>
      <c r="H1268">
        <v>18</v>
      </c>
      <c r="I1268" s="34" t="s">
        <v>6141</v>
      </c>
      <c r="J1268" s="34" t="s">
        <v>4988</v>
      </c>
      <c r="K1268" s="34" t="str">
        <f>VLOOKUP(J1268,[2]CodMpios!$B$347:$E$362,4,FALSE)</f>
        <v>18001 - Florencia</v>
      </c>
      <c r="L1268" s="34" t="str">
        <f>VLOOKUP($J1268,[2]Coord_Mpios_X_Y!$B$2:$K$1123,9,FALSE)</f>
        <v>1,749138703818</v>
      </c>
      <c r="M1268" s="34" t="str">
        <f>VLOOKUP($J1268,[2]Coord_Mpios_X_Y!$B$2:$K$1123,10,FALSE)</f>
        <v>-75,558239064333</v>
      </c>
      <c r="N1268" s="34" t="s">
        <v>6142</v>
      </c>
      <c r="O1268" s="34" t="s">
        <v>126</v>
      </c>
      <c r="Q1268" s="34" t="s">
        <v>127</v>
      </c>
      <c r="R1268" s="34">
        <v>36277580</v>
      </c>
      <c r="S1268" s="34" t="str">
        <f t="shared" si="95"/>
        <v>CC36277580</v>
      </c>
      <c r="T1268" s="34" t="s">
        <v>5554</v>
      </c>
      <c r="V1268" s="34" t="s">
        <v>5018</v>
      </c>
      <c r="W1268" s="34" t="s">
        <v>431</v>
      </c>
      <c r="X1268" s="87">
        <v>24045</v>
      </c>
      <c r="Y1268">
        <v>57</v>
      </c>
      <c r="Z1268" s="36">
        <f>VLOOKUP($Y1268,[2]Edades!$A$3:$H$153,4,FALSE)</f>
        <v>5</v>
      </c>
      <c r="AA1268" s="34" t="str">
        <f>VLOOKUP($Y1268,[2]Edades!$A$3:$H$153,6,FALSE)</f>
        <v>5 - Adultez</v>
      </c>
      <c r="AB1268" s="34">
        <f>VLOOKUP($Y1268,[2]Edades!$A$3:$H$153,7,FALSE)</f>
        <v>12</v>
      </c>
      <c r="AC1268" s="34" t="str">
        <f>VLOOKUP($Y1268,[2]Edades!$A$3:$H$153,8,FALSE)</f>
        <v>55-59</v>
      </c>
      <c r="AD1268" s="34" t="s">
        <v>129</v>
      </c>
      <c r="AE1268" s="1">
        <v>2</v>
      </c>
      <c r="AF1268" s="34" t="s">
        <v>130</v>
      </c>
      <c r="AG1268" s="34" t="s">
        <v>2127</v>
      </c>
      <c r="AH1268" s="34" t="s">
        <v>2127</v>
      </c>
      <c r="AK1268" s="34" t="s">
        <v>6142</v>
      </c>
      <c r="AM1268" s="34" t="s">
        <v>2127</v>
      </c>
      <c r="AN1268" s="36" t="s">
        <v>2127</v>
      </c>
      <c r="AO1268" s="36" t="s">
        <v>2127</v>
      </c>
      <c r="AP1268" s="34" t="s">
        <v>2127</v>
      </c>
      <c r="AQ1268" s="36" t="s">
        <v>2127</v>
      </c>
      <c r="AR1268" s="34" t="s">
        <v>2098</v>
      </c>
      <c r="AS1268" s="91" t="s">
        <v>7364</v>
      </c>
      <c r="AT1268" s="34">
        <v>3213093207</v>
      </c>
      <c r="AU1268" s="34" t="s">
        <v>2127</v>
      </c>
      <c r="AX1268" s="90"/>
      <c r="BA1268" s="91"/>
      <c r="BB1268" s="91"/>
      <c r="BC1268" s="91"/>
      <c r="BF1268" s="34" t="s">
        <v>4983</v>
      </c>
      <c r="BG1268" s="92" t="s">
        <v>2098</v>
      </c>
      <c r="BM1268" s="36" t="s">
        <v>131</v>
      </c>
      <c r="BN1268" s="34" t="s">
        <v>132</v>
      </c>
      <c r="BO1268" s="36">
        <v>0</v>
      </c>
      <c r="BQ1268" s="94"/>
      <c r="BS1268" s="36" t="s">
        <v>2127</v>
      </c>
      <c r="BU1268" s="95"/>
      <c r="BV1268" s="95"/>
      <c r="BW1268" s="61"/>
      <c r="BX1268" s="60"/>
      <c r="BY1268" s="59" t="str">
        <f t="shared" ca="1" si="96"/>
        <v/>
      </c>
      <c r="CD1268" s="68"/>
      <c r="CE1268" s="68"/>
      <c r="CF1268" s="67"/>
      <c r="CG1268">
        <v>74</v>
      </c>
      <c r="CH1268" s="2">
        <v>158</v>
      </c>
      <c r="CI1268" s="4">
        <f t="shared" si="97"/>
        <v>29.642685467072578</v>
      </c>
      <c r="CJ1268" s="5" t="str">
        <f t="shared" si="98"/>
        <v>SOBREPESO</v>
      </c>
      <c r="CK1268" s="36">
        <v>0</v>
      </c>
      <c r="CL1268" s="66"/>
      <c r="CM1268" s="89">
        <v>43544</v>
      </c>
      <c r="CN1268" s="97">
        <v>43553</v>
      </c>
      <c r="CP1268"/>
      <c r="CQ1268" s="65"/>
      <c r="CR1268" s="65"/>
      <c r="CS1268" s="98"/>
      <c r="CT1268"/>
      <c r="CU1268"/>
      <c r="CV1268" s="97"/>
      <c r="CW1268" s="2"/>
      <c r="CX1268" s="82"/>
      <c r="DG1268" s="64"/>
      <c r="DI1268" s="89"/>
      <c r="DJ1268" s="89"/>
      <c r="DN1268" s="34"/>
      <c r="DO1268" s="34"/>
      <c r="DP1268" s="34"/>
      <c r="DQ1268" s="34"/>
      <c r="DR1268" s="34"/>
      <c r="DS1268" s="34" t="s">
        <v>2127</v>
      </c>
      <c r="DT1268" s="34"/>
      <c r="DU1268" s="47">
        <v>44363</v>
      </c>
      <c r="DY1268" s="1">
        <v>2</v>
      </c>
      <c r="DZ1268" t="s">
        <v>7940</v>
      </c>
      <c r="EB1268" s="4">
        <v>180</v>
      </c>
      <c r="EH1268" s="4">
        <v>9</v>
      </c>
      <c r="EJ1268"/>
      <c r="EL1268" s="34"/>
      <c r="EN1268" s="34"/>
    </row>
    <row r="1269" spans="1:144" x14ac:dyDescent="0.25">
      <c r="A1269" s="85">
        <v>2022</v>
      </c>
      <c r="B1269" s="87">
        <v>44830</v>
      </c>
      <c r="C1269" t="s">
        <v>121</v>
      </c>
      <c r="D1269" t="s">
        <v>122</v>
      </c>
      <c r="E1269" s="34" t="s">
        <v>7938</v>
      </c>
      <c r="F1269" s="34">
        <f t="shared" si="99"/>
        <v>1268</v>
      </c>
      <c r="G1269" s="34" t="s">
        <v>4985</v>
      </c>
      <c r="H1269">
        <v>18</v>
      </c>
      <c r="I1269" s="34" t="s">
        <v>6141</v>
      </c>
      <c r="J1269" s="34" t="s">
        <v>4988</v>
      </c>
      <c r="K1269" s="34" t="str">
        <f>VLOOKUP(J1269,[2]CodMpios!$B$347:$E$362,4,FALSE)</f>
        <v>18001 - Florencia</v>
      </c>
      <c r="L1269" s="34" t="str">
        <f>VLOOKUP($J1269,[2]Coord_Mpios_X_Y!$B$2:$K$1123,9,FALSE)</f>
        <v>1,749138703818</v>
      </c>
      <c r="M1269" s="34" t="str">
        <f>VLOOKUP($J1269,[2]Coord_Mpios_X_Y!$B$2:$K$1123,10,FALSE)</f>
        <v>-75,558239064333</v>
      </c>
      <c r="N1269" s="34" t="s">
        <v>6142</v>
      </c>
      <c r="O1269" s="34" t="s">
        <v>126</v>
      </c>
      <c r="Q1269" s="34" t="s">
        <v>127</v>
      </c>
      <c r="R1269" s="34">
        <v>20524720</v>
      </c>
      <c r="S1269" s="34" t="str">
        <f t="shared" si="95"/>
        <v>CC20524720</v>
      </c>
      <c r="T1269" s="34" t="s">
        <v>929</v>
      </c>
      <c r="V1269" s="34" t="s">
        <v>328</v>
      </c>
      <c r="W1269" s="34" t="s">
        <v>339</v>
      </c>
      <c r="X1269" s="87">
        <v>19734</v>
      </c>
      <c r="Y1269">
        <v>69</v>
      </c>
      <c r="Z1269" s="36">
        <f>VLOOKUP($Y1269,[2]Edades!$A$3:$H$153,4,FALSE)</f>
        <v>6</v>
      </c>
      <c r="AA1269" s="34" t="str">
        <f>VLOOKUP($Y1269,[2]Edades!$A$3:$H$153,6,FALSE)</f>
        <v>6 - Persona mayor</v>
      </c>
      <c r="AB1269" s="34">
        <f>VLOOKUP($Y1269,[2]Edades!$A$3:$H$153,7,FALSE)</f>
        <v>14</v>
      </c>
      <c r="AC1269" s="34" t="str">
        <f>VLOOKUP($Y1269,[2]Edades!$A$3:$H$153,8,FALSE)</f>
        <v>65-69</v>
      </c>
      <c r="AD1269" s="34" t="s">
        <v>129</v>
      </c>
      <c r="AE1269" s="1">
        <v>2</v>
      </c>
      <c r="AF1269" s="34" t="s">
        <v>2137</v>
      </c>
      <c r="AG1269" s="34" t="s">
        <v>2127</v>
      </c>
      <c r="AH1269" s="34" t="s">
        <v>2127</v>
      </c>
      <c r="AK1269" s="34" t="s">
        <v>6142</v>
      </c>
      <c r="AM1269" s="34" t="s">
        <v>2127</v>
      </c>
      <c r="AN1269" s="36" t="s">
        <v>2127</v>
      </c>
      <c r="AO1269" s="36" t="s">
        <v>2127</v>
      </c>
      <c r="AP1269" s="34" t="s">
        <v>2127</v>
      </c>
      <c r="AQ1269" s="36" t="s">
        <v>2127</v>
      </c>
      <c r="AR1269" s="34" t="s">
        <v>2098</v>
      </c>
      <c r="AS1269" s="91" t="s">
        <v>7365</v>
      </c>
      <c r="AT1269" s="34">
        <v>3103241443</v>
      </c>
      <c r="AU1269" s="34" t="s">
        <v>2127</v>
      </c>
      <c r="AX1269" s="90"/>
      <c r="BA1269" s="91"/>
      <c r="BB1269" s="91"/>
      <c r="BC1269" s="91"/>
      <c r="BF1269" s="34" t="s">
        <v>4983</v>
      </c>
      <c r="BG1269" s="92" t="s">
        <v>2098</v>
      </c>
      <c r="BM1269" s="36" t="s">
        <v>131</v>
      </c>
      <c r="BN1269" s="34" t="s">
        <v>132</v>
      </c>
      <c r="BO1269" s="36">
        <v>0</v>
      </c>
      <c r="BQ1269" s="94"/>
      <c r="BS1269" s="36" t="s">
        <v>2127</v>
      </c>
      <c r="BU1269" s="95"/>
      <c r="BV1269" s="95"/>
      <c r="BW1269" s="61"/>
      <c r="BX1269" s="60"/>
      <c r="BY1269" s="59" t="str">
        <f t="shared" ca="1" si="96"/>
        <v/>
      </c>
      <c r="CD1269" s="68"/>
      <c r="CE1269" s="68"/>
      <c r="CF1269" s="67"/>
      <c r="CG1269">
        <v>69</v>
      </c>
      <c r="CH1269" s="2">
        <v>157</v>
      </c>
      <c r="CI1269" s="4">
        <f t="shared" si="97"/>
        <v>27.993022029291247</v>
      </c>
      <c r="CJ1269" s="5" t="str">
        <f t="shared" si="98"/>
        <v>SOBREPESO</v>
      </c>
      <c r="CK1269" s="36">
        <v>0</v>
      </c>
      <c r="CL1269" s="66"/>
      <c r="CM1269" s="89">
        <v>43544</v>
      </c>
      <c r="CN1269" s="97">
        <v>43552</v>
      </c>
      <c r="CP1269"/>
      <c r="CQ1269" s="65"/>
      <c r="CR1269" s="65"/>
      <c r="CS1269" s="98"/>
      <c r="CT1269"/>
      <c r="CU1269"/>
      <c r="CV1269" s="97"/>
      <c r="CW1269" s="2"/>
      <c r="CX1269" s="82"/>
      <c r="DG1269" s="64"/>
      <c r="DI1269" s="89">
        <v>43556</v>
      </c>
      <c r="DJ1269" s="89"/>
      <c r="DN1269" s="34"/>
      <c r="DO1269" s="34"/>
      <c r="DP1269" s="34"/>
      <c r="DQ1269" s="34"/>
      <c r="DR1269" s="34"/>
      <c r="DS1269" s="34" t="s">
        <v>2127</v>
      </c>
      <c r="DT1269" s="34"/>
      <c r="DU1269" s="47">
        <v>43552</v>
      </c>
      <c r="DY1269" s="1">
        <v>2</v>
      </c>
      <c r="DZ1269" t="s">
        <v>7941</v>
      </c>
      <c r="EB1269" s="4"/>
      <c r="EJ1269"/>
      <c r="EL1269" s="34"/>
      <c r="EN1269" s="34"/>
    </row>
    <row r="1270" spans="1:144" x14ac:dyDescent="0.25">
      <c r="A1270" s="85">
        <v>2022</v>
      </c>
      <c r="B1270" s="87">
        <v>44830</v>
      </c>
      <c r="C1270" t="s">
        <v>121</v>
      </c>
      <c r="D1270" t="s">
        <v>122</v>
      </c>
      <c r="E1270" s="34" t="s">
        <v>7938</v>
      </c>
      <c r="F1270" s="34">
        <f t="shared" si="99"/>
        <v>1269</v>
      </c>
      <c r="G1270" s="34" t="s">
        <v>4985</v>
      </c>
      <c r="H1270">
        <v>18</v>
      </c>
      <c r="I1270" s="34" t="s">
        <v>6141</v>
      </c>
      <c r="J1270" s="34" t="s">
        <v>5049</v>
      </c>
      <c r="K1270" s="34" t="str">
        <f>VLOOKUP(J1270,[2]CodMpios!$B$347:$E$362,4,FALSE)</f>
        <v>18610 - San José Del Fragua</v>
      </c>
      <c r="L1270" s="34" t="str">
        <f>VLOOKUP($J1270,[2]Coord_Mpios_X_Y!$B$2:$K$1123,9,FALSE)</f>
        <v>1,304702314265</v>
      </c>
      <c r="M1270" s="34" t="str">
        <f>VLOOKUP($J1270,[2]Coord_Mpios_X_Y!$B$2:$K$1123,10,FALSE)</f>
        <v>-76,110005941537</v>
      </c>
      <c r="N1270" s="34" t="s">
        <v>125</v>
      </c>
      <c r="O1270" s="34" t="s">
        <v>126</v>
      </c>
      <c r="Q1270" s="34" t="s">
        <v>127</v>
      </c>
      <c r="R1270" s="34">
        <v>40621006</v>
      </c>
      <c r="S1270" s="34" t="str">
        <f t="shared" si="95"/>
        <v>CC40621006</v>
      </c>
      <c r="T1270" s="34" t="s">
        <v>334</v>
      </c>
      <c r="V1270" s="34" t="s">
        <v>297</v>
      </c>
      <c r="W1270" s="34" t="s">
        <v>2519</v>
      </c>
      <c r="X1270" s="87">
        <v>27210</v>
      </c>
      <c r="Y1270">
        <v>48</v>
      </c>
      <c r="Z1270" s="36">
        <f>VLOOKUP($Y1270,[2]Edades!$A$3:$H$153,4,FALSE)</f>
        <v>5</v>
      </c>
      <c r="AA1270" s="34" t="str">
        <f>VLOOKUP($Y1270,[2]Edades!$A$3:$H$153,6,FALSE)</f>
        <v>5 - Adultez</v>
      </c>
      <c r="AB1270" s="34">
        <f>VLOOKUP($Y1270,[2]Edades!$A$3:$H$153,7,FALSE)</f>
        <v>10</v>
      </c>
      <c r="AC1270" s="34" t="str">
        <f>VLOOKUP($Y1270,[2]Edades!$A$3:$H$153,8,FALSE)</f>
        <v>45-49</v>
      </c>
      <c r="AD1270" s="34" t="s">
        <v>129</v>
      </c>
      <c r="AE1270" s="1">
        <v>2</v>
      </c>
      <c r="AF1270" s="34" t="s">
        <v>130</v>
      </c>
      <c r="AG1270" s="34" t="s">
        <v>2127</v>
      </c>
      <c r="AH1270" s="34" t="s">
        <v>2127</v>
      </c>
      <c r="AK1270" s="34" t="s">
        <v>125</v>
      </c>
      <c r="AM1270" s="34" t="s">
        <v>2127</v>
      </c>
      <c r="AN1270" s="36" t="s">
        <v>2127</v>
      </c>
      <c r="AO1270" s="36" t="s">
        <v>2127</v>
      </c>
      <c r="AP1270" s="34" t="s">
        <v>2127</v>
      </c>
      <c r="AQ1270" s="36" t="s">
        <v>2127</v>
      </c>
      <c r="AR1270" s="34" t="s">
        <v>5048</v>
      </c>
      <c r="AS1270" s="91" t="s">
        <v>7366</v>
      </c>
      <c r="AT1270" s="34">
        <v>3108054638</v>
      </c>
      <c r="AU1270" s="34" t="s">
        <v>2127</v>
      </c>
      <c r="AX1270" s="90"/>
      <c r="BA1270" s="91"/>
      <c r="BB1270" s="91"/>
      <c r="BC1270" s="91"/>
      <c r="BF1270" s="34" t="s">
        <v>4983</v>
      </c>
      <c r="BG1270" s="92" t="s">
        <v>2098</v>
      </c>
      <c r="BM1270" s="36" t="s">
        <v>131</v>
      </c>
      <c r="BN1270" s="34" t="s">
        <v>132</v>
      </c>
      <c r="BO1270" s="36">
        <v>0</v>
      </c>
      <c r="BQ1270" s="94"/>
      <c r="BS1270" s="36" t="s">
        <v>2127</v>
      </c>
      <c r="BU1270" s="95"/>
      <c r="BV1270" s="95"/>
      <c r="BW1270" s="61"/>
      <c r="BX1270" s="60"/>
      <c r="BY1270" s="59" t="str">
        <f t="shared" ca="1" si="96"/>
        <v/>
      </c>
      <c r="CD1270" s="68"/>
      <c r="CE1270" s="68"/>
      <c r="CF1270" s="67"/>
      <c r="CG1270">
        <v>68</v>
      </c>
      <c r="CH1270" s="2">
        <v>155</v>
      </c>
      <c r="CI1270" s="4">
        <f t="shared" si="97"/>
        <v>28.303850156087407</v>
      </c>
      <c r="CJ1270" s="5" t="str">
        <f t="shared" si="98"/>
        <v>SOBREPESO</v>
      </c>
      <c r="CK1270" s="36">
        <v>0</v>
      </c>
      <c r="CL1270" s="66"/>
      <c r="CM1270" s="89">
        <v>43546</v>
      </c>
      <c r="CN1270" s="97">
        <v>43553</v>
      </c>
      <c r="CP1270"/>
      <c r="CQ1270" s="65"/>
      <c r="CR1270" s="65"/>
      <c r="CS1270" s="98"/>
      <c r="CT1270"/>
      <c r="CU1270"/>
      <c r="CV1270" s="97"/>
      <c r="CW1270" s="2">
        <v>120</v>
      </c>
      <c r="CX1270" s="82">
        <v>76</v>
      </c>
      <c r="DG1270" s="64"/>
      <c r="DI1270" s="89"/>
      <c r="DJ1270" s="89"/>
      <c r="DN1270" s="34"/>
      <c r="DO1270" s="34"/>
      <c r="DP1270" s="34"/>
      <c r="DQ1270" s="34"/>
      <c r="DR1270" s="34"/>
      <c r="DS1270" s="34" t="s">
        <v>2127</v>
      </c>
      <c r="DT1270" s="34"/>
      <c r="DU1270" s="47">
        <v>44795</v>
      </c>
      <c r="DY1270" s="1">
        <v>2</v>
      </c>
      <c r="DZ1270" t="s">
        <v>7939</v>
      </c>
      <c r="EA1270" s="4">
        <v>0.82</v>
      </c>
      <c r="EB1270" s="4">
        <v>105</v>
      </c>
      <c r="EC1270" s="4">
        <v>297</v>
      </c>
      <c r="EE1270" s="4">
        <v>50.9</v>
      </c>
      <c r="EF1270" s="4">
        <v>285</v>
      </c>
      <c r="EG1270" s="4">
        <v>2.5</v>
      </c>
      <c r="EJ1270"/>
      <c r="EL1270" s="34"/>
      <c r="EN1270" s="34"/>
    </row>
    <row r="1271" spans="1:144" x14ac:dyDescent="0.25">
      <c r="A1271" s="85">
        <v>2022</v>
      </c>
      <c r="B1271" s="87">
        <v>44830</v>
      </c>
      <c r="C1271" t="s">
        <v>121</v>
      </c>
      <c r="D1271" t="s">
        <v>122</v>
      </c>
      <c r="E1271" s="34" t="s">
        <v>7938</v>
      </c>
      <c r="F1271" s="34">
        <f t="shared" si="99"/>
        <v>1270</v>
      </c>
      <c r="G1271" s="34" t="s">
        <v>4985</v>
      </c>
      <c r="H1271">
        <v>18</v>
      </c>
      <c r="I1271" s="34" t="s">
        <v>6141</v>
      </c>
      <c r="J1271" s="34" t="s">
        <v>5049</v>
      </c>
      <c r="K1271" s="34" t="str">
        <f>VLOOKUP(J1271,[2]CodMpios!$B$347:$E$362,4,FALSE)</f>
        <v>18610 - San José Del Fragua</v>
      </c>
      <c r="L1271" s="34" t="str">
        <f>VLOOKUP($J1271,[2]Coord_Mpios_X_Y!$B$2:$K$1123,9,FALSE)</f>
        <v>1,304702314265</v>
      </c>
      <c r="M1271" s="34" t="str">
        <f>VLOOKUP($J1271,[2]Coord_Mpios_X_Y!$B$2:$K$1123,10,FALSE)</f>
        <v>-76,110005941537</v>
      </c>
      <c r="N1271" s="34" t="s">
        <v>125</v>
      </c>
      <c r="O1271" s="34" t="s">
        <v>126</v>
      </c>
      <c r="Q1271" s="34" t="s">
        <v>127</v>
      </c>
      <c r="R1271" s="34">
        <v>26628970</v>
      </c>
      <c r="S1271" s="34" t="str">
        <f t="shared" si="95"/>
        <v>CC26628970</v>
      </c>
      <c r="T1271" s="34" t="s">
        <v>348</v>
      </c>
      <c r="U1271" s="34" t="s">
        <v>134</v>
      </c>
      <c r="V1271" s="34" t="s">
        <v>497</v>
      </c>
      <c r="W1271" s="34" t="s">
        <v>2415</v>
      </c>
      <c r="X1271" s="87">
        <v>22658</v>
      </c>
      <c r="Y1271">
        <v>61</v>
      </c>
      <c r="Z1271" s="36">
        <f>VLOOKUP($Y1271,[2]Edades!$A$3:$H$153,4,FALSE)</f>
        <v>6</v>
      </c>
      <c r="AA1271" s="34" t="str">
        <f>VLOOKUP($Y1271,[2]Edades!$A$3:$H$153,6,FALSE)</f>
        <v>6 - Persona mayor</v>
      </c>
      <c r="AB1271" s="34">
        <f>VLOOKUP($Y1271,[2]Edades!$A$3:$H$153,7,FALSE)</f>
        <v>13</v>
      </c>
      <c r="AC1271" s="34" t="str">
        <f>VLOOKUP($Y1271,[2]Edades!$A$3:$H$153,8,FALSE)</f>
        <v>60-64</v>
      </c>
      <c r="AD1271" s="34" t="s">
        <v>129</v>
      </c>
      <c r="AE1271" s="1">
        <v>2</v>
      </c>
      <c r="AF1271" s="34" t="s">
        <v>2137</v>
      </c>
      <c r="AG1271" s="34" t="s">
        <v>2127</v>
      </c>
      <c r="AH1271" s="34" t="s">
        <v>2127</v>
      </c>
      <c r="AK1271" s="34" t="s">
        <v>125</v>
      </c>
      <c r="AM1271" s="34" t="s">
        <v>2127</v>
      </c>
      <c r="AN1271" s="36" t="s">
        <v>2127</v>
      </c>
      <c r="AO1271" s="36" t="s">
        <v>2127</v>
      </c>
      <c r="AP1271" s="34" t="s">
        <v>2127</v>
      </c>
      <c r="AQ1271" s="36" t="s">
        <v>2127</v>
      </c>
      <c r="AR1271" s="34" t="s">
        <v>5238</v>
      </c>
      <c r="AS1271" s="91" t="s">
        <v>7367</v>
      </c>
      <c r="AT1271" s="34">
        <v>3144171481</v>
      </c>
      <c r="AU1271" s="34" t="s">
        <v>2127</v>
      </c>
      <c r="AX1271" s="90"/>
      <c r="BA1271" s="91"/>
      <c r="BB1271" s="91"/>
      <c r="BC1271" s="91"/>
      <c r="BF1271" s="34" t="s">
        <v>4983</v>
      </c>
      <c r="BG1271" s="92" t="s">
        <v>2098</v>
      </c>
      <c r="BM1271" s="36" t="s">
        <v>131</v>
      </c>
      <c r="BN1271" s="34" t="s">
        <v>132</v>
      </c>
      <c r="BO1271" s="36">
        <v>0</v>
      </c>
      <c r="BQ1271" s="94"/>
      <c r="BS1271" s="36" t="s">
        <v>2127</v>
      </c>
      <c r="BU1271" s="95"/>
      <c r="BV1271" s="95"/>
      <c r="BW1271" s="61"/>
      <c r="BX1271" s="60"/>
      <c r="BY1271" s="59" t="str">
        <f t="shared" ca="1" si="96"/>
        <v/>
      </c>
      <c r="CD1271" s="68"/>
      <c r="CE1271" s="68"/>
      <c r="CF1271" s="67"/>
      <c r="CG1271">
        <v>102</v>
      </c>
      <c r="CH1271" s="2">
        <v>160</v>
      </c>
      <c r="CI1271" s="4">
        <f t="shared" si="97"/>
        <v>39.843749999999993</v>
      </c>
      <c r="CJ1271" s="5" t="str">
        <f t="shared" si="98"/>
        <v>OBESIDAD</v>
      </c>
      <c r="CK1271" s="36">
        <v>0</v>
      </c>
      <c r="CL1271" s="66"/>
      <c r="CM1271" s="89">
        <v>43551</v>
      </c>
      <c r="CN1271" s="97">
        <v>43556</v>
      </c>
      <c r="CP1271"/>
      <c r="CQ1271" s="65"/>
      <c r="CR1271" s="65"/>
      <c r="CS1271" s="98"/>
      <c r="CT1271"/>
      <c r="CU1271"/>
      <c r="CV1271" s="97"/>
      <c r="CW1271" s="2"/>
      <c r="CX1271" s="82"/>
      <c r="DG1271" s="64"/>
      <c r="DI1271" s="89">
        <v>43558</v>
      </c>
      <c r="DJ1271" s="89"/>
      <c r="DN1271" s="34"/>
      <c r="DO1271" s="34"/>
      <c r="DP1271" s="34"/>
      <c r="DQ1271" s="34"/>
      <c r="DR1271" s="34"/>
      <c r="DS1271" s="34" t="s">
        <v>2127</v>
      </c>
      <c r="DT1271" s="34"/>
      <c r="DU1271" s="47">
        <v>43556</v>
      </c>
      <c r="DY1271" s="1">
        <v>2</v>
      </c>
      <c r="DZ1271" t="s">
        <v>7941</v>
      </c>
      <c r="EB1271" s="4"/>
      <c r="EJ1271"/>
      <c r="EL1271" s="34"/>
      <c r="EN1271" s="34"/>
    </row>
    <row r="1272" spans="1:144" x14ac:dyDescent="0.25">
      <c r="A1272" s="85">
        <v>2022</v>
      </c>
      <c r="B1272" s="87">
        <v>44830</v>
      </c>
      <c r="C1272" t="s">
        <v>121</v>
      </c>
      <c r="D1272" t="s">
        <v>122</v>
      </c>
      <c r="E1272" s="34" t="s">
        <v>7938</v>
      </c>
      <c r="F1272" s="34">
        <f t="shared" si="99"/>
        <v>1271</v>
      </c>
      <c r="G1272" s="34" t="s">
        <v>4985</v>
      </c>
      <c r="H1272">
        <v>18</v>
      </c>
      <c r="I1272" s="34" t="s">
        <v>6141</v>
      </c>
      <c r="J1272" s="34" t="s">
        <v>4991</v>
      </c>
      <c r="K1272" s="34" t="str">
        <f>VLOOKUP(J1272,[2]CodMpios!$B$347:$E$362,4,FALSE)</f>
        <v>18592 - Puerto Rico</v>
      </c>
      <c r="L1272" s="34" t="str">
        <f>VLOOKUP($J1272,[2]Coord_Mpios_X_Y!$B$2:$K$1123,9,FALSE)</f>
        <v>2,018940891255</v>
      </c>
      <c r="M1272" s="34" t="str">
        <f>VLOOKUP($J1272,[2]Coord_Mpios_X_Y!$B$2:$K$1123,10,FALSE)</f>
        <v>-75,073086267336</v>
      </c>
      <c r="N1272" s="34" t="s">
        <v>125</v>
      </c>
      <c r="O1272" s="34" t="s">
        <v>126</v>
      </c>
      <c r="Q1272" s="34" t="s">
        <v>127</v>
      </c>
      <c r="R1272" s="34">
        <v>22236343</v>
      </c>
      <c r="S1272" s="34" t="str">
        <f t="shared" si="95"/>
        <v>CC22236343</v>
      </c>
      <c r="T1272" s="34" t="s">
        <v>391</v>
      </c>
      <c r="U1272" s="34" t="s">
        <v>694</v>
      </c>
      <c r="V1272" s="34" t="s">
        <v>5553</v>
      </c>
      <c r="W1272" s="34" t="s">
        <v>522</v>
      </c>
      <c r="X1272" s="87">
        <v>20117</v>
      </c>
      <c r="Y1272">
        <v>68</v>
      </c>
      <c r="Z1272" s="36">
        <f>VLOOKUP($Y1272,[2]Edades!$A$3:$H$153,4,FALSE)</f>
        <v>6</v>
      </c>
      <c r="AA1272" s="34" t="str">
        <f>VLOOKUP($Y1272,[2]Edades!$A$3:$H$153,6,FALSE)</f>
        <v>6 - Persona mayor</v>
      </c>
      <c r="AB1272" s="34">
        <f>VLOOKUP($Y1272,[2]Edades!$A$3:$H$153,7,FALSE)</f>
        <v>14</v>
      </c>
      <c r="AC1272" s="34" t="str">
        <f>VLOOKUP($Y1272,[2]Edades!$A$3:$H$153,8,FALSE)</f>
        <v>65-69</v>
      </c>
      <c r="AD1272" s="34" t="s">
        <v>129</v>
      </c>
      <c r="AE1272" s="1">
        <v>2</v>
      </c>
      <c r="AF1272" s="34" t="s">
        <v>2137</v>
      </c>
      <c r="AG1272" s="34" t="s">
        <v>2127</v>
      </c>
      <c r="AH1272" s="34" t="s">
        <v>2127</v>
      </c>
      <c r="AK1272" s="34" t="s">
        <v>125</v>
      </c>
      <c r="AM1272" s="34" t="s">
        <v>2127</v>
      </c>
      <c r="AN1272" s="36" t="s">
        <v>2127</v>
      </c>
      <c r="AO1272" s="36" t="s">
        <v>2127</v>
      </c>
      <c r="AP1272" s="34" t="s">
        <v>2127</v>
      </c>
      <c r="AQ1272" s="36" t="s">
        <v>2127</v>
      </c>
      <c r="AR1272" s="34" t="s">
        <v>4989</v>
      </c>
      <c r="AS1272" s="91" t="s">
        <v>7368</v>
      </c>
      <c r="AT1272" s="34">
        <v>3208495257</v>
      </c>
      <c r="AU1272" s="34" t="s">
        <v>2127</v>
      </c>
      <c r="AX1272" s="90"/>
      <c r="BA1272" s="91"/>
      <c r="BB1272" s="91"/>
      <c r="BC1272" s="91"/>
      <c r="BF1272" s="34" t="s">
        <v>4983</v>
      </c>
      <c r="BG1272" s="92" t="s">
        <v>2098</v>
      </c>
      <c r="BM1272" s="36" t="s">
        <v>131</v>
      </c>
      <c r="BN1272" s="34" t="s">
        <v>132</v>
      </c>
      <c r="BO1272" s="36">
        <v>0</v>
      </c>
      <c r="BQ1272" s="94"/>
      <c r="BS1272" s="36" t="s">
        <v>2127</v>
      </c>
      <c r="BU1272" s="95"/>
      <c r="BV1272" s="95"/>
      <c r="BW1272" s="61"/>
      <c r="BX1272" s="60"/>
      <c r="BY1272" s="59" t="str">
        <f t="shared" ca="1" si="96"/>
        <v/>
      </c>
      <c r="CD1272" s="68"/>
      <c r="CE1272" s="68"/>
      <c r="CF1272" s="67"/>
      <c r="CG1272">
        <v>92</v>
      </c>
      <c r="CH1272" s="2">
        <v>149</v>
      </c>
      <c r="CI1272" s="4">
        <f t="shared" si="97"/>
        <v>41.439574793928202</v>
      </c>
      <c r="CJ1272" s="5" t="str">
        <f t="shared" si="98"/>
        <v>OBESIDAD</v>
      </c>
      <c r="CK1272" s="36">
        <v>0</v>
      </c>
      <c r="CL1272" s="66"/>
      <c r="CM1272" s="89">
        <v>43552</v>
      </c>
      <c r="CN1272" s="97">
        <v>43556</v>
      </c>
      <c r="CP1272"/>
      <c r="CQ1272" s="65"/>
      <c r="CR1272" s="65"/>
      <c r="CS1272" s="98"/>
      <c r="CT1272"/>
      <c r="CU1272"/>
      <c r="CV1272" s="97"/>
      <c r="CW1272" s="2"/>
      <c r="CX1272" s="82"/>
      <c r="DG1272" s="64"/>
      <c r="DI1272" s="89"/>
      <c r="DJ1272" s="89"/>
      <c r="DN1272" s="34"/>
      <c r="DO1272" s="34"/>
      <c r="DP1272" s="34"/>
      <c r="DQ1272" s="34"/>
      <c r="DR1272" s="34"/>
      <c r="DS1272" s="34" t="s">
        <v>2127</v>
      </c>
      <c r="DT1272" s="34"/>
      <c r="DU1272" s="47">
        <v>44331</v>
      </c>
      <c r="DY1272" s="1">
        <v>2</v>
      </c>
      <c r="DZ1272" t="s">
        <v>7940</v>
      </c>
      <c r="EB1272" s="4">
        <v>191</v>
      </c>
      <c r="EH1272" s="4">
        <v>10.3</v>
      </c>
      <c r="EJ1272"/>
      <c r="EL1272" s="34"/>
      <c r="EN1272" s="34"/>
    </row>
    <row r="1273" spans="1:144" x14ac:dyDescent="0.25">
      <c r="A1273" s="85">
        <v>2022</v>
      </c>
      <c r="B1273" s="87">
        <v>44830</v>
      </c>
      <c r="C1273" t="s">
        <v>121</v>
      </c>
      <c r="D1273" t="s">
        <v>122</v>
      </c>
      <c r="E1273" s="34" t="s">
        <v>7938</v>
      </c>
      <c r="F1273" s="34">
        <f t="shared" si="99"/>
        <v>1272</v>
      </c>
      <c r="G1273" s="34" t="s">
        <v>4985</v>
      </c>
      <c r="H1273">
        <v>18</v>
      </c>
      <c r="I1273" s="34" t="s">
        <v>6141</v>
      </c>
      <c r="J1273" s="34" t="s">
        <v>4996</v>
      </c>
      <c r="K1273" s="34" t="str">
        <f>VLOOKUP(J1273,[2]CodMpios!$B$347:$E$362,4,FALSE)</f>
        <v>18247 - El Doncello</v>
      </c>
      <c r="L1273" s="34" t="str">
        <f>VLOOKUP($J1273,[2]Coord_Mpios_X_Y!$B$2:$K$1123,9,FALSE)</f>
        <v>1,791385903474</v>
      </c>
      <c r="M1273" s="34" t="str">
        <f>VLOOKUP($J1273,[2]Coord_Mpios_X_Y!$B$2:$K$1123,10,FALSE)</f>
        <v>-75,193944154894</v>
      </c>
      <c r="N1273" s="34" t="s">
        <v>6142</v>
      </c>
      <c r="O1273" s="34" t="s">
        <v>126</v>
      </c>
      <c r="Q1273" s="34" t="s">
        <v>127</v>
      </c>
      <c r="R1273" s="34">
        <v>41430331</v>
      </c>
      <c r="S1273" s="34" t="str">
        <f t="shared" si="95"/>
        <v>CC41430331</v>
      </c>
      <c r="T1273" s="34" t="s">
        <v>180</v>
      </c>
      <c r="V1273" s="34" t="s">
        <v>2144</v>
      </c>
      <c r="X1273" s="87">
        <v>17036</v>
      </c>
      <c r="Y1273">
        <v>76</v>
      </c>
      <c r="Z1273" s="36">
        <f>VLOOKUP($Y1273,[2]Edades!$A$3:$H$153,4,FALSE)</f>
        <v>6</v>
      </c>
      <c r="AA1273" s="34" t="str">
        <f>VLOOKUP($Y1273,[2]Edades!$A$3:$H$153,6,FALSE)</f>
        <v>6 - Persona mayor</v>
      </c>
      <c r="AB1273" s="34">
        <f>VLOOKUP($Y1273,[2]Edades!$A$3:$H$153,7,FALSE)</f>
        <v>16</v>
      </c>
      <c r="AC1273" s="34" t="str">
        <f>VLOOKUP($Y1273,[2]Edades!$A$3:$H$153,8,FALSE)</f>
        <v>75-79</v>
      </c>
      <c r="AD1273" s="34" t="s">
        <v>129</v>
      </c>
      <c r="AE1273" s="1">
        <v>2</v>
      </c>
      <c r="AF1273" s="34" t="s">
        <v>2137</v>
      </c>
      <c r="AG1273" s="34" t="s">
        <v>2127</v>
      </c>
      <c r="AH1273" s="34" t="s">
        <v>2127</v>
      </c>
      <c r="AK1273" s="34" t="s">
        <v>6142</v>
      </c>
      <c r="AM1273" s="34" t="s">
        <v>2127</v>
      </c>
      <c r="AN1273" s="36" t="s">
        <v>2127</v>
      </c>
      <c r="AO1273" s="36" t="s">
        <v>2127</v>
      </c>
      <c r="AP1273" s="34" t="s">
        <v>2127</v>
      </c>
      <c r="AQ1273" s="36" t="s">
        <v>2127</v>
      </c>
      <c r="AR1273" s="34" t="s">
        <v>2098</v>
      </c>
      <c r="AS1273" s="91" t="s">
        <v>7369</v>
      </c>
      <c r="AT1273" s="34">
        <v>3125235395</v>
      </c>
      <c r="AU1273" s="34" t="s">
        <v>2127</v>
      </c>
      <c r="AX1273" s="90"/>
      <c r="BA1273" s="91"/>
      <c r="BB1273" s="91"/>
      <c r="BC1273" s="91"/>
      <c r="BF1273" s="34" t="s">
        <v>4983</v>
      </c>
      <c r="BG1273" s="92" t="s">
        <v>2098</v>
      </c>
      <c r="BM1273" s="36" t="s">
        <v>131</v>
      </c>
      <c r="BN1273" s="34" t="s">
        <v>132</v>
      </c>
      <c r="BO1273" s="36">
        <v>0</v>
      </c>
      <c r="BQ1273" s="94"/>
      <c r="BS1273" s="36" t="s">
        <v>2127</v>
      </c>
      <c r="BU1273" s="95"/>
      <c r="BV1273" s="95"/>
      <c r="BW1273" s="61"/>
      <c r="BX1273" s="60"/>
      <c r="BY1273" s="59" t="str">
        <f t="shared" ca="1" si="96"/>
        <v/>
      </c>
      <c r="CD1273" s="68"/>
      <c r="CE1273" s="68"/>
      <c r="CF1273" s="67"/>
      <c r="CG1273">
        <v>74</v>
      </c>
      <c r="CH1273" s="2">
        <v>150</v>
      </c>
      <c r="CI1273" s="4">
        <f t="shared" si="97"/>
        <v>32.888888888888886</v>
      </c>
      <c r="CJ1273" s="5" t="str">
        <f t="shared" si="98"/>
        <v>OBESIDAD</v>
      </c>
      <c r="CK1273" s="36">
        <v>0</v>
      </c>
      <c r="CL1273" s="66"/>
      <c r="CM1273" s="89">
        <v>43552</v>
      </c>
      <c r="CN1273" s="97">
        <v>43556</v>
      </c>
      <c r="CP1273"/>
      <c r="CQ1273" s="65"/>
      <c r="CR1273" s="65"/>
      <c r="CS1273" s="98"/>
      <c r="CT1273"/>
      <c r="CU1273"/>
      <c r="CV1273" s="97"/>
      <c r="CW1273" s="2">
        <v>120</v>
      </c>
      <c r="CX1273" s="82">
        <v>70</v>
      </c>
      <c r="DG1273" s="64"/>
      <c r="DI1273" s="89"/>
      <c r="DJ1273" s="89"/>
      <c r="DN1273" s="34"/>
      <c r="DO1273" s="34"/>
      <c r="DP1273" s="34"/>
      <c r="DQ1273" s="34"/>
      <c r="DR1273" s="34"/>
      <c r="DS1273" s="34" t="s">
        <v>2127</v>
      </c>
      <c r="DT1273" s="34"/>
      <c r="DU1273" s="47">
        <v>44656</v>
      </c>
      <c r="DY1273" s="1">
        <v>3</v>
      </c>
      <c r="DZ1273" t="s">
        <v>7941</v>
      </c>
      <c r="EA1273" s="4">
        <v>1.33</v>
      </c>
      <c r="EB1273" s="4">
        <v>106</v>
      </c>
      <c r="EC1273" s="4">
        <v>214</v>
      </c>
      <c r="ED1273" s="4">
        <v>86.2</v>
      </c>
      <c r="EE1273" s="4">
        <v>44.7</v>
      </c>
      <c r="EF1273" s="4">
        <v>419</v>
      </c>
      <c r="EG1273" s="4">
        <v>2.1</v>
      </c>
      <c r="EH1273" s="4">
        <v>6.9</v>
      </c>
      <c r="EJ1273"/>
      <c r="EL1273" s="34"/>
      <c r="EN1273" s="34"/>
    </row>
    <row r="1274" spans="1:144" x14ac:dyDescent="0.25">
      <c r="A1274" s="85">
        <v>2022</v>
      </c>
      <c r="B1274" s="87">
        <v>44830</v>
      </c>
      <c r="C1274" t="s">
        <v>121</v>
      </c>
      <c r="D1274" t="s">
        <v>122</v>
      </c>
      <c r="E1274" s="34" t="s">
        <v>7938</v>
      </c>
      <c r="F1274" s="34">
        <f t="shared" si="99"/>
        <v>1273</v>
      </c>
      <c r="G1274" s="34" t="s">
        <v>4985</v>
      </c>
      <c r="H1274">
        <v>18</v>
      </c>
      <c r="I1274" s="34" t="s">
        <v>6141</v>
      </c>
      <c r="J1274" s="34" t="s">
        <v>4998</v>
      </c>
      <c r="K1274" s="34" t="str">
        <f>VLOOKUP(J1274,[2]CodMpios!$B$347:$E$362,4,FALSE)</f>
        <v>18460 - Milán</v>
      </c>
      <c r="L1274" s="34" t="str">
        <f>VLOOKUP($J1274,[2]Coord_Mpios_X_Y!$B$2:$K$1123,9,FALSE)</f>
        <v>1,146692553938</v>
      </c>
      <c r="M1274" s="34" t="str">
        <f>VLOOKUP($J1274,[2]Coord_Mpios_X_Y!$B$2:$K$1123,10,FALSE)</f>
        <v>-75,386647638375</v>
      </c>
      <c r="N1274" s="34" t="s">
        <v>125</v>
      </c>
      <c r="O1274" s="34" t="s">
        <v>126</v>
      </c>
      <c r="Q1274" s="34" t="s">
        <v>127</v>
      </c>
      <c r="R1274" s="34">
        <v>40075643</v>
      </c>
      <c r="S1274" s="34" t="str">
        <f t="shared" si="95"/>
        <v>CC40075643</v>
      </c>
      <c r="T1274" s="34" t="s">
        <v>134</v>
      </c>
      <c r="U1274" s="34" t="s">
        <v>141</v>
      </c>
      <c r="V1274" s="34" t="s">
        <v>216</v>
      </c>
      <c r="W1274" s="34" t="s">
        <v>5273</v>
      </c>
      <c r="X1274" s="87">
        <v>28410</v>
      </c>
      <c r="Y1274">
        <v>45</v>
      </c>
      <c r="Z1274" s="36">
        <f>VLOOKUP($Y1274,[2]Edades!$A$3:$H$153,4,FALSE)</f>
        <v>5</v>
      </c>
      <c r="AA1274" s="34" t="str">
        <f>VLOOKUP($Y1274,[2]Edades!$A$3:$H$153,6,FALSE)</f>
        <v>5 - Adultez</v>
      </c>
      <c r="AB1274" s="34">
        <f>VLOOKUP($Y1274,[2]Edades!$A$3:$H$153,7,FALSE)</f>
        <v>10</v>
      </c>
      <c r="AC1274" s="34" t="str">
        <f>VLOOKUP($Y1274,[2]Edades!$A$3:$H$153,8,FALSE)</f>
        <v>45-49</v>
      </c>
      <c r="AD1274" s="34" t="s">
        <v>129</v>
      </c>
      <c r="AE1274" s="1">
        <v>2</v>
      </c>
      <c r="AF1274" s="34" t="s">
        <v>130</v>
      </c>
      <c r="AG1274" s="34" t="s">
        <v>2127</v>
      </c>
      <c r="AH1274" s="34" t="s">
        <v>2127</v>
      </c>
      <c r="AK1274" s="34" t="s">
        <v>125</v>
      </c>
      <c r="AM1274" s="34" t="s">
        <v>2127</v>
      </c>
      <c r="AN1274" s="36" t="s">
        <v>2127</v>
      </c>
      <c r="AO1274" s="36" t="s">
        <v>2127</v>
      </c>
      <c r="AP1274" s="34" t="s">
        <v>2127</v>
      </c>
      <c r="AQ1274" s="36" t="s">
        <v>2127</v>
      </c>
      <c r="AR1274" s="34" t="s">
        <v>5048</v>
      </c>
      <c r="AS1274" s="91" t="s">
        <v>7370</v>
      </c>
      <c r="AT1274" s="34">
        <v>3132807914</v>
      </c>
      <c r="AU1274" s="34" t="s">
        <v>2127</v>
      </c>
      <c r="AX1274" s="90"/>
      <c r="BA1274" s="91"/>
      <c r="BB1274" s="91"/>
      <c r="BC1274" s="91"/>
      <c r="BF1274" s="34" t="s">
        <v>4983</v>
      </c>
      <c r="BG1274" s="92" t="s">
        <v>2098</v>
      </c>
      <c r="BM1274" s="36" t="s">
        <v>131</v>
      </c>
      <c r="BN1274" s="34" t="s">
        <v>132</v>
      </c>
      <c r="BO1274" s="36">
        <v>0</v>
      </c>
      <c r="BQ1274" s="94"/>
      <c r="BS1274" s="36" t="s">
        <v>2127</v>
      </c>
      <c r="BU1274" s="95"/>
      <c r="BV1274" s="95"/>
      <c r="BW1274" s="61"/>
      <c r="BX1274" s="60"/>
      <c r="BY1274" s="59" t="str">
        <f t="shared" ca="1" si="96"/>
        <v/>
      </c>
      <c r="CD1274" s="68"/>
      <c r="CE1274" s="68"/>
      <c r="CF1274" s="67"/>
      <c r="CG1274">
        <v>88</v>
      </c>
      <c r="CH1274" s="2">
        <v>160</v>
      </c>
      <c r="CI1274" s="4">
        <f t="shared" si="97"/>
        <v>34.374999999999993</v>
      </c>
      <c r="CJ1274" s="5" t="str">
        <f t="shared" si="98"/>
        <v>OBESIDAD</v>
      </c>
      <c r="CK1274" s="36">
        <v>0</v>
      </c>
      <c r="CL1274" s="66"/>
      <c r="CM1274" s="89">
        <v>43553</v>
      </c>
      <c r="CN1274" s="97">
        <v>43557</v>
      </c>
      <c r="CP1274"/>
      <c r="CQ1274" s="65"/>
      <c r="CR1274" s="65"/>
      <c r="CS1274" s="98"/>
      <c r="CT1274"/>
      <c r="CU1274"/>
      <c r="CV1274" s="97"/>
      <c r="CW1274" s="2">
        <v>120</v>
      </c>
      <c r="CX1274" s="82">
        <v>85</v>
      </c>
      <c r="DG1274" s="64"/>
      <c r="DI1274" s="89"/>
      <c r="DJ1274" s="89"/>
      <c r="DN1274" s="34"/>
      <c r="DO1274" s="34"/>
      <c r="DP1274" s="34"/>
      <c r="DQ1274" s="34"/>
      <c r="DR1274" s="34"/>
      <c r="DS1274" s="34" t="s">
        <v>2127</v>
      </c>
      <c r="DT1274" s="34"/>
      <c r="DU1274" s="47">
        <v>44243</v>
      </c>
      <c r="DY1274" s="1">
        <v>1</v>
      </c>
      <c r="DZ1274" t="s">
        <v>7940</v>
      </c>
      <c r="EB1274" s="4"/>
      <c r="EJ1274"/>
      <c r="EL1274" s="34"/>
      <c r="EN1274" s="34"/>
    </row>
    <row r="1275" spans="1:144" x14ac:dyDescent="0.25">
      <c r="A1275" s="85">
        <v>2022</v>
      </c>
      <c r="B1275" s="87">
        <v>44830</v>
      </c>
      <c r="C1275" t="s">
        <v>121</v>
      </c>
      <c r="D1275" t="s">
        <v>122</v>
      </c>
      <c r="E1275" s="34" t="s">
        <v>7938</v>
      </c>
      <c r="F1275" s="34">
        <f t="shared" si="99"/>
        <v>1274</v>
      </c>
      <c r="G1275" s="34" t="s">
        <v>4985</v>
      </c>
      <c r="H1275">
        <v>18</v>
      </c>
      <c r="I1275" s="34" t="s">
        <v>6141</v>
      </c>
      <c r="J1275" s="34" t="s">
        <v>4984</v>
      </c>
      <c r="K1275" s="34" t="str">
        <f>VLOOKUP(J1275,[2]CodMpios!$B$347:$E$362,4,FALSE)</f>
        <v>18753 - San Vicente Del Caguán</v>
      </c>
      <c r="L1275" s="34" t="str">
        <f>VLOOKUP($J1275,[2]Coord_Mpios_X_Y!$B$2:$K$1123,9,FALSE)</f>
        <v>1,567801695842</v>
      </c>
      <c r="M1275" s="34" t="str">
        <f>VLOOKUP($J1275,[2]Coord_Mpios_X_Y!$B$2:$K$1123,10,FALSE)</f>
        <v>-74,262977514784</v>
      </c>
      <c r="N1275" s="34" t="s">
        <v>125</v>
      </c>
      <c r="O1275" s="34" t="s">
        <v>126</v>
      </c>
      <c r="Q1275" s="34" t="s">
        <v>127</v>
      </c>
      <c r="R1275" s="34">
        <v>12195800</v>
      </c>
      <c r="S1275" s="34" t="str">
        <f t="shared" si="95"/>
        <v>CC12195800</v>
      </c>
      <c r="T1275" s="34" t="s">
        <v>223</v>
      </c>
      <c r="U1275" s="34" t="s">
        <v>677</v>
      </c>
      <c r="V1275" s="34" t="s">
        <v>373</v>
      </c>
      <c r="W1275" s="34" t="s">
        <v>447</v>
      </c>
      <c r="X1275" s="87">
        <v>26724</v>
      </c>
      <c r="Y1275">
        <v>50</v>
      </c>
      <c r="Z1275" s="36">
        <f>VLOOKUP($Y1275,[2]Edades!$A$3:$H$153,4,FALSE)</f>
        <v>5</v>
      </c>
      <c r="AA1275" s="34" t="str">
        <f>VLOOKUP($Y1275,[2]Edades!$A$3:$H$153,6,FALSE)</f>
        <v>5 - Adultez</v>
      </c>
      <c r="AB1275" s="34">
        <f>VLOOKUP($Y1275,[2]Edades!$A$3:$H$153,7,FALSE)</f>
        <v>11</v>
      </c>
      <c r="AC1275" s="34" t="str">
        <f>VLOOKUP($Y1275,[2]Edades!$A$3:$H$153,8,FALSE)</f>
        <v>50-54</v>
      </c>
      <c r="AD1275" s="34" t="s">
        <v>146</v>
      </c>
      <c r="AE1275">
        <v>1</v>
      </c>
      <c r="AF1275" s="34" t="s">
        <v>130</v>
      </c>
      <c r="AG1275" s="34" t="s">
        <v>2127</v>
      </c>
      <c r="AH1275" s="34" t="s">
        <v>2127</v>
      </c>
      <c r="AK1275" s="34" t="s">
        <v>125</v>
      </c>
      <c r="AM1275" s="34" t="s">
        <v>2127</v>
      </c>
      <c r="AN1275" s="36" t="s">
        <v>2127</v>
      </c>
      <c r="AO1275" s="36" t="s">
        <v>2127</v>
      </c>
      <c r="AP1275" s="34" t="s">
        <v>2127</v>
      </c>
      <c r="AQ1275" s="36" t="s">
        <v>2127</v>
      </c>
      <c r="AR1275" s="34" t="s">
        <v>5042</v>
      </c>
      <c r="AS1275" s="91" t="s">
        <v>7371</v>
      </c>
      <c r="AT1275" s="34">
        <v>3118836894</v>
      </c>
      <c r="AU1275" s="34" t="s">
        <v>2127</v>
      </c>
      <c r="AX1275" s="90"/>
      <c r="BA1275" s="91"/>
      <c r="BB1275" s="91"/>
      <c r="BC1275" s="91"/>
      <c r="BF1275" s="34" t="s">
        <v>4983</v>
      </c>
      <c r="BG1275" s="92" t="s">
        <v>5042</v>
      </c>
      <c r="BM1275" s="36" t="s">
        <v>131</v>
      </c>
      <c r="BN1275" s="34" t="s">
        <v>132</v>
      </c>
      <c r="BO1275" s="36">
        <v>0</v>
      </c>
      <c r="BQ1275" s="94"/>
      <c r="BS1275" s="36" t="s">
        <v>2127</v>
      </c>
      <c r="BU1275" s="95"/>
      <c r="BV1275" s="95"/>
      <c r="BW1275" s="61"/>
      <c r="BX1275" s="60"/>
      <c r="BY1275" s="59" t="str">
        <f t="shared" ca="1" si="96"/>
        <v/>
      </c>
      <c r="CD1275" s="68"/>
      <c r="CE1275" s="68"/>
      <c r="CF1275" s="67"/>
      <c r="CG1275"/>
      <c r="CH1275" s="2"/>
      <c r="CI1275" s="4" t="e">
        <f t="shared" si="97"/>
        <v>#DIV/0!</v>
      </c>
      <c r="CJ1275" s="5" t="str">
        <f t="shared" si="98"/>
        <v>SIN DATO</v>
      </c>
      <c r="CK1275" s="36">
        <v>0</v>
      </c>
      <c r="CL1275" s="66"/>
      <c r="CM1275" s="89">
        <v>38608</v>
      </c>
      <c r="CN1275" s="97">
        <v>38608</v>
      </c>
      <c r="CP1275"/>
      <c r="CQ1275" s="65"/>
      <c r="CR1275" s="65"/>
      <c r="CS1275" s="98"/>
      <c r="CT1275"/>
      <c r="CU1275"/>
      <c r="CV1275" s="97"/>
      <c r="CW1275" s="2"/>
      <c r="CX1275" s="82"/>
      <c r="DG1275" s="64"/>
      <c r="DI1275" s="89"/>
      <c r="DJ1275" s="89"/>
      <c r="DN1275" s="34"/>
      <c r="DO1275" s="34"/>
      <c r="DP1275" s="34"/>
      <c r="DQ1275" s="34"/>
      <c r="DR1275" s="34"/>
      <c r="DS1275" s="34" t="s">
        <v>2127</v>
      </c>
      <c r="DT1275" s="34"/>
      <c r="DY1275" s="1">
        <v>2</v>
      </c>
      <c r="DZ1275" t="s">
        <v>7941</v>
      </c>
      <c r="EB1275" s="4"/>
      <c r="EJ1275"/>
      <c r="EL1275" s="34"/>
      <c r="EN1275" s="34"/>
    </row>
    <row r="1276" spans="1:144" x14ac:dyDescent="0.25">
      <c r="A1276" s="85">
        <v>2022</v>
      </c>
      <c r="B1276" s="87">
        <v>44830</v>
      </c>
      <c r="C1276" t="s">
        <v>121</v>
      </c>
      <c r="D1276" t="s">
        <v>122</v>
      </c>
      <c r="E1276" s="34" t="s">
        <v>7938</v>
      </c>
      <c r="F1276" s="34">
        <f t="shared" si="99"/>
        <v>1275</v>
      </c>
      <c r="G1276" s="34" t="s">
        <v>4985</v>
      </c>
      <c r="H1276">
        <v>18</v>
      </c>
      <c r="I1276" s="34" t="s">
        <v>6141</v>
      </c>
      <c r="J1276" s="34" t="s">
        <v>4988</v>
      </c>
      <c r="K1276" s="34" t="str">
        <f>VLOOKUP(J1276,[2]CodMpios!$B$347:$E$362,4,FALSE)</f>
        <v>18001 - Florencia</v>
      </c>
      <c r="L1276" s="34" t="str">
        <f>VLOOKUP($J1276,[2]Coord_Mpios_X_Y!$B$2:$K$1123,9,FALSE)</f>
        <v>1,749138703818</v>
      </c>
      <c r="M1276" s="34" t="str">
        <f>VLOOKUP($J1276,[2]Coord_Mpios_X_Y!$B$2:$K$1123,10,FALSE)</f>
        <v>-75,558239064333</v>
      </c>
      <c r="N1276" s="34" t="s">
        <v>125</v>
      </c>
      <c r="O1276" s="34" t="s">
        <v>126</v>
      </c>
      <c r="Q1276" s="34" t="s">
        <v>127</v>
      </c>
      <c r="R1276" s="34">
        <v>1118070980</v>
      </c>
      <c r="S1276" s="34" t="str">
        <f t="shared" si="95"/>
        <v>CC1118070980</v>
      </c>
      <c r="T1276" s="34" t="s">
        <v>986</v>
      </c>
      <c r="U1276" s="34" t="s">
        <v>5552</v>
      </c>
      <c r="V1276" s="34" t="s">
        <v>5152</v>
      </c>
      <c r="W1276" s="34" t="s">
        <v>297</v>
      </c>
      <c r="X1276" s="87">
        <v>32338</v>
      </c>
      <c r="Y1276">
        <v>34</v>
      </c>
      <c r="Z1276" s="36">
        <f>VLOOKUP($Y1276,[2]Edades!$A$3:$H$153,4,FALSE)</f>
        <v>5</v>
      </c>
      <c r="AA1276" s="34" t="str">
        <f>VLOOKUP($Y1276,[2]Edades!$A$3:$H$153,6,FALSE)</f>
        <v>5 - Adultez</v>
      </c>
      <c r="AB1276" s="34">
        <f>VLOOKUP($Y1276,[2]Edades!$A$3:$H$153,7,FALSE)</f>
        <v>7</v>
      </c>
      <c r="AC1276" s="34" t="str">
        <f>VLOOKUP($Y1276,[2]Edades!$A$3:$H$153,8,FALSE)</f>
        <v>30-34</v>
      </c>
      <c r="AD1276" s="34" t="s">
        <v>129</v>
      </c>
      <c r="AE1276" s="1">
        <v>2</v>
      </c>
      <c r="AF1276" s="34" t="s">
        <v>130</v>
      </c>
      <c r="AG1276" s="34" t="s">
        <v>2127</v>
      </c>
      <c r="AH1276" s="34" t="s">
        <v>2127</v>
      </c>
      <c r="AK1276" s="34" t="s">
        <v>125</v>
      </c>
      <c r="AM1276" s="34" t="s">
        <v>2127</v>
      </c>
      <c r="AN1276" s="36" t="s">
        <v>2127</v>
      </c>
      <c r="AO1276" s="36" t="s">
        <v>2127</v>
      </c>
      <c r="AP1276" s="34" t="s">
        <v>2127</v>
      </c>
      <c r="AQ1276" s="36" t="s">
        <v>2127</v>
      </c>
      <c r="AR1276" s="34" t="s">
        <v>2098</v>
      </c>
      <c r="AS1276" s="91" t="s">
        <v>7372</v>
      </c>
      <c r="AT1276" s="34">
        <v>3124326048</v>
      </c>
      <c r="AU1276" s="34" t="s">
        <v>2127</v>
      </c>
      <c r="AX1276" s="90"/>
      <c r="BA1276" s="91"/>
      <c r="BB1276" s="91"/>
      <c r="BC1276" s="91"/>
      <c r="BF1276" s="34" t="s">
        <v>4983</v>
      </c>
      <c r="BG1276" s="92" t="s">
        <v>2098</v>
      </c>
      <c r="BM1276" s="36" t="s">
        <v>131</v>
      </c>
      <c r="BN1276" s="34" t="s">
        <v>132</v>
      </c>
      <c r="BO1276" s="36">
        <v>0</v>
      </c>
      <c r="BQ1276" s="94"/>
      <c r="BS1276" s="36" t="s">
        <v>2127</v>
      </c>
      <c r="BU1276" s="95"/>
      <c r="BV1276" s="95"/>
      <c r="BW1276" s="61"/>
      <c r="BX1276" s="60"/>
      <c r="BY1276" s="59" t="str">
        <f t="shared" ca="1" si="96"/>
        <v/>
      </c>
      <c r="CD1276" s="68"/>
      <c r="CE1276" s="68"/>
      <c r="CF1276" s="67"/>
      <c r="CG1276"/>
      <c r="CH1276" s="2"/>
      <c r="CI1276" s="4" t="e">
        <f t="shared" si="97"/>
        <v>#DIV/0!</v>
      </c>
      <c r="CJ1276" s="5" t="str">
        <f t="shared" si="98"/>
        <v>SIN DATO</v>
      </c>
      <c r="CK1276" s="36">
        <v>0</v>
      </c>
      <c r="CL1276" s="66"/>
      <c r="CM1276" s="89">
        <v>43553</v>
      </c>
      <c r="CN1276" s="97">
        <v>43553</v>
      </c>
      <c r="CP1276"/>
      <c r="CQ1276" s="65"/>
      <c r="CR1276" s="65"/>
      <c r="CS1276" s="98"/>
      <c r="CT1276"/>
      <c r="CU1276"/>
      <c r="CV1276" s="97"/>
      <c r="CW1276" s="2"/>
      <c r="CX1276" s="82"/>
      <c r="DG1276" s="64"/>
      <c r="DI1276" s="89"/>
      <c r="DJ1276" s="89"/>
      <c r="DN1276" s="34"/>
      <c r="DO1276" s="34"/>
      <c r="DP1276" s="34"/>
      <c r="DQ1276" s="34"/>
      <c r="DR1276" s="34"/>
      <c r="DS1276" s="34" t="s">
        <v>2127</v>
      </c>
      <c r="DT1276" s="34"/>
      <c r="DY1276" s="1">
        <v>2</v>
      </c>
      <c r="DZ1276" t="s">
        <v>7941</v>
      </c>
      <c r="EB1276" s="4"/>
      <c r="EJ1276"/>
      <c r="EL1276" s="34"/>
      <c r="EN1276" s="34"/>
    </row>
    <row r="1277" spans="1:144" x14ac:dyDescent="0.25">
      <c r="A1277" s="85">
        <v>2022</v>
      </c>
      <c r="B1277" s="87">
        <v>44830</v>
      </c>
      <c r="C1277" t="s">
        <v>121</v>
      </c>
      <c r="D1277" t="s">
        <v>122</v>
      </c>
      <c r="E1277" s="34" t="s">
        <v>7938</v>
      </c>
      <c r="F1277" s="34">
        <f t="shared" si="99"/>
        <v>1276</v>
      </c>
      <c r="G1277" s="34" t="s">
        <v>4985</v>
      </c>
      <c r="H1277">
        <v>18</v>
      </c>
      <c r="I1277" s="34" t="s">
        <v>6141</v>
      </c>
      <c r="J1277" s="34" t="s">
        <v>4988</v>
      </c>
      <c r="K1277" s="34" t="str">
        <f>VLOOKUP(J1277,[2]CodMpios!$B$347:$E$362,4,FALSE)</f>
        <v>18001 - Florencia</v>
      </c>
      <c r="L1277" s="34" t="str">
        <f>VLOOKUP($J1277,[2]Coord_Mpios_X_Y!$B$2:$K$1123,9,FALSE)</f>
        <v>1,749138703818</v>
      </c>
      <c r="M1277" s="34" t="str">
        <f>VLOOKUP($J1277,[2]Coord_Mpios_X_Y!$B$2:$K$1123,10,FALSE)</f>
        <v>-75,558239064333</v>
      </c>
      <c r="N1277" s="34" t="s">
        <v>125</v>
      </c>
      <c r="O1277" s="34" t="s">
        <v>126</v>
      </c>
      <c r="Q1277" s="34" t="s">
        <v>127</v>
      </c>
      <c r="R1277" s="34">
        <v>4190810</v>
      </c>
      <c r="S1277" s="34" t="str">
        <f t="shared" si="95"/>
        <v>CC4190810</v>
      </c>
      <c r="T1277" s="34" t="s">
        <v>5551</v>
      </c>
      <c r="V1277" s="34" t="s">
        <v>5550</v>
      </c>
      <c r="X1277" s="87">
        <v>20743</v>
      </c>
      <c r="Y1277">
        <v>66</v>
      </c>
      <c r="Z1277" s="36">
        <f>VLOOKUP($Y1277,[2]Edades!$A$3:$H$153,4,FALSE)</f>
        <v>6</v>
      </c>
      <c r="AA1277" s="34" t="str">
        <f>VLOOKUP($Y1277,[2]Edades!$A$3:$H$153,6,FALSE)</f>
        <v>6 - Persona mayor</v>
      </c>
      <c r="AB1277" s="34">
        <f>VLOOKUP($Y1277,[2]Edades!$A$3:$H$153,7,FALSE)</f>
        <v>14</v>
      </c>
      <c r="AC1277" s="34" t="str">
        <f>VLOOKUP($Y1277,[2]Edades!$A$3:$H$153,8,FALSE)</f>
        <v>65-69</v>
      </c>
      <c r="AD1277" s="34" t="s">
        <v>146</v>
      </c>
      <c r="AE1277">
        <v>1</v>
      </c>
      <c r="AF1277" s="34" t="s">
        <v>2137</v>
      </c>
      <c r="AG1277" s="34" t="s">
        <v>2127</v>
      </c>
      <c r="AH1277" s="34" t="s">
        <v>2127</v>
      </c>
      <c r="AK1277" s="34" t="s">
        <v>125</v>
      </c>
      <c r="AM1277" s="34" t="s">
        <v>2127</v>
      </c>
      <c r="AN1277" s="36" t="s">
        <v>2127</v>
      </c>
      <c r="AO1277" s="36" t="s">
        <v>2127</v>
      </c>
      <c r="AP1277" s="34" t="s">
        <v>2127</v>
      </c>
      <c r="AQ1277" s="36" t="s">
        <v>2127</v>
      </c>
      <c r="AR1277" s="34" t="s">
        <v>2098</v>
      </c>
      <c r="AS1277" s="91" t="s">
        <v>7373</v>
      </c>
      <c r="AT1277" s="34">
        <v>3209020696</v>
      </c>
      <c r="AU1277" s="34" t="s">
        <v>2127</v>
      </c>
      <c r="AX1277" s="90"/>
      <c r="BA1277" s="91"/>
      <c r="BB1277" s="91"/>
      <c r="BC1277" s="91"/>
      <c r="BF1277" s="34" t="s">
        <v>4983</v>
      </c>
      <c r="BG1277" s="92" t="s">
        <v>2098</v>
      </c>
      <c r="BM1277" s="36" t="s">
        <v>131</v>
      </c>
      <c r="BN1277" s="34" t="s">
        <v>132</v>
      </c>
      <c r="BO1277" s="36">
        <v>0</v>
      </c>
      <c r="BQ1277" s="94"/>
      <c r="BS1277" s="36" t="s">
        <v>2127</v>
      </c>
      <c r="BU1277" s="95"/>
      <c r="BV1277" s="95"/>
      <c r="BW1277" s="61"/>
      <c r="BX1277" s="60"/>
      <c r="BY1277" s="59" t="str">
        <f t="shared" ca="1" si="96"/>
        <v/>
      </c>
      <c r="CD1277" s="68"/>
      <c r="CE1277" s="68"/>
      <c r="CF1277" s="67"/>
      <c r="CG1277">
        <v>90</v>
      </c>
      <c r="CH1277" s="2">
        <v>170</v>
      </c>
      <c r="CI1277" s="4">
        <f t="shared" si="97"/>
        <v>31.141868512110729</v>
      </c>
      <c r="CJ1277" s="5" t="str">
        <f t="shared" si="98"/>
        <v>OBESIDAD</v>
      </c>
      <c r="CK1277" s="36">
        <v>0</v>
      </c>
      <c r="CL1277" s="66"/>
      <c r="CM1277" s="89">
        <v>43556</v>
      </c>
      <c r="CN1277" s="97">
        <v>43558</v>
      </c>
      <c r="CP1277"/>
      <c r="CQ1277" s="65"/>
      <c r="CR1277" s="65"/>
      <c r="CS1277" s="98"/>
      <c r="CT1277"/>
      <c r="CU1277"/>
      <c r="CV1277" s="97"/>
      <c r="CW1277" s="2">
        <v>120</v>
      </c>
      <c r="CX1277" s="82">
        <v>75</v>
      </c>
      <c r="DG1277" s="64"/>
      <c r="DI1277" s="89">
        <v>43564</v>
      </c>
      <c r="DJ1277" s="89"/>
      <c r="DN1277" s="34"/>
      <c r="DO1277" s="34"/>
      <c r="DP1277" s="34"/>
      <c r="DQ1277" s="34"/>
      <c r="DR1277" s="34"/>
      <c r="DS1277" s="34" t="s">
        <v>2127</v>
      </c>
      <c r="DT1277" s="34"/>
      <c r="DU1277" s="47">
        <v>44462</v>
      </c>
      <c r="DY1277" s="1">
        <v>3</v>
      </c>
      <c r="DZ1277" t="s">
        <v>7940</v>
      </c>
      <c r="EA1277" s="4">
        <v>1.1499999999999999</v>
      </c>
      <c r="EB1277" s="4">
        <v>102</v>
      </c>
      <c r="ED1277" s="4">
        <v>106</v>
      </c>
      <c r="EF1277" s="4">
        <v>91</v>
      </c>
      <c r="EJ1277"/>
      <c r="EL1277" s="34"/>
      <c r="EN1277" s="34"/>
    </row>
    <row r="1278" spans="1:144" x14ac:dyDescent="0.25">
      <c r="A1278" s="85">
        <v>2022</v>
      </c>
      <c r="B1278" s="87">
        <v>44830</v>
      </c>
      <c r="C1278" t="s">
        <v>121</v>
      </c>
      <c r="D1278" t="s">
        <v>122</v>
      </c>
      <c r="E1278" s="34" t="s">
        <v>7938</v>
      </c>
      <c r="F1278" s="34">
        <f t="shared" si="99"/>
        <v>1277</v>
      </c>
      <c r="G1278" s="34" t="s">
        <v>4985</v>
      </c>
      <c r="H1278">
        <v>18</v>
      </c>
      <c r="I1278" s="34" t="s">
        <v>6141</v>
      </c>
      <c r="J1278" s="34" t="s">
        <v>4988</v>
      </c>
      <c r="K1278" s="34" t="str">
        <f>VLOOKUP(J1278,[2]CodMpios!$B$347:$E$362,4,FALSE)</f>
        <v>18001 - Florencia</v>
      </c>
      <c r="L1278" s="34" t="str">
        <f>VLOOKUP($J1278,[2]Coord_Mpios_X_Y!$B$2:$K$1123,9,FALSE)</f>
        <v>1,749138703818</v>
      </c>
      <c r="M1278" s="34" t="str">
        <f>VLOOKUP($J1278,[2]Coord_Mpios_X_Y!$B$2:$K$1123,10,FALSE)</f>
        <v>-75,558239064333</v>
      </c>
      <c r="N1278" s="34" t="s">
        <v>125</v>
      </c>
      <c r="O1278" s="34" t="s">
        <v>126</v>
      </c>
      <c r="Q1278" s="34" t="s">
        <v>127</v>
      </c>
      <c r="R1278" s="34">
        <v>12123637</v>
      </c>
      <c r="S1278" s="34" t="str">
        <f t="shared" si="95"/>
        <v>CC12123637</v>
      </c>
      <c r="T1278" s="34" t="s">
        <v>218</v>
      </c>
      <c r="V1278" s="34" t="s">
        <v>1074</v>
      </c>
      <c r="W1278" s="34" t="s">
        <v>2446</v>
      </c>
      <c r="X1278" s="87">
        <v>23126</v>
      </c>
      <c r="Y1278">
        <v>59</v>
      </c>
      <c r="Z1278" s="36">
        <f>VLOOKUP($Y1278,[2]Edades!$A$3:$H$153,4,FALSE)</f>
        <v>5</v>
      </c>
      <c r="AA1278" s="34" t="str">
        <f>VLOOKUP($Y1278,[2]Edades!$A$3:$H$153,6,FALSE)</f>
        <v>5 - Adultez</v>
      </c>
      <c r="AB1278" s="34">
        <f>VLOOKUP($Y1278,[2]Edades!$A$3:$H$153,7,FALSE)</f>
        <v>12</v>
      </c>
      <c r="AC1278" s="34" t="str">
        <f>VLOOKUP($Y1278,[2]Edades!$A$3:$H$153,8,FALSE)</f>
        <v>55-59</v>
      </c>
      <c r="AD1278" s="34" t="s">
        <v>146</v>
      </c>
      <c r="AE1278">
        <v>1</v>
      </c>
      <c r="AF1278" s="34" t="s">
        <v>130</v>
      </c>
      <c r="AG1278" s="34" t="s">
        <v>2127</v>
      </c>
      <c r="AH1278" s="34" t="s">
        <v>2127</v>
      </c>
      <c r="AK1278" s="34" t="s">
        <v>125</v>
      </c>
      <c r="AM1278" s="34" t="s">
        <v>2127</v>
      </c>
      <c r="AN1278" s="36" t="s">
        <v>2127</v>
      </c>
      <c r="AO1278" s="36" t="s">
        <v>2127</v>
      </c>
      <c r="AP1278" s="34" t="s">
        <v>2127</v>
      </c>
      <c r="AQ1278" s="36" t="s">
        <v>2127</v>
      </c>
      <c r="AR1278" s="34" t="s">
        <v>2098</v>
      </c>
      <c r="AS1278" s="91" t="s">
        <v>7374</v>
      </c>
      <c r="AT1278" s="34">
        <v>3218027185</v>
      </c>
      <c r="AU1278" s="34" t="s">
        <v>2127</v>
      </c>
      <c r="AX1278" s="90"/>
      <c r="BA1278" s="91"/>
      <c r="BB1278" s="91"/>
      <c r="BC1278" s="91"/>
      <c r="BF1278" s="34" t="s">
        <v>4983</v>
      </c>
      <c r="BG1278" s="92" t="s">
        <v>2098</v>
      </c>
      <c r="BM1278" s="36" t="s">
        <v>131</v>
      </c>
      <c r="BN1278" s="34" t="s">
        <v>132</v>
      </c>
      <c r="BO1278" s="36">
        <v>0</v>
      </c>
      <c r="BQ1278" s="94"/>
      <c r="BS1278" s="36" t="s">
        <v>2127</v>
      </c>
      <c r="BU1278" s="95"/>
      <c r="BV1278" s="95"/>
      <c r="BW1278" s="61"/>
      <c r="BX1278" s="60"/>
      <c r="BY1278" s="59" t="str">
        <f t="shared" ca="1" si="96"/>
        <v/>
      </c>
      <c r="CD1278" s="68"/>
      <c r="CE1278" s="68"/>
      <c r="CF1278" s="67"/>
      <c r="CG1278">
        <v>88</v>
      </c>
      <c r="CH1278" s="2">
        <v>167</v>
      </c>
      <c r="CI1278" s="4">
        <f t="shared" si="97"/>
        <v>31.553659148768332</v>
      </c>
      <c r="CJ1278" s="5" t="str">
        <f t="shared" si="98"/>
        <v>OBESIDAD</v>
      </c>
      <c r="CK1278" s="36">
        <v>0</v>
      </c>
      <c r="CL1278" s="66"/>
      <c r="CM1278" s="89">
        <v>43557</v>
      </c>
      <c r="CN1278" s="97">
        <v>43594</v>
      </c>
      <c r="CP1278"/>
      <c r="CQ1278" s="65"/>
      <c r="CR1278" s="65"/>
      <c r="CS1278" s="98"/>
      <c r="CT1278"/>
      <c r="CU1278"/>
      <c r="CV1278" s="97"/>
      <c r="CW1278" s="2">
        <v>110</v>
      </c>
      <c r="CX1278" s="82">
        <v>70</v>
      </c>
      <c r="DG1278" s="64"/>
      <c r="DI1278" s="89">
        <v>44581</v>
      </c>
      <c r="DJ1278" s="89"/>
      <c r="DN1278" s="34"/>
      <c r="DO1278" s="34"/>
      <c r="DP1278" s="34"/>
      <c r="DQ1278" s="34"/>
      <c r="DR1278" s="34"/>
      <c r="DS1278" s="34" t="s">
        <v>2127</v>
      </c>
      <c r="DT1278" s="34"/>
      <c r="DU1278" s="47">
        <v>43594</v>
      </c>
      <c r="DY1278" s="1">
        <v>2</v>
      </c>
      <c r="DZ1278" t="s">
        <v>7941</v>
      </c>
      <c r="EB1278" s="4">
        <v>146</v>
      </c>
      <c r="EH1278" s="4">
        <v>7</v>
      </c>
      <c r="EJ1278"/>
      <c r="EL1278" s="34"/>
      <c r="EN1278" s="34"/>
    </row>
    <row r="1279" spans="1:144" x14ac:dyDescent="0.25">
      <c r="A1279" s="85">
        <v>2022</v>
      </c>
      <c r="B1279" s="87">
        <v>44830</v>
      </c>
      <c r="C1279" t="s">
        <v>121</v>
      </c>
      <c r="D1279" t="s">
        <v>122</v>
      </c>
      <c r="E1279" s="34" t="s">
        <v>7938</v>
      </c>
      <c r="F1279" s="34">
        <f t="shared" si="99"/>
        <v>1278</v>
      </c>
      <c r="G1279" s="34" t="s">
        <v>4985</v>
      </c>
      <c r="H1279">
        <v>18</v>
      </c>
      <c r="I1279" s="34" t="s">
        <v>6141</v>
      </c>
      <c r="J1279" s="34" t="s">
        <v>4988</v>
      </c>
      <c r="K1279" s="34" t="str">
        <f>VLOOKUP(J1279,[2]CodMpios!$B$347:$E$362,4,FALSE)</f>
        <v>18001 - Florencia</v>
      </c>
      <c r="L1279" s="34" t="str">
        <f>VLOOKUP($J1279,[2]Coord_Mpios_X_Y!$B$2:$K$1123,9,FALSE)</f>
        <v>1,749138703818</v>
      </c>
      <c r="M1279" s="34" t="str">
        <f>VLOOKUP($J1279,[2]Coord_Mpios_X_Y!$B$2:$K$1123,10,FALSE)</f>
        <v>-75,558239064333</v>
      </c>
      <c r="N1279" s="34" t="s">
        <v>139</v>
      </c>
      <c r="O1279" s="34" t="s">
        <v>126</v>
      </c>
      <c r="Q1279" s="34" t="s">
        <v>127</v>
      </c>
      <c r="R1279" s="34">
        <v>40782387</v>
      </c>
      <c r="S1279" s="34" t="str">
        <f t="shared" si="95"/>
        <v>CC40782387</v>
      </c>
      <c r="T1279" s="34" t="s">
        <v>710</v>
      </c>
      <c r="U1279" s="34" t="s">
        <v>309</v>
      </c>
      <c r="V1279" s="34" t="s">
        <v>5085</v>
      </c>
      <c r="W1279" s="34" t="s">
        <v>273</v>
      </c>
      <c r="X1279" s="87">
        <v>18993</v>
      </c>
      <c r="Y1279">
        <v>71</v>
      </c>
      <c r="Z1279" s="36">
        <f>VLOOKUP($Y1279,[2]Edades!$A$3:$H$153,4,FALSE)</f>
        <v>6</v>
      </c>
      <c r="AA1279" s="34" t="str">
        <f>VLOOKUP($Y1279,[2]Edades!$A$3:$H$153,6,FALSE)</f>
        <v>6 - Persona mayor</v>
      </c>
      <c r="AB1279" s="34">
        <f>VLOOKUP($Y1279,[2]Edades!$A$3:$H$153,7,FALSE)</f>
        <v>15</v>
      </c>
      <c r="AC1279" s="34" t="str">
        <f>VLOOKUP($Y1279,[2]Edades!$A$3:$H$153,8,FALSE)</f>
        <v>70-74</v>
      </c>
      <c r="AD1279" s="34" t="s">
        <v>129</v>
      </c>
      <c r="AE1279" s="1">
        <v>2</v>
      </c>
      <c r="AF1279" s="34" t="s">
        <v>2137</v>
      </c>
      <c r="AG1279" s="34" t="s">
        <v>2127</v>
      </c>
      <c r="AH1279" s="34" t="s">
        <v>2127</v>
      </c>
      <c r="AK1279" s="34" t="s">
        <v>139</v>
      </c>
      <c r="AM1279" s="34" t="s">
        <v>2127</v>
      </c>
      <c r="AN1279" s="36" t="s">
        <v>2127</v>
      </c>
      <c r="AO1279" s="36" t="s">
        <v>2127</v>
      </c>
      <c r="AP1279" s="34" t="s">
        <v>2127</v>
      </c>
      <c r="AQ1279" s="36" t="s">
        <v>2127</v>
      </c>
      <c r="AR1279" s="34" t="s">
        <v>2098</v>
      </c>
      <c r="AS1279" s="91" t="s">
        <v>7375</v>
      </c>
      <c r="AT1279" s="34">
        <v>4357619</v>
      </c>
      <c r="AU1279" s="34" t="s">
        <v>2127</v>
      </c>
      <c r="AX1279" s="90"/>
      <c r="BA1279" s="91"/>
      <c r="BB1279" s="91"/>
      <c r="BC1279" s="91"/>
      <c r="BF1279" s="34" t="s">
        <v>4983</v>
      </c>
      <c r="BG1279" s="92" t="s">
        <v>2098</v>
      </c>
      <c r="BM1279" s="36" t="s">
        <v>131</v>
      </c>
      <c r="BN1279" s="34" t="s">
        <v>132</v>
      </c>
      <c r="BO1279" s="36">
        <v>0</v>
      </c>
      <c r="BQ1279" s="94"/>
      <c r="BS1279" s="36" t="s">
        <v>2127</v>
      </c>
      <c r="BU1279" s="95"/>
      <c r="BV1279" s="95"/>
      <c r="BW1279" s="61"/>
      <c r="BX1279" s="60"/>
      <c r="BY1279" s="59" t="str">
        <f t="shared" ca="1" si="96"/>
        <v/>
      </c>
      <c r="CD1279" s="68"/>
      <c r="CE1279" s="68"/>
      <c r="CF1279" s="67"/>
      <c r="CG1279">
        <v>70</v>
      </c>
      <c r="CH1279" s="2">
        <v>150</v>
      </c>
      <c r="CI1279" s="4">
        <f t="shared" si="97"/>
        <v>31.111111111111111</v>
      </c>
      <c r="CJ1279" s="5" t="str">
        <f t="shared" si="98"/>
        <v>OBESIDAD</v>
      </c>
      <c r="CK1279" s="36">
        <v>0</v>
      </c>
      <c r="CL1279" s="66"/>
      <c r="CM1279" s="89">
        <v>43559</v>
      </c>
      <c r="CN1279" s="97">
        <v>43566</v>
      </c>
      <c r="CP1279"/>
      <c r="CQ1279" s="65"/>
      <c r="CR1279" s="65"/>
      <c r="CS1279" s="98"/>
      <c r="CT1279"/>
      <c r="CU1279"/>
      <c r="CV1279" s="97"/>
      <c r="CW1279" s="2">
        <v>110</v>
      </c>
      <c r="CX1279" s="82">
        <v>60</v>
      </c>
      <c r="DG1279" s="64"/>
      <c r="DI1279" s="89">
        <v>43571</v>
      </c>
      <c r="DJ1279" s="89"/>
      <c r="DN1279" s="34"/>
      <c r="DO1279" s="34"/>
      <c r="DP1279" s="34"/>
      <c r="DQ1279" s="34"/>
      <c r="DR1279" s="34"/>
      <c r="DS1279" s="34" t="s">
        <v>2127</v>
      </c>
      <c r="DT1279" s="34"/>
      <c r="DU1279" s="47">
        <v>44733</v>
      </c>
      <c r="DY1279" s="1">
        <v>3</v>
      </c>
      <c r="DZ1279" t="s">
        <v>7941</v>
      </c>
      <c r="EA1279" s="4">
        <v>0.85</v>
      </c>
      <c r="EB1279" s="4">
        <v>119</v>
      </c>
      <c r="EC1279" s="4">
        <v>122</v>
      </c>
      <c r="ED1279" s="4">
        <v>112</v>
      </c>
      <c r="EE1279" s="4">
        <v>35</v>
      </c>
      <c r="EF1279" s="4">
        <v>85</v>
      </c>
      <c r="EG1279" s="4">
        <v>1.8</v>
      </c>
      <c r="EH1279" s="4">
        <v>6.3</v>
      </c>
      <c r="EJ1279"/>
      <c r="EL1279" s="34"/>
      <c r="EN1279" s="34"/>
    </row>
    <row r="1280" spans="1:144" x14ac:dyDescent="0.25">
      <c r="A1280" s="85">
        <v>2022</v>
      </c>
      <c r="B1280" s="87">
        <v>44830</v>
      </c>
      <c r="C1280" t="s">
        <v>121</v>
      </c>
      <c r="D1280" t="s">
        <v>122</v>
      </c>
      <c r="E1280" s="34" t="s">
        <v>7938</v>
      </c>
      <c r="F1280" s="34">
        <f t="shared" si="99"/>
        <v>1279</v>
      </c>
      <c r="G1280" s="34" t="s">
        <v>4985</v>
      </c>
      <c r="H1280">
        <v>18</v>
      </c>
      <c r="I1280" s="34" t="s">
        <v>6141</v>
      </c>
      <c r="J1280" s="34" t="s">
        <v>4988</v>
      </c>
      <c r="K1280" s="34" t="str">
        <f>VLOOKUP(J1280,[2]CodMpios!$B$347:$E$362,4,FALSE)</f>
        <v>18001 - Florencia</v>
      </c>
      <c r="L1280" s="34" t="str">
        <f>VLOOKUP($J1280,[2]Coord_Mpios_X_Y!$B$2:$K$1123,9,FALSE)</f>
        <v>1,749138703818</v>
      </c>
      <c r="M1280" s="34" t="str">
        <f>VLOOKUP($J1280,[2]Coord_Mpios_X_Y!$B$2:$K$1123,10,FALSE)</f>
        <v>-75,558239064333</v>
      </c>
      <c r="N1280" s="34" t="s">
        <v>139</v>
      </c>
      <c r="O1280" s="34" t="s">
        <v>126</v>
      </c>
      <c r="Q1280" s="34" t="s">
        <v>127</v>
      </c>
      <c r="R1280" s="34">
        <v>19446313</v>
      </c>
      <c r="S1280" s="34" t="str">
        <f t="shared" si="95"/>
        <v>CC19446313</v>
      </c>
      <c r="T1280" s="34" t="s">
        <v>262</v>
      </c>
      <c r="V1280" s="34" t="s">
        <v>1074</v>
      </c>
      <c r="W1280" s="34" t="s">
        <v>5549</v>
      </c>
      <c r="X1280" s="87">
        <v>21974</v>
      </c>
      <c r="Y1280">
        <v>63</v>
      </c>
      <c r="Z1280" s="36">
        <f>VLOOKUP($Y1280,[2]Edades!$A$3:$H$153,4,FALSE)</f>
        <v>6</v>
      </c>
      <c r="AA1280" s="34" t="str">
        <f>VLOOKUP($Y1280,[2]Edades!$A$3:$H$153,6,FALSE)</f>
        <v>6 - Persona mayor</v>
      </c>
      <c r="AB1280" s="34">
        <f>VLOOKUP($Y1280,[2]Edades!$A$3:$H$153,7,FALSE)</f>
        <v>13</v>
      </c>
      <c r="AC1280" s="34" t="str">
        <f>VLOOKUP($Y1280,[2]Edades!$A$3:$H$153,8,FALSE)</f>
        <v>60-64</v>
      </c>
      <c r="AD1280" s="34" t="s">
        <v>146</v>
      </c>
      <c r="AE1280">
        <v>1</v>
      </c>
      <c r="AF1280" s="34" t="s">
        <v>2137</v>
      </c>
      <c r="AG1280" s="34" t="s">
        <v>2127</v>
      </c>
      <c r="AH1280" s="34" t="s">
        <v>2127</v>
      </c>
      <c r="AK1280" s="34" t="s">
        <v>139</v>
      </c>
      <c r="AM1280" s="34" t="s">
        <v>2127</v>
      </c>
      <c r="AN1280" s="36" t="s">
        <v>2127</v>
      </c>
      <c r="AO1280" s="36" t="s">
        <v>2127</v>
      </c>
      <c r="AP1280" s="34" t="s">
        <v>2127</v>
      </c>
      <c r="AQ1280" s="36" t="s">
        <v>2127</v>
      </c>
      <c r="AR1280" s="34" t="s">
        <v>2098</v>
      </c>
      <c r="AS1280" s="91" t="s">
        <v>7376</v>
      </c>
      <c r="AT1280" s="34">
        <v>4359254</v>
      </c>
      <c r="AU1280" s="34" t="s">
        <v>2127</v>
      </c>
      <c r="AX1280" s="90"/>
      <c r="BA1280" s="91"/>
      <c r="BB1280" s="91"/>
      <c r="BC1280" s="91"/>
      <c r="BF1280" s="34" t="s">
        <v>4983</v>
      </c>
      <c r="BG1280" s="92" t="s">
        <v>2098</v>
      </c>
      <c r="BM1280" s="36" t="s">
        <v>131</v>
      </c>
      <c r="BN1280" s="34" t="s">
        <v>132</v>
      </c>
      <c r="BO1280" s="36">
        <v>0</v>
      </c>
      <c r="BQ1280" s="94"/>
      <c r="BS1280" s="36" t="s">
        <v>2127</v>
      </c>
      <c r="BU1280" s="95"/>
      <c r="BV1280" s="95"/>
      <c r="BW1280" s="61"/>
      <c r="BX1280" s="60"/>
      <c r="BY1280" s="59" t="str">
        <f t="shared" ca="1" si="96"/>
        <v/>
      </c>
      <c r="CD1280" s="68"/>
      <c r="CE1280" s="68"/>
      <c r="CF1280" s="67"/>
      <c r="CG1280">
        <v>95</v>
      </c>
      <c r="CH1280" s="2">
        <v>174</v>
      </c>
      <c r="CI1280" s="4">
        <f t="shared" si="97"/>
        <v>31.37798916633637</v>
      </c>
      <c r="CJ1280" s="5" t="str">
        <f t="shared" si="98"/>
        <v>OBESIDAD</v>
      </c>
      <c r="CK1280" s="36">
        <v>0</v>
      </c>
      <c r="CL1280" s="66"/>
      <c r="CM1280" s="89">
        <v>43560</v>
      </c>
      <c r="CN1280" s="97">
        <v>43566</v>
      </c>
      <c r="CP1280"/>
      <c r="CQ1280" s="65"/>
      <c r="CR1280" s="65"/>
      <c r="CS1280" s="98"/>
      <c r="CT1280"/>
      <c r="CU1280"/>
      <c r="CV1280" s="97"/>
      <c r="CW1280" s="2">
        <v>120</v>
      </c>
      <c r="CX1280" s="82">
        <v>70</v>
      </c>
      <c r="DG1280" s="64"/>
      <c r="DI1280" s="89">
        <v>43571</v>
      </c>
      <c r="DJ1280" s="89"/>
      <c r="DN1280" s="34"/>
      <c r="DO1280" s="34"/>
      <c r="DP1280" s="34"/>
      <c r="DQ1280" s="34"/>
      <c r="DR1280" s="34"/>
      <c r="DS1280" s="34" t="s">
        <v>2127</v>
      </c>
      <c r="DT1280" s="34"/>
      <c r="DU1280" s="47">
        <v>44474</v>
      </c>
      <c r="DY1280" s="1">
        <v>2</v>
      </c>
      <c r="DZ1280" t="s">
        <v>7940</v>
      </c>
      <c r="EA1280" s="4">
        <v>120</v>
      </c>
      <c r="EB1280" s="4">
        <v>153</v>
      </c>
      <c r="EH1280" s="4">
        <v>7.3</v>
      </c>
      <c r="EJ1280"/>
      <c r="EL1280" s="34"/>
      <c r="EN1280" s="34"/>
    </row>
    <row r="1281" spans="1:144" x14ac:dyDescent="0.25">
      <c r="A1281" s="85">
        <v>2022</v>
      </c>
      <c r="B1281" s="87">
        <v>44830</v>
      </c>
      <c r="C1281" t="s">
        <v>121</v>
      </c>
      <c r="D1281" t="s">
        <v>122</v>
      </c>
      <c r="E1281" s="34" t="s">
        <v>7938</v>
      </c>
      <c r="F1281" s="34">
        <f t="shared" si="99"/>
        <v>1280</v>
      </c>
      <c r="G1281" s="34" t="s">
        <v>4985</v>
      </c>
      <c r="H1281">
        <v>18</v>
      </c>
      <c r="I1281" s="34" t="s">
        <v>6141</v>
      </c>
      <c r="J1281" s="34" t="s">
        <v>5032</v>
      </c>
      <c r="K1281" s="34" t="str">
        <f>VLOOKUP(J1281,[2]CodMpios!$B$347:$E$362,4,FALSE)</f>
        <v>18150 - Cartagena Del Chaira</v>
      </c>
      <c r="L1281" s="34" t="str">
        <f>VLOOKUP($J1281,[2]Coord_Mpios_X_Y!$B$2:$K$1123,9,FALSE)</f>
        <v>0,647693081213</v>
      </c>
      <c r="M1281" s="34" t="str">
        <f>VLOOKUP($J1281,[2]Coord_Mpios_X_Y!$B$2:$K$1123,10,FALSE)</f>
        <v>-74,272354990827</v>
      </c>
      <c r="N1281" s="34" t="s">
        <v>125</v>
      </c>
      <c r="O1281" s="34" t="s">
        <v>126</v>
      </c>
      <c r="Q1281" s="34" t="s">
        <v>127</v>
      </c>
      <c r="R1281" s="34">
        <v>40093402</v>
      </c>
      <c r="S1281" s="34" t="str">
        <f t="shared" si="95"/>
        <v>CC40093402</v>
      </c>
      <c r="T1281" s="34" t="s">
        <v>395</v>
      </c>
      <c r="V1281" s="34" t="s">
        <v>401</v>
      </c>
      <c r="W1281" s="34" t="s">
        <v>179</v>
      </c>
      <c r="X1281" s="87">
        <v>28316</v>
      </c>
      <c r="Y1281">
        <v>45</v>
      </c>
      <c r="Z1281" s="36">
        <f>VLOOKUP($Y1281,[2]Edades!$A$3:$H$153,4,FALSE)</f>
        <v>5</v>
      </c>
      <c r="AA1281" s="34" t="str">
        <f>VLOOKUP($Y1281,[2]Edades!$A$3:$H$153,6,FALSE)</f>
        <v>5 - Adultez</v>
      </c>
      <c r="AB1281" s="34">
        <f>VLOOKUP($Y1281,[2]Edades!$A$3:$H$153,7,FALSE)</f>
        <v>10</v>
      </c>
      <c r="AC1281" s="34" t="str">
        <f>VLOOKUP($Y1281,[2]Edades!$A$3:$H$153,8,FALSE)</f>
        <v>45-49</v>
      </c>
      <c r="AD1281" s="34" t="s">
        <v>129</v>
      </c>
      <c r="AE1281" s="1">
        <v>2</v>
      </c>
      <c r="AF1281" s="34" t="s">
        <v>130</v>
      </c>
      <c r="AG1281" s="34" t="s">
        <v>2127</v>
      </c>
      <c r="AH1281" s="34" t="s">
        <v>2127</v>
      </c>
      <c r="AK1281" s="34" t="s">
        <v>125</v>
      </c>
      <c r="AM1281" s="34" t="s">
        <v>2127</v>
      </c>
      <c r="AN1281" s="36" t="s">
        <v>2127</v>
      </c>
      <c r="AO1281" s="36" t="s">
        <v>2127</v>
      </c>
      <c r="AP1281" s="34" t="s">
        <v>2127</v>
      </c>
      <c r="AQ1281" s="36" t="s">
        <v>2127</v>
      </c>
      <c r="AR1281" s="34" t="s">
        <v>5238</v>
      </c>
      <c r="AS1281" s="91" t="s">
        <v>7377</v>
      </c>
      <c r="AT1281" s="34">
        <v>3208535787</v>
      </c>
      <c r="AU1281" s="34" t="s">
        <v>2127</v>
      </c>
      <c r="AX1281" s="90"/>
      <c r="BA1281" s="91"/>
      <c r="BB1281" s="91"/>
      <c r="BC1281" s="91"/>
      <c r="BF1281" s="34" t="s">
        <v>4983</v>
      </c>
      <c r="BG1281" s="92" t="s">
        <v>2098</v>
      </c>
      <c r="BM1281" s="36" t="s">
        <v>131</v>
      </c>
      <c r="BN1281" s="34" t="s">
        <v>132</v>
      </c>
      <c r="BO1281" s="36">
        <v>0</v>
      </c>
      <c r="BQ1281" s="94"/>
      <c r="BS1281" s="36" t="s">
        <v>2127</v>
      </c>
      <c r="BU1281" s="95"/>
      <c r="BV1281" s="95"/>
      <c r="BW1281" s="61"/>
      <c r="BX1281" s="60"/>
      <c r="BY1281" s="59" t="str">
        <f t="shared" ca="1" si="96"/>
        <v/>
      </c>
      <c r="CD1281" s="68"/>
      <c r="CE1281" s="68"/>
      <c r="CF1281" s="67"/>
      <c r="CG1281">
        <v>56</v>
      </c>
      <c r="CH1281" s="2">
        <v>150</v>
      </c>
      <c r="CI1281" s="4">
        <f t="shared" si="97"/>
        <v>24.888888888888889</v>
      </c>
      <c r="CJ1281" s="5" t="str">
        <f t="shared" si="98"/>
        <v>NORMAL</v>
      </c>
      <c r="CK1281" s="36">
        <v>0</v>
      </c>
      <c r="CL1281" s="66"/>
      <c r="CM1281" s="89">
        <v>43560</v>
      </c>
      <c r="CN1281" s="97">
        <v>43588</v>
      </c>
      <c r="CP1281"/>
      <c r="CQ1281" s="65"/>
      <c r="CR1281" s="65"/>
      <c r="CS1281" s="98"/>
      <c r="CT1281"/>
      <c r="CU1281"/>
      <c r="CV1281" s="97"/>
      <c r="CW1281" s="2"/>
      <c r="CX1281" s="82"/>
      <c r="DG1281" s="64"/>
      <c r="DI1281" s="89">
        <v>43735</v>
      </c>
      <c r="DJ1281" s="89"/>
      <c r="DN1281" s="34"/>
      <c r="DO1281" s="34"/>
      <c r="DP1281" s="34"/>
      <c r="DQ1281" s="34"/>
      <c r="DR1281" s="34"/>
      <c r="DS1281" s="34" t="s">
        <v>2127</v>
      </c>
      <c r="DT1281" s="34"/>
      <c r="DU1281" s="47">
        <v>44510</v>
      </c>
      <c r="DY1281" s="1">
        <v>2</v>
      </c>
      <c r="DZ1281" t="s">
        <v>7940</v>
      </c>
      <c r="EB1281" s="4"/>
      <c r="EJ1281"/>
      <c r="EL1281" s="34"/>
      <c r="EN1281" s="34"/>
    </row>
    <row r="1282" spans="1:144" x14ac:dyDescent="0.25">
      <c r="A1282" s="85">
        <v>2022</v>
      </c>
      <c r="B1282" s="87">
        <v>44830</v>
      </c>
      <c r="C1282" t="s">
        <v>121</v>
      </c>
      <c r="D1282" t="s">
        <v>122</v>
      </c>
      <c r="E1282" s="34" t="s">
        <v>7938</v>
      </c>
      <c r="F1282" s="34">
        <f t="shared" si="99"/>
        <v>1281</v>
      </c>
      <c r="G1282" s="34" t="s">
        <v>4985</v>
      </c>
      <c r="H1282">
        <v>18</v>
      </c>
      <c r="I1282" s="34" t="s">
        <v>6141</v>
      </c>
      <c r="J1282" s="34" t="s">
        <v>4988</v>
      </c>
      <c r="K1282" s="34" t="str">
        <f>VLOOKUP(J1282,[2]CodMpios!$B$347:$E$362,4,FALSE)</f>
        <v>18001 - Florencia</v>
      </c>
      <c r="L1282" s="34" t="str">
        <f>VLOOKUP($J1282,[2]Coord_Mpios_X_Y!$B$2:$K$1123,9,FALSE)</f>
        <v>1,749138703818</v>
      </c>
      <c r="M1282" s="34" t="str">
        <f>VLOOKUP($J1282,[2]Coord_Mpios_X_Y!$B$2:$K$1123,10,FALSE)</f>
        <v>-75,558239064333</v>
      </c>
      <c r="N1282" s="34" t="s">
        <v>125</v>
      </c>
      <c r="O1282" s="34" t="s">
        <v>126</v>
      </c>
      <c r="Q1282" s="34" t="s">
        <v>127</v>
      </c>
      <c r="R1282" s="34">
        <v>17639281</v>
      </c>
      <c r="S1282" s="34" t="str">
        <f t="shared" ref="S1282:S1345" si="100">CONCATENATE(Q1282,R1282)</f>
        <v>CC17639281</v>
      </c>
      <c r="T1282" s="34" t="s">
        <v>189</v>
      </c>
      <c r="V1282" s="34" t="s">
        <v>240</v>
      </c>
      <c r="W1282" s="34" t="s">
        <v>759</v>
      </c>
      <c r="X1282" s="87">
        <v>24030</v>
      </c>
      <c r="Y1282">
        <v>57</v>
      </c>
      <c r="Z1282" s="36">
        <f>VLOOKUP($Y1282,[2]Edades!$A$3:$H$153,4,FALSE)</f>
        <v>5</v>
      </c>
      <c r="AA1282" s="34" t="str">
        <f>VLOOKUP($Y1282,[2]Edades!$A$3:$H$153,6,FALSE)</f>
        <v>5 - Adultez</v>
      </c>
      <c r="AB1282" s="34">
        <f>VLOOKUP($Y1282,[2]Edades!$A$3:$H$153,7,FALSE)</f>
        <v>12</v>
      </c>
      <c r="AC1282" s="34" t="str">
        <f>VLOOKUP($Y1282,[2]Edades!$A$3:$H$153,8,FALSE)</f>
        <v>55-59</v>
      </c>
      <c r="AD1282" s="34" t="s">
        <v>146</v>
      </c>
      <c r="AE1282">
        <v>1</v>
      </c>
      <c r="AF1282" s="34" t="s">
        <v>130</v>
      </c>
      <c r="AG1282" s="34" t="s">
        <v>2127</v>
      </c>
      <c r="AH1282" s="34" t="s">
        <v>2127</v>
      </c>
      <c r="AK1282" s="34" t="s">
        <v>125</v>
      </c>
      <c r="AM1282" s="34" t="s">
        <v>2127</v>
      </c>
      <c r="AN1282" s="36" t="s">
        <v>2127</v>
      </c>
      <c r="AO1282" s="36" t="s">
        <v>2127</v>
      </c>
      <c r="AP1282" s="34" t="s">
        <v>2127</v>
      </c>
      <c r="AQ1282" s="36" t="s">
        <v>2127</v>
      </c>
      <c r="AR1282" s="34" t="s">
        <v>2098</v>
      </c>
      <c r="AS1282" s="91" t="s">
        <v>7378</v>
      </c>
      <c r="AT1282" s="34">
        <v>3225944260</v>
      </c>
      <c r="AU1282" s="34" t="s">
        <v>2127</v>
      </c>
      <c r="AX1282" s="90"/>
      <c r="BA1282" s="91"/>
      <c r="BB1282" s="91"/>
      <c r="BC1282" s="91"/>
      <c r="BF1282" s="34" t="s">
        <v>4983</v>
      </c>
      <c r="BG1282" s="92" t="s">
        <v>2098</v>
      </c>
      <c r="BM1282" s="36" t="s">
        <v>131</v>
      </c>
      <c r="BN1282" s="34" t="s">
        <v>132</v>
      </c>
      <c r="BO1282" s="36">
        <v>0</v>
      </c>
      <c r="BQ1282" s="94"/>
      <c r="BS1282" s="36" t="s">
        <v>2127</v>
      </c>
      <c r="BU1282" s="95"/>
      <c r="BV1282" s="95"/>
      <c r="BW1282" s="61"/>
      <c r="BX1282" s="60"/>
      <c r="BY1282" s="59" t="str">
        <f t="shared" ref="BY1282:BY1345" ca="1" si="101">IFERROR(IF(BW1282="","",BW1282-TODAY()),"SIN DATO")</f>
        <v/>
      </c>
      <c r="CD1282" s="68"/>
      <c r="CE1282" s="68"/>
      <c r="CF1282" s="67"/>
      <c r="CG1282">
        <v>90</v>
      </c>
      <c r="CH1282" s="2">
        <v>170</v>
      </c>
      <c r="CI1282" s="4">
        <f t="shared" ref="CI1282:CI1345" si="102">(CG1282/((CH1282/100)*(CH1282/100)))</f>
        <v>31.141868512110729</v>
      </c>
      <c r="CJ1282" s="5" t="str">
        <f t="shared" ref="CJ1282:CJ1345" si="103">IFERROR(IF(CI1282&lt;=18.5,"BAJO PESO",IF(AND(CI1282&gt;18.5,CI1282&lt;25),"NORMAL",IF(AND(CI1282&gt;=25,CI1282&lt;=30),"SOBREPESO","OBESIDAD"))),"SIN DATO")</f>
        <v>OBESIDAD</v>
      </c>
      <c r="CK1282" s="36">
        <v>0</v>
      </c>
      <c r="CL1282" s="66"/>
      <c r="CM1282" s="89">
        <v>43560</v>
      </c>
      <c r="CN1282" s="97">
        <v>43571</v>
      </c>
      <c r="CP1282"/>
      <c r="CQ1282" s="65"/>
      <c r="CR1282" s="65"/>
      <c r="CS1282" s="98"/>
      <c r="CT1282"/>
      <c r="CU1282"/>
      <c r="CV1282" s="97"/>
      <c r="CW1282" s="2"/>
      <c r="CX1282" s="82"/>
      <c r="DG1282" s="64"/>
      <c r="DI1282" s="89">
        <v>43579</v>
      </c>
      <c r="DJ1282" s="89"/>
      <c r="DK1282" s="89">
        <v>44795</v>
      </c>
      <c r="DN1282" s="34"/>
      <c r="DO1282" s="34"/>
      <c r="DP1282" s="34"/>
      <c r="DQ1282" s="34"/>
      <c r="DR1282" s="34"/>
      <c r="DS1282" s="34" t="s">
        <v>2127</v>
      </c>
      <c r="DT1282" s="34"/>
      <c r="DU1282" s="47">
        <v>44159</v>
      </c>
      <c r="DY1282" s="1">
        <v>2</v>
      </c>
      <c r="DZ1282" t="s">
        <v>7941</v>
      </c>
      <c r="EB1282" s="4"/>
      <c r="EJ1282"/>
      <c r="EL1282" s="34"/>
      <c r="EN1282" s="34"/>
    </row>
    <row r="1283" spans="1:144" x14ac:dyDescent="0.25">
      <c r="A1283" s="85">
        <v>2022</v>
      </c>
      <c r="B1283" s="87">
        <v>44830</v>
      </c>
      <c r="C1283" t="s">
        <v>121</v>
      </c>
      <c r="D1283" t="s">
        <v>122</v>
      </c>
      <c r="E1283" s="34" t="s">
        <v>7938</v>
      </c>
      <c r="F1283" s="34">
        <f t="shared" ref="F1283:F1346" si="104">F1282+1</f>
        <v>1282</v>
      </c>
      <c r="G1283" s="34" t="s">
        <v>4985</v>
      </c>
      <c r="H1283">
        <v>18</v>
      </c>
      <c r="I1283" s="34" t="s">
        <v>6141</v>
      </c>
      <c r="J1283" s="34" t="s">
        <v>4988</v>
      </c>
      <c r="K1283" s="34" t="str">
        <f>VLOOKUP(J1283,[2]CodMpios!$B$347:$E$362,4,FALSE)</f>
        <v>18001 - Florencia</v>
      </c>
      <c r="L1283" s="34" t="str">
        <f>VLOOKUP($J1283,[2]Coord_Mpios_X_Y!$B$2:$K$1123,9,FALSE)</f>
        <v>1,749138703818</v>
      </c>
      <c r="M1283" s="34" t="str">
        <f>VLOOKUP($J1283,[2]Coord_Mpios_X_Y!$B$2:$K$1123,10,FALSE)</f>
        <v>-75,558239064333</v>
      </c>
      <c r="N1283" s="34" t="s">
        <v>6142</v>
      </c>
      <c r="O1283" s="34" t="s">
        <v>126</v>
      </c>
      <c r="Q1283" s="34" t="s">
        <v>127</v>
      </c>
      <c r="R1283" s="34">
        <v>26614120</v>
      </c>
      <c r="S1283" s="34" t="str">
        <f t="shared" si="100"/>
        <v>CC26614120</v>
      </c>
      <c r="T1283" s="34" t="s">
        <v>988</v>
      </c>
      <c r="U1283" s="34" t="s">
        <v>802</v>
      </c>
      <c r="V1283" s="34" t="s">
        <v>314</v>
      </c>
      <c r="W1283" s="34" t="s">
        <v>2491</v>
      </c>
      <c r="X1283" s="87">
        <v>15493</v>
      </c>
      <c r="Y1283">
        <v>80</v>
      </c>
      <c r="Z1283" s="36">
        <f>VLOOKUP($Y1283,[2]Edades!$A$3:$H$153,4,FALSE)</f>
        <v>6</v>
      </c>
      <c r="AA1283" s="34" t="str">
        <f>VLOOKUP($Y1283,[2]Edades!$A$3:$H$153,6,FALSE)</f>
        <v>6 - Persona mayor</v>
      </c>
      <c r="AB1283" s="34">
        <f>VLOOKUP($Y1283,[2]Edades!$A$3:$H$153,7,FALSE)</f>
        <v>17</v>
      </c>
      <c r="AC1283" s="34" t="str">
        <f>VLOOKUP($Y1283,[2]Edades!$A$3:$H$153,8,FALSE)</f>
        <v>80 Y MÁS</v>
      </c>
      <c r="AD1283" s="34" t="s">
        <v>129</v>
      </c>
      <c r="AE1283" s="1">
        <v>2</v>
      </c>
      <c r="AF1283" s="34" t="s">
        <v>2137</v>
      </c>
      <c r="AG1283" s="34" t="s">
        <v>2127</v>
      </c>
      <c r="AH1283" s="34" t="s">
        <v>2127</v>
      </c>
      <c r="AK1283" s="34" t="s">
        <v>6142</v>
      </c>
      <c r="AM1283" s="34" t="s">
        <v>2127</v>
      </c>
      <c r="AN1283" s="36" t="s">
        <v>2127</v>
      </c>
      <c r="AO1283" s="36" t="s">
        <v>2127</v>
      </c>
      <c r="AP1283" s="34" t="s">
        <v>2127</v>
      </c>
      <c r="AQ1283" s="36" t="s">
        <v>2127</v>
      </c>
      <c r="AR1283" s="34" t="s">
        <v>2098</v>
      </c>
      <c r="AS1283" s="91" t="s">
        <v>7379</v>
      </c>
      <c r="AT1283" s="34">
        <v>3118459516</v>
      </c>
      <c r="AU1283" s="34" t="s">
        <v>2127</v>
      </c>
      <c r="AX1283" s="90"/>
      <c r="BA1283" s="91"/>
      <c r="BB1283" s="91"/>
      <c r="BC1283" s="91"/>
      <c r="BF1283" s="34" t="s">
        <v>4983</v>
      </c>
      <c r="BG1283" s="92" t="s">
        <v>2098</v>
      </c>
      <c r="BM1283" s="36" t="s">
        <v>131</v>
      </c>
      <c r="BN1283" s="34" t="s">
        <v>132</v>
      </c>
      <c r="BO1283" s="36">
        <v>0</v>
      </c>
      <c r="BQ1283" s="94"/>
      <c r="BS1283" s="36" t="s">
        <v>2127</v>
      </c>
      <c r="BU1283" s="95"/>
      <c r="BV1283" s="95"/>
      <c r="BW1283" s="61"/>
      <c r="BX1283" s="60"/>
      <c r="BY1283" s="59" t="str">
        <f t="shared" ca="1" si="101"/>
        <v/>
      </c>
      <c r="CD1283" s="68"/>
      <c r="CE1283" s="68"/>
      <c r="CF1283" s="67"/>
      <c r="CG1283">
        <v>64</v>
      </c>
      <c r="CH1283" s="2">
        <v>150</v>
      </c>
      <c r="CI1283" s="4">
        <f t="shared" si="102"/>
        <v>28.444444444444443</v>
      </c>
      <c r="CJ1283" s="5" t="str">
        <f t="shared" si="103"/>
        <v>SOBREPESO</v>
      </c>
      <c r="CK1283" s="36">
        <v>0</v>
      </c>
      <c r="CL1283" s="66"/>
      <c r="CM1283" s="89">
        <v>43563</v>
      </c>
      <c r="CN1283" s="97">
        <v>43565</v>
      </c>
      <c r="CP1283"/>
      <c r="CQ1283" s="65"/>
      <c r="CR1283" s="65"/>
      <c r="CS1283" s="98"/>
      <c r="CT1283"/>
      <c r="CU1283"/>
      <c r="CV1283" s="97"/>
      <c r="CW1283" s="2">
        <v>130</v>
      </c>
      <c r="CX1283" s="82">
        <v>80</v>
      </c>
      <c r="DG1283" s="64"/>
      <c r="DI1283" s="89"/>
      <c r="DJ1283" s="89"/>
      <c r="DN1283" s="34"/>
      <c r="DO1283" s="34"/>
      <c r="DP1283" s="34"/>
      <c r="DQ1283" s="34"/>
      <c r="DR1283" s="34"/>
      <c r="DS1283" s="34" t="s">
        <v>2127</v>
      </c>
      <c r="DT1283" s="34"/>
      <c r="DU1283" s="47">
        <v>44770</v>
      </c>
      <c r="DY1283" s="1">
        <v>3</v>
      </c>
      <c r="DZ1283" t="s">
        <v>7939</v>
      </c>
      <c r="EA1283" s="4">
        <v>1.1399999999999999</v>
      </c>
      <c r="EB1283" s="4">
        <v>71</v>
      </c>
      <c r="EC1283" s="4">
        <v>204</v>
      </c>
      <c r="ED1283" s="4">
        <v>122</v>
      </c>
      <c r="EE1283" s="4">
        <v>54.5</v>
      </c>
      <c r="EF1283" s="4">
        <v>140</v>
      </c>
      <c r="EG1283" s="4">
        <v>2</v>
      </c>
      <c r="EH1283" s="4">
        <v>8.6999999999999993</v>
      </c>
      <c r="EJ1283"/>
      <c r="EL1283" s="34"/>
      <c r="EN1283" s="34"/>
    </row>
    <row r="1284" spans="1:144" x14ac:dyDescent="0.25">
      <c r="A1284" s="85">
        <v>2022</v>
      </c>
      <c r="B1284" s="87">
        <v>44830</v>
      </c>
      <c r="C1284" t="s">
        <v>121</v>
      </c>
      <c r="D1284" t="s">
        <v>122</v>
      </c>
      <c r="E1284" s="34" t="s">
        <v>7938</v>
      </c>
      <c r="F1284" s="34">
        <f t="shared" si="104"/>
        <v>1283</v>
      </c>
      <c r="G1284" s="34" t="s">
        <v>4985</v>
      </c>
      <c r="H1284">
        <v>18</v>
      </c>
      <c r="I1284" s="34" t="s">
        <v>6141</v>
      </c>
      <c r="J1284" s="34" t="s">
        <v>4998</v>
      </c>
      <c r="K1284" s="34" t="str">
        <f>VLOOKUP(J1284,[2]CodMpios!$B$347:$E$362,4,FALSE)</f>
        <v>18460 - Milán</v>
      </c>
      <c r="L1284" s="34" t="str">
        <f>VLOOKUP($J1284,[2]Coord_Mpios_X_Y!$B$2:$K$1123,9,FALSE)</f>
        <v>1,146692553938</v>
      </c>
      <c r="M1284" s="34" t="str">
        <f>VLOOKUP($J1284,[2]Coord_Mpios_X_Y!$B$2:$K$1123,10,FALSE)</f>
        <v>-75,386647638375</v>
      </c>
      <c r="N1284" s="34" t="s">
        <v>125</v>
      </c>
      <c r="O1284" s="34" t="s">
        <v>126</v>
      </c>
      <c r="Q1284" s="34" t="s">
        <v>127</v>
      </c>
      <c r="R1284" s="34">
        <v>17641236</v>
      </c>
      <c r="S1284" s="34" t="str">
        <f t="shared" si="100"/>
        <v>CC17641236</v>
      </c>
      <c r="T1284" s="34" t="s">
        <v>723</v>
      </c>
      <c r="V1284" s="34" t="s">
        <v>1265</v>
      </c>
      <c r="W1284" s="34" t="s">
        <v>182</v>
      </c>
      <c r="X1284" s="87">
        <v>24647</v>
      </c>
      <c r="Y1284">
        <v>55</v>
      </c>
      <c r="Z1284" s="36">
        <f>VLOOKUP($Y1284,[2]Edades!$A$3:$H$153,4,FALSE)</f>
        <v>5</v>
      </c>
      <c r="AA1284" s="34" t="str">
        <f>VLOOKUP($Y1284,[2]Edades!$A$3:$H$153,6,FALSE)</f>
        <v>5 - Adultez</v>
      </c>
      <c r="AB1284" s="34">
        <f>VLOOKUP($Y1284,[2]Edades!$A$3:$H$153,7,FALSE)</f>
        <v>12</v>
      </c>
      <c r="AC1284" s="34" t="str">
        <f>VLOOKUP($Y1284,[2]Edades!$A$3:$H$153,8,FALSE)</f>
        <v>55-59</v>
      </c>
      <c r="AD1284" s="34" t="s">
        <v>146</v>
      </c>
      <c r="AE1284">
        <v>1</v>
      </c>
      <c r="AF1284" s="34" t="s">
        <v>130</v>
      </c>
      <c r="AG1284" s="34" t="s">
        <v>2127</v>
      </c>
      <c r="AH1284" s="34" t="s">
        <v>2127</v>
      </c>
      <c r="AK1284" s="34" t="s">
        <v>125</v>
      </c>
      <c r="AM1284" s="34" t="s">
        <v>2127</v>
      </c>
      <c r="AN1284" s="36" t="s">
        <v>2127</v>
      </c>
      <c r="AO1284" s="36" t="s">
        <v>2127</v>
      </c>
      <c r="AP1284" s="34" t="s">
        <v>2127</v>
      </c>
      <c r="AQ1284" s="36" t="s">
        <v>2127</v>
      </c>
      <c r="AR1284" s="34" t="s">
        <v>5318</v>
      </c>
      <c r="AS1284" s="91" t="s">
        <v>2112</v>
      </c>
      <c r="AT1284" s="34">
        <v>3143828891</v>
      </c>
      <c r="AU1284" s="34" t="s">
        <v>2127</v>
      </c>
      <c r="AX1284" s="90"/>
      <c r="BA1284" s="91"/>
      <c r="BB1284" s="91"/>
      <c r="BC1284" s="91"/>
      <c r="BF1284" s="34" t="s">
        <v>4983</v>
      </c>
      <c r="BG1284" s="92" t="s">
        <v>2098</v>
      </c>
      <c r="BM1284" s="36" t="s">
        <v>131</v>
      </c>
      <c r="BN1284" s="34" t="s">
        <v>132</v>
      </c>
      <c r="BO1284" s="36">
        <v>0</v>
      </c>
      <c r="BQ1284" s="94"/>
      <c r="BS1284" s="36" t="s">
        <v>2127</v>
      </c>
      <c r="BU1284" s="95"/>
      <c r="BV1284" s="95"/>
      <c r="BW1284" s="61"/>
      <c r="BX1284" s="60"/>
      <c r="BY1284" s="59" t="str">
        <f t="shared" ca="1" si="101"/>
        <v/>
      </c>
      <c r="CD1284" s="68"/>
      <c r="CE1284" s="68"/>
      <c r="CF1284" s="67"/>
      <c r="CG1284">
        <v>68</v>
      </c>
      <c r="CH1284" s="2">
        <v>165</v>
      </c>
      <c r="CI1284" s="4">
        <f t="shared" si="102"/>
        <v>24.977043158861342</v>
      </c>
      <c r="CJ1284" s="5" t="str">
        <f t="shared" si="103"/>
        <v>NORMAL</v>
      </c>
      <c r="CK1284" s="36">
        <v>0</v>
      </c>
      <c r="CL1284" s="66"/>
      <c r="CM1284" s="89">
        <v>43564</v>
      </c>
      <c r="CN1284" s="97">
        <v>43566</v>
      </c>
      <c r="CP1284"/>
      <c r="CQ1284" s="65"/>
      <c r="CR1284" s="65"/>
      <c r="CS1284" s="98"/>
      <c r="CT1284"/>
      <c r="CU1284"/>
      <c r="CV1284" s="97"/>
      <c r="CW1284" s="2"/>
      <c r="CX1284" s="82"/>
      <c r="DG1284" s="64"/>
      <c r="DI1284" s="89">
        <v>43581</v>
      </c>
      <c r="DJ1284" s="89"/>
      <c r="DN1284" s="34"/>
      <c r="DO1284" s="34"/>
      <c r="DP1284" s="34"/>
      <c r="DQ1284" s="34"/>
      <c r="DR1284" s="34"/>
      <c r="DS1284" s="34" t="s">
        <v>2127</v>
      </c>
      <c r="DT1284" s="34"/>
      <c r="DU1284" s="47">
        <v>44484</v>
      </c>
      <c r="DY1284" s="1">
        <v>1</v>
      </c>
      <c r="DZ1284" t="s">
        <v>7940</v>
      </c>
      <c r="EB1284" s="4">
        <v>106</v>
      </c>
      <c r="EH1284" s="4">
        <v>6.6</v>
      </c>
      <c r="EJ1284"/>
      <c r="EL1284" s="34"/>
      <c r="EN1284" s="34"/>
    </row>
    <row r="1285" spans="1:144" x14ac:dyDescent="0.25">
      <c r="A1285" s="85">
        <v>2022</v>
      </c>
      <c r="B1285" s="87">
        <v>44830</v>
      </c>
      <c r="C1285" t="s">
        <v>121</v>
      </c>
      <c r="D1285" t="s">
        <v>122</v>
      </c>
      <c r="E1285" s="34" t="s">
        <v>7938</v>
      </c>
      <c r="F1285" s="34">
        <f t="shared" si="104"/>
        <v>1284</v>
      </c>
      <c r="G1285" s="34" t="s">
        <v>4985</v>
      </c>
      <c r="H1285">
        <v>18</v>
      </c>
      <c r="I1285" s="34" t="s">
        <v>6141</v>
      </c>
      <c r="J1285" s="34" t="s">
        <v>5110</v>
      </c>
      <c r="K1285" s="34" t="str">
        <f>VLOOKUP(J1285,[2]CodMpios!$B$347:$E$362,4,FALSE)</f>
        <v>18479 - Morelia</v>
      </c>
      <c r="L1285" s="34" t="str">
        <f>VLOOKUP($J1285,[2]Coord_Mpios_X_Y!$B$2:$K$1123,9,FALSE)</f>
        <v>1,382996109840</v>
      </c>
      <c r="M1285" s="34" t="str">
        <f>VLOOKUP($J1285,[2]Coord_Mpios_X_Y!$B$2:$K$1123,10,FALSE)</f>
        <v>-75,673811233713</v>
      </c>
      <c r="N1285" s="34" t="s">
        <v>139</v>
      </c>
      <c r="O1285" s="34" t="s">
        <v>126</v>
      </c>
      <c r="Q1285" s="34" t="s">
        <v>127</v>
      </c>
      <c r="R1285" s="34">
        <v>40758278</v>
      </c>
      <c r="S1285" s="34" t="str">
        <f t="shared" si="100"/>
        <v>CC40758278</v>
      </c>
      <c r="T1285" s="34" t="s">
        <v>234</v>
      </c>
      <c r="U1285" s="34" t="s">
        <v>140</v>
      </c>
      <c r="V1285" s="34" t="s">
        <v>344</v>
      </c>
      <c r="W1285" s="34" t="s">
        <v>5548</v>
      </c>
      <c r="X1285" s="87">
        <v>21173</v>
      </c>
      <c r="Y1285">
        <v>65</v>
      </c>
      <c r="Z1285" s="36">
        <f>VLOOKUP($Y1285,[2]Edades!$A$3:$H$153,4,FALSE)</f>
        <v>6</v>
      </c>
      <c r="AA1285" s="34" t="str">
        <f>VLOOKUP($Y1285,[2]Edades!$A$3:$H$153,6,FALSE)</f>
        <v>6 - Persona mayor</v>
      </c>
      <c r="AB1285" s="34">
        <f>VLOOKUP($Y1285,[2]Edades!$A$3:$H$153,7,FALSE)</f>
        <v>14</v>
      </c>
      <c r="AC1285" s="34" t="str">
        <f>VLOOKUP($Y1285,[2]Edades!$A$3:$H$153,8,FALSE)</f>
        <v>65-69</v>
      </c>
      <c r="AD1285" s="34" t="s">
        <v>129</v>
      </c>
      <c r="AE1285" s="1">
        <v>2</v>
      </c>
      <c r="AF1285" s="34" t="s">
        <v>2137</v>
      </c>
      <c r="AG1285" s="34" t="s">
        <v>2127</v>
      </c>
      <c r="AH1285" s="34" t="s">
        <v>2127</v>
      </c>
      <c r="AK1285" s="34" t="s">
        <v>139</v>
      </c>
      <c r="AM1285" s="34" t="s">
        <v>2127</v>
      </c>
      <c r="AN1285" s="36" t="s">
        <v>2127</v>
      </c>
      <c r="AO1285" s="36" t="s">
        <v>2127</v>
      </c>
      <c r="AP1285" s="34" t="s">
        <v>2127</v>
      </c>
      <c r="AQ1285" s="36" t="s">
        <v>2127</v>
      </c>
      <c r="AR1285" s="34" t="s">
        <v>2098</v>
      </c>
      <c r="AS1285" s="91" t="s">
        <v>7380</v>
      </c>
      <c r="AT1285" s="34">
        <v>3004182495</v>
      </c>
      <c r="AU1285" s="34" t="s">
        <v>2127</v>
      </c>
      <c r="AX1285" s="90"/>
      <c r="BA1285" s="91"/>
      <c r="BB1285" s="91"/>
      <c r="BC1285" s="91"/>
      <c r="BF1285" s="34" t="s">
        <v>4983</v>
      </c>
      <c r="BG1285" s="92" t="s">
        <v>2098</v>
      </c>
      <c r="BM1285" s="36" t="s">
        <v>131</v>
      </c>
      <c r="BN1285" s="34" t="s">
        <v>132</v>
      </c>
      <c r="BO1285" s="36">
        <v>0</v>
      </c>
      <c r="BQ1285" s="94"/>
      <c r="BS1285" s="36" t="s">
        <v>2127</v>
      </c>
      <c r="BU1285" s="95"/>
      <c r="BV1285" s="95"/>
      <c r="BW1285" s="61"/>
      <c r="BX1285" s="60"/>
      <c r="BY1285" s="59" t="str">
        <f t="shared" ca="1" si="101"/>
        <v/>
      </c>
      <c r="CD1285" s="68"/>
      <c r="CE1285" s="68"/>
      <c r="CF1285" s="67"/>
      <c r="CG1285">
        <v>81</v>
      </c>
      <c r="CH1285" s="2">
        <v>165</v>
      </c>
      <c r="CI1285" s="4">
        <f t="shared" si="102"/>
        <v>29.752066115702483</v>
      </c>
      <c r="CJ1285" s="5" t="str">
        <f t="shared" si="103"/>
        <v>SOBREPESO</v>
      </c>
      <c r="CK1285" s="36">
        <v>0</v>
      </c>
      <c r="CL1285" s="66"/>
      <c r="CM1285" s="89">
        <v>43564</v>
      </c>
      <c r="CN1285" s="97">
        <v>43570</v>
      </c>
      <c r="CP1285"/>
      <c r="CQ1285" s="65"/>
      <c r="CR1285" s="65"/>
      <c r="CS1285" s="98"/>
      <c r="CT1285"/>
      <c r="CU1285"/>
      <c r="CV1285" s="97"/>
      <c r="CW1285" s="2"/>
      <c r="CX1285" s="82"/>
      <c r="DG1285" s="64"/>
      <c r="DI1285" s="89">
        <v>43846</v>
      </c>
      <c r="DJ1285" s="89"/>
      <c r="DN1285" s="34"/>
      <c r="DO1285" s="34"/>
      <c r="DP1285" s="34"/>
      <c r="DQ1285" s="34"/>
      <c r="DR1285" s="34"/>
      <c r="DS1285" s="34" t="s">
        <v>2127</v>
      </c>
      <c r="DT1285" s="34"/>
      <c r="DY1285" s="1">
        <v>2</v>
      </c>
      <c r="DZ1285" t="s">
        <v>7941</v>
      </c>
      <c r="EB1285" s="4"/>
      <c r="EJ1285"/>
      <c r="EL1285" s="34"/>
      <c r="EN1285" s="34"/>
    </row>
    <row r="1286" spans="1:144" x14ac:dyDescent="0.25">
      <c r="A1286" s="85">
        <v>2022</v>
      </c>
      <c r="B1286" s="87">
        <v>44830</v>
      </c>
      <c r="C1286" t="s">
        <v>121</v>
      </c>
      <c r="D1286" t="s">
        <v>122</v>
      </c>
      <c r="E1286" s="34" t="s">
        <v>7938</v>
      </c>
      <c r="F1286" s="34">
        <f t="shared" si="104"/>
        <v>1285</v>
      </c>
      <c r="G1286" s="34" t="s">
        <v>4985</v>
      </c>
      <c r="H1286">
        <v>18</v>
      </c>
      <c r="I1286" s="34" t="s">
        <v>6141</v>
      </c>
      <c r="J1286" s="34" t="s">
        <v>5007</v>
      </c>
      <c r="K1286" s="34" t="str">
        <f>VLOOKUP(J1286,[2]CodMpios!$B$347:$E$362,4,FALSE)</f>
        <v>18410 - La Montañita</v>
      </c>
      <c r="L1286" s="34" t="str">
        <f>VLOOKUP($J1286,[2]Coord_Mpios_X_Y!$B$2:$K$1123,9,FALSE)</f>
        <v>1,302860442333</v>
      </c>
      <c r="M1286" s="34" t="str">
        <f>VLOOKUP($J1286,[2]Coord_Mpios_X_Y!$B$2:$K$1123,10,FALSE)</f>
        <v>-75,235727318747</v>
      </c>
      <c r="N1286" s="34" t="s">
        <v>125</v>
      </c>
      <c r="O1286" s="34" t="s">
        <v>126</v>
      </c>
      <c r="Q1286" s="34" t="s">
        <v>127</v>
      </c>
      <c r="R1286" s="34">
        <v>12023864</v>
      </c>
      <c r="S1286" s="34" t="str">
        <f t="shared" si="100"/>
        <v>CC12023864</v>
      </c>
      <c r="T1286" s="34" t="s">
        <v>5547</v>
      </c>
      <c r="V1286" s="34" t="s">
        <v>5428</v>
      </c>
      <c r="W1286" s="34" t="s">
        <v>5139</v>
      </c>
      <c r="X1286" s="87">
        <v>30947</v>
      </c>
      <c r="Y1286">
        <v>38</v>
      </c>
      <c r="Z1286" s="36">
        <f>VLOOKUP($Y1286,[2]Edades!$A$3:$H$153,4,FALSE)</f>
        <v>5</v>
      </c>
      <c r="AA1286" s="34" t="str">
        <f>VLOOKUP($Y1286,[2]Edades!$A$3:$H$153,6,FALSE)</f>
        <v>5 - Adultez</v>
      </c>
      <c r="AB1286" s="34">
        <f>VLOOKUP($Y1286,[2]Edades!$A$3:$H$153,7,FALSE)</f>
        <v>8</v>
      </c>
      <c r="AC1286" s="34" t="str">
        <f>VLOOKUP($Y1286,[2]Edades!$A$3:$H$153,8,FALSE)</f>
        <v>35-39</v>
      </c>
      <c r="AD1286" s="34" t="s">
        <v>146</v>
      </c>
      <c r="AE1286">
        <v>1</v>
      </c>
      <c r="AF1286" s="34" t="s">
        <v>5066</v>
      </c>
      <c r="AG1286" s="34" t="s">
        <v>2127</v>
      </c>
      <c r="AH1286" s="34" t="s">
        <v>2127</v>
      </c>
      <c r="AK1286" s="34" t="s">
        <v>125</v>
      </c>
      <c r="AM1286" s="34" t="s">
        <v>2127</v>
      </c>
      <c r="AN1286" s="36" t="s">
        <v>2127</v>
      </c>
      <c r="AO1286" s="36" t="s">
        <v>2127</v>
      </c>
      <c r="AP1286" s="34" t="s">
        <v>2127</v>
      </c>
      <c r="AQ1286" s="36" t="s">
        <v>2127</v>
      </c>
      <c r="AR1286" s="34" t="s">
        <v>5919</v>
      </c>
      <c r="AS1286" s="91" t="s">
        <v>7381</v>
      </c>
      <c r="AT1286" s="34">
        <v>3185570368</v>
      </c>
      <c r="AU1286" s="34" t="s">
        <v>2127</v>
      </c>
      <c r="AX1286" s="90"/>
      <c r="BA1286" s="91"/>
      <c r="BB1286" s="91"/>
      <c r="BC1286" s="91"/>
      <c r="BF1286" s="34" t="s">
        <v>4983</v>
      </c>
      <c r="BG1286" s="92" t="s">
        <v>2098</v>
      </c>
      <c r="BM1286" s="36" t="s">
        <v>131</v>
      </c>
      <c r="BN1286" s="34" t="s">
        <v>132</v>
      </c>
      <c r="BO1286" s="36">
        <v>0</v>
      </c>
      <c r="BQ1286" s="94"/>
      <c r="BS1286" s="36" t="s">
        <v>2127</v>
      </c>
      <c r="BU1286" s="95"/>
      <c r="BV1286" s="95"/>
      <c r="BW1286" s="61"/>
      <c r="BX1286" s="60"/>
      <c r="BY1286" s="59" t="str">
        <f t="shared" ca="1" si="101"/>
        <v/>
      </c>
      <c r="CD1286" s="68"/>
      <c r="CE1286" s="68"/>
      <c r="CF1286" s="67"/>
      <c r="CG1286">
        <v>64</v>
      </c>
      <c r="CH1286" s="2">
        <v>170</v>
      </c>
      <c r="CI1286" s="4">
        <f t="shared" si="102"/>
        <v>22.145328719723185</v>
      </c>
      <c r="CJ1286" s="5" t="str">
        <f t="shared" si="103"/>
        <v>NORMAL</v>
      </c>
      <c r="CK1286" s="36">
        <v>0</v>
      </c>
      <c r="CL1286" s="66"/>
      <c r="CM1286" s="89">
        <v>43570</v>
      </c>
      <c r="CN1286" s="97">
        <v>43572</v>
      </c>
      <c r="CP1286"/>
      <c r="CQ1286" s="65"/>
      <c r="CR1286" s="65"/>
      <c r="CS1286" s="98"/>
      <c r="CT1286"/>
      <c r="CU1286"/>
      <c r="CV1286" s="97"/>
      <c r="CW1286" s="2"/>
      <c r="CX1286" s="82"/>
      <c r="DG1286" s="64"/>
      <c r="DI1286" s="89"/>
      <c r="DJ1286" s="89"/>
      <c r="DN1286" s="34"/>
      <c r="DO1286" s="34"/>
      <c r="DP1286" s="34"/>
      <c r="DQ1286" s="34"/>
      <c r="DR1286" s="34"/>
      <c r="DS1286" s="34" t="s">
        <v>131</v>
      </c>
      <c r="DT1286" s="34"/>
      <c r="DU1286" s="47">
        <v>44281</v>
      </c>
      <c r="DY1286" s="1">
        <v>1</v>
      </c>
      <c r="DZ1286" t="s">
        <v>7940</v>
      </c>
      <c r="EB1286" s="4"/>
      <c r="EJ1286"/>
      <c r="EL1286" s="34"/>
      <c r="EN1286" s="34"/>
    </row>
    <row r="1287" spans="1:144" x14ac:dyDescent="0.25">
      <c r="A1287" s="85">
        <v>2022</v>
      </c>
      <c r="B1287" s="87">
        <v>44830</v>
      </c>
      <c r="C1287" t="s">
        <v>121</v>
      </c>
      <c r="D1287" t="s">
        <v>122</v>
      </c>
      <c r="E1287" s="34" t="s">
        <v>7938</v>
      </c>
      <c r="F1287" s="34">
        <f t="shared" si="104"/>
        <v>1286</v>
      </c>
      <c r="G1287" s="34" t="s">
        <v>4985</v>
      </c>
      <c r="H1287">
        <v>18</v>
      </c>
      <c r="I1287" s="34" t="s">
        <v>6141</v>
      </c>
      <c r="J1287" s="34" t="s">
        <v>4988</v>
      </c>
      <c r="K1287" s="34" t="str">
        <f>VLOOKUP(J1287,[2]CodMpios!$B$347:$E$362,4,FALSE)</f>
        <v>18001 - Florencia</v>
      </c>
      <c r="L1287" s="34" t="str">
        <f>VLOOKUP($J1287,[2]Coord_Mpios_X_Y!$B$2:$K$1123,9,FALSE)</f>
        <v>1,749138703818</v>
      </c>
      <c r="M1287" s="34" t="str">
        <f>VLOOKUP($J1287,[2]Coord_Mpios_X_Y!$B$2:$K$1123,10,FALSE)</f>
        <v>-75,558239064333</v>
      </c>
      <c r="N1287" s="34" t="s">
        <v>125</v>
      </c>
      <c r="O1287" s="34" t="s">
        <v>126</v>
      </c>
      <c r="Q1287" s="34" t="s">
        <v>127</v>
      </c>
      <c r="R1287" s="34">
        <v>52908848</v>
      </c>
      <c r="S1287" s="34" t="str">
        <f t="shared" si="100"/>
        <v>CC52908848</v>
      </c>
      <c r="T1287" s="34" t="s">
        <v>5546</v>
      </c>
      <c r="U1287" s="34" t="s">
        <v>1361</v>
      </c>
      <c r="V1287" s="34" t="s">
        <v>5545</v>
      </c>
      <c r="W1287" s="34" t="s">
        <v>2515</v>
      </c>
      <c r="X1287" s="87">
        <v>30325</v>
      </c>
      <c r="Y1287">
        <v>40</v>
      </c>
      <c r="Z1287" s="36">
        <f>VLOOKUP($Y1287,[2]Edades!$A$3:$H$153,4,FALSE)</f>
        <v>5</v>
      </c>
      <c r="AA1287" s="34" t="str">
        <f>VLOOKUP($Y1287,[2]Edades!$A$3:$H$153,6,FALSE)</f>
        <v>5 - Adultez</v>
      </c>
      <c r="AB1287" s="34">
        <f>VLOOKUP($Y1287,[2]Edades!$A$3:$H$153,7,FALSE)</f>
        <v>9</v>
      </c>
      <c r="AC1287" s="34" t="str">
        <f>VLOOKUP($Y1287,[2]Edades!$A$3:$H$153,8,FALSE)</f>
        <v>40-44</v>
      </c>
      <c r="AD1287" s="34" t="s">
        <v>129</v>
      </c>
      <c r="AE1287" s="1">
        <v>2</v>
      </c>
      <c r="AF1287" s="34" t="s">
        <v>130</v>
      </c>
      <c r="AG1287" s="34" t="s">
        <v>2127</v>
      </c>
      <c r="AH1287" s="34" t="s">
        <v>2127</v>
      </c>
      <c r="AK1287" s="34" t="s">
        <v>125</v>
      </c>
      <c r="AM1287" s="34" t="s">
        <v>2127</v>
      </c>
      <c r="AN1287" s="36" t="s">
        <v>2127</v>
      </c>
      <c r="AO1287" s="36" t="s">
        <v>2127</v>
      </c>
      <c r="AP1287" s="34" t="s">
        <v>2127</v>
      </c>
      <c r="AQ1287" s="36" t="s">
        <v>2127</v>
      </c>
      <c r="AR1287" s="34" t="s">
        <v>2098</v>
      </c>
      <c r="AS1287" s="91" t="s">
        <v>7382</v>
      </c>
      <c r="AT1287" s="34">
        <v>3208309267</v>
      </c>
      <c r="AU1287" s="34" t="s">
        <v>2127</v>
      </c>
      <c r="AX1287" s="90"/>
      <c r="BA1287" s="91"/>
      <c r="BB1287" s="91"/>
      <c r="BC1287" s="91"/>
      <c r="BF1287" s="34" t="s">
        <v>4983</v>
      </c>
      <c r="BG1287" s="92" t="s">
        <v>2098</v>
      </c>
      <c r="BM1287" s="36" t="s">
        <v>131</v>
      </c>
      <c r="BN1287" s="34" t="s">
        <v>132</v>
      </c>
      <c r="BO1287" s="36">
        <v>0</v>
      </c>
      <c r="BQ1287" s="94"/>
      <c r="BS1287" s="36" t="s">
        <v>2127</v>
      </c>
      <c r="BU1287" s="95"/>
      <c r="BV1287" s="95"/>
      <c r="BW1287" s="61"/>
      <c r="BX1287" s="60"/>
      <c r="BY1287" s="59" t="str">
        <f t="shared" ca="1" si="101"/>
        <v/>
      </c>
      <c r="CD1287" s="68"/>
      <c r="CE1287" s="68"/>
      <c r="CF1287" s="67"/>
      <c r="CG1287">
        <v>89</v>
      </c>
      <c r="CH1287" s="2">
        <v>152</v>
      </c>
      <c r="CI1287" s="4">
        <f t="shared" si="102"/>
        <v>38.52146814404432</v>
      </c>
      <c r="CJ1287" s="5" t="str">
        <f t="shared" si="103"/>
        <v>OBESIDAD</v>
      </c>
      <c r="CK1287" s="36">
        <v>0</v>
      </c>
      <c r="CL1287" s="66"/>
      <c r="CM1287" s="89">
        <v>43571</v>
      </c>
      <c r="CN1287" s="97">
        <v>43577</v>
      </c>
      <c r="CP1287"/>
      <c r="CQ1287" s="65"/>
      <c r="CR1287" s="65"/>
      <c r="CS1287" s="98"/>
      <c r="CT1287"/>
      <c r="CU1287"/>
      <c r="CV1287" s="97"/>
      <c r="CW1287" s="2">
        <v>160</v>
      </c>
      <c r="CX1287" s="82">
        <v>100</v>
      </c>
      <c r="DG1287" s="64"/>
      <c r="DI1287" s="89">
        <v>43622</v>
      </c>
      <c r="DJ1287" s="89"/>
      <c r="DN1287" s="34"/>
      <c r="DO1287" s="34"/>
      <c r="DP1287" s="34"/>
      <c r="DQ1287" s="34"/>
      <c r="DR1287" s="34"/>
      <c r="DS1287" s="34" t="s">
        <v>2127</v>
      </c>
      <c r="DT1287" s="34"/>
      <c r="DU1287" s="47">
        <v>44753</v>
      </c>
      <c r="DY1287" s="1">
        <v>1</v>
      </c>
      <c r="DZ1287" t="s">
        <v>7939</v>
      </c>
      <c r="EA1287" s="4">
        <v>0.52</v>
      </c>
      <c r="EB1287" s="4">
        <v>85</v>
      </c>
      <c r="EC1287" s="4">
        <v>192</v>
      </c>
      <c r="EE1287" s="4">
        <v>35.700000000000003</v>
      </c>
      <c r="EF1287" s="4">
        <v>258</v>
      </c>
      <c r="EG1287" s="4">
        <v>2.9</v>
      </c>
      <c r="EJ1287"/>
      <c r="EL1287" s="34"/>
      <c r="EN1287" s="34"/>
    </row>
    <row r="1288" spans="1:144" x14ac:dyDescent="0.25">
      <c r="A1288" s="85">
        <v>2022</v>
      </c>
      <c r="B1288" s="87">
        <v>44830</v>
      </c>
      <c r="C1288" t="s">
        <v>121</v>
      </c>
      <c r="D1288" t="s">
        <v>122</v>
      </c>
      <c r="E1288" s="34" t="s">
        <v>7938</v>
      </c>
      <c r="F1288" s="34">
        <f t="shared" si="104"/>
        <v>1287</v>
      </c>
      <c r="G1288" s="34" t="s">
        <v>4985</v>
      </c>
      <c r="H1288">
        <v>18</v>
      </c>
      <c r="I1288" s="34" t="s">
        <v>6141</v>
      </c>
      <c r="J1288" s="34" t="s">
        <v>5008</v>
      </c>
      <c r="K1288" s="34" t="str">
        <f>VLOOKUP(J1288,[2]CodMpios!$B$347:$E$362,4,FALSE)</f>
        <v>18094 - Belén De Los Andaquíes</v>
      </c>
      <c r="L1288" s="34" t="str">
        <f>VLOOKUP($J1288,[2]Coord_Mpios_X_Y!$B$2:$K$1123,9,FALSE)</f>
        <v>1,500923003060</v>
      </c>
      <c r="M1288" s="34" t="str">
        <f>VLOOKUP($J1288,[2]Coord_Mpios_X_Y!$B$2:$K$1123,10,FALSE)</f>
        <v>-75,875645424257</v>
      </c>
      <c r="N1288" s="34" t="s">
        <v>125</v>
      </c>
      <c r="O1288" s="34" t="s">
        <v>126</v>
      </c>
      <c r="Q1288" s="34" t="s">
        <v>127</v>
      </c>
      <c r="R1288" s="34">
        <v>40778069</v>
      </c>
      <c r="S1288" s="34" t="str">
        <f t="shared" si="100"/>
        <v>CC40778069</v>
      </c>
      <c r="T1288" s="34" t="s">
        <v>5544</v>
      </c>
      <c r="U1288" s="34" t="s">
        <v>180</v>
      </c>
      <c r="V1288" s="34" t="s">
        <v>842</v>
      </c>
      <c r="W1288" s="34" t="s">
        <v>5543</v>
      </c>
      <c r="X1288" s="87">
        <v>27230</v>
      </c>
      <c r="Y1288" s="2" t="e">
        <f>YEAR("27/9/2022")-YEAR(X1288)</f>
        <v>#VALUE!</v>
      </c>
      <c r="Z1288" s="36" t="e">
        <f>VLOOKUP($Y1288,[2]Edades!$A$3:$H$153,4,FALSE)</f>
        <v>#VALUE!</v>
      </c>
      <c r="AA1288" s="34" t="e">
        <f>VLOOKUP($Y1288,[2]Edades!$A$3:$H$153,6,FALSE)</f>
        <v>#VALUE!</v>
      </c>
      <c r="AB1288" s="34" t="e">
        <f>VLOOKUP($Y1288,[2]Edades!$A$3:$H$153,7,FALSE)</f>
        <v>#VALUE!</v>
      </c>
      <c r="AC1288" s="34" t="e">
        <f>VLOOKUP($Y1288,[2]Edades!$A$3:$H$153,8,FALSE)</f>
        <v>#VALUE!</v>
      </c>
      <c r="AD1288" s="34" t="s">
        <v>129</v>
      </c>
      <c r="AE1288" s="1">
        <v>2</v>
      </c>
      <c r="AF1288" s="34" t="s">
        <v>130</v>
      </c>
      <c r="AG1288" s="34" t="s">
        <v>2127</v>
      </c>
      <c r="AH1288" s="34" t="s">
        <v>2127</v>
      </c>
      <c r="AK1288" s="34" t="s">
        <v>125</v>
      </c>
      <c r="AM1288" s="34" t="s">
        <v>2127</v>
      </c>
      <c r="AN1288" s="36" t="s">
        <v>2127</v>
      </c>
      <c r="AO1288" s="36" t="s">
        <v>2127</v>
      </c>
      <c r="AP1288" s="34" t="s">
        <v>2127</v>
      </c>
      <c r="AQ1288" s="36" t="s">
        <v>2127</v>
      </c>
      <c r="AR1288" s="34" t="s">
        <v>5238</v>
      </c>
      <c r="AS1288" s="91" t="s">
        <v>7383</v>
      </c>
      <c r="AT1288" s="34">
        <v>3175549317</v>
      </c>
      <c r="AU1288" s="34" t="s">
        <v>2127</v>
      </c>
      <c r="AX1288" s="90"/>
      <c r="BA1288" s="91"/>
      <c r="BB1288" s="91"/>
      <c r="BC1288" s="91"/>
      <c r="BF1288" s="34" t="s">
        <v>4983</v>
      </c>
      <c r="BG1288" s="92" t="s">
        <v>2098</v>
      </c>
      <c r="BM1288" s="36" t="s">
        <v>131</v>
      </c>
      <c r="BN1288" s="34" t="s">
        <v>132</v>
      </c>
      <c r="BO1288" s="36">
        <v>0</v>
      </c>
      <c r="BQ1288" s="94"/>
      <c r="BS1288" s="36" t="s">
        <v>2127</v>
      </c>
      <c r="BU1288" s="95"/>
      <c r="BV1288" s="95"/>
      <c r="BW1288" s="61"/>
      <c r="BX1288" s="60"/>
      <c r="BY1288" s="59" t="str">
        <f t="shared" ca="1" si="101"/>
        <v/>
      </c>
      <c r="CD1288" s="68"/>
      <c r="CE1288" s="68"/>
      <c r="CF1288" s="67"/>
      <c r="CG1288">
        <v>75</v>
      </c>
      <c r="CH1288" s="2">
        <v>158</v>
      </c>
      <c r="CI1288" s="4">
        <f t="shared" si="102"/>
        <v>30.043262297708697</v>
      </c>
      <c r="CJ1288" s="5" t="str">
        <f t="shared" si="103"/>
        <v>OBESIDAD</v>
      </c>
      <c r="CK1288" s="36">
        <v>0</v>
      </c>
      <c r="CL1288" s="66"/>
      <c r="CM1288" s="89">
        <v>43571</v>
      </c>
      <c r="CN1288" s="97">
        <v>43588</v>
      </c>
      <c r="CP1288"/>
      <c r="CQ1288" s="65"/>
      <c r="CR1288" s="65"/>
      <c r="CS1288" s="98"/>
      <c r="CT1288"/>
      <c r="CU1288"/>
      <c r="CV1288" s="97"/>
      <c r="CW1288" s="2"/>
      <c r="CX1288" s="82"/>
      <c r="DG1288" s="64"/>
      <c r="DI1288" s="89">
        <v>43698</v>
      </c>
      <c r="DJ1288" s="89"/>
      <c r="DK1288" s="89">
        <v>44781</v>
      </c>
      <c r="DN1288" s="34"/>
      <c r="DO1288" s="34"/>
      <c r="DP1288" s="34"/>
      <c r="DQ1288" s="34"/>
      <c r="DR1288" s="34"/>
      <c r="DS1288" s="34" t="s">
        <v>2127</v>
      </c>
      <c r="DT1288" s="34"/>
      <c r="DU1288" s="47">
        <v>43588</v>
      </c>
      <c r="DY1288" s="1">
        <v>1</v>
      </c>
      <c r="DZ1288" t="s">
        <v>7941</v>
      </c>
      <c r="EB1288" s="4"/>
      <c r="EJ1288"/>
      <c r="EL1288" s="34"/>
      <c r="EN1288" s="34"/>
    </row>
    <row r="1289" spans="1:144" x14ac:dyDescent="0.25">
      <c r="A1289" s="85">
        <v>2022</v>
      </c>
      <c r="B1289" s="87">
        <v>44830</v>
      </c>
      <c r="C1289" t="s">
        <v>121</v>
      </c>
      <c r="D1289" t="s">
        <v>122</v>
      </c>
      <c r="E1289" s="34" t="s">
        <v>7938</v>
      </c>
      <c r="F1289" s="34">
        <f t="shared" si="104"/>
        <v>1288</v>
      </c>
      <c r="G1289" s="34" t="s">
        <v>4985</v>
      </c>
      <c r="H1289">
        <v>18</v>
      </c>
      <c r="I1289" s="34" t="s">
        <v>6141</v>
      </c>
      <c r="J1289" s="34" t="s">
        <v>5049</v>
      </c>
      <c r="K1289" s="34" t="str">
        <f>VLOOKUP(J1289,[2]CodMpios!$B$347:$E$362,4,FALSE)</f>
        <v>18610 - San José Del Fragua</v>
      </c>
      <c r="L1289" s="34" t="str">
        <f>VLOOKUP($J1289,[2]Coord_Mpios_X_Y!$B$2:$K$1123,9,FALSE)</f>
        <v>1,304702314265</v>
      </c>
      <c r="M1289" s="34" t="str">
        <f>VLOOKUP($J1289,[2]Coord_Mpios_X_Y!$B$2:$K$1123,10,FALSE)</f>
        <v>-76,110005941537</v>
      </c>
      <c r="N1289" s="34" t="s">
        <v>139</v>
      </c>
      <c r="O1289" s="34" t="s">
        <v>126</v>
      </c>
      <c r="Q1289" s="34" t="s">
        <v>127</v>
      </c>
      <c r="R1289" s="34">
        <v>38439647</v>
      </c>
      <c r="S1289" s="34" t="str">
        <f t="shared" si="100"/>
        <v>CC38439647</v>
      </c>
      <c r="T1289" s="34" t="s">
        <v>5542</v>
      </c>
      <c r="V1289" s="34" t="s">
        <v>216</v>
      </c>
      <c r="W1289" s="34" t="s">
        <v>135</v>
      </c>
      <c r="X1289" s="87">
        <v>20510</v>
      </c>
      <c r="Y1289">
        <v>67</v>
      </c>
      <c r="Z1289" s="36">
        <f>VLOOKUP($Y1289,[2]Edades!$A$3:$H$153,4,FALSE)</f>
        <v>6</v>
      </c>
      <c r="AA1289" s="34" t="str">
        <f>VLOOKUP($Y1289,[2]Edades!$A$3:$H$153,6,FALSE)</f>
        <v>6 - Persona mayor</v>
      </c>
      <c r="AB1289" s="34">
        <f>VLOOKUP($Y1289,[2]Edades!$A$3:$H$153,7,FALSE)</f>
        <v>14</v>
      </c>
      <c r="AC1289" s="34" t="str">
        <f>VLOOKUP($Y1289,[2]Edades!$A$3:$H$153,8,FALSE)</f>
        <v>65-69</v>
      </c>
      <c r="AD1289" s="34" t="s">
        <v>129</v>
      </c>
      <c r="AE1289" s="1">
        <v>2</v>
      </c>
      <c r="AF1289" s="34" t="s">
        <v>2137</v>
      </c>
      <c r="AG1289" s="34" t="s">
        <v>2127</v>
      </c>
      <c r="AH1289" s="34" t="s">
        <v>2127</v>
      </c>
      <c r="AK1289" s="34" t="s">
        <v>139</v>
      </c>
      <c r="AM1289" s="34" t="s">
        <v>2127</v>
      </c>
      <c r="AN1289" s="36" t="s">
        <v>2127</v>
      </c>
      <c r="AO1289" s="36" t="s">
        <v>2127</v>
      </c>
      <c r="AP1289" s="34" t="s">
        <v>2127</v>
      </c>
      <c r="AQ1289" s="36" t="s">
        <v>2127</v>
      </c>
      <c r="AR1289" s="34" t="s">
        <v>2098</v>
      </c>
      <c r="AS1289" s="91" t="s">
        <v>7384</v>
      </c>
      <c r="AT1289" s="34">
        <v>3102209580</v>
      </c>
      <c r="AU1289" s="34" t="s">
        <v>2127</v>
      </c>
      <c r="AX1289" s="90"/>
      <c r="BA1289" s="91"/>
      <c r="BB1289" s="91"/>
      <c r="BC1289" s="91"/>
      <c r="BF1289" s="34" t="s">
        <v>4983</v>
      </c>
      <c r="BG1289" s="92" t="s">
        <v>2098</v>
      </c>
      <c r="BM1289" s="36" t="s">
        <v>131</v>
      </c>
      <c r="BN1289" s="34" t="s">
        <v>132</v>
      </c>
      <c r="BO1289" s="36">
        <v>0</v>
      </c>
      <c r="BQ1289" s="94"/>
      <c r="BS1289" s="36" t="s">
        <v>2127</v>
      </c>
      <c r="BU1289" s="95"/>
      <c r="BV1289" s="95"/>
      <c r="BW1289" s="61"/>
      <c r="BX1289" s="60"/>
      <c r="BY1289" s="59" t="str">
        <f t="shared" ca="1" si="101"/>
        <v/>
      </c>
      <c r="CD1289" s="68"/>
      <c r="CE1289" s="68"/>
      <c r="CF1289" s="67"/>
      <c r="CG1289">
        <v>84</v>
      </c>
      <c r="CH1289" s="2">
        <v>167</v>
      </c>
      <c r="CI1289" s="4">
        <f t="shared" si="102"/>
        <v>30.119401914733409</v>
      </c>
      <c r="CJ1289" s="5" t="str">
        <f t="shared" si="103"/>
        <v>OBESIDAD</v>
      </c>
      <c r="CK1289" s="36">
        <v>0</v>
      </c>
      <c r="CL1289" s="66"/>
      <c r="CM1289" s="89">
        <v>43571</v>
      </c>
      <c r="CN1289" s="97">
        <v>43581</v>
      </c>
      <c r="CP1289"/>
      <c r="CQ1289" s="65"/>
      <c r="CR1289" s="65"/>
      <c r="CS1289" s="98"/>
      <c r="CT1289"/>
      <c r="CU1289"/>
      <c r="CV1289" s="97"/>
      <c r="CW1289" s="2">
        <v>150</v>
      </c>
      <c r="CX1289" s="82">
        <v>90</v>
      </c>
      <c r="DG1289" s="64"/>
      <c r="DI1289" s="89">
        <v>43584</v>
      </c>
      <c r="DJ1289" s="89"/>
      <c r="DN1289" s="34"/>
      <c r="DO1289" s="34"/>
      <c r="DP1289" s="34"/>
      <c r="DQ1289" s="34"/>
      <c r="DR1289" s="34"/>
      <c r="DS1289" s="34" t="s">
        <v>2127</v>
      </c>
      <c r="DT1289" s="34"/>
      <c r="DU1289" s="47">
        <v>44755</v>
      </c>
      <c r="DY1289" s="1">
        <v>2</v>
      </c>
      <c r="DZ1289" t="s">
        <v>7941</v>
      </c>
      <c r="EA1289" s="4">
        <v>0.87</v>
      </c>
      <c r="EB1289" s="4">
        <v>124</v>
      </c>
      <c r="EC1289" s="4">
        <v>265</v>
      </c>
      <c r="ED1289" s="4">
        <v>162.69999999999999</v>
      </c>
      <c r="EE1289" s="4">
        <v>50.9</v>
      </c>
      <c r="EF1289" s="4">
        <v>257</v>
      </c>
      <c r="EG1289" s="4">
        <v>127</v>
      </c>
      <c r="EH1289" s="4">
        <v>7.1</v>
      </c>
      <c r="EJ1289"/>
      <c r="EL1289" s="34"/>
      <c r="EN1289" s="34"/>
    </row>
    <row r="1290" spans="1:144" x14ac:dyDescent="0.25">
      <c r="A1290" s="85">
        <v>2022</v>
      </c>
      <c r="B1290" s="87">
        <v>44830</v>
      </c>
      <c r="C1290" t="s">
        <v>121</v>
      </c>
      <c r="D1290" t="s">
        <v>122</v>
      </c>
      <c r="E1290" s="34" t="s">
        <v>7938</v>
      </c>
      <c r="F1290" s="34">
        <f t="shared" si="104"/>
        <v>1289</v>
      </c>
      <c r="G1290" s="34" t="s">
        <v>4985</v>
      </c>
      <c r="H1290">
        <v>18</v>
      </c>
      <c r="I1290" s="34" t="s">
        <v>6141</v>
      </c>
      <c r="J1290" s="34" t="s">
        <v>4988</v>
      </c>
      <c r="K1290" s="34" t="str">
        <f>VLOOKUP(J1290,[2]CodMpios!$B$347:$E$362,4,FALSE)</f>
        <v>18001 - Florencia</v>
      </c>
      <c r="L1290" s="34" t="str">
        <f>VLOOKUP($J1290,[2]Coord_Mpios_X_Y!$B$2:$K$1123,9,FALSE)</f>
        <v>1,749138703818</v>
      </c>
      <c r="M1290" s="34" t="str">
        <f>VLOOKUP($J1290,[2]Coord_Mpios_X_Y!$B$2:$K$1123,10,FALSE)</f>
        <v>-75,558239064333</v>
      </c>
      <c r="N1290" s="34" t="s">
        <v>6142</v>
      </c>
      <c r="O1290" s="34" t="s">
        <v>126</v>
      </c>
      <c r="Q1290" s="34" t="s">
        <v>127</v>
      </c>
      <c r="R1290" s="34">
        <v>17723026</v>
      </c>
      <c r="S1290" s="34" t="str">
        <f t="shared" si="100"/>
        <v>CC17723026</v>
      </c>
      <c r="T1290" s="34" t="s">
        <v>368</v>
      </c>
      <c r="V1290" s="34" t="s">
        <v>466</v>
      </c>
      <c r="W1290" s="34" t="s">
        <v>5136</v>
      </c>
      <c r="X1290" s="87">
        <v>18107</v>
      </c>
      <c r="Y1290">
        <v>73</v>
      </c>
      <c r="Z1290" s="36">
        <f>VLOOKUP($Y1290,[2]Edades!$A$3:$H$153,4,FALSE)</f>
        <v>6</v>
      </c>
      <c r="AA1290" s="34" t="str">
        <f>VLOOKUP($Y1290,[2]Edades!$A$3:$H$153,6,FALSE)</f>
        <v>6 - Persona mayor</v>
      </c>
      <c r="AB1290" s="34">
        <f>VLOOKUP($Y1290,[2]Edades!$A$3:$H$153,7,FALSE)</f>
        <v>15</v>
      </c>
      <c r="AC1290" s="34" t="str">
        <f>VLOOKUP($Y1290,[2]Edades!$A$3:$H$153,8,FALSE)</f>
        <v>70-74</v>
      </c>
      <c r="AD1290" s="34" t="s">
        <v>146</v>
      </c>
      <c r="AE1290">
        <v>1</v>
      </c>
      <c r="AF1290" s="34" t="s">
        <v>2137</v>
      </c>
      <c r="AG1290" s="34" t="s">
        <v>2127</v>
      </c>
      <c r="AH1290" s="34" t="s">
        <v>2127</v>
      </c>
      <c r="AK1290" s="34" t="s">
        <v>6142</v>
      </c>
      <c r="AM1290" s="34" t="s">
        <v>2127</v>
      </c>
      <c r="AN1290" s="36" t="s">
        <v>2127</v>
      </c>
      <c r="AO1290" s="36" t="s">
        <v>2127</v>
      </c>
      <c r="AP1290" s="34" t="s">
        <v>2127</v>
      </c>
      <c r="AQ1290" s="36" t="s">
        <v>2127</v>
      </c>
      <c r="AR1290" s="34" t="s">
        <v>2098</v>
      </c>
      <c r="AS1290" s="91" t="s">
        <v>7385</v>
      </c>
      <c r="AT1290" s="34">
        <v>3134531801</v>
      </c>
      <c r="AU1290" s="34" t="s">
        <v>2127</v>
      </c>
      <c r="AX1290" s="90"/>
      <c r="BA1290" s="91"/>
      <c r="BB1290" s="91"/>
      <c r="BC1290" s="91"/>
      <c r="BF1290" s="34" t="s">
        <v>4983</v>
      </c>
      <c r="BG1290" s="92" t="s">
        <v>2098</v>
      </c>
      <c r="BM1290" s="36" t="s">
        <v>131</v>
      </c>
      <c r="BN1290" s="34" t="s">
        <v>132</v>
      </c>
      <c r="BO1290" s="36">
        <v>0</v>
      </c>
      <c r="BQ1290" s="94"/>
      <c r="BS1290" s="36" t="s">
        <v>2127</v>
      </c>
      <c r="BU1290" s="95"/>
      <c r="BV1290" s="95"/>
      <c r="BW1290" s="61"/>
      <c r="BX1290" s="60"/>
      <c r="BY1290" s="59" t="str">
        <f t="shared" ca="1" si="101"/>
        <v/>
      </c>
      <c r="CD1290" s="68"/>
      <c r="CE1290" s="68"/>
      <c r="CF1290" s="67"/>
      <c r="CG1290">
        <v>75</v>
      </c>
      <c r="CH1290" s="2">
        <v>173</v>
      </c>
      <c r="CI1290" s="4">
        <f t="shared" si="102"/>
        <v>25.059307026629689</v>
      </c>
      <c r="CJ1290" s="5" t="str">
        <f t="shared" si="103"/>
        <v>SOBREPESO</v>
      </c>
      <c r="CK1290" s="36">
        <v>0</v>
      </c>
      <c r="CL1290" s="66"/>
      <c r="CM1290" s="89">
        <v>43578</v>
      </c>
      <c r="CN1290" s="97">
        <v>43587</v>
      </c>
      <c r="CP1290"/>
      <c r="CQ1290" s="65"/>
      <c r="CR1290" s="65"/>
      <c r="CS1290" s="98"/>
      <c r="CT1290"/>
      <c r="CU1290"/>
      <c r="CV1290" s="97"/>
      <c r="CW1290" s="2"/>
      <c r="CX1290" s="82"/>
      <c r="DG1290" s="64"/>
      <c r="DI1290" s="89">
        <v>43682</v>
      </c>
      <c r="DJ1290" s="89"/>
      <c r="DN1290" s="34"/>
      <c r="DO1290" s="34"/>
      <c r="DP1290" s="34"/>
      <c r="DQ1290" s="34"/>
      <c r="DR1290" s="34"/>
      <c r="DS1290" s="34" t="s">
        <v>2127</v>
      </c>
      <c r="DT1290" s="34"/>
      <c r="DU1290" s="47">
        <v>44266</v>
      </c>
      <c r="DY1290" s="1">
        <v>2</v>
      </c>
      <c r="DZ1290" t="s">
        <v>7940</v>
      </c>
      <c r="EB1290" s="4"/>
      <c r="EJ1290"/>
      <c r="EL1290" s="34"/>
      <c r="EN1290" s="34"/>
    </row>
    <row r="1291" spans="1:144" x14ac:dyDescent="0.25">
      <c r="A1291" s="85">
        <v>2022</v>
      </c>
      <c r="B1291" s="87">
        <v>44830</v>
      </c>
      <c r="C1291" t="s">
        <v>121</v>
      </c>
      <c r="D1291" t="s">
        <v>122</v>
      </c>
      <c r="E1291" s="34" t="s">
        <v>7938</v>
      </c>
      <c r="F1291" s="34">
        <f t="shared" si="104"/>
        <v>1290</v>
      </c>
      <c r="G1291" s="34" t="s">
        <v>4985</v>
      </c>
      <c r="H1291">
        <v>18</v>
      </c>
      <c r="I1291" s="34" t="s">
        <v>6141</v>
      </c>
      <c r="J1291" s="34" t="s">
        <v>4988</v>
      </c>
      <c r="K1291" s="34" t="str">
        <f>VLOOKUP(J1291,[2]CodMpios!$B$347:$E$362,4,FALSE)</f>
        <v>18001 - Florencia</v>
      </c>
      <c r="L1291" s="34" t="str">
        <f>VLOOKUP($J1291,[2]Coord_Mpios_X_Y!$B$2:$K$1123,9,FALSE)</f>
        <v>1,749138703818</v>
      </c>
      <c r="M1291" s="34" t="str">
        <f>VLOOKUP($J1291,[2]Coord_Mpios_X_Y!$B$2:$K$1123,10,FALSE)</f>
        <v>-75,558239064333</v>
      </c>
      <c r="N1291" s="34" t="s">
        <v>6142</v>
      </c>
      <c r="O1291" s="34" t="s">
        <v>126</v>
      </c>
      <c r="Q1291" s="34" t="s">
        <v>127</v>
      </c>
      <c r="R1291" s="34">
        <v>17625156</v>
      </c>
      <c r="S1291" s="34" t="str">
        <f t="shared" si="100"/>
        <v>CC17625156</v>
      </c>
      <c r="T1291" s="34" t="s">
        <v>5541</v>
      </c>
      <c r="V1291" s="34" t="s">
        <v>5540</v>
      </c>
      <c r="W1291" s="34" t="s">
        <v>255</v>
      </c>
      <c r="X1291" s="87">
        <v>18797</v>
      </c>
      <c r="Y1291">
        <v>71</v>
      </c>
      <c r="Z1291" s="36">
        <f>VLOOKUP($Y1291,[2]Edades!$A$3:$H$153,4,FALSE)</f>
        <v>6</v>
      </c>
      <c r="AA1291" s="34" t="str">
        <f>VLOOKUP($Y1291,[2]Edades!$A$3:$H$153,6,FALSE)</f>
        <v>6 - Persona mayor</v>
      </c>
      <c r="AB1291" s="34">
        <f>VLOOKUP($Y1291,[2]Edades!$A$3:$H$153,7,FALSE)</f>
        <v>15</v>
      </c>
      <c r="AC1291" s="34" t="str">
        <f>VLOOKUP($Y1291,[2]Edades!$A$3:$H$153,8,FALSE)</f>
        <v>70-74</v>
      </c>
      <c r="AD1291" s="34" t="s">
        <v>146</v>
      </c>
      <c r="AE1291">
        <v>1</v>
      </c>
      <c r="AF1291" s="34" t="s">
        <v>2137</v>
      </c>
      <c r="AG1291" s="34" t="s">
        <v>2127</v>
      </c>
      <c r="AH1291" s="34" t="s">
        <v>2127</v>
      </c>
      <c r="AK1291" s="34" t="s">
        <v>6142</v>
      </c>
      <c r="AM1291" s="34" t="s">
        <v>2127</v>
      </c>
      <c r="AN1291" s="36" t="s">
        <v>2127</v>
      </c>
      <c r="AO1291" s="36" t="s">
        <v>2127</v>
      </c>
      <c r="AP1291" s="34" t="s">
        <v>2127</v>
      </c>
      <c r="AQ1291" s="36" t="s">
        <v>2127</v>
      </c>
      <c r="AR1291" s="34" t="s">
        <v>2098</v>
      </c>
      <c r="AS1291" s="91" t="s">
        <v>7386</v>
      </c>
      <c r="AT1291" s="34">
        <v>3103220461</v>
      </c>
      <c r="AU1291" s="34" t="s">
        <v>2127</v>
      </c>
      <c r="AX1291" s="90"/>
      <c r="BA1291" s="91"/>
      <c r="BB1291" s="91"/>
      <c r="BC1291" s="91"/>
      <c r="BF1291" s="34" t="s">
        <v>4983</v>
      </c>
      <c r="BG1291" s="92" t="s">
        <v>2098</v>
      </c>
      <c r="BM1291" s="36" t="s">
        <v>131</v>
      </c>
      <c r="BN1291" s="34" t="s">
        <v>132</v>
      </c>
      <c r="BO1291" s="36">
        <v>0</v>
      </c>
      <c r="BQ1291" s="94"/>
      <c r="BS1291" s="36" t="s">
        <v>2127</v>
      </c>
      <c r="BU1291" s="95"/>
      <c r="BV1291" s="95"/>
      <c r="BW1291" s="61"/>
      <c r="BX1291" s="60"/>
      <c r="BY1291" s="59" t="str">
        <f t="shared" ca="1" si="101"/>
        <v/>
      </c>
      <c r="CD1291" s="68"/>
      <c r="CE1291" s="68"/>
      <c r="CF1291" s="67"/>
      <c r="CG1291">
        <v>80</v>
      </c>
      <c r="CH1291" s="2">
        <v>162</v>
      </c>
      <c r="CI1291" s="4">
        <f t="shared" si="102"/>
        <v>30.48315805517451</v>
      </c>
      <c r="CJ1291" s="5" t="str">
        <f t="shared" si="103"/>
        <v>OBESIDAD</v>
      </c>
      <c r="CK1291" s="36">
        <v>0</v>
      </c>
      <c r="CL1291" s="66"/>
      <c r="CM1291" s="89">
        <v>43581</v>
      </c>
      <c r="CN1291" s="97">
        <v>43587</v>
      </c>
      <c r="CP1291"/>
      <c r="CQ1291" s="65"/>
      <c r="CR1291" s="65"/>
      <c r="CS1291" s="98"/>
      <c r="CT1291"/>
      <c r="CU1291"/>
      <c r="CV1291" s="97"/>
      <c r="CW1291" s="2">
        <v>120</v>
      </c>
      <c r="CX1291" s="82">
        <v>80</v>
      </c>
      <c r="DG1291" s="64"/>
      <c r="DI1291" s="89">
        <v>43588</v>
      </c>
      <c r="DJ1291" s="89"/>
      <c r="DN1291" s="34"/>
      <c r="DO1291" s="34"/>
      <c r="DP1291" s="34"/>
      <c r="DQ1291" s="34"/>
      <c r="DR1291" s="34"/>
      <c r="DS1291" s="34" t="s">
        <v>2127</v>
      </c>
      <c r="DT1291" s="34"/>
      <c r="DU1291" s="47">
        <v>43587</v>
      </c>
      <c r="DY1291" s="1">
        <v>2</v>
      </c>
      <c r="DZ1291" t="s">
        <v>7941</v>
      </c>
      <c r="EB1291" s="4"/>
      <c r="EJ1291"/>
      <c r="EL1291" s="34"/>
      <c r="EN1291" s="34"/>
    </row>
    <row r="1292" spans="1:144" x14ac:dyDescent="0.25">
      <c r="A1292" s="85">
        <v>2022</v>
      </c>
      <c r="B1292" s="87">
        <v>44830</v>
      </c>
      <c r="C1292" t="s">
        <v>121</v>
      </c>
      <c r="D1292" t="s">
        <v>122</v>
      </c>
      <c r="E1292" s="34" t="s">
        <v>7938</v>
      </c>
      <c r="F1292" s="34">
        <f t="shared" si="104"/>
        <v>1291</v>
      </c>
      <c r="G1292" s="34" t="s">
        <v>4985</v>
      </c>
      <c r="H1292">
        <v>18</v>
      </c>
      <c r="I1292" s="34" t="s">
        <v>6141</v>
      </c>
      <c r="J1292" s="34" t="s">
        <v>4984</v>
      </c>
      <c r="K1292" s="34" t="str">
        <f>VLOOKUP(J1292,[2]CodMpios!$B$347:$E$362,4,FALSE)</f>
        <v>18753 - San Vicente Del Caguán</v>
      </c>
      <c r="L1292" s="34" t="str">
        <f>VLOOKUP($J1292,[2]Coord_Mpios_X_Y!$B$2:$K$1123,9,FALSE)</f>
        <v>1,567801695842</v>
      </c>
      <c r="M1292" s="34" t="str">
        <f>VLOOKUP($J1292,[2]Coord_Mpios_X_Y!$B$2:$K$1123,10,FALSE)</f>
        <v>-74,262977514784</v>
      </c>
      <c r="N1292" s="34" t="s">
        <v>125</v>
      </c>
      <c r="O1292" s="34" t="s">
        <v>126</v>
      </c>
      <c r="Q1292" s="34" t="s">
        <v>127</v>
      </c>
      <c r="R1292" s="34">
        <v>40764659</v>
      </c>
      <c r="S1292" s="34" t="str">
        <f t="shared" si="100"/>
        <v>CC40764659</v>
      </c>
      <c r="T1292" s="34" t="s">
        <v>163</v>
      </c>
      <c r="V1292" s="34" t="s">
        <v>439</v>
      </c>
      <c r="W1292" s="34" t="s">
        <v>182</v>
      </c>
      <c r="X1292" s="87">
        <v>23669</v>
      </c>
      <c r="Y1292">
        <v>58</v>
      </c>
      <c r="Z1292" s="36">
        <f>VLOOKUP($Y1292,[2]Edades!$A$3:$H$153,4,FALSE)</f>
        <v>5</v>
      </c>
      <c r="AA1292" s="34" t="str">
        <f>VLOOKUP($Y1292,[2]Edades!$A$3:$H$153,6,FALSE)</f>
        <v>5 - Adultez</v>
      </c>
      <c r="AB1292" s="34">
        <f>VLOOKUP($Y1292,[2]Edades!$A$3:$H$153,7,FALSE)</f>
        <v>12</v>
      </c>
      <c r="AC1292" s="34" t="str">
        <f>VLOOKUP($Y1292,[2]Edades!$A$3:$H$153,8,FALSE)</f>
        <v>55-59</v>
      </c>
      <c r="AD1292" s="34" t="s">
        <v>129</v>
      </c>
      <c r="AE1292" s="1">
        <v>2</v>
      </c>
      <c r="AF1292" s="34" t="s">
        <v>130</v>
      </c>
      <c r="AG1292" s="34" t="s">
        <v>2127</v>
      </c>
      <c r="AH1292" s="34" t="s">
        <v>2127</v>
      </c>
      <c r="AK1292" s="34" t="s">
        <v>125</v>
      </c>
      <c r="AM1292" s="34" t="s">
        <v>2127</v>
      </c>
      <c r="AN1292" s="36" t="s">
        <v>2127</v>
      </c>
      <c r="AO1292" s="36" t="s">
        <v>2127</v>
      </c>
      <c r="AP1292" s="34" t="s">
        <v>2127</v>
      </c>
      <c r="AQ1292" s="36" t="s">
        <v>2127</v>
      </c>
      <c r="AR1292" s="34" t="s">
        <v>5042</v>
      </c>
      <c r="AS1292" s="91" t="s">
        <v>7387</v>
      </c>
      <c r="AT1292" s="34">
        <v>3143470070</v>
      </c>
      <c r="AU1292" s="34" t="s">
        <v>2127</v>
      </c>
      <c r="AX1292" s="90"/>
      <c r="BA1292" s="91"/>
      <c r="BB1292" s="91"/>
      <c r="BC1292" s="91"/>
      <c r="BF1292" s="34" t="s">
        <v>4983</v>
      </c>
      <c r="BG1292" s="92" t="s">
        <v>5042</v>
      </c>
      <c r="BM1292" s="36" t="s">
        <v>131</v>
      </c>
      <c r="BN1292" s="34" t="s">
        <v>132</v>
      </c>
      <c r="BO1292" s="36">
        <v>0</v>
      </c>
      <c r="BQ1292" s="94"/>
      <c r="BS1292" s="36" t="s">
        <v>2127</v>
      </c>
      <c r="BU1292" s="95"/>
      <c r="BV1292" s="95"/>
      <c r="BW1292" s="61"/>
      <c r="BX1292" s="60"/>
      <c r="BY1292" s="59" t="str">
        <f t="shared" ca="1" si="101"/>
        <v/>
      </c>
      <c r="CD1292" s="68"/>
      <c r="CE1292" s="68"/>
      <c r="CF1292" s="67"/>
      <c r="CG1292"/>
      <c r="CH1292" s="2"/>
      <c r="CI1292" s="4" t="e">
        <f t="shared" si="102"/>
        <v>#DIV/0!</v>
      </c>
      <c r="CJ1292" s="5" t="str">
        <f t="shared" si="103"/>
        <v>SIN DATO</v>
      </c>
      <c r="CK1292" s="36">
        <v>0</v>
      </c>
      <c r="CL1292" s="66"/>
      <c r="CM1292" s="89">
        <v>43581</v>
      </c>
      <c r="CN1292" s="97">
        <v>43581</v>
      </c>
      <c r="CP1292"/>
      <c r="CQ1292" s="65"/>
      <c r="CR1292" s="65"/>
      <c r="CS1292" s="98"/>
      <c r="CT1292"/>
      <c r="CU1292"/>
      <c r="CV1292" s="97"/>
      <c r="CW1292" s="2"/>
      <c r="CX1292" s="82"/>
      <c r="DG1292" s="64"/>
      <c r="DI1292" s="89"/>
      <c r="DJ1292" s="89"/>
      <c r="DK1292" s="89">
        <v>44816</v>
      </c>
      <c r="DN1292" s="34"/>
      <c r="DO1292" s="34"/>
      <c r="DP1292" s="34"/>
      <c r="DQ1292" s="34"/>
      <c r="DR1292" s="34"/>
      <c r="DS1292" s="34" t="s">
        <v>2127</v>
      </c>
      <c r="DT1292" s="34"/>
      <c r="DY1292" s="1">
        <v>2</v>
      </c>
      <c r="DZ1292" t="s">
        <v>7941</v>
      </c>
      <c r="EB1292" s="4"/>
      <c r="EJ1292"/>
      <c r="EL1292" s="34"/>
      <c r="EN1292" s="34"/>
    </row>
    <row r="1293" spans="1:144" x14ac:dyDescent="0.25">
      <c r="A1293" s="85">
        <v>2022</v>
      </c>
      <c r="B1293" s="87">
        <v>44830</v>
      </c>
      <c r="C1293" t="s">
        <v>121</v>
      </c>
      <c r="D1293" t="s">
        <v>122</v>
      </c>
      <c r="E1293" s="34" t="s">
        <v>7938</v>
      </c>
      <c r="F1293" s="34">
        <f t="shared" si="104"/>
        <v>1292</v>
      </c>
      <c r="G1293" s="34" t="s">
        <v>4985</v>
      </c>
      <c r="H1293">
        <v>18</v>
      </c>
      <c r="I1293" s="34" t="s">
        <v>6141</v>
      </c>
      <c r="J1293" s="34" t="s">
        <v>5007</v>
      </c>
      <c r="K1293" s="34" t="str">
        <f>VLOOKUP(J1293,[2]CodMpios!$B$347:$E$362,4,FALSE)</f>
        <v>18410 - La Montañita</v>
      </c>
      <c r="L1293" s="34" t="str">
        <f>VLOOKUP($J1293,[2]Coord_Mpios_X_Y!$B$2:$K$1123,9,FALSE)</f>
        <v>1,302860442333</v>
      </c>
      <c r="M1293" s="34" t="str">
        <f>VLOOKUP($J1293,[2]Coord_Mpios_X_Y!$B$2:$K$1123,10,FALSE)</f>
        <v>-75,235727318747</v>
      </c>
      <c r="N1293" s="34" t="s">
        <v>125</v>
      </c>
      <c r="O1293" s="34" t="s">
        <v>126</v>
      </c>
      <c r="Q1293" s="34" t="s">
        <v>127</v>
      </c>
      <c r="R1293" s="34">
        <v>40766417</v>
      </c>
      <c r="S1293" s="34" t="str">
        <f t="shared" si="100"/>
        <v>CC40766417</v>
      </c>
      <c r="T1293" s="34" t="s">
        <v>1258</v>
      </c>
      <c r="V1293" s="34" t="s">
        <v>183</v>
      </c>
      <c r="W1293" s="34" t="s">
        <v>5104</v>
      </c>
      <c r="X1293" s="87">
        <v>23964</v>
      </c>
      <c r="Y1293">
        <v>57</v>
      </c>
      <c r="Z1293" s="36">
        <f>VLOOKUP($Y1293,[2]Edades!$A$3:$H$153,4,FALSE)</f>
        <v>5</v>
      </c>
      <c r="AA1293" s="34" t="str">
        <f>VLOOKUP($Y1293,[2]Edades!$A$3:$H$153,6,FALSE)</f>
        <v>5 - Adultez</v>
      </c>
      <c r="AB1293" s="34">
        <f>VLOOKUP($Y1293,[2]Edades!$A$3:$H$153,7,FALSE)</f>
        <v>12</v>
      </c>
      <c r="AC1293" s="34" t="str">
        <f>VLOOKUP($Y1293,[2]Edades!$A$3:$H$153,8,FALSE)</f>
        <v>55-59</v>
      </c>
      <c r="AD1293" s="34" t="s">
        <v>129</v>
      </c>
      <c r="AE1293" s="1">
        <v>2</v>
      </c>
      <c r="AF1293" s="34" t="s">
        <v>130</v>
      </c>
      <c r="AG1293" s="34" t="s">
        <v>2127</v>
      </c>
      <c r="AH1293" s="34" t="s">
        <v>2127</v>
      </c>
      <c r="AK1293" s="34" t="s">
        <v>125</v>
      </c>
      <c r="AM1293" s="34" t="s">
        <v>2127</v>
      </c>
      <c r="AN1293" s="36" t="s">
        <v>2127</v>
      </c>
      <c r="AO1293" s="36" t="s">
        <v>2127</v>
      </c>
      <c r="AP1293" s="34" t="s">
        <v>2127</v>
      </c>
      <c r="AQ1293" s="36" t="s">
        <v>2127</v>
      </c>
      <c r="AR1293" s="34" t="s">
        <v>5919</v>
      </c>
      <c r="AS1293" s="91" t="s">
        <v>7388</v>
      </c>
      <c r="AT1293" s="34">
        <v>3102220693</v>
      </c>
      <c r="AU1293" s="34" t="s">
        <v>2127</v>
      </c>
      <c r="AX1293" s="90"/>
      <c r="BA1293" s="91"/>
      <c r="BB1293" s="91"/>
      <c r="BC1293" s="91"/>
      <c r="BF1293" s="34" t="s">
        <v>4983</v>
      </c>
      <c r="BG1293" s="92" t="s">
        <v>2098</v>
      </c>
      <c r="BM1293" s="36" t="s">
        <v>131</v>
      </c>
      <c r="BN1293" s="34" t="s">
        <v>132</v>
      </c>
      <c r="BO1293" s="36">
        <v>0</v>
      </c>
      <c r="BQ1293" s="94"/>
      <c r="BS1293" s="36" t="s">
        <v>2127</v>
      </c>
      <c r="BU1293" s="95"/>
      <c r="BV1293" s="95"/>
      <c r="BW1293" s="61"/>
      <c r="BX1293" s="60"/>
      <c r="BY1293" s="59" t="str">
        <f t="shared" ca="1" si="101"/>
        <v/>
      </c>
      <c r="CD1293" s="68"/>
      <c r="CE1293" s="68"/>
      <c r="CF1293" s="67"/>
      <c r="CG1293">
        <v>93</v>
      </c>
      <c r="CH1293" s="2">
        <v>165</v>
      </c>
      <c r="CI1293" s="4">
        <f t="shared" si="102"/>
        <v>34.159779614325075</v>
      </c>
      <c r="CJ1293" s="5" t="str">
        <f t="shared" si="103"/>
        <v>OBESIDAD</v>
      </c>
      <c r="CK1293" s="36">
        <v>0</v>
      </c>
      <c r="CL1293" s="66"/>
      <c r="CM1293" s="89">
        <v>43591</v>
      </c>
      <c r="CN1293" s="97">
        <v>43593</v>
      </c>
      <c r="CP1293"/>
      <c r="CQ1293" s="65"/>
      <c r="CR1293" s="65"/>
      <c r="CS1293" s="98"/>
      <c r="CT1293"/>
      <c r="CU1293"/>
      <c r="CV1293" s="97"/>
      <c r="CW1293" s="2">
        <v>115</v>
      </c>
      <c r="CX1293" s="82">
        <v>80</v>
      </c>
      <c r="DG1293" s="64"/>
      <c r="DI1293" s="89">
        <v>43685</v>
      </c>
      <c r="DJ1293" s="89"/>
      <c r="DN1293" s="34"/>
      <c r="DO1293" s="34"/>
      <c r="DP1293" s="34"/>
      <c r="DQ1293" s="34"/>
      <c r="DR1293" s="34"/>
      <c r="DS1293" s="34" t="s">
        <v>2127</v>
      </c>
      <c r="DT1293" s="34"/>
      <c r="DU1293" s="47">
        <v>43593</v>
      </c>
      <c r="DY1293" s="1">
        <v>4</v>
      </c>
      <c r="DZ1293" t="s">
        <v>7941</v>
      </c>
      <c r="EB1293" s="4"/>
      <c r="EJ1293"/>
      <c r="EL1293" s="34"/>
      <c r="EN1293" s="34"/>
    </row>
    <row r="1294" spans="1:144" x14ac:dyDescent="0.25">
      <c r="A1294" s="85">
        <v>2022</v>
      </c>
      <c r="B1294" s="87">
        <v>44830</v>
      </c>
      <c r="C1294" t="s">
        <v>121</v>
      </c>
      <c r="D1294" t="s">
        <v>122</v>
      </c>
      <c r="E1294" s="34" t="s">
        <v>7938</v>
      </c>
      <c r="F1294" s="34">
        <f t="shared" si="104"/>
        <v>1293</v>
      </c>
      <c r="G1294" s="34" t="s">
        <v>4985</v>
      </c>
      <c r="H1294">
        <v>18</v>
      </c>
      <c r="I1294" s="34" t="s">
        <v>6141</v>
      </c>
      <c r="J1294" s="34" t="s">
        <v>4988</v>
      </c>
      <c r="K1294" s="34" t="str">
        <f>VLOOKUP(J1294,[2]CodMpios!$B$347:$E$362,4,FALSE)</f>
        <v>18001 - Florencia</v>
      </c>
      <c r="L1294" s="34" t="str">
        <f>VLOOKUP($J1294,[2]Coord_Mpios_X_Y!$B$2:$K$1123,9,FALSE)</f>
        <v>1,749138703818</v>
      </c>
      <c r="M1294" s="34" t="str">
        <f>VLOOKUP($J1294,[2]Coord_Mpios_X_Y!$B$2:$K$1123,10,FALSE)</f>
        <v>-75,558239064333</v>
      </c>
      <c r="N1294" s="34" t="s">
        <v>139</v>
      </c>
      <c r="O1294" s="34" t="s">
        <v>126</v>
      </c>
      <c r="Q1294" s="34" t="s">
        <v>127</v>
      </c>
      <c r="R1294" s="34">
        <v>96340078</v>
      </c>
      <c r="S1294" s="34" t="str">
        <f t="shared" si="100"/>
        <v>CC96340078</v>
      </c>
      <c r="T1294" s="34" t="s">
        <v>150</v>
      </c>
      <c r="U1294" s="34" t="s">
        <v>5539</v>
      </c>
      <c r="V1294" s="34" t="s">
        <v>1093</v>
      </c>
      <c r="W1294" s="34" t="s">
        <v>5160</v>
      </c>
      <c r="X1294" s="87">
        <v>21366</v>
      </c>
      <c r="Y1294">
        <v>64</v>
      </c>
      <c r="Z1294" s="36">
        <f>VLOOKUP($Y1294,[2]Edades!$A$3:$H$153,4,FALSE)</f>
        <v>6</v>
      </c>
      <c r="AA1294" s="34" t="str">
        <f>VLOOKUP($Y1294,[2]Edades!$A$3:$H$153,6,FALSE)</f>
        <v>6 - Persona mayor</v>
      </c>
      <c r="AB1294" s="34">
        <f>VLOOKUP($Y1294,[2]Edades!$A$3:$H$153,7,FALSE)</f>
        <v>13</v>
      </c>
      <c r="AC1294" s="34" t="str">
        <f>VLOOKUP($Y1294,[2]Edades!$A$3:$H$153,8,FALSE)</f>
        <v>60-64</v>
      </c>
      <c r="AD1294" s="34" t="s">
        <v>146</v>
      </c>
      <c r="AE1294">
        <v>1</v>
      </c>
      <c r="AF1294" s="34" t="s">
        <v>2137</v>
      </c>
      <c r="AG1294" s="34" t="s">
        <v>2127</v>
      </c>
      <c r="AH1294" s="34" t="s">
        <v>2127</v>
      </c>
      <c r="AK1294" s="34" t="s">
        <v>139</v>
      </c>
      <c r="AM1294" s="34" t="s">
        <v>2127</v>
      </c>
      <c r="AN1294" s="36" t="s">
        <v>2127</v>
      </c>
      <c r="AO1294" s="36" t="s">
        <v>2127</v>
      </c>
      <c r="AP1294" s="34" t="s">
        <v>2127</v>
      </c>
      <c r="AQ1294" s="36" t="s">
        <v>2127</v>
      </c>
      <c r="AR1294" s="34" t="s">
        <v>2098</v>
      </c>
      <c r="AS1294" s="91" t="s">
        <v>7389</v>
      </c>
      <c r="AT1294" s="34">
        <v>3147584999</v>
      </c>
      <c r="AU1294" s="34" t="s">
        <v>2127</v>
      </c>
      <c r="AX1294" s="90"/>
      <c r="BA1294" s="91"/>
      <c r="BB1294" s="91"/>
      <c r="BC1294" s="91"/>
      <c r="BF1294" s="34" t="s">
        <v>4983</v>
      </c>
      <c r="BG1294" s="92" t="s">
        <v>2098</v>
      </c>
      <c r="BM1294" s="36" t="s">
        <v>131</v>
      </c>
      <c r="BN1294" s="34" t="s">
        <v>132</v>
      </c>
      <c r="BO1294" s="36">
        <v>0</v>
      </c>
      <c r="BQ1294" s="94"/>
      <c r="BS1294" s="36" t="s">
        <v>2127</v>
      </c>
      <c r="BU1294" s="95"/>
      <c r="BV1294" s="95"/>
      <c r="BW1294" s="61"/>
      <c r="BX1294" s="60"/>
      <c r="BY1294" s="59" t="str">
        <f t="shared" ca="1" si="101"/>
        <v/>
      </c>
      <c r="CD1294" s="68"/>
      <c r="CE1294" s="68"/>
      <c r="CF1294" s="67"/>
      <c r="CG1294">
        <v>88</v>
      </c>
      <c r="CH1294" s="2">
        <v>170</v>
      </c>
      <c r="CI1294" s="4">
        <f t="shared" si="102"/>
        <v>30.449826989619382</v>
      </c>
      <c r="CJ1294" s="5" t="str">
        <f t="shared" si="103"/>
        <v>OBESIDAD</v>
      </c>
      <c r="CK1294" s="36">
        <v>0</v>
      </c>
      <c r="CL1294" s="66"/>
      <c r="CM1294" s="89">
        <v>43591</v>
      </c>
      <c r="CN1294" s="97">
        <v>43593</v>
      </c>
      <c r="CP1294"/>
      <c r="CQ1294" s="65"/>
      <c r="CR1294" s="65"/>
      <c r="CS1294" s="98"/>
      <c r="CT1294"/>
      <c r="CU1294"/>
      <c r="CV1294" s="97"/>
      <c r="CW1294" s="2">
        <v>120</v>
      </c>
      <c r="CX1294" s="82">
        <v>70</v>
      </c>
      <c r="DG1294" s="64"/>
      <c r="DI1294" s="89"/>
      <c r="DJ1294" s="89"/>
      <c r="DN1294" s="34"/>
      <c r="DO1294" s="34"/>
      <c r="DP1294" s="34"/>
      <c r="DQ1294" s="34"/>
      <c r="DR1294" s="34"/>
      <c r="DS1294" s="34" t="s">
        <v>2127</v>
      </c>
      <c r="DT1294" s="34"/>
      <c r="DU1294" s="47">
        <v>44218</v>
      </c>
      <c r="DY1294" s="1">
        <v>2</v>
      </c>
      <c r="DZ1294" t="s">
        <v>7940</v>
      </c>
      <c r="EB1294" s="4"/>
      <c r="EJ1294"/>
      <c r="EL1294" s="34"/>
      <c r="EN1294" s="34"/>
    </row>
    <row r="1295" spans="1:144" x14ac:dyDescent="0.25">
      <c r="A1295" s="85">
        <v>2022</v>
      </c>
      <c r="B1295" s="87">
        <v>44830</v>
      </c>
      <c r="C1295" t="s">
        <v>121</v>
      </c>
      <c r="D1295" t="s">
        <v>122</v>
      </c>
      <c r="E1295" s="34" t="s">
        <v>7938</v>
      </c>
      <c r="F1295" s="34">
        <f t="shared" si="104"/>
        <v>1294</v>
      </c>
      <c r="G1295" s="34" t="s">
        <v>4985</v>
      </c>
      <c r="H1295">
        <v>18</v>
      </c>
      <c r="I1295" s="34" t="s">
        <v>6141</v>
      </c>
      <c r="J1295" s="34" t="s">
        <v>4986</v>
      </c>
      <c r="K1295" s="34" t="str">
        <f>VLOOKUP(J1295,[2]CodMpios!$B$347:$E$362,4,FALSE)</f>
        <v>18756 - Solano</v>
      </c>
      <c r="L1295" s="34" t="str">
        <f>VLOOKUP($J1295,[2]Coord_Mpios_X_Y!$B$2:$K$1123,9,FALSE)</f>
        <v>0,211280845516</v>
      </c>
      <c r="M1295" s="34" t="str">
        <f>VLOOKUP($J1295,[2]Coord_Mpios_X_Y!$B$2:$K$1123,10,FALSE)</f>
        <v>-73,123867898891</v>
      </c>
      <c r="N1295" s="34" t="s">
        <v>139</v>
      </c>
      <c r="O1295" s="34" t="s">
        <v>126</v>
      </c>
      <c r="Q1295" s="34" t="s">
        <v>127</v>
      </c>
      <c r="R1295" s="34">
        <v>40777869</v>
      </c>
      <c r="S1295" s="34" t="str">
        <f t="shared" si="100"/>
        <v>CC40777869</v>
      </c>
      <c r="T1295" s="34" t="s">
        <v>309</v>
      </c>
      <c r="U1295" s="34" t="s">
        <v>481</v>
      </c>
      <c r="V1295" s="34" t="s">
        <v>2543</v>
      </c>
      <c r="W1295" s="34" t="s">
        <v>5128</v>
      </c>
      <c r="X1295" s="87">
        <v>26640</v>
      </c>
      <c r="Y1295">
        <v>50</v>
      </c>
      <c r="Z1295" s="36">
        <f>VLOOKUP($Y1295,[2]Edades!$A$3:$H$153,4,FALSE)</f>
        <v>5</v>
      </c>
      <c r="AA1295" s="34" t="str">
        <f>VLOOKUP($Y1295,[2]Edades!$A$3:$H$153,6,FALSE)</f>
        <v>5 - Adultez</v>
      </c>
      <c r="AB1295" s="34">
        <f>VLOOKUP($Y1295,[2]Edades!$A$3:$H$153,7,FALSE)</f>
        <v>11</v>
      </c>
      <c r="AC1295" s="34" t="str">
        <f>VLOOKUP($Y1295,[2]Edades!$A$3:$H$153,8,FALSE)</f>
        <v>50-54</v>
      </c>
      <c r="AD1295" s="34" t="s">
        <v>129</v>
      </c>
      <c r="AE1295" s="1">
        <v>2</v>
      </c>
      <c r="AF1295" s="34" t="s">
        <v>130</v>
      </c>
      <c r="AG1295" s="34" t="s">
        <v>2127</v>
      </c>
      <c r="AH1295" s="34" t="s">
        <v>2127</v>
      </c>
      <c r="AK1295" s="34" t="s">
        <v>139</v>
      </c>
      <c r="AM1295" s="34" t="s">
        <v>2127</v>
      </c>
      <c r="AN1295" s="36" t="s">
        <v>2127</v>
      </c>
      <c r="AO1295" s="36" t="s">
        <v>2127</v>
      </c>
      <c r="AP1295" s="34" t="s">
        <v>2127</v>
      </c>
      <c r="AQ1295" s="36" t="s">
        <v>2127</v>
      </c>
      <c r="AR1295" s="34" t="s">
        <v>2098</v>
      </c>
      <c r="AS1295" s="91" t="s">
        <v>7390</v>
      </c>
      <c r="AT1295" s="34">
        <v>3143662439</v>
      </c>
      <c r="AU1295" s="34" t="s">
        <v>2127</v>
      </c>
      <c r="AX1295" s="90"/>
      <c r="BA1295" s="91"/>
      <c r="BB1295" s="91"/>
      <c r="BC1295" s="91"/>
      <c r="BF1295" s="34" t="s">
        <v>4983</v>
      </c>
      <c r="BG1295" s="92" t="s">
        <v>2098</v>
      </c>
      <c r="BM1295" s="36" t="s">
        <v>131</v>
      </c>
      <c r="BN1295" s="34" t="s">
        <v>132</v>
      </c>
      <c r="BO1295" s="36">
        <v>0</v>
      </c>
      <c r="BQ1295" s="94"/>
      <c r="BS1295" s="36" t="s">
        <v>2127</v>
      </c>
      <c r="BU1295" s="95"/>
      <c r="BV1295" s="95"/>
      <c r="BW1295" s="61"/>
      <c r="BX1295" s="60"/>
      <c r="BY1295" s="59" t="str">
        <f t="shared" ca="1" si="101"/>
        <v/>
      </c>
      <c r="CD1295" s="68"/>
      <c r="CE1295" s="68"/>
      <c r="CF1295" s="67"/>
      <c r="CG1295">
        <v>79</v>
      </c>
      <c r="CH1295" s="2">
        <v>155</v>
      </c>
      <c r="CI1295" s="4">
        <f t="shared" si="102"/>
        <v>32.882414151925076</v>
      </c>
      <c r="CJ1295" s="5" t="str">
        <f t="shared" si="103"/>
        <v>OBESIDAD</v>
      </c>
      <c r="CK1295" s="36">
        <v>0</v>
      </c>
      <c r="CL1295" s="66"/>
      <c r="CM1295" s="89">
        <v>43592</v>
      </c>
      <c r="CN1295" s="97">
        <v>43598</v>
      </c>
      <c r="CP1295"/>
      <c r="CQ1295" s="65"/>
      <c r="CR1295" s="65"/>
      <c r="CS1295" s="98"/>
      <c r="CT1295"/>
      <c r="CU1295"/>
      <c r="CV1295" s="97"/>
      <c r="CW1295" s="2"/>
      <c r="CX1295" s="82"/>
      <c r="DG1295" s="64"/>
      <c r="DI1295" s="89"/>
      <c r="DJ1295" s="89"/>
      <c r="DK1295" s="89">
        <v>44119</v>
      </c>
      <c r="DN1295" s="34"/>
      <c r="DO1295" s="34"/>
      <c r="DP1295" s="34"/>
      <c r="DQ1295" s="34"/>
      <c r="DR1295" s="34"/>
      <c r="DS1295" s="34" t="s">
        <v>2127</v>
      </c>
      <c r="DT1295" s="34"/>
      <c r="DU1295" s="47">
        <v>44186</v>
      </c>
      <c r="DY1295" s="1">
        <v>1</v>
      </c>
      <c r="DZ1295" t="s">
        <v>7941</v>
      </c>
      <c r="EB1295" s="4"/>
      <c r="EJ1295"/>
      <c r="EL1295" s="34"/>
      <c r="EN1295" s="34"/>
    </row>
    <row r="1296" spans="1:144" x14ac:dyDescent="0.25">
      <c r="A1296" s="85">
        <v>2022</v>
      </c>
      <c r="B1296" s="87">
        <v>44830</v>
      </c>
      <c r="C1296" t="s">
        <v>121</v>
      </c>
      <c r="D1296" t="s">
        <v>122</v>
      </c>
      <c r="E1296" s="34" t="s">
        <v>7938</v>
      </c>
      <c r="F1296" s="34">
        <f t="shared" si="104"/>
        <v>1295</v>
      </c>
      <c r="G1296" s="34" t="s">
        <v>4985</v>
      </c>
      <c r="H1296">
        <v>18</v>
      </c>
      <c r="I1296" s="34" t="s">
        <v>6141</v>
      </c>
      <c r="J1296" s="34" t="s">
        <v>5052</v>
      </c>
      <c r="K1296" s="34" t="str">
        <f>VLOOKUP(J1296,[2]CodMpios!$B$347:$E$362,4,FALSE)</f>
        <v>18256 - El Paujil</v>
      </c>
      <c r="L1296" s="34" t="str">
        <f>VLOOKUP($J1296,[2]Coord_Mpios_X_Y!$B$2:$K$1123,9,FALSE)</f>
        <v>1,617746356165</v>
      </c>
      <c r="M1296" s="34" t="str">
        <f>VLOOKUP($J1296,[2]Coord_Mpios_X_Y!$B$2:$K$1123,10,FALSE)</f>
        <v>-75,234043334186</v>
      </c>
      <c r="N1296" s="34" t="s">
        <v>125</v>
      </c>
      <c r="O1296" s="34" t="s">
        <v>126</v>
      </c>
      <c r="Q1296" s="34" t="s">
        <v>127</v>
      </c>
      <c r="R1296" s="34">
        <v>1085259645</v>
      </c>
      <c r="S1296" s="34" t="str">
        <f t="shared" si="100"/>
        <v>CC1085259645</v>
      </c>
      <c r="T1296" s="34" t="s">
        <v>5538</v>
      </c>
      <c r="U1296" s="34" t="s">
        <v>907</v>
      </c>
      <c r="V1296" s="34" t="s">
        <v>898</v>
      </c>
      <c r="W1296" s="34" t="s">
        <v>148</v>
      </c>
      <c r="X1296" s="87">
        <v>31915</v>
      </c>
      <c r="Y1296">
        <v>35</v>
      </c>
      <c r="Z1296" s="36">
        <f>VLOOKUP($Y1296,[2]Edades!$A$3:$H$153,4,FALSE)</f>
        <v>5</v>
      </c>
      <c r="AA1296" s="34" t="str">
        <f>VLOOKUP($Y1296,[2]Edades!$A$3:$H$153,6,FALSE)</f>
        <v>5 - Adultez</v>
      </c>
      <c r="AB1296" s="34">
        <f>VLOOKUP($Y1296,[2]Edades!$A$3:$H$153,7,FALSE)</f>
        <v>8</v>
      </c>
      <c r="AC1296" s="34" t="str">
        <f>VLOOKUP($Y1296,[2]Edades!$A$3:$H$153,8,FALSE)</f>
        <v>35-39</v>
      </c>
      <c r="AD1296" s="34" t="s">
        <v>129</v>
      </c>
      <c r="AE1296" s="1">
        <v>2</v>
      </c>
      <c r="AF1296" s="34" t="s">
        <v>130</v>
      </c>
      <c r="AG1296" s="34" t="s">
        <v>2127</v>
      </c>
      <c r="AH1296" s="34" t="s">
        <v>2127</v>
      </c>
      <c r="AK1296" s="34" t="s">
        <v>125</v>
      </c>
      <c r="AM1296" s="34" t="s">
        <v>2127</v>
      </c>
      <c r="AN1296" s="36" t="s">
        <v>2127</v>
      </c>
      <c r="AO1296" s="36" t="s">
        <v>2127</v>
      </c>
      <c r="AP1296" s="34" t="s">
        <v>2127</v>
      </c>
      <c r="AQ1296" s="36" t="s">
        <v>2127</v>
      </c>
      <c r="AR1296" s="34" t="s">
        <v>5078</v>
      </c>
      <c r="AS1296" s="91" t="s">
        <v>7391</v>
      </c>
      <c r="AT1296" s="34">
        <v>3209828976</v>
      </c>
      <c r="AU1296" s="34" t="s">
        <v>2127</v>
      </c>
      <c r="AX1296" s="90"/>
      <c r="BA1296" s="91"/>
      <c r="BB1296" s="91"/>
      <c r="BC1296" s="91"/>
      <c r="BF1296" s="34" t="s">
        <v>4983</v>
      </c>
      <c r="BG1296" s="92" t="s">
        <v>2098</v>
      </c>
      <c r="BM1296" s="36" t="s">
        <v>131</v>
      </c>
      <c r="BN1296" s="34" t="s">
        <v>132</v>
      </c>
      <c r="BO1296" s="36">
        <v>0</v>
      </c>
      <c r="BQ1296" s="94"/>
      <c r="BS1296" s="36" t="s">
        <v>2127</v>
      </c>
      <c r="BU1296" s="95"/>
      <c r="BV1296" s="95"/>
      <c r="BW1296" s="61"/>
      <c r="BX1296" s="60"/>
      <c r="BY1296" s="59" t="str">
        <f t="shared" ca="1" si="101"/>
        <v/>
      </c>
      <c r="CD1296" s="68"/>
      <c r="CE1296" s="68"/>
      <c r="CF1296" s="67"/>
      <c r="CG1296">
        <v>77</v>
      </c>
      <c r="CH1296" s="2">
        <v>170</v>
      </c>
      <c r="CI1296" s="4">
        <f t="shared" si="102"/>
        <v>26.643598615916957</v>
      </c>
      <c r="CJ1296" s="5" t="str">
        <f t="shared" si="103"/>
        <v>SOBREPESO</v>
      </c>
      <c r="CK1296" s="36">
        <v>0</v>
      </c>
      <c r="CL1296" s="66"/>
      <c r="CM1296" s="89">
        <v>43593</v>
      </c>
      <c r="CN1296" s="97">
        <v>43602</v>
      </c>
      <c r="CP1296"/>
      <c r="CQ1296" s="65"/>
      <c r="CR1296" s="65"/>
      <c r="CS1296" s="98"/>
      <c r="CT1296"/>
      <c r="CU1296"/>
      <c r="CV1296" s="97"/>
      <c r="CW1296" s="2"/>
      <c r="CX1296" s="82"/>
      <c r="DG1296" s="64"/>
      <c r="DI1296" s="89">
        <v>43612</v>
      </c>
      <c r="DJ1296" s="89"/>
      <c r="DN1296" s="34"/>
      <c r="DO1296" s="34"/>
      <c r="DP1296" s="34"/>
      <c r="DQ1296" s="34"/>
      <c r="DR1296" s="34"/>
      <c r="DS1296" s="34" t="s">
        <v>2127</v>
      </c>
      <c r="DT1296" s="34"/>
      <c r="DU1296" s="47">
        <v>43602</v>
      </c>
      <c r="DY1296" s="1">
        <v>3</v>
      </c>
      <c r="DZ1296" t="s">
        <v>7941</v>
      </c>
      <c r="EB1296" s="4"/>
      <c r="EJ1296"/>
      <c r="EL1296" s="34"/>
      <c r="EN1296" s="34"/>
    </row>
    <row r="1297" spans="1:144" x14ac:dyDescent="0.25">
      <c r="A1297" s="85">
        <v>2022</v>
      </c>
      <c r="B1297" s="87">
        <v>44830</v>
      </c>
      <c r="C1297" t="s">
        <v>121</v>
      </c>
      <c r="D1297" t="s">
        <v>122</v>
      </c>
      <c r="E1297" s="34" t="s">
        <v>7938</v>
      </c>
      <c r="F1297" s="34">
        <f t="shared" si="104"/>
        <v>1296</v>
      </c>
      <c r="G1297" s="34" t="s">
        <v>4985</v>
      </c>
      <c r="H1297">
        <v>18</v>
      </c>
      <c r="I1297" s="34" t="s">
        <v>6141</v>
      </c>
      <c r="J1297" s="34" t="s">
        <v>4991</v>
      </c>
      <c r="K1297" s="34" t="str">
        <f>VLOOKUP(J1297,[2]CodMpios!$B$347:$E$362,4,FALSE)</f>
        <v>18592 - Puerto Rico</v>
      </c>
      <c r="L1297" s="34" t="str">
        <f>VLOOKUP($J1297,[2]Coord_Mpios_X_Y!$B$2:$K$1123,9,FALSE)</f>
        <v>2,018940891255</v>
      </c>
      <c r="M1297" s="34" t="str">
        <f>VLOOKUP($J1297,[2]Coord_Mpios_X_Y!$B$2:$K$1123,10,FALSE)</f>
        <v>-75,073086267336</v>
      </c>
      <c r="N1297" s="34" t="s">
        <v>125</v>
      </c>
      <c r="O1297" s="34" t="s">
        <v>126</v>
      </c>
      <c r="Q1297" s="34" t="s">
        <v>127</v>
      </c>
      <c r="R1297" s="34">
        <v>6681409</v>
      </c>
      <c r="S1297" s="34" t="str">
        <f t="shared" si="100"/>
        <v>CC6681409</v>
      </c>
      <c r="T1297" s="34" t="s">
        <v>5537</v>
      </c>
      <c r="V1297" s="34" t="s">
        <v>5536</v>
      </c>
      <c r="W1297" s="34" t="s">
        <v>5535</v>
      </c>
      <c r="X1297" s="87">
        <v>19153</v>
      </c>
      <c r="Y1297">
        <v>70</v>
      </c>
      <c r="Z1297" s="36">
        <f>VLOOKUP($Y1297,[2]Edades!$A$3:$H$153,4,FALSE)</f>
        <v>6</v>
      </c>
      <c r="AA1297" s="34" t="str">
        <f>VLOOKUP($Y1297,[2]Edades!$A$3:$H$153,6,FALSE)</f>
        <v>6 - Persona mayor</v>
      </c>
      <c r="AB1297" s="34">
        <f>VLOOKUP($Y1297,[2]Edades!$A$3:$H$153,7,FALSE)</f>
        <v>15</v>
      </c>
      <c r="AC1297" s="34" t="str">
        <f>VLOOKUP($Y1297,[2]Edades!$A$3:$H$153,8,FALSE)</f>
        <v>70-74</v>
      </c>
      <c r="AD1297" s="34" t="s">
        <v>146</v>
      </c>
      <c r="AE1297">
        <v>1</v>
      </c>
      <c r="AF1297" s="34" t="s">
        <v>2137</v>
      </c>
      <c r="AG1297" s="34" t="s">
        <v>2127</v>
      </c>
      <c r="AH1297" s="34" t="s">
        <v>2127</v>
      </c>
      <c r="AK1297" s="34" t="s">
        <v>125</v>
      </c>
      <c r="AM1297" s="34" t="s">
        <v>2127</v>
      </c>
      <c r="AN1297" s="36" t="s">
        <v>2127</v>
      </c>
      <c r="AO1297" s="36" t="s">
        <v>2127</v>
      </c>
      <c r="AP1297" s="34" t="s">
        <v>2127</v>
      </c>
      <c r="AQ1297" s="36" t="s">
        <v>2127</v>
      </c>
      <c r="AR1297" s="34" t="s">
        <v>5078</v>
      </c>
      <c r="AS1297" s="91" t="s">
        <v>7392</v>
      </c>
      <c r="AT1297" s="34">
        <v>3138273686</v>
      </c>
      <c r="AU1297" s="34" t="s">
        <v>2127</v>
      </c>
      <c r="AX1297" s="90"/>
      <c r="BA1297" s="91"/>
      <c r="BB1297" s="91"/>
      <c r="BC1297" s="91"/>
      <c r="BF1297" s="34" t="s">
        <v>4983</v>
      </c>
      <c r="BG1297" s="92" t="s">
        <v>2098</v>
      </c>
      <c r="BM1297" s="36" t="s">
        <v>131</v>
      </c>
      <c r="BN1297" s="34" t="s">
        <v>132</v>
      </c>
      <c r="BO1297" s="36">
        <v>0</v>
      </c>
      <c r="BQ1297" s="94"/>
      <c r="BS1297" s="36" t="s">
        <v>2127</v>
      </c>
      <c r="BU1297" s="95"/>
      <c r="BV1297" s="95"/>
      <c r="BW1297" s="61"/>
      <c r="BX1297" s="60"/>
      <c r="BY1297" s="59" t="str">
        <f t="shared" ca="1" si="101"/>
        <v/>
      </c>
      <c r="CD1297" s="68"/>
      <c r="CE1297" s="68"/>
      <c r="CF1297" s="67"/>
      <c r="CG1297">
        <v>64</v>
      </c>
      <c r="CH1297" s="2">
        <v>158</v>
      </c>
      <c r="CI1297" s="4">
        <f t="shared" si="102"/>
        <v>25.63691716071142</v>
      </c>
      <c r="CJ1297" s="5" t="str">
        <f t="shared" si="103"/>
        <v>SOBREPESO</v>
      </c>
      <c r="CK1297" s="36">
        <v>0</v>
      </c>
      <c r="CL1297" s="66"/>
      <c r="CM1297" s="89">
        <v>43593</v>
      </c>
      <c r="CN1297" s="97">
        <v>43598</v>
      </c>
      <c r="CP1297"/>
      <c r="CQ1297" s="65"/>
      <c r="CR1297" s="65"/>
      <c r="CS1297" s="98"/>
      <c r="CT1297"/>
      <c r="CU1297"/>
      <c r="CV1297" s="97"/>
      <c r="CW1297" s="2">
        <v>130</v>
      </c>
      <c r="CX1297" s="82">
        <v>70</v>
      </c>
      <c r="DG1297" s="64"/>
      <c r="DI1297" s="89"/>
      <c r="DJ1297" s="89"/>
      <c r="DK1297" s="89">
        <v>44768</v>
      </c>
      <c r="DN1297" s="34"/>
      <c r="DO1297" s="34"/>
      <c r="DP1297" s="34"/>
      <c r="DQ1297" s="34"/>
      <c r="DR1297" s="34"/>
      <c r="DS1297" s="34" t="s">
        <v>2127</v>
      </c>
      <c r="DT1297" s="34"/>
      <c r="DU1297" s="47">
        <v>44119</v>
      </c>
      <c r="DY1297" s="1">
        <v>1</v>
      </c>
      <c r="DZ1297" t="s">
        <v>7941</v>
      </c>
      <c r="EB1297" s="4"/>
      <c r="EJ1297"/>
      <c r="EL1297" s="34"/>
      <c r="EN1297" s="34"/>
    </row>
    <row r="1298" spans="1:144" x14ac:dyDescent="0.25">
      <c r="A1298" s="85">
        <v>2022</v>
      </c>
      <c r="B1298" s="87">
        <v>44830</v>
      </c>
      <c r="C1298" t="s">
        <v>121</v>
      </c>
      <c r="D1298" t="s">
        <v>122</v>
      </c>
      <c r="E1298" s="34" t="s">
        <v>7938</v>
      </c>
      <c r="F1298" s="34">
        <f t="shared" si="104"/>
        <v>1297</v>
      </c>
      <c r="G1298" s="34" t="s">
        <v>4985</v>
      </c>
      <c r="H1298">
        <v>18</v>
      </c>
      <c r="I1298" s="34" t="s">
        <v>6141</v>
      </c>
      <c r="J1298" s="34" t="s">
        <v>4988</v>
      </c>
      <c r="K1298" s="34" t="str">
        <f>VLOOKUP(J1298,[2]CodMpios!$B$347:$E$362,4,FALSE)</f>
        <v>18001 - Florencia</v>
      </c>
      <c r="L1298" s="34" t="str">
        <f>VLOOKUP($J1298,[2]Coord_Mpios_X_Y!$B$2:$K$1123,9,FALSE)</f>
        <v>1,749138703818</v>
      </c>
      <c r="M1298" s="34" t="str">
        <f>VLOOKUP($J1298,[2]Coord_Mpios_X_Y!$B$2:$K$1123,10,FALSE)</f>
        <v>-75,558239064333</v>
      </c>
      <c r="N1298" s="34" t="s">
        <v>125</v>
      </c>
      <c r="O1298" s="34" t="s">
        <v>126</v>
      </c>
      <c r="Q1298" s="34" t="s">
        <v>127</v>
      </c>
      <c r="R1298" s="34">
        <v>40763922</v>
      </c>
      <c r="S1298" s="34" t="str">
        <f t="shared" si="100"/>
        <v>CC40763922</v>
      </c>
      <c r="T1298" s="34" t="s">
        <v>388</v>
      </c>
      <c r="V1298" s="34" t="s">
        <v>5534</v>
      </c>
      <c r="W1298" s="34" t="s">
        <v>5225</v>
      </c>
      <c r="X1298" s="87">
        <v>22749</v>
      </c>
      <c r="Y1298">
        <v>60</v>
      </c>
      <c r="Z1298" s="36">
        <f>VLOOKUP($Y1298,[2]Edades!$A$3:$H$153,4,FALSE)</f>
        <v>6</v>
      </c>
      <c r="AA1298" s="34" t="str">
        <f>VLOOKUP($Y1298,[2]Edades!$A$3:$H$153,6,FALSE)</f>
        <v>6 - Persona mayor</v>
      </c>
      <c r="AB1298" s="34">
        <f>VLOOKUP($Y1298,[2]Edades!$A$3:$H$153,7,FALSE)</f>
        <v>13</v>
      </c>
      <c r="AC1298" s="34" t="str">
        <f>VLOOKUP($Y1298,[2]Edades!$A$3:$H$153,8,FALSE)</f>
        <v>60-64</v>
      </c>
      <c r="AD1298" s="34" t="s">
        <v>129</v>
      </c>
      <c r="AE1298" s="1">
        <v>2</v>
      </c>
      <c r="AF1298" s="34" t="s">
        <v>2137</v>
      </c>
      <c r="AG1298" s="34" t="s">
        <v>2127</v>
      </c>
      <c r="AH1298" s="34" t="s">
        <v>2127</v>
      </c>
      <c r="AK1298" s="34" t="s">
        <v>125</v>
      </c>
      <c r="AM1298" s="34" t="s">
        <v>2127</v>
      </c>
      <c r="AN1298" s="36" t="s">
        <v>2127</v>
      </c>
      <c r="AO1298" s="36" t="s">
        <v>2127</v>
      </c>
      <c r="AP1298" s="34" t="s">
        <v>2127</v>
      </c>
      <c r="AQ1298" s="36" t="s">
        <v>2127</v>
      </c>
      <c r="AR1298" s="34" t="s">
        <v>2098</v>
      </c>
      <c r="AS1298" s="91" t="s">
        <v>7393</v>
      </c>
      <c r="AT1298" s="34">
        <v>3133576419</v>
      </c>
      <c r="AU1298" s="34" t="s">
        <v>2127</v>
      </c>
      <c r="AX1298" s="90"/>
      <c r="BA1298" s="91"/>
      <c r="BB1298" s="91"/>
      <c r="BC1298" s="91"/>
      <c r="BF1298" s="34" t="s">
        <v>4983</v>
      </c>
      <c r="BG1298" s="92" t="s">
        <v>2098</v>
      </c>
      <c r="BM1298" s="36" t="s">
        <v>131</v>
      </c>
      <c r="BN1298" s="34" t="s">
        <v>132</v>
      </c>
      <c r="BO1298" s="36">
        <v>0</v>
      </c>
      <c r="BQ1298" s="94"/>
      <c r="BS1298" s="36" t="s">
        <v>2127</v>
      </c>
      <c r="BU1298" s="95"/>
      <c r="BV1298" s="95"/>
      <c r="BW1298" s="61"/>
      <c r="BX1298" s="60"/>
      <c r="BY1298" s="59" t="str">
        <f t="shared" ca="1" si="101"/>
        <v/>
      </c>
      <c r="CD1298" s="68"/>
      <c r="CE1298" s="68"/>
      <c r="CF1298" s="67"/>
      <c r="CG1298">
        <v>64</v>
      </c>
      <c r="CH1298" s="2">
        <v>150</v>
      </c>
      <c r="CI1298" s="4">
        <f t="shared" si="102"/>
        <v>28.444444444444443</v>
      </c>
      <c r="CJ1298" s="5" t="str">
        <f t="shared" si="103"/>
        <v>SOBREPESO</v>
      </c>
      <c r="CK1298" s="36">
        <v>0</v>
      </c>
      <c r="CL1298" s="66"/>
      <c r="CM1298" s="89">
        <v>43599</v>
      </c>
      <c r="CN1298" s="97">
        <v>43601</v>
      </c>
      <c r="CP1298"/>
      <c r="CQ1298" s="65"/>
      <c r="CR1298" s="65"/>
      <c r="CS1298" s="98"/>
      <c r="CT1298"/>
      <c r="CU1298"/>
      <c r="CV1298" s="97"/>
      <c r="CW1298" s="2">
        <v>120</v>
      </c>
      <c r="CX1298" s="82">
        <v>70</v>
      </c>
      <c r="DG1298" s="64"/>
      <c r="DI1298" s="89"/>
      <c r="DJ1298" s="89"/>
      <c r="DN1298" s="34"/>
      <c r="DO1298" s="34"/>
      <c r="DP1298" s="34"/>
      <c r="DQ1298" s="34"/>
      <c r="DR1298" s="34"/>
      <c r="DS1298" s="34" t="s">
        <v>2127</v>
      </c>
      <c r="DT1298" s="34"/>
      <c r="DU1298" s="47">
        <v>44607</v>
      </c>
      <c r="DY1298" s="1">
        <v>2</v>
      </c>
      <c r="DZ1298" t="s">
        <v>7941</v>
      </c>
      <c r="EB1298" s="4"/>
      <c r="EC1298" s="4">
        <v>199</v>
      </c>
      <c r="ED1298" s="4">
        <v>119</v>
      </c>
      <c r="EE1298" s="4">
        <v>55.9</v>
      </c>
      <c r="EF1298" s="4">
        <v>120</v>
      </c>
      <c r="EJ1298"/>
      <c r="EL1298" s="34"/>
      <c r="EN1298" s="34"/>
    </row>
    <row r="1299" spans="1:144" x14ac:dyDescent="0.25">
      <c r="A1299" s="85">
        <v>2022</v>
      </c>
      <c r="B1299" s="87">
        <v>44830</v>
      </c>
      <c r="C1299" t="s">
        <v>121</v>
      </c>
      <c r="D1299" t="s">
        <v>122</v>
      </c>
      <c r="E1299" s="34" t="s">
        <v>7938</v>
      </c>
      <c r="F1299" s="34">
        <f t="shared" si="104"/>
        <v>1298</v>
      </c>
      <c r="G1299" s="34" t="s">
        <v>4985</v>
      </c>
      <c r="H1299">
        <v>18</v>
      </c>
      <c r="I1299" s="34" t="s">
        <v>6141</v>
      </c>
      <c r="J1299" s="34" t="s">
        <v>4988</v>
      </c>
      <c r="K1299" s="34" t="str">
        <f>VLOOKUP(J1299,[2]CodMpios!$B$347:$E$362,4,FALSE)</f>
        <v>18001 - Florencia</v>
      </c>
      <c r="L1299" s="34" t="str">
        <f>VLOOKUP($J1299,[2]Coord_Mpios_X_Y!$B$2:$K$1123,9,FALSE)</f>
        <v>1,749138703818</v>
      </c>
      <c r="M1299" s="34" t="str">
        <f>VLOOKUP($J1299,[2]Coord_Mpios_X_Y!$B$2:$K$1123,10,FALSE)</f>
        <v>-75,558239064333</v>
      </c>
      <c r="N1299" s="34" t="s">
        <v>6142</v>
      </c>
      <c r="O1299" s="34" t="s">
        <v>126</v>
      </c>
      <c r="Q1299" s="34" t="s">
        <v>127</v>
      </c>
      <c r="R1299" s="34">
        <v>25558639</v>
      </c>
      <c r="S1299" s="34" t="str">
        <f t="shared" si="100"/>
        <v>CC25558639</v>
      </c>
      <c r="T1299" s="34" t="s">
        <v>141</v>
      </c>
      <c r="V1299" s="34" t="s">
        <v>1135</v>
      </c>
      <c r="W1299" s="34" t="s">
        <v>1030</v>
      </c>
      <c r="X1299" s="87">
        <v>17226</v>
      </c>
      <c r="Y1299">
        <v>76</v>
      </c>
      <c r="Z1299" s="36">
        <f>VLOOKUP($Y1299,[2]Edades!$A$3:$H$153,4,FALSE)</f>
        <v>6</v>
      </c>
      <c r="AA1299" s="34" t="str">
        <f>VLOOKUP($Y1299,[2]Edades!$A$3:$H$153,6,FALSE)</f>
        <v>6 - Persona mayor</v>
      </c>
      <c r="AB1299" s="34">
        <f>VLOOKUP($Y1299,[2]Edades!$A$3:$H$153,7,FALSE)</f>
        <v>16</v>
      </c>
      <c r="AC1299" s="34" t="str">
        <f>VLOOKUP($Y1299,[2]Edades!$A$3:$H$153,8,FALSE)</f>
        <v>75-79</v>
      </c>
      <c r="AD1299" s="34" t="s">
        <v>129</v>
      </c>
      <c r="AE1299" s="1">
        <v>2</v>
      </c>
      <c r="AF1299" s="34" t="s">
        <v>2137</v>
      </c>
      <c r="AG1299" s="34" t="s">
        <v>2127</v>
      </c>
      <c r="AH1299" s="34" t="s">
        <v>2127</v>
      </c>
      <c r="AK1299" s="34" t="s">
        <v>6142</v>
      </c>
      <c r="AM1299" s="34" t="s">
        <v>2127</v>
      </c>
      <c r="AN1299" s="36" t="s">
        <v>2127</v>
      </c>
      <c r="AO1299" s="36" t="s">
        <v>2127</v>
      </c>
      <c r="AP1299" s="34" t="s">
        <v>2127</v>
      </c>
      <c r="AQ1299" s="36" t="s">
        <v>2127</v>
      </c>
      <c r="AR1299" s="34" t="s">
        <v>2098</v>
      </c>
      <c r="AS1299" s="91" t="s">
        <v>7394</v>
      </c>
      <c r="AT1299" s="34">
        <v>3138556010</v>
      </c>
      <c r="AU1299" s="34" t="s">
        <v>2127</v>
      </c>
      <c r="AX1299" s="90"/>
      <c r="BA1299" s="91"/>
      <c r="BB1299" s="91"/>
      <c r="BC1299" s="91"/>
      <c r="BF1299" s="34" t="s">
        <v>4983</v>
      </c>
      <c r="BG1299" s="92" t="s">
        <v>2098</v>
      </c>
      <c r="BM1299" s="36" t="s">
        <v>131</v>
      </c>
      <c r="BN1299" s="34" t="s">
        <v>132</v>
      </c>
      <c r="BO1299" s="36">
        <v>0</v>
      </c>
      <c r="BQ1299" s="94"/>
      <c r="BS1299" s="36" t="s">
        <v>2127</v>
      </c>
      <c r="BU1299" s="95"/>
      <c r="BV1299" s="95"/>
      <c r="BW1299" s="61"/>
      <c r="BX1299" s="60"/>
      <c r="BY1299" s="59" t="str">
        <f t="shared" ca="1" si="101"/>
        <v/>
      </c>
      <c r="CD1299" s="68"/>
      <c r="CE1299" s="68"/>
      <c r="CF1299" s="67"/>
      <c r="CG1299">
        <v>63</v>
      </c>
      <c r="CH1299" s="2">
        <v>155</v>
      </c>
      <c r="CI1299" s="4">
        <f t="shared" si="102"/>
        <v>26.22268470343392</v>
      </c>
      <c r="CJ1299" s="5" t="str">
        <f t="shared" si="103"/>
        <v>SOBREPESO</v>
      </c>
      <c r="CK1299" s="36">
        <v>0</v>
      </c>
      <c r="CL1299" s="66"/>
      <c r="CM1299" s="89">
        <v>43606</v>
      </c>
      <c r="CN1299" s="97">
        <v>43609</v>
      </c>
      <c r="CP1299"/>
      <c r="CQ1299" s="65"/>
      <c r="CR1299" s="65"/>
      <c r="CS1299" s="98"/>
      <c r="CT1299"/>
      <c r="CU1299"/>
      <c r="CV1299" s="97"/>
      <c r="CW1299" s="2">
        <v>130</v>
      </c>
      <c r="CX1299" s="82">
        <v>80</v>
      </c>
      <c r="DG1299" s="64"/>
      <c r="DI1299" s="89">
        <v>43613</v>
      </c>
      <c r="DJ1299" s="89"/>
      <c r="DN1299" s="34"/>
      <c r="DO1299" s="34"/>
      <c r="DP1299" s="34"/>
      <c r="DQ1299" s="34"/>
      <c r="DR1299" s="34"/>
      <c r="DS1299" s="34" t="s">
        <v>2127</v>
      </c>
      <c r="DT1299" s="34"/>
      <c r="DU1299" s="47">
        <v>44733</v>
      </c>
      <c r="DY1299" s="1">
        <v>3</v>
      </c>
      <c r="DZ1299" t="s">
        <v>7941</v>
      </c>
      <c r="EA1299" s="4">
        <v>1.1499999999999999</v>
      </c>
      <c r="EB1299" s="4">
        <v>95</v>
      </c>
      <c r="EC1299" s="4">
        <v>110</v>
      </c>
      <c r="ED1299" s="4">
        <v>40.5</v>
      </c>
      <c r="EE1299" s="4">
        <v>50.9</v>
      </c>
      <c r="EF1299" s="4">
        <v>93</v>
      </c>
      <c r="EG1299" s="4">
        <v>2.8</v>
      </c>
      <c r="EJ1299"/>
      <c r="EL1299" s="34"/>
      <c r="EN1299" s="34"/>
    </row>
    <row r="1300" spans="1:144" x14ac:dyDescent="0.25">
      <c r="A1300" s="85">
        <v>2022</v>
      </c>
      <c r="B1300" s="87">
        <v>44830</v>
      </c>
      <c r="C1300" t="s">
        <v>121</v>
      </c>
      <c r="D1300" t="s">
        <v>122</v>
      </c>
      <c r="E1300" s="34" t="s">
        <v>7938</v>
      </c>
      <c r="F1300" s="34">
        <f t="shared" si="104"/>
        <v>1299</v>
      </c>
      <c r="G1300" s="34" t="s">
        <v>4985</v>
      </c>
      <c r="H1300">
        <v>18</v>
      </c>
      <c r="I1300" s="34" t="s">
        <v>6141</v>
      </c>
      <c r="J1300" s="34" t="s">
        <v>4988</v>
      </c>
      <c r="K1300" s="34" t="str">
        <f>VLOOKUP(J1300,[2]CodMpios!$B$347:$E$362,4,FALSE)</f>
        <v>18001 - Florencia</v>
      </c>
      <c r="L1300" s="34" t="str">
        <f>VLOOKUP($J1300,[2]Coord_Mpios_X_Y!$B$2:$K$1123,9,FALSE)</f>
        <v>1,749138703818</v>
      </c>
      <c r="M1300" s="34" t="str">
        <f>VLOOKUP($J1300,[2]Coord_Mpios_X_Y!$B$2:$K$1123,10,FALSE)</f>
        <v>-75,558239064333</v>
      </c>
      <c r="N1300" s="34" t="s">
        <v>125</v>
      </c>
      <c r="O1300" s="34" t="s">
        <v>126</v>
      </c>
      <c r="Q1300" s="34" t="s">
        <v>127</v>
      </c>
      <c r="R1300" s="34">
        <v>17647298</v>
      </c>
      <c r="S1300" s="34" t="str">
        <f t="shared" si="100"/>
        <v>CC17647298</v>
      </c>
      <c r="T1300" s="34" t="s">
        <v>5533</v>
      </c>
      <c r="V1300" s="34" t="s">
        <v>728</v>
      </c>
      <c r="W1300" s="34" t="s">
        <v>5532</v>
      </c>
      <c r="X1300" s="87">
        <v>25993</v>
      </c>
      <c r="Y1300">
        <v>52</v>
      </c>
      <c r="Z1300" s="36">
        <f>VLOOKUP($Y1300,[2]Edades!$A$3:$H$153,4,FALSE)</f>
        <v>5</v>
      </c>
      <c r="AA1300" s="34" t="str">
        <f>VLOOKUP($Y1300,[2]Edades!$A$3:$H$153,6,FALSE)</f>
        <v>5 - Adultez</v>
      </c>
      <c r="AB1300" s="34">
        <f>VLOOKUP($Y1300,[2]Edades!$A$3:$H$153,7,FALSE)</f>
        <v>11</v>
      </c>
      <c r="AC1300" s="34" t="str">
        <f>VLOOKUP($Y1300,[2]Edades!$A$3:$H$153,8,FALSE)</f>
        <v>50-54</v>
      </c>
      <c r="AD1300" s="34" t="s">
        <v>146</v>
      </c>
      <c r="AE1300">
        <v>1</v>
      </c>
      <c r="AF1300" s="34" t="s">
        <v>130</v>
      </c>
      <c r="AG1300" s="34" t="s">
        <v>2127</v>
      </c>
      <c r="AH1300" s="34" t="s">
        <v>2127</v>
      </c>
      <c r="AK1300" s="34" t="s">
        <v>125</v>
      </c>
      <c r="AM1300" s="34" t="s">
        <v>2127</v>
      </c>
      <c r="AN1300" s="36" t="s">
        <v>2127</v>
      </c>
      <c r="AO1300" s="36" t="s">
        <v>2127</v>
      </c>
      <c r="AP1300" s="34" t="s">
        <v>2127</v>
      </c>
      <c r="AQ1300" s="36" t="s">
        <v>2127</v>
      </c>
      <c r="AR1300" s="34" t="s">
        <v>2098</v>
      </c>
      <c r="AS1300" s="91" t="s">
        <v>7395</v>
      </c>
      <c r="AT1300" s="34">
        <v>4361464</v>
      </c>
      <c r="AU1300" s="34" t="s">
        <v>2127</v>
      </c>
      <c r="AX1300" s="90"/>
      <c r="BA1300" s="91"/>
      <c r="BB1300" s="91"/>
      <c r="BC1300" s="91"/>
      <c r="BF1300" s="34" t="s">
        <v>4983</v>
      </c>
      <c r="BG1300" s="92" t="s">
        <v>2098</v>
      </c>
      <c r="BM1300" s="36" t="s">
        <v>131</v>
      </c>
      <c r="BN1300" s="34" t="s">
        <v>132</v>
      </c>
      <c r="BO1300" s="36">
        <v>0</v>
      </c>
      <c r="BQ1300" s="94"/>
      <c r="BS1300" s="36" t="s">
        <v>2127</v>
      </c>
      <c r="BU1300" s="95"/>
      <c r="BV1300" s="95"/>
      <c r="BW1300" s="61"/>
      <c r="BX1300" s="60"/>
      <c r="BY1300" s="59" t="str">
        <f t="shared" ca="1" si="101"/>
        <v/>
      </c>
      <c r="CD1300" s="68"/>
      <c r="CE1300" s="68"/>
      <c r="CF1300" s="67"/>
      <c r="CG1300">
        <v>91</v>
      </c>
      <c r="CH1300" s="2">
        <v>171</v>
      </c>
      <c r="CI1300" s="4">
        <f t="shared" si="102"/>
        <v>31.120686707020965</v>
      </c>
      <c r="CJ1300" s="5" t="str">
        <f t="shared" si="103"/>
        <v>OBESIDAD</v>
      </c>
      <c r="CK1300" s="36">
        <v>0</v>
      </c>
      <c r="CL1300" s="66"/>
      <c r="CM1300" s="89">
        <v>43608</v>
      </c>
      <c r="CN1300" s="97">
        <v>43619</v>
      </c>
      <c r="CP1300"/>
      <c r="CQ1300" s="65"/>
      <c r="CR1300" s="65"/>
      <c r="CS1300" s="98"/>
      <c r="CT1300"/>
      <c r="CU1300"/>
      <c r="CV1300" s="97"/>
      <c r="CW1300" s="2">
        <v>120</v>
      </c>
      <c r="CX1300" s="82">
        <v>79</v>
      </c>
      <c r="DG1300" s="64"/>
      <c r="DI1300" s="89">
        <v>43623</v>
      </c>
      <c r="DJ1300" s="89"/>
      <c r="DN1300" s="34"/>
      <c r="DO1300" s="34"/>
      <c r="DP1300" s="34"/>
      <c r="DQ1300" s="34"/>
      <c r="DR1300" s="34"/>
      <c r="DS1300" s="34" t="s">
        <v>2127</v>
      </c>
      <c r="DT1300" s="34"/>
      <c r="DU1300" s="47">
        <v>44439</v>
      </c>
      <c r="DY1300" s="1">
        <v>2</v>
      </c>
      <c r="DZ1300" t="s">
        <v>7940</v>
      </c>
      <c r="EB1300" s="4">
        <v>81</v>
      </c>
      <c r="ED1300" s="4">
        <v>46.8</v>
      </c>
      <c r="EF1300" s="4">
        <v>86</v>
      </c>
      <c r="EG1300" s="4">
        <v>2</v>
      </c>
      <c r="EJ1300"/>
      <c r="EL1300" s="34"/>
      <c r="EN1300" s="34"/>
    </row>
    <row r="1301" spans="1:144" x14ac:dyDescent="0.25">
      <c r="A1301" s="85">
        <v>2022</v>
      </c>
      <c r="B1301" s="87">
        <v>44830</v>
      </c>
      <c r="C1301" t="s">
        <v>121</v>
      </c>
      <c r="D1301" t="s">
        <v>122</v>
      </c>
      <c r="E1301" s="34" t="s">
        <v>7938</v>
      </c>
      <c r="F1301" s="34">
        <f t="shared" si="104"/>
        <v>1300</v>
      </c>
      <c r="G1301" s="34" t="s">
        <v>4985</v>
      </c>
      <c r="H1301">
        <v>18</v>
      </c>
      <c r="I1301" s="34" t="s">
        <v>6141</v>
      </c>
      <c r="J1301" s="34" t="s">
        <v>4988</v>
      </c>
      <c r="K1301" s="34" t="str">
        <f>VLOOKUP(J1301,[2]CodMpios!$B$347:$E$362,4,FALSE)</f>
        <v>18001 - Florencia</v>
      </c>
      <c r="L1301" s="34" t="str">
        <f>VLOOKUP($J1301,[2]Coord_Mpios_X_Y!$B$2:$K$1123,9,FALSE)</f>
        <v>1,749138703818</v>
      </c>
      <c r="M1301" s="34" t="str">
        <f>VLOOKUP($J1301,[2]Coord_Mpios_X_Y!$B$2:$K$1123,10,FALSE)</f>
        <v>-75,558239064333</v>
      </c>
      <c r="N1301" s="34" t="s">
        <v>139</v>
      </c>
      <c r="O1301" s="34" t="s">
        <v>126</v>
      </c>
      <c r="Q1301" s="34" t="s">
        <v>127</v>
      </c>
      <c r="R1301" s="34">
        <v>17633047</v>
      </c>
      <c r="S1301" s="34" t="str">
        <f t="shared" si="100"/>
        <v>CC17633047</v>
      </c>
      <c r="T1301" s="34" t="s">
        <v>188</v>
      </c>
      <c r="V1301" s="34" t="s">
        <v>5531</v>
      </c>
      <c r="W1301" s="34" t="s">
        <v>1030</v>
      </c>
      <c r="X1301" s="87">
        <v>22297</v>
      </c>
      <c r="Y1301">
        <v>62</v>
      </c>
      <c r="Z1301" s="36">
        <f>VLOOKUP($Y1301,[2]Edades!$A$3:$H$153,4,FALSE)</f>
        <v>6</v>
      </c>
      <c r="AA1301" s="34" t="str">
        <f>VLOOKUP($Y1301,[2]Edades!$A$3:$H$153,6,FALSE)</f>
        <v>6 - Persona mayor</v>
      </c>
      <c r="AB1301" s="34">
        <f>VLOOKUP($Y1301,[2]Edades!$A$3:$H$153,7,FALSE)</f>
        <v>13</v>
      </c>
      <c r="AC1301" s="34" t="str">
        <f>VLOOKUP($Y1301,[2]Edades!$A$3:$H$153,8,FALSE)</f>
        <v>60-64</v>
      </c>
      <c r="AD1301" s="34" t="s">
        <v>146</v>
      </c>
      <c r="AE1301">
        <v>1</v>
      </c>
      <c r="AF1301" s="34" t="s">
        <v>2137</v>
      </c>
      <c r="AG1301" s="34" t="s">
        <v>2127</v>
      </c>
      <c r="AH1301" s="34" t="s">
        <v>2127</v>
      </c>
      <c r="AK1301" s="34" t="s">
        <v>139</v>
      </c>
      <c r="AM1301" s="34" t="s">
        <v>2127</v>
      </c>
      <c r="AN1301" s="36" t="s">
        <v>2127</v>
      </c>
      <c r="AO1301" s="36" t="s">
        <v>2127</v>
      </c>
      <c r="AP1301" s="34" t="s">
        <v>2127</v>
      </c>
      <c r="AQ1301" s="36" t="s">
        <v>2127</v>
      </c>
      <c r="AR1301" s="34" t="s">
        <v>2098</v>
      </c>
      <c r="AS1301" s="91" t="s">
        <v>7396</v>
      </c>
      <c r="AT1301" s="34">
        <v>3232812533</v>
      </c>
      <c r="AU1301" s="34" t="s">
        <v>2127</v>
      </c>
      <c r="AX1301" s="90"/>
      <c r="BA1301" s="91"/>
      <c r="BB1301" s="91"/>
      <c r="BC1301" s="91"/>
      <c r="BF1301" s="34" t="s">
        <v>4983</v>
      </c>
      <c r="BG1301" s="92" t="s">
        <v>2098</v>
      </c>
      <c r="BM1301" s="36" t="s">
        <v>131</v>
      </c>
      <c r="BN1301" s="34" t="s">
        <v>131</v>
      </c>
      <c r="BO1301">
        <v>1</v>
      </c>
      <c r="BQ1301" s="94"/>
      <c r="BS1301" s="36" t="s">
        <v>2127</v>
      </c>
      <c r="BU1301" s="95"/>
      <c r="BV1301" s="95"/>
      <c r="BW1301" s="61"/>
      <c r="BX1301" s="60"/>
      <c r="BY1301" s="59" t="str">
        <f t="shared" ca="1" si="101"/>
        <v/>
      </c>
      <c r="CD1301" s="68"/>
      <c r="CE1301" s="68"/>
      <c r="CF1301" s="67"/>
      <c r="CG1301">
        <v>75</v>
      </c>
      <c r="CH1301" s="2">
        <v>169</v>
      </c>
      <c r="CI1301" s="4">
        <f t="shared" si="102"/>
        <v>26.259584748433181</v>
      </c>
      <c r="CJ1301" s="5" t="str">
        <f t="shared" si="103"/>
        <v>SOBREPESO</v>
      </c>
      <c r="CK1301" s="36">
        <v>0</v>
      </c>
      <c r="CL1301" s="66"/>
      <c r="CM1301" s="89">
        <v>43609</v>
      </c>
      <c r="CN1301" s="97">
        <v>43613</v>
      </c>
      <c r="CP1301"/>
      <c r="CQ1301" s="65"/>
      <c r="CR1301" s="65"/>
      <c r="CS1301" s="98"/>
      <c r="CT1301"/>
      <c r="CU1301"/>
      <c r="CV1301" s="97"/>
      <c r="CW1301" s="2">
        <v>130</v>
      </c>
      <c r="CX1301" s="82">
        <v>70</v>
      </c>
      <c r="DG1301" s="64"/>
      <c r="DI1301" s="89">
        <v>43615</v>
      </c>
      <c r="DJ1301" s="89"/>
      <c r="DN1301" s="34"/>
      <c r="DO1301" s="34"/>
      <c r="DP1301" s="34"/>
      <c r="DQ1301" s="34"/>
      <c r="DR1301" s="34"/>
      <c r="DS1301" s="34" t="s">
        <v>2127</v>
      </c>
      <c r="DT1301" s="34"/>
      <c r="DU1301" s="47">
        <v>43613</v>
      </c>
      <c r="DY1301" s="1">
        <v>1</v>
      </c>
      <c r="DZ1301" t="s">
        <v>7941</v>
      </c>
      <c r="EB1301" s="4"/>
      <c r="EJ1301"/>
      <c r="EL1301" s="34"/>
      <c r="EN1301" s="34"/>
    </row>
    <row r="1302" spans="1:144" x14ac:dyDescent="0.25">
      <c r="A1302" s="85">
        <v>2022</v>
      </c>
      <c r="B1302" s="87">
        <v>44830</v>
      </c>
      <c r="C1302" t="s">
        <v>121</v>
      </c>
      <c r="D1302" t="s">
        <v>122</v>
      </c>
      <c r="E1302" s="34" t="s">
        <v>7938</v>
      </c>
      <c r="F1302" s="34">
        <f t="shared" si="104"/>
        <v>1301</v>
      </c>
      <c r="G1302" s="34" t="s">
        <v>4985</v>
      </c>
      <c r="H1302">
        <v>18</v>
      </c>
      <c r="I1302" s="34" t="s">
        <v>6141</v>
      </c>
      <c r="J1302" s="34" t="s">
        <v>5008</v>
      </c>
      <c r="K1302" s="34" t="str">
        <f>VLOOKUP(J1302,[2]CodMpios!$B$347:$E$362,4,FALSE)</f>
        <v>18094 - Belén De Los Andaquíes</v>
      </c>
      <c r="L1302" s="34" t="str">
        <f>VLOOKUP($J1302,[2]Coord_Mpios_X_Y!$B$2:$K$1123,9,FALSE)</f>
        <v>1,500923003060</v>
      </c>
      <c r="M1302" s="34" t="str">
        <f>VLOOKUP($J1302,[2]Coord_Mpios_X_Y!$B$2:$K$1123,10,FALSE)</f>
        <v>-75,875645424257</v>
      </c>
      <c r="N1302" s="34" t="s">
        <v>125</v>
      </c>
      <c r="O1302" s="34" t="s">
        <v>126</v>
      </c>
      <c r="Q1302" s="34" t="s">
        <v>127</v>
      </c>
      <c r="R1302" s="34">
        <v>26629098</v>
      </c>
      <c r="S1302" s="34" t="str">
        <f t="shared" si="100"/>
        <v>CC26629098</v>
      </c>
      <c r="T1302" s="34" t="s">
        <v>134</v>
      </c>
      <c r="U1302" s="34" t="s">
        <v>278</v>
      </c>
      <c r="V1302" s="34" t="s">
        <v>516</v>
      </c>
      <c r="W1302" s="34" t="s">
        <v>307</v>
      </c>
      <c r="X1302" s="87">
        <v>21598</v>
      </c>
      <c r="Y1302">
        <v>64</v>
      </c>
      <c r="Z1302" s="36">
        <f>VLOOKUP($Y1302,[2]Edades!$A$3:$H$153,4,FALSE)</f>
        <v>6</v>
      </c>
      <c r="AA1302" s="34" t="str">
        <f>VLOOKUP($Y1302,[2]Edades!$A$3:$H$153,6,FALSE)</f>
        <v>6 - Persona mayor</v>
      </c>
      <c r="AB1302" s="34">
        <f>VLOOKUP($Y1302,[2]Edades!$A$3:$H$153,7,FALSE)</f>
        <v>13</v>
      </c>
      <c r="AC1302" s="34" t="str">
        <f>VLOOKUP($Y1302,[2]Edades!$A$3:$H$153,8,FALSE)</f>
        <v>60-64</v>
      </c>
      <c r="AD1302" s="34" t="s">
        <v>129</v>
      </c>
      <c r="AE1302" s="1">
        <v>2</v>
      </c>
      <c r="AF1302" s="34" t="s">
        <v>2137</v>
      </c>
      <c r="AG1302" s="34" t="s">
        <v>2127</v>
      </c>
      <c r="AH1302" s="34" t="s">
        <v>2127</v>
      </c>
      <c r="AK1302" s="34" t="s">
        <v>125</v>
      </c>
      <c r="AM1302" s="34" t="s">
        <v>2127</v>
      </c>
      <c r="AN1302" s="36" t="s">
        <v>2127</v>
      </c>
      <c r="AO1302" s="36" t="s">
        <v>2127</v>
      </c>
      <c r="AP1302" s="34" t="s">
        <v>2127</v>
      </c>
      <c r="AQ1302" s="36" t="s">
        <v>2127</v>
      </c>
      <c r="AR1302" s="34" t="s">
        <v>5238</v>
      </c>
      <c r="AS1302" s="91" t="s">
        <v>7397</v>
      </c>
      <c r="AT1302" s="34">
        <v>3132619485</v>
      </c>
      <c r="AU1302" s="34" t="s">
        <v>2127</v>
      </c>
      <c r="AX1302" s="90"/>
      <c r="BA1302" s="91"/>
      <c r="BB1302" s="91"/>
      <c r="BC1302" s="91"/>
      <c r="BF1302" s="34" t="s">
        <v>4983</v>
      </c>
      <c r="BG1302" s="92" t="s">
        <v>2098</v>
      </c>
      <c r="BM1302" s="36" t="s">
        <v>131</v>
      </c>
      <c r="BN1302" s="34" t="s">
        <v>132</v>
      </c>
      <c r="BO1302" s="36">
        <v>0</v>
      </c>
      <c r="BQ1302" s="94"/>
      <c r="BS1302" s="36" t="s">
        <v>2127</v>
      </c>
      <c r="BU1302" s="95"/>
      <c r="BV1302" s="95"/>
      <c r="BW1302" s="61"/>
      <c r="BX1302" s="60"/>
      <c r="BY1302" s="59" t="str">
        <f t="shared" ca="1" si="101"/>
        <v/>
      </c>
      <c r="CD1302" s="68"/>
      <c r="CE1302" s="68"/>
      <c r="CF1302" s="67"/>
      <c r="CG1302">
        <v>65</v>
      </c>
      <c r="CH1302" s="2">
        <v>157</v>
      </c>
      <c r="CI1302" s="4">
        <f t="shared" si="102"/>
        <v>26.370238143535232</v>
      </c>
      <c r="CJ1302" s="5" t="str">
        <f t="shared" si="103"/>
        <v>SOBREPESO</v>
      </c>
      <c r="CK1302" s="36">
        <v>0</v>
      </c>
      <c r="CL1302" s="66"/>
      <c r="CM1302" s="89">
        <v>43609</v>
      </c>
      <c r="CN1302" s="97">
        <v>43622</v>
      </c>
      <c r="CP1302"/>
      <c r="CQ1302" s="65"/>
      <c r="CR1302" s="65"/>
      <c r="CS1302" s="98"/>
      <c r="CT1302"/>
      <c r="CU1302"/>
      <c r="CV1302" s="97"/>
      <c r="CW1302" s="2"/>
      <c r="CX1302" s="82"/>
      <c r="DG1302" s="64"/>
      <c r="DI1302" s="89">
        <v>43626</v>
      </c>
      <c r="DJ1302" s="89"/>
      <c r="DN1302" s="34"/>
      <c r="DO1302" s="34"/>
      <c r="DP1302" s="34"/>
      <c r="DQ1302" s="34"/>
      <c r="DR1302" s="34"/>
      <c r="DS1302" s="34" t="s">
        <v>2127</v>
      </c>
      <c r="DT1302" s="34"/>
      <c r="DU1302" s="47">
        <v>43622</v>
      </c>
      <c r="DY1302" s="1">
        <v>2</v>
      </c>
      <c r="DZ1302" t="s">
        <v>7941</v>
      </c>
      <c r="EB1302" s="4"/>
      <c r="EJ1302"/>
      <c r="EL1302" s="34"/>
      <c r="EN1302" s="34"/>
    </row>
    <row r="1303" spans="1:144" x14ac:dyDescent="0.25">
      <c r="A1303" s="85">
        <v>2022</v>
      </c>
      <c r="B1303" s="87">
        <v>44830</v>
      </c>
      <c r="C1303" t="s">
        <v>121</v>
      </c>
      <c r="D1303" t="s">
        <v>122</v>
      </c>
      <c r="E1303" s="34" t="s">
        <v>7938</v>
      </c>
      <c r="F1303" s="34">
        <f t="shared" si="104"/>
        <v>1302</v>
      </c>
      <c r="G1303" s="34" t="s">
        <v>4985</v>
      </c>
      <c r="H1303">
        <v>18</v>
      </c>
      <c r="I1303" s="34" t="s">
        <v>6141</v>
      </c>
      <c r="J1303" s="34" t="s">
        <v>4984</v>
      </c>
      <c r="K1303" s="34" t="str">
        <f>VLOOKUP(J1303,[2]CodMpios!$B$347:$E$362,4,FALSE)</f>
        <v>18753 - San Vicente Del Caguán</v>
      </c>
      <c r="L1303" s="34" t="str">
        <f>VLOOKUP($J1303,[2]Coord_Mpios_X_Y!$B$2:$K$1123,9,FALSE)</f>
        <v>1,567801695842</v>
      </c>
      <c r="M1303" s="34" t="str">
        <f>VLOOKUP($J1303,[2]Coord_Mpios_X_Y!$B$2:$K$1123,10,FALSE)</f>
        <v>-74,262977514784</v>
      </c>
      <c r="N1303" s="34" t="s">
        <v>6142</v>
      </c>
      <c r="O1303" s="34" t="s">
        <v>126</v>
      </c>
      <c r="Q1303" s="34" t="s">
        <v>127</v>
      </c>
      <c r="R1303" s="34">
        <v>19245556</v>
      </c>
      <c r="S1303" s="34" t="str">
        <f t="shared" si="100"/>
        <v>CC19245556</v>
      </c>
      <c r="T1303" s="34" t="s">
        <v>205</v>
      </c>
      <c r="U1303" s="34" t="s">
        <v>369</v>
      </c>
      <c r="V1303" s="34" t="s">
        <v>5530</v>
      </c>
      <c r="W1303" s="34" t="s">
        <v>5529</v>
      </c>
      <c r="X1303" s="87">
        <v>19249</v>
      </c>
      <c r="Y1303">
        <v>70</v>
      </c>
      <c r="Z1303" s="36">
        <f>VLOOKUP($Y1303,[2]Edades!$A$3:$H$153,4,FALSE)</f>
        <v>6</v>
      </c>
      <c r="AA1303" s="34" t="str">
        <f>VLOOKUP($Y1303,[2]Edades!$A$3:$H$153,6,FALSE)</f>
        <v>6 - Persona mayor</v>
      </c>
      <c r="AB1303" s="34">
        <f>VLOOKUP($Y1303,[2]Edades!$A$3:$H$153,7,FALSE)</f>
        <v>15</v>
      </c>
      <c r="AC1303" s="34" t="str">
        <f>VLOOKUP($Y1303,[2]Edades!$A$3:$H$153,8,FALSE)</f>
        <v>70-74</v>
      </c>
      <c r="AD1303" s="34" t="s">
        <v>146</v>
      </c>
      <c r="AE1303">
        <v>1</v>
      </c>
      <c r="AF1303" s="34" t="s">
        <v>2137</v>
      </c>
      <c r="AG1303" s="34" t="s">
        <v>2127</v>
      </c>
      <c r="AH1303" s="34" t="s">
        <v>2127</v>
      </c>
      <c r="AK1303" s="34" t="s">
        <v>6142</v>
      </c>
      <c r="AM1303" s="34" t="s">
        <v>2127</v>
      </c>
      <c r="AN1303" s="36" t="s">
        <v>2127</v>
      </c>
      <c r="AO1303" s="36" t="s">
        <v>2127</v>
      </c>
      <c r="AP1303" s="34" t="s">
        <v>2127</v>
      </c>
      <c r="AQ1303" s="36" t="s">
        <v>2127</v>
      </c>
      <c r="AR1303" s="34" t="s">
        <v>5042</v>
      </c>
      <c r="AS1303" s="91" t="s">
        <v>7398</v>
      </c>
      <c r="AT1303" s="34">
        <v>3125419602</v>
      </c>
      <c r="AU1303" s="34" t="s">
        <v>2127</v>
      </c>
      <c r="AX1303" s="90"/>
      <c r="BA1303" s="91"/>
      <c r="BB1303" s="91"/>
      <c r="BC1303" s="91"/>
      <c r="BF1303" s="34" t="s">
        <v>4983</v>
      </c>
      <c r="BG1303" s="92" t="s">
        <v>5042</v>
      </c>
      <c r="BM1303" s="36" t="s">
        <v>131</v>
      </c>
      <c r="BN1303" s="34" t="s">
        <v>132</v>
      </c>
      <c r="BO1303" s="36">
        <v>0</v>
      </c>
      <c r="BQ1303" s="94"/>
      <c r="BS1303" s="36" t="s">
        <v>2127</v>
      </c>
      <c r="BU1303" s="95"/>
      <c r="BV1303" s="95"/>
      <c r="BW1303" s="61"/>
      <c r="BX1303" s="60"/>
      <c r="BY1303" s="59" t="str">
        <f t="shared" ca="1" si="101"/>
        <v/>
      </c>
      <c r="CD1303" s="68"/>
      <c r="CE1303" s="68"/>
      <c r="CF1303" s="67"/>
      <c r="CG1303"/>
      <c r="CH1303" s="2"/>
      <c r="CI1303" s="4" t="e">
        <f t="shared" si="102"/>
        <v>#DIV/0!</v>
      </c>
      <c r="CJ1303" s="5" t="str">
        <f t="shared" si="103"/>
        <v>SIN DATO</v>
      </c>
      <c r="CK1303" s="36">
        <v>0</v>
      </c>
      <c r="CL1303" s="66"/>
      <c r="CM1303" s="89">
        <v>38989</v>
      </c>
      <c r="CN1303" s="97">
        <v>38989</v>
      </c>
      <c r="CP1303"/>
      <c r="CQ1303" s="65"/>
      <c r="CR1303" s="65"/>
      <c r="CS1303" s="98"/>
      <c r="CT1303"/>
      <c r="CU1303"/>
      <c r="CV1303" s="97"/>
      <c r="CW1303" s="2"/>
      <c r="CX1303" s="82"/>
      <c r="DG1303" s="64"/>
      <c r="DI1303" s="89"/>
      <c r="DJ1303" s="89"/>
      <c r="DN1303" s="34"/>
      <c r="DO1303" s="34"/>
      <c r="DP1303" s="34"/>
      <c r="DQ1303" s="34"/>
      <c r="DR1303" s="34"/>
      <c r="DS1303" s="34" t="s">
        <v>2127</v>
      </c>
      <c r="DT1303" s="34"/>
      <c r="DY1303" s="1">
        <v>2</v>
      </c>
      <c r="DZ1303" t="s">
        <v>7941</v>
      </c>
      <c r="EB1303" s="4"/>
      <c r="EJ1303"/>
      <c r="EL1303" s="34"/>
      <c r="EN1303" s="34"/>
    </row>
    <row r="1304" spans="1:144" x14ac:dyDescent="0.25">
      <c r="A1304" s="85">
        <v>2022</v>
      </c>
      <c r="B1304" s="87">
        <v>44830</v>
      </c>
      <c r="C1304" t="s">
        <v>121</v>
      </c>
      <c r="D1304" t="s">
        <v>122</v>
      </c>
      <c r="E1304" s="34" t="s">
        <v>7938</v>
      </c>
      <c r="F1304" s="34">
        <f t="shared" si="104"/>
        <v>1303</v>
      </c>
      <c r="G1304" s="34" t="s">
        <v>4985</v>
      </c>
      <c r="H1304">
        <v>18</v>
      </c>
      <c r="I1304" s="34" t="s">
        <v>6141</v>
      </c>
      <c r="J1304" s="34" t="s">
        <v>4988</v>
      </c>
      <c r="K1304" s="34" t="str">
        <f>VLOOKUP(J1304,[2]CodMpios!$B$347:$E$362,4,FALSE)</f>
        <v>18001 - Florencia</v>
      </c>
      <c r="L1304" s="34" t="str">
        <f>VLOOKUP($J1304,[2]Coord_Mpios_X_Y!$B$2:$K$1123,9,FALSE)</f>
        <v>1,749138703818</v>
      </c>
      <c r="M1304" s="34" t="str">
        <f>VLOOKUP($J1304,[2]Coord_Mpios_X_Y!$B$2:$K$1123,10,FALSE)</f>
        <v>-75,558239064333</v>
      </c>
      <c r="N1304" s="34" t="s">
        <v>125</v>
      </c>
      <c r="O1304" s="34" t="s">
        <v>126</v>
      </c>
      <c r="Q1304" s="34" t="s">
        <v>127</v>
      </c>
      <c r="R1304" s="34">
        <v>40760750</v>
      </c>
      <c r="S1304" s="34" t="str">
        <f t="shared" si="100"/>
        <v>CC40760750</v>
      </c>
      <c r="T1304" s="34" t="s">
        <v>192</v>
      </c>
      <c r="V1304" s="34" t="s">
        <v>5412</v>
      </c>
      <c r="W1304" s="34" t="s">
        <v>5018</v>
      </c>
      <c r="X1304" s="87">
        <v>20228</v>
      </c>
      <c r="Y1304">
        <v>67</v>
      </c>
      <c r="Z1304" s="36">
        <f>VLOOKUP($Y1304,[2]Edades!$A$3:$H$153,4,FALSE)</f>
        <v>6</v>
      </c>
      <c r="AA1304" s="34" t="str">
        <f>VLOOKUP($Y1304,[2]Edades!$A$3:$H$153,6,FALSE)</f>
        <v>6 - Persona mayor</v>
      </c>
      <c r="AB1304" s="34">
        <f>VLOOKUP($Y1304,[2]Edades!$A$3:$H$153,7,FALSE)</f>
        <v>14</v>
      </c>
      <c r="AC1304" s="34" t="str">
        <f>VLOOKUP($Y1304,[2]Edades!$A$3:$H$153,8,FALSE)</f>
        <v>65-69</v>
      </c>
      <c r="AD1304" s="34" t="s">
        <v>129</v>
      </c>
      <c r="AE1304" s="1">
        <v>2</v>
      </c>
      <c r="AF1304" s="34" t="s">
        <v>2137</v>
      </c>
      <c r="AG1304" s="34" t="s">
        <v>2127</v>
      </c>
      <c r="AH1304" s="34" t="s">
        <v>2127</v>
      </c>
      <c r="AK1304" s="34" t="s">
        <v>125</v>
      </c>
      <c r="AM1304" s="34" t="s">
        <v>2127</v>
      </c>
      <c r="AN1304" s="36" t="s">
        <v>2127</v>
      </c>
      <c r="AO1304" s="36" t="s">
        <v>2127</v>
      </c>
      <c r="AP1304" s="34" t="s">
        <v>2127</v>
      </c>
      <c r="AQ1304" s="36" t="s">
        <v>2127</v>
      </c>
      <c r="AR1304" s="34" t="s">
        <v>2098</v>
      </c>
      <c r="AS1304" s="91" t="s">
        <v>7399</v>
      </c>
      <c r="AT1304" s="34">
        <v>3202335971</v>
      </c>
      <c r="AU1304" s="34" t="s">
        <v>2127</v>
      </c>
      <c r="AX1304" s="90"/>
      <c r="BA1304" s="91"/>
      <c r="BB1304" s="91"/>
      <c r="BC1304" s="91"/>
      <c r="BF1304" s="34" t="s">
        <v>4983</v>
      </c>
      <c r="BG1304" s="92" t="s">
        <v>2098</v>
      </c>
      <c r="BM1304" s="36" t="s">
        <v>131</v>
      </c>
      <c r="BN1304" s="34" t="s">
        <v>132</v>
      </c>
      <c r="BO1304" s="36">
        <v>0</v>
      </c>
      <c r="BQ1304" s="94"/>
      <c r="BS1304" s="36" t="s">
        <v>2127</v>
      </c>
      <c r="BU1304" s="95"/>
      <c r="BV1304" s="95"/>
      <c r="BW1304" s="61"/>
      <c r="BX1304" s="60"/>
      <c r="BY1304" s="59" t="str">
        <f t="shared" ca="1" si="101"/>
        <v/>
      </c>
      <c r="CD1304" s="68"/>
      <c r="CE1304" s="68"/>
      <c r="CF1304" s="67"/>
      <c r="CG1304">
        <v>69</v>
      </c>
      <c r="CH1304" s="2">
        <v>158</v>
      </c>
      <c r="CI1304" s="4">
        <f t="shared" si="102"/>
        <v>27.639801313892001</v>
      </c>
      <c r="CJ1304" s="5" t="str">
        <f t="shared" si="103"/>
        <v>SOBREPESO</v>
      </c>
      <c r="CK1304" s="36">
        <v>0</v>
      </c>
      <c r="CL1304" s="66"/>
      <c r="CM1304" s="89">
        <v>43612</v>
      </c>
      <c r="CN1304" s="97">
        <v>43621</v>
      </c>
      <c r="CP1304"/>
      <c r="CQ1304" s="65"/>
      <c r="CR1304" s="65"/>
      <c r="CS1304" s="98"/>
      <c r="CT1304"/>
      <c r="CU1304"/>
      <c r="CV1304" s="97"/>
      <c r="CW1304" s="2"/>
      <c r="CX1304" s="82"/>
      <c r="DG1304" s="64"/>
      <c r="DI1304" s="89">
        <v>43623</v>
      </c>
      <c r="DJ1304" s="89"/>
      <c r="DN1304" s="34"/>
      <c r="DO1304" s="34"/>
      <c r="DP1304" s="34"/>
      <c r="DQ1304" s="34"/>
      <c r="DR1304" s="34"/>
      <c r="DS1304" s="34" t="s">
        <v>2127</v>
      </c>
      <c r="DT1304" s="34"/>
      <c r="DU1304" s="47">
        <v>44274</v>
      </c>
      <c r="DY1304" s="1">
        <v>2</v>
      </c>
      <c r="DZ1304" t="s">
        <v>7940</v>
      </c>
      <c r="EB1304" s="4"/>
      <c r="EJ1304"/>
      <c r="EL1304" s="34"/>
      <c r="EN1304" s="34"/>
    </row>
    <row r="1305" spans="1:144" x14ac:dyDescent="0.25">
      <c r="A1305" s="85">
        <v>2022</v>
      </c>
      <c r="B1305" s="87">
        <v>44830</v>
      </c>
      <c r="C1305" t="s">
        <v>121</v>
      </c>
      <c r="D1305" t="s">
        <v>122</v>
      </c>
      <c r="E1305" s="34" t="s">
        <v>7938</v>
      </c>
      <c r="F1305" s="34">
        <f t="shared" si="104"/>
        <v>1304</v>
      </c>
      <c r="G1305" s="34" t="s">
        <v>4985</v>
      </c>
      <c r="H1305">
        <v>18</v>
      </c>
      <c r="I1305" s="34" t="s">
        <v>6141</v>
      </c>
      <c r="J1305" s="34" t="s">
        <v>4988</v>
      </c>
      <c r="K1305" s="34" t="str">
        <f>VLOOKUP(J1305,[2]CodMpios!$B$347:$E$362,4,FALSE)</f>
        <v>18001 - Florencia</v>
      </c>
      <c r="L1305" s="34" t="str">
        <f>VLOOKUP($J1305,[2]Coord_Mpios_X_Y!$B$2:$K$1123,9,FALSE)</f>
        <v>1,749138703818</v>
      </c>
      <c r="M1305" s="34" t="str">
        <f>VLOOKUP($J1305,[2]Coord_Mpios_X_Y!$B$2:$K$1123,10,FALSE)</f>
        <v>-75,558239064333</v>
      </c>
      <c r="N1305" s="34" t="s">
        <v>125</v>
      </c>
      <c r="O1305" s="34" t="s">
        <v>126</v>
      </c>
      <c r="Q1305" s="34" t="s">
        <v>127</v>
      </c>
      <c r="R1305" s="34">
        <v>96330581</v>
      </c>
      <c r="S1305" s="34" t="str">
        <f t="shared" si="100"/>
        <v>CC96330581</v>
      </c>
      <c r="T1305" s="34" t="s">
        <v>5528</v>
      </c>
      <c r="V1305" s="34" t="s">
        <v>1063</v>
      </c>
      <c r="W1305" s="34" t="s">
        <v>2425</v>
      </c>
      <c r="X1305" s="87">
        <v>25614</v>
      </c>
      <c r="Y1305">
        <v>53</v>
      </c>
      <c r="Z1305" s="36">
        <f>VLOOKUP($Y1305,[2]Edades!$A$3:$H$153,4,FALSE)</f>
        <v>5</v>
      </c>
      <c r="AA1305" s="34" t="str">
        <f>VLOOKUP($Y1305,[2]Edades!$A$3:$H$153,6,FALSE)</f>
        <v>5 - Adultez</v>
      </c>
      <c r="AB1305" s="34">
        <f>VLOOKUP($Y1305,[2]Edades!$A$3:$H$153,7,FALSE)</f>
        <v>11</v>
      </c>
      <c r="AC1305" s="34" t="str">
        <f>VLOOKUP($Y1305,[2]Edades!$A$3:$H$153,8,FALSE)</f>
        <v>50-54</v>
      </c>
      <c r="AD1305" s="34" t="s">
        <v>146</v>
      </c>
      <c r="AE1305">
        <v>1</v>
      </c>
      <c r="AF1305" s="34" t="s">
        <v>130</v>
      </c>
      <c r="AG1305" s="34" t="s">
        <v>2127</v>
      </c>
      <c r="AH1305" s="34" t="s">
        <v>2127</v>
      </c>
      <c r="AK1305" s="34" t="s">
        <v>125</v>
      </c>
      <c r="AM1305" s="34" t="s">
        <v>2127</v>
      </c>
      <c r="AN1305" s="36" t="s">
        <v>2127</v>
      </c>
      <c r="AO1305" s="36" t="s">
        <v>2127</v>
      </c>
      <c r="AP1305" s="34" t="s">
        <v>2127</v>
      </c>
      <c r="AQ1305" s="36" t="s">
        <v>2127</v>
      </c>
      <c r="AR1305" s="34" t="s">
        <v>2098</v>
      </c>
      <c r="AS1305" s="91" t="s">
        <v>7400</v>
      </c>
      <c r="AT1305" s="34">
        <v>3114711828</v>
      </c>
      <c r="AU1305" s="34" t="s">
        <v>2127</v>
      </c>
      <c r="AX1305" s="90"/>
      <c r="BA1305" s="91"/>
      <c r="BB1305" s="91"/>
      <c r="BC1305" s="91"/>
      <c r="BF1305" s="34" t="s">
        <v>4983</v>
      </c>
      <c r="BG1305" s="92" t="s">
        <v>2098</v>
      </c>
      <c r="BM1305" s="36" t="s">
        <v>131</v>
      </c>
      <c r="BN1305" s="34" t="s">
        <v>132</v>
      </c>
      <c r="BO1305" s="36">
        <v>0</v>
      </c>
      <c r="BQ1305" s="94"/>
      <c r="BS1305" s="36" t="s">
        <v>2127</v>
      </c>
      <c r="BU1305" s="95"/>
      <c r="BV1305" s="95"/>
      <c r="BW1305" s="61"/>
      <c r="BX1305" s="60"/>
      <c r="BY1305" s="59" t="str">
        <f t="shared" ca="1" si="101"/>
        <v/>
      </c>
      <c r="CD1305" s="68"/>
      <c r="CE1305" s="68"/>
      <c r="CF1305" s="67"/>
      <c r="CG1305">
        <v>81</v>
      </c>
      <c r="CH1305" s="2">
        <v>161</v>
      </c>
      <c r="CI1305" s="4">
        <f t="shared" si="102"/>
        <v>31.248794413795761</v>
      </c>
      <c r="CJ1305" s="5" t="str">
        <f t="shared" si="103"/>
        <v>OBESIDAD</v>
      </c>
      <c r="CK1305" s="36">
        <v>0</v>
      </c>
      <c r="CL1305" s="66"/>
      <c r="CM1305" s="89">
        <v>43612</v>
      </c>
      <c r="CN1305" s="97">
        <v>43622</v>
      </c>
      <c r="CP1305"/>
      <c r="CQ1305" s="65"/>
      <c r="CR1305" s="65"/>
      <c r="CS1305" s="98"/>
      <c r="CT1305"/>
      <c r="CU1305"/>
      <c r="CV1305" s="97"/>
      <c r="CW1305" s="2">
        <v>130</v>
      </c>
      <c r="CX1305" s="82">
        <v>80</v>
      </c>
      <c r="DG1305" s="64"/>
      <c r="DI1305" s="89"/>
      <c r="DJ1305" s="89"/>
      <c r="DN1305" s="34"/>
      <c r="DO1305" s="34"/>
      <c r="DP1305" s="34"/>
      <c r="DQ1305" s="34"/>
      <c r="DR1305" s="34"/>
      <c r="DS1305" s="34" t="s">
        <v>2127</v>
      </c>
      <c r="DT1305" s="34"/>
      <c r="DU1305" s="47">
        <v>44221</v>
      </c>
      <c r="DY1305" s="1">
        <v>1</v>
      </c>
      <c r="DZ1305" t="s">
        <v>7941</v>
      </c>
      <c r="EA1305" s="4">
        <v>0.72</v>
      </c>
      <c r="EB1305" s="4">
        <v>96</v>
      </c>
      <c r="EC1305" s="4">
        <v>192</v>
      </c>
      <c r="ED1305" s="4">
        <v>124</v>
      </c>
      <c r="EE1305" s="4">
        <v>49.9</v>
      </c>
      <c r="EF1305" s="4">
        <v>91</v>
      </c>
      <c r="EG1305" s="4">
        <v>2.1</v>
      </c>
      <c r="EJ1305"/>
      <c r="EL1305" s="34"/>
      <c r="EN1305" s="34"/>
    </row>
    <row r="1306" spans="1:144" x14ac:dyDescent="0.25">
      <c r="A1306" s="85">
        <v>2022</v>
      </c>
      <c r="B1306" s="87">
        <v>44830</v>
      </c>
      <c r="C1306" t="s">
        <v>121</v>
      </c>
      <c r="D1306" t="s">
        <v>122</v>
      </c>
      <c r="E1306" s="34" t="s">
        <v>7938</v>
      </c>
      <c r="F1306" s="34">
        <f t="shared" si="104"/>
        <v>1305</v>
      </c>
      <c r="G1306" s="34" t="s">
        <v>4985</v>
      </c>
      <c r="H1306">
        <v>18</v>
      </c>
      <c r="I1306" s="34" t="s">
        <v>6141</v>
      </c>
      <c r="J1306" s="34" t="s">
        <v>5049</v>
      </c>
      <c r="K1306" s="34" t="str">
        <f>VLOOKUP(J1306,[2]CodMpios!$B$347:$E$362,4,FALSE)</f>
        <v>18610 - San José Del Fragua</v>
      </c>
      <c r="L1306" s="34" t="str">
        <f>VLOOKUP($J1306,[2]Coord_Mpios_X_Y!$B$2:$K$1123,9,FALSE)</f>
        <v>1,304702314265</v>
      </c>
      <c r="M1306" s="34" t="str">
        <f>VLOOKUP($J1306,[2]Coord_Mpios_X_Y!$B$2:$K$1123,10,FALSE)</f>
        <v>-76,110005941537</v>
      </c>
      <c r="N1306" s="34" t="s">
        <v>6142</v>
      </c>
      <c r="O1306" s="34" t="s">
        <v>126</v>
      </c>
      <c r="Q1306" s="34" t="s">
        <v>127</v>
      </c>
      <c r="R1306" s="34">
        <v>40757194</v>
      </c>
      <c r="S1306" s="34" t="str">
        <f t="shared" si="100"/>
        <v>CC40757194</v>
      </c>
      <c r="T1306" s="34" t="s">
        <v>929</v>
      </c>
      <c r="V1306" s="34" t="s">
        <v>5167</v>
      </c>
      <c r="W1306" s="34" t="s">
        <v>5527</v>
      </c>
      <c r="X1306" s="87">
        <v>21111</v>
      </c>
      <c r="Y1306">
        <v>65</v>
      </c>
      <c r="Z1306" s="36">
        <f>VLOOKUP($Y1306,[2]Edades!$A$3:$H$153,4,FALSE)</f>
        <v>6</v>
      </c>
      <c r="AA1306" s="34" t="str">
        <f>VLOOKUP($Y1306,[2]Edades!$A$3:$H$153,6,FALSE)</f>
        <v>6 - Persona mayor</v>
      </c>
      <c r="AB1306" s="34">
        <f>VLOOKUP($Y1306,[2]Edades!$A$3:$H$153,7,FALSE)</f>
        <v>14</v>
      </c>
      <c r="AC1306" s="34" t="str">
        <f>VLOOKUP($Y1306,[2]Edades!$A$3:$H$153,8,FALSE)</f>
        <v>65-69</v>
      </c>
      <c r="AD1306" s="34" t="s">
        <v>129</v>
      </c>
      <c r="AE1306" s="1">
        <v>2</v>
      </c>
      <c r="AF1306" s="34" t="s">
        <v>2137</v>
      </c>
      <c r="AG1306" s="34" t="s">
        <v>2127</v>
      </c>
      <c r="AH1306" s="34" t="s">
        <v>2127</v>
      </c>
      <c r="AK1306" s="34" t="s">
        <v>6142</v>
      </c>
      <c r="AM1306" s="34" t="s">
        <v>2127</v>
      </c>
      <c r="AN1306" s="36" t="s">
        <v>2127</v>
      </c>
      <c r="AO1306" s="36" t="s">
        <v>2127</v>
      </c>
      <c r="AP1306" s="34" t="s">
        <v>2127</v>
      </c>
      <c r="AQ1306" s="36" t="s">
        <v>2127</v>
      </c>
      <c r="AR1306" s="34" t="s">
        <v>2098</v>
      </c>
      <c r="AS1306" s="91" t="s">
        <v>7401</v>
      </c>
      <c r="AT1306" s="34">
        <v>3118970841</v>
      </c>
      <c r="AU1306" s="34" t="s">
        <v>2127</v>
      </c>
      <c r="AX1306" s="90"/>
      <c r="BA1306" s="91"/>
      <c r="BB1306" s="91"/>
      <c r="BC1306" s="91"/>
      <c r="BF1306" s="34" t="s">
        <v>4983</v>
      </c>
      <c r="BG1306" s="92" t="s">
        <v>2098</v>
      </c>
      <c r="BM1306" s="36" t="s">
        <v>131</v>
      </c>
      <c r="BN1306" s="34" t="s">
        <v>132</v>
      </c>
      <c r="BO1306" s="36">
        <v>0</v>
      </c>
      <c r="BQ1306" s="94"/>
      <c r="BS1306" s="36" t="s">
        <v>2127</v>
      </c>
      <c r="BU1306" s="95"/>
      <c r="BV1306" s="95"/>
      <c r="BW1306" s="61"/>
      <c r="BX1306" s="60"/>
      <c r="BY1306" s="59" t="str">
        <f t="shared" ca="1" si="101"/>
        <v/>
      </c>
      <c r="CD1306" s="68"/>
      <c r="CE1306" s="68"/>
      <c r="CF1306" s="67"/>
      <c r="CG1306">
        <v>80</v>
      </c>
      <c r="CH1306" s="2">
        <v>146</v>
      </c>
      <c r="CI1306" s="4">
        <f t="shared" si="102"/>
        <v>37.530493525989868</v>
      </c>
      <c r="CJ1306" s="5" t="str">
        <f t="shared" si="103"/>
        <v>OBESIDAD</v>
      </c>
      <c r="CK1306" s="36">
        <v>0</v>
      </c>
      <c r="CL1306" s="66"/>
      <c r="CM1306" s="89">
        <v>43613</v>
      </c>
      <c r="CN1306" s="97">
        <v>43642</v>
      </c>
      <c r="CP1306"/>
      <c r="CQ1306" s="65"/>
      <c r="CR1306" s="65"/>
      <c r="CS1306" s="98"/>
      <c r="CT1306"/>
      <c r="CU1306"/>
      <c r="CV1306" s="97"/>
      <c r="CW1306" s="2"/>
      <c r="CX1306" s="82"/>
      <c r="DG1306" s="64"/>
      <c r="DI1306" s="89"/>
      <c r="DJ1306" s="89"/>
      <c r="DN1306" s="34"/>
      <c r="DO1306" s="34"/>
      <c r="DP1306" s="34"/>
      <c r="DQ1306" s="34"/>
      <c r="DR1306" s="34"/>
      <c r="DS1306" s="34" t="s">
        <v>2127</v>
      </c>
      <c r="DT1306" s="34"/>
      <c r="DU1306" s="47">
        <v>44623</v>
      </c>
      <c r="DY1306" s="1">
        <v>2</v>
      </c>
      <c r="DZ1306" t="s">
        <v>7940</v>
      </c>
      <c r="EB1306" s="4"/>
      <c r="EJ1306"/>
      <c r="EL1306" s="34"/>
      <c r="EN1306" s="34"/>
    </row>
    <row r="1307" spans="1:144" x14ac:dyDescent="0.25">
      <c r="A1307" s="85">
        <v>2022</v>
      </c>
      <c r="B1307" s="87">
        <v>44830</v>
      </c>
      <c r="C1307" t="s">
        <v>121</v>
      </c>
      <c r="D1307" t="s">
        <v>122</v>
      </c>
      <c r="E1307" s="34" t="s">
        <v>7938</v>
      </c>
      <c r="F1307" s="34">
        <f t="shared" si="104"/>
        <v>1306</v>
      </c>
      <c r="G1307" s="34" t="s">
        <v>4985</v>
      </c>
      <c r="H1307">
        <v>18</v>
      </c>
      <c r="I1307" s="34" t="s">
        <v>6141</v>
      </c>
      <c r="J1307" s="34" t="s">
        <v>4988</v>
      </c>
      <c r="K1307" s="34" t="str">
        <f>VLOOKUP(J1307,[2]CodMpios!$B$347:$E$362,4,FALSE)</f>
        <v>18001 - Florencia</v>
      </c>
      <c r="L1307" s="34" t="str">
        <f>VLOOKUP($J1307,[2]Coord_Mpios_X_Y!$B$2:$K$1123,9,FALSE)</f>
        <v>1,749138703818</v>
      </c>
      <c r="M1307" s="34" t="str">
        <f>VLOOKUP($J1307,[2]Coord_Mpios_X_Y!$B$2:$K$1123,10,FALSE)</f>
        <v>-75,558239064333</v>
      </c>
      <c r="N1307" s="34" t="s">
        <v>139</v>
      </c>
      <c r="O1307" s="34" t="s">
        <v>126</v>
      </c>
      <c r="Q1307" s="34" t="s">
        <v>127</v>
      </c>
      <c r="R1307" s="34">
        <v>26629483</v>
      </c>
      <c r="S1307" s="34" t="str">
        <f t="shared" si="100"/>
        <v>CC26629483</v>
      </c>
      <c r="T1307" s="34" t="s">
        <v>134</v>
      </c>
      <c r="U1307" s="34" t="s">
        <v>5526</v>
      </c>
      <c r="V1307" s="34" t="s">
        <v>1060</v>
      </c>
      <c r="W1307" s="34" t="s">
        <v>5525</v>
      </c>
      <c r="X1307" s="87">
        <v>21916</v>
      </c>
      <c r="Y1307">
        <v>63</v>
      </c>
      <c r="Z1307" s="36">
        <f>VLOOKUP($Y1307,[2]Edades!$A$3:$H$153,4,FALSE)</f>
        <v>6</v>
      </c>
      <c r="AA1307" s="34" t="str">
        <f>VLOOKUP($Y1307,[2]Edades!$A$3:$H$153,6,FALSE)</f>
        <v>6 - Persona mayor</v>
      </c>
      <c r="AB1307" s="34">
        <f>VLOOKUP($Y1307,[2]Edades!$A$3:$H$153,7,FALSE)</f>
        <v>13</v>
      </c>
      <c r="AC1307" s="34" t="str">
        <f>VLOOKUP($Y1307,[2]Edades!$A$3:$H$153,8,FALSE)</f>
        <v>60-64</v>
      </c>
      <c r="AD1307" s="34" t="s">
        <v>129</v>
      </c>
      <c r="AE1307" s="1">
        <v>2</v>
      </c>
      <c r="AF1307" s="34" t="s">
        <v>2137</v>
      </c>
      <c r="AG1307" s="34" t="s">
        <v>2127</v>
      </c>
      <c r="AH1307" s="34" t="s">
        <v>2127</v>
      </c>
      <c r="AK1307" s="34" t="s">
        <v>139</v>
      </c>
      <c r="AM1307" s="34" t="s">
        <v>2127</v>
      </c>
      <c r="AN1307" s="36" t="s">
        <v>2127</v>
      </c>
      <c r="AO1307" s="36" t="s">
        <v>2127</v>
      </c>
      <c r="AP1307" s="34" t="s">
        <v>2127</v>
      </c>
      <c r="AQ1307" s="36" t="s">
        <v>2127</v>
      </c>
      <c r="AR1307" s="34" t="s">
        <v>2098</v>
      </c>
      <c r="AS1307" s="91" t="s">
        <v>7402</v>
      </c>
      <c r="AT1307" s="34">
        <v>3138105903</v>
      </c>
      <c r="AU1307" s="34" t="s">
        <v>2127</v>
      </c>
      <c r="AX1307" s="90"/>
      <c r="BA1307" s="91"/>
      <c r="BB1307" s="91"/>
      <c r="BC1307" s="91"/>
      <c r="BF1307" s="34" t="s">
        <v>4983</v>
      </c>
      <c r="BG1307" s="92" t="s">
        <v>2098</v>
      </c>
      <c r="BM1307" s="36" t="s">
        <v>131</v>
      </c>
      <c r="BN1307" s="34" t="s">
        <v>132</v>
      </c>
      <c r="BO1307" s="36">
        <v>0</v>
      </c>
      <c r="BQ1307" s="94"/>
      <c r="BS1307" s="36" t="s">
        <v>2127</v>
      </c>
      <c r="BU1307" s="95"/>
      <c r="BV1307" s="95"/>
      <c r="BW1307" s="61"/>
      <c r="BX1307" s="60"/>
      <c r="BY1307" s="59" t="str">
        <f t="shared" ca="1" si="101"/>
        <v/>
      </c>
      <c r="CD1307" s="68"/>
      <c r="CE1307" s="68"/>
      <c r="CF1307" s="67"/>
      <c r="CG1307">
        <v>81</v>
      </c>
      <c r="CH1307" s="2">
        <v>150</v>
      </c>
      <c r="CI1307" s="4">
        <f t="shared" si="102"/>
        <v>36</v>
      </c>
      <c r="CJ1307" s="5" t="str">
        <f t="shared" si="103"/>
        <v>OBESIDAD</v>
      </c>
      <c r="CK1307" s="36">
        <v>0</v>
      </c>
      <c r="CL1307" s="66"/>
      <c r="CM1307" s="89">
        <v>43613</v>
      </c>
      <c r="CN1307" s="97">
        <v>43616</v>
      </c>
      <c r="CP1307"/>
      <c r="CQ1307" s="65"/>
      <c r="CR1307" s="65"/>
      <c r="CS1307" s="98"/>
      <c r="CT1307"/>
      <c r="CU1307"/>
      <c r="CV1307" s="97"/>
      <c r="CW1307" s="2"/>
      <c r="CX1307" s="82"/>
      <c r="DG1307" s="64"/>
      <c r="DI1307" s="89">
        <v>43620</v>
      </c>
      <c r="DJ1307" s="89"/>
      <c r="DN1307" s="34"/>
      <c r="DO1307" s="34"/>
      <c r="DP1307" s="34"/>
      <c r="DQ1307" s="34"/>
      <c r="DR1307" s="34"/>
      <c r="DS1307" s="34" t="s">
        <v>2127</v>
      </c>
      <c r="DT1307" s="34"/>
      <c r="DU1307" s="47">
        <v>44153</v>
      </c>
      <c r="DY1307" s="1">
        <v>2</v>
      </c>
      <c r="DZ1307" t="s">
        <v>7941</v>
      </c>
      <c r="EB1307" s="4"/>
      <c r="EJ1307"/>
      <c r="EL1307" s="34"/>
      <c r="EN1307" s="34"/>
    </row>
    <row r="1308" spans="1:144" x14ac:dyDescent="0.25">
      <c r="A1308" s="85">
        <v>2022</v>
      </c>
      <c r="B1308" s="87">
        <v>44830</v>
      </c>
      <c r="C1308" t="s">
        <v>121</v>
      </c>
      <c r="D1308" t="s">
        <v>122</v>
      </c>
      <c r="E1308" s="34" t="s">
        <v>7938</v>
      </c>
      <c r="F1308" s="34">
        <f t="shared" si="104"/>
        <v>1307</v>
      </c>
      <c r="G1308" s="34" t="s">
        <v>4985</v>
      </c>
      <c r="H1308">
        <v>18</v>
      </c>
      <c r="I1308" s="34" t="s">
        <v>6141</v>
      </c>
      <c r="J1308" s="34" t="s">
        <v>4988</v>
      </c>
      <c r="K1308" s="34" t="str">
        <f>VLOOKUP(J1308,[2]CodMpios!$B$347:$E$362,4,FALSE)</f>
        <v>18001 - Florencia</v>
      </c>
      <c r="L1308" s="34" t="str">
        <f>VLOOKUP($J1308,[2]Coord_Mpios_X_Y!$B$2:$K$1123,9,FALSE)</f>
        <v>1,749138703818</v>
      </c>
      <c r="M1308" s="34" t="str">
        <f>VLOOKUP($J1308,[2]Coord_Mpios_X_Y!$B$2:$K$1123,10,FALSE)</f>
        <v>-75,558239064333</v>
      </c>
      <c r="N1308" s="34" t="s">
        <v>139</v>
      </c>
      <c r="O1308" s="34" t="s">
        <v>126</v>
      </c>
      <c r="Q1308" s="34" t="s">
        <v>127</v>
      </c>
      <c r="R1308" s="34">
        <v>1672105</v>
      </c>
      <c r="S1308" s="34" t="str">
        <f t="shared" si="100"/>
        <v>CC1672105</v>
      </c>
      <c r="T1308" s="34" t="s">
        <v>2320</v>
      </c>
      <c r="V1308" s="34" t="s">
        <v>5137</v>
      </c>
      <c r="W1308" s="34" t="s">
        <v>813</v>
      </c>
      <c r="X1308" s="87">
        <v>13305</v>
      </c>
      <c r="Y1308">
        <v>86</v>
      </c>
      <c r="Z1308" s="36">
        <f>VLOOKUP($Y1308,[2]Edades!$A$3:$H$153,4,FALSE)</f>
        <v>6</v>
      </c>
      <c r="AA1308" s="34" t="str">
        <f>VLOOKUP($Y1308,[2]Edades!$A$3:$H$153,6,FALSE)</f>
        <v>6 - Persona mayor</v>
      </c>
      <c r="AB1308" s="34">
        <f>VLOOKUP($Y1308,[2]Edades!$A$3:$H$153,7,FALSE)</f>
        <v>17</v>
      </c>
      <c r="AC1308" s="34" t="str">
        <f>VLOOKUP($Y1308,[2]Edades!$A$3:$H$153,8,FALSE)</f>
        <v>80 Y MÁS</v>
      </c>
      <c r="AD1308" s="34" t="s">
        <v>146</v>
      </c>
      <c r="AE1308">
        <v>1</v>
      </c>
      <c r="AF1308" s="34" t="s">
        <v>2137</v>
      </c>
      <c r="AG1308" s="34" t="s">
        <v>2127</v>
      </c>
      <c r="AH1308" s="34" t="s">
        <v>2127</v>
      </c>
      <c r="AK1308" s="34" t="s">
        <v>139</v>
      </c>
      <c r="AM1308" s="34" t="s">
        <v>2127</v>
      </c>
      <c r="AN1308" s="36" t="s">
        <v>2127</v>
      </c>
      <c r="AO1308" s="36" t="s">
        <v>2127</v>
      </c>
      <c r="AP1308" s="34" t="s">
        <v>2127</v>
      </c>
      <c r="AQ1308" s="36" t="s">
        <v>2127</v>
      </c>
      <c r="AR1308" s="34" t="s">
        <v>2098</v>
      </c>
      <c r="AS1308" s="91" t="s">
        <v>7403</v>
      </c>
      <c r="AT1308" s="34">
        <v>3223371878</v>
      </c>
      <c r="AU1308" s="34" t="s">
        <v>2127</v>
      </c>
      <c r="AX1308" s="90"/>
      <c r="BA1308" s="91"/>
      <c r="BB1308" s="91"/>
      <c r="BC1308" s="91"/>
      <c r="BF1308" s="34" t="s">
        <v>4983</v>
      </c>
      <c r="BG1308" s="92" t="s">
        <v>2098</v>
      </c>
      <c r="BM1308" s="36" t="s">
        <v>131</v>
      </c>
      <c r="BN1308" s="34" t="s">
        <v>132</v>
      </c>
      <c r="BO1308" s="36">
        <v>0</v>
      </c>
      <c r="BQ1308" s="94"/>
      <c r="BS1308" s="36" t="s">
        <v>2127</v>
      </c>
      <c r="BU1308" s="95"/>
      <c r="BV1308" s="95"/>
      <c r="BW1308" s="61"/>
      <c r="BX1308" s="60"/>
      <c r="BY1308" s="59" t="str">
        <f t="shared" ca="1" si="101"/>
        <v/>
      </c>
      <c r="CD1308" s="68"/>
      <c r="CE1308" s="68"/>
      <c r="CF1308" s="67"/>
      <c r="CG1308">
        <v>57</v>
      </c>
      <c r="CH1308" s="2">
        <v>155</v>
      </c>
      <c r="CI1308" s="4">
        <f t="shared" si="102"/>
        <v>23.725286160249738</v>
      </c>
      <c r="CJ1308" s="5" t="str">
        <f t="shared" si="103"/>
        <v>NORMAL</v>
      </c>
      <c r="CK1308" s="36">
        <v>0</v>
      </c>
      <c r="CL1308" s="66"/>
      <c r="CM1308" s="89">
        <v>43620</v>
      </c>
      <c r="CN1308" s="97">
        <v>43648</v>
      </c>
      <c r="CP1308"/>
      <c r="CQ1308" s="65"/>
      <c r="CR1308" s="65"/>
      <c r="CS1308" s="98"/>
      <c r="CT1308"/>
      <c r="CU1308"/>
      <c r="CV1308" s="97"/>
      <c r="CW1308" s="2">
        <v>90</v>
      </c>
      <c r="CX1308" s="82">
        <v>50</v>
      </c>
      <c r="DG1308" s="64"/>
      <c r="DI1308" s="89">
        <v>43650</v>
      </c>
      <c r="DJ1308" s="89"/>
      <c r="DN1308" s="34"/>
      <c r="DO1308" s="34"/>
      <c r="DP1308" s="34"/>
      <c r="DQ1308" s="34"/>
      <c r="DR1308" s="34"/>
      <c r="DS1308" s="34" t="s">
        <v>2127</v>
      </c>
      <c r="DT1308" s="34"/>
      <c r="DU1308" s="47">
        <v>43648</v>
      </c>
      <c r="DY1308" s="1">
        <v>3</v>
      </c>
      <c r="DZ1308" t="s">
        <v>7941</v>
      </c>
      <c r="EB1308" s="4"/>
      <c r="EJ1308"/>
      <c r="EL1308" s="34"/>
      <c r="EN1308" s="34"/>
    </row>
    <row r="1309" spans="1:144" x14ac:dyDescent="0.25">
      <c r="A1309" s="85">
        <v>2022</v>
      </c>
      <c r="B1309" s="87">
        <v>44830</v>
      </c>
      <c r="C1309" t="s">
        <v>121</v>
      </c>
      <c r="D1309" t="s">
        <v>122</v>
      </c>
      <c r="E1309" s="34" t="s">
        <v>7938</v>
      </c>
      <c r="F1309" s="34">
        <f t="shared" si="104"/>
        <v>1308</v>
      </c>
      <c r="G1309" s="34" t="s">
        <v>4985</v>
      </c>
      <c r="H1309">
        <v>18</v>
      </c>
      <c r="I1309" s="34" t="s">
        <v>6141</v>
      </c>
      <c r="J1309" s="34" t="s">
        <v>5008</v>
      </c>
      <c r="K1309" s="34" t="str">
        <f>VLOOKUP(J1309,[2]CodMpios!$B$347:$E$362,4,FALSE)</f>
        <v>18094 - Belén De Los Andaquíes</v>
      </c>
      <c r="L1309" s="34" t="str">
        <f>VLOOKUP($J1309,[2]Coord_Mpios_X_Y!$B$2:$K$1123,9,FALSE)</f>
        <v>1,500923003060</v>
      </c>
      <c r="M1309" s="34" t="str">
        <f>VLOOKUP($J1309,[2]Coord_Mpios_X_Y!$B$2:$K$1123,10,FALSE)</f>
        <v>-75,875645424257</v>
      </c>
      <c r="N1309" s="34" t="s">
        <v>6142</v>
      </c>
      <c r="O1309" s="34" t="s">
        <v>126</v>
      </c>
      <c r="Q1309" s="34" t="s">
        <v>127</v>
      </c>
      <c r="R1309" s="34">
        <v>17680102</v>
      </c>
      <c r="S1309" s="34" t="str">
        <f t="shared" si="100"/>
        <v>CC17680102</v>
      </c>
      <c r="T1309" s="34" t="s">
        <v>1496</v>
      </c>
      <c r="U1309" s="34" t="s">
        <v>5524</v>
      </c>
      <c r="V1309" s="34" t="s">
        <v>2344</v>
      </c>
      <c r="W1309" s="34" t="s">
        <v>5523</v>
      </c>
      <c r="X1309" s="87">
        <v>18259</v>
      </c>
      <c r="Y1309">
        <v>73</v>
      </c>
      <c r="Z1309" s="36">
        <f>VLOOKUP($Y1309,[2]Edades!$A$3:$H$153,4,FALSE)</f>
        <v>6</v>
      </c>
      <c r="AA1309" s="34" t="str">
        <f>VLOOKUP($Y1309,[2]Edades!$A$3:$H$153,6,FALSE)</f>
        <v>6 - Persona mayor</v>
      </c>
      <c r="AB1309" s="34">
        <f>VLOOKUP($Y1309,[2]Edades!$A$3:$H$153,7,FALSE)</f>
        <v>15</v>
      </c>
      <c r="AC1309" s="34" t="str">
        <f>VLOOKUP($Y1309,[2]Edades!$A$3:$H$153,8,FALSE)</f>
        <v>70-74</v>
      </c>
      <c r="AD1309" s="34" t="s">
        <v>146</v>
      </c>
      <c r="AE1309">
        <v>1</v>
      </c>
      <c r="AF1309" s="34" t="s">
        <v>2137</v>
      </c>
      <c r="AG1309" s="34" t="s">
        <v>2127</v>
      </c>
      <c r="AH1309" s="34" t="s">
        <v>2127</v>
      </c>
      <c r="AK1309" s="34" t="s">
        <v>6142</v>
      </c>
      <c r="AM1309" s="34" t="s">
        <v>2127</v>
      </c>
      <c r="AN1309" s="36" t="s">
        <v>2127</v>
      </c>
      <c r="AO1309" s="36" t="s">
        <v>2127</v>
      </c>
      <c r="AP1309" s="34" t="s">
        <v>2127</v>
      </c>
      <c r="AQ1309" s="36" t="s">
        <v>2127</v>
      </c>
      <c r="AR1309" s="34" t="s">
        <v>2098</v>
      </c>
      <c r="AS1309" s="91" t="s">
        <v>7404</v>
      </c>
      <c r="AT1309" s="34">
        <v>3185813194</v>
      </c>
      <c r="AU1309" s="34" t="s">
        <v>2127</v>
      </c>
      <c r="AX1309" s="90"/>
      <c r="BA1309" s="91"/>
      <c r="BB1309" s="91"/>
      <c r="BC1309" s="91"/>
      <c r="BF1309" s="34" t="s">
        <v>4983</v>
      </c>
      <c r="BG1309" s="92" t="s">
        <v>2098</v>
      </c>
      <c r="BM1309" s="36" t="s">
        <v>131</v>
      </c>
      <c r="BN1309" s="34" t="s">
        <v>132</v>
      </c>
      <c r="BO1309" s="36">
        <v>0</v>
      </c>
      <c r="BQ1309" s="94"/>
      <c r="BS1309" s="36" t="s">
        <v>2127</v>
      </c>
      <c r="BU1309" s="95"/>
      <c r="BV1309" s="95"/>
      <c r="BW1309" s="61"/>
      <c r="BX1309" s="60"/>
      <c r="BY1309" s="59" t="str">
        <f t="shared" ca="1" si="101"/>
        <v/>
      </c>
      <c r="CD1309" s="68"/>
      <c r="CE1309" s="68"/>
      <c r="CF1309" s="67"/>
      <c r="CG1309">
        <v>85</v>
      </c>
      <c r="CH1309" s="2">
        <v>172</v>
      </c>
      <c r="CI1309" s="4">
        <f t="shared" si="102"/>
        <v>28.731746890210928</v>
      </c>
      <c r="CJ1309" s="5" t="str">
        <f t="shared" si="103"/>
        <v>SOBREPESO</v>
      </c>
      <c r="CK1309" s="36">
        <v>0</v>
      </c>
      <c r="CL1309" s="66"/>
      <c r="CM1309" s="89">
        <v>43622</v>
      </c>
      <c r="CN1309" s="97">
        <v>43643</v>
      </c>
      <c r="CP1309"/>
      <c r="CQ1309" s="65"/>
      <c r="CR1309" s="65"/>
      <c r="CS1309" s="98"/>
      <c r="CT1309"/>
      <c r="CU1309"/>
      <c r="CV1309" s="97"/>
      <c r="CW1309" s="2"/>
      <c r="CX1309" s="82"/>
      <c r="DG1309" s="64"/>
      <c r="DI1309" s="89">
        <v>43644</v>
      </c>
      <c r="DJ1309" s="89"/>
      <c r="DN1309" s="34"/>
      <c r="DO1309" s="34"/>
      <c r="DP1309" s="34"/>
      <c r="DQ1309" s="34"/>
      <c r="DR1309" s="34"/>
      <c r="DS1309" s="34" t="s">
        <v>2127</v>
      </c>
      <c r="DT1309" s="34"/>
      <c r="DU1309" s="47">
        <v>43643</v>
      </c>
      <c r="DY1309" s="1">
        <v>2</v>
      </c>
      <c r="DZ1309" t="s">
        <v>7941</v>
      </c>
      <c r="EB1309" s="4"/>
      <c r="EJ1309"/>
      <c r="EL1309" s="34"/>
      <c r="EN1309" s="34"/>
    </row>
    <row r="1310" spans="1:144" x14ac:dyDescent="0.25">
      <c r="A1310" s="85">
        <v>2022</v>
      </c>
      <c r="B1310" s="87">
        <v>44830</v>
      </c>
      <c r="C1310" t="s">
        <v>121</v>
      </c>
      <c r="D1310" t="s">
        <v>122</v>
      </c>
      <c r="E1310" s="34" t="s">
        <v>7938</v>
      </c>
      <c r="F1310" s="34">
        <f t="shared" si="104"/>
        <v>1309</v>
      </c>
      <c r="G1310" s="34" t="s">
        <v>4985</v>
      </c>
      <c r="H1310">
        <v>18</v>
      </c>
      <c r="I1310" s="34" t="s">
        <v>6141</v>
      </c>
      <c r="J1310" s="34" t="s">
        <v>4988</v>
      </c>
      <c r="K1310" s="34" t="str">
        <f>VLOOKUP(J1310,[2]CodMpios!$B$347:$E$362,4,FALSE)</f>
        <v>18001 - Florencia</v>
      </c>
      <c r="L1310" s="34" t="str">
        <f>VLOOKUP($J1310,[2]Coord_Mpios_X_Y!$B$2:$K$1123,9,FALSE)</f>
        <v>1,749138703818</v>
      </c>
      <c r="M1310" s="34" t="str">
        <f>VLOOKUP($J1310,[2]Coord_Mpios_X_Y!$B$2:$K$1123,10,FALSE)</f>
        <v>-75,558239064333</v>
      </c>
      <c r="N1310" s="34" t="s">
        <v>125</v>
      </c>
      <c r="O1310" s="34" t="s">
        <v>126</v>
      </c>
      <c r="Q1310" s="34" t="s">
        <v>127</v>
      </c>
      <c r="R1310" s="34">
        <v>1117521274</v>
      </c>
      <c r="S1310" s="34" t="str">
        <f t="shared" si="100"/>
        <v>CC1117521274</v>
      </c>
      <c r="T1310" s="34" t="s">
        <v>5522</v>
      </c>
      <c r="U1310" s="34" t="s">
        <v>206</v>
      </c>
      <c r="V1310" s="34" t="s">
        <v>5521</v>
      </c>
      <c r="W1310" s="34" t="s">
        <v>2415</v>
      </c>
      <c r="X1310" s="87">
        <v>33520</v>
      </c>
      <c r="Y1310">
        <v>31</v>
      </c>
      <c r="Z1310" s="36">
        <f>VLOOKUP($Y1310,[2]Edades!$A$3:$H$153,4,FALSE)</f>
        <v>5</v>
      </c>
      <c r="AA1310" s="34" t="str">
        <f>VLOOKUP($Y1310,[2]Edades!$A$3:$H$153,6,FALSE)</f>
        <v>5 - Adultez</v>
      </c>
      <c r="AB1310" s="34">
        <f>VLOOKUP($Y1310,[2]Edades!$A$3:$H$153,7,FALSE)</f>
        <v>7</v>
      </c>
      <c r="AC1310" s="34" t="str">
        <f>VLOOKUP($Y1310,[2]Edades!$A$3:$H$153,8,FALSE)</f>
        <v>30-34</v>
      </c>
      <c r="AD1310" s="34" t="s">
        <v>146</v>
      </c>
      <c r="AE1310">
        <v>1</v>
      </c>
      <c r="AF1310" s="34" t="s">
        <v>130</v>
      </c>
      <c r="AG1310" s="34" t="s">
        <v>2127</v>
      </c>
      <c r="AH1310" s="34" t="s">
        <v>2127</v>
      </c>
      <c r="AK1310" s="34" t="s">
        <v>125</v>
      </c>
      <c r="AM1310" s="34" t="s">
        <v>2127</v>
      </c>
      <c r="AN1310" s="36" t="s">
        <v>2127</v>
      </c>
      <c r="AO1310" s="36" t="s">
        <v>2127</v>
      </c>
      <c r="AP1310" s="34" t="s">
        <v>2127</v>
      </c>
      <c r="AQ1310" s="36" t="s">
        <v>2127</v>
      </c>
      <c r="AR1310" s="34" t="s">
        <v>2098</v>
      </c>
      <c r="AS1310" s="91" t="s">
        <v>7405</v>
      </c>
      <c r="AT1310" s="34">
        <v>3143748000</v>
      </c>
      <c r="AU1310" s="34" t="s">
        <v>2127</v>
      </c>
      <c r="AX1310" s="90"/>
      <c r="BA1310" s="91"/>
      <c r="BB1310" s="91"/>
      <c r="BC1310" s="91"/>
      <c r="BF1310" s="34" t="s">
        <v>4983</v>
      </c>
      <c r="BG1310" s="92" t="s">
        <v>2098</v>
      </c>
      <c r="BM1310" s="36" t="s">
        <v>131</v>
      </c>
      <c r="BN1310" s="34" t="s">
        <v>132</v>
      </c>
      <c r="BO1310" s="36">
        <v>0</v>
      </c>
      <c r="BQ1310" s="94"/>
      <c r="BS1310" s="36" t="s">
        <v>2127</v>
      </c>
      <c r="BU1310" s="95"/>
      <c r="BV1310" s="95"/>
      <c r="BW1310" s="61"/>
      <c r="BX1310" s="60"/>
      <c r="BY1310" s="59" t="str">
        <f t="shared" ca="1" si="101"/>
        <v/>
      </c>
      <c r="CD1310" s="68"/>
      <c r="CE1310" s="68"/>
      <c r="CF1310" s="67"/>
      <c r="CG1310">
        <v>65</v>
      </c>
      <c r="CH1310" s="2">
        <v>176</v>
      </c>
      <c r="CI1310" s="4">
        <f t="shared" si="102"/>
        <v>20.983987603305785</v>
      </c>
      <c r="CJ1310" s="5" t="str">
        <f t="shared" si="103"/>
        <v>NORMAL</v>
      </c>
      <c r="CK1310" s="36">
        <v>0</v>
      </c>
      <c r="CL1310" s="66"/>
      <c r="CM1310" s="89">
        <v>43622</v>
      </c>
      <c r="CN1310" s="97">
        <v>43643</v>
      </c>
      <c r="CP1310"/>
      <c r="CQ1310" s="65"/>
      <c r="CR1310" s="65"/>
      <c r="CS1310" s="98"/>
      <c r="CT1310"/>
      <c r="CU1310"/>
      <c r="CV1310" s="97"/>
      <c r="CW1310" s="2">
        <v>120</v>
      </c>
      <c r="CX1310" s="82">
        <v>70</v>
      </c>
      <c r="DG1310" s="64"/>
      <c r="DI1310" s="89">
        <v>43643</v>
      </c>
      <c r="DJ1310" s="89"/>
      <c r="DN1310" s="34"/>
      <c r="DO1310" s="34"/>
      <c r="DP1310" s="34"/>
      <c r="DQ1310" s="34"/>
      <c r="DR1310" s="34"/>
      <c r="DS1310" s="34" t="s">
        <v>2127</v>
      </c>
      <c r="DT1310" s="34"/>
      <c r="DU1310" s="47">
        <v>44651</v>
      </c>
      <c r="DY1310" s="1">
        <v>4</v>
      </c>
      <c r="DZ1310" t="s">
        <v>7941</v>
      </c>
      <c r="EA1310" s="4">
        <v>3.48</v>
      </c>
      <c r="EB1310" s="4">
        <v>85</v>
      </c>
      <c r="EC1310" s="4">
        <v>14</v>
      </c>
      <c r="ED1310" s="4">
        <v>48</v>
      </c>
      <c r="EE1310" s="4">
        <v>48</v>
      </c>
      <c r="EF1310" s="4">
        <v>70</v>
      </c>
      <c r="EG1310" s="4">
        <v>2.1</v>
      </c>
      <c r="EJ1310"/>
      <c r="EL1310" s="34"/>
      <c r="EN1310" s="34"/>
    </row>
    <row r="1311" spans="1:144" x14ac:dyDescent="0.25">
      <c r="A1311" s="85">
        <v>2022</v>
      </c>
      <c r="B1311" s="87">
        <v>44830</v>
      </c>
      <c r="C1311" t="s">
        <v>121</v>
      </c>
      <c r="D1311" t="s">
        <v>122</v>
      </c>
      <c r="E1311" s="34" t="s">
        <v>7938</v>
      </c>
      <c r="F1311" s="34">
        <f t="shared" si="104"/>
        <v>1310</v>
      </c>
      <c r="G1311" s="34" t="s">
        <v>4985</v>
      </c>
      <c r="H1311">
        <v>18</v>
      </c>
      <c r="I1311" s="34" t="s">
        <v>6141</v>
      </c>
      <c r="J1311" s="34" t="s">
        <v>4988</v>
      </c>
      <c r="K1311" s="34" t="str">
        <f>VLOOKUP(J1311,[2]CodMpios!$B$347:$E$362,4,FALSE)</f>
        <v>18001 - Florencia</v>
      </c>
      <c r="L1311" s="34" t="str">
        <f>VLOOKUP($J1311,[2]Coord_Mpios_X_Y!$B$2:$K$1123,9,FALSE)</f>
        <v>1,749138703818</v>
      </c>
      <c r="M1311" s="34" t="str">
        <f>VLOOKUP($J1311,[2]Coord_Mpios_X_Y!$B$2:$K$1123,10,FALSE)</f>
        <v>-75,558239064333</v>
      </c>
      <c r="N1311" s="34" t="s">
        <v>139</v>
      </c>
      <c r="O1311" s="34" t="s">
        <v>126</v>
      </c>
      <c r="Q1311" s="34" t="s">
        <v>127</v>
      </c>
      <c r="R1311" s="34">
        <v>17622743</v>
      </c>
      <c r="S1311" s="34" t="str">
        <f t="shared" si="100"/>
        <v>CC17622743</v>
      </c>
      <c r="T1311" s="34" t="s">
        <v>2462</v>
      </c>
      <c r="V1311" s="34" t="s">
        <v>5520</v>
      </c>
      <c r="W1311" s="34" t="s">
        <v>2147</v>
      </c>
      <c r="X1311" s="87">
        <v>17469</v>
      </c>
      <c r="Y1311">
        <v>75</v>
      </c>
      <c r="Z1311" s="36">
        <f>VLOOKUP($Y1311,[2]Edades!$A$3:$H$153,4,FALSE)</f>
        <v>6</v>
      </c>
      <c r="AA1311" s="34" t="str">
        <f>VLOOKUP($Y1311,[2]Edades!$A$3:$H$153,6,FALSE)</f>
        <v>6 - Persona mayor</v>
      </c>
      <c r="AB1311" s="34">
        <f>VLOOKUP($Y1311,[2]Edades!$A$3:$H$153,7,FALSE)</f>
        <v>16</v>
      </c>
      <c r="AC1311" s="34" t="str">
        <f>VLOOKUP($Y1311,[2]Edades!$A$3:$H$153,8,FALSE)</f>
        <v>75-79</v>
      </c>
      <c r="AD1311" s="34" t="s">
        <v>146</v>
      </c>
      <c r="AE1311">
        <v>1</v>
      </c>
      <c r="AF1311" s="34" t="s">
        <v>2137</v>
      </c>
      <c r="AG1311" s="34" t="s">
        <v>2127</v>
      </c>
      <c r="AH1311" s="34" t="s">
        <v>2127</v>
      </c>
      <c r="AK1311" s="34" t="s">
        <v>139</v>
      </c>
      <c r="AM1311" s="34" t="s">
        <v>2127</v>
      </c>
      <c r="AN1311" s="36" t="s">
        <v>2127</v>
      </c>
      <c r="AO1311" s="36" t="s">
        <v>2127</v>
      </c>
      <c r="AP1311" s="34" t="s">
        <v>2127</v>
      </c>
      <c r="AQ1311" s="36" t="s">
        <v>2127</v>
      </c>
      <c r="AR1311" s="34" t="s">
        <v>2098</v>
      </c>
      <c r="AS1311" s="91" t="s">
        <v>7406</v>
      </c>
      <c r="AT1311" s="34">
        <v>3125879720</v>
      </c>
      <c r="AU1311" s="34" t="s">
        <v>2127</v>
      </c>
      <c r="AX1311" s="90"/>
      <c r="BA1311" s="91"/>
      <c r="BB1311" s="91"/>
      <c r="BC1311" s="91"/>
      <c r="BF1311" s="34" t="s">
        <v>4983</v>
      </c>
      <c r="BG1311" s="92" t="s">
        <v>2098</v>
      </c>
      <c r="BM1311" s="36" t="s">
        <v>131</v>
      </c>
      <c r="BN1311" s="34" t="s">
        <v>132</v>
      </c>
      <c r="BO1311" s="36">
        <v>0</v>
      </c>
      <c r="BQ1311" s="94"/>
      <c r="BS1311" s="36" t="s">
        <v>2127</v>
      </c>
      <c r="BU1311" s="95"/>
      <c r="BV1311" s="95"/>
      <c r="BW1311" s="61"/>
      <c r="BX1311" s="60"/>
      <c r="BY1311" s="59" t="str">
        <f t="shared" ca="1" si="101"/>
        <v/>
      </c>
      <c r="CD1311" s="68"/>
      <c r="CE1311" s="68"/>
      <c r="CF1311" s="67"/>
      <c r="CG1311">
        <v>79</v>
      </c>
      <c r="CH1311" s="2">
        <v>171</v>
      </c>
      <c r="CI1311" s="4">
        <f t="shared" si="102"/>
        <v>27.016859888512709</v>
      </c>
      <c r="CJ1311" s="5" t="str">
        <f t="shared" si="103"/>
        <v>SOBREPESO</v>
      </c>
      <c r="CK1311" s="36">
        <v>0</v>
      </c>
      <c r="CL1311" s="66"/>
      <c r="CM1311" s="89">
        <v>43622</v>
      </c>
      <c r="CN1311" s="97">
        <v>43644</v>
      </c>
      <c r="CP1311"/>
      <c r="CQ1311" s="65"/>
      <c r="CR1311" s="65"/>
      <c r="CS1311" s="98"/>
      <c r="CT1311"/>
      <c r="CU1311"/>
      <c r="CV1311" s="97"/>
      <c r="CW1311" s="2"/>
      <c r="CX1311" s="82"/>
      <c r="DG1311" s="64"/>
      <c r="DI1311" s="89">
        <v>43649</v>
      </c>
      <c r="DJ1311" s="89"/>
      <c r="DN1311" s="34"/>
      <c r="DO1311" s="34"/>
      <c r="DP1311" s="34"/>
      <c r="DQ1311" s="34"/>
      <c r="DR1311" s="34"/>
      <c r="DS1311" s="34" t="s">
        <v>2127</v>
      </c>
      <c r="DT1311" s="34"/>
      <c r="DU1311" s="47">
        <v>43644</v>
      </c>
      <c r="DY1311" s="1">
        <v>2</v>
      </c>
      <c r="DZ1311" t="s">
        <v>7941</v>
      </c>
      <c r="EB1311" s="4"/>
      <c r="EJ1311"/>
      <c r="EL1311" s="34"/>
      <c r="EN1311" s="34"/>
    </row>
    <row r="1312" spans="1:144" x14ac:dyDescent="0.25">
      <c r="A1312" s="85">
        <v>2022</v>
      </c>
      <c r="B1312" s="87">
        <v>44830</v>
      </c>
      <c r="C1312" t="s">
        <v>121</v>
      </c>
      <c r="D1312" t="s">
        <v>122</v>
      </c>
      <c r="E1312" s="34" t="s">
        <v>7938</v>
      </c>
      <c r="F1312" s="34">
        <f t="shared" si="104"/>
        <v>1311</v>
      </c>
      <c r="G1312" s="34" t="s">
        <v>4985</v>
      </c>
      <c r="H1312">
        <v>18</v>
      </c>
      <c r="I1312" s="34" t="s">
        <v>6141</v>
      </c>
      <c r="J1312" s="34" t="s">
        <v>4988</v>
      </c>
      <c r="K1312" s="34" t="str">
        <f>VLOOKUP(J1312,[2]CodMpios!$B$347:$E$362,4,FALSE)</f>
        <v>18001 - Florencia</v>
      </c>
      <c r="L1312" s="34" t="str">
        <f>VLOOKUP($J1312,[2]Coord_Mpios_X_Y!$B$2:$K$1123,9,FALSE)</f>
        <v>1,749138703818</v>
      </c>
      <c r="M1312" s="34" t="str">
        <f>VLOOKUP($J1312,[2]Coord_Mpios_X_Y!$B$2:$K$1123,10,FALSE)</f>
        <v>-75,558239064333</v>
      </c>
      <c r="N1312" s="34" t="s">
        <v>139</v>
      </c>
      <c r="O1312" s="34" t="s">
        <v>126</v>
      </c>
      <c r="Q1312" s="34" t="s">
        <v>127</v>
      </c>
      <c r="R1312" s="34">
        <v>17632078</v>
      </c>
      <c r="S1312" s="34" t="str">
        <f t="shared" si="100"/>
        <v>CC17632078</v>
      </c>
      <c r="T1312" s="34" t="s">
        <v>868</v>
      </c>
      <c r="V1312" s="34" t="s">
        <v>5519</v>
      </c>
      <c r="W1312" s="34" t="s">
        <v>2110</v>
      </c>
      <c r="X1312" s="87">
        <v>21992</v>
      </c>
      <c r="Y1312">
        <v>63</v>
      </c>
      <c r="Z1312" s="36">
        <f>VLOOKUP($Y1312,[2]Edades!$A$3:$H$153,4,FALSE)</f>
        <v>6</v>
      </c>
      <c r="AA1312" s="34" t="str">
        <f>VLOOKUP($Y1312,[2]Edades!$A$3:$H$153,6,FALSE)</f>
        <v>6 - Persona mayor</v>
      </c>
      <c r="AB1312" s="34">
        <f>VLOOKUP($Y1312,[2]Edades!$A$3:$H$153,7,FALSE)</f>
        <v>13</v>
      </c>
      <c r="AC1312" s="34" t="str">
        <f>VLOOKUP($Y1312,[2]Edades!$A$3:$H$153,8,FALSE)</f>
        <v>60-64</v>
      </c>
      <c r="AD1312" s="34" t="s">
        <v>146</v>
      </c>
      <c r="AE1312">
        <v>1</v>
      </c>
      <c r="AF1312" s="34" t="s">
        <v>2137</v>
      </c>
      <c r="AG1312" s="34" t="s">
        <v>2127</v>
      </c>
      <c r="AH1312" s="34" t="s">
        <v>2127</v>
      </c>
      <c r="AK1312" s="34" t="s">
        <v>139</v>
      </c>
      <c r="AM1312" s="34" t="s">
        <v>2127</v>
      </c>
      <c r="AN1312" s="36" t="s">
        <v>2127</v>
      </c>
      <c r="AO1312" s="36" t="s">
        <v>2127</v>
      </c>
      <c r="AP1312" s="34" t="s">
        <v>2127</v>
      </c>
      <c r="AQ1312" s="36" t="s">
        <v>2127</v>
      </c>
      <c r="AR1312" s="34" t="s">
        <v>2098</v>
      </c>
      <c r="AS1312" s="91" t="s">
        <v>7407</v>
      </c>
      <c r="AT1312" s="34">
        <v>3152102655</v>
      </c>
      <c r="AU1312" s="34" t="s">
        <v>2127</v>
      </c>
      <c r="AX1312" s="90"/>
      <c r="BA1312" s="91"/>
      <c r="BB1312" s="91"/>
      <c r="BC1312" s="91"/>
      <c r="BF1312" s="34" t="s">
        <v>4983</v>
      </c>
      <c r="BG1312" s="92" t="s">
        <v>2098</v>
      </c>
      <c r="BM1312" s="36" t="s">
        <v>131</v>
      </c>
      <c r="BN1312" s="34" t="s">
        <v>132</v>
      </c>
      <c r="BO1312" s="36">
        <v>0</v>
      </c>
      <c r="BQ1312" s="94"/>
      <c r="BS1312" s="36" t="s">
        <v>2127</v>
      </c>
      <c r="BU1312" s="95"/>
      <c r="BV1312" s="95"/>
      <c r="BW1312" s="61"/>
      <c r="BX1312" s="60"/>
      <c r="BY1312" s="59" t="str">
        <f t="shared" ca="1" si="101"/>
        <v/>
      </c>
      <c r="CD1312" s="68"/>
      <c r="CE1312" s="68"/>
      <c r="CF1312" s="67"/>
      <c r="CG1312"/>
      <c r="CH1312" s="2"/>
      <c r="CI1312" s="4" t="e">
        <f t="shared" si="102"/>
        <v>#DIV/0!</v>
      </c>
      <c r="CJ1312" s="5" t="str">
        <f t="shared" si="103"/>
        <v>SIN DATO</v>
      </c>
      <c r="CK1312" s="36">
        <v>0</v>
      </c>
      <c r="CL1312" s="66"/>
      <c r="CM1312" s="89">
        <v>43626</v>
      </c>
      <c r="CN1312" s="97">
        <v>43626</v>
      </c>
      <c r="CP1312"/>
      <c r="CQ1312" s="65"/>
      <c r="CR1312" s="65"/>
      <c r="CS1312" s="98"/>
      <c r="CT1312"/>
      <c r="CU1312"/>
      <c r="CV1312" s="97"/>
      <c r="CW1312" s="2"/>
      <c r="CX1312" s="82"/>
      <c r="DG1312" s="64"/>
      <c r="DI1312" s="89"/>
      <c r="DJ1312" s="89"/>
      <c r="DN1312" s="34"/>
      <c r="DO1312" s="34"/>
      <c r="DP1312" s="34"/>
      <c r="DQ1312" s="34"/>
      <c r="DR1312" s="34"/>
      <c r="DS1312" s="34" t="s">
        <v>2127</v>
      </c>
      <c r="DT1312" s="34"/>
      <c r="DY1312" s="1">
        <v>2</v>
      </c>
      <c r="DZ1312" t="s">
        <v>7941</v>
      </c>
      <c r="EB1312" s="4"/>
      <c r="EJ1312"/>
      <c r="EL1312" s="34"/>
      <c r="EN1312" s="34"/>
    </row>
    <row r="1313" spans="1:144" x14ac:dyDescent="0.25">
      <c r="A1313" s="85">
        <v>2022</v>
      </c>
      <c r="B1313" s="87">
        <v>44830</v>
      </c>
      <c r="C1313" t="s">
        <v>121</v>
      </c>
      <c r="D1313" t="s">
        <v>122</v>
      </c>
      <c r="E1313" s="34" t="s">
        <v>7938</v>
      </c>
      <c r="F1313" s="34">
        <f t="shared" si="104"/>
        <v>1312</v>
      </c>
      <c r="G1313" s="34" t="s">
        <v>4985</v>
      </c>
      <c r="H1313">
        <v>18</v>
      </c>
      <c r="I1313" s="34" t="s">
        <v>6141</v>
      </c>
      <c r="J1313" s="34" t="s">
        <v>5052</v>
      </c>
      <c r="K1313" s="34" t="str">
        <f>VLOOKUP(J1313,[2]CodMpios!$B$347:$E$362,4,FALSE)</f>
        <v>18256 - El Paujil</v>
      </c>
      <c r="L1313" s="34" t="str">
        <f>VLOOKUP($J1313,[2]Coord_Mpios_X_Y!$B$2:$K$1123,9,FALSE)</f>
        <v>1,617746356165</v>
      </c>
      <c r="M1313" s="34" t="str">
        <f>VLOOKUP($J1313,[2]Coord_Mpios_X_Y!$B$2:$K$1123,10,FALSE)</f>
        <v>-75,234043334186</v>
      </c>
      <c r="N1313" s="34" t="s">
        <v>6142</v>
      </c>
      <c r="O1313" s="34" t="s">
        <v>126</v>
      </c>
      <c r="Q1313" s="34" t="s">
        <v>127</v>
      </c>
      <c r="R1313" s="34">
        <v>40725860</v>
      </c>
      <c r="S1313" s="34" t="str">
        <f t="shared" si="100"/>
        <v>CC40725860</v>
      </c>
      <c r="T1313" s="34" t="s">
        <v>309</v>
      </c>
      <c r="U1313" s="34" t="s">
        <v>343</v>
      </c>
      <c r="V1313" s="34" t="s">
        <v>2166</v>
      </c>
      <c r="W1313" s="34" t="s">
        <v>241</v>
      </c>
      <c r="X1313" s="87">
        <v>20539</v>
      </c>
      <c r="Y1313">
        <v>67</v>
      </c>
      <c r="Z1313" s="36">
        <f>VLOOKUP($Y1313,[2]Edades!$A$3:$H$153,4,FALSE)</f>
        <v>6</v>
      </c>
      <c r="AA1313" s="34" t="str">
        <f>VLOOKUP($Y1313,[2]Edades!$A$3:$H$153,6,FALSE)</f>
        <v>6 - Persona mayor</v>
      </c>
      <c r="AB1313" s="34">
        <f>VLOOKUP($Y1313,[2]Edades!$A$3:$H$153,7,FALSE)</f>
        <v>14</v>
      </c>
      <c r="AC1313" s="34" t="str">
        <f>VLOOKUP($Y1313,[2]Edades!$A$3:$H$153,8,FALSE)</f>
        <v>65-69</v>
      </c>
      <c r="AD1313" s="34" t="s">
        <v>129</v>
      </c>
      <c r="AE1313" s="1">
        <v>2</v>
      </c>
      <c r="AF1313" s="34" t="s">
        <v>2137</v>
      </c>
      <c r="AG1313" s="34" t="s">
        <v>2127</v>
      </c>
      <c r="AH1313" s="34" t="s">
        <v>2127</v>
      </c>
      <c r="AK1313" s="34" t="s">
        <v>6142</v>
      </c>
      <c r="AM1313" s="34" t="s">
        <v>2127</v>
      </c>
      <c r="AN1313" s="36" t="s">
        <v>2127</v>
      </c>
      <c r="AO1313" s="36" t="s">
        <v>2127</v>
      </c>
      <c r="AP1313" s="34" t="s">
        <v>2127</v>
      </c>
      <c r="AQ1313" s="36" t="s">
        <v>2127</v>
      </c>
      <c r="AR1313" s="34" t="s">
        <v>2098</v>
      </c>
      <c r="AS1313" s="91" t="s">
        <v>7408</v>
      </c>
      <c r="AT1313" s="34">
        <v>3138159510</v>
      </c>
      <c r="AU1313" s="34" t="s">
        <v>2127</v>
      </c>
      <c r="AX1313" s="90"/>
      <c r="BA1313" s="91"/>
      <c r="BB1313" s="91"/>
      <c r="BC1313" s="91"/>
      <c r="BF1313" s="34" t="s">
        <v>4983</v>
      </c>
      <c r="BG1313" s="92" t="s">
        <v>2098</v>
      </c>
      <c r="BM1313" s="36" t="s">
        <v>131</v>
      </c>
      <c r="BN1313" s="34" t="s">
        <v>132</v>
      </c>
      <c r="BO1313" s="36">
        <v>0</v>
      </c>
      <c r="BQ1313" s="94"/>
      <c r="BS1313" s="36" t="s">
        <v>2127</v>
      </c>
      <c r="BU1313" s="95"/>
      <c r="BV1313" s="95"/>
      <c r="BW1313" s="61"/>
      <c r="BX1313" s="60"/>
      <c r="BY1313" s="59" t="str">
        <f t="shared" ca="1" si="101"/>
        <v/>
      </c>
      <c r="CD1313" s="68"/>
      <c r="CE1313" s="68"/>
      <c r="CF1313" s="67"/>
      <c r="CG1313">
        <v>78</v>
      </c>
      <c r="CH1313" s="2">
        <v>165</v>
      </c>
      <c r="CI1313" s="4">
        <f t="shared" si="102"/>
        <v>28.650137741046834</v>
      </c>
      <c r="CJ1313" s="5" t="str">
        <f t="shared" si="103"/>
        <v>SOBREPESO</v>
      </c>
      <c r="CK1313" s="36">
        <v>0</v>
      </c>
      <c r="CL1313" s="66"/>
      <c r="CM1313" s="89">
        <v>43627</v>
      </c>
      <c r="CN1313" s="97">
        <v>43630</v>
      </c>
      <c r="CP1313"/>
      <c r="CQ1313" s="65"/>
      <c r="CR1313" s="65"/>
      <c r="CS1313" s="98"/>
      <c r="CT1313"/>
      <c r="CU1313"/>
      <c r="CV1313" s="97"/>
      <c r="CW1313" s="2"/>
      <c r="CX1313" s="82"/>
      <c r="DG1313" s="64"/>
      <c r="DI1313" s="89">
        <v>43633</v>
      </c>
      <c r="DJ1313" s="89"/>
      <c r="DN1313" s="34"/>
      <c r="DO1313" s="34"/>
      <c r="DP1313" s="34"/>
      <c r="DQ1313" s="34"/>
      <c r="DR1313" s="34"/>
      <c r="DS1313" s="34" t="s">
        <v>2127</v>
      </c>
      <c r="DT1313" s="34"/>
      <c r="DU1313" s="47">
        <v>44235</v>
      </c>
      <c r="DY1313" s="1">
        <v>2</v>
      </c>
      <c r="DZ1313" t="s">
        <v>7940</v>
      </c>
      <c r="EB1313" s="4"/>
      <c r="EJ1313"/>
      <c r="EL1313" s="34"/>
      <c r="EN1313" s="34"/>
    </row>
    <row r="1314" spans="1:144" x14ac:dyDescent="0.25">
      <c r="A1314" s="85">
        <v>2022</v>
      </c>
      <c r="B1314" s="87">
        <v>44830</v>
      </c>
      <c r="C1314" t="s">
        <v>121</v>
      </c>
      <c r="D1314" t="s">
        <v>122</v>
      </c>
      <c r="E1314" s="34" t="s">
        <v>7938</v>
      </c>
      <c r="F1314" s="34">
        <f t="shared" si="104"/>
        <v>1313</v>
      </c>
      <c r="G1314" s="34" t="s">
        <v>4985</v>
      </c>
      <c r="H1314">
        <v>18</v>
      </c>
      <c r="I1314" s="34" t="s">
        <v>6141</v>
      </c>
      <c r="J1314" s="34" t="s">
        <v>5002</v>
      </c>
      <c r="K1314" s="34" t="str">
        <f>VLOOKUP(J1314,[2]CodMpios!$B$347:$E$362,4,FALSE)</f>
        <v>18860 - Valparaíso</v>
      </c>
      <c r="L1314" s="34" t="str">
        <f>VLOOKUP($J1314,[2]Coord_Mpios_X_Y!$B$2:$K$1123,9,FALSE)</f>
        <v>1,061292206570</v>
      </c>
      <c r="M1314" s="34" t="str">
        <f>VLOOKUP($J1314,[2]Coord_Mpios_X_Y!$B$2:$K$1123,10,FALSE)</f>
        <v>-75,627047667443</v>
      </c>
      <c r="N1314" s="34" t="s">
        <v>125</v>
      </c>
      <c r="O1314" s="34" t="s">
        <v>126</v>
      </c>
      <c r="Q1314" s="34" t="s">
        <v>127</v>
      </c>
      <c r="R1314" s="34">
        <v>82362993</v>
      </c>
      <c r="S1314" s="34" t="str">
        <f t="shared" si="100"/>
        <v>CC82362993</v>
      </c>
      <c r="T1314" s="34" t="s">
        <v>5518</v>
      </c>
      <c r="V1314" s="34" t="s">
        <v>5517</v>
      </c>
      <c r="W1314" s="34" t="s">
        <v>214</v>
      </c>
      <c r="X1314" s="87">
        <v>28164</v>
      </c>
      <c r="Y1314">
        <v>46</v>
      </c>
      <c r="Z1314" s="36">
        <f>VLOOKUP($Y1314,[2]Edades!$A$3:$H$153,4,FALSE)</f>
        <v>5</v>
      </c>
      <c r="AA1314" s="34" t="str">
        <f>VLOOKUP($Y1314,[2]Edades!$A$3:$H$153,6,FALSE)</f>
        <v>5 - Adultez</v>
      </c>
      <c r="AB1314" s="34">
        <f>VLOOKUP($Y1314,[2]Edades!$A$3:$H$153,7,FALSE)</f>
        <v>10</v>
      </c>
      <c r="AC1314" s="34" t="str">
        <f>VLOOKUP($Y1314,[2]Edades!$A$3:$H$153,8,FALSE)</f>
        <v>45-49</v>
      </c>
      <c r="AD1314" s="34" t="s">
        <v>146</v>
      </c>
      <c r="AE1314">
        <v>1</v>
      </c>
      <c r="AF1314" s="34" t="s">
        <v>5066</v>
      </c>
      <c r="AG1314" s="34" t="s">
        <v>2127</v>
      </c>
      <c r="AH1314" s="34" t="s">
        <v>2127</v>
      </c>
      <c r="AK1314" s="34" t="s">
        <v>125</v>
      </c>
      <c r="AM1314" s="34" t="s">
        <v>2127</v>
      </c>
      <c r="AN1314" s="36" t="s">
        <v>2127</v>
      </c>
      <c r="AO1314" s="36" t="s">
        <v>2127</v>
      </c>
      <c r="AP1314" s="34" t="s">
        <v>2127</v>
      </c>
      <c r="AQ1314" s="36" t="s">
        <v>2127</v>
      </c>
      <c r="AR1314" s="34" t="s">
        <v>2098</v>
      </c>
      <c r="AS1314" s="91" t="s">
        <v>7409</v>
      </c>
      <c r="AT1314" s="34">
        <v>3202470083</v>
      </c>
      <c r="AU1314" s="34" t="s">
        <v>2127</v>
      </c>
      <c r="AX1314" s="90"/>
      <c r="BA1314" s="91"/>
      <c r="BB1314" s="91"/>
      <c r="BC1314" s="91"/>
      <c r="BF1314" s="34" t="s">
        <v>4983</v>
      </c>
      <c r="BG1314" s="92" t="s">
        <v>2098</v>
      </c>
      <c r="BM1314" s="36" t="s">
        <v>131</v>
      </c>
      <c r="BN1314" s="34" t="s">
        <v>132</v>
      </c>
      <c r="BO1314" s="36">
        <v>0</v>
      </c>
      <c r="BQ1314" s="94"/>
      <c r="BS1314" s="36" t="s">
        <v>2127</v>
      </c>
      <c r="BU1314" s="95"/>
      <c r="BV1314" s="95"/>
      <c r="BW1314" s="61"/>
      <c r="BX1314" s="60"/>
      <c r="BY1314" s="59" t="str">
        <f t="shared" ca="1" si="101"/>
        <v/>
      </c>
      <c r="CD1314" s="68"/>
      <c r="CE1314" s="68"/>
      <c r="CF1314" s="67"/>
      <c r="CG1314">
        <v>80</v>
      </c>
      <c r="CH1314" s="2">
        <v>178</v>
      </c>
      <c r="CI1314" s="4">
        <f t="shared" si="102"/>
        <v>25.249337204898371</v>
      </c>
      <c r="CJ1314" s="5" t="str">
        <f t="shared" si="103"/>
        <v>SOBREPESO</v>
      </c>
      <c r="CK1314" s="36">
        <v>0</v>
      </c>
      <c r="CL1314" s="66"/>
      <c r="CM1314" s="89">
        <v>43633</v>
      </c>
      <c r="CN1314" s="97">
        <v>43648</v>
      </c>
      <c r="CP1314"/>
      <c r="CQ1314" s="65"/>
      <c r="CR1314" s="65"/>
      <c r="CS1314" s="98"/>
      <c r="CT1314"/>
      <c r="CU1314"/>
      <c r="CV1314" s="97"/>
      <c r="CW1314" s="2">
        <v>110</v>
      </c>
      <c r="CX1314" s="82">
        <v>80</v>
      </c>
      <c r="DG1314" s="64"/>
      <c r="DI1314" s="89">
        <v>43654</v>
      </c>
      <c r="DJ1314" s="89"/>
      <c r="DN1314" s="34"/>
      <c r="DO1314" s="34"/>
      <c r="DP1314" s="34"/>
      <c r="DQ1314" s="34"/>
      <c r="DR1314" s="34"/>
      <c r="DS1314" s="34" t="s">
        <v>2127</v>
      </c>
      <c r="DT1314" s="34"/>
      <c r="DU1314" s="47">
        <v>44680</v>
      </c>
      <c r="DY1314" s="1">
        <v>2</v>
      </c>
      <c r="DZ1314" t="s">
        <v>7941</v>
      </c>
      <c r="EA1314" s="4">
        <v>1.1200000000000001</v>
      </c>
      <c r="EB1314" s="4">
        <v>100</v>
      </c>
      <c r="EC1314" s="4">
        <v>212</v>
      </c>
      <c r="EE1314" s="4">
        <v>39</v>
      </c>
      <c r="EF1314" s="4">
        <v>281</v>
      </c>
      <c r="EG1314" s="4">
        <v>45.7</v>
      </c>
      <c r="EJ1314"/>
      <c r="EL1314" s="34"/>
      <c r="EN1314" s="34"/>
    </row>
    <row r="1315" spans="1:144" x14ac:dyDescent="0.25">
      <c r="A1315" s="85">
        <v>2022</v>
      </c>
      <c r="B1315" s="87">
        <v>44830</v>
      </c>
      <c r="C1315" t="s">
        <v>121</v>
      </c>
      <c r="D1315" t="s">
        <v>122</v>
      </c>
      <c r="E1315" s="34" t="s">
        <v>7938</v>
      </c>
      <c r="F1315" s="34">
        <f t="shared" si="104"/>
        <v>1314</v>
      </c>
      <c r="G1315" s="34" t="s">
        <v>4985</v>
      </c>
      <c r="H1315">
        <v>18</v>
      </c>
      <c r="I1315" s="34" t="s">
        <v>6141</v>
      </c>
      <c r="J1315" s="34" t="s">
        <v>4984</v>
      </c>
      <c r="K1315" s="34" t="str">
        <f>VLOOKUP(J1315,[2]CodMpios!$B$347:$E$362,4,FALSE)</f>
        <v>18753 - San Vicente Del Caguán</v>
      </c>
      <c r="L1315" s="34" t="str">
        <f>VLOOKUP($J1315,[2]Coord_Mpios_X_Y!$B$2:$K$1123,9,FALSE)</f>
        <v>1,567801695842</v>
      </c>
      <c r="M1315" s="34" t="str">
        <f>VLOOKUP($J1315,[2]Coord_Mpios_X_Y!$B$2:$K$1123,10,FALSE)</f>
        <v>-74,262977514784</v>
      </c>
      <c r="N1315" s="34" t="s">
        <v>125</v>
      </c>
      <c r="O1315" s="34" t="s">
        <v>126</v>
      </c>
      <c r="Q1315" s="34" t="s">
        <v>127</v>
      </c>
      <c r="R1315" s="34">
        <v>12208502</v>
      </c>
      <c r="S1315" s="34" t="str">
        <f t="shared" si="100"/>
        <v>CC12208502</v>
      </c>
      <c r="T1315" s="34" t="s">
        <v>5516</v>
      </c>
      <c r="V1315" s="34" t="s">
        <v>5515</v>
      </c>
      <c r="W1315" s="34" t="s">
        <v>1246</v>
      </c>
      <c r="X1315" s="87">
        <v>26868</v>
      </c>
      <c r="Y1315">
        <v>49</v>
      </c>
      <c r="Z1315" s="36">
        <f>VLOOKUP($Y1315,[2]Edades!$A$3:$H$153,4,FALSE)</f>
        <v>5</v>
      </c>
      <c r="AA1315" s="34" t="str">
        <f>VLOOKUP($Y1315,[2]Edades!$A$3:$H$153,6,FALSE)</f>
        <v>5 - Adultez</v>
      </c>
      <c r="AB1315" s="34">
        <f>VLOOKUP($Y1315,[2]Edades!$A$3:$H$153,7,FALSE)</f>
        <v>10</v>
      </c>
      <c r="AC1315" s="34" t="str">
        <f>VLOOKUP($Y1315,[2]Edades!$A$3:$H$153,8,FALSE)</f>
        <v>45-49</v>
      </c>
      <c r="AD1315" s="34" t="s">
        <v>146</v>
      </c>
      <c r="AE1315">
        <v>1</v>
      </c>
      <c r="AF1315" s="34" t="s">
        <v>130</v>
      </c>
      <c r="AG1315" s="34" t="s">
        <v>2127</v>
      </c>
      <c r="AH1315" s="34" t="s">
        <v>2127</v>
      </c>
      <c r="AK1315" s="34" t="s">
        <v>125</v>
      </c>
      <c r="AM1315" s="34" t="s">
        <v>2127</v>
      </c>
      <c r="AN1315" s="36" t="s">
        <v>2127</v>
      </c>
      <c r="AO1315" s="36" t="s">
        <v>2127</v>
      </c>
      <c r="AP1315" s="34" t="s">
        <v>2127</v>
      </c>
      <c r="AQ1315" s="36" t="s">
        <v>2127</v>
      </c>
      <c r="AR1315" s="34" t="s">
        <v>5042</v>
      </c>
      <c r="AS1315" s="91" t="s">
        <v>7410</v>
      </c>
      <c r="AT1315" s="34">
        <v>3137086225</v>
      </c>
      <c r="AU1315" s="34" t="s">
        <v>2127</v>
      </c>
      <c r="AX1315" s="90"/>
      <c r="BA1315" s="91"/>
      <c r="BB1315" s="91"/>
      <c r="BC1315" s="91"/>
      <c r="BF1315" s="34" t="s">
        <v>4983</v>
      </c>
      <c r="BG1315" s="92" t="s">
        <v>5042</v>
      </c>
      <c r="BM1315" s="36" t="s">
        <v>131</v>
      </c>
      <c r="BN1315" s="34" t="s">
        <v>132</v>
      </c>
      <c r="BO1315" s="36">
        <v>0</v>
      </c>
      <c r="BQ1315" s="94"/>
      <c r="BS1315" s="36" t="s">
        <v>2127</v>
      </c>
      <c r="BU1315" s="95"/>
      <c r="BV1315" s="95"/>
      <c r="BW1315" s="61"/>
      <c r="BX1315" s="60"/>
      <c r="BY1315" s="59" t="str">
        <f t="shared" ca="1" si="101"/>
        <v/>
      </c>
      <c r="CD1315" s="68"/>
      <c r="CE1315" s="68"/>
      <c r="CF1315" s="67"/>
      <c r="CG1315"/>
      <c r="CH1315" s="2"/>
      <c r="CI1315" s="4" t="e">
        <f t="shared" si="102"/>
        <v>#DIV/0!</v>
      </c>
      <c r="CJ1315" s="5" t="str">
        <f t="shared" si="103"/>
        <v>SIN DATO</v>
      </c>
      <c r="CK1315" s="36">
        <v>0</v>
      </c>
      <c r="CL1315" s="66"/>
      <c r="CM1315" s="89">
        <v>43633</v>
      </c>
      <c r="CN1315" s="97">
        <v>43633</v>
      </c>
      <c r="CP1315"/>
      <c r="CQ1315" s="65"/>
      <c r="CR1315" s="65"/>
      <c r="CS1315" s="98"/>
      <c r="CT1315"/>
      <c r="CU1315"/>
      <c r="CV1315" s="97"/>
      <c r="CW1315" s="2"/>
      <c r="CX1315" s="82"/>
      <c r="DG1315" s="64"/>
      <c r="DI1315" s="89"/>
      <c r="DJ1315" s="89"/>
      <c r="DN1315" s="34"/>
      <c r="DO1315" s="34"/>
      <c r="DP1315" s="34"/>
      <c r="DQ1315" s="34"/>
      <c r="DR1315" s="34"/>
      <c r="DS1315" s="34" t="s">
        <v>2127</v>
      </c>
      <c r="DT1315" s="34"/>
      <c r="DY1315" s="1">
        <v>2</v>
      </c>
      <c r="DZ1315" t="s">
        <v>7941</v>
      </c>
      <c r="EB1315" s="4"/>
      <c r="EJ1315"/>
      <c r="EL1315" s="34"/>
      <c r="EN1315" s="34"/>
    </row>
    <row r="1316" spans="1:144" x14ac:dyDescent="0.25">
      <c r="A1316" s="85">
        <v>2022</v>
      </c>
      <c r="B1316" s="87">
        <v>44830</v>
      </c>
      <c r="C1316" t="s">
        <v>121</v>
      </c>
      <c r="D1316" t="s">
        <v>122</v>
      </c>
      <c r="E1316" s="34" t="s">
        <v>7938</v>
      </c>
      <c r="F1316" s="34">
        <f t="shared" si="104"/>
        <v>1315</v>
      </c>
      <c r="G1316" s="34" t="s">
        <v>4985</v>
      </c>
      <c r="H1316">
        <v>18</v>
      </c>
      <c r="I1316" s="34" t="s">
        <v>6141</v>
      </c>
      <c r="J1316" s="34" t="s">
        <v>4988</v>
      </c>
      <c r="K1316" s="34" t="str">
        <f>VLOOKUP(J1316,[2]CodMpios!$B$347:$E$362,4,FALSE)</f>
        <v>18001 - Florencia</v>
      </c>
      <c r="L1316" s="34" t="str">
        <f>VLOOKUP($J1316,[2]Coord_Mpios_X_Y!$B$2:$K$1123,9,FALSE)</f>
        <v>1,749138703818</v>
      </c>
      <c r="M1316" s="34" t="str">
        <f>VLOOKUP($J1316,[2]Coord_Mpios_X_Y!$B$2:$K$1123,10,FALSE)</f>
        <v>-75,558239064333</v>
      </c>
      <c r="N1316" s="34" t="s">
        <v>6142</v>
      </c>
      <c r="O1316" s="34" t="s">
        <v>126</v>
      </c>
      <c r="Q1316" s="34" t="s">
        <v>127</v>
      </c>
      <c r="R1316" s="34">
        <v>40757713</v>
      </c>
      <c r="S1316" s="34" t="str">
        <f t="shared" si="100"/>
        <v>CC40757713</v>
      </c>
      <c r="T1316" s="34" t="s">
        <v>1103</v>
      </c>
      <c r="U1316" s="34" t="s">
        <v>309</v>
      </c>
      <c r="V1316" s="34" t="s">
        <v>142</v>
      </c>
      <c r="W1316" s="34" t="s">
        <v>2364</v>
      </c>
      <c r="X1316" s="87">
        <v>19433</v>
      </c>
      <c r="Y1316">
        <v>70</v>
      </c>
      <c r="Z1316" s="36">
        <f>VLOOKUP($Y1316,[2]Edades!$A$3:$H$153,4,FALSE)</f>
        <v>6</v>
      </c>
      <c r="AA1316" s="34" t="str">
        <f>VLOOKUP($Y1316,[2]Edades!$A$3:$H$153,6,FALSE)</f>
        <v>6 - Persona mayor</v>
      </c>
      <c r="AB1316" s="34">
        <f>VLOOKUP($Y1316,[2]Edades!$A$3:$H$153,7,FALSE)</f>
        <v>15</v>
      </c>
      <c r="AC1316" s="34" t="str">
        <f>VLOOKUP($Y1316,[2]Edades!$A$3:$H$153,8,FALSE)</f>
        <v>70-74</v>
      </c>
      <c r="AD1316" s="34" t="s">
        <v>129</v>
      </c>
      <c r="AE1316" s="1">
        <v>2</v>
      </c>
      <c r="AF1316" s="34" t="s">
        <v>2137</v>
      </c>
      <c r="AG1316" s="34" t="s">
        <v>2127</v>
      </c>
      <c r="AH1316" s="34" t="s">
        <v>2127</v>
      </c>
      <c r="AK1316" s="34" t="s">
        <v>6142</v>
      </c>
      <c r="AM1316" s="34" t="s">
        <v>2127</v>
      </c>
      <c r="AN1316" s="36" t="s">
        <v>2127</v>
      </c>
      <c r="AO1316" s="36" t="s">
        <v>2127</v>
      </c>
      <c r="AP1316" s="34" t="s">
        <v>2127</v>
      </c>
      <c r="AQ1316" s="36" t="s">
        <v>2127</v>
      </c>
      <c r="AR1316" s="34" t="s">
        <v>2098</v>
      </c>
      <c r="AS1316" s="91" t="s">
        <v>7411</v>
      </c>
      <c r="AT1316" s="34">
        <v>3133915625</v>
      </c>
      <c r="AU1316" s="34" t="s">
        <v>2127</v>
      </c>
      <c r="AX1316" s="90"/>
      <c r="BA1316" s="91"/>
      <c r="BB1316" s="91"/>
      <c r="BC1316" s="91"/>
      <c r="BF1316" s="34" t="s">
        <v>4983</v>
      </c>
      <c r="BG1316" s="92" t="s">
        <v>2098</v>
      </c>
      <c r="BM1316" s="36" t="s">
        <v>131</v>
      </c>
      <c r="BN1316" s="34" t="s">
        <v>132</v>
      </c>
      <c r="BO1316" s="36">
        <v>0</v>
      </c>
      <c r="BQ1316" s="94"/>
      <c r="BS1316" s="36" t="s">
        <v>2127</v>
      </c>
      <c r="BU1316" s="95"/>
      <c r="BV1316" s="95"/>
      <c r="BW1316" s="61"/>
      <c r="BX1316" s="60"/>
      <c r="BY1316" s="59" t="str">
        <f t="shared" ca="1" si="101"/>
        <v/>
      </c>
      <c r="CD1316" s="68"/>
      <c r="CE1316" s="68"/>
      <c r="CF1316" s="67"/>
      <c r="CG1316">
        <v>95</v>
      </c>
      <c r="CH1316" s="2">
        <v>160</v>
      </c>
      <c r="CI1316" s="4">
        <f t="shared" si="102"/>
        <v>37.109374999999993</v>
      </c>
      <c r="CJ1316" s="5" t="str">
        <f t="shared" si="103"/>
        <v>OBESIDAD</v>
      </c>
      <c r="CK1316" s="36">
        <v>0</v>
      </c>
      <c r="CL1316" s="66"/>
      <c r="CM1316" s="89">
        <v>43634</v>
      </c>
      <c r="CN1316" s="97">
        <v>43755</v>
      </c>
      <c r="CP1316"/>
      <c r="CQ1316" s="65"/>
      <c r="CR1316" s="65"/>
      <c r="CS1316" s="98"/>
      <c r="CT1316"/>
      <c r="CU1316"/>
      <c r="CV1316" s="97"/>
      <c r="CW1316" s="2"/>
      <c r="CX1316" s="82"/>
      <c r="DG1316" s="64"/>
      <c r="DI1316" s="89">
        <v>43759</v>
      </c>
      <c r="DJ1316" s="89"/>
      <c r="DN1316" s="34"/>
      <c r="DO1316" s="34"/>
      <c r="DP1316" s="34"/>
      <c r="DQ1316" s="34"/>
      <c r="DR1316" s="34"/>
      <c r="DS1316" s="34" t="s">
        <v>2127</v>
      </c>
      <c r="DT1316" s="34"/>
      <c r="DU1316" s="47">
        <v>43755</v>
      </c>
      <c r="DY1316" s="1">
        <v>3</v>
      </c>
      <c r="DZ1316" t="s">
        <v>7941</v>
      </c>
      <c r="EB1316" s="4"/>
      <c r="EJ1316"/>
      <c r="EL1316" s="34"/>
      <c r="EN1316" s="34"/>
    </row>
    <row r="1317" spans="1:144" x14ac:dyDescent="0.25">
      <c r="A1317" s="85">
        <v>2022</v>
      </c>
      <c r="B1317" s="87">
        <v>44830</v>
      </c>
      <c r="C1317" t="s">
        <v>121</v>
      </c>
      <c r="D1317" t="s">
        <v>122</v>
      </c>
      <c r="E1317" s="34" t="s">
        <v>7938</v>
      </c>
      <c r="F1317" s="34">
        <f t="shared" si="104"/>
        <v>1316</v>
      </c>
      <c r="G1317" s="34" t="s">
        <v>4985</v>
      </c>
      <c r="H1317">
        <v>18</v>
      </c>
      <c r="I1317" s="34" t="s">
        <v>6141</v>
      </c>
      <c r="J1317" s="34" t="s">
        <v>4984</v>
      </c>
      <c r="K1317" s="34" t="str">
        <f>VLOOKUP(J1317,[2]CodMpios!$B$347:$E$362,4,FALSE)</f>
        <v>18753 - San Vicente Del Caguán</v>
      </c>
      <c r="L1317" s="34" t="str">
        <f>VLOOKUP($J1317,[2]Coord_Mpios_X_Y!$B$2:$K$1123,9,FALSE)</f>
        <v>1,567801695842</v>
      </c>
      <c r="M1317" s="34" t="str">
        <f>VLOOKUP($J1317,[2]Coord_Mpios_X_Y!$B$2:$K$1123,10,FALSE)</f>
        <v>-74,262977514784</v>
      </c>
      <c r="N1317" s="34" t="s">
        <v>125</v>
      </c>
      <c r="O1317" s="34" t="s">
        <v>126</v>
      </c>
      <c r="Q1317" s="34" t="s">
        <v>127</v>
      </c>
      <c r="R1317" s="34">
        <v>40757842</v>
      </c>
      <c r="S1317" s="34" t="str">
        <f t="shared" si="100"/>
        <v>CC40757842</v>
      </c>
      <c r="T1317" s="34" t="s">
        <v>1050</v>
      </c>
      <c r="U1317" s="34" t="s">
        <v>343</v>
      </c>
      <c r="V1317" s="34" t="s">
        <v>827</v>
      </c>
      <c r="W1317" s="34" t="s">
        <v>273</v>
      </c>
      <c r="X1317" s="87">
        <v>21649</v>
      </c>
      <c r="Y1317">
        <v>63</v>
      </c>
      <c r="Z1317" s="36">
        <f>VLOOKUP($Y1317,[2]Edades!$A$3:$H$153,4,FALSE)</f>
        <v>6</v>
      </c>
      <c r="AA1317" s="34" t="str">
        <f>VLOOKUP($Y1317,[2]Edades!$A$3:$H$153,6,FALSE)</f>
        <v>6 - Persona mayor</v>
      </c>
      <c r="AB1317" s="34">
        <f>VLOOKUP($Y1317,[2]Edades!$A$3:$H$153,7,FALSE)</f>
        <v>13</v>
      </c>
      <c r="AC1317" s="34" t="str">
        <f>VLOOKUP($Y1317,[2]Edades!$A$3:$H$153,8,FALSE)</f>
        <v>60-64</v>
      </c>
      <c r="AD1317" s="34" t="s">
        <v>129</v>
      </c>
      <c r="AE1317" s="1">
        <v>2</v>
      </c>
      <c r="AF1317" s="34" t="s">
        <v>2137</v>
      </c>
      <c r="AG1317" s="34" t="s">
        <v>2127</v>
      </c>
      <c r="AH1317" s="34" t="s">
        <v>2127</v>
      </c>
      <c r="AK1317" s="34" t="s">
        <v>125</v>
      </c>
      <c r="AM1317" s="34" t="s">
        <v>2127</v>
      </c>
      <c r="AN1317" s="36" t="s">
        <v>2127</v>
      </c>
      <c r="AO1317" s="36" t="s">
        <v>2127</v>
      </c>
      <c r="AP1317" s="34" t="s">
        <v>2127</v>
      </c>
      <c r="AQ1317" s="36" t="s">
        <v>2127</v>
      </c>
      <c r="AR1317" s="34" t="s">
        <v>5042</v>
      </c>
      <c r="AS1317" s="91" t="s">
        <v>7412</v>
      </c>
      <c r="AT1317" s="34">
        <v>3204890181</v>
      </c>
      <c r="AU1317" s="34" t="s">
        <v>2127</v>
      </c>
      <c r="AX1317" s="90"/>
      <c r="BA1317" s="91"/>
      <c r="BB1317" s="91"/>
      <c r="BC1317" s="91"/>
      <c r="BF1317" s="34" t="s">
        <v>4983</v>
      </c>
      <c r="BG1317" s="92" t="s">
        <v>2098</v>
      </c>
      <c r="BM1317" s="36" t="s">
        <v>131</v>
      </c>
      <c r="BN1317" s="34" t="s">
        <v>132</v>
      </c>
      <c r="BO1317" s="36">
        <v>0</v>
      </c>
      <c r="BQ1317" s="94"/>
      <c r="BS1317" s="36" t="s">
        <v>2127</v>
      </c>
      <c r="BU1317" s="95"/>
      <c r="BV1317" s="95"/>
      <c r="BW1317" s="61"/>
      <c r="BX1317" s="60"/>
      <c r="BY1317" s="59" t="str">
        <f t="shared" ca="1" si="101"/>
        <v/>
      </c>
      <c r="CD1317" s="68"/>
      <c r="CE1317" s="68"/>
      <c r="CF1317" s="67"/>
      <c r="CG1317">
        <v>87</v>
      </c>
      <c r="CH1317" s="2">
        <v>157</v>
      </c>
      <c r="CI1317" s="4">
        <f t="shared" si="102"/>
        <v>35.295549515193315</v>
      </c>
      <c r="CJ1317" s="5" t="str">
        <f t="shared" si="103"/>
        <v>OBESIDAD</v>
      </c>
      <c r="CK1317" s="36">
        <v>0</v>
      </c>
      <c r="CL1317" s="66"/>
      <c r="CM1317" s="89">
        <v>43635</v>
      </c>
      <c r="CN1317" s="97">
        <v>43650</v>
      </c>
      <c r="CP1317"/>
      <c r="CQ1317" s="65"/>
      <c r="CR1317" s="65"/>
      <c r="CS1317" s="98"/>
      <c r="CT1317"/>
      <c r="CU1317"/>
      <c r="CV1317" s="97"/>
      <c r="CW1317" s="2"/>
      <c r="CX1317" s="82"/>
      <c r="DG1317" s="64"/>
      <c r="DI1317" s="89">
        <v>43654</v>
      </c>
      <c r="DJ1317" s="89"/>
      <c r="DN1317" s="34"/>
      <c r="DO1317" s="34"/>
      <c r="DP1317" s="34"/>
      <c r="DQ1317" s="34"/>
      <c r="DR1317" s="34"/>
      <c r="DS1317" s="34" t="s">
        <v>2127</v>
      </c>
      <c r="DT1317" s="34"/>
      <c r="DU1317" s="47">
        <v>44204</v>
      </c>
      <c r="DY1317" s="1">
        <v>2</v>
      </c>
      <c r="DZ1317" t="s">
        <v>7940</v>
      </c>
      <c r="EB1317" s="4"/>
      <c r="EJ1317"/>
      <c r="EL1317" s="34"/>
      <c r="EN1317" s="34"/>
    </row>
    <row r="1318" spans="1:144" x14ac:dyDescent="0.25">
      <c r="A1318" s="85">
        <v>2022</v>
      </c>
      <c r="B1318" s="87">
        <v>44830</v>
      </c>
      <c r="C1318" t="s">
        <v>121</v>
      </c>
      <c r="D1318" t="s">
        <v>122</v>
      </c>
      <c r="E1318" s="34" t="s">
        <v>7938</v>
      </c>
      <c r="F1318" s="34">
        <f t="shared" si="104"/>
        <v>1317</v>
      </c>
      <c r="G1318" s="34" t="s">
        <v>4985</v>
      </c>
      <c r="H1318">
        <v>18</v>
      </c>
      <c r="I1318" s="34" t="s">
        <v>6141</v>
      </c>
      <c r="J1318" s="34" t="s">
        <v>4988</v>
      </c>
      <c r="K1318" s="34" t="str">
        <f>VLOOKUP(J1318,[2]CodMpios!$B$347:$E$362,4,FALSE)</f>
        <v>18001 - Florencia</v>
      </c>
      <c r="L1318" s="34" t="str">
        <f>VLOOKUP($J1318,[2]Coord_Mpios_X_Y!$B$2:$K$1123,9,FALSE)</f>
        <v>1,749138703818</v>
      </c>
      <c r="M1318" s="34" t="str">
        <f>VLOOKUP($J1318,[2]Coord_Mpios_X_Y!$B$2:$K$1123,10,FALSE)</f>
        <v>-75,558239064333</v>
      </c>
      <c r="N1318" s="34" t="s">
        <v>139</v>
      </c>
      <c r="O1318" s="34" t="s">
        <v>126</v>
      </c>
      <c r="Q1318" s="34" t="s">
        <v>127</v>
      </c>
      <c r="R1318" s="34">
        <v>17651685</v>
      </c>
      <c r="S1318" s="34" t="str">
        <f t="shared" si="100"/>
        <v>CC17651685</v>
      </c>
      <c r="T1318" s="34" t="s">
        <v>144</v>
      </c>
      <c r="U1318" s="34" t="s">
        <v>372</v>
      </c>
      <c r="V1318" s="34" t="s">
        <v>2439</v>
      </c>
      <c r="W1318" s="34" t="s">
        <v>5034</v>
      </c>
      <c r="X1318" s="87">
        <v>26098</v>
      </c>
      <c r="Y1318">
        <v>51</v>
      </c>
      <c r="Z1318" s="36">
        <f>VLOOKUP($Y1318,[2]Edades!$A$3:$H$153,4,FALSE)</f>
        <v>5</v>
      </c>
      <c r="AA1318" s="34" t="str">
        <f>VLOOKUP($Y1318,[2]Edades!$A$3:$H$153,6,FALSE)</f>
        <v>5 - Adultez</v>
      </c>
      <c r="AB1318" s="34">
        <f>VLOOKUP($Y1318,[2]Edades!$A$3:$H$153,7,FALSE)</f>
        <v>11</v>
      </c>
      <c r="AC1318" s="34" t="str">
        <f>VLOOKUP($Y1318,[2]Edades!$A$3:$H$153,8,FALSE)</f>
        <v>50-54</v>
      </c>
      <c r="AD1318" s="34" t="s">
        <v>146</v>
      </c>
      <c r="AE1318">
        <v>1</v>
      </c>
      <c r="AF1318" s="34" t="s">
        <v>130</v>
      </c>
      <c r="AG1318" s="34" t="s">
        <v>2127</v>
      </c>
      <c r="AH1318" s="34" t="s">
        <v>2127</v>
      </c>
      <c r="AK1318" s="34" t="s">
        <v>139</v>
      </c>
      <c r="AM1318" s="34" t="s">
        <v>2127</v>
      </c>
      <c r="AN1318" s="36" t="s">
        <v>2127</v>
      </c>
      <c r="AO1318" s="36" t="s">
        <v>2127</v>
      </c>
      <c r="AP1318" s="34" t="s">
        <v>2127</v>
      </c>
      <c r="AQ1318" s="36" t="s">
        <v>2127</v>
      </c>
      <c r="AR1318" s="34" t="s">
        <v>2098</v>
      </c>
      <c r="AS1318" s="91" t="s">
        <v>7413</v>
      </c>
      <c r="AT1318" s="34">
        <v>3202054101</v>
      </c>
      <c r="AU1318" s="34" t="s">
        <v>2127</v>
      </c>
      <c r="AX1318" s="90"/>
      <c r="BA1318" s="91"/>
      <c r="BB1318" s="91"/>
      <c r="BC1318" s="91"/>
      <c r="BF1318" s="34" t="s">
        <v>4983</v>
      </c>
      <c r="BG1318" s="92" t="s">
        <v>2098</v>
      </c>
      <c r="BM1318" s="36" t="s">
        <v>131</v>
      </c>
      <c r="BN1318" s="34" t="s">
        <v>132</v>
      </c>
      <c r="BO1318" s="36">
        <v>0</v>
      </c>
      <c r="BQ1318" s="94"/>
      <c r="BS1318" s="36" t="s">
        <v>2127</v>
      </c>
      <c r="BU1318" s="95"/>
      <c r="BV1318" s="95"/>
      <c r="BW1318" s="61"/>
      <c r="BX1318" s="60"/>
      <c r="BY1318" s="59" t="str">
        <f t="shared" ca="1" si="101"/>
        <v/>
      </c>
      <c r="CD1318" s="68"/>
      <c r="CE1318" s="68"/>
      <c r="CF1318" s="67"/>
      <c r="CG1318">
        <v>90</v>
      </c>
      <c r="CH1318" s="2">
        <v>167</v>
      </c>
      <c r="CI1318" s="4">
        <f t="shared" si="102"/>
        <v>32.270787765785798</v>
      </c>
      <c r="CJ1318" s="5" t="str">
        <f t="shared" si="103"/>
        <v>OBESIDAD</v>
      </c>
      <c r="CK1318" s="36">
        <v>0</v>
      </c>
      <c r="CL1318" s="66"/>
      <c r="CM1318" s="89">
        <v>43642</v>
      </c>
      <c r="CN1318" s="97">
        <v>43656</v>
      </c>
      <c r="CP1318"/>
      <c r="CQ1318" s="65"/>
      <c r="CR1318" s="65"/>
      <c r="CS1318" s="98"/>
      <c r="CT1318"/>
      <c r="CU1318"/>
      <c r="CV1318" s="97"/>
      <c r="CW1318" s="2">
        <v>200</v>
      </c>
      <c r="CX1318" s="82">
        <v>120</v>
      </c>
      <c r="DG1318" s="64"/>
      <c r="DI1318" s="89"/>
      <c r="DJ1318" s="89"/>
      <c r="DL1318" s="89">
        <v>44595</v>
      </c>
      <c r="DN1318" s="34"/>
      <c r="DO1318" s="34"/>
      <c r="DP1318" s="34"/>
      <c r="DQ1318" s="34"/>
      <c r="DR1318" s="34"/>
      <c r="DS1318" s="34" t="s">
        <v>2127</v>
      </c>
      <c r="DT1318" s="34"/>
      <c r="DU1318" s="47">
        <v>44469</v>
      </c>
      <c r="DY1318" s="1">
        <v>1</v>
      </c>
      <c r="DZ1318" t="s">
        <v>7941</v>
      </c>
      <c r="EA1318" s="4">
        <v>0.85</v>
      </c>
      <c r="EB1318" s="4">
        <v>85</v>
      </c>
      <c r="EC1318" s="4">
        <v>197</v>
      </c>
      <c r="EE1318" s="4">
        <v>43.9</v>
      </c>
      <c r="EF1318" s="4">
        <v>184</v>
      </c>
      <c r="EG1318" s="4">
        <v>2.2999999999999998</v>
      </c>
      <c r="EJ1318"/>
      <c r="EL1318" s="34"/>
      <c r="EN1318" s="34"/>
    </row>
    <row r="1319" spans="1:144" x14ac:dyDescent="0.25">
      <c r="A1319" s="85">
        <v>2022</v>
      </c>
      <c r="B1319" s="87">
        <v>44830</v>
      </c>
      <c r="C1319" t="s">
        <v>121</v>
      </c>
      <c r="D1319" t="s">
        <v>122</v>
      </c>
      <c r="E1319" s="34" t="s">
        <v>7938</v>
      </c>
      <c r="F1319" s="34">
        <f t="shared" si="104"/>
        <v>1318</v>
      </c>
      <c r="G1319" s="34" t="s">
        <v>4985</v>
      </c>
      <c r="H1319">
        <v>18</v>
      </c>
      <c r="I1319" s="34" t="s">
        <v>6141</v>
      </c>
      <c r="J1319" s="34" t="s">
        <v>4988</v>
      </c>
      <c r="K1319" s="34" t="str">
        <f>VLOOKUP(J1319,[2]CodMpios!$B$347:$E$362,4,FALSE)</f>
        <v>18001 - Florencia</v>
      </c>
      <c r="L1319" s="34" t="str">
        <f>VLOOKUP($J1319,[2]Coord_Mpios_X_Y!$B$2:$K$1123,9,FALSE)</f>
        <v>1,749138703818</v>
      </c>
      <c r="M1319" s="34" t="str">
        <f>VLOOKUP($J1319,[2]Coord_Mpios_X_Y!$B$2:$K$1123,10,FALSE)</f>
        <v>-75,558239064333</v>
      </c>
      <c r="N1319" s="34" t="s">
        <v>139</v>
      </c>
      <c r="O1319" s="34" t="s">
        <v>126</v>
      </c>
      <c r="Q1319" s="34" t="s">
        <v>127</v>
      </c>
      <c r="R1319" s="34">
        <v>17637077</v>
      </c>
      <c r="S1319" s="34" t="str">
        <f t="shared" si="100"/>
        <v>CC17637077</v>
      </c>
      <c r="T1319" s="34" t="s">
        <v>835</v>
      </c>
      <c r="V1319" s="34" t="s">
        <v>5514</v>
      </c>
      <c r="W1319" s="34" t="s">
        <v>1408</v>
      </c>
      <c r="X1319" s="87">
        <v>22997</v>
      </c>
      <c r="Y1319">
        <v>60</v>
      </c>
      <c r="Z1319" s="36">
        <f>VLOOKUP($Y1319,[2]Edades!$A$3:$H$153,4,FALSE)</f>
        <v>6</v>
      </c>
      <c r="AA1319" s="34" t="str">
        <f>VLOOKUP($Y1319,[2]Edades!$A$3:$H$153,6,FALSE)</f>
        <v>6 - Persona mayor</v>
      </c>
      <c r="AB1319" s="34">
        <f>VLOOKUP($Y1319,[2]Edades!$A$3:$H$153,7,FALSE)</f>
        <v>13</v>
      </c>
      <c r="AC1319" s="34" t="str">
        <f>VLOOKUP($Y1319,[2]Edades!$A$3:$H$153,8,FALSE)</f>
        <v>60-64</v>
      </c>
      <c r="AD1319" s="34" t="s">
        <v>146</v>
      </c>
      <c r="AE1319">
        <v>1</v>
      </c>
      <c r="AF1319" s="34" t="s">
        <v>2137</v>
      </c>
      <c r="AG1319" s="34" t="s">
        <v>2127</v>
      </c>
      <c r="AH1319" s="34" t="s">
        <v>2127</v>
      </c>
      <c r="AK1319" s="34" t="s">
        <v>139</v>
      </c>
      <c r="AM1319" s="34" t="s">
        <v>2127</v>
      </c>
      <c r="AN1319" s="36" t="s">
        <v>2127</v>
      </c>
      <c r="AO1319" s="36" t="s">
        <v>2127</v>
      </c>
      <c r="AP1319" s="34" t="s">
        <v>2127</v>
      </c>
      <c r="AQ1319" s="36" t="s">
        <v>2127</v>
      </c>
      <c r="AR1319" s="34" t="s">
        <v>2098</v>
      </c>
      <c r="AS1319" s="91" t="s">
        <v>7414</v>
      </c>
      <c r="AT1319" s="34">
        <v>3103446026</v>
      </c>
      <c r="AU1319" s="34" t="s">
        <v>2127</v>
      </c>
      <c r="AX1319" s="90"/>
      <c r="BA1319" s="91"/>
      <c r="BB1319" s="91"/>
      <c r="BC1319" s="91"/>
      <c r="BF1319" s="34" t="s">
        <v>4983</v>
      </c>
      <c r="BG1319" s="92" t="s">
        <v>2098</v>
      </c>
      <c r="BM1319" s="36" t="s">
        <v>131</v>
      </c>
      <c r="BN1319" s="34" t="s">
        <v>132</v>
      </c>
      <c r="BO1319" s="36">
        <v>0</v>
      </c>
      <c r="BQ1319" s="94"/>
      <c r="BS1319" s="36" t="s">
        <v>2127</v>
      </c>
      <c r="BU1319" s="95"/>
      <c r="BV1319" s="95"/>
      <c r="BW1319" s="61"/>
      <c r="BX1319" s="60"/>
      <c r="BY1319" s="59" t="str">
        <f t="shared" ca="1" si="101"/>
        <v/>
      </c>
      <c r="CD1319" s="68"/>
      <c r="CE1319" s="68"/>
      <c r="CF1319" s="67"/>
      <c r="CG1319">
        <v>96</v>
      </c>
      <c r="CH1319" s="2">
        <v>170</v>
      </c>
      <c r="CI1319" s="4">
        <f t="shared" si="102"/>
        <v>33.21799307958478</v>
      </c>
      <c r="CJ1319" s="5" t="str">
        <f t="shared" si="103"/>
        <v>OBESIDAD</v>
      </c>
      <c r="CK1319" s="36">
        <v>0</v>
      </c>
      <c r="CL1319" s="66"/>
      <c r="CM1319" s="89">
        <v>43642</v>
      </c>
      <c r="CN1319" s="97">
        <v>43657</v>
      </c>
      <c r="CP1319"/>
      <c r="CQ1319" s="65"/>
      <c r="CR1319" s="65"/>
      <c r="CS1319" s="98"/>
      <c r="CT1319"/>
      <c r="CU1319"/>
      <c r="CV1319" s="97"/>
      <c r="CW1319" s="2">
        <v>120</v>
      </c>
      <c r="CX1319" s="82">
        <v>80</v>
      </c>
      <c r="DG1319" s="64"/>
      <c r="DI1319" s="89">
        <v>43661</v>
      </c>
      <c r="DJ1319" s="89"/>
      <c r="DN1319" s="34"/>
      <c r="DO1319" s="34"/>
      <c r="DP1319" s="34"/>
      <c r="DQ1319" s="34"/>
      <c r="DR1319" s="34"/>
      <c r="DS1319" s="34" t="s">
        <v>2127</v>
      </c>
      <c r="DT1319" s="34"/>
      <c r="DU1319" s="47">
        <v>44181</v>
      </c>
      <c r="DY1319" s="1">
        <v>2</v>
      </c>
      <c r="DZ1319" t="s">
        <v>7941</v>
      </c>
      <c r="EB1319" s="4"/>
      <c r="EJ1319"/>
      <c r="EL1319" s="34"/>
      <c r="EN1319" s="34"/>
    </row>
    <row r="1320" spans="1:144" x14ac:dyDescent="0.25">
      <c r="A1320" s="85">
        <v>2022</v>
      </c>
      <c r="B1320" s="87">
        <v>44830</v>
      </c>
      <c r="C1320" t="s">
        <v>121</v>
      </c>
      <c r="D1320" t="s">
        <v>122</v>
      </c>
      <c r="E1320" s="34" t="s">
        <v>7938</v>
      </c>
      <c r="F1320" s="34">
        <f t="shared" si="104"/>
        <v>1319</v>
      </c>
      <c r="G1320" s="34" t="s">
        <v>4985</v>
      </c>
      <c r="H1320">
        <v>18</v>
      </c>
      <c r="I1320" s="34" t="s">
        <v>6141</v>
      </c>
      <c r="J1320" s="34" t="s">
        <v>5007</v>
      </c>
      <c r="K1320" s="34" t="str">
        <f>VLOOKUP(J1320,[2]CodMpios!$B$347:$E$362,4,FALSE)</f>
        <v>18410 - La Montañita</v>
      </c>
      <c r="L1320" s="34" t="str">
        <f>VLOOKUP($J1320,[2]Coord_Mpios_X_Y!$B$2:$K$1123,9,FALSE)</f>
        <v>1,302860442333</v>
      </c>
      <c r="M1320" s="34" t="str">
        <f>VLOOKUP($J1320,[2]Coord_Mpios_X_Y!$B$2:$K$1123,10,FALSE)</f>
        <v>-75,235727318747</v>
      </c>
      <c r="N1320" s="34" t="s">
        <v>125</v>
      </c>
      <c r="O1320" s="34" t="s">
        <v>126</v>
      </c>
      <c r="Q1320" s="34" t="s">
        <v>127</v>
      </c>
      <c r="R1320" s="34">
        <v>29843823</v>
      </c>
      <c r="S1320" s="34" t="str">
        <f t="shared" si="100"/>
        <v>CC29843823</v>
      </c>
      <c r="T1320" s="34" t="s">
        <v>607</v>
      </c>
      <c r="V1320" s="34" t="s">
        <v>2327</v>
      </c>
      <c r="W1320" s="34" t="s">
        <v>1185</v>
      </c>
      <c r="X1320" s="87">
        <v>25159</v>
      </c>
      <c r="Y1320">
        <v>54</v>
      </c>
      <c r="Z1320" s="36">
        <f>VLOOKUP($Y1320,[2]Edades!$A$3:$H$153,4,FALSE)</f>
        <v>5</v>
      </c>
      <c r="AA1320" s="34" t="str">
        <f>VLOOKUP($Y1320,[2]Edades!$A$3:$H$153,6,FALSE)</f>
        <v>5 - Adultez</v>
      </c>
      <c r="AB1320" s="34">
        <f>VLOOKUP($Y1320,[2]Edades!$A$3:$H$153,7,FALSE)</f>
        <v>11</v>
      </c>
      <c r="AC1320" s="34" t="str">
        <f>VLOOKUP($Y1320,[2]Edades!$A$3:$H$153,8,FALSE)</f>
        <v>50-54</v>
      </c>
      <c r="AD1320" s="34" t="s">
        <v>129</v>
      </c>
      <c r="AE1320" s="1">
        <v>2</v>
      </c>
      <c r="AF1320" s="34" t="s">
        <v>130</v>
      </c>
      <c r="AG1320" s="34" t="s">
        <v>2127</v>
      </c>
      <c r="AH1320" s="34" t="s">
        <v>2127</v>
      </c>
      <c r="AK1320" s="34" t="s">
        <v>125</v>
      </c>
      <c r="AM1320" s="34" t="s">
        <v>2127</v>
      </c>
      <c r="AN1320" s="36" t="s">
        <v>2127</v>
      </c>
      <c r="AO1320" s="36" t="s">
        <v>2127</v>
      </c>
      <c r="AP1320" s="34" t="s">
        <v>2127</v>
      </c>
      <c r="AQ1320" s="36" t="s">
        <v>2127</v>
      </c>
      <c r="AR1320" s="34" t="s">
        <v>5919</v>
      </c>
      <c r="AS1320" s="91" t="s">
        <v>7415</v>
      </c>
      <c r="AT1320" s="34">
        <v>3213119268</v>
      </c>
      <c r="AU1320" s="34" t="s">
        <v>2127</v>
      </c>
      <c r="AX1320" s="90"/>
      <c r="BA1320" s="91"/>
      <c r="BB1320" s="91"/>
      <c r="BC1320" s="91"/>
      <c r="BF1320" s="34" t="s">
        <v>4983</v>
      </c>
      <c r="BG1320" s="92" t="s">
        <v>2098</v>
      </c>
      <c r="BM1320" s="36" t="s">
        <v>131</v>
      </c>
      <c r="BN1320" s="34" t="s">
        <v>132</v>
      </c>
      <c r="BO1320" s="36">
        <v>0</v>
      </c>
      <c r="BQ1320" s="94"/>
      <c r="BS1320" s="36" t="s">
        <v>2127</v>
      </c>
      <c r="BU1320" s="95"/>
      <c r="BV1320" s="95"/>
      <c r="BW1320" s="61"/>
      <c r="BX1320" s="60"/>
      <c r="BY1320" s="59" t="str">
        <f t="shared" ca="1" si="101"/>
        <v/>
      </c>
      <c r="CD1320" s="68"/>
      <c r="CE1320" s="68"/>
      <c r="CF1320" s="67"/>
      <c r="CG1320">
        <v>76</v>
      </c>
      <c r="CH1320" s="2">
        <v>156</v>
      </c>
      <c r="CI1320" s="4">
        <f t="shared" si="102"/>
        <v>31.229454306377381</v>
      </c>
      <c r="CJ1320" s="5" t="str">
        <f t="shared" si="103"/>
        <v>OBESIDAD</v>
      </c>
      <c r="CK1320" s="36">
        <v>0</v>
      </c>
      <c r="CL1320" s="66"/>
      <c r="CM1320" s="89">
        <v>43643</v>
      </c>
      <c r="CN1320" s="97">
        <v>43648</v>
      </c>
      <c r="CP1320"/>
      <c r="CQ1320" s="65"/>
      <c r="CR1320" s="65"/>
      <c r="CS1320" s="98"/>
      <c r="CT1320"/>
      <c r="CU1320"/>
      <c r="CV1320" s="97"/>
      <c r="CW1320" s="2">
        <v>110</v>
      </c>
      <c r="CX1320" s="82">
        <v>70</v>
      </c>
      <c r="DG1320" s="64"/>
      <c r="DI1320" s="89">
        <v>43756</v>
      </c>
      <c r="DJ1320" s="89"/>
      <c r="DN1320" s="34"/>
      <c r="DO1320" s="34"/>
      <c r="DP1320" s="34"/>
      <c r="DQ1320" s="34"/>
      <c r="DR1320" s="34"/>
      <c r="DS1320" s="34" t="s">
        <v>2127</v>
      </c>
      <c r="DT1320" s="34"/>
      <c r="DU1320" s="47">
        <v>44630</v>
      </c>
      <c r="DY1320" s="1">
        <v>2</v>
      </c>
      <c r="DZ1320" t="s">
        <v>7941</v>
      </c>
      <c r="EA1320" s="4">
        <v>0.8</v>
      </c>
      <c r="EB1320" s="4">
        <v>323</v>
      </c>
      <c r="EC1320" s="4">
        <v>247</v>
      </c>
      <c r="ED1320" s="4">
        <v>160</v>
      </c>
      <c r="EE1320" s="4">
        <v>41.6</v>
      </c>
      <c r="EF1320" s="4">
        <v>223</v>
      </c>
      <c r="EG1320" s="4">
        <v>2.1</v>
      </c>
      <c r="EH1320" s="4">
        <v>13</v>
      </c>
      <c r="EJ1320"/>
      <c r="EL1320" s="34"/>
      <c r="EN1320" s="34"/>
    </row>
    <row r="1321" spans="1:144" x14ac:dyDescent="0.25">
      <c r="A1321" s="85">
        <v>2022</v>
      </c>
      <c r="B1321" s="87">
        <v>44830</v>
      </c>
      <c r="C1321" t="s">
        <v>121</v>
      </c>
      <c r="D1321" t="s">
        <v>122</v>
      </c>
      <c r="E1321" s="34" t="s">
        <v>7938</v>
      </c>
      <c r="F1321" s="34">
        <f t="shared" si="104"/>
        <v>1320</v>
      </c>
      <c r="G1321" s="34" t="s">
        <v>4985</v>
      </c>
      <c r="H1321">
        <v>18</v>
      </c>
      <c r="I1321" s="34" t="s">
        <v>6141</v>
      </c>
      <c r="J1321" s="34" t="s">
        <v>4988</v>
      </c>
      <c r="K1321" s="34" t="str">
        <f>VLOOKUP(J1321,[2]CodMpios!$B$347:$E$362,4,FALSE)</f>
        <v>18001 - Florencia</v>
      </c>
      <c r="L1321" s="34" t="str">
        <f>VLOOKUP($J1321,[2]Coord_Mpios_X_Y!$B$2:$K$1123,9,FALSE)</f>
        <v>1,749138703818</v>
      </c>
      <c r="M1321" s="34" t="str">
        <f>VLOOKUP($J1321,[2]Coord_Mpios_X_Y!$B$2:$K$1123,10,FALSE)</f>
        <v>-75,558239064333</v>
      </c>
      <c r="N1321" s="34" t="s">
        <v>6142</v>
      </c>
      <c r="O1321" s="34" t="s">
        <v>126</v>
      </c>
      <c r="Q1321" s="34" t="s">
        <v>127</v>
      </c>
      <c r="R1321" s="34">
        <v>17625924</v>
      </c>
      <c r="S1321" s="34" t="str">
        <f t="shared" si="100"/>
        <v>CC17625924</v>
      </c>
      <c r="T1321" s="34" t="s">
        <v>184</v>
      </c>
      <c r="V1321" s="34" t="s">
        <v>5412</v>
      </c>
      <c r="X1321" s="87">
        <v>18350</v>
      </c>
      <c r="Y1321">
        <v>73</v>
      </c>
      <c r="Z1321" s="36">
        <f>VLOOKUP($Y1321,[2]Edades!$A$3:$H$153,4,FALSE)</f>
        <v>6</v>
      </c>
      <c r="AA1321" s="34" t="str">
        <f>VLOOKUP($Y1321,[2]Edades!$A$3:$H$153,6,FALSE)</f>
        <v>6 - Persona mayor</v>
      </c>
      <c r="AB1321" s="34">
        <f>VLOOKUP($Y1321,[2]Edades!$A$3:$H$153,7,FALSE)</f>
        <v>15</v>
      </c>
      <c r="AC1321" s="34" t="str">
        <f>VLOOKUP($Y1321,[2]Edades!$A$3:$H$153,8,FALSE)</f>
        <v>70-74</v>
      </c>
      <c r="AD1321" s="34" t="s">
        <v>146</v>
      </c>
      <c r="AE1321">
        <v>1</v>
      </c>
      <c r="AF1321" s="34" t="s">
        <v>2137</v>
      </c>
      <c r="AG1321" s="34" t="s">
        <v>2127</v>
      </c>
      <c r="AH1321" s="34" t="s">
        <v>2127</v>
      </c>
      <c r="AK1321" s="34" t="s">
        <v>6142</v>
      </c>
      <c r="AM1321" s="34" t="s">
        <v>2127</v>
      </c>
      <c r="AN1321" s="36" t="s">
        <v>2127</v>
      </c>
      <c r="AO1321" s="36" t="s">
        <v>2127</v>
      </c>
      <c r="AP1321" s="34" t="s">
        <v>2127</v>
      </c>
      <c r="AQ1321" s="36" t="s">
        <v>2127</v>
      </c>
      <c r="AR1321" s="34" t="s">
        <v>2098</v>
      </c>
      <c r="AS1321" s="91" t="s">
        <v>7416</v>
      </c>
      <c r="AT1321" s="34">
        <v>3133934285</v>
      </c>
      <c r="AU1321" s="34" t="s">
        <v>2127</v>
      </c>
      <c r="AX1321" s="90"/>
      <c r="BA1321" s="91"/>
      <c r="BB1321" s="91"/>
      <c r="BC1321" s="91"/>
      <c r="BF1321" s="34" t="s">
        <v>4983</v>
      </c>
      <c r="BG1321" s="92" t="s">
        <v>2098</v>
      </c>
      <c r="BM1321" s="36" t="s">
        <v>131</v>
      </c>
      <c r="BN1321" s="34" t="s">
        <v>132</v>
      </c>
      <c r="BO1321" s="36">
        <v>0</v>
      </c>
      <c r="BQ1321" s="94"/>
      <c r="BS1321" s="36" t="s">
        <v>2127</v>
      </c>
      <c r="BU1321" s="95"/>
      <c r="BV1321" s="95"/>
      <c r="BW1321" s="61"/>
      <c r="BX1321" s="60"/>
      <c r="BY1321" s="59" t="str">
        <f t="shared" ca="1" si="101"/>
        <v/>
      </c>
      <c r="CD1321" s="68"/>
      <c r="CE1321" s="68"/>
      <c r="CF1321" s="67"/>
      <c r="CG1321"/>
      <c r="CH1321" s="2"/>
      <c r="CI1321" s="4" t="e">
        <f t="shared" si="102"/>
        <v>#DIV/0!</v>
      </c>
      <c r="CJ1321" s="5" t="str">
        <f t="shared" si="103"/>
        <v>SIN DATO</v>
      </c>
      <c r="CK1321" s="36">
        <v>0</v>
      </c>
      <c r="CL1321" s="66"/>
      <c r="CM1321" s="89">
        <v>43648</v>
      </c>
      <c r="CN1321" s="97">
        <v>43648</v>
      </c>
      <c r="CP1321"/>
      <c r="CQ1321" s="65"/>
      <c r="CR1321" s="65"/>
      <c r="CS1321" s="98"/>
      <c r="CT1321"/>
      <c r="CU1321"/>
      <c r="CV1321" s="97"/>
      <c r="CW1321" s="2"/>
      <c r="CX1321" s="82"/>
      <c r="DG1321" s="64"/>
      <c r="DI1321" s="89"/>
      <c r="DJ1321" s="89"/>
      <c r="DN1321" s="34"/>
      <c r="DO1321" s="34"/>
      <c r="DP1321" s="34"/>
      <c r="DQ1321" s="34"/>
      <c r="DR1321" s="34"/>
      <c r="DS1321" s="34" t="s">
        <v>2127</v>
      </c>
      <c r="DT1321" s="34"/>
      <c r="DU1321" s="47">
        <v>44081</v>
      </c>
      <c r="DY1321" s="1">
        <v>2</v>
      </c>
      <c r="DZ1321" t="s">
        <v>7941</v>
      </c>
      <c r="EB1321" s="4"/>
      <c r="EJ1321"/>
      <c r="EL1321" s="34"/>
      <c r="EN1321" s="34"/>
    </row>
    <row r="1322" spans="1:144" x14ac:dyDescent="0.25">
      <c r="A1322" s="85">
        <v>2022</v>
      </c>
      <c r="B1322" s="87">
        <v>44830</v>
      </c>
      <c r="C1322" t="s">
        <v>121</v>
      </c>
      <c r="D1322" t="s">
        <v>122</v>
      </c>
      <c r="E1322" s="34" t="s">
        <v>7938</v>
      </c>
      <c r="F1322" s="34">
        <f t="shared" si="104"/>
        <v>1321</v>
      </c>
      <c r="G1322" s="34" t="s">
        <v>4985</v>
      </c>
      <c r="H1322">
        <v>18</v>
      </c>
      <c r="I1322" s="34" t="s">
        <v>6141</v>
      </c>
      <c r="J1322" s="34" t="s">
        <v>4984</v>
      </c>
      <c r="K1322" s="34" t="str">
        <f>VLOOKUP(J1322,[2]CodMpios!$B$347:$E$362,4,FALSE)</f>
        <v>18753 - San Vicente Del Caguán</v>
      </c>
      <c r="L1322" s="34" t="str">
        <f>VLOOKUP($J1322,[2]Coord_Mpios_X_Y!$B$2:$K$1123,9,FALSE)</f>
        <v>1,567801695842</v>
      </c>
      <c r="M1322" s="34" t="str">
        <f>VLOOKUP($J1322,[2]Coord_Mpios_X_Y!$B$2:$K$1123,10,FALSE)</f>
        <v>-74,262977514784</v>
      </c>
      <c r="N1322" s="34" t="s">
        <v>139</v>
      </c>
      <c r="O1322" s="34" t="s">
        <v>126</v>
      </c>
      <c r="Q1322" s="34" t="s">
        <v>127</v>
      </c>
      <c r="R1322" s="34">
        <v>17681343</v>
      </c>
      <c r="S1322" s="34" t="str">
        <f t="shared" si="100"/>
        <v>CC17681343</v>
      </c>
      <c r="T1322" s="34" t="s">
        <v>983</v>
      </c>
      <c r="U1322" s="34" t="s">
        <v>5098</v>
      </c>
      <c r="V1322" s="34" t="s">
        <v>5277</v>
      </c>
      <c r="W1322" s="34" t="s">
        <v>763</v>
      </c>
      <c r="X1322" s="87">
        <v>22115</v>
      </c>
      <c r="Y1322">
        <v>62</v>
      </c>
      <c r="Z1322" s="36">
        <f>VLOOKUP($Y1322,[2]Edades!$A$3:$H$153,4,FALSE)</f>
        <v>6</v>
      </c>
      <c r="AA1322" s="34" t="str">
        <f>VLOOKUP($Y1322,[2]Edades!$A$3:$H$153,6,FALSE)</f>
        <v>6 - Persona mayor</v>
      </c>
      <c r="AB1322" s="34">
        <f>VLOOKUP($Y1322,[2]Edades!$A$3:$H$153,7,FALSE)</f>
        <v>13</v>
      </c>
      <c r="AC1322" s="34" t="str">
        <f>VLOOKUP($Y1322,[2]Edades!$A$3:$H$153,8,FALSE)</f>
        <v>60-64</v>
      </c>
      <c r="AD1322" s="34" t="s">
        <v>146</v>
      </c>
      <c r="AE1322">
        <v>1</v>
      </c>
      <c r="AF1322" s="34" t="s">
        <v>2137</v>
      </c>
      <c r="AG1322" s="34" t="s">
        <v>2127</v>
      </c>
      <c r="AH1322" s="34" t="s">
        <v>2127</v>
      </c>
      <c r="AK1322" s="34" t="s">
        <v>139</v>
      </c>
      <c r="AM1322" s="34" t="s">
        <v>2127</v>
      </c>
      <c r="AN1322" s="36" t="s">
        <v>2127</v>
      </c>
      <c r="AO1322" s="36" t="s">
        <v>2127</v>
      </c>
      <c r="AP1322" s="34" t="s">
        <v>2127</v>
      </c>
      <c r="AQ1322" s="36" t="s">
        <v>2127</v>
      </c>
      <c r="AR1322" s="34" t="s">
        <v>5042</v>
      </c>
      <c r="AS1322" s="91" t="s">
        <v>7417</v>
      </c>
      <c r="AT1322" s="34">
        <v>3103382694</v>
      </c>
      <c r="AU1322" s="34" t="s">
        <v>2127</v>
      </c>
      <c r="AX1322" s="90"/>
      <c r="BA1322" s="91"/>
      <c r="BB1322" s="91"/>
      <c r="BC1322" s="91"/>
      <c r="BF1322" s="34" t="s">
        <v>4983</v>
      </c>
      <c r="BG1322" s="92" t="s">
        <v>2098</v>
      </c>
      <c r="BM1322" s="36" t="s">
        <v>131</v>
      </c>
      <c r="BN1322" s="34" t="s">
        <v>132</v>
      </c>
      <c r="BO1322" s="36">
        <v>0</v>
      </c>
      <c r="BQ1322" s="94"/>
      <c r="BS1322" s="36" t="s">
        <v>2127</v>
      </c>
      <c r="BU1322" s="95"/>
      <c r="BV1322" s="95"/>
      <c r="BW1322" s="61"/>
      <c r="BX1322" s="60"/>
      <c r="BY1322" s="59" t="str">
        <f t="shared" ca="1" si="101"/>
        <v/>
      </c>
      <c r="CD1322" s="68"/>
      <c r="CE1322" s="68"/>
      <c r="CF1322" s="67"/>
      <c r="CG1322">
        <v>86</v>
      </c>
      <c r="CH1322" s="2">
        <v>174</v>
      </c>
      <c r="CI1322" s="4">
        <f t="shared" si="102"/>
        <v>28.405337561104506</v>
      </c>
      <c r="CJ1322" s="5" t="str">
        <f t="shared" si="103"/>
        <v>SOBREPESO</v>
      </c>
      <c r="CK1322" s="36">
        <v>0</v>
      </c>
      <c r="CL1322" s="66"/>
      <c r="CM1322" s="89">
        <v>43648</v>
      </c>
      <c r="CN1322" s="97">
        <v>43663</v>
      </c>
      <c r="CP1322"/>
      <c r="CQ1322" s="65"/>
      <c r="CR1322" s="65"/>
      <c r="CS1322" s="98"/>
      <c r="CT1322"/>
      <c r="CU1322"/>
      <c r="CV1322" s="97"/>
      <c r="CW1322" s="2"/>
      <c r="CX1322" s="82"/>
      <c r="DG1322" s="64"/>
      <c r="DI1322" s="89"/>
      <c r="DJ1322" s="89"/>
      <c r="DN1322" s="34"/>
      <c r="DO1322" s="34"/>
      <c r="DP1322" s="34"/>
      <c r="DQ1322" s="34"/>
      <c r="DR1322" s="34"/>
      <c r="DS1322" s="34" t="s">
        <v>2127</v>
      </c>
      <c r="DT1322" s="34"/>
      <c r="DU1322" s="47">
        <v>44232</v>
      </c>
      <c r="DY1322" s="1">
        <v>2</v>
      </c>
      <c r="DZ1322" t="s">
        <v>7940</v>
      </c>
      <c r="EB1322" s="4"/>
      <c r="EJ1322"/>
      <c r="EL1322" s="34"/>
      <c r="EN1322" s="34"/>
    </row>
    <row r="1323" spans="1:144" x14ac:dyDescent="0.25">
      <c r="A1323" s="85">
        <v>2022</v>
      </c>
      <c r="B1323" s="87">
        <v>44830</v>
      </c>
      <c r="C1323" t="s">
        <v>121</v>
      </c>
      <c r="D1323" t="s">
        <v>122</v>
      </c>
      <c r="E1323" s="34" t="s">
        <v>7938</v>
      </c>
      <c r="F1323" s="34">
        <f t="shared" si="104"/>
        <v>1322</v>
      </c>
      <c r="G1323" s="34" t="s">
        <v>4985</v>
      </c>
      <c r="H1323">
        <v>18</v>
      </c>
      <c r="I1323" s="34" t="s">
        <v>6141</v>
      </c>
      <c r="J1323" s="34" t="s">
        <v>4988</v>
      </c>
      <c r="K1323" s="34" t="str">
        <f>VLOOKUP(J1323,[2]CodMpios!$B$347:$E$362,4,FALSE)</f>
        <v>18001 - Florencia</v>
      </c>
      <c r="L1323" s="34" t="str">
        <f>VLOOKUP($J1323,[2]Coord_Mpios_X_Y!$B$2:$K$1123,9,FALSE)</f>
        <v>1,749138703818</v>
      </c>
      <c r="M1323" s="34" t="str">
        <f>VLOOKUP($J1323,[2]Coord_Mpios_X_Y!$B$2:$K$1123,10,FALSE)</f>
        <v>-75,558239064333</v>
      </c>
      <c r="N1323" s="34" t="s">
        <v>139</v>
      </c>
      <c r="O1323" s="34" t="s">
        <v>126</v>
      </c>
      <c r="Q1323" s="34" t="s">
        <v>127</v>
      </c>
      <c r="R1323" s="34">
        <v>40763077</v>
      </c>
      <c r="S1323" s="34" t="str">
        <f t="shared" si="100"/>
        <v>CC40763077</v>
      </c>
      <c r="T1323" s="34" t="s">
        <v>5513</v>
      </c>
      <c r="V1323" s="34" t="s">
        <v>2150</v>
      </c>
      <c r="W1323" s="34" t="s">
        <v>2453</v>
      </c>
      <c r="X1323" s="87">
        <v>19884</v>
      </c>
      <c r="Y1323">
        <v>68</v>
      </c>
      <c r="Z1323" s="36">
        <f>VLOOKUP($Y1323,[2]Edades!$A$3:$H$153,4,FALSE)</f>
        <v>6</v>
      </c>
      <c r="AA1323" s="34" t="str">
        <f>VLOOKUP($Y1323,[2]Edades!$A$3:$H$153,6,FALSE)</f>
        <v>6 - Persona mayor</v>
      </c>
      <c r="AB1323" s="34">
        <f>VLOOKUP($Y1323,[2]Edades!$A$3:$H$153,7,FALSE)</f>
        <v>14</v>
      </c>
      <c r="AC1323" s="34" t="str">
        <f>VLOOKUP($Y1323,[2]Edades!$A$3:$H$153,8,FALSE)</f>
        <v>65-69</v>
      </c>
      <c r="AD1323" s="34" t="s">
        <v>129</v>
      </c>
      <c r="AE1323" s="1">
        <v>2</v>
      </c>
      <c r="AF1323" s="34" t="s">
        <v>2137</v>
      </c>
      <c r="AG1323" s="34" t="s">
        <v>2127</v>
      </c>
      <c r="AH1323" s="34" t="s">
        <v>2127</v>
      </c>
      <c r="AK1323" s="34" t="s">
        <v>139</v>
      </c>
      <c r="AM1323" s="34" t="s">
        <v>2127</v>
      </c>
      <c r="AN1323" s="36" t="s">
        <v>2127</v>
      </c>
      <c r="AO1323" s="36" t="s">
        <v>2127</v>
      </c>
      <c r="AP1323" s="34" t="s">
        <v>2127</v>
      </c>
      <c r="AQ1323" s="36" t="s">
        <v>2127</v>
      </c>
      <c r="AR1323" s="34" t="s">
        <v>2098</v>
      </c>
      <c r="AS1323" s="91" t="s">
        <v>7418</v>
      </c>
      <c r="AT1323" s="34">
        <v>3213960606</v>
      </c>
      <c r="AU1323" s="34" t="s">
        <v>2127</v>
      </c>
      <c r="AX1323" s="90"/>
      <c r="BA1323" s="91"/>
      <c r="BB1323" s="91"/>
      <c r="BC1323" s="91"/>
      <c r="BF1323" s="34" t="s">
        <v>4983</v>
      </c>
      <c r="BG1323" s="92" t="s">
        <v>2098</v>
      </c>
      <c r="BM1323" s="36" t="s">
        <v>131</v>
      </c>
      <c r="BN1323" s="34" t="s">
        <v>132</v>
      </c>
      <c r="BO1323" s="36">
        <v>0</v>
      </c>
      <c r="BQ1323" s="94"/>
      <c r="BS1323" s="36" t="s">
        <v>2127</v>
      </c>
      <c r="BU1323" s="95"/>
      <c r="BV1323" s="95"/>
      <c r="BW1323" s="61"/>
      <c r="BX1323" s="60"/>
      <c r="BY1323" s="59" t="str">
        <f t="shared" ca="1" si="101"/>
        <v/>
      </c>
      <c r="CD1323" s="68"/>
      <c r="CE1323" s="68"/>
      <c r="CF1323" s="67"/>
      <c r="CG1323">
        <v>82</v>
      </c>
      <c r="CH1323" s="2">
        <v>160</v>
      </c>
      <c r="CI1323" s="4">
        <f t="shared" si="102"/>
        <v>32.031249999999993</v>
      </c>
      <c r="CJ1323" s="5" t="str">
        <f t="shared" si="103"/>
        <v>OBESIDAD</v>
      </c>
      <c r="CK1323" s="36">
        <v>0</v>
      </c>
      <c r="CL1323" s="66"/>
      <c r="CM1323" s="89">
        <v>43648</v>
      </c>
      <c r="CN1323" s="97">
        <v>43663</v>
      </c>
      <c r="CP1323"/>
      <c r="CQ1323" s="65"/>
      <c r="CR1323" s="65"/>
      <c r="CS1323" s="98"/>
      <c r="CT1323"/>
      <c r="CU1323"/>
      <c r="CV1323" s="97"/>
      <c r="CW1323" s="2">
        <v>120</v>
      </c>
      <c r="CX1323" s="82">
        <v>70</v>
      </c>
      <c r="DG1323" s="64"/>
      <c r="DI1323" s="89">
        <v>43775</v>
      </c>
      <c r="DJ1323" s="89"/>
      <c r="DN1323" s="34"/>
      <c r="DO1323" s="34"/>
      <c r="DP1323" s="34"/>
      <c r="DQ1323" s="34"/>
      <c r="DR1323" s="34"/>
      <c r="DS1323" s="34" t="s">
        <v>2127</v>
      </c>
      <c r="DT1323" s="34"/>
      <c r="DU1323" s="47">
        <v>44607</v>
      </c>
      <c r="DY1323" s="1">
        <v>2</v>
      </c>
      <c r="DZ1323" t="s">
        <v>7939</v>
      </c>
      <c r="EA1323" s="4">
        <v>0.89</v>
      </c>
      <c r="EB1323" s="4">
        <v>86</v>
      </c>
      <c r="EC1323" s="4">
        <v>185</v>
      </c>
      <c r="ED1323" s="4">
        <v>115.2</v>
      </c>
      <c r="EE1323" s="4">
        <v>43</v>
      </c>
      <c r="EF1323" s="4">
        <v>131</v>
      </c>
      <c r="EG1323" s="4">
        <v>1.9</v>
      </c>
      <c r="EJ1323"/>
      <c r="EL1323" s="34"/>
      <c r="EN1323" s="34"/>
    </row>
    <row r="1324" spans="1:144" x14ac:dyDescent="0.25">
      <c r="A1324" s="85">
        <v>2022</v>
      </c>
      <c r="B1324" s="87">
        <v>44830</v>
      </c>
      <c r="C1324" t="s">
        <v>121</v>
      </c>
      <c r="D1324" t="s">
        <v>122</v>
      </c>
      <c r="E1324" s="34" t="s">
        <v>7938</v>
      </c>
      <c r="F1324" s="34">
        <f t="shared" si="104"/>
        <v>1323</v>
      </c>
      <c r="G1324" s="34" t="s">
        <v>4985</v>
      </c>
      <c r="H1324">
        <v>18</v>
      </c>
      <c r="I1324" s="34" t="s">
        <v>6141</v>
      </c>
      <c r="J1324" s="34" t="s">
        <v>5021</v>
      </c>
      <c r="K1324" s="34" t="str">
        <f>VLOOKUP(J1324,[2]CodMpios!$B$347:$E$362,4,FALSE)</f>
        <v>18785 - Solita</v>
      </c>
      <c r="L1324" s="34" t="str">
        <f>VLOOKUP($J1324,[2]Coord_Mpios_X_Y!$B$2:$K$1123,9,FALSE)</f>
        <v>0,909265456917</v>
      </c>
      <c r="M1324" s="34" t="str">
        <f>VLOOKUP($J1324,[2]Coord_Mpios_X_Y!$B$2:$K$1123,10,FALSE)</f>
        <v>-75,638400454679</v>
      </c>
      <c r="N1324" s="34" t="s">
        <v>125</v>
      </c>
      <c r="O1324" s="34" t="s">
        <v>126</v>
      </c>
      <c r="Q1324" s="34" t="s">
        <v>127</v>
      </c>
      <c r="R1324" s="34">
        <v>36276697</v>
      </c>
      <c r="S1324" s="34" t="str">
        <f t="shared" si="100"/>
        <v>CC36276697</v>
      </c>
      <c r="T1324" s="34" t="s">
        <v>395</v>
      </c>
      <c r="V1324" s="34" t="s">
        <v>5512</v>
      </c>
      <c r="X1324" s="87">
        <v>23250</v>
      </c>
      <c r="Y1324">
        <v>59</v>
      </c>
      <c r="Z1324" s="36">
        <f>VLOOKUP($Y1324,[2]Edades!$A$3:$H$153,4,FALSE)</f>
        <v>5</v>
      </c>
      <c r="AA1324" s="34" t="str">
        <f>VLOOKUP($Y1324,[2]Edades!$A$3:$H$153,6,FALSE)</f>
        <v>5 - Adultez</v>
      </c>
      <c r="AB1324" s="34">
        <f>VLOOKUP($Y1324,[2]Edades!$A$3:$H$153,7,FALSE)</f>
        <v>12</v>
      </c>
      <c r="AC1324" s="34" t="str">
        <f>VLOOKUP($Y1324,[2]Edades!$A$3:$H$153,8,FALSE)</f>
        <v>55-59</v>
      </c>
      <c r="AD1324" s="34" t="s">
        <v>129</v>
      </c>
      <c r="AE1324" s="1">
        <v>2</v>
      </c>
      <c r="AF1324" s="34" t="s">
        <v>130</v>
      </c>
      <c r="AG1324" s="34" t="s">
        <v>2127</v>
      </c>
      <c r="AH1324" s="34" t="s">
        <v>2127</v>
      </c>
      <c r="AK1324" s="34" t="s">
        <v>125</v>
      </c>
      <c r="AM1324" s="34" t="s">
        <v>2127</v>
      </c>
      <c r="AN1324" s="36" t="s">
        <v>2127</v>
      </c>
      <c r="AO1324" s="36" t="s">
        <v>2127</v>
      </c>
      <c r="AP1324" s="34" t="s">
        <v>2127</v>
      </c>
      <c r="AQ1324" s="36" t="s">
        <v>2127</v>
      </c>
      <c r="AR1324" s="34" t="s">
        <v>5973</v>
      </c>
      <c r="AS1324" s="91" t="s">
        <v>7419</v>
      </c>
      <c r="AT1324" s="34">
        <v>3102987647</v>
      </c>
      <c r="AU1324" s="34" t="s">
        <v>2127</v>
      </c>
      <c r="AX1324" s="90"/>
      <c r="BA1324" s="91"/>
      <c r="BB1324" s="91"/>
      <c r="BC1324" s="91"/>
      <c r="BF1324" s="34" t="s">
        <v>4983</v>
      </c>
      <c r="BG1324" s="92" t="s">
        <v>2098</v>
      </c>
      <c r="BM1324" s="36" t="s">
        <v>131</v>
      </c>
      <c r="BN1324" s="34" t="s">
        <v>132</v>
      </c>
      <c r="BO1324" s="36">
        <v>0</v>
      </c>
      <c r="BQ1324" s="94"/>
      <c r="BS1324" s="36" t="s">
        <v>2127</v>
      </c>
      <c r="BU1324" s="95"/>
      <c r="BV1324" s="95"/>
      <c r="BW1324" s="61"/>
      <c r="BX1324" s="60"/>
      <c r="BY1324" s="59" t="str">
        <f t="shared" ca="1" si="101"/>
        <v/>
      </c>
      <c r="CD1324" s="68"/>
      <c r="CE1324" s="68"/>
      <c r="CF1324" s="67"/>
      <c r="CG1324">
        <v>58</v>
      </c>
      <c r="CH1324" s="2">
        <v>140</v>
      </c>
      <c r="CI1324" s="4">
        <f t="shared" si="102"/>
        <v>29.591836734693882</v>
      </c>
      <c r="CJ1324" s="5" t="str">
        <f t="shared" si="103"/>
        <v>SOBREPESO</v>
      </c>
      <c r="CK1324" s="36">
        <v>0</v>
      </c>
      <c r="CL1324" s="66"/>
      <c r="CM1324" s="89">
        <v>43648</v>
      </c>
      <c r="CN1324" s="97">
        <v>43651</v>
      </c>
      <c r="CP1324"/>
      <c r="CQ1324" s="65"/>
      <c r="CR1324" s="65"/>
      <c r="CS1324" s="98"/>
      <c r="CT1324"/>
      <c r="CU1324"/>
      <c r="CV1324" s="97"/>
      <c r="CW1324" s="2"/>
      <c r="CX1324" s="82"/>
      <c r="DG1324" s="64"/>
      <c r="DI1324" s="89">
        <v>43651</v>
      </c>
      <c r="DJ1324" s="89"/>
      <c r="DM1324" s="89">
        <v>43679</v>
      </c>
      <c r="DN1324" s="34"/>
      <c r="DO1324" s="34"/>
      <c r="DP1324" s="34"/>
      <c r="DQ1324" s="34"/>
      <c r="DR1324" s="34"/>
      <c r="DS1324" s="34" t="s">
        <v>2127</v>
      </c>
      <c r="DT1324" s="34"/>
      <c r="DU1324" s="47">
        <v>43651</v>
      </c>
      <c r="DY1324" s="1">
        <v>3</v>
      </c>
      <c r="DZ1324" t="s">
        <v>7941</v>
      </c>
      <c r="EB1324" s="4"/>
      <c r="EJ1324"/>
      <c r="EL1324" s="34"/>
      <c r="EN1324" s="34"/>
    </row>
    <row r="1325" spans="1:144" x14ac:dyDescent="0.25">
      <c r="A1325" s="85">
        <v>2022</v>
      </c>
      <c r="B1325" s="87">
        <v>44830</v>
      </c>
      <c r="C1325" t="s">
        <v>121</v>
      </c>
      <c r="D1325" t="s">
        <v>122</v>
      </c>
      <c r="E1325" s="34" t="s">
        <v>7938</v>
      </c>
      <c r="F1325" s="34">
        <f t="shared" si="104"/>
        <v>1324</v>
      </c>
      <c r="G1325" s="34" t="s">
        <v>4985</v>
      </c>
      <c r="H1325">
        <v>18</v>
      </c>
      <c r="I1325" s="34" t="s">
        <v>6141</v>
      </c>
      <c r="J1325" s="34" t="s">
        <v>4988</v>
      </c>
      <c r="K1325" s="34" t="str">
        <f>VLOOKUP(J1325,[2]CodMpios!$B$347:$E$362,4,FALSE)</f>
        <v>18001 - Florencia</v>
      </c>
      <c r="L1325" s="34" t="str">
        <f>VLOOKUP($J1325,[2]Coord_Mpios_X_Y!$B$2:$K$1123,9,FALSE)</f>
        <v>1,749138703818</v>
      </c>
      <c r="M1325" s="34" t="str">
        <f>VLOOKUP($J1325,[2]Coord_Mpios_X_Y!$B$2:$K$1123,10,FALSE)</f>
        <v>-75,558239064333</v>
      </c>
      <c r="N1325" s="34" t="s">
        <v>125</v>
      </c>
      <c r="O1325" s="34" t="s">
        <v>126</v>
      </c>
      <c r="Q1325" s="34" t="s">
        <v>127</v>
      </c>
      <c r="R1325" s="34">
        <v>40766188</v>
      </c>
      <c r="S1325" s="34" t="str">
        <f t="shared" si="100"/>
        <v>CC40766188</v>
      </c>
      <c r="T1325" s="34" t="s">
        <v>521</v>
      </c>
      <c r="V1325" s="34" t="s">
        <v>869</v>
      </c>
      <c r="W1325" s="34" t="s">
        <v>1030</v>
      </c>
      <c r="X1325" s="87">
        <v>23899</v>
      </c>
      <c r="Y1325">
        <v>57</v>
      </c>
      <c r="Z1325" s="36">
        <f>VLOOKUP($Y1325,[2]Edades!$A$3:$H$153,4,FALSE)</f>
        <v>5</v>
      </c>
      <c r="AA1325" s="34" t="str">
        <f>VLOOKUP($Y1325,[2]Edades!$A$3:$H$153,6,FALSE)</f>
        <v>5 - Adultez</v>
      </c>
      <c r="AB1325" s="34">
        <f>VLOOKUP($Y1325,[2]Edades!$A$3:$H$153,7,FALSE)</f>
        <v>12</v>
      </c>
      <c r="AC1325" s="34" t="str">
        <f>VLOOKUP($Y1325,[2]Edades!$A$3:$H$153,8,FALSE)</f>
        <v>55-59</v>
      </c>
      <c r="AD1325" s="34" t="s">
        <v>129</v>
      </c>
      <c r="AE1325" s="1">
        <v>2</v>
      </c>
      <c r="AF1325" s="34" t="s">
        <v>130</v>
      </c>
      <c r="AG1325" s="34" t="s">
        <v>2127</v>
      </c>
      <c r="AH1325" s="34" t="s">
        <v>2127</v>
      </c>
      <c r="AK1325" s="34" t="s">
        <v>125</v>
      </c>
      <c r="AM1325" s="34" t="s">
        <v>2127</v>
      </c>
      <c r="AN1325" s="36" t="s">
        <v>2127</v>
      </c>
      <c r="AO1325" s="36" t="s">
        <v>2127</v>
      </c>
      <c r="AP1325" s="34" t="s">
        <v>2127</v>
      </c>
      <c r="AQ1325" s="36" t="s">
        <v>2127</v>
      </c>
      <c r="AR1325" s="34" t="s">
        <v>2098</v>
      </c>
      <c r="AS1325" s="91" t="s">
        <v>7420</v>
      </c>
      <c r="AT1325" s="34">
        <v>3142918075</v>
      </c>
      <c r="AU1325" s="34" t="s">
        <v>2127</v>
      </c>
      <c r="AX1325" s="90"/>
      <c r="BA1325" s="91"/>
      <c r="BB1325" s="91"/>
      <c r="BC1325" s="91"/>
      <c r="BF1325" s="34" t="s">
        <v>4983</v>
      </c>
      <c r="BG1325" s="92" t="s">
        <v>2098</v>
      </c>
      <c r="BM1325" s="36" t="s">
        <v>131</v>
      </c>
      <c r="BN1325" s="34" t="s">
        <v>132</v>
      </c>
      <c r="BO1325" s="36">
        <v>0</v>
      </c>
      <c r="BQ1325" s="94"/>
      <c r="BS1325" s="36" t="s">
        <v>2127</v>
      </c>
      <c r="BU1325" s="95"/>
      <c r="BV1325" s="95"/>
      <c r="BW1325" s="61"/>
      <c r="BX1325" s="60"/>
      <c r="BY1325" s="59" t="str">
        <f t="shared" ca="1" si="101"/>
        <v/>
      </c>
      <c r="CD1325" s="68"/>
      <c r="CE1325" s="68"/>
      <c r="CF1325" s="67"/>
      <c r="CG1325">
        <v>73</v>
      </c>
      <c r="CH1325" s="2">
        <v>165</v>
      </c>
      <c r="CI1325" s="4">
        <f t="shared" si="102"/>
        <v>26.813590449954088</v>
      </c>
      <c r="CJ1325" s="5" t="str">
        <f t="shared" si="103"/>
        <v>SOBREPESO</v>
      </c>
      <c r="CK1325" s="36">
        <v>0</v>
      </c>
      <c r="CL1325" s="66"/>
      <c r="CM1325" s="89">
        <v>43649</v>
      </c>
      <c r="CN1325" s="97">
        <v>43663</v>
      </c>
      <c r="CP1325"/>
      <c r="CQ1325" s="65"/>
      <c r="CR1325" s="65"/>
      <c r="CS1325" s="98"/>
      <c r="CT1325"/>
      <c r="CU1325"/>
      <c r="CV1325" s="97"/>
      <c r="CW1325" s="2">
        <v>120</v>
      </c>
      <c r="CX1325" s="82">
        <v>70</v>
      </c>
      <c r="DG1325" s="64"/>
      <c r="DI1325" s="89">
        <v>43669</v>
      </c>
      <c r="DJ1325" s="89"/>
      <c r="DN1325" s="34"/>
      <c r="DO1325" s="34"/>
      <c r="DP1325" s="34"/>
      <c r="DQ1325" s="34"/>
      <c r="DR1325" s="34"/>
      <c r="DS1325" s="34" t="s">
        <v>2127</v>
      </c>
      <c r="DT1325" s="34"/>
      <c r="DU1325" s="47">
        <v>44529</v>
      </c>
      <c r="DY1325" s="1">
        <v>2</v>
      </c>
      <c r="DZ1325" t="s">
        <v>7940</v>
      </c>
      <c r="EA1325" s="4">
        <v>0.77</v>
      </c>
      <c r="EB1325" s="4">
        <v>104</v>
      </c>
      <c r="EH1325" s="4">
        <v>5.6</v>
      </c>
      <c r="EJ1325"/>
      <c r="EL1325" s="34"/>
      <c r="EN1325" s="34"/>
    </row>
    <row r="1326" spans="1:144" x14ac:dyDescent="0.25">
      <c r="A1326" s="85">
        <v>2022</v>
      </c>
      <c r="B1326" s="87">
        <v>44830</v>
      </c>
      <c r="C1326" t="s">
        <v>121</v>
      </c>
      <c r="D1326" t="s">
        <v>122</v>
      </c>
      <c r="E1326" s="34" t="s">
        <v>7938</v>
      </c>
      <c r="F1326" s="34">
        <f t="shared" si="104"/>
        <v>1325</v>
      </c>
      <c r="G1326" s="34" t="s">
        <v>4985</v>
      </c>
      <c r="H1326">
        <v>18</v>
      </c>
      <c r="I1326" s="34" t="s">
        <v>6141</v>
      </c>
      <c r="J1326" s="34" t="s">
        <v>4988</v>
      </c>
      <c r="K1326" s="34" t="str">
        <f>VLOOKUP(J1326,[2]CodMpios!$B$347:$E$362,4,FALSE)</f>
        <v>18001 - Florencia</v>
      </c>
      <c r="L1326" s="34" t="str">
        <f>VLOOKUP($J1326,[2]Coord_Mpios_X_Y!$B$2:$K$1123,9,FALSE)</f>
        <v>1,749138703818</v>
      </c>
      <c r="M1326" s="34" t="str">
        <f>VLOOKUP($J1326,[2]Coord_Mpios_X_Y!$B$2:$K$1123,10,FALSE)</f>
        <v>-75,558239064333</v>
      </c>
      <c r="N1326" s="34" t="s">
        <v>125</v>
      </c>
      <c r="O1326" s="34" t="s">
        <v>126</v>
      </c>
      <c r="Q1326" s="34" t="s">
        <v>127</v>
      </c>
      <c r="R1326" s="34">
        <v>17638527</v>
      </c>
      <c r="S1326" s="34" t="str">
        <f t="shared" si="100"/>
        <v>CC17638527</v>
      </c>
      <c r="T1326" s="34" t="s">
        <v>5511</v>
      </c>
      <c r="V1326" s="34" t="s">
        <v>5085</v>
      </c>
      <c r="W1326" s="34" t="s">
        <v>497</v>
      </c>
      <c r="X1326" s="87">
        <v>23615</v>
      </c>
      <c r="Y1326">
        <v>58</v>
      </c>
      <c r="Z1326" s="36">
        <f>VLOOKUP($Y1326,[2]Edades!$A$3:$H$153,4,FALSE)</f>
        <v>5</v>
      </c>
      <c r="AA1326" s="34" t="str">
        <f>VLOOKUP($Y1326,[2]Edades!$A$3:$H$153,6,FALSE)</f>
        <v>5 - Adultez</v>
      </c>
      <c r="AB1326" s="34">
        <f>VLOOKUP($Y1326,[2]Edades!$A$3:$H$153,7,FALSE)</f>
        <v>12</v>
      </c>
      <c r="AC1326" s="34" t="str">
        <f>VLOOKUP($Y1326,[2]Edades!$A$3:$H$153,8,FALSE)</f>
        <v>55-59</v>
      </c>
      <c r="AD1326" s="34" t="s">
        <v>146</v>
      </c>
      <c r="AE1326">
        <v>1</v>
      </c>
      <c r="AF1326" s="34" t="s">
        <v>130</v>
      </c>
      <c r="AG1326" s="34" t="s">
        <v>2127</v>
      </c>
      <c r="AH1326" s="34" t="s">
        <v>2127</v>
      </c>
      <c r="AK1326" s="34" t="s">
        <v>125</v>
      </c>
      <c r="AM1326" s="34" t="s">
        <v>2127</v>
      </c>
      <c r="AN1326" s="36" t="s">
        <v>2127</v>
      </c>
      <c r="AO1326" s="36" t="s">
        <v>2127</v>
      </c>
      <c r="AP1326" s="34" t="s">
        <v>2127</v>
      </c>
      <c r="AQ1326" s="36" t="s">
        <v>2127</v>
      </c>
      <c r="AR1326" s="34" t="s">
        <v>2098</v>
      </c>
      <c r="AS1326" s="91" t="s">
        <v>7421</v>
      </c>
      <c r="AT1326" s="34">
        <v>3104830962</v>
      </c>
      <c r="AU1326" s="34" t="s">
        <v>2127</v>
      </c>
      <c r="AX1326" s="90"/>
      <c r="BA1326" s="91"/>
      <c r="BB1326" s="91"/>
      <c r="BC1326" s="91"/>
      <c r="BF1326" s="34" t="s">
        <v>4983</v>
      </c>
      <c r="BG1326" s="92" t="s">
        <v>2098</v>
      </c>
      <c r="BM1326" s="36" t="s">
        <v>131</v>
      </c>
      <c r="BN1326" s="34" t="s">
        <v>132</v>
      </c>
      <c r="BO1326" s="36">
        <v>0</v>
      </c>
      <c r="BQ1326" s="94"/>
      <c r="BS1326" s="36" t="s">
        <v>2127</v>
      </c>
      <c r="BU1326" s="95"/>
      <c r="BV1326" s="95"/>
      <c r="BW1326" s="61"/>
      <c r="BX1326" s="60"/>
      <c r="BY1326" s="59" t="str">
        <f t="shared" ca="1" si="101"/>
        <v/>
      </c>
      <c r="CD1326" s="68"/>
      <c r="CE1326" s="68"/>
      <c r="CF1326" s="67"/>
      <c r="CG1326"/>
      <c r="CH1326" s="2"/>
      <c r="CI1326" s="4" t="e">
        <f t="shared" si="102"/>
        <v>#DIV/0!</v>
      </c>
      <c r="CJ1326" s="5" t="str">
        <f t="shared" si="103"/>
        <v>SIN DATO</v>
      </c>
      <c r="CK1326" s="36">
        <v>0</v>
      </c>
      <c r="CL1326" s="66"/>
      <c r="CM1326" s="89">
        <v>43650</v>
      </c>
      <c r="CN1326" s="97">
        <v>43655</v>
      </c>
      <c r="CP1326"/>
      <c r="CQ1326" s="65"/>
      <c r="CR1326" s="65"/>
      <c r="CS1326" s="98"/>
      <c r="CT1326"/>
      <c r="CU1326"/>
      <c r="CV1326" s="97"/>
      <c r="CW1326" s="2"/>
      <c r="CX1326" s="82"/>
      <c r="DG1326" s="64"/>
      <c r="DI1326" s="89"/>
      <c r="DJ1326" s="89"/>
      <c r="DN1326" s="34"/>
      <c r="DO1326" s="34"/>
      <c r="DP1326" s="34"/>
      <c r="DQ1326" s="34"/>
      <c r="DR1326" s="34"/>
      <c r="DS1326" s="34" t="s">
        <v>2127</v>
      </c>
      <c r="DT1326" s="34"/>
      <c r="DU1326" s="47">
        <v>43655</v>
      </c>
      <c r="DY1326" s="1">
        <v>2</v>
      </c>
      <c r="DZ1326" t="s">
        <v>7941</v>
      </c>
      <c r="EB1326" s="4"/>
      <c r="EJ1326"/>
      <c r="EL1326" s="34"/>
      <c r="EN1326" s="34"/>
    </row>
    <row r="1327" spans="1:144" x14ac:dyDescent="0.25">
      <c r="A1327" s="85">
        <v>2022</v>
      </c>
      <c r="B1327" s="87">
        <v>44830</v>
      </c>
      <c r="C1327" t="s">
        <v>121</v>
      </c>
      <c r="D1327" t="s">
        <v>122</v>
      </c>
      <c r="E1327" s="34" t="s">
        <v>7938</v>
      </c>
      <c r="F1327" s="34">
        <f t="shared" si="104"/>
        <v>1326</v>
      </c>
      <c r="G1327" s="34" t="s">
        <v>4985</v>
      </c>
      <c r="H1327">
        <v>18</v>
      </c>
      <c r="I1327" s="34" t="s">
        <v>6141</v>
      </c>
      <c r="J1327" s="34" t="s">
        <v>5049</v>
      </c>
      <c r="K1327" s="34" t="str">
        <f>VLOOKUP(J1327,[2]CodMpios!$B$347:$E$362,4,FALSE)</f>
        <v>18610 - San José Del Fragua</v>
      </c>
      <c r="L1327" s="34" t="str">
        <f>VLOOKUP($J1327,[2]Coord_Mpios_X_Y!$B$2:$K$1123,9,FALSE)</f>
        <v>1,304702314265</v>
      </c>
      <c r="M1327" s="34" t="str">
        <f>VLOOKUP($J1327,[2]Coord_Mpios_X_Y!$B$2:$K$1123,10,FALSE)</f>
        <v>-76,110005941537</v>
      </c>
      <c r="N1327" s="34" t="s">
        <v>125</v>
      </c>
      <c r="O1327" s="34" t="s">
        <v>126</v>
      </c>
      <c r="Q1327" s="34" t="s">
        <v>127</v>
      </c>
      <c r="R1327" s="34">
        <v>11797003</v>
      </c>
      <c r="S1327" s="34" t="str">
        <f t="shared" si="100"/>
        <v>CC11797003</v>
      </c>
      <c r="T1327" s="34" t="s">
        <v>5510</v>
      </c>
      <c r="U1327" s="34" t="s">
        <v>154</v>
      </c>
      <c r="V1327" s="34" t="s">
        <v>2512</v>
      </c>
      <c r="W1327" s="34" t="s">
        <v>5509</v>
      </c>
      <c r="X1327" s="87">
        <v>25400</v>
      </c>
      <c r="Y1327">
        <v>53</v>
      </c>
      <c r="Z1327" s="36">
        <f>VLOOKUP($Y1327,[2]Edades!$A$3:$H$153,4,FALSE)</f>
        <v>5</v>
      </c>
      <c r="AA1327" s="34" t="str">
        <f>VLOOKUP($Y1327,[2]Edades!$A$3:$H$153,6,FALSE)</f>
        <v>5 - Adultez</v>
      </c>
      <c r="AB1327" s="34">
        <f>VLOOKUP($Y1327,[2]Edades!$A$3:$H$153,7,FALSE)</f>
        <v>11</v>
      </c>
      <c r="AC1327" s="34" t="str">
        <f>VLOOKUP($Y1327,[2]Edades!$A$3:$H$153,8,FALSE)</f>
        <v>50-54</v>
      </c>
      <c r="AD1327" s="34" t="s">
        <v>146</v>
      </c>
      <c r="AE1327">
        <v>1</v>
      </c>
      <c r="AF1327" s="34" t="s">
        <v>5066</v>
      </c>
      <c r="AG1327" s="34" t="s">
        <v>2127</v>
      </c>
      <c r="AH1327" s="34" t="s">
        <v>2127</v>
      </c>
      <c r="AK1327" s="34" t="s">
        <v>125</v>
      </c>
      <c r="AM1327" s="34" t="s">
        <v>2127</v>
      </c>
      <c r="AN1327" s="36" t="s">
        <v>2127</v>
      </c>
      <c r="AO1327" s="36" t="s">
        <v>2127</v>
      </c>
      <c r="AP1327" s="34" t="s">
        <v>2127</v>
      </c>
      <c r="AQ1327" s="36" t="s">
        <v>2127</v>
      </c>
      <c r="AR1327" s="34" t="s">
        <v>5048</v>
      </c>
      <c r="AS1327" s="91" t="s">
        <v>7422</v>
      </c>
      <c r="AT1327" s="34">
        <v>3208267095</v>
      </c>
      <c r="AU1327" s="34" t="s">
        <v>2127</v>
      </c>
      <c r="AX1327" s="90"/>
      <c r="BA1327" s="91"/>
      <c r="BB1327" s="91"/>
      <c r="BC1327" s="91"/>
      <c r="BF1327" s="34" t="s">
        <v>4983</v>
      </c>
      <c r="BG1327" s="92" t="s">
        <v>2098</v>
      </c>
      <c r="BM1327" s="36" t="s">
        <v>131</v>
      </c>
      <c r="BN1327" s="34" t="s">
        <v>132</v>
      </c>
      <c r="BO1327" s="36">
        <v>0</v>
      </c>
      <c r="BQ1327" s="94"/>
      <c r="BS1327" s="36" t="s">
        <v>2127</v>
      </c>
      <c r="BU1327" s="95"/>
      <c r="BV1327" s="95"/>
      <c r="BW1327" s="61"/>
      <c r="BX1327" s="60"/>
      <c r="BY1327" s="59" t="str">
        <f t="shared" ca="1" si="101"/>
        <v/>
      </c>
      <c r="CD1327" s="68"/>
      <c r="CE1327" s="68"/>
      <c r="CF1327" s="67"/>
      <c r="CG1327">
        <v>64</v>
      </c>
      <c r="CH1327" s="2">
        <v>152</v>
      </c>
      <c r="CI1327" s="4">
        <f t="shared" si="102"/>
        <v>27.700831024930746</v>
      </c>
      <c r="CJ1327" s="5" t="str">
        <f t="shared" si="103"/>
        <v>SOBREPESO</v>
      </c>
      <c r="CK1327" s="36">
        <v>0</v>
      </c>
      <c r="CL1327" s="66"/>
      <c r="CM1327" s="89">
        <v>43650</v>
      </c>
      <c r="CN1327" s="97">
        <v>43669</v>
      </c>
      <c r="CP1327"/>
      <c r="CQ1327" s="65"/>
      <c r="CR1327" s="65"/>
      <c r="CS1327" s="98"/>
      <c r="CT1327"/>
      <c r="CU1327"/>
      <c r="CV1327" s="97"/>
      <c r="CW1327" s="2">
        <v>120</v>
      </c>
      <c r="CX1327" s="82">
        <v>80</v>
      </c>
      <c r="DG1327" s="64"/>
      <c r="DI1327" s="89">
        <v>44627</v>
      </c>
      <c r="DJ1327" s="89"/>
      <c r="DN1327" s="34"/>
      <c r="DO1327" s="34"/>
      <c r="DP1327" s="34"/>
      <c r="DQ1327" s="34"/>
      <c r="DR1327" s="34"/>
      <c r="DS1327" s="34" t="s">
        <v>2127</v>
      </c>
      <c r="DT1327" s="34"/>
      <c r="DU1327" s="47">
        <v>44434</v>
      </c>
      <c r="DY1327" s="1">
        <v>1</v>
      </c>
      <c r="DZ1327" t="s">
        <v>7940</v>
      </c>
      <c r="EA1327" s="4">
        <v>0.95</v>
      </c>
      <c r="EB1327" s="4">
        <v>86</v>
      </c>
      <c r="EG1327" s="4">
        <v>2</v>
      </c>
      <c r="EJ1327"/>
      <c r="EL1327" s="34"/>
      <c r="EN1327" s="34"/>
    </row>
    <row r="1328" spans="1:144" x14ac:dyDescent="0.25">
      <c r="A1328" s="85">
        <v>2022</v>
      </c>
      <c r="B1328" s="87">
        <v>44830</v>
      </c>
      <c r="C1328" t="s">
        <v>121</v>
      </c>
      <c r="D1328" t="s">
        <v>122</v>
      </c>
      <c r="E1328" s="34" t="s">
        <v>7938</v>
      </c>
      <c r="F1328" s="34">
        <f t="shared" si="104"/>
        <v>1327</v>
      </c>
      <c r="G1328" s="34" t="s">
        <v>4985</v>
      </c>
      <c r="H1328">
        <v>18</v>
      </c>
      <c r="I1328" s="34" t="s">
        <v>6141</v>
      </c>
      <c r="J1328" s="34" t="s">
        <v>5002</v>
      </c>
      <c r="K1328" s="34" t="str">
        <f>VLOOKUP(J1328,[2]CodMpios!$B$347:$E$362,4,FALSE)</f>
        <v>18860 - Valparaíso</v>
      </c>
      <c r="L1328" s="34" t="str">
        <f>VLOOKUP($J1328,[2]Coord_Mpios_X_Y!$B$2:$K$1123,9,FALSE)</f>
        <v>1,061292206570</v>
      </c>
      <c r="M1328" s="34" t="str">
        <f>VLOOKUP($J1328,[2]Coord_Mpios_X_Y!$B$2:$K$1123,10,FALSE)</f>
        <v>-75,627047667443</v>
      </c>
      <c r="N1328" s="34" t="s">
        <v>6142</v>
      </c>
      <c r="O1328" s="34" t="s">
        <v>126</v>
      </c>
      <c r="Q1328" s="34" t="s">
        <v>127</v>
      </c>
      <c r="R1328" s="34">
        <v>26441018</v>
      </c>
      <c r="S1328" s="34" t="str">
        <f t="shared" si="100"/>
        <v>CC26441018</v>
      </c>
      <c r="T1328" s="34" t="s">
        <v>720</v>
      </c>
      <c r="V1328" s="34" t="s">
        <v>401</v>
      </c>
      <c r="W1328" s="34" t="s">
        <v>1334</v>
      </c>
      <c r="X1328" s="87">
        <v>19990</v>
      </c>
      <c r="Y1328">
        <v>68</v>
      </c>
      <c r="Z1328" s="36">
        <f>VLOOKUP($Y1328,[2]Edades!$A$3:$H$153,4,FALSE)</f>
        <v>6</v>
      </c>
      <c r="AA1328" s="34" t="str">
        <f>VLOOKUP($Y1328,[2]Edades!$A$3:$H$153,6,FALSE)</f>
        <v>6 - Persona mayor</v>
      </c>
      <c r="AB1328" s="34">
        <f>VLOOKUP($Y1328,[2]Edades!$A$3:$H$153,7,FALSE)</f>
        <v>14</v>
      </c>
      <c r="AC1328" s="34" t="str">
        <f>VLOOKUP($Y1328,[2]Edades!$A$3:$H$153,8,FALSE)</f>
        <v>65-69</v>
      </c>
      <c r="AD1328" s="34" t="s">
        <v>129</v>
      </c>
      <c r="AE1328" s="1">
        <v>2</v>
      </c>
      <c r="AF1328" s="34" t="s">
        <v>2137</v>
      </c>
      <c r="AG1328" s="34" t="s">
        <v>2127</v>
      </c>
      <c r="AH1328" s="34" t="s">
        <v>2127</v>
      </c>
      <c r="AK1328" s="34" t="s">
        <v>6142</v>
      </c>
      <c r="AM1328" s="34" t="s">
        <v>2127</v>
      </c>
      <c r="AN1328" s="36" t="s">
        <v>2127</v>
      </c>
      <c r="AO1328" s="36" t="s">
        <v>2127</v>
      </c>
      <c r="AP1328" s="34" t="s">
        <v>2127</v>
      </c>
      <c r="AQ1328" s="36" t="s">
        <v>2127</v>
      </c>
      <c r="AR1328" s="34" t="s">
        <v>2098</v>
      </c>
      <c r="AS1328" s="91" t="s">
        <v>7423</v>
      </c>
      <c r="AT1328" s="34">
        <v>3176585811</v>
      </c>
      <c r="AU1328" s="34" t="s">
        <v>2127</v>
      </c>
      <c r="AX1328" s="90"/>
      <c r="BA1328" s="91"/>
      <c r="BB1328" s="91"/>
      <c r="BC1328" s="91"/>
      <c r="BF1328" s="34" t="s">
        <v>4983</v>
      </c>
      <c r="BG1328" s="92" t="s">
        <v>2098</v>
      </c>
      <c r="BM1328" s="36" t="s">
        <v>131</v>
      </c>
      <c r="BN1328" s="34" t="s">
        <v>132</v>
      </c>
      <c r="BO1328" s="36">
        <v>0</v>
      </c>
      <c r="BQ1328" s="94"/>
      <c r="BS1328" s="36" t="s">
        <v>2127</v>
      </c>
      <c r="BU1328" s="95"/>
      <c r="BV1328" s="95"/>
      <c r="BW1328" s="61"/>
      <c r="BX1328" s="60"/>
      <c r="BY1328" s="59" t="str">
        <f t="shared" ca="1" si="101"/>
        <v/>
      </c>
      <c r="CD1328" s="68"/>
      <c r="CE1328" s="68"/>
      <c r="CF1328" s="67"/>
      <c r="CG1328">
        <v>53</v>
      </c>
      <c r="CH1328" s="2">
        <v>160</v>
      </c>
      <c r="CI1328" s="4">
        <f t="shared" si="102"/>
        <v>20.703124999999996</v>
      </c>
      <c r="CJ1328" s="5" t="str">
        <f t="shared" si="103"/>
        <v>NORMAL</v>
      </c>
      <c r="CK1328" s="36">
        <v>0</v>
      </c>
      <c r="CL1328" s="66"/>
      <c r="CM1328" s="89">
        <v>43651</v>
      </c>
      <c r="CN1328" s="97">
        <v>43678</v>
      </c>
      <c r="CP1328"/>
      <c r="CQ1328" s="65"/>
      <c r="CR1328" s="65"/>
      <c r="CS1328" s="98"/>
      <c r="CT1328"/>
      <c r="CU1328"/>
      <c r="CV1328" s="97"/>
      <c r="CW1328" s="2"/>
      <c r="CX1328" s="82"/>
      <c r="DG1328" s="64"/>
      <c r="DI1328" s="89"/>
      <c r="DJ1328" s="89"/>
      <c r="DN1328" s="34"/>
      <c r="DO1328" s="34"/>
      <c r="DP1328" s="34"/>
      <c r="DQ1328" s="34"/>
      <c r="DR1328" s="34"/>
      <c r="DS1328" s="34" t="s">
        <v>2127</v>
      </c>
      <c r="DT1328" s="34"/>
      <c r="DU1328" s="47">
        <v>43678</v>
      </c>
      <c r="DY1328" s="1">
        <v>2</v>
      </c>
      <c r="DZ1328" t="s">
        <v>7941</v>
      </c>
      <c r="EB1328" s="4"/>
      <c r="EJ1328"/>
      <c r="EL1328" s="34"/>
      <c r="EN1328" s="34"/>
    </row>
    <row r="1329" spans="1:144" x14ac:dyDescent="0.25">
      <c r="A1329" s="85">
        <v>2022</v>
      </c>
      <c r="B1329" s="87">
        <v>44830</v>
      </c>
      <c r="C1329" t="s">
        <v>121</v>
      </c>
      <c r="D1329" t="s">
        <v>122</v>
      </c>
      <c r="E1329" s="34" t="s">
        <v>7938</v>
      </c>
      <c r="F1329" s="34">
        <f t="shared" si="104"/>
        <v>1328</v>
      </c>
      <c r="G1329" s="34" t="s">
        <v>4985</v>
      </c>
      <c r="H1329">
        <v>18</v>
      </c>
      <c r="I1329" s="34" t="s">
        <v>6141</v>
      </c>
      <c r="J1329" s="34" t="s">
        <v>5032</v>
      </c>
      <c r="K1329" s="34" t="str">
        <f>VLOOKUP(J1329,[2]CodMpios!$B$347:$E$362,4,FALSE)</f>
        <v>18150 - Cartagena Del Chaira</v>
      </c>
      <c r="L1329" s="34" t="str">
        <f>VLOOKUP($J1329,[2]Coord_Mpios_X_Y!$B$2:$K$1123,9,FALSE)</f>
        <v>0,647693081213</v>
      </c>
      <c r="M1329" s="34" t="str">
        <f>VLOOKUP($J1329,[2]Coord_Mpios_X_Y!$B$2:$K$1123,10,FALSE)</f>
        <v>-74,272354990827</v>
      </c>
      <c r="N1329" s="34" t="s">
        <v>139</v>
      </c>
      <c r="O1329" s="34" t="s">
        <v>126</v>
      </c>
      <c r="Q1329" s="34" t="s">
        <v>127</v>
      </c>
      <c r="R1329" s="34">
        <v>26614729</v>
      </c>
      <c r="S1329" s="34" t="str">
        <f t="shared" si="100"/>
        <v>CC26614729</v>
      </c>
      <c r="T1329" s="34" t="s">
        <v>1048</v>
      </c>
      <c r="U1329" s="34" t="s">
        <v>2318</v>
      </c>
      <c r="V1329" s="34" t="s">
        <v>5508</v>
      </c>
      <c r="W1329" s="34" t="s">
        <v>2448</v>
      </c>
      <c r="X1329" s="87">
        <v>17067</v>
      </c>
      <c r="Y1329">
        <v>76</v>
      </c>
      <c r="Z1329" s="36">
        <f>VLOOKUP($Y1329,[2]Edades!$A$3:$H$153,4,FALSE)</f>
        <v>6</v>
      </c>
      <c r="AA1329" s="34" t="str">
        <f>VLOOKUP($Y1329,[2]Edades!$A$3:$H$153,6,FALSE)</f>
        <v>6 - Persona mayor</v>
      </c>
      <c r="AB1329" s="34">
        <f>VLOOKUP($Y1329,[2]Edades!$A$3:$H$153,7,FALSE)</f>
        <v>16</v>
      </c>
      <c r="AC1329" s="34" t="str">
        <f>VLOOKUP($Y1329,[2]Edades!$A$3:$H$153,8,FALSE)</f>
        <v>75-79</v>
      </c>
      <c r="AD1329" s="34" t="s">
        <v>129</v>
      </c>
      <c r="AE1329" s="1">
        <v>2</v>
      </c>
      <c r="AF1329" s="34" t="s">
        <v>2137</v>
      </c>
      <c r="AG1329" s="34" t="s">
        <v>2127</v>
      </c>
      <c r="AH1329" s="34" t="s">
        <v>2127</v>
      </c>
      <c r="AK1329" s="34" t="s">
        <v>139</v>
      </c>
      <c r="AM1329" s="34" t="s">
        <v>2127</v>
      </c>
      <c r="AN1329" s="36" t="s">
        <v>2127</v>
      </c>
      <c r="AO1329" s="36" t="s">
        <v>2127</v>
      </c>
      <c r="AP1329" s="34" t="s">
        <v>2127</v>
      </c>
      <c r="AQ1329" s="36" t="s">
        <v>2127</v>
      </c>
      <c r="AR1329" s="34" t="s">
        <v>2098</v>
      </c>
      <c r="AS1329" s="91" t="s">
        <v>7424</v>
      </c>
      <c r="AT1329" s="34">
        <v>4343488</v>
      </c>
      <c r="AU1329" s="34" t="s">
        <v>2127</v>
      </c>
      <c r="AX1329" s="90"/>
      <c r="BA1329" s="91"/>
      <c r="BB1329" s="91"/>
      <c r="BC1329" s="91"/>
      <c r="BF1329" s="34" t="s">
        <v>4983</v>
      </c>
      <c r="BG1329" s="92" t="s">
        <v>2098</v>
      </c>
      <c r="BM1329" s="36" t="s">
        <v>131</v>
      </c>
      <c r="BN1329" s="34" t="s">
        <v>132</v>
      </c>
      <c r="BO1329" s="36">
        <v>0</v>
      </c>
      <c r="BQ1329" s="94"/>
      <c r="BS1329" s="36" t="s">
        <v>2127</v>
      </c>
      <c r="BU1329" s="95"/>
      <c r="BV1329" s="95"/>
      <c r="BW1329" s="61"/>
      <c r="BX1329" s="60"/>
      <c r="BY1329" s="59" t="str">
        <f t="shared" ca="1" si="101"/>
        <v/>
      </c>
      <c r="CD1329" s="68"/>
      <c r="CE1329" s="68"/>
      <c r="CF1329" s="67"/>
      <c r="CG1329">
        <v>73</v>
      </c>
      <c r="CH1329" s="2">
        <v>150</v>
      </c>
      <c r="CI1329" s="4">
        <f t="shared" si="102"/>
        <v>32.444444444444443</v>
      </c>
      <c r="CJ1329" s="5" t="str">
        <f t="shared" si="103"/>
        <v>OBESIDAD</v>
      </c>
      <c r="CK1329" s="36">
        <v>0</v>
      </c>
      <c r="CL1329" s="66"/>
      <c r="CM1329" s="89">
        <v>43655</v>
      </c>
      <c r="CN1329" s="97">
        <v>43711</v>
      </c>
      <c r="CP1329"/>
      <c r="CQ1329" s="65"/>
      <c r="CR1329" s="65"/>
      <c r="CS1329" s="98"/>
      <c r="CT1329"/>
      <c r="CU1329"/>
      <c r="CV1329" s="97"/>
      <c r="CW1329" s="2">
        <v>138</v>
      </c>
      <c r="CX1329" s="82">
        <v>75</v>
      </c>
      <c r="DG1329" s="64"/>
      <c r="DI1329" s="89">
        <v>43719</v>
      </c>
      <c r="DJ1329" s="89"/>
      <c r="DN1329" s="34"/>
      <c r="DO1329" s="34"/>
      <c r="DP1329" s="34"/>
      <c r="DQ1329" s="34"/>
      <c r="DR1329" s="34"/>
      <c r="DS1329" s="34" t="s">
        <v>2127</v>
      </c>
      <c r="DT1329" s="34"/>
      <c r="DU1329" s="47">
        <v>44264</v>
      </c>
      <c r="DY1329" s="1">
        <v>2</v>
      </c>
      <c r="DZ1329" t="s">
        <v>7940</v>
      </c>
      <c r="EA1329" s="4">
        <v>0.93</v>
      </c>
      <c r="EB1329" s="4"/>
      <c r="EJ1329"/>
      <c r="EL1329" s="34"/>
      <c r="EN1329" s="34"/>
    </row>
    <row r="1330" spans="1:144" x14ac:dyDescent="0.25">
      <c r="A1330" s="85">
        <v>2022</v>
      </c>
      <c r="B1330" s="87">
        <v>44830</v>
      </c>
      <c r="C1330" t="s">
        <v>121</v>
      </c>
      <c r="D1330" t="s">
        <v>122</v>
      </c>
      <c r="E1330" s="34" t="s">
        <v>7938</v>
      </c>
      <c r="F1330" s="34">
        <f t="shared" si="104"/>
        <v>1329</v>
      </c>
      <c r="G1330" s="34" t="s">
        <v>4985</v>
      </c>
      <c r="H1330">
        <v>18</v>
      </c>
      <c r="I1330" s="34" t="s">
        <v>6141</v>
      </c>
      <c r="J1330" s="34" t="s">
        <v>4988</v>
      </c>
      <c r="K1330" s="34" t="str">
        <f>VLOOKUP(J1330,[2]CodMpios!$B$347:$E$362,4,FALSE)</f>
        <v>18001 - Florencia</v>
      </c>
      <c r="L1330" s="34" t="str">
        <f>VLOOKUP($J1330,[2]Coord_Mpios_X_Y!$B$2:$K$1123,9,FALSE)</f>
        <v>1,749138703818</v>
      </c>
      <c r="M1330" s="34" t="str">
        <f>VLOOKUP($J1330,[2]Coord_Mpios_X_Y!$B$2:$K$1123,10,FALSE)</f>
        <v>-75,558239064333</v>
      </c>
      <c r="N1330" s="34" t="s">
        <v>6142</v>
      </c>
      <c r="O1330" s="34" t="s">
        <v>126</v>
      </c>
      <c r="Q1330" s="34" t="s">
        <v>127</v>
      </c>
      <c r="R1330" s="34">
        <v>1329316</v>
      </c>
      <c r="S1330" s="34" t="str">
        <f t="shared" si="100"/>
        <v>CC1329316</v>
      </c>
      <c r="T1330" s="34" t="s">
        <v>369</v>
      </c>
      <c r="V1330" s="34" t="s">
        <v>5205</v>
      </c>
      <c r="W1330" s="34" t="s">
        <v>5507</v>
      </c>
      <c r="X1330" s="87">
        <v>19210</v>
      </c>
      <c r="Y1330">
        <v>70</v>
      </c>
      <c r="Z1330" s="36">
        <f>VLOOKUP($Y1330,[2]Edades!$A$3:$H$153,4,FALSE)</f>
        <v>6</v>
      </c>
      <c r="AA1330" s="34" t="str">
        <f>VLOOKUP($Y1330,[2]Edades!$A$3:$H$153,6,FALSE)</f>
        <v>6 - Persona mayor</v>
      </c>
      <c r="AB1330" s="34">
        <f>VLOOKUP($Y1330,[2]Edades!$A$3:$H$153,7,FALSE)</f>
        <v>15</v>
      </c>
      <c r="AC1330" s="34" t="str">
        <f>VLOOKUP($Y1330,[2]Edades!$A$3:$H$153,8,FALSE)</f>
        <v>70-74</v>
      </c>
      <c r="AD1330" s="34" t="s">
        <v>146</v>
      </c>
      <c r="AE1330">
        <v>1</v>
      </c>
      <c r="AF1330" s="34" t="s">
        <v>2137</v>
      </c>
      <c r="AG1330" s="34" t="s">
        <v>2127</v>
      </c>
      <c r="AH1330" s="34" t="s">
        <v>2127</v>
      </c>
      <c r="AK1330" s="34" t="s">
        <v>6142</v>
      </c>
      <c r="AM1330" s="34" t="s">
        <v>2127</v>
      </c>
      <c r="AN1330" s="36" t="s">
        <v>2127</v>
      </c>
      <c r="AO1330" s="36" t="s">
        <v>2127</v>
      </c>
      <c r="AP1330" s="34" t="s">
        <v>2127</v>
      </c>
      <c r="AQ1330" s="36" t="s">
        <v>2127</v>
      </c>
      <c r="AR1330" s="34" t="s">
        <v>6147</v>
      </c>
      <c r="AS1330" s="91" t="s">
        <v>7425</v>
      </c>
      <c r="AT1330" s="34">
        <v>3002142086</v>
      </c>
      <c r="AU1330" s="34" t="s">
        <v>2127</v>
      </c>
      <c r="AX1330" s="90"/>
      <c r="BA1330" s="91"/>
      <c r="BB1330" s="91"/>
      <c r="BC1330" s="91"/>
      <c r="BF1330" s="34" t="s">
        <v>4983</v>
      </c>
      <c r="BG1330" s="92" t="s">
        <v>2098</v>
      </c>
      <c r="BM1330" s="36" t="s">
        <v>131</v>
      </c>
      <c r="BN1330" s="34" t="s">
        <v>132</v>
      </c>
      <c r="BO1330" s="36">
        <v>0</v>
      </c>
      <c r="BQ1330" s="94"/>
      <c r="BS1330" s="36" t="s">
        <v>2127</v>
      </c>
      <c r="BU1330" s="95"/>
      <c r="BV1330" s="95"/>
      <c r="BW1330" s="61"/>
      <c r="BX1330" s="60"/>
      <c r="BY1330" s="59" t="str">
        <f t="shared" ca="1" si="101"/>
        <v/>
      </c>
      <c r="CD1330" s="68"/>
      <c r="CE1330" s="68"/>
      <c r="CF1330" s="67"/>
      <c r="CG1330">
        <v>87</v>
      </c>
      <c r="CH1330" s="2">
        <v>168</v>
      </c>
      <c r="CI1330" s="4">
        <f t="shared" si="102"/>
        <v>30.824829931972793</v>
      </c>
      <c r="CJ1330" s="5" t="str">
        <f t="shared" si="103"/>
        <v>OBESIDAD</v>
      </c>
      <c r="CK1330" s="36">
        <v>0</v>
      </c>
      <c r="CL1330" s="66"/>
      <c r="CM1330" s="89">
        <v>43655</v>
      </c>
      <c r="CN1330" s="97">
        <v>43669</v>
      </c>
      <c r="CP1330"/>
      <c r="CQ1330" s="65"/>
      <c r="CR1330" s="65"/>
      <c r="CS1330" s="98"/>
      <c r="CT1330"/>
      <c r="CU1330"/>
      <c r="CV1330" s="97"/>
      <c r="CW1330" s="2">
        <v>125</v>
      </c>
      <c r="CX1330" s="82">
        <v>70</v>
      </c>
      <c r="DG1330" s="64"/>
      <c r="DI1330" s="89"/>
      <c r="DJ1330" s="89"/>
      <c r="DN1330" s="34"/>
      <c r="DO1330" s="34"/>
      <c r="DP1330" s="34"/>
      <c r="DQ1330" s="34"/>
      <c r="DR1330" s="34"/>
      <c r="DS1330" s="34" t="s">
        <v>2127</v>
      </c>
      <c r="DT1330" s="34"/>
      <c r="DU1330" s="47">
        <v>44819</v>
      </c>
      <c r="DY1330" s="1">
        <v>2</v>
      </c>
      <c r="DZ1330" t="s">
        <v>7940</v>
      </c>
      <c r="EA1330" s="4">
        <v>0.93</v>
      </c>
      <c r="EB1330" s="4">
        <v>95</v>
      </c>
      <c r="EC1330" s="4">
        <v>161</v>
      </c>
      <c r="EE1330" s="4">
        <v>35.9</v>
      </c>
      <c r="EF1330" s="4">
        <v>181</v>
      </c>
      <c r="EG1330" s="4">
        <v>2.2000000000000002</v>
      </c>
      <c r="EJ1330"/>
      <c r="EL1330" s="34"/>
      <c r="EN1330" s="34"/>
    </row>
    <row r="1331" spans="1:144" x14ac:dyDescent="0.25">
      <c r="A1331" s="85">
        <v>2022</v>
      </c>
      <c r="B1331" s="87">
        <v>44830</v>
      </c>
      <c r="C1331" t="s">
        <v>121</v>
      </c>
      <c r="D1331" t="s">
        <v>122</v>
      </c>
      <c r="E1331" s="34" t="s">
        <v>7938</v>
      </c>
      <c r="F1331" s="34">
        <f t="shared" si="104"/>
        <v>1330</v>
      </c>
      <c r="G1331" s="34" t="s">
        <v>4985</v>
      </c>
      <c r="H1331">
        <v>18</v>
      </c>
      <c r="I1331" s="34" t="s">
        <v>6141</v>
      </c>
      <c r="J1331" s="34" t="s">
        <v>5007</v>
      </c>
      <c r="K1331" s="34" t="str">
        <f>VLOOKUP(J1331,[2]CodMpios!$B$347:$E$362,4,FALSE)</f>
        <v>18410 - La Montañita</v>
      </c>
      <c r="L1331" s="34" t="str">
        <f>VLOOKUP($J1331,[2]Coord_Mpios_X_Y!$B$2:$K$1123,9,FALSE)</f>
        <v>1,302860442333</v>
      </c>
      <c r="M1331" s="34" t="str">
        <f>VLOOKUP($J1331,[2]Coord_Mpios_X_Y!$B$2:$K$1123,10,FALSE)</f>
        <v>-75,235727318747</v>
      </c>
      <c r="N1331" s="34" t="s">
        <v>6142</v>
      </c>
      <c r="O1331" s="34" t="s">
        <v>126</v>
      </c>
      <c r="Q1331" s="34" t="s">
        <v>127</v>
      </c>
      <c r="R1331" s="34">
        <v>26615894</v>
      </c>
      <c r="S1331" s="34" t="str">
        <f t="shared" si="100"/>
        <v>CC26615894</v>
      </c>
      <c r="T1331" s="34" t="s">
        <v>853</v>
      </c>
      <c r="V1331" s="34" t="s">
        <v>2417</v>
      </c>
      <c r="W1331" s="34" t="s">
        <v>2147</v>
      </c>
      <c r="X1331" s="87">
        <v>18052</v>
      </c>
      <c r="Y1331">
        <v>73</v>
      </c>
      <c r="Z1331" s="36">
        <f>VLOOKUP($Y1331,[2]Edades!$A$3:$H$153,4,FALSE)</f>
        <v>6</v>
      </c>
      <c r="AA1331" s="34" t="str">
        <f>VLOOKUP($Y1331,[2]Edades!$A$3:$H$153,6,FALSE)</f>
        <v>6 - Persona mayor</v>
      </c>
      <c r="AB1331" s="34">
        <f>VLOOKUP($Y1331,[2]Edades!$A$3:$H$153,7,FALSE)</f>
        <v>15</v>
      </c>
      <c r="AC1331" s="34" t="str">
        <f>VLOOKUP($Y1331,[2]Edades!$A$3:$H$153,8,FALSE)</f>
        <v>70-74</v>
      </c>
      <c r="AD1331" s="34" t="s">
        <v>129</v>
      </c>
      <c r="AE1331" s="1">
        <v>2</v>
      </c>
      <c r="AF1331" s="34" t="s">
        <v>2137</v>
      </c>
      <c r="AG1331" s="34" t="s">
        <v>2127</v>
      </c>
      <c r="AH1331" s="34" t="s">
        <v>2127</v>
      </c>
      <c r="AK1331" s="34" t="s">
        <v>6142</v>
      </c>
      <c r="AM1331" s="34" t="s">
        <v>2127</v>
      </c>
      <c r="AN1331" s="36" t="s">
        <v>2127</v>
      </c>
      <c r="AO1331" s="36" t="s">
        <v>2127</v>
      </c>
      <c r="AP1331" s="34" t="s">
        <v>2127</v>
      </c>
      <c r="AQ1331" s="36" t="s">
        <v>2127</v>
      </c>
      <c r="AR1331" s="34" t="s">
        <v>5919</v>
      </c>
      <c r="AS1331" s="91" t="s">
        <v>7426</v>
      </c>
      <c r="AT1331" s="34">
        <v>3144114292</v>
      </c>
      <c r="AU1331" s="34" t="s">
        <v>2127</v>
      </c>
      <c r="AX1331" s="90"/>
      <c r="BA1331" s="91"/>
      <c r="BB1331" s="91"/>
      <c r="BC1331" s="91"/>
      <c r="BF1331" s="34" t="s">
        <v>4983</v>
      </c>
      <c r="BG1331" s="92" t="s">
        <v>2098</v>
      </c>
      <c r="BM1331" s="36" t="s">
        <v>131</v>
      </c>
      <c r="BN1331" s="34" t="s">
        <v>132</v>
      </c>
      <c r="BO1331" s="36">
        <v>0</v>
      </c>
      <c r="BQ1331" s="94"/>
      <c r="BS1331" s="36" t="s">
        <v>2127</v>
      </c>
      <c r="BU1331" s="95"/>
      <c r="BV1331" s="95"/>
      <c r="BW1331" s="61"/>
      <c r="BX1331" s="60"/>
      <c r="BY1331" s="59" t="str">
        <f t="shared" ca="1" si="101"/>
        <v/>
      </c>
      <c r="CD1331" s="68"/>
      <c r="CE1331" s="68"/>
      <c r="CF1331" s="67"/>
      <c r="CG1331">
        <v>85</v>
      </c>
      <c r="CH1331" s="2">
        <v>152</v>
      </c>
      <c r="CI1331" s="4">
        <f t="shared" si="102"/>
        <v>36.79016620498615</v>
      </c>
      <c r="CJ1331" s="5" t="str">
        <f t="shared" si="103"/>
        <v>OBESIDAD</v>
      </c>
      <c r="CK1331" s="36">
        <v>0</v>
      </c>
      <c r="CL1331" s="66"/>
      <c r="CM1331" s="89">
        <v>43656</v>
      </c>
      <c r="CN1331" s="97">
        <v>43672</v>
      </c>
      <c r="CP1331"/>
      <c r="CQ1331" s="65"/>
      <c r="CR1331" s="65"/>
      <c r="CS1331" s="98"/>
      <c r="CT1331"/>
      <c r="CU1331"/>
      <c r="CV1331" s="97"/>
      <c r="CW1331" s="2"/>
      <c r="CX1331" s="82"/>
      <c r="DG1331" s="64"/>
      <c r="DI1331" s="89">
        <v>43698</v>
      </c>
      <c r="DJ1331" s="89"/>
      <c r="DK1331" s="89">
        <v>44134</v>
      </c>
      <c r="DN1331" s="34"/>
      <c r="DO1331" s="34"/>
      <c r="DP1331" s="34"/>
      <c r="DQ1331" s="34"/>
      <c r="DR1331" s="34"/>
      <c r="DS1331" s="34" t="s">
        <v>2127</v>
      </c>
      <c r="DT1331" s="34"/>
      <c r="DU1331" s="47">
        <v>44218</v>
      </c>
      <c r="DY1331" s="1">
        <v>2</v>
      </c>
      <c r="DZ1331" t="s">
        <v>7940</v>
      </c>
      <c r="EB1331" s="4">
        <v>109</v>
      </c>
      <c r="EH1331" s="4">
        <v>5.8</v>
      </c>
      <c r="EJ1331"/>
      <c r="EL1331" s="34"/>
      <c r="EN1331" s="34"/>
    </row>
    <row r="1332" spans="1:144" x14ac:dyDescent="0.25">
      <c r="A1332" s="85">
        <v>2022</v>
      </c>
      <c r="B1332" s="87">
        <v>44830</v>
      </c>
      <c r="C1332" t="s">
        <v>121</v>
      </c>
      <c r="D1332" t="s">
        <v>122</v>
      </c>
      <c r="E1332" s="34" t="s">
        <v>7938</v>
      </c>
      <c r="F1332" s="34">
        <f t="shared" si="104"/>
        <v>1331</v>
      </c>
      <c r="G1332" s="34" t="s">
        <v>4985</v>
      </c>
      <c r="H1332">
        <v>18</v>
      </c>
      <c r="I1332" s="34" t="s">
        <v>6141</v>
      </c>
      <c r="J1332" s="34" t="s">
        <v>4984</v>
      </c>
      <c r="K1332" s="34" t="str">
        <f>VLOOKUP(J1332,[2]CodMpios!$B$347:$E$362,4,FALSE)</f>
        <v>18753 - San Vicente Del Caguán</v>
      </c>
      <c r="L1332" s="34" t="str">
        <f>VLOOKUP($J1332,[2]Coord_Mpios_X_Y!$B$2:$K$1123,9,FALSE)</f>
        <v>1,567801695842</v>
      </c>
      <c r="M1332" s="34" t="str">
        <f>VLOOKUP($J1332,[2]Coord_Mpios_X_Y!$B$2:$K$1123,10,FALSE)</f>
        <v>-74,262977514784</v>
      </c>
      <c r="N1332" s="34" t="s">
        <v>125</v>
      </c>
      <c r="O1332" s="34" t="s">
        <v>126</v>
      </c>
      <c r="Q1332" s="34" t="s">
        <v>127</v>
      </c>
      <c r="R1332" s="34">
        <v>96359932</v>
      </c>
      <c r="S1332" s="34" t="str">
        <f t="shared" si="100"/>
        <v>CC96359932</v>
      </c>
      <c r="T1332" s="34" t="s">
        <v>249</v>
      </c>
      <c r="V1332" s="34" t="s">
        <v>246</v>
      </c>
      <c r="W1332" s="34" t="s">
        <v>2327</v>
      </c>
      <c r="X1332" s="87">
        <v>26772</v>
      </c>
      <c r="Y1332">
        <v>49</v>
      </c>
      <c r="Z1332" s="36">
        <f>VLOOKUP($Y1332,[2]Edades!$A$3:$H$153,4,FALSE)</f>
        <v>5</v>
      </c>
      <c r="AA1332" s="34" t="str">
        <f>VLOOKUP($Y1332,[2]Edades!$A$3:$H$153,6,FALSE)</f>
        <v>5 - Adultez</v>
      </c>
      <c r="AB1332" s="34">
        <f>VLOOKUP($Y1332,[2]Edades!$A$3:$H$153,7,FALSE)</f>
        <v>10</v>
      </c>
      <c r="AC1332" s="34" t="str">
        <f>VLOOKUP($Y1332,[2]Edades!$A$3:$H$153,8,FALSE)</f>
        <v>45-49</v>
      </c>
      <c r="AD1332" s="34" t="s">
        <v>146</v>
      </c>
      <c r="AE1332">
        <v>1</v>
      </c>
      <c r="AF1332" s="34" t="s">
        <v>130</v>
      </c>
      <c r="AG1332" s="34" t="s">
        <v>2127</v>
      </c>
      <c r="AH1332" s="34" t="s">
        <v>2127</v>
      </c>
      <c r="AK1332" s="34" t="s">
        <v>125</v>
      </c>
      <c r="AM1332" s="34" t="s">
        <v>2127</v>
      </c>
      <c r="AN1332" s="36" t="s">
        <v>2127</v>
      </c>
      <c r="AO1332" s="36" t="s">
        <v>2127</v>
      </c>
      <c r="AP1332" s="34" t="s">
        <v>2127</v>
      </c>
      <c r="AQ1332" s="36" t="s">
        <v>2127</v>
      </c>
      <c r="AR1332" s="34" t="s">
        <v>4989</v>
      </c>
      <c r="AS1332" s="91" t="s">
        <v>7427</v>
      </c>
      <c r="AT1332" s="34">
        <v>3103328458</v>
      </c>
      <c r="AU1332" s="34" t="s">
        <v>2127</v>
      </c>
      <c r="AX1332" s="90"/>
      <c r="BA1332" s="91"/>
      <c r="BB1332" s="91"/>
      <c r="BC1332" s="91"/>
      <c r="BF1332" s="34" t="s">
        <v>4983</v>
      </c>
      <c r="BG1332" s="92" t="s">
        <v>2098</v>
      </c>
      <c r="BM1332" s="36" t="s">
        <v>131</v>
      </c>
      <c r="BN1332" s="34" t="s">
        <v>132</v>
      </c>
      <c r="BO1332" s="36">
        <v>0</v>
      </c>
      <c r="BQ1332" s="94"/>
      <c r="BS1332" s="36" t="s">
        <v>2127</v>
      </c>
      <c r="BU1332" s="95"/>
      <c r="BV1332" s="95"/>
      <c r="BW1332" s="61"/>
      <c r="BX1332" s="60"/>
      <c r="BY1332" s="59" t="str">
        <f t="shared" ca="1" si="101"/>
        <v/>
      </c>
      <c r="CD1332" s="68"/>
      <c r="CE1332" s="68"/>
      <c r="CF1332" s="67"/>
      <c r="CG1332">
        <v>78</v>
      </c>
      <c r="CH1332" s="2">
        <v>168</v>
      </c>
      <c r="CI1332" s="4">
        <f t="shared" si="102"/>
        <v>27.636054421768712</v>
      </c>
      <c r="CJ1332" s="5" t="str">
        <f t="shared" si="103"/>
        <v>SOBREPESO</v>
      </c>
      <c r="CK1332" s="36">
        <v>0</v>
      </c>
      <c r="CL1332" s="66"/>
      <c r="CM1332" s="89">
        <v>43657</v>
      </c>
      <c r="CN1332" s="97">
        <v>43672</v>
      </c>
      <c r="CP1332"/>
      <c r="CQ1332" s="65"/>
      <c r="CR1332" s="65"/>
      <c r="CS1332" s="98"/>
      <c r="CT1332"/>
      <c r="CU1332"/>
      <c r="CV1332" s="97"/>
      <c r="CW1332" s="2"/>
      <c r="CX1332" s="82"/>
      <c r="DG1332" s="64"/>
      <c r="DI1332" s="89"/>
      <c r="DJ1332" s="89"/>
      <c r="DN1332" s="34"/>
      <c r="DO1332" s="34"/>
      <c r="DP1332" s="34"/>
      <c r="DQ1332" s="34"/>
      <c r="DR1332" s="34"/>
      <c r="DS1332" s="34" t="s">
        <v>2127</v>
      </c>
      <c r="DT1332" s="34"/>
      <c r="DY1332" s="1">
        <v>2</v>
      </c>
      <c r="DZ1332" t="s">
        <v>7941</v>
      </c>
      <c r="EB1332" s="4"/>
      <c r="EJ1332"/>
      <c r="EL1332" s="34"/>
      <c r="EN1332" s="34"/>
    </row>
    <row r="1333" spans="1:144" x14ac:dyDescent="0.25">
      <c r="A1333" s="85">
        <v>2022</v>
      </c>
      <c r="B1333" s="87">
        <v>44830</v>
      </c>
      <c r="C1333" t="s">
        <v>121</v>
      </c>
      <c r="D1333" t="s">
        <v>122</v>
      </c>
      <c r="E1333" s="34" t="s">
        <v>7938</v>
      </c>
      <c r="F1333" s="34">
        <f t="shared" si="104"/>
        <v>1332</v>
      </c>
      <c r="G1333" s="34" t="s">
        <v>4985</v>
      </c>
      <c r="H1333">
        <v>18</v>
      </c>
      <c r="I1333" s="34" t="s">
        <v>6141</v>
      </c>
      <c r="J1333" s="34" t="s">
        <v>4996</v>
      </c>
      <c r="K1333" s="34" t="str">
        <f>VLOOKUP(J1333,[2]CodMpios!$B$347:$E$362,4,FALSE)</f>
        <v>18247 - El Doncello</v>
      </c>
      <c r="L1333" s="34" t="str">
        <f>VLOOKUP($J1333,[2]Coord_Mpios_X_Y!$B$2:$K$1123,9,FALSE)</f>
        <v>1,791385903474</v>
      </c>
      <c r="M1333" s="34" t="str">
        <f>VLOOKUP($J1333,[2]Coord_Mpios_X_Y!$B$2:$K$1123,10,FALSE)</f>
        <v>-75,193944154894</v>
      </c>
      <c r="N1333" s="34" t="s">
        <v>125</v>
      </c>
      <c r="O1333" s="34" t="s">
        <v>126</v>
      </c>
      <c r="Q1333" s="34" t="s">
        <v>127</v>
      </c>
      <c r="R1333" s="34">
        <v>40725719</v>
      </c>
      <c r="S1333" s="34" t="str">
        <f t="shared" si="100"/>
        <v>CC40725719</v>
      </c>
      <c r="T1333" s="34" t="s">
        <v>141</v>
      </c>
      <c r="V1333" s="34" t="s">
        <v>5506</v>
      </c>
      <c r="W1333" s="34" t="s">
        <v>2415</v>
      </c>
      <c r="X1333" s="87">
        <v>20947</v>
      </c>
      <c r="Y1333">
        <v>65</v>
      </c>
      <c r="Z1333" s="36">
        <f>VLOOKUP($Y1333,[2]Edades!$A$3:$H$153,4,FALSE)</f>
        <v>6</v>
      </c>
      <c r="AA1333" s="34" t="str">
        <f>VLOOKUP($Y1333,[2]Edades!$A$3:$H$153,6,FALSE)</f>
        <v>6 - Persona mayor</v>
      </c>
      <c r="AB1333" s="34">
        <f>VLOOKUP($Y1333,[2]Edades!$A$3:$H$153,7,FALSE)</f>
        <v>14</v>
      </c>
      <c r="AC1333" s="34" t="str">
        <f>VLOOKUP($Y1333,[2]Edades!$A$3:$H$153,8,FALSE)</f>
        <v>65-69</v>
      </c>
      <c r="AD1333" s="34" t="s">
        <v>129</v>
      </c>
      <c r="AE1333" s="1">
        <v>2</v>
      </c>
      <c r="AF1333" s="34" t="s">
        <v>2137</v>
      </c>
      <c r="AG1333" s="34" t="s">
        <v>2127</v>
      </c>
      <c r="AH1333" s="34" t="s">
        <v>2127</v>
      </c>
      <c r="AK1333" s="34" t="s">
        <v>125</v>
      </c>
      <c r="AM1333" s="34" t="s">
        <v>2127</v>
      </c>
      <c r="AN1333" s="36" t="s">
        <v>2127</v>
      </c>
      <c r="AO1333" s="36" t="s">
        <v>2127</v>
      </c>
      <c r="AP1333" s="34" t="s">
        <v>2127</v>
      </c>
      <c r="AQ1333" s="36" t="s">
        <v>2127</v>
      </c>
      <c r="AR1333" s="34" t="s">
        <v>5318</v>
      </c>
      <c r="AS1333" s="91" t="s">
        <v>7428</v>
      </c>
      <c r="AT1333" s="34">
        <v>3103466736</v>
      </c>
      <c r="AU1333" s="34" t="s">
        <v>2127</v>
      </c>
      <c r="AX1333" s="90"/>
      <c r="BA1333" s="91"/>
      <c r="BB1333" s="91"/>
      <c r="BC1333" s="91"/>
      <c r="BF1333" s="34" t="s">
        <v>4983</v>
      </c>
      <c r="BG1333" s="92" t="s">
        <v>2098</v>
      </c>
      <c r="BM1333" s="36" t="s">
        <v>131</v>
      </c>
      <c r="BN1333" s="34" t="s">
        <v>132</v>
      </c>
      <c r="BO1333" s="36">
        <v>0</v>
      </c>
      <c r="BQ1333" s="94"/>
      <c r="BS1333" s="36" t="s">
        <v>2127</v>
      </c>
      <c r="BU1333" s="95"/>
      <c r="BV1333" s="95"/>
      <c r="BW1333" s="61"/>
      <c r="BX1333" s="60"/>
      <c r="BY1333" s="59" t="str">
        <f t="shared" ca="1" si="101"/>
        <v/>
      </c>
      <c r="CD1333" s="68"/>
      <c r="CE1333" s="68"/>
      <c r="CF1333" s="67"/>
      <c r="CG1333">
        <v>58</v>
      </c>
      <c r="CH1333" s="2">
        <v>155</v>
      </c>
      <c r="CI1333" s="4">
        <f t="shared" si="102"/>
        <v>24.141519250780433</v>
      </c>
      <c r="CJ1333" s="5" t="str">
        <f t="shared" si="103"/>
        <v>NORMAL</v>
      </c>
      <c r="CK1333" s="36">
        <v>0</v>
      </c>
      <c r="CL1333" s="66"/>
      <c r="CM1333" s="89">
        <v>43664</v>
      </c>
      <c r="CN1333" s="97">
        <v>43676</v>
      </c>
      <c r="CP1333"/>
      <c r="CQ1333" s="65"/>
      <c r="CR1333" s="65"/>
      <c r="CS1333" s="98"/>
      <c r="CT1333"/>
      <c r="CU1333"/>
      <c r="CV1333" s="97"/>
      <c r="CW1333" s="2">
        <v>130</v>
      </c>
      <c r="CX1333" s="82">
        <v>70</v>
      </c>
      <c r="DG1333" s="64"/>
      <c r="DI1333" s="89"/>
      <c r="DJ1333" s="89"/>
      <c r="DN1333" s="34"/>
      <c r="DO1333" s="34"/>
      <c r="DP1333" s="34"/>
      <c r="DQ1333" s="34"/>
      <c r="DR1333" s="34"/>
      <c r="DS1333" s="34" t="s">
        <v>2127</v>
      </c>
      <c r="DT1333" s="34"/>
      <c r="DU1333" s="47">
        <v>44257</v>
      </c>
      <c r="DY1333" s="1">
        <v>1</v>
      </c>
      <c r="DZ1333" t="s">
        <v>7940</v>
      </c>
      <c r="EB1333" s="4"/>
      <c r="EJ1333"/>
      <c r="EL1333" s="34"/>
      <c r="EN1333" s="34"/>
    </row>
    <row r="1334" spans="1:144" x14ac:dyDescent="0.25">
      <c r="A1334" s="85">
        <v>2022</v>
      </c>
      <c r="B1334" s="87">
        <v>44830</v>
      </c>
      <c r="C1334" t="s">
        <v>121</v>
      </c>
      <c r="D1334" t="s">
        <v>122</v>
      </c>
      <c r="E1334" s="34" t="s">
        <v>7938</v>
      </c>
      <c r="F1334" s="34">
        <f t="shared" si="104"/>
        <v>1333</v>
      </c>
      <c r="G1334" s="34" t="s">
        <v>4985</v>
      </c>
      <c r="H1334">
        <v>18</v>
      </c>
      <c r="I1334" s="34" t="s">
        <v>6141</v>
      </c>
      <c r="J1334" s="34" t="s">
        <v>4991</v>
      </c>
      <c r="K1334" s="34" t="str">
        <f>VLOOKUP(J1334,[2]CodMpios!$B$347:$E$362,4,FALSE)</f>
        <v>18592 - Puerto Rico</v>
      </c>
      <c r="L1334" s="34" t="str">
        <f>VLOOKUP($J1334,[2]Coord_Mpios_X_Y!$B$2:$K$1123,9,FALSE)</f>
        <v>2,018940891255</v>
      </c>
      <c r="M1334" s="34" t="str">
        <f>VLOOKUP($J1334,[2]Coord_Mpios_X_Y!$B$2:$K$1123,10,FALSE)</f>
        <v>-75,073086267336</v>
      </c>
      <c r="N1334" s="34" t="s">
        <v>125</v>
      </c>
      <c r="O1334" s="34" t="s">
        <v>126</v>
      </c>
      <c r="Q1334" s="34" t="s">
        <v>127</v>
      </c>
      <c r="R1334" s="34">
        <v>17668328</v>
      </c>
      <c r="S1334" s="34" t="str">
        <f t="shared" si="100"/>
        <v>CC17668328</v>
      </c>
      <c r="T1334" s="34" t="s">
        <v>5505</v>
      </c>
      <c r="V1334" s="34" t="s">
        <v>5504</v>
      </c>
      <c r="W1334" s="34" t="s">
        <v>5503</v>
      </c>
      <c r="X1334" s="87">
        <v>19793</v>
      </c>
      <c r="Y1334">
        <v>69</v>
      </c>
      <c r="Z1334" s="36">
        <f>VLOOKUP($Y1334,[2]Edades!$A$3:$H$153,4,FALSE)</f>
        <v>6</v>
      </c>
      <c r="AA1334" s="34" t="str">
        <f>VLOOKUP($Y1334,[2]Edades!$A$3:$H$153,6,FALSE)</f>
        <v>6 - Persona mayor</v>
      </c>
      <c r="AB1334" s="34">
        <f>VLOOKUP($Y1334,[2]Edades!$A$3:$H$153,7,FALSE)</f>
        <v>14</v>
      </c>
      <c r="AC1334" s="34" t="str">
        <f>VLOOKUP($Y1334,[2]Edades!$A$3:$H$153,8,FALSE)</f>
        <v>65-69</v>
      </c>
      <c r="AD1334" s="34" t="s">
        <v>146</v>
      </c>
      <c r="AE1334">
        <v>1</v>
      </c>
      <c r="AF1334" s="34" t="s">
        <v>2137</v>
      </c>
      <c r="AG1334" s="34" t="s">
        <v>2127</v>
      </c>
      <c r="AH1334" s="34" t="s">
        <v>2127</v>
      </c>
      <c r="AK1334" s="34" t="s">
        <v>125</v>
      </c>
      <c r="AM1334" s="34" t="s">
        <v>2127</v>
      </c>
      <c r="AN1334" s="36" t="s">
        <v>2127</v>
      </c>
      <c r="AO1334" s="36" t="s">
        <v>2127</v>
      </c>
      <c r="AP1334" s="34" t="s">
        <v>2127</v>
      </c>
      <c r="AQ1334" s="36" t="s">
        <v>2127</v>
      </c>
      <c r="AR1334" s="34" t="s">
        <v>5189</v>
      </c>
      <c r="AS1334" s="91" t="s">
        <v>7429</v>
      </c>
      <c r="AT1334" s="34">
        <v>3203593732</v>
      </c>
      <c r="AU1334" s="34" t="s">
        <v>2127</v>
      </c>
      <c r="AX1334" s="90"/>
      <c r="BA1334" s="91"/>
      <c r="BB1334" s="91"/>
      <c r="BC1334" s="91"/>
      <c r="BF1334" s="34" t="s">
        <v>4983</v>
      </c>
      <c r="BG1334" s="92" t="s">
        <v>2098</v>
      </c>
      <c r="BM1334" s="36" t="s">
        <v>131</v>
      </c>
      <c r="BN1334" s="34" t="s">
        <v>132</v>
      </c>
      <c r="BO1334" s="36">
        <v>0</v>
      </c>
      <c r="BQ1334" s="94"/>
      <c r="BS1334" s="36" t="s">
        <v>2127</v>
      </c>
      <c r="BU1334" s="95"/>
      <c r="BV1334" s="95"/>
      <c r="BW1334" s="61"/>
      <c r="BX1334" s="60"/>
      <c r="BY1334" s="59" t="str">
        <f t="shared" ca="1" si="101"/>
        <v/>
      </c>
      <c r="CD1334" s="68"/>
      <c r="CE1334" s="68"/>
      <c r="CF1334" s="67"/>
      <c r="CG1334">
        <v>65</v>
      </c>
      <c r="CH1334" s="2">
        <v>164</v>
      </c>
      <c r="CI1334" s="4">
        <f t="shared" si="102"/>
        <v>24.167162403331353</v>
      </c>
      <c r="CJ1334" s="5" t="str">
        <f t="shared" si="103"/>
        <v>NORMAL</v>
      </c>
      <c r="CK1334" s="36">
        <v>0</v>
      </c>
      <c r="CL1334" s="66"/>
      <c r="CM1334" s="89">
        <v>43658</v>
      </c>
      <c r="CN1334" s="97">
        <v>43658</v>
      </c>
      <c r="CP1334"/>
      <c r="CQ1334" s="65"/>
      <c r="CR1334" s="65"/>
      <c r="CS1334" s="98"/>
      <c r="CT1334"/>
      <c r="CU1334"/>
      <c r="CV1334" s="97"/>
      <c r="CW1334" s="2">
        <v>120</v>
      </c>
      <c r="CX1334" s="82">
        <v>80</v>
      </c>
      <c r="DG1334" s="64"/>
      <c r="DI1334" s="89"/>
      <c r="DJ1334" s="89"/>
      <c r="DN1334" s="34"/>
      <c r="DO1334" s="34"/>
      <c r="DP1334" s="34"/>
      <c r="DQ1334" s="34"/>
      <c r="DR1334" s="34"/>
      <c r="DS1334" s="34" t="s">
        <v>2127</v>
      </c>
      <c r="DT1334" s="34"/>
      <c r="DU1334" s="47">
        <v>44575</v>
      </c>
      <c r="DY1334" s="1">
        <v>2</v>
      </c>
      <c r="DZ1334" t="s">
        <v>7939</v>
      </c>
      <c r="EA1334" s="4">
        <v>0.96</v>
      </c>
      <c r="EB1334" s="4">
        <v>144</v>
      </c>
      <c r="EC1334" s="4">
        <v>198</v>
      </c>
      <c r="ED1334" s="4">
        <v>123</v>
      </c>
      <c r="EE1334" s="4">
        <v>49.9</v>
      </c>
      <c r="EF1334" s="4">
        <v>143</v>
      </c>
      <c r="EG1334" s="4">
        <v>1.8</v>
      </c>
      <c r="EH1334" s="4">
        <v>7.4</v>
      </c>
      <c r="EJ1334"/>
      <c r="EL1334" s="34"/>
      <c r="EN1334" s="34"/>
    </row>
    <row r="1335" spans="1:144" x14ac:dyDescent="0.25">
      <c r="A1335" s="85">
        <v>2022</v>
      </c>
      <c r="B1335" s="87">
        <v>44830</v>
      </c>
      <c r="C1335" t="s">
        <v>121</v>
      </c>
      <c r="D1335" t="s">
        <v>122</v>
      </c>
      <c r="E1335" s="34" t="s">
        <v>7938</v>
      </c>
      <c r="F1335" s="34">
        <f t="shared" si="104"/>
        <v>1334</v>
      </c>
      <c r="G1335" s="34" t="s">
        <v>4985</v>
      </c>
      <c r="H1335">
        <v>18</v>
      </c>
      <c r="I1335" s="34" t="s">
        <v>6141</v>
      </c>
      <c r="J1335" s="34" t="s">
        <v>4988</v>
      </c>
      <c r="K1335" s="34" t="str">
        <f>VLOOKUP(J1335,[2]CodMpios!$B$347:$E$362,4,FALSE)</f>
        <v>18001 - Florencia</v>
      </c>
      <c r="L1335" s="34" t="str">
        <f>VLOOKUP($J1335,[2]Coord_Mpios_X_Y!$B$2:$K$1123,9,FALSE)</f>
        <v>1,749138703818</v>
      </c>
      <c r="M1335" s="34" t="str">
        <f>VLOOKUP($J1335,[2]Coord_Mpios_X_Y!$B$2:$K$1123,10,FALSE)</f>
        <v>-75,558239064333</v>
      </c>
      <c r="N1335" s="34" t="s">
        <v>125</v>
      </c>
      <c r="O1335" s="34" t="s">
        <v>126</v>
      </c>
      <c r="Q1335" s="34" t="s">
        <v>127</v>
      </c>
      <c r="R1335" s="34">
        <v>40770277</v>
      </c>
      <c r="S1335" s="34" t="str">
        <f t="shared" si="100"/>
        <v>CC40770277</v>
      </c>
      <c r="T1335" s="34" t="s">
        <v>240</v>
      </c>
      <c r="V1335" s="34" t="s">
        <v>2131</v>
      </c>
      <c r="W1335" s="34" t="s">
        <v>5502</v>
      </c>
      <c r="X1335" s="87">
        <v>25217</v>
      </c>
      <c r="Y1335">
        <v>54</v>
      </c>
      <c r="Z1335" s="36">
        <f>VLOOKUP($Y1335,[2]Edades!$A$3:$H$153,4,FALSE)</f>
        <v>5</v>
      </c>
      <c r="AA1335" s="34" t="str">
        <f>VLOOKUP($Y1335,[2]Edades!$A$3:$H$153,6,FALSE)</f>
        <v>5 - Adultez</v>
      </c>
      <c r="AB1335" s="34">
        <f>VLOOKUP($Y1335,[2]Edades!$A$3:$H$153,7,FALSE)</f>
        <v>11</v>
      </c>
      <c r="AC1335" s="34" t="str">
        <f>VLOOKUP($Y1335,[2]Edades!$A$3:$H$153,8,FALSE)</f>
        <v>50-54</v>
      </c>
      <c r="AD1335" s="34" t="s">
        <v>129</v>
      </c>
      <c r="AE1335" s="1">
        <v>2</v>
      </c>
      <c r="AF1335" s="34" t="s">
        <v>130</v>
      </c>
      <c r="AG1335" s="34" t="s">
        <v>2127</v>
      </c>
      <c r="AH1335" s="34" t="s">
        <v>2127</v>
      </c>
      <c r="AK1335" s="34" t="s">
        <v>125</v>
      </c>
      <c r="AM1335" s="34" t="s">
        <v>2127</v>
      </c>
      <c r="AN1335" s="36" t="s">
        <v>2127</v>
      </c>
      <c r="AO1335" s="36" t="s">
        <v>2127</v>
      </c>
      <c r="AP1335" s="34" t="s">
        <v>2127</v>
      </c>
      <c r="AQ1335" s="36" t="s">
        <v>2127</v>
      </c>
      <c r="AR1335" s="34" t="s">
        <v>2098</v>
      </c>
      <c r="AS1335" s="91" t="s">
        <v>7430</v>
      </c>
      <c r="AT1335" s="34">
        <v>3112805670</v>
      </c>
      <c r="AU1335" s="34" t="s">
        <v>2127</v>
      </c>
      <c r="AX1335" s="90"/>
      <c r="BA1335" s="91"/>
      <c r="BB1335" s="91"/>
      <c r="BC1335" s="91"/>
      <c r="BF1335" s="34" t="s">
        <v>4983</v>
      </c>
      <c r="BG1335" s="92" t="s">
        <v>2098</v>
      </c>
      <c r="BM1335" s="36" t="s">
        <v>131</v>
      </c>
      <c r="BN1335" s="34" t="s">
        <v>132</v>
      </c>
      <c r="BO1335" s="36">
        <v>0</v>
      </c>
      <c r="BQ1335" s="94"/>
      <c r="BS1335" s="36" t="s">
        <v>2127</v>
      </c>
      <c r="BU1335" s="95"/>
      <c r="BV1335" s="95"/>
      <c r="BW1335" s="61"/>
      <c r="BX1335" s="60"/>
      <c r="BY1335" s="59" t="str">
        <f t="shared" ca="1" si="101"/>
        <v/>
      </c>
      <c r="CD1335" s="68"/>
      <c r="CE1335" s="68"/>
      <c r="CF1335" s="67"/>
      <c r="CG1335">
        <v>60</v>
      </c>
      <c r="CH1335" s="2">
        <v>150</v>
      </c>
      <c r="CI1335" s="4">
        <f t="shared" si="102"/>
        <v>26.666666666666668</v>
      </c>
      <c r="CJ1335" s="5" t="str">
        <f t="shared" si="103"/>
        <v>SOBREPESO</v>
      </c>
      <c r="CK1335" s="36">
        <v>0</v>
      </c>
      <c r="CL1335" s="66"/>
      <c r="CM1335" s="89">
        <v>42913</v>
      </c>
      <c r="CN1335" s="97">
        <v>43663</v>
      </c>
      <c r="CP1335"/>
      <c r="CQ1335" s="65"/>
      <c r="CR1335" s="65"/>
      <c r="CS1335" s="98"/>
      <c r="CT1335"/>
      <c r="CU1335"/>
      <c r="CV1335" s="97"/>
      <c r="CW1335" s="2"/>
      <c r="CX1335" s="82"/>
      <c r="DG1335" s="64"/>
      <c r="DI1335" s="89">
        <v>43671</v>
      </c>
      <c r="DJ1335" s="89"/>
      <c r="DN1335" s="34"/>
      <c r="DO1335" s="34"/>
      <c r="DP1335" s="34"/>
      <c r="DQ1335" s="34"/>
      <c r="DR1335" s="34"/>
      <c r="DS1335" s="34" t="s">
        <v>2127</v>
      </c>
      <c r="DT1335" s="34"/>
      <c r="DU1335" s="47">
        <v>43663</v>
      </c>
      <c r="DY1335" s="1">
        <v>3</v>
      </c>
      <c r="DZ1335" t="s">
        <v>7941</v>
      </c>
      <c r="EB1335" s="4"/>
      <c r="EJ1335"/>
      <c r="EL1335" s="34"/>
      <c r="EN1335" s="34"/>
    </row>
    <row r="1336" spans="1:144" x14ac:dyDescent="0.25">
      <c r="A1336" s="85">
        <v>2022</v>
      </c>
      <c r="B1336" s="87">
        <v>44830</v>
      </c>
      <c r="C1336" t="s">
        <v>121</v>
      </c>
      <c r="D1336" t="s">
        <v>122</v>
      </c>
      <c r="E1336" s="34" t="s">
        <v>7938</v>
      </c>
      <c r="F1336" s="34">
        <f t="shared" si="104"/>
        <v>1335</v>
      </c>
      <c r="G1336" s="34" t="s">
        <v>4985</v>
      </c>
      <c r="H1336">
        <v>18</v>
      </c>
      <c r="I1336" s="34" t="s">
        <v>6141</v>
      </c>
      <c r="J1336" s="34" t="s">
        <v>4988</v>
      </c>
      <c r="K1336" s="34" t="str">
        <f>VLOOKUP(J1336,[2]CodMpios!$B$347:$E$362,4,FALSE)</f>
        <v>18001 - Florencia</v>
      </c>
      <c r="L1336" s="34" t="str">
        <f>VLOOKUP($J1336,[2]Coord_Mpios_X_Y!$B$2:$K$1123,9,FALSE)</f>
        <v>1,749138703818</v>
      </c>
      <c r="M1336" s="34" t="str">
        <f>VLOOKUP($J1336,[2]Coord_Mpios_X_Y!$B$2:$K$1123,10,FALSE)</f>
        <v>-75,558239064333</v>
      </c>
      <c r="N1336" s="34" t="s">
        <v>6142</v>
      </c>
      <c r="O1336" s="34" t="s">
        <v>126</v>
      </c>
      <c r="Q1336" s="34" t="s">
        <v>127</v>
      </c>
      <c r="R1336" s="34">
        <v>14448219</v>
      </c>
      <c r="S1336" s="34" t="str">
        <f t="shared" si="100"/>
        <v>CC14448219</v>
      </c>
      <c r="T1336" s="34" t="s">
        <v>223</v>
      </c>
      <c r="U1336" s="34" t="s">
        <v>190</v>
      </c>
      <c r="V1336" s="34" t="s">
        <v>165</v>
      </c>
      <c r="X1336" s="87">
        <v>16683</v>
      </c>
      <c r="Y1336">
        <v>77</v>
      </c>
      <c r="Z1336" s="36">
        <f>VLOOKUP($Y1336,[2]Edades!$A$3:$H$153,4,FALSE)</f>
        <v>6</v>
      </c>
      <c r="AA1336" s="34" t="str">
        <f>VLOOKUP($Y1336,[2]Edades!$A$3:$H$153,6,FALSE)</f>
        <v>6 - Persona mayor</v>
      </c>
      <c r="AB1336" s="34">
        <f>VLOOKUP($Y1336,[2]Edades!$A$3:$H$153,7,FALSE)</f>
        <v>16</v>
      </c>
      <c r="AC1336" s="34" t="str">
        <f>VLOOKUP($Y1336,[2]Edades!$A$3:$H$153,8,FALSE)</f>
        <v>75-79</v>
      </c>
      <c r="AD1336" s="34" t="s">
        <v>146</v>
      </c>
      <c r="AE1336">
        <v>1</v>
      </c>
      <c r="AF1336" s="34" t="s">
        <v>2137</v>
      </c>
      <c r="AG1336" s="34" t="s">
        <v>2127</v>
      </c>
      <c r="AH1336" s="34" t="s">
        <v>2127</v>
      </c>
      <c r="AK1336" s="34" t="s">
        <v>6142</v>
      </c>
      <c r="AM1336" s="34" t="s">
        <v>2127</v>
      </c>
      <c r="AN1336" s="36" t="s">
        <v>2127</v>
      </c>
      <c r="AO1336" s="36" t="s">
        <v>2127</v>
      </c>
      <c r="AP1336" s="34" t="s">
        <v>2127</v>
      </c>
      <c r="AQ1336" s="36" t="s">
        <v>2127</v>
      </c>
      <c r="AR1336" s="34" t="s">
        <v>2098</v>
      </c>
      <c r="AS1336" s="91" t="s">
        <v>7431</v>
      </c>
      <c r="AT1336" s="34">
        <v>3107860282</v>
      </c>
      <c r="AU1336" s="34" t="s">
        <v>2127</v>
      </c>
      <c r="AX1336" s="90"/>
      <c r="BA1336" s="91"/>
      <c r="BB1336" s="91"/>
      <c r="BC1336" s="91"/>
      <c r="BF1336" s="34" t="s">
        <v>4983</v>
      </c>
      <c r="BG1336" s="92" t="s">
        <v>2098</v>
      </c>
      <c r="BM1336" s="36" t="s">
        <v>131</v>
      </c>
      <c r="BN1336" s="34" t="s">
        <v>132</v>
      </c>
      <c r="BO1336" s="36">
        <v>0</v>
      </c>
      <c r="BQ1336" s="94"/>
      <c r="BS1336" s="36" t="s">
        <v>2127</v>
      </c>
      <c r="BU1336" s="95"/>
      <c r="BV1336" s="95"/>
      <c r="BW1336" s="61"/>
      <c r="BX1336" s="60"/>
      <c r="BY1336" s="59" t="str">
        <f t="shared" ca="1" si="101"/>
        <v/>
      </c>
      <c r="CD1336" s="68"/>
      <c r="CE1336" s="68"/>
      <c r="CF1336" s="67"/>
      <c r="CG1336">
        <v>57</v>
      </c>
      <c r="CH1336" s="2">
        <v>165</v>
      </c>
      <c r="CI1336" s="4">
        <f t="shared" si="102"/>
        <v>20.936639118457304</v>
      </c>
      <c r="CJ1336" s="5" t="str">
        <f t="shared" si="103"/>
        <v>NORMAL</v>
      </c>
      <c r="CK1336" s="36">
        <v>0</v>
      </c>
      <c r="CL1336" s="66"/>
      <c r="CM1336" s="89">
        <v>43662</v>
      </c>
      <c r="CN1336" s="97">
        <v>43676</v>
      </c>
      <c r="CP1336"/>
      <c r="CQ1336" s="65"/>
      <c r="CR1336" s="65"/>
      <c r="CS1336" s="98"/>
      <c r="CT1336"/>
      <c r="CU1336"/>
      <c r="CV1336" s="97"/>
      <c r="CW1336" s="2"/>
      <c r="CX1336" s="82"/>
      <c r="DG1336" s="64"/>
      <c r="DI1336" s="89"/>
      <c r="DJ1336" s="89"/>
      <c r="DN1336" s="34"/>
      <c r="DO1336" s="34"/>
      <c r="DP1336" s="34"/>
      <c r="DQ1336" s="34"/>
      <c r="DR1336" s="34"/>
      <c r="DS1336" s="34" t="s">
        <v>2127</v>
      </c>
      <c r="DT1336" s="34"/>
      <c r="DY1336" s="1">
        <v>3</v>
      </c>
      <c r="DZ1336" t="s">
        <v>7941</v>
      </c>
      <c r="EB1336" s="4"/>
      <c r="EJ1336"/>
      <c r="EL1336" s="34"/>
      <c r="EN1336" s="34"/>
    </row>
    <row r="1337" spans="1:144" x14ac:dyDescent="0.25">
      <c r="A1337" s="85">
        <v>2022</v>
      </c>
      <c r="B1337" s="87">
        <v>44830</v>
      </c>
      <c r="C1337" t="s">
        <v>121</v>
      </c>
      <c r="D1337" t="s">
        <v>122</v>
      </c>
      <c r="E1337" s="34" t="s">
        <v>7938</v>
      </c>
      <c r="F1337" s="34">
        <f t="shared" si="104"/>
        <v>1336</v>
      </c>
      <c r="G1337" s="34" t="s">
        <v>4985</v>
      </c>
      <c r="H1337">
        <v>18</v>
      </c>
      <c r="I1337" s="34" t="s">
        <v>6141</v>
      </c>
      <c r="J1337" s="34" t="s">
        <v>4988</v>
      </c>
      <c r="K1337" s="34" t="str">
        <f>VLOOKUP(J1337,[2]CodMpios!$B$347:$E$362,4,FALSE)</f>
        <v>18001 - Florencia</v>
      </c>
      <c r="L1337" s="34" t="str">
        <f>VLOOKUP($J1337,[2]Coord_Mpios_X_Y!$B$2:$K$1123,9,FALSE)</f>
        <v>1,749138703818</v>
      </c>
      <c r="M1337" s="34" t="str">
        <f>VLOOKUP($J1337,[2]Coord_Mpios_X_Y!$B$2:$K$1123,10,FALSE)</f>
        <v>-75,558239064333</v>
      </c>
      <c r="N1337" s="34" t="s">
        <v>125</v>
      </c>
      <c r="O1337" s="34" t="s">
        <v>126</v>
      </c>
      <c r="Q1337" s="34" t="s">
        <v>127</v>
      </c>
      <c r="R1337" s="34">
        <v>40758606</v>
      </c>
      <c r="S1337" s="34" t="str">
        <f t="shared" si="100"/>
        <v>CC40758606</v>
      </c>
      <c r="T1337" s="34" t="s">
        <v>986</v>
      </c>
      <c r="U1337" s="34" t="s">
        <v>5501</v>
      </c>
      <c r="V1337" s="34" t="s">
        <v>2527</v>
      </c>
      <c r="W1337" s="34" t="s">
        <v>5500</v>
      </c>
      <c r="X1337" s="87">
        <v>21612</v>
      </c>
      <c r="Y1337">
        <v>64</v>
      </c>
      <c r="Z1337" s="36">
        <f>VLOOKUP($Y1337,[2]Edades!$A$3:$H$153,4,FALSE)</f>
        <v>6</v>
      </c>
      <c r="AA1337" s="34" t="str">
        <f>VLOOKUP($Y1337,[2]Edades!$A$3:$H$153,6,FALSE)</f>
        <v>6 - Persona mayor</v>
      </c>
      <c r="AB1337" s="34">
        <f>VLOOKUP($Y1337,[2]Edades!$A$3:$H$153,7,FALSE)</f>
        <v>13</v>
      </c>
      <c r="AC1337" s="34" t="str">
        <f>VLOOKUP($Y1337,[2]Edades!$A$3:$H$153,8,FALSE)</f>
        <v>60-64</v>
      </c>
      <c r="AD1337" s="34" t="s">
        <v>129</v>
      </c>
      <c r="AE1337" s="1">
        <v>2</v>
      </c>
      <c r="AF1337" s="34" t="s">
        <v>2137</v>
      </c>
      <c r="AG1337" s="34" t="s">
        <v>2127</v>
      </c>
      <c r="AH1337" s="34" t="s">
        <v>2127</v>
      </c>
      <c r="AK1337" s="34" t="s">
        <v>125</v>
      </c>
      <c r="AM1337" s="34" t="s">
        <v>2127</v>
      </c>
      <c r="AN1337" s="36" t="s">
        <v>2127</v>
      </c>
      <c r="AO1337" s="36" t="s">
        <v>2127</v>
      </c>
      <c r="AP1337" s="34" t="s">
        <v>2127</v>
      </c>
      <c r="AQ1337" s="36" t="s">
        <v>2127</v>
      </c>
      <c r="AR1337" s="34" t="s">
        <v>2098</v>
      </c>
      <c r="AS1337" s="91" t="s">
        <v>7432</v>
      </c>
      <c r="AT1337" s="34">
        <v>3142342004</v>
      </c>
      <c r="AU1337" s="34" t="s">
        <v>2127</v>
      </c>
      <c r="AX1337" s="90"/>
      <c r="BA1337" s="91"/>
      <c r="BB1337" s="91"/>
      <c r="BC1337" s="91"/>
      <c r="BF1337" s="34" t="s">
        <v>4983</v>
      </c>
      <c r="BG1337" s="92" t="s">
        <v>2098</v>
      </c>
      <c r="BM1337" s="36" t="s">
        <v>131</v>
      </c>
      <c r="BN1337" s="34" t="s">
        <v>132</v>
      </c>
      <c r="BO1337" s="36">
        <v>0</v>
      </c>
      <c r="BQ1337" s="94"/>
      <c r="BS1337" s="36" t="s">
        <v>2127</v>
      </c>
      <c r="BU1337" s="95"/>
      <c r="BV1337" s="95"/>
      <c r="BW1337" s="61"/>
      <c r="BX1337" s="60"/>
      <c r="BY1337" s="59" t="str">
        <f t="shared" ca="1" si="101"/>
        <v/>
      </c>
      <c r="CD1337" s="68"/>
      <c r="CE1337" s="68"/>
      <c r="CF1337" s="67"/>
      <c r="CG1337">
        <v>50</v>
      </c>
      <c r="CH1337" s="2">
        <v>152</v>
      </c>
      <c r="CI1337" s="4">
        <f t="shared" si="102"/>
        <v>21.641274238227147</v>
      </c>
      <c r="CJ1337" s="5" t="str">
        <f t="shared" si="103"/>
        <v>NORMAL</v>
      </c>
      <c r="CK1337" s="36">
        <v>0</v>
      </c>
      <c r="CL1337" s="66"/>
      <c r="CM1337" s="89">
        <v>43663</v>
      </c>
      <c r="CN1337" s="97">
        <v>43677</v>
      </c>
      <c r="CP1337"/>
      <c r="CQ1337" s="65"/>
      <c r="CR1337" s="65"/>
      <c r="CS1337" s="98"/>
      <c r="CT1337"/>
      <c r="CU1337"/>
      <c r="CV1337" s="97"/>
      <c r="CW1337" s="2"/>
      <c r="CX1337" s="82"/>
      <c r="DG1337" s="64"/>
      <c r="DI1337" s="89"/>
      <c r="DJ1337" s="89"/>
      <c r="DN1337" s="34"/>
      <c r="DO1337" s="34"/>
      <c r="DP1337" s="34"/>
      <c r="DQ1337" s="34"/>
      <c r="DR1337" s="34"/>
      <c r="DS1337" s="34" t="s">
        <v>2127</v>
      </c>
      <c r="DT1337" s="34"/>
      <c r="DU1337" s="47">
        <v>43677</v>
      </c>
      <c r="DY1337" s="1">
        <v>1</v>
      </c>
      <c r="DZ1337" t="s">
        <v>7941</v>
      </c>
      <c r="EB1337" s="4"/>
      <c r="EJ1337"/>
      <c r="EL1337" s="34"/>
      <c r="EN1337" s="34"/>
    </row>
    <row r="1338" spans="1:144" x14ac:dyDescent="0.25">
      <c r="A1338" s="85">
        <v>2022</v>
      </c>
      <c r="B1338" s="87">
        <v>44830</v>
      </c>
      <c r="C1338" t="s">
        <v>121</v>
      </c>
      <c r="D1338" t="s">
        <v>122</v>
      </c>
      <c r="E1338" s="34" t="s">
        <v>7938</v>
      </c>
      <c r="F1338" s="34">
        <f t="shared" si="104"/>
        <v>1337</v>
      </c>
      <c r="G1338" s="34" t="s">
        <v>4985</v>
      </c>
      <c r="H1338">
        <v>18</v>
      </c>
      <c r="I1338" s="34" t="s">
        <v>6141</v>
      </c>
      <c r="J1338" s="34" t="s">
        <v>5049</v>
      </c>
      <c r="K1338" s="34" t="str">
        <f>VLOOKUP(J1338,[2]CodMpios!$B$347:$E$362,4,FALSE)</f>
        <v>18610 - San José Del Fragua</v>
      </c>
      <c r="L1338" s="34" t="str">
        <f>VLOOKUP($J1338,[2]Coord_Mpios_X_Y!$B$2:$K$1123,9,FALSE)</f>
        <v>1,304702314265</v>
      </c>
      <c r="M1338" s="34" t="str">
        <f>VLOOKUP($J1338,[2]Coord_Mpios_X_Y!$B$2:$K$1123,10,FALSE)</f>
        <v>-76,110005941537</v>
      </c>
      <c r="N1338" s="34" t="s">
        <v>6142</v>
      </c>
      <c r="O1338" s="34" t="s">
        <v>126</v>
      </c>
      <c r="Q1338" s="34" t="s">
        <v>127</v>
      </c>
      <c r="R1338" s="34">
        <v>40758723</v>
      </c>
      <c r="S1338" s="34" t="str">
        <f t="shared" si="100"/>
        <v>CC40758723</v>
      </c>
      <c r="T1338" s="34" t="s">
        <v>1292</v>
      </c>
      <c r="U1338" s="34" t="s">
        <v>1387</v>
      </c>
      <c r="V1338" s="34" t="s">
        <v>5158</v>
      </c>
      <c r="W1338" s="34" t="s">
        <v>5499</v>
      </c>
      <c r="X1338" s="87">
        <v>19527</v>
      </c>
      <c r="Y1338">
        <v>69</v>
      </c>
      <c r="Z1338" s="36">
        <f>VLOOKUP($Y1338,[2]Edades!$A$3:$H$153,4,FALSE)</f>
        <v>6</v>
      </c>
      <c r="AA1338" s="34" t="str">
        <f>VLOOKUP($Y1338,[2]Edades!$A$3:$H$153,6,FALSE)</f>
        <v>6 - Persona mayor</v>
      </c>
      <c r="AB1338" s="34">
        <f>VLOOKUP($Y1338,[2]Edades!$A$3:$H$153,7,FALSE)</f>
        <v>14</v>
      </c>
      <c r="AC1338" s="34" t="str">
        <f>VLOOKUP($Y1338,[2]Edades!$A$3:$H$153,8,FALSE)</f>
        <v>65-69</v>
      </c>
      <c r="AD1338" s="34" t="s">
        <v>129</v>
      </c>
      <c r="AE1338" s="1">
        <v>2</v>
      </c>
      <c r="AF1338" s="34" t="s">
        <v>2137</v>
      </c>
      <c r="AG1338" s="34" t="s">
        <v>2127</v>
      </c>
      <c r="AH1338" s="34" t="s">
        <v>2127</v>
      </c>
      <c r="AK1338" s="34" t="s">
        <v>6142</v>
      </c>
      <c r="AM1338" s="34" t="s">
        <v>2127</v>
      </c>
      <c r="AN1338" s="36" t="s">
        <v>2127</v>
      </c>
      <c r="AO1338" s="36" t="s">
        <v>2127</v>
      </c>
      <c r="AP1338" s="34" t="s">
        <v>2127</v>
      </c>
      <c r="AQ1338" s="36" t="s">
        <v>2127</v>
      </c>
      <c r="AR1338" s="34" t="s">
        <v>5048</v>
      </c>
      <c r="AS1338" s="91" t="s">
        <v>6677</v>
      </c>
      <c r="AT1338" s="34">
        <v>3133490161</v>
      </c>
      <c r="AU1338" s="34" t="s">
        <v>2127</v>
      </c>
      <c r="AX1338" s="90"/>
      <c r="BA1338" s="91"/>
      <c r="BB1338" s="91"/>
      <c r="BC1338" s="91"/>
      <c r="BF1338" s="34" t="s">
        <v>4983</v>
      </c>
      <c r="BG1338" s="92" t="s">
        <v>2098</v>
      </c>
      <c r="BM1338" s="36" t="s">
        <v>131</v>
      </c>
      <c r="BN1338" s="34" t="s">
        <v>132</v>
      </c>
      <c r="BO1338" s="36">
        <v>0</v>
      </c>
      <c r="BQ1338" s="94"/>
      <c r="BS1338" s="36" t="s">
        <v>2127</v>
      </c>
      <c r="BU1338" s="95"/>
      <c r="BV1338" s="95"/>
      <c r="BW1338" s="61"/>
      <c r="BX1338" s="60"/>
      <c r="BY1338" s="59" t="str">
        <f t="shared" ca="1" si="101"/>
        <v/>
      </c>
      <c r="CD1338" s="68"/>
      <c r="CE1338" s="68"/>
      <c r="CF1338" s="67"/>
      <c r="CG1338">
        <v>59</v>
      </c>
      <c r="CH1338" s="2">
        <v>150</v>
      </c>
      <c r="CI1338" s="4">
        <f t="shared" si="102"/>
        <v>26.222222222222221</v>
      </c>
      <c r="CJ1338" s="5" t="str">
        <f t="shared" si="103"/>
        <v>SOBREPESO</v>
      </c>
      <c r="CK1338" s="36">
        <v>0</v>
      </c>
      <c r="CL1338" s="66"/>
      <c r="CM1338" s="89">
        <v>43664</v>
      </c>
      <c r="CN1338" s="97">
        <v>43677</v>
      </c>
      <c r="CP1338"/>
      <c r="CQ1338" s="65"/>
      <c r="CR1338" s="65"/>
      <c r="CS1338" s="98"/>
      <c r="CT1338"/>
      <c r="CU1338"/>
      <c r="CV1338" s="97"/>
      <c r="CW1338" s="2">
        <v>150</v>
      </c>
      <c r="CX1338" s="82">
        <v>90</v>
      </c>
      <c r="DG1338" s="64"/>
      <c r="DI1338" s="89"/>
      <c r="DJ1338" s="89"/>
      <c r="DK1338" s="89">
        <v>44806</v>
      </c>
      <c r="DN1338" s="34"/>
      <c r="DO1338" s="34"/>
      <c r="DP1338" s="34"/>
      <c r="DQ1338" s="34"/>
      <c r="DR1338" s="34"/>
      <c r="DS1338" s="34" t="s">
        <v>2127</v>
      </c>
      <c r="DT1338" s="34"/>
      <c r="DU1338" s="47">
        <v>44789</v>
      </c>
      <c r="DY1338" s="1">
        <v>4</v>
      </c>
      <c r="DZ1338" t="s">
        <v>7941</v>
      </c>
      <c r="EA1338" s="4">
        <v>1.78</v>
      </c>
      <c r="EB1338" s="4">
        <v>119</v>
      </c>
      <c r="EC1338" s="4">
        <v>156</v>
      </c>
      <c r="ED1338" s="4">
        <v>82.8</v>
      </c>
      <c r="EE1338" s="4">
        <v>39.9</v>
      </c>
      <c r="EF1338" s="4">
        <v>171</v>
      </c>
      <c r="EG1338" s="4">
        <v>1.5</v>
      </c>
      <c r="EJ1338"/>
      <c r="EL1338" s="34"/>
      <c r="EN1338" s="34"/>
    </row>
    <row r="1339" spans="1:144" x14ac:dyDescent="0.25">
      <c r="A1339" s="85">
        <v>2022</v>
      </c>
      <c r="B1339" s="87">
        <v>44830</v>
      </c>
      <c r="C1339" t="s">
        <v>121</v>
      </c>
      <c r="D1339" t="s">
        <v>122</v>
      </c>
      <c r="E1339" s="34" t="s">
        <v>7938</v>
      </c>
      <c r="F1339" s="34">
        <f t="shared" si="104"/>
        <v>1338</v>
      </c>
      <c r="G1339" s="34" t="s">
        <v>4985</v>
      </c>
      <c r="H1339">
        <v>18</v>
      </c>
      <c r="I1339" s="34" t="s">
        <v>6141</v>
      </c>
      <c r="J1339" s="34" t="s">
        <v>4988</v>
      </c>
      <c r="K1339" s="34" t="str">
        <f>VLOOKUP(J1339,[2]CodMpios!$B$347:$E$362,4,FALSE)</f>
        <v>18001 - Florencia</v>
      </c>
      <c r="L1339" s="34" t="str">
        <f>VLOOKUP($J1339,[2]Coord_Mpios_X_Y!$B$2:$K$1123,9,FALSE)</f>
        <v>1,749138703818</v>
      </c>
      <c r="M1339" s="34" t="str">
        <f>VLOOKUP($J1339,[2]Coord_Mpios_X_Y!$B$2:$K$1123,10,FALSE)</f>
        <v>-75,558239064333</v>
      </c>
      <c r="N1339" s="34" t="s">
        <v>139</v>
      </c>
      <c r="O1339" s="34" t="s">
        <v>126</v>
      </c>
      <c r="Q1339" s="34" t="s">
        <v>127</v>
      </c>
      <c r="R1339" s="34">
        <v>26546640</v>
      </c>
      <c r="S1339" s="34" t="str">
        <f t="shared" si="100"/>
        <v>CC26546640</v>
      </c>
      <c r="T1339" s="34" t="s">
        <v>986</v>
      </c>
      <c r="U1339" s="34" t="s">
        <v>5498</v>
      </c>
      <c r="V1339" s="34" t="s">
        <v>5349</v>
      </c>
      <c r="W1339" s="34" t="s">
        <v>5497</v>
      </c>
      <c r="X1339" s="87">
        <v>12684</v>
      </c>
      <c r="Y1339">
        <v>88</v>
      </c>
      <c r="Z1339" s="36">
        <f>VLOOKUP($Y1339,[2]Edades!$A$3:$H$153,4,FALSE)</f>
        <v>6</v>
      </c>
      <c r="AA1339" s="34" t="str">
        <f>VLOOKUP($Y1339,[2]Edades!$A$3:$H$153,6,FALSE)</f>
        <v>6 - Persona mayor</v>
      </c>
      <c r="AB1339" s="34">
        <f>VLOOKUP($Y1339,[2]Edades!$A$3:$H$153,7,FALSE)</f>
        <v>17</v>
      </c>
      <c r="AC1339" s="34" t="str">
        <f>VLOOKUP($Y1339,[2]Edades!$A$3:$H$153,8,FALSE)</f>
        <v>80 Y MÁS</v>
      </c>
      <c r="AD1339" s="34" t="s">
        <v>129</v>
      </c>
      <c r="AE1339" s="1">
        <v>2</v>
      </c>
      <c r="AF1339" s="34" t="s">
        <v>2137</v>
      </c>
      <c r="AG1339" s="34" t="s">
        <v>2127</v>
      </c>
      <c r="AH1339" s="34" t="s">
        <v>2127</v>
      </c>
      <c r="AK1339" s="34" t="s">
        <v>139</v>
      </c>
      <c r="AM1339" s="34" t="s">
        <v>2127</v>
      </c>
      <c r="AN1339" s="36" t="s">
        <v>2127</v>
      </c>
      <c r="AO1339" s="36" t="s">
        <v>2127</v>
      </c>
      <c r="AP1339" s="34" t="s">
        <v>2127</v>
      </c>
      <c r="AQ1339" s="36" t="s">
        <v>2127</v>
      </c>
      <c r="AR1339" s="34" t="s">
        <v>2098</v>
      </c>
      <c r="AS1339" s="91" t="s">
        <v>7433</v>
      </c>
      <c r="AT1339" s="34">
        <v>3107868886</v>
      </c>
      <c r="AU1339" s="34" t="s">
        <v>2127</v>
      </c>
      <c r="AX1339" s="90"/>
      <c r="BA1339" s="91"/>
      <c r="BB1339" s="91"/>
      <c r="BC1339" s="91"/>
      <c r="BF1339" s="34" t="s">
        <v>4983</v>
      </c>
      <c r="BG1339" s="92" t="s">
        <v>2098</v>
      </c>
      <c r="BM1339" s="36" t="s">
        <v>131</v>
      </c>
      <c r="BN1339" s="34" t="s">
        <v>132</v>
      </c>
      <c r="BO1339" s="36">
        <v>0</v>
      </c>
      <c r="BQ1339" s="94"/>
      <c r="BS1339" s="36" t="s">
        <v>2127</v>
      </c>
      <c r="BU1339" s="95"/>
      <c r="BV1339" s="95"/>
      <c r="BW1339" s="61"/>
      <c r="BX1339" s="60"/>
      <c r="BY1339" s="59" t="str">
        <f t="shared" ca="1" si="101"/>
        <v/>
      </c>
      <c r="CD1339" s="68"/>
      <c r="CE1339" s="68"/>
      <c r="CF1339" s="67"/>
      <c r="CG1339">
        <v>57</v>
      </c>
      <c r="CH1339" s="2">
        <v>162</v>
      </c>
      <c r="CI1339" s="4">
        <f t="shared" si="102"/>
        <v>21.719250114311837</v>
      </c>
      <c r="CJ1339" s="5" t="str">
        <f t="shared" si="103"/>
        <v>NORMAL</v>
      </c>
      <c r="CK1339" s="36">
        <v>0</v>
      </c>
      <c r="CL1339" s="66"/>
      <c r="CM1339" s="89">
        <v>43665</v>
      </c>
      <c r="CN1339" s="97">
        <v>43677</v>
      </c>
      <c r="CP1339"/>
      <c r="CQ1339" s="65"/>
      <c r="CR1339" s="65"/>
      <c r="CS1339" s="98"/>
      <c r="CT1339"/>
      <c r="CU1339"/>
      <c r="CV1339" s="97"/>
      <c r="CW1339" s="2"/>
      <c r="CX1339" s="82"/>
      <c r="DG1339" s="64"/>
      <c r="DI1339" s="89"/>
      <c r="DJ1339" s="89"/>
      <c r="DN1339" s="34"/>
      <c r="DO1339" s="34"/>
      <c r="DP1339" s="34"/>
      <c r="DQ1339" s="34"/>
      <c r="DR1339" s="34"/>
      <c r="DS1339" s="34" t="s">
        <v>2127</v>
      </c>
      <c r="DT1339" s="34"/>
      <c r="DU1339" s="47">
        <v>44278</v>
      </c>
      <c r="DY1339" s="1">
        <v>3</v>
      </c>
      <c r="DZ1339" t="s">
        <v>7940</v>
      </c>
      <c r="EB1339" s="4"/>
      <c r="EJ1339"/>
      <c r="EL1339" s="34"/>
      <c r="EN1339" s="34"/>
    </row>
    <row r="1340" spans="1:144" x14ac:dyDescent="0.25">
      <c r="A1340" s="85">
        <v>2022</v>
      </c>
      <c r="B1340" s="87">
        <v>44830</v>
      </c>
      <c r="C1340" t="s">
        <v>121</v>
      </c>
      <c r="D1340" t="s">
        <v>122</v>
      </c>
      <c r="E1340" s="34" t="s">
        <v>7938</v>
      </c>
      <c r="F1340" s="34">
        <f t="shared" si="104"/>
        <v>1339</v>
      </c>
      <c r="G1340" s="34" t="s">
        <v>4985</v>
      </c>
      <c r="H1340">
        <v>18</v>
      </c>
      <c r="I1340" s="34" t="s">
        <v>6141</v>
      </c>
      <c r="J1340" s="34" t="s">
        <v>4984</v>
      </c>
      <c r="K1340" s="34" t="str">
        <f>VLOOKUP(J1340,[2]CodMpios!$B$347:$E$362,4,FALSE)</f>
        <v>18753 - San Vicente Del Caguán</v>
      </c>
      <c r="L1340" s="34" t="str">
        <f>VLOOKUP($J1340,[2]Coord_Mpios_X_Y!$B$2:$K$1123,9,FALSE)</f>
        <v>1,567801695842</v>
      </c>
      <c r="M1340" s="34" t="str">
        <f>VLOOKUP($J1340,[2]Coord_Mpios_X_Y!$B$2:$K$1123,10,FALSE)</f>
        <v>-74,262977514784</v>
      </c>
      <c r="N1340" s="34" t="s">
        <v>125</v>
      </c>
      <c r="O1340" s="34" t="s">
        <v>126</v>
      </c>
      <c r="Q1340" s="34" t="s">
        <v>127</v>
      </c>
      <c r="R1340" s="34">
        <v>26274346</v>
      </c>
      <c r="S1340" s="34" t="str">
        <f t="shared" si="100"/>
        <v>CC26274346</v>
      </c>
      <c r="T1340" s="34" t="s">
        <v>5496</v>
      </c>
      <c r="V1340" s="34" t="s">
        <v>246</v>
      </c>
      <c r="W1340" s="34" t="s">
        <v>5222</v>
      </c>
      <c r="X1340" s="87">
        <v>27590</v>
      </c>
      <c r="Y1340">
        <v>47</v>
      </c>
      <c r="Z1340" s="36">
        <f>VLOOKUP($Y1340,[2]Edades!$A$3:$H$153,4,FALSE)</f>
        <v>5</v>
      </c>
      <c r="AA1340" s="34" t="str">
        <f>VLOOKUP($Y1340,[2]Edades!$A$3:$H$153,6,FALSE)</f>
        <v>5 - Adultez</v>
      </c>
      <c r="AB1340" s="34">
        <f>VLOOKUP($Y1340,[2]Edades!$A$3:$H$153,7,FALSE)</f>
        <v>10</v>
      </c>
      <c r="AC1340" s="34" t="str">
        <f>VLOOKUP($Y1340,[2]Edades!$A$3:$H$153,8,FALSE)</f>
        <v>45-49</v>
      </c>
      <c r="AD1340" s="34" t="s">
        <v>129</v>
      </c>
      <c r="AE1340" s="1">
        <v>2</v>
      </c>
      <c r="AF1340" s="34" t="s">
        <v>130</v>
      </c>
      <c r="AG1340" s="34" t="s">
        <v>2127</v>
      </c>
      <c r="AH1340" s="34" t="s">
        <v>2127</v>
      </c>
      <c r="AK1340" s="34" t="s">
        <v>125</v>
      </c>
      <c r="AM1340" s="34" t="s">
        <v>2127</v>
      </c>
      <c r="AN1340" s="36" t="s">
        <v>2127</v>
      </c>
      <c r="AO1340" s="36" t="s">
        <v>2127</v>
      </c>
      <c r="AP1340" s="34" t="s">
        <v>2127</v>
      </c>
      <c r="AQ1340" s="36" t="s">
        <v>2127</v>
      </c>
      <c r="AR1340" s="34" t="s">
        <v>2098</v>
      </c>
      <c r="AS1340" s="91" t="s">
        <v>7434</v>
      </c>
      <c r="AT1340" s="34">
        <v>3123136011</v>
      </c>
      <c r="AU1340" s="34" t="s">
        <v>2127</v>
      </c>
      <c r="AX1340" s="90"/>
      <c r="BA1340" s="91"/>
      <c r="BB1340" s="91"/>
      <c r="BC1340" s="91"/>
      <c r="BF1340" s="34" t="s">
        <v>4983</v>
      </c>
      <c r="BG1340" s="92" t="s">
        <v>2098</v>
      </c>
      <c r="BM1340" s="36" t="s">
        <v>131</v>
      </c>
      <c r="BN1340" s="34" t="s">
        <v>132</v>
      </c>
      <c r="BO1340" s="36">
        <v>0</v>
      </c>
      <c r="BQ1340" s="94"/>
      <c r="BS1340" s="36" t="s">
        <v>2127</v>
      </c>
      <c r="BU1340" s="95"/>
      <c r="BV1340" s="95"/>
      <c r="BW1340" s="61"/>
      <c r="BX1340" s="60"/>
      <c r="BY1340" s="59" t="str">
        <f t="shared" ca="1" si="101"/>
        <v/>
      </c>
      <c r="CD1340" s="68"/>
      <c r="CE1340" s="68"/>
      <c r="CF1340" s="67"/>
      <c r="CG1340">
        <v>80</v>
      </c>
      <c r="CH1340" s="2">
        <v>170</v>
      </c>
      <c r="CI1340" s="4">
        <f t="shared" si="102"/>
        <v>27.681660899653981</v>
      </c>
      <c r="CJ1340" s="5" t="str">
        <f t="shared" si="103"/>
        <v>SOBREPESO</v>
      </c>
      <c r="CK1340" s="36">
        <v>0</v>
      </c>
      <c r="CL1340" s="66"/>
      <c r="CM1340" s="89">
        <v>43679</v>
      </c>
      <c r="CN1340" s="97">
        <v>43710</v>
      </c>
      <c r="CP1340"/>
      <c r="CQ1340" s="65"/>
      <c r="CR1340" s="65"/>
      <c r="CS1340" s="98"/>
      <c r="CT1340"/>
      <c r="CU1340"/>
      <c r="CV1340" s="97"/>
      <c r="CW1340" s="2"/>
      <c r="CX1340" s="82"/>
      <c r="DG1340" s="64"/>
      <c r="DI1340" s="89"/>
      <c r="DJ1340" s="89"/>
      <c r="DN1340" s="34"/>
      <c r="DO1340" s="34"/>
      <c r="DP1340" s="34"/>
      <c r="DQ1340" s="34"/>
      <c r="DR1340" s="34"/>
      <c r="DS1340" s="34" t="s">
        <v>2127</v>
      </c>
      <c r="DT1340" s="34"/>
      <c r="DU1340" s="47">
        <v>43679</v>
      </c>
      <c r="DY1340" s="1">
        <v>1</v>
      </c>
      <c r="DZ1340" t="s">
        <v>7941</v>
      </c>
      <c r="EB1340" s="4"/>
      <c r="EJ1340"/>
      <c r="EL1340" s="34"/>
      <c r="EN1340" s="34"/>
    </row>
    <row r="1341" spans="1:144" x14ac:dyDescent="0.25">
      <c r="A1341" s="85">
        <v>2022</v>
      </c>
      <c r="B1341" s="87">
        <v>44830</v>
      </c>
      <c r="C1341" t="s">
        <v>121</v>
      </c>
      <c r="D1341" t="s">
        <v>122</v>
      </c>
      <c r="E1341" s="34" t="s">
        <v>7938</v>
      </c>
      <c r="F1341" s="34">
        <f t="shared" si="104"/>
        <v>1340</v>
      </c>
      <c r="G1341" s="34" t="s">
        <v>4985</v>
      </c>
      <c r="H1341">
        <v>18</v>
      </c>
      <c r="I1341" s="34" t="s">
        <v>6141</v>
      </c>
      <c r="J1341" s="34" t="s">
        <v>4984</v>
      </c>
      <c r="K1341" s="34" t="str">
        <f>VLOOKUP(J1341,[2]CodMpios!$B$347:$E$362,4,FALSE)</f>
        <v>18753 - San Vicente Del Caguán</v>
      </c>
      <c r="L1341" s="34" t="str">
        <f>VLOOKUP($J1341,[2]Coord_Mpios_X_Y!$B$2:$K$1123,9,FALSE)</f>
        <v>1,567801695842</v>
      </c>
      <c r="M1341" s="34" t="str">
        <f>VLOOKUP($J1341,[2]Coord_Mpios_X_Y!$B$2:$K$1123,10,FALSE)</f>
        <v>-74,262977514784</v>
      </c>
      <c r="N1341" s="34" t="s">
        <v>6142</v>
      </c>
      <c r="O1341" s="34" t="s">
        <v>126</v>
      </c>
      <c r="Q1341" s="34" t="s">
        <v>127</v>
      </c>
      <c r="R1341" s="34">
        <v>17628640</v>
      </c>
      <c r="S1341" s="34" t="str">
        <f t="shared" si="100"/>
        <v>CC17628640</v>
      </c>
      <c r="T1341" s="34" t="s">
        <v>939</v>
      </c>
      <c r="V1341" s="34" t="s">
        <v>299</v>
      </c>
      <c r="W1341" s="34" t="s">
        <v>5474</v>
      </c>
      <c r="X1341" s="87">
        <v>20223</v>
      </c>
      <c r="Y1341">
        <v>67</v>
      </c>
      <c r="Z1341" s="36">
        <f>VLOOKUP($Y1341,[2]Edades!$A$3:$H$153,4,FALSE)</f>
        <v>6</v>
      </c>
      <c r="AA1341" s="34" t="str">
        <f>VLOOKUP($Y1341,[2]Edades!$A$3:$H$153,6,FALSE)</f>
        <v>6 - Persona mayor</v>
      </c>
      <c r="AB1341" s="34">
        <f>VLOOKUP($Y1341,[2]Edades!$A$3:$H$153,7,FALSE)</f>
        <v>14</v>
      </c>
      <c r="AC1341" s="34" t="str">
        <f>VLOOKUP($Y1341,[2]Edades!$A$3:$H$153,8,FALSE)</f>
        <v>65-69</v>
      </c>
      <c r="AD1341" s="34" t="s">
        <v>146</v>
      </c>
      <c r="AE1341">
        <v>1</v>
      </c>
      <c r="AF1341" s="34" t="s">
        <v>2137</v>
      </c>
      <c r="AG1341" s="34" t="s">
        <v>2127</v>
      </c>
      <c r="AH1341" s="34" t="s">
        <v>2127</v>
      </c>
      <c r="AK1341" s="34" t="s">
        <v>6142</v>
      </c>
      <c r="AM1341" s="34" t="s">
        <v>2127</v>
      </c>
      <c r="AN1341" s="36" t="s">
        <v>2127</v>
      </c>
      <c r="AO1341" s="36" t="s">
        <v>2127</v>
      </c>
      <c r="AP1341" s="34" t="s">
        <v>2127</v>
      </c>
      <c r="AQ1341" s="36" t="s">
        <v>2127</v>
      </c>
      <c r="AR1341" s="34" t="s">
        <v>2098</v>
      </c>
      <c r="AS1341" s="91" t="s">
        <v>7435</v>
      </c>
      <c r="AT1341" s="34">
        <v>3176994709</v>
      </c>
      <c r="AU1341" s="34" t="s">
        <v>2127</v>
      </c>
      <c r="AX1341" s="90"/>
      <c r="BA1341" s="91"/>
      <c r="BB1341" s="91"/>
      <c r="BC1341" s="91"/>
      <c r="BF1341" s="34" t="s">
        <v>4983</v>
      </c>
      <c r="BG1341" s="92" t="s">
        <v>2098</v>
      </c>
      <c r="BM1341" s="36" t="s">
        <v>131</v>
      </c>
      <c r="BN1341" s="34" t="s">
        <v>132</v>
      </c>
      <c r="BO1341" s="36">
        <v>0</v>
      </c>
      <c r="BQ1341" s="94"/>
      <c r="BS1341" s="36" t="s">
        <v>2127</v>
      </c>
      <c r="BU1341" s="95"/>
      <c r="BV1341" s="95"/>
      <c r="BW1341" s="61"/>
      <c r="BX1341" s="60"/>
      <c r="BY1341" s="59" t="str">
        <f t="shared" ca="1" si="101"/>
        <v/>
      </c>
      <c r="CD1341" s="68"/>
      <c r="CE1341" s="68"/>
      <c r="CF1341" s="67"/>
      <c r="CG1341">
        <v>89</v>
      </c>
      <c r="CH1341" s="2">
        <v>172</v>
      </c>
      <c r="CI1341" s="4">
        <f t="shared" si="102"/>
        <v>30.08382909680909</v>
      </c>
      <c r="CJ1341" s="5" t="str">
        <f t="shared" si="103"/>
        <v>OBESIDAD</v>
      </c>
      <c r="CK1341" s="36">
        <v>0</v>
      </c>
      <c r="CL1341" s="66"/>
      <c r="CM1341" s="89">
        <v>43682</v>
      </c>
      <c r="CN1341" s="97">
        <v>43692</v>
      </c>
      <c r="CP1341"/>
      <c r="CQ1341" s="65"/>
      <c r="CR1341" s="65"/>
      <c r="CS1341" s="98"/>
      <c r="CT1341"/>
      <c r="CU1341"/>
      <c r="CV1341" s="97"/>
      <c r="CW1341" s="2"/>
      <c r="CX1341" s="82"/>
      <c r="DG1341" s="64"/>
      <c r="DI1341" s="89">
        <v>43699</v>
      </c>
      <c r="DJ1341" s="89"/>
      <c r="DN1341" s="34"/>
      <c r="DO1341" s="34"/>
      <c r="DP1341" s="34"/>
      <c r="DQ1341" s="34"/>
      <c r="DR1341" s="34"/>
      <c r="DS1341" s="34" t="s">
        <v>2127</v>
      </c>
      <c r="DT1341" s="34"/>
      <c r="DU1341" s="47">
        <v>43692</v>
      </c>
      <c r="DY1341" s="1">
        <v>1</v>
      </c>
      <c r="DZ1341" t="s">
        <v>7941</v>
      </c>
      <c r="EB1341" s="4"/>
      <c r="EJ1341"/>
      <c r="EL1341" s="34"/>
      <c r="EN1341" s="34"/>
    </row>
    <row r="1342" spans="1:144" x14ac:dyDescent="0.25">
      <c r="A1342" s="85">
        <v>2022</v>
      </c>
      <c r="B1342" s="87">
        <v>44830</v>
      </c>
      <c r="C1342" t="s">
        <v>121</v>
      </c>
      <c r="D1342" t="s">
        <v>122</v>
      </c>
      <c r="E1342" s="34" t="s">
        <v>7938</v>
      </c>
      <c r="F1342" s="34">
        <f t="shared" si="104"/>
        <v>1341</v>
      </c>
      <c r="G1342" s="34" t="s">
        <v>4985</v>
      </c>
      <c r="H1342">
        <v>18</v>
      </c>
      <c r="I1342" s="34" t="s">
        <v>6141</v>
      </c>
      <c r="J1342" s="34" t="s">
        <v>5008</v>
      </c>
      <c r="K1342" s="34" t="str">
        <f>VLOOKUP(J1342,[2]CodMpios!$B$347:$E$362,4,FALSE)</f>
        <v>18094 - Belén De Los Andaquíes</v>
      </c>
      <c r="L1342" s="34" t="str">
        <f>VLOOKUP($J1342,[2]Coord_Mpios_X_Y!$B$2:$K$1123,9,FALSE)</f>
        <v>1,500923003060</v>
      </c>
      <c r="M1342" s="34" t="str">
        <f>VLOOKUP($J1342,[2]Coord_Mpios_X_Y!$B$2:$K$1123,10,FALSE)</f>
        <v>-75,875645424257</v>
      </c>
      <c r="N1342" s="34" t="s">
        <v>125</v>
      </c>
      <c r="O1342" s="34" t="s">
        <v>126</v>
      </c>
      <c r="Q1342" s="34" t="s">
        <v>127</v>
      </c>
      <c r="R1342" s="34">
        <v>17631824</v>
      </c>
      <c r="S1342" s="34" t="str">
        <f t="shared" si="100"/>
        <v>CC17631824</v>
      </c>
      <c r="T1342" s="34" t="s">
        <v>200</v>
      </c>
      <c r="V1342" s="34" t="s">
        <v>5495</v>
      </c>
      <c r="W1342" s="34" t="s">
        <v>5494</v>
      </c>
      <c r="X1342" s="87">
        <v>21962</v>
      </c>
      <c r="Y1342">
        <v>63</v>
      </c>
      <c r="Z1342" s="36">
        <f>VLOOKUP($Y1342,[2]Edades!$A$3:$H$153,4,FALSE)</f>
        <v>6</v>
      </c>
      <c r="AA1342" s="34" t="str">
        <f>VLOOKUP($Y1342,[2]Edades!$A$3:$H$153,6,FALSE)</f>
        <v>6 - Persona mayor</v>
      </c>
      <c r="AB1342" s="34">
        <f>VLOOKUP($Y1342,[2]Edades!$A$3:$H$153,7,FALSE)</f>
        <v>13</v>
      </c>
      <c r="AC1342" s="34" t="str">
        <f>VLOOKUP($Y1342,[2]Edades!$A$3:$H$153,8,FALSE)</f>
        <v>60-64</v>
      </c>
      <c r="AD1342" s="34" t="s">
        <v>146</v>
      </c>
      <c r="AE1342">
        <v>1</v>
      </c>
      <c r="AF1342" s="34" t="s">
        <v>2137</v>
      </c>
      <c r="AG1342" s="34" t="s">
        <v>2127</v>
      </c>
      <c r="AH1342" s="34" t="s">
        <v>2127</v>
      </c>
      <c r="AK1342" s="34" t="s">
        <v>125</v>
      </c>
      <c r="AM1342" s="34" t="s">
        <v>2127</v>
      </c>
      <c r="AN1342" s="36" t="s">
        <v>2127</v>
      </c>
      <c r="AO1342" s="36" t="s">
        <v>2127</v>
      </c>
      <c r="AP1342" s="34" t="s">
        <v>2127</v>
      </c>
      <c r="AQ1342" s="36" t="s">
        <v>2127</v>
      </c>
      <c r="AR1342" s="34" t="s">
        <v>5238</v>
      </c>
      <c r="AS1342" s="91" t="s">
        <v>7436</v>
      </c>
      <c r="AT1342" s="34">
        <v>3144407857</v>
      </c>
      <c r="AU1342" s="34" t="s">
        <v>2127</v>
      </c>
      <c r="AX1342" s="90"/>
      <c r="BA1342" s="91"/>
      <c r="BB1342" s="91"/>
      <c r="BC1342" s="91"/>
      <c r="BF1342" s="34" t="s">
        <v>4983</v>
      </c>
      <c r="BG1342" s="92" t="s">
        <v>2098</v>
      </c>
      <c r="BM1342" s="36" t="s">
        <v>131</v>
      </c>
      <c r="BN1342" s="34" t="s">
        <v>132</v>
      </c>
      <c r="BO1342" s="36">
        <v>0</v>
      </c>
      <c r="BQ1342" s="94"/>
      <c r="BS1342" s="36" t="s">
        <v>2127</v>
      </c>
      <c r="BU1342" s="95"/>
      <c r="BV1342" s="95"/>
      <c r="BW1342" s="61"/>
      <c r="BX1342" s="60"/>
      <c r="BY1342" s="59" t="str">
        <f t="shared" ca="1" si="101"/>
        <v/>
      </c>
      <c r="CD1342" s="68"/>
      <c r="CE1342" s="68"/>
      <c r="CF1342" s="67"/>
      <c r="CG1342">
        <v>93</v>
      </c>
      <c r="CH1342" s="2">
        <v>165</v>
      </c>
      <c r="CI1342" s="4">
        <f t="shared" si="102"/>
        <v>34.159779614325075</v>
      </c>
      <c r="CJ1342" s="5" t="str">
        <f t="shared" si="103"/>
        <v>OBESIDAD</v>
      </c>
      <c r="CK1342" s="36">
        <v>0</v>
      </c>
      <c r="CL1342" s="66"/>
      <c r="CM1342" s="89">
        <v>43682</v>
      </c>
      <c r="CN1342" s="97">
        <v>43692</v>
      </c>
      <c r="CP1342"/>
      <c r="CQ1342" s="65"/>
      <c r="CR1342" s="65"/>
      <c r="CS1342" s="98"/>
      <c r="CT1342"/>
      <c r="CU1342"/>
      <c r="CV1342" s="97"/>
      <c r="CW1342" s="2">
        <v>160</v>
      </c>
      <c r="CX1342" s="82">
        <v>100</v>
      </c>
      <c r="DG1342" s="64"/>
      <c r="DI1342" s="89">
        <v>43693</v>
      </c>
      <c r="DJ1342" s="89"/>
      <c r="DN1342" s="34"/>
      <c r="DO1342" s="34"/>
      <c r="DP1342" s="34"/>
      <c r="DQ1342" s="34"/>
      <c r="DR1342" s="34"/>
      <c r="DS1342" s="34" t="s">
        <v>2127</v>
      </c>
      <c r="DT1342" s="34"/>
      <c r="DU1342" s="47">
        <v>44774</v>
      </c>
      <c r="DY1342" s="1">
        <v>2</v>
      </c>
      <c r="DZ1342" t="s">
        <v>7941</v>
      </c>
      <c r="EA1342" s="4">
        <v>0.94</v>
      </c>
      <c r="EB1342" s="4">
        <v>85</v>
      </c>
      <c r="EC1342" s="4">
        <v>201</v>
      </c>
      <c r="ED1342" s="4">
        <v>141.6</v>
      </c>
      <c r="EE1342" s="4">
        <v>36</v>
      </c>
      <c r="EF1342" s="4">
        <v>117</v>
      </c>
      <c r="EG1342" s="4">
        <v>2.2999999999999998</v>
      </c>
      <c r="EJ1342"/>
      <c r="EL1342" s="34"/>
      <c r="EN1342" s="34"/>
    </row>
    <row r="1343" spans="1:144" x14ac:dyDescent="0.25">
      <c r="A1343" s="85">
        <v>2022</v>
      </c>
      <c r="B1343" s="87">
        <v>44830</v>
      </c>
      <c r="C1343" t="s">
        <v>121</v>
      </c>
      <c r="D1343" t="s">
        <v>122</v>
      </c>
      <c r="E1343" s="34" t="s">
        <v>7938</v>
      </c>
      <c r="F1343" s="34">
        <f t="shared" si="104"/>
        <v>1342</v>
      </c>
      <c r="G1343" s="34" t="s">
        <v>4985</v>
      </c>
      <c r="H1343">
        <v>18</v>
      </c>
      <c r="I1343" s="34" t="s">
        <v>6141</v>
      </c>
      <c r="J1343" s="34" t="s">
        <v>4984</v>
      </c>
      <c r="K1343" s="34" t="str">
        <f>VLOOKUP(J1343,[2]CodMpios!$B$347:$E$362,4,FALSE)</f>
        <v>18753 - San Vicente Del Caguán</v>
      </c>
      <c r="L1343" s="34" t="str">
        <f>VLOOKUP($J1343,[2]Coord_Mpios_X_Y!$B$2:$K$1123,9,FALSE)</f>
        <v>1,567801695842</v>
      </c>
      <c r="M1343" s="34" t="str">
        <f>VLOOKUP($J1343,[2]Coord_Mpios_X_Y!$B$2:$K$1123,10,FALSE)</f>
        <v>-74,262977514784</v>
      </c>
      <c r="N1343" s="34" t="s">
        <v>125</v>
      </c>
      <c r="O1343" s="34" t="s">
        <v>126</v>
      </c>
      <c r="Q1343" s="34" t="s">
        <v>127</v>
      </c>
      <c r="R1343" s="34">
        <v>26274360</v>
      </c>
      <c r="S1343" s="34" t="str">
        <f t="shared" si="100"/>
        <v>CC26274360</v>
      </c>
      <c r="T1343" s="34" t="s">
        <v>2470</v>
      </c>
      <c r="U1343" s="34" t="s">
        <v>5493</v>
      </c>
      <c r="V1343" s="34" t="s">
        <v>5492</v>
      </c>
      <c r="W1343" s="34" t="s">
        <v>142</v>
      </c>
      <c r="X1343" s="87">
        <v>28428</v>
      </c>
      <c r="Y1343">
        <v>45</v>
      </c>
      <c r="Z1343" s="36">
        <f>VLOOKUP($Y1343,[2]Edades!$A$3:$H$153,4,FALSE)</f>
        <v>5</v>
      </c>
      <c r="AA1343" s="34" t="str">
        <f>VLOOKUP($Y1343,[2]Edades!$A$3:$H$153,6,FALSE)</f>
        <v>5 - Adultez</v>
      </c>
      <c r="AB1343" s="34">
        <f>VLOOKUP($Y1343,[2]Edades!$A$3:$H$153,7,FALSE)</f>
        <v>10</v>
      </c>
      <c r="AC1343" s="34" t="str">
        <f>VLOOKUP($Y1343,[2]Edades!$A$3:$H$153,8,FALSE)</f>
        <v>45-49</v>
      </c>
      <c r="AD1343" s="34" t="s">
        <v>129</v>
      </c>
      <c r="AE1343" s="1">
        <v>2</v>
      </c>
      <c r="AF1343" s="34" t="s">
        <v>5066</v>
      </c>
      <c r="AG1343" s="34" t="s">
        <v>2127</v>
      </c>
      <c r="AH1343" s="34" t="s">
        <v>2127</v>
      </c>
      <c r="AK1343" s="34" t="s">
        <v>125</v>
      </c>
      <c r="AM1343" s="34" t="s">
        <v>2127</v>
      </c>
      <c r="AN1343" s="36" t="s">
        <v>2127</v>
      </c>
      <c r="AO1343" s="36" t="s">
        <v>2127</v>
      </c>
      <c r="AP1343" s="34" t="s">
        <v>2127</v>
      </c>
      <c r="AQ1343" s="36" t="s">
        <v>2127</v>
      </c>
      <c r="AR1343" s="34" t="s">
        <v>5042</v>
      </c>
      <c r="AS1343" s="91" t="s">
        <v>7437</v>
      </c>
      <c r="AT1343" s="34">
        <v>3142838771</v>
      </c>
      <c r="AU1343" s="34" t="s">
        <v>2127</v>
      </c>
      <c r="AX1343" s="90"/>
      <c r="BA1343" s="91"/>
      <c r="BB1343" s="91"/>
      <c r="BC1343" s="91"/>
      <c r="BF1343" s="34" t="s">
        <v>4983</v>
      </c>
      <c r="BG1343" s="92" t="s">
        <v>2098</v>
      </c>
      <c r="BM1343" s="36" t="s">
        <v>131</v>
      </c>
      <c r="BN1343" s="34" t="s">
        <v>132</v>
      </c>
      <c r="BO1343" s="36">
        <v>0</v>
      </c>
      <c r="BQ1343" s="94"/>
      <c r="BS1343" s="36" t="s">
        <v>2127</v>
      </c>
      <c r="BU1343" s="95"/>
      <c r="BV1343" s="95"/>
      <c r="BW1343" s="61"/>
      <c r="BX1343" s="60"/>
      <c r="BY1343" s="59" t="str">
        <f t="shared" ca="1" si="101"/>
        <v/>
      </c>
      <c r="CD1343" s="68"/>
      <c r="CE1343" s="68"/>
      <c r="CF1343" s="67"/>
      <c r="CG1343">
        <v>94</v>
      </c>
      <c r="CH1343" s="2">
        <v>164</v>
      </c>
      <c r="CI1343" s="4">
        <f t="shared" si="102"/>
        <v>34.949434860202267</v>
      </c>
      <c r="CJ1343" s="5" t="str">
        <f t="shared" si="103"/>
        <v>OBESIDAD</v>
      </c>
      <c r="CK1343" s="36">
        <v>0</v>
      </c>
      <c r="CL1343" s="66"/>
      <c r="CM1343" s="89">
        <v>43677</v>
      </c>
      <c r="CN1343" s="97">
        <v>43682</v>
      </c>
      <c r="CP1343"/>
      <c r="CQ1343" s="65"/>
      <c r="CR1343" s="65"/>
      <c r="CS1343" s="98"/>
      <c r="CT1343"/>
      <c r="CU1343"/>
      <c r="CV1343" s="97"/>
      <c r="CW1343" s="2"/>
      <c r="CX1343" s="82"/>
      <c r="DG1343" s="64"/>
      <c r="DI1343" s="89">
        <v>43682</v>
      </c>
      <c r="DJ1343" s="89"/>
      <c r="DN1343" s="34"/>
      <c r="DO1343" s="34"/>
      <c r="DP1343" s="34"/>
      <c r="DQ1343" s="34"/>
      <c r="DR1343" s="34"/>
      <c r="DS1343" s="34" t="s">
        <v>2127</v>
      </c>
      <c r="DT1343" s="34"/>
      <c r="DU1343" s="47">
        <v>43682</v>
      </c>
      <c r="DY1343" s="1">
        <v>2</v>
      </c>
      <c r="DZ1343" t="s">
        <v>7941</v>
      </c>
      <c r="EB1343" s="4"/>
      <c r="EJ1343"/>
      <c r="EL1343" s="34"/>
      <c r="EN1343" s="34"/>
    </row>
    <row r="1344" spans="1:144" x14ac:dyDescent="0.25">
      <c r="A1344" s="85">
        <v>2022</v>
      </c>
      <c r="B1344" s="87">
        <v>44830</v>
      </c>
      <c r="C1344" t="s">
        <v>121</v>
      </c>
      <c r="D1344" t="s">
        <v>122</v>
      </c>
      <c r="E1344" s="34" t="s">
        <v>7938</v>
      </c>
      <c r="F1344" s="34">
        <f t="shared" si="104"/>
        <v>1343</v>
      </c>
      <c r="G1344" s="34" t="s">
        <v>4985</v>
      </c>
      <c r="H1344">
        <v>18</v>
      </c>
      <c r="I1344" s="34" t="s">
        <v>6141</v>
      </c>
      <c r="J1344" s="34" t="s">
        <v>5032</v>
      </c>
      <c r="K1344" s="34" t="str">
        <f>VLOOKUP(J1344,[2]CodMpios!$B$347:$E$362,4,FALSE)</f>
        <v>18150 - Cartagena Del Chaira</v>
      </c>
      <c r="L1344" s="34" t="str">
        <f>VLOOKUP($J1344,[2]Coord_Mpios_X_Y!$B$2:$K$1123,9,FALSE)</f>
        <v>0,647693081213</v>
      </c>
      <c r="M1344" s="34" t="str">
        <f>VLOOKUP($J1344,[2]Coord_Mpios_X_Y!$B$2:$K$1123,10,FALSE)</f>
        <v>-74,272354990827</v>
      </c>
      <c r="N1344" s="34" t="s">
        <v>6142</v>
      </c>
      <c r="O1344" s="34" t="s">
        <v>126</v>
      </c>
      <c r="Q1344" s="34" t="s">
        <v>127</v>
      </c>
      <c r="R1344" s="34">
        <v>21313700</v>
      </c>
      <c r="S1344" s="34" t="str">
        <f t="shared" si="100"/>
        <v>CC21313700</v>
      </c>
      <c r="T1344" s="34" t="s">
        <v>244</v>
      </c>
      <c r="V1344" s="34" t="s">
        <v>5491</v>
      </c>
      <c r="W1344" s="34" t="s">
        <v>135</v>
      </c>
      <c r="X1344" s="87">
        <v>14897</v>
      </c>
      <c r="Y1344">
        <v>82</v>
      </c>
      <c r="Z1344" s="36">
        <f>VLOOKUP($Y1344,[2]Edades!$A$3:$H$153,4,FALSE)</f>
        <v>6</v>
      </c>
      <c r="AA1344" s="34" t="str">
        <f>VLOOKUP($Y1344,[2]Edades!$A$3:$H$153,6,FALSE)</f>
        <v>6 - Persona mayor</v>
      </c>
      <c r="AB1344" s="34">
        <f>VLOOKUP($Y1344,[2]Edades!$A$3:$H$153,7,FALSE)</f>
        <v>17</v>
      </c>
      <c r="AC1344" s="34" t="str">
        <f>VLOOKUP($Y1344,[2]Edades!$A$3:$H$153,8,FALSE)</f>
        <v>80 Y MÁS</v>
      </c>
      <c r="AD1344" s="34" t="s">
        <v>129</v>
      </c>
      <c r="AE1344" s="1">
        <v>2</v>
      </c>
      <c r="AF1344" s="34" t="s">
        <v>2137</v>
      </c>
      <c r="AG1344" s="34" t="s">
        <v>2127</v>
      </c>
      <c r="AH1344" s="34" t="s">
        <v>2127</v>
      </c>
      <c r="AK1344" s="34" t="s">
        <v>6142</v>
      </c>
      <c r="AM1344" s="34" t="s">
        <v>2127</v>
      </c>
      <c r="AN1344" s="36" t="s">
        <v>2127</v>
      </c>
      <c r="AO1344" s="36" t="s">
        <v>2127</v>
      </c>
      <c r="AP1344" s="34" t="s">
        <v>2127</v>
      </c>
      <c r="AQ1344" s="36" t="s">
        <v>2127</v>
      </c>
      <c r="AR1344" s="34" t="s">
        <v>5318</v>
      </c>
      <c r="AS1344" s="91" t="s">
        <v>2109</v>
      </c>
      <c r="AT1344" s="34">
        <v>3116703971</v>
      </c>
      <c r="AU1344" s="34" t="s">
        <v>2127</v>
      </c>
      <c r="AX1344" s="90"/>
      <c r="BA1344" s="91"/>
      <c r="BB1344" s="91"/>
      <c r="BC1344" s="91"/>
      <c r="BF1344" s="34" t="s">
        <v>4983</v>
      </c>
      <c r="BG1344" s="92" t="s">
        <v>5318</v>
      </c>
      <c r="BM1344" s="36" t="s">
        <v>131</v>
      </c>
      <c r="BN1344" s="34" t="s">
        <v>132</v>
      </c>
      <c r="BO1344" s="36">
        <v>0</v>
      </c>
      <c r="BQ1344" s="94"/>
      <c r="BS1344" s="36" t="s">
        <v>2127</v>
      </c>
      <c r="BU1344" s="95"/>
      <c r="BV1344" s="95"/>
      <c r="BW1344" s="61"/>
      <c r="BX1344" s="60"/>
      <c r="BY1344" s="59" t="str">
        <f t="shared" ca="1" si="101"/>
        <v/>
      </c>
      <c r="CD1344" s="68"/>
      <c r="CE1344" s="68"/>
      <c r="CF1344" s="67"/>
      <c r="CG1344">
        <v>64</v>
      </c>
      <c r="CH1344" s="2">
        <v>163</v>
      </c>
      <c r="CI1344" s="4">
        <f t="shared" si="102"/>
        <v>24.088223117166624</v>
      </c>
      <c r="CJ1344" s="5" t="str">
        <f t="shared" si="103"/>
        <v>NORMAL</v>
      </c>
      <c r="CK1344" s="36">
        <v>0</v>
      </c>
      <c r="CL1344" s="66"/>
      <c r="CM1344" s="89">
        <v>43682</v>
      </c>
      <c r="CN1344" s="97">
        <v>43692</v>
      </c>
      <c r="CP1344"/>
      <c r="CQ1344" s="65"/>
      <c r="CR1344" s="65"/>
      <c r="CS1344" s="98"/>
      <c r="CT1344"/>
      <c r="CU1344"/>
      <c r="CV1344" s="97"/>
      <c r="CW1344" s="2"/>
      <c r="CX1344" s="82"/>
      <c r="DG1344" s="64"/>
      <c r="DI1344" s="89"/>
      <c r="DJ1344" s="89"/>
      <c r="DN1344" s="34"/>
      <c r="DO1344" s="34"/>
      <c r="DP1344" s="34"/>
      <c r="DQ1344" s="34"/>
      <c r="DR1344" s="34"/>
      <c r="DS1344" s="34" t="s">
        <v>2127</v>
      </c>
      <c r="DT1344" s="34"/>
      <c r="DU1344" s="47">
        <v>43692</v>
      </c>
      <c r="DY1344" s="1">
        <v>1</v>
      </c>
      <c r="DZ1344" t="s">
        <v>7941</v>
      </c>
      <c r="EB1344" s="4"/>
      <c r="EJ1344"/>
      <c r="EL1344" s="34"/>
      <c r="EN1344" s="34"/>
    </row>
    <row r="1345" spans="1:144" x14ac:dyDescent="0.25">
      <c r="A1345" s="85">
        <v>2022</v>
      </c>
      <c r="B1345" s="87">
        <v>44830</v>
      </c>
      <c r="C1345" t="s">
        <v>121</v>
      </c>
      <c r="D1345" t="s">
        <v>122</v>
      </c>
      <c r="E1345" s="34" t="s">
        <v>7938</v>
      </c>
      <c r="F1345" s="34">
        <f t="shared" si="104"/>
        <v>1344</v>
      </c>
      <c r="G1345" s="34" t="s">
        <v>4985</v>
      </c>
      <c r="H1345">
        <v>18</v>
      </c>
      <c r="I1345" s="34" t="s">
        <v>6141</v>
      </c>
      <c r="J1345" s="34" t="s">
        <v>4988</v>
      </c>
      <c r="K1345" s="34" t="str">
        <f>VLOOKUP(J1345,[2]CodMpios!$B$347:$E$362,4,FALSE)</f>
        <v>18001 - Florencia</v>
      </c>
      <c r="L1345" s="34" t="str">
        <f>VLOOKUP($J1345,[2]Coord_Mpios_X_Y!$B$2:$K$1123,9,FALSE)</f>
        <v>1,749138703818</v>
      </c>
      <c r="M1345" s="34" t="str">
        <f>VLOOKUP($J1345,[2]Coord_Mpios_X_Y!$B$2:$K$1123,10,FALSE)</f>
        <v>-75,558239064333</v>
      </c>
      <c r="N1345" s="34" t="s">
        <v>139</v>
      </c>
      <c r="O1345" s="34" t="s">
        <v>126</v>
      </c>
      <c r="Q1345" s="34" t="s">
        <v>127</v>
      </c>
      <c r="R1345" s="34">
        <v>17637628</v>
      </c>
      <c r="S1345" s="34" t="str">
        <f t="shared" si="100"/>
        <v>CC17637628</v>
      </c>
      <c r="T1345" s="34" t="s">
        <v>5490</v>
      </c>
      <c r="V1345" s="34" t="s">
        <v>5489</v>
      </c>
      <c r="W1345" s="34" t="s">
        <v>969</v>
      </c>
      <c r="X1345" s="87">
        <v>23744</v>
      </c>
      <c r="Y1345">
        <v>58</v>
      </c>
      <c r="Z1345" s="36">
        <f>VLOOKUP($Y1345,[2]Edades!$A$3:$H$153,4,FALSE)</f>
        <v>5</v>
      </c>
      <c r="AA1345" s="34" t="str">
        <f>VLOOKUP($Y1345,[2]Edades!$A$3:$H$153,6,FALSE)</f>
        <v>5 - Adultez</v>
      </c>
      <c r="AB1345" s="34">
        <f>VLOOKUP($Y1345,[2]Edades!$A$3:$H$153,7,FALSE)</f>
        <v>12</v>
      </c>
      <c r="AC1345" s="34" t="str">
        <f>VLOOKUP($Y1345,[2]Edades!$A$3:$H$153,8,FALSE)</f>
        <v>55-59</v>
      </c>
      <c r="AD1345" s="34" t="s">
        <v>146</v>
      </c>
      <c r="AE1345">
        <v>1</v>
      </c>
      <c r="AF1345" s="34" t="s">
        <v>130</v>
      </c>
      <c r="AG1345" s="34" t="s">
        <v>2127</v>
      </c>
      <c r="AH1345" s="34" t="s">
        <v>2127</v>
      </c>
      <c r="AK1345" s="34" t="s">
        <v>139</v>
      </c>
      <c r="AM1345" s="34" t="s">
        <v>2127</v>
      </c>
      <c r="AN1345" s="36" t="s">
        <v>2127</v>
      </c>
      <c r="AO1345" s="36" t="s">
        <v>2127</v>
      </c>
      <c r="AP1345" s="34" t="s">
        <v>2127</v>
      </c>
      <c r="AQ1345" s="36" t="s">
        <v>2127</v>
      </c>
      <c r="AR1345" s="34" t="s">
        <v>2098</v>
      </c>
      <c r="AS1345" s="91" t="s">
        <v>7438</v>
      </c>
      <c r="AT1345" s="34">
        <v>3125822360</v>
      </c>
      <c r="AU1345" s="34" t="s">
        <v>2127</v>
      </c>
      <c r="AX1345" s="90"/>
      <c r="BA1345" s="91"/>
      <c r="BB1345" s="91"/>
      <c r="BC1345" s="91"/>
      <c r="BF1345" s="34" t="s">
        <v>4983</v>
      </c>
      <c r="BG1345" s="92" t="s">
        <v>2098</v>
      </c>
      <c r="BM1345" s="36" t="s">
        <v>131</v>
      </c>
      <c r="BN1345" s="34" t="s">
        <v>132</v>
      </c>
      <c r="BO1345" s="36">
        <v>0</v>
      </c>
      <c r="BQ1345" s="94"/>
      <c r="BS1345" s="36" t="s">
        <v>2127</v>
      </c>
      <c r="BU1345" s="95"/>
      <c r="BV1345" s="95"/>
      <c r="BW1345" s="61"/>
      <c r="BX1345" s="60"/>
      <c r="BY1345" s="59" t="str">
        <f t="shared" ca="1" si="101"/>
        <v/>
      </c>
      <c r="CD1345" s="68"/>
      <c r="CE1345" s="68"/>
      <c r="CF1345" s="67"/>
      <c r="CG1345">
        <v>89</v>
      </c>
      <c r="CH1345" s="2">
        <v>172</v>
      </c>
      <c r="CI1345" s="4">
        <f t="shared" si="102"/>
        <v>30.08382909680909</v>
      </c>
      <c r="CJ1345" s="5" t="str">
        <f t="shared" si="103"/>
        <v>OBESIDAD</v>
      </c>
      <c r="CK1345" s="36">
        <v>0</v>
      </c>
      <c r="CL1345" s="66"/>
      <c r="CM1345" s="89">
        <v>43682</v>
      </c>
      <c r="CN1345" s="97">
        <v>43317</v>
      </c>
      <c r="CP1345"/>
      <c r="CQ1345" s="65"/>
      <c r="CR1345" s="65"/>
      <c r="CS1345" s="98"/>
      <c r="CT1345"/>
      <c r="CU1345"/>
      <c r="CV1345" s="97"/>
      <c r="CW1345" s="2">
        <v>125</v>
      </c>
      <c r="CX1345" s="82">
        <v>83</v>
      </c>
      <c r="DG1345" s="64"/>
      <c r="DI1345" s="89">
        <v>44599</v>
      </c>
      <c r="DJ1345" s="89"/>
      <c r="DN1345" s="34"/>
      <c r="DO1345" s="34"/>
      <c r="DP1345" s="34"/>
      <c r="DQ1345" s="34"/>
      <c r="DR1345" s="34"/>
      <c r="DS1345" s="34" t="s">
        <v>2127</v>
      </c>
      <c r="DT1345" s="34"/>
      <c r="DU1345" s="47">
        <v>44596</v>
      </c>
      <c r="DY1345" s="1">
        <v>2</v>
      </c>
      <c r="DZ1345" t="s">
        <v>7940</v>
      </c>
      <c r="EA1345" s="4">
        <v>1.1000000000000001</v>
      </c>
      <c r="EB1345" s="4">
        <v>96</v>
      </c>
      <c r="EC1345" s="4">
        <v>212</v>
      </c>
      <c r="ED1345" s="4">
        <v>138</v>
      </c>
      <c r="EE1345" s="4">
        <v>47</v>
      </c>
      <c r="EF1345" s="4">
        <v>197</v>
      </c>
      <c r="EG1345" s="4">
        <v>28</v>
      </c>
      <c r="EJ1345"/>
      <c r="EL1345" s="34"/>
      <c r="EN1345" s="34"/>
    </row>
    <row r="1346" spans="1:144" x14ac:dyDescent="0.25">
      <c r="A1346" s="85">
        <v>2022</v>
      </c>
      <c r="B1346" s="87">
        <v>44830</v>
      </c>
      <c r="C1346" t="s">
        <v>121</v>
      </c>
      <c r="D1346" t="s">
        <v>122</v>
      </c>
      <c r="E1346" s="34" t="s">
        <v>7938</v>
      </c>
      <c r="F1346" s="34">
        <f t="shared" si="104"/>
        <v>1345</v>
      </c>
      <c r="G1346" s="34" t="s">
        <v>4985</v>
      </c>
      <c r="H1346">
        <v>18</v>
      </c>
      <c r="I1346" s="34" t="s">
        <v>6141</v>
      </c>
      <c r="J1346" s="34" t="s">
        <v>5049</v>
      </c>
      <c r="K1346" s="34" t="str">
        <f>VLOOKUP(J1346,[2]CodMpios!$B$347:$E$362,4,FALSE)</f>
        <v>18610 - San José Del Fragua</v>
      </c>
      <c r="L1346" s="34" t="str">
        <f>VLOOKUP($J1346,[2]Coord_Mpios_X_Y!$B$2:$K$1123,9,FALSE)</f>
        <v>1,304702314265</v>
      </c>
      <c r="M1346" s="34" t="str">
        <f>VLOOKUP($J1346,[2]Coord_Mpios_X_Y!$B$2:$K$1123,10,FALSE)</f>
        <v>-76,110005941537</v>
      </c>
      <c r="N1346" s="34" t="s">
        <v>125</v>
      </c>
      <c r="O1346" s="34" t="s">
        <v>126</v>
      </c>
      <c r="Q1346" s="34" t="s">
        <v>127</v>
      </c>
      <c r="R1346" s="34">
        <v>35893892</v>
      </c>
      <c r="S1346" s="34" t="str">
        <f t="shared" ref="S1346:S1409" si="105">CONCATENATE(Q1346,R1346)</f>
        <v>CC35893892</v>
      </c>
      <c r="T1346" s="34" t="s">
        <v>195</v>
      </c>
      <c r="U1346" s="34" t="s">
        <v>355</v>
      </c>
      <c r="V1346" s="34" t="s">
        <v>2327</v>
      </c>
      <c r="W1346" s="34" t="s">
        <v>2518</v>
      </c>
      <c r="X1346" s="87">
        <v>29839</v>
      </c>
      <c r="Y1346">
        <v>41</v>
      </c>
      <c r="Z1346" s="36">
        <f>VLOOKUP($Y1346,[2]Edades!$A$3:$H$153,4,FALSE)</f>
        <v>5</v>
      </c>
      <c r="AA1346" s="34" t="str">
        <f>VLOOKUP($Y1346,[2]Edades!$A$3:$H$153,6,FALSE)</f>
        <v>5 - Adultez</v>
      </c>
      <c r="AB1346" s="34">
        <f>VLOOKUP($Y1346,[2]Edades!$A$3:$H$153,7,FALSE)</f>
        <v>9</v>
      </c>
      <c r="AC1346" s="34" t="str">
        <f>VLOOKUP($Y1346,[2]Edades!$A$3:$H$153,8,FALSE)</f>
        <v>40-44</v>
      </c>
      <c r="AD1346" s="34" t="s">
        <v>129</v>
      </c>
      <c r="AE1346" s="1">
        <v>2</v>
      </c>
      <c r="AF1346" s="34" t="s">
        <v>5066</v>
      </c>
      <c r="AG1346" s="34" t="s">
        <v>2127</v>
      </c>
      <c r="AH1346" s="34" t="s">
        <v>2127</v>
      </c>
      <c r="AK1346" s="34" t="s">
        <v>125</v>
      </c>
      <c r="AM1346" s="34" t="s">
        <v>2127</v>
      </c>
      <c r="AN1346" s="36" t="s">
        <v>2127</v>
      </c>
      <c r="AO1346" s="36" t="s">
        <v>2127</v>
      </c>
      <c r="AP1346" s="34" t="s">
        <v>2127</v>
      </c>
      <c r="AQ1346" s="36" t="s">
        <v>2127</v>
      </c>
      <c r="AR1346" s="34" t="s">
        <v>5048</v>
      </c>
      <c r="AS1346" s="91" t="s">
        <v>7439</v>
      </c>
      <c r="AT1346" s="34">
        <v>3125488040</v>
      </c>
      <c r="AU1346" s="34" t="s">
        <v>2127</v>
      </c>
      <c r="AX1346" s="90"/>
      <c r="BA1346" s="91"/>
      <c r="BB1346" s="91"/>
      <c r="BC1346" s="91"/>
      <c r="BF1346" s="34" t="s">
        <v>4983</v>
      </c>
      <c r="BG1346" s="92" t="s">
        <v>2098</v>
      </c>
      <c r="BM1346" s="36" t="s">
        <v>131</v>
      </c>
      <c r="BN1346" s="34" t="s">
        <v>132</v>
      </c>
      <c r="BO1346" s="36">
        <v>0</v>
      </c>
      <c r="BQ1346" s="94"/>
      <c r="BS1346" s="36" t="s">
        <v>2127</v>
      </c>
      <c r="BU1346" s="95"/>
      <c r="BV1346" s="95"/>
      <c r="BW1346" s="61"/>
      <c r="BX1346" s="60"/>
      <c r="BY1346" s="59" t="str">
        <f t="shared" ref="BY1346:BY1409" ca="1" si="106">IFERROR(IF(BW1346="","",BW1346-TODAY()),"SIN DATO")</f>
        <v/>
      </c>
      <c r="CD1346" s="68"/>
      <c r="CE1346" s="68"/>
      <c r="CF1346" s="67"/>
      <c r="CG1346">
        <v>68</v>
      </c>
      <c r="CH1346" s="2">
        <v>156</v>
      </c>
      <c r="CI1346" s="4">
        <f t="shared" ref="CI1346:CI1409" si="107">(CG1346/((CH1346/100)*(CH1346/100)))</f>
        <v>27.94214332675871</v>
      </c>
      <c r="CJ1346" s="5" t="str">
        <f t="shared" ref="CJ1346:CJ1409" si="108">IFERROR(IF(CI1346&lt;=18.5,"BAJO PESO",IF(AND(CI1346&gt;18.5,CI1346&lt;25),"NORMAL",IF(AND(CI1346&gt;=25,CI1346&lt;=30),"SOBREPESO","OBESIDAD"))),"SIN DATO")</f>
        <v>SOBREPESO</v>
      </c>
      <c r="CK1346" s="36">
        <v>0</v>
      </c>
      <c r="CL1346" s="66"/>
      <c r="CM1346" s="89">
        <v>43683</v>
      </c>
      <c r="CN1346" s="97">
        <v>43697</v>
      </c>
      <c r="CP1346"/>
      <c r="CQ1346" s="65"/>
      <c r="CR1346" s="65"/>
      <c r="CS1346" s="98"/>
      <c r="CT1346"/>
      <c r="CU1346"/>
      <c r="CV1346" s="97"/>
      <c r="CW1346" s="2"/>
      <c r="CX1346" s="82"/>
      <c r="DG1346" s="64"/>
      <c r="DI1346" s="89">
        <v>43703</v>
      </c>
      <c r="DJ1346" s="89"/>
      <c r="DN1346" s="34"/>
      <c r="DO1346" s="34"/>
      <c r="DP1346" s="34"/>
      <c r="DQ1346" s="34"/>
      <c r="DR1346" s="34"/>
      <c r="DS1346" s="34" t="s">
        <v>2127</v>
      </c>
      <c r="DT1346" s="34"/>
      <c r="DU1346" s="47">
        <v>43697</v>
      </c>
      <c r="DY1346" s="1">
        <v>2</v>
      </c>
      <c r="DZ1346" t="s">
        <v>7941</v>
      </c>
      <c r="EB1346" s="4"/>
      <c r="EJ1346"/>
      <c r="EL1346" s="34"/>
      <c r="EN1346" s="34"/>
    </row>
    <row r="1347" spans="1:144" x14ac:dyDescent="0.25">
      <c r="A1347" s="85">
        <v>2022</v>
      </c>
      <c r="B1347" s="87">
        <v>44830</v>
      </c>
      <c r="C1347" t="s">
        <v>121</v>
      </c>
      <c r="D1347" t="s">
        <v>122</v>
      </c>
      <c r="E1347" s="34" t="s">
        <v>7938</v>
      </c>
      <c r="F1347" s="34">
        <f t="shared" ref="F1347:F1410" si="109">F1346+1</f>
        <v>1346</v>
      </c>
      <c r="G1347" s="34" t="s">
        <v>4985</v>
      </c>
      <c r="H1347">
        <v>18</v>
      </c>
      <c r="I1347" s="34" t="s">
        <v>6141</v>
      </c>
      <c r="J1347" s="34" t="s">
        <v>4991</v>
      </c>
      <c r="K1347" s="34" t="str">
        <f>VLOOKUP(J1347,[2]CodMpios!$B$347:$E$362,4,FALSE)</f>
        <v>18592 - Puerto Rico</v>
      </c>
      <c r="L1347" s="34" t="str">
        <f>VLOOKUP($J1347,[2]Coord_Mpios_X_Y!$B$2:$K$1123,9,FALSE)</f>
        <v>2,018940891255</v>
      </c>
      <c r="M1347" s="34" t="str">
        <f>VLOOKUP($J1347,[2]Coord_Mpios_X_Y!$B$2:$K$1123,10,FALSE)</f>
        <v>-75,073086267336</v>
      </c>
      <c r="N1347" s="34" t="s">
        <v>125</v>
      </c>
      <c r="O1347" s="34" t="s">
        <v>126</v>
      </c>
      <c r="Q1347" s="34" t="s">
        <v>127</v>
      </c>
      <c r="R1347" s="34">
        <v>10283135</v>
      </c>
      <c r="S1347" s="34" t="str">
        <f t="shared" si="105"/>
        <v>CC10283135</v>
      </c>
      <c r="T1347" s="34" t="s">
        <v>237</v>
      </c>
      <c r="U1347" s="34" t="s">
        <v>5488</v>
      </c>
      <c r="V1347" s="34" t="s">
        <v>260</v>
      </c>
      <c r="W1347" s="34" t="s">
        <v>2501</v>
      </c>
      <c r="X1347" s="87">
        <v>25252</v>
      </c>
      <c r="Y1347">
        <v>54</v>
      </c>
      <c r="Z1347" s="36">
        <f>VLOOKUP($Y1347,[2]Edades!$A$3:$H$153,4,FALSE)</f>
        <v>5</v>
      </c>
      <c r="AA1347" s="34" t="str">
        <f>VLOOKUP($Y1347,[2]Edades!$A$3:$H$153,6,FALSE)</f>
        <v>5 - Adultez</v>
      </c>
      <c r="AB1347" s="34">
        <f>VLOOKUP($Y1347,[2]Edades!$A$3:$H$153,7,FALSE)</f>
        <v>11</v>
      </c>
      <c r="AC1347" s="34" t="str">
        <f>VLOOKUP($Y1347,[2]Edades!$A$3:$H$153,8,FALSE)</f>
        <v>50-54</v>
      </c>
      <c r="AD1347" s="34" t="s">
        <v>146</v>
      </c>
      <c r="AE1347">
        <v>1</v>
      </c>
      <c r="AF1347" s="34" t="s">
        <v>130</v>
      </c>
      <c r="AG1347" s="34" t="s">
        <v>2127</v>
      </c>
      <c r="AH1347" s="34" t="s">
        <v>2127</v>
      </c>
      <c r="AK1347" s="34" t="s">
        <v>125</v>
      </c>
      <c r="AM1347" s="34" t="s">
        <v>2127</v>
      </c>
      <c r="AN1347" s="36" t="s">
        <v>2127</v>
      </c>
      <c r="AO1347" s="36" t="s">
        <v>2127</v>
      </c>
      <c r="AP1347" s="34" t="s">
        <v>2127</v>
      </c>
      <c r="AQ1347" s="36" t="s">
        <v>2127</v>
      </c>
      <c r="AR1347" s="34" t="s">
        <v>665</v>
      </c>
      <c r="AS1347" s="91" t="s">
        <v>7440</v>
      </c>
      <c r="AT1347" s="34">
        <v>3133341129</v>
      </c>
      <c r="AU1347" s="34" t="s">
        <v>2127</v>
      </c>
      <c r="AX1347" s="90"/>
      <c r="BA1347" s="91"/>
      <c r="BB1347" s="91"/>
      <c r="BC1347" s="91"/>
      <c r="BF1347" s="34" t="s">
        <v>4983</v>
      </c>
      <c r="BG1347" s="92" t="s">
        <v>2098</v>
      </c>
      <c r="BM1347" s="36" t="s">
        <v>131</v>
      </c>
      <c r="BN1347" s="34" t="s">
        <v>132</v>
      </c>
      <c r="BO1347" s="36">
        <v>0</v>
      </c>
      <c r="BQ1347" s="94"/>
      <c r="BS1347" s="36" t="s">
        <v>2127</v>
      </c>
      <c r="BU1347" s="95"/>
      <c r="BV1347" s="95"/>
      <c r="BW1347" s="61"/>
      <c r="BX1347" s="60"/>
      <c r="BY1347" s="59" t="str">
        <f t="shared" ca="1" si="106"/>
        <v/>
      </c>
      <c r="CD1347" s="68"/>
      <c r="CE1347" s="68"/>
      <c r="CF1347" s="67"/>
      <c r="CG1347">
        <v>90</v>
      </c>
      <c r="CH1347" s="2">
        <v>171</v>
      </c>
      <c r="CI1347" s="4">
        <f t="shared" si="107"/>
        <v>30.778701138811947</v>
      </c>
      <c r="CJ1347" s="5" t="str">
        <f t="shared" si="108"/>
        <v>OBESIDAD</v>
      </c>
      <c r="CK1347" s="36">
        <v>0</v>
      </c>
      <c r="CL1347" s="66"/>
      <c r="CM1347" s="89">
        <v>43683</v>
      </c>
      <c r="CN1347" s="97">
        <v>43710</v>
      </c>
      <c r="CP1347"/>
      <c r="CQ1347" s="65"/>
      <c r="CR1347" s="65"/>
      <c r="CS1347" s="98"/>
      <c r="CT1347"/>
      <c r="CU1347"/>
      <c r="CV1347" s="97"/>
      <c r="CW1347" s="2"/>
      <c r="CX1347" s="82"/>
      <c r="DG1347" s="64"/>
      <c r="DI1347" s="89">
        <v>43710</v>
      </c>
      <c r="DJ1347" s="89"/>
      <c r="DN1347" s="34"/>
      <c r="DO1347" s="34"/>
      <c r="DP1347" s="34"/>
      <c r="DQ1347" s="34"/>
      <c r="DR1347" s="34"/>
      <c r="DS1347" s="34" t="s">
        <v>2127</v>
      </c>
      <c r="DT1347" s="34"/>
      <c r="DU1347" s="47">
        <v>44242</v>
      </c>
      <c r="DY1347" s="1">
        <v>2</v>
      </c>
      <c r="DZ1347" t="s">
        <v>7940</v>
      </c>
      <c r="EB1347" s="4"/>
      <c r="EJ1347"/>
      <c r="EL1347" s="34"/>
      <c r="EN1347" s="34"/>
    </row>
    <row r="1348" spans="1:144" x14ac:dyDescent="0.25">
      <c r="A1348" s="85">
        <v>2022</v>
      </c>
      <c r="B1348" s="87">
        <v>44830</v>
      </c>
      <c r="C1348" t="s">
        <v>121</v>
      </c>
      <c r="D1348" t="s">
        <v>122</v>
      </c>
      <c r="E1348" s="34" t="s">
        <v>7938</v>
      </c>
      <c r="F1348" s="34">
        <f t="shared" si="109"/>
        <v>1347</v>
      </c>
      <c r="G1348" s="34" t="s">
        <v>4985</v>
      </c>
      <c r="H1348">
        <v>18</v>
      </c>
      <c r="I1348" s="34" t="s">
        <v>6141</v>
      </c>
      <c r="J1348" s="34" t="s">
        <v>5014</v>
      </c>
      <c r="K1348" s="34" t="str">
        <f>VLOOKUP(J1348,[2]CodMpios!$B$347:$E$362,4,FALSE)</f>
        <v>18029 - Albania</v>
      </c>
      <c r="L1348" s="34" t="str">
        <f>VLOOKUP($J1348,[2]Coord_Mpios_X_Y!$B$2:$K$1123,9,FALSE)</f>
        <v>1,227865490191</v>
      </c>
      <c r="M1348" s="34" t="str">
        <f>VLOOKUP($J1348,[2]Coord_Mpios_X_Y!$B$2:$K$1123,10,FALSE)</f>
        <v>-75,882326507579</v>
      </c>
      <c r="N1348" s="34" t="s">
        <v>6142</v>
      </c>
      <c r="O1348" s="34" t="s">
        <v>126</v>
      </c>
      <c r="Q1348" s="34" t="s">
        <v>127</v>
      </c>
      <c r="R1348" s="34">
        <v>4802426</v>
      </c>
      <c r="S1348" s="34" t="str">
        <f t="shared" si="105"/>
        <v>CC4802426</v>
      </c>
      <c r="T1348" s="34" t="s">
        <v>5371</v>
      </c>
      <c r="V1348" s="34" t="s">
        <v>5487</v>
      </c>
      <c r="W1348" s="34" t="s">
        <v>1162</v>
      </c>
      <c r="X1348" s="87">
        <v>19178</v>
      </c>
      <c r="Y1348">
        <v>70</v>
      </c>
      <c r="Z1348" s="36">
        <f>VLOOKUP($Y1348,[2]Edades!$A$3:$H$153,4,FALSE)</f>
        <v>6</v>
      </c>
      <c r="AA1348" s="34" t="str">
        <f>VLOOKUP($Y1348,[2]Edades!$A$3:$H$153,6,FALSE)</f>
        <v>6 - Persona mayor</v>
      </c>
      <c r="AB1348" s="34">
        <f>VLOOKUP($Y1348,[2]Edades!$A$3:$H$153,7,FALSE)</f>
        <v>15</v>
      </c>
      <c r="AC1348" s="34" t="str">
        <f>VLOOKUP($Y1348,[2]Edades!$A$3:$H$153,8,FALSE)</f>
        <v>70-74</v>
      </c>
      <c r="AD1348" s="34" t="s">
        <v>146</v>
      </c>
      <c r="AE1348">
        <v>1</v>
      </c>
      <c r="AF1348" s="34" t="s">
        <v>2137</v>
      </c>
      <c r="AG1348" s="34" t="s">
        <v>2127</v>
      </c>
      <c r="AH1348" s="34" t="s">
        <v>2127</v>
      </c>
      <c r="AK1348" s="34" t="s">
        <v>6142</v>
      </c>
      <c r="AM1348" s="34" t="s">
        <v>2127</v>
      </c>
      <c r="AN1348" s="36" t="s">
        <v>2127</v>
      </c>
      <c r="AO1348" s="36" t="s">
        <v>2127</v>
      </c>
      <c r="AP1348" s="34" t="s">
        <v>2127</v>
      </c>
      <c r="AQ1348" s="36" t="s">
        <v>2127</v>
      </c>
      <c r="AR1348" s="34" t="s">
        <v>2098</v>
      </c>
      <c r="AS1348" s="91" t="s">
        <v>7441</v>
      </c>
      <c r="AT1348" s="34">
        <v>3208360290</v>
      </c>
      <c r="AU1348" s="34" t="s">
        <v>2127</v>
      </c>
      <c r="AX1348" s="90"/>
      <c r="BA1348" s="91"/>
      <c r="BB1348" s="91"/>
      <c r="BC1348" s="91"/>
      <c r="BF1348" s="34" t="s">
        <v>4983</v>
      </c>
      <c r="BG1348" s="92" t="s">
        <v>2098</v>
      </c>
      <c r="BM1348" s="36" t="s">
        <v>131</v>
      </c>
      <c r="BN1348" s="34" t="s">
        <v>132</v>
      </c>
      <c r="BO1348" s="36">
        <v>0</v>
      </c>
      <c r="BQ1348" s="94"/>
      <c r="BS1348" s="36" t="s">
        <v>2127</v>
      </c>
      <c r="BU1348" s="95"/>
      <c r="BV1348" s="95"/>
      <c r="BW1348" s="61"/>
      <c r="BX1348" s="60"/>
      <c r="BY1348" s="59" t="str">
        <f t="shared" ca="1" si="106"/>
        <v/>
      </c>
      <c r="CD1348" s="68"/>
      <c r="CE1348" s="68"/>
      <c r="CF1348" s="67"/>
      <c r="CG1348">
        <v>70</v>
      </c>
      <c r="CH1348" s="2">
        <v>156</v>
      </c>
      <c r="CI1348" s="4">
        <f t="shared" si="107"/>
        <v>28.763971071663377</v>
      </c>
      <c r="CJ1348" s="5" t="str">
        <f t="shared" si="108"/>
        <v>SOBREPESO</v>
      </c>
      <c r="CK1348" s="36">
        <v>0</v>
      </c>
      <c r="CL1348" s="66"/>
      <c r="CM1348" s="89">
        <v>43685</v>
      </c>
      <c r="CN1348" s="97">
        <v>43699</v>
      </c>
      <c r="CP1348"/>
      <c r="CQ1348" s="65"/>
      <c r="CR1348" s="65"/>
      <c r="CS1348" s="98"/>
      <c r="CT1348"/>
      <c r="CU1348"/>
      <c r="CV1348" s="97"/>
      <c r="CW1348" s="2">
        <v>130</v>
      </c>
      <c r="CX1348" s="82">
        <v>70</v>
      </c>
      <c r="DG1348" s="64"/>
      <c r="DI1348" s="89">
        <v>43700</v>
      </c>
      <c r="DJ1348" s="89"/>
      <c r="DN1348" s="34"/>
      <c r="DO1348" s="34"/>
      <c r="DP1348" s="34"/>
      <c r="DQ1348" s="34"/>
      <c r="DR1348" s="34"/>
      <c r="DS1348" s="34" t="s">
        <v>2127</v>
      </c>
      <c r="DT1348" s="34"/>
      <c r="DU1348" s="47">
        <v>44505</v>
      </c>
      <c r="DY1348" s="1">
        <v>2</v>
      </c>
      <c r="DZ1348" t="s">
        <v>7940</v>
      </c>
      <c r="EA1348" s="4">
        <v>1.24</v>
      </c>
      <c r="EB1348" s="4">
        <v>104</v>
      </c>
      <c r="EJ1348"/>
      <c r="EL1348" s="34"/>
      <c r="EN1348" s="34"/>
    </row>
    <row r="1349" spans="1:144" x14ac:dyDescent="0.25">
      <c r="A1349" s="85">
        <v>2022</v>
      </c>
      <c r="B1349" s="87">
        <v>44830</v>
      </c>
      <c r="C1349" t="s">
        <v>121</v>
      </c>
      <c r="D1349" t="s">
        <v>122</v>
      </c>
      <c r="E1349" s="34" t="s">
        <v>7938</v>
      </c>
      <c r="F1349" s="34">
        <f t="shared" si="109"/>
        <v>1348</v>
      </c>
      <c r="G1349" s="34" t="s">
        <v>4985</v>
      </c>
      <c r="H1349">
        <v>18</v>
      </c>
      <c r="I1349" s="34" t="s">
        <v>6141</v>
      </c>
      <c r="J1349" s="34" t="s">
        <v>5008</v>
      </c>
      <c r="K1349" s="34" t="str">
        <f>VLOOKUP(J1349,[2]CodMpios!$B$347:$E$362,4,FALSE)</f>
        <v>18094 - Belén De Los Andaquíes</v>
      </c>
      <c r="L1349" s="34" t="str">
        <f>VLOOKUP($J1349,[2]Coord_Mpios_X_Y!$B$2:$K$1123,9,FALSE)</f>
        <v>1,500923003060</v>
      </c>
      <c r="M1349" s="34" t="str">
        <f>VLOOKUP($J1349,[2]Coord_Mpios_X_Y!$B$2:$K$1123,10,FALSE)</f>
        <v>-75,875645424257</v>
      </c>
      <c r="N1349" s="34" t="s">
        <v>125</v>
      </c>
      <c r="O1349" s="34" t="s">
        <v>126</v>
      </c>
      <c r="Q1349" s="34" t="s">
        <v>127</v>
      </c>
      <c r="R1349" s="34">
        <v>40782880</v>
      </c>
      <c r="S1349" s="34" t="str">
        <f t="shared" si="105"/>
        <v>CC40782880</v>
      </c>
      <c r="T1349" s="34" t="s">
        <v>1407</v>
      </c>
      <c r="U1349" s="34" t="s">
        <v>482</v>
      </c>
      <c r="V1349" s="34" t="s">
        <v>763</v>
      </c>
      <c r="W1349" s="34" t="s">
        <v>763</v>
      </c>
      <c r="X1349" s="87">
        <v>28228</v>
      </c>
      <c r="Y1349">
        <v>45</v>
      </c>
      <c r="Z1349" s="36">
        <f>VLOOKUP($Y1349,[2]Edades!$A$3:$H$153,4,FALSE)</f>
        <v>5</v>
      </c>
      <c r="AA1349" s="34" t="str">
        <f>VLOOKUP($Y1349,[2]Edades!$A$3:$H$153,6,FALSE)</f>
        <v>5 - Adultez</v>
      </c>
      <c r="AB1349" s="34">
        <f>VLOOKUP($Y1349,[2]Edades!$A$3:$H$153,7,FALSE)</f>
        <v>10</v>
      </c>
      <c r="AC1349" s="34" t="str">
        <f>VLOOKUP($Y1349,[2]Edades!$A$3:$H$153,8,FALSE)</f>
        <v>45-49</v>
      </c>
      <c r="AD1349" s="34" t="s">
        <v>129</v>
      </c>
      <c r="AE1349" s="1">
        <v>2</v>
      </c>
      <c r="AF1349" s="34" t="s">
        <v>130</v>
      </c>
      <c r="AG1349" s="34" t="s">
        <v>2127</v>
      </c>
      <c r="AH1349" s="34" t="s">
        <v>2127</v>
      </c>
      <c r="AK1349" s="34" t="s">
        <v>125</v>
      </c>
      <c r="AM1349" s="34" t="s">
        <v>2127</v>
      </c>
      <c r="AN1349" s="36" t="s">
        <v>2127</v>
      </c>
      <c r="AO1349" s="36" t="s">
        <v>2127</v>
      </c>
      <c r="AP1349" s="34" t="s">
        <v>2127</v>
      </c>
      <c r="AQ1349" s="36" t="s">
        <v>2127</v>
      </c>
      <c r="AR1349" s="34" t="s">
        <v>5238</v>
      </c>
      <c r="AS1349" s="91" t="s">
        <v>7442</v>
      </c>
      <c r="AT1349" s="34">
        <v>3102595813</v>
      </c>
      <c r="AU1349" s="34" t="s">
        <v>2127</v>
      </c>
      <c r="AX1349" s="90"/>
      <c r="BA1349" s="91"/>
      <c r="BB1349" s="91"/>
      <c r="BC1349" s="91"/>
      <c r="BF1349" s="34" t="s">
        <v>4983</v>
      </c>
      <c r="BG1349" s="92" t="s">
        <v>2098</v>
      </c>
      <c r="BM1349" s="36" t="s">
        <v>131</v>
      </c>
      <c r="BN1349" s="34" t="s">
        <v>132</v>
      </c>
      <c r="BO1349" s="36">
        <v>0</v>
      </c>
      <c r="BQ1349" s="94"/>
      <c r="BS1349" s="36" t="s">
        <v>2127</v>
      </c>
      <c r="BU1349" s="95"/>
      <c r="BV1349" s="95"/>
      <c r="BW1349" s="61"/>
      <c r="BX1349" s="60"/>
      <c r="BY1349" s="59" t="str">
        <f t="shared" ca="1" si="106"/>
        <v/>
      </c>
      <c r="CD1349" s="68"/>
      <c r="CE1349" s="68"/>
      <c r="CF1349" s="67"/>
      <c r="CG1349">
        <v>75</v>
      </c>
      <c r="CH1349" s="2">
        <v>167</v>
      </c>
      <c r="CI1349" s="4">
        <f t="shared" si="107"/>
        <v>26.892323138154829</v>
      </c>
      <c r="CJ1349" s="5" t="str">
        <f t="shared" si="108"/>
        <v>SOBREPESO</v>
      </c>
      <c r="CK1349" s="36">
        <v>0</v>
      </c>
      <c r="CL1349" s="66"/>
      <c r="CM1349" s="89">
        <v>43685</v>
      </c>
      <c r="CN1349" s="97">
        <v>43699</v>
      </c>
      <c r="CP1349"/>
      <c r="CQ1349" s="65"/>
      <c r="CR1349" s="65"/>
      <c r="CS1349" s="98"/>
      <c r="CT1349"/>
      <c r="CU1349"/>
      <c r="CV1349" s="97"/>
      <c r="CW1349" s="2">
        <v>110</v>
      </c>
      <c r="CX1349" s="82">
        <v>60</v>
      </c>
      <c r="DG1349" s="64"/>
      <c r="DI1349" s="89">
        <v>43704</v>
      </c>
      <c r="DJ1349" s="89"/>
      <c r="DN1349" s="34"/>
      <c r="DO1349" s="34"/>
      <c r="DP1349" s="34"/>
      <c r="DQ1349" s="34"/>
      <c r="DR1349" s="34"/>
      <c r="DS1349" s="34" t="s">
        <v>2127</v>
      </c>
      <c r="DT1349" s="34"/>
      <c r="DU1349" s="47">
        <v>44810</v>
      </c>
      <c r="DY1349" s="1">
        <v>1</v>
      </c>
      <c r="DZ1349" t="s">
        <v>7940</v>
      </c>
      <c r="EA1349" s="4">
        <v>0.7</v>
      </c>
      <c r="EB1349" s="4">
        <v>98</v>
      </c>
      <c r="EC1349" s="4">
        <v>153</v>
      </c>
      <c r="EE1349" s="4">
        <v>50</v>
      </c>
      <c r="EF1349" s="4">
        <v>90</v>
      </c>
      <c r="EG1349" s="4">
        <v>1.5</v>
      </c>
      <c r="EJ1349"/>
      <c r="EL1349" s="34"/>
      <c r="EN1349" s="34"/>
    </row>
    <row r="1350" spans="1:144" x14ac:dyDescent="0.25">
      <c r="A1350" s="85">
        <v>2022</v>
      </c>
      <c r="B1350" s="87">
        <v>44830</v>
      </c>
      <c r="C1350" t="s">
        <v>121</v>
      </c>
      <c r="D1350" t="s">
        <v>122</v>
      </c>
      <c r="E1350" s="34" t="s">
        <v>7938</v>
      </c>
      <c r="F1350" s="34">
        <f t="shared" si="109"/>
        <v>1349</v>
      </c>
      <c r="G1350" s="34" t="s">
        <v>4985</v>
      </c>
      <c r="H1350">
        <v>18</v>
      </c>
      <c r="I1350" s="34" t="s">
        <v>6141</v>
      </c>
      <c r="J1350" s="34" t="s">
        <v>5049</v>
      </c>
      <c r="K1350" s="34" t="str">
        <f>VLOOKUP(J1350,[2]CodMpios!$B$347:$E$362,4,FALSE)</f>
        <v>18610 - San José Del Fragua</v>
      </c>
      <c r="L1350" s="34" t="str">
        <f>VLOOKUP($J1350,[2]Coord_Mpios_X_Y!$B$2:$K$1123,9,FALSE)</f>
        <v>1,304702314265</v>
      </c>
      <c r="M1350" s="34" t="str">
        <f>VLOOKUP($J1350,[2]Coord_Mpios_X_Y!$B$2:$K$1123,10,FALSE)</f>
        <v>-76,110005941537</v>
      </c>
      <c r="N1350" s="34" t="s">
        <v>125</v>
      </c>
      <c r="O1350" s="34" t="s">
        <v>126</v>
      </c>
      <c r="Q1350" s="34" t="s">
        <v>127</v>
      </c>
      <c r="R1350" s="34">
        <v>17646711</v>
      </c>
      <c r="S1350" s="34" t="str">
        <f t="shared" si="105"/>
        <v>CC17646711</v>
      </c>
      <c r="T1350" s="34" t="s">
        <v>2114</v>
      </c>
      <c r="U1350" s="34" t="s">
        <v>145</v>
      </c>
      <c r="V1350" s="34" t="s">
        <v>2399</v>
      </c>
      <c r="W1350" s="34" t="s">
        <v>5018</v>
      </c>
      <c r="X1350" s="87">
        <v>25907</v>
      </c>
      <c r="Y1350">
        <v>52</v>
      </c>
      <c r="Z1350" s="36">
        <f>VLOOKUP($Y1350,[2]Edades!$A$3:$H$153,4,FALSE)</f>
        <v>5</v>
      </c>
      <c r="AA1350" s="34" t="str">
        <f>VLOOKUP($Y1350,[2]Edades!$A$3:$H$153,6,FALSE)</f>
        <v>5 - Adultez</v>
      </c>
      <c r="AB1350" s="34">
        <f>VLOOKUP($Y1350,[2]Edades!$A$3:$H$153,7,FALSE)</f>
        <v>11</v>
      </c>
      <c r="AC1350" s="34" t="str">
        <f>VLOOKUP($Y1350,[2]Edades!$A$3:$H$153,8,FALSE)</f>
        <v>50-54</v>
      </c>
      <c r="AD1350" s="34" t="s">
        <v>146</v>
      </c>
      <c r="AE1350">
        <v>1</v>
      </c>
      <c r="AF1350" s="34" t="s">
        <v>130</v>
      </c>
      <c r="AG1350" s="34" t="s">
        <v>2127</v>
      </c>
      <c r="AH1350" s="34" t="s">
        <v>2127</v>
      </c>
      <c r="AK1350" s="34" t="s">
        <v>125</v>
      </c>
      <c r="AM1350" s="34" t="s">
        <v>2127</v>
      </c>
      <c r="AN1350" s="36" t="s">
        <v>2127</v>
      </c>
      <c r="AO1350" s="36" t="s">
        <v>2127</v>
      </c>
      <c r="AP1350" s="34" t="s">
        <v>2127</v>
      </c>
      <c r="AQ1350" s="36" t="s">
        <v>2127</v>
      </c>
      <c r="AR1350" s="34" t="s">
        <v>5973</v>
      </c>
      <c r="AS1350" s="91" t="s">
        <v>7443</v>
      </c>
      <c r="AT1350" s="34">
        <v>3102615227</v>
      </c>
      <c r="AU1350" s="34" t="s">
        <v>2127</v>
      </c>
      <c r="AX1350" s="90"/>
      <c r="BA1350" s="91"/>
      <c r="BB1350" s="91"/>
      <c r="BC1350" s="91"/>
      <c r="BF1350" s="34" t="s">
        <v>4983</v>
      </c>
      <c r="BG1350" s="92" t="s">
        <v>2098</v>
      </c>
      <c r="BM1350" s="36" t="s">
        <v>131</v>
      </c>
      <c r="BN1350" s="34" t="s">
        <v>132</v>
      </c>
      <c r="BO1350" s="36">
        <v>0</v>
      </c>
      <c r="BQ1350" s="94"/>
      <c r="BS1350" s="36" t="s">
        <v>2127</v>
      </c>
      <c r="BU1350" s="95"/>
      <c r="BV1350" s="95"/>
      <c r="BW1350" s="61"/>
      <c r="BX1350" s="60"/>
      <c r="BY1350" s="59" t="str">
        <f t="shared" ca="1" si="106"/>
        <v/>
      </c>
      <c r="CD1350" s="68"/>
      <c r="CE1350" s="68"/>
      <c r="CF1350" s="67"/>
      <c r="CG1350">
        <v>90</v>
      </c>
      <c r="CH1350" s="2">
        <v>168</v>
      </c>
      <c r="CI1350" s="4">
        <f t="shared" si="107"/>
        <v>31.887755102040821</v>
      </c>
      <c r="CJ1350" s="5" t="str">
        <f t="shared" si="108"/>
        <v>OBESIDAD</v>
      </c>
      <c r="CK1350" s="36">
        <v>0</v>
      </c>
      <c r="CL1350" s="66"/>
      <c r="CM1350" s="89">
        <v>43685</v>
      </c>
      <c r="CN1350" s="97">
        <v>43705</v>
      </c>
      <c r="CP1350"/>
      <c r="CQ1350" s="65"/>
      <c r="CR1350" s="65"/>
      <c r="CS1350" s="98"/>
      <c r="CT1350"/>
      <c r="CU1350"/>
      <c r="CV1350" s="97"/>
      <c r="CW1350" s="2">
        <v>120</v>
      </c>
      <c r="CX1350" s="82">
        <v>80</v>
      </c>
      <c r="DG1350" s="64"/>
      <c r="DI1350" s="89">
        <v>43706</v>
      </c>
      <c r="DJ1350" s="89"/>
      <c r="DN1350" s="34"/>
      <c r="DO1350" s="34"/>
      <c r="DP1350" s="34"/>
      <c r="DQ1350" s="34"/>
      <c r="DR1350" s="34"/>
      <c r="DS1350" s="34" t="s">
        <v>2127</v>
      </c>
      <c r="DT1350" s="34"/>
      <c r="DU1350" s="47">
        <v>44155</v>
      </c>
      <c r="DY1350" s="1">
        <v>2</v>
      </c>
      <c r="DZ1350" t="s">
        <v>7941</v>
      </c>
      <c r="EB1350" s="4"/>
      <c r="EC1350" s="4">
        <v>164</v>
      </c>
      <c r="ED1350" s="4">
        <v>81.2</v>
      </c>
      <c r="EE1350" s="4">
        <v>30</v>
      </c>
      <c r="EF1350" s="4">
        <v>264</v>
      </c>
      <c r="EG1350" s="4">
        <v>1</v>
      </c>
      <c r="EJ1350"/>
      <c r="EL1350" s="34"/>
      <c r="EN1350" s="34"/>
    </row>
    <row r="1351" spans="1:144" x14ac:dyDescent="0.25">
      <c r="A1351" s="85">
        <v>2022</v>
      </c>
      <c r="B1351" s="87">
        <v>44830</v>
      </c>
      <c r="C1351" t="s">
        <v>121</v>
      </c>
      <c r="D1351" t="s">
        <v>122</v>
      </c>
      <c r="E1351" s="34" t="s">
        <v>7938</v>
      </c>
      <c r="F1351" s="34">
        <f t="shared" si="109"/>
        <v>1350</v>
      </c>
      <c r="G1351" s="34" t="s">
        <v>4985</v>
      </c>
      <c r="H1351">
        <v>18</v>
      </c>
      <c r="I1351" s="34" t="s">
        <v>6141</v>
      </c>
      <c r="J1351" s="34" t="s">
        <v>4991</v>
      </c>
      <c r="K1351" s="34" t="str">
        <f>VLOOKUP(J1351,[2]CodMpios!$B$347:$E$362,4,FALSE)</f>
        <v>18592 - Puerto Rico</v>
      </c>
      <c r="L1351" s="34" t="str">
        <f>VLOOKUP($J1351,[2]Coord_Mpios_X_Y!$B$2:$K$1123,9,FALSE)</f>
        <v>2,018940891255</v>
      </c>
      <c r="M1351" s="34" t="str">
        <f>VLOOKUP($J1351,[2]Coord_Mpios_X_Y!$B$2:$K$1123,10,FALSE)</f>
        <v>-75,073086267336</v>
      </c>
      <c r="N1351" s="34" t="s">
        <v>125</v>
      </c>
      <c r="O1351" s="34" t="s">
        <v>126</v>
      </c>
      <c r="Q1351" s="34" t="s">
        <v>127</v>
      </c>
      <c r="R1351" s="34">
        <v>40726306</v>
      </c>
      <c r="S1351" s="34" t="str">
        <f t="shared" si="105"/>
        <v>CC40726306</v>
      </c>
      <c r="T1351" s="34" t="s">
        <v>385</v>
      </c>
      <c r="V1351" s="34" t="s">
        <v>722</v>
      </c>
      <c r="W1351" s="34" t="s">
        <v>5486</v>
      </c>
      <c r="X1351" s="87">
        <v>22370</v>
      </c>
      <c r="Y1351">
        <v>61</v>
      </c>
      <c r="Z1351" s="36">
        <f>VLOOKUP($Y1351,[2]Edades!$A$3:$H$153,4,FALSE)</f>
        <v>6</v>
      </c>
      <c r="AA1351" s="34" t="str">
        <f>VLOOKUP($Y1351,[2]Edades!$A$3:$H$153,6,FALSE)</f>
        <v>6 - Persona mayor</v>
      </c>
      <c r="AB1351" s="34">
        <f>VLOOKUP($Y1351,[2]Edades!$A$3:$H$153,7,FALSE)</f>
        <v>13</v>
      </c>
      <c r="AC1351" s="34" t="str">
        <f>VLOOKUP($Y1351,[2]Edades!$A$3:$H$153,8,FALSE)</f>
        <v>60-64</v>
      </c>
      <c r="AD1351" s="34" t="s">
        <v>129</v>
      </c>
      <c r="AE1351" s="1">
        <v>2</v>
      </c>
      <c r="AF1351" s="34" t="s">
        <v>2137</v>
      </c>
      <c r="AG1351" s="34" t="s">
        <v>2127</v>
      </c>
      <c r="AH1351" s="34" t="s">
        <v>2127</v>
      </c>
      <c r="AK1351" s="34" t="s">
        <v>125</v>
      </c>
      <c r="AM1351" s="34" t="s">
        <v>2127</v>
      </c>
      <c r="AN1351" s="36" t="s">
        <v>2127</v>
      </c>
      <c r="AO1351" s="36" t="s">
        <v>2127</v>
      </c>
      <c r="AP1351" s="34" t="s">
        <v>2127</v>
      </c>
      <c r="AQ1351" s="36" t="s">
        <v>2127</v>
      </c>
      <c r="AR1351" s="34" t="s">
        <v>4989</v>
      </c>
      <c r="AS1351" s="91" t="s">
        <v>7444</v>
      </c>
      <c r="AT1351" s="34">
        <v>3112308928</v>
      </c>
      <c r="AU1351" s="34" t="s">
        <v>2127</v>
      </c>
      <c r="AX1351" s="90"/>
      <c r="BA1351" s="91"/>
      <c r="BB1351" s="91"/>
      <c r="BC1351" s="91"/>
      <c r="BF1351" s="34" t="s">
        <v>4983</v>
      </c>
      <c r="BG1351" s="92" t="s">
        <v>2098</v>
      </c>
      <c r="BM1351" s="36" t="s">
        <v>131</v>
      </c>
      <c r="BN1351" s="34" t="s">
        <v>132</v>
      </c>
      <c r="BO1351" s="36">
        <v>0</v>
      </c>
      <c r="BQ1351" s="94"/>
      <c r="BS1351" s="36" t="s">
        <v>2127</v>
      </c>
      <c r="BU1351" s="95"/>
      <c r="BV1351" s="95"/>
      <c r="BW1351" s="61"/>
      <c r="BX1351" s="60"/>
      <c r="BY1351" s="59" t="str">
        <f t="shared" ca="1" si="106"/>
        <v/>
      </c>
      <c r="CD1351" s="68"/>
      <c r="CE1351" s="68"/>
      <c r="CF1351" s="67"/>
      <c r="CG1351">
        <v>80</v>
      </c>
      <c r="CH1351" s="2">
        <v>156</v>
      </c>
      <c r="CI1351" s="4">
        <f t="shared" si="107"/>
        <v>32.873109796186718</v>
      </c>
      <c r="CJ1351" s="5" t="str">
        <f t="shared" si="108"/>
        <v>OBESIDAD</v>
      </c>
      <c r="CK1351" s="36">
        <v>0</v>
      </c>
      <c r="CL1351" s="66"/>
      <c r="CM1351" s="89">
        <v>43686</v>
      </c>
      <c r="CN1351" s="97">
        <v>43703</v>
      </c>
      <c r="CP1351"/>
      <c r="CQ1351" s="65"/>
      <c r="CR1351" s="65"/>
      <c r="CS1351" s="98"/>
      <c r="CT1351"/>
      <c r="CU1351"/>
      <c r="CV1351" s="97"/>
      <c r="CW1351" s="2"/>
      <c r="CX1351" s="82"/>
      <c r="DG1351" s="64"/>
      <c r="DI1351" s="89"/>
      <c r="DJ1351" s="89"/>
      <c r="DN1351" s="34"/>
      <c r="DO1351" s="34"/>
      <c r="DP1351" s="34"/>
      <c r="DQ1351" s="34"/>
      <c r="DR1351" s="34"/>
      <c r="DS1351" s="34" t="s">
        <v>2127</v>
      </c>
      <c r="DT1351" s="34"/>
      <c r="DU1351" s="47">
        <v>43703</v>
      </c>
      <c r="DY1351" s="1">
        <v>1</v>
      </c>
      <c r="DZ1351" t="s">
        <v>7941</v>
      </c>
      <c r="EB1351" s="4"/>
      <c r="EJ1351"/>
      <c r="EL1351" s="34"/>
      <c r="EN1351" s="34"/>
    </row>
    <row r="1352" spans="1:144" x14ac:dyDescent="0.25">
      <c r="A1352" s="85">
        <v>2022</v>
      </c>
      <c r="B1352" s="87">
        <v>44830</v>
      </c>
      <c r="C1352" t="s">
        <v>121</v>
      </c>
      <c r="D1352" t="s">
        <v>122</v>
      </c>
      <c r="E1352" s="34" t="s">
        <v>7938</v>
      </c>
      <c r="F1352" s="34">
        <f t="shared" si="109"/>
        <v>1351</v>
      </c>
      <c r="G1352" s="34" t="s">
        <v>4985</v>
      </c>
      <c r="H1352">
        <v>18</v>
      </c>
      <c r="I1352" s="34" t="s">
        <v>6141</v>
      </c>
      <c r="J1352" s="34" t="s">
        <v>5002</v>
      </c>
      <c r="K1352" s="34" t="str">
        <f>VLOOKUP(J1352,[2]CodMpios!$B$347:$E$362,4,FALSE)</f>
        <v>18860 - Valparaíso</v>
      </c>
      <c r="L1352" s="34" t="str">
        <f>VLOOKUP($J1352,[2]Coord_Mpios_X_Y!$B$2:$K$1123,9,FALSE)</f>
        <v>1,061292206570</v>
      </c>
      <c r="M1352" s="34" t="str">
        <f>VLOOKUP($J1352,[2]Coord_Mpios_X_Y!$B$2:$K$1123,10,FALSE)</f>
        <v>-75,627047667443</v>
      </c>
      <c r="N1352" s="34" t="s">
        <v>125</v>
      </c>
      <c r="O1352" s="34" t="s">
        <v>126</v>
      </c>
      <c r="Q1352" s="34" t="s">
        <v>127</v>
      </c>
      <c r="R1352" s="34">
        <v>40756735</v>
      </c>
      <c r="S1352" s="34" t="str">
        <f t="shared" si="105"/>
        <v>CC40756735</v>
      </c>
      <c r="T1352" s="34" t="s">
        <v>140</v>
      </c>
      <c r="V1352" s="34" t="s">
        <v>5485</v>
      </c>
      <c r="W1352" s="34" t="s">
        <v>222</v>
      </c>
      <c r="X1352" s="87">
        <v>19982</v>
      </c>
      <c r="Y1352">
        <v>68</v>
      </c>
      <c r="Z1352" s="36">
        <f>VLOOKUP($Y1352,[2]Edades!$A$3:$H$153,4,FALSE)</f>
        <v>6</v>
      </c>
      <c r="AA1352" s="34" t="str">
        <f>VLOOKUP($Y1352,[2]Edades!$A$3:$H$153,6,FALSE)</f>
        <v>6 - Persona mayor</v>
      </c>
      <c r="AB1352" s="34">
        <f>VLOOKUP($Y1352,[2]Edades!$A$3:$H$153,7,FALSE)</f>
        <v>14</v>
      </c>
      <c r="AC1352" s="34" t="str">
        <f>VLOOKUP($Y1352,[2]Edades!$A$3:$H$153,8,FALSE)</f>
        <v>65-69</v>
      </c>
      <c r="AD1352" s="34" t="s">
        <v>129</v>
      </c>
      <c r="AE1352" s="1">
        <v>2</v>
      </c>
      <c r="AF1352" s="34" t="s">
        <v>2137</v>
      </c>
      <c r="AG1352" s="34" t="s">
        <v>2127</v>
      </c>
      <c r="AH1352" s="34" t="s">
        <v>2127</v>
      </c>
      <c r="AK1352" s="34" t="s">
        <v>125</v>
      </c>
      <c r="AM1352" s="34" t="s">
        <v>2127</v>
      </c>
      <c r="AN1352" s="36" t="s">
        <v>2127</v>
      </c>
      <c r="AO1352" s="36" t="s">
        <v>2127</v>
      </c>
      <c r="AP1352" s="34" t="s">
        <v>2127</v>
      </c>
      <c r="AQ1352" s="36" t="s">
        <v>2127</v>
      </c>
      <c r="AR1352" s="34" t="s">
        <v>5262</v>
      </c>
      <c r="AS1352" s="91" t="s">
        <v>7445</v>
      </c>
      <c r="AT1352" s="34">
        <v>3138724414</v>
      </c>
      <c r="AU1352" s="34" t="s">
        <v>2127</v>
      </c>
      <c r="AX1352" s="90"/>
      <c r="BA1352" s="91"/>
      <c r="BB1352" s="91"/>
      <c r="BC1352" s="91"/>
      <c r="BF1352" s="34" t="s">
        <v>4983</v>
      </c>
      <c r="BG1352" s="92" t="s">
        <v>2098</v>
      </c>
      <c r="BM1352" s="36" t="s">
        <v>131</v>
      </c>
      <c r="BN1352" s="34" t="s">
        <v>132</v>
      </c>
      <c r="BO1352" s="36">
        <v>0</v>
      </c>
      <c r="BQ1352" s="94"/>
      <c r="BS1352" s="36" t="s">
        <v>2127</v>
      </c>
      <c r="BU1352" s="95"/>
      <c r="BV1352" s="95"/>
      <c r="BW1352" s="61"/>
      <c r="BX1352" s="60"/>
      <c r="BY1352" s="59" t="str">
        <f t="shared" ca="1" si="106"/>
        <v/>
      </c>
      <c r="CD1352" s="68"/>
      <c r="CE1352" s="68"/>
      <c r="CF1352" s="67"/>
      <c r="CG1352">
        <v>55</v>
      </c>
      <c r="CH1352" s="2">
        <v>152</v>
      </c>
      <c r="CI1352" s="4">
        <f t="shared" si="107"/>
        <v>23.80540166204986</v>
      </c>
      <c r="CJ1352" s="5" t="str">
        <f t="shared" si="108"/>
        <v>NORMAL</v>
      </c>
      <c r="CK1352" s="36">
        <v>0</v>
      </c>
      <c r="CL1352" s="66"/>
      <c r="CM1352" s="89">
        <v>43686</v>
      </c>
      <c r="CN1352" s="97">
        <v>43703</v>
      </c>
      <c r="CP1352"/>
      <c r="CQ1352" s="65"/>
      <c r="CR1352" s="65"/>
      <c r="CS1352" s="98"/>
      <c r="CT1352"/>
      <c r="CU1352"/>
      <c r="CV1352" s="97"/>
      <c r="CW1352" s="2">
        <v>130</v>
      </c>
      <c r="CX1352" s="82">
        <v>70</v>
      </c>
      <c r="DG1352" s="64"/>
      <c r="DI1352" s="89">
        <v>43700</v>
      </c>
      <c r="DJ1352" s="89"/>
      <c r="DN1352" s="34"/>
      <c r="DO1352" s="34"/>
      <c r="DP1352" s="34"/>
      <c r="DQ1352" s="34"/>
      <c r="DR1352" s="34"/>
      <c r="DS1352" s="34" t="s">
        <v>2127</v>
      </c>
      <c r="DT1352" s="34"/>
      <c r="DU1352" s="47">
        <v>44743</v>
      </c>
      <c r="DY1352" s="1">
        <v>1</v>
      </c>
      <c r="DZ1352" t="s">
        <v>7939</v>
      </c>
      <c r="EA1352" s="4">
        <v>0.68</v>
      </c>
      <c r="EB1352" s="4">
        <v>85</v>
      </c>
      <c r="EC1352" s="4">
        <v>158</v>
      </c>
      <c r="ED1352" s="4">
        <v>87.2</v>
      </c>
      <c r="EE1352" s="4">
        <v>47.7</v>
      </c>
      <c r="EF1352" s="4">
        <v>119</v>
      </c>
      <c r="EG1352" s="4">
        <v>2.2999999999999998</v>
      </c>
      <c r="EJ1352"/>
      <c r="EL1352" s="34"/>
      <c r="EN1352" s="34"/>
    </row>
    <row r="1353" spans="1:144" x14ac:dyDescent="0.25">
      <c r="A1353" s="85">
        <v>2022</v>
      </c>
      <c r="B1353" s="87">
        <v>44830</v>
      </c>
      <c r="C1353" t="s">
        <v>121</v>
      </c>
      <c r="D1353" t="s">
        <v>122</v>
      </c>
      <c r="E1353" s="34" t="s">
        <v>7938</v>
      </c>
      <c r="F1353" s="34">
        <f t="shared" si="109"/>
        <v>1352</v>
      </c>
      <c r="G1353" s="34" t="s">
        <v>4985</v>
      </c>
      <c r="H1353">
        <v>18</v>
      </c>
      <c r="I1353" s="34" t="s">
        <v>6141</v>
      </c>
      <c r="J1353" s="34" t="s">
        <v>4988</v>
      </c>
      <c r="K1353" s="34" t="str">
        <f>VLOOKUP(J1353,[2]CodMpios!$B$347:$E$362,4,FALSE)</f>
        <v>18001 - Florencia</v>
      </c>
      <c r="L1353" s="34" t="str">
        <f>VLOOKUP($J1353,[2]Coord_Mpios_X_Y!$B$2:$K$1123,9,FALSE)</f>
        <v>1,749138703818</v>
      </c>
      <c r="M1353" s="34" t="str">
        <f>VLOOKUP($J1353,[2]Coord_Mpios_X_Y!$B$2:$K$1123,10,FALSE)</f>
        <v>-75,558239064333</v>
      </c>
      <c r="N1353" s="34" t="s">
        <v>125</v>
      </c>
      <c r="O1353" s="34" t="s">
        <v>126</v>
      </c>
      <c r="Q1353" s="34" t="s">
        <v>127</v>
      </c>
      <c r="R1353" s="34">
        <v>40611235</v>
      </c>
      <c r="S1353" s="34" t="str">
        <f t="shared" si="105"/>
        <v>CC40611235</v>
      </c>
      <c r="T1353" s="34" t="s">
        <v>134</v>
      </c>
      <c r="U1353" s="34" t="s">
        <v>1139</v>
      </c>
      <c r="V1353" s="34" t="s">
        <v>5484</v>
      </c>
      <c r="W1353" s="34" t="s">
        <v>135</v>
      </c>
      <c r="X1353" s="87">
        <v>30618</v>
      </c>
      <c r="Y1353">
        <v>39</v>
      </c>
      <c r="Z1353" s="36">
        <f>VLOOKUP($Y1353,[2]Edades!$A$3:$H$153,4,FALSE)</f>
        <v>5</v>
      </c>
      <c r="AA1353" s="34" t="str">
        <f>VLOOKUP($Y1353,[2]Edades!$A$3:$H$153,6,FALSE)</f>
        <v>5 - Adultez</v>
      </c>
      <c r="AB1353" s="34">
        <f>VLOOKUP($Y1353,[2]Edades!$A$3:$H$153,7,FALSE)</f>
        <v>8</v>
      </c>
      <c r="AC1353" s="34" t="str">
        <f>VLOOKUP($Y1353,[2]Edades!$A$3:$H$153,8,FALSE)</f>
        <v>35-39</v>
      </c>
      <c r="AD1353" s="34" t="s">
        <v>129</v>
      </c>
      <c r="AE1353" s="1">
        <v>2</v>
      </c>
      <c r="AF1353" s="34" t="s">
        <v>130</v>
      </c>
      <c r="AG1353" s="34" t="s">
        <v>2127</v>
      </c>
      <c r="AH1353" s="34" t="s">
        <v>2127</v>
      </c>
      <c r="AK1353" s="34" t="s">
        <v>125</v>
      </c>
      <c r="AM1353" s="34" t="s">
        <v>2127</v>
      </c>
      <c r="AN1353" s="36" t="s">
        <v>2127</v>
      </c>
      <c r="AO1353" s="36" t="s">
        <v>2127</v>
      </c>
      <c r="AP1353" s="34" t="s">
        <v>2127</v>
      </c>
      <c r="AQ1353" s="36" t="s">
        <v>2127</v>
      </c>
      <c r="AR1353" s="34" t="s">
        <v>2098</v>
      </c>
      <c r="AS1353" s="91" t="s">
        <v>7446</v>
      </c>
      <c r="AT1353" s="34">
        <v>3138530472</v>
      </c>
      <c r="AU1353" s="34" t="s">
        <v>2127</v>
      </c>
      <c r="AX1353" s="90"/>
      <c r="BA1353" s="91"/>
      <c r="BB1353" s="91"/>
      <c r="BC1353" s="91"/>
      <c r="BF1353" s="34" t="s">
        <v>4983</v>
      </c>
      <c r="BG1353" s="92" t="s">
        <v>2098</v>
      </c>
      <c r="BM1353" s="36" t="s">
        <v>131</v>
      </c>
      <c r="BN1353" s="34" t="s">
        <v>132</v>
      </c>
      <c r="BO1353" s="36">
        <v>0</v>
      </c>
      <c r="BQ1353" s="94"/>
      <c r="BS1353" s="36" t="s">
        <v>2127</v>
      </c>
      <c r="BU1353" s="95"/>
      <c r="BV1353" s="95"/>
      <c r="BW1353" s="61"/>
      <c r="BX1353" s="60"/>
      <c r="BY1353" s="59" t="str">
        <f t="shared" ca="1" si="106"/>
        <v/>
      </c>
      <c r="CD1353" s="68"/>
      <c r="CE1353" s="68"/>
      <c r="CF1353" s="67"/>
      <c r="CG1353">
        <v>73</v>
      </c>
      <c r="CH1353" s="2">
        <v>165</v>
      </c>
      <c r="CI1353" s="4">
        <f t="shared" si="107"/>
        <v>26.813590449954088</v>
      </c>
      <c r="CJ1353" s="5" t="str">
        <f t="shared" si="108"/>
        <v>SOBREPESO</v>
      </c>
      <c r="CK1353" s="36">
        <v>0</v>
      </c>
      <c r="CL1353" s="66"/>
      <c r="CM1353" s="89">
        <v>43689</v>
      </c>
      <c r="CN1353" s="97">
        <v>43703</v>
      </c>
      <c r="CP1353"/>
      <c r="CQ1353" s="65"/>
      <c r="CR1353" s="65"/>
      <c r="CS1353" s="98"/>
      <c r="CT1353"/>
      <c r="CU1353"/>
      <c r="CV1353" s="97"/>
      <c r="CW1353" s="2">
        <v>100</v>
      </c>
      <c r="CX1353" s="82">
        <v>60</v>
      </c>
      <c r="DG1353" s="64"/>
      <c r="DI1353" s="89">
        <v>43705</v>
      </c>
      <c r="DJ1353" s="89"/>
      <c r="DN1353" s="34"/>
      <c r="DO1353" s="34"/>
      <c r="DP1353" s="34"/>
      <c r="DQ1353" s="34"/>
      <c r="DR1353" s="34"/>
      <c r="DS1353" s="34" t="s">
        <v>2127</v>
      </c>
      <c r="DT1353" s="34"/>
      <c r="DU1353" s="47">
        <v>44615</v>
      </c>
      <c r="DY1353" s="1">
        <v>1</v>
      </c>
      <c r="DZ1353" t="s">
        <v>7940</v>
      </c>
      <c r="EA1353" s="4">
        <v>0.72</v>
      </c>
      <c r="EB1353" s="4">
        <v>123</v>
      </c>
      <c r="EC1353" s="4">
        <v>132</v>
      </c>
      <c r="EE1353" s="4">
        <v>50</v>
      </c>
      <c r="EF1353" s="4">
        <v>56</v>
      </c>
      <c r="EG1353" s="4">
        <v>1.5</v>
      </c>
      <c r="EH1353" s="4">
        <v>7.2</v>
      </c>
      <c r="EJ1353"/>
      <c r="EL1353" s="34"/>
      <c r="EN1353" s="34"/>
    </row>
    <row r="1354" spans="1:144" x14ac:dyDescent="0.25">
      <c r="A1354" s="85">
        <v>2022</v>
      </c>
      <c r="B1354" s="87">
        <v>44830</v>
      </c>
      <c r="C1354" t="s">
        <v>121</v>
      </c>
      <c r="D1354" t="s">
        <v>122</v>
      </c>
      <c r="E1354" s="34" t="s">
        <v>7938</v>
      </c>
      <c r="F1354" s="34">
        <f t="shared" si="109"/>
        <v>1353</v>
      </c>
      <c r="G1354" s="34" t="s">
        <v>4985</v>
      </c>
      <c r="H1354">
        <v>18</v>
      </c>
      <c r="I1354" s="34" t="s">
        <v>6141</v>
      </c>
      <c r="J1354" s="34" t="s">
        <v>4988</v>
      </c>
      <c r="K1354" s="34" t="str">
        <f>VLOOKUP(J1354,[2]CodMpios!$B$347:$E$362,4,FALSE)</f>
        <v>18001 - Florencia</v>
      </c>
      <c r="L1354" s="34" t="str">
        <f>VLOOKUP($J1354,[2]Coord_Mpios_X_Y!$B$2:$K$1123,9,FALSE)</f>
        <v>1,749138703818</v>
      </c>
      <c r="M1354" s="34" t="str">
        <f>VLOOKUP($J1354,[2]Coord_Mpios_X_Y!$B$2:$K$1123,10,FALSE)</f>
        <v>-75,558239064333</v>
      </c>
      <c r="N1354" s="34" t="s">
        <v>6142</v>
      </c>
      <c r="O1354" s="34" t="s">
        <v>126</v>
      </c>
      <c r="Q1354" s="34" t="s">
        <v>127</v>
      </c>
      <c r="R1354" s="34">
        <v>12205355</v>
      </c>
      <c r="S1354" s="34" t="str">
        <f t="shared" si="105"/>
        <v>CC12205355</v>
      </c>
      <c r="T1354" s="34" t="s">
        <v>188</v>
      </c>
      <c r="V1354" s="34" t="s">
        <v>228</v>
      </c>
      <c r="W1354" s="34" t="s">
        <v>5483</v>
      </c>
      <c r="X1354" s="87">
        <v>21555</v>
      </c>
      <c r="Y1354">
        <v>64</v>
      </c>
      <c r="Z1354" s="36">
        <f>VLOOKUP($Y1354,[2]Edades!$A$3:$H$153,4,FALSE)</f>
        <v>6</v>
      </c>
      <c r="AA1354" s="34" t="str">
        <f>VLOOKUP($Y1354,[2]Edades!$A$3:$H$153,6,FALSE)</f>
        <v>6 - Persona mayor</v>
      </c>
      <c r="AB1354" s="34">
        <f>VLOOKUP($Y1354,[2]Edades!$A$3:$H$153,7,FALSE)</f>
        <v>13</v>
      </c>
      <c r="AC1354" s="34" t="str">
        <f>VLOOKUP($Y1354,[2]Edades!$A$3:$H$153,8,FALSE)</f>
        <v>60-64</v>
      </c>
      <c r="AD1354" s="34" t="s">
        <v>146</v>
      </c>
      <c r="AE1354">
        <v>1</v>
      </c>
      <c r="AF1354" s="34" t="s">
        <v>2137</v>
      </c>
      <c r="AG1354" s="34" t="s">
        <v>2127</v>
      </c>
      <c r="AH1354" s="34" t="s">
        <v>2127</v>
      </c>
      <c r="AK1354" s="34" t="s">
        <v>6142</v>
      </c>
      <c r="AM1354" s="34" t="s">
        <v>2127</v>
      </c>
      <c r="AN1354" s="36" t="s">
        <v>2127</v>
      </c>
      <c r="AO1354" s="36" t="s">
        <v>2127</v>
      </c>
      <c r="AP1354" s="34" t="s">
        <v>2127</v>
      </c>
      <c r="AQ1354" s="36" t="s">
        <v>2127</v>
      </c>
      <c r="AR1354" s="34" t="s">
        <v>2098</v>
      </c>
      <c r="AS1354" s="91" t="s">
        <v>7447</v>
      </c>
      <c r="AT1354" s="34">
        <v>3133835443</v>
      </c>
      <c r="AU1354" s="34" t="s">
        <v>2127</v>
      </c>
      <c r="AX1354" s="90"/>
      <c r="BA1354" s="91"/>
      <c r="BB1354" s="91"/>
      <c r="BC1354" s="91"/>
      <c r="BF1354" s="34" t="s">
        <v>4983</v>
      </c>
      <c r="BG1354" s="92" t="s">
        <v>2098</v>
      </c>
      <c r="BM1354" s="36" t="s">
        <v>131</v>
      </c>
      <c r="BN1354" s="34" t="s">
        <v>132</v>
      </c>
      <c r="BO1354" s="36">
        <v>0</v>
      </c>
      <c r="BQ1354" s="94"/>
      <c r="BS1354" s="36" t="s">
        <v>2127</v>
      </c>
      <c r="BU1354" s="95"/>
      <c r="BV1354" s="95"/>
      <c r="BW1354" s="61"/>
      <c r="BX1354" s="60"/>
      <c r="BY1354" s="59" t="str">
        <f t="shared" ca="1" si="106"/>
        <v/>
      </c>
      <c r="CD1354" s="68"/>
      <c r="CE1354" s="68"/>
      <c r="CF1354" s="67"/>
      <c r="CG1354">
        <v>63</v>
      </c>
      <c r="CH1354" s="2">
        <v>165</v>
      </c>
      <c r="CI1354" s="4">
        <f t="shared" si="107"/>
        <v>23.140495867768596</v>
      </c>
      <c r="CJ1354" s="5" t="str">
        <f t="shared" si="108"/>
        <v>NORMAL</v>
      </c>
      <c r="CK1354" s="36">
        <v>0</v>
      </c>
      <c r="CL1354" s="66"/>
      <c r="CM1354" s="89">
        <v>43689</v>
      </c>
      <c r="CN1354" s="97">
        <v>43710</v>
      </c>
      <c r="CP1354"/>
      <c r="CQ1354" s="65"/>
      <c r="CR1354" s="65"/>
      <c r="CS1354" s="98"/>
      <c r="CT1354"/>
      <c r="CU1354"/>
      <c r="CV1354" s="97"/>
      <c r="CW1354" s="2"/>
      <c r="CX1354" s="82"/>
      <c r="DG1354" s="64"/>
      <c r="DI1354" s="89">
        <v>43710</v>
      </c>
      <c r="DJ1354" s="89"/>
      <c r="DN1354" s="34"/>
      <c r="DO1354" s="34"/>
      <c r="DP1354" s="34"/>
      <c r="DQ1354" s="34"/>
      <c r="DR1354" s="34"/>
      <c r="DS1354" s="34" t="s">
        <v>2127</v>
      </c>
      <c r="DT1354" s="34"/>
      <c r="DU1354" s="47">
        <v>44183</v>
      </c>
      <c r="DY1354" s="1">
        <v>2</v>
      </c>
      <c r="DZ1354" t="s">
        <v>7941</v>
      </c>
      <c r="EB1354" s="4"/>
      <c r="EJ1354"/>
      <c r="EL1354" s="34"/>
      <c r="EN1354" s="34"/>
    </row>
    <row r="1355" spans="1:144" x14ac:dyDescent="0.25">
      <c r="A1355" s="85">
        <v>2022</v>
      </c>
      <c r="B1355" s="87">
        <v>44830</v>
      </c>
      <c r="C1355" t="s">
        <v>121</v>
      </c>
      <c r="D1355" t="s">
        <v>122</v>
      </c>
      <c r="E1355" s="34" t="s">
        <v>7938</v>
      </c>
      <c r="F1355" s="34">
        <f t="shared" si="109"/>
        <v>1354</v>
      </c>
      <c r="G1355" s="34" t="s">
        <v>4985</v>
      </c>
      <c r="H1355">
        <v>18</v>
      </c>
      <c r="I1355" s="34" t="s">
        <v>6141</v>
      </c>
      <c r="J1355" s="34" t="s">
        <v>5110</v>
      </c>
      <c r="K1355" s="34" t="str">
        <f>VLOOKUP(J1355,[2]CodMpios!$B$347:$E$362,4,FALSE)</f>
        <v>18479 - Morelia</v>
      </c>
      <c r="L1355" s="34" t="str">
        <f>VLOOKUP($J1355,[2]Coord_Mpios_X_Y!$B$2:$K$1123,9,FALSE)</f>
        <v>1,382996109840</v>
      </c>
      <c r="M1355" s="34" t="str">
        <f>VLOOKUP($J1355,[2]Coord_Mpios_X_Y!$B$2:$K$1123,10,FALSE)</f>
        <v>-75,673811233713</v>
      </c>
      <c r="N1355" s="34" t="s">
        <v>125</v>
      </c>
      <c r="O1355" s="34" t="s">
        <v>126</v>
      </c>
      <c r="Q1355" s="34" t="s">
        <v>127</v>
      </c>
      <c r="R1355" s="34">
        <v>17633342</v>
      </c>
      <c r="S1355" s="34" t="str">
        <f t="shared" si="105"/>
        <v>CC17633342</v>
      </c>
      <c r="T1355" s="34" t="s">
        <v>1679</v>
      </c>
      <c r="V1355" s="34" t="s">
        <v>373</v>
      </c>
      <c r="W1355" s="34" t="s">
        <v>5018</v>
      </c>
      <c r="X1355" s="87">
        <v>22537</v>
      </c>
      <c r="Y1355">
        <v>61</v>
      </c>
      <c r="Z1355" s="36">
        <f>VLOOKUP($Y1355,[2]Edades!$A$3:$H$153,4,FALSE)</f>
        <v>6</v>
      </c>
      <c r="AA1355" s="34" t="str">
        <f>VLOOKUP($Y1355,[2]Edades!$A$3:$H$153,6,FALSE)</f>
        <v>6 - Persona mayor</v>
      </c>
      <c r="AB1355" s="34">
        <f>VLOOKUP($Y1355,[2]Edades!$A$3:$H$153,7,FALSE)</f>
        <v>13</v>
      </c>
      <c r="AC1355" s="34" t="str">
        <f>VLOOKUP($Y1355,[2]Edades!$A$3:$H$153,8,FALSE)</f>
        <v>60-64</v>
      </c>
      <c r="AD1355" s="34" t="s">
        <v>146</v>
      </c>
      <c r="AE1355">
        <v>1</v>
      </c>
      <c r="AF1355" s="34" t="s">
        <v>2137</v>
      </c>
      <c r="AG1355" s="34" t="s">
        <v>2127</v>
      </c>
      <c r="AH1355" s="34" t="s">
        <v>2127</v>
      </c>
      <c r="AK1355" s="34" t="s">
        <v>125</v>
      </c>
      <c r="AM1355" s="34" t="s">
        <v>2127</v>
      </c>
      <c r="AN1355" s="36" t="s">
        <v>2127</v>
      </c>
      <c r="AO1355" s="36" t="s">
        <v>2127</v>
      </c>
      <c r="AP1355" s="34" t="s">
        <v>2127</v>
      </c>
      <c r="AQ1355" s="36" t="s">
        <v>2127</v>
      </c>
      <c r="AR1355" s="34" t="s">
        <v>2098</v>
      </c>
      <c r="AS1355" s="91" t="s">
        <v>7448</v>
      </c>
      <c r="AT1355" s="34">
        <v>3112335605</v>
      </c>
      <c r="AU1355" s="34" t="s">
        <v>2127</v>
      </c>
      <c r="AX1355" s="90"/>
      <c r="BA1355" s="91"/>
      <c r="BB1355" s="91"/>
      <c r="BC1355" s="91"/>
      <c r="BF1355" s="34" t="s">
        <v>4983</v>
      </c>
      <c r="BG1355" s="92" t="s">
        <v>2098</v>
      </c>
      <c r="BM1355" s="36" t="s">
        <v>131</v>
      </c>
      <c r="BN1355" s="34" t="s">
        <v>132</v>
      </c>
      <c r="BO1355" s="36">
        <v>0</v>
      </c>
      <c r="BQ1355" s="94"/>
      <c r="BS1355" s="36" t="s">
        <v>2127</v>
      </c>
      <c r="BU1355" s="95"/>
      <c r="BV1355" s="95"/>
      <c r="BW1355" s="61"/>
      <c r="BX1355" s="60"/>
      <c r="BY1355" s="59" t="str">
        <f t="shared" ca="1" si="106"/>
        <v/>
      </c>
      <c r="CD1355" s="68"/>
      <c r="CE1355" s="68"/>
      <c r="CF1355" s="67"/>
      <c r="CG1355">
        <v>67</v>
      </c>
      <c r="CH1355" s="2">
        <v>165</v>
      </c>
      <c r="CI1355" s="4">
        <f t="shared" si="107"/>
        <v>24.609733700642796</v>
      </c>
      <c r="CJ1355" s="5" t="str">
        <f t="shared" si="108"/>
        <v>NORMAL</v>
      </c>
      <c r="CK1355" s="36">
        <v>0</v>
      </c>
      <c r="CL1355" s="66"/>
      <c r="CM1355" s="89">
        <v>43690</v>
      </c>
      <c r="CN1355" s="97">
        <v>43711</v>
      </c>
      <c r="CP1355"/>
      <c r="CQ1355" s="65"/>
      <c r="CR1355" s="65"/>
      <c r="CS1355" s="98"/>
      <c r="CT1355"/>
      <c r="CU1355"/>
      <c r="CV1355" s="97"/>
      <c r="CW1355" s="2">
        <v>120</v>
      </c>
      <c r="CX1355" s="82">
        <v>70</v>
      </c>
      <c r="DG1355" s="64"/>
      <c r="DI1355" s="89">
        <v>43712</v>
      </c>
      <c r="DJ1355" s="89"/>
      <c r="DN1355" s="34"/>
      <c r="DO1355" s="34"/>
      <c r="DP1355" s="34"/>
      <c r="DQ1355" s="34"/>
      <c r="DR1355" s="34"/>
      <c r="DS1355" s="34" t="s">
        <v>2127</v>
      </c>
      <c r="DT1355" s="34"/>
      <c r="DU1355" s="47">
        <v>44243</v>
      </c>
      <c r="DY1355" s="1">
        <v>2</v>
      </c>
      <c r="DZ1355" t="s">
        <v>7939</v>
      </c>
      <c r="EA1355" s="4">
        <v>1.06</v>
      </c>
      <c r="EB1355" s="4">
        <v>139</v>
      </c>
      <c r="EC1355" s="4">
        <v>174</v>
      </c>
      <c r="ED1355" s="4">
        <v>88</v>
      </c>
      <c r="EE1355" s="4">
        <v>54.4</v>
      </c>
      <c r="EF1355" s="4">
        <v>159</v>
      </c>
      <c r="EG1355" s="4">
        <v>1.9</v>
      </c>
      <c r="EH1355" s="4">
        <v>6.7</v>
      </c>
      <c r="EJ1355"/>
      <c r="EL1355" s="34"/>
      <c r="EN1355" s="34"/>
    </row>
    <row r="1356" spans="1:144" x14ac:dyDescent="0.25">
      <c r="A1356" s="85">
        <v>2022</v>
      </c>
      <c r="B1356" s="87">
        <v>44830</v>
      </c>
      <c r="C1356" t="s">
        <v>121</v>
      </c>
      <c r="D1356" t="s">
        <v>122</v>
      </c>
      <c r="E1356" s="34" t="s">
        <v>7938</v>
      </c>
      <c r="F1356" s="34">
        <f t="shared" si="109"/>
        <v>1355</v>
      </c>
      <c r="G1356" s="34" t="s">
        <v>4985</v>
      </c>
      <c r="H1356">
        <v>18</v>
      </c>
      <c r="I1356" s="34" t="s">
        <v>6141</v>
      </c>
      <c r="J1356" s="34" t="s">
        <v>4988</v>
      </c>
      <c r="K1356" s="34" t="str">
        <f>VLOOKUP(J1356,[2]CodMpios!$B$347:$E$362,4,FALSE)</f>
        <v>18001 - Florencia</v>
      </c>
      <c r="L1356" s="34" t="str">
        <f>VLOOKUP($J1356,[2]Coord_Mpios_X_Y!$B$2:$K$1123,9,FALSE)</f>
        <v>1,749138703818</v>
      </c>
      <c r="M1356" s="34" t="str">
        <f>VLOOKUP($J1356,[2]Coord_Mpios_X_Y!$B$2:$K$1123,10,FALSE)</f>
        <v>-75,558239064333</v>
      </c>
      <c r="N1356" s="34" t="s">
        <v>139</v>
      </c>
      <c r="O1356" s="34" t="s">
        <v>126</v>
      </c>
      <c r="Q1356" s="34" t="s">
        <v>127</v>
      </c>
      <c r="R1356" s="34">
        <v>40080566</v>
      </c>
      <c r="S1356" s="34" t="str">
        <f t="shared" si="105"/>
        <v>CC40080566</v>
      </c>
      <c r="T1356" s="34" t="s">
        <v>986</v>
      </c>
      <c r="U1356" s="34" t="s">
        <v>5482</v>
      </c>
      <c r="V1356" s="34" t="s">
        <v>992</v>
      </c>
      <c r="W1356" s="34" t="s">
        <v>5481</v>
      </c>
      <c r="X1356" s="87">
        <v>19108</v>
      </c>
      <c r="Y1356">
        <v>70</v>
      </c>
      <c r="Z1356" s="36">
        <f>VLOOKUP($Y1356,[2]Edades!$A$3:$H$153,4,FALSE)</f>
        <v>6</v>
      </c>
      <c r="AA1356" s="34" t="str">
        <f>VLOOKUP($Y1356,[2]Edades!$A$3:$H$153,6,FALSE)</f>
        <v>6 - Persona mayor</v>
      </c>
      <c r="AB1356" s="34">
        <f>VLOOKUP($Y1356,[2]Edades!$A$3:$H$153,7,FALSE)</f>
        <v>15</v>
      </c>
      <c r="AC1356" s="34" t="str">
        <f>VLOOKUP($Y1356,[2]Edades!$A$3:$H$153,8,FALSE)</f>
        <v>70-74</v>
      </c>
      <c r="AD1356" s="34" t="s">
        <v>129</v>
      </c>
      <c r="AE1356" s="1">
        <v>2</v>
      </c>
      <c r="AF1356" s="34" t="s">
        <v>2137</v>
      </c>
      <c r="AG1356" s="34" t="s">
        <v>2127</v>
      </c>
      <c r="AH1356" s="34" t="s">
        <v>2127</v>
      </c>
      <c r="AK1356" s="34" t="s">
        <v>139</v>
      </c>
      <c r="AM1356" s="34" t="s">
        <v>2127</v>
      </c>
      <c r="AN1356" s="36" t="s">
        <v>2127</v>
      </c>
      <c r="AO1356" s="36" t="s">
        <v>2127</v>
      </c>
      <c r="AP1356" s="34" t="s">
        <v>2127</v>
      </c>
      <c r="AQ1356" s="36" t="s">
        <v>2127</v>
      </c>
      <c r="AR1356" s="34" t="s">
        <v>2098</v>
      </c>
      <c r="AS1356" s="91" t="s">
        <v>7449</v>
      </c>
      <c r="AT1356" s="34">
        <v>3204022728</v>
      </c>
      <c r="AU1356" s="34" t="s">
        <v>2127</v>
      </c>
      <c r="AX1356" s="90"/>
      <c r="BA1356" s="91"/>
      <c r="BB1356" s="91"/>
      <c r="BC1356" s="91"/>
      <c r="BF1356" s="34" t="s">
        <v>4983</v>
      </c>
      <c r="BG1356" s="92" t="s">
        <v>2098</v>
      </c>
      <c r="BM1356" s="36" t="s">
        <v>131</v>
      </c>
      <c r="BN1356" s="34" t="s">
        <v>132</v>
      </c>
      <c r="BO1356" s="36">
        <v>0</v>
      </c>
      <c r="BQ1356" s="94"/>
      <c r="BS1356" s="36" t="s">
        <v>2127</v>
      </c>
      <c r="BU1356" s="95"/>
      <c r="BV1356" s="95"/>
      <c r="BW1356" s="61"/>
      <c r="BX1356" s="60"/>
      <c r="BY1356" s="59" t="str">
        <f t="shared" ca="1" si="106"/>
        <v/>
      </c>
      <c r="CD1356" s="68"/>
      <c r="CE1356" s="68"/>
      <c r="CF1356" s="67"/>
      <c r="CG1356">
        <v>64</v>
      </c>
      <c r="CH1356" s="2">
        <v>150</v>
      </c>
      <c r="CI1356" s="4">
        <f t="shared" si="107"/>
        <v>28.444444444444443</v>
      </c>
      <c r="CJ1356" s="5" t="str">
        <f t="shared" si="108"/>
        <v>SOBREPESO</v>
      </c>
      <c r="CK1356" s="36">
        <v>0</v>
      </c>
      <c r="CL1356" s="66"/>
      <c r="CM1356" s="89">
        <v>43690</v>
      </c>
      <c r="CN1356" s="97">
        <v>43712</v>
      </c>
      <c r="CP1356"/>
      <c r="CQ1356" s="65"/>
      <c r="CR1356" s="65"/>
      <c r="CS1356" s="98"/>
      <c r="CT1356"/>
      <c r="CU1356"/>
      <c r="CV1356" s="97"/>
      <c r="CW1356" s="2">
        <v>133</v>
      </c>
      <c r="CX1356" s="82">
        <v>73</v>
      </c>
      <c r="DG1356" s="64"/>
      <c r="DI1356" s="89">
        <v>43714</v>
      </c>
      <c r="DJ1356" s="89"/>
      <c r="DN1356" s="34"/>
      <c r="DO1356" s="34"/>
      <c r="DP1356" s="34"/>
      <c r="DQ1356" s="34"/>
      <c r="DR1356" s="34"/>
      <c r="DS1356" s="34" t="s">
        <v>2127</v>
      </c>
      <c r="DT1356" s="34"/>
      <c r="DU1356" s="47">
        <v>44715</v>
      </c>
      <c r="DY1356" s="1">
        <v>2</v>
      </c>
      <c r="DZ1356" t="s">
        <v>7940</v>
      </c>
      <c r="EA1356" s="4">
        <v>0.78</v>
      </c>
      <c r="EB1356" s="4">
        <v>99</v>
      </c>
      <c r="EC1356" s="4">
        <v>197</v>
      </c>
      <c r="ED1356" s="4">
        <v>19.3</v>
      </c>
      <c r="EE1356" s="4">
        <v>44.1</v>
      </c>
      <c r="EF1356" s="4">
        <v>218</v>
      </c>
      <c r="EG1356" s="4">
        <v>2</v>
      </c>
      <c r="EJ1356"/>
      <c r="EL1356" s="34"/>
      <c r="EN1356" s="34"/>
    </row>
    <row r="1357" spans="1:144" x14ac:dyDescent="0.25">
      <c r="A1357" s="85">
        <v>2022</v>
      </c>
      <c r="B1357" s="87">
        <v>44830</v>
      </c>
      <c r="C1357" t="s">
        <v>121</v>
      </c>
      <c r="D1357" t="s">
        <v>122</v>
      </c>
      <c r="E1357" s="34" t="s">
        <v>7938</v>
      </c>
      <c r="F1357" s="34">
        <f t="shared" si="109"/>
        <v>1356</v>
      </c>
      <c r="G1357" s="34" t="s">
        <v>4985</v>
      </c>
      <c r="H1357">
        <v>18</v>
      </c>
      <c r="I1357" s="34" t="s">
        <v>6141</v>
      </c>
      <c r="J1357" s="34" t="s">
        <v>4988</v>
      </c>
      <c r="K1357" s="34" t="str">
        <f>VLOOKUP(J1357,[2]CodMpios!$B$347:$E$362,4,FALSE)</f>
        <v>18001 - Florencia</v>
      </c>
      <c r="L1357" s="34" t="str">
        <f>VLOOKUP($J1357,[2]Coord_Mpios_X_Y!$B$2:$K$1123,9,FALSE)</f>
        <v>1,749138703818</v>
      </c>
      <c r="M1357" s="34" t="str">
        <f>VLOOKUP($J1357,[2]Coord_Mpios_X_Y!$B$2:$K$1123,10,FALSE)</f>
        <v>-75,558239064333</v>
      </c>
      <c r="N1357" s="34" t="s">
        <v>139</v>
      </c>
      <c r="O1357" s="34" t="s">
        <v>126</v>
      </c>
      <c r="Q1357" s="34" t="s">
        <v>127</v>
      </c>
      <c r="R1357" s="34">
        <v>40762193</v>
      </c>
      <c r="S1357" s="34" t="str">
        <f t="shared" si="105"/>
        <v>CC40762193</v>
      </c>
      <c r="T1357" s="34" t="s">
        <v>425</v>
      </c>
      <c r="V1357" s="34" t="s">
        <v>813</v>
      </c>
      <c r="W1357" s="34" t="s">
        <v>165</v>
      </c>
      <c r="X1357" s="87">
        <v>19776</v>
      </c>
      <c r="Y1357">
        <v>69</v>
      </c>
      <c r="Z1357" s="36">
        <f>VLOOKUP($Y1357,[2]Edades!$A$3:$H$153,4,FALSE)</f>
        <v>6</v>
      </c>
      <c r="AA1357" s="34" t="str">
        <f>VLOOKUP($Y1357,[2]Edades!$A$3:$H$153,6,FALSE)</f>
        <v>6 - Persona mayor</v>
      </c>
      <c r="AB1357" s="34">
        <f>VLOOKUP($Y1357,[2]Edades!$A$3:$H$153,7,FALSE)</f>
        <v>14</v>
      </c>
      <c r="AC1357" s="34" t="str">
        <f>VLOOKUP($Y1357,[2]Edades!$A$3:$H$153,8,FALSE)</f>
        <v>65-69</v>
      </c>
      <c r="AD1357" s="34" t="s">
        <v>129</v>
      </c>
      <c r="AE1357" s="1">
        <v>2</v>
      </c>
      <c r="AF1357" s="34" t="s">
        <v>2137</v>
      </c>
      <c r="AG1357" s="34" t="s">
        <v>2127</v>
      </c>
      <c r="AH1357" s="34" t="s">
        <v>2127</v>
      </c>
      <c r="AK1357" s="34" t="s">
        <v>139</v>
      </c>
      <c r="AM1357" s="34" t="s">
        <v>2127</v>
      </c>
      <c r="AN1357" s="36" t="s">
        <v>2127</v>
      </c>
      <c r="AO1357" s="36" t="s">
        <v>2127</v>
      </c>
      <c r="AP1357" s="34" t="s">
        <v>2127</v>
      </c>
      <c r="AQ1357" s="36" t="s">
        <v>2127</v>
      </c>
      <c r="AR1357" s="34" t="s">
        <v>2098</v>
      </c>
      <c r="AS1357" s="91" t="s">
        <v>7450</v>
      </c>
      <c r="AT1357" s="34">
        <v>3115412651</v>
      </c>
      <c r="AU1357" s="34" t="s">
        <v>2127</v>
      </c>
      <c r="AX1357" s="90"/>
      <c r="BA1357" s="91"/>
      <c r="BB1357" s="91"/>
      <c r="BC1357" s="91"/>
      <c r="BF1357" s="34" t="s">
        <v>4983</v>
      </c>
      <c r="BG1357" s="92" t="s">
        <v>2098</v>
      </c>
      <c r="BM1357" s="36" t="s">
        <v>131</v>
      </c>
      <c r="BN1357" s="34" t="s">
        <v>132</v>
      </c>
      <c r="BO1357" s="36">
        <v>0</v>
      </c>
      <c r="BQ1357" s="94"/>
      <c r="BS1357" s="36" t="s">
        <v>2127</v>
      </c>
      <c r="BU1357" s="95"/>
      <c r="BV1357" s="95"/>
      <c r="BW1357" s="61"/>
      <c r="BX1357" s="60"/>
      <c r="BY1357" s="59" t="str">
        <f t="shared" ca="1" si="106"/>
        <v/>
      </c>
      <c r="CD1357" s="68"/>
      <c r="CE1357" s="68"/>
      <c r="CF1357" s="67"/>
      <c r="CG1357">
        <v>59</v>
      </c>
      <c r="CH1357" s="2">
        <v>150</v>
      </c>
      <c r="CI1357" s="4">
        <f t="shared" si="107"/>
        <v>26.222222222222221</v>
      </c>
      <c r="CJ1357" s="5" t="str">
        <f t="shared" si="108"/>
        <v>SOBREPESO</v>
      </c>
      <c r="CK1357" s="36">
        <v>0</v>
      </c>
      <c r="CL1357" s="66"/>
      <c r="CM1357" s="89">
        <v>43692</v>
      </c>
      <c r="CN1357" s="97">
        <v>43711</v>
      </c>
      <c r="CP1357"/>
      <c r="CQ1357" s="65"/>
      <c r="CR1357" s="65"/>
      <c r="CS1357" s="98"/>
      <c r="CT1357"/>
      <c r="CU1357"/>
      <c r="CV1357" s="97"/>
      <c r="CW1357" s="2">
        <v>120</v>
      </c>
      <c r="CX1357" s="82">
        <v>80</v>
      </c>
      <c r="DG1357" s="64"/>
      <c r="DI1357" s="89">
        <v>43712</v>
      </c>
      <c r="DJ1357" s="89"/>
      <c r="DN1357" s="34"/>
      <c r="DO1357" s="34"/>
      <c r="DP1357" s="34"/>
      <c r="DQ1357" s="34"/>
      <c r="DR1357" s="34"/>
      <c r="DS1357" s="34" t="s">
        <v>2127</v>
      </c>
      <c r="DT1357" s="34"/>
      <c r="DU1357" s="47">
        <v>44607</v>
      </c>
      <c r="DY1357" s="1">
        <v>1</v>
      </c>
      <c r="DZ1357" t="s">
        <v>7939</v>
      </c>
      <c r="EA1357" s="4">
        <v>0.82</v>
      </c>
      <c r="EB1357" s="4">
        <v>103</v>
      </c>
      <c r="EC1357" s="4">
        <v>173</v>
      </c>
      <c r="EE1357" s="4">
        <v>55.1</v>
      </c>
      <c r="EF1357" s="4">
        <v>176</v>
      </c>
      <c r="EG1357" s="4">
        <v>2.4</v>
      </c>
      <c r="EJ1357"/>
      <c r="EL1357" s="34"/>
      <c r="EN1357" s="34"/>
    </row>
    <row r="1358" spans="1:144" x14ac:dyDescent="0.25">
      <c r="A1358" s="85">
        <v>2022</v>
      </c>
      <c r="B1358" s="87">
        <v>44830</v>
      </c>
      <c r="C1358" t="s">
        <v>121</v>
      </c>
      <c r="D1358" t="s">
        <v>122</v>
      </c>
      <c r="E1358" s="34" t="s">
        <v>7938</v>
      </c>
      <c r="F1358" s="34">
        <f t="shared" si="109"/>
        <v>1357</v>
      </c>
      <c r="G1358" s="34" t="s">
        <v>4985</v>
      </c>
      <c r="H1358">
        <v>18</v>
      </c>
      <c r="I1358" s="34" t="s">
        <v>6141</v>
      </c>
      <c r="J1358" s="34" t="s">
        <v>4988</v>
      </c>
      <c r="K1358" s="34" t="str">
        <f>VLOOKUP(J1358,[2]CodMpios!$B$347:$E$362,4,FALSE)</f>
        <v>18001 - Florencia</v>
      </c>
      <c r="L1358" s="34" t="str">
        <f>VLOOKUP($J1358,[2]Coord_Mpios_X_Y!$B$2:$K$1123,9,FALSE)</f>
        <v>1,749138703818</v>
      </c>
      <c r="M1358" s="34" t="str">
        <f>VLOOKUP($J1358,[2]Coord_Mpios_X_Y!$B$2:$K$1123,10,FALSE)</f>
        <v>-75,558239064333</v>
      </c>
      <c r="N1358" s="34" t="s">
        <v>125</v>
      </c>
      <c r="O1358" s="34" t="s">
        <v>126</v>
      </c>
      <c r="Q1358" s="34" t="s">
        <v>127</v>
      </c>
      <c r="R1358" s="34">
        <v>26452623</v>
      </c>
      <c r="S1358" s="34" t="str">
        <f t="shared" si="105"/>
        <v>CC26452623</v>
      </c>
      <c r="T1358" s="34" t="s">
        <v>398</v>
      </c>
      <c r="V1358" s="34" t="s">
        <v>5466</v>
      </c>
      <c r="W1358" s="34" t="s">
        <v>160</v>
      </c>
      <c r="X1358" s="87">
        <v>22360</v>
      </c>
      <c r="Y1358">
        <v>62</v>
      </c>
      <c r="Z1358" s="36">
        <f>VLOOKUP($Y1358,[2]Edades!$A$3:$H$153,4,FALSE)</f>
        <v>6</v>
      </c>
      <c r="AA1358" s="34" t="str">
        <f>VLOOKUP($Y1358,[2]Edades!$A$3:$H$153,6,FALSE)</f>
        <v>6 - Persona mayor</v>
      </c>
      <c r="AB1358" s="34">
        <f>VLOOKUP($Y1358,[2]Edades!$A$3:$H$153,7,FALSE)</f>
        <v>13</v>
      </c>
      <c r="AC1358" s="34" t="str">
        <f>VLOOKUP($Y1358,[2]Edades!$A$3:$H$153,8,FALSE)</f>
        <v>60-64</v>
      </c>
      <c r="AD1358" s="34" t="s">
        <v>129</v>
      </c>
      <c r="AE1358" s="1">
        <v>2</v>
      </c>
      <c r="AF1358" s="34" t="s">
        <v>2137</v>
      </c>
      <c r="AG1358" s="34" t="s">
        <v>2127</v>
      </c>
      <c r="AH1358" s="34" t="s">
        <v>2127</v>
      </c>
      <c r="AK1358" s="34" t="s">
        <v>125</v>
      </c>
      <c r="AM1358" s="34" t="s">
        <v>2127</v>
      </c>
      <c r="AN1358" s="36" t="s">
        <v>2127</v>
      </c>
      <c r="AO1358" s="36" t="s">
        <v>2127</v>
      </c>
      <c r="AP1358" s="34" t="s">
        <v>2127</v>
      </c>
      <c r="AQ1358" s="36" t="s">
        <v>2127</v>
      </c>
      <c r="AR1358" s="34" t="s">
        <v>2098</v>
      </c>
      <c r="AS1358" s="91" t="s">
        <v>7451</v>
      </c>
      <c r="AT1358" s="34">
        <v>3155758526</v>
      </c>
      <c r="AU1358" s="34" t="s">
        <v>2127</v>
      </c>
      <c r="AX1358" s="90"/>
      <c r="BA1358" s="91"/>
      <c r="BB1358" s="91"/>
      <c r="BC1358" s="91"/>
      <c r="BF1358" s="34" t="s">
        <v>4983</v>
      </c>
      <c r="BG1358" s="92" t="s">
        <v>2098</v>
      </c>
      <c r="BM1358" s="36" t="s">
        <v>131</v>
      </c>
      <c r="BN1358" s="34" t="s">
        <v>132</v>
      </c>
      <c r="BO1358" s="36">
        <v>0</v>
      </c>
      <c r="BQ1358" s="94"/>
      <c r="BS1358" s="36" t="s">
        <v>2127</v>
      </c>
      <c r="BU1358" s="95"/>
      <c r="BV1358" s="95"/>
      <c r="BW1358" s="61"/>
      <c r="BX1358" s="60"/>
      <c r="BY1358" s="59" t="str">
        <f t="shared" ca="1" si="106"/>
        <v/>
      </c>
      <c r="CD1358" s="68"/>
      <c r="CE1358" s="68"/>
      <c r="CF1358" s="67"/>
      <c r="CG1358">
        <v>70</v>
      </c>
      <c r="CH1358" s="2">
        <v>162</v>
      </c>
      <c r="CI1358" s="4">
        <f t="shared" si="107"/>
        <v>26.672763298277697</v>
      </c>
      <c r="CJ1358" s="5" t="str">
        <f t="shared" si="108"/>
        <v>SOBREPESO</v>
      </c>
      <c r="CK1358" s="36">
        <v>0</v>
      </c>
      <c r="CL1358" s="66"/>
      <c r="CM1358" s="89">
        <v>43692</v>
      </c>
      <c r="CN1358" s="97">
        <v>43711</v>
      </c>
      <c r="CP1358"/>
      <c r="CQ1358" s="65"/>
      <c r="CR1358" s="65"/>
      <c r="CS1358" s="98"/>
      <c r="CT1358"/>
      <c r="CU1358"/>
      <c r="CV1358" s="97"/>
      <c r="CW1358" s="2">
        <v>130</v>
      </c>
      <c r="CX1358" s="82">
        <v>80</v>
      </c>
      <c r="DG1358" s="64"/>
      <c r="DI1358" s="89">
        <v>43713</v>
      </c>
      <c r="DJ1358" s="89"/>
      <c r="DN1358" s="34"/>
      <c r="DO1358" s="34"/>
      <c r="DP1358" s="34"/>
      <c r="DQ1358" s="34"/>
      <c r="DR1358" s="34"/>
      <c r="DS1358" s="34" t="s">
        <v>2127</v>
      </c>
      <c r="DT1358" s="34"/>
      <c r="DY1358" s="1">
        <v>1</v>
      </c>
      <c r="DZ1358" t="s">
        <v>7941</v>
      </c>
      <c r="EB1358" s="4"/>
      <c r="EJ1358"/>
      <c r="EL1358" s="34"/>
      <c r="EN1358" s="34"/>
    </row>
    <row r="1359" spans="1:144" x14ac:dyDescent="0.25">
      <c r="A1359" s="85">
        <v>2022</v>
      </c>
      <c r="B1359" s="87">
        <v>44830</v>
      </c>
      <c r="C1359" t="s">
        <v>121</v>
      </c>
      <c r="D1359" t="s">
        <v>122</v>
      </c>
      <c r="E1359" s="34" t="s">
        <v>7938</v>
      </c>
      <c r="F1359" s="34">
        <f t="shared" si="109"/>
        <v>1358</v>
      </c>
      <c r="G1359" s="34" t="s">
        <v>4985</v>
      </c>
      <c r="H1359">
        <v>18</v>
      </c>
      <c r="I1359" s="34" t="s">
        <v>6141</v>
      </c>
      <c r="J1359" s="34" t="s">
        <v>4988</v>
      </c>
      <c r="K1359" s="34" t="str">
        <f>VLOOKUP(J1359,[2]CodMpios!$B$347:$E$362,4,FALSE)</f>
        <v>18001 - Florencia</v>
      </c>
      <c r="L1359" s="34" t="str">
        <f>VLOOKUP($J1359,[2]Coord_Mpios_X_Y!$B$2:$K$1123,9,FALSE)</f>
        <v>1,749138703818</v>
      </c>
      <c r="M1359" s="34" t="str">
        <f>VLOOKUP($J1359,[2]Coord_Mpios_X_Y!$B$2:$K$1123,10,FALSE)</f>
        <v>-75,558239064333</v>
      </c>
      <c r="N1359" s="34" t="s">
        <v>6142</v>
      </c>
      <c r="O1359" s="34" t="s">
        <v>126</v>
      </c>
      <c r="Q1359" s="34" t="s">
        <v>127</v>
      </c>
      <c r="R1359" s="34">
        <v>17621970</v>
      </c>
      <c r="S1359" s="34" t="str">
        <f t="shared" si="105"/>
        <v>CC17621970</v>
      </c>
      <c r="T1359" s="34" t="s">
        <v>5480</v>
      </c>
      <c r="V1359" s="34" t="s">
        <v>2365</v>
      </c>
      <c r="W1359" s="34" t="s">
        <v>196</v>
      </c>
      <c r="X1359" s="87">
        <v>16584</v>
      </c>
      <c r="Y1359">
        <v>77</v>
      </c>
      <c r="Z1359" s="36">
        <f>VLOOKUP($Y1359,[2]Edades!$A$3:$H$153,4,FALSE)</f>
        <v>6</v>
      </c>
      <c r="AA1359" s="34" t="str">
        <f>VLOOKUP($Y1359,[2]Edades!$A$3:$H$153,6,FALSE)</f>
        <v>6 - Persona mayor</v>
      </c>
      <c r="AB1359" s="34">
        <f>VLOOKUP($Y1359,[2]Edades!$A$3:$H$153,7,FALSE)</f>
        <v>16</v>
      </c>
      <c r="AC1359" s="34" t="str">
        <f>VLOOKUP($Y1359,[2]Edades!$A$3:$H$153,8,FALSE)</f>
        <v>75-79</v>
      </c>
      <c r="AD1359" s="34" t="s">
        <v>146</v>
      </c>
      <c r="AE1359">
        <v>1</v>
      </c>
      <c r="AF1359" s="34" t="s">
        <v>2137</v>
      </c>
      <c r="AG1359" s="34" t="s">
        <v>2127</v>
      </c>
      <c r="AH1359" s="34" t="s">
        <v>2127</v>
      </c>
      <c r="AK1359" s="34" t="s">
        <v>6142</v>
      </c>
      <c r="AM1359" s="34" t="s">
        <v>2127</v>
      </c>
      <c r="AN1359" s="36" t="s">
        <v>2127</v>
      </c>
      <c r="AO1359" s="36" t="s">
        <v>2127</v>
      </c>
      <c r="AP1359" s="34" t="s">
        <v>2127</v>
      </c>
      <c r="AQ1359" s="36" t="s">
        <v>2127</v>
      </c>
      <c r="AR1359" s="34" t="s">
        <v>2098</v>
      </c>
      <c r="AS1359" s="91" t="s">
        <v>7452</v>
      </c>
      <c r="AT1359" s="34">
        <v>3105752990</v>
      </c>
      <c r="AU1359" s="34" t="s">
        <v>2127</v>
      </c>
      <c r="AX1359" s="90"/>
      <c r="BA1359" s="91"/>
      <c r="BB1359" s="91"/>
      <c r="BC1359" s="91"/>
      <c r="BF1359" s="34" t="s">
        <v>4983</v>
      </c>
      <c r="BG1359" s="92" t="s">
        <v>2098</v>
      </c>
      <c r="BM1359" s="36" t="s">
        <v>131</v>
      </c>
      <c r="BN1359" s="34" t="s">
        <v>132</v>
      </c>
      <c r="BO1359" s="36">
        <v>0</v>
      </c>
      <c r="BQ1359" s="94"/>
      <c r="BS1359" s="36" t="s">
        <v>2127</v>
      </c>
      <c r="BU1359" s="95"/>
      <c r="BV1359" s="95"/>
      <c r="BW1359" s="61"/>
      <c r="BX1359" s="60"/>
      <c r="BY1359" s="59" t="str">
        <f t="shared" ca="1" si="106"/>
        <v/>
      </c>
      <c r="CD1359" s="68"/>
      <c r="CE1359" s="68"/>
      <c r="CF1359" s="67"/>
      <c r="CG1359">
        <v>70</v>
      </c>
      <c r="CH1359" s="2">
        <v>169</v>
      </c>
      <c r="CI1359" s="4">
        <f t="shared" si="107"/>
        <v>24.508945765204302</v>
      </c>
      <c r="CJ1359" s="5" t="str">
        <f t="shared" si="108"/>
        <v>NORMAL</v>
      </c>
      <c r="CK1359" s="36">
        <v>0</v>
      </c>
      <c r="CL1359" s="66"/>
      <c r="CM1359" s="89">
        <v>43700</v>
      </c>
      <c r="CN1359" s="97">
        <v>43711</v>
      </c>
      <c r="CP1359"/>
      <c r="CQ1359" s="65"/>
      <c r="CR1359" s="65"/>
      <c r="CS1359" s="98"/>
      <c r="CT1359"/>
      <c r="CU1359"/>
      <c r="CV1359" s="97"/>
      <c r="CW1359" s="2"/>
      <c r="CX1359" s="82"/>
      <c r="DG1359" s="64"/>
      <c r="DI1359" s="89">
        <v>43711</v>
      </c>
      <c r="DJ1359" s="89"/>
      <c r="DN1359" s="34"/>
      <c r="DO1359" s="34"/>
      <c r="DP1359" s="34"/>
      <c r="DQ1359" s="34"/>
      <c r="DR1359" s="34"/>
      <c r="DS1359" s="34" t="s">
        <v>2127</v>
      </c>
      <c r="DT1359" s="34"/>
      <c r="DU1359" s="47">
        <v>43711</v>
      </c>
      <c r="DY1359" s="1">
        <v>2</v>
      </c>
      <c r="DZ1359" t="s">
        <v>7941</v>
      </c>
      <c r="EB1359" s="4"/>
      <c r="EJ1359"/>
      <c r="EL1359" s="34"/>
      <c r="EN1359" s="34"/>
    </row>
    <row r="1360" spans="1:144" x14ac:dyDescent="0.25">
      <c r="A1360" s="85">
        <v>2022</v>
      </c>
      <c r="B1360" s="87">
        <v>44830</v>
      </c>
      <c r="C1360" t="s">
        <v>121</v>
      </c>
      <c r="D1360" t="s">
        <v>122</v>
      </c>
      <c r="E1360" s="34" t="s">
        <v>7938</v>
      </c>
      <c r="F1360" s="34">
        <f t="shared" si="109"/>
        <v>1359</v>
      </c>
      <c r="G1360" s="34" t="s">
        <v>4985</v>
      </c>
      <c r="H1360">
        <v>18</v>
      </c>
      <c r="I1360" s="34" t="s">
        <v>6141</v>
      </c>
      <c r="J1360" s="34" t="s">
        <v>4988</v>
      </c>
      <c r="K1360" s="34" t="str">
        <f>VLOOKUP(J1360,[2]CodMpios!$B$347:$E$362,4,FALSE)</f>
        <v>18001 - Florencia</v>
      </c>
      <c r="L1360" s="34" t="str">
        <f>VLOOKUP($J1360,[2]Coord_Mpios_X_Y!$B$2:$K$1123,9,FALSE)</f>
        <v>1,749138703818</v>
      </c>
      <c r="M1360" s="34" t="str">
        <f>VLOOKUP($J1360,[2]Coord_Mpios_X_Y!$B$2:$K$1123,10,FALSE)</f>
        <v>-75,558239064333</v>
      </c>
      <c r="N1360" s="34" t="s">
        <v>6142</v>
      </c>
      <c r="O1360" s="34" t="s">
        <v>126</v>
      </c>
      <c r="Q1360" s="34" t="s">
        <v>127</v>
      </c>
      <c r="R1360" s="34">
        <v>40725486</v>
      </c>
      <c r="S1360" s="34" t="str">
        <f t="shared" si="105"/>
        <v>CC40725486</v>
      </c>
      <c r="T1360" s="34" t="s">
        <v>1048</v>
      </c>
      <c r="U1360" s="34" t="s">
        <v>392</v>
      </c>
      <c r="V1360" s="34" t="s">
        <v>4995</v>
      </c>
      <c r="W1360" s="34" t="s">
        <v>5479</v>
      </c>
      <c r="X1360" s="87">
        <v>18960</v>
      </c>
      <c r="Y1360">
        <v>71</v>
      </c>
      <c r="Z1360" s="36">
        <f>VLOOKUP($Y1360,[2]Edades!$A$3:$H$153,4,FALSE)</f>
        <v>6</v>
      </c>
      <c r="AA1360" s="34" t="str">
        <f>VLOOKUP($Y1360,[2]Edades!$A$3:$H$153,6,FALSE)</f>
        <v>6 - Persona mayor</v>
      </c>
      <c r="AB1360" s="34">
        <f>VLOOKUP($Y1360,[2]Edades!$A$3:$H$153,7,FALSE)</f>
        <v>15</v>
      </c>
      <c r="AC1360" s="34" t="str">
        <f>VLOOKUP($Y1360,[2]Edades!$A$3:$H$153,8,FALSE)</f>
        <v>70-74</v>
      </c>
      <c r="AD1360" s="34" t="s">
        <v>129</v>
      </c>
      <c r="AE1360" s="1">
        <v>2</v>
      </c>
      <c r="AF1360" s="34" t="s">
        <v>2137</v>
      </c>
      <c r="AG1360" s="34" t="s">
        <v>2127</v>
      </c>
      <c r="AH1360" s="34" t="s">
        <v>2127</v>
      </c>
      <c r="AK1360" s="34" t="s">
        <v>6142</v>
      </c>
      <c r="AM1360" s="34" t="s">
        <v>2127</v>
      </c>
      <c r="AN1360" s="36" t="s">
        <v>2127</v>
      </c>
      <c r="AO1360" s="36" t="s">
        <v>2127</v>
      </c>
      <c r="AP1360" s="34" t="s">
        <v>2127</v>
      </c>
      <c r="AQ1360" s="36" t="s">
        <v>2127</v>
      </c>
      <c r="AR1360" s="34" t="s">
        <v>2098</v>
      </c>
      <c r="AS1360" s="91" t="s">
        <v>7453</v>
      </c>
      <c r="AT1360" s="34">
        <v>3138125975</v>
      </c>
      <c r="AU1360" s="34" t="s">
        <v>2127</v>
      </c>
      <c r="AX1360" s="90"/>
      <c r="BA1360" s="91"/>
      <c r="BB1360" s="91"/>
      <c r="BC1360" s="91"/>
      <c r="BF1360" s="34" t="s">
        <v>4983</v>
      </c>
      <c r="BG1360" s="92" t="s">
        <v>2098</v>
      </c>
      <c r="BM1360" s="36" t="s">
        <v>131</v>
      </c>
      <c r="BN1360" s="34" t="s">
        <v>132</v>
      </c>
      <c r="BO1360" s="36">
        <v>0</v>
      </c>
      <c r="BQ1360" s="94"/>
      <c r="BS1360" s="36" t="s">
        <v>2127</v>
      </c>
      <c r="BU1360" s="95"/>
      <c r="BV1360" s="95"/>
      <c r="BW1360" s="61"/>
      <c r="BX1360" s="60"/>
      <c r="BY1360" s="59" t="str">
        <f t="shared" ca="1" si="106"/>
        <v/>
      </c>
      <c r="CD1360" s="68"/>
      <c r="CE1360" s="68"/>
      <c r="CF1360" s="67"/>
      <c r="CG1360">
        <v>70</v>
      </c>
      <c r="CH1360" s="2">
        <v>162</v>
      </c>
      <c r="CI1360" s="4">
        <f t="shared" si="107"/>
        <v>26.672763298277697</v>
      </c>
      <c r="CJ1360" s="5" t="str">
        <f t="shared" si="108"/>
        <v>SOBREPESO</v>
      </c>
      <c r="CK1360" s="36">
        <v>0</v>
      </c>
      <c r="CL1360" s="66"/>
      <c r="CM1360" s="89">
        <v>43703</v>
      </c>
      <c r="CN1360" s="97">
        <v>43711</v>
      </c>
      <c r="CP1360"/>
      <c r="CQ1360" s="65"/>
      <c r="CR1360" s="65"/>
      <c r="CS1360" s="98"/>
      <c r="CT1360"/>
      <c r="CU1360"/>
      <c r="CV1360" s="97"/>
      <c r="CW1360" s="2"/>
      <c r="CX1360" s="82"/>
      <c r="DG1360" s="64"/>
      <c r="DI1360" s="89">
        <v>43712</v>
      </c>
      <c r="DJ1360" s="89"/>
      <c r="DN1360" s="34"/>
      <c r="DO1360" s="34"/>
      <c r="DP1360" s="34"/>
      <c r="DQ1360" s="34"/>
      <c r="DR1360" s="34"/>
      <c r="DS1360" s="34" t="s">
        <v>2127</v>
      </c>
      <c r="DT1360" s="34"/>
      <c r="DU1360" s="47">
        <v>43711</v>
      </c>
      <c r="DY1360" s="1">
        <v>1</v>
      </c>
      <c r="DZ1360" t="s">
        <v>7941</v>
      </c>
      <c r="EB1360" s="4"/>
      <c r="EJ1360"/>
      <c r="EL1360" s="34"/>
      <c r="EN1360" s="34"/>
    </row>
    <row r="1361" spans="1:144" x14ac:dyDescent="0.25">
      <c r="A1361" s="85">
        <v>2022</v>
      </c>
      <c r="B1361" s="87">
        <v>44830</v>
      </c>
      <c r="C1361" t="s">
        <v>121</v>
      </c>
      <c r="D1361" t="s">
        <v>122</v>
      </c>
      <c r="E1361" s="34" t="s">
        <v>7938</v>
      </c>
      <c r="F1361" s="34">
        <f t="shared" si="109"/>
        <v>1360</v>
      </c>
      <c r="G1361" s="34" t="s">
        <v>4985</v>
      </c>
      <c r="H1361">
        <v>18</v>
      </c>
      <c r="I1361" s="34" t="s">
        <v>6141</v>
      </c>
      <c r="J1361" s="34" t="s">
        <v>4988</v>
      </c>
      <c r="K1361" s="34" t="str">
        <f>VLOOKUP(J1361,[2]CodMpios!$B$347:$E$362,4,FALSE)</f>
        <v>18001 - Florencia</v>
      </c>
      <c r="L1361" s="34" t="str">
        <f>VLOOKUP($J1361,[2]Coord_Mpios_X_Y!$B$2:$K$1123,9,FALSE)</f>
        <v>1,749138703818</v>
      </c>
      <c r="M1361" s="34" t="str">
        <f>VLOOKUP($J1361,[2]Coord_Mpios_X_Y!$B$2:$K$1123,10,FALSE)</f>
        <v>-75,558239064333</v>
      </c>
      <c r="N1361" s="34" t="s">
        <v>139</v>
      </c>
      <c r="O1361" s="34" t="s">
        <v>126</v>
      </c>
      <c r="Q1361" s="34" t="s">
        <v>127</v>
      </c>
      <c r="R1361" s="34">
        <v>40775335</v>
      </c>
      <c r="S1361" s="34" t="str">
        <f t="shared" si="105"/>
        <v>CC40775335</v>
      </c>
      <c r="T1361" s="34" t="s">
        <v>5478</v>
      </c>
      <c r="V1361" s="34" t="s">
        <v>1128</v>
      </c>
      <c r="W1361" s="34" t="s">
        <v>5033</v>
      </c>
      <c r="X1361" s="87">
        <v>25564</v>
      </c>
      <c r="Y1361">
        <v>53</v>
      </c>
      <c r="Z1361" s="36">
        <f>VLOOKUP($Y1361,[2]Edades!$A$3:$H$153,4,FALSE)</f>
        <v>5</v>
      </c>
      <c r="AA1361" s="34" t="str">
        <f>VLOOKUP($Y1361,[2]Edades!$A$3:$H$153,6,FALSE)</f>
        <v>5 - Adultez</v>
      </c>
      <c r="AB1361" s="34">
        <f>VLOOKUP($Y1361,[2]Edades!$A$3:$H$153,7,FALSE)</f>
        <v>11</v>
      </c>
      <c r="AC1361" s="34" t="str">
        <f>VLOOKUP($Y1361,[2]Edades!$A$3:$H$153,8,FALSE)</f>
        <v>50-54</v>
      </c>
      <c r="AD1361" s="34" t="s">
        <v>129</v>
      </c>
      <c r="AE1361" s="1">
        <v>2</v>
      </c>
      <c r="AF1361" s="34" t="s">
        <v>130</v>
      </c>
      <c r="AG1361" s="34" t="s">
        <v>2127</v>
      </c>
      <c r="AH1361" s="34" t="s">
        <v>2127</v>
      </c>
      <c r="AK1361" s="34" t="s">
        <v>139</v>
      </c>
      <c r="AM1361" s="34" t="s">
        <v>2127</v>
      </c>
      <c r="AN1361" s="36" t="s">
        <v>2127</v>
      </c>
      <c r="AO1361" s="36" t="s">
        <v>2127</v>
      </c>
      <c r="AP1361" s="34" t="s">
        <v>2127</v>
      </c>
      <c r="AQ1361" s="36" t="s">
        <v>2127</v>
      </c>
      <c r="AR1361" s="34" t="s">
        <v>2098</v>
      </c>
      <c r="AS1361" s="91" t="s">
        <v>7454</v>
      </c>
      <c r="AT1361" s="34">
        <v>3115163095</v>
      </c>
      <c r="AU1361" s="34" t="s">
        <v>2127</v>
      </c>
      <c r="AX1361" s="90"/>
      <c r="BA1361" s="91"/>
      <c r="BB1361" s="91"/>
      <c r="BC1361" s="91"/>
      <c r="BF1361" s="34" t="s">
        <v>4983</v>
      </c>
      <c r="BG1361" s="92" t="s">
        <v>2098</v>
      </c>
      <c r="BM1361" s="36" t="s">
        <v>131</v>
      </c>
      <c r="BN1361" s="34" t="s">
        <v>132</v>
      </c>
      <c r="BO1361" s="36">
        <v>0</v>
      </c>
      <c r="BQ1361" s="94"/>
      <c r="BS1361" s="36" t="s">
        <v>2127</v>
      </c>
      <c r="BU1361" s="95"/>
      <c r="BV1361" s="95"/>
      <c r="BW1361" s="61"/>
      <c r="BX1361" s="60"/>
      <c r="BY1361" s="59" t="str">
        <f t="shared" ca="1" si="106"/>
        <v/>
      </c>
      <c r="CD1361" s="68"/>
      <c r="CE1361" s="68"/>
      <c r="CF1361" s="67"/>
      <c r="CG1361">
        <v>80</v>
      </c>
      <c r="CH1361" s="2">
        <v>156</v>
      </c>
      <c r="CI1361" s="4">
        <f t="shared" si="107"/>
        <v>32.873109796186718</v>
      </c>
      <c r="CJ1361" s="5" t="str">
        <f t="shared" si="108"/>
        <v>OBESIDAD</v>
      </c>
      <c r="CK1361" s="36">
        <v>0</v>
      </c>
      <c r="CL1361" s="66"/>
      <c r="CM1361" s="89">
        <v>43704</v>
      </c>
      <c r="CN1361" s="97">
        <v>43738</v>
      </c>
      <c r="CP1361"/>
      <c r="CQ1361" s="65"/>
      <c r="CR1361" s="65"/>
      <c r="CS1361" s="98"/>
      <c r="CT1361"/>
      <c r="CU1361"/>
      <c r="CV1361" s="97"/>
      <c r="CW1361" s="2">
        <v>140</v>
      </c>
      <c r="CX1361" s="82">
        <v>90</v>
      </c>
      <c r="DG1361" s="64"/>
      <c r="DI1361" s="89"/>
      <c r="DJ1361" s="89"/>
      <c r="DN1361" s="34"/>
      <c r="DO1361" s="34"/>
      <c r="DP1361" s="34"/>
      <c r="DQ1361" s="34"/>
      <c r="DR1361" s="34"/>
      <c r="DS1361" s="34" t="s">
        <v>2127</v>
      </c>
      <c r="DT1361" s="34"/>
      <c r="DU1361" s="47">
        <v>44614</v>
      </c>
      <c r="DY1361" s="1">
        <v>1</v>
      </c>
      <c r="DZ1361" t="s">
        <v>7940</v>
      </c>
      <c r="EA1361" s="4">
        <v>0.69</v>
      </c>
      <c r="EB1361" s="4">
        <v>93</v>
      </c>
      <c r="ED1361" s="4">
        <v>93</v>
      </c>
      <c r="EE1361" s="4">
        <v>60.5</v>
      </c>
      <c r="EF1361" s="4">
        <v>50</v>
      </c>
      <c r="EG1361" s="4">
        <v>3</v>
      </c>
      <c r="EJ1361"/>
      <c r="EL1361" s="34"/>
      <c r="EN1361" s="34"/>
    </row>
    <row r="1362" spans="1:144" x14ac:dyDescent="0.25">
      <c r="A1362" s="85">
        <v>2022</v>
      </c>
      <c r="B1362" s="87">
        <v>44830</v>
      </c>
      <c r="C1362" t="s">
        <v>121</v>
      </c>
      <c r="D1362" t="s">
        <v>122</v>
      </c>
      <c r="E1362" s="34" t="s">
        <v>7938</v>
      </c>
      <c r="F1362" s="34">
        <f t="shared" si="109"/>
        <v>1361</v>
      </c>
      <c r="G1362" s="34" t="s">
        <v>4985</v>
      </c>
      <c r="H1362">
        <v>18</v>
      </c>
      <c r="I1362" s="34" t="s">
        <v>6141</v>
      </c>
      <c r="J1362" s="34" t="s">
        <v>5049</v>
      </c>
      <c r="K1362" s="34" t="str">
        <f>VLOOKUP(J1362,[2]CodMpios!$B$347:$E$362,4,FALSE)</f>
        <v>18610 - San José Del Fragua</v>
      </c>
      <c r="L1362" s="34" t="str">
        <f>VLOOKUP($J1362,[2]Coord_Mpios_X_Y!$B$2:$K$1123,9,FALSE)</f>
        <v>1,304702314265</v>
      </c>
      <c r="M1362" s="34" t="str">
        <f>VLOOKUP($J1362,[2]Coord_Mpios_X_Y!$B$2:$K$1123,10,FALSE)</f>
        <v>-76,110005941537</v>
      </c>
      <c r="N1362" s="34" t="s">
        <v>125</v>
      </c>
      <c r="O1362" s="34" t="s">
        <v>126</v>
      </c>
      <c r="Q1362" s="34" t="s">
        <v>127</v>
      </c>
      <c r="R1362" s="34">
        <v>38251846</v>
      </c>
      <c r="S1362" s="34" t="str">
        <f t="shared" si="105"/>
        <v>CC38251846</v>
      </c>
      <c r="T1362" s="34" t="s">
        <v>305</v>
      </c>
      <c r="U1362" s="34" t="s">
        <v>584</v>
      </c>
      <c r="V1362" s="34" t="s">
        <v>5128</v>
      </c>
      <c r="W1362" s="34" t="s">
        <v>160</v>
      </c>
      <c r="X1362" s="87">
        <v>21035</v>
      </c>
      <c r="Y1362">
        <v>65</v>
      </c>
      <c r="Z1362" s="36">
        <f>VLOOKUP($Y1362,[2]Edades!$A$3:$H$153,4,FALSE)</f>
        <v>6</v>
      </c>
      <c r="AA1362" s="34" t="str">
        <f>VLOOKUP($Y1362,[2]Edades!$A$3:$H$153,6,FALSE)</f>
        <v>6 - Persona mayor</v>
      </c>
      <c r="AB1362" s="34">
        <f>VLOOKUP($Y1362,[2]Edades!$A$3:$H$153,7,FALSE)</f>
        <v>14</v>
      </c>
      <c r="AC1362" s="34" t="str">
        <f>VLOOKUP($Y1362,[2]Edades!$A$3:$H$153,8,FALSE)</f>
        <v>65-69</v>
      </c>
      <c r="AD1362" s="34" t="s">
        <v>129</v>
      </c>
      <c r="AE1362" s="1">
        <v>2</v>
      </c>
      <c r="AF1362" s="34" t="s">
        <v>2137</v>
      </c>
      <c r="AG1362" s="34" t="s">
        <v>2127</v>
      </c>
      <c r="AH1362" s="34" t="s">
        <v>2127</v>
      </c>
      <c r="AK1362" s="34" t="s">
        <v>125</v>
      </c>
      <c r="AM1362" s="34" t="s">
        <v>2127</v>
      </c>
      <c r="AN1362" s="36" t="s">
        <v>2127</v>
      </c>
      <c r="AO1362" s="36" t="s">
        <v>2127</v>
      </c>
      <c r="AP1362" s="34" t="s">
        <v>2127</v>
      </c>
      <c r="AQ1362" s="36" t="s">
        <v>2127</v>
      </c>
      <c r="AR1362" s="34" t="s">
        <v>5048</v>
      </c>
      <c r="AS1362" s="91" t="s">
        <v>7455</v>
      </c>
      <c r="AT1362" s="34">
        <v>3143682399</v>
      </c>
      <c r="AU1362" s="34" t="s">
        <v>2127</v>
      </c>
      <c r="AX1362" s="90"/>
      <c r="BA1362" s="91"/>
      <c r="BB1362" s="91"/>
      <c r="BC1362" s="91"/>
      <c r="BF1362" s="34" t="s">
        <v>4983</v>
      </c>
      <c r="BG1362" s="92" t="s">
        <v>2098</v>
      </c>
      <c r="BM1362" s="36" t="s">
        <v>131</v>
      </c>
      <c r="BN1362" s="34" t="s">
        <v>132</v>
      </c>
      <c r="BO1362" s="36">
        <v>0</v>
      </c>
      <c r="BQ1362" s="94"/>
      <c r="BS1362" s="36" t="s">
        <v>2127</v>
      </c>
      <c r="BU1362" s="95"/>
      <c r="BV1362" s="95"/>
      <c r="BW1362" s="61"/>
      <c r="BX1362" s="60"/>
      <c r="BY1362" s="59" t="str">
        <f t="shared" ca="1" si="106"/>
        <v/>
      </c>
      <c r="CD1362" s="68"/>
      <c r="CE1362" s="68"/>
      <c r="CF1362" s="67"/>
      <c r="CG1362">
        <v>76</v>
      </c>
      <c r="CH1362" s="2">
        <v>153</v>
      </c>
      <c r="CI1362" s="4">
        <f t="shared" si="107"/>
        <v>32.466145499594177</v>
      </c>
      <c r="CJ1362" s="5" t="str">
        <f t="shared" si="108"/>
        <v>OBESIDAD</v>
      </c>
      <c r="CK1362" s="36">
        <v>0</v>
      </c>
      <c r="CL1362" s="66"/>
      <c r="CM1362" s="89">
        <v>43706</v>
      </c>
      <c r="CN1362" s="97">
        <v>43770</v>
      </c>
      <c r="CP1362"/>
      <c r="CQ1362" s="65"/>
      <c r="CR1362" s="65"/>
      <c r="CS1362" s="98"/>
      <c r="CT1362"/>
      <c r="CU1362"/>
      <c r="CV1362" s="97"/>
      <c r="CW1362" s="2"/>
      <c r="CX1362" s="82"/>
      <c r="DG1362" s="64"/>
      <c r="DI1362" s="89"/>
      <c r="DJ1362" s="89"/>
      <c r="DN1362" s="34"/>
      <c r="DO1362" s="34"/>
      <c r="DP1362" s="34"/>
      <c r="DQ1362" s="34"/>
      <c r="DR1362" s="34"/>
      <c r="DS1362" s="34" t="s">
        <v>2127</v>
      </c>
      <c r="DT1362" s="34"/>
      <c r="DU1362" s="47">
        <v>43770</v>
      </c>
      <c r="DY1362" s="1">
        <v>3</v>
      </c>
      <c r="DZ1362" t="s">
        <v>7941</v>
      </c>
      <c r="EB1362" s="4"/>
      <c r="EJ1362"/>
      <c r="EL1362" s="34"/>
      <c r="EN1362" s="34"/>
    </row>
    <row r="1363" spans="1:144" x14ac:dyDescent="0.25">
      <c r="A1363" s="85">
        <v>2022</v>
      </c>
      <c r="B1363" s="87">
        <v>44830</v>
      </c>
      <c r="C1363" t="s">
        <v>121</v>
      </c>
      <c r="D1363" t="s">
        <v>122</v>
      </c>
      <c r="E1363" s="34" t="s">
        <v>7938</v>
      </c>
      <c r="F1363" s="34">
        <f t="shared" si="109"/>
        <v>1362</v>
      </c>
      <c r="G1363" s="34" t="s">
        <v>4985</v>
      </c>
      <c r="H1363">
        <v>18</v>
      </c>
      <c r="I1363" s="34" t="s">
        <v>6141</v>
      </c>
      <c r="J1363" s="34" t="s">
        <v>4988</v>
      </c>
      <c r="K1363" s="34" t="str">
        <f>VLOOKUP(J1363,[2]CodMpios!$B$347:$E$362,4,FALSE)</f>
        <v>18001 - Florencia</v>
      </c>
      <c r="L1363" s="34" t="str">
        <f>VLOOKUP($J1363,[2]Coord_Mpios_X_Y!$B$2:$K$1123,9,FALSE)</f>
        <v>1,749138703818</v>
      </c>
      <c r="M1363" s="34" t="str">
        <f>VLOOKUP($J1363,[2]Coord_Mpios_X_Y!$B$2:$K$1123,10,FALSE)</f>
        <v>-75,558239064333</v>
      </c>
      <c r="N1363" s="34" t="s">
        <v>139</v>
      </c>
      <c r="O1363" s="34" t="s">
        <v>126</v>
      </c>
      <c r="Q1363" s="34" t="s">
        <v>127</v>
      </c>
      <c r="R1363" s="34">
        <v>30515792</v>
      </c>
      <c r="S1363" s="34" t="str">
        <f t="shared" si="105"/>
        <v>CC30515792</v>
      </c>
      <c r="T1363" s="34" t="s">
        <v>2202</v>
      </c>
      <c r="V1363" s="34" t="s">
        <v>5477</v>
      </c>
      <c r="W1363" s="34" t="s">
        <v>5476</v>
      </c>
      <c r="X1363" s="87">
        <v>18828</v>
      </c>
      <c r="Y1363">
        <v>71</v>
      </c>
      <c r="Z1363" s="36">
        <f>VLOOKUP($Y1363,[2]Edades!$A$3:$H$153,4,FALSE)</f>
        <v>6</v>
      </c>
      <c r="AA1363" s="34" t="str">
        <f>VLOOKUP($Y1363,[2]Edades!$A$3:$H$153,6,FALSE)</f>
        <v>6 - Persona mayor</v>
      </c>
      <c r="AB1363" s="34">
        <f>VLOOKUP($Y1363,[2]Edades!$A$3:$H$153,7,FALSE)</f>
        <v>15</v>
      </c>
      <c r="AC1363" s="34" t="str">
        <f>VLOOKUP($Y1363,[2]Edades!$A$3:$H$153,8,FALSE)</f>
        <v>70-74</v>
      </c>
      <c r="AD1363" s="34" t="s">
        <v>129</v>
      </c>
      <c r="AE1363" s="1">
        <v>2</v>
      </c>
      <c r="AF1363" s="34" t="s">
        <v>2137</v>
      </c>
      <c r="AG1363" s="34" t="s">
        <v>2127</v>
      </c>
      <c r="AH1363" s="34" t="s">
        <v>2127</v>
      </c>
      <c r="AK1363" s="34" t="s">
        <v>139</v>
      </c>
      <c r="AM1363" s="34" t="s">
        <v>2127</v>
      </c>
      <c r="AN1363" s="36" t="s">
        <v>2127</v>
      </c>
      <c r="AO1363" s="36" t="s">
        <v>2127</v>
      </c>
      <c r="AP1363" s="34" t="s">
        <v>2127</v>
      </c>
      <c r="AQ1363" s="36" t="s">
        <v>2127</v>
      </c>
      <c r="AR1363" s="34" t="s">
        <v>2098</v>
      </c>
      <c r="AS1363" s="91" t="s">
        <v>7456</v>
      </c>
      <c r="AT1363" s="34">
        <v>3112336554</v>
      </c>
      <c r="AU1363" s="34" t="s">
        <v>2127</v>
      </c>
      <c r="AX1363" s="90"/>
      <c r="BA1363" s="91"/>
      <c r="BB1363" s="91"/>
      <c r="BC1363" s="91"/>
      <c r="BF1363" s="34" t="s">
        <v>4983</v>
      </c>
      <c r="BG1363" s="92" t="s">
        <v>2098</v>
      </c>
      <c r="BM1363" s="36" t="s">
        <v>131</v>
      </c>
      <c r="BN1363" s="34" t="s">
        <v>132</v>
      </c>
      <c r="BO1363" s="36">
        <v>0</v>
      </c>
      <c r="BQ1363" s="94"/>
      <c r="BS1363" s="36" t="s">
        <v>2127</v>
      </c>
      <c r="BU1363" s="95"/>
      <c r="BV1363" s="95"/>
      <c r="BW1363" s="61"/>
      <c r="BX1363" s="60"/>
      <c r="BY1363" s="59" t="str">
        <f t="shared" ca="1" si="106"/>
        <v/>
      </c>
      <c r="CD1363" s="68"/>
      <c r="CE1363" s="68"/>
      <c r="CF1363" s="67"/>
      <c r="CG1363">
        <v>69</v>
      </c>
      <c r="CH1363" s="2">
        <v>160</v>
      </c>
      <c r="CI1363" s="4">
        <f t="shared" si="107"/>
        <v>26.953124999999996</v>
      </c>
      <c r="CJ1363" s="5" t="str">
        <f t="shared" si="108"/>
        <v>SOBREPESO</v>
      </c>
      <c r="CK1363" s="36">
        <v>0</v>
      </c>
      <c r="CL1363" s="66"/>
      <c r="CM1363" s="89">
        <v>43706</v>
      </c>
      <c r="CN1363" s="97">
        <v>43717</v>
      </c>
      <c r="CP1363"/>
      <c r="CQ1363" s="65"/>
      <c r="CR1363" s="65"/>
      <c r="CS1363" s="98"/>
      <c r="CT1363"/>
      <c r="CU1363"/>
      <c r="CV1363" s="97"/>
      <c r="CW1363" s="2">
        <v>120</v>
      </c>
      <c r="CX1363" s="82">
        <v>70</v>
      </c>
      <c r="DG1363" s="64"/>
      <c r="DI1363" s="89">
        <v>43718</v>
      </c>
      <c r="DJ1363" s="89"/>
      <c r="DN1363" s="34"/>
      <c r="DO1363" s="34"/>
      <c r="DP1363" s="34"/>
      <c r="DQ1363" s="34"/>
      <c r="DR1363" s="34"/>
      <c r="DS1363" s="34" t="s">
        <v>2127</v>
      </c>
      <c r="DT1363" s="34"/>
      <c r="DU1363" s="47">
        <v>43717</v>
      </c>
      <c r="DY1363" s="1">
        <v>2</v>
      </c>
      <c r="DZ1363" t="s">
        <v>7941</v>
      </c>
      <c r="EA1363" s="4">
        <v>0.83</v>
      </c>
      <c r="EB1363" s="4">
        <v>129</v>
      </c>
      <c r="EH1363" s="4">
        <v>6.6</v>
      </c>
      <c r="EJ1363"/>
      <c r="EL1363" s="34"/>
      <c r="EN1363" s="34"/>
    </row>
    <row r="1364" spans="1:144" x14ac:dyDescent="0.25">
      <c r="A1364" s="85">
        <v>2022</v>
      </c>
      <c r="B1364" s="87">
        <v>44830</v>
      </c>
      <c r="C1364" t="s">
        <v>121</v>
      </c>
      <c r="D1364" t="s">
        <v>122</v>
      </c>
      <c r="E1364" s="34" t="s">
        <v>7938</v>
      </c>
      <c r="F1364" s="34">
        <f t="shared" si="109"/>
        <v>1363</v>
      </c>
      <c r="G1364" s="34" t="s">
        <v>4985</v>
      </c>
      <c r="H1364">
        <v>18</v>
      </c>
      <c r="I1364" s="34" t="s">
        <v>6141</v>
      </c>
      <c r="J1364" s="34" t="s">
        <v>4988</v>
      </c>
      <c r="K1364" s="34" t="str">
        <f>VLOOKUP(J1364,[2]CodMpios!$B$347:$E$362,4,FALSE)</f>
        <v>18001 - Florencia</v>
      </c>
      <c r="L1364" s="34" t="str">
        <f>VLOOKUP($J1364,[2]Coord_Mpios_X_Y!$B$2:$K$1123,9,FALSE)</f>
        <v>1,749138703818</v>
      </c>
      <c r="M1364" s="34" t="str">
        <f>VLOOKUP($J1364,[2]Coord_Mpios_X_Y!$B$2:$K$1123,10,FALSE)</f>
        <v>-75,558239064333</v>
      </c>
      <c r="N1364" s="34" t="s">
        <v>6142</v>
      </c>
      <c r="O1364" s="34" t="s">
        <v>126</v>
      </c>
      <c r="Q1364" s="34" t="s">
        <v>127</v>
      </c>
      <c r="R1364" s="34">
        <v>96340012</v>
      </c>
      <c r="S1364" s="34" t="str">
        <f t="shared" si="105"/>
        <v>CC96340012</v>
      </c>
      <c r="T1364" s="34" t="s">
        <v>375</v>
      </c>
      <c r="V1364" s="34" t="s">
        <v>2196</v>
      </c>
      <c r="W1364" s="34" t="s">
        <v>759</v>
      </c>
      <c r="X1364" s="87">
        <v>20580</v>
      </c>
      <c r="Y1364">
        <v>66</v>
      </c>
      <c r="Z1364" s="36">
        <f>VLOOKUP($Y1364,[2]Edades!$A$3:$H$153,4,FALSE)</f>
        <v>6</v>
      </c>
      <c r="AA1364" s="34" t="str">
        <f>VLOOKUP($Y1364,[2]Edades!$A$3:$H$153,6,FALSE)</f>
        <v>6 - Persona mayor</v>
      </c>
      <c r="AB1364" s="34">
        <f>VLOOKUP($Y1364,[2]Edades!$A$3:$H$153,7,FALSE)</f>
        <v>14</v>
      </c>
      <c r="AC1364" s="34" t="str">
        <f>VLOOKUP($Y1364,[2]Edades!$A$3:$H$153,8,FALSE)</f>
        <v>65-69</v>
      </c>
      <c r="AD1364" s="34" t="s">
        <v>146</v>
      </c>
      <c r="AE1364">
        <v>1</v>
      </c>
      <c r="AF1364" s="34" t="s">
        <v>2137</v>
      </c>
      <c r="AG1364" s="34" t="s">
        <v>2127</v>
      </c>
      <c r="AH1364" s="34" t="s">
        <v>2127</v>
      </c>
      <c r="AK1364" s="34" t="s">
        <v>6142</v>
      </c>
      <c r="AM1364" s="34" t="s">
        <v>2127</v>
      </c>
      <c r="AN1364" s="36" t="s">
        <v>2127</v>
      </c>
      <c r="AO1364" s="36" t="s">
        <v>2127</v>
      </c>
      <c r="AP1364" s="34" t="s">
        <v>2127</v>
      </c>
      <c r="AQ1364" s="36" t="s">
        <v>2127</v>
      </c>
      <c r="AR1364" s="34" t="s">
        <v>2098</v>
      </c>
      <c r="AS1364" s="91" t="s">
        <v>7457</v>
      </c>
      <c r="AT1364" s="34">
        <v>3135897300</v>
      </c>
      <c r="AU1364" s="34" t="s">
        <v>2127</v>
      </c>
      <c r="AX1364" s="90"/>
      <c r="BA1364" s="91"/>
      <c r="BB1364" s="91"/>
      <c r="BC1364" s="91"/>
      <c r="BF1364" s="34" t="s">
        <v>4983</v>
      </c>
      <c r="BG1364" s="92" t="s">
        <v>2098</v>
      </c>
      <c r="BM1364" s="36" t="s">
        <v>131</v>
      </c>
      <c r="BN1364" s="34" t="s">
        <v>132</v>
      </c>
      <c r="BO1364" s="36">
        <v>0</v>
      </c>
      <c r="BQ1364" s="94"/>
      <c r="BS1364" s="36" t="s">
        <v>2127</v>
      </c>
      <c r="BU1364" s="95"/>
      <c r="BV1364" s="95"/>
      <c r="BW1364" s="61"/>
      <c r="BX1364" s="60"/>
      <c r="BY1364" s="59" t="str">
        <f t="shared" ca="1" si="106"/>
        <v/>
      </c>
      <c r="CD1364" s="68"/>
      <c r="CE1364" s="68"/>
      <c r="CF1364" s="67"/>
      <c r="CG1364">
        <v>78</v>
      </c>
      <c r="CH1364" s="2">
        <v>180</v>
      </c>
      <c r="CI1364" s="4">
        <f t="shared" si="107"/>
        <v>24.074074074074073</v>
      </c>
      <c r="CJ1364" s="5" t="str">
        <f t="shared" si="108"/>
        <v>NORMAL</v>
      </c>
      <c r="CK1364" s="36">
        <v>0</v>
      </c>
      <c r="CL1364" s="66"/>
      <c r="CM1364" s="89">
        <v>43707</v>
      </c>
      <c r="CN1364" s="97">
        <v>43712</v>
      </c>
      <c r="CP1364"/>
      <c r="CQ1364" s="65"/>
      <c r="CR1364" s="65"/>
      <c r="CS1364" s="98"/>
      <c r="CT1364"/>
      <c r="CU1364"/>
      <c r="CV1364" s="97"/>
      <c r="CW1364" s="2">
        <v>115</v>
      </c>
      <c r="CX1364" s="82">
        <v>75</v>
      </c>
      <c r="DG1364" s="64"/>
      <c r="DI1364" s="89">
        <v>43712</v>
      </c>
      <c r="DJ1364" s="89"/>
      <c r="DN1364" s="34"/>
      <c r="DO1364" s="34"/>
      <c r="DP1364" s="34"/>
      <c r="DQ1364" s="34"/>
      <c r="DR1364" s="34"/>
      <c r="DS1364" s="34" t="s">
        <v>2127</v>
      </c>
      <c r="DT1364" s="34"/>
      <c r="DU1364" s="47">
        <v>44736</v>
      </c>
      <c r="DY1364" s="1">
        <v>2</v>
      </c>
      <c r="DZ1364" t="s">
        <v>7940</v>
      </c>
      <c r="EA1364" s="4">
        <v>1.08</v>
      </c>
      <c r="EB1364" s="4">
        <v>92</v>
      </c>
      <c r="EC1364" s="4">
        <v>134</v>
      </c>
      <c r="ED1364" s="4">
        <v>78.400000000000006</v>
      </c>
      <c r="EE1364" s="4">
        <v>33.1</v>
      </c>
      <c r="EF1364" s="4">
        <v>113</v>
      </c>
      <c r="EG1364" s="4">
        <v>2.1</v>
      </c>
      <c r="EJ1364"/>
      <c r="EL1364" s="34"/>
      <c r="EN1364" s="34"/>
    </row>
    <row r="1365" spans="1:144" x14ac:dyDescent="0.25">
      <c r="A1365" s="85">
        <v>2022</v>
      </c>
      <c r="B1365" s="87">
        <v>44830</v>
      </c>
      <c r="C1365" t="s">
        <v>121</v>
      </c>
      <c r="D1365" t="s">
        <v>122</v>
      </c>
      <c r="E1365" s="34" t="s">
        <v>7938</v>
      </c>
      <c r="F1365" s="34">
        <f t="shared" si="109"/>
        <v>1364</v>
      </c>
      <c r="G1365" s="34" t="s">
        <v>4985</v>
      </c>
      <c r="H1365">
        <v>18</v>
      </c>
      <c r="I1365" s="34" t="s">
        <v>6141</v>
      </c>
      <c r="J1365" s="34" t="s">
        <v>5041</v>
      </c>
      <c r="K1365" s="34" t="str">
        <f>VLOOKUP(J1365,[2]CodMpios!$B$347:$E$362,4,FALSE)</f>
        <v>18205 - Curillo</v>
      </c>
      <c r="L1365" s="34" t="str">
        <f>VLOOKUP($J1365,[2]Coord_Mpios_X_Y!$B$2:$K$1123,9,FALSE)</f>
        <v>1,059663165070</v>
      </c>
      <c r="M1365" s="34" t="str">
        <f>VLOOKUP($J1365,[2]Coord_Mpios_X_Y!$B$2:$K$1123,10,FALSE)</f>
        <v>-75,951785056704</v>
      </c>
      <c r="N1365" s="34" t="s">
        <v>139</v>
      </c>
      <c r="O1365" s="34" t="s">
        <v>126</v>
      </c>
      <c r="Q1365" s="34" t="s">
        <v>127</v>
      </c>
      <c r="R1365" s="34">
        <v>24811230</v>
      </c>
      <c r="S1365" s="34" t="str">
        <f t="shared" si="105"/>
        <v>CC24811230</v>
      </c>
      <c r="T1365" s="34" t="s">
        <v>5475</v>
      </c>
      <c r="V1365" s="34" t="s">
        <v>5474</v>
      </c>
      <c r="W1365" s="34" t="s">
        <v>5473</v>
      </c>
      <c r="X1365" s="87">
        <v>25914</v>
      </c>
      <c r="Y1365">
        <v>52</v>
      </c>
      <c r="Z1365" s="36">
        <f>VLOOKUP($Y1365,[2]Edades!$A$3:$H$153,4,FALSE)</f>
        <v>5</v>
      </c>
      <c r="AA1365" s="34" t="str">
        <f>VLOOKUP($Y1365,[2]Edades!$A$3:$H$153,6,FALSE)</f>
        <v>5 - Adultez</v>
      </c>
      <c r="AB1365" s="34">
        <f>VLOOKUP($Y1365,[2]Edades!$A$3:$H$153,7,FALSE)</f>
        <v>11</v>
      </c>
      <c r="AC1365" s="34" t="str">
        <f>VLOOKUP($Y1365,[2]Edades!$A$3:$H$153,8,FALSE)</f>
        <v>50-54</v>
      </c>
      <c r="AD1365" s="34" t="s">
        <v>129</v>
      </c>
      <c r="AE1365" s="1">
        <v>2</v>
      </c>
      <c r="AF1365" s="34" t="s">
        <v>130</v>
      </c>
      <c r="AG1365" s="34" t="s">
        <v>2127</v>
      </c>
      <c r="AH1365" s="34" t="s">
        <v>2127</v>
      </c>
      <c r="AK1365" s="34" t="s">
        <v>139</v>
      </c>
      <c r="AM1365" s="34" t="s">
        <v>2127</v>
      </c>
      <c r="AN1365" s="36" t="s">
        <v>2127</v>
      </c>
      <c r="AO1365" s="36" t="s">
        <v>2127</v>
      </c>
      <c r="AP1365" s="34" t="s">
        <v>2127</v>
      </c>
      <c r="AQ1365" s="36" t="s">
        <v>2127</v>
      </c>
      <c r="AR1365" s="34" t="s">
        <v>5045</v>
      </c>
      <c r="AS1365" s="91" t="s">
        <v>7458</v>
      </c>
      <c r="AT1365" s="34">
        <v>3184558990</v>
      </c>
      <c r="AU1365" s="34" t="s">
        <v>2127</v>
      </c>
      <c r="AX1365" s="90"/>
      <c r="BA1365" s="91"/>
      <c r="BB1365" s="91"/>
      <c r="BC1365" s="91"/>
      <c r="BF1365" s="34" t="s">
        <v>4983</v>
      </c>
      <c r="BG1365" s="92" t="s">
        <v>2098</v>
      </c>
      <c r="BM1365" s="36" t="s">
        <v>131</v>
      </c>
      <c r="BN1365" s="34" t="s">
        <v>132</v>
      </c>
      <c r="BO1365" s="36">
        <v>0</v>
      </c>
      <c r="BQ1365" s="94"/>
      <c r="BS1365" s="36" t="s">
        <v>2127</v>
      </c>
      <c r="BU1365" s="95"/>
      <c r="BV1365" s="95"/>
      <c r="BW1365" s="61"/>
      <c r="BX1365" s="60"/>
      <c r="BY1365" s="59" t="str">
        <f t="shared" ca="1" si="106"/>
        <v/>
      </c>
      <c r="CD1365" s="68"/>
      <c r="CE1365" s="68"/>
      <c r="CF1365" s="67"/>
      <c r="CG1365">
        <v>77</v>
      </c>
      <c r="CH1365" s="2">
        <v>153</v>
      </c>
      <c r="CI1365" s="4">
        <f t="shared" si="107"/>
        <v>32.893331624588832</v>
      </c>
      <c r="CJ1365" s="5" t="str">
        <f t="shared" si="108"/>
        <v>OBESIDAD</v>
      </c>
      <c r="CK1365" s="36">
        <v>0</v>
      </c>
      <c r="CL1365" s="66"/>
      <c r="CM1365" s="89">
        <v>43710</v>
      </c>
      <c r="CN1365" s="97">
        <v>43738</v>
      </c>
      <c r="CP1365"/>
      <c r="CQ1365" s="65"/>
      <c r="CR1365" s="65"/>
      <c r="CS1365" s="98"/>
      <c r="CT1365"/>
      <c r="CU1365"/>
      <c r="CV1365" s="97"/>
      <c r="CW1365" s="2"/>
      <c r="CX1365" s="82"/>
      <c r="DG1365" s="64"/>
      <c r="DI1365" s="89">
        <v>43747</v>
      </c>
      <c r="DJ1365" s="89"/>
      <c r="DN1365" s="34"/>
      <c r="DO1365" s="34"/>
      <c r="DP1365" s="34"/>
      <c r="DQ1365" s="34"/>
      <c r="DR1365" s="34"/>
      <c r="DS1365" s="34" t="s">
        <v>2127</v>
      </c>
      <c r="DT1365" s="34"/>
      <c r="DU1365" s="47">
        <v>43738</v>
      </c>
      <c r="DY1365" s="1">
        <v>2</v>
      </c>
      <c r="DZ1365" t="s">
        <v>7941</v>
      </c>
      <c r="EB1365" s="4"/>
      <c r="EJ1365"/>
      <c r="EL1365" s="34"/>
      <c r="EN1365" s="34"/>
    </row>
    <row r="1366" spans="1:144" x14ac:dyDescent="0.25">
      <c r="A1366" s="85">
        <v>2022</v>
      </c>
      <c r="B1366" s="87">
        <v>44830</v>
      </c>
      <c r="C1366" t="s">
        <v>121</v>
      </c>
      <c r="D1366" t="s">
        <v>122</v>
      </c>
      <c r="E1366" s="34" t="s">
        <v>7938</v>
      </c>
      <c r="F1366" s="34">
        <f t="shared" si="109"/>
        <v>1365</v>
      </c>
      <c r="G1366" s="34" t="s">
        <v>4985</v>
      </c>
      <c r="H1366">
        <v>18</v>
      </c>
      <c r="I1366" s="34" t="s">
        <v>6141</v>
      </c>
      <c r="J1366" s="34" t="s">
        <v>5007</v>
      </c>
      <c r="K1366" s="34" t="str">
        <f>VLOOKUP(J1366,[2]CodMpios!$B$347:$E$362,4,FALSE)</f>
        <v>18410 - La Montañita</v>
      </c>
      <c r="L1366" s="34" t="str">
        <f>VLOOKUP($J1366,[2]Coord_Mpios_X_Y!$B$2:$K$1123,9,FALSE)</f>
        <v>1,302860442333</v>
      </c>
      <c r="M1366" s="34" t="str">
        <f>VLOOKUP($J1366,[2]Coord_Mpios_X_Y!$B$2:$K$1123,10,FALSE)</f>
        <v>-75,235727318747</v>
      </c>
      <c r="N1366" s="34" t="s">
        <v>125</v>
      </c>
      <c r="O1366" s="34" t="s">
        <v>126</v>
      </c>
      <c r="Q1366" s="34" t="s">
        <v>127</v>
      </c>
      <c r="R1366" s="34">
        <v>40093303</v>
      </c>
      <c r="S1366" s="34" t="str">
        <f t="shared" si="105"/>
        <v>CC40093303</v>
      </c>
      <c r="T1366" s="34" t="s">
        <v>521</v>
      </c>
      <c r="V1366" s="34" t="s">
        <v>5053</v>
      </c>
      <c r="W1366" s="34" t="s">
        <v>5472</v>
      </c>
      <c r="X1366" s="87">
        <v>27464</v>
      </c>
      <c r="Y1366">
        <v>48</v>
      </c>
      <c r="Z1366" s="36">
        <f>VLOOKUP($Y1366,[2]Edades!$A$3:$H$153,4,FALSE)</f>
        <v>5</v>
      </c>
      <c r="AA1366" s="34" t="str">
        <f>VLOOKUP($Y1366,[2]Edades!$A$3:$H$153,6,FALSE)</f>
        <v>5 - Adultez</v>
      </c>
      <c r="AB1366" s="34">
        <f>VLOOKUP($Y1366,[2]Edades!$A$3:$H$153,7,FALSE)</f>
        <v>10</v>
      </c>
      <c r="AC1366" s="34" t="str">
        <f>VLOOKUP($Y1366,[2]Edades!$A$3:$H$153,8,FALSE)</f>
        <v>45-49</v>
      </c>
      <c r="AD1366" s="34" t="s">
        <v>129</v>
      </c>
      <c r="AE1366" s="1">
        <v>2</v>
      </c>
      <c r="AF1366" s="34" t="s">
        <v>130</v>
      </c>
      <c r="AG1366" s="34" t="s">
        <v>2127</v>
      </c>
      <c r="AH1366" s="34" t="s">
        <v>2127</v>
      </c>
      <c r="AK1366" s="34" t="s">
        <v>125</v>
      </c>
      <c r="AM1366" s="34" t="s">
        <v>2127</v>
      </c>
      <c r="AN1366" s="36" t="s">
        <v>2127</v>
      </c>
      <c r="AO1366" s="36" t="s">
        <v>2127</v>
      </c>
      <c r="AP1366" s="34" t="s">
        <v>2127</v>
      </c>
      <c r="AQ1366" s="36" t="s">
        <v>2127</v>
      </c>
      <c r="AR1366" s="34" t="s">
        <v>2098</v>
      </c>
      <c r="AS1366" s="91" t="s">
        <v>7459</v>
      </c>
      <c r="AT1366" s="34">
        <v>3223912988</v>
      </c>
      <c r="AU1366" s="34" t="s">
        <v>2127</v>
      </c>
      <c r="AX1366" s="90"/>
      <c r="BA1366" s="91"/>
      <c r="BB1366" s="91"/>
      <c r="BC1366" s="91"/>
      <c r="BF1366" s="34" t="s">
        <v>4983</v>
      </c>
      <c r="BG1366" s="92" t="s">
        <v>2098</v>
      </c>
      <c r="BM1366" s="36" t="s">
        <v>131</v>
      </c>
      <c r="BN1366" s="34" t="s">
        <v>132</v>
      </c>
      <c r="BO1366" s="36">
        <v>0</v>
      </c>
      <c r="BQ1366" s="94"/>
      <c r="BS1366" s="36" t="s">
        <v>2127</v>
      </c>
      <c r="BU1366" s="95"/>
      <c r="BV1366" s="95"/>
      <c r="BW1366" s="61"/>
      <c r="BX1366" s="60"/>
      <c r="BY1366" s="59" t="str">
        <f t="shared" ca="1" si="106"/>
        <v/>
      </c>
      <c r="CD1366" s="68"/>
      <c r="CE1366" s="68"/>
      <c r="CF1366" s="67"/>
      <c r="CG1366">
        <v>69</v>
      </c>
      <c r="CH1366" s="2">
        <v>150</v>
      </c>
      <c r="CI1366" s="4">
        <f t="shared" si="107"/>
        <v>30.666666666666668</v>
      </c>
      <c r="CJ1366" s="5" t="str">
        <f t="shared" si="108"/>
        <v>OBESIDAD</v>
      </c>
      <c r="CK1366" s="36">
        <v>0</v>
      </c>
      <c r="CL1366" s="66"/>
      <c r="CM1366" s="89">
        <v>43505</v>
      </c>
      <c r="CN1366" s="97">
        <v>43719</v>
      </c>
      <c r="CP1366"/>
      <c r="CQ1366" s="65"/>
      <c r="CR1366" s="65"/>
      <c r="CS1366" s="98"/>
      <c r="CT1366"/>
      <c r="CU1366"/>
      <c r="CV1366" s="97"/>
      <c r="CW1366" s="2"/>
      <c r="CX1366" s="82"/>
      <c r="DG1366" s="64"/>
      <c r="DI1366" s="89">
        <v>43720</v>
      </c>
      <c r="DJ1366" s="89"/>
      <c r="DN1366" s="34"/>
      <c r="DO1366" s="34"/>
      <c r="DP1366" s="34"/>
      <c r="DQ1366" s="34"/>
      <c r="DR1366" s="34"/>
      <c r="DS1366" s="34" t="s">
        <v>2127</v>
      </c>
      <c r="DT1366" s="34"/>
      <c r="DU1366" s="47">
        <v>43719</v>
      </c>
      <c r="DY1366" s="1">
        <v>1</v>
      </c>
      <c r="DZ1366" t="s">
        <v>7941</v>
      </c>
      <c r="EB1366" s="4"/>
      <c r="EJ1366"/>
      <c r="EL1366" s="34"/>
      <c r="EN1366" s="34"/>
    </row>
    <row r="1367" spans="1:144" x14ac:dyDescent="0.25">
      <c r="A1367" s="85">
        <v>2022</v>
      </c>
      <c r="B1367" s="87">
        <v>44830</v>
      </c>
      <c r="C1367" t="s">
        <v>121</v>
      </c>
      <c r="D1367" t="s">
        <v>122</v>
      </c>
      <c r="E1367" s="34" t="s">
        <v>7938</v>
      </c>
      <c r="F1367" s="34">
        <f t="shared" si="109"/>
        <v>1366</v>
      </c>
      <c r="G1367" s="34" t="s">
        <v>4985</v>
      </c>
      <c r="H1367">
        <v>18</v>
      </c>
      <c r="I1367" s="34" t="s">
        <v>6141</v>
      </c>
      <c r="J1367" s="34" t="s">
        <v>4984</v>
      </c>
      <c r="K1367" s="34" t="str">
        <f>VLOOKUP(J1367,[2]CodMpios!$B$347:$E$362,4,FALSE)</f>
        <v>18753 - San Vicente Del Caguán</v>
      </c>
      <c r="L1367" s="34" t="str">
        <f>VLOOKUP($J1367,[2]Coord_Mpios_X_Y!$B$2:$K$1123,9,FALSE)</f>
        <v>1,567801695842</v>
      </c>
      <c r="M1367" s="34" t="str">
        <f>VLOOKUP($J1367,[2]Coord_Mpios_X_Y!$B$2:$K$1123,10,FALSE)</f>
        <v>-74,262977514784</v>
      </c>
      <c r="N1367" s="34" t="s">
        <v>125</v>
      </c>
      <c r="O1367" s="34" t="s">
        <v>126</v>
      </c>
      <c r="Q1367" s="34" t="s">
        <v>127</v>
      </c>
      <c r="R1367" s="34">
        <v>17659231</v>
      </c>
      <c r="S1367" s="34" t="str">
        <f t="shared" si="105"/>
        <v>CC17659231</v>
      </c>
      <c r="T1367" s="34" t="s">
        <v>442</v>
      </c>
      <c r="V1367" s="34" t="s">
        <v>5137</v>
      </c>
      <c r="W1367" s="34" t="s">
        <v>2524</v>
      </c>
      <c r="X1367" s="87">
        <v>28925</v>
      </c>
      <c r="Y1367">
        <v>44</v>
      </c>
      <c r="Z1367" s="36">
        <f>VLOOKUP($Y1367,[2]Edades!$A$3:$H$153,4,FALSE)</f>
        <v>5</v>
      </c>
      <c r="AA1367" s="34" t="str">
        <f>VLOOKUP($Y1367,[2]Edades!$A$3:$H$153,6,FALSE)</f>
        <v>5 - Adultez</v>
      </c>
      <c r="AB1367" s="34">
        <f>VLOOKUP($Y1367,[2]Edades!$A$3:$H$153,7,FALSE)</f>
        <v>9</v>
      </c>
      <c r="AC1367" s="34" t="str">
        <f>VLOOKUP($Y1367,[2]Edades!$A$3:$H$153,8,FALSE)</f>
        <v>40-44</v>
      </c>
      <c r="AD1367" s="34" t="s">
        <v>146</v>
      </c>
      <c r="AE1367">
        <v>1</v>
      </c>
      <c r="AF1367" s="34" t="s">
        <v>130</v>
      </c>
      <c r="AG1367" s="34" t="s">
        <v>2127</v>
      </c>
      <c r="AH1367" s="34" t="s">
        <v>2127</v>
      </c>
      <c r="AK1367" s="34" t="s">
        <v>125</v>
      </c>
      <c r="AM1367" s="34" t="s">
        <v>2127</v>
      </c>
      <c r="AN1367" s="36" t="s">
        <v>2127</v>
      </c>
      <c r="AO1367" s="36" t="s">
        <v>2127</v>
      </c>
      <c r="AP1367" s="34" t="s">
        <v>2127</v>
      </c>
      <c r="AQ1367" s="36" t="s">
        <v>2127</v>
      </c>
      <c r="AR1367" s="34" t="s">
        <v>2098</v>
      </c>
      <c r="AS1367" s="91" t="s">
        <v>7460</v>
      </c>
      <c r="AT1367" s="34">
        <v>3105580029</v>
      </c>
      <c r="AU1367" s="34" t="s">
        <v>2127</v>
      </c>
      <c r="AX1367" s="90"/>
      <c r="BA1367" s="91"/>
      <c r="BB1367" s="91"/>
      <c r="BC1367" s="91"/>
      <c r="BF1367" s="34" t="s">
        <v>4983</v>
      </c>
      <c r="BG1367" s="92" t="s">
        <v>2098</v>
      </c>
      <c r="BM1367" s="36" t="s">
        <v>131</v>
      </c>
      <c r="BN1367" s="34" t="s">
        <v>132</v>
      </c>
      <c r="BO1367" s="36">
        <v>0</v>
      </c>
      <c r="BQ1367" s="94"/>
      <c r="BS1367" s="36" t="s">
        <v>2127</v>
      </c>
      <c r="BU1367" s="95"/>
      <c r="BV1367" s="95"/>
      <c r="BW1367" s="61"/>
      <c r="BX1367" s="60"/>
      <c r="BY1367" s="59" t="str">
        <f t="shared" ca="1" si="106"/>
        <v/>
      </c>
      <c r="CD1367" s="68"/>
      <c r="CE1367" s="68"/>
      <c r="CF1367" s="67"/>
      <c r="CG1367">
        <v>94</v>
      </c>
      <c r="CH1367" s="2">
        <v>174</v>
      </c>
      <c r="CI1367" s="4">
        <f t="shared" si="107"/>
        <v>31.047694543532831</v>
      </c>
      <c r="CJ1367" s="5" t="str">
        <f t="shared" si="108"/>
        <v>OBESIDAD</v>
      </c>
      <c r="CK1367" s="36">
        <v>0</v>
      </c>
      <c r="CL1367" s="66"/>
      <c r="CM1367" s="89">
        <v>43712</v>
      </c>
      <c r="CN1367" s="97">
        <v>43726</v>
      </c>
      <c r="CP1367"/>
      <c r="CQ1367" s="65"/>
      <c r="CR1367" s="65"/>
      <c r="CS1367" s="98"/>
      <c r="CT1367"/>
      <c r="CU1367"/>
      <c r="CV1367" s="97"/>
      <c r="CW1367" s="2">
        <v>127</v>
      </c>
      <c r="CX1367" s="82">
        <v>77</v>
      </c>
      <c r="DG1367" s="64"/>
      <c r="DI1367" s="89">
        <v>43818</v>
      </c>
      <c r="DJ1367" s="89"/>
      <c r="DN1367" s="34"/>
      <c r="DO1367" s="34"/>
      <c r="DP1367" s="34"/>
      <c r="DQ1367" s="34"/>
      <c r="DR1367" s="34"/>
      <c r="DS1367" s="34" t="s">
        <v>2127</v>
      </c>
      <c r="DT1367" s="34"/>
      <c r="DU1367" s="47">
        <v>44684</v>
      </c>
      <c r="DY1367" s="1">
        <v>2</v>
      </c>
      <c r="DZ1367" t="s">
        <v>7941</v>
      </c>
      <c r="EA1367" s="4">
        <v>1.05</v>
      </c>
      <c r="EB1367" s="4">
        <v>93</v>
      </c>
      <c r="EC1367" s="4">
        <v>222</v>
      </c>
      <c r="ED1367" s="4">
        <v>115</v>
      </c>
      <c r="EE1367" s="4">
        <v>36</v>
      </c>
      <c r="EF1367" s="4">
        <v>350</v>
      </c>
      <c r="EG1367" s="4">
        <v>1.6</v>
      </c>
      <c r="EJ1367"/>
      <c r="EL1367" s="34"/>
      <c r="EN1367" s="34"/>
    </row>
    <row r="1368" spans="1:144" x14ac:dyDescent="0.25">
      <c r="A1368" s="85">
        <v>2022</v>
      </c>
      <c r="B1368" s="87">
        <v>44830</v>
      </c>
      <c r="C1368" t="s">
        <v>121</v>
      </c>
      <c r="D1368" t="s">
        <v>122</v>
      </c>
      <c r="E1368" s="34" t="s">
        <v>7938</v>
      </c>
      <c r="F1368" s="34">
        <f t="shared" si="109"/>
        <v>1367</v>
      </c>
      <c r="G1368" s="34" t="s">
        <v>4985</v>
      </c>
      <c r="H1368">
        <v>18</v>
      </c>
      <c r="I1368" s="34" t="s">
        <v>6141</v>
      </c>
      <c r="J1368" s="34" t="s">
        <v>5007</v>
      </c>
      <c r="K1368" s="34" t="str">
        <f>VLOOKUP(J1368,[2]CodMpios!$B$347:$E$362,4,FALSE)</f>
        <v>18410 - La Montañita</v>
      </c>
      <c r="L1368" s="34" t="str">
        <f>VLOOKUP($J1368,[2]Coord_Mpios_X_Y!$B$2:$K$1123,9,FALSE)</f>
        <v>1,302860442333</v>
      </c>
      <c r="M1368" s="34" t="str">
        <f>VLOOKUP($J1368,[2]Coord_Mpios_X_Y!$B$2:$K$1123,10,FALSE)</f>
        <v>-75,235727318747</v>
      </c>
      <c r="N1368" s="34" t="s">
        <v>125</v>
      </c>
      <c r="O1368" s="34" t="s">
        <v>126</v>
      </c>
      <c r="Q1368" s="34" t="s">
        <v>127</v>
      </c>
      <c r="R1368" s="34">
        <v>25018610</v>
      </c>
      <c r="S1368" s="34" t="str">
        <f t="shared" si="105"/>
        <v>CC25018610</v>
      </c>
      <c r="T1368" s="34" t="s">
        <v>545</v>
      </c>
      <c r="V1368" s="34" t="s">
        <v>5471</v>
      </c>
      <c r="W1368" s="34" t="s">
        <v>5102</v>
      </c>
      <c r="X1368" s="87">
        <v>23417</v>
      </c>
      <c r="Y1368">
        <v>59</v>
      </c>
      <c r="Z1368" s="36">
        <f>VLOOKUP($Y1368,[2]Edades!$A$3:$H$153,4,FALSE)</f>
        <v>5</v>
      </c>
      <c r="AA1368" s="34" t="str">
        <f>VLOOKUP($Y1368,[2]Edades!$A$3:$H$153,6,FALSE)</f>
        <v>5 - Adultez</v>
      </c>
      <c r="AB1368" s="34">
        <f>VLOOKUP($Y1368,[2]Edades!$A$3:$H$153,7,FALSE)</f>
        <v>12</v>
      </c>
      <c r="AC1368" s="34" t="str">
        <f>VLOOKUP($Y1368,[2]Edades!$A$3:$H$153,8,FALSE)</f>
        <v>55-59</v>
      </c>
      <c r="AD1368" s="34" t="s">
        <v>129</v>
      </c>
      <c r="AE1368" s="1">
        <v>2</v>
      </c>
      <c r="AF1368" s="34" t="s">
        <v>130</v>
      </c>
      <c r="AG1368" s="34" t="s">
        <v>2127</v>
      </c>
      <c r="AH1368" s="34" t="s">
        <v>2127</v>
      </c>
      <c r="AK1368" s="34" t="s">
        <v>125</v>
      </c>
      <c r="AM1368" s="34" t="s">
        <v>2127</v>
      </c>
      <c r="AN1368" s="36" t="s">
        <v>2127</v>
      </c>
      <c r="AO1368" s="36" t="s">
        <v>2127</v>
      </c>
      <c r="AP1368" s="34" t="s">
        <v>2127</v>
      </c>
      <c r="AQ1368" s="36" t="s">
        <v>2127</v>
      </c>
      <c r="AR1368" s="34" t="s">
        <v>5919</v>
      </c>
      <c r="AS1368" s="91" t="s">
        <v>7461</v>
      </c>
      <c r="AT1368" s="34">
        <v>3228825392</v>
      </c>
      <c r="AU1368" s="34" t="s">
        <v>2127</v>
      </c>
      <c r="AX1368" s="90"/>
      <c r="BA1368" s="91"/>
      <c r="BB1368" s="91"/>
      <c r="BC1368" s="91"/>
      <c r="BF1368" s="34" t="s">
        <v>4983</v>
      </c>
      <c r="BG1368" s="92" t="s">
        <v>2098</v>
      </c>
      <c r="BM1368" s="36" t="s">
        <v>131</v>
      </c>
      <c r="BN1368" s="34" t="s">
        <v>132</v>
      </c>
      <c r="BO1368" s="36">
        <v>0</v>
      </c>
      <c r="BQ1368" s="94"/>
      <c r="BS1368" s="36" t="s">
        <v>2127</v>
      </c>
      <c r="BU1368" s="95"/>
      <c r="BV1368" s="95"/>
      <c r="BW1368" s="61"/>
      <c r="BX1368" s="60"/>
      <c r="BY1368" s="59" t="str">
        <f t="shared" ca="1" si="106"/>
        <v/>
      </c>
      <c r="CD1368" s="68"/>
      <c r="CE1368" s="68"/>
      <c r="CF1368" s="67"/>
      <c r="CG1368"/>
      <c r="CH1368" s="2"/>
      <c r="CI1368" s="4" t="e">
        <f t="shared" si="107"/>
        <v>#DIV/0!</v>
      </c>
      <c r="CJ1368" s="5" t="str">
        <f t="shared" si="108"/>
        <v>SIN DATO</v>
      </c>
      <c r="CK1368" s="36">
        <v>0</v>
      </c>
      <c r="CL1368" s="66"/>
      <c r="CM1368" s="89">
        <v>43712</v>
      </c>
      <c r="CN1368" s="97">
        <v>43712</v>
      </c>
      <c r="CP1368"/>
      <c r="CQ1368" s="65"/>
      <c r="CR1368" s="65"/>
      <c r="CS1368" s="98"/>
      <c r="CT1368"/>
      <c r="CU1368"/>
      <c r="CV1368" s="97"/>
      <c r="CW1368" s="2"/>
      <c r="CX1368" s="82"/>
      <c r="DG1368" s="64"/>
      <c r="DI1368" s="89"/>
      <c r="DJ1368" s="89"/>
      <c r="DN1368" s="34"/>
      <c r="DO1368" s="34"/>
      <c r="DP1368" s="34"/>
      <c r="DQ1368" s="34"/>
      <c r="DR1368" s="34"/>
      <c r="DS1368" s="34" t="s">
        <v>2127</v>
      </c>
      <c r="DT1368" s="34"/>
      <c r="DY1368" s="1">
        <v>2</v>
      </c>
      <c r="DZ1368" t="s">
        <v>7941</v>
      </c>
      <c r="EB1368" s="4"/>
      <c r="EJ1368"/>
      <c r="EL1368" s="34"/>
      <c r="EN1368" s="34"/>
    </row>
    <row r="1369" spans="1:144" x14ac:dyDescent="0.25">
      <c r="A1369" s="85">
        <v>2022</v>
      </c>
      <c r="B1369" s="87">
        <v>44830</v>
      </c>
      <c r="C1369" t="s">
        <v>121</v>
      </c>
      <c r="D1369" t="s">
        <v>122</v>
      </c>
      <c r="E1369" s="34" t="s">
        <v>7938</v>
      </c>
      <c r="F1369" s="34">
        <f t="shared" si="109"/>
        <v>1368</v>
      </c>
      <c r="G1369" s="34" t="s">
        <v>4985</v>
      </c>
      <c r="H1369">
        <v>18</v>
      </c>
      <c r="I1369" s="34" t="s">
        <v>6141</v>
      </c>
      <c r="J1369" s="34" t="s">
        <v>4986</v>
      </c>
      <c r="K1369" s="34" t="str">
        <f>VLOOKUP(J1369,[2]CodMpios!$B$347:$E$362,4,FALSE)</f>
        <v>18756 - Solano</v>
      </c>
      <c r="L1369" s="34" t="str">
        <f>VLOOKUP($J1369,[2]Coord_Mpios_X_Y!$B$2:$K$1123,9,FALSE)</f>
        <v>0,211280845516</v>
      </c>
      <c r="M1369" s="34" t="str">
        <f>VLOOKUP($J1369,[2]Coord_Mpios_X_Y!$B$2:$K$1123,10,FALSE)</f>
        <v>-73,123867898891</v>
      </c>
      <c r="N1369" s="34" t="s">
        <v>125</v>
      </c>
      <c r="O1369" s="34" t="s">
        <v>126</v>
      </c>
      <c r="Q1369" s="34" t="s">
        <v>127</v>
      </c>
      <c r="R1369" s="34">
        <v>6802262</v>
      </c>
      <c r="S1369" s="34" t="str">
        <f t="shared" si="105"/>
        <v>CC6802262</v>
      </c>
      <c r="T1369" s="34" t="s">
        <v>5069</v>
      </c>
      <c r="V1369" s="34" t="s">
        <v>5470</v>
      </c>
      <c r="W1369" s="34" t="s">
        <v>5469</v>
      </c>
      <c r="X1369" s="87">
        <v>30082</v>
      </c>
      <c r="Y1369">
        <v>40</v>
      </c>
      <c r="Z1369" s="36">
        <f>VLOOKUP($Y1369,[2]Edades!$A$3:$H$153,4,FALSE)</f>
        <v>5</v>
      </c>
      <c r="AA1369" s="34" t="str">
        <f>VLOOKUP($Y1369,[2]Edades!$A$3:$H$153,6,FALSE)</f>
        <v>5 - Adultez</v>
      </c>
      <c r="AB1369" s="34">
        <f>VLOOKUP($Y1369,[2]Edades!$A$3:$H$153,7,FALSE)</f>
        <v>9</v>
      </c>
      <c r="AC1369" s="34" t="str">
        <f>VLOOKUP($Y1369,[2]Edades!$A$3:$H$153,8,FALSE)</f>
        <v>40-44</v>
      </c>
      <c r="AD1369" s="34" t="s">
        <v>146</v>
      </c>
      <c r="AE1369">
        <v>1</v>
      </c>
      <c r="AF1369" s="34" t="s">
        <v>130</v>
      </c>
      <c r="AG1369" s="34" t="s">
        <v>2127</v>
      </c>
      <c r="AH1369" s="34" t="s">
        <v>2127</v>
      </c>
      <c r="AK1369" s="34" t="s">
        <v>125</v>
      </c>
      <c r="AM1369" s="34" t="s">
        <v>2127</v>
      </c>
      <c r="AN1369" s="36" t="s">
        <v>2127</v>
      </c>
      <c r="AO1369" s="36" t="s">
        <v>2127</v>
      </c>
      <c r="AP1369" s="34" t="s">
        <v>2127</v>
      </c>
      <c r="AQ1369" s="36" t="s">
        <v>2127</v>
      </c>
      <c r="AR1369" s="34" t="s">
        <v>665</v>
      </c>
      <c r="AS1369" s="91" t="s">
        <v>7462</v>
      </c>
      <c r="AT1369" s="34">
        <v>3102792664</v>
      </c>
      <c r="AU1369" s="34" t="s">
        <v>2127</v>
      </c>
      <c r="AX1369" s="90"/>
      <c r="BA1369" s="91"/>
      <c r="BB1369" s="91"/>
      <c r="BC1369" s="91"/>
      <c r="BF1369" s="34" t="s">
        <v>4983</v>
      </c>
      <c r="BG1369" s="92" t="s">
        <v>2098</v>
      </c>
      <c r="BM1369" s="36" t="s">
        <v>131</v>
      </c>
      <c r="BN1369" s="34" t="s">
        <v>132</v>
      </c>
      <c r="BO1369" s="36">
        <v>0</v>
      </c>
      <c r="BQ1369" s="94"/>
      <c r="BS1369" s="36" t="s">
        <v>2127</v>
      </c>
      <c r="BU1369" s="95"/>
      <c r="BV1369" s="95"/>
      <c r="BW1369" s="61"/>
      <c r="BX1369" s="60"/>
      <c r="BY1369" s="59" t="str">
        <f t="shared" ca="1" si="106"/>
        <v/>
      </c>
      <c r="CD1369" s="68"/>
      <c r="CE1369" s="68"/>
      <c r="CF1369" s="67"/>
      <c r="CG1369">
        <v>59</v>
      </c>
      <c r="CH1369" s="2">
        <v>162</v>
      </c>
      <c r="CI1369" s="4">
        <f t="shared" si="107"/>
        <v>22.481329065691202</v>
      </c>
      <c r="CJ1369" s="5" t="str">
        <f t="shared" si="108"/>
        <v>NORMAL</v>
      </c>
      <c r="CK1369" s="36">
        <v>0</v>
      </c>
      <c r="CL1369" s="66"/>
      <c r="CM1369" s="89">
        <v>43715</v>
      </c>
      <c r="CN1369" s="97">
        <v>43721</v>
      </c>
      <c r="CP1369"/>
      <c r="CQ1369" s="65"/>
      <c r="CR1369" s="65"/>
      <c r="CS1369" s="98"/>
      <c r="CT1369"/>
      <c r="CU1369"/>
      <c r="CV1369" s="97"/>
      <c r="CW1369" s="2"/>
      <c r="CX1369" s="82"/>
      <c r="DG1369" s="64"/>
      <c r="DI1369" s="89"/>
      <c r="DJ1369" s="89"/>
      <c r="DN1369" s="34"/>
      <c r="DO1369" s="34"/>
      <c r="DP1369" s="34"/>
      <c r="DQ1369" s="34"/>
      <c r="DR1369" s="34"/>
      <c r="DS1369" s="34" t="s">
        <v>2127</v>
      </c>
      <c r="DT1369" s="34"/>
      <c r="DU1369" s="47">
        <v>44144</v>
      </c>
      <c r="DY1369" s="1">
        <v>1</v>
      </c>
      <c r="DZ1369" t="s">
        <v>7941</v>
      </c>
      <c r="EB1369" s="4"/>
      <c r="EJ1369"/>
      <c r="EL1369" s="34"/>
      <c r="EN1369" s="34"/>
    </row>
    <row r="1370" spans="1:144" x14ac:dyDescent="0.25">
      <c r="A1370" s="85">
        <v>2022</v>
      </c>
      <c r="B1370" s="87">
        <v>44830</v>
      </c>
      <c r="C1370" t="s">
        <v>121</v>
      </c>
      <c r="D1370" t="s">
        <v>122</v>
      </c>
      <c r="E1370" s="34" t="s">
        <v>7938</v>
      </c>
      <c r="F1370" s="34">
        <f t="shared" si="109"/>
        <v>1369</v>
      </c>
      <c r="G1370" s="34" t="s">
        <v>4985</v>
      </c>
      <c r="H1370">
        <v>18</v>
      </c>
      <c r="I1370" s="34" t="s">
        <v>6141</v>
      </c>
      <c r="J1370" s="34" t="s">
        <v>4988</v>
      </c>
      <c r="K1370" s="34" t="str">
        <f>VLOOKUP(J1370,[2]CodMpios!$B$347:$E$362,4,FALSE)</f>
        <v>18001 - Florencia</v>
      </c>
      <c r="L1370" s="34" t="str">
        <f>VLOOKUP($J1370,[2]Coord_Mpios_X_Y!$B$2:$K$1123,9,FALSE)</f>
        <v>1,749138703818</v>
      </c>
      <c r="M1370" s="34" t="str">
        <f>VLOOKUP($J1370,[2]Coord_Mpios_X_Y!$B$2:$K$1123,10,FALSE)</f>
        <v>-75,558239064333</v>
      </c>
      <c r="N1370" s="34" t="s">
        <v>6142</v>
      </c>
      <c r="O1370" s="34" t="s">
        <v>126</v>
      </c>
      <c r="Q1370" s="34" t="s">
        <v>127</v>
      </c>
      <c r="R1370" s="34">
        <v>26617596</v>
      </c>
      <c r="S1370" s="34" t="str">
        <f t="shared" si="105"/>
        <v>CC26617596</v>
      </c>
      <c r="T1370" s="34" t="s">
        <v>1139</v>
      </c>
      <c r="V1370" s="34" t="s">
        <v>2517</v>
      </c>
      <c r="W1370" s="34" t="s">
        <v>5303</v>
      </c>
      <c r="X1370" s="87">
        <v>18839</v>
      </c>
      <c r="Y1370">
        <v>71</v>
      </c>
      <c r="Z1370" s="36">
        <f>VLOOKUP($Y1370,[2]Edades!$A$3:$H$153,4,FALSE)</f>
        <v>6</v>
      </c>
      <c r="AA1370" s="34" t="str">
        <f>VLOOKUP($Y1370,[2]Edades!$A$3:$H$153,6,FALSE)</f>
        <v>6 - Persona mayor</v>
      </c>
      <c r="AB1370" s="34">
        <f>VLOOKUP($Y1370,[2]Edades!$A$3:$H$153,7,FALSE)</f>
        <v>15</v>
      </c>
      <c r="AC1370" s="34" t="str">
        <f>VLOOKUP($Y1370,[2]Edades!$A$3:$H$153,8,FALSE)</f>
        <v>70-74</v>
      </c>
      <c r="AD1370" s="34" t="s">
        <v>129</v>
      </c>
      <c r="AE1370" s="1">
        <v>2</v>
      </c>
      <c r="AF1370" s="34" t="s">
        <v>2137</v>
      </c>
      <c r="AG1370" s="34" t="s">
        <v>2127</v>
      </c>
      <c r="AH1370" s="34" t="s">
        <v>2127</v>
      </c>
      <c r="AK1370" s="34" t="s">
        <v>6142</v>
      </c>
      <c r="AM1370" s="34" t="s">
        <v>2127</v>
      </c>
      <c r="AN1370" s="36" t="s">
        <v>2127</v>
      </c>
      <c r="AO1370" s="36" t="s">
        <v>2127</v>
      </c>
      <c r="AP1370" s="34" t="s">
        <v>2127</v>
      </c>
      <c r="AQ1370" s="36" t="s">
        <v>2127</v>
      </c>
      <c r="AR1370" s="34" t="s">
        <v>2098</v>
      </c>
      <c r="AS1370" s="91" t="s">
        <v>7463</v>
      </c>
      <c r="AT1370" s="34">
        <v>3118128019</v>
      </c>
      <c r="AU1370" s="34" t="s">
        <v>2127</v>
      </c>
      <c r="AX1370" s="90"/>
      <c r="BA1370" s="91"/>
      <c r="BB1370" s="91"/>
      <c r="BC1370" s="91"/>
      <c r="BF1370" s="34" t="s">
        <v>4983</v>
      </c>
      <c r="BG1370" s="92" t="s">
        <v>2098</v>
      </c>
      <c r="BM1370" s="36" t="s">
        <v>131</v>
      </c>
      <c r="BN1370" s="34" t="s">
        <v>132</v>
      </c>
      <c r="BO1370" s="36">
        <v>0</v>
      </c>
      <c r="BQ1370" s="94"/>
      <c r="BS1370" s="36" t="s">
        <v>2127</v>
      </c>
      <c r="BU1370" s="95"/>
      <c r="BV1370" s="95"/>
      <c r="BW1370" s="61"/>
      <c r="BX1370" s="60"/>
      <c r="BY1370" s="59" t="str">
        <f t="shared" ca="1" si="106"/>
        <v/>
      </c>
      <c r="CD1370" s="68"/>
      <c r="CE1370" s="68"/>
      <c r="CF1370" s="67"/>
      <c r="CG1370">
        <v>66</v>
      </c>
      <c r="CH1370" s="2">
        <v>158</v>
      </c>
      <c r="CI1370" s="4">
        <f t="shared" si="107"/>
        <v>26.438070821983651</v>
      </c>
      <c r="CJ1370" s="5" t="str">
        <f t="shared" si="108"/>
        <v>SOBREPESO</v>
      </c>
      <c r="CK1370" s="36">
        <v>0</v>
      </c>
      <c r="CL1370" s="66"/>
      <c r="CM1370" s="89">
        <v>43717</v>
      </c>
      <c r="CN1370" s="97">
        <v>43724</v>
      </c>
      <c r="CP1370"/>
      <c r="CQ1370" s="65"/>
      <c r="CR1370" s="65"/>
      <c r="CS1370" s="98"/>
      <c r="CT1370"/>
      <c r="CU1370"/>
      <c r="CV1370" s="97"/>
      <c r="CW1370" s="2"/>
      <c r="CX1370" s="82"/>
      <c r="DG1370" s="64"/>
      <c r="DI1370" s="89">
        <v>43726</v>
      </c>
      <c r="DJ1370" s="89"/>
      <c r="DN1370" s="34"/>
      <c r="DO1370" s="34"/>
      <c r="DP1370" s="34"/>
      <c r="DQ1370" s="34"/>
      <c r="DR1370" s="34"/>
      <c r="DS1370" s="34" t="s">
        <v>2127</v>
      </c>
      <c r="DT1370" s="34"/>
      <c r="DU1370" s="47">
        <v>43724</v>
      </c>
      <c r="DY1370" s="1">
        <v>2</v>
      </c>
      <c r="DZ1370" t="s">
        <v>7941</v>
      </c>
      <c r="EB1370" s="4"/>
      <c r="EJ1370"/>
      <c r="EL1370" s="34"/>
      <c r="EN1370" s="34"/>
    </row>
    <row r="1371" spans="1:144" x14ac:dyDescent="0.25">
      <c r="A1371" s="85">
        <v>2022</v>
      </c>
      <c r="B1371" s="87">
        <v>44830</v>
      </c>
      <c r="C1371" t="s">
        <v>121</v>
      </c>
      <c r="D1371" t="s">
        <v>122</v>
      </c>
      <c r="E1371" s="34" t="s">
        <v>7938</v>
      </c>
      <c r="F1371" s="34">
        <f t="shared" si="109"/>
        <v>1370</v>
      </c>
      <c r="G1371" s="34" t="s">
        <v>4985</v>
      </c>
      <c r="H1371">
        <v>18</v>
      </c>
      <c r="I1371" s="34" t="s">
        <v>6141</v>
      </c>
      <c r="J1371" s="34" t="s">
        <v>4984</v>
      </c>
      <c r="K1371" s="34" t="str">
        <f>VLOOKUP(J1371,[2]CodMpios!$B$347:$E$362,4,FALSE)</f>
        <v>18753 - San Vicente Del Caguán</v>
      </c>
      <c r="L1371" s="34" t="str">
        <f>VLOOKUP($J1371,[2]Coord_Mpios_X_Y!$B$2:$K$1123,9,FALSE)</f>
        <v>1,567801695842</v>
      </c>
      <c r="M1371" s="34" t="str">
        <f>VLOOKUP($J1371,[2]Coord_Mpios_X_Y!$B$2:$K$1123,10,FALSE)</f>
        <v>-74,262977514784</v>
      </c>
      <c r="N1371" s="34" t="s">
        <v>125</v>
      </c>
      <c r="O1371" s="34" t="s">
        <v>126</v>
      </c>
      <c r="Q1371" s="34" t="s">
        <v>127</v>
      </c>
      <c r="R1371" s="34">
        <v>40088728</v>
      </c>
      <c r="S1371" s="34" t="str">
        <f t="shared" si="105"/>
        <v>CC40088728</v>
      </c>
      <c r="T1371" s="34" t="s">
        <v>2506</v>
      </c>
      <c r="V1371" s="34" t="s">
        <v>5349</v>
      </c>
      <c r="W1371" s="34" t="s">
        <v>497</v>
      </c>
      <c r="X1371" s="87">
        <v>29432</v>
      </c>
      <c r="Y1371">
        <v>42</v>
      </c>
      <c r="Z1371" s="36">
        <f>VLOOKUP($Y1371,[2]Edades!$A$3:$H$153,4,FALSE)</f>
        <v>5</v>
      </c>
      <c r="AA1371" s="34" t="str">
        <f>VLOOKUP($Y1371,[2]Edades!$A$3:$H$153,6,FALSE)</f>
        <v>5 - Adultez</v>
      </c>
      <c r="AB1371" s="34">
        <f>VLOOKUP($Y1371,[2]Edades!$A$3:$H$153,7,FALSE)</f>
        <v>9</v>
      </c>
      <c r="AC1371" s="34" t="str">
        <f>VLOOKUP($Y1371,[2]Edades!$A$3:$H$153,8,FALSE)</f>
        <v>40-44</v>
      </c>
      <c r="AD1371" s="34" t="s">
        <v>129</v>
      </c>
      <c r="AE1371" s="1">
        <v>2</v>
      </c>
      <c r="AF1371" s="34" t="s">
        <v>130</v>
      </c>
      <c r="AG1371" s="34" t="s">
        <v>2127</v>
      </c>
      <c r="AH1371" s="34" t="s">
        <v>2127</v>
      </c>
      <c r="AK1371" s="34" t="s">
        <v>125</v>
      </c>
      <c r="AM1371" s="34" t="s">
        <v>2127</v>
      </c>
      <c r="AN1371" s="36" t="s">
        <v>2127</v>
      </c>
      <c r="AO1371" s="36" t="s">
        <v>2127</v>
      </c>
      <c r="AP1371" s="34" t="s">
        <v>2127</v>
      </c>
      <c r="AQ1371" s="36" t="s">
        <v>2127</v>
      </c>
      <c r="AR1371" s="34" t="s">
        <v>5919</v>
      </c>
      <c r="AS1371" s="91" t="s">
        <v>7464</v>
      </c>
      <c r="AT1371" s="34">
        <v>3118948037</v>
      </c>
      <c r="AU1371" s="34" t="s">
        <v>2127</v>
      </c>
      <c r="AX1371" s="90"/>
      <c r="BA1371" s="91"/>
      <c r="BB1371" s="91"/>
      <c r="BC1371" s="91"/>
      <c r="BF1371" s="34" t="s">
        <v>4983</v>
      </c>
      <c r="BG1371" s="92" t="s">
        <v>2098</v>
      </c>
      <c r="BM1371" s="36" t="s">
        <v>131</v>
      </c>
      <c r="BN1371" s="34" t="s">
        <v>132</v>
      </c>
      <c r="BO1371" s="36">
        <v>0</v>
      </c>
      <c r="BQ1371" s="94"/>
      <c r="BS1371" s="36" t="s">
        <v>2127</v>
      </c>
      <c r="BU1371" s="95"/>
      <c r="BV1371" s="95"/>
      <c r="BW1371" s="61"/>
      <c r="BX1371" s="60"/>
      <c r="BY1371" s="59" t="str">
        <f t="shared" ca="1" si="106"/>
        <v/>
      </c>
      <c r="CD1371" s="68"/>
      <c r="CE1371" s="68"/>
      <c r="CF1371" s="67"/>
      <c r="CG1371">
        <v>58</v>
      </c>
      <c r="CH1371" s="2">
        <v>152</v>
      </c>
      <c r="CI1371" s="4">
        <f t="shared" si="107"/>
        <v>25.103878116343491</v>
      </c>
      <c r="CJ1371" s="5" t="str">
        <f t="shared" si="108"/>
        <v>SOBREPESO</v>
      </c>
      <c r="CK1371" s="36">
        <v>0</v>
      </c>
      <c r="CL1371" s="66"/>
      <c r="CM1371" s="89">
        <v>43719</v>
      </c>
      <c r="CN1371" s="97">
        <v>43726</v>
      </c>
      <c r="CP1371"/>
      <c r="CQ1371" s="65"/>
      <c r="CR1371" s="65"/>
      <c r="CS1371" s="98"/>
      <c r="CT1371"/>
      <c r="CU1371"/>
      <c r="CV1371" s="97"/>
      <c r="CW1371" s="2">
        <v>110</v>
      </c>
      <c r="CX1371" s="82">
        <v>70</v>
      </c>
      <c r="DG1371" s="64"/>
      <c r="DI1371" s="89">
        <v>43735</v>
      </c>
      <c r="DJ1371" s="89"/>
      <c r="DN1371" s="34"/>
      <c r="DO1371" s="34"/>
      <c r="DP1371" s="34"/>
      <c r="DQ1371" s="34"/>
      <c r="DR1371" s="34"/>
      <c r="DS1371" s="34" t="s">
        <v>2127</v>
      </c>
      <c r="DT1371" s="34"/>
      <c r="DU1371" s="47">
        <v>44456</v>
      </c>
      <c r="DY1371" s="1">
        <v>1</v>
      </c>
      <c r="DZ1371" t="s">
        <v>7940</v>
      </c>
      <c r="EB1371" s="4"/>
      <c r="ED1371" s="4">
        <v>170</v>
      </c>
      <c r="EJ1371"/>
      <c r="EL1371" s="34"/>
      <c r="EN1371" s="34"/>
    </row>
    <row r="1372" spans="1:144" x14ac:dyDescent="0.25">
      <c r="A1372" s="85">
        <v>2022</v>
      </c>
      <c r="B1372" s="87">
        <v>44830</v>
      </c>
      <c r="C1372" t="s">
        <v>121</v>
      </c>
      <c r="D1372" t="s">
        <v>122</v>
      </c>
      <c r="E1372" s="34" t="s">
        <v>7938</v>
      </c>
      <c r="F1372" s="34">
        <f t="shared" si="109"/>
        <v>1371</v>
      </c>
      <c r="G1372" s="34" t="s">
        <v>4985</v>
      </c>
      <c r="H1372">
        <v>18</v>
      </c>
      <c r="I1372" s="34" t="s">
        <v>6141</v>
      </c>
      <c r="J1372" s="34" t="s">
        <v>5041</v>
      </c>
      <c r="K1372" s="34" t="str">
        <f>VLOOKUP(J1372,[2]CodMpios!$B$347:$E$362,4,FALSE)</f>
        <v>18205 - Curillo</v>
      </c>
      <c r="L1372" s="34" t="str">
        <f>VLOOKUP($J1372,[2]Coord_Mpios_X_Y!$B$2:$K$1123,9,FALSE)</f>
        <v>1,059663165070</v>
      </c>
      <c r="M1372" s="34" t="str">
        <f>VLOOKUP($J1372,[2]Coord_Mpios_X_Y!$B$2:$K$1123,10,FALSE)</f>
        <v>-75,951785056704</v>
      </c>
      <c r="N1372" s="34" t="s">
        <v>125</v>
      </c>
      <c r="O1372" s="34" t="s">
        <v>126</v>
      </c>
      <c r="Q1372" s="34" t="s">
        <v>127</v>
      </c>
      <c r="R1372" s="34">
        <v>40093481</v>
      </c>
      <c r="S1372" s="34" t="str">
        <f t="shared" si="105"/>
        <v>CC40093481</v>
      </c>
      <c r="T1372" s="34" t="s">
        <v>1186</v>
      </c>
      <c r="V1372" s="34" t="s">
        <v>2402</v>
      </c>
      <c r="W1372" s="34" t="s">
        <v>203</v>
      </c>
      <c r="X1372" s="87">
        <v>28874</v>
      </c>
      <c r="Y1372">
        <v>44</v>
      </c>
      <c r="Z1372" s="36">
        <f>VLOOKUP($Y1372,[2]Edades!$A$3:$H$153,4,FALSE)</f>
        <v>5</v>
      </c>
      <c r="AA1372" s="34" t="str">
        <f>VLOOKUP($Y1372,[2]Edades!$A$3:$H$153,6,FALSE)</f>
        <v>5 - Adultez</v>
      </c>
      <c r="AB1372" s="34">
        <f>VLOOKUP($Y1372,[2]Edades!$A$3:$H$153,7,FALSE)</f>
        <v>9</v>
      </c>
      <c r="AC1372" s="34" t="str">
        <f>VLOOKUP($Y1372,[2]Edades!$A$3:$H$153,8,FALSE)</f>
        <v>40-44</v>
      </c>
      <c r="AD1372" s="34" t="s">
        <v>129</v>
      </c>
      <c r="AE1372" s="1">
        <v>2</v>
      </c>
      <c r="AF1372" s="34" t="s">
        <v>130</v>
      </c>
      <c r="AG1372" s="34" t="s">
        <v>2127</v>
      </c>
      <c r="AH1372" s="34" t="s">
        <v>2127</v>
      </c>
      <c r="AK1372" s="34" t="s">
        <v>125</v>
      </c>
      <c r="AM1372" s="34" t="s">
        <v>2127</v>
      </c>
      <c r="AN1372" s="36" t="s">
        <v>2127</v>
      </c>
      <c r="AO1372" s="36" t="s">
        <v>2127</v>
      </c>
      <c r="AP1372" s="34" t="s">
        <v>2127</v>
      </c>
      <c r="AQ1372" s="36" t="s">
        <v>2127</v>
      </c>
      <c r="AR1372" s="34" t="s">
        <v>5045</v>
      </c>
      <c r="AS1372" s="91" t="s">
        <v>7465</v>
      </c>
      <c r="AT1372" s="34">
        <v>3229434173</v>
      </c>
      <c r="AU1372" s="34" t="s">
        <v>2127</v>
      </c>
      <c r="AX1372" s="90"/>
      <c r="BA1372" s="91"/>
      <c r="BB1372" s="91"/>
      <c r="BC1372" s="91"/>
      <c r="BF1372" s="34" t="s">
        <v>4983</v>
      </c>
      <c r="BG1372" s="92" t="s">
        <v>2098</v>
      </c>
      <c r="BM1372" s="36" t="s">
        <v>131</v>
      </c>
      <c r="BN1372" s="34" t="s">
        <v>132</v>
      </c>
      <c r="BO1372" s="36">
        <v>0</v>
      </c>
      <c r="BQ1372" s="94"/>
      <c r="BS1372" s="36" t="s">
        <v>2127</v>
      </c>
      <c r="BU1372" s="95"/>
      <c r="BV1372" s="95"/>
      <c r="BW1372" s="61"/>
      <c r="BX1372" s="60"/>
      <c r="BY1372" s="59" t="str">
        <f t="shared" ca="1" si="106"/>
        <v/>
      </c>
      <c r="CD1372" s="68"/>
      <c r="CE1372" s="68"/>
      <c r="CF1372" s="67"/>
      <c r="CG1372">
        <v>109</v>
      </c>
      <c r="CH1372" s="2">
        <v>165</v>
      </c>
      <c r="CI1372" s="4">
        <f t="shared" si="107"/>
        <v>40.036730945821859</v>
      </c>
      <c r="CJ1372" s="5" t="str">
        <f t="shared" si="108"/>
        <v>OBESIDAD</v>
      </c>
      <c r="CK1372" s="36">
        <v>0</v>
      </c>
      <c r="CL1372" s="66"/>
      <c r="CM1372" s="89">
        <v>43720</v>
      </c>
      <c r="CN1372" s="97">
        <v>43738</v>
      </c>
      <c r="CP1372"/>
      <c r="CQ1372" s="65"/>
      <c r="CR1372" s="65"/>
      <c r="CS1372" s="98"/>
      <c r="CT1372"/>
      <c r="CU1372"/>
      <c r="CV1372" s="97"/>
      <c r="CW1372" s="2">
        <v>150</v>
      </c>
      <c r="CX1372" s="82">
        <v>100</v>
      </c>
      <c r="DG1372" s="64"/>
      <c r="DI1372" s="89"/>
      <c r="DJ1372" s="89"/>
      <c r="DN1372" s="34"/>
      <c r="DO1372" s="34"/>
      <c r="DP1372" s="34"/>
      <c r="DQ1372" s="34"/>
      <c r="DR1372" s="34"/>
      <c r="DS1372" s="34" t="s">
        <v>2127</v>
      </c>
      <c r="DT1372" s="34"/>
      <c r="DU1372" s="47">
        <v>44669</v>
      </c>
      <c r="DY1372" s="1">
        <v>2</v>
      </c>
      <c r="DZ1372" t="s">
        <v>7940</v>
      </c>
      <c r="EA1372" s="4">
        <v>0.87</v>
      </c>
      <c r="EB1372" s="4">
        <v>91</v>
      </c>
      <c r="EC1372" s="4">
        <v>167</v>
      </c>
      <c r="EE1372" s="4">
        <v>416</v>
      </c>
      <c r="EF1372" s="4">
        <v>254</v>
      </c>
      <c r="EG1372" s="4">
        <v>2</v>
      </c>
      <c r="EJ1372"/>
      <c r="EL1372" s="34"/>
      <c r="EN1372" s="34"/>
    </row>
    <row r="1373" spans="1:144" x14ac:dyDescent="0.25">
      <c r="A1373" s="85">
        <v>2022</v>
      </c>
      <c r="B1373" s="87">
        <v>44830</v>
      </c>
      <c r="C1373" t="s">
        <v>121</v>
      </c>
      <c r="D1373" t="s">
        <v>122</v>
      </c>
      <c r="E1373" s="34" t="s">
        <v>7938</v>
      </c>
      <c r="F1373" s="34">
        <f t="shared" si="109"/>
        <v>1372</v>
      </c>
      <c r="G1373" s="34" t="s">
        <v>4985</v>
      </c>
      <c r="H1373">
        <v>18</v>
      </c>
      <c r="I1373" s="34" t="s">
        <v>6141</v>
      </c>
      <c r="J1373" s="34" t="s">
        <v>4988</v>
      </c>
      <c r="K1373" s="34" t="str">
        <f>VLOOKUP(J1373,[2]CodMpios!$B$347:$E$362,4,FALSE)</f>
        <v>18001 - Florencia</v>
      </c>
      <c r="L1373" s="34" t="str">
        <f>VLOOKUP($J1373,[2]Coord_Mpios_X_Y!$B$2:$K$1123,9,FALSE)</f>
        <v>1,749138703818</v>
      </c>
      <c r="M1373" s="34" t="str">
        <f>VLOOKUP($J1373,[2]Coord_Mpios_X_Y!$B$2:$K$1123,10,FALSE)</f>
        <v>-75,558239064333</v>
      </c>
      <c r="N1373" s="34" t="s">
        <v>139</v>
      </c>
      <c r="O1373" s="34" t="s">
        <v>126</v>
      </c>
      <c r="Q1373" s="34" t="s">
        <v>127</v>
      </c>
      <c r="R1373" s="34">
        <v>17650097</v>
      </c>
      <c r="S1373" s="34" t="str">
        <f t="shared" si="105"/>
        <v>CC17650097</v>
      </c>
      <c r="T1373" s="34" t="s">
        <v>271</v>
      </c>
      <c r="V1373" s="34" t="s">
        <v>2122</v>
      </c>
      <c r="W1373" s="34" t="s">
        <v>722</v>
      </c>
      <c r="X1373" s="87">
        <v>26712</v>
      </c>
      <c r="Y1373">
        <v>50</v>
      </c>
      <c r="Z1373" s="36">
        <f>VLOOKUP($Y1373,[2]Edades!$A$3:$H$153,4,FALSE)</f>
        <v>5</v>
      </c>
      <c r="AA1373" s="34" t="str">
        <f>VLOOKUP($Y1373,[2]Edades!$A$3:$H$153,6,FALSE)</f>
        <v>5 - Adultez</v>
      </c>
      <c r="AB1373" s="34">
        <f>VLOOKUP($Y1373,[2]Edades!$A$3:$H$153,7,FALSE)</f>
        <v>11</v>
      </c>
      <c r="AC1373" s="34" t="str">
        <f>VLOOKUP($Y1373,[2]Edades!$A$3:$H$153,8,FALSE)</f>
        <v>50-54</v>
      </c>
      <c r="AD1373" s="34" t="s">
        <v>146</v>
      </c>
      <c r="AE1373">
        <v>1</v>
      </c>
      <c r="AF1373" s="34" t="s">
        <v>130</v>
      </c>
      <c r="AG1373" s="34" t="s">
        <v>2127</v>
      </c>
      <c r="AH1373" s="34" t="s">
        <v>2127</v>
      </c>
      <c r="AK1373" s="34" t="s">
        <v>139</v>
      </c>
      <c r="AM1373" s="34" t="s">
        <v>2127</v>
      </c>
      <c r="AN1373" s="36" t="s">
        <v>2127</v>
      </c>
      <c r="AO1373" s="36" t="s">
        <v>2127</v>
      </c>
      <c r="AP1373" s="34" t="s">
        <v>2127</v>
      </c>
      <c r="AQ1373" s="36" t="s">
        <v>2127</v>
      </c>
      <c r="AR1373" s="34" t="s">
        <v>2098</v>
      </c>
      <c r="AS1373" s="91" t="s">
        <v>7466</v>
      </c>
      <c r="AT1373" s="34">
        <v>3124242596</v>
      </c>
      <c r="AU1373" s="34" t="s">
        <v>2127</v>
      </c>
      <c r="AX1373" s="90"/>
      <c r="BA1373" s="91"/>
      <c r="BB1373" s="91"/>
      <c r="BC1373" s="91"/>
      <c r="BF1373" s="34" t="s">
        <v>4983</v>
      </c>
      <c r="BG1373" s="92" t="s">
        <v>2098</v>
      </c>
      <c r="BM1373" s="36" t="s">
        <v>131</v>
      </c>
      <c r="BN1373" s="34" t="s">
        <v>132</v>
      </c>
      <c r="BO1373" s="36">
        <v>0</v>
      </c>
      <c r="BQ1373" s="94"/>
      <c r="BS1373" s="36" t="s">
        <v>2127</v>
      </c>
      <c r="BU1373" s="95"/>
      <c r="BV1373" s="95"/>
      <c r="BW1373" s="61"/>
      <c r="BX1373" s="60"/>
      <c r="BY1373" s="59" t="str">
        <f t="shared" ca="1" si="106"/>
        <v/>
      </c>
      <c r="CD1373" s="68"/>
      <c r="CE1373" s="68"/>
      <c r="CF1373" s="67"/>
      <c r="CG1373">
        <v>96</v>
      </c>
      <c r="CH1373" s="2">
        <v>179</v>
      </c>
      <c r="CI1373" s="4">
        <f t="shared" si="107"/>
        <v>29.961611685028558</v>
      </c>
      <c r="CJ1373" s="5" t="str">
        <f t="shared" si="108"/>
        <v>SOBREPESO</v>
      </c>
      <c r="CK1373" s="36">
        <v>0</v>
      </c>
      <c r="CL1373" s="66"/>
      <c r="CM1373" s="89">
        <v>43726</v>
      </c>
      <c r="CN1373" s="97">
        <v>43741</v>
      </c>
      <c r="CP1373"/>
      <c r="CQ1373" s="65"/>
      <c r="CR1373" s="65"/>
      <c r="CS1373" s="98"/>
      <c r="CT1373"/>
      <c r="CU1373"/>
      <c r="CV1373" s="97"/>
      <c r="CW1373" s="2"/>
      <c r="CX1373" s="82"/>
      <c r="DG1373" s="64"/>
      <c r="DI1373" s="89"/>
      <c r="DJ1373" s="89"/>
      <c r="DN1373" s="34"/>
      <c r="DO1373" s="34"/>
      <c r="DP1373" s="34"/>
      <c r="DQ1373" s="34"/>
      <c r="DR1373" s="34"/>
      <c r="DS1373" s="34" t="s">
        <v>2127</v>
      </c>
      <c r="DT1373" s="34"/>
      <c r="DU1373" s="47">
        <v>44251</v>
      </c>
      <c r="DY1373" s="1">
        <v>2</v>
      </c>
      <c r="DZ1373" t="s">
        <v>7940</v>
      </c>
      <c r="EB1373" s="4"/>
      <c r="EJ1373"/>
      <c r="EL1373" s="34"/>
      <c r="EN1373" s="34"/>
    </row>
    <row r="1374" spans="1:144" x14ac:dyDescent="0.25">
      <c r="A1374" s="85">
        <v>2022</v>
      </c>
      <c r="B1374" s="87">
        <v>44830</v>
      </c>
      <c r="C1374" t="s">
        <v>121</v>
      </c>
      <c r="D1374" t="s">
        <v>122</v>
      </c>
      <c r="E1374" s="34" t="s">
        <v>7938</v>
      </c>
      <c r="F1374" s="34">
        <f t="shared" si="109"/>
        <v>1373</v>
      </c>
      <c r="G1374" s="34" t="s">
        <v>4985</v>
      </c>
      <c r="H1374">
        <v>18</v>
      </c>
      <c r="I1374" s="34" t="s">
        <v>6141</v>
      </c>
      <c r="J1374" s="34" t="s">
        <v>4988</v>
      </c>
      <c r="K1374" s="34" t="str">
        <f>VLOOKUP(J1374,[2]CodMpios!$B$347:$E$362,4,FALSE)</f>
        <v>18001 - Florencia</v>
      </c>
      <c r="L1374" s="34" t="str">
        <f>VLOOKUP($J1374,[2]Coord_Mpios_X_Y!$B$2:$K$1123,9,FALSE)</f>
        <v>1,749138703818</v>
      </c>
      <c r="M1374" s="34" t="str">
        <f>VLOOKUP($J1374,[2]Coord_Mpios_X_Y!$B$2:$K$1123,10,FALSE)</f>
        <v>-75,558239064333</v>
      </c>
      <c r="N1374" s="34" t="s">
        <v>125</v>
      </c>
      <c r="O1374" s="34" t="s">
        <v>126</v>
      </c>
      <c r="Q1374" s="34" t="s">
        <v>127</v>
      </c>
      <c r="R1374" s="34">
        <v>40774331</v>
      </c>
      <c r="S1374" s="34" t="str">
        <f t="shared" si="105"/>
        <v>CC40774331</v>
      </c>
      <c r="T1374" s="34" t="s">
        <v>2102</v>
      </c>
      <c r="U1374" s="34" t="s">
        <v>5468</v>
      </c>
      <c r="V1374" s="34" t="s">
        <v>273</v>
      </c>
      <c r="W1374" s="34" t="s">
        <v>5467</v>
      </c>
      <c r="X1374" s="87">
        <v>26127</v>
      </c>
      <c r="Y1374">
        <v>51</v>
      </c>
      <c r="Z1374" s="36">
        <f>VLOOKUP($Y1374,[2]Edades!$A$3:$H$153,4,FALSE)</f>
        <v>5</v>
      </c>
      <c r="AA1374" s="34" t="str">
        <f>VLOOKUP($Y1374,[2]Edades!$A$3:$H$153,6,FALSE)</f>
        <v>5 - Adultez</v>
      </c>
      <c r="AB1374" s="34">
        <f>VLOOKUP($Y1374,[2]Edades!$A$3:$H$153,7,FALSE)</f>
        <v>11</v>
      </c>
      <c r="AC1374" s="34" t="str">
        <f>VLOOKUP($Y1374,[2]Edades!$A$3:$H$153,8,FALSE)</f>
        <v>50-54</v>
      </c>
      <c r="AD1374" s="34" t="s">
        <v>129</v>
      </c>
      <c r="AE1374" s="1">
        <v>2</v>
      </c>
      <c r="AF1374" s="34" t="s">
        <v>130</v>
      </c>
      <c r="AG1374" s="34" t="s">
        <v>2127</v>
      </c>
      <c r="AH1374" s="34" t="s">
        <v>2127</v>
      </c>
      <c r="AK1374" s="34" t="s">
        <v>125</v>
      </c>
      <c r="AM1374" s="34" t="s">
        <v>2127</v>
      </c>
      <c r="AN1374" s="36" t="s">
        <v>2127</v>
      </c>
      <c r="AO1374" s="36" t="s">
        <v>2127</v>
      </c>
      <c r="AP1374" s="34" t="s">
        <v>2127</v>
      </c>
      <c r="AQ1374" s="36" t="s">
        <v>2127</v>
      </c>
      <c r="AR1374" s="34" t="s">
        <v>2098</v>
      </c>
      <c r="AS1374" s="91" t="s">
        <v>7467</v>
      </c>
      <c r="AT1374" s="34">
        <v>3108792895</v>
      </c>
      <c r="AU1374" s="34" t="s">
        <v>2127</v>
      </c>
      <c r="AX1374" s="90"/>
      <c r="BA1374" s="91"/>
      <c r="BB1374" s="91"/>
      <c r="BC1374" s="91"/>
      <c r="BF1374" s="34" t="s">
        <v>4983</v>
      </c>
      <c r="BG1374" s="92" t="s">
        <v>2098</v>
      </c>
      <c r="BM1374" s="36" t="s">
        <v>131</v>
      </c>
      <c r="BN1374" s="34" t="s">
        <v>132</v>
      </c>
      <c r="BO1374" s="36">
        <v>0</v>
      </c>
      <c r="BQ1374" s="94"/>
      <c r="BS1374" s="36" t="s">
        <v>2127</v>
      </c>
      <c r="BU1374" s="95"/>
      <c r="BV1374" s="95"/>
      <c r="BW1374" s="61"/>
      <c r="BX1374" s="60"/>
      <c r="BY1374" s="59" t="str">
        <f t="shared" ca="1" si="106"/>
        <v/>
      </c>
      <c r="CD1374" s="68"/>
      <c r="CE1374" s="68"/>
      <c r="CF1374" s="67"/>
      <c r="CG1374">
        <v>70</v>
      </c>
      <c r="CH1374" s="2">
        <v>160</v>
      </c>
      <c r="CI1374" s="4">
        <f t="shared" si="107"/>
        <v>27.343749999999996</v>
      </c>
      <c r="CJ1374" s="5" t="str">
        <f t="shared" si="108"/>
        <v>SOBREPESO</v>
      </c>
      <c r="CK1374" s="36">
        <v>0</v>
      </c>
      <c r="CL1374" s="66"/>
      <c r="CM1374" s="89">
        <v>43731</v>
      </c>
      <c r="CN1374" s="97">
        <v>43753</v>
      </c>
      <c r="CP1374"/>
      <c r="CQ1374" s="65"/>
      <c r="CR1374" s="65"/>
      <c r="CS1374" s="98"/>
      <c r="CT1374"/>
      <c r="CU1374"/>
      <c r="CV1374" s="97"/>
      <c r="CW1374" s="2">
        <v>120</v>
      </c>
      <c r="CX1374" s="82">
        <v>70</v>
      </c>
      <c r="DG1374" s="64"/>
      <c r="DI1374" s="89">
        <v>43754</v>
      </c>
      <c r="DJ1374" s="89"/>
      <c r="DN1374" s="34"/>
      <c r="DO1374" s="34"/>
      <c r="DP1374" s="34"/>
      <c r="DQ1374" s="34"/>
      <c r="DR1374" s="34"/>
      <c r="DS1374" s="34" t="s">
        <v>2127</v>
      </c>
      <c r="DT1374" s="34"/>
      <c r="DU1374" s="47">
        <v>44243</v>
      </c>
      <c r="DY1374" s="1">
        <v>1</v>
      </c>
      <c r="DZ1374" t="s">
        <v>7940</v>
      </c>
      <c r="EB1374" s="4">
        <v>106</v>
      </c>
      <c r="EJ1374"/>
      <c r="EL1374" s="34"/>
      <c r="EN1374" s="34"/>
    </row>
    <row r="1375" spans="1:144" x14ac:dyDescent="0.25">
      <c r="A1375" s="85">
        <v>2022</v>
      </c>
      <c r="B1375" s="87">
        <v>44830</v>
      </c>
      <c r="C1375" t="s">
        <v>121</v>
      </c>
      <c r="D1375" t="s">
        <v>122</v>
      </c>
      <c r="E1375" s="34" t="s">
        <v>7938</v>
      </c>
      <c r="F1375" s="34">
        <f t="shared" si="109"/>
        <v>1374</v>
      </c>
      <c r="G1375" s="34" t="s">
        <v>4985</v>
      </c>
      <c r="H1375">
        <v>18</v>
      </c>
      <c r="I1375" s="34" t="s">
        <v>6141</v>
      </c>
      <c r="J1375" s="34" t="s">
        <v>4988</v>
      </c>
      <c r="K1375" s="34" t="str">
        <f>VLOOKUP(J1375,[2]CodMpios!$B$347:$E$362,4,FALSE)</f>
        <v>18001 - Florencia</v>
      </c>
      <c r="L1375" s="34" t="str">
        <f>VLOOKUP($J1375,[2]Coord_Mpios_X_Y!$B$2:$K$1123,9,FALSE)</f>
        <v>1,749138703818</v>
      </c>
      <c r="M1375" s="34" t="str">
        <f>VLOOKUP($J1375,[2]Coord_Mpios_X_Y!$B$2:$K$1123,10,FALSE)</f>
        <v>-75,558239064333</v>
      </c>
      <c r="N1375" s="34" t="s">
        <v>125</v>
      </c>
      <c r="O1375" s="34" t="s">
        <v>126</v>
      </c>
      <c r="Q1375" s="34" t="s">
        <v>127</v>
      </c>
      <c r="R1375" s="34">
        <v>40755197</v>
      </c>
      <c r="S1375" s="34" t="str">
        <f t="shared" si="105"/>
        <v>CC40755197</v>
      </c>
      <c r="T1375" s="34" t="s">
        <v>159</v>
      </c>
      <c r="V1375" s="34" t="s">
        <v>5466</v>
      </c>
      <c r="W1375" s="34" t="s">
        <v>160</v>
      </c>
      <c r="X1375" s="87">
        <v>19672</v>
      </c>
      <c r="Y1375">
        <v>69</v>
      </c>
      <c r="Z1375" s="36">
        <f>VLOOKUP($Y1375,[2]Edades!$A$3:$H$153,4,FALSE)</f>
        <v>6</v>
      </c>
      <c r="AA1375" s="34" t="str">
        <f>VLOOKUP($Y1375,[2]Edades!$A$3:$H$153,6,FALSE)</f>
        <v>6 - Persona mayor</v>
      </c>
      <c r="AB1375" s="34">
        <f>VLOOKUP($Y1375,[2]Edades!$A$3:$H$153,7,FALSE)</f>
        <v>14</v>
      </c>
      <c r="AC1375" s="34" t="str">
        <f>VLOOKUP($Y1375,[2]Edades!$A$3:$H$153,8,FALSE)</f>
        <v>65-69</v>
      </c>
      <c r="AD1375" s="34" t="s">
        <v>129</v>
      </c>
      <c r="AE1375" s="1">
        <v>2</v>
      </c>
      <c r="AF1375" s="34" t="s">
        <v>2137</v>
      </c>
      <c r="AG1375" s="34" t="s">
        <v>2127</v>
      </c>
      <c r="AH1375" s="34" t="s">
        <v>2127</v>
      </c>
      <c r="AK1375" s="34" t="s">
        <v>125</v>
      </c>
      <c r="AM1375" s="34" t="s">
        <v>2127</v>
      </c>
      <c r="AN1375" s="36" t="s">
        <v>2127</v>
      </c>
      <c r="AO1375" s="36" t="s">
        <v>2127</v>
      </c>
      <c r="AP1375" s="34" t="s">
        <v>2127</v>
      </c>
      <c r="AQ1375" s="36" t="s">
        <v>2127</v>
      </c>
      <c r="AR1375" s="34" t="s">
        <v>2098</v>
      </c>
      <c r="AS1375" s="91" t="s">
        <v>7468</v>
      </c>
      <c r="AT1375" s="34">
        <v>3208310454</v>
      </c>
      <c r="AU1375" s="34" t="s">
        <v>2127</v>
      </c>
      <c r="AX1375" s="90"/>
      <c r="BA1375" s="91"/>
      <c r="BB1375" s="91"/>
      <c r="BC1375" s="91"/>
      <c r="BF1375" s="34" t="s">
        <v>4983</v>
      </c>
      <c r="BG1375" s="92" t="s">
        <v>2098</v>
      </c>
      <c r="BM1375" s="36" t="s">
        <v>131</v>
      </c>
      <c r="BN1375" s="34" t="s">
        <v>132</v>
      </c>
      <c r="BO1375" s="36">
        <v>0</v>
      </c>
      <c r="BQ1375" s="94"/>
      <c r="BS1375" s="36" t="s">
        <v>2127</v>
      </c>
      <c r="BU1375" s="95"/>
      <c r="BV1375" s="95"/>
      <c r="BW1375" s="61"/>
      <c r="BX1375" s="60"/>
      <c r="BY1375" s="59" t="str">
        <f t="shared" ca="1" si="106"/>
        <v/>
      </c>
      <c r="CD1375" s="68"/>
      <c r="CE1375" s="68"/>
      <c r="CF1375" s="67"/>
      <c r="CG1375">
        <v>78</v>
      </c>
      <c r="CH1375" s="2">
        <v>154</v>
      </c>
      <c r="CI1375" s="4">
        <f t="shared" si="107"/>
        <v>32.889188733344575</v>
      </c>
      <c r="CJ1375" s="5" t="str">
        <f t="shared" si="108"/>
        <v>OBESIDAD</v>
      </c>
      <c r="CK1375" s="36">
        <v>0</v>
      </c>
      <c r="CL1375" s="66"/>
      <c r="CM1375" s="89">
        <v>43731</v>
      </c>
      <c r="CN1375" s="97">
        <v>43739</v>
      </c>
      <c r="CP1375"/>
      <c r="CQ1375" s="65"/>
      <c r="CR1375" s="65"/>
      <c r="CS1375" s="98"/>
      <c r="CT1375"/>
      <c r="CU1375"/>
      <c r="CV1375" s="97"/>
      <c r="CW1375" s="2"/>
      <c r="CX1375" s="82"/>
      <c r="DG1375" s="64"/>
      <c r="DI1375" s="89">
        <v>43851</v>
      </c>
      <c r="DJ1375" s="89"/>
      <c r="DN1375" s="34"/>
      <c r="DO1375" s="34"/>
      <c r="DP1375" s="34"/>
      <c r="DQ1375" s="34"/>
      <c r="DR1375" s="34"/>
      <c r="DS1375" s="34" t="s">
        <v>2127</v>
      </c>
      <c r="DT1375" s="34"/>
      <c r="DU1375" s="47">
        <v>44403</v>
      </c>
      <c r="DY1375" s="1">
        <v>2</v>
      </c>
      <c r="DZ1375" t="s">
        <v>7940</v>
      </c>
      <c r="EB1375" s="4"/>
      <c r="EJ1375"/>
      <c r="EL1375" s="34"/>
      <c r="EN1375" s="34"/>
    </row>
    <row r="1376" spans="1:144" x14ac:dyDescent="0.25">
      <c r="A1376" s="85">
        <v>2022</v>
      </c>
      <c r="B1376" s="87">
        <v>44830</v>
      </c>
      <c r="C1376" t="s">
        <v>121</v>
      </c>
      <c r="D1376" t="s">
        <v>122</v>
      </c>
      <c r="E1376" s="34" t="s">
        <v>7938</v>
      </c>
      <c r="F1376" s="34">
        <f t="shared" si="109"/>
        <v>1375</v>
      </c>
      <c r="G1376" s="34" t="s">
        <v>4985</v>
      </c>
      <c r="H1376">
        <v>18</v>
      </c>
      <c r="I1376" s="34" t="s">
        <v>6141</v>
      </c>
      <c r="J1376" s="34" t="s">
        <v>4996</v>
      </c>
      <c r="K1376" s="34" t="str">
        <f>VLOOKUP(J1376,[2]CodMpios!$B$347:$E$362,4,FALSE)</f>
        <v>18247 - El Doncello</v>
      </c>
      <c r="L1376" s="34" t="str">
        <f>VLOOKUP($J1376,[2]Coord_Mpios_X_Y!$B$2:$K$1123,9,FALSE)</f>
        <v>1,791385903474</v>
      </c>
      <c r="M1376" s="34" t="str">
        <f>VLOOKUP($J1376,[2]Coord_Mpios_X_Y!$B$2:$K$1123,10,FALSE)</f>
        <v>-75,193944154894</v>
      </c>
      <c r="N1376" s="34" t="s">
        <v>6142</v>
      </c>
      <c r="O1376" s="34" t="s">
        <v>126</v>
      </c>
      <c r="Q1376" s="34" t="s">
        <v>127</v>
      </c>
      <c r="R1376" s="34">
        <v>40725772</v>
      </c>
      <c r="S1376" s="34" t="str">
        <f t="shared" si="105"/>
        <v>CC40725772</v>
      </c>
      <c r="T1376" s="34" t="s">
        <v>1103</v>
      </c>
      <c r="U1376" s="34" t="s">
        <v>1635</v>
      </c>
      <c r="V1376" s="34" t="s">
        <v>2150</v>
      </c>
      <c r="W1376" s="34" t="s">
        <v>1179</v>
      </c>
      <c r="X1376" s="87">
        <v>19858</v>
      </c>
      <c r="Y1376">
        <v>68</v>
      </c>
      <c r="Z1376" s="36">
        <f>VLOOKUP($Y1376,[2]Edades!$A$3:$H$153,4,FALSE)</f>
        <v>6</v>
      </c>
      <c r="AA1376" s="34" t="str">
        <f>VLOOKUP($Y1376,[2]Edades!$A$3:$H$153,6,FALSE)</f>
        <v>6 - Persona mayor</v>
      </c>
      <c r="AB1376" s="34">
        <f>VLOOKUP($Y1376,[2]Edades!$A$3:$H$153,7,FALSE)</f>
        <v>14</v>
      </c>
      <c r="AC1376" s="34" t="str">
        <f>VLOOKUP($Y1376,[2]Edades!$A$3:$H$153,8,FALSE)</f>
        <v>65-69</v>
      </c>
      <c r="AD1376" s="34" t="s">
        <v>129</v>
      </c>
      <c r="AE1376" s="1">
        <v>2</v>
      </c>
      <c r="AF1376" s="34" t="s">
        <v>2137</v>
      </c>
      <c r="AG1376" s="34" t="s">
        <v>2127</v>
      </c>
      <c r="AH1376" s="34" t="s">
        <v>2127</v>
      </c>
      <c r="AK1376" s="34" t="s">
        <v>6142</v>
      </c>
      <c r="AM1376" s="34" t="s">
        <v>2127</v>
      </c>
      <c r="AN1376" s="36" t="s">
        <v>2127</v>
      </c>
      <c r="AO1376" s="36" t="s">
        <v>2127</v>
      </c>
      <c r="AP1376" s="34" t="s">
        <v>2127</v>
      </c>
      <c r="AQ1376" s="36" t="s">
        <v>2127</v>
      </c>
      <c r="AR1376" s="34" t="s">
        <v>5189</v>
      </c>
      <c r="AS1376" s="91" t="s">
        <v>7469</v>
      </c>
      <c r="AT1376" s="34">
        <v>3124473075</v>
      </c>
      <c r="AU1376" s="34" t="s">
        <v>2127</v>
      </c>
      <c r="AX1376" s="90"/>
      <c r="BA1376" s="91"/>
      <c r="BB1376" s="91"/>
      <c r="BC1376" s="91"/>
      <c r="BF1376" s="34" t="s">
        <v>4983</v>
      </c>
      <c r="BG1376" s="92" t="s">
        <v>2098</v>
      </c>
      <c r="BM1376" s="36" t="s">
        <v>131</v>
      </c>
      <c r="BN1376" s="34" t="s">
        <v>132</v>
      </c>
      <c r="BO1376" s="36">
        <v>0</v>
      </c>
      <c r="BQ1376" s="94"/>
      <c r="BS1376" s="36" t="s">
        <v>2127</v>
      </c>
      <c r="BU1376" s="95"/>
      <c r="BV1376" s="95"/>
      <c r="BW1376" s="61"/>
      <c r="BX1376" s="60"/>
      <c r="BY1376" s="59" t="str">
        <f t="shared" ca="1" si="106"/>
        <v/>
      </c>
      <c r="CD1376" s="68"/>
      <c r="CE1376" s="68"/>
      <c r="CF1376" s="67"/>
      <c r="CG1376">
        <v>53</v>
      </c>
      <c r="CH1376" s="2">
        <v>154</v>
      </c>
      <c r="CI1376" s="4">
        <f t="shared" si="107"/>
        <v>22.347782088041829</v>
      </c>
      <c r="CJ1376" s="5" t="str">
        <f t="shared" si="108"/>
        <v>NORMAL</v>
      </c>
      <c r="CK1376" s="36">
        <v>0</v>
      </c>
      <c r="CL1376" s="66"/>
      <c r="CM1376" s="89">
        <v>43731</v>
      </c>
      <c r="CN1376" s="97">
        <v>43756</v>
      </c>
      <c r="CP1376"/>
      <c r="CQ1376" s="65"/>
      <c r="CR1376" s="65"/>
      <c r="CS1376" s="98"/>
      <c r="CT1376"/>
      <c r="CU1376"/>
      <c r="CV1376" s="97"/>
      <c r="CW1376" s="2"/>
      <c r="CX1376" s="82"/>
      <c r="DG1376" s="64"/>
      <c r="DI1376" s="89"/>
      <c r="DJ1376" s="89"/>
      <c r="DN1376" s="34"/>
      <c r="DO1376" s="34"/>
      <c r="DP1376" s="34"/>
      <c r="DQ1376" s="34"/>
      <c r="DR1376" s="34"/>
      <c r="DS1376" s="34" t="s">
        <v>2127</v>
      </c>
      <c r="DT1376" s="34"/>
      <c r="DU1376" s="47">
        <v>43756</v>
      </c>
      <c r="DY1376" s="1">
        <v>2</v>
      </c>
      <c r="DZ1376" t="s">
        <v>7941</v>
      </c>
      <c r="EB1376" s="4"/>
      <c r="EJ1376"/>
      <c r="EL1376" s="34"/>
      <c r="EN1376" s="34"/>
    </row>
    <row r="1377" spans="1:144" x14ac:dyDescent="0.25">
      <c r="A1377" s="85">
        <v>2022</v>
      </c>
      <c r="B1377" s="87">
        <v>44830</v>
      </c>
      <c r="C1377" t="s">
        <v>121</v>
      </c>
      <c r="D1377" t="s">
        <v>122</v>
      </c>
      <c r="E1377" s="34" t="s">
        <v>7938</v>
      </c>
      <c r="F1377" s="34">
        <f t="shared" si="109"/>
        <v>1376</v>
      </c>
      <c r="G1377" s="34" t="s">
        <v>4985</v>
      </c>
      <c r="H1377">
        <v>18</v>
      </c>
      <c r="I1377" s="34" t="s">
        <v>6141</v>
      </c>
      <c r="J1377" s="34" t="s">
        <v>4988</v>
      </c>
      <c r="K1377" s="34" t="str">
        <f>VLOOKUP(J1377,[2]CodMpios!$B$347:$E$362,4,FALSE)</f>
        <v>18001 - Florencia</v>
      </c>
      <c r="L1377" s="34" t="str">
        <f>VLOOKUP($J1377,[2]Coord_Mpios_X_Y!$B$2:$K$1123,9,FALSE)</f>
        <v>1,749138703818</v>
      </c>
      <c r="M1377" s="34" t="str">
        <f>VLOOKUP($J1377,[2]Coord_Mpios_X_Y!$B$2:$K$1123,10,FALSE)</f>
        <v>-75,558239064333</v>
      </c>
      <c r="N1377" s="34" t="s">
        <v>139</v>
      </c>
      <c r="O1377" s="34" t="s">
        <v>126</v>
      </c>
      <c r="Q1377" s="34" t="s">
        <v>127</v>
      </c>
      <c r="R1377" s="34">
        <v>40772089</v>
      </c>
      <c r="S1377" s="34" t="str">
        <f t="shared" si="105"/>
        <v>CC40772089</v>
      </c>
      <c r="T1377" s="34" t="s">
        <v>988</v>
      </c>
      <c r="U1377" s="34" t="s">
        <v>313</v>
      </c>
      <c r="V1377" s="34" t="s">
        <v>5465</v>
      </c>
      <c r="W1377" s="34" t="s">
        <v>2520</v>
      </c>
      <c r="X1377" s="87">
        <v>24967</v>
      </c>
      <c r="Y1377">
        <v>54</v>
      </c>
      <c r="Z1377" s="36">
        <f>VLOOKUP($Y1377,[2]Edades!$A$3:$H$153,4,FALSE)</f>
        <v>5</v>
      </c>
      <c r="AA1377" s="34" t="str">
        <f>VLOOKUP($Y1377,[2]Edades!$A$3:$H$153,6,FALSE)</f>
        <v>5 - Adultez</v>
      </c>
      <c r="AB1377" s="34">
        <f>VLOOKUP($Y1377,[2]Edades!$A$3:$H$153,7,FALSE)</f>
        <v>11</v>
      </c>
      <c r="AC1377" s="34" t="str">
        <f>VLOOKUP($Y1377,[2]Edades!$A$3:$H$153,8,FALSE)</f>
        <v>50-54</v>
      </c>
      <c r="AD1377" s="34" t="s">
        <v>129</v>
      </c>
      <c r="AE1377" s="1">
        <v>2</v>
      </c>
      <c r="AF1377" s="34" t="s">
        <v>130</v>
      </c>
      <c r="AG1377" s="34" t="s">
        <v>2127</v>
      </c>
      <c r="AH1377" s="34" t="s">
        <v>2127</v>
      </c>
      <c r="AK1377" s="34" t="s">
        <v>139</v>
      </c>
      <c r="AM1377" s="34" t="s">
        <v>2127</v>
      </c>
      <c r="AN1377" s="36" t="s">
        <v>2127</v>
      </c>
      <c r="AO1377" s="36" t="s">
        <v>2127</v>
      </c>
      <c r="AP1377" s="34" t="s">
        <v>2127</v>
      </c>
      <c r="AQ1377" s="36" t="s">
        <v>2127</v>
      </c>
      <c r="AR1377" s="34" t="s">
        <v>2098</v>
      </c>
      <c r="AS1377" s="91" t="s">
        <v>7470</v>
      </c>
      <c r="AT1377" s="34">
        <v>3223916352</v>
      </c>
      <c r="AU1377" s="34" t="s">
        <v>2127</v>
      </c>
      <c r="AX1377" s="90"/>
      <c r="BA1377" s="91"/>
      <c r="BB1377" s="91"/>
      <c r="BC1377" s="91"/>
      <c r="BF1377" s="34" t="s">
        <v>4983</v>
      </c>
      <c r="BG1377" s="92" t="s">
        <v>2098</v>
      </c>
      <c r="BM1377" s="36" t="s">
        <v>131</v>
      </c>
      <c r="BN1377" s="34" t="s">
        <v>132</v>
      </c>
      <c r="BO1377" s="36">
        <v>0</v>
      </c>
      <c r="BQ1377" s="94"/>
      <c r="BS1377" s="36" t="s">
        <v>2127</v>
      </c>
      <c r="BU1377" s="95"/>
      <c r="BV1377" s="95"/>
      <c r="BW1377" s="61"/>
      <c r="BX1377" s="60"/>
      <c r="BY1377" s="59" t="str">
        <f t="shared" ca="1" si="106"/>
        <v/>
      </c>
      <c r="CD1377" s="68"/>
      <c r="CE1377" s="68"/>
      <c r="CF1377" s="67"/>
      <c r="CG1377">
        <v>90</v>
      </c>
      <c r="CH1377" s="2">
        <v>163</v>
      </c>
      <c r="CI1377" s="4">
        <f t="shared" si="107"/>
        <v>33.874063758515568</v>
      </c>
      <c r="CJ1377" s="5" t="str">
        <f t="shared" si="108"/>
        <v>OBESIDAD</v>
      </c>
      <c r="CK1377" s="36">
        <v>0</v>
      </c>
      <c r="CL1377" s="66"/>
      <c r="CM1377" s="89">
        <v>43733</v>
      </c>
      <c r="CN1377" s="97">
        <v>43740</v>
      </c>
      <c r="CP1377"/>
      <c r="CQ1377" s="65"/>
      <c r="CR1377" s="65"/>
      <c r="CS1377" s="98"/>
      <c r="CT1377"/>
      <c r="CU1377"/>
      <c r="CV1377" s="97"/>
      <c r="CW1377" s="2">
        <v>120</v>
      </c>
      <c r="CX1377" s="82">
        <v>88</v>
      </c>
      <c r="DG1377" s="64"/>
      <c r="DI1377" s="89">
        <v>43740</v>
      </c>
      <c r="DJ1377" s="89"/>
      <c r="DN1377" s="34"/>
      <c r="DO1377" s="34"/>
      <c r="DP1377" s="34"/>
      <c r="DQ1377" s="34"/>
      <c r="DR1377" s="34"/>
      <c r="DS1377" s="34" t="s">
        <v>2127</v>
      </c>
      <c r="DT1377" s="34"/>
      <c r="DU1377" s="47">
        <v>44133</v>
      </c>
      <c r="DY1377" s="1">
        <v>2</v>
      </c>
      <c r="DZ1377" t="s">
        <v>7941</v>
      </c>
      <c r="EB1377" s="4"/>
      <c r="EJ1377"/>
      <c r="EL1377" s="34"/>
      <c r="EN1377" s="34"/>
    </row>
    <row r="1378" spans="1:144" x14ac:dyDescent="0.25">
      <c r="A1378" s="85">
        <v>2022</v>
      </c>
      <c r="B1378" s="87">
        <v>44830</v>
      </c>
      <c r="C1378" t="s">
        <v>121</v>
      </c>
      <c r="D1378" t="s">
        <v>122</v>
      </c>
      <c r="E1378" s="34" t="s">
        <v>7938</v>
      </c>
      <c r="F1378" s="34">
        <f t="shared" si="109"/>
        <v>1377</v>
      </c>
      <c r="G1378" s="34" t="s">
        <v>4985</v>
      </c>
      <c r="H1378">
        <v>18</v>
      </c>
      <c r="I1378" s="34" t="s">
        <v>6141</v>
      </c>
      <c r="J1378" s="34" t="s">
        <v>4988</v>
      </c>
      <c r="K1378" s="34" t="str">
        <f>VLOOKUP(J1378,[2]CodMpios!$B$347:$E$362,4,FALSE)</f>
        <v>18001 - Florencia</v>
      </c>
      <c r="L1378" s="34" t="str">
        <f>VLOOKUP($J1378,[2]Coord_Mpios_X_Y!$B$2:$K$1123,9,FALSE)</f>
        <v>1,749138703818</v>
      </c>
      <c r="M1378" s="34" t="str">
        <f>VLOOKUP($J1378,[2]Coord_Mpios_X_Y!$B$2:$K$1123,10,FALSE)</f>
        <v>-75,558239064333</v>
      </c>
      <c r="N1378" s="34" t="s">
        <v>139</v>
      </c>
      <c r="O1378" s="34" t="s">
        <v>126</v>
      </c>
      <c r="Q1378" s="34" t="s">
        <v>127</v>
      </c>
      <c r="R1378" s="34">
        <v>30507089</v>
      </c>
      <c r="S1378" s="34" t="str">
        <f t="shared" si="105"/>
        <v>CC30507089</v>
      </c>
      <c r="T1378" s="34" t="s">
        <v>774</v>
      </c>
      <c r="V1378" s="34" t="s">
        <v>1332</v>
      </c>
      <c r="X1378" s="87">
        <v>28373</v>
      </c>
      <c r="Y1378">
        <v>45</v>
      </c>
      <c r="Z1378" s="36">
        <f>VLOOKUP($Y1378,[2]Edades!$A$3:$H$153,4,FALSE)</f>
        <v>5</v>
      </c>
      <c r="AA1378" s="34" t="str">
        <f>VLOOKUP($Y1378,[2]Edades!$A$3:$H$153,6,FALSE)</f>
        <v>5 - Adultez</v>
      </c>
      <c r="AB1378" s="34">
        <f>VLOOKUP($Y1378,[2]Edades!$A$3:$H$153,7,FALSE)</f>
        <v>10</v>
      </c>
      <c r="AC1378" s="34" t="str">
        <f>VLOOKUP($Y1378,[2]Edades!$A$3:$H$153,8,FALSE)</f>
        <v>45-49</v>
      </c>
      <c r="AD1378" s="34" t="s">
        <v>129</v>
      </c>
      <c r="AE1378" s="1">
        <v>2</v>
      </c>
      <c r="AF1378" s="34" t="s">
        <v>130</v>
      </c>
      <c r="AG1378" s="34" t="s">
        <v>2127</v>
      </c>
      <c r="AH1378" s="34" t="s">
        <v>2127</v>
      </c>
      <c r="AK1378" s="34" t="s">
        <v>139</v>
      </c>
      <c r="AM1378" s="34" t="s">
        <v>2127</v>
      </c>
      <c r="AN1378" s="36" t="s">
        <v>2127</v>
      </c>
      <c r="AO1378" s="36" t="s">
        <v>2127</v>
      </c>
      <c r="AP1378" s="34" t="s">
        <v>2127</v>
      </c>
      <c r="AQ1378" s="36" t="s">
        <v>2127</v>
      </c>
      <c r="AR1378" s="34" t="s">
        <v>2098</v>
      </c>
      <c r="AS1378" s="91" t="s">
        <v>7471</v>
      </c>
      <c r="AT1378" s="34">
        <v>3222745533</v>
      </c>
      <c r="AU1378" s="34" t="s">
        <v>2127</v>
      </c>
      <c r="AX1378" s="90"/>
      <c r="BA1378" s="91"/>
      <c r="BB1378" s="91"/>
      <c r="BC1378" s="91"/>
      <c r="BF1378" s="34" t="s">
        <v>4983</v>
      </c>
      <c r="BG1378" s="92" t="s">
        <v>2098</v>
      </c>
      <c r="BM1378" s="36" t="s">
        <v>131</v>
      </c>
      <c r="BN1378" s="34" t="s">
        <v>132</v>
      </c>
      <c r="BO1378" s="36">
        <v>0</v>
      </c>
      <c r="BQ1378" s="94"/>
      <c r="BS1378" s="36" t="s">
        <v>2127</v>
      </c>
      <c r="BU1378" s="95"/>
      <c r="BV1378" s="95"/>
      <c r="BW1378" s="61"/>
      <c r="BX1378" s="60"/>
      <c r="BY1378" s="59" t="str">
        <f t="shared" ca="1" si="106"/>
        <v/>
      </c>
      <c r="CD1378" s="68"/>
      <c r="CE1378" s="68"/>
      <c r="CF1378" s="67"/>
      <c r="CG1378">
        <v>66</v>
      </c>
      <c r="CH1378" s="2">
        <v>152</v>
      </c>
      <c r="CI1378" s="4">
        <f t="shared" si="107"/>
        <v>28.566481994459835</v>
      </c>
      <c r="CJ1378" s="5" t="str">
        <f t="shared" si="108"/>
        <v>SOBREPESO</v>
      </c>
      <c r="CK1378" s="36">
        <v>0</v>
      </c>
      <c r="CL1378" s="66"/>
      <c r="CM1378" s="89">
        <v>43734</v>
      </c>
      <c r="CN1378" s="97">
        <v>43741</v>
      </c>
      <c r="CP1378"/>
      <c r="CQ1378" s="65"/>
      <c r="CR1378" s="65"/>
      <c r="CS1378" s="98"/>
      <c r="CT1378"/>
      <c r="CU1378"/>
      <c r="CV1378" s="97"/>
      <c r="CW1378" s="2">
        <v>120</v>
      </c>
      <c r="CX1378" s="82">
        <v>70</v>
      </c>
      <c r="DG1378" s="64"/>
      <c r="DI1378" s="89">
        <v>43741</v>
      </c>
      <c r="DJ1378" s="89"/>
      <c r="DN1378" s="34"/>
      <c r="DO1378" s="34"/>
      <c r="DP1378" s="34"/>
      <c r="DQ1378" s="34"/>
      <c r="DR1378" s="34"/>
      <c r="DS1378" s="34" t="s">
        <v>2127</v>
      </c>
      <c r="DT1378" s="34"/>
      <c r="DU1378" s="47">
        <v>44789</v>
      </c>
      <c r="DY1378" s="1">
        <v>1</v>
      </c>
      <c r="DZ1378" t="s">
        <v>7939</v>
      </c>
      <c r="EA1378" s="4">
        <v>0.66</v>
      </c>
      <c r="EB1378" s="4">
        <v>88</v>
      </c>
      <c r="EC1378" s="4">
        <v>171</v>
      </c>
      <c r="ED1378" s="4">
        <v>96</v>
      </c>
      <c r="EE1378" s="4">
        <v>53.9</v>
      </c>
      <c r="EF1378" s="4">
        <v>107</v>
      </c>
      <c r="EG1378" s="4">
        <v>1.5</v>
      </c>
      <c r="EJ1378"/>
      <c r="EL1378" s="34"/>
      <c r="EN1378" s="34"/>
    </row>
    <row r="1379" spans="1:144" x14ac:dyDescent="0.25">
      <c r="A1379" s="85">
        <v>2022</v>
      </c>
      <c r="B1379" s="87">
        <v>44830</v>
      </c>
      <c r="C1379" t="s">
        <v>121</v>
      </c>
      <c r="D1379" t="s">
        <v>122</v>
      </c>
      <c r="E1379" s="34" t="s">
        <v>7938</v>
      </c>
      <c r="F1379" s="34">
        <f t="shared" si="109"/>
        <v>1378</v>
      </c>
      <c r="G1379" s="34" t="s">
        <v>4985</v>
      </c>
      <c r="H1379">
        <v>18</v>
      </c>
      <c r="I1379" s="34" t="s">
        <v>6141</v>
      </c>
      <c r="J1379" s="34" t="s">
        <v>4988</v>
      </c>
      <c r="K1379" s="34" t="str">
        <f>VLOOKUP(J1379,[2]CodMpios!$B$347:$E$362,4,FALSE)</f>
        <v>18001 - Florencia</v>
      </c>
      <c r="L1379" s="34" t="str">
        <f>VLOOKUP($J1379,[2]Coord_Mpios_X_Y!$B$2:$K$1123,9,FALSE)</f>
        <v>1,749138703818</v>
      </c>
      <c r="M1379" s="34" t="str">
        <f>VLOOKUP($J1379,[2]Coord_Mpios_X_Y!$B$2:$K$1123,10,FALSE)</f>
        <v>-75,558239064333</v>
      </c>
      <c r="N1379" s="34" t="s">
        <v>139</v>
      </c>
      <c r="O1379" s="34" t="s">
        <v>126</v>
      </c>
      <c r="Q1379" s="34" t="s">
        <v>127</v>
      </c>
      <c r="R1379" s="34">
        <v>40777630</v>
      </c>
      <c r="S1379" s="34" t="str">
        <f t="shared" si="105"/>
        <v>CC40777630</v>
      </c>
      <c r="T1379" s="34" t="s">
        <v>173</v>
      </c>
      <c r="V1379" s="34" t="s">
        <v>1460</v>
      </c>
      <c r="W1379" s="34" t="s">
        <v>656</v>
      </c>
      <c r="X1379" s="87">
        <v>26580</v>
      </c>
      <c r="Y1379">
        <v>50</v>
      </c>
      <c r="Z1379" s="36">
        <f>VLOOKUP($Y1379,[2]Edades!$A$3:$H$153,4,FALSE)</f>
        <v>5</v>
      </c>
      <c r="AA1379" s="34" t="str">
        <f>VLOOKUP($Y1379,[2]Edades!$A$3:$H$153,6,FALSE)</f>
        <v>5 - Adultez</v>
      </c>
      <c r="AB1379" s="34">
        <f>VLOOKUP($Y1379,[2]Edades!$A$3:$H$153,7,FALSE)</f>
        <v>11</v>
      </c>
      <c r="AC1379" s="34" t="str">
        <f>VLOOKUP($Y1379,[2]Edades!$A$3:$H$153,8,FALSE)</f>
        <v>50-54</v>
      </c>
      <c r="AD1379" s="34" t="s">
        <v>129</v>
      </c>
      <c r="AE1379" s="1">
        <v>2</v>
      </c>
      <c r="AF1379" s="34" t="s">
        <v>130</v>
      </c>
      <c r="AG1379" s="34" t="s">
        <v>2127</v>
      </c>
      <c r="AH1379" s="34" t="s">
        <v>2127</v>
      </c>
      <c r="AK1379" s="34" t="s">
        <v>139</v>
      </c>
      <c r="AM1379" s="34" t="s">
        <v>2127</v>
      </c>
      <c r="AN1379" s="36" t="s">
        <v>2127</v>
      </c>
      <c r="AO1379" s="36" t="s">
        <v>2127</v>
      </c>
      <c r="AP1379" s="34" t="s">
        <v>2127</v>
      </c>
      <c r="AQ1379" s="36" t="s">
        <v>2127</v>
      </c>
      <c r="AR1379" s="34" t="s">
        <v>2098</v>
      </c>
      <c r="AS1379" s="91" t="s">
        <v>7472</v>
      </c>
      <c r="AT1379" s="34">
        <v>3138717094</v>
      </c>
      <c r="AU1379" s="34" t="s">
        <v>2127</v>
      </c>
      <c r="AX1379" s="90"/>
      <c r="BA1379" s="91"/>
      <c r="BB1379" s="91"/>
      <c r="BC1379" s="91"/>
      <c r="BF1379" s="34" t="s">
        <v>4983</v>
      </c>
      <c r="BG1379" s="92" t="s">
        <v>2098</v>
      </c>
      <c r="BM1379" s="36" t="s">
        <v>131</v>
      </c>
      <c r="BN1379" s="34" t="s">
        <v>132</v>
      </c>
      <c r="BO1379" s="36">
        <v>0</v>
      </c>
      <c r="BQ1379" s="94"/>
      <c r="BS1379" s="36" t="s">
        <v>2127</v>
      </c>
      <c r="BU1379" s="95"/>
      <c r="BV1379" s="95"/>
      <c r="BW1379" s="61"/>
      <c r="BX1379" s="60"/>
      <c r="BY1379" s="59" t="str">
        <f t="shared" ca="1" si="106"/>
        <v/>
      </c>
      <c r="CD1379" s="68"/>
      <c r="CE1379" s="68"/>
      <c r="CF1379" s="67"/>
      <c r="CG1379">
        <v>68</v>
      </c>
      <c r="CH1379" s="2">
        <v>150</v>
      </c>
      <c r="CI1379" s="4">
        <f t="shared" si="107"/>
        <v>30.222222222222221</v>
      </c>
      <c r="CJ1379" s="5" t="str">
        <f t="shared" si="108"/>
        <v>OBESIDAD</v>
      </c>
      <c r="CK1379" s="36">
        <v>0</v>
      </c>
      <c r="CL1379" s="66"/>
      <c r="CM1379" s="89">
        <v>43734</v>
      </c>
      <c r="CN1379" s="97">
        <v>43755</v>
      </c>
      <c r="CP1379"/>
      <c r="CQ1379" s="65"/>
      <c r="CR1379" s="65"/>
      <c r="CS1379" s="98"/>
      <c r="CT1379"/>
      <c r="CU1379"/>
      <c r="CV1379" s="97"/>
      <c r="CW1379" s="2">
        <v>100</v>
      </c>
      <c r="CX1379" s="82">
        <v>60</v>
      </c>
      <c r="DG1379" s="64"/>
      <c r="DI1379" s="89">
        <v>43759</v>
      </c>
      <c r="DJ1379" s="89"/>
      <c r="DN1379" s="34"/>
      <c r="DO1379" s="34"/>
      <c r="DP1379" s="34"/>
      <c r="DQ1379" s="34"/>
      <c r="DR1379" s="34"/>
      <c r="DS1379" s="34" t="s">
        <v>2127</v>
      </c>
      <c r="DT1379" s="34"/>
      <c r="DU1379" s="47">
        <v>44124</v>
      </c>
      <c r="DY1379" s="1">
        <v>2</v>
      </c>
      <c r="DZ1379" t="s">
        <v>7941</v>
      </c>
      <c r="EB1379" s="4">
        <v>109</v>
      </c>
      <c r="EH1379" s="4">
        <v>7.5</v>
      </c>
      <c r="EJ1379"/>
      <c r="EL1379" s="34"/>
      <c r="EN1379" s="34"/>
    </row>
    <row r="1380" spans="1:144" x14ac:dyDescent="0.25">
      <c r="A1380" s="85">
        <v>2022</v>
      </c>
      <c r="B1380" s="87">
        <v>44830</v>
      </c>
      <c r="C1380" t="s">
        <v>121</v>
      </c>
      <c r="D1380" t="s">
        <v>122</v>
      </c>
      <c r="E1380" s="34" t="s">
        <v>7938</v>
      </c>
      <c r="F1380" s="34">
        <f t="shared" si="109"/>
        <v>1379</v>
      </c>
      <c r="G1380" s="34" t="s">
        <v>4985</v>
      </c>
      <c r="H1380">
        <v>18</v>
      </c>
      <c r="I1380" s="34" t="s">
        <v>6141</v>
      </c>
      <c r="J1380" s="34" t="s">
        <v>5032</v>
      </c>
      <c r="K1380" s="34" t="str">
        <f>VLOOKUP(J1380,[2]CodMpios!$B$347:$E$362,4,FALSE)</f>
        <v>18150 - Cartagena Del Chaira</v>
      </c>
      <c r="L1380" s="34" t="str">
        <f>VLOOKUP($J1380,[2]Coord_Mpios_X_Y!$B$2:$K$1123,9,FALSE)</f>
        <v>0,647693081213</v>
      </c>
      <c r="M1380" s="34" t="str">
        <f>VLOOKUP($J1380,[2]Coord_Mpios_X_Y!$B$2:$K$1123,10,FALSE)</f>
        <v>-74,272354990827</v>
      </c>
      <c r="N1380" s="34" t="s">
        <v>125</v>
      </c>
      <c r="O1380" s="34" t="s">
        <v>126</v>
      </c>
      <c r="Q1380" s="34" t="s">
        <v>127</v>
      </c>
      <c r="R1380" s="34">
        <v>4961263</v>
      </c>
      <c r="S1380" s="34" t="str">
        <f t="shared" si="105"/>
        <v>CC4961263</v>
      </c>
      <c r="T1380" s="34" t="s">
        <v>1441</v>
      </c>
      <c r="U1380" s="34" t="s">
        <v>134</v>
      </c>
      <c r="V1380" s="34" t="s">
        <v>2204</v>
      </c>
      <c r="W1380" s="34" t="s">
        <v>246</v>
      </c>
      <c r="X1380" s="87">
        <v>22228</v>
      </c>
      <c r="Y1380">
        <v>62</v>
      </c>
      <c r="Z1380" s="36">
        <f>VLOOKUP($Y1380,[2]Edades!$A$3:$H$153,4,FALSE)</f>
        <v>6</v>
      </c>
      <c r="AA1380" s="34" t="str">
        <f>VLOOKUP($Y1380,[2]Edades!$A$3:$H$153,6,FALSE)</f>
        <v>6 - Persona mayor</v>
      </c>
      <c r="AB1380" s="34">
        <f>VLOOKUP($Y1380,[2]Edades!$A$3:$H$153,7,FALSE)</f>
        <v>13</v>
      </c>
      <c r="AC1380" s="34" t="str">
        <f>VLOOKUP($Y1380,[2]Edades!$A$3:$H$153,8,FALSE)</f>
        <v>60-64</v>
      </c>
      <c r="AD1380" s="34" t="s">
        <v>146</v>
      </c>
      <c r="AE1380">
        <v>1</v>
      </c>
      <c r="AF1380" s="34" t="s">
        <v>2137</v>
      </c>
      <c r="AG1380" s="34" t="s">
        <v>2127</v>
      </c>
      <c r="AH1380" s="34" t="s">
        <v>2127</v>
      </c>
      <c r="AK1380" s="34" t="s">
        <v>125</v>
      </c>
      <c r="AM1380" s="34" t="s">
        <v>2127</v>
      </c>
      <c r="AN1380" s="36" t="s">
        <v>2127</v>
      </c>
      <c r="AO1380" s="36" t="s">
        <v>2127</v>
      </c>
      <c r="AP1380" s="34" t="s">
        <v>2127</v>
      </c>
      <c r="AQ1380" s="36" t="s">
        <v>2127</v>
      </c>
      <c r="AR1380" s="34" t="s">
        <v>5048</v>
      </c>
      <c r="AS1380" s="91" t="s">
        <v>7473</v>
      </c>
      <c r="AT1380" s="34">
        <v>3507610055</v>
      </c>
      <c r="AU1380" s="34" t="s">
        <v>2127</v>
      </c>
      <c r="AX1380" s="90"/>
      <c r="BA1380" s="91"/>
      <c r="BB1380" s="91"/>
      <c r="BC1380" s="91"/>
      <c r="BF1380" s="34" t="s">
        <v>4983</v>
      </c>
      <c r="BG1380" s="92" t="s">
        <v>2098</v>
      </c>
      <c r="BM1380" s="36" t="s">
        <v>131</v>
      </c>
      <c r="BN1380" s="34" t="s">
        <v>132</v>
      </c>
      <c r="BO1380" s="36">
        <v>0</v>
      </c>
      <c r="BQ1380" s="94"/>
      <c r="BS1380" s="36" t="s">
        <v>2127</v>
      </c>
      <c r="BU1380" s="95"/>
      <c r="BV1380" s="95"/>
      <c r="BW1380" s="61"/>
      <c r="BX1380" s="60"/>
      <c r="BY1380" s="59" t="str">
        <f t="shared" ca="1" si="106"/>
        <v/>
      </c>
      <c r="CD1380" s="68"/>
      <c r="CE1380" s="68"/>
      <c r="CF1380" s="67"/>
      <c r="CG1380"/>
      <c r="CH1380" s="2"/>
      <c r="CI1380" s="4" t="e">
        <f t="shared" si="107"/>
        <v>#DIV/0!</v>
      </c>
      <c r="CJ1380" s="5" t="str">
        <f t="shared" si="108"/>
        <v>SIN DATO</v>
      </c>
      <c r="CK1380" s="36">
        <v>0</v>
      </c>
      <c r="CL1380" s="66"/>
      <c r="CM1380" s="89">
        <v>43740</v>
      </c>
      <c r="CN1380" s="97">
        <v>43753</v>
      </c>
      <c r="CP1380"/>
      <c r="CQ1380" s="65"/>
      <c r="CR1380" s="65"/>
      <c r="CS1380" s="98"/>
      <c r="CT1380"/>
      <c r="CU1380"/>
      <c r="CV1380" s="97"/>
      <c r="CW1380" s="2"/>
      <c r="CX1380" s="82"/>
      <c r="DG1380" s="64"/>
      <c r="DI1380" s="89">
        <v>43756</v>
      </c>
      <c r="DJ1380" s="89"/>
      <c r="DN1380" s="34"/>
      <c r="DO1380" s="34"/>
      <c r="DP1380" s="34"/>
      <c r="DQ1380" s="34"/>
      <c r="DR1380" s="34"/>
      <c r="DS1380" s="34" t="s">
        <v>2127</v>
      </c>
      <c r="DT1380" s="34"/>
      <c r="DU1380" s="47">
        <v>44113</v>
      </c>
      <c r="DY1380" s="1">
        <v>2</v>
      </c>
      <c r="DZ1380" t="s">
        <v>7941</v>
      </c>
      <c r="EB1380" s="4"/>
      <c r="EJ1380"/>
      <c r="EL1380" s="34"/>
      <c r="EN1380" s="34"/>
    </row>
    <row r="1381" spans="1:144" x14ac:dyDescent="0.25">
      <c r="A1381" s="85">
        <v>2022</v>
      </c>
      <c r="B1381" s="87">
        <v>44830</v>
      </c>
      <c r="C1381" t="s">
        <v>121</v>
      </c>
      <c r="D1381" t="s">
        <v>122</v>
      </c>
      <c r="E1381" s="34" t="s">
        <v>7938</v>
      </c>
      <c r="F1381" s="34">
        <f t="shared" si="109"/>
        <v>1380</v>
      </c>
      <c r="G1381" s="34" t="s">
        <v>4985</v>
      </c>
      <c r="H1381">
        <v>18</v>
      </c>
      <c r="I1381" s="34" t="s">
        <v>6141</v>
      </c>
      <c r="J1381" s="34" t="s">
        <v>5049</v>
      </c>
      <c r="K1381" s="34" t="str">
        <f>VLOOKUP(J1381,[2]CodMpios!$B$347:$E$362,4,FALSE)</f>
        <v>18610 - San José Del Fragua</v>
      </c>
      <c r="L1381" s="34" t="str">
        <f>VLOOKUP($J1381,[2]Coord_Mpios_X_Y!$B$2:$K$1123,9,FALSE)</f>
        <v>1,304702314265</v>
      </c>
      <c r="M1381" s="34" t="str">
        <f>VLOOKUP($J1381,[2]Coord_Mpios_X_Y!$B$2:$K$1123,10,FALSE)</f>
        <v>-76,110005941537</v>
      </c>
      <c r="N1381" s="34" t="s">
        <v>125</v>
      </c>
      <c r="O1381" s="34" t="s">
        <v>126</v>
      </c>
      <c r="Q1381" s="34" t="s">
        <v>127</v>
      </c>
      <c r="R1381" s="34">
        <v>40766495</v>
      </c>
      <c r="S1381" s="34" t="str">
        <f t="shared" si="105"/>
        <v>CC40766495</v>
      </c>
      <c r="T1381" s="34" t="s">
        <v>545</v>
      </c>
      <c r="V1381" s="34" t="s">
        <v>5167</v>
      </c>
      <c r="W1381" s="34" t="s">
        <v>5167</v>
      </c>
      <c r="X1381" s="87">
        <v>23644</v>
      </c>
      <c r="Y1381">
        <v>58</v>
      </c>
      <c r="Z1381" s="36">
        <f>VLOOKUP($Y1381,[2]Edades!$A$3:$H$153,4,FALSE)</f>
        <v>5</v>
      </c>
      <c r="AA1381" s="34" t="str">
        <f>VLOOKUP($Y1381,[2]Edades!$A$3:$H$153,6,FALSE)</f>
        <v>5 - Adultez</v>
      </c>
      <c r="AB1381" s="34">
        <f>VLOOKUP($Y1381,[2]Edades!$A$3:$H$153,7,FALSE)</f>
        <v>12</v>
      </c>
      <c r="AC1381" s="34" t="str">
        <f>VLOOKUP($Y1381,[2]Edades!$A$3:$H$153,8,FALSE)</f>
        <v>55-59</v>
      </c>
      <c r="AD1381" s="34" t="s">
        <v>129</v>
      </c>
      <c r="AE1381" s="1">
        <v>2</v>
      </c>
      <c r="AF1381" s="34" t="s">
        <v>130</v>
      </c>
      <c r="AG1381" s="34" t="s">
        <v>2127</v>
      </c>
      <c r="AH1381" s="34" t="s">
        <v>2127</v>
      </c>
      <c r="AK1381" s="34" t="s">
        <v>125</v>
      </c>
      <c r="AM1381" s="34" t="s">
        <v>2127</v>
      </c>
      <c r="AN1381" s="36" t="s">
        <v>2127</v>
      </c>
      <c r="AO1381" s="36" t="s">
        <v>2127</v>
      </c>
      <c r="AP1381" s="34" t="s">
        <v>2127</v>
      </c>
      <c r="AQ1381" s="36" t="s">
        <v>2127</v>
      </c>
      <c r="AR1381" s="34" t="s">
        <v>2098</v>
      </c>
      <c r="AS1381" s="91" t="s">
        <v>7474</v>
      </c>
      <c r="AT1381" s="34">
        <v>3204193706</v>
      </c>
      <c r="AU1381" s="34" t="s">
        <v>2127</v>
      </c>
      <c r="AX1381" s="90"/>
      <c r="BA1381" s="91"/>
      <c r="BB1381" s="91"/>
      <c r="BC1381" s="91"/>
      <c r="BF1381" s="34" t="s">
        <v>4983</v>
      </c>
      <c r="BG1381" s="92" t="s">
        <v>2098</v>
      </c>
      <c r="BM1381" s="36" t="s">
        <v>131</v>
      </c>
      <c r="BN1381" s="34" t="s">
        <v>132</v>
      </c>
      <c r="BO1381" s="36">
        <v>0</v>
      </c>
      <c r="BQ1381" s="94"/>
      <c r="BS1381" s="36" t="s">
        <v>2127</v>
      </c>
      <c r="BU1381" s="95"/>
      <c r="BV1381" s="95"/>
      <c r="BW1381" s="61"/>
      <c r="BX1381" s="60"/>
      <c r="BY1381" s="59" t="str">
        <f t="shared" ca="1" si="106"/>
        <v/>
      </c>
      <c r="CD1381" s="68"/>
      <c r="CE1381" s="68"/>
      <c r="CF1381" s="67"/>
      <c r="CG1381">
        <v>55</v>
      </c>
      <c r="CH1381" s="2">
        <v>158</v>
      </c>
      <c r="CI1381" s="4">
        <f t="shared" si="107"/>
        <v>22.031725684986377</v>
      </c>
      <c r="CJ1381" s="5" t="str">
        <f t="shared" si="108"/>
        <v>NORMAL</v>
      </c>
      <c r="CK1381" s="36">
        <v>0</v>
      </c>
      <c r="CL1381" s="66"/>
      <c r="CM1381" s="89">
        <v>43735</v>
      </c>
      <c r="CN1381" s="97">
        <v>43754</v>
      </c>
      <c r="CP1381"/>
      <c r="CQ1381" s="65"/>
      <c r="CR1381" s="65"/>
      <c r="CS1381" s="98"/>
      <c r="CT1381"/>
      <c r="CU1381"/>
      <c r="CV1381" s="97"/>
      <c r="CW1381" s="2">
        <v>120</v>
      </c>
      <c r="CX1381" s="82">
        <v>70</v>
      </c>
      <c r="DG1381" s="64"/>
      <c r="DI1381" s="89">
        <v>43754</v>
      </c>
      <c r="DJ1381" s="89"/>
      <c r="DN1381" s="34"/>
      <c r="DO1381" s="34"/>
      <c r="DP1381" s="34"/>
      <c r="DQ1381" s="34"/>
      <c r="DR1381" s="34"/>
      <c r="DS1381" s="34" t="s">
        <v>2127</v>
      </c>
      <c r="DT1381" s="34"/>
      <c r="DU1381" s="47">
        <v>44480</v>
      </c>
      <c r="DY1381" s="1">
        <v>1</v>
      </c>
      <c r="DZ1381" t="s">
        <v>7940</v>
      </c>
      <c r="EB1381" s="4"/>
      <c r="ED1381" s="4">
        <v>120</v>
      </c>
      <c r="EJ1381"/>
      <c r="EL1381" s="34"/>
      <c r="EN1381" s="34"/>
    </row>
    <row r="1382" spans="1:144" x14ac:dyDescent="0.25">
      <c r="A1382" s="85">
        <v>2022</v>
      </c>
      <c r="B1382" s="87">
        <v>44830</v>
      </c>
      <c r="C1382" t="s">
        <v>121</v>
      </c>
      <c r="D1382" t="s">
        <v>122</v>
      </c>
      <c r="E1382" s="34" t="s">
        <v>7938</v>
      </c>
      <c r="F1382" s="34">
        <f t="shared" si="109"/>
        <v>1381</v>
      </c>
      <c r="G1382" s="34" t="s">
        <v>4985</v>
      </c>
      <c r="H1382">
        <v>18</v>
      </c>
      <c r="I1382" s="34" t="s">
        <v>6141</v>
      </c>
      <c r="J1382" s="34" t="s">
        <v>4984</v>
      </c>
      <c r="K1382" s="34" t="str">
        <f>VLOOKUP(J1382,[2]CodMpios!$B$347:$E$362,4,FALSE)</f>
        <v>18753 - San Vicente Del Caguán</v>
      </c>
      <c r="L1382" s="34" t="str">
        <f>VLOOKUP($J1382,[2]Coord_Mpios_X_Y!$B$2:$K$1123,9,FALSE)</f>
        <v>1,567801695842</v>
      </c>
      <c r="M1382" s="34" t="str">
        <f>VLOOKUP($J1382,[2]Coord_Mpios_X_Y!$B$2:$K$1123,10,FALSE)</f>
        <v>-74,262977514784</v>
      </c>
      <c r="N1382" s="34" t="s">
        <v>139</v>
      </c>
      <c r="O1382" s="34" t="s">
        <v>126</v>
      </c>
      <c r="Q1382" s="34" t="s">
        <v>127</v>
      </c>
      <c r="R1382" s="34">
        <v>26007582</v>
      </c>
      <c r="S1382" s="34" t="str">
        <f t="shared" si="105"/>
        <v>CC26007582</v>
      </c>
      <c r="T1382" s="34" t="s">
        <v>5464</v>
      </c>
      <c r="V1382" s="34" t="s">
        <v>2205</v>
      </c>
      <c r="W1382" s="34" t="s">
        <v>328</v>
      </c>
      <c r="X1382" s="87">
        <v>26215</v>
      </c>
      <c r="Y1382">
        <v>51</v>
      </c>
      <c r="Z1382" s="36">
        <f>VLOOKUP($Y1382,[2]Edades!$A$3:$H$153,4,FALSE)</f>
        <v>5</v>
      </c>
      <c r="AA1382" s="34" t="str">
        <f>VLOOKUP($Y1382,[2]Edades!$A$3:$H$153,6,FALSE)</f>
        <v>5 - Adultez</v>
      </c>
      <c r="AB1382" s="34">
        <f>VLOOKUP($Y1382,[2]Edades!$A$3:$H$153,7,FALSE)</f>
        <v>11</v>
      </c>
      <c r="AC1382" s="34" t="str">
        <f>VLOOKUP($Y1382,[2]Edades!$A$3:$H$153,8,FALSE)</f>
        <v>50-54</v>
      </c>
      <c r="AD1382" s="34" t="s">
        <v>129</v>
      </c>
      <c r="AE1382" s="1">
        <v>2</v>
      </c>
      <c r="AF1382" s="34" t="s">
        <v>130</v>
      </c>
      <c r="AG1382" s="34" t="s">
        <v>2127</v>
      </c>
      <c r="AH1382" s="34" t="s">
        <v>2127</v>
      </c>
      <c r="AK1382" s="34" t="s">
        <v>139</v>
      </c>
      <c r="AM1382" s="34" t="s">
        <v>2127</v>
      </c>
      <c r="AN1382" s="36" t="s">
        <v>2127</v>
      </c>
      <c r="AO1382" s="36" t="s">
        <v>2127</v>
      </c>
      <c r="AP1382" s="34" t="s">
        <v>2127</v>
      </c>
      <c r="AQ1382" s="36" t="s">
        <v>2127</v>
      </c>
      <c r="AR1382" s="34" t="s">
        <v>2098</v>
      </c>
      <c r="AS1382" s="91" t="s">
        <v>7475</v>
      </c>
      <c r="AT1382" s="34">
        <v>3134521611</v>
      </c>
      <c r="AU1382" s="34" t="s">
        <v>2127</v>
      </c>
      <c r="AX1382" s="90"/>
      <c r="BA1382" s="91"/>
      <c r="BB1382" s="91"/>
      <c r="BC1382" s="91"/>
      <c r="BF1382" s="34" t="s">
        <v>4983</v>
      </c>
      <c r="BG1382" s="92" t="s">
        <v>2098</v>
      </c>
      <c r="BM1382" s="36" t="s">
        <v>131</v>
      </c>
      <c r="BN1382" s="34" t="s">
        <v>132</v>
      </c>
      <c r="BO1382" s="36">
        <v>0</v>
      </c>
      <c r="BQ1382" s="94"/>
      <c r="BS1382" s="36" t="s">
        <v>2127</v>
      </c>
      <c r="BU1382" s="95"/>
      <c r="BV1382" s="95"/>
      <c r="BW1382" s="61"/>
      <c r="BX1382" s="60"/>
      <c r="BY1382" s="59" t="str">
        <f t="shared" ca="1" si="106"/>
        <v/>
      </c>
      <c r="CD1382" s="68"/>
      <c r="CE1382" s="68"/>
      <c r="CF1382" s="67"/>
      <c r="CG1382">
        <v>74</v>
      </c>
      <c r="CH1382" s="2">
        <v>160</v>
      </c>
      <c r="CI1382" s="4">
        <f t="shared" si="107"/>
        <v>28.906249999999993</v>
      </c>
      <c r="CJ1382" s="5" t="str">
        <f t="shared" si="108"/>
        <v>SOBREPESO</v>
      </c>
      <c r="CK1382" s="36">
        <v>0</v>
      </c>
      <c r="CL1382" s="66"/>
      <c r="CM1382" s="89">
        <v>43745</v>
      </c>
      <c r="CN1382" s="97">
        <v>43754</v>
      </c>
      <c r="CP1382"/>
      <c r="CQ1382" s="65"/>
      <c r="CR1382" s="65"/>
      <c r="CS1382" s="98"/>
      <c r="CT1382"/>
      <c r="CU1382"/>
      <c r="CV1382" s="97"/>
      <c r="CW1382" s="2"/>
      <c r="CX1382" s="82"/>
      <c r="DG1382" s="64"/>
      <c r="DI1382" s="89">
        <v>43755</v>
      </c>
      <c r="DJ1382" s="89"/>
      <c r="DN1382" s="34"/>
      <c r="DO1382" s="34"/>
      <c r="DP1382" s="34"/>
      <c r="DQ1382" s="34"/>
      <c r="DR1382" s="34"/>
      <c r="DS1382" s="34" t="s">
        <v>2127</v>
      </c>
      <c r="DT1382" s="34"/>
      <c r="DU1382" s="47">
        <v>43754</v>
      </c>
      <c r="DY1382" s="1">
        <v>1</v>
      </c>
      <c r="DZ1382" t="s">
        <v>7941</v>
      </c>
      <c r="EB1382" s="4"/>
      <c r="EJ1382"/>
      <c r="EL1382" s="34"/>
      <c r="EN1382" s="34"/>
    </row>
    <row r="1383" spans="1:144" x14ac:dyDescent="0.25">
      <c r="A1383" s="85">
        <v>2022</v>
      </c>
      <c r="B1383" s="87">
        <v>44830</v>
      </c>
      <c r="C1383" t="s">
        <v>121</v>
      </c>
      <c r="D1383" t="s">
        <v>122</v>
      </c>
      <c r="E1383" s="34" t="s">
        <v>7938</v>
      </c>
      <c r="F1383" s="34">
        <f t="shared" si="109"/>
        <v>1382</v>
      </c>
      <c r="G1383" s="34" t="s">
        <v>4985</v>
      </c>
      <c r="H1383">
        <v>18</v>
      </c>
      <c r="I1383" s="34" t="s">
        <v>6141</v>
      </c>
      <c r="J1383" s="34" t="s">
        <v>4988</v>
      </c>
      <c r="K1383" s="34" t="str">
        <f>VLOOKUP(J1383,[2]CodMpios!$B$347:$E$362,4,FALSE)</f>
        <v>18001 - Florencia</v>
      </c>
      <c r="L1383" s="34" t="str">
        <f>VLOOKUP($J1383,[2]Coord_Mpios_X_Y!$B$2:$K$1123,9,FALSE)</f>
        <v>1,749138703818</v>
      </c>
      <c r="M1383" s="34" t="str">
        <f>VLOOKUP($J1383,[2]Coord_Mpios_X_Y!$B$2:$K$1123,10,FALSE)</f>
        <v>-75,558239064333</v>
      </c>
      <c r="N1383" s="34" t="s">
        <v>125</v>
      </c>
      <c r="O1383" s="34" t="s">
        <v>126</v>
      </c>
      <c r="Q1383" s="34" t="s">
        <v>127</v>
      </c>
      <c r="R1383" s="34">
        <v>40093064</v>
      </c>
      <c r="S1383" s="34" t="str">
        <f t="shared" si="105"/>
        <v>CC40093064</v>
      </c>
      <c r="T1383" s="34" t="s">
        <v>234</v>
      </c>
      <c r="U1383" s="34" t="s">
        <v>1043</v>
      </c>
      <c r="V1383" s="34" t="s">
        <v>5463</v>
      </c>
      <c r="W1383" s="34" t="s">
        <v>328</v>
      </c>
      <c r="X1383" s="87">
        <v>26997</v>
      </c>
      <c r="Y1383">
        <v>49</v>
      </c>
      <c r="Z1383" s="36">
        <f>VLOOKUP($Y1383,[2]Edades!$A$3:$H$153,4,FALSE)</f>
        <v>5</v>
      </c>
      <c r="AA1383" s="34" t="str">
        <f>VLOOKUP($Y1383,[2]Edades!$A$3:$H$153,6,FALSE)</f>
        <v>5 - Adultez</v>
      </c>
      <c r="AB1383" s="34">
        <f>VLOOKUP($Y1383,[2]Edades!$A$3:$H$153,7,FALSE)</f>
        <v>10</v>
      </c>
      <c r="AC1383" s="34" t="str">
        <f>VLOOKUP($Y1383,[2]Edades!$A$3:$H$153,8,FALSE)</f>
        <v>45-49</v>
      </c>
      <c r="AD1383" s="34" t="s">
        <v>129</v>
      </c>
      <c r="AE1383" s="1">
        <v>2</v>
      </c>
      <c r="AF1383" s="34" t="s">
        <v>130</v>
      </c>
      <c r="AG1383" s="34" t="s">
        <v>2127</v>
      </c>
      <c r="AH1383" s="34" t="s">
        <v>2127</v>
      </c>
      <c r="AK1383" s="34" t="s">
        <v>125</v>
      </c>
      <c r="AM1383" s="34" t="s">
        <v>2127</v>
      </c>
      <c r="AN1383" s="36" t="s">
        <v>2127</v>
      </c>
      <c r="AO1383" s="36" t="s">
        <v>2127</v>
      </c>
      <c r="AP1383" s="34" t="s">
        <v>2127</v>
      </c>
      <c r="AQ1383" s="36" t="s">
        <v>2127</v>
      </c>
      <c r="AR1383" s="34" t="s">
        <v>2098</v>
      </c>
      <c r="AS1383" s="91" t="s">
        <v>7476</v>
      </c>
      <c r="AT1383" s="34">
        <v>3135136809</v>
      </c>
      <c r="AU1383" s="34" t="s">
        <v>2127</v>
      </c>
      <c r="AX1383" s="90"/>
      <c r="BA1383" s="91"/>
      <c r="BB1383" s="91"/>
      <c r="BC1383" s="91"/>
      <c r="BF1383" s="34" t="s">
        <v>4983</v>
      </c>
      <c r="BG1383" s="92" t="s">
        <v>2098</v>
      </c>
      <c r="BM1383" s="36" t="s">
        <v>131</v>
      </c>
      <c r="BN1383" s="34" t="s">
        <v>132</v>
      </c>
      <c r="BO1383" s="36">
        <v>0</v>
      </c>
      <c r="BQ1383" s="94"/>
      <c r="BS1383" s="36" t="s">
        <v>2127</v>
      </c>
      <c r="BU1383" s="95"/>
      <c r="BV1383" s="95"/>
      <c r="BW1383" s="61"/>
      <c r="BX1383" s="60"/>
      <c r="BY1383" s="59" t="str">
        <f t="shared" ca="1" si="106"/>
        <v/>
      </c>
      <c r="CD1383" s="68"/>
      <c r="CE1383" s="68"/>
      <c r="CF1383" s="67"/>
      <c r="CG1383">
        <v>66</v>
      </c>
      <c r="CH1383" s="2">
        <v>150</v>
      </c>
      <c r="CI1383" s="4">
        <f t="shared" si="107"/>
        <v>29.333333333333332</v>
      </c>
      <c r="CJ1383" s="5" t="str">
        <f t="shared" si="108"/>
        <v>SOBREPESO</v>
      </c>
      <c r="CK1383" s="36">
        <v>0</v>
      </c>
      <c r="CL1383" s="66"/>
      <c r="CM1383" s="89">
        <v>43745</v>
      </c>
      <c r="CN1383" s="97">
        <v>43754</v>
      </c>
      <c r="CP1383"/>
      <c r="CQ1383" s="65"/>
      <c r="CR1383" s="65"/>
      <c r="CS1383" s="98"/>
      <c r="CT1383"/>
      <c r="CU1383"/>
      <c r="CV1383" s="97"/>
      <c r="CW1383" s="2"/>
      <c r="CX1383" s="82"/>
      <c r="DG1383" s="64"/>
      <c r="DI1383" s="89">
        <v>43759</v>
      </c>
      <c r="DJ1383" s="89"/>
      <c r="DN1383" s="34"/>
      <c r="DO1383" s="34"/>
      <c r="DP1383" s="34"/>
      <c r="DQ1383" s="34"/>
      <c r="DR1383" s="34"/>
      <c r="DS1383" s="34" t="s">
        <v>2127</v>
      </c>
      <c r="DT1383" s="34"/>
      <c r="DU1383" s="47">
        <v>43754</v>
      </c>
      <c r="DY1383" s="1">
        <v>1</v>
      </c>
      <c r="DZ1383" t="s">
        <v>7941</v>
      </c>
      <c r="EB1383" s="4"/>
      <c r="EJ1383"/>
      <c r="EL1383" s="34"/>
      <c r="EN1383" s="34"/>
    </row>
    <row r="1384" spans="1:144" x14ac:dyDescent="0.25">
      <c r="A1384" s="85">
        <v>2022</v>
      </c>
      <c r="B1384" s="87">
        <v>44830</v>
      </c>
      <c r="C1384" t="s">
        <v>121</v>
      </c>
      <c r="D1384" t="s">
        <v>122</v>
      </c>
      <c r="E1384" s="34" t="s">
        <v>7938</v>
      </c>
      <c r="F1384" s="34">
        <f t="shared" si="109"/>
        <v>1383</v>
      </c>
      <c r="G1384" s="34" t="s">
        <v>4985</v>
      </c>
      <c r="H1384">
        <v>18</v>
      </c>
      <c r="I1384" s="34" t="s">
        <v>6141</v>
      </c>
      <c r="J1384" s="34" t="s">
        <v>4988</v>
      </c>
      <c r="K1384" s="34" t="str">
        <f>VLOOKUP(J1384,[2]CodMpios!$B$347:$E$362,4,FALSE)</f>
        <v>18001 - Florencia</v>
      </c>
      <c r="L1384" s="34" t="str">
        <f>VLOOKUP($J1384,[2]Coord_Mpios_X_Y!$B$2:$K$1123,9,FALSE)</f>
        <v>1,749138703818</v>
      </c>
      <c r="M1384" s="34" t="str">
        <f>VLOOKUP($J1384,[2]Coord_Mpios_X_Y!$B$2:$K$1123,10,FALSE)</f>
        <v>-75,558239064333</v>
      </c>
      <c r="N1384" s="34" t="s">
        <v>139</v>
      </c>
      <c r="O1384" s="34" t="s">
        <v>126</v>
      </c>
      <c r="Q1384" s="34" t="s">
        <v>127</v>
      </c>
      <c r="R1384" s="34">
        <v>17680883</v>
      </c>
      <c r="S1384" s="34" t="str">
        <f t="shared" si="105"/>
        <v>CC17680883</v>
      </c>
      <c r="T1384" s="34" t="s">
        <v>2182</v>
      </c>
      <c r="V1384" s="34" t="s">
        <v>5412</v>
      </c>
      <c r="W1384" s="34" t="s">
        <v>623</v>
      </c>
      <c r="X1384" s="87">
        <v>21517</v>
      </c>
      <c r="Y1384">
        <v>64</v>
      </c>
      <c r="Z1384" s="36">
        <f>VLOOKUP($Y1384,[2]Edades!$A$3:$H$153,4,FALSE)</f>
        <v>6</v>
      </c>
      <c r="AA1384" s="34" t="str">
        <f>VLOOKUP($Y1384,[2]Edades!$A$3:$H$153,6,FALSE)</f>
        <v>6 - Persona mayor</v>
      </c>
      <c r="AB1384" s="34">
        <f>VLOOKUP($Y1384,[2]Edades!$A$3:$H$153,7,FALSE)</f>
        <v>13</v>
      </c>
      <c r="AC1384" s="34" t="str">
        <f>VLOOKUP($Y1384,[2]Edades!$A$3:$H$153,8,FALSE)</f>
        <v>60-64</v>
      </c>
      <c r="AD1384" s="34" t="s">
        <v>129</v>
      </c>
      <c r="AE1384" s="1">
        <v>2</v>
      </c>
      <c r="AF1384" s="34" t="s">
        <v>2137</v>
      </c>
      <c r="AG1384" s="34" t="s">
        <v>2127</v>
      </c>
      <c r="AH1384" s="34" t="s">
        <v>2127</v>
      </c>
      <c r="AK1384" s="34" t="s">
        <v>139</v>
      </c>
      <c r="AM1384" s="34" t="s">
        <v>2127</v>
      </c>
      <c r="AN1384" s="36" t="s">
        <v>2127</v>
      </c>
      <c r="AO1384" s="36" t="s">
        <v>2127</v>
      </c>
      <c r="AP1384" s="34" t="s">
        <v>2127</v>
      </c>
      <c r="AQ1384" s="36" t="s">
        <v>2127</v>
      </c>
      <c r="AR1384" s="34" t="s">
        <v>2098</v>
      </c>
      <c r="AS1384" s="91" t="s">
        <v>7477</v>
      </c>
      <c r="AT1384" s="34">
        <v>3138765385</v>
      </c>
      <c r="AU1384" s="34" t="s">
        <v>2127</v>
      </c>
      <c r="AX1384" s="90"/>
      <c r="BA1384" s="91"/>
      <c r="BB1384" s="91"/>
      <c r="BC1384" s="91"/>
      <c r="BF1384" s="34" t="s">
        <v>4983</v>
      </c>
      <c r="BG1384" s="92" t="s">
        <v>2098</v>
      </c>
      <c r="BM1384" s="36" t="s">
        <v>131</v>
      </c>
      <c r="BN1384" s="34" t="s">
        <v>132</v>
      </c>
      <c r="BO1384" s="36">
        <v>0</v>
      </c>
      <c r="BQ1384" s="94"/>
      <c r="BS1384" s="36" t="s">
        <v>2127</v>
      </c>
      <c r="BU1384" s="95"/>
      <c r="BV1384" s="95"/>
      <c r="BW1384" s="61"/>
      <c r="BX1384" s="60"/>
      <c r="BY1384" s="59" t="str">
        <f t="shared" ca="1" si="106"/>
        <v/>
      </c>
      <c r="CD1384" s="68"/>
      <c r="CE1384" s="68"/>
      <c r="CF1384" s="67"/>
      <c r="CG1384">
        <v>76</v>
      </c>
      <c r="CH1384" s="2">
        <v>162</v>
      </c>
      <c r="CI1384" s="4">
        <f t="shared" si="107"/>
        <v>28.959000152415786</v>
      </c>
      <c r="CJ1384" s="5" t="str">
        <f t="shared" si="108"/>
        <v>SOBREPESO</v>
      </c>
      <c r="CK1384" s="36">
        <v>0</v>
      </c>
      <c r="CL1384" s="66"/>
      <c r="CM1384" s="89">
        <v>43746</v>
      </c>
      <c r="CN1384" s="97">
        <v>43755</v>
      </c>
      <c r="CP1384"/>
      <c r="CQ1384" s="65"/>
      <c r="CR1384" s="65"/>
      <c r="CS1384" s="98"/>
      <c r="CT1384"/>
      <c r="CU1384"/>
      <c r="CV1384" s="97"/>
      <c r="CW1384" s="2">
        <v>120</v>
      </c>
      <c r="CX1384" s="82">
        <v>60</v>
      </c>
      <c r="DG1384" s="64"/>
      <c r="DI1384" s="89"/>
      <c r="DJ1384" s="89"/>
      <c r="DK1384" s="89">
        <v>44622</v>
      </c>
      <c r="DN1384" s="34"/>
      <c r="DO1384" s="34"/>
      <c r="DP1384" s="34"/>
      <c r="DQ1384" s="34"/>
      <c r="DR1384" s="34"/>
      <c r="DS1384" s="34" t="s">
        <v>2127</v>
      </c>
      <c r="DT1384" s="34"/>
      <c r="DU1384" s="47">
        <v>44440</v>
      </c>
      <c r="DY1384" s="1">
        <v>2</v>
      </c>
      <c r="DZ1384" t="s">
        <v>7940</v>
      </c>
      <c r="EB1384" s="4">
        <v>133</v>
      </c>
      <c r="ED1384" s="4">
        <v>130</v>
      </c>
      <c r="EH1384" s="4">
        <v>7</v>
      </c>
      <c r="EJ1384"/>
      <c r="EL1384" s="34"/>
      <c r="EN1384" s="34"/>
    </row>
    <row r="1385" spans="1:144" x14ac:dyDescent="0.25">
      <c r="A1385" s="85">
        <v>2022</v>
      </c>
      <c r="B1385" s="87">
        <v>44830</v>
      </c>
      <c r="C1385" t="s">
        <v>121</v>
      </c>
      <c r="D1385" t="s">
        <v>122</v>
      </c>
      <c r="E1385" s="34" t="s">
        <v>7938</v>
      </c>
      <c r="F1385" s="34">
        <f t="shared" si="109"/>
        <v>1384</v>
      </c>
      <c r="G1385" s="34" t="s">
        <v>4985</v>
      </c>
      <c r="H1385">
        <v>18</v>
      </c>
      <c r="I1385" s="34" t="s">
        <v>6141</v>
      </c>
      <c r="J1385" s="34" t="s">
        <v>4988</v>
      </c>
      <c r="K1385" s="34" t="str">
        <f>VLOOKUP(J1385,[2]CodMpios!$B$347:$E$362,4,FALSE)</f>
        <v>18001 - Florencia</v>
      </c>
      <c r="L1385" s="34" t="str">
        <f>VLOOKUP($J1385,[2]Coord_Mpios_X_Y!$B$2:$K$1123,9,FALSE)</f>
        <v>1,749138703818</v>
      </c>
      <c r="M1385" s="34" t="str">
        <f>VLOOKUP($J1385,[2]Coord_Mpios_X_Y!$B$2:$K$1123,10,FALSE)</f>
        <v>-75,558239064333</v>
      </c>
      <c r="N1385" s="34" t="s">
        <v>139</v>
      </c>
      <c r="O1385" s="34" t="s">
        <v>126</v>
      </c>
      <c r="Q1385" s="34" t="s">
        <v>127</v>
      </c>
      <c r="R1385" s="34">
        <v>40777638</v>
      </c>
      <c r="S1385" s="34" t="str">
        <f t="shared" si="105"/>
        <v>CC40777638</v>
      </c>
      <c r="T1385" s="34" t="s">
        <v>5462</v>
      </c>
      <c r="V1385" s="34" t="s">
        <v>5461</v>
      </c>
      <c r="W1385" s="34" t="s">
        <v>250</v>
      </c>
      <c r="X1385" s="87">
        <v>26236</v>
      </c>
      <c r="Y1385">
        <v>51</v>
      </c>
      <c r="Z1385" s="36">
        <f>VLOOKUP($Y1385,[2]Edades!$A$3:$H$153,4,FALSE)</f>
        <v>5</v>
      </c>
      <c r="AA1385" s="34" t="str">
        <f>VLOOKUP($Y1385,[2]Edades!$A$3:$H$153,6,FALSE)</f>
        <v>5 - Adultez</v>
      </c>
      <c r="AB1385" s="34">
        <f>VLOOKUP($Y1385,[2]Edades!$A$3:$H$153,7,FALSE)</f>
        <v>11</v>
      </c>
      <c r="AC1385" s="34" t="str">
        <f>VLOOKUP($Y1385,[2]Edades!$A$3:$H$153,8,FALSE)</f>
        <v>50-54</v>
      </c>
      <c r="AD1385" s="34" t="s">
        <v>129</v>
      </c>
      <c r="AE1385" s="1">
        <v>2</v>
      </c>
      <c r="AF1385" s="34" t="s">
        <v>130</v>
      </c>
      <c r="AG1385" s="34" t="s">
        <v>2127</v>
      </c>
      <c r="AH1385" s="34" t="s">
        <v>2127</v>
      </c>
      <c r="AK1385" s="34" t="s">
        <v>139</v>
      </c>
      <c r="AM1385" s="34" t="s">
        <v>2127</v>
      </c>
      <c r="AN1385" s="36" t="s">
        <v>2127</v>
      </c>
      <c r="AO1385" s="36" t="s">
        <v>2127</v>
      </c>
      <c r="AP1385" s="34" t="s">
        <v>2127</v>
      </c>
      <c r="AQ1385" s="36" t="s">
        <v>2127</v>
      </c>
      <c r="AR1385" s="34" t="s">
        <v>2098</v>
      </c>
      <c r="AS1385" s="91" t="s">
        <v>7478</v>
      </c>
      <c r="AT1385" s="34">
        <v>3143432407</v>
      </c>
      <c r="AU1385" s="34" t="s">
        <v>2127</v>
      </c>
      <c r="AX1385" s="90"/>
      <c r="BA1385" s="91"/>
      <c r="BB1385" s="91"/>
      <c r="BC1385" s="91"/>
      <c r="BF1385" s="34" t="s">
        <v>4983</v>
      </c>
      <c r="BG1385" s="92" t="s">
        <v>2098</v>
      </c>
      <c r="BM1385" s="36" t="s">
        <v>131</v>
      </c>
      <c r="BN1385" s="34" t="s">
        <v>132</v>
      </c>
      <c r="BO1385" s="36">
        <v>0</v>
      </c>
      <c r="BQ1385" s="94"/>
      <c r="BS1385" s="36" t="s">
        <v>2127</v>
      </c>
      <c r="BU1385" s="95"/>
      <c r="BV1385" s="95"/>
      <c r="BW1385" s="61"/>
      <c r="BX1385" s="60"/>
      <c r="BY1385" s="59" t="str">
        <f t="shared" ca="1" si="106"/>
        <v/>
      </c>
      <c r="CD1385" s="68"/>
      <c r="CE1385" s="68"/>
      <c r="CF1385" s="67"/>
      <c r="CG1385">
        <v>64</v>
      </c>
      <c r="CH1385" s="2">
        <v>162</v>
      </c>
      <c r="CI1385" s="4">
        <f t="shared" si="107"/>
        <v>24.386526444139609</v>
      </c>
      <c r="CJ1385" s="5" t="str">
        <f t="shared" si="108"/>
        <v>NORMAL</v>
      </c>
      <c r="CK1385" s="36">
        <v>0</v>
      </c>
      <c r="CL1385" s="66"/>
      <c r="CM1385" s="89">
        <v>43746</v>
      </c>
      <c r="CN1385" s="97">
        <v>43755</v>
      </c>
      <c r="CP1385"/>
      <c r="CQ1385" s="65"/>
      <c r="CR1385" s="65"/>
      <c r="CS1385" s="98"/>
      <c r="CT1385"/>
      <c r="CU1385"/>
      <c r="CV1385" s="97"/>
      <c r="CW1385" s="2">
        <v>118</v>
      </c>
      <c r="CX1385" s="82">
        <v>78</v>
      </c>
      <c r="DG1385" s="64"/>
      <c r="DI1385" s="89"/>
      <c r="DJ1385" s="89"/>
      <c r="DN1385" s="34"/>
      <c r="DO1385" s="34"/>
      <c r="DP1385" s="34"/>
      <c r="DQ1385" s="34"/>
      <c r="DR1385" s="34"/>
      <c r="DS1385" s="34" t="s">
        <v>2127</v>
      </c>
      <c r="DT1385" s="34"/>
      <c r="DU1385" s="47">
        <v>44636</v>
      </c>
      <c r="DY1385" s="1">
        <v>2</v>
      </c>
      <c r="DZ1385" t="s">
        <v>7940</v>
      </c>
      <c r="EA1385" s="4">
        <v>1.03</v>
      </c>
      <c r="EB1385" s="4">
        <v>89</v>
      </c>
      <c r="EC1385" s="4">
        <v>120</v>
      </c>
      <c r="ED1385" s="4">
        <v>47</v>
      </c>
      <c r="EF1385" s="4">
        <v>85</v>
      </c>
      <c r="EJ1385"/>
      <c r="EL1385" s="34"/>
      <c r="EN1385" s="34"/>
    </row>
    <row r="1386" spans="1:144" x14ac:dyDescent="0.25">
      <c r="A1386" s="85">
        <v>2022</v>
      </c>
      <c r="B1386" s="87">
        <v>44830</v>
      </c>
      <c r="C1386" t="s">
        <v>121</v>
      </c>
      <c r="D1386" t="s">
        <v>122</v>
      </c>
      <c r="E1386" s="34" t="s">
        <v>7938</v>
      </c>
      <c r="F1386" s="34">
        <f t="shared" si="109"/>
        <v>1385</v>
      </c>
      <c r="G1386" s="34" t="s">
        <v>4985</v>
      </c>
      <c r="H1386">
        <v>18</v>
      </c>
      <c r="I1386" s="34" t="s">
        <v>6141</v>
      </c>
      <c r="J1386" s="34" t="s">
        <v>5021</v>
      </c>
      <c r="K1386" s="34" t="str">
        <f>VLOOKUP(J1386,[2]CodMpios!$B$347:$E$362,4,FALSE)</f>
        <v>18785 - Solita</v>
      </c>
      <c r="L1386" s="34" t="str">
        <f>VLOOKUP($J1386,[2]Coord_Mpios_X_Y!$B$2:$K$1123,9,FALSE)</f>
        <v>0,909265456917</v>
      </c>
      <c r="M1386" s="34" t="str">
        <f>VLOOKUP($J1386,[2]Coord_Mpios_X_Y!$B$2:$K$1123,10,FALSE)</f>
        <v>-75,638400454679</v>
      </c>
      <c r="N1386" s="34" t="s">
        <v>125</v>
      </c>
      <c r="O1386" s="34" t="s">
        <v>126</v>
      </c>
      <c r="Q1386" s="34" t="s">
        <v>127</v>
      </c>
      <c r="R1386" s="34">
        <v>4133364</v>
      </c>
      <c r="S1386" s="34" t="str">
        <f t="shared" si="105"/>
        <v>CC4133364</v>
      </c>
      <c r="T1386" s="34" t="s">
        <v>188</v>
      </c>
      <c r="U1386" s="34" t="s">
        <v>1211</v>
      </c>
      <c r="V1386" s="34" t="s">
        <v>1478</v>
      </c>
      <c r="W1386" s="34" t="s">
        <v>5460</v>
      </c>
      <c r="X1386" s="87">
        <v>22375</v>
      </c>
      <c r="Y1386">
        <v>61</v>
      </c>
      <c r="Z1386" s="36">
        <f>VLOOKUP($Y1386,[2]Edades!$A$3:$H$153,4,FALSE)</f>
        <v>6</v>
      </c>
      <c r="AA1386" s="34" t="str">
        <f>VLOOKUP($Y1386,[2]Edades!$A$3:$H$153,6,FALSE)</f>
        <v>6 - Persona mayor</v>
      </c>
      <c r="AB1386" s="34">
        <f>VLOOKUP($Y1386,[2]Edades!$A$3:$H$153,7,FALSE)</f>
        <v>13</v>
      </c>
      <c r="AC1386" s="34" t="str">
        <f>VLOOKUP($Y1386,[2]Edades!$A$3:$H$153,8,FALSE)</f>
        <v>60-64</v>
      </c>
      <c r="AD1386" s="34" t="s">
        <v>146</v>
      </c>
      <c r="AE1386">
        <v>1</v>
      </c>
      <c r="AF1386" s="34" t="s">
        <v>2137</v>
      </c>
      <c r="AG1386" s="34" t="s">
        <v>2127</v>
      </c>
      <c r="AH1386" s="34" t="s">
        <v>2127</v>
      </c>
      <c r="AK1386" s="34" t="s">
        <v>125</v>
      </c>
      <c r="AM1386" s="34" t="s">
        <v>2127</v>
      </c>
      <c r="AN1386" s="36" t="s">
        <v>2127</v>
      </c>
      <c r="AO1386" s="36" t="s">
        <v>2127</v>
      </c>
      <c r="AP1386" s="34" t="s">
        <v>2127</v>
      </c>
      <c r="AQ1386" s="36" t="s">
        <v>2127</v>
      </c>
      <c r="AR1386" s="34" t="s">
        <v>5973</v>
      </c>
      <c r="AS1386" s="91" t="s">
        <v>7479</v>
      </c>
      <c r="AT1386" s="34">
        <v>3133900895</v>
      </c>
      <c r="AU1386" s="34" t="s">
        <v>2127</v>
      </c>
      <c r="AX1386" s="90"/>
      <c r="BA1386" s="91"/>
      <c r="BB1386" s="91"/>
      <c r="BC1386" s="91"/>
      <c r="BF1386" s="34" t="s">
        <v>4983</v>
      </c>
      <c r="BG1386" s="92" t="s">
        <v>2098</v>
      </c>
      <c r="BM1386" s="36" t="s">
        <v>131</v>
      </c>
      <c r="BN1386" s="34" t="s">
        <v>132</v>
      </c>
      <c r="BO1386" s="36">
        <v>0</v>
      </c>
      <c r="BQ1386" s="94"/>
      <c r="BS1386" s="36" t="s">
        <v>2127</v>
      </c>
      <c r="BU1386" s="95"/>
      <c r="BV1386" s="95"/>
      <c r="BW1386" s="61"/>
      <c r="BX1386" s="60"/>
      <c r="BY1386" s="59" t="str">
        <f t="shared" ca="1" si="106"/>
        <v/>
      </c>
      <c r="CD1386" s="68"/>
      <c r="CE1386" s="68"/>
      <c r="CF1386" s="67"/>
      <c r="CG1386">
        <v>70</v>
      </c>
      <c r="CH1386" s="2">
        <v>170</v>
      </c>
      <c r="CI1386" s="4">
        <f t="shared" si="107"/>
        <v>24.221453287197235</v>
      </c>
      <c r="CJ1386" s="5" t="str">
        <f t="shared" si="108"/>
        <v>NORMAL</v>
      </c>
      <c r="CK1386" s="36">
        <v>0</v>
      </c>
      <c r="CL1386" s="66"/>
      <c r="CM1386" s="89">
        <v>43748</v>
      </c>
      <c r="CN1386" s="97">
        <v>43770</v>
      </c>
      <c r="CP1386"/>
      <c r="CQ1386" s="65"/>
      <c r="CR1386" s="65"/>
      <c r="CS1386" s="98"/>
      <c r="CT1386"/>
      <c r="CU1386"/>
      <c r="CV1386" s="97"/>
      <c r="CW1386" s="2"/>
      <c r="CX1386" s="82"/>
      <c r="DG1386" s="64"/>
      <c r="DI1386" s="89">
        <v>43770</v>
      </c>
      <c r="DJ1386" s="89"/>
      <c r="DN1386" s="34"/>
      <c r="DO1386" s="34"/>
      <c r="DP1386" s="34"/>
      <c r="DQ1386" s="34"/>
      <c r="DR1386" s="34"/>
      <c r="DS1386" s="34" t="s">
        <v>2127</v>
      </c>
      <c r="DT1386" s="34"/>
      <c r="DU1386" s="47">
        <v>44491</v>
      </c>
      <c r="DZ1386" t="s">
        <v>7940</v>
      </c>
      <c r="EB1386" s="4">
        <v>125</v>
      </c>
      <c r="EH1386" s="4">
        <v>6.3</v>
      </c>
      <c r="EJ1386"/>
      <c r="EL1386" s="34"/>
      <c r="EN1386" s="34"/>
    </row>
    <row r="1387" spans="1:144" x14ac:dyDescent="0.25">
      <c r="A1387" s="85">
        <v>2022</v>
      </c>
      <c r="B1387" s="87">
        <v>44830</v>
      </c>
      <c r="C1387" t="s">
        <v>121</v>
      </c>
      <c r="D1387" t="s">
        <v>122</v>
      </c>
      <c r="E1387" s="34" t="s">
        <v>7938</v>
      </c>
      <c r="F1387" s="34">
        <f t="shared" si="109"/>
        <v>1386</v>
      </c>
      <c r="G1387" s="34" t="s">
        <v>4985</v>
      </c>
      <c r="H1387">
        <v>18</v>
      </c>
      <c r="I1387" s="34" t="s">
        <v>6141</v>
      </c>
      <c r="J1387" s="34" t="s">
        <v>4988</v>
      </c>
      <c r="K1387" s="34" t="str">
        <f>VLOOKUP(J1387,[2]CodMpios!$B$347:$E$362,4,FALSE)</f>
        <v>18001 - Florencia</v>
      </c>
      <c r="L1387" s="34" t="str">
        <f>VLOOKUP($J1387,[2]Coord_Mpios_X_Y!$B$2:$K$1123,9,FALSE)</f>
        <v>1,749138703818</v>
      </c>
      <c r="M1387" s="34" t="str">
        <f>VLOOKUP($J1387,[2]Coord_Mpios_X_Y!$B$2:$K$1123,10,FALSE)</f>
        <v>-75,558239064333</v>
      </c>
      <c r="N1387" s="34" t="s">
        <v>125</v>
      </c>
      <c r="O1387" s="34" t="s">
        <v>126</v>
      </c>
      <c r="Q1387" s="34" t="s">
        <v>127</v>
      </c>
      <c r="R1387" s="34">
        <v>52272948</v>
      </c>
      <c r="S1387" s="34" t="str">
        <f t="shared" si="105"/>
        <v>CC52272948</v>
      </c>
      <c r="T1387" s="34" t="s">
        <v>1095</v>
      </c>
      <c r="U1387" s="34" t="s">
        <v>343</v>
      </c>
      <c r="V1387" s="34" t="s">
        <v>2327</v>
      </c>
      <c r="W1387" s="34" t="s">
        <v>5047</v>
      </c>
      <c r="X1387" s="87">
        <v>27999</v>
      </c>
      <c r="Y1387">
        <v>46</v>
      </c>
      <c r="Z1387" s="36">
        <f>VLOOKUP($Y1387,[2]Edades!$A$3:$H$153,4,FALSE)</f>
        <v>5</v>
      </c>
      <c r="AA1387" s="34" t="str">
        <f>VLOOKUP($Y1387,[2]Edades!$A$3:$H$153,6,FALSE)</f>
        <v>5 - Adultez</v>
      </c>
      <c r="AB1387" s="34">
        <f>VLOOKUP($Y1387,[2]Edades!$A$3:$H$153,7,FALSE)</f>
        <v>10</v>
      </c>
      <c r="AC1387" s="34" t="str">
        <f>VLOOKUP($Y1387,[2]Edades!$A$3:$H$153,8,FALSE)</f>
        <v>45-49</v>
      </c>
      <c r="AD1387" s="34" t="s">
        <v>129</v>
      </c>
      <c r="AE1387" s="1">
        <v>2</v>
      </c>
      <c r="AF1387" s="34" t="s">
        <v>130</v>
      </c>
      <c r="AG1387" s="34" t="s">
        <v>2127</v>
      </c>
      <c r="AH1387" s="34" t="s">
        <v>2127</v>
      </c>
      <c r="AK1387" s="34" t="s">
        <v>125</v>
      </c>
      <c r="AM1387" s="34" t="s">
        <v>2127</v>
      </c>
      <c r="AN1387" s="36" t="s">
        <v>2127</v>
      </c>
      <c r="AO1387" s="36" t="s">
        <v>2127</v>
      </c>
      <c r="AP1387" s="34" t="s">
        <v>2127</v>
      </c>
      <c r="AQ1387" s="36" t="s">
        <v>2127</v>
      </c>
      <c r="AR1387" s="34" t="s">
        <v>2098</v>
      </c>
      <c r="AS1387" s="91" t="s">
        <v>7480</v>
      </c>
      <c r="AT1387" s="34">
        <v>3174256604</v>
      </c>
      <c r="AU1387" s="34" t="s">
        <v>2127</v>
      </c>
      <c r="AX1387" s="90"/>
      <c r="BA1387" s="91"/>
      <c r="BB1387" s="91"/>
      <c r="BC1387" s="91"/>
      <c r="BF1387" s="34" t="s">
        <v>4983</v>
      </c>
      <c r="BG1387" s="92" t="s">
        <v>2098</v>
      </c>
      <c r="BM1387" s="36" t="s">
        <v>131</v>
      </c>
      <c r="BN1387" s="34" t="s">
        <v>132</v>
      </c>
      <c r="BO1387" s="36">
        <v>0</v>
      </c>
      <c r="BQ1387" s="94"/>
      <c r="BS1387" s="36" t="s">
        <v>2127</v>
      </c>
      <c r="BU1387" s="95"/>
      <c r="BV1387" s="95"/>
      <c r="BW1387" s="61"/>
      <c r="BX1387" s="60"/>
      <c r="BY1387" s="59" t="str">
        <f t="shared" ca="1" si="106"/>
        <v/>
      </c>
      <c r="CD1387" s="68"/>
      <c r="CE1387" s="68"/>
      <c r="CF1387" s="67"/>
      <c r="CG1387">
        <v>85</v>
      </c>
      <c r="CH1387" s="2">
        <v>160</v>
      </c>
      <c r="CI1387" s="4">
        <f t="shared" si="107"/>
        <v>33.203124999999993</v>
      </c>
      <c r="CJ1387" s="5" t="str">
        <f t="shared" si="108"/>
        <v>OBESIDAD</v>
      </c>
      <c r="CK1387" s="36">
        <v>0</v>
      </c>
      <c r="CL1387" s="66"/>
      <c r="CM1387" s="89">
        <v>43753</v>
      </c>
      <c r="CN1387" s="97">
        <v>43770</v>
      </c>
      <c r="CP1387"/>
      <c r="CQ1387" s="65"/>
      <c r="CR1387" s="65"/>
      <c r="CS1387" s="98"/>
      <c r="CT1387"/>
      <c r="CU1387"/>
      <c r="CV1387" s="97"/>
      <c r="CW1387" s="2"/>
      <c r="CX1387" s="82"/>
      <c r="DG1387" s="64"/>
      <c r="DI1387" s="89"/>
      <c r="DJ1387" s="89"/>
      <c r="DN1387" s="34"/>
      <c r="DO1387" s="34"/>
      <c r="DP1387" s="34"/>
      <c r="DQ1387" s="34"/>
      <c r="DR1387" s="34"/>
      <c r="DS1387" s="34" t="s">
        <v>2127</v>
      </c>
      <c r="DT1387" s="34"/>
      <c r="DU1387" s="47">
        <v>43770</v>
      </c>
      <c r="DY1387" s="1">
        <v>1</v>
      </c>
      <c r="DZ1387" t="s">
        <v>7941</v>
      </c>
      <c r="EB1387" s="4"/>
      <c r="EJ1387"/>
      <c r="EL1387" s="34"/>
      <c r="EN1387" s="34"/>
    </row>
    <row r="1388" spans="1:144" x14ac:dyDescent="0.25">
      <c r="A1388" s="85">
        <v>2022</v>
      </c>
      <c r="B1388" s="87">
        <v>44830</v>
      </c>
      <c r="C1388" t="s">
        <v>121</v>
      </c>
      <c r="D1388" t="s">
        <v>122</v>
      </c>
      <c r="E1388" s="34" t="s">
        <v>7938</v>
      </c>
      <c r="F1388" s="34">
        <f t="shared" si="109"/>
        <v>1387</v>
      </c>
      <c r="G1388" s="34" t="s">
        <v>4985</v>
      </c>
      <c r="H1388">
        <v>18</v>
      </c>
      <c r="I1388" s="34" t="s">
        <v>6141</v>
      </c>
      <c r="J1388" s="34" t="s">
        <v>4988</v>
      </c>
      <c r="K1388" s="34" t="str">
        <f>VLOOKUP(J1388,[2]CodMpios!$B$347:$E$362,4,FALSE)</f>
        <v>18001 - Florencia</v>
      </c>
      <c r="L1388" s="34" t="str">
        <f>VLOOKUP($J1388,[2]Coord_Mpios_X_Y!$B$2:$K$1123,9,FALSE)</f>
        <v>1,749138703818</v>
      </c>
      <c r="M1388" s="34" t="str">
        <f>VLOOKUP($J1388,[2]Coord_Mpios_X_Y!$B$2:$K$1123,10,FALSE)</f>
        <v>-75,558239064333</v>
      </c>
      <c r="N1388" s="34" t="s">
        <v>6142</v>
      </c>
      <c r="O1388" s="34" t="s">
        <v>126</v>
      </c>
      <c r="Q1388" s="34" t="s">
        <v>127</v>
      </c>
      <c r="R1388" s="34">
        <v>26615079</v>
      </c>
      <c r="S1388" s="34" t="str">
        <f t="shared" si="105"/>
        <v>CC26615079</v>
      </c>
      <c r="T1388" s="34" t="s">
        <v>5459</v>
      </c>
      <c r="V1388" s="34" t="s">
        <v>5088</v>
      </c>
      <c r="W1388" s="34" t="s">
        <v>561</v>
      </c>
      <c r="X1388" s="87">
        <v>17380</v>
      </c>
      <c r="Y1388">
        <v>75</v>
      </c>
      <c r="Z1388" s="36">
        <f>VLOOKUP($Y1388,[2]Edades!$A$3:$H$153,4,FALSE)</f>
        <v>6</v>
      </c>
      <c r="AA1388" s="34" t="str">
        <f>VLOOKUP($Y1388,[2]Edades!$A$3:$H$153,6,FALSE)</f>
        <v>6 - Persona mayor</v>
      </c>
      <c r="AB1388" s="34">
        <f>VLOOKUP($Y1388,[2]Edades!$A$3:$H$153,7,FALSE)</f>
        <v>16</v>
      </c>
      <c r="AC1388" s="34" t="str">
        <f>VLOOKUP($Y1388,[2]Edades!$A$3:$H$153,8,FALSE)</f>
        <v>75-79</v>
      </c>
      <c r="AD1388" s="34" t="s">
        <v>129</v>
      </c>
      <c r="AE1388" s="1">
        <v>2</v>
      </c>
      <c r="AF1388" s="34" t="s">
        <v>2137</v>
      </c>
      <c r="AG1388" s="34" t="s">
        <v>2127</v>
      </c>
      <c r="AH1388" s="34" t="s">
        <v>2127</v>
      </c>
      <c r="AK1388" s="34" t="s">
        <v>6142</v>
      </c>
      <c r="AM1388" s="34" t="s">
        <v>2127</v>
      </c>
      <c r="AN1388" s="36" t="s">
        <v>2127</v>
      </c>
      <c r="AO1388" s="36" t="s">
        <v>2127</v>
      </c>
      <c r="AP1388" s="34" t="s">
        <v>2127</v>
      </c>
      <c r="AQ1388" s="36" t="s">
        <v>2127</v>
      </c>
      <c r="AR1388" s="34" t="s">
        <v>2098</v>
      </c>
      <c r="AS1388" s="91" t="s">
        <v>7481</v>
      </c>
      <c r="AT1388" s="34">
        <v>3143117026</v>
      </c>
      <c r="AU1388" s="34" t="s">
        <v>2127</v>
      </c>
      <c r="AX1388" s="90"/>
      <c r="BA1388" s="91"/>
      <c r="BB1388" s="91"/>
      <c r="BC1388" s="91"/>
      <c r="BF1388" s="34" t="s">
        <v>4983</v>
      </c>
      <c r="BG1388" s="92" t="s">
        <v>2098</v>
      </c>
      <c r="BM1388" s="36" t="s">
        <v>131</v>
      </c>
      <c r="BN1388" s="34" t="s">
        <v>132</v>
      </c>
      <c r="BO1388" s="36">
        <v>0</v>
      </c>
      <c r="BQ1388" s="94"/>
      <c r="BS1388" s="36" t="s">
        <v>2127</v>
      </c>
      <c r="BU1388" s="95"/>
      <c r="BV1388" s="95"/>
      <c r="BW1388" s="61"/>
      <c r="BX1388" s="60"/>
      <c r="BY1388" s="59" t="str">
        <f t="shared" ca="1" si="106"/>
        <v/>
      </c>
      <c r="CD1388" s="68"/>
      <c r="CE1388" s="68"/>
      <c r="CF1388" s="67"/>
      <c r="CG1388">
        <v>73</v>
      </c>
      <c r="CH1388" s="2">
        <v>169</v>
      </c>
      <c r="CI1388" s="4">
        <f t="shared" si="107"/>
        <v>25.559329155141629</v>
      </c>
      <c r="CJ1388" s="5" t="str">
        <f t="shared" si="108"/>
        <v>SOBREPESO</v>
      </c>
      <c r="CK1388" s="36">
        <v>0</v>
      </c>
      <c r="CL1388" s="66"/>
      <c r="CM1388" s="89">
        <v>43754</v>
      </c>
      <c r="CN1388" s="97">
        <v>43770</v>
      </c>
      <c r="CP1388"/>
      <c r="CQ1388" s="65"/>
      <c r="CR1388" s="65"/>
      <c r="CS1388" s="98"/>
      <c r="CT1388"/>
      <c r="CU1388"/>
      <c r="CV1388" s="97"/>
      <c r="CW1388" s="2">
        <v>120</v>
      </c>
      <c r="CX1388" s="82">
        <v>55</v>
      </c>
      <c r="DG1388" s="64"/>
      <c r="DI1388" s="89">
        <v>43774</v>
      </c>
      <c r="DJ1388" s="89"/>
      <c r="DN1388" s="34"/>
      <c r="DO1388" s="34"/>
      <c r="DP1388" s="34"/>
      <c r="DQ1388" s="34"/>
      <c r="DR1388" s="34"/>
      <c r="DS1388" s="34" t="s">
        <v>2127</v>
      </c>
      <c r="DT1388" s="34"/>
      <c r="DU1388" s="47">
        <v>44736</v>
      </c>
      <c r="DY1388" s="1">
        <v>2</v>
      </c>
      <c r="DZ1388" t="s">
        <v>7941</v>
      </c>
      <c r="EA1388" s="4">
        <v>0.82</v>
      </c>
      <c r="EB1388" s="4">
        <v>83</v>
      </c>
      <c r="EC1388" s="4">
        <v>203</v>
      </c>
      <c r="ED1388" s="4">
        <v>123.1</v>
      </c>
      <c r="EE1388" s="4">
        <v>53.9</v>
      </c>
      <c r="EF1388" s="4">
        <v>130</v>
      </c>
      <c r="EG1388" s="4">
        <v>2.1</v>
      </c>
      <c r="EJ1388"/>
      <c r="EL1388" s="34"/>
      <c r="EN1388" s="34"/>
    </row>
    <row r="1389" spans="1:144" x14ac:dyDescent="0.25">
      <c r="A1389" s="85">
        <v>2022</v>
      </c>
      <c r="B1389" s="87">
        <v>44830</v>
      </c>
      <c r="C1389" t="s">
        <v>121</v>
      </c>
      <c r="D1389" t="s">
        <v>122</v>
      </c>
      <c r="E1389" s="34" t="s">
        <v>7938</v>
      </c>
      <c r="F1389" s="34">
        <f t="shared" si="109"/>
        <v>1388</v>
      </c>
      <c r="G1389" s="34" t="s">
        <v>4985</v>
      </c>
      <c r="H1389">
        <v>18</v>
      </c>
      <c r="I1389" s="34" t="s">
        <v>6141</v>
      </c>
      <c r="J1389" s="34" t="s">
        <v>4991</v>
      </c>
      <c r="K1389" s="34" t="str">
        <f>VLOOKUP(J1389,[2]CodMpios!$B$347:$E$362,4,FALSE)</f>
        <v>18592 - Puerto Rico</v>
      </c>
      <c r="L1389" s="34" t="str">
        <f>VLOOKUP($J1389,[2]Coord_Mpios_X_Y!$B$2:$K$1123,9,FALSE)</f>
        <v>2,018940891255</v>
      </c>
      <c r="M1389" s="34" t="str">
        <f>VLOOKUP($J1389,[2]Coord_Mpios_X_Y!$B$2:$K$1123,10,FALSE)</f>
        <v>-75,073086267336</v>
      </c>
      <c r="N1389" s="34" t="s">
        <v>139</v>
      </c>
      <c r="O1389" s="34" t="s">
        <v>126</v>
      </c>
      <c r="Q1389" s="34" t="s">
        <v>127</v>
      </c>
      <c r="R1389" s="34">
        <v>2550248</v>
      </c>
      <c r="S1389" s="34" t="str">
        <f t="shared" si="105"/>
        <v>CC2550248</v>
      </c>
      <c r="T1389" s="34" t="s">
        <v>176</v>
      </c>
      <c r="V1389" s="34" t="s">
        <v>2365</v>
      </c>
      <c r="W1389" s="34" t="s">
        <v>746</v>
      </c>
      <c r="X1389" s="87">
        <v>18357</v>
      </c>
      <c r="Y1389">
        <v>72</v>
      </c>
      <c r="Z1389" s="36">
        <f>VLOOKUP($Y1389,[2]Edades!$A$3:$H$153,4,FALSE)</f>
        <v>6</v>
      </c>
      <c r="AA1389" s="34" t="str">
        <f>VLOOKUP($Y1389,[2]Edades!$A$3:$H$153,6,FALSE)</f>
        <v>6 - Persona mayor</v>
      </c>
      <c r="AB1389" s="34">
        <f>VLOOKUP($Y1389,[2]Edades!$A$3:$H$153,7,FALSE)</f>
        <v>15</v>
      </c>
      <c r="AC1389" s="34" t="str">
        <f>VLOOKUP($Y1389,[2]Edades!$A$3:$H$153,8,FALSE)</f>
        <v>70-74</v>
      </c>
      <c r="AD1389" s="34" t="s">
        <v>146</v>
      </c>
      <c r="AE1389">
        <v>1</v>
      </c>
      <c r="AF1389" s="34" t="s">
        <v>2137</v>
      </c>
      <c r="AG1389" s="34" t="s">
        <v>2127</v>
      </c>
      <c r="AH1389" s="34" t="s">
        <v>2127</v>
      </c>
      <c r="AK1389" s="34" t="s">
        <v>139</v>
      </c>
      <c r="AM1389" s="34" t="s">
        <v>2127</v>
      </c>
      <c r="AN1389" s="36" t="s">
        <v>2127</v>
      </c>
      <c r="AO1389" s="36" t="s">
        <v>2127</v>
      </c>
      <c r="AP1389" s="34" t="s">
        <v>2127</v>
      </c>
      <c r="AQ1389" s="36" t="s">
        <v>2127</v>
      </c>
      <c r="AR1389" s="34" t="s">
        <v>4989</v>
      </c>
      <c r="AS1389" s="91" t="s">
        <v>7482</v>
      </c>
      <c r="AT1389" s="34">
        <v>3107508911</v>
      </c>
      <c r="AU1389" s="34" t="s">
        <v>2127</v>
      </c>
      <c r="AX1389" s="90"/>
      <c r="BA1389" s="91"/>
      <c r="BB1389" s="91"/>
      <c r="BC1389" s="91"/>
      <c r="BF1389" s="34" t="s">
        <v>4983</v>
      </c>
      <c r="BG1389" s="92" t="s">
        <v>4989</v>
      </c>
      <c r="BM1389" s="36" t="s">
        <v>131</v>
      </c>
      <c r="BN1389" s="34" t="s">
        <v>132</v>
      </c>
      <c r="BO1389" s="36">
        <v>0</v>
      </c>
      <c r="BQ1389" s="94"/>
      <c r="BS1389" s="36" t="s">
        <v>2127</v>
      </c>
      <c r="BU1389" s="95"/>
      <c r="BV1389" s="95"/>
      <c r="BW1389" s="61"/>
      <c r="BX1389" s="60"/>
      <c r="BY1389" s="59" t="str">
        <f t="shared" ca="1" si="106"/>
        <v/>
      </c>
      <c r="CD1389" s="68"/>
      <c r="CE1389" s="68"/>
      <c r="CF1389" s="67"/>
      <c r="CG1389">
        <v>52</v>
      </c>
      <c r="CH1389" s="2">
        <v>163</v>
      </c>
      <c r="CI1389" s="4">
        <f t="shared" si="107"/>
        <v>19.571681282697881</v>
      </c>
      <c r="CJ1389" s="5" t="str">
        <f t="shared" si="108"/>
        <v>NORMAL</v>
      </c>
      <c r="CK1389" s="36">
        <v>0</v>
      </c>
      <c r="CL1389" s="66"/>
      <c r="CM1389" s="89">
        <v>43754</v>
      </c>
      <c r="CN1389" s="97">
        <v>43755</v>
      </c>
      <c r="CP1389"/>
      <c r="CQ1389" s="65"/>
      <c r="CR1389" s="65"/>
      <c r="CS1389" s="98"/>
      <c r="CT1389"/>
      <c r="CU1389"/>
      <c r="CV1389" s="97"/>
      <c r="CW1389" s="2"/>
      <c r="CX1389" s="82"/>
      <c r="DG1389" s="64"/>
      <c r="DI1389" s="89">
        <v>43754</v>
      </c>
      <c r="DJ1389" s="89"/>
      <c r="DN1389" s="34"/>
      <c r="DO1389" s="34"/>
      <c r="DP1389" s="34"/>
      <c r="DQ1389" s="34"/>
      <c r="DR1389" s="34"/>
      <c r="DS1389" s="34" t="s">
        <v>2127</v>
      </c>
      <c r="DT1389" s="34"/>
      <c r="DU1389" s="47">
        <v>44266</v>
      </c>
      <c r="DY1389" s="1">
        <v>2</v>
      </c>
      <c r="DZ1389" t="s">
        <v>7940</v>
      </c>
      <c r="EB1389" s="4"/>
      <c r="EJ1389"/>
      <c r="EL1389" s="34"/>
      <c r="EN1389" s="34"/>
    </row>
    <row r="1390" spans="1:144" x14ac:dyDescent="0.25">
      <c r="A1390" s="85">
        <v>2022</v>
      </c>
      <c r="B1390" s="87">
        <v>44830</v>
      </c>
      <c r="C1390" t="s">
        <v>121</v>
      </c>
      <c r="D1390" t="s">
        <v>122</v>
      </c>
      <c r="E1390" s="34" t="s">
        <v>7938</v>
      </c>
      <c r="F1390" s="34">
        <f t="shared" si="109"/>
        <v>1389</v>
      </c>
      <c r="G1390" s="34" t="s">
        <v>4985</v>
      </c>
      <c r="H1390">
        <v>18</v>
      </c>
      <c r="I1390" s="34" t="s">
        <v>6141</v>
      </c>
      <c r="J1390" s="34" t="s">
        <v>5008</v>
      </c>
      <c r="K1390" s="34" t="str">
        <f>VLOOKUP(J1390,[2]CodMpios!$B$347:$E$362,4,FALSE)</f>
        <v>18094 - Belén De Los Andaquíes</v>
      </c>
      <c r="L1390" s="34" t="str">
        <f>VLOOKUP($J1390,[2]Coord_Mpios_X_Y!$B$2:$K$1123,9,FALSE)</f>
        <v>1,500923003060</v>
      </c>
      <c r="M1390" s="34" t="str">
        <f>VLOOKUP($J1390,[2]Coord_Mpios_X_Y!$B$2:$K$1123,10,FALSE)</f>
        <v>-75,875645424257</v>
      </c>
      <c r="N1390" s="34" t="s">
        <v>139</v>
      </c>
      <c r="O1390" s="34" t="s">
        <v>126</v>
      </c>
      <c r="Q1390" s="34" t="s">
        <v>127</v>
      </c>
      <c r="R1390" s="34">
        <v>52635334</v>
      </c>
      <c r="S1390" s="34" t="str">
        <f t="shared" si="105"/>
        <v>CC52635334</v>
      </c>
      <c r="T1390" s="34" t="s">
        <v>220</v>
      </c>
      <c r="V1390" s="34" t="s">
        <v>273</v>
      </c>
      <c r="W1390" s="34" t="s">
        <v>142</v>
      </c>
      <c r="X1390" s="87">
        <v>26739</v>
      </c>
      <c r="Y1390">
        <v>50</v>
      </c>
      <c r="Z1390" s="36">
        <f>VLOOKUP($Y1390,[2]Edades!$A$3:$H$153,4,FALSE)</f>
        <v>5</v>
      </c>
      <c r="AA1390" s="34" t="str">
        <f>VLOOKUP($Y1390,[2]Edades!$A$3:$H$153,6,FALSE)</f>
        <v>5 - Adultez</v>
      </c>
      <c r="AB1390" s="34">
        <f>VLOOKUP($Y1390,[2]Edades!$A$3:$H$153,7,FALSE)</f>
        <v>11</v>
      </c>
      <c r="AC1390" s="34" t="str">
        <f>VLOOKUP($Y1390,[2]Edades!$A$3:$H$153,8,FALSE)</f>
        <v>50-54</v>
      </c>
      <c r="AD1390" s="34" t="s">
        <v>129</v>
      </c>
      <c r="AE1390" s="1">
        <v>2</v>
      </c>
      <c r="AF1390" s="34" t="s">
        <v>130</v>
      </c>
      <c r="AG1390" s="34" t="s">
        <v>2127</v>
      </c>
      <c r="AH1390" s="34" t="s">
        <v>2127</v>
      </c>
      <c r="AK1390" s="34" t="s">
        <v>139</v>
      </c>
      <c r="AM1390" s="34" t="s">
        <v>2127</v>
      </c>
      <c r="AN1390" s="36" t="s">
        <v>2127</v>
      </c>
      <c r="AO1390" s="36" t="s">
        <v>2127</v>
      </c>
      <c r="AP1390" s="34" t="s">
        <v>2127</v>
      </c>
      <c r="AQ1390" s="36" t="s">
        <v>2127</v>
      </c>
      <c r="AR1390" s="34" t="s">
        <v>5238</v>
      </c>
      <c r="AS1390" s="91" t="s">
        <v>7483</v>
      </c>
      <c r="AT1390" s="34">
        <v>3202955272</v>
      </c>
      <c r="AU1390" s="34" t="s">
        <v>2127</v>
      </c>
      <c r="AX1390" s="90"/>
      <c r="BA1390" s="91"/>
      <c r="BB1390" s="91"/>
      <c r="BC1390" s="91"/>
      <c r="BF1390" s="34" t="s">
        <v>4983</v>
      </c>
      <c r="BG1390" s="92" t="s">
        <v>2098</v>
      </c>
      <c r="BM1390" s="36" t="s">
        <v>131</v>
      </c>
      <c r="BN1390" s="34" t="s">
        <v>132</v>
      </c>
      <c r="BO1390" s="36">
        <v>0</v>
      </c>
      <c r="BQ1390" s="94"/>
      <c r="BS1390" s="36" t="s">
        <v>2127</v>
      </c>
      <c r="BU1390" s="95"/>
      <c r="BV1390" s="95"/>
      <c r="BW1390" s="61"/>
      <c r="BX1390" s="60"/>
      <c r="BY1390" s="59" t="str">
        <f t="shared" ca="1" si="106"/>
        <v/>
      </c>
      <c r="CD1390" s="68"/>
      <c r="CE1390" s="68"/>
      <c r="CF1390" s="67"/>
      <c r="CG1390">
        <v>67</v>
      </c>
      <c r="CH1390" s="2">
        <v>156</v>
      </c>
      <c r="CI1390" s="4">
        <f t="shared" si="107"/>
        <v>27.531229454306374</v>
      </c>
      <c r="CJ1390" s="5" t="str">
        <f t="shared" si="108"/>
        <v>SOBREPESO</v>
      </c>
      <c r="CK1390" s="36">
        <v>0</v>
      </c>
      <c r="CL1390" s="66"/>
      <c r="CM1390" s="89">
        <v>43754</v>
      </c>
      <c r="CN1390" s="97">
        <v>43774</v>
      </c>
      <c r="CP1390"/>
      <c r="CQ1390" s="65"/>
      <c r="CR1390" s="65"/>
      <c r="CS1390" s="98"/>
      <c r="CT1390"/>
      <c r="CU1390"/>
      <c r="CV1390" s="97"/>
      <c r="CW1390" s="2">
        <v>170</v>
      </c>
      <c r="CX1390" s="82">
        <v>92</v>
      </c>
      <c r="DG1390" s="64"/>
      <c r="DI1390" s="89"/>
      <c r="DJ1390" s="89"/>
      <c r="DN1390" s="34"/>
      <c r="DO1390" s="34"/>
      <c r="DP1390" s="34"/>
      <c r="DQ1390" s="34"/>
      <c r="DR1390" s="34"/>
      <c r="DS1390" s="34" t="s">
        <v>2127</v>
      </c>
      <c r="DT1390" s="34"/>
      <c r="DU1390" s="47">
        <v>44582</v>
      </c>
      <c r="DY1390" s="1">
        <v>2</v>
      </c>
      <c r="DZ1390" t="s">
        <v>7941</v>
      </c>
      <c r="EA1390" s="4">
        <v>1.04</v>
      </c>
      <c r="EB1390" s="4">
        <v>85</v>
      </c>
      <c r="EC1390" s="4">
        <v>279</v>
      </c>
      <c r="ED1390" s="4">
        <v>168</v>
      </c>
      <c r="EE1390" s="4">
        <v>59.7</v>
      </c>
      <c r="EF1390" s="4">
        <v>257</v>
      </c>
      <c r="EG1390" s="4">
        <v>256</v>
      </c>
      <c r="EJ1390"/>
      <c r="EL1390" s="34"/>
      <c r="EN1390" s="34"/>
    </row>
    <row r="1391" spans="1:144" x14ac:dyDescent="0.25">
      <c r="A1391" s="85">
        <v>2022</v>
      </c>
      <c r="B1391" s="87">
        <v>44830</v>
      </c>
      <c r="C1391" t="s">
        <v>121</v>
      </c>
      <c r="D1391" t="s">
        <v>122</v>
      </c>
      <c r="E1391" s="34" t="s">
        <v>7938</v>
      </c>
      <c r="F1391" s="34">
        <f t="shared" si="109"/>
        <v>1390</v>
      </c>
      <c r="G1391" s="34" t="s">
        <v>4985</v>
      </c>
      <c r="H1391">
        <v>18</v>
      </c>
      <c r="I1391" s="34" t="s">
        <v>6141</v>
      </c>
      <c r="J1391" s="34" t="s">
        <v>5008</v>
      </c>
      <c r="K1391" s="34" t="str">
        <f>VLOOKUP(J1391,[2]CodMpios!$B$347:$E$362,4,FALSE)</f>
        <v>18094 - Belén De Los Andaquíes</v>
      </c>
      <c r="L1391" s="34" t="str">
        <f>VLOOKUP($J1391,[2]Coord_Mpios_X_Y!$B$2:$K$1123,9,FALSE)</f>
        <v>1,500923003060</v>
      </c>
      <c r="M1391" s="34" t="str">
        <f>VLOOKUP($J1391,[2]Coord_Mpios_X_Y!$B$2:$K$1123,10,FALSE)</f>
        <v>-75,875645424257</v>
      </c>
      <c r="N1391" s="34" t="s">
        <v>6142</v>
      </c>
      <c r="O1391" s="34" t="s">
        <v>126</v>
      </c>
      <c r="Q1391" s="34" t="s">
        <v>127</v>
      </c>
      <c r="R1391" s="34">
        <v>4960450</v>
      </c>
      <c r="S1391" s="34" t="str">
        <f t="shared" si="105"/>
        <v>CC4960450</v>
      </c>
      <c r="T1391" s="34" t="s">
        <v>218</v>
      </c>
      <c r="U1391" s="34" t="s">
        <v>404</v>
      </c>
      <c r="V1391" s="34" t="s">
        <v>5050</v>
      </c>
      <c r="W1391" s="34" t="s">
        <v>5047</v>
      </c>
      <c r="X1391" s="87">
        <v>17781</v>
      </c>
      <c r="Y1391">
        <v>74</v>
      </c>
      <c r="Z1391" s="36">
        <f>VLOOKUP($Y1391,[2]Edades!$A$3:$H$153,4,FALSE)</f>
        <v>6</v>
      </c>
      <c r="AA1391" s="34" t="str">
        <f>VLOOKUP($Y1391,[2]Edades!$A$3:$H$153,6,FALSE)</f>
        <v>6 - Persona mayor</v>
      </c>
      <c r="AB1391" s="34">
        <f>VLOOKUP($Y1391,[2]Edades!$A$3:$H$153,7,FALSE)</f>
        <v>15</v>
      </c>
      <c r="AC1391" s="34" t="str">
        <f>VLOOKUP($Y1391,[2]Edades!$A$3:$H$153,8,FALSE)</f>
        <v>70-74</v>
      </c>
      <c r="AD1391" s="34" t="s">
        <v>146</v>
      </c>
      <c r="AE1391">
        <v>1</v>
      </c>
      <c r="AF1391" s="34" t="s">
        <v>2137</v>
      </c>
      <c r="AG1391" s="34" t="s">
        <v>2127</v>
      </c>
      <c r="AH1391" s="34" t="s">
        <v>2127</v>
      </c>
      <c r="AK1391" s="34" t="s">
        <v>6142</v>
      </c>
      <c r="AM1391" s="34" t="s">
        <v>2127</v>
      </c>
      <c r="AN1391" s="36" t="s">
        <v>2127</v>
      </c>
      <c r="AO1391" s="36" t="s">
        <v>2127</v>
      </c>
      <c r="AP1391" s="34" t="s">
        <v>2127</v>
      </c>
      <c r="AQ1391" s="36" t="s">
        <v>2127</v>
      </c>
      <c r="AR1391" s="34" t="s">
        <v>5238</v>
      </c>
      <c r="AS1391" s="91" t="s">
        <v>7483</v>
      </c>
      <c r="AT1391" s="34">
        <v>3208416988</v>
      </c>
      <c r="AU1391" s="34" t="s">
        <v>2127</v>
      </c>
      <c r="AX1391" s="90"/>
      <c r="BA1391" s="91"/>
      <c r="BB1391" s="91"/>
      <c r="BC1391" s="91"/>
      <c r="BF1391" s="34" t="s">
        <v>4983</v>
      </c>
      <c r="BG1391" s="92" t="s">
        <v>2098</v>
      </c>
      <c r="BM1391" s="36" t="s">
        <v>131</v>
      </c>
      <c r="BN1391" s="34" t="s">
        <v>132</v>
      </c>
      <c r="BO1391" s="36">
        <v>0</v>
      </c>
      <c r="BQ1391" s="94"/>
      <c r="BS1391" s="36" t="s">
        <v>2127</v>
      </c>
      <c r="BU1391" s="95"/>
      <c r="BV1391" s="95"/>
      <c r="BW1391" s="61"/>
      <c r="BX1391" s="60"/>
      <c r="BY1391" s="59" t="str">
        <f t="shared" ca="1" si="106"/>
        <v/>
      </c>
      <c r="CD1391" s="68"/>
      <c r="CE1391" s="68"/>
      <c r="CF1391" s="67"/>
      <c r="CG1391">
        <v>90</v>
      </c>
      <c r="CH1391" s="2">
        <v>172</v>
      </c>
      <c r="CI1391" s="4">
        <f t="shared" si="107"/>
        <v>30.421849648458629</v>
      </c>
      <c r="CJ1391" s="5" t="str">
        <f t="shared" si="108"/>
        <v>OBESIDAD</v>
      </c>
      <c r="CK1391" s="36">
        <v>0</v>
      </c>
      <c r="CL1391" s="66"/>
      <c r="CM1391" s="89">
        <v>43754</v>
      </c>
      <c r="CN1391" s="97">
        <v>43774</v>
      </c>
      <c r="CP1391"/>
      <c r="CQ1391" s="65"/>
      <c r="CR1391" s="65"/>
      <c r="CS1391" s="98"/>
      <c r="CT1391"/>
      <c r="CU1391"/>
      <c r="CV1391" s="97"/>
      <c r="CW1391" s="2"/>
      <c r="CX1391" s="82"/>
      <c r="DG1391" s="64"/>
      <c r="DI1391" s="89">
        <v>43777</v>
      </c>
      <c r="DJ1391" s="89"/>
      <c r="DN1391" s="34"/>
      <c r="DO1391" s="34"/>
      <c r="DP1391" s="34"/>
      <c r="DQ1391" s="34"/>
      <c r="DR1391" s="34"/>
      <c r="DS1391" s="34" t="s">
        <v>2127</v>
      </c>
      <c r="DT1391" s="34"/>
      <c r="DU1391" s="47">
        <v>44530</v>
      </c>
      <c r="DY1391" s="1">
        <v>2</v>
      </c>
      <c r="DZ1391" t="s">
        <v>7940</v>
      </c>
      <c r="EB1391" s="4"/>
      <c r="EJ1391"/>
      <c r="EL1391" s="34"/>
      <c r="EN1391" s="34"/>
    </row>
    <row r="1392" spans="1:144" x14ac:dyDescent="0.25">
      <c r="A1392" s="85">
        <v>2022</v>
      </c>
      <c r="B1392" s="87">
        <v>44830</v>
      </c>
      <c r="C1392" t="s">
        <v>121</v>
      </c>
      <c r="D1392" t="s">
        <v>122</v>
      </c>
      <c r="E1392" s="34" t="s">
        <v>7938</v>
      </c>
      <c r="F1392" s="34">
        <f t="shared" si="109"/>
        <v>1391</v>
      </c>
      <c r="G1392" s="34" t="s">
        <v>4985</v>
      </c>
      <c r="H1392">
        <v>18</v>
      </c>
      <c r="I1392" s="34" t="s">
        <v>6141</v>
      </c>
      <c r="J1392" s="34" t="s">
        <v>4988</v>
      </c>
      <c r="K1392" s="34" t="str">
        <f>VLOOKUP(J1392,[2]CodMpios!$B$347:$E$362,4,FALSE)</f>
        <v>18001 - Florencia</v>
      </c>
      <c r="L1392" s="34" t="str">
        <f>VLOOKUP($J1392,[2]Coord_Mpios_X_Y!$B$2:$K$1123,9,FALSE)</f>
        <v>1,749138703818</v>
      </c>
      <c r="M1392" s="34" t="str">
        <f>VLOOKUP($J1392,[2]Coord_Mpios_X_Y!$B$2:$K$1123,10,FALSE)</f>
        <v>-75,558239064333</v>
      </c>
      <c r="N1392" s="34" t="s">
        <v>139</v>
      </c>
      <c r="O1392" s="34" t="s">
        <v>126</v>
      </c>
      <c r="Q1392" s="34" t="s">
        <v>127</v>
      </c>
      <c r="R1392" s="34">
        <v>26627490</v>
      </c>
      <c r="S1392" s="34" t="str">
        <f t="shared" si="105"/>
        <v>CC26627490</v>
      </c>
      <c r="T1392" s="34" t="s">
        <v>5458</v>
      </c>
      <c r="V1392" s="34" t="s">
        <v>5435</v>
      </c>
      <c r="W1392" s="34" t="s">
        <v>2477</v>
      </c>
      <c r="X1392" s="87">
        <v>9032</v>
      </c>
      <c r="Y1392">
        <v>98</v>
      </c>
      <c r="Z1392" s="36">
        <f>VLOOKUP($Y1392,[2]Edades!$A$3:$H$153,4,FALSE)</f>
        <v>6</v>
      </c>
      <c r="AA1392" s="34" t="str">
        <f>VLOOKUP($Y1392,[2]Edades!$A$3:$H$153,6,FALSE)</f>
        <v>6 - Persona mayor</v>
      </c>
      <c r="AB1392" s="34">
        <f>VLOOKUP($Y1392,[2]Edades!$A$3:$H$153,7,FALSE)</f>
        <v>17</v>
      </c>
      <c r="AC1392" s="34" t="str">
        <f>VLOOKUP($Y1392,[2]Edades!$A$3:$H$153,8,FALSE)</f>
        <v>80 Y MÁS</v>
      </c>
      <c r="AD1392" s="34" t="s">
        <v>129</v>
      </c>
      <c r="AE1392" s="1">
        <v>2</v>
      </c>
      <c r="AF1392" s="34" t="s">
        <v>2137</v>
      </c>
      <c r="AG1392" s="34" t="s">
        <v>2127</v>
      </c>
      <c r="AH1392" s="34" t="s">
        <v>2127</v>
      </c>
      <c r="AK1392" s="34" t="s">
        <v>139</v>
      </c>
      <c r="AM1392" s="34" t="s">
        <v>2127</v>
      </c>
      <c r="AN1392" s="36" t="s">
        <v>2127</v>
      </c>
      <c r="AO1392" s="36" t="s">
        <v>2127</v>
      </c>
      <c r="AP1392" s="34" t="s">
        <v>2127</v>
      </c>
      <c r="AQ1392" s="36" t="s">
        <v>2127</v>
      </c>
      <c r="AR1392" s="34" t="s">
        <v>2098</v>
      </c>
      <c r="AS1392" s="91" t="s">
        <v>7484</v>
      </c>
      <c r="AT1392" s="34">
        <v>3138321834</v>
      </c>
      <c r="AU1392" s="34" t="s">
        <v>2127</v>
      </c>
      <c r="AX1392" s="90"/>
      <c r="BA1392" s="91"/>
      <c r="BB1392" s="91"/>
      <c r="BC1392" s="91"/>
      <c r="BF1392" s="34" t="s">
        <v>4983</v>
      </c>
      <c r="BG1392" s="92" t="s">
        <v>2098</v>
      </c>
      <c r="BM1392" s="36" t="s">
        <v>131</v>
      </c>
      <c r="BN1392" s="34" t="s">
        <v>132</v>
      </c>
      <c r="BO1392" s="36">
        <v>0</v>
      </c>
      <c r="BQ1392" s="94"/>
      <c r="BS1392" s="36" t="s">
        <v>2127</v>
      </c>
      <c r="BU1392" s="95"/>
      <c r="BV1392" s="95"/>
      <c r="BW1392" s="61"/>
      <c r="BX1392" s="60"/>
      <c r="BY1392" s="59" t="str">
        <f t="shared" ca="1" si="106"/>
        <v/>
      </c>
      <c r="CD1392" s="68"/>
      <c r="CE1392" s="68"/>
      <c r="CF1392" s="67"/>
      <c r="CG1392">
        <v>45</v>
      </c>
      <c r="CH1392" s="2">
        <v>147</v>
      </c>
      <c r="CI1392" s="4">
        <f t="shared" si="107"/>
        <v>20.824656393169516</v>
      </c>
      <c r="CJ1392" s="5" t="str">
        <f t="shared" si="108"/>
        <v>NORMAL</v>
      </c>
      <c r="CK1392" s="36">
        <v>0</v>
      </c>
      <c r="CL1392" s="66"/>
      <c r="CM1392" s="89">
        <v>43760</v>
      </c>
      <c r="CN1392" s="97">
        <v>43776</v>
      </c>
      <c r="CP1392"/>
      <c r="CQ1392" s="65"/>
      <c r="CR1392" s="65"/>
      <c r="CS1392" s="98"/>
      <c r="CT1392"/>
      <c r="CU1392"/>
      <c r="CV1392" s="97"/>
      <c r="CW1392" s="2">
        <v>130</v>
      </c>
      <c r="CX1392" s="82">
        <v>89</v>
      </c>
      <c r="DG1392" s="64"/>
      <c r="DI1392" s="89"/>
      <c r="DJ1392" s="89"/>
      <c r="DN1392" s="34"/>
      <c r="DO1392" s="34"/>
      <c r="DP1392" s="34"/>
      <c r="DQ1392" s="34"/>
      <c r="DR1392" s="34"/>
      <c r="DS1392" s="34" t="s">
        <v>2127</v>
      </c>
      <c r="DT1392" s="34"/>
      <c r="DU1392" s="47">
        <v>44525</v>
      </c>
      <c r="DY1392" s="1">
        <v>2</v>
      </c>
      <c r="DZ1392" t="s">
        <v>7940</v>
      </c>
      <c r="EB1392" s="4"/>
      <c r="EJ1392"/>
      <c r="EL1392" s="34"/>
      <c r="EN1392" s="34"/>
    </row>
    <row r="1393" spans="1:144" x14ac:dyDescent="0.25">
      <c r="A1393" s="85">
        <v>2022</v>
      </c>
      <c r="B1393" s="87">
        <v>44830</v>
      </c>
      <c r="C1393" t="s">
        <v>121</v>
      </c>
      <c r="D1393" t="s">
        <v>122</v>
      </c>
      <c r="E1393" s="34" t="s">
        <v>7938</v>
      </c>
      <c r="F1393" s="34">
        <f t="shared" si="109"/>
        <v>1392</v>
      </c>
      <c r="G1393" s="34" t="s">
        <v>4985</v>
      </c>
      <c r="H1393">
        <v>18</v>
      </c>
      <c r="I1393" s="34" t="s">
        <v>6141</v>
      </c>
      <c r="J1393" s="34" t="s">
        <v>4988</v>
      </c>
      <c r="K1393" s="34" t="str">
        <f>VLOOKUP(J1393,[2]CodMpios!$B$347:$E$362,4,FALSE)</f>
        <v>18001 - Florencia</v>
      </c>
      <c r="L1393" s="34" t="str">
        <f>VLOOKUP($J1393,[2]Coord_Mpios_X_Y!$B$2:$K$1123,9,FALSE)</f>
        <v>1,749138703818</v>
      </c>
      <c r="M1393" s="34" t="str">
        <f>VLOOKUP($J1393,[2]Coord_Mpios_X_Y!$B$2:$K$1123,10,FALSE)</f>
        <v>-75,558239064333</v>
      </c>
      <c r="N1393" s="34" t="s">
        <v>6142</v>
      </c>
      <c r="O1393" s="34" t="s">
        <v>126</v>
      </c>
      <c r="Q1393" s="34" t="s">
        <v>127</v>
      </c>
      <c r="R1393" s="34">
        <v>17623782</v>
      </c>
      <c r="S1393" s="34" t="str">
        <f t="shared" si="105"/>
        <v>CC17623782</v>
      </c>
      <c r="T1393" s="34" t="s">
        <v>2488</v>
      </c>
      <c r="V1393" s="34" t="s">
        <v>152</v>
      </c>
      <c r="X1393" s="87">
        <v>18120</v>
      </c>
      <c r="Y1393">
        <v>73</v>
      </c>
      <c r="Z1393" s="36">
        <f>VLOOKUP($Y1393,[2]Edades!$A$3:$H$153,4,FALSE)</f>
        <v>6</v>
      </c>
      <c r="AA1393" s="34" t="str">
        <f>VLOOKUP($Y1393,[2]Edades!$A$3:$H$153,6,FALSE)</f>
        <v>6 - Persona mayor</v>
      </c>
      <c r="AB1393" s="34">
        <f>VLOOKUP($Y1393,[2]Edades!$A$3:$H$153,7,FALSE)</f>
        <v>15</v>
      </c>
      <c r="AC1393" s="34" t="str">
        <f>VLOOKUP($Y1393,[2]Edades!$A$3:$H$153,8,FALSE)</f>
        <v>70-74</v>
      </c>
      <c r="AD1393" s="34" t="s">
        <v>146</v>
      </c>
      <c r="AE1393">
        <v>1</v>
      </c>
      <c r="AF1393" s="34" t="s">
        <v>2137</v>
      </c>
      <c r="AG1393" s="34" t="s">
        <v>2127</v>
      </c>
      <c r="AH1393" s="34" t="s">
        <v>2127</v>
      </c>
      <c r="AK1393" s="34" t="s">
        <v>6142</v>
      </c>
      <c r="AM1393" s="34" t="s">
        <v>2127</v>
      </c>
      <c r="AN1393" s="36" t="s">
        <v>2127</v>
      </c>
      <c r="AO1393" s="36" t="s">
        <v>2127</v>
      </c>
      <c r="AP1393" s="34" t="s">
        <v>2127</v>
      </c>
      <c r="AQ1393" s="36" t="s">
        <v>2127</v>
      </c>
      <c r="AR1393" s="34" t="s">
        <v>2098</v>
      </c>
      <c r="AS1393" s="91" t="s">
        <v>7485</v>
      </c>
      <c r="AT1393" s="34">
        <v>3115675526</v>
      </c>
      <c r="AU1393" s="34" t="s">
        <v>2127</v>
      </c>
      <c r="AX1393" s="90"/>
      <c r="BA1393" s="91"/>
      <c r="BB1393" s="91"/>
      <c r="BC1393" s="91"/>
      <c r="BF1393" s="34" t="s">
        <v>4983</v>
      </c>
      <c r="BG1393" s="92" t="s">
        <v>2098</v>
      </c>
      <c r="BM1393" s="36" t="s">
        <v>131</v>
      </c>
      <c r="BN1393" s="34" t="s">
        <v>132</v>
      </c>
      <c r="BO1393" s="36">
        <v>0</v>
      </c>
      <c r="BQ1393" s="94"/>
      <c r="BS1393" s="36" t="s">
        <v>2127</v>
      </c>
      <c r="BU1393" s="95"/>
      <c r="BV1393" s="95"/>
      <c r="BW1393" s="61"/>
      <c r="BX1393" s="60"/>
      <c r="BY1393" s="59" t="str">
        <f t="shared" ca="1" si="106"/>
        <v/>
      </c>
      <c r="CD1393" s="68"/>
      <c r="CE1393" s="68"/>
      <c r="CF1393" s="67"/>
      <c r="CG1393">
        <v>75</v>
      </c>
      <c r="CH1393" s="2">
        <v>165</v>
      </c>
      <c r="CI1393" s="4">
        <f t="shared" si="107"/>
        <v>27.548209366391188</v>
      </c>
      <c r="CJ1393" s="5" t="str">
        <f t="shared" si="108"/>
        <v>SOBREPESO</v>
      </c>
      <c r="CK1393" s="36">
        <v>0</v>
      </c>
      <c r="CL1393" s="66"/>
      <c r="CM1393" s="89">
        <v>43762</v>
      </c>
      <c r="CN1393" s="97">
        <v>43782</v>
      </c>
      <c r="CP1393"/>
      <c r="CQ1393" s="65"/>
      <c r="CR1393" s="65"/>
      <c r="CS1393" s="98"/>
      <c r="CT1393"/>
      <c r="CU1393"/>
      <c r="CV1393" s="97"/>
      <c r="CW1393" s="2">
        <v>130</v>
      </c>
      <c r="CX1393" s="82">
        <v>70</v>
      </c>
      <c r="DG1393" s="64"/>
      <c r="DI1393" s="89">
        <v>43782</v>
      </c>
      <c r="DJ1393" s="89"/>
      <c r="DN1393" s="34"/>
      <c r="DO1393" s="34"/>
      <c r="DP1393" s="34"/>
      <c r="DQ1393" s="34"/>
      <c r="DR1393" s="34"/>
      <c r="DS1393" s="34" t="s">
        <v>2127</v>
      </c>
      <c r="DT1393" s="34"/>
      <c r="DU1393" s="47">
        <v>44161</v>
      </c>
      <c r="DY1393" s="1">
        <v>2</v>
      </c>
      <c r="DZ1393" t="s">
        <v>7941</v>
      </c>
      <c r="EA1393" s="4">
        <v>0.85</v>
      </c>
      <c r="EB1393" s="4">
        <v>103</v>
      </c>
      <c r="EJ1393"/>
      <c r="EL1393" s="34"/>
      <c r="EN1393" s="34"/>
    </row>
    <row r="1394" spans="1:144" x14ac:dyDescent="0.25">
      <c r="A1394" s="85">
        <v>2022</v>
      </c>
      <c r="B1394" s="87">
        <v>44830</v>
      </c>
      <c r="C1394" t="s">
        <v>121</v>
      </c>
      <c r="D1394" t="s">
        <v>122</v>
      </c>
      <c r="E1394" s="34" t="s">
        <v>7938</v>
      </c>
      <c r="F1394" s="34">
        <f t="shared" si="109"/>
        <v>1393</v>
      </c>
      <c r="G1394" s="34" t="s">
        <v>4985</v>
      </c>
      <c r="H1394">
        <v>18</v>
      </c>
      <c r="I1394" s="34" t="s">
        <v>6141</v>
      </c>
      <c r="J1394" s="34" t="s">
        <v>4988</v>
      </c>
      <c r="K1394" s="34" t="str">
        <f>VLOOKUP(J1394,[2]CodMpios!$B$347:$E$362,4,FALSE)</f>
        <v>18001 - Florencia</v>
      </c>
      <c r="L1394" s="34" t="str">
        <f>VLOOKUP($J1394,[2]Coord_Mpios_X_Y!$B$2:$K$1123,9,FALSE)</f>
        <v>1,749138703818</v>
      </c>
      <c r="M1394" s="34" t="str">
        <f>VLOOKUP($J1394,[2]Coord_Mpios_X_Y!$B$2:$K$1123,10,FALSE)</f>
        <v>-75,558239064333</v>
      </c>
      <c r="N1394" s="34" t="s">
        <v>125</v>
      </c>
      <c r="O1394" s="34" t="s">
        <v>126</v>
      </c>
      <c r="Q1394" s="34" t="s">
        <v>127</v>
      </c>
      <c r="R1394" s="34">
        <v>17655967</v>
      </c>
      <c r="S1394" s="34" t="str">
        <f t="shared" si="105"/>
        <v>CC17655967</v>
      </c>
      <c r="T1394" s="34" t="s">
        <v>2099</v>
      </c>
      <c r="U1394" s="34" t="s">
        <v>223</v>
      </c>
      <c r="V1394" s="34" t="s">
        <v>5457</v>
      </c>
      <c r="W1394" s="34" t="s">
        <v>142</v>
      </c>
      <c r="X1394" s="87">
        <v>28286</v>
      </c>
      <c r="Y1394">
        <v>45</v>
      </c>
      <c r="Z1394" s="36">
        <f>VLOOKUP($Y1394,[2]Edades!$A$3:$H$153,4,FALSE)</f>
        <v>5</v>
      </c>
      <c r="AA1394" s="34" t="str">
        <f>VLOOKUP($Y1394,[2]Edades!$A$3:$H$153,6,FALSE)</f>
        <v>5 - Adultez</v>
      </c>
      <c r="AB1394" s="34">
        <f>VLOOKUP($Y1394,[2]Edades!$A$3:$H$153,7,FALSE)</f>
        <v>10</v>
      </c>
      <c r="AC1394" s="34" t="str">
        <f>VLOOKUP($Y1394,[2]Edades!$A$3:$H$153,8,FALSE)</f>
        <v>45-49</v>
      </c>
      <c r="AD1394" s="34" t="s">
        <v>146</v>
      </c>
      <c r="AE1394">
        <v>1</v>
      </c>
      <c r="AF1394" s="34" t="s">
        <v>130</v>
      </c>
      <c r="AG1394" s="34" t="s">
        <v>2127</v>
      </c>
      <c r="AH1394" s="34" t="s">
        <v>2127</v>
      </c>
      <c r="AK1394" s="34" t="s">
        <v>125</v>
      </c>
      <c r="AM1394" s="34" t="s">
        <v>2127</v>
      </c>
      <c r="AN1394" s="36" t="s">
        <v>2127</v>
      </c>
      <c r="AO1394" s="36" t="s">
        <v>2127</v>
      </c>
      <c r="AP1394" s="34" t="s">
        <v>2127</v>
      </c>
      <c r="AQ1394" s="36" t="s">
        <v>2127</v>
      </c>
      <c r="AR1394" s="34" t="s">
        <v>2098</v>
      </c>
      <c r="AS1394" s="91" t="s">
        <v>7486</v>
      </c>
      <c r="AT1394" s="34">
        <v>3124327673</v>
      </c>
      <c r="AU1394" s="34" t="s">
        <v>2127</v>
      </c>
      <c r="AX1394" s="90"/>
      <c r="BA1394" s="91"/>
      <c r="BB1394" s="91"/>
      <c r="BC1394" s="91"/>
      <c r="BF1394" s="34" t="s">
        <v>4983</v>
      </c>
      <c r="BG1394" s="92" t="s">
        <v>2098</v>
      </c>
      <c r="BM1394" s="36" t="s">
        <v>131</v>
      </c>
      <c r="BN1394" s="34" t="s">
        <v>132</v>
      </c>
      <c r="BO1394" s="36">
        <v>0</v>
      </c>
      <c r="BQ1394" s="94"/>
      <c r="BS1394" s="36" t="s">
        <v>2127</v>
      </c>
      <c r="BU1394" s="95"/>
      <c r="BV1394" s="95"/>
      <c r="BW1394" s="61"/>
      <c r="BX1394" s="60"/>
      <c r="BY1394" s="59" t="str">
        <f t="shared" ca="1" si="106"/>
        <v/>
      </c>
      <c r="CD1394" s="68"/>
      <c r="CE1394" s="68"/>
      <c r="CF1394" s="67"/>
      <c r="CG1394">
        <v>58</v>
      </c>
      <c r="CH1394" s="2">
        <v>167</v>
      </c>
      <c r="CI1394" s="4">
        <f t="shared" si="107"/>
        <v>20.796729893506402</v>
      </c>
      <c r="CJ1394" s="5" t="str">
        <f t="shared" si="108"/>
        <v>NORMAL</v>
      </c>
      <c r="CK1394" s="36">
        <v>0</v>
      </c>
      <c r="CL1394" s="66"/>
      <c r="CM1394" s="89">
        <v>43762</v>
      </c>
      <c r="CN1394" s="97">
        <v>43799</v>
      </c>
      <c r="CP1394"/>
      <c r="CQ1394" s="65"/>
      <c r="CR1394" s="65"/>
      <c r="CS1394" s="98"/>
      <c r="CT1394"/>
      <c r="CU1394"/>
      <c r="CV1394" s="97"/>
      <c r="CW1394" s="2">
        <v>120</v>
      </c>
      <c r="CX1394" s="82">
        <v>80</v>
      </c>
      <c r="DG1394" s="64"/>
      <c r="DI1394" s="89"/>
      <c r="DJ1394" s="89"/>
      <c r="DN1394" s="34"/>
      <c r="DO1394" s="34"/>
      <c r="DP1394" s="34"/>
      <c r="DQ1394" s="34"/>
      <c r="DR1394" s="34"/>
      <c r="DS1394" s="34" t="s">
        <v>2127</v>
      </c>
      <c r="DT1394" s="34"/>
      <c r="DU1394" s="47">
        <v>44609</v>
      </c>
      <c r="DY1394" s="1">
        <v>2</v>
      </c>
      <c r="DZ1394" t="s">
        <v>7940</v>
      </c>
      <c r="EA1394" s="4">
        <v>1.26</v>
      </c>
      <c r="EB1394" s="4">
        <v>83</v>
      </c>
      <c r="EC1394" s="4">
        <v>239</v>
      </c>
      <c r="ED1394" s="4">
        <v>160</v>
      </c>
      <c r="EE1394" s="4">
        <v>64.7</v>
      </c>
      <c r="EF1394" s="4">
        <v>71</v>
      </c>
      <c r="EG1394" s="4">
        <v>1.4</v>
      </c>
      <c r="EJ1394"/>
      <c r="EL1394" s="34"/>
      <c r="EN1394" s="34"/>
    </row>
    <row r="1395" spans="1:144" x14ac:dyDescent="0.25">
      <c r="A1395" s="85">
        <v>2022</v>
      </c>
      <c r="B1395" s="87">
        <v>44830</v>
      </c>
      <c r="C1395" t="s">
        <v>121</v>
      </c>
      <c r="D1395" t="s">
        <v>122</v>
      </c>
      <c r="E1395" s="34" t="s">
        <v>7938</v>
      </c>
      <c r="F1395" s="34">
        <f t="shared" si="109"/>
        <v>1394</v>
      </c>
      <c r="G1395" s="34" t="s">
        <v>4985</v>
      </c>
      <c r="H1395">
        <v>18</v>
      </c>
      <c r="I1395" s="34" t="s">
        <v>6141</v>
      </c>
      <c r="J1395" s="34" t="s">
        <v>5049</v>
      </c>
      <c r="K1395" s="34" t="str">
        <f>VLOOKUP(J1395,[2]CodMpios!$B$347:$E$362,4,FALSE)</f>
        <v>18610 - San José Del Fragua</v>
      </c>
      <c r="L1395" s="34" t="str">
        <f>VLOOKUP($J1395,[2]Coord_Mpios_X_Y!$B$2:$K$1123,9,FALSE)</f>
        <v>1,304702314265</v>
      </c>
      <c r="M1395" s="34" t="str">
        <f>VLOOKUP($J1395,[2]Coord_Mpios_X_Y!$B$2:$K$1123,10,FALSE)</f>
        <v>-76,110005941537</v>
      </c>
      <c r="N1395" s="34" t="s">
        <v>125</v>
      </c>
      <c r="O1395" s="34" t="s">
        <v>126</v>
      </c>
      <c r="Q1395" s="34" t="s">
        <v>127</v>
      </c>
      <c r="R1395" s="34">
        <v>1014210283</v>
      </c>
      <c r="S1395" s="34" t="str">
        <f t="shared" si="105"/>
        <v>CC1014210283</v>
      </c>
      <c r="T1395" s="34" t="s">
        <v>5456</v>
      </c>
      <c r="U1395" s="34" t="s">
        <v>1361</v>
      </c>
      <c r="V1395" s="34" t="s">
        <v>177</v>
      </c>
      <c r="W1395" s="34" t="s">
        <v>1030</v>
      </c>
      <c r="X1395" s="87">
        <v>32966</v>
      </c>
      <c r="Y1395">
        <v>32</v>
      </c>
      <c r="Z1395" s="36">
        <f>VLOOKUP($Y1395,[2]Edades!$A$3:$H$153,4,FALSE)</f>
        <v>5</v>
      </c>
      <c r="AA1395" s="34" t="str">
        <f>VLOOKUP($Y1395,[2]Edades!$A$3:$H$153,6,FALSE)</f>
        <v>5 - Adultez</v>
      </c>
      <c r="AB1395" s="34">
        <f>VLOOKUP($Y1395,[2]Edades!$A$3:$H$153,7,FALSE)</f>
        <v>7</v>
      </c>
      <c r="AC1395" s="34" t="str">
        <f>VLOOKUP($Y1395,[2]Edades!$A$3:$H$153,8,FALSE)</f>
        <v>30-34</v>
      </c>
      <c r="AD1395" s="34" t="s">
        <v>129</v>
      </c>
      <c r="AE1395" s="1">
        <v>2</v>
      </c>
      <c r="AF1395" s="34" t="s">
        <v>130</v>
      </c>
      <c r="AG1395" s="34" t="s">
        <v>2127</v>
      </c>
      <c r="AH1395" s="34" t="s">
        <v>2127</v>
      </c>
      <c r="AK1395" s="34" t="s">
        <v>125</v>
      </c>
      <c r="AM1395" s="34" t="s">
        <v>2127</v>
      </c>
      <c r="AN1395" s="36" t="s">
        <v>2127</v>
      </c>
      <c r="AO1395" s="36" t="s">
        <v>2127</v>
      </c>
      <c r="AP1395" s="34" t="s">
        <v>2127</v>
      </c>
      <c r="AQ1395" s="36" t="s">
        <v>2127</v>
      </c>
      <c r="AR1395" s="34" t="s">
        <v>2098</v>
      </c>
      <c r="AS1395" s="91" t="s">
        <v>7487</v>
      </c>
      <c r="AT1395" s="34">
        <v>3204058666</v>
      </c>
      <c r="AU1395" s="34" t="s">
        <v>2127</v>
      </c>
      <c r="AX1395" s="90"/>
      <c r="BA1395" s="91"/>
      <c r="BB1395" s="91"/>
      <c r="BC1395" s="91"/>
      <c r="BF1395" s="34" t="s">
        <v>4983</v>
      </c>
      <c r="BG1395" s="92" t="s">
        <v>2098</v>
      </c>
      <c r="BM1395" s="36" t="s">
        <v>131</v>
      </c>
      <c r="BN1395" s="34" t="s">
        <v>132</v>
      </c>
      <c r="BO1395" s="36">
        <v>0</v>
      </c>
      <c r="BQ1395" s="94"/>
      <c r="BS1395" s="36" t="s">
        <v>2127</v>
      </c>
      <c r="BU1395" s="95"/>
      <c r="BV1395" s="95"/>
      <c r="BW1395" s="61"/>
      <c r="BX1395" s="60"/>
      <c r="BY1395" s="59" t="str">
        <f t="shared" ca="1" si="106"/>
        <v/>
      </c>
      <c r="CD1395" s="68"/>
      <c r="CE1395" s="68"/>
      <c r="CF1395" s="67"/>
      <c r="CG1395">
        <v>77</v>
      </c>
      <c r="CH1395" s="2">
        <v>164</v>
      </c>
      <c r="CI1395" s="4">
        <f t="shared" si="107"/>
        <v>28.628792385484836</v>
      </c>
      <c r="CJ1395" s="5" t="str">
        <f t="shared" si="108"/>
        <v>SOBREPESO</v>
      </c>
      <c r="CK1395" s="36">
        <v>0</v>
      </c>
      <c r="CL1395" s="66"/>
      <c r="CM1395" s="89">
        <v>43762</v>
      </c>
      <c r="CN1395" s="97">
        <v>43799</v>
      </c>
      <c r="CP1395"/>
      <c r="CQ1395" s="65"/>
      <c r="CR1395" s="65"/>
      <c r="CS1395" s="98"/>
      <c r="CT1395"/>
      <c r="CU1395"/>
      <c r="CV1395" s="97"/>
      <c r="CW1395" s="2">
        <v>132</v>
      </c>
      <c r="CX1395" s="82">
        <v>85</v>
      </c>
      <c r="DG1395" s="64"/>
      <c r="DI1395" s="89"/>
      <c r="DJ1395" s="89"/>
      <c r="DN1395" s="34"/>
      <c r="DO1395" s="34"/>
      <c r="DP1395" s="34"/>
      <c r="DQ1395" s="34"/>
      <c r="DR1395" s="34"/>
      <c r="DS1395" s="34" t="s">
        <v>2127</v>
      </c>
      <c r="DT1395" s="34"/>
      <c r="DU1395" s="47">
        <v>44167</v>
      </c>
      <c r="DY1395" s="1">
        <v>2</v>
      </c>
      <c r="DZ1395" t="s">
        <v>7941</v>
      </c>
      <c r="EB1395" s="4"/>
      <c r="EJ1395"/>
      <c r="EL1395" s="34"/>
      <c r="EN1395" s="34"/>
    </row>
    <row r="1396" spans="1:144" x14ac:dyDescent="0.25">
      <c r="A1396" s="85">
        <v>2022</v>
      </c>
      <c r="B1396" s="87">
        <v>44830</v>
      </c>
      <c r="C1396" t="s">
        <v>121</v>
      </c>
      <c r="D1396" t="s">
        <v>122</v>
      </c>
      <c r="E1396" s="34" t="s">
        <v>7938</v>
      </c>
      <c r="F1396" s="34">
        <f t="shared" si="109"/>
        <v>1395</v>
      </c>
      <c r="G1396" s="34" t="s">
        <v>4985</v>
      </c>
      <c r="H1396">
        <v>18</v>
      </c>
      <c r="I1396" s="34" t="s">
        <v>6141</v>
      </c>
      <c r="J1396" s="34" t="s">
        <v>4988</v>
      </c>
      <c r="K1396" s="34" t="str">
        <f>VLOOKUP(J1396,[2]CodMpios!$B$347:$E$362,4,FALSE)</f>
        <v>18001 - Florencia</v>
      </c>
      <c r="L1396" s="34" t="str">
        <f>VLOOKUP($J1396,[2]Coord_Mpios_X_Y!$B$2:$K$1123,9,FALSE)</f>
        <v>1,749138703818</v>
      </c>
      <c r="M1396" s="34" t="str">
        <f>VLOOKUP($J1396,[2]Coord_Mpios_X_Y!$B$2:$K$1123,10,FALSE)</f>
        <v>-75,558239064333</v>
      </c>
      <c r="N1396" s="34" t="s">
        <v>6142</v>
      </c>
      <c r="O1396" s="34" t="s">
        <v>126</v>
      </c>
      <c r="Q1396" s="34" t="s">
        <v>127</v>
      </c>
      <c r="R1396" s="34">
        <v>17624862</v>
      </c>
      <c r="S1396" s="34" t="str">
        <f t="shared" si="105"/>
        <v>CC17624862</v>
      </c>
      <c r="T1396" s="34" t="s">
        <v>368</v>
      </c>
      <c r="V1396" s="34" t="s">
        <v>2543</v>
      </c>
      <c r="W1396" s="34" t="s">
        <v>2394</v>
      </c>
      <c r="X1396" s="87">
        <v>18619</v>
      </c>
      <c r="Y1396">
        <v>72</v>
      </c>
      <c r="Z1396" s="36">
        <f>VLOOKUP($Y1396,[2]Edades!$A$3:$H$153,4,FALSE)</f>
        <v>6</v>
      </c>
      <c r="AA1396" s="34" t="str">
        <f>VLOOKUP($Y1396,[2]Edades!$A$3:$H$153,6,FALSE)</f>
        <v>6 - Persona mayor</v>
      </c>
      <c r="AB1396" s="34">
        <f>VLOOKUP($Y1396,[2]Edades!$A$3:$H$153,7,FALSE)</f>
        <v>15</v>
      </c>
      <c r="AC1396" s="34" t="str">
        <f>VLOOKUP($Y1396,[2]Edades!$A$3:$H$153,8,FALSE)</f>
        <v>70-74</v>
      </c>
      <c r="AD1396" s="34" t="s">
        <v>146</v>
      </c>
      <c r="AE1396">
        <v>1</v>
      </c>
      <c r="AF1396" s="34" t="s">
        <v>2137</v>
      </c>
      <c r="AG1396" s="34" t="s">
        <v>2127</v>
      </c>
      <c r="AH1396" s="34" t="s">
        <v>2127</v>
      </c>
      <c r="AK1396" s="34" t="s">
        <v>6142</v>
      </c>
      <c r="AM1396" s="34" t="s">
        <v>2127</v>
      </c>
      <c r="AN1396" s="36" t="s">
        <v>2127</v>
      </c>
      <c r="AO1396" s="36" t="s">
        <v>2127</v>
      </c>
      <c r="AP1396" s="34" t="s">
        <v>2127</v>
      </c>
      <c r="AQ1396" s="36" t="s">
        <v>2127</v>
      </c>
      <c r="AR1396" s="34" t="s">
        <v>2098</v>
      </c>
      <c r="AS1396" s="91" t="s">
        <v>7488</v>
      </c>
      <c r="AT1396" s="34">
        <v>3142776655</v>
      </c>
      <c r="AU1396" s="34" t="s">
        <v>2127</v>
      </c>
      <c r="AX1396" s="90"/>
      <c r="BA1396" s="91"/>
      <c r="BB1396" s="91"/>
      <c r="BC1396" s="91"/>
      <c r="BF1396" s="34" t="s">
        <v>4983</v>
      </c>
      <c r="BG1396" s="92" t="s">
        <v>2098</v>
      </c>
      <c r="BM1396" s="36" t="s">
        <v>131</v>
      </c>
      <c r="BN1396" s="34" t="s">
        <v>132</v>
      </c>
      <c r="BO1396" s="36">
        <v>0</v>
      </c>
      <c r="BQ1396" s="94"/>
      <c r="BS1396" s="36" t="s">
        <v>2127</v>
      </c>
      <c r="BU1396" s="95"/>
      <c r="BV1396" s="95"/>
      <c r="BW1396" s="61"/>
      <c r="BX1396" s="60"/>
      <c r="BY1396" s="59" t="str">
        <f t="shared" ca="1" si="106"/>
        <v/>
      </c>
      <c r="CD1396" s="68"/>
      <c r="CE1396" s="68"/>
      <c r="CF1396" s="67"/>
      <c r="CG1396">
        <v>70</v>
      </c>
      <c r="CH1396" s="2">
        <v>165</v>
      </c>
      <c r="CI1396" s="4">
        <f t="shared" si="107"/>
        <v>25.711662075298442</v>
      </c>
      <c r="CJ1396" s="5" t="str">
        <f t="shared" si="108"/>
        <v>SOBREPESO</v>
      </c>
      <c r="CK1396" s="36">
        <v>0</v>
      </c>
      <c r="CL1396" s="66"/>
      <c r="CM1396" s="89">
        <v>43766</v>
      </c>
      <c r="CN1396" s="97">
        <v>43789</v>
      </c>
      <c r="CP1396"/>
      <c r="CQ1396" s="65"/>
      <c r="CR1396" s="65"/>
      <c r="CS1396" s="98"/>
      <c r="CT1396"/>
      <c r="CU1396"/>
      <c r="CV1396" s="97"/>
      <c r="CW1396" s="2"/>
      <c r="CX1396" s="82"/>
      <c r="DG1396" s="64"/>
      <c r="DI1396" s="89">
        <v>43794</v>
      </c>
      <c r="DJ1396" s="89"/>
      <c r="DN1396" s="34"/>
      <c r="DO1396" s="34"/>
      <c r="DP1396" s="34"/>
      <c r="DQ1396" s="34"/>
      <c r="DR1396" s="34"/>
      <c r="DS1396" s="34" t="s">
        <v>2127</v>
      </c>
      <c r="DT1396" s="34"/>
      <c r="DU1396" s="47">
        <v>41233</v>
      </c>
      <c r="DY1396" s="1">
        <v>2</v>
      </c>
      <c r="DZ1396" t="s">
        <v>7941</v>
      </c>
      <c r="EB1396" s="4"/>
      <c r="EJ1396"/>
      <c r="EL1396" s="34"/>
      <c r="EN1396" s="34"/>
    </row>
    <row r="1397" spans="1:144" x14ac:dyDescent="0.25">
      <c r="A1397" s="85">
        <v>2022</v>
      </c>
      <c r="B1397" s="87">
        <v>44830</v>
      </c>
      <c r="C1397" t="s">
        <v>121</v>
      </c>
      <c r="D1397" t="s">
        <v>122</v>
      </c>
      <c r="E1397" s="34" t="s">
        <v>7938</v>
      </c>
      <c r="F1397" s="34">
        <f t="shared" si="109"/>
        <v>1396</v>
      </c>
      <c r="G1397" s="34" t="s">
        <v>4985</v>
      </c>
      <c r="H1397">
        <v>18</v>
      </c>
      <c r="I1397" s="34" t="s">
        <v>6141</v>
      </c>
      <c r="J1397" s="34" t="s">
        <v>5008</v>
      </c>
      <c r="K1397" s="34" t="str">
        <f>VLOOKUP(J1397,[2]CodMpios!$B$347:$E$362,4,FALSE)</f>
        <v>18094 - Belén De Los Andaquíes</v>
      </c>
      <c r="L1397" s="34" t="str">
        <f>VLOOKUP($J1397,[2]Coord_Mpios_X_Y!$B$2:$K$1123,9,FALSE)</f>
        <v>1,500923003060</v>
      </c>
      <c r="M1397" s="34" t="str">
        <f>VLOOKUP($J1397,[2]Coord_Mpios_X_Y!$B$2:$K$1123,10,FALSE)</f>
        <v>-75,875645424257</v>
      </c>
      <c r="N1397" s="34" t="s">
        <v>125</v>
      </c>
      <c r="O1397" s="34" t="s">
        <v>126</v>
      </c>
      <c r="Q1397" s="34" t="s">
        <v>127</v>
      </c>
      <c r="R1397" s="34">
        <v>26630712</v>
      </c>
      <c r="S1397" s="34" t="str">
        <f t="shared" si="105"/>
        <v>CC26630712</v>
      </c>
      <c r="T1397" s="34" t="s">
        <v>570</v>
      </c>
      <c r="V1397" s="34" t="s">
        <v>1074</v>
      </c>
      <c r="W1397" s="34" t="s">
        <v>5060</v>
      </c>
      <c r="X1397" s="87">
        <v>25558</v>
      </c>
      <c r="Y1397">
        <v>53</v>
      </c>
      <c r="Z1397" s="36">
        <f>VLOOKUP($Y1397,[2]Edades!$A$3:$H$153,4,FALSE)</f>
        <v>5</v>
      </c>
      <c r="AA1397" s="34" t="str">
        <f>VLOOKUP($Y1397,[2]Edades!$A$3:$H$153,6,FALSE)</f>
        <v>5 - Adultez</v>
      </c>
      <c r="AB1397" s="34">
        <f>VLOOKUP($Y1397,[2]Edades!$A$3:$H$153,7,FALSE)</f>
        <v>11</v>
      </c>
      <c r="AC1397" s="34" t="str">
        <f>VLOOKUP($Y1397,[2]Edades!$A$3:$H$153,8,FALSE)</f>
        <v>50-54</v>
      </c>
      <c r="AD1397" s="34" t="s">
        <v>129</v>
      </c>
      <c r="AE1397" s="1">
        <v>2</v>
      </c>
      <c r="AF1397" s="34" t="s">
        <v>130</v>
      </c>
      <c r="AG1397" s="34" t="s">
        <v>2127</v>
      </c>
      <c r="AH1397" s="34" t="s">
        <v>2127</v>
      </c>
      <c r="AK1397" s="34" t="s">
        <v>125</v>
      </c>
      <c r="AM1397" s="34" t="s">
        <v>2127</v>
      </c>
      <c r="AN1397" s="36" t="s">
        <v>2127</v>
      </c>
      <c r="AO1397" s="36" t="s">
        <v>2127</v>
      </c>
      <c r="AP1397" s="34" t="s">
        <v>2127</v>
      </c>
      <c r="AQ1397" s="36" t="s">
        <v>2127</v>
      </c>
      <c r="AR1397" s="34" t="s">
        <v>5238</v>
      </c>
      <c r="AS1397" s="91" t="s">
        <v>7489</v>
      </c>
      <c r="AT1397" s="34">
        <v>3214166126</v>
      </c>
      <c r="AU1397" s="34" t="s">
        <v>2127</v>
      </c>
      <c r="AX1397" s="90"/>
      <c r="BA1397" s="91"/>
      <c r="BB1397" s="91"/>
      <c r="BC1397" s="91"/>
      <c r="BF1397" s="34" t="s">
        <v>4983</v>
      </c>
      <c r="BG1397" s="92" t="s">
        <v>2098</v>
      </c>
      <c r="BM1397" s="36" t="s">
        <v>131</v>
      </c>
      <c r="BN1397" s="34" t="s">
        <v>132</v>
      </c>
      <c r="BO1397" s="36">
        <v>0</v>
      </c>
      <c r="BQ1397" s="94"/>
      <c r="BS1397" s="36" t="s">
        <v>2127</v>
      </c>
      <c r="BU1397" s="95"/>
      <c r="BV1397" s="95"/>
      <c r="BW1397" s="61"/>
      <c r="BX1397" s="60"/>
      <c r="BY1397" s="59" t="str">
        <f t="shared" ca="1" si="106"/>
        <v/>
      </c>
      <c r="CD1397" s="68"/>
      <c r="CE1397" s="68"/>
      <c r="CF1397" s="67"/>
      <c r="CG1397">
        <v>106</v>
      </c>
      <c r="CH1397" s="2">
        <v>167</v>
      </c>
      <c r="CI1397" s="4">
        <f t="shared" si="107"/>
        <v>38.007816701925492</v>
      </c>
      <c r="CJ1397" s="5" t="str">
        <f t="shared" si="108"/>
        <v>OBESIDAD</v>
      </c>
      <c r="CK1397" s="36">
        <v>0</v>
      </c>
      <c r="CL1397" s="66"/>
      <c r="CM1397" s="89">
        <v>43767</v>
      </c>
      <c r="CN1397" s="97">
        <v>43783</v>
      </c>
      <c r="CP1397"/>
      <c r="CQ1397" s="65"/>
      <c r="CR1397" s="65"/>
      <c r="CS1397" s="98"/>
      <c r="CT1397"/>
      <c r="CU1397"/>
      <c r="CV1397" s="97"/>
      <c r="CW1397" s="2">
        <v>120</v>
      </c>
      <c r="CX1397" s="82">
        <v>80</v>
      </c>
      <c r="DG1397" s="64"/>
      <c r="DI1397" s="89">
        <v>43783</v>
      </c>
      <c r="DJ1397" s="89"/>
      <c r="DN1397" s="34"/>
      <c r="DO1397" s="34"/>
      <c r="DP1397" s="34"/>
      <c r="DQ1397" s="34"/>
      <c r="DR1397" s="34"/>
      <c r="DS1397" s="34" t="s">
        <v>2127</v>
      </c>
      <c r="DT1397" s="34"/>
      <c r="DY1397" s="1">
        <v>1</v>
      </c>
      <c r="DZ1397" t="s">
        <v>7941</v>
      </c>
      <c r="EB1397" s="4">
        <v>145</v>
      </c>
      <c r="ED1397" s="4">
        <v>158</v>
      </c>
      <c r="EH1397" s="4">
        <v>7</v>
      </c>
      <c r="EJ1397"/>
      <c r="EL1397" s="34"/>
      <c r="EN1397" s="34"/>
    </row>
    <row r="1398" spans="1:144" x14ac:dyDescent="0.25">
      <c r="A1398" s="85">
        <v>2022</v>
      </c>
      <c r="B1398" s="87">
        <v>44830</v>
      </c>
      <c r="C1398" t="s">
        <v>121</v>
      </c>
      <c r="D1398" t="s">
        <v>122</v>
      </c>
      <c r="E1398" s="34" t="s">
        <v>7938</v>
      </c>
      <c r="F1398" s="34">
        <f t="shared" si="109"/>
        <v>1397</v>
      </c>
      <c r="G1398" s="34" t="s">
        <v>4985</v>
      </c>
      <c r="H1398">
        <v>18</v>
      </c>
      <c r="I1398" s="34" t="s">
        <v>6141</v>
      </c>
      <c r="J1398" s="34" t="s">
        <v>4988</v>
      </c>
      <c r="K1398" s="34" t="str">
        <f>VLOOKUP(J1398,[2]CodMpios!$B$347:$E$362,4,FALSE)</f>
        <v>18001 - Florencia</v>
      </c>
      <c r="L1398" s="34" t="str">
        <f>VLOOKUP($J1398,[2]Coord_Mpios_X_Y!$B$2:$K$1123,9,FALSE)</f>
        <v>1,749138703818</v>
      </c>
      <c r="M1398" s="34" t="str">
        <f>VLOOKUP($J1398,[2]Coord_Mpios_X_Y!$B$2:$K$1123,10,FALSE)</f>
        <v>-75,558239064333</v>
      </c>
      <c r="N1398" s="34" t="s">
        <v>6142</v>
      </c>
      <c r="O1398" s="34" t="s">
        <v>126</v>
      </c>
      <c r="Q1398" s="34" t="s">
        <v>127</v>
      </c>
      <c r="R1398" s="34">
        <v>26614986</v>
      </c>
      <c r="S1398" s="34" t="str">
        <f t="shared" si="105"/>
        <v>CC26614986</v>
      </c>
      <c r="T1398" s="34" t="s">
        <v>273</v>
      </c>
      <c r="U1398" s="34" t="s">
        <v>2356</v>
      </c>
      <c r="V1398" s="34" t="s">
        <v>5308</v>
      </c>
      <c r="W1398" s="34" t="s">
        <v>5455</v>
      </c>
      <c r="X1398" s="87">
        <v>17142</v>
      </c>
      <c r="Y1398">
        <v>76</v>
      </c>
      <c r="Z1398" s="36">
        <f>VLOOKUP($Y1398,[2]Edades!$A$3:$H$153,4,FALSE)</f>
        <v>6</v>
      </c>
      <c r="AA1398" s="34" t="str">
        <f>VLOOKUP($Y1398,[2]Edades!$A$3:$H$153,6,FALSE)</f>
        <v>6 - Persona mayor</v>
      </c>
      <c r="AB1398" s="34">
        <f>VLOOKUP($Y1398,[2]Edades!$A$3:$H$153,7,FALSE)</f>
        <v>16</v>
      </c>
      <c r="AC1398" s="34" t="str">
        <f>VLOOKUP($Y1398,[2]Edades!$A$3:$H$153,8,FALSE)</f>
        <v>75-79</v>
      </c>
      <c r="AD1398" s="34" t="s">
        <v>129</v>
      </c>
      <c r="AE1398" s="1">
        <v>2</v>
      </c>
      <c r="AF1398" s="34" t="s">
        <v>2137</v>
      </c>
      <c r="AG1398" s="34" t="s">
        <v>2127</v>
      </c>
      <c r="AH1398" s="34" t="s">
        <v>2127</v>
      </c>
      <c r="AK1398" s="34" t="s">
        <v>6142</v>
      </c>
      <c r="AM1398" s="34" t="s">
        <v>2127</v>
      </c>
      <c r="AN1398" s="36" t="s">
        <v>2127</v>
      </c>
      <c r="AO1398" s="36" t="s">
        <v>2127</v>
      </c>
      <c r="AP1398" s="34" t="s">
        <v>2127</v>
      </c>
      <c r="AQ1398" s="36" t="s">
        <v>2127</v>
      </c>
      <c r="AR1398" s="34" t="s">
        <v>2098</v>
      </c>
      <c r="AS1398" s="91" t="s">
        <v>7490</v>
      </c>
      <c r="AT1398" s="34">
        <v>3124475456</v>
      </c>
      <c r="AU1398" s="34" t="s">
        <v>2127</v>
      </c>
      <c r="AX1398" s="90"/>
      <c r="BA1398" s="91"/>
      <c r="BB1398" s="91"/>
      <c r="BC1398" s="91"/>
      <c r="BF1398" s="34" t="s">
        <v>4983</v>
      </c>
      <c r="BG1398" s="92" t="s">
        <v>2098</v>
      </c>
      <c r="BM1398" s="36" t="s">
        <v>131</v>
      </c>
      <c r="BN1398" s="34" t="s">
        <v>132</v>
      </c>
      <c r="BO1398" s="36">
        <v>0</v>
      </c>
      <c r="BQ1398" s="94"/>
      <c r="BS1398" s="36" t="s">
        <v>2127</v>
      </c>
      <c r="BU1398" s="95"/>
      <c r="BV1398" s="95"/>
      <c r="BW1398" s="61"/>
      <c r="BX1398" s="60"/>
      <c r="BY1398" s="59" t="str">
        <f t="shared" ca="1" si="106"/>
        <v/>
      </c>
      <c r="CD1398" s="68"/>
      <c r="CE1398" s="68"/>
      <c r="CF1398" s="67"/>
      <c r="CG1398">
        <v>70</v>
      </c>
      <c r="CH1398" s="2">
        <v>164</v>
      </c>
      <c r="CI1398" s="4">
        <f t="shared" si="107"/>
        <v>26.026174895895306</v>
      </c>
      <c r="CJ1398" s="5" t="str">
        <f t="shared" si="108"/>
        <v>SOBREPESO</v>
      </c>
      <c r="CK1398" s="36">
        <v>0</v>
      </c>
      <c r="CL1398" s="66"/>
      <c r="CM1398" s="89">
        <v>43774</v>
      </c>
      <c r="CN1398" s="97">
        <v>43798</v>
      </c>
      <c r="CP1398"/>
      <c r="CQ1398" s="65"/>
      <c r="CR1398" s="65"/>
      <c r="CS1398" s="98"/>
      <c r="CT1398"/>
      <c r="CU1398"/>
      <c r="CV1398" s="97"/>
      <c r="CW1398" s="2">
        <v>120</v>
      </c>
      <c r="CX1398" s="82">
        <v>60</v>
      </c>
      <c r="DG1398" s="64"/>
      <c r="DI1398" s="89"/>
      <c r="DJ1398" s="89"/>
      <c r="DN1398" s="34"/>
      <c r="DO1398" s="34"/>
      <c r="DP1398" s="34"/>
      <c r="DQ1398" s="34"/>
      <c r="DR1398" s="34"/>
      <c r="DS1398" s="34" t="s">
        <v>2127</v>
      </c>
      <c r="DT1398" s="34"/>
      <c r="DU1398" s="47">
        <v>44756</v>
      </c>
      <c r="DY1398" s="1">
        <v>3</v>
      </c>
      <c r="DZ1398" t="s">
        <v>7941</v>
      </c>
      <c r="EA1398" s="4">
        <v>1.06</v>
      </c>
      <c r="EB1398" s="4"/>
      <c r="EC1398" s="4">
        <v>138</v>
      </c>
      <c r="EE1398" s="4">
        <v>46</v>
      </c>
      <c r="EF1398" s="4">
        <v>120</v>
      </c>
      <c r="EG1398" s="4">
        <v>2.8</v>
      </c>
      <c r="EH1398" s="4">
        <v>6.9</v>
      </c>
      <c r="EJ1398"/>
      <c r="EL1398" s="34"/>
      <c r="EN1398" s="34"/>
    </row>
    <row r="1399" spans="1:144" x14ac:dyDescent="0.25">
      <c r="A1399" s="85">
        <v>2022</v>
      </c>
      <c r="B1399" s="87">
        <v>44830</v>
      </c>
      <c r="C1399" t="s">
        <v>121</v>
      </c>
      <c r="D1399" t="s">
        <v>122</v>
      </c>
      <c r="E1399" s="34" t="s">
        <v>7938</v>
      </c>
      <c r="F1399" s="34">
        <f t="shared" si="109"/>
        <v>1398</v>
      </c>
      <c r="G1399" s="34" t="s">
        <v>4985</v>
      </c>
      <c r="H1399">
        <v>18</v>
      </c>
      <c r="I1399" s="34" t="s">
        <v>6141</v>
      </c>
      <c r="J1399" s="34" t="s">
        <v>4988</v>
      </c>
      <c r="K1399" s="34" t="str">
        <f>VLOOKUP(J1399,[2]CodMpios!$B$347:$E$362,4,FALSE)</f>
        <v>18001 - Florencia</v>
      </c>
      <c r="L1399" s="34" t="str">
        <f>VLOOKUP($J1399,[2]Coord_Mpios_X_Y!$B$2:$K$1123,9,FALSE)</f>
        <v>1,749138703818</v>
      </c>
      <c r="M1399" s="34" t="str">
        <f>VLOOKUP($J1399,[2]Coord_Mpios_X_Y!$B$2:$K$1123,10,FALSE)</f>
        <v>-75,558239064333</v>
      </c>
      <c r="N1399" s="34" t="s">
        <v>6142</v>
      </c>
      <c r="O1399" s="34" t="s">
        <v>126</v>
      </c>
      <c r="Q1399" s="34" t="s">
        <v>127</v>
      </c>
      <c r="R1399" s="34">
        <v>40757113</v>
      </c>
      <c r="S1399" s="34" t="str">
        <f t="shared" si="105"/>
        <v>CC40757113</v>
      </c>
      <c r="T1399" s="34" t="s">
        <v>2457</v>
      </c>
      <c r="U1399" s="34" t="s">
        <v>164</v>
      </c>
      <c r="V1399" s="34" t="s">
        <v>5192</v>
      </c>
      <c r="W1399" s="34" t="s">
        <v>2157</v>
      </c>
      <c r="X1399" s="87">
        <v>20457</v>
      </c>
      <c r="Y1399">
        <v>67</v>
      </c>
      <c r="Z1399" s="36">
        <f>VLOOKUP($Y1399,[2]Edades!$A$3:$H$153,4,FALSE)</f>
        <v>6</v>
      </c>
      <c r="AA1399" s="34" t="str">
        <f>VLOOKUP($Y1399,[2]Edades!$A$3:$H$153,6,FALSE)</f>
        <v>6 - Persona mayor</v>
      </c>
      <c r="AB1399" s="34">
        <f>VLOOKUP($Y1399,[2]Edades!$A$3:$H$153,7,FALSE)</f>
        <v>14</v>
      </c>
      <c r="AC1399" s="34" t="str">
        <f>VLOOKUP($Y1399,[2]Edades!$A$3:$H$153,8,FALSE)</f>
        <v>65-69</v>
      </c>
      <c r="AD1399" s="34" t="s">
        <v>129</v>
      </c>
      <c r="AE1399" s="1">
        <v>2</v>
      </c>
      <c r="AF1399" s="34" t="s">
        <v>2137</v>
      </c>
      <c r="AG1399" s="34" t="s">
        <v>2127</v>
      </c>
      <c r="AH1399" s="34" t="s">
        <v>2127</v>
      </c>
      <c r="AK1399" s="34" t="s">
        <v>6142</v>
      </c>
      <c r="AM1399" s="34" t="s">
        <v>2127</v>
      </c>
      <c r="AN1399" s="36" t="s">
        <v>2127</v>
      </c>
      <c r="AO1399" s="36" t="s">
        <v>2127</v>
      </c>
      <c r="AP1399" s="34" t="s">
        <v>2127</v>
      </c>
      <c r="AQ1399" s="36" t="s">
        <v>2127</v>
      </c>
      <c r="AR1399" s="34" t="s">
        <v>2098</v>
      </c>
      <c r="AS1399" s="91" t="s">
        <v>7491</v>
      </c>
      <c r="AT1399" s="34">
        <v>4356953</v>
      </c>
      <c r="AU1399" s="34" t="s">
        <v>2127</v>
      </c>
      <c r="AX1399" s="90"/>
      <c r="BA1399" s="91"/>
      <c r="BB1399" s="91"/>
      <c r="BC1399" s="91"/>
      <c r="BF1399" s="34" t="s">
        <v>4983</v>
      </c>
      <c r="BG1399" s="92" t="s">
        <v>2098</v>
      </c>
      <c r="BM1399" s="36" t="s">
        <v>131</v>
      </c>
      <c r="BN1399" s="34" t="s">
        <v>132</v>
      </c>
      <c r="BO1399" s="36">
        <v>0</v>
      </c>
      <c r="BQ1399" s="94"/>
      <c r="BS1399" s="36" t="s">
        <v>2127</v>
      </c>
      <c r="BU1399" s="95"/>
      <c r="BV1399" s="95"/>
      <c r="BW1399" s="61"/>
      <c r="BX1399" s="60"/>
      <c r="BY1399" s="59" t="str">
        <f t="shared" ca="1" si="106"/>
        <v/>
      </c>
      <c r="CD1399" s="68"/>
      <c r="CE1399" s="68"/>
      <c r="CF1399" s="67"/>
      <c r="CG1399">
        <v>56</v>
      </c>
      <c r="CH1399" s="2">
        <v>158</v>
      </c>
      <c r="CI1399" s="4">
        <f t="shared" si="107"/>
        <v>22.432302515622492</v>
      </c>
      <c r="CJ1399" s="5" t="str">
        <f t="shared" si="108"/>
        <v>NORMAL</v>
      </c>
      <c r="CK1399" s="36">
        <v>0</v>
      </c>
      <c r="CL1399" s="66"/>
      <c r="CM1399" s="89">
        <v>43774</v>
      </c>
      <c r="CN1399" s="97">
        <v>43797</v>
      </c>
      <c r="CP1399"/>
      <c r="CQ1399" s="65"/>
      <c r="CR1399" s="65"/>
      <c r="CS1399" s="98"/>
      <c r="CT1399"/>
      <c r="CU1399"/>
      <c r="CV1399" s="97"/>
      <c r="CW1399" s="2"/>
      <c r="CX1399" s="82"/>
      <c r="DG1399" s="64"/>
      <c r="DI1399" s="89">
        <v>43798</v>
      </c>
      <c r="DJ1399" s="89"/>
      <c r="DN1399" s="34"/>
      <c r="DO1399" s="34"/>
      <c r="DP1399" s="34"/>
      <c r="DQ1399" s="34"/>
      <c r="DR1399" s="34"/>
      <c r="DS1399" s="34" t="s">
        <v>2127</v>
      </c>
      <c r="DT1399" s="34"/>
      <c r="DU1399" s="47">
        <v>44245</v>
      </c>
      <c r="DY1399" s="1">
        <v>3</v>
      </c>
      <c r="DZ1399" t="s">
        <v>7940</v>
      </c>
      <c r="EA1399" s="4">
        <v>1.7</v>
      </c>
      <c r="EB1399" s="4"/>
      <c r="EH1399" s="4">
        <v>1.7</v>
      </c>
      <c r="EJ1399"/>
      <c r="EL1399" s="34"/>
      <c r="EN1399" s="34"/>
    </row>
    <row r="1400" spans="1:144" x14ac:dyDescent="0.25">
      <c r="A1400" s="85">
        <v>2022</v>
      </c>
      <c r="B1400" s="87">
        <v>44830</v>
      </c>
      <c r="C1400" t="s">
        <v>121</v>
      </c>
      <c r="D1400" t="s">
        <v>122</v>
      </c>
      <c r="E1400" s="34" t="s">
        <v>7938</v>
      </c>
      <c r="F1400" s="34">
        <f t="shared" si="109"/>
        <v>1399</v>
      </c>
      <c r="G1400" s="34" t="s">
        <v>4985</v>
      </c>
      <c r="H1400">
        <v>18</v>
      </c>
      <c r="I1400" s="34" t="s">
        <v>6141</v>
      </c>
      <c r="J1400" s="34" t="s">
        <v>4988</v>
      </c>
      <c r="K1400" s="34" t="str">
        <f>VLOOKUP(J1400,[2]CodMpios!$B$347:$E$362,4,FALSE)</f>
        <v>18001 - Florencia</v>
      </c>
      <c r="L1400" s="34" t="str">
        <f>VLOOKUP($J1400,[2]Coord_Mpios_X_Y!$B$2:$K$1123,9,FALSE)</f>
        <v>1,749138703818</v>
      </c>
      <c r="M1400" s="34" t="str">
        <f>VLOOKUP($J1400,[2]Coord_Mpios_X_Y!$B$2:$K$1123,10,FALSE)</f>
        <v>-75,558239064333</v>
      </c>
      <c r="N1400" s="34" t="s">
        <v>125</v>
      </c>
      <c r="O1400" s="34" t="s">
        <v>126</v>
      </c>
      <c r="Q1400" s="34" t="s">
        <v>127</v>
      </c>
      <c r="R1400" s="34">
        <v>40769248</v>
      </c>
      <c r="S1400" s="34" t="str">
        <f t="shared" si="105"/>
        <v>CC40769248</v>
      </c>
      <c r="T1400" s="34" t="s">
        <v>964</v>
      </c>
      <c r="V1400" s="34" t="s">
        <v>5454</v>
      </c>
      <c r="W1400" s="34" t="s">
        <v>196</v>
      </c>
      <c r="X1400" s="87">
        <v>24865</v>
      </c>
      <c r="Y1400">
        <v>55</v>
      </c>
      <c r="Z1400" s="36">
        <f>VLOOKUP($Y1400,[2]Edades!$A$3:$H$153,4,FALSE)</f>
        <v>5</v>
      </c>
      <c r="AA1400" s="34" t="str">
        <f>VLOOKUP($Y1400,[2]Edades!$A$3:$H$153,6,FALSE)</f>
        <v>5 - Adultez</v>
      </c>
      <c r="AB1400" s="34">
        <f>VLOOKUP($Y1400,[2]Edades!$A$3:$H$153,7,FALSE)</f>
        <v>12</v>
      </c>
      <c r="AC1400" s="34" t="str">
        <f>VLOOKUP($Y1400,[2]Edades!$A$3:$H$153,8,FALSE)</f>
        <v>55-59</v>
      </c>
      <c r="AD1400" s="34" t="s">
        <v>129</v>
      </c>
      <c r="AE1400" s="1">
        <v>2</v>
      </c>
      <c r="AF1400" s="34" t="s">
        <v>130</v>
      </c>
      <c r="AG1400" s="34" t="s">
        <v>2127</v>
      </c>
      <c r="AH1400" s="34" t="s">
        <v>2127</v>
      </c>
      <c r="AK1400" s="34" t="s">
        <v>125</v>
      </c>
      <c r="AM1400" s="34" t="s">
        <v>2127</v>
      </c>
      <c r="AN1400" s="36" t="s">
        <v>2127</v>
      </c>
      <c r="AO1400" s="36" t="s">
        <v>2127</v>
      </c>
      <c r="AP1400" s="34" t="s">
        <v>2127</v>
      </c>
      <c r="AQ1400" s="36" t="s">
        <v>2127</v>
      </c>
      <c r="AR1400" s="34" t="s">
        <v>2098</v>
      </c>
      <c r="AS1400" s="91" t="s">
        <v>7492</v>
      </c>
      <c r="AT1400" s="34">
        <v>3158131130</v>
      </c>
      <c r="AU1400" s="34" t="s">
        <v>2127</v>
      </c>
      <c r="AX1400" s="90"/>
      <c r="BA1400" s="91"/>
      <c r="BB1400" s="91"/>
      <c r="BC1400" s="91"/>
      <c r="BF1400" s="34" t="s">
        <v>4983</v>
      </c>
      <c r="BG1400" s="92" t="s">
        <v>2098</v>
      </c>
      <c r="BM1400" s="36" t="s">
        <v>131</v>
      </c>
      <c r="BN1400" s="34" t="s">
        <v>132</v>
      </c>
      <c r="BO1400" s="36">
        <v>0</v>
      </c>
      <c r="BQ1400" s="94"/>
      <c r="BS1400" s="36" t="s">
        <v>2127</v>
      </c>
      <c r="BU1400" s="95"/>
      <c r="BV1400" s="95"/>
      <c r="BW1400" s="61"/>
      <c r="BX1400" s="60"/>
      <c r="BY1400" s="59" t="str">
        <f t="shared" ca="1" si="106"/>
        <v/>
      </c>
      <c r="CD1400" s="68"/>
      <c r="CE1400" s="68"/>
      <c r="CF1400" s="67"/>
      <c r="CG1400">
        <v>67</v>
      </c>
      <c r="CH1400" s="2">
        <v>165</v>
      </c>
      <c r="CI1400" s="4">
        <f t="shared" si="107"/>
        <v>24.609733700642796</v>
      </c>
      <c r="CJ1400" s="5" t="str">
        <f t="shared" si="108"/>
        <v>NORMAL</v>
      </c>
      <c r="CK1400" s="36">
        <v>0</v>
      </c>
      <c r="CL1400" s="66"/>
      <c r="CM1400" s="89">
        <v>43775</v>
      </c>
      <c r="CN1400" s="97">
        <v>43784</v>
      </c>
      <c r="CP1400"/>
      <c r="CQ1400" s="65"/>
      <c r="CR1400" s="65"/>
      <c r="CS1400" s="98"/>
      <c r="CT1400"/>
      <c r="CU1400"/>
      <c r="CV1400" s="97"/>
      <c r="CW1400" s="2">
        <v>140</v>
      </c>
      <c r="CX1400" s="82">
        <v>85</v>
      </c>
      <c r="DG1400" s="64"/>
      <c r="DI1400" s="89">
        <v>43787</v>
      </c>
      <c r="DJ1400" s="89"/>
      <c r="DN1400" s="34"/>
      <c r="DO1400" s="34"/>
      <c r="DP1400" s="34"/>
      <c r="DQ1400" s="34"/>
      <c r="DR1400" s="34"/>
      <c r="DS1400" s="34" t="s">
        <v>2127</v>
      </c>
      <c r="DT1400" s="34"/>
      <c r="DU1400" s="47">
        <v>44510</v>
      </c>
      <c r="DY1400" s="1">
        <v>2</v>
      </c>
      <c r="DZ1400" t="s">
        <v>7940</v>
      </c>
      <c r="EB1400" s="4"/>
      <c r="EC1400" s="4">
        <v>202</v>
      </c>
      <c r="ED1400" s="4">
        <v>126.6</v>
      </c>
      <c r="EE1400" s="4">
        <v>48</v>
      </c>
      <c r="EF1400" s="4">
        <v>137</v>
      </c>
      <c r="EJ1400"/>
      <c r="EL1400" s="34"/>
      <c r="EN1400" s="34"/>
    </row>
    <row r="1401" spans="1:144" x14ac:dyDescent="0.25">
      <c r="A1401" s="85">
        <v>2022</v>
      </c>
      <c r="B1401" s="87">
        <v>44830</v>
      </c>
      <c r="C1401" t="s">
        <v>121</v>
      </c>
      <c r="D1401" t="s">
        <v>122</v>
      </c>
      <c r="E1401" s="34" t="s">
        <v>7938</v>
      </c>
      <c r="F1401" s="34">
        <f t="shared" si="109"/>
        <v>1400</v>
      </c>
      <c r="G1401" s="34" t="s">
        <v>4985</v>
      </c>
      <c r="H1401">
        <v>18</v>
      </c>
      <c r="I1401" s="34" t="s">
        <v>6141</v>
      </c>
      <c r="J1401" s="34" t="s">
        <v>4988</v>
      </c>
      <c r="K1401" s="34" t="str">
        <f>VLOOKUP(J1401,[2]CodMpios!$B$347:$E$362,4,FALSE)</f>
        <v>18001 - Florencia</v>
      </c>
      <c r="L1401" s="34" t="str">
        <f>VLOOKUP($J1401,[2]Coord_Mpios_X_Y!$B$2:$K$1123,9,FALSE)</f>
        <v>1,749138703818</v>
      </c>
      <c r="M1401" s="34" t="str">
        <f>VLOOKUP($J1401,[2]Coord_Mpios_X_Y!$B$2:$K$1123,10,FALSE)</f>
        <v>-75,558239064333</v>
      </c>
      <c r="N1401" s="34" t="s">
        <v>139</v>
      </c>
      <c r="O1401" s="34" t="s">
        <v>126</v>
      </c>
      <c r="Q1401" s="34" t="s">
        <v>127</v>
      </c>
      <c r="R1401" s="34">
        <v>17645921</v>
      </c>
      <c r="S1401" s="34" t="str">
        <f t="shared" si="105"/>
        <v>CC17645921</v>
      </c>
      <c r="T1401" s="34" t="s">
        <v>5453</v>
      </c>
      <c r="V1401" s="34" t="s">
        <v>5452</v>
      </c>
      <c r="W1401" s="34" t="s">
        <v>918</v>
      </c>
      <c r="X1401" s="87">
        <v>25748</v>
      </c>
      <c r="Y1401">
        <v>52</v>
      </c>
      <c r="Z1401" s="36">
        <f>VLOOKUP($Y1401,[2]Edades!$A$3:$H$153,4,FALSE)</f>
        <v>5</v>
      </c>
      <c r="AA1401" s="34" t="str">
        <f>VLOOKUP($Y1401,[2]Edades!$A$3:$H$153,6,FALSE)</f>
        <v>5 - Adultez</v>
      </c>
      <c r="AB1401" s="34">
        <f>VLOOKUP($Y1401,[2]Edades!$A$3:$H$153,7,FALSE)</f>
        <v>11</v>
      </c>
      <c r="AC1401" s="34" t="str">
        <f>VLOOKUP($Y1401,[2]Edades!$A$3:$H$153,8,FALSE)</f>
        <v>50-54</v>
      </c>
      <c r="AD1401" s="34" t="s">
        <v>146</v>
      </c>
      <c r="AE1401">
        <v>1</v>
      </c>
      <c r="AF1401" s="34" t="s">
        <v>130</v>
      </c>
      <c r="AG1401" s="34" t="s">
        <v>2127</v>
      </c>
      <c r="AH1401" s="34" t="s">
        <v>2127</v>
      </c>
      <c r="AK1401" s="34" t="s">
        <v>139</v>
      </c>
      <c r="AM1401" s="34" t="s">
        <v>2127</v>
      </c>
      <c r="AN1401" s="36" t="s">
        <v>2127</v>
      </c>
      <c r="AO1401" s="36" t="s">
        <v>2127</v>
      </c>
      <c r="AP1401" s="34" t="s">
        <v>2127</v>
      </c>
      <c r="AQ1401" s="36" t="s">
        <v>2127</v>
      </c>
      <c r="AR1401" s="34" t="s">
        <v>2098</v>
      </c>
      <c r="AS1401" s="91" t="s">
        <v>7493</v>
      </c>
      <c r="AT1401" s="34">
        <v>3194642946</v>
      </c>
      <c r="AU1401" s="34" t="s">
        <v>2127</v>
      </c>
      <c r="AX1401" s="90"/>
      <c r="BA1401" s="91"/>
      <c r="BB1401" s="91"/>
      <c r="BC1401" s="91"/>
      <c r="BF1401" s="34" t="s">
        <v>4983</v>
      </c>
      <c r="BG1401" s="92" t="s">
        <v>2098</v>
      </c>
      <c r="BM1401" s="36" t="s">
        <v>131</v>
      </c>
      <c r="BN1401" s="34" t="s">
        <v>132</v>
      </c>
      <c r="BO1401" s="36">
        <v>0</v>
      </c>
      <c r="BQ1401" s="94"/>
      <c r="BS1401" s="36" t="s">
        <v>2127</v>
      </c>
      <c r="BU1401" s="95"/>
      <c r="BV1401" s="95"/>
      <c r="BW1401" s="61"/>
      <c r="BX1401" s="60"/>
      <c r="BY1401" s="59" t="str">
        <f t="shared" ca="1" si="106"/>
        <v/>
      </c>
      <c r="CD1401" s="68"/>
      <c r="CE1401" s="68"/>
      <c r="CF1401" s="67"/>
      <c r="CG1401">
        <v>84</v>
      </c>
      <c r="CH1401" s="2">
        <v>174</v>
      </c>
      <c r="CI1401" s="4">
        <f t="shared" si="107"/>
        <v>27.744748315497421</v>
      </c>
      <c r="CJ1401" s="5" t="str">
        <f t="shared" si="108"/>
        <v>SOBREPESO</v>
      </c>
      <c r="CK1401" s="36">
        <v>0</v>
      </c>
      <c r="CL1401" s="66"/>
      <c r="CM1401" s="89">
        <v>43781</v>
      </c>
      <c r="CN1401" s="97">
        <v>43866</v>
      </c>
      <c r="CP1401"/>
      <c r="CQ1401" s="65"/>
      <c r="CR1401" s="65"/>
      <c r="CS1401" s="98"/>
      <c r="CT1401"/>
      <c r="CU1401"/>
      <c r="CV1401" s="97"/>
      <c r="CW1401" s="2"/>
      <c r="CX1401" s="82"/>
      <c r="DG1401" s="64"/>
      <c r="DI1401" s="89"/>
      <c r="DJ1401" s="89"/>
      <c r="DN1401" s="34"/>
      <c r="DO1401" s="34"/>
      <c r="DP1401" s="34"/>
      <c r="DQ1401" s="34"/>
      <c r="DR1401" s="34"/>
      <c r="DS1401" s="34" t="s">
        <v>2127</v>
      </c>
      <c r="DT1401" s="34"/>
      <c r="DU1401" s="47">
        <v>43866</v>
      </c>
      <c r="DY1401" s="1">
        <v>1</v>
      </c>
      <c r="DZ1401" t="s">
        <v>7941</v>
      </c>
      <c r="EB1401" s="4"/>
      <c r="EJ1401"/>
      <c r="EL1401" s="34"/>
      <c r="EN1401" s="34"/>
    </row>
    <row r="1402" spans="1:144" x14ac:dyDescent="0.25">
      <c r="A1402" s="85">
        <v>2022</v>
      </c>
      <c r="B1402" s="87">
        <v>44830</v>
      </c>
      <c r="C1402" t="s">
        <v>121</v>
      </c>
      <c r="D1402" t="s">
        <v>122</v>
      </c>
      <c r="E1402" s="34" t="s">
        <v>7938</v>
      </c>
      <c r="F1402" s="34">
        <f t="shared" si="109"/>
        <v>1401</v>
      </c>
      <c r="G1402" s="34" t="s">
        <v>4985</v>
      </c>
      <c r="H1402">
        <v>18</v>
      </c>
      <c r="I1402" s="34" t="s">
        <v>6141</v>
      </c>
      <c r="J1402" s="34" t="s">
        <v>4988</v>
      </c>
      <c r="K1402" s="34" t="str">
        <f>VLOOKUP(J1402,[2]CodMpios!$B$347:$E$362,4,FALSE)</f>
        <v>18001 - Florencia</v>
      </c>
      <c r="L1402" s="34" t="str">
        <f>VLOOKUP($J1402,[2]Coord_Mpios_X_Y!$B$2:$K$1123,9,FALSE)</f>
        <v>1,749138703818</v>
      </c>
      <c r="M1402" s="34" t="str">
        <f>VLOOKUP($J1402,[2]Coord_Mpios_X_Y!$B$2:$K$1123,10,FALSE)</f>
        <v>-75,558239064333</v>
      </c>
      <c r="N1402" s="34" t="s">
        <v>125</v>
      </c>
      <c r="O1402" s="34" t="s">
        <v>126</v>
      </c>
      <c r="Q1402" s="34" t="s">
        <v>127</v>
      </c>
      <c r="R1402" s="34">
        <v>40757051</v>
      </c>
      <c r="S1402" s="34" t="str">
        <f t="shared" si="105"/>
        <v>CC40757051</v>
      </c>
      <c r="T1402" s="34" t="s">
        <v>385</v>
      </c>
      <c r="V1402" s="34" t="s">
        <v>5451</v>
      </c>
      <c r="W1402" s="34" t="s">
        <v>264</v>
      </c>
      <c r="X1402" s="87">
        <v>21398</v>
      </c>
      <c r="Y1402">
        <v>64</v>
      </c>
      <c r="Z1402" s="36">
        <f>VLOOKUP($Y1402,[2]Edades!$A$3:$H$153,4,FALSE)</f>
        <v>6</v>
      </c>
      <c r="AA1402" s="34" t="str">
        <f>VLOOKUP($Y1402,[2]Edades!$A$3:$H$153,6,FALSE)</f>
        <v>6 - Persona mayor</v>
      </c>
      <c r="AB1402" s="34">
        <f>VLOOKUP($Y1402,[2]Edades!$A$3:$H$153,7,FALSE)</f>
        <v>13</v>
      </c>
      <c r="AC1402" s="34" t="str">
        <f>VLOOKUP($Y1402,[2]Edades!$A$3:$H$153,8,FALSE)</f>
        <v>60-64</v>
      </c>
      <c r="AD1402" s="34" t="s">
        <v>129</v>
      </c>
      <c r="AE1402" s="1">
        <v>2</v>
      </c>
      <c r="AF1402" s="34" t="s">
        <v>2137</v>
      </c>
      <c r="AG1402" s="34" t="s">
        <v>2127</v>
      </c>
      <c r="AH1402" s="34" t="s">
        <v>2127</v>
      </c>
      <c r="AK1402" s="34" t="s">
        <v>125</v>
      </c>
      <c r="AM1402" s="34" t="s">
        <v>2127</v>
      </c>
      <c r="AN1402" s="36" t="s">
        <v>2127</v>
      </c>
      <c r="AO1402" s="36" t="s">
        <v>2127</v>
      </c>
      <c r="AP1402" s="34" t="s">
        <v>2127</v>
      </c>
      <c r="AQ1402" s="36" t="s">
        <v>2127</v>
      </c>
      <c r="AR1402" s="34" t="s">
        <v>2098</v>
      </c>
      <c r="AS1402" s="91" t="s">
        <v>7494</v>
      </c>
      <c r="AT1402" s="34">
        <v>3124355395</v>
      </c>
      <c r="AU1402" s="34" t="s">
        <v>2127</v>
      </c>
      <c r="AX1402" s="90"/>
      <c r="BA1402" s="91"/>
      <c r="BB1402" s="91"/>
      <c r="BC1402" s="91"/>
      <c r="BF1402" s="34" t="s">
        <v>4983</v>
      </c>
      <c r="BG1402" s="92" t="s">
        <v>2098</v>
      </c>
      <c r="BM1402" s="36" t="s">
        <v>131</v>
      </c>
      <c r="BN1402" s="34" t="s">
        <v>132</v>
      </c>
      <c r="BO1402" s="36">
        <v>0</v>
      </c>
      <c r="BQ1402" s="94"/>
      <c r="BS1402" s="36" t="s">
        <v>2127</v>
      </c>
      <c r="BU1402" s="95"/>
      <c r="BV1402" s="95"/>
      <c r="BW1402" s="61"/>
      <c r="BX1402" s="60"/>
      <c r="BY1402" s="59" t="str">
        <f t="shared" ca="1" si="106"/>
        <v/>
      </c>
      <c r="CD1402" s="68"/>
      <c r="CE1402" s="68"/>
      <c r="CF1402" s="67"/>
      <c r="CG1402">
        <v>109</v>
      </c>
      <c r="CH1402" s="2">
        <v>152</v>
      </c>
      <c r="CI1402" s="4">
        <f t="shared" si="107"/>
        <v>47.177977839335178</v>
      </c>
      <c r="CJ1402" s="5" t="str">
        <f t="shared" si="108"/>
        <v>OBESIDAD</v>
      </c>
      <c r="CK1402" s="36">
        <v>0</v>
      </c>
      <c r="CL1402" s="66"/>
      <c r="CM1402" s="89">
        <v>43782</v>
      </c>
      <c r="CN1402" s="97">
        <v>43802</v>
      </c>
      <c r="CP1402"/>
      <c r="CQ1402" s="65"/>
      <c r="CR1402" s="65"/>
      <c r="CS1402" s="98"/>
      <c r="CT1402"/>
      <c r="CU1402"/>
      <c r="CV1402" s="97"/>
      <c r="CW1402" s="2"/>
      <c r="CX1402" s="82"/>
      <c r="DG1402" s="64"/>
      <c r="DI1402" s="89">
        <v>43831</v>
      </c>
      <c r="DJ1402" s="89"/>
      <c r="DN1402" s="34"/>
      <c r="DO1402" s="34"/>
      <c r="DP1402" s="34"/>
      <c r="DQ1402" s="34"/>
      <c r="DR1402" s="34"/>
      <c r="DS1402" s="34" t="s">
        <v>2127</v>
      </c>
      <c r="DT1402" s="34"/>
      <c r="DU1402" s="47">
        <v>43802</v>
      </c>
      <c r="DY1402" s="1">
        <v>2</v>
      </c>
      <c r="DZ1402" t="s">
        <v>7941</v>
      </c>
      <c r="EB1402" s="4"/>
      <c r="EJ1402"/>
      <c r="EL1402" s="34"/>
      <c r="EN1402" s="34"/>
    </row>
    <row r="1403" spans="1:144" x14ac:dyDescent="0.25">
      <c r="A1403" s="85">
        <v>2022</v>
      </c>
      <c r="B1403" s="87">
        <v>44830</v>
      </c>
      <c r="C1403" t="s">
        <v>121</v>
      </c>
      <c r="D1403" t="s">
        <v>122</v>
      </c>
      <c r="E1403" s="34" t="s">
        <v>7938</v>
      </c>
      <c r="F1403" s="34">
        <f t="shared" si="109"/>
        <v>1402</v>
      </c>
      <c r="G1403" s="34" t="s">
        <v>4985</v>
      </c>
      <c r="H1403">
        <v>18</v>
      </c>
      <c r="I1403" s="34" t="s">
        <v>6141</v>
      </c>
      <c r="J1403" s="34" t="s">
        <v>4988</v>
      </c>
      <c r="K1403" s="34" t="str">
        <f>VLOOKUP(J1403,[2]CodMpios!$B$347:$E$362,4,FALSE)</f>
        <v>18001 - Florencia</v>
      </c>
      <c r="L1403" s="34" t="str">
        <f>VLOOKUP($J1403,[2]Coord_Mpios_X_Y!$B$2:$K$1123,9,FALSE)</f>
        <v>1,749138703818</v>
      </c>
      <c r="M1403" s="34" t="str">
        <f>VLOOKUP($J1403,[2]Coord_Mpios_X_Y!$B$2:$K$1123,10,FALSE)</f>
        <v>-75,558239064333</v>
      </c>
      <c r="N1403" s="34" t="s">
        <v>125</v>
      </c>
      <c r="O1403" s="34" t="s">
        <v>126</v>
      </c>
      <c r="Q1403" s="34" t="s">
        <v>127</v>
      </c>
      <c r="R1403" s="34">
        <v>1077437266</v>
      </c>
      <c r="S1403" s="34" t="str">
        <f t="shared" si="105"/>
        <v>CC1077437266</v>
      </c>
      <c r="T1403" s="34" t="s">
        <v>5450</v>
      </c>
      <c r="V1403" s="34" t="s">
        <v>248</v>
      </c>
      <c r="W1403" s="34" t="s">
        <v>2520</v>
      </c>
      <c r="X1403" s="87">
        <v>31927</v>
      </c>
      <c r="Y1403">
        <v>35</v>
      </c>
      <c r="Z1403" s="36">
        <f>VLOOKUP($Y1403,[2]Edades!$A$3:$H$153,4,FALSE)</f>
        <v>5</v>
      </c>
      <c r="AA1403" s="34" t="str">
        <f>VLOOKUP($Y1403,[2]Edades!$A$3:$H$153,6,FALSE)</f>
        <v>5 - Adultez</v>
      </c>
      <c r="AB1403" s="34">
        <f>VLOOKUP($Y1403,[2]Edades!$A$3:$H$153,7,FALSE)</f>
        <v>8</v>
      </c>
      <c r="AC1403" s="34" t="str">
        <f>VLOOKUP($Y1403,[2]Edades!$A$3:$H$153,8,FALSE)</f>
        <v>35-39</v>
      </c>
      <c r="AD1403" s="34" t="s">
        <v>129</v>
      </c>
      <c r="AE1403" s="1">
        <v>2</v>
      </c>
      <c r="AF1403" s="34" t="s">
        <v>5066</v>
      </c>
      <c r="AG1403" s="34" t="s">
        <v>2127</v>
      </c>
      <c r="AH1403" s="34" t="s">
        <v>2127</v>
      </c>
      <c r="AK1403" s="34" t="s">
        <v>125</v>
      </c>
      <c r="AM1403" s="34" t="s">
        <v>2127</v>
      </c>
      <c r="AN1403" s="36" t="s">
        <v>2127</v>
      </c>
      <c r="AO1403" s="36" t="s">
        <v>2127</v>
      </c>
      <c r="AP1403" s="34" t="s">
        <v>2127</v>
      </c>
      <c r="AQ1403" s="36" t="s">
        <v>2127</v>
      </c>
      <c r="AR1403" s="34" t="s">
        <v>2098</v>
      </c>
      <c r="AS1403" s="91" t="s">
        <v>7495</v>
      </c>
      <c r="AT1403" s="34">
        <v>3113753374</v>
      </c>
      <c r="AU1403" s="34" t="s">
        <v>2127</v>
      </c>
      <c r="AX1403" s="90"/>
      <c r="BA1403" s="91"/>
      <c r="BB1403" s="91"/>
      <c r="BC1403" s="91"/>
      <c r="BF1403" s="34" t="s">
        <v>4983</v>
      </c>
      <c r="BG1403" s="92" t="s">
        <v>2098</v>
      </c>
      <c r="BM1403" s="36" t="s">
        <v>131</v>
      </c>
      <c r="BN1403" s="34" t="s">
        <v>132</v>
      </c>
      <c r="BO1403" s="36">
        <v>0</v>
      </c>
      <c r="BQ1403" s="94"/>
      <c r="BS1403" s="36" t="s">
        <v>2127</v>
      </c>
      <c r="BU1403" s="95"/>
      <c r="BV1403" s="95"/>
      <c r="BW1403" s="61"/>
      <c r="BX1403" s="60"/>
      <c r="BY1403" s="59" t="str">
        <f t="shared" ca="1" si="106"/>
        <v/>
      </c>
      <c r="CD1403" s="68"/>
      <c r="CE1403" s="68"/>
      <c r="CF1403" s="67"/>
      <c r="CG1403">
        <v>96</v>
      </c>
      <c r="CH1403" s="2">
        <v>150</v>
      </c>
      <c r="CI1403" s="4">
        <f t="shared" si="107"/>
        <v>42.666666666666664</v>
      </c>
      <c r="CJ1403" s="5" t="str">
        <f t="shared" si="108"/>
        <v>OBESIDAD</v>
      </c>
      <c r="CK1403" s="36">
        <v>0</v>
      </c>
      <c r="CL1403" s="66"/>
      <c r="CM1403" s="89">
        <v>43783</v>
      </c>
      <c r="CN1403" s="97">
        <v>43788</v>
      </c>
      <c r="CP1403"/>
      <c r="CQ1403" s="65"/>
      <c r="CR1403" s="65"/>
      <c r="CS1403" s="98"/>
      <c r="CT1403"/>
      <c r="CU1403"/>
      <c r="CV1403" s="97"/>
      <c r="CW1403" s="2"/>
      <c r="CX1403" s="82"/>
      <c r="DG1403" s="64"/>
      <c r="DI1403" s="89">
        <v>43788</v>
      </c>
      <c r="DJ1403" s="89"/>
      <c r="DN1403" s="34"/>
      <c r="DO1403" s="34"/>
      <c r="DP1403" s="34"/>
      <c r="DQ1403" s="34"/>
      <c r="DR1403" s="34"/>
      <c r="DS1403" s="34" t="s">
        <v>2127</v>
      </c>
      <c r="DT1403" s="34"/>
      <c r="DU1403" s="47">
        <v>44348</v>
      </c>
      <c r="DY1403" s="1">
        <v>1</v>
      </c>
      <c r="DZ1403" t="s">
        <v>7940</v>
      </c>
      <c r="EB1403" s="4"/>
      <c r="EJ1403"/>
      <c r="EL1403" s="34"/>
      <c r="EN1403" s="34"/>
    </row>
    <row r="1404" spans="1:144" x14ac:dyDescent="0.25">
      <c r="A1404" s="85">
        <v>2022</v>
      </c>
      <c r="B1404" s="87">
        <v>44830</v>
      </c>
      <c r="C1404" t="s">
        <v>121</v>
      </c>
      <c r="D1404" t="s">
        <v>122</v>
      </c>
      <c r="E1404" s="34" t="s">
        <v>7938</v>
      </c>
      <c r="F1404" s="34">
        <f t="shared" si="109"/>
        <v>1403</v>
      </c>
      <c r="G1404" s="34" t="s">
        <v>4985</v>
      </c>
      <c r="H1404">
        <v>18</v>
      </c>
      <c r="I1404" s="34" t="s">
        <v>6141</v>
      </c>
      <c r="J1404" s="34" t="s">
        <v>4988</v>
      </c>
      <c r="K1404" s="34" t="str">
        <f>VLOOKUP(J1404,[2]CodMpios!$B$347:$E$362,4,FALSE)</f>
        <v>18001 - Florencia</v>
      </c>
      <c r="L1404" s="34" t="str">
        <f>VLOOKUP($J1404,[2]Coord_Mpios_X_Y!$B$2:$K$1123,9,FALSE)</f>
        <v>1,749138703818</v>
      </c>
      <c r="M1404" s="34" t="str">
        <f>VLOOKUP($J1404,[2]Coord_Mpios_X_Y!$B$2:$K$1123,10,FALSE)</f>
        <v>-75,558239064333</v>
      </c>
      <c r="N1404" s="34" t="s">
        <v>139</v>
      </c>
      <c r="O1404" s="34" t="s">
        <v>126</v>
      </c>
      <c r="Q1404" s="34" t="s">
        <v>127</v>
      </c>
      <c r="R1404" s="34">
        <v>40762002</v>
      </c>
      <c r="S1404" s="34" t="str">
        <f t="shared" si="105"/>
        <v>CC40762002</v>
      </c>
      <c r="T1404" s="34" t="s">
        <v>986</v>
      </c>
      <c r="U1404" s="34" t="s">
        <v>2513</v>
      </c>
      <c r="V1404" s="34" t="s">
        <v>5449</v>
      </c>
      <c r="W1404" s="34" t="s">
        <v>303</v>
      </c>
      <c r="X1404" s="87">
        <v>22843</v>
      </c>
      <c r="Y1404">
        <v>60</v>
      </c>
      <c r="Z1404" s="36">
        <f>VLOOKUP($Y1404,[2]Edades!$A$3:$H$153,4,FALSE)</f>
        <v>6</v>
      </c>
      <c r="AA1404" s="34" t="str">
        <f>VLOOKUP($Y1404,[2]Edades!$A$3:$H$153,6,FALSE)</f>
        <v>6 - Persona mayor</v>
      </c>
      <c r="AB1404" s="34">
        <f>VLOOKUP($Y1404,[2]Edades!$A$3:$H$153,7,FALSE)</f>
        <v>13</v>
      </c>
      <c r="AC1404" s="34" t="str">
        <f>VLOOKUP($Y1404,[2]Edades!$A$3:$H$153,8,FALSE)</f>
        <v>60-64</v>
      </c>
      <c r="AD1404" s="34" t="s">
        <v>129</v>
      </c>
      <c r="AE1404" s="1">
        <v>2</v>
      </c>
      <c r="AF1404" s="34" t="s">
        <v>2137</v>
      </c>
      <c r="AG1404" s="34" t="s">
        <v>2127</v>
      </c>
      <c r="AH1404" s="34" t="s">
        <v>2127</v>
      </c>
      <c r="AK1404" s="34" t="s">
        <v>139</v>
      </c>
      <c r="AM1404" s="34" t="s">
        <v>2127</v>
      </c>
      <c r="AN1404" s="36" t="s">
        <v>2127</v>
      </c>
      <c r="AO1404" s="36" t="s">
        <v>2127</v>
      </c>
      <c r="AP1404" s="34" t="s">
        <v>2127</v>
      </c>
      <c r="AQ1404" s="36" t="s">
        <v>2127</v>
      </c>
      <c r="AR1404" s="34" t="s">
        <v>2098</v>
      </c>
      <c r="AS1404" s="91" t="s">
        <v>7496</v>
      </c>
      <c r="AT1404" s="34">
        <v>3173382201</v>
      </c>
      <c r="AU1404" s="34" t="s">
        <v>2127</v>
      </c>
      <c r="AX1404" s="90"/>
      <c r="BA1404" s="91"/>
      <c r="BB1404" s="91"/>
      <c r="BC1404" s="91"/>
      <c r="BF1404" s="34" t="s">
        <v>4983</v>
      </c>
      <c r="BG1404" s="92" t="s">
        <v>2098</v>
      </c>
      <c r="BM1404" s="36" t="s">
        <v>131</v>
      </c>
      <c r="BN1404" s="34" t="s">
        <v>132</v>
      </c>
      <c r="BO1404" s="36">
        <v>0</v>
      </c>
      <c r="BQ1404" s="94"/>
      <c r="BS1404" s="36" t="s">
        <v>2127</v>
      </c>
      <c r="BU1404" s="95"/>
      <c r="BV1404" s="95"/>
      <c r="BW1404" s="61"/>
      <c r="BX1404" s="60"/>
      <c r="BY1404" s="59" t="str">
        <f t="shared" ca="1" si="106"/>
        <v/>
      </c>
      <c r="CD1404" s="68"/>
      <c r="CE1404" s="68"/>
      <c r="CF1404" s="67"/>
      <c r="CG1404">
        <v>128</v>
      </c>
      <c r="CH1404" s="2">
        <v>168</v>
      </c>
      <c r="CI1404" s="4">
        <f t="shared" si="107"/>
        <v>45.3514739229025</v>
      </c>
      <c r="CJ1404" s="5" t="str">
        <f t="shared" si="108"/>
        <v>OBESIDAD</v>
      </c>
      <c r="CK1404" s="36">
        <v>0</v>
      </c>
      <c r="CL1404" s="66"/>
      <c r="CM1404" s="89">
        <v>43783</v>
      </c>
      <c r="CN1404" s="97">
        <v>43794</v>
      </c>
      <c r="CP1404"/>
      <c r="CQ1404" s="65"/>
      <c r="CR1404" s="65"/>
      <c r="CS1404" s="98"/>
      <c r="CT1404"/>
      <c r="CU1404"/>
      <c r="CV1404" s="97"/>
      <c r="CW1404" s="2"/>
      <c r="CX1404" s="82"/>
      <c r="DG1404" s="64"/>
      <c r="DI1404" s="89">
        <v>43801</v>
      </c>
      <c r="DJ1404" s="89"/>
      <c r="DN1404" s="34"/>
      <c r="DO1404" s="34"/>
      <c r="DP1404" s="34"/>
      <c r="DQ1404" s="34"/>
      <c r="DR1404" s="34"/>
      <c r="DS1404" s="34" t="s">
        <v>2127</v>
      </c>
      <c r="DT1404" s="34"/>
      <c r="DU1404" s="47">
        <v>43794</v>
      </c>
      <c r="DY1404" s="1">
        <v>1</v>
      </c>
      <c r="DZ1404" t="s">
        <v>7941</v>
      </c>
      <c r="EB1404" s="4"/>
      <c r="EJ1404"/>
      <c r="EL1404" s="34"/>
      <c r="EN1404" s="34"/>
    </row>
    <row r="1405" spans="1:144" x14ac:dyDescent="0.25">
      <c r="A1405" s="85">
        <v>2022</v>
      </c>
      <c r="B1405" s="87">
        <v>44830</v>
      </c>
      <c r="C1405" t="s">
        <v>121</v>
      </c>
      <c r="D1405" t="s">
        <v>122</v>
      </c>
      <c r="E1405" s="34" t="s">
        <v>7938</v>
      </c>
      <c r="F1405" s="34">
        <f t="shared" si="109"/>
        <v>1404</v>
      </c>
      <c r="G1405" s="34" t="s">
        <v>4985</v>
      </c>
      <c r="H1405">
        <v>18</v>
      </c>
      <c r="I1405" s="34" t="s">
        <v>6141</v>
      </c>
      <c r="J1405" s="34" t="s">
        <v>4996</v>
      </c>
      <c r="K1405" s="34" t="str">
        <f>VLOOKUP(J1405,[2]CodMpios!$B$347:$E$362,4,FALSE)</f>
        <v>18247 - El Doncello</v>
      </c>
      <c r="L1405" s="34" t="str">
        <f>VLOOKUP($J1405,[2]Coord_Mpios_X_Y!$B$2:$K$1123,9,FALSE)</f>
        <v>1,791385903474</v>
      </c>
      <c r="M1405" s="34" t="str">
        <f>VLOOKUP($J1405,[2]Coord_Mpios_X_Y!$B$2:$K$1123,10,FALSE)</f>
        <v>-75,193944154894</v>
      </c>
      <c r="N1405" s="34" t="s">
        <v>6142</v>
      </c>
      <c r="O1405" s="34" t="s">
        <v>126</v>
      </c>
      <c r="Q1405" s="34" t="s">
        <v>127</v>
      </c>
      <c r="R1405" s="34">
        <v>17627824</v>
      </c>
      <c r="S1405" s="34" t="str">
        <f t="shared" si="105"/>
        <v>CC17627824</v>
      </c>
      <c r="T1405" s="34" t="s">
        <v>5448</v>
      </c>
      <c r="U1405" s="34" t="s">
        <v>372</v>
      </c>
      <c r="V1405" s="34" t="s">
        <v>5447</v>
      </c>
      <c r="W1405" s="34" t="s">
        <v>2314</v>
      </c>
      <c r="X1405" s="87">
        <v>20256</v>
      </c>
      <c r="Y1405">
        <v>67</v>
      </c>
      <c r="Z1405" s="36">
        <f>VLOOKUP($Y1405,[2]Edades!$A$3:$H$153,4,FALSE)</f>
        <v>6</v>
      </c>
      <c r="AA1405" s="34" t="str">
        <f>VLOOKUP($Y1405,[2]Edades!$A$3:$H$153,6,FALSE)</f>
        <v>6 - Persona mayor</v>
      </c>
      <c r="AB1405" s="34">
        <f>VLOOKUP($Y1405,[2]Edades!$A$3:$H$153,7,FALSE)</f>
        <v>14</v>
      </c>
      <c r="AC1405" s="34" t="str">
        <f>VLOOKUP($Y1405,[2]Edades!$A$3:$H$153,8,FALSE)</f>
        <v>65-69</v>
      </c>
      <c r="AD1405" s="34" t="s">
        <v>146</v>
      </c>
      <c r="AE1405">
        <v>1</v>
      </c>
      <c r="AF1405" s="34" t="s">
        <v>2137</v>
      </c>
      <c r="AG1405" s="34" t="s">
        <v>2127</v>
      </c>
      <c r="AH1405" s="34" t="s">
        <v>2127</v>
      </c>
      <c r="AK1405" s="34" t="s">
        <v>6142</v>
      </c>
      <c r="AM1405" s="34" t="s">
        <v>2127</v>
      </c>
      <c r="AN1405" s="36" t="s">
        <v>2127</v>
      </c>
      <c r="AO1405" s="36" t="s">
        <v>2127</v>
      </c>
      <c r="AP1405" s="34" t="s">
        <v>2127</v>
      </c>
      <c r="AQ1405" s="36" t="s">
        <v>2127</v>
      </c>
      <c r="AR1405" s="34" t="s">
        <v>5189</v>
      </c>
      <c r="AS1405" s="91" t="s">
        <v>7497</v>
      </c>
      <c r="AT1405" s="34">
        <v>3133855078</v>
      </c>
      <c r="AU1405" s="34" t="s">
        <v>2127</v>
      </c>
      <c r="AX1405" s="90"/>
      <c r="BA1405" s="91"/>
      <c r="BB1405" s="91"/>
      <c r="BC1405" s="91"/>
      <c r="BF1405" s="34" t="s">
        <v>4983</v>
      </c>
      <c r="BG1405" s="92" t="s">
        <v>2098</v>
      </c>
      <c r="BM1405" s="36" t="s">
        <v>131</v>
      </c>
      <c r="BN1405" s="34" t="s">
        <v>132</v>
      </c>
      <c r="BO1405" s="36">
        <v>0</v>
      </c>
      <c r="BQ1405" s="94"/>
      <c r="BS1405" s="36" t="s">
        <v>2127</v>
      </c>
      <c r="BU1405" s="95"/>
      <c r="BV1405" s="95"/>
      <c r="BW1405" s="61"/>
      <c r="BX1405" s="60"/>
      <c r="BY1405" s="59" t="str">
        <f t="shared" ca="1" si="106"/>
        <v/>
      </c>
      <c r="CD1405" s="68"/>
      <c r="CE1405" s="68"/>
      <c r="CF1405" s="67"/>
      <c r="CG1405">
        <v>82</v>
      </c>
      <c r="CH1405" s="2">
        <v>168</v>
      </c>
      <c r="CI1405" s="4">
        <f t="shared" si="107"/>
        <v>29.053287981859416</v>
      </c>
      <c r="CJ1405" s="5" t="str">
        <f t="shared" si="108"/>
        <v>SOBREPESO</v>
      </c>
      <c r="CK1405" s="36">
        <v>0</v>
      </c>
      <c r="CL1405" s="66"/>
      <c r="CM1405" s="89">
        <v>43788</v>
      </c>
      <c r="CN1405" s="97">
        <v>43837</v>
      </c>
      <c r="CP1405"/>
      <c r="CQ1405" s="65"/>
      <c r="CR1405" s="65"/>
      <c r="CS1405" s="98"/>
      <c r="CT1405"/>
      <c r="CU1405"/>
      <c r="CV1405" s="97"/>
      <c r="CW1405" s="2"/>
      <c r="CX1405" s="82"/>
      <c r="DG1405" s="64"/>
      <c r="DI1405" s="89"/>
      <c r="DJ1405" s="89"/>
      <c r="DN1405" s="34"/>
      <c r="DO1405" s="34"/>
      <c r="DP1405" s="34"/>
      <c r="DQ1405" s="34"/>
      <c r="DR1405" s="34"/>
      <c r="DS1405" s="34" t="s">
        <v>2127</v>
      </c>
      <c r="DT1405" s="34"/>
      <c r="DU1405" s="47">
        <v>43837</v>
      </c>
      <c r="DY1405" s="1">
        <v>1</v>
      </c>
      <c r="DZ1405" t="s">
        <v>7941</v>
      </c>
      <c r="EB1405" s="4"/>
      <c r="EJ1405"/>
      <c r="EL1405" s="34"/>
      <c r="EN1405" s="34"/>
    </row>
    <row r="1406" spans="1:144" x14ac:dyDescent="0.25">
      <c r="A1406" s="85">
        <v>2022</v>
      </c>
      <c r="B1406" s="87">
        <v>44830</v>
      </c>
      <c r="C1406" t="s">
        <v>121</v>
      </c>
      <c r="D1406" t="s">
        <v>122</v>
      </c>
      <c r="E1406" s="34" t="s">
        <v>7938</v>
      </c>
      <c r="F1406" s="34">
        <f t="shared" si="109"/>
        <v>1405</v>
      </c>
      <c r="G1406" s="34" t="s">
        <v>4985</v>
      </c>
      <c r="H1406">
        <v>18</v>
      </c>
      <c r="I1406" s="34" t="s">
        <v>6141</v>
      </c>
      <c r="J1406" s="34" t="s">
        <v>4988</v>
      </c>
      <c r="K1406" s="34" t="str">
        <f>VLOOKUP(J1406,[2]CodMpios!$B$347:$E$362,4,FALSE)</f>
        <v>18001 - Florencia</v>
      </c>
      <c r="L1406" s="34" t="str">
        <f>VLOOKUP($J1406,[2]Coord_Mpios_X_Y!$B$2:$K$1123,9,FALSE)</f>
        <v>1,749138703818</v>
      </c>
      <c r="M1406" s="34" t="str">
        <f>VLOOKUP($J1406,[2]Coord_Mpios_X_Y!$B$2:$K$1123,10,FALSE)</f>
        <v>-75,558239064333</v>
      </c>
      <c r="N1406" s="34" t="s">
        <v>6142</v>
      </c>
      <c r="O1406" s="34" t="s">
        <v>126</v>
      </c>
      <c r="Q1406" s="34" t="s">
        <v>127</v>
      </c>
      <c r="R1406" s="34">
        <v>26615971</v>
      </c>
      <c r="S1406" s="34" t="str">
        <f t="shared" si="105"/>
        <v>CC26615971</v>
      </c>
      <c r="T1406" s="34" t="s">
        <v>986</v>
      </c>
      <c r="U1406" s="34" t="s">
        <v>5082</v>
      </c>
      <c r="V1406" s="34" t="s">
        <v>5213</v>
      </c>
      <c r="W1406" s="34" t="s">
        <v>2311</v>
      </c>
      <c r="X1406" s="87">
        <v>18152</v>
      </c>
      <c r="Y1406">
        <v>73</v>
      </c>
      <c r="Z1406" s="36">
        <f>VLOOKUP($Y1406,[2]Edades!$A$3:$H$153,4,FALSE)</f>
        <v>6</v>
      </c>
      <c r="AA1406" s="34" t="str">
        <f>VLOOKUP($Y1406,[2]Edades!$A$3:$H$153,6,FALSE)</f>
        <v>6 - Persona mayor</v>
      </c>
      <c r="AB1406" s="34">
        <f>VLOOKUP($Y1406,[2]Edades!$A$3:$H$153,7,FALSE)</f>
        <v>15</v>
      </c>
      <c r="AC1406" s="34" t="str">
        <f>VLOOKUP($Y1406,[2]Edades!$A$3:$H$153,8,FALSE)</f>
        <v>70-74</v>
      </c>
      <c r="AD1406" s="34" t="s">
        <v>129</v>
      </c>
      <c r="AE1406" s="1">
        <v>2</v>
      </c>
      <c r="AF1406" s="34" t="s">
        <v>2137</v>
      </c>
      <c r="AG1406" s="34" t="s">
        <v>2127</v>
      </c>
      <c r="AH1406" s="34" t="s">
        <v>2127</v>
      </c>
      <c r="AK1406" s="34" t="s">
        <v>6142</v>
      </c>
      <c r="AM1406" s="34" t="s">
        <v>2127</v>
      </c>
      <c r="AN1406" s="36" t="s">
        <v>2127</v>
      </c>
      <c r="AO1406" s="36" t="s">
        <v>2127</v>
      </c>
      <c r="AP1406" s="34" t="s">
        <v>2127</v>
      </c>
      <c r="AQ1406" s="36" t="s">
        <v>2127</v>
      </c>
      <c r="AR1406" s="34" t="s">
        <v>2098</v>
      </c>
      <c r="AS1406" s="91" t="s">
        <v>7498</v>
      </c>
      <c r="AT1406" s="34">
        <v>4356686</v>
      </c>
      <c r="AU1406" s="34" t="s">
        <v>2127</v>
      </c>
      <c r="AX1406" s="90"/>
      <c r="BA1406" s="91"/>
      <c r="BB1406" s="91"/>
      <c r="BC1406" s="91"/>
      <c r="BF1406" s="34" t="s">
        <v>4983</v>
      </c>
      <c r="BG1406" s="92" t="s">
        <v>2098</v>
      </c>
      <c r="BM1406" s="36" t="s">
        <v>131</v>
      </c>
      <c r="BN1406" s="34" t="s">
        <v>132</v>
      </c>
      <c r="BO1406" s="36">
        <v>0</v>
      </c>
      <c r="BQ1406" s="94"/>
      <c r="BS1406" s="36" t="s">
        <v>2127</v>
      </c>
      <c r="BU1406" s="95"/>
      <c r="BV1406" s="95"/>
      <c r="BW1406" s="61"/>
      <c r="BX1406" s="60"/>
      <c r="BY1406" s="59" t="str">
        <f t="shared" ca="1" si="106"/>
        <v/>
      </c>
      <c r="CD1406" s="68"/>
      <c r="CE1406" s="68"/>
      <c r="CF1406" s="67"/>
      <c r="CG1406">
        <v>41</v>
      </c>
      <c r="CH1406" s="2">
        <v>155</v>
      </c>
      <c r="CI1406" s="4">
        <f t="shared" si="107"/>
        <v>17.065556711758582</v>
      </c>
      <c r="CJ1406" s="5" t="str">
        <f t="shared" si="108"/>
        <v>BAJO PESO</v>
      </c>
      <c r="CK1406" s="36">
        <v>0</v>
      </c>
      <c r="CL1406" s="66"/>
      <c r="CM1406" s="89">
        <v>43789</v>
      </c>
      <c r="CN1406" s="97">
        <v>43839</v>
      </c>
      <c r="CP1406"/>
      <c r="CQ1406" s="65"/>
      <c r="CR1406" s="65"/>
      <c r="CS1406" s="98"/>
      <c r="CT1406"/>
      <c r="CU1406"/>
      <c r="CV1406" s="97"/>
      <c r="CW1406" s="2">
        <v>90</v>
      </c>
      <c r="CX1406" s="82">
        <v>55</v>
      </c>
      <c r="DG1406" s="64"/>
      <c r="DI1406" s="89">
        <v>43860</v>
      </c>
      <c r="DJ1406" s="89"/>
      <c r="DN1406" s="34"/>
      <c r="DO1406" s="34"/>
      <c r="DP1406" s="34"/>
      <c r="DQ1406" s="34"/>
      <c r="DR1406" s="34"/>
      <c r="DS1406" s="34" t="s">
        <v>131</v>
      </c>
      <c r="DT1406" s="34"/>
      <c r="DU1406" s="47">
        <v>43839</v>
      </c>
      <c r="DY1406" s="1">
        <v>4</v>
      </c>
      <c r="DZ1406" t="s">
        <v>7941</v>
      </c>
      <c r="EA1406" s="4">
        <v>5.33</v>
      </c>
      <c r="EB1406" s="4"/>
      <c r="ED1406" s="4">
        <v>86</v>
      </c>
      <c r="EF1406" s="4">
        <v>152</v>
      </c>
      <c r="EH1406" s="4">
        <v>9.8000000000000007</v>
      </c>
      <c r="EJ1406"/>
      <c r="EL1406" s="34"/>
      <c r="EN1406" s="34"/>
    </row>
    <row r="1407" spans="1:144" x14ac:dyDescent="0.25">
      <c r="A1407" s="85">
        <v>2022</v>
      </c>
      <c r="B1407" s="87">
        <v>44830</v>
      </c>
      <c r="C1407" t="s">
        <v>121</v>
      </c>
      <c r="D1407" t="s">
        <v>122</v>
      </c>
      <c r="E1407" s="34" t="s">
        <v>7938</v>
      </c>
      <c r="F1407" s="34">
        <f t="shared" si="109"/>
        <v>1406</v>
      </c>
      <c r="G1407" s="34" t="s">
        <v>4985</v>
      </c>
      <c r="H1407">
        <v>18</v>
      </c>
      <c r="I1407" s="34" t="s">
        <v>6141</v>
      </c>
      <c r="J1407" s="34" t="s">
        <v>4991</v>
      </c>
      <c r="K1407" s="34" t="str">
        <f>VLOOKUP(J1407,[2]CodMpios!$B$347:$E$362,4,FALSE)</f>
        <v>18592 - Puerto Rico</v>
      </c>
      <c r="L1407" s="34" t="str">
        <f>VLOOKUP($J1407,[2]Coord_Mpios_X_Y!$B$2:$K$1123,9,FALSE)</f>
        <v>2,018940891255</v>
      </c>
      <c r="M1407" s="34" t="str">
        <f>VLOOKUP($J1407,[2]Coord_Mpios_X_Y!$B$2:$K$1123,10,FALSE)</f>
        <v>-75,073086267336</v>
      </c>
      <c r="N1407" s="34" t="s">
        <v>125</v>
      </c>
      <c r="O1407" s="34" t="s">
        <v>126</v>
      </c>
      <c r="Q1407" s="34" t="s">
        <v>127</v>
      </c>
      <c r="R1407" s="34">
        <v>30516963</v>
      </c>
      <c r="S1407" s="34" t="str">
        <f t="shared" si="105"/>
        <v>CC30516963</v>
      </c>
      <c r="T1407" s="34" t="s">
        <v>1292</v>
      </c>
      <c r="U1407" s="34" t="s">
        <v>5446</v>
      </c>
      <c r="V1407" s="34" t="s">
        <v>1191</v>
      </c>
      <c r="W1407" s="34" t="s">
        <v>743</v>
      </c>
      <c r="X1407" s="87">
        <v>24400</v>
      </c>
      <c r="Y1407">
        <v>56</v>
      </c>
      <c r="Z1407" s="36">
        <f>VLOOKUP($Y1407,[2]Edades!$A$3:$H$153,4,FALSE)</f>
        <v>5</v>
      </c>
      <c r="AA1407" s="34" t="str">
        <f>VLOOKUP($Y1407,[2]Edades!$A$3:$H$153,6,FALSE)</f>
        <v>5 - Adultez</v>
      </c>
      <c r="AB1407" s="34">
        <f>VLOOKUP($Y1407,[2]Edades!$A$3:$H$153,7,FALSE)</f>
        <v>12</v>
      </c>
      <c r="AC1407" s="34" t="str">
        <f>VLOOKUP($Y1407,[2]Edades!$A$3:$H$153,8,FALSE)</f>
        <v>55-59</v>
      </c>
      <c r="AD1407" s="34" t="s">
        <v>129</v>
      </c>
      <c r="AE1407" s="1">
        <v>2</v>
      </c>
      <c r="AF1407" s="34" t="s">
        <v>130</v>
      </c>
      <c r="AG1407" s="34" t="s">
        <v>2127</v>
      </c>
      <c r="AH1407" s="34" t="s">
        <v>2127</v>
      </c>
      <c r="AK1407" s="34" t="s">
        <v>125</v>
      </c>
      <c r="AM1407" s="34" t="s">
        <v>2127</v>
      </c>
      <c r="AN1407" s="36" t="s">
        <v>2127</v>
      </c>
      <c r="AO1407" s="36" t="s">
        <v>2127</v>
      </c>
      <c r="AP1407" s="34" t="s">
        <v>2127</v>
      </c>
      <c r="AQ1407" s="36" t="s">
        <v>2127</v>
      </c>
      <c r="AR1407" s="34" t="s">
        <v>4989</v>
      </c>
      <c r="AS1407" s="91" t="s">
        <v>7499</v>
      </c>
      <c r="AT1407" s="34">
        <v>3188992411</v>
      </c>
      <c r="AU1407" s="34" t="s">
        <v>2127</v>
      </c>
      <c r="AX1407" s="90"/>
      <c r="BA1407" s="91"/>
      <c r="BB1407" s="91"/>
      <c r="BC1407" s="91"/>
      <c r="BF1407" s="34" t="s">
        <v>4983</v>
      </c>
      <c r="BG1407" s="92" t="s">
        <v>4989</v>
      </c>
      <c r="BM1407" s="36" t="s">
        <v>131</v>
      </c>
      <c r="BN1407" s="34" t="s">
        <v>132</v>
      </c>
      <c r="BO1407" s="36">
        <v>0</v>
      </c>
      <c r="BQ1407" s="94"/>
      <c r="BS1407" s="36" t="s">
        <v>2127</v>
      </c>
      <c r="BU1407" s="95"/>
      <c r="BV1407" s="95"/>
      <c r="BW1407" s="61"/>
      <c r="BX1407" s="60"/>
      <c r="BY1407" s="59" t="str">
        <f t="shared" ca="1" si="106"/>
        <v/>
      </c>
      <c r="CD1407" s="68"/>
      <c r="CE1407" s="68"/>
      <c r="CF1407" s="67"/>
      <c r="CG1407"/>
      <c r="CH1407" s="2"/>
      <c r="CI1407" s="4" t="e">
        <f t="shared" si="107"/>
        <v>#DIV/0!</v>
      </c>
      <c r="CJ1407" s="5" t="str">
        <f t="shared" si="108"/>
        <v>SIN DATO</v>
      </c>
      <c r="CK1407" s="36">
        <v>0</v>
      </c>
      <c r="CL1407" s="66"/>
      <c r="CM1407" s="89">
        <v>43795</v>
      </c>
      <c r="CN1407" s="97">
        <v>43795</v>
      </c>
      <c r="CP1407"/>
      <c r="CQ1407" s="65"/>
      <c r="CR1407" s="65"/>
      <c r="CS1407" s="98"/>
      <c r="CT1407"/>
      <c r="CU1407"/>
      <c r="CV1407" s="97"/>
      <c r="CW1407" s="2"/>
      <c r="CX1407" s="82"/>
      <c r="DG1407" s="64"/>
      <c r="DI1407" s="89"/>
      <c r="DJ1407" s="89"/>
      <c r="DK1407" s="89">
        <v>44000</v>
      </c>
      <c r="DN1407" s="34"/>
      <c r="DO1407" s="34"/>
      <c r="DP1407" s="34"/>
      <c r="DQ1407" s="34"/>
      <c r="DR1407" s="34"/>
      <c r="DS1407" s="34" t="s">
        <v>2127</v>
      </c>
      <c r="DT1407" s="34"/>
      <c r="DY1407" s="1">
        <v>2</v>
      </c>
      <c r="DZ1407" t="s">
        <v>7941</v>
      </c>
      <c r="EB1407" s="4"/>
      <c r="EJ1407"/>
      <c r="EL1407" s="34"/>
      <c r="EN1407" s="34"/>
    </row>
    <row r="1408" spans="1:144" x14ac:dyDescent="0.25">
      <c r="A1408" s="85">
        <v>2022</v>
      </c>
      <c r="B1408" s="87">
        <v>44830</v>
      </c>
      <c r="C1408" t="s">
        <v>121</v>
      </c>
      <c r="D1408" t="s">
        <v>122</v>
      </c>
      <c r="E1408" s="34" t="s">
        <v>7938</v>
      </c>
      <c r="F1408" s="34">
        <f t="shared" si="109"/>
        <v>1407</v>
      </c>
      <c r="G1408" s="34" t="s">
        <v>4985</v>
      </c>
      <c r="H1408">
        <v>18</v>
      </c>
      <c r="I1408" s="34" t="s">
        <v>6141</v>
      </c>
      <c r="J1408" s="34" t="s">
        <v>4991</v>
      </c>
      <c r="K1408" s="34" t="str">
        <f>VLOOKUP(J1408,[2]CodMpios!$B$347:$E$362,4,FALSE)</f>
        <v>18592 - Puerto Rico</v>
      </c>
      <c r="L1408" s="34" t="str">
        <f>VLOOKUP($J1408,[2]Coord_Mpios_X_Y!$B$2:$K$1123,9,FALSE)</f>
        <v>2,018940891255</v>
      </c>
      <c r="M1408" s="34" t="str">
        <f>VLOOKUP($J1408,[2]Coord_Mpios_X_Y!$B$2:$K$1123,10,FALSE)</f>
        <v>-75,073086267336</v>
      </c>
      <c r="N1408" s="34" t="s">
        <v>125</v>
      </c>
      <c r="O1408" s="34" t="s">
        <v>126</v>
      </c>
      <c r="Q1408" s="34" t="s">
        <v>127</v>
      </c>
      <c r="R1408" s="34">
        <v>19456037</v>
      </c>
      <c r="S1408" s="34" t="str">
        <f t="shared" si="105"/>
        <v>CC19456037</v>
      </c>
      <c r="T1408" s="34" t="s">
        <v>200</v>
      </c>
      <c r="U1408" s="34" t="s">
        <v>413</v>
      </c>
      <c r="V1408" s="34" t="s">
        <v>154</v>
      </c>
      <c r="W1408" s="34" t="s">
        <v>5445</v>
      </c>
      <c r="X1408" s="87">
        <v>22044</v>
      </c>
      <c r="Y1408">
        <v>62</v>
      </c>
      <c r="Z1408" s="36">
        <f>VLOOKUP($Y1408,[2]Edades!$A$3:$H$153,4,FALSE)</f>
        <v>6</v>
      </c>
      <c r="AA1408" s="34" t="str">
        <f>VLOOKUP($Y1408,[2]Edades!$A$3:$H$153,6,FALSE)</f>
        <v>6 - Persona mayor</v>
      </c>
      <c r="AB1408" s="34">
        <f>VLOOKUP($Y1408,[2]Edades!$A$3:$H$153,7,FALSE)</f>
        <v>13</v>
      </c>
      <c r="AC1408" s="34" t="str">
        <f>VLOOKUP($Y1408,[2]Edades!$A$3:$H$153,8,FALSE)</f>
        <v>60-64</v>
      </c>
      <c r="AD1408" s="34" t="s">
        <v>146</v>
      </c>
      <c r="AE1408">
        <v>1</v>
      </c>
      <c r="AF1408" s="34" t="s">
        <v>2137</v>
      </c>
      <c r="AG1408" s="34" t="s">
        <v>2127</v>
      </c>
      <c r="AH1408" s="34" t="s">
        <v>2127</v>
      </c>
      <c r="AK1408" s="34" t="s">
        <v>125</v>
      </c>
      <c r="AM1408" s="34" t="s">
        <v>2127</v>
      </c>
      <c r="AN1408" s="36" t="s">
        <v>2127</v>
      </c>
      <c r="AO1408" s="36" t="s">
        <v>2127</v>
      </c>
      <c r="AP1408" s="34" t="s">
        <v>2127</v>
      </c>
      <c r="AQ1408" s="36" t="s">
        <v>2127</v>
      </c>
      <c r="AR1408" s="34" t="s">
        <v>5042</v>
      </c>
      <c r="AS1408" s="91" t="s">
        <v>7500</v>
      </c>
      <c r="AT1408" s="34">
        <v>3144364154</v>
      </c>
      <c r="AU1408" s="34" t="s">
        <v>2127</v>
      </c>
      <c r="AX1408" s="90"/>
      <c r="BA1408" s="91"/>
      <c r="BB1408" s="91"/>
      <c r="BC1408" s="91"/>
      <c r="BF1408" s="34" t="s">
        <v>4983</v>
      </c>
      <c r="BG1408" s="92" t="s">
        <v>2098</v>
      </c>
      <c r="BM1408" s="36" t="s">
        <v>131</v>
      </c>
      <c r="BN1408" s="34" t="s">
        <v>132</v>
      </c>
      <c r="BO1408" s="36">
        <v>0</v>
      </c>
      <c r="BQ1408" s="94"/>
      <c r="BS1408" s="36" t="s">
        <v>2127</v>
      </c>
      <c r="BU1408" s="95"/>
      <c r="BV1408" s="95"/>
      <c r="BW1408" s="61"/>
      <c r="BX1408" s="60"/>
      <c r="BY1408" s="59" t="str">
        <f t="shared" ca="1" si="106"/>
        <v/>
      </c>
      <c r="CD1408" s="68"/>
      <c r="CE1408" s="68"/>
      <c r="CF1408" s="67"/>
      <c r="CG1408">
        <v>74</v>
      </c>
      <c r="CH1408" s="2">
        <v>170</v>
      </c>
      <c r="CI1408" s="4">
        <f t="shared" si="107"/>
        <v>25.605536332179934</v>
      </c>
      <c r="CJ1408" s="5" t="str">
        <f t="shared" si="108"/>
        <v>SOBREPESO</v>
      </c>
      <c r="CK1408" s="36">
        <v>0</v>
      </c>
      <c r="CL1408" s="66"/>
      <c r="CM1408" s="89">
        <v>43796</v>
      </c>
      <c r="CN1408" s="97">
        <v>43796</v>
      </c>
      <c r="CP1408"/>
      <c r="CQ1408" s="65"/>
      <c r="CR1408" s="65"/>
      <c r="CS1408" s="98"/>
      <c r="CT1408"/>
      <c r="CU1408"/>
      <c r="CV1408" s="97"/>
      <c r="CW1408" s="2"/>
      <c r="CX1408" s="82"/>
      <c r="DG1408" s="64"/>
      <c r="DI1408" s="89"/>
      <c r="DJ1408" s="89"/>
      <c r="DN1408" s="34"/>
      <c r="DO1408" s="34"/>
      <c r="DP1408" s="34"/>
      <c r="DQ1408" s="34"/>
      <c r="DR1408" s="34"/>
      <c r="DS1408" s="34" t="s">
        <v>2127</v>
      </c>
      <c r="DT1408" s="34"/>
      <c r="DU1408" s="47">
        <v>44505</v>
      </c>
      <c r="DY1408" s="1">
        <v>2</v>
      </c>
      <c r="DZ1408" t="s">
        <v>7940</v>
      </c>
      <c r="EB1408" s="4"/>
      <c r="EJ1408"/>
      <c r="EL1408" s="34"/>
      <c r="EN1408" s="34"/>
    </row>
    <row r="1409" spans="1:144" x14ac:dyDescent="0.25">
      <c r="A1409" s="85">
        <v>2022</v>
      </c>
      <c r="B1409" s="87">
        <v>44830</v>
      </c>
      <c r="C1409" t="s">
        <v>121</v>
      </c>
      <c r="D1409" t="s">
        <v>122</v>
      </c>
      <c r="E1409" s="34" t="s">
        <v>7938</v>
      </c>
      <c r="F1409" s="34">
        <f t="shared" si="109"/>
        <v>1408</v>
      </c>
      <c r="G1409" s="34" t="s">
        <v>4985</v>
      </c>
      <c r="H1409">
        <v>18</v>
      </c>
      <c r="I1409" s="34" t="s">
        <v>6141</v>
      </c>
      <c r="J1409" s="34" t="s">
        <v>5032</v>
      </c>
      <c r="K1409" s="34" t="str">
        <f>VLOOKUP(J1409,[2]CodMpios!$B$347:$E$362,4,FALSE)</f>
        <v>18150 - Cartagena Del Chaira</v>
      </c>
      <c r="L1409" s="34" t="str">
        <f>VLOOKUP($J1409,[2]Coord_Mpios_X_Y!$B$2:$K$1123,9,FALSE)</f>
        <v>0,647693081213</v>
      </c>
      <c r="M1409" s="34" t="str">
        <f>VLOOKUP($J1409,[2]Coord_Mpios_X_Y!$B$2:$K$1123,10,FALSE)</f>
        <v>-74,272354990827</v>
      </c>
      <c r="N1409" s="34" t="s">
        <v>125</v>
      </c>
      <c r="O1409" s="34" t="s">
        <v>126</v>
      </c>
      <c r="Q1409" s="34" t="s">
        <v>127</v>
      </c>
      <c r="R1409" s="34">
        <v>35892616</v>
      </c>
      <c r="S1409" s="34" t="str">
        <f t="shared" si="105"/>
        <v>CC35892616</v>
      </c>
      <c r="T1409" s="34" t="s">
        <v>234</v>
      </c>
      <c r="U1409" s="34" t="s">
        <v>134</v>
      </c>
      <c r="V1409" s="34" t="s">
        <v>2204</v>
      </c>
      <c r="W1409" s="34" t="s">
        <v>246</v>
      </c>
      <c r="X1409" s="87">
        <v>29534</v>
      </c>
      <c r="Y1409">
        <v>42</v>
      </c>
      <c r="Z1409" s="36">
        <f>VLOOKUP($Y1409,[2]Edades!$A$3:$H$153,4,FALSE)</f>
        <v>5</v>
      </c>
      <c r="AA1409" s="34" t="str">
        <f>VLOOKUP($Y1409,[2]Edades!$A$3:$H$153,6,FALSE)</f>
        <v>5 - Adultez</v>
      </c>
      <c r="AB1409" s="34">
        <f>VLOOKUP($Y1409,[2]Edades!$A$3:$H$153,7,FALSE)</f>
        <v>9</v>
      </c>
      <c r="AC1409" s="34" t="str">
        <f>VLOOKUP($Y1409,[2]Edades!$A$3:$H$153,8,FALSE)</f>
        <v>40-44</v>
      </c>
      <c r="AD1409" s="34" t="s">
        <v>129</v>
      </c>
      <c r="AE1409" s="1">
        <v>2</v>
      </c>
      <c r="AF1409" s="34" t="s">
        <v>130</v>
      </c>
      <c r="AG1409" s="34" t="s">
        <v>2127</v>
      </c>
      <c r="AH1409" s="34" t="s">
        <v>2127</v>
      </c>
      <c r="AK1409" s="34" t="s">
        <v>125</v>
      </c>
      <c r="AM1409" s="34" t="s">
        <v>2127</v>
      </c>
      <c r="AN1409" s="36" t="s">
        <v>2127</v>
      </c>
      <c r="AO1409" s="36" t="s">
        <v>2127</v>
      </c>
      <c r="AP1409" s="34" t="s">
        <v>2127</v>
      </c>
      <c r="AQ1409" s="36" t="s">
        <v>2127</v>
      </c>
      <c r="AR1409" s="34" t="s">
        <v>2098</v>
      </c>
      <c r="AS1409" s="91" t="s">
        <v>7501</v>
      </c>
      <c r="AT1409" s="34">
        <v>3105478038</v>
      </c>
      <c r="AU1409" s="34" t="s">
        <v>2127</v>
      </c>
      <c r="AX1409" s="90"/>
      <c r="BA1409" s="91"/>
      <c r="BB1409" s="91"/>
      <c r="BC1409" s="91"/>
      <c r="BF1409" s="34" t="s">
        <v>4983</v>
      </c>
      <c r="BG1409" s="92" t="s">
        <v>2098</v>
      </c>
      <c r="BM1409" s="36" t="s">
        <v>131</v>
      </c>
      <c r="BN1409" s="34" t="s">
        <v>132</v>
      </c>
      <c r="BO1409" s="36">
        <v>0</v>
      </c>
      <c r="BQ1409" s="94"/>
      <c r="BS1409" s="36" t="s">
        <v>2127</v>
      </c>
      <c r="BU1409" s="95"/>
      <c r="BV1409" s="95"/>
      <c r="BW1409" s="61"/>
      <c r="BX1409" s="60"/>
      <c r="BY1409" s="59" t="str">
        <f t="shared" ca="1" si="106"/>
        <v/>
      </c>
      <c r="CD1409" s="68"/>
      <c r="CE1409" s="68"/>
      <c r="CF1409" s="67"/>
      <c r="CG1409">
        <v>116</v>
      </c>
      <c r="CH1409" s="2">
        <v>163</v>
      </c>
      <c r="CI1409" s="4">
        <f t="shared" si="107"/>
        <v>43.659904399864509</v>
      </c>
      <c r="CJ1409" s="5" t="str">
        <f t="shared" si="108"/>
        <v>OBESIDAD</v>
      </c>
      <c r="CK1409" s="36">
        <v>0</v>
      </c>
      <c r="CL1409" s="66"/>
      <c r="CM1409" s="89">
        <v>43801</v>
      </c>
      <c r="CN1409" s="97">
        <v>43802</v>
      </c>
      <c r="CP1409"/>
      <c r="CQ1409" s="65"/>
      <c r="CR1409" s="65"/>
      <c r="CS1409" s="98"/>
      <c r="CT1409"/>
      <c r="CU1409"/>
      <c r="CV1409" s="97"/>
      <c r="CW1409" s="2">
        <v>120</v>
      </c>
      <c r="CX1409" s="82">
        <v>80</v>
      </c>
      <c r="DG1409" s="64"/>
      <c r="DI1409" s="89"/>
      <c r="DJ1409" s="89"/>
      <c r="DK1409" s="89">
        <v>44809</v>
      </c>
      <c r="DN1409" s="34"/>
      <c r="DO1409" s="34"/>
      <c r="DP1409" s="34"/>
      <c r="DQ1409" s="34"/>
      <c r="DR1409" s="34"/>
      <c r="DS1409" s="34" t="s">
        <v>2127</v>
      </c>
      <c r="DT1409" s="34"/>
      <c r="DU1409" s="47">
        <v>44204</v>
      </c>
      <c r="DY1409" s="1">
        <v>2</v>
      </c>
      <c r="DZ1409" t="s">
        <v>7940</v>
      </c>
      <c r="EB1409" s="4">
        <v>90</v>
      </c>
      <c r="EH1409" s="4">
        <v>6.3</v>
      </c>
      <c r="EJ1409"/>
      <c r="EL1409" s="34"/>
      <c r="EN1409" s="34"/>
    </row>
    <row r="1410" spans="1:144" x14ac:dyDescent="0.25">
      <c r="A1410" s="85">
        <v>2022</v>
      </c>
      <c r="B1410" s="87">
        <v>44830</v>
      </c>
      <c r="C1410" t="s">
        <v>121</v>
      </c>
      <c r="D1410" t="s">
        <v>122</v>
      </c>
      <c r="E1410" s="34" t="s">
        <v>7938</v>
      </c>
      <c r="F1410" s="34">
        <f t="shared" si="109"/>
        <v>1409</v>
      </c>
      <c r="G1410" s="34" t="s">
        <v>4985</v>
      </c>
      <c r="H1410">
        <v>18</v>
      </c>
      <c r="I1410" s="34" t="s">
        <v>6141</v>
      </c>
      <c r="J1410" s="34" t="s">
        <v>5007</v>
      </c>
      <c r="K1410" s="34" t="str">
        <f>VLOOKUP(J1410,[2]CodMpios!$B$347:$E$362,4,FALSE)</f>
        <v>18410 - La Montañita</v>
      </c>
      <c r="L1410" s="34" t="str">
        <f>VLOOKUP($J1410,[2]Coord_Mpios_X_Y!$B$2:$K$1123,9,FALSE)</f>
        <v>1,302860442333</v>
      </c>
      <c r="M1410" s="34" t="str">
        <f>VLOOKUP($J1410,[2]Coord_Mpios_X_Y!$B$2:$K$1123,10,FALSE)</f>
        <v>-75,235727318747</v>
      </c>
      <c r="N1410" s="34" t="s">
        <v>125</v>
      </c>
      <c r="O1410" s="34" t="s">
        <v>126</v>
      </c>
      <c r="Q1410" s="34" t="s">
        <v>127</v>
      </c>
      <c r="R1410" s="34">
        <v>40781382</v>
      </c>
      <c r="S1410" s="34" t="str">
        <f t="shared" ref="S1410:S1473" si="110">CONCATENATE(Q1410,R1410)</f>
        <v>CC40781382</v>
      </c>
      <c r="T1410" s="34" t="s">
        <v>675</v>
      </c>
      <c r="U1410" s="34" t="s">
        <v>2163</v>
      </c>
      <c r="V1410" s="34" t="s">
        <v>2339</v>
      </c>
      <c r="W1410" s="34" t="s">
        <v>5444</v>
      </c>
      <c r="X1410" s="87">
        <v>27947</v>
      </c>
      <c r="Y1410">
        <v>46</v>
      </c>
      <c r="Z1410" s="36">
        <f>VLOOKUP($Y1410,[2]Edades!$A$3:$H$153,4,FALSE)</f>
        <v>5</v>
      </c>
      <c r="AA1410" s="34" t="str">
        <f>VLOOKUP($Y1410,[2]Edades!$A$3:$H$153,6,FALSE)</f>
        <v>5 - Adultez</v>
      </c>
      <c r="AB1410" s="34">
        <f>VLOOKUP($Y1410,[2]Edades!$A$3:$H$153,7,FALSE)</f>
        <v>10</v>
      </c>
      <c r="AC1410" s="34" t="str">
        <f>VLOOKUP($Y1410,[2]Edades!$A$3:$H$153,8,FALSE)</f>
        <v>45-49</v>
      </c>
      <c r="AD1410" s="34" t="s">
        <v>129</v>
      </c>
      <c r="AE1410" s="1">
        <v>2</v>
      </c>
      <c r="AF1410" s="34" t="s">
        <v>130</v>
      </c>
      <c r="AG1410" s="34" t="s">
        <v>2127</v>
      </c>
      <c r="AH1410" s="34" t="s">
        <v>2127</v>
      </c>
      <c r="AK1410" s="34" t="s">
        <v>125</v>
      </c>
      <c r="AM1410" s="34" t="s">
        <v>2127</v>
      </c>
      <c r="AN1410" s="36" t="s">
        <v>2127</v>
      </c>
      <c r="AO1410" s="36" t="s">
        <v>2127</v>
      </c>
      <c r="AP1410" s="34" t="s">
        <v>2127</v>
      </c>
      <c r="AQ1410" s="36" t="s">
        <v>2127</v>
      </c>
      <c r="AR1410" s="34" t="s">
        <v>5919</v>
      </c>
      <c r="AS1410" s="91" t="s">
        <v>7502</v>
      </c>
      <c r="AT1410" s="34">
        <v>3214127624</v>
      </c>
      <c r="AU1410" s="34" t="s">
        <v>2127</v>
      </c>
      <c r="AX1410" s="90"/>
      <c r="BA1410" s="91"/>
      <c r="BB1410" s="91"/>
      <c r="BC1410" s="91"/>
      <c r="BF1410" s="34" t="s">
        <v>4983</v>
      </c>
      <c r="BG1410" s="92" t="s">
        <v>2098</v>
      </c>
      <c r="BM1410" s="36" t="s">
        <v>131</v>
      </c>
      <c r="BN1410" s="34" t="s">
        <v>132</v>
      </c>
      <c r="BO1410" s="36">
        <v>0</v>
      </c>
      <c r="BQ1410" s="94"/>
      <c r="BS1410" s="36" t="s">
        <v>2127</v>
      </c>
      <c r="BU1410" s="95"/>
      <c r="BV1410" s="95"/>
      <c r="BW1410" s="61"/>
      <c r="BX1410" s="60"/>
      <c r="BY1410" s="59" t="str">
        <f t="shared" ref="BY1410:BY1473" ca="1" si="111">IFERROR(IF(BW1410="","",BW1410-TODAY()),"SIN DATO")</f>
        <v/>
      </c>
      <c r="CD1410" s="68"/>
      <c r="CE1410" s="68"/>
      <c r="CF1410" s="67"/>
      <c r="CG1410">
        <v>95</v>
      </c>
      <c r="CH1410" s="2">
        <v>154</v>
      </c>
      <c r="CI1410" s="4">
        <f t="shared" ref="CI1410:CI1473" si="112">(CG1410/((CH1410/100)*(CH1410/100)))</f>
        <v>40.057345252150448</v>
      </c>
      <c r="CJ1410" s="5" t="str">
        <f t="shared" ref="CJ1410:CJ1473" si="113">IFERROR(IF(CI1410&lt;=18.5,"BAJO PESO",IF(AND(CI1410&gt;18.5,CI1410&lt;25),"NORMAL",IF(AND(CI1410&gt;=25,CI1410&lt;=30),"SOBREPESO","OBESIDAD"))),"SIN DATO")</f>
        <v>OBESIDAD</v>
      </c>
      <c r="CK1410" s="36">
        <v>0</v>
      </c>
      <c r="CL1410" s="66"/>
      <c r="CM1410" s="89">
        <v>43801</v>
      </c>
      <c r="CN1410" s="97">
        <v>43837</v>
      </c>
      <c r="CP1410"/>
      <c r="CQ1410" s="65"/>
      <c r="CR1410" s="65"/>
      <c r="CS1410" s="98"/>
      <c r="CT1410"/>
      <c r="CU1410"/>
      <c r="CV1410" s="97"/>
      <c r="CW1410" s="2"/>
      <c r="CX1410" s="82"/>
      <c r="DG1410" s="64"/>
      <c r="DI1410" s="89"/>
      <c r="DJ1410" s="89"/>
      <c r="DN1410" s="34"/>
      <c r="DO1410" s="34"/>
      <c r="DP1410" s="34"/>
      <c r="DQ1410" s="34"/>
      <c r="DR1410" s="34"/>
      <c r="DS1410" s="34" t="s">
        <v>2127</v>
      </c>
      <c r="DT1410" s="34"/>
      <c r="DU1410" s="47">
        <v>43837</v>
      </c>
      <c r="DY1410" s="1">
        <v>1</v>
      </c>
      <c r="DZ1410" t="s">
        <v>7941</v>
      </c>
      <c r="EB1410" s="4"/>
      <c r="EJ1410"/>
      <c r="EL1410" s="34"/>
      <c r="EN1410" s="34"/>
    </row>
    <row r="1411" spans="1:144" x14ac:dyDescent="0.25">
      <c r="A1411" s="85">
        <v>2022</v>
      </c>
      <c r="B1411" s="87">
        <v>44830</v>
      </c>
      <c r="C1411" t="s">
        <v>121</v>
      </c>
      <c r="D1411" t="s">
        <v>122</v>
      </c>
      <c r="E1411" s="34" t="s">
        <v>7938</v>
      </c>
      <c r="F1411" s="34">
        <f t="shared" ref="F1411:F1474" si="114">F1410+1</f>
        <v>1410</v>
      </c>
      <c r="G1411" s="34" t="s">
        <v>4985</v>
      </c>
      <c r="H1411">
        <v>18</v>
      </c>
      <c r="I1411" s="34" t="s">
        <v>6141</v>
      </c>
      <c r="J1411" s="34" t="s">
        <v>5008</v>
      </c>
      <c r="K1411" s="34" t="str">
        <f>VLOOKUP(J1411,[2]CodMpios!$B$347:$E$362,4,FALSE)</f>
        <v>18094 - Belén De Los Andaquíes</v>
      </c>
      <c r="L1411" s="34" t="str">
        <f>VLOOKUP($J1411,[2]Coord_Mpios_X_Y!$B$2:$K$1123,9,FALSE)</f>
        <v>1,500923003060</v>
      </c>
      <c r="M1411" s="34" t="str">
        <f>VLOOKUP($J1411,[2]Coord_Mpios_X_Y!$B$2:$K$1123,10,FALSE)</f>
        <v>-75,875645424257</v>
      </c>
      <c r="N1411" s="34" t="s">
        <v>139</v>
      </c>
      <c r="O1411" s="34" t="s">
        <v>126</v>
      </c>
      <c r="Q1411" s="34" t="s">
        <v>127</v>
      </c>
      <c r="R1411" s="34">
        <v>17652612</v>
      </c>
      <c r="S1411" s="34" t="str">
        <f t="shared" si="110"/>
        <v>CC17652612</v>
      </c>
      <c r="T1411" s="34" t="s">
        <v>1107</v>
      </c>
      <c r="V1411" s="34" t="s">
        <v>5443</v>
      </c>
      <c r="W1411" s="34" t="s">
        <v>186</v>
      </c>
      <c r="X1411" s="87">
        <v>26013</v>
      </c>
      <c r="Y1411">
        <v>52</v>
      </c>
      <c r="Z1411" s="36">
        <f>VLOOKUP($Y1411,[2]Edades!$A$3:$H$153,4,FALSE)</f>
        <v>5</v>
      </c>
      <c r="AA1411" s="34" t="str">
        <f>VLOOKUP($Y1411,[2]Edades!$A$3:$H$153,6,FALSE)</f>
        <v>5 - Adultez</v>
      </c>
      <c r="AB1411" s="34">
        <f>VLOOKUP($Y1411,[2]Edades!$A$3:$H$153,7,FALSE)</f>
        <v>11</v>
      </c>
      <c r="AC1411" s="34" t="str">
        <f>VLOOKUP($Y1411,[2]Edades!$A$3:$H$153,8,FALSE)</f>
        <v>50-54</v>
      </c>
      <c r="AD1411" s="34" t="s">
        <v>146</v>
      </c>
      <c r="AE1411">
        <v>1</v>
      </c>
      <c r="AF1411" s="34" t="s">
        <v>130</v>
      </c>
      <c r="AG1411" s="34" t="s">
        <v>2127</v>
      </c>
      <c r="AH1411" s="34" t="s">
        <v>2127</v>
      </c>
      <c r="AK1411" s="34" t="s">
        <v>139</v>
      </c>
      <c r="AM1411" s="34" t="s">
        <v>2127</v>
      </c>
      <c r="AN1411" s="36" t="s">
        <v>2127</v>
      </c>
      <c r="AO1411" s="36" t="s">
        <v>2127</v>
      </c>
      <c r="AP1411" s="34" t="s">
        <v>2127</v>
      </c>
      <c r="AQ1411" s="36" t="s">
        <v>2127</v>
      </c>
      <c r="AR1411" s="34" t="s">
        <v>5238</v>
      </c>
      <c r="AS1411" s="91" t="s">
        <v>7503</v>
      </c>
      <c r="AT1411" s="34">
        <v>3108037363</v>
      </c>
      <c r="AU1411" s="34" t="s">
        <v>2127</v>
      </c>
      <c r="AX1411" s="90"/>
      <c r="BA1411" s="91"/>
      <c r="BB1411" s="91"/>
      <c r="BC1411" s="91"/>
      <c r="BF1411" s="34" t="s">
        <v>4983</v>
      </c>
      <c r="BG1411" s="92" t="s">
        <v>2098</v>
      </c>
      <c r="BM1411" s="36" t="s">
        <v>131</v>
      </c>
      <c r="BN1411" s="34" t="s">
        <v>132</v>
      </c>
      <c r="BO1411" s="36">
        <v>0</v>
      </c>
      <c r="BQ1411" s="94"/>
      <c r="BS1411" s="36" t="s">
        <v>2127</v>
      </c>
      <c r="BU1411" s="95"/>
      <c r="BV1411" s="95"/>
      <c r="BW1411" s="61"/>
      <c r="BX1411" s="60"/>
      <c r="BY1411" s="59" t="str">
        <f t="shared" ca="1" si="111"/>
        <v/>
      </c>
      <c r="CD1411" s="68"/>
      <c r="CE1411" s="68"/>
      <c r="CF1411" s="67"/>
      <c r="CG1411">
        <v>77</v>
      </c>
      <c r="CH1411" s="2">
        <v>167</v>
      </c>
      <c r="CI1411" s="4">
        <f t="shared" si="112"/>
        <v>27.609451755172291</v>
      </c>
      <c r="CJ1411" s="5" t="str">
        <f t="shared" si="113"/>
        <v>SOBREPESO</v>
      </c>
      <c r="CK1411" s="36">
        <v>0</v>
      </c>
      <c r="CL1411" s="66"/>
      <c r="CM1411" s="89">
        <v>43802</v>
      </c>
      <c r="CN1411" s="97">
        <v>43838</v>
      </c>
      <c r="CP1411"/>
      <c r="CQ1411" s="65"/>
      <c r="CR1411" s="65"/>
      <c r="CS1411" s="98"/>
      <c r="CT1411"/>
      <c r="CU1411"/>
      <c r="CV1411" s="97"/>
      <c r="CW1411" s="2">
        <v>110</v>
      </c>
      <c r="CX1411" s="82">
        <v>70</v>
      </c>
      <c r="DG1411" s="64"/>
      <c r="DI1411" s="89">
        <v>43839</v>
      </c>
      <c r="DJ1411" s="89"/>
      <c r="DK1411" s="89">
        <v>44816</v>
      </c>
      <c r="DN1411" s="34"/>
      <c r="DO1411" s="34"/>
      <c r="DP1411" s="34"/>
      <c r="DQ1411" s="34"/>
      <c r="DR1411" s="34"/>
      <c r="DS1411" s="34" t="s">
        <v>2127</v>
      </c>
      <c r="DT1411" s="34"/>
      <c r="DU1411" s="47">
        <v>44251</v>
      </c>
      <c r="DY1411" s="1">
        <v>1</v>
      </c>
      <c r="DZ1411" t="s">
        <v>7940</v>
      </c>
      <c r="EA1411" s="4">
        <v>1.2</v>
      </c>
      <c r="EB1411" s="4">
        <v>85</v>
      </c>
      <c r="EC1411" s="4">
        <v>243</v>
      </c>
      <c r="EE1411" s="4">
        <v>32.5</v>
      </c>
      <c r="EF1411" s="4">
        <v>616</v>
      </c>
      <c r="EJ1411"/>
      <c r="EL1411" s="34"/>
      <c r="EN1411" s="34"/>
    </row>
    <row r="1412" spans="1:144" x14ac:dyDescent="0.25">
      <c r="A1412" s="85">
        <v>2022</v>
      </c>
      <c r="B1412" s="87">
        <v>44830</v>
      </c>
      <c r="C1412" t="s">
        <v>121</v>
      </c>
      <c r="D1412" t="s">
        <v>122</v>
      </c>
      <c r="E1412" s="34" t="s">
        <v>7938</v>
      </c>
      <c r="F1412" s="34">
        <f t="shared" si="114"/>
        <v>1411</v>
      </c>
      <c r="G1412" s="34" t="s">
        <v>4985</v>
      </c>
      <c r="H1412">
        <v>18</v>
      </c>
      <c r="I1412" s="34" t="s">
        <v>6141</v>
      </c>
      <c r="J1412" s="34" t="s">
        <v>4988</v>
      </c>
      <c r="K1412" s="34" t="str">
        <f>VLOOKUP(J1412,[2]CodMpios!$B$347:$E$362,4,FALSE)</f>
        <v>18001 - Florencia</v>
      </c>
      <c r="L1412" s="34" t="str">
        <f>VLOOKUP($J1412,[2]Coord_Mpios_X_Y!$B$2:$K$1123,9,FALSE)</f>
        <v>1,749138703818</v>
      </c>
      <c r="M1412" s="34" t="str">
        <f>VLOOKUP($J1412,[2]Coord_Mpios_X_Y!$B$2:$K$1123,10,FALSE)</f>
        <v>-75,558239064333</v>
      </c>
      <c r="N1412" s="34" t="s">
        <v>139</v>
      </c>
      <c r="O1412" s="34" t="s">
        <v>126</v>
      </c>
      <c r="Q1412" s="34" t="s">
        <v>127</v>
      </c>
      <c r="R1412" s="34">
        <v>52587602</v>
      </c>
      <c r="S1412" s="34" t="str">
        <f t="shared" si="110"/>
        <v>CC52587602</v>
      </c>
      <c r="T1412" s="34" t="s">
        <v>234</v>
      </c>
      <c r="U1412" s="34" t="s">
        <v>5442</v>
      </c>
      <c r="V1412" s="34" t="s">
        <v>214</v>
      </c>
      <c r="W1412" s="34" t="s">
        <v>2110</v>
      </c>
      <c r="X1412" s="87">
        <v>24764</v>
      </c>
      <c r="Y1412">
        <v>55</v>
      </c>
      <c r="Z1412" s="36">
        <f>VLOOKUP($Y1412,[2]Edades!$A$3:$H$153,4,FALSE)</f>
        <v>5</v>
      </c>
      <c r="AA1412" s="34" t="str">
        <f>VLOOKUP($Y1412,[2]Edades!$A$3:$H$153,6,FALSE)</f>
        <v>5 - Adultez</v>
      </c>
      <c r="AB1412" s="34">
        <f>VLOOKUP($Y1412,[2]Edades!$A$3:$H$153,7,FALSE)</f>
        <v>12</v>
      </c>
      <c r="AC1412" s="34" t="str">
        <f>VLOOKUP($Y1412,[2]Edades!$A$3:$H$153,8,FALSE)</f>
        <v>55-59</v>
      </c>
      <c r="AD1412" s="34" t="s">
        <v>129</v>
      </c>
      <c r="AE1412" s="1">
        <v>2</v>
      </c>
      <c r="AF1412" s="34" t="s">
        <v>130</v>
      </c>
      <c r="AG1412" s="34" t="s">
        <v>2127</v>
      </c>
      <c r="AH1412" s="34" t="s">
        <v>2127</v>
      </c>
      <c r="AK1412" s="34" t="s">
        <v>139</v>
      </c>
      <c r="AM1412" s="34" t="s">
        <v>2127</v>
      </c>
      <c r="AN1412" s="36" t="s">
        <v>2127</v>
      </c>
      <c r="AO1412" s="36" t="s">
        <v>2127</v>
      </c>
      <c r="AP1412" s="34" t="s">
        <v>2127</v>
      </c>
      <c r="AQ1412" s="36" t="s">
        <v>2127</v>
      </c>
      <c r="AR1412" s="34" t="s">
        <v>2098</v>
      </c>
      <c r="AS1412" s="91" t="s">
        <v>7504</v>
      </c>
      <c r="AT1412" s="34">
        <v>3196536323</v>
      </c>
      <c r="AU1412" s="34" t="s">
        <v>2127</v>
      </c>
      <c r="AX1412" s="90"/>
      <c r="BA1412" s="91"/>
      <c r="BB1412" s="91"/>
      <c r="BC1412" s="91"/>
      <c r="BF1412" s="34" t="s">
        <v>4983</v>
      </c>
      <c r="BG1412" s="92" t="s">
        <v>2098</v>
      </c>
      <c r="BM1412" s="36" t="s">
        <v>131</v>
      </c>
      <c r="BN1412" s="34" t="s">
        <v>132</v>
      </c>
      <c r="BO1412" s="36">
        <v>0</v>
      </c>
      <c r="BQ1412" s="94"/>
      <c r="BS1412" s="36" t="s">
        <v>2127</v>
      </c>
      <c r="BU1412" s="95"/>
      <c r="BV1412" s="95"/>
      <c r="BW1412" s="61"/>
      <c r="BX1412" s="60"/>
      <c r="BY1412" s="59" t="str">
        <f t="shared" ca="1" si="111"/>
        <v/>
      </c>
      <c r="CD1412" s="68"/>
      <c r="CE1412" s="68"/>
      <c r="CF1412" s="67"/>
      <c r="CG1412"/>
      <c r="CH1412" s="2"/>
      <c r="CI1412" s="4" t="e">
        <f t="shared" si="112"/>
        <v>#DIV/0!</v>
      </c>
      <c r="CJ1412" s="5" t="str">
        <f t="shared" si="113"/>
        <v>SIN DATO</v>
      </c>
      <c r="CK1412" s="36">
        <v>0</v>
      </c>
      <c r="CL1412" s="66"/>
      <c r="CM1412" s="89">
        <v>40513</v>
      </c>
      <c r="CN1412" s="97">
        <v>40513</v>
      </c>
      <c r="CP1412"/>
      <c r="CQ1412" s="65"/>
      <c r="CR1412" s="65"/>
      <c r="CS1412" s="98"/>
      <c r="CT1412"/>
      <c r="CU1412"/>
      <c r="CV1412" s="97"/>
      <c r="CW1412" s="2"/>
      <c r="CX1412" s="82"/>
      <c r="DG1412" s="64"/>
      <c r="DI1412" s="89"/>
      <c r="DJ1412" s="89"/>
      <c r="DN1412" s="34"/>
      <c r="DO1412" s="34"/>
      <c r="DP1412" s="34"/>
      <c r="DQ1412" s="34"/>
      <c r="DR1412" s="34"/>
      <c r="DS1412" s="34" t="s">
        <v>2127</v>
      </c>
      <c r="DT1412" s="34"/>
      <c r="DY1412" s="1">
        <v>2</v>
      </c>
      <c r="DZ1412" t="s">
        <v>7941</v>
      </c>
      <c r="EB1412" s="4"/>
      <c r="EJ1412"/>
      <c r="EL1412" s="34"/>
      <c r="EN1412" s="34"/>
    </row>
    <row r="1413" spans="1:144" x14ac:dyDescent="0.25">
      <c r="A1413" s="85">
        <v>2022</v>
      </c>
      <c r="B1413" s="87">
        <v>44830</v>
      </c>
      <c r="C1413" t="s">
        <v>121</v>
      </c>
      <c r="D1413" t="s">
        <v>122</v>
      </c>
      <c r="E1413" s="34" t="s">
        <v>7938</v>
      </c>
      <c r="F1413" s="34">
        <f t="shared" si="114"/>
        <v>1412</v>
      </c>
      <c r="G1413" s="34" t="s">
        <v>4985</v>
      </c>
      <c r="H1413">
        <v>18</v>
      </c>
      <c r="I1413" s="34" t="s">
        <v>6141</v>
      </c>
      <c r="J1413" s="34" t="s">
        <v>4988</v>
      </c>
      <c r="K1413" s="34" t="str">
        <f>VLOOKUP(J1413,[2]CodMpios!$B$347:$E$362,4,FALSE)</f>
        <v>18001 - Florencia</v>
      </c>
      <c r="L1413" s="34" t="str">
        <f>VLOOKUP($J1413,[2]Coord_Mpios_X_Y!$B$2:$K$1123,9,FALSE)</f>
        <v>1,749138703818</v>
      </c>
      <c r="M1413" s="34" t="str">
        <f>VLOOKUP($J1413,[2]Coord_Mpios_X_Y!$B$2:$K$1123,10,FALSE)</f>
        <v>-75,558239064333</v>
      </c>
      <c r="N1413" s="34" t="s">
        <v>125</v>
      </c>
      <c r="O1413" s="34" t="s">
        <v>126</v>
      </c>
      <c r="Q1413" s="34" t="s">
        <v>127</v>
      </c>
      <c r="R1413" s="34">
        <v>40764309</v>
      </c>
      <c r="S1413" s="34" t="str">
        <f t="shared" si="110"/>
        <v>CC40764309</v>
      </c>
      <c r="T1413" s="34" t="s">
        <v>503</v>
      </c>
      <c r="V1413" s="34" t="s">
        <v>5441</v>
      </c>
      <c r="W1413" s="34" t="s">
        <v>759</v>
      </c>
      <c r="X1413" s="87">
        <v>23076</v>
      </c>
      <c r="Y1413">
        <v>60</v>
      </c>
      <c r="Z1413" s="36">
        <f>VLOOKUP($Y1413,[2]Edades!$A$3:$H$153,4,FALSE)</f>
        <v>6</v>
      </c>
      <c r="AA1413" s="34" t="str">
        <f>VLOOKUP($Y1413,[2]Edades!$A$3:$H$153,6,FALSE)</f>
        <v>6 - Persona mayor</v>
      </c>
      <c r="AB1413" s="34">
        <f>VLOOKUP($Y1413,[2]Edades!$A$3:$H$153,7,FALSE)</f>
        <v>13</v>
      </c>
      <c r="AC1413" s="34" t="str">
        <f>VLOOKUP($Y1413,[2]Edades!$A$3:$H$153,8,FALSE)</f>
        <v>60-64</v>
      </c>
      <c r="AD1413" s="34" t="s">
        <v>129</v>
      </c>
      <c r="AE1413" s="1">
        <v>2</v>
      </c>
      <c r="AF1413" s="34" t="s">
        <v>2137</v>
      </c>
      <c r="AG1413" s="34" t="s">
        <v>2127</v>
      </c>
      <c r="AH1413" s="34" t="s">
        <v>2127</v>
      </c>
      <c r="AK1413" s="34" t="s">
        <v>125</v>
      </c>
      <c r="AM1413" s="34" t="s">
        <v>2127</v>
      </c>
      <c r="AN1413" s="36" t="s">
        <v>2127</v>
      </c>
      <c r="AO1413" s="36" t="s">
        <v>2127</v>
      </c>
      <c r="AP1413" s="34" t="s">
        <v>2127</v>
      </c>
      <c r="AQ1413" s="36" t="s">
        <v>2127</v>
      </c>
      <c r="AR1413" s="34" t="s">
        <v>2098</v>
      </c>
      <c r="AS1413" s="91" t="s">
        <v>7505</v>
      </c>
      <c r="AT1413" s="34">
        <v>3212428203</v>
      </c>
      <c r="AU1413" s="34" t="s">
        <v>2127</v>
      </c>
      <c r="AX1413" s="90"/>
      <c r="BA1413" s="91"/>
      <c r="BB1413" s="91"/>
      <c r="BC1413" s="91"/>
      <c r="BF1413" s="34" t="s">
        <v>4983</v>
      </c>
      <c r="BG1413" s="92" t="s">
        <v>2098</v>
      </c>
      <c r="BM1413" s="36" t="s">
        <v>131</v>
      </c>
      <c r="BN1413" s="34" t="s">
        <v>132</v>
      </c>
      <c r="BO1413" s="36">
        <v>0</v>
      </c>
      <c r="BQ1413" s="94"/>
      <c r="BS1413" s="36" t="s">
        <v>2127</v>
      </c>
      <c r="BU1413" s="95"/>
      <c r="BV1413" s="95"/>
      <c r="BW1413" s="61"/>
      <c r="BX1413" s="60"/>
      <c r="BY1413" s="59" t="str">
        <f t="shared" ca="1" si="111"/>
        <v/>
      </c>
      <c r="CD1413" s="68"/>
      <c r="CE1413" s="68"/>
      <c r="CF1413" s="67"/>
      <c r="CG1413">
        <v>88</v>
      </c>
      <c r="CH1413" s="2">
        <v>168</v>
      </c>
      <c r="CI1413" s="4">
        <f t="shared" si="112"/>
        <v>31.17913832199547</v>
      </c>
      <c r="CJ1413" s="5" t="str">
        <f t="shared" si="113"/>
        <v>OBESIDAD</v>
      </c>
      <c r="CK1413" s="36">
        <v>0</v>
      </c>
      <c r="CL1413" s="66"/>
      <c r="CM1413" s="89">
        <v>43867</v>
      </c>
      <c r="CN1413" s="97">
        <v>43895</v>
      </c>
      <c r="CP1413"/>
      <c r="CQ1413" s="65"/>
      <c r="CR1413" s="65"/>
      <c r="CS1413" s="98"/>
      <c r="CT1413"/>
      <c r="CU1413"/>
      <c r="CV1413" s="97"/>
      <c r="CW1413" s="2"/>
      <c r="CX1413" s="82"/>
      <c r="DG1413" s="64"/>
      <c r="DI1413" s="89"/>
      <c r="DJ1413" s="89"/>
      <c r="DN1413" s="34"/>
      <c r="DO1413" s="34"/>
      <c r="DP1413" s="34"/>
      <c r="DQ1413" s="34"/>
      <c r="DR1413" s="34"/>
      <c r="DS1413" s="34" t="s">
        <v>2127</v>
      </c>
      <c r="DT1413" s="34"/>
      <c r="DU1413" s="47">
        <v>43895</v>
      </c>
      <c r="DY1413" s="1">
        <v>2</v>
      </c>
      <c r="DZ1413" t="s">
        <v>7941</v>
      </c>
      <c r="EB1413" s="4"/>
      <c r="EJ1413"/>
      <c r="EL1413" s="34"/>
      <c r="EN1413" s="34"/>
    </row>
    <row r="1414" spans="1:144" x14ac:dyDescent="0.25">
      <c r="A1414" s="85">
        <v>2022</v>
      </c>
      <c r="B1414" s="87">
        <v>44830</v>
      </c>
      <c r="C1414" t="s">
        <v>121</v>
      </c>
      <c r="D1414" t="s">
        <v>122</v>
      </c>
      <c r="E1414" s="34" t="s">
        <v>7938</v>
      </c>
      <c r="F1414" s="34">
        <f t="shared" si="114"/>
        <v>1413</v>
      </c>
      <c r="G1414" s="34" t="s">
        <v>4985</v>
      </c>
      <c r="H1414">
        <v>18</v>
      </c>
      <c r="I1414" s="34" t="s">
        <v>6141</v>
      </c>
      <c r="J1414" s="34" t="s">
        <v>4988</v>
      </c>
      <c r="K1414" s="34" t="str">
        <f>VLOOKUP(J1414,[2]CodMpios!$B$347:$E$362,4,FALSE)</f>
        <v>18001 - Florencia</v>
      </c>
      <c r="L1414" s="34" t="str">
        <f>VLOOKUP($J1414,[2]Coord_Mpios_X_Y!$B$2:$K$1123,9,FALSE)</f>
        <v>1,749138703818</v>
      </c>
      <c r="M1414" s="34" t="str">
        <f>VLOOKUP($J1414,[2]Coord_Mpios_X_Y!$B$2:$K$1123,10,FALSE)</f>
        <v>-75,558239064333</v>
      </c>
      <c r="N1414" s="34" t="s">
        <v>6142</v>
      </c>
      <c r="O1414" s="34" t="s">
        <v>126</v>
      </c>
      <c r="Q1414" s="34" t="s">
        <v>127</v>
      </c>
      <c r="R1414" s="34">
        <v>17624657</v>
      </c>
      <c r="S1414" s="34" t="str">
        <f t="shared" si="110"/>
        <v>CC17624657</v>
      </c>
      <c r="T1414" s="34" t="s">
        <v>205</v>
      </c>
      <c r="V1414" s="34" t="s">
        <v>5440</v>
      </c>
      <c r="W1414" s="34" t="s">
        <v>743</v>
      </c>
      <c r="X1414" s="87">
        <v>18465</v>
      </c>
      <c r="Y1414">
        <v>72</v>
      </c>
      <c r="Z1414" s="36">
        <f>VLOOKUP($Y1414,[2]Edades!$A$3:$H$153,4,FALSE)</f>
        <v>6</v>
      </c>
      <c r="AA1414" s="34" t="str">
        <f>VLOOKUP($Y1414,[2]Edades!$A$3:$H$153,6,FALSE)</f>
        <v>6 - Persona mayor</v>
      </c>
      <c r="AB1414" s="34">
        <f>VLOOKUP($Y1414,[2]Edades!$A$3:$H$153,7,FALSE)</f>
        <v>15</v>
      </c>
      <c r="AC1414" s="34" t="str">
        <f>VLOOKUP($Y1414,[2]Edades!$A$3:$H$153,8,FALSE)</f>
        <v>70-74</v>
      </c>
      <c r="AD1414" s="34" t="s">
        <v>146</v>
      </c>
      <c r="AE1414">
        <v>1</v>
      </c>
      <c r="AF1414" s="34" t="s">
        <v>2137</v>
      </c>
      <c r="AG1414" s="34" t="s">
        <v>2127</v>
      </c>
      <c r="AH1414" s="34" t="s">
        <v>2127</v>
      </c>
      <c r="AK1414" s="34" t="s">
        <v>6142</v>
      </c>
      <c r="AM1414" s="34" t="s">
        <v>2127</v>
      </c>
      <c r="AN1414" s="36" t="s">
        <v>2127</v>
      </c>
      <c r="AO1414" s="36" t="s">
        <v>2127</v>
      </c>
      <c r="AP1414" s="34" t="s">
        <v>2127</v>
      </c>
      <c r="AQ1414" s="36" t="s">
        <v>2127</v>
      </c>
      <c r="AR1414" s="34" t="s">
        <v>6147</v>
      </c>
      <c r="AS1414" s="91" t="s">
        <v>7506</v>
      </c>
      <c r="AT1414" s="34">
        <v>3102690448</v>
      </c>
      <c r="AU1414" s="34" t="s">
        <v>2127</v>
      </c>
      <c r="AX1414" s="90"/>
      <c r="BA1414" s="91"/>
      <c r="BB1414" s="91"/>
      <c r="BC1414" s="91"/>
      <c r="BF1414" s="34" t="s">
        <v>4983</v>
      </c>
      <c r="BG1414" s="92" t="s">
        <v>2098</v>
      </c>
      <c r="BM1414" s="36" t="s">
        <v>131</v>
      </c>
      <c r="BN1414" s="34" t="s">
        <v>132</v>
      </c>
      <c r="BO1414" s="36">
        <v>0</v>
      </c>
      <c r="BQ1414" s="94"/>
      <c r="BS1414" s="36" t="s">
        <v>2127</v>
      </c>
      <c r="BU1414" s="95"/>
      <c r="BV1414" s="95"/>
      <c r="BW1414" s="61"/>
      <c r="BX1414" s="60"/>
      <c r="BY1414" s="59" t="str">
        <f t="shared" ca="1" si="111"/>
        <v/>
      </c>
      <c r="CD1414" s="68"/>
      <c r="CE1414" s="68"/>
      <c r="CF1414" s="67"/>
      <c r="CG1414">
        <v>74</v>
      </c>
      <c r="CH1414" s="2">
        <v>174</v>
      </c>
      <c r="CI1414" s="4">
        <f t="shared" si="112"/>
        <v>24.441802087462015</v>
      </c>
      <c r="CJ1414" s="5" t="str">
        <f t="shared" si="113"/>
        <v>NORMAL</v>
      </c>
      <c r="CK1414" s="36">
        <v>0</v>
      </c>
      <c r="CL1414" s="66"/>
      <c r="CM1414" s="89">
        <v>43812</v>
      </c>
      <c r="CN1414" s="97">
        <v>43840</v>
      </c>
      <c r="CP1414"/>
      <c r="CQ1414" s="65"/>
      <c r="CR1414" s="65"/>
      <c r="CS1414" s="98"/>
      <c r="CT1414"/>
      <c r="CU1414"/>
      <c r="CV1414" s="97"/>
      <c r="CW1414" s="2"/>
      <c r="CX1414" s="82"/>
      <c r="DG1414" s="64"/>
      <c r="DI1414" s="89">
        <v>43859</v>
      </c>
      <c r="DJ1414" s="89"/>
      <c r="DN1414" s="34"/>
      <c r="DO1414" s="34"/>
      <c r="DP1414" s="34"/>
      <c r="DQ1414" s="34"/>
      <c r="DR1414" s="34"/>
      <c r="DS1414" s="34" t="s">
        <v>2127</v>
      </c>
      <c r="DT1414" s="34"/>
      <c r="DU1414" s="47">
        <v>43840</v>
      </c>
      <c r="DY1414" s="1">
        <v>2</v>
      </c>
      <c r="DZ1414" t="s">
        <v>7941</v>
      </c>
      <c r="EB1414" s="4"/>
      <c r="EJ1414"/>
      <c r="EL1414" s="34"/>
      <c r="EN1414" s="34"/>
    </row>
    <row r="1415" spans="1:144" x14ac:dyDescent="0.25">
      <c r="A1415" s="85">
        <v>2022</v>
      </c>
      <c r="B1415" s="87">
        <v>44830</v>
      </c>
      <c r="C1415" t="s">
        <v>121</v>
      </c>
      <c r="D1415" t="s">
        <v>122</v>
      </c>
      <c r="E1415" s="34" t="s">
        <v>7938</v>
      </c>
      <c r="F1415" s="34">
        <f t="shared" si="114"/>
        <v>1414</v>
      </c>
      <c r="G1415" s="34" t="s">
        <v>4985</v>
      </c>
      <c r="H1415">
        <v>18</v>
      </c>
      <c r="I1415" s="34" t="s">
        <v>6141</v>
      </c>
      <c r="J1415" s="34" t="s">
        <v>4986</v>
      </c>
      <c r="K1415" s="34" t="str">
        <f>VLOOKUP(J1415,[2]CodMpios!$B$347:$E$362,4,FALSE)</f>
        <v>18756 - Solano</v>
      </c>
      <c r="L1415" s="34" t="str">
        <f>VLOOKUP($J1415,[2]Coord_Mpios_X_Y!$B$2:$K$1123,9,FALSE)</f>
        <v>0,211280845516</v>
      </c>
      <c r="M1415" s="34" t="str">
        <f>VLOOKUP($J1415,[2]Coord_Mpios_X_Y!$B$2:$K$1123,10,FALSE)</f>
        <v>-73,123867898891</v>
      </c>
      <c r="N1415" s="34" t="s">
        <v>125</v>
      </c>
      <c r="O1415" s="34" t="s">
        <v>126</v>
      </c>
      <c r="Q1415" s="34" t="s">
        <v>127</v>
      </c>
      <c r="R1415" s="34">
        <v>40759305</v>
      </c>
      <c r="S1415" s="34" t="str">
        <f t="shared" si="110"/>
        <v>CC40759305</v>
      </c>
      <c r="T1415" s="34" t="s">
        <v>134</v>
      </c>
      <c r="U1415" s="34" t="s">
        <v>5439</v>
      </c>
      <c r="V1415" s="34" t="s">
        <v>5438</v>
      </c>
      <c r="W1415" s="34" t="s">
        <v>228</v>
      </c>
      <c r="X1415" s="87">
        <v>20589</v>
      </c>
      <c r="Y1415">
        <v>66</v>
      </c>
      <c r="Z1415" s="36">
        <f>VLOOKUP($Y1415,[2]Edades!$A$3:$H$153,4,FALSE)</f>
        <v>6</v>
      </c>
      <c r="AA1415" s="34" t="str">
        <f>VLOOKUP($Y1415,[2]Edades!$A$3:$H$153,6,FALSE)</f>
        <v>6 - Persona mayor</v>
      </c>
      <c r="AB1415" s="34">
        <f>VLOOKUP($Y1415,[2]Edades!$A$3:$H$153,7,FALSE)</f>
        <v>14</v>
      </c>
      <c r="AC1415" s="34" t="str">
        <f>VLOOKUP($Y1415,[2]Edades!$A$3:$H$153,8,FALSE)</f>
        <v>65-69</v>
      </c>
      <c r="AD1415" s="34" t="s">
        <v>129</v>
      </c>
      <c r="AE1415" s="1">
        <v>2</v>
      </c>
      <c r="AF1415" s="34" t="s">
        <v>2137</v>
      </c>
      <c r="AG1415" s="34" t="s">
        <v>2127</v>
      </c>
      <c r="AH1415" s="34" t="s">
        <v>2127</v>
      </c>
      <c r="AK1415" s="34" t="s">
        <v>125</v>
      </c>
      <c r="AM1415" s="34" t="s">
        <v>2127</v>
      </c>
      <c r="AN1415" s="36" t="s">
        <v>2127</v>
      </c>
      <c r="AO1415" s="36" t="s">
        <v>2127</v>
      </c>
      <c r="AP1415" s="34" t="s">
        <v>2127</v>
      </c>
      <c r="AQ1415" s="36" t="s">
        <v>2127</v>
      </c>
      <c r="AR1415" s="34" t="s">
        <v>665</v>
      </c>
      <c r="AS1415" s="91" t="s">
        <v>7507</v>
      </c>
      <c r="AT1415" s="34">
        <v>3123647967</v>
      </c>
      <c r="AU1415" s="34" t="s">
        <v>2127</v>
      </c>
      <c r="AX1415" s="90"/>
      <c r="BA1415" s="91"/>
      <c r="BB1415" s="91"/>
      <c r="BC1415" s="91"/>
      <c r="BF1415" s="34" t="s">
        <v>4983</v>
      </c>
      <c r="BG1415" s="92" t="s">
        <v>2098</v>
      </c>
      <c r="BM1415" s="36" t="s">
        <v>131</v>
      </c>
      <c r="BN1415" s="34" t="s">
        <v>132</v>
      </c>
      <c r="BO1415" s="36">
        <v>0</v>
      </c>
      <c r="BQ1415" s="94"/>
      <c r="BS1415" s="36" t="s">
        <v>2127</v>
      </c>
      <c r="BU1415" s="95"/>
      <c r="BV1415" s="95"/>
      <c r="BW1415" s="61"/>
      <c r="BX1415" s="60"/>
      <c r="BY1415" s="59" t="str">
        <f t="shared" ca="1" si="111"/>
        <v/>
      </c>
      <c r="CD1415" s="68"/>
      <c r="CE1415" s="68"/>
      <c r="CF1415" s="67"/>
      <c r="CG1415">
        <v>95</v>
      </c>
      <c r="CH1415" s="2">
        <v>150</v>
      </c>
      <c r="CI1415" s="4">
        <f t="shared" si="112"/>
        <v>42.222222222222221</v>
      </c>
      <c r="CJ1415" s="5" t="str">
        <f t="shared" si="113"/>
        <v>OBESIDAD</v>
      </c>
      <c r="CK1415" s="36">
        <v>0</v>
      </c>
      <c r="CL1415" s="66"/>
      <c r="CM1415" s="89">
        <v>43815</v>
      </c>
      <c r="CN1415" s="97">
        <v>43838</v>
      </c>
      <c r="CP1415"/>
      <c r="CQ1415" s="65"/>
      <c r="CR1415" s="65"/>
      <c r="CS1415" s="98"/>
      <c r="CT1415"/>
      <c r="CU1415"/>
      <c r="CV1415" s="97"/>
      <c r="CW1415" s="2">
        <v>135</v>
      </c>
      <c r="CX1415" s="82">
        <v>88</v>
      </c>
      <c r="DG1415" s="64"/>
      <c r="DI1415" s="89">
        <v>43839</v>
      </c>
      <c r="DJ1415" s="89"/>
      <c r="DN1415" s="34"/>
      <c r="DO1415" s="34"/>
      <c r="DP1415" s="34"/>
      <c r="DQ1415" s="34"/>
      <c r="DR1415" s="34"/>
      <c r="DS1415" s="34" t="s">
        <v>2127</v>
      </c>
      <c r="DT1415" s="34"/>
      <c r="DU1415" s="47">
        <v>43838</v>
      </c>
      <c r="DY1415" s="1">
        <v>2</v>
      </c>
      <c r="DZ1415" t="s">
        <v>7941</v>
      </c>
      <c r="EB1415" s="4">
        <v>86</v>
      </c>
      <c r="EC1415" s="4">
        <v>169</v>
      </c>
      <c r="EF1415" s="4">
        <v>88</v>
      </c>
      <c r="EG1415" s="4">
        <v>2</v>
      </c>
      <c r="EJ1415"/>
      <c r="EL1415" s="34"/>
      <c r="EN1415" s="34"/>
    </row>
    <row r="1416" spans="1:144" x14ac:dyDescent="0.25">
      <c r="A1416" s="85">
        <v>2022</v>
      </c>
      <c r="B1416" s="87">
        <v>44830</v>
      </c>
      <c r="C1416" t="s">
        <v>121</v>
      </c>
      <c r="D1416" t="s">
        <v>122</v>
      </c>
      <c r="E1416" s="34" t="s">
        <v>7938</v>
      </c>
      <c r="F1416" s="34">
        <f t="shared" si="114"/>
        <v>1415</v>
      </c>
      <c r="G1416" s="34" t="s">
        <v>4985</v>
      </c>
      <c r="H1416">
        <v>18</v>
      </c>
      <c r="I1416" s="34" t="s">
        <v>6141</v>
      </c>
      <c r="J1416" s="34" t="s">
        <v>4988</v>
      </c>
      <c r="K1416" s="34" t="str">
        <f>VLOOKUP(J1416,[2]CodMpios!$B$347:$E$362,4,FALSE)</f>
        <v>18001 - Florencia</v>
      </c>
      <c r="L1416" s="34" t="str">
        <f>VLOOKUP($J1416,[2]Coord_Mpios_X_Y!$B$2:$K$1123,9,FALSE)</f>
        <v>1,749138703818</v>
      </c>
      <c r="M1416" s="34" t="str">
        <f>VLOOKUP($J1416,[2]Coord_Mpios_X_Y!$B$2:$K$1123,10,FALSE)</f>
        <v>-75,558239064333</v>
      </c>
      <c r="N1416" s="34" t="s">
        <v>125</v>
      </c>
      <c r="O1416" s="34" t="s">
        <v>126</v>
      </c>
      <c r="Q1416" s="34" t="s">
        <v>127</v>
      </c>
      <c r="R1416" s="34">
        <v>6801427</v>
      </c>
      <c r="S1416" s="34" t="str">
        <f t="shared" si="110"/>
        <v>CC6801427</v>
      </c>
      <c r="T1416" s="34" t="s">
        <v>1172</v>
      </c>
      <c r="U1416" s="34" t="s">
        <v>679</v>
      </c>
      <c r="V1416" s="34" t="s">
        <v>5150</v>
      </c>
      <c r="W1416" s="34" t="s">
        <v>273</v>
      </c>
      <c r="X1416" s="87">
        <v>30074</v>
      </c>
      <c r="Y1416">
        <v>40</v>
      </c>
      <c r="Z1416" s="36">
        <f>VLOOKUP($Y1416,[2]Edades!$A$3:$H$153,4,FALSE)</f>
        <v>5</v>
      </c>
      <c r="AA1416" s="34" t="str">
        <f>VLOOKUP($Y1416,[2]Edades!$A$3:$H$153,6,FALSE)</f>
        <v>5 - Adultez</v>
      </c>
      <c r="AB1416" s="34">
        <f>VLOOKUP($Y1416,[2]Edades!$A$3:$H$153,7,FALSE)</f>
        <v>9</v>
      </c>
      <c r="AC1416" s="34" t="str">
        <f>VLOOKUP($Y1416,[2]Edades!$A$3:$H$153,8,FALSE)</f>
        <v>40-44</v>
      </c>
      <c r="AD1416" s="34" t="s">
        <v>146</v>
      </c>
      <c r="AE1416">
        <v>1</v>
      </c>
      <c r="AF1416" s="34" t="s">
        <v>130</v>
      </c>
      <c r="AG1416" s="34" t="s">
        <v>2127</v>
      </c>
      <c r="AH1416" s="34" t="s">
        <v>2127</v>
      </c>
      <c r="AK1416" s="34" t="s">
        <v>125</v>
      </c>
      <c r="AM1416" s="34" t="s">
        <v>2127</v>
      </c>
      <c r="AN1416" s="36" t="s">
        <v>2127</v>
      </c>
      <c r="AO1416" s="36" t="s">
        <v>2127</v>
      </c>
      <c r="AP1416" s="34" t="s">
        <v>2127</v>
      </c>
      <c r="AQ1416" s="36" t="s">
        <v>2127</v>
      </c>
      <c r="AR1416" s="34" t="s">
        <v>2098</v>
      </c>
      <c r="AS1416" s="91" t="s">
        <v>7508</v>
      </c>
      <c r="AT1416" s="34">
        <v>3124824153</v>
      </c>
      <c r="AU1416" s="34" t="s">
        <v>2127</v>
      </c>
      <c r="AX1416" s="90"/>
      <c r="BA1416" s="91"/>
      <c r="BB1416" s="91"/>
      <c r="BC1416" s="91"/>
      <c r="BF1416" s="34" t="s">
        <v>4983</v>
      </c>
      <c r="BG1416" s="92" t="s">
        <v>2098</v>
      </c>
      <c r="BM1416" s="36" t="s">
        <v>131</v>
      </c>
      <c r="BN1416" s="34" t="s">
        <v>132</v>
      </c>
      <c r="BO1416" s="36">
        <v>0</v>
      </c>
      <c r="BQ1416" s="94"/>
      <c r="BS1416" s="36" t="s">
        <v>2127</v>
      </c>
      <c r="BU1416" s="95"/>
      <c r="BV1416" s="95"/>
      <c r="BW1416" s="61"/>
      <c r="BX1416" s="60"/>
      <c r="BY1416" s="59" t="str">
        <f t="shared" ca="1" si="111"/>
        <v/>
      </c>
      <c r="CD1416" s="68"/>
      <c r="CE1416" s="68"/>
      <c r="CF1416" s="67"/>
      <c r="CG1416">
        <v>110</v>
      </c>
      <c r="CH1416" s="2">
        <v>180</v>
      </c>
      <c r="CI1416" s="4">
        <f t="shared" si="112"/>
        <v>33.950617283950614</v>
      </c>
      <c r="CJ1416" s="5" t="str">
        <f t="shared" si="113"/>
        <v>OBESIDAD</v>
      </c>
      <c r="CK1416" s="36">
        <v>0</v>
      </c>
      <c r="CL1416" s="66"/>
      <c r="CM1416" s="89">
        <v>43840</v>
      </c>
      <c r="CN1416" s="97">
        <v>43871</v>
      </c>
      <c r="CP1416"/>
      <c r="CQ1416" s="65"/>
      <c r="CR1416" s="65"/>
      <c r="CS1416" s="98"/>
      <c r="CT1416"/>
      <c r="CU1416"/>
      <c r="CV1416" s="97"/>
      <c r="CW1416" s="2"/>
      <c r="CX1416" s="82"/>
      <c r="DG1416" s="64"/>
      <c r="DI1416" s="89">
        <v>43843</v>
      </c>
      <c r="DJ1416" s="89"/>
      <c r="DN1416" s="34"/>
      <c r="DO1416" s="34"/>
      <c r="DP1416" s="34"/>
      <c r="DQ1416" s="34"/>
      <c r="DR1416" s="34"/>
      <c r="DS1416" s="34" t="s">
        <v>2127</v>
      </c>
      <c r="DT1416" s="34"/>
      <c r="DU1416" s="47">
        <v>43871</v>
      </c>
      <c r="DY1416" s="1">
        <v>1</v>
      </c>
      <c r="DZ1416" t="s">
        <v>7941</v>
      </c>
      <c r="EB1416" s="4"/>
      <c r="EJ1416"/>
      <c r="EL1416" s="34"/>
      <c r="EN1416" s="34"/>
    </row>
    <row r="1417" spans="1:144" x14ac:dyDescent="0.25">
      <c r="A1417" s="85">
        <v>2022</v>
      </c>
      <c r="B1417" s="87">
        <v>44830</v>
      </c>
      <c r="C1417" t="s">
        <v>121</v>
      </c>
      <c r="D1417" t="s">
        <v>122</v>
      </c>
      <c r="E1417" s="34" t="s">
        <v>7938</v>
      </c>
      <c r="F1417" s="34">
        <f t="shared" si="114"/>
        <v>1416</v>
      </c>
      <c r="G1417" s="34" t="s">
        <v>4985</v>
      </c>
      <c r="H1417">
        <v>18</v>
      </c>
      <c r="I1417" s="34" t="s">
        <v>6141</v>
      </c>
      <c r="J1417" s="34" t="s">
        <v>5032</v>
      </c>
      <c r="K1417" s="34" t="str">
        <f>VLOOKUP(J1417,[2]CodMpios!$B$347:$E$362,4,FALSE)</f>
        <v>18150 - Cartagena Del Chaira</v>
      </c>
      <c r="L1417" s="34" t="str">
        <f>VLOOKUP($J1417,[2]Coord_Mpios_X_Y!$B$2:$K$1123,9,FALSE)</f>
        <v>0,647693081213</v>
      </c>
      <c r="M1417" s="34" t="str">
        <f>VLOOKUP($J1417,[2]Coord_Mpios_X_Y!$B$2:$K$1123,10,FALSE)</f>
        <v>-74,272354990827</v>
      </c>
      <c r="N1417" s="34" t="s">
        <v>125</v>
      </c>
      <c r="O1417" s="34" t="s">
        <v>126</v>
      </c>
      <c r="Q1417" s="34" t="s">
        <v>127</v>
      </c>
      <c r="R1417" s="34">
        <v>30509988</v>
      </c>
      <c r="S1417" s="34" t="str">
        <f t="shared" si="110"/>
        <v>CC30509988</v>
      </c>
      <c r="T1417" s="34" t="s">
        <v>5437</v>
      </c>
      <c r="U1417" s="34" t="s">
        <v>890</v>
      </c>
      <c r="V1417" s="34" t="s">
        <v>182</v>
      </c>
      <c r="W1417" s="34" t="s">
        <v>5205</v>
      </c>
      <c r="X1417" s="87">
        <v>30430</v>
      </c>
      <c r="Y1417">
        <v>39</v>
      </c>
      <c r="Z1417" s="36">
        <f>VLOOKUP($Y1417,[2]Edades!$A$3:$H$153,4,FALSE)</f>
        <v>5</v>
      </c>
      <c r="AA1417" s="34" t="str">
        <f>VLOOKUP($Y1417,[2]Edades!$A$3:$H$153,6,FALSE)</f>
        <v>5 - Adultez</v>
      </c>
      <c r="AB1417" s="34">
        <f>VLOOKUP($Y1417,[2]Edades!$A$3:$H$153,7,FALSE)</f>
        <v>8</v>
      </c>
      <c r="AC1417" s="34" t="str">
        <f>VLOOKUP($Y1417,[2]Edades!$A$3:$H$153,8,FALSE)</f>
        <v>35-39</v>
      </c>
      <c r="AD1417" s="34" t="s">
        <v>129</v>
      </c>
      <c r="AE1417" s="1">
        <v>2</v>
      </c>
      <c r="AF1417" s="34" t="s">
        <v>130</v>
      </c>
      <c r="AG1417" s="34" t="s">
        <v>2127</v>
      </c>
      <c r="AH1417" s="34" t="s">
        <v>2127</v>
      </c>
      <c r="AK1417" s="34" t="s">
        <v>125</v>
      </c>
      <c r="AM1417" s="34" t="s">
        <v>2127</v>
      </c>
      <c r="AN1417" s="36" t="s">
        <v>2127</v>
      </c>
      <c r="AO1417" s="36" t="s">
        <v>2127</v>
      </c>
      <c r="AP1417" s="34" t="s">
        <v>2127</v>
      </c>
      <c r="AQ1417" s="36" t="s">
        <v>2127</v>
      </c>
      <c r="AR1417" s="34" t="s">
        <v>2098</v>
      </c>
      <c r="AS1417" s="91" t="s">
        <v>7509</v>
      </c>
      <c r="AT1417" s="34">
        <v>3118283043</v>
      </c>
      <c r="AU1417" s="34" t="s">
        <v>2127</v>
      </c>
      <c r="AX1417" s="90"/>
      <c r="BA1417" s="91"/>
      <c r="BB1417" s="91"/>
      <c r="BC1417" s="91"/>
      <c r="BF1417" s="34" t="s">
        <v>4983</v>
      </c>
      <c r="BG1417" s="92" t="s">
        <v>2098</v>
      </c>
      <c r="BM1417" s="36" t="s">
        <v>131</v>
      </c>
      <c r="BN1417" s="34" t="s">
        <v>132</v>
      </c>
      <c r="BO1417" s="36">
        <v>0</v>
      </c>
      <c r="BQ1417" s="94"/>
      <c r="BS1417" s="36" t="s">
        <v>2127</v>
      </c>
      <c r="BU1417" s="95"/>
      <c r="BV1417" s="95"/>
      <c r="BW1417" s="61"/>
      <c r="BX1417" s="60"/>
      <c r="BY1417" s="59" t="str">
        <f t="shared" ca="1" si="111"/>
        <v/>
      </c>
      <c r="CD1417" s="68"/>
      <c r="CE1417" s="68"/>
      <c r="CF1417" s="67"/>
      <c r="CG1417">
        <v>98</v>
      </c>
      <c r="CH1417" s="2">
        <v>167</v>
      </c>
      <c r="CI1417" s="4">
        <f t="shared" si="112"/>
        <v>35.139302233855645</v>
      </c>
      <c r="CJ1417" s="5" t="str">
        <f t="shared" si="113"/>
        <v>OBESIDAD</v>
      </c>
      <c r="CK1417" s="36">
        <v>0</v>
      </c>
      <c r="CL1417" s="66"/>
      <c r="CM1417" s="89">
        <v>43843</v>
      </c>
      <c r="CN1417" s="97">
        <v>43866</v>
      </c>
      <c r="CP1417"/>
      <c r="CQ1417" s="65"/>
      <c r="CR1417" s="65"/>
      <c r="CS1417" s="98"/>
      <c r="CT1417"/>
      <c r="CU1417"/>
      <c r="CV1417" s="97"/>
      <c r="CW1417" s="2"/>
      <c r="CX1417" s="82"/>
      <c r="DG1417" s="64"/>
      <c r="DI1417" s="89">
        <v>43867</v>
      </c>
      <c r="DJ1417" s="89"/>
      <c r="DN1417" s="34"/>
      <c r="DO1417" s="34"/>
      <c r="DP1417" s="34"/>
      <c r="DQ1417" s="34"/>
      <c r="DR1417" s="34"/>
      <c r="DS1417" s="34" t="s">
        <v>2127</v>
      </c>
      <c r="DT1417" s="34"/>
      <c r="DU1417" s="47">
        <v>44245</v>
      </c>
      <c r="DY1417" s="1">
        <v>1</v>
      </c>
      <c r="DZ1417" t="s">
        <v>7940</v>
      </c>
      <c r="EB1417" s="4"/>
      <c r="EJ1417"/>
      <c r="EL1417" s="34"/>
      <c r="EN1417" s="34"/>
    </row>
    <row r="1418" spans="1:144" x14ac:dyDescent="0.25">
      <c r="A1418" s="85">
        <v>2022</v>
      </c>
      <c r="B1418" s="87">
        <v>44830</v>
      </c>
      <c r="C1418" t="s">
        <v>121</v>
      </c>
      <c r="D1418" t="s">
        <v>122</v>
      </c>
      <c r="E1418" s="34" t="s">
        <v>7938</v>
      </c>
      <c r="F1418" s="34">
        <f t="shared" si="114"/>
        <v>1417</v>
      </c>
      <c r="G1418" s="34" t="s">
        <v>4985</v>
      </c>
      <c r="H1418">
        <v>18</v>
      </c>
      <c r="I1418" s="34" t="s">
        <v>6141</v>
      </c>
      <c r="J1418" s="34" t="s">
        <v>4996</v>
      </c>
      <c r="K1418" s="34" t="str">
        <f>VLOOKUP(J1418,[2]CodMpios!$B$347:$E$362,4,FALSE)</f>
        <v>18247 - El Doncello</v>
      </c>
      <c r="L1418" s="34" t="str">
        <f>VLOOKUP($J1418,[2]Coord_Mpios_X_Y!$B$2:$K$1123,9,FALSE)</f>
        <v>1,791385903474</v>
      </c>
      <c r="M1418" s="34" t="str">
        <f>VLOOKUP($J1418,[2]Coord_Mpios_X_Y!$B$2:$K$1123,10,FALSE)</f>
        <v>-75,193944154894</v>
      </c>
      <c r="N1418" s="34" t="s">
        <v>139</v>
      </c>
      <c r="O1418" s="34" t="s">
        <v>126</v>
      </c>
      <c r="Q1418" s="34" t="s">
        <v>127</v>
      </c>
      <c r="R1418" s="34">
        <v>21993950</v>
      </c>
      <c r="S1418" s="34" t="str">
        <f t="shared" si="110"/>
        <v>CC21993950</v>
      </c>
      <c r="T1418" s="34" t="s">
        <v>309</v>
      </c>
      <c r="U1418" s="34" t="s">
        <v>392</v>
      </c>
      <c r="V1418" s="34" t="s">
        <v>1189</v>
      </c>
      <c r="W1418" s="34" t="s">
        <v>2389</v>
      </c>
      <c r="X1418" s="87">
        <v>21077</v>
      </c>
      <c r="Y1418">
        <v>65</v>
      </c>
      <c r="Z1418" s="36">
        <f>VLOOKUP($Y1418,[2]Edades!$A$3:$H$153,4,FALSE)</f>
        <v>6</v>
      </c>
      <c r="AA1418" s="34" t="str">
        <f>VLOOKUP($Y1418,[2]Edades!$A$3:$H$153,6,FALSE)</f>
        <v>6 - Persona mayor</v>
      </c>
      <c r="AB1418" s="34">
        <f>VLOOKUP($Y1418,[2]Edades!$A$3:$H$153,7,FALSE)</f>
        <v>14</v>
      </c>
      <c r="AC1418" s="34" t="str">
        <f>VLOOKUP($Y1418,[2]Edades!$A$3:$H$153,8,FALSE)</f>
        <v>65-69</v>
      </c>
      <c r="AD1418" s="34" t="s">
        <v>129</v>
      </c>
      <c r="AE1418" s="1">
        <v>2</v>
      </c>
      <c r="AF1418" s="34" t="s">
        <v>2137</v>
      </c>
      <c r="AG1418" s="34" t="s">
        <v>2127</v>
      </c>
      <c r="AH1418" s="34" t="s">
        <v>2127</v>
      </c>
      <c r="AK1418" s="34" t="s">
        <v>139</v>
      </c>
      <c r="AM1418" s="34" t="s">
        <v>2127</v>
      </c>
      <c r="AN1418" s="36" t="s">
        <v>2127</v>
      </c>
      <c r="AO1418" s="36" t="s">
        <v>2127</v>
      </c>
      <c r="AP1418" s="34" t="s">
        <v>2127</v>
      </c>
      <c r="AQ1418" s="36" t="s">
        <v>2127</v>
      </c>
      <c r="AR1418" s="34" t="s">
        <v>5189</v>
      </c>
      <c r="AS1418" s="91" t="s">
        <v>7510</v>
      </c>
      <c r="AT1418" s="34">
        <v>3194514001</v>
      </c>
      <c r="AU1418" s="34" t="s">
        <v>2127</v>
      </c>
      <c r="AX1418" s="90"/>
      <c r="BA1418" s="91"/>
      <c r="BB1418" s="91"/>
      <c r="BC1418" s="91"/>
      <c r="BF1418" s="34" t="s">
        <v>4983</v>
      </c>
      <c r="BG1418" s="92" t="s">
        <v>5189</v>
      </c>
      <c r="BM1418" s="36" t="s">
        <v>131</v>
      </c>
      <c r="BN1418" s="34" t="s">
        <v>132</v>
      </c>
      <c r="BO1418" s="36">
        <v>0</v>
      </c>
      <c r="BQ1418" s="94"/>
      <c r="BS1418" s="36" t="s">
        <v>2127</v>
      </c>
      <c r="BU1418" s="95"/>
      <c r="BV1418" s="95"/>
      <c r="BW1418" s="61"/>
      <c r="BX1418" s="60"/>
      <c r="BY1418" s="59" t="str">
        <f t="shared" ca="1" si="111"/>
        <v/>
      </c>
      <c r="CD1418" s="68"/>
      <c r="CE1418" s="68"/>
      <c r="CF1418" s="67"/>
      <c r="CG1418"/>
      <c r="CH1418" s="2"/>
      <c r="CI1418" s="4" t="e">
        <f t="shared" si="112"/>
        <v>#DIV/0!</v>
      </c>
      <c r="CJ1418" s="5" t="str">
        <f t="shared" si="113"/>
        <v>SIN DATO</v>
      </c>
      <c r="CK1418" s="36">
        <v>0</v>
      </c>
      <c r="CL1418" s="66"/>
      <c r="CM1418" s="89">
        <v>43480</v>
      </c>
      <c r="CN1418" s="97">
        <v>43480</v>
      </c>
      <c r="CP1418"/>
      <c r="CQ1418" s="65"/>
      <c r="CR1418" s="65"/>
      <c r="CS1418" s="98"/>
      <c r="CT1418"/>
      <c r="CU1418"/>
      <c r="CV1418" s="97"/>
      <c r="CW1418" s="2"/>
      <c r="CX1418" s="82"/>
      <c r="DG1418" s="64"/>
      <c r="DI1418" s="89"/>
      <c r="DJ1418" s="89"/>
      <c r="DN1418" s="34"/>
      <c r="DO1418" s="34"/>
      <c r="DP1418" s="34"/>
      <c r="DQ1418" s="34"/>
      <c r="DR1418" s="34"/>
      <c r="DS1418" s="34" t="s">
        <v>2127</v>
      </c>
      <c r="DT1418" s="34"/>
      <c r="DY1418" s="1">
        <v>2</v>
      </c>
      <c r="DZ1418" t="s">
        <v>7941</v>
      </c>
      <c r="EB1418" s="4"/>
      <c r="EJ1418"/>
      <c r="EL1418" s="34"/>
      <c r="EN1418" s="34"/>
    </row>
    <row r="1419" spans="1:144" x14ac:dyDescent="0.25">
      <c r="A1419" s="85">
        <v>2022</v>
      </c>
      <c r="B1419" s="87">
        <v>44830</v>
      </c>
      <c r="C1419" t="s">
        <v>121</v>
      </c>
      <c r="D1419" t="s">
        <v>122</v>
      </c>
      <c r="E1419" s="34" t="s">
        <v>7938</v>
      </c>
      <c r="F1419" s="34">
        <f t="shared" si="114"/>
        <v>1418</v>
      </c>
      <c r="G1419" s="34" t="s">
        <v>4985</v>
      </c>
      <c r="H1419">
        <v>18</v>
      </c>
      <c r="I1419" s="34" t="s">
        <v>6141</v>
      </c>
      <c r="J1419" s="34" t="s">
        <v>5008</v>
      </c>
      <c r="K1419" s="34" t="str">
        <f>VLOOKUP(J1419,[2]CodMpios!$B$347:$E$362,4,FALSE)</f>
        <v>18094 - Belén De Los Andaquíes</v>
      </c>
      <c r="L1419" s="34" t="str">
        <f>VLOOKUP($J1419,[2]Coord_Mpios_X_Y!$B$2:$K$1123,9,FALSE)</f>
        <v>1,500923003060</v>
      </c>
      <c r="M1419" s="34" t="str">
        <f>VLOOKUP($J1419,[2]Coord_Mpios_X_Y!$B$2:$K$1123,10,FALSE)</f>
        <v>-75,875645424257</v>
      </c>
      <c r="N1419" s="34" t="s">
        <v>139</v>
      </c>
      <c r="O1419" s="34" t="s">
        <v>126</v>
      </c>
      <c r="Q1419" s="34" t="s">
        <v>127</v>
      </c>
      <c r="R1419" s="34">
        <v>26573620</v>
      </c>
      <c r="S1419" s="34" t="str">
        <f t="shared" si="110"/>
        <v>CC26573620</v>
      </c>
      <c r="T1419" s="34" t="s">
        <v>2392</v>
      </c>
      <c r="V1419" s="34" t="s">
        <v>5219</v>
      </c>
      <c r="X1419" s="87">
        <v>14956</v>
      </c>
      <c r="Y1419">
        <v>82</v>
      </c>
      <c r="Z1419" s="36">
        <f>VLOOKUP($Y1419,[2]Edades!$A$3:$H$153,4,FALSE)</f>
        <v>6</v>
      </c>
      <c r="AA1419" s="34" t="str">
        <f>VLOOKUP($Y1419,[2]Edades!$A$3:$H$153,6,FALSE)</f>
        <v>6 - Persona mayor</v>
      </c>
      <c r="AB1419" s="34">
        <f>VLOOKUP($Y1419,[2]Edades!$A$3:$H$153,7,FALSE)</f>
        <v>17</v>
      </c>
      <c r="AC1419" s="34" t="str">
        <f>VLOOKUP($Y1419,[2]Edades!$A$3:$H$153,8,FALSE)</f>
        <v>80 Y MÁS</v>
      </c>
      <c r="AD1419" s="34" t="s">
        <v>129</v>
      </c>
      <c r="AE1419" s="1">
        <v>2</v>
      </c>
      <c r="AF1419" s="34" t="s">
        <v>2137</v>
      </c>
      <c r="AG1419" s="34" t="s">
        <v>2127</v>
      </c>
      <c r="AH1419" s="34" t="s">
        <v>2127</v>
      </c>
      <c r="AK1419" s="34" t="s">
        <v>139</v>
      </c>
      <c r="AM1419" s="34" t="s">
        <v>2127</v>
      </c>
      <c r="AN1419" s="36" t="s">
        <v>2127</v>
      </c>
      <c r="AO1419" s="36" t="s">
        <v>2127</v>
      </c>
      <c r="AP1419" s="34" t="s">
        <v>2127</v>
      </c>
      <c r="AQ1419" s="36" t="s">
        <v>2127</v>
      </c>
      <c r="AR1419" s="34" t="s">
        <v>2098</v>
      </c>
      <c r="AS1419" s="91" t="s">
        <v>7511</v>
      </c>
      <c r="AT1419" s="34">
        <v>3102054488</v>
      </c>
      <c r="AU1419" s="34" t="s">
        <v>2127</v>
      </c>
      <c r="AX1419" s="90"/>
      <c r="BA1419" s="91"/>
      <c r="BB1419" s="91"/>
      <c r="BC1419" s="91"/>
      <c r="BF1419" s="34" t="s">
        <v>4983</v>
      </c>
      <c r="BG1419" s="92" t="s">
        <v>2098</v>
      </c>
      <c r="BM1419" s="36" t="s">
        <v>131</v>
      </c>
      <c r="BN1419" s="34" t="s">
        <v>132</v>
      </c>
      <c r="BO1419" s="36">
        <v>0</v>
      </c>
      <c r="BQ1419" s="94"/>
      <c r="BS1419" s="36" t="s">
        <v>2127</v>
      </c>
      <c r="BU1419" s="95"/>
      <c r="BV1419" s="95"/>
      <c r="BW1419" s="61"/>
      <c r="BX1419" s="60"/>
      <c r="BY1419" s="59" t="str">
        <f t="shared" ca="1" si="111"/>
        <v/>
      </c>
      <c r="CD1419" s="68"/>
      <c r="CE1419" s="68"/>
      <c r="CF1419" s="67"/>
      <c r="CG1419">
        <v>55</v>
      </c>
      <c r="CH1419" s="2">
        <v>150</v>
      </c>
      <c r="CI1419" s="4">
        <f t="shared" si="112"/>
        <v>24.444444444444443</v>
      </c>
      <c r="CJ1419" s="5" t="str">
        <f t="shared" si="113"/>
        <v>NORMAL</v>
      </c>
      <c r="CK1419" s="36">
        <v>0</v>
      </c>
      <c r="CL1419" s="66"/>
      <c r="CM1419" s="89">
        <v>43850</v>
      </c>
      <c r="CN1419" s="97">
        <v>43867</v>
      </c>
      <c r="CP1419"/>
      <c r="CQ1419" s="65"/>
      <c r="CR1419" s="65"/>
      <c r="CS1419" s="98"/>
      <c r="CT1419"/>
      <c r="CU1419"/>
      <c r="CV1419" s="97"/>
      <c r="CW1419" s="2">
        <v>130</v>
      </c>
      <c r="CX1419" s="82">
        <v>80</v>
      </c>
      <c r="DG1419" s="64"/>
      <c r="DI1419" s="89">
        <v>43871</v>
      </c>
      <c r="DJ1419" s="89"/>
      <c r="DN1419" s="34"/>
      <c r="DO1419" s="34"/>
      <c r="DP1419" s="34"/>
      <c r="DQ1419" s="34"/>
      <c r="DR1419" s="34"/>
      <c r="DS1419" s="34" t="s">
        <v>2127</v>
      </c>
      <c r="DT1419" s="34"/>
      <c r="DU1419" s="47">
        <v>43867</v>
      </c>
      <c r="DY1419" s="1">
        <v>3</v>
      </c>
      <c r="DZ1419" t="s">
        <v>7941</v>
      </c>
      <c r="EB1419" s="4"/>
      <c r="EJ1419"/>
      <c r="EL1419" s="34"/>
      <c r="EN1419" s="34"/>
    </row>
    <row r="1420" spans="1:144" x14ac:dyDescent="0.25">
      <c r="A1420" s="85">
        <v>2022</v>
      </c>
      <c r="B1420" s="87">
        <v>44830</v>
      </c>
      <c r="C1420" t="s">
        <v>121</v>
      </c>
      <c r="D1420" t="s">
        <v>122</v>
      </c>
      <c r="E1420" s="34" t="s">
        <v>7938</v>
      </c>
      <c r="F1420" s="34">
        <f t="shared" si="114"/>
        <v>1419</v>
      </c>
      <c r="G1420" s="34" t="s">
        <v>4985</v>
      </c>
      <c r="H1420">
        <v>18</v>
      </c>
      <c r="I1420" s="34" t="s">
        <v>6141</v>
      </c>
      <c r="J1420" s="34" t="s">
        <v>5007</v>
      </c>
      <c r="K1420" s="34" t="str">
        <f>VLOOKUP(J1420,[2]CodMpios!$B$347:$E$362,4,FALSE)</f>
        <v>18410 - La Montañita</v>
      </c>
      <c r="L1420" s="34" t="str">
        <f>VLOOKUP($J1420,[2]Coord_Mpios_X_Y!$B$2:$K$1123,9,FALSE)</f>
        <v>1,302860442333</v>
      </c>
      <c r="M1420" s="34" t="str">
        <f>VLOOKUP($J1420,[2]Coord_Mpios_X_Y!$B$2:$K$1123,10,FALSE)</f>
        <v>-75,235727318747</v>
      </c>
      <c r="N1420" s="34" t="s">
        <v>125</v>
      </c>
      <c r="O1420" s="34" t="s">
        <v>126</v>
      </c>
      <c r="Q1420" s="34" t="s">
        <v>127</v>
      </c>
      <c r="R1420" s="34">
        <v>40088428</v>
      </c>
      <c r="S1420" s="34" t="str">
        <f t="shared" si="110"/>
        <v>CC40088428</v>
      </c>
      <c r="T1420" s="34" t="s">
        <v>986</v>
      </c>
      <c r="U1420" s="34" t="s">
        <v>5436</v>
      </c>
      <c r="V1420" s="34" t="s">
        <v>5435</v>
      </c>
      <c r="W1420" s="34" t="s">
        <v>5434</v>
      </c>
      <c r="X1420" s="87">
        <v>29189</v>
      </c>
      <c r="Y1420">
        <v>43</v>
      </c>
      <c r="Z1420" s="36">
        <f>VLOOKUP($Y1420,[2]Edades!$A$3:$H$153,4,FALSE)</f>
        <v>5</v>
      </c>
      <c r="AA1420" s="34" t="str">
        <f>VLOOKUP($Y1420,[2]Edades!$A$3:$H$153,6,FALSE)</f>
        <v>5 - Adultez</v>
      </c>
      <c r="AB1420" s="34">
        <f>VLOOKUP($Y1420,[2]Edades!$A$3:$H$153,7,FALSE)</f>
        <v>9</v>
      </c>
      <c r="AC1420" s="34" t="str">
        <f>VLOOKUP($Y1420,[2]Edades!$A$3:$H$153,8,FALSE)</f>
        <v>40-44</v>
      </c>
      <c r="AD1420" s="34" t="s">
        <v>129</v>
      </c>
      <c r="AE1420" s="1">
        <v>2</v>
      </c>
      <c r="AF1420" s="34" t="s">
        <v>130</v>
      </c>
      <c r="AG1420" s="34" t="s">
        <v>2127</v>
      </c>
      <c r="AH1420" s="34" t="s">
        <v>2127</v>
      </c>
      <c r="AK1420" s="34" t="s">
        <v>125</v>
      </c>
      <c r="AM1420" s="34" t="s">
        <v>2127</v>
      </c>
      <c r="AN1420" s="36" t="s">
        <v>2127</v>
      </c>
      <c r="AO1420" s="36" t="s">
        <v>2127</v>
      </c>
      <c r="AP1420" s="34" t="s">
        <v>2127</v>
      </c>
      <c r="AQ1420" s="36" t="s">
        <v>2127</v>
      </c>
      <c r="AR1420" s="34" t="s">
        <v>5919</v>
      </c>
      <c r="AS1420" s="91" t="s">
        <v>7512</v>
      </c>
      <c r="AT1420" s="34">
        <v>3214756914</v>
      </c>
      <c r="AU1420" s="34" t="s">
        <v>2127</v>
      </c>
      <c r="AX1420" s="90"/>
      <c r="BA1420" s="91"/>
      <c r="BB1420" s="91"/>
      <c r="BC1420" s="91"/>
      <c r="BF1420" s="34" t="s">
        <v>4983</v>
      </c>
      <c r="BG1420" s="92" t="s">
        <v>2098</v>
      </c>
      <c r="BM1420" s="36" t="s">
        <v>131</v>
      </c>
      <c r="BN1420" s="34" t="s">
        <v>132</v>
      </c>
      <c r="BO1420" s="36">
        <v>0</v>
      </c>
      <c r="BQ1420" s="94"/>
      <c r="BS1420" s="36" t="s">
        <v>2127</v>
      </c>
      <c r="BU1420" s="95"/>
      <c r="BV1420" s="95"/>
      <c r="BW1420" s="61"/>
      <c r="BX1420" s="60"/>
      <c r="BY1420" s="59" t="str">
        <f t="shared" ca="1" si="111"/>
        <v/>
      </c>
      <c r="CD1420" s="68"/>
      <c r="CE1420" s="68"/>
      <c r="CF1420" s="67"/>
      <c r="CG1420">
        <v>93</v>
      </c>
      <c r="CH1420" s="2">
        <v>156</v>
      </c>
      <c r="CI1420" s="4">
        <f t="shared" si="112"/>
        <v>38.214990138067058</v>
      </c>
      <c r="CJ1420" s="5" t="str">
        <f t="shared" si="113"/>
        <v>OBESIDAD</v>
      </c>
      <c r="CK1420" s="36">
        <v>0</v>
      </c>
      <c r="CL1420" s="66"/>
      <c r="CM1420" s="89">
        <v>43850</v>
      </c>
      <c r="CN1420" s="97">
        <v>43875</v>
      </c>
      <c r="CP1420"/>
      <c r="CQ1420" s="65"/>
      <c r="CR1420" s="65"/>
      <c r="CS1420" s="98"/>
      <c r="CT1420"/>
      <c r="CU1420"/>
      <c r="CV1420" s="97"/>
      <c r="CW1420" s="2"/>
      <c r="CX1420" s="82"/>
      <c r="DG1420" s="64"/>
      <c r="DI1420" s="89"/>
      <c r="DJ1420" s="89"/>
      <c r="DN1420" s="34"/>
      <c r="DO1420" s="34"/>
      <c r="DP1420" s="34"/>
      <c r="DQ1420" s="34"/>
      <c r="DR1420" s="34"/>
      <c r="DS1420" s="34" t="s">
        <v>2127</v>
      </c>
      <c r="DT1420" s="34"/>
      <c r="DU1420" s="47">
        <v>43875</v>
      </c>
      <c r="DY1420" s="1">
        <v>1</v>
      </c>
      <c r="DZ1420" t="s">
        <v>7941</v>
      </c>
      <c r="EB1420" s="4"/>
      <c r="EJ1420"/>
      <c r="EL1420" s="34"/>
      <c r="EN1420" s="34"/>
    </row>
    <row r="1421" spans="1:144" x14ac:dyDescent="0.25">
      <c r="A1421" s="85">
        <v>2022</v>
      </c>
      <c r="B1421" s="87">
        <v>44830</v>
      </c>
      <c r="C1421" t="s">
        <v>121</v>
      </c>
      <c r="D1421" t="s">
        <v>122</v>
      </c>
      <c r="E1421" s="34" t="s">
        <v>7938</v>
      </c>
      <c r="F1421" s="34">
        <f t="shared" si="114"/>
        <v>1420</v>
      </c>
      <c r="G1421" s="34" t="s">
        <v>4985</v>
      </c>
      <c r="H1421">
        <v>18</v>
      </c>
      <c r="I1421" s="34" t="s">
        <v>6141</v>
      </c>
      <c r="J1421" s="34" t="s">
        <v>4988</v>
      </c>
      <c r="K1421" s="34" t="str">
        <f>VLOOKUP(J1421,[2]CodMpios!$B$347:$E$362,4,FALSE)</f>
        <v>18001 - Florencia</v>
      </c>
      <c r="L1421" s="34" t="str">
        <f>VLOOKUP($J1421,[2]Coord_Mpios_X_Y!$B$2:$K$1123,9,FALSE)</f>
        <v>1,749138703818</v>
      </c>
      <c r="M1421" s="34" t="str">
        <f>VLOOKUP($J1421,[2]Coord_Mpios_X_Y!$B$2:$K$1123,10,FALSE)</f>
        <v>-75,558239064333</v>
      </c>
      <c r="N1421" s="34" t="s">
        <v>125</v>
      </c>
      <c r="O1421" s="34" t="s">
        <v>126</v>
      </c>
      <c r="Q1421" s="34" t="s">
        <v>127</v>
      </c>
      <c r="R1421" s="34">
        <v>23550682</v>
      </c>
      <c r="S1421" s="34" t="str">
        <f t="shared" si="110"/>
        <v>CC23550682</v>
      </c>
      <c r="T1421" s="34" t="s">
        <v>2202</v>
      </c>
      <c r="V1421" s="34" t="s">
        <v>5433</v>
      </c>
      <c r="W1421" s="34" t="s">
        <v>299</v>
      </c>
      <c r="X1421" s="87">
        <v>20269</v>
      </c>
      <c r="Y1421">
        <v>67</v>
      </c>
      <c r="Z1421" s="36">
        <f>VLOOKUP($Y1421,[2]Edades!$A$3:$H$153,4,FALSE)</f>
        <v>6</v>
      </c>
      <c r="AA1421" s="34" t="str">
        <f>VLOOKUP($Y1421,[2]Edades!$A$3:$H$153,6,FALSE)</f>
        <v>6 - Persona mayor</v>
      </c>
      <c r="AB1421" s="34">
        <f>VLOOKUP($Y1421,[2]Edades!$A$3:$H$153,7,FALSE)</f>
        <v>14</v>
      </c>
      <c r="AC1421" s="34" t="str">
        <f>VLOOKUP($Y1421,[2]Edades!$A$3:$H$153,8,FALSE)</f>
        <v>65-69</v>
      </c>
      <c r="AD1421" s="34" t="s">
        <v>129</v>
      </c>
      <c r="AE1421" s="1">
        <v>2</v>
      </c>
      <c r="AF1421" s="34" t="s">
        <v>2137</v>
      </c>
      <c r="AG1421" s="34" t="s">
        <v>2127</v>
      </c>
      <c r="AH1421" s="34" t="s">
        <v>2127</v>
      </c>
      <c r="AK1421" s="34" t="s">
        <v>125</v>
      </c>
      <c r="AM1421" s="34" t="s">
        <v>2127</v>
      </c>
      <c r="AN1421" s="36" t="s">
        <v>2127</v>
      </c>
      <c r="AO1421" s="36" t="s">
        <v>2127</v>
      </c>
      <c r="AP1421" s="34" t="s">
        <v>2127</v>
      </c>
      <c r="AQ1421" s="36" t="s">
        <v>2127</v>
      </c>
      <c r="AR1421" s="34" t="s">
        <v>2098</v>
      </c>
      <c r="AS1421" s="91" t="s">
        <v>7513</v>
      </c>
      <c r="AT1421" s="34">
        <v>3135918411</v>
      </c>
      <c r="AU1421" s="34" t="s">
        <v>2127</v>
      </c>
      <c r="AX1421" s="90"/>
      <c r="BA1421" s="91"/>
      <c r="BB1421" s="91"/>
      <c r="BC1421" s="91"/>
      <c r="BF1421" s="34" t="s">
        <v>4983</v>
      </c>
      <c r="BG1421" s="92" t="s">
        <v>2098</v>
      </c>
      <c r="BM1421" s="36" t="s">
        <v>131</v>
      </c>
      <c r="BN1421" s="34" t="s">
        <v>132</v>
      </c>
      <c r="BO1421" s="36">
        <v>0</v>
      </c>
      <c r="BQ1421" s="94"/>
      <c r="BS1421" s="36" t="s">
        <v>2127</v>
      </c>
      <c r="BU1421" s="95"/>
      <c r="BV1421" s="95"/>
      <c r="BW1421" s="61"/>
      <c r="BX1421" s="60"/>
      <c r="BY1421" s="59" t="str">
        <f t="shared" ca="1" si="111"/>
        <v/>
      </c>
      <c r="CD1421" s="68"/>
      <c r="CE1421" s="68"/>
      <c r="CF1421" s="67"/>
      <c r="CG1421">
        <v>65</v>
      </c>
      <c r="CH1421" s="2">
        <v>156</v>
      </c>
      <c r="CI1421" s="4">
        <f t="shared" si="112"/>
        <v>26.709401709401707</v>
      </c>
      <c r="CJ1421" s="5" t="str">
        <f t="shared" si="113"/>
        <v>SOBREPESO</v>
      </c>
      <c r="CK1421" s="36">
        <v>0</v>
      </c>
      <c r="CL1421" s="66"/>
      <c r="CM1421" s="89">
        <v>43850</v>
      </c>
      <c r="CN1421" s="97">
        <v>43872</v>
      </c>
      <c r="CP1421"/>
      <c r="CQ1421" s="65"/>
      <c r="CR1421" s="65"/>
      <c r="CS1421" s="98"/>
      <c r="CT1421"/>
      <c r="CU1421"/>
      <c r="CV1421" s="97"/>
      <c r="CW1421" s="2">
        <v>102</v>
      </c>
      <c r="CX1421" s="82">
        <v>62</v>
      </c>
      <c r="DG1421" s="64"/>
      <c r="DI1421" s="89">
        <v>43873</v>
      </c>
      <c r="DJ1421" s="89"/>
      <c r="DN1421" s="34"/>
      <c r="DO1421" s="34"/>
      <c r="DP1421" s="34"/>
      <c r="DQ1421" s="34"/>
      <c r="DR1421" s="34"/>
      <c r="DS1421" s="34" t="s">
        <v>2127</v>
      </c>
      <c r="DT1421" s="34"/>
      <c r="DU1421" s="47">
        <v>44630</v>
      </c>
      <c r="DY1421" s="1">
        <v>1</v>
      </c>
      <c r="DZ1421" t="s">
        <v>7941</v>
      </c>
      <c r="EA1421" s="4">
        <v>1.06</v>
      </c>
      <c r="EB1421" s="4">
        <v>83</v>
      </c>
      <c r="EC1421" s="4">
        <v>142</v>
      </c>
      <c r="EE1421" s="4">
        <v>60</v>
      </c>
      <c r="EF1421" s="4">
        <v>62</v>
      </c>
      <c r="EG1421" s="4">
        <v>1.5</v>
      </c>
      <c r="EJ1421"/>
      <c r="EL1421" s="34"/>
      <c r="EN1421" s="34"/>
    </row>
    <row r="1422" spans="1:144" x14ac:dyDescent="0.25">
      <c r="A1422" s="85">
        <v>2022</v>
      </c>
      <c r="B1422" s="87">
        <v>44830</v>
      </c>
      <c r="C1422" t="s">
        <v>121</v>
      </c>
      <c r="D1422" t="s">
        <v>122</v>
      </c>
      <c r="E1422" s="34" t="s">
        <v>7938</v>
      </c>
      <c r="F1422" s="34">
        <f t="shared" si="114"/>
        <v>1421</v>
      </c>
      <c r="G1422" s="34" t="s">
        <v>4985</v>
      </c>
      <c r="H1422">
        <v>18</v>
      </c>
      <c r="I1422" s="34" t="s">
        <v>6141</v>
      </c>
      <c r="J1422" s="34" t="s">
        <v>4988</v>
      </c>
      <c r="K1422" s="34" t="str">
        <f>VLOOKUP(J1422,[2]CodMpios!$B$347:$E$362,4,FALSE)</f>
        <v>18001 - Florencia</v>
      </c>
      <c r="L1422" s="34" t="str">
        <f>VLOOKUP($J1422,[2]Coord_Mpios_X_Y!$B$2:$K$1123,9,FALSE)</f>
        <v>1,749138703818</v>
      </c>
      <c r="M1422" s="34" t="str">
        <f>VLOOKUP($J1422,[2]Coord_Mpios_X_Y!$B$2:$K$1123,10,FALSE)</f>
        <v>-75,558239064333</v>
      </c>
      <c r="N1422" s="34" t="s">
        <v>139</v>
      </c>
      <c r="O1422" s="34" t="s">
        <v>126</v>
      </c>
      <c r="Q1422" s="34" t="s">
        <v>127</v>
      </c>
      <c r="R1422" s="34">
        <v>66760280</v>
      </c>
      <c r="S1422" s="34" t="str">
        <f t="shared" si="110"/>
        <v>CC66760280</v>
      </c>
      <c r="T1422" s="34" t="s">
        <v>1258</v>
      </c>
      <c r="V1422" s="34" t="s">
        <v>5432</v>
      </c>
      <c r="W1422" s="34" t="s">
        <v>5431</v>
      </c>
      <c r="X1422" s="87">
        <v>24948</v>
      </c>
      <c r="Y1422">
        <v>54</v>
      </c>
      <c r="Z1422" s="36">
        <f>VLOOKUP($Y1422,[2]Edades!$A$3:$H$153,4,FALSE)</f>
        <v>5</v>
      </c>
      <c r="AA1422" s="34" t="str">
        <f>VLOOKUP($Y1422,[2]Edades!$A$3:$H$153,6,FALSE)</f>
        <v>5 - Adultez</v>
      </c>
      <c r="AB1422" s="34">
        <f>VLOOKUP($Y1422,[2]Edades!$A$3:$H$153,7,FALSE)</f>
        <v>11</v>
      </c>
      <c r="AC1422" s="34" t="str">
        <f>VLOOKUP($Y1422,[2]Edades!$A$3:$H$153,8,FALSE)</f>
        <v>50-54</v>
      </c>
      <c r="AD1422" s="34" t="s">
        <v>129</v>
      </c>
      <c r="AE1422" s="1">
        <v>2</v>
      </c>
      <c r="AF1422" s="34" t="s">
        <v>130</v>
      </c>
      <c r="AG1422" s="34" t="s">
        <v>2127</v>
      </c>
      <c r="AH1422" s="34" t="s">
        <v>2127</v>
      </c>
      <c r="AK1422" s="34" t="s">
        <v>139</v>
      </c>
      <c r="AM1422" s="34" t="s">
        <v>2127</v>
      </c>
      <c r="AN1422" s="36" t="s">
        <v>2127</v>
      </c>
      <c r="AO1422" s="36" t="s">
        <v>2127</v>
      </c>
      <c r="AP1422" s="34" t="s">
        <v>2127</v>
      </c>
      <c r="AQ1422" s="36" t="s">
        <v>2127</v>
      </c>
      <c r="AR1422" s="34" t="s">
        <v>2098</v>
      </c>
      <c r="AS1422" s="91" t="s">
        <v>7514</v>
      </c>
      <c r="AT1422" s="34">
        <v>3153175488</v>
      </c>
      <c r="AU1422" s="34" t="s">
        <v>2127</v>
      </c>
      <c r="AX1422" s="90"/>
      <c r="BA1422" s="91"/>
      <c r="BB1422" s="91"/>
      <c r="BC1422" s="91"/>
      <c r="BF1422" s="34" t="s">
        <v>4983</v>
      </c>
      <c r="BG1422" s="92" t="s">
        <v>2098</v>
      </c>
      <c r="BM1422" s="36" t="s">
        <v>131</v>
      </c>
      <c r="BN1422" s="34" t="s">
        <v>132</v>
      </c>
      <c r="BO1422" s="36">
        <v>0</v>
      </c>
      <c r="BQ1422" s="94"/>
      <c r="BS1422" s="36" t="s">
        <v>2127</v>
      </c>
      <c r="BU1422" s="95"/>
      <c r="BV1422" s="95"/>
      <c r="BW1422" s="61"/>
      <c r="BX1422" s="60"/>
      <c r="BY1422" s="59" t="str">
        <f t="shared" ca="1" si="111"/>
        <v/>
      </c>
      <c r="CD1422" s="68"/>
      <c r="CE1422" s="68"/>
      <c r="CF1422" s="67"/>
      <c r="CG1422">
        <v>57</v>
      </c>
      <c r="CH1422" s="2">
        <v>152</v>
      </c>
      <c r="CI1422" s="4">
        <f t="shared" si="112"/>
        <v>24.671052631578949</v>
      </c>
      <c r="CJ1422" s="5" t="str">
        <f t="shared" si="113"/>
        <v>NORMAL</v>
      </c>
      <c r="CK1422" s="36">
        <v>0</v>
      </c>
      <c r="CL1422" s="66"/>
      <c r="CM1422" s="89">
        <v>43851</v>
      </c>
      <c r="CN1422" s="97">
        <v>43873</v>
      </c>
      <c r="CP1422"/>
      <c r="CQ1422" s="65"/>
      <c r="CR1422" s="65"/>
      <c r="CS1422" s="98"/>
      <c r="CT1422"/>
      <c r="CU1422"/>
      <c r="CV1422" s="97"/>
      <c r="CW1422" s="2">
        <v>135</v>
      </c>
      <c r="CX1422" s="82">
        <v>75</v>
      </c>
      <c r="DG1422" s="64"/>
      <c r="DI1422" s="89">
        <v>43874</v>
      </c>
      <c r="DJ1422" s="89"/>
      <c r="DN1422" s="34"/>
      <c r="DO1422" s="34"/>
      <c r="DP1422" s="34"/>
      <c r="DQ1422" s="34"/>
      <c r="DR1422" s="34"/>
      <c r="DS1422" s="34" t="s">
        <v>2127</v>
      </c>
      <c r="DT1422" s="34"/>
      <c r="DU1422" s="47" t="s">
        <v>7947</v>
      </c>
      <c r="DY1422" s="1">
        <v>2</v>
      </c>
      <c r="DZ1422" t="s">
        <v>7941</v>
      </c>
      <c r="EA1422" s="4">
        <v>0.85</v>
      </c>
      <c r="EB1422" s="4">
        <v>106</v>
      </c>
      <c r="EC1422" s="4">
        <v>210</v>
      </c>
      <c r="EE1422" s="4">
        <v>61.5</v>
      </c>
      <c r="EF1422" s="4">
        <v>116</v>
      </c>
      <c r="EJ1422"/>
      <c r="EL1422" s="34"/>
      <c r="EN1422" s="34"/>
    </row>
    <row r="1423" spans="1:144" x14ac:dyDescent="0.25">
      <c r="A1423" s="85">
        <v>2022</v>
      </c>
      <c r="B1423" s="87">
        <v>44830</v>
      </c>
      <c r="C1423" t="s">
        <v>121</v>
      </c>
      <c r="D1423" t="s">
        <v>122</v>
      </c>
      <c r="E1423" s="34" t="s">
        <v>7938</v>
      </c>
      <c r="F1423" s="34">
        <f t="shared" si="114"/>
        <v>1422</v>
      </c>
      <c r="G1423" s="34" t="s">
        <v>4985</v>
      </c>
      <c r="H1423">
        <v>18</v>
      </c>
      <c r="I1423" s="34" t="s">
        <v>6141</v>
      </c>
      <c r="J1423" s="34" t="s">
        <v>5041</v>
      </c>
      <c r="K1423" s="34" t="str">
        <f>VLOOKUP(J1423,[2]CodMpios!$B$347:$E$362,4,FALSE)</f>
        <v>18205 - Curillo</v>
      </c>
      <c r="L1423" s="34" t="str">
        <f>VLOOKUP($J1423,[2]Coord_Mpios_X_Y!$B$2:$K$1123,9,FALSE)</f>
        <v>1,059663165070</v>
      </c>
      <c r="M1423" s="34" t="str">
        <f>VLOOKUP($J1423,[2]Coord_Mpios_X_Y!$B$2:$K$1123,10,FALSE)</f>
        <v>-75,951785056704</v>
      </c>
      <c r="N1423" s="34" t="s">
        <v>125</v>
      </c>
      <c r="O1423" s="34" t="s">
        <v>126</v>
      </c>
      <c r="Q1423" s="34" t="s">
        <v>127</v>
      </c>
      <c r="R1423" s="34">
        <v>24654735</v>
      </c>
      <c r="S1423" s="34" t="str">
        <f t="shared" si="110"/>
        <v>CC24654735</v>
      </c>
      <c r="T1423" s="34" t="s">
        <v>5430</v>
      </c>
      <c r="V1423" s="34" t="s">
        <v>5128</v>
      </c>
      <c r="W1423" s="34" t="s">
        <v>182</v>
      </c>
      <c r="X1423" s="87">
        <v>21969</v>
      </c>
      <c r="Y1423">
        <v>63</v>
      </c>
      <c r="Z1423" s="36">
        <f>VLOOKUP($Y1423,[2]Edades!$A$3:$H$153,4,FALSE)</f>
        <v>6</v>
      </c>
      <c r="AA1423" s="34" t="str">
        <f>VLOOKUP($Y1423,[2]Edades!$A$3:$H$153,6,FALSE)</f>
        <v>6 - Persona mayor</v>
      </c>
      <c r="AB1423" s="34">
        <f>VLOOKUP($Y1423,[2]Edades!$A$3:$H$153,7,FALSE)</f>
        <v>13</v>
      </c>
      <c r="AC1423" s="34" t="str">
        <f>VLOOKUP($Y1423,[2]Edades!$A$3:$H$153,8,FALSE)</f>
        <v>60-64</v>
      </c>
      <c r="AD1423" s="34" t="s">
        <v>129</v>
      </c>
      <c r="AE1423" s="1">
        <v>2</v>
      </c>
      <c r="AF1423" s="34" t="s">
        <v>2137</v>
      </c>
      <c r="AG1423" s="34" t="s">
        <v>2127</v>
      </c>
      <c r="AH1423" s="34" t="s">
        <v>2127</v>
      </c>
      <c r="AK1423" s="34" t="s">
        <v>125</v>
      </c>
      <c r="AM1423" s="34" t="s">
        <v>2127</v>
      </c>
      <c r="AN1423" s="36" t="s">
        <v>2127</v>
      </c>
      <c r="AO1423" s="36" t="s">
        <v>2127</v>
      </c>
      <c r="AP1423" s="34" t="s">
        <v>2127</v>
      </c>
      <c r="AQ1423" s="36" t="s">
        <v>2127</v>
      </c>
      <c r="AR1423" s="34" t="s">
        <v>2098</v>
      </c>
      <c r="AS1423" s="91" t="s">
        <v>7515</v>
      </c>
      <c r="AT1423" s="34">
        <v>3203044219</v>
      </c>
      <c r="AU1423" s="34" t="s">
        <v>2127</v>
      </c>
      <c r="AX1423" s="90"/>
      <c r="BA1423" s="91"/>
      <c r="BB1423" s="91"/>
      <c r="BC1423" s="91"/>
      <c r="BF1423" s="34" t="s">
        <v>4983</v>
      </c>
      <c r="BG1423" s="92" t="s">
        <v>2098</v>
      </c>
      <c r="BM1423" s="36" t="s">
        <v>131</v>
      </c>
      <c r="BN1423" s="34" t="s">
        <v>132</v>
      </c>
      <c r="BO1423" s="36">
        <v>0</v>
      </c>
      <c r="BQ1423" s="94"/>
      <c r="BS1423" s="36" t="s">
        <v>2127</v>
      </c>
      <c r="BU1423" s="95"/>
      <c r="BV1423" s="95"/>
      <c r="BW1423" s="61"/>
      <c r="BX1423" s="60"/>
      <c r="BY1423" s="59" t="str">
        <f t="shared" ca="1" si="111"/>
        <v/>
      </c>
      <c r="CD1423" s="68"/>
      <c r="CE1423" s="68"/>
      <c r="CF1423" s="67"/>
      <c r="CG1423"/>
      <c r="CH1423" s="2"/>
      <c r="CI1423" s="4" t="e">
        <f t="shared" si="112"/>
        <v>#DIV/0!</v>
      </c>
      <c r="CJ1423" s="5" t="str">
        <f t="shared" si="113"/>
        <v>SIN DATO</v>
      </c>
      <c r="CK1423" s="36">
        <v>0</v>
      </c>
      <c r="CL1423" s="66"/>
      <c r="CM1423" s="89">
        <v>43852</v>
      </c>
      <c r="CN1423" s="97">
        <v>43871</v>
      </c>
      <c r="CP1423"/>
      <c r="CQ1423" s="65"/>
      <c r="CR1423" s="65"/>
      <c r="CS1423" s="98"/>
      <c r="CT1423"/>
      <c r="CU1423"/>
      <c r="CV1423" s="97"/>
      <c r="CW1423" s="2"/>
      <c r="CX1423" s="82"/>
      <c r="DG1423" s="64"/>
      <c r="DI1423" s="89"/>
      <c r="DJ1423" s="89"/>
      <c r="DN1423" s="34"/>
      <c r="DO1423" s="34"/>
      <c r="DP1423" s="34"/>
      <c r="DQ1423" s="34"/>
      <c r="DR1423" s="34"/>
      <c r="DS1423" s="34" t="s">
        <v>2127</v>
      </c>
      <c r="DT1423" s="34"/>
      <c r="DU1423" s="47">
        <v>43871</v>
      </c>
      <c r="DY1423" s="1">
        <v>1</v>
      </c>
      <c r="DZ1423" t="s">
        <v>7941</v>
      </c>
      <c r="EB1423" s="4"/>
      <c r="EJ1423"/>
      <c r="EL1423" s="34"/>
      <c r="EN1423" s="34"/>
    </row>
    <row r="1424" spans="1:144" x14ac:dyDescent="0.25">
      <c r="A1424" s="85">
        <v>2022</v>
      </c>
      <c r="B1424" s="87">
        <v>44830</v>
      </c>
      <c r="C1424" t="s">
        <v>121</v>
      </c>
      <c r="D1424" t="s">
        <v>122</v>
      </c>
      <c r="E1424" s="34" t="s">
        <v>7938</v>
      </c>
      <c r="F1424" s="34">
        <f t="shared" si="114"/>
        <v>1423</v>
      </c>
      <c r="G1424" s="34" t="s">
        <v>4985</v>
      </c>
      <c r="H1424">
        <v>18</v>
      </c>
      <c r="I1424" s="34" t="s">
        <v>6141</v>
      </c>
      <c r="J1424" s="34" t="s">
        <v>4984</v>
      </c>
      <c r="K1424" s="34" t="str">
        <f>VLOOKUP(J1424,[2]CodMpios!$B$347:$E$362,4,FALSE)</f>
        <v>18753 - San Vicente Del Caguán</v>
      </c>
      <c r="L1424" s="34" t="str">
        <f>VLOOKUP($J1424,[2]Coord_Mpios_X_Y!$B$2:$K$1123,9,FALSE)</f>
        <v>1,567801695842</v>
      </c>
      <c r="M1424" s="34" t="str">
        <f>VLOOKUP($J1424,[2]Coord_Mpios_X_Y!$B$2:$K$1123,10,FALSE)</f>
        <v>-74,262977514784</v>
      </c>
      <c r="N1424" s="34" t="s">
        <v>125</v>
      </c>
      <c r="O1424" s="34" t="s">
        <v>126</v>
      </c>
      <c r="Q1424" s="34" t="s">
        <v>127</v>
      </c>
      <c r="R1424" s="34">
        <v>40075486</v>
      </c>
      <c r="S1424" s="34" t="str">
        <f t="shared" si="110"/>
        <v>CC40075486</v>
      </c>
      <c r="T1424" s="34" t="s">
        <v>5429</v>
      </c>
      <c r="V1424" s="34" t="s">
        <v>2165</v>
      </c>
      <c r="W1424" s="34" t="s">
        <v>182</v>
      </c>
      <c r="X1424" s="87">
        <v>28102</v>
      </c>
      <c r="Y1424">
        <v>46</v>
      </c>
      <c r="Z1424" s="36">
        <f>VLOOKUP($Y1424,[2]Edades!$A$3:$H$153,4,FALSE)</f>
        <v>5</v>
      </c>
      <c r="AA1424" s="34" t="str">
        <f>VLOOKUP($Y1424,[2]Edades!$A$3:$H$153,6,FALSE)</f>
        <v>5 - Adultez</v>
      </c>
      <c r="AB1424" s="34">
        <f>VLOOKUP($Y1424,[2]Edades!$A$3:$H$153,7,FALSE)</f>
        <v>10</v>
      </c>
      <c r="AC1424" s="34" t="str">
        <f>VLOOKUP($Y1424,[2]Edades!$A$3:$H$153,8,FALSE)</f>
        <v>45-49</v>
      </c>
      <c r="AD1424" s="34" t="s">
        <v>129</v>
      </c>
      <c r="AE1424" s="1">
        <v>2</v>
      </c>
      <c r="AF1424" s="34" t="s">
        <v>130</v>
      </c>
      <c r="AG1424" s="34" t="s">
        <v>2127</v>
      </c>
      <c r="AH1424" s="34" t="s">
        <v>2127</v>
      </c>
      <c r="AK1424" s="34" t="s">
        <v>125</v>
      </c>
      <c r="AM1424" s="34" t="s">
        <v>2127</v>
      </c>
      <c r="AN1424" s="36" t="s">
        <v>2127</v>
      </c>
      <c r="AO1424" s="36" t="s">
        <v>2127</v>
      </c>
      <c r="AP1424" s="34" t="s">
        <v>2127</v>
      </c>
      <c r="AQ1424" s="36" t="s">
        <v>2127</v>
      </c>
      <c r="AR1424" s="34" t="s">
        <v>5042</v>
      </c>
      <c r="AS1424" s="91" t="s">
        <v>7516</v>
      </c>
      <c r="AT1424" s="34">
        <v>3212563395</v>
      </c>
      <c r="AU1424" s="34" t="s">
        <v>2127</v>
      </c>
      <c r="AX1424" s="90"/>
      <c r="BA1424" s="91"/>
      <c r="BB1424" s="91"/>
      <c r="BC1424" s="91"/>
      <c r="BF1424" s="34" t="s">
        <v>4983</v>
      </c>
      <c r="BG1424" s="92" t="s">
        <v>2098</v>
      </c>
      <c r="BM1424" s="36" t="s">
        <v>131</v>
      </c>
      <c r="BN1424" s="34" t="s">
        <v>132</v>
      </c>
      <c r="BO1424" s="36">
        <v>0</v>
      </c>
      <c r="BQ1424" s="94"/>
      <c r="BS1424" s="36" t="s">
        <v>2127</v>
      </c>
      <c r="BU1424" s="95"/>
      <c r="BV1424" s="95"/>
      <c r="BW1424" s="61"/>
      <c r="BX1424" s="60"/>
      <c r="BY1424" s="59" t="str">
        <f t="shared" ca="1" si="111"/>
        <v/>
      </c>
      <c r="CD1424" s="68"/>
      <c r="CE1424" s="68"/>
      <c r="CF1424" s="67"/>
      <c r="CG1424">
        <v>100</v>
      </c>
      <c r="CH1424" s="2">
        <v>168</v>
      </c>
      <c r="CI1424" s="4">
        <f t="shared" si="112"/>
        <v>35.430839002267582</v>
      </c>
      <c r="CJ1424" s="5" t="str">
        <f t="shared" si="113"/>
        <v>OBESIDAD</v>
      </c>
      <c r="CK1424" s="36">
        <v>0</v>
      </c>
      <c r="CL1424" s="66"/>
      <c r="CM1424" s="89">
        <v>43854</v>
      </c>
      <c r="CN1424" s="97">
        <v>43854</v>
      </c>
      <c r="CP1424"/>
      <c r="CQ1424" s="65"/>
      <c r="CR1424" s="65"/>
      <c r="CS1424" s="98"/>
      <c r="CT1424"/>
      <c r="CU1424"/>
      <c r="CV1424" s="97"/>
      <c r="CW1424" s="2"/>
      <c r="CX1424" s="82"/>
      <c r="DG1424" s="64"/>
      <c r="DI1424" s="89"/>
      <c r="DJ1424" s="89"/>
      <c r="DN1424" s="34"/>
      <c r="DO1424" s="34"/>
      <c r="DP1424" s="34"/>
      <c r="DQ1424" s="34"/>
      <c r="DR1424" s="34"/>
      <c r="DS1424" s="34" t="s">
        <v>2127</v>
      </c>
      <c r="DT1424" s="34"/>
      <c r="DU1424" s="47">
        <v>44377</v>
      </c>
      <c r="DY1424" s="1">
        <v>2</v>
      </c>
      <c r="DZ1424" t="s">
        <v>7940</v>
      </c>
      <c r="EB1424" s="4"/>
      <c r="EJ1424"/>
      <c r="EL1424" s="34"/>
      <c r="EN1424" s="34"/>
    </row>
    <row r="1425" spans="1:144" x14ac:dyDescent="0.25">
      <c r="A1425" s="85">
        <v>2022</v>
      </c>
      <c r="B1425" s="87">
        <v>44830</v>
      </c>
      <c r="C1425" t="s">
        <v>121</v>
      </c>
      <c r="D1425" t="s">
        <v>122</v>
      </c>
      <c r="E1425" s="34" t="s">
        <v>7938</v>
      </c>
      <c r="F1425" s="34">
        <f t="shared" si="114"/>
        <v>1424</v>
      </c>
      <c r="G1425" s="34" t="s">
        <v>4985</v>
      </c>
      <c r="H1425">
        <v>18</v>
      </c>
      <c r="I1425" s="34" t="s">
        <v>6141</v>
      </c>
      <c r="J1425" s="34" t="s">
        <v>4988</v>
      </c>
      <c r="K1425" s="34" t="str">
        <f>VLOOKUP(J1425,[2]CodMpios!$B$347:$E$362,4,FALSE)</f>
        <v>18001 - Florencia</v>
      </c>
      <c r="L1425" s="34" t="str">
        <f>VLOOKUP($J1425,[2]Coord_Mpios_X_Y!$B$2:$K$1123,9,FALSE)</f>
        <v>1,749138703818</v>
      </c>
      <c r="M1425" s="34" t="str">
        <f>VLOOKUP($J1425,[2]Coord_Mpios_X_Y!$B$2:$K$1123,10,FALSE)</f>
        <v>-75,558239064333</v>
      </c>
      <c r="N1425" s="34" t="s">
        <v>125</v>
      </c>
      <c r="O1425" s="34" t="s">
        <v>126</v>
      </c>
      <c r="Q1425" s="34" t="s">
        <v>127</v>
      </c>
      <c r="R1425" s="34">
        <v>41730032</v>
      </c>
      <c r="S1425" s="34" t="str">
        <f t="shared" si="110"/>
        <v>CC41730032</v>
      </c>
      <c r="T1425" s="34" t="s">
        <v>1193</v>
      </c>
      <c r="U1425" s="34" t="s">
        <v>961</v>
      </c>
      <c r="V1425" s="34" t="s">
        <v>292</v>
      </c>
      <c r="W1425" s="34" t="s">
        <v>357</v>
      </c>
      <c r="X1425" s="87">
        <v>21374</v>
      </c>
      <c r="Y1425">
        <v>64</v>
      </c>
      <c r="Z1425" s="36">
        <f>VLOOKUP($Y1425,[2]Edades!$A$3:$H$153,4,FALSE)</f>
        <v>6</v>
      </c>
      <c r="AA1425" s="34" t="str">
        <f>VLOOKUP($Y1425,[2]Edades!$A$3:$H$153,6,FALSE)</f>
        <v>6 - Persona mayor</v>
      </c>
      <c r="AB1425" s="34">
        <f>VLOOKUP($Y1425,[2]Edades!$A$3:$H$153,7,FALSE)</f>
        <v>13</v>
      </c>
      <c r="AC1425" s="34" t="str">
        <f>VLOOKUP($Y1425,[2]Edades!$A$3:$H$153,8,FALSE)</f>
        <v>60-64</v>
      </c>
      <c r="AD1425" s="34" t="s">
        <v>129</v>
      </c>
      <c r="AE1425" s="1">
        <v>2</v>
      </c>
      <c r="AF1425" s="34" t="s">
        <v>2137</v>
      </c>
      <c r="AG1425" s="34" t="s">
        <v>2127</v>
      </c>
      <c r="AH1425" s="34" t="s">
        <v>2127</v>
      </c>
      <c r="AK1425" s="34" t="s">
        <v>125</v>
      </c>
      <c r="AM1425" s="34" t="s">
        <v>2127</v>
      </c>
      <c r="AN1425" s="36" t="s">
        <v>2127</v>
      </c>
      <c r="AO1425" s="36" t="s">
        <v>2127</v>
      </c>
      <c r="AP1425" s="34" t="s">
        <v>2127</v>
      </c>
      <c r="AQ1425" s="36" t="s">
        <v>2127</v>
      </c>
      <c r="AR1425" s="34" t="s">
        <v>5919</v>
      </c>
      <c r="AS1425" s="91" t="s">
        <v>7517</v>
      </c>
      <c r="AT1425" s="34">
        <v>3134771502</v>
      </c>
      <c r="AU1425" s="34" t="s">
        <v>2127</v>
      </c>
      <c r="AX1425" s="90"/>
      <c r="BA1425" s="91"/>
      <c r="BB1425" s="91"/>
      <c r="BC1425" s="91"/>
      <c r="BF1425" s="34" t="s">
        <v>4983</v>
      </c>
      <c r="BG1425" s="92" t="s">
        <v>2098</v>
      </c>
      <c r="BM1425" s="36" t="s">
        <v>131</v>
      </c>
      <c r="BN1425" s="34" t="s">
        <v>132</v>
      </c>
      <c r="BO1425" s="36">
        <v>0</v>
      </c>
      <c r="BQ1425" s="94"/>
      <c r="BS1425" s="36" t="s">
        <v>2127</v>
      </c>
      <c r="BU1425" s="95"/>
      <c r="BV1425" s="95"/>
      <c r="BW1425" s="61"/>
      <c r="BX1425" s="60"/>
      <c r="BY1425" s="59" t="str">
        <f t="shared" ca="1" si="111"/>
        <v/>
      </c>
      <c r="CD1425" s="68"/>
      <c r="CE1425" s="68"/>
      <c r="CF1425" s="67"/>
      <c r="CG1425">
        <v>74</v>
      </c>
      <c r="CH1425" s="2">
        <v>160</v>
      </c>
      <c r="CI1425" s="4">
        <f t="shared" si="112"/>
        <v>28.906249999999993</v>
      </c>
      <c r="CJ1425" s="5" t="str">
        <f t="shared" si="113"/>
        <v>SOBREPESO</v>
      </c>
      <c r="CK1425" s="36">
        <v>0</v>
      </c>
      <c r="CL1425" s="66"/>
      <c r="CM1425" s="89">
        <v>43858</v>
      </c>
      <c r="CN1425" s="97">
        <v>43858</v>
      </c>
      <c r="CP1425"/>
      <c r="CQ1425" s="65"/>
      <c r="CR1425" s="65"/>
      <c r="CS1425" s="98"/>
      <c r="CT1425"/>
      <c r="CU1425"/>
      <c r="CV1425" s="97"/>
      <c r="CW1425" s="2">
        <v>128</v>
      </c>
      <c r="CX1425" s="82">
        <v>85</v>
      </c>
      <c r="DG1425" s="64"/>
      <c r="DI1425" s="89"/>
      <c r="DJ1425" s="89"/>
      <c r="DN1425" s="34"/>
      <c r="DO1425" s="34"/>
      <c r="DP1425" s="34"/>
      <c r="DQ1425" s="34"/>
      <c r="DR1425" s="34"/>
      <c r="DS1425" s="34" t="s">
        <v>2127</v>
      </c>
      <c r="DT1425" s="34"/>
      <c r="DU1425" s="47">
        <v>44608</v>
      </c>
      <c r="DY1425" s="1">
        <v>1</v>
      </c>
      <c r="DZ1425" t="s">
        <v>7941</v>
      </c>
      <c r="EA1425" s="4">
        <v>0.69</v>
      </c>
      <c r="EB1425" s="4">
        <v>86</v>
      </c>
      <c r="EC1425" s="4">
        <v>218</v>
      </c>
      <c r="ED1425" s="4">
        <v>113.5</v>
      </c>
      <c r="EE1425" s="4">
        <v>60.1</v>
      </c>
      <c r="EF1425" s="4">
        <v>222</v>
      </c>
      <c r="EJ1425"/>
      <c r="EL1425" s="34"/>
      <c r="EN1425" s="34"/>
    </row>
    <row r="1426" spans="1:144" x14ac:dyDescent="0.25">
      <c r="A1426" s="85">
        <v>2022</v>
      </c>
      <c r="B1426" s="87">
        <v>44830</v>
      </c>
      <c r="C1426" t="s">
        <v>121</v>
      </c>
      <c r="D1426" t="s">
        <v>122</v>
      </c>
      <c r="E1426" s="34" t="s">
        <v>7938</v>
      </c>
      <c r="F1426" s="34">
        <f t="shared" si="114"/>
        <v>1425</v>
      </c>
      <c r="G1426" s="34" t="s">
        <v>4985</v>
      </c>
      <c r="H1426">
        <v>18</v>
      </c>
      <c r="I1426" s="34" t="s">
        <v>6141</v>
      </c>
      <c r="J1426" s="34" t="s">
        <v>4998</v>
      </c>
      <c r="K1426" s="34" t="str">
        <f>VLOOKUP(J1426,[2]CodMpios!$B$347:$E$362,4,FALSE)</f>
        <v>18460 - Milán</v>
      </c>
      <c r="L1426" s="34" t="str">
        <f>VLOOKUP($J1426,[2]Coord_Mpios_X_Y!$B$2:$K$1123,9,FALSE)</f>
        <v>1,146692553938</v>
      </c>
      <c r="M1426" s="34" t="str">
        <f>VLOOKUP($J1426,[2]Coord_Mpios_X_Y!$B$2:$K$1123,10,FALSE)</f>
        <v>-75,386647638375</v>
      </c>
      <c r="N1426" s="34" t="s">
        <v>125</v>
      </c>
      <c r="O1426" s="34" t="s">
        <v>126</v>
      </c>
      <c r="Q1426" s="34" t="s">
        <v>127</v>
      </c>
      <c r="R1426" s="34">
        <v>31991490</v>
      </c>
      <c r="S1426" s="34" t="str">
        <f t="shared" si="110"/>
        <v>CC31991490</v>
      </c>
      <c r="T1426" s="34" t="s">
        <v>1776</v>
      </c>
      <c r="V1426" s="34" t="s">
        <v>155</v>
      </c>
      <c r="W1426" s="34" t="s">
        <v>1127</v>
      </c>
      <c r="X1426" s="87">
        <v>25143</v>
      </c>
      <c r="Y1426">
        <v>54</v>
      </c>
      <c r="Z1426" s="36">
        <f>VLOOKUP($Y1426,[2]Edades!$A$3:$H$153,4,FALSE)</f>
        <v>5</v>
      </c>
      <c r="AA1426" s="34" t="str">
        <f>VLOOKUP($Y1426,[2]Edades!$A$3:$H$153,6,FALSE)</f>
        <v>5 - Adultez</v>
      </c>
      <c r="AB1426" s="34">
        <f>VLOOKUP($Y1426,[2]Edades!$A$3:$H$153,7,FALSE)</f>
        <v>11</v>
      </c>
      <c r="AC1426" s="34" t="str">
        <f>VLOOKUP($Y1426,[2]Edades!$A$3:$H$153,8,FALSE)</f>
        <v>50-54</v>
      </c>
      <c r="AD1426" s="34" t="s">
        <v>129</v>
      </c>
      <c r="AE1426" s="1">
        <v>2</v>
      </c>
      <c r="AF1426" s="34" t="s">
        <v>130</v>
      </c>
      <c r="AG1426" s="34" t="s">
        <v>2127</v>
      </c>
      <c r="AH1426" s="34" t="s">
        <v>2127</v>
      </c>
      <c r="AK1426" s="34" t="s">
        <v>125</v>
      </c>
      <c r="AM1426" s="34" t="s">
        <v>2127</v>
      </c>
      <c r="AN1426" s="36" t="s">
        <v>2127</v>
      </c>
      <c r="AO1426" s="36" t="s">
        <v>2127</v>
      </c>
      <c r="AP1426" s="34" t="s">
        <v>2127</v>
      </c>
      <c r="AQ1426" s="36" t="s">
        <v>2127</v>
      </c>
      <c r="AR1426" s="34" t="s">
        <v>2098</v>
      </c>
      <c r="AS1426" s="91" t="s">
        <v>6144</v>
      </c>
      <c r="AT1426" s="34">
        <v>3123550303</v>
      </c>
      <c r="AU1426" s="34" t="s">
        <v>2127</v>
      </c>
      <c r="AX1426" s="90"/>
      <c r="BA1426" s="91"/>
      <c r="BB1426" s="91"/>
      <c r="BC1426" s="91"/>
      <c r="BF1426" s="34" t="s">
        <v>4983</v>
      </c>
      <c r="BG1426" s="92" t="s">
        <v>2098</v>
      </c>
      <c r="BM1426" s="36" t="s">
        <v>131</v>
      </c>
      <c r="BN1426" s="34" t="s">
        <v>132</v>
      </c>
      <c r="BO1426" s="36">
        <v>0</v>
      </c>
      <c r="BQ1426" s="94"/>
      <c r="BS1426" s="36" t="s">
        <v>2127</v>
      </c>
      <c r="BU1426" s="95"/>
      <c r="BV1426" s="95"/>
      <c r="BW1426" s="61"/>
      <c r="BX1426" s="60"/>
      <c r="BY1426" s="59" t="str">
        <f t="shared" ca="1" si="111"/>
        <v/>
      </c>
      <c r="CD1426" s="68"/>
      <c r="CE1426" s="68"/>
      <c r="CF1426" s="67"/>
      <c r="CG1426"/>
      <c r="CH1426" s="2"/>
      <c r="CI1426" s="4" t="e">
        <f t="shared" si="112"/>
        <v>#DIV/0!</v>
      </c>
      <c r="CJ1426" s="5" t="str">
        <f t="shared" si="113"/>
        <v>SIN DATO</v>
      </c>
      <c r="CK1426" s="36">
        <v>0</v>
      </c>
      <c r="CL1426" s="66"/>
      <c r="CM1426" s="89">
        <v>43858</v>
      </c>
      <c r="CN1426" s="97">
        <v>43858</v>
      </c>
      <c r="CP1426"/>
      <c r="CQ1426" s="65"/>
      <c r="CR1426" s="65"/>
      <c r="CS1426" s="98"/>
      <c r="CT1426"/>
      <c r="CU1426"/>
      <c r="CV1426" s="97"/>
      <c r="CW1426" s="2">
        <v>143</v>
      </c>
      <c r="CX1426" s="82">
        <v>93</v>
      </c>
      <c r="DG1426" s="64"/>
      <c r="DI1426" s="89"/>
      <c r="DJ1426" s="89"/>
      <c r="DN1426" s="34"/>
      <c r="DO1426" s="34"/>
      <c r="DP1426" s="34"/>
      <c r="DQ1426" s="34"/>
      <c r="DR1426" s="34"/>
      <c r="DS1426" s="34" t="s">
        <v>2127</v>
      </c>
      <c r="DT1426" s="34"/>
      <c r="DU1426" s="47">
        <v>44393</v>
      </c>
      <c r="DY1426" s="1">
        <v>2</v>
      </c>
      <c r="DZ1426" t="s">
        <v>7940</v>
      </c>
      <c r="EA1426" s="4">
        <v>1.18</v>
      </c>
      <c r="EB1426" s="4"/>
      <c r="EJ1426"/>
      <c r="EL1426" s="34"/>
      <c r="EN1426" s="34"/>
    </row>
    <row r="1427" spans="1:144" x14ac:dyDescent="0.25">
      <c r="A1427" s="85">
        <v>2022</v>
      </c>
      <c r="B1427" s="87">
        <v>44830</v>
      </c>
      <c r="C1427" t="s">
        <v>121</v>
      </c>
      <c r="D1427" t="s">
        <v>122</v>
      </c>
      <c r="E1427" s="34" t="s">
        <v>7938</v>
      </c>
      <c r="F1427" s="34">
        <f t="shared" si="114"/>
        <v>1426</v>
      </c>
      <c r="G1427" s="34" t="s">
        <v>4985</v>
      </c>
      <c r="H1427">
        <v>18</v>
      </c>
      <c r="I1427" s="34" t="s">
        <v>6141</v>
      </c>
      <c r="J1427" s="34" t="s">
        <v>4988</v>
      </c>
      <c r="K1427" s="34" t="str">
        <f>VLOOKUP(J1427,[2]CodMpios!$B$347:$E$362,4,FALSE)</f>
        <v>18001 - Florencia</v>
      </c>
      <c r="L1427" s="34" t="str">
        <f>VLOOKUP($J1427,[2]Coord_Mpios_X_Y!$B$2:$K$1123,9,FALSE)</f>
        <v>1,749138703818</v>
      </c>
      <c r="M1427" s="34" t="str">
        <f>VLOOKUP($J1427,[2]Coord_Mpios_X_Y!$B$2:$K$1123,10,FALSE)</f>
        <v>-75,558239064333</v>
      </c>
      <c r="N1427" s="34" t="s">
        <v>6142</v>
      </c>
      <c r="O1427" s="34" t="s">
        <v>126</v>
      </c>
      <c r="Q1427" s="34" t="s">
        <v>127</v>
      </c>
      <c r="R1427" s="34">
        <v>26614713</v>
      </c>
      <c r="S1427" s="34" t="str">
        <f t="shared" si="110"/>
        <v>CC26614713</v>
      </c>
      <c r="T1427" s="34" t="s">
        <v>134</v>
      </c>
      <c r="U1427" s="34" t="s">
        <v>275</v>
      </c>
      <c r="V1427" s="34" t="s">
        <v>5428</v>
      </c>
      <c r="W1427" s="34" t="s">
        <v>5242</v>
      </c>
      <c r="X1427" s="87">
        <v>17135</v>
      </c>
      <c r="Y1427">
        <v>76</v>
      </c>
      <c r="Z1427" s="36">
        <f>VLOOKUP($Y1427,[2]Edades!$A$3:$H$153,4,FALSE)</f>
        <v>6</v>
      </c>
      <c r="AA1427" s="34" t="str">
        <f>VLOOKUP($Y1427,[2]Edades!$A$3:$H$153,6,FALSE)</f>
        <v>6 - Persona mayor</v>
      </c>
      <c r="AB1427" s="34">
        <f>VLOOKUP($Y1427,[2]Edades!$A$3:$H$153,7,FALSE)</f>
        <v>16</v>
      </c>
      <c r="AC1427" s="34" t="str">
        <f>VLOOKUP($Y1427,[2]Edades!$A$3:$H$153,8,FALSE)</f>
        <v>75-79</v>
      </c>
      <c r="AD1427" s="34" t="s">
        <v>129</v>
      </c>
      <c r="AE1427" s="1">
        <v>2</v>
      </c>
      <c r="AF1427" s="34" t="s">
        <v>2137</v>
      </c>
      <c r="AG1427" s="34" t="s">
        <v>2127</v>
      </c>
      <c r="AH1427" s="34" t="s">
        <v>2127</v>
      </c>
      <c r="AK1427" s="34" t="s">
        <v>6142</v>
      </c>
      <c r="AM1427" s="34" t="s">
        <v>2127</v>
      </c>
      <c r="AN1427" s="36" t="s">
        <v>2127</v>
      </c>
      <c r="AO1427" s="36" t="s">
        <v>2127</v>
      </c>
      <c r="AP1427" s="34" t="s">
        <v>2127</v>
      </c>
      <c r="AQ1427" s="36" t="s">
        <v>2127</v>
      </c>
      <c r="AR1427" s="34" t="s">
        <v>2098</v>
      </c>
      <c r="AS1427" s="91" t="s">
        <v>7518</v>
      </c>
      <c r="AT1427" s="34">
        <v>3146378090</v>
      </c>
      <c r="AU1427" s="34" t="s">
        <v>2127</v>
      </c>
      <c r="AX1427" s="90"/>
      <c r="BA1427" s="91"/>
      <c r="BB1427" s="91"/>
      <c r="BC1427" s="91"/>
      <c r="BF1427" s="34" t="s">
        <v>4983</v>
      </c>
      <c r="BG1427" s="92" t="s">
        <v>2098</v>
      </c>
      <c r="BM1427" s="36" t="s">
        <v>131</v>
      </c>
      <c r="BN1427" s="34" t="s">
        <v>132</v>
      </c>
      <c r="BO1427" s="36">
        <v>0</v>
      </c>
      <c r="BQ1427" s="94"/>
      <c r="BS1427" s="36" t="s">
        <v>2127</v>
      </c>
      <c r="BU1427" s="95"/>
      <c r="BV1427" s="95"/>
      <c r="BW1427" s="61"/>
      <c r="BX1427" s="60"/>
      <c r="BY1427" s="59" t="str">
        <f t="shared" ca="1" si="111"/>
        <v/>
      </c>
      <c r="CD1427" s="68"/>
      <c r="CE1427" s="68"/>
      <c r="CF1427" s="67"/>
      <c r="CG1427">
        <v>87</v>
      </c>
      <c r="CH1427" s="2">
        <v>146</v>
      </c>
      <c r="CI1427" s="4">
        <f t="shared" si="112"/>
        <v>40.814411709513983</v>
      </c>
      <c r="CJ1427" s="5" t="str">
        <f t="shared" si="113"/>
        <v>OBESIDAD</v>
      </c>
      <c r="CK1427" s="36">
        <v>0</v>
      </c>
      <c r="CL1427" s="66"/>
      <c r="CM1427" s="89">
        <v>43859</v>
      </c>
      <c r="CN1427" s="97">
        <v>43859</v>
      </c>
      <c r="CP1427"/>
      <c r="CQ1427" s="65"/>
      <c r="CR1427" s="65"/>
      <c r="CS1427" s="98"/>
      <c r="CT1427"/>
      <c r="CU1427"/>
      <c r="CV1427" s="97"/>
      <c r="CW1427" s="2">
        <v>140</v>
      </c>
      <c r="CX1427" s="82">
        <v>80</v>
      </c>
      <c r="DG1427" s="64"/>
      <c r="DI1427" s="89"/>
      <c r="DJ1427" s="89"/>
      <c r="DN1427" s="34"/>
      <c r="DO1427" s="34"/>
      <c r="DP1427" s="34"/>
      <c r="DQ1427" s="34"/>
      <c r="DR1427" s="34"/>
      <c r="DS1427" s="34" t="s">
        <v>2127</v>
      </c>
      <c r="DT1427" s="34"/>
      <c r="DU1427" s="47">
        <v>44267</v>
      </c>
      <c r="DY1427" s="1">
        <v>2</v>
      </c>
      <c r="DZ1427" t="s">
        <v>7940</v>
      </c>
      <c r="EA1427" s="4">
        <v>0.71</v>
      </c>
      <c r="EB1427" s="4">
        <v>140</v>
      </c>
      <c r="EH1427" s="4">
        <v>8.1999999999999993</v>
      </c>
      <c r="EJ1427"/>
      <c r="EL1427" s="34"/>
      <c r="EN1427" s="34"/>
    </row>
    <row r="1428" spans="1:144" x14ac:dyDescent="0.25">
      <c r="A1428" s="85">
        <v>2022</v>
      </c>
      <c r="B1428" s="87">
        <v>44830</v>
      </c>
      <c r="C1428" t="s">
        <v>121</v>
      </c>
      <c r="D1428" t="s">
        <v>122</v>
      </c>
      <c r="E1428" s="34" t="s">
        <v>7938</v>
      </c>
      <c r="F1428" s="34">
        <f t="shared" si="114"/>
        <v>1427</v>
      </c>
      <c r="G1428" s="34" t="s">
        <v>4985</v>
      </c>
      <c r="H1428">
        <v>18</v>
      </c>
      <c r="I1428" s="34" t="s">
        <v>6141</v>
      </c>
      <c r="J1428" s="34" t="s">
        <v>5032</v>
      </c>
      <c r="K1428" s="34" t="str">
        <f>VLOOKUP(J1428,[2]CodMpios!$B$347:$E$362,4,FALSE)</f>
        <v>18150 - Cartagena Del Chaira</v>
      </c>
      <c r="L1428" s="34" t="str">
        <f>VLOOKUP($J1428,[2]Coord_Mpios_X_Y!$B$2:$K$1123,9,FALSE)</f>
        <v>0,647693081213</v>
      </c>
      <c r="M1428" s="34" t="str">
        <f>VLOOKUP($J1428,[2]Coord_Mpios_X_Y!$B$2:$K$1123,10,FALSE)</f>
        <v>-74,272354990827</v>
      </c>
      <c r="N1428" s="34" t="s">
        <v>125</v>
      </c>
      <c r="O1428" s="34" t="s">
        <v>126</v>
      </c>
      <c r="Q1428" s="34" t="s">
        <v>127</v>
      </c>
      <c r="R1428" s="34">
        <v>17655521</v>
      </c>
      <c r="S1428" s="34" t="str">
        <f t="shared" si="110"/>
        <v>CC17655521</v>
      </c>
      <c r="T1428" s="34" t="s">
        <v>2136</v>
      </c>
      <c r="U1428" s="34" t="s">
        <v>874</v>
      </c>
      <c r="V1428" s="34" t="s">
        <v>373</v>
      </c>
      <c r="W1428" s="34" t="s">
        <v>5186</v>
      </c>
      <c r="X1428" s="87">
        <v>28083</v>
      </c>
      <c r="Y1428">
        <v>46</v>
      </c>
      <c r="Z1428" s="36">
        <f>VLOOKUP($Y1428,[2]Edades!$A$3:$H$153,4,FALSE)</f>
        <v>5</v>
      </c>
      <c r="AA1428" s="34" t="str">
        <f>VLOOKUP($Y1428,[2]Edades!$A$3:$H$153,6,FALSE)</f>
        <v>5 - Adultez</v>
      </c>
      <c r="AB1428" s="34">
        <f>VLOOKUP($Y1428,[2]Edades!$A$3:$H$153,7,FALSE)</f>
        <v>10</v>
      </c>
      <c r="AC1428" s="34" t="str">
        <f>VLOOKUP($Y1428,[2]Edades!$A$3:$H$153,8,FALSE)</f>
        <v>45-49</v>
      </c>
      <c r="AD1428" s="34" t="s">
        <v>146</v>
      </c>
      <c r="AE1428">
        <v>1</v>
      </c>
      <c r="AF1428" s="34" t="s">
        <v>130</v>
      </c>
      <c r="AG1428" s="34" t="s">
        <v>2127</v>
      </c>
      <c r="AH1428" s="34" t="s">
        <v>2127</v>
      </c>
      <c r="AK1428" s="34" t="s">
        <v>125</v>
      </c>
      <c r="AM1428" s="34" t="s">
        <v>2127</v>
      </c>
      <c r="AN1428" s="36" t="s">
        <v>2127</v>
      </c>
      <c r="AO1428" s="36" t="s">
        <v>2127</v>
      </c>
      <c r="AP1428" s="34" t="s">
        <v>2127</v>
      </c>
      <c r="AQ1428" s="36" t="s">
        <v>2127</v>
      </c>
      <c r="AR1428" s="34" t="s">
        <v>5318</v>
      </c>
      <c r="AS1428" s="91" t="s">
        <v>7519</v>
      </c>
      <c r="AT1428" s="34">
        <v>4354913</v>
      </c>
      <c r="AU1428" s="34" t="s">
        <v>2127</v>
      </c>
      <c r="AX1428" s="90"/>
      <c r="BA1428" s="91"/>
      <c r="BB1428" s="91"/>
      <c r="BC1428" s="91"/>
      <c r="BF1428" s="34" t="s">
        <v>4983</v>
      </c>
      <c r="BG1428" s="92" t="s">
        <v>2098</v>
      </c>
      <c r="BM1428" s="36" t="s">
        <v>131</v>
      </c>
      <c r="BN1428" s="34" t="s">
        <v>132</v>
      </c>
      <c r="BO1428" s="36">
        <v>0</v>
      </c>
      <c r="BQ1428" s="94"/>
      <c r="BS1428" s="36" t="s">
        <v>2127</v>
      </c>
      <c r="BU1428" s="95"/>
      <c r="BV1428" s="95"/>
      <c r="BW1428" s="61"/>
      <c r="BX1428" s="60"/>
      <c r="BY1428" s="59" t="str">
        <f t="shared" ca="1" si="111"/>
        <v/>
      </c>
      <c r="CD1428" s="68"/>
      <c r="CE1428" s="68"/>
      <c r="CF1428" s="67"/>
      <c r="CG1428"/>
      <c r="CH1428" s="2"/>
      <c r="CI1428" s="4" t="e">
        <f t="shared" si="112"/>
        <v>#DIV/0!</v>
      </c>
      <c r="CJ1428" s="5" t="str">
        <f t="shared" si="113"/>
        <v>SIN DATO</v>
      </c>
      <c r="CK1428" s="36">
        <v>0</v>
      </c>
      <c r="CL1428" s="66"/>
      <c r="CM1428" s="89">
        <v>43865</v>
      </c>
      <c r="CN1428" s="97">
        <v>43865</v>
      </c>
      <c r="CP1428"/>
      <c r="CQ1428" s="65"/>
      <c r="CR1428" s="65"/>
      <c r="CS1428" s="98"/>
      <c r="CT1428"/>
      <c r="CU1428"/>
      <c r="CV1428" s="97"/>
      <c r="CW1428" s="2"/>
      <c r="CX1428" s="82"/>
      <c r="DG1428" s="64"/>
      <c r="DI1428" s="89"/>
      <c r="DJ1428" s="89"/>
      <c r="DN1428" s="34"/>
      <c r="DO1428" s="34"/>
      <c r="DP1428" s="34"/>
      <c r="DQ1428" s="34"/>
      <c r="DR1428" s="34"/>
      <c r="DS1428" s="34" t="s">
        <v>2127</v>
      </c>
      <c r="DT1428" s="34"/>
      <c r="DU1428" s="47">
        <v>44343</v>
      </c>
      <c r="DY1428" s="1">
        <v>2</v>
      </c>
      <c r="DZ1428" t="s">
        <v>7940</v>
      </c>
      <c r="EB1428" s="4"/>
      <c r="EJ1428"/>
      <c r="EL1428" s="34"/>
      <c r="EN1428" s="34"/>
    </row>
    <row r="1429" spans="1:144" x14ac:dyDescent="0.25">
      <c r="A1429" s="85">
        <v>2022</v>
      </c>
      <c r="B1429" s="87">
        <v>44830</v>
      </c>
      <c r="C1429" t="s">
        <v>121</v>
      </c>
      <c r="D1429" t="s">
        <v>122</v>
      </c>
      <c r="E1429" s="34" t="s">
        <v>7938</v>
      </c>
      <c r="F1429" s="34">
        <f t="shared" si="114"/>
        <v>1428</v>
      </c>
      <c r="G1429" s="34" t="s">
        <v>4985</v>
      </c>
      <c r="H1429">
        <v>18</v>
      </c>
      <c r="I1429" s="34" t="s">
        <v>6141</v>
      </c>
      <c r="J1429" s="34" t="s">
        <v>4988</v>
      </c>
      <c r="K1429" s="34" t="str">
        <f>VLOOKUP(J1429,[2]CodMpios!$B$347:$E$362,4,FALSE)</f>
        <v>18001 - Florencia</v>
      </c>
      <c r="L1429" s="34" t="str">
        <f>VLOOKUP($J1429,[2]Coord_Mpios_X_Y!$B$2:$K$1123,9,FALSE)</f>
        <v>1,749138703818</v>
      </c>
      <c r="M1429" s="34" t="str">
        <f>VLOOKUP($J1429,[2]Coord_Mpios_X_Y!$B$2:$K$1123,10,FALSE)</f>
        <v>-75,558239064333</v>
      </c>
      <c r="N1429" s="34" t="s">
        <v>125</v>
      </c>
      <c r="O1429" s="34" t="s">
        <v>126</v>
      </c>
      <c r="Q1429" s="34" t="s">
        <v>127</v>
      </c>
      <c r="R1429" s="34">
        <v>13468190</v>
      </c>
      <c r="S1429" s="34" t="str">
        <f t="shared" si="110"/>
        <v>CC13468190</v>
      </c>
      <c r="T1429" s="34" t="s">
        <v>983</v>
      </c>
      <c r="U1429" s="34" t="s">
        <v>197</v>
      </c>
      <c r="V1429" s="34" t="s">
        <v>5427</v>
      </c>
      <c r="W1429" s="34" t="s">
        <v>328</v>
      </c>
      <c r="X1429" s="87">
        <v>23248</v>
      </c>
      <c r="Y1429">
        <v>59</v>
      </c>
      <c r="Z1429" s="36">
        <f>VLOOKUP($Y1429,[2]Edades!$A$3:$H$153,4,FALSE)</f>
        <v>5</v>
      </c>
      <c r="AA1429" s="34" t="str">
        <f>VLOOKUP($Y1429,[2]Edades!$A$3:$H$153,6,FALSE)</f>
        <v>5 - Adultez</v>
      </c>
      <c r="AB1429" s="34">
        <f>VLOOKUP($Y1429,[2]Edades!$A$3:$H$153,7,FALSE)</f>
        <v>12</v>
      </c>
      <c r="AC1429" s="34" t="str">
        <f>VLOOKUP($Y1429,[2]Edades!$A$3:$H$153,8,FALSE)</f>
        <v>55-59</v>
      </c>
      <c r="AD1429" s="34" t="s">
        <v>146</v>
      </c>
      <c r="AE1429">
        <v>1</v>
      </c>
      <c r="AF1429" s="34" t="s">
        <v>130</v>
      </c>
      <c r="AG1429" s="34" t="s">
        <v>2127</v>
      </c>
      <c r="AH1429" s="34" t="s">
        <v>2127</v>
      </c>
      <c r="AK1429" s="34" t="s">
        <v>125</v>
      </c>
      <c r="AM1429" s="34" t="s">
        <v>2127</v>
      </c>
      <c r="AN1429" s="36" t="s">
        <v>2127</v>
      </c>
      <c r="AO1429" s="36" t="s">
        <v>2127</v>
      </c>
      <c r="AP1429" s="34" t="s">
        <v>2127</v>
      </c>
      <c r="AQ1429" s="36" t="s">
        <v>2127</v>
      </c>
      <c r="AR1429" s="34" t="s">
        <v>2098</v>
      </c>
      <c r="AS1429" s="91" t="s">
        <v>7520</v>
      </c>
      <c r="AT1429" s="34">
        <v>3202332402</v>
      </c>
      <c r="AU1429" s="34" t="s">
        <v>2127</v>
      </c>
      <c r="AX1429" s="90"/>
      <c r="BA1429" s="91"/>
      <c r="BB1429" s="91"/>
      <c r="BC1429" s="91"/>
      <c r="BF1429" s="34" t="s">
        <v>4983</v>
      </c>
      <c r="BG1429" s="92" t="s">
        <v>2098</v>
      </c>
      <c r="BM1429" s="36" t="s">
        <v>131</v>
      </c>
      <c r="BN1429" s="34" t="s">
        <v>132</v>
      </c>
      <c r="BO1429" s="36">
        <v>0</v>
      </c>
      <c r="BQ1429" s="94"/>
      <c r="BS1429" s="36" t="s">
        <v>2127</v>
      </c>
      <c r="BU1429" s="95"/>
      <c r="BV1429" s="95"/>
      <c r="BW1429" s="61"/>
      <c r="BX1429" s="60"/>
      <c r="BY1429" s="59" t="str">
        <f t="shared" ca="1" si="111"/>
        <v/>
      </c>
      <c r="CD1429" s="68"/>
      <c r="CE1429" s="68"/>
      <c r="CF1429" s="67"/>
      <c r="CG1429"/>
      <c r="CH1429" s="2"/>
      <c r="CI1429" s="4" t="e">
        <f t="shared" si="112"/>
        <v>#DIV/0!</v>
      </c>
      <c r="CJ1429" s="5" t="str">
        <f t="shared" si="113"/>
        <v>SIN DATO</v>
      </c>
      <c r="CK1429" s="36">
        <v>0</v>
      </c>
      <c r="CL1429" s="66"/>
      <c r="CM1429" s="89">
        <v>43865</v>
      </c>
      <c r="CN1429" s="97">
        <v>43897</v>
      </c>
      <c r="CP1429"/>
      <c r="CQ1429" s="65"/>
      <c r="CR1429" s="65"/>
      <c r="CS1429" s="98"/>
      <c r="CT1429"/>
      <c r="CU1429"/>
      <c r="CV1429" s="97"/>
      <c r="CW1429" s="2"/>
      <c r="CX1429" s="82"/>
      <c r="DG1429" s="64"/>
      <c r="DI1429" s="89"/>
      <c r="DJ1429" s="89"/>
      <c r="DN1429" s="34"/>
      <c r="DO1429" s="34"/>
      <c r="DP1429" s="34"/>
      <c r="DQ1429" s="34"/>
      <c r="DR1429" s="34"/>
      <c r="DS1429" s="34" t="s">
        <v>2127</v>
      </c>
      <c r="DT1429" s="34"/>
      <c r="DU1429" s="47">
        <v>43897</v>
      </c>
      <c r="DY1429" s="1">
        <v>1</v>
      </c>
      <c r="DZ1429" t="s">
        <v>7941</v>
      </c>
      <c r="EB1429" s="4"/>
      <c r="EJ1429"/>
      <c r="EL1429" s="34"/>
      <c r="EN1429" s="34"/>
    </row>
    <row r="1430" spans="1:144" x14ac:dyDescent="0.25">
      <c r="A1430" s="85">
        <v>2022</v>
      </c>
      <c r="B1430" s="87">
        <v>44830</v>
      </c>
      <c r="C1430" t="s">
        <v>121</v>
      </c>
      <c r="D1430" t="s">
        <v>122</v>
      </c>
      <c r="E1430" s="34" t="s">
        <v>7938</v>
      </c>
      <c r="F1430" s="34">
        <f t="shared" si="114"/>
        <v>1429</v>
      </c>
      <c r="G1430" s="34" t="s">
        <v>4985</v>
      </c>
      <c r="H1430">
        <v>18</v>
      </c>
      <c r="I1430" s="34" t="s">
        <v>6141</v>
      </c>
      <c r="J1430" s="34" t="s">
        <v>4988</v>
      </c>
      <c r="K1430" s="34" t="str">
        <f>VLOOKUP(J1430,[2]CodMpios!$B$347:$E$362,4,FALSE)</f>
        <v>18001 - Florencia</v>
      </c>
      <c r="L1430" s="34" t="str">
        <f>VLOOKUP($J1430,[2]Coord_Mpios_X_Y!$B$2:$K$1123,9,FALSE)</f>
        <v>1,749138703818</v>
      </c>
      <c r="M1430" s="34" t="str">
        <f>VLOOKUP($J1430,[2]Coord_Mpios_X_Y!$B$2:$K$1123,10,FALSE)</f>
        <v>-75,558239064333</v>
      </c>
      <c r="N1430" s="34" t="s">
        <v>139</v>
      </c>
      <c r="O1430" s="34" t="s">
        <v>126</v>
      </c>
      <c r="Q1430" s="34" t="s">
        <v>127</v>
      </c>
      <c r="R1430" s="34">
        <v>40783118</v>
      </c>
      <c r="S1430" s="34" t="str">
        <f t="shared" si="110"/>
        <v>CC40783118</v>
      </c>
      <c r="T1430" s="34" t="s">
        <v>5426</v>
      </c>
      <c r="U1430" s="34" t="s">
        <v>521</v>
      </c>
      <c r="V1430" s="34" t="s">
        <v>5425</v>
      </c>
      <c r="W1430" s="34" t="s">
        <v>1179</v>
      </c>
      <c r="X1430" s="87">
        <v>28321</v>
      </c>
      <c r="Y1430">
        <v>45</v>
      </c>
      <c r="Z1430" s="36">
        <f>VLOOKUP($Y1430,[2]Edades!$A$3:$H$153,4,FALSE)</f>
        <v>5</v>
      </c>
      <c r="AA1430" s="34" t="str">
        <f>VLOOKUP($Y1430,[2]Edades!$A$3:$H$153,6,FALSE)</f>
        <v>5 - Adultez</v>
      </c>
      <c r="AB1430" s="34">
        <f>VLOOKUP($Y1430,[2]Edades!$A$3:$H$153,7,FALSE)</f>
        <v>10</v>
      </c>
      <c r="AC1430" s="34" t="str">
        <f>VLOOKUP($Y1430,[2]Edades!$A$3:$H$153,8,FALSE)</f>
        <v>45-49</v>
      </c>
      <c r="AD1430" s="34" t="s">
        <v>129</v>
      </c>
      <c r="AE1430" s="1">
        <v>2</v>
      </c>
      <c r="AF1430" s="34" t="s">
        <v>130</v>
      </c>
      <c r="AG1430" s="34" t="s">
        <v>2127</v>
      </c>
      <c r="AH1430" s="34" t="s">
        <v>2127</v>
      </c>
      <c r="AK1430" s="34" t="s">
        <v>139</v>
      </c>
      <c r="AM1430" s="34" t="s">
        <v>2127</v>
      </c>
      <c r="AN1430" s="36" t="s">
        <v>2127</v>
      </c>
      <c r="AO1430" s="36" t="s">
        <v>2127</v>
      </c>
      <c r="AP1430" s="34" t="s">
        <v>2127</v>
      </c>
      <c r="AQ1430" s="36" t="s">
        <v>2127</v>
      </c>
      <c r="AR1430" s="34" t="s">
        <v>2098</v>
      </c>
      <c r="AS1430" s="91" t="s">
        <v>7521</v>
      </c>
      <c r="AT1430" s="34">
        <v>3162901278</v>
      </c>
      <c r="AU1430" s="34" t="s">
        <v>2127</v>
      </c>
      <c r="AX1430" s="90"/>
      <c r="BA1430" s="91"/>
      <c r="BB1430" s="91"/>
      <c r="BC1430" s="91"/>
      <c r="BF1430" s="34" t="s">
        <v>4983</v>
      </c>
      <c r="BG1430" s="92" t="s">
        <v>2098</v>
      </c>
      <c r="BM1430" s="36" t="s">
        <v>131</v>
      </c>
      <c r="BN1430" s="34" t="s">
        <v>132</v>
      </c>
      <c r="BO1430" s="36">
        <v>0</v>
      </c>
      <c r="BQ1430" s="94"/>
      <c r="BS1430" s="36" t="s">
        <v>2127</v>
      </c>
      <c r="BU1430" s="95"/>
      <c r="BV1430" s="95"/>
      <c r="BW1430" s="61"/>
      <c r="BX1430" s="60"/>
      <c r="BY1430" s="59" t="str">
        <f t="shared" ca="1" si="111"/>
        <v/>
      </c>
      <c r="CD1430" s="68"/>
      <c r="CE1430" s="68"/>
      <c r="CF1430" s="67"/>
      <c r="CG1430"/>
      <c r="CH1430" s="2"/>
      <c r="CI1430" s="4" t="e">
        <f t="shared" si="112"/>
        <v>#DIV/0!</v>
      </c>
      <c r="CJ1430" s="5" t="str">
        <f t="shared" si="113"/>
        <v>SIN DATO</v>
      </c>
      <c r="CK1430" s="36">
        <v>0</v>
      </c>
      <c r="CL1430" s="66"/>
      <c r="CM1430" s="89">
        <v>43865</v>
      </c>
      <c r="CN1430" s="97">
        <v>43897</v>
      </c>
      <c r="CP1430"/>
      <c r="CQ1430" s="65"/>
      <c r="CR1430" s="65"/>
      <c r="CS1430" s="98"/>
      <c r="CT1430"/>
      <c r="CU1430"/>
      <c r="CV1430" s="97"/>
      <c r="CW1430" s="2"/>
      <c r="CX1430" s="82"/>
      <c r="DG1430" s="64"/>
      <c r="DI1430" s="89"/>
      <c r="DJ1430" s="89"/>
      <c r="DN1430" s="34"/>
      <c r="DO1430" s="34"/>
      <c r="DP1430" s="34"/>
      <c r="DQ1430" s="34"/>
      <c r="DR1430" s="34"/>
      <c r="DS1430" s="34" t="s">
        <v>2127</v>
      </c>
      <c r="DT1430" s="34"/>
      <c r="DU1430" s="47">
        <v>43897</v>
      </c>
      <c r="DY1430" s="1">
        <v>1</v>
      </c>
      <c r="DZ1430" t="s">
        <v>7941</v>
      </c>
      <c r="EB1430" s="4"/>
      <c r="EJ1430"/>
      <c r="EL1430" s="34"/>
      <c r="EN1430" s="34"/>
    </row>
    <row r="1431" spans="1:144" x14ac:dyDescent="0.25">
      <c r="A1431" s="85">
        <v>2022</v>
      </c>
      <c r="B1431" s="87">
        <v>44830</v>
      </c>
      <c r="C1431" t="s">
        <v>121</v>
      </c>
      <c r="D1431" t="s">
        <v>122</v>
      </c>
      <c r="E1431" s="34" t="s">
        <v>7938</v>
      </c>
      <c r="F1431" s="34">
        <f t="shared" si="114"/>
        <v>1430</v>
      </c>
      <c r="G1431" s="34" t="s">
        <v>4985</v>
      </c>
      <c r="H1431">
        <v>18</v>
      </c>
      <c r="I1431" s="34" t="s">
        <v>6141</v>
      </c>
      <c r="J1431" s="34" t="s">
        <v>4988</v>
      </c>
      <c r="K1431" s="34" t="str">
        <f>VLOOKUP(J1431,[2]CodMpios!$B$347:$E$362,4,FALSE)</f>
        <v>18001 - Florencia</v>
      </c>
      <c r="L1431" s="34" t="str">
        <f>VLOOKUP($J1431,[2]Coord_Mpios_X_Y!$B$2:$K$1123,9,FALSE)</f>
        <v>1,749138703818</v>
      </c>
      <c r="M1431" s="34" t="str">
        <f>VLOOKUP($J1431,[2]Coord_Mpios_X_Y!$B$2:$K$1123,10,FALSE)</f>
        <v>-75,558239064333</v>
      </c>
      <c r="N1431" s="34" t="s">
        <v>125</v>
      </c>
      <c r="O1431" s="34" t="s">
        <v>126</v>
      </c>
      <c r="Q1431" s="34" t="s">
        <v>127</v>
      </c>
      <c r="R1431" s="34">
        <v>6804997</v>
      </c>
      <c r="S1431" s="34" t="str">
        <f t="shared" si="110"/>
        <v>CC6804997</v>
      </c>
      <c r="T1431" s="34" t="s">
        <v>1271</v>
      </c>
      <c r="U1431" s="34" t="s">
        <v>535</v>
      </c>
      <c r="V1431" s="34" t="s">
        <v>2103</v>
      </c>
      <c r="W1431" s="34" t="s">
        <v>5424</v>
      </c>
      <c r="X1431" s="87">
        <v>30477</v>
      </c>
      <c r="Y1431">
        <v>39</v>
      </c>
      <c r="Z1431" s="36">
        <f>VLOOKUP($Y1431,[2]Edades!$A$3:$H$153,4,FALSE)</f>
        <v>5</v>
      </c>
      <c r="AA1431" s="34" t="str">
        <f>VLOOKUP($Y1431,[2]Edades!$A$3:$H$153,6,FALSE)</f>
        <v>5 - Adultez</v>
      </c>
      <c r="AB1431" s="34">
        <f>VLOOKUP($Y1431,[2]Edades!$A$3:$H$153,7,FALSE)</f>
        <v>8</v>
      </c>
      <c r="AC1431" s="34" t="str">
        <f>VLOOKUP($Y1431,[2]Edades!$A$3:$H$153,8,FALSE)</f>
        <v>35-39</v>
      </c>
      <c r="AD1431" s="34" t="s">
        <v>146</v>
      </c>
      <c r="AE1431">
        <v>1</v>
      </c>
      <c r="AF1431" s="34" t="s">
        <v>130</v>
      </c>
      <c r="AG1431" s="34" t="s">
        <v>2127</v>
      </c>
      <c r="AH1431" s="34" t="s">
        <v>2127</v>
      </c>
      <c r="AK1431" s="34" t="s">
        <v>125</v>
      </c>
      <c r="AM1431" s="34" t="s">
        <v>2127</v>
      </c>
      <c r="AN1431" s="36" t="s">
        <v>2127</v>
      </c>
      <c r="AO1431" s="36" t="s">
        <v>2127</v>
      </c>
      <c r="AP1431" s="34" t="s">
        <v>2127</v>
      </c>
      <c r="AQ1431" s="36" t="s">
        <v>2127</v>
      </c>
      <c r="AR1431" s="34" t="s">
        <v>2098</v>
      </c>
      <c r="AS1431" s="91" t="s">
        <v>7522</v>
      </c>
      <c r="AT1431" s="34">
        <v>3103172394</v>
      </c>
      <c r="AU1431" s="34" t="s">
        <v>2127</v>
      </c>
      <c r="AX1431" s="90"/>
      <c r="BA1431" s="91"/>
      <c r="BB1431" s="91"/>
      <c r="BC1431" s="91"/>
      <c r="BF1431" s="34" t="s">
        <v>4983</v>
      </c>
      <c r="BG1431" s="92" t="s">
        <v>2098</v>
      </c>
      <c r="BM1431" s="36" t="s">
        <v>131</v>
      </c>
      <c r="BN1431" s="34" t="s">
        <v>132</v>
      </c>
      <c r="BO1431" s="36">
        <v>0</v>
      </c>
      <c r="BQ1431" s="94"/>
      <c r="BS1431" s="36" t="s">
        <v>2127</v>
      </c>
      <c r="BU1431" s="95"/>
      <c r="BV1431" s="95"/>
      <c r="BW1431" s="61"/>
      <c r="BX1431" s="60"/>
      <c r="BY1431" s="59" t="str">
        <f t="shared" ca="1" si="111"/>
        <v/>
      </c>
      <c r="CD1431" s="68"/>
      <c r="CE1431" s="68"/>
      <c r="CF1431" s="67"/>
      <c r="CG1431"/>
      <c r="CH1431" s="2"/>
      <c r="CI1431" s="4" t="e">
        <f t="shared" si="112"/>
        <v>#DIV/0!</v>
      </c>
      <c r="CJ1431" s="5" t="str">
        <f t="shared" si="113"/>
        <v>SIN DATO</v>
      </c>
      <c r="CK1431" s="36">
        <v>0</v>
      </c>
      <c r="CL1431" s="66"/>
      <c r="CM1431" s="89">
        <v>43865</v>
      </c>
      <c r="CN1431" s="97">
        <v>43865</v>
      </c>
      <c r="CP1431"/>
      <c r="CQ1431" s="65"/>
      <c r="CR1431" s="65"/>
      <c r="CS1431" s="98"/>
      <c r="CT1431"/>
      <c r="CU1431"/>
      <c r="CV1431" s="97"/>
      <c r="CW1431" s="2"/>
      <c r="CX1431" s="82"/>
      <c r="DG1431" s="64"/>
      <c r="DI1431" s="89"/>
      <c r="DJ1431" s="89"/>
      <c r="DN1431" s="34"/>
      <c r="DO1431" s="34"/>
      <c r="DP1431" s="34"/>
      <c r="DQ1431" s="34"/>
      <c r="DR1431" s="34"/>
      <c r="DS1431" s="34" t="s">
        <v>2127</v>
      </c>
      <c r="DT1431" s="34"/>
      <c r="DY1431" s="1">
        <v>2</v>
      </c>
      <c r="DZ1431" t="s">
        <v>7941</v>
      </c>
      <c r="EB1431" s="4"/>
      <c r="EJ1431"/>
      <c r="EL1431" s="34"/>
      <c r="EN1431" s="34"/>
    </row>
    <row r="1432" spans="1:144" x14ac:dyDescent="0.25">
      <c r="A1432" s="85">
        <v>2022</v>
      </c>
      <c r="B1432" s="87">
        <v>44830</v>
      </c>
      <c r="C1432" t="s">
        <v>121</v>
      </c>
      <c r="D1432" t="s">
        <v>122</v>
      </c>
      <c r="E1432" s="34" t="s">
        <v>7938</v>
      </c>
      <c r="F1432" s="34">
        <f t="shared" si="114"/>
        <v>1431</v>
      </c>
      <c r="G1432" s="34" t="s">
        <v>4985</v>
      </c>
      <c r="H1432">
        <v>18</v>
      </c>
      <c r="I1432" s="34" t="s">
        <v>6141</v>
      </c>
      <c r="J1432" s="34" t="s">
        <v>4988</v>
      </c>
      <c r="K1432" s="34" t="str">
        <f>VLOOKUP(J1432,[2]CodMpios!$B$347:$E$362,4,FALSE)</f>
        <v>18001 - Florencia</v>
      </c>
      <c r="L1432" s="34" t="str">
        <f>VLOOKUP($J1432,[2]Coord_Mpios_X_Y!$B$2:$K$1123,9,FALSE)</f>
        <v>1,749138703818</v>
      </c>
      <c r="M1432" s="34" t="str">
        <f>VLOOKUP($J1432,[2]Coord_Mpios_X_Y!$B$2:$K$1123,10,FALSE)</f>
        <v>-75,558239064333</v>
      </c>
      <c r="N1432" s="34" t="s">
        <v>6142</v>
      </c>
      <c r="O1432" s="34" t="s">
        <v>126</v>
      </c>
      <c r="Q1432" s="34" t="s">
        <v>127</v>
      </c>
      <c r="R1432" s="34">
        <v>19215115</v>
      </c>
      <c r="S1432" s="34" t="str">
        <f t="shared" si="110"/>
        <v>CC19215115</v>
      </c>
      <c r="T1432" s="34" t="s">
        <v>238</v>
      </c>
      <c r="V1432" s="34" t="s">
        <v>1262</v>
      </c>
      <c r="W1432" s="34" t="s">
        <v>2377</v>
      </c>
      <c r="X1432" s="87">
        <v>17664</v>
      </c>
      <c r="Y1432">
        <v>74</v>
      </c>
      <c r="Z1432" s="36">
        <f>VLOOKUP($Y1432,[2]Edades!$A$3:$H$153,4,FALSE)</f>
        <v>6</v>
      </c>
      <c r="AA1432" s="34" t="str">
        <f>VLOOKUP($Y1432,[2]Edades!$A$3:$H$153,6,FALSE)</f>
        <v>6 - Persona mayor</v>
      </c>
      <c r="AB1432" s="34">
        <f>VLOOKUP($Y1432,[2]Edades!$A$3:$H$153,7,FALSE)</f>
        <v>15</v>
      </c>
      <c r="AC1432" s="34" t="str">
        <f>VLOOKUP($Y1432,[2]Edades!$A$3:$H$153,8,FALSE)</f>
        <v>70-74</v>
      </c>
      <c r="AD1432" s="34" t="s">
        <v>146</v>
      </c>
      <c r="AE1432">
        <v>1</v>
      </c>
      <c r="AF1432" s="34" t="s">
        <v>2137</v>
      </c>
      <c r="AG1432" s="34" t="s">
        <v>2127</v>
      </c>
      <c r="AH1432" s="34" t="s">
        <v>2127</v>
      </c>
      <c r="AK1432" s="34" t="s">
        <v>6142</v>
      </c>
      <c r="AM1432" s="34" t="s">
        <v>2127</v>
      </c>
      <c r="AN1432" s="36" t="s">
        <v>2127</v>
      </c>
      <c r="AO1432" s="36" t="s">
        <v>2127</v>
      </c>
      <c r="AP1432" s="34" t="s">
        <v>2127</v>
      </c>
      <c r="AQ1432" s="36" t="s">
        <v>2127</v>
      </c>
      <c r="AR1432" s="34" t="s">
        <v>2098</v>
      </c>
      <c r="AS1432" s="91" t="s">
        <v>7416</v>
      </c>
      <c r="AT1432" s="34">
        <v>3188329214</v>
      </c>
      <c r="AU1432" s="34" t="s">
        <v>2127</v>
      </c>
      <c r="AX1432" s="90"/>
      <c r="BA1432" s="91"/>
      <c r="BB1432" s="91"/>
      <c r="BC1432" s="91"/>
      <c r="BF1432" s="34" t="s">
        <v>4983</v>
      </c>
      <c r="BG1432" s="92" t="s">
        <v>2098</v>
      </c>
      <c r="BM1432" s="36" t="s">
        <v>131</v>
      </c>
      <c r="BN1432" s="34" t="s">
        <v>132</v>
      </c>
      <c r="BO1432" s="36">
        <v>0</v>
      </c>
      <c r="BQ1432" s="94"/>
      <c r="BS1432" s="36" t="s">
        <v>2127</v>
      </c>
      <c r="BU1432" s="95"/>
      <c r="BV1432" s="95"/>
      <c r="BW1432" s="61"/>
      <c r="BX1432" s="60"/>
      <c r="BY1432" s="59" t="str">
        <f t="shared" ca="1" si="111"/>
        <v/>
      </c>
      <c r="CD1432" s="68"/>
      <c r="CE1432" s="68"/>
      <c r="CF1432" s="67"/>
      <c r="CG1432">
        <v>75</v>
      </c>
      <c r="CH1432" s="2">
        <v>168</v>
      </c>
      <c r="CI1432" s="4">
        <f t="shared" si="112"/>
        <v>26.573129251700685</v>
      </c>
      <c r="CJ1432" s="5" t="str">
        <f t="shared" si="113"/>
        <v>SOBREPESO</v>
      </c>
      <c r="CK1432" s="36">
        <v>0</v>
      </c>
      <c r="CL1432" s="66"/>
      <c r="CM1432" s="89">
        <v>43866</v>
      </c>
      <c r="CN1432" s="97">
        <v>43887</v>
      </c>
      <c r="CP1432"/>
      <c r="CQ1432" s="65"/>
      <c r="CR1432" s="65"/>
      <c r="CS1432" s="98"/>
      <c r="CT1432"/>
      <c r="CU1432"/>
      <c r="CV1432" s="97"/>
      <c r="CW1432" s="2"/>
      <c r="CX1432" s="82"/>
      <c r="DG1432" s="64"/>
      <c r="DI1432" s="89"/>
      <c r="DJ1432" s="89"/>
      <c r="DN1432" s="34"/>
      <c r="DO1432" s="34"/>
      <c r="DP1432" s="34"/>
      <c r="DQ1432" s="34"/>
      <c r="DR1432" s="34"/>
      <c r="DS1432" s="34" t="s">
        <v>2127</v>
      </c>
      <c r="DT1432" s="34"/>
      <c r="DU1432" s="47">
        <v>43888</v>
      </c>
      <c r="DY1432" s="1">
        <v>2</v>
      </c>
      <c r="DZ1432" t="s">
        <v>7941</v>
      </c>
      <c r="EB1432" s="4"/>
      <c r="EJ1432"/>
      <c r="EL1432" s="34"/>
      <c r="EN1432" s="34"/>
    </row>
    <row r="1433" spans="1:144" x14ac:dyDescent="0.25">
      <c r="A1433" s="85">
        <v>2022</v>
      </c>
      <c r="B1433" s="87">
        <v>44830</v>
      </c>
      <c r="C1433" t="s">
        <v>121</v>
      </c>
      <c r="D1433" t="s">
        <v>122</v>
      </c>
      <c r="E1433" s="34" t="s">
        <v>7938</v>
      </c>
      <c r="F1433" s="34">
        <f t="shared" si="114"/>
        <v>1432</v>
      </c>
      <c r="G1433" s="34" t="s">
        <v>4985</v>
      </c>
      <c r="H1433">
        <v>18</v>
      </c>
      <c r="I1433" s="34" t="s">
        <v>6141</v>
      </c>
      <c r="J1433" s="34" t="s">
        <v>5008</v>
      </c>
      <c r="K1433" s="34" t="str">
        <f>VLOOKUP(J1433,[2]CodMpios!$B$347:$E$362,4,FALSE)</f>
        <v>18094 - Belén De Los Andaquíes</v>
      </c>
      <c r="L1433" s="34" t="str">
        <f>VLOOKUP($J1433,[2]Coord_Mpios_X_Y!$B$2:$K$1123,9,FALSE)</f>
        <v>1,500923003060</v>
      </c>
      <c r="M1433" s="34" t="str">
        <f>VLOOKUP($J1433,[2]Coord_Mpios_X_Y!$B$2:$K$1123,10,FALSE)</f>
        <v>-75,875645424257</v>
      </c>
      <c r="N1433" s="34" t="s">
        <v>139</v>
      </c>
      <c r="O1433" s="34" t="s">
        <v>126</v>
      </c>
      <c r="Q1433" s="34" t="s">
        <v>127</v>
      </c>
      <c r="R1433" s="34">
        <v>40777439</v>
      </c>
      <c r="S1433" s="34" t="str">
        <f t="shared" si="110"/>
        <v>CC40777439</v>
      </c>
      <c r="T1433" s="34" t="s">
        <v>545</v>
      </c>
      <c r="V1433" s="34" t="s">
        <v>2101</v>
      </c>
      <c r="W1433" s="34" t="s">
        <v>1279</v>
      </c>
      <c r="X1433" s="87">
        <v>26843</v>
      </c>
      <c r="Y1433">
        <v>49</v>
      </c>
      <c r="Z1433" s="36">
        <f>VLOOKUP($Y1433,[2]Edades!$A$3:$H$153,4,FALSE)</f>
        <v>5</v>
      </c>
      <c r="AA1433" s="34" t="str">
        <f>VLOOKUP($Y1433,[2]Edades!$A$3:$H$153,6,FALSE)</f>
        <v>5 - Adultez</v>
      </c>
      <c r="AB1433" s="34">
        <f>VLOOKUP($Y1433,[2]Edades!$A$3:$H$153,7,FALSE)</f>
        <v>10</v>
      </c>
      <c r="AC1433" s="34" t="str">
        <f>VLOOKUP($Y1433,[2]Edades!$A$3:$H$153,8,FALSE)</f>
        <v>45-49</v>
      </c>
      <c r="AD1433" s="34" t="s">
        <v>129</v>
      </c>
      <c r="AE1433" s="1">
        <v>2</v>
      </c>
      <c r="AF1433" s="34" t="s">
        <v>130</v>
      </c>
      <c r="AG1433" s="34" t="s">
        <v>2127</v>
      </c>
      <c r="AH1433" s="34" t="s">
        <v>2127</v>
      </c>
      <c r="AK1433" s="34" t="s">
        <v>139</v>
      </c>
      <c r="AM1433" s="34" t="s">
        <v>2127</v>
      </c>
      <c r="AN1433" s="36" t="s">
        <v>2127</v>
      </c>
      <c r="AO1433" s="36" t="s">
        <v>2127</v>
      </c>
      <c r="AP1433" s="34" t="s">
        <v>2127</v>
      </c>
      <c r="AQ1433" s="36" t="s">
        <v>2127</v>
      </c>
      <c r="AR1433" s="34" t="s">
        <v>5238</v>
      </c>
      <c r="AS1433" s="91" t="s">
        <v>7523</v>
      </c>
      <c r="AT1433" s="34">
        <v>3114558830</v>
      </c>
      <c r="AU1433" s="34" t="s">
        <v>2127</v>
      </c>
      <c r="AX1433" s="90"/>
      <c r="BA1433" s="91"/>
      <c r="BB1433" s="91"/>
      <c r="BC1433" s="91"/>
      <c r="BF1433" s="34" t="s">
        <v>4983</v>
      </c>
      <c r="BG1433" s="92" t="s">
        <v>2098</v>
      </c>
      <c r="BM1433" s="36" t="s">
        <v>131</v>
      </c>
      <c r="BN1433" s="34" t="s">
        <v>132</v>
      </c>
      <c r="BO1433" s="36">
        <v>0</v>
      </c>
      <c r="BQ1433" s="94"/>
      <c r="BS1433" s="36" t="s">
        <v>2127</v>
      </c>
      <c r="BU1433" s="95"/>
      <c r="BV1433" s="95"/>
      <c r="BW1433" s="61"/>
      <c r="BX1433" s="60"/>
      <c r="BY1433" s="59" t="str">
        <f t="shared" ca="1" si="111"/>
        <v/>
      </c>
      <c r="CD1433" s="68"/>
      <c r="CE1433" s="68"/>
      <c r="CF1433" s="67"/>
      <c r="CG1433">
        <v>69</v>
      </c>
      <c r="CH1433" s="2">
        <v>160</v>
      </c>
      <c r="CI1433" s="4">
        <f t="shared" si="112"/>
        <v>26.953124999999996</v>
      </c>
      <c r="CJ1433" s="5" t="str">
        <f t="shared" si="113"/>
        <v>SOBREPESO</v>
      </c>
      <c r="CK1433" s="36">
        <v>0</v>
      </c>
      <c r="CL1433" s="66"/>
      <c r="CM1433" s="89">
        <v>43867</v>
      </c>
      <c r="CN1433" s="97">
        <v>43900</v>
      </c>
      <c r="CP1433"/>
      <c r="CQ1433" s="65"/>
      <c r="CR1433" s="65"/>
      <c r="CS1433" s="98"/>
      <c r="CT1433"/>
      <c r="CU1433"/>
      <c r="CV1433" s="97"/>
      <c r="CW1433" s="2">
        <v>120</v>
      </c>
      <c r="CX1433" s="82">
        <v>70</v>
      </c>
      <c r="DG1433" s="64"/>
      <c r="DI1433" s="89"/>
      <c r="DJ1433" s="89"/>
      <c r="DN1433" s="34"/>
      <c r="DO1433" s="34"/>
      <c r="DP1433" s="34"/>
      <c r="DQ1433" s="34"/>
      <c r="DR1433" s="34"/>
      <c r="DS1433" s="34" t="s">
        <v>2127</v>
      </c>
      <c r="DT1433" s="34"/>
      <c r="DU1433" s="47">
        <v>44271</v>
      </c>
      <c r="DY1433" s="1">
        <v>1</v>
      </c>
      <c r="DZ1433" t="s">
        <v>7940</v>
      </c>
      <c r="EB1433" s="4">
        <v>101</v>
      </c>
      <c r="EH1433" s="4">
        <v>5.5</v>
      </c>
      <c r="EJ1433"/>
      <c r="EL1433" s="34"/>
      <c r="EN1433" s="34"/>
    </row>
    <row r="1434" spans="1:144" x14ac:dyDescent="0.25">
      <c r="A1434" s="85">
        <v>2022</v>
      </c>
      <c r="B1434" s="87">
        <v>44830</v>
      </c>
      <c r="C1434" t="s">
        <v>121</v>
      </c>
      <c r="D1434" t="s">
        <v>122</v>
      </c>
      <c r="E1434" s="34" t="s">
        <v>7938</v>
      </c>
      <c r="F1434" s="34">
        <f t="shared" si="114"/>
        <v>1433</v>
      </c>
      <c r="G1434" s="34" t="s">
        <v>4985</v>
      </c>
      <c r="H1434">
        <v>18</v>
      </c>
      <c r="I1434" s="34" t="s">
        <v>6141</v>
      </c>
      <c r="J1434" s="34" t="s">
        <v>5002</v>
      </c>
      <c r="K1434" s="34" t="str">
        <f>VLOOKUP(J1434,[2]CodMpios!$B$347:$E$362,4,FALSE)</f>
        <v>18860 - Valparaíso</v>
      </c>
      <c r="L1434" s="34" t="str">
        <f>VLOOKUP($J1434,[2]Coord_Mpios_X_Y!$B$2:$K$1123,9,FALSE)</f>
        <v>1,061292206570</v>
      </c>
      <c r="M1434" s="34" t="str">
        <f>VLOOKUP($J1434,[2]Coord_Mpios_X_Y!$B$2:$K$1123,10,FALSE)</f>
        <v>-75,627047667443</v>
      </c>
      <c r="N1434" s="34" t="s">
        <v>125</v>
      </c>
      <c r="O1434" s="34" t="s">
        <v>126</v>
      </c>
      <c r="Q1434" s="34" t="s">
        <v>127</v>
      </c>
      <c r="R1434" s="34">
        <v>30507265</v>
      </c>
      <c r="S1434" s="34" t="str">
        <f t="shared" si="110"/>
        <v>CC30507265</v>
      </c>
      <c r="T1434" s="34" t="s">
        <v>5423</v>
      </c>
      <c r="V1434" s="34" t="s">
        <v>5359</v>
      </c>
      <c r="W1434" s="34" t="s">
        <v>2170</v>
      </c>
      <c r="X1434" s="87">
        <v>29966</v>
      </c>
      <c r="Y1434">
        <v>41</v>
      </c>
      <c r="Z1434" s="36">
        <f>VLOOKUP($Y1434,[2]Edades!$A$3:$H$153,4,FALSE)</f>
        <v>5</v>
      </c>
      <c r="AA1434" s="34" t="str">
        <f>VLOOKUP($Y1434,[2]Edades!$A$3:$H$153,6,FALSE)</f>
        <v>5 - Adultez</v>
      </c>
      <c r="AB1434" s="34">
        <f>VLOOKUP($Y1434,[2]Edades!$A$3:$H$153,7,FALSE)</f>
        <v>9</v>
      </c>
      <c r="AC1434" s="34" t="str">
        <f>VLOOKUP($Y1434,[2]Edades!$A$3:$H$153,8,FALSE)</f>
        <v>40-44</v>
      </c>
      <c r="AD1434" s="34" t="s">
        <v>129</v>
      </c>
      <c r="AE1434" s="1">
        <v>2</v>
      </c>
      <c r="AF1434" s="34" t="s">
        <v>130</v>
      </c>
      <c r="AG1434" s="34" t="s">
        <v>2127</v>
      </c>
      <c r="AH1434" s="34" t="s">
        <v>2127</v>
      </c>
      <c r="AK1434" s="34" t="s">
        <v>125</v>
      </c>
      <c r="AM1434" s="34" t="s">
        <v>2127</v>
      </c>
      <c r="AN1434" s="36" t="s">
        <v>2127</v>
      </c>
      <c r="AO1434" s="36" t="s">
        <v>2127</v>
      </c>
      <c r="AP1434" s="34" t="s">
        <v>2127</v>
      </c>
      <c r="AQ1434" s="36" t="s">
        <v>2127</v>
      </c>
      <c r="AR1434" s="34" t="s">
        <v>5262</v>
      </c>
      <c r="AS1434" s="91" t="s">
        <v>7524</v>
      </c>
      <c r="AT1434" s="34">
        <v>3213124941</v>
      </c>
      <c r="AU1434" s="34" t="s">
        <v>2127</v>
      </c>
      <c r="AX1434" s="90"/>
      <c r="BA1434" s="91"/>
      <c r="BB1434" s="91"/>
      <c r="BC1434" s="91"/>
      <c r="BF1434" s="34" t="s">
        <v>4983</v>
      </c>
      <c r="BG1434" s="92" t="s">
        <v>2098</v>
      </c>
      <c r="BM1434" s="36" t="s">
        <v>131</v>
      </c>
      <c r="BN1434" s="34" t="s">
        <v>132</v>
      </c>
      <c r="BO1434" s="36">
        <v>0</v>
      </c>
      <c r="BQ1434" s="94"/>
      <c r="BS1434" s="36" t="s">
        <v>2127</v>
      </c>
      <c r="BU1434" s="95"/>
      <c r="BV1434" s="95"/>
      <c r="BW1434" s="61"/>
      <c r="BX1434" s="60"/>
      <c r="BY1434" s="59" t="str">
        <f t="shared" ca="1" si="111"/>
        <v/>
      </c>
      <c r="CD1434" s="68"/>
      <c r="CE1434" s="68"/>
      <c r="CF1434" s="67"/>
      <c r="CG1434"/>
      <c r="CH1434" s="2"/>
      <c r="CI1434" s="4" t="e">
        <f t="shared" si="112"/>
        <v>#DIV/0!</v>
      </c>
      <c r="CJ1434" s="5" t="str">
        <f t="shared" si="113"/>
        <v>SIN DATO</v>
      </c>
      <c r="CK1434" s="36">
        <v>0</v>
      </c>
      <c r="CL1434" s="66"/>
      <c r="CM1434" s="89">
        <v>43867</v>
      </c>
      <c r="CN1434" s="97">
        <v>43867</v>
      </c>
      <c r="CP1434"/>
      <c r="CQ1434" s="65"/>
      <c r="CR1434" s="65"/>
      <c r="CS1434" s="98"/>
      <c r="CT1434"/>
      <c r="CU1434"/>
      <c r="CV1434" s="97"/>
      <c r="CW1434" s="2"/>
      <c r="CX1434" s="82"/>
      <c r="DG1434" s="64"/>
      <c r="DI1434" s="89"/>
      <c r="DJ1434" s="89"/>
      <c r="DN1434" s="34"/>
      <c r="DO1434" s="34"/>
      <c r="DP1434" s="34"/>
      <c r="DQ1434" s="34"/>
      <c r="DR1434" s="34"/>
      <c r="DS1434" s="34" t="s">
        <v>2127</v>
      </c>
      <c r="DT1434" s="34"/>
      <c r="DY1434" s="1">
        <v>2</v>
      </c>
      <c r="DZ1434" t="s">
        <v>7941</v>
      </c>
      <c r="EB1434" s="4"/>
      <c r="EJ1434"/>
      <c r="EL1434" s="34"/>
      <c r="EN1434" s="34"/>
    </row>
    <row r="1435" spans="1:144" x14ac:dyDescent="0.25">
      <c r="A1435" s="85">
        <v>2022</v>
      </c>
      <c r="B1435" s="87">
        <v>44830</v>
      </c>
      <c r="C1435" t="s">
        <v>121</v>
      </c>
      <c r="D1435" t="s">
        <v>122</v>
      </c>
      <c r="E1435" s="34" t="s">
        <v>7938</v>
      </c>
      <c r="F1435" s="34">
        <f t="shared" si="114"/>
        <v>1434</v>
      </c>
      <c r="G1435" s="34" t="s">
        <v>4985</v>
      </c>
      <c r="H1435">
        <v>18</v>
      </c>
      <c r="I1435" s="34" t="s">
        <v>6141</v>
      </c>
      <c r="J1435" s="34" t="s">
        <v>5049</v>
      </c>
      <c r="K1435" s="34" t="str">
        <f>VLOOKUP(J1435,[2]CodMpios!$B$347:$E$362,4,FALSE)</f>
        <v>18610 - San José Del Fragua</v>
      </c>
      <c r="L1435" s="34" t="str">
        <f>VLOOKUP($J1435,[2]Coord_Mpios_X_Y!$B$2:$K$1123,9,FALSE)</f>
        <v>1,304702314265</v>
      </c>
      <c r="M1435" s="34" t="str">
        <f>VLOOKUP($J1435,[2]Coord_Mpios_X_Y!$B$2:$K$1123,10,FALSE)</f>
        <v>-76,110005941537</v>
      </c>
      <c r="N1435" s="34" t="s">
        <v>125</v>
      </c>
      <c r="O1435" s="34" t="s">
        <v>126</v>
      </c>
      <c r="Q1435" s="34" t="s">
        <v>127</v>
      </c>
      <c r="R1435" s="34">
        <v>40770234</v>
      </c>
      <c r="S1435" s="34" t="str">
        <f t="shared" si="110"/>
        <v>CC40770234</v>
      </c>
      <c r="T1435" s="34" t="s">
        <v>988</v>
      </c>
      <c r="U1435" s="34" t="s">
        <v>288</v>
      </c>
      <c r="V1435" s="34" t="s">
        <v>5303</v>
      </c>
      <c r="W1435" s="34" t="s">
        <v>5047</v>
      </c>
      <c r="X1435" s="87">
        <v>25179</v>
      </c>
      <c r="Y1435">
        <v>54</v>
      </c>
      <c r="Z1435" s="36">
        <f>VLOOKUP($Y1435,[2]Edades!$A$3:$H$153,4,FALSE)</f>
        <v>5</v>
      </c>
      <c r="AA1435" s="34" t="str">
        <f>VLOOKUP($Y1435,[2]Edades!$A$3:$H$153,6,FALSE)</f>
        <v>5 - Adultez</v>
      </c>
      <c r="AB1435" s="34">
        <f>VLOOKUP($Y1435,[2]Edades!$A$3:$H$153,7,FALSE)</f>
        <v>11</v>
      </c>
      <c r="AC1435" s="34" t="str">
        <f>VLOOKUP($Y1435,[2]Edades!$A$3:$H$153,8,FALSE)</f>
        <v>50-54</v>
      </c>
      <c r="AD1435" s="34" t="s">
        <v>129</v>
      </c>
      <c r="AE1435" s="1">
        <v>2</v>
      </c>
      <c r="AF1435" s="34" t="s">
        <v>130</v>
      </c>
      <c r="AG1435" s="34" t="s">
        <v>2127</v>
      </c>
      <c r="AH1435" s="34" t="s">
        <v>2127</v>
      </c>
      <c r="AK1435" s="34" t="s">
        <v>125</v>
      </c>
      <c r="AM1435" s="34" t="s">
        <v>2127</v>
      </c>
      <c r="AN1435" s="36" t="s">
        <v>2127</v>
      </c>
      <c r="AO1435" s="36" t="s">
        <v>2127</v>
      </c>
      <c r="AP1435" s="34" t="s">
        <v>2127</v>
      </c>
      <c r="AQ1435" s="36" t="s">
        <v>2127</v>
      </c>
      <c r="AR1435" s="34" t="s">
        <v>5048</v>
      </c>
      <c r="AS1435" s="91" t="s">
        <v>7525</v>
      </c>
      <c r="AT1435" s="34">
        <v>3115886855</v>
      </c>
      <c r="AU1435" s="34" t="s">
        <v>2127</v>
      </c>
      <c r="AX1435" s="90"/>
      <c r="BA1435" s="91"/>
      <c r="BB1435" s="91"/>
      <c r="BC1435" s="91"/>
      <c r="BF1435" s="34" t="s">
        <v>4983</v>
      </c>
      <c r="BG1435" s="92" t="s">
        <v>2098</v>
      </c>
      <c r="BM1435" s="36" t="s">
        <v>131</v>
      </c>
      <c r="BN1435" s="34" t="s">
        <v>132</v>
      </c>
      <c r="BO1435" s="36">
        <v>0</v>
      </c>
      <c r="BQ1435" s="94"/>
      <c r="BS1435" s="36" t="s">
        <v>2127</v>
      </c>
      <c r="BU1435" s="95"/>
      <c r="BV1435" s="95"/>
      <c r="BW1435" s="61"/>
      <c r="BX1435" s="60"/>
      <c r="BY1435" s="59" t="str">
        <f t="shared" ca="1" si="111"/>
        <v/>
      </c>
      <c r="CD1435" s="68"/>
      <c r="CE1435" s="68"/>
      <c r="CF1435" s="67"/>
      <c r="CG1435">
        <v>80</v>
      </c>
      <c r="CH1435" s="2">
        <v>147</v>
      </c>
      <c r="CI1435" s="4">
        <f t="shared" si="112"/>
        <v>37.021611365634691</v>
      </c>
      <c r="CJ1435" s="5" t="str">
        <f t="shared" si="113"/>
        <v>OBESIDAD</v>
      </c>
      <c r="CK1435" s="36">
        <v>0</v>
      </c>
      <c r="CL1435" s="66"/>
      <c r="CM1435" s="89">
        <v>43868</v>
      </c>
      <c r="CN1435" s="97">
        <v>43877</v>
      </c>
      <c r="CP1435"/>
      <c r="CQ1435" s="65"/>
      <c r="CR1435" s="65"/>
      <c r="CS1435" s="98"/>
      <c r="CT1435"/>
      <c r="CU1435"/>
      <c r="CV1435" s="97"/>
      <c r="CW1435" s="2">
        <v>130</v>
      </c>
      <c r="CX1435" s="82">
        <v>70</v>
      </c>
      <c r="DG1435" s="64"/>
      <c r="DI1435" s="89"/>
      <c r="DJ1435" s="89"/>
      <c r="DN1435" s="34"/>
      <c r="DO1435" s="34"/>
      <c r="DP1435" s="34"/>
      <c r="DQ1435" s="34"/>
      <c r="DR1435" s="34"/>
      <c r="DS1435" s="34" t="s">
        <v>2127</v>
      </c>
      <c r="DT1435" s="34"/>
      <c r="DU1435" s="47">
        <v>44672</v>
      </c>
      <c r="DY1435" s="1">
        <v>2</v>
      </c>
      <c r="DZ1435" t="s">
        <v>7941</v>
      </c>
      <c r="EA1435" s="4">
        <v>0.9</v>
      </c>
      <c r="EB1435" s="4"/>
      <c r="EC1435" s="4">
        <v>137</v>
      </c>
      <c r="ED1435" s="4">
        <v>70</v>
      </c>
      <c r="EE1435" s="4">
        <v>49.3</v>
      </c>
      <c r="EF1435" s="4">
        <v>89</v>
      </c>
      <c r="EG1435" s="4">
        <v>2.1</v>
      </c>
      <c r="EJ1435"/>
      <c r="EL1435" s="34"/>
      <c r="EN1435" s="34"/>
    </row>
    <row r="1436" spans="1:144" x14ac:dyDescent="0.25">
      <c r="A1436" s="85">
        <v>2022</v>
      </c>
      <c r="B1436" s="87">
        <v>44830</v>
      </c>
      <c r="C1436" t="s">
        <v>121</v>
      </c>
      <c r="D1436" t="s">
        <v>122</v>
      </c>
      <c r="E1436" s="34" t="s">
        <v>7938</v>
      </c>
      <c r="F1436" s="34">
        <f t="shared" si="114"/>
        <v>1435</v>
      </c>
      <c r="G1436" s="34" t="s">
        <v>4985</v>
      </c>
      <c r="H1436">
        <v>18</v>
      </c>
      <c r="I1436" s="34" t="s">
        <v>6141</v>
      </c>
      <c r="J1436" s="34" t="s">
        <v>4988</v>
      </c>
      <c r="K1436" s="34" t="str">
        <f>VLOOKUP(J1436,[2]CodMpios!$B$347:$E$362,4,FALSE)</f>
        <v>18001 - Florencia</v>
      </c>
      <c r="L1436" s="34" t="str">
        <f>VLOOKUP($J1436,[2]Coord_Mpios_X_Y!$B$2:$K$1123,9,FALSE)</f>
        <v>1,749138703818</v>
      </c>
      <c r="M1436" s="34" t="str">
        <f>VLOOKUP($J1436,[2]Coord_Mpios_X_Y!$B$2:$K$1123,10,FALSE)</f>
        <v>-75,558239064333</v>
      </c>
      <c r="N1436" s="34" t="s">
        <v>6142</v>
      </c>
      <c r="O1436" s="34" t="s">
        <v>126</v>
      </c>
      <c r="Q1436" s="34" t="s">
        <v>127</v>
      </c>
      <c r="R1436" s="34">
        <v>26616125</v>
      </c>
      <c r="S1436" s="34" t="str">
        <f t="shared" si="110"/>
        <v>CC26616125</v>
      </c>
      <c r="T1436" s="34" t="s">
        <v>245</v>
      </c>
      <c r="V1436" s="34" t="s">
        <v>5277</v>
      </c>
      <c r="W1436" s="34" t="s">
        <v>5422</v>
      </c>
      <c r="X1436" s="87">
        <v>17871</v>
      </c>
      <c r="Y1436">
        <v>74</v>
      </c>
      <c r="Z1436" s="36">
        <f>VLOOKUP($Y1436,[2]Edades!$A$3:$H$153,4,FALSE)</f>
        <v>6</v>
      </c>
      <c r="AA1436" s="34" t="str">
        <f>VLOOKUP($Y1436,[2]Edades!$A$3:$H$153,6,FALSE)</f>
        <v>6 - Persona mayor</v>
      </c>
      <c r="AB1436" s="34">
        <f>VLOOKUP($Y1436,[2]Edades!$A$3:$H$153,7,FALSE)</f>
        <v>15</v>
      </c>
      <c r="AC1436" s="34" t="str">
        <f>VLOOKUP($Y1436,[2]Edades!$A$3:$H$153,8,FALSE)</f>
        <v>70-74</v>
      </c>
      <c r="AD1436" s="34" t="s">
        <v>129</v>
      </c>
      <c r="AE1436" s="1">
        <v>2</v>
      </c>
      <c r="AF1436" s="34" t="s">
        <v>2137</v>
      </c>
      <c r="AG1436" s="34" t="s">
        <v>2127</v>
      </c>
      <c r="AH1436" s="34" t="s">
        <v>2127</v>
      </c>
      <c r="AK1436" s="34" t="s">
        <v>6142</v>
      </c>
      <c r="AM1436" s="34" t="s">
        <v>2127</v>
      </c>
      <c r="AN1436" s="36" t="s">
        <v>2127</v>
      </c>
      <c r="AO1436" s="36" t="s">
        <v>2127</v>
      </c>
      <c r="AP1436" s="34" t="s">
        <v>2127</v>
      </c>
      <c r="AQ1436" s="36" t="s">
        <v>2127</v>
      </c>
      <c r="AR1436" s="34" t="s">
        <v>2098</v>
      </c>
      <c r="AS1436" s="91" t="s">
        <v>7526</v>
      </c>
      <c r="AT1436" s="34">
        <v>3213570312</v>
      </c>
      <c r="AU1436" s="34" t="s">
        <v>2127</v>
      </c>
      <c r="AX1436" s="90"/>
      <c r="BA1436" s="91"/>
      <c r="BB1436" s="91"/>
      <c r="BC1436" s="91"/>
      <c r="BF1436" s="34" t="s">
        <v>4983</v>
      </c>
      <c r="BG1436" s="92" t="s">
        <v>2098</v>
      </c>
      <c r="BM1436" s="36" t="s">
        <v>131</v>
      </c>
      <c r="BN1436" s="34" t="s">
        <v>132</v>
      </c>
      <c r="BO1436" s="36">
        <v>0</v>
      </c>
      <c r="BQ1436" s="94"/>
      <c r="BS1436" s="36" t="s">
        <v>2127</v>
      </c>
      <c r="BU1436" s="95"/>
      <c r="BV1436" s="95"/>
      <c r="BW1436" s="61"/>
      <c r="BX1436" s="60"/>
      <c r="BY1436" s="59" t="str">
        <f t="shared" ca="1" si="111"/>
        <v/>
      </c>
      <c r="CD1436" s="68"/>
      <c r="CE1436" s="68"/>
      <c r="CF1436" s="67"/>
      <c r="CG1436"/>
      <c r="CH1436" s="2"/>
      <c r="CI1436" s="4" t="e">
        <f t="shared" si="112"/>
        <v>#DIV/0!</v>
      </c>
      <c r="CJ1436" s="5" t="str">
        <f t="shared" si="113"/>
        <v>SIN DATO</v>
      </c>
      <c r="CK1436" s="36">
        <v>0</v>
      </c>
      <c r="CL1436" s="66"/>
      <c r="CM1436" s="89">
        <v>43873</v>
      </c>
      <c r="CN1436" s="97">
        <v>43873</v>
      </c>
      <c r="CP1436"/>
      <c r="CQ1436" s="65"/>
      <c r="CR1436" s="65"/>
      <c r="CS1436" s="98"/>
      <c r="CT1436"/>
      <c r="CU1436"/>
      <c r="CV1436" s="97"/>
      <c r="CW1436" s="2"/>
      <c r="CX1436" s="82"/>
      <c r="DG1436" s="64"/>
      <c r="DI1436" s="89"/>
      <c r="DJ1436" s="89"/>
      <c r="DK1436" s="89">
        <v>43876</v>
      </c>
      <c r="DN1436" s="34"/>
      <c r="DO1436" s="34"/>
      <c r="DP1436" s="34"/>
      <c r="DQ1436" s="34"/>
      <c r="DR1436" s="34"/>
      <c r="DS1436" s="34" t="s">
        <v>2127</v>
      </c>
      <c r="DT1436" s="34"/>
      <c r="DU1436" s="47">
        <v>44377</v>
      </c>
      <c r="DY1436" s="1">
        <v>2</v>
      </c>
      <c r="DZ1436" t="s">
        <v>7940</v>
      </c>
      <c r="EB1436" s="4"/>
      <c r="EJ1436"/>
      <c r="EL1436" s="34"/>
      <c r="EN1436" s="34"/>
    </row>
    <row r="1437" spans="1:144" x14ac:dyDescent="0.25">
      <c r="A1437" s="85">
        <v>2022</v>
      </c>
      <c r="B1437" s="87">
        <v>44830</v>
      </c>
      <c r="C1437" t="s">
        <v>121</v>
      </c>
      <c r="D1437" t="s">
        <v>122</v>
      </c>
      <c r="E1437" s="34" t="s">
        <v>7938</v>
      </c>
      <c r="F1437" s="34">
        <f t="shared" si="114"/>
        <v>1436</v>
      </c>
      <c r="G1437" s="34" t="s">
        <v>4985</v>
      </c>
      <c r="H1437">
        <v>18</v>
      </c>
      <c r="I1437" s="34" t="s">
        <v>6141</v>
      </c>
      <c r="J1437" s="34" t="s">
        <v>5021</v>
      </c>
      <c r="K1437" s="34" t="str">
        <f>VLOOKUP(J1437,[2]CodMpios!$B$347:$E$362,4,FALSE)</f>
        <v>18785 - Solita</v>
      </c>
      <c r="L1437" s="34" t="str">
        <f>VLOOKUP($J1437,[2]Coord_Mpios_X_Y!$B$2:$K$1123,9,FALSE)</f>
        <v>0,909265456917</v>
      </c>
      <c r="M1437" s="34" t="str">
        <f>VLOOKUP($J1437,[2]Coord_Mpios_X_Y!$B$2:$K$1123,10,FALSE)</f>
        <v>-75,638400454679</v>
      </c>
      <c r="N1437" s="34" t="s">
        <v>125</v>
      </c>
      <c r="O1437" s="34" t="s">
        <v>126</v>
      </c>
      <c r="Q1437" s="34" t="s">
        <v>127</v>
      </c>
      <c r="R1437" s="34">
        <v>66708019</v>
      </c>
      <c r="S1437" s="34" t="str">
        <f t="shared" si="110"/>
        <v>CC66708019</v>
      </c>
      <c r="T1437" s="34" t="s">
        <v>607</v>
      </c>
      <c r="V1437" s="34" t="s">
        <v>437</v>
      </c>
      <c r="W1437" s="34" t="s">
        <v>5421</v>
      </c>
      <c r="X1437" s="87">
        <v>24011</v>
      </c>
      <c r="Y1437">
        <v>57</v>
      </c>
      <c r="Z1437" s="36">
        <f>VLOOKUP($Y1437,[2]Edades!$A$3:$H$153,4,FALSE)</f>
        <v>5</v>
      </c>
      <c r="AA1437" s="34" t="str">
        <f>VLOOKUP($Y1437,[2]Edades!$A$3:$H$153,6,FALSE)</f>
        <v>5 - Adultez</v>
      </c>
      <c r="AB1437" s="34">
        <f>VLOOKUP($Y1437,[2]Edades!$A$3:$H$153,7,FALSE)</f>
        <v>12</v>
      </c>
      <c r="AC1437" s="34" t="str">
        <f>VLOOKUP($Y1437,[2]Edades!$A$3:$H$153,8,FALSE)</f>
        <v>55-59</v>
      </c>
      <c r="AD1437" s="34" t="s">
        <v>129</v>
      </c>
      <c r="AE1437" s="1">
        <v>2</v>
      </c>
      <c r="AF1437" s="34" t="s">
        <v>130</v>
      </c>
      <c r="AG1437" s="34" t="s">
        <v>2127</v>
      </c>
      <c r="AH1437" s="34" t="s">
        <v>2127</v>
      </c>
      <c r="AK1437" s="34" t="s">
        <v>125</v>
      </c>
      <c r="AM1437" s="34" t="s">
        <v>2127</v>
      </c>
      <c r="AN1437" s="36" t="s">
        <v>2127</v>
      </c>
      <c r="AO1437" s="36" t="s">
        <v>2127</v>
      </c>
      <c r="AP1437" s="34" t="s">
        <v>2127</v>
      </c>
      <c r="AQ1437" s="36" t="s">
        <v>2127</v>
      </c>
      <c r="AR1437" s="34" t="s">
        <v>5973</v>
      </c>
      <c r="AS1437" s="91" t="s">
        <v>7527</v>
      </c>
      <c r="AT1437" s="34">
        <v>3106951739</v>
      </c>
      <c r="AU1437" s="34" t="s">
        <v>2127</v>
      </c>
      <c r="AX1437" s="90"/>
      <c r="BA1437" s="91"/>
      <c r="BB1437" s="91"/>
      <c r="BC1437" s="91"/>
      <c r="BF1437" s="34" t="s">
        <v>4983</v>
      </c>
      <c r="BG1437" s="92" t="s">
        <v>2098</v>
      </c>
      <c r="BM1437" s="36" t="s">
        <v>131</v>
      </c>
      <c r="BN1437" s="34" t="s">
        <v>132</v>
      </c>
      <c r="BO1437" s="36">
        <v>0</v>
      </c>
      <c r="BQ1437" s="94"/>
      <c r="BS1437" s="36" t="s">
        <v>2127</v>
      </c>
      <c r="BU1437" s="95"/>
      <c r="BV1437" s="95"/>
      <c r="BW1437" s="61"/>
      <c r="BX1437" s="60"/>
      <c r="BY1437" s="59" t="str">
        <f t="shared" ca="1" si="111"/>
        <v/>
      </c>
      <c r="CD1437" s="68"/>
      <c r="CE1437" s="68"/>
      <c r="CF1437" s="67"/>
      <c r="CG1437">
        <v>78</v>
      </c>
      <c r="CH1437" s="2">
        <v>172</v>
      </c>
      <c r="CI1437" s="4">
        <f t="shared" si="112"/>
        <v>26.365603028664147</v>
      </c>
      <c r="CJ1437" s="5" t="str">
        <f t="shared" si="113"/>
        <v>SOBREPESO</v>
      </c>
      <c r="CK1437" s="36">
        <v>0</v>
      </c>
      <c r="CL1437" s="66"/>
      <c r="CM1437" s="89">
        <v>43874</v>
      </c>
      <c r="CN1437" s="97">
        <v>43897</v>
      </c>
      <c r="CP1437"/>
      <c r="CQ1437" s="65"/>
      <c r="CR1437" s="65"/>
      <c r="CS1437" s="98"/>
      <c r="CT1437"/>
      <c r="CU1437"/>
      <c r="CV1437" s="97"/>
      <c r="CW1437" s="2">
        <v>130</v>
      </c>
      <c r="CX1437" s="82">
        <v>70</v>
      </c>
      <c r="DG1437" s="64"/>
      <c r="DI1437" s="89"/>
      <c r="DJ1437" s="89"/>
      <c r="DN1437" s="34"/>
      <c r="DO1437" s="34"/>
      <c r="DP1437" s="34"/>
      <c r="DQ1437" s="34"/>
      <c r="DR1437" s="34"/>
      <c r="DS1437" s="34" t="s">
        <v>2127</v>
      </c>
      <c r="DT1437" s="34"/>
      <c r="DU1437" s="47">
        <v>44693</v>
      </c>
      <c r="DY1437" s="1">
        <v>2</v>
      </c>
      <c r="DZ1437" t="s">
        <v>7941</v>
      </c>
      <c r="EA1437" s="4">
        <v>0.95</v>
      </c>
      <c r="EB1437" s="4">
        <v>97</v>
      </c>
      <c r="EC1437" s="4">
        <v>277</v>
      </c>
      <c r="ED1437" s="4">
        <v>192.7</v>
      </c>
      <c r="EE1437" s="4">
        <v>46.1</v>
      </c>
      <c r="EF1437" s="4">
        <v>191</v>
      </c>
      <c r="EG1437" s="4">
        <v>2.1</v>
      </c>
      <c r="EJ1437"/>
      <c r="EL1437" s="34"/>
      <c r="EN1437" s="34"/>
    </row>
    <row r="1438" spans="1:144" x14ac:dyDescent="0.25">
      <c r="A1438" s="85">
        <v>2022</v>
      </c>
      <c r="B1438" s="87">
        <v>44830</v>
      </c>
      <c r="C1438" t="s">
        <v>121</v>
      </c>
      <c r="D1438" t="s">
        <v>122</v>
      </c>
      <c r="E1438" s="34" t="s">
        <v>7938</v>
      </c>
      <c r="F1438" s="34">
        <f t="shared" si="114"/>
        <v>1437</v>
      </c>
      <c r="G1438" s="34" t="s">
        <v>4985</v>
      </c>
      <c r="H1438">
        <v>18</v>
      </c>
      <c r="I1438" s="34" t="s">
        <v>6141</v>
      </c>
      <c r="J1438" s="34" t="s">
        <v>5008</v>
      </c>
      <c r="K1438" s="34" t="str">
        <f>VLOOKUP(J1438,[2]CodMpios!$B$347:$E$362,4,FALSE)</f>
        <v>18094 - Belén De Los Andaquíes</v>
      </c>
      <c r="L1438" s="34" t="str">
        <f>VLOOKUP($J1438,[2]Coord_Mpios_X_Y!$B$2:$K$1123,9,FALSE)</f>
        <v>1,500923003060</v>
      </c>
      <c r="M1438" s="34" t="str">
        <f>VLOOKUP($J1438,[2]Coord_Mpios_X_Y!$B$2:$K$1123,10,FALSE)</f>
        <v>-75,875645424257</v>
      </c>
      <c r="N1438" s="34" t="s">
        <v>139</v>
      </c>
      <c r="O1438" s="34" t="s">
        <v>126</v>
      </c>
      <c r="Q1438" s="34" t="s">
        <v>127</v>
      </c>
      <c r="R1438" s="34">
        <v>26628792</v>
      </c>
      <c r="S1438" s="34" t="str">
        <f t="shared" si="110"/>
        <v>CC26628792</v>
      </c>
      <c r="T1438" s="34" t="s">
        <v>2479</v>
      </c>
      <c r="U1438" s="34" t="s">
        <v>134</v>
      </c>
      <c r="V1438" s="34" t="s">
        <v>5420</v>
      </c>
      <c r="W1438" s="34" t="s">
        <v>5419</v>
      </c>
      <c r="X1438" s="87">
        <v>20254</v>
      </c>
      <c r="Y1438">
        <v>67</v>
      </c>
      <c r="Z1438" s="36">
        <f>VLOOKUP($Y1438,[2]Edades!$A$3:$H$153,4,FALSE)</f>
        <v>6</v>
      </c>
      <c r="AA1438" s="34" t="str">
        <f>VLOOKUP($Y1438,[2]Edades!$A$3:$H$153,6,FALSE)</f>
        <v>6 - Persona mayor</v>
      </c>
      <c r="AB1438" s="34">
        <f>VLOOKUP($Y1438,[2]Edades!$A$3:$H$153,7,FALSE)</f>
        <v>14</v>
      </c>
      <c r="AC1438" s="34" t="str">
        <f>VLOOKUP($Y1438,[2]Edades!$A$3:$H$153,8,FALSE)</f>
        <v>65-69</v>
      </c>
      <c r="AD1438" s="34" t="s">
        <v>129</v>
      </c>
      <c r="AE1438" s="1">
        <v>2</v>
      </c>
      <c r="AF1438" s="34" t="s">
        <v>2137</v>
      </c>
      <c r="AG1438" s="34" t="s">
        <v>2127</v>
      </c>
      <c r="AH1438" s="34" t="s">
        <v>2127</v>
      </c>
      <c r="AK1438" s="34" t="s">
        <v>139</v>
      </c>
      <c r="AM1438" s="34" t="s">
        <v>2127</v>
      </c>
      <c r="AN1438" s="36" t="s">
        <v>2127</v>
      </c>
      <c r="AO1438" s="36" t="s">
        <v>2127</v>
      </c>
      <c r="AP1438" s="34" t="s">
        <v>2127</v>
      </c>
      <c r="AQ1438" s="36" t="s">
        <v>2127</v>
      </c>
      <c r="AR1438" s="34" t="s">
        <v>5238</v>
      </c>
      <c r="AS1438" s="91" t="s">
        <v>7528</v>
      </c>
      <c r="AT1438" s="34">
        <v>3133474775</v>
      </c>
      <c r="AU1438" s="34" t="s">
        <v>2127</v>
      </c>
      <c r="AX1438" s="90"/>
      <c r="BA1438" s="91"/>
      <c r="BB1438" s="91"/>
      <c r="BC1438" s="91"/>
      <c r="BF1438" s="34" t="s">
        <v>4983</v>
      </c>
      <c r="BG1438" s="92" t="s">
        <v>2098</v>
      </c>
      <c r="BM1438" s="36" t="s">
        <v>131</v>
      </c>
      <c r="BN1438" s="34" t="s">
        <v>132</v>
      </c>
      <c r="BO1438" s="36">
        <v>0</v>
      </c>
      <c r="BQ1438" s="94"/>
      <c r="BS1438" s="36" t="s">
        <v>2127</v>
      </c>
      <c r="BU1438" s="95"/>
      <c r="BV1438" s="95"/>
      <c r="BW1438" s="61"/>
      <c r="BX1438" s="60"/>
      <c r="BY1438" s="59" t="str">
        <f t="shared" ca="1" si="111"/>
        <v/>
      </c>
      <c r="CD1438" s="68"/>
      <c r="CE1438" s="68"/>
      <c r="CF1438" s="67"/>
      <c r="CG1438">
        <v>80</v>
      </c>
      <c r="CH1438" s="2">
        <v>162</v>
      </c>
      <c r="CI1438" s="4">
        <f t="shared" si="112"/>
        <v>30.48315805517451</v>
      </c>
      <c r="CJ1438" s="5" t="str">
        <f t="shared" si="113"/>
        <v>OBESIDAD</v>
      </c>
      <c r="CK1438" s="36">
        <v>0</v>
      </c>
      <c r="CL1438" s="66"/>
      <c r="CM1438" s="89">
        <v>43874</v>
      </c>
      <c r="CN1438" s="97">
        <v>43899</v>
      </c>
      <c r="CP1438"/>
      <c r="CQ1438" s="65"/>
      <c r="CR1438" s="65"/>
      <c r="CS1438" s="98"/>
      <c r="CT1438"/>
      <c r="CU1438"/>
      <c r="CV1438" s="97"/>
      <c r="CW1438" s="2">
        <v>110</v>
      </c>
      <c r="CX1438" s="82">
        <v>80</v>
      </c>
      <c r="DG1438" s="64"/>
      <c r="DI1438" s="89">
        <v>44704</v>
      </c>
      <c r="DJ1438" s="89"/>
      <c r="DN1438" s="34"/>
      <c r="DO1438" s="34"/>
      <c r="DP1438" s="34"/>
      <c r="DQ1438" s="34"/>
      <c r="DR1438" s="34"/>
      <c r="DS1438" s="34" t="s">
        <v>2127</v>
      </c>
      <c r="DT1438" s="34"/>
      <c r="DU1438" s="47">
        <v>44608</v>
      </c>
      <c r="DY1438" s="1">
        <v>2</v>
      </c>
      <c r="DZ1438" t="s">
        <v>7941</v>
      </c>
      <c r="EA1438" s="4">
        <v>0.78</v>
      </c>
      <c r="EB1438" s="4">
        <v>93</v>
      </c>
      <c r="EC1438" s="4">
        <v>216</v>
      </c>
      <c r="ED1438" s="4">
        <v>135.5</v>
      </c>
      <c r="EE1438" s="4">
        <v>38.1</v>
      </c>
      <c r="EF1438" s="4">
        <v>212</v>
      </c>
      <c r="EG1438" s="4">
        <v>1.2</v>
      </c>
      <c r="EJ1438"/>
      <c r="EL1438" s="34"/>
      <c r="EN1438" s="34"/>
    </row>
    <row r="1439" spans="1:144" x14ac:dyDescent="0.25">
      <c r="A1439" s="85">
        <v>2022</v>
      </c>
      <c r="B1439" s="87">
        <v>44830</v>
      </c>
      <c r="C1439" t="s">
        <v>121</v>
      </c>
      <c r="D1439" t="s">
        <v>122</v>
      </c>
      <c r="E1439" s="34" t="s">
        <v>7938</v>
      </c>
      <c r="F1439" s="34">
        <f t="shared" si="114"/>
        <v>1438</v>
      </c>
      <c r="G1439" s="34" t="s">
        <v>4985</v>
      </c>
      <c r="H1439">
        <v>18</v>
      </c>
      <c r="I1439" s="34" t="s">
        <v>6141</v>
      </c>
      <c r="J1439" s="34" t="s">
        <v>5007</v>
      </c>
      <c r="K1439" s="34" t="str">
        <f>VLOOKUP(J1439,[2]CodMpios!$B$347:$E$362,4,FALSE)</f>
        <v>18410 - La Montañita</v>
      </c>
      <c r="L1439" s="34" t="str">
        <f>VLOOKUP($J1439,[2]Coord_Mpios_X_Y!$B$2:$K$1123,9,FALSE)</f>
        <v>1,302860442333</v>
      </c>
      <c r="M1439" s="34" t="str">
        <f>VLOOKUP($J1439,[2]Coord_Mpios_X_Y!$B$2:$K$1123,10,FALSE)</f>
        <v>-75,235727318747</v>
      </c>
      <c r="N1439" s="34" t="s">
        <v>125</v>
      </c>
      <c r="O1439" s="34" t="s">
        <v>126</v>
      </c>
      <c r="Q1439" s="34" t="s">
        <v>127</v>
      </c>
      <c r="R1439" s="34">
        <v>40077847</v>
      </c>
      <c r="S1439" s="34" t="str">
        <f t="shared" si="110"/>
        <v>CC40077847</v>
      </c>
      <c r="T1439" s="34" t="s">
        <v>2338</v>
      </c>
      <c r="U1439" s="34" t="s">
        <v>5418</v>
      </c>
      <c r="V1439" s="34" t="s">
        <v>2185</v>
      </c>
      <c r="W1439" s="34" t="s">
        <v>250</v>
      </c>
      <c r="X1439" s="87">
        <v>29235</v>
      </c>
      <c r="Y1439">
        <v>43</v>
      </c>
      <c r="Z1439" s="36">
        <f>VLOOKUP($Y1439,[2]Edades!$A$3:$H$153,4,FALSE)</f>
        <v>5</v>
      </c>
      <c r="AA1439" s="34" t="str">
        <f>VLOOKUP($Y1439,[2]Edades!$A$3:$H$153,6,FALSE)</f>
        <v>5 - Adultez</v>
      </c>
      <c r="AB1439" s="34">
        <f>VLOOKUP($Y1439,[2]Edades!$A$3:$H$153,7,FALSE)</f>
        <v>9</v>
      </c>
      <c r="AC1439" s="34" t="str">
        <f>VLOOKUP($Y1439,[2]Edades!$A$3:$H$153,8,FALSE)</f>
        <v>40-44</v>
      </c>
      <c r="AD1439" s="34" t="s">
        <v>129</v>
      </c>
      <c r="AE1439" s="1">
        <v>2</v>
      </c>
      <c r="AF1439" s="34" t="s">
        <v>130</v>
      </c>
      <c r="AG1439" s="34" t="s">
        <v>2127</v>
      </c>
      <c r="AH1439" s="34" t="s">
        <v>2127</v>
      </c>
      <c r="AK1439" s="34" t="s">
        <v>125</v>
      </c>
      <c r="AM1439" s="34" t="s">
        <v>2127</v>
      </c>
      <c r="AN1439" s="36" t="s">
        <v>2127</v>
      </c>
      <c r="AO1439" s="36" t="s">
        <v>2127</v>
      </c>
      <c r="AP1439" s="34" t="s">
        <v>2127</v>
      </c>
      <c r="AQ1439" s="36" t="s">
        <v>2127</v>
      </c>
      <c r="AR1439" s="34" t="s">
        <v>5919</v>
      </c>
      <c r="AS1439" s="91" t="s">
        <v>7529</v>
      </c>
      <c r="AT1439" s="34">
        <v>3115248648</v>
      </c>
      <c r="AU1439" s="34" t="s">
        <v>2127</v>
      </c>
      <c r="AX1439" s="90"/>
      <c r="BA1439" s="91"/>
      <c r="BB1439" s="91"/>
      <c r="BC1439" s="91"/>
      <c r="BF1439" s="34" t="s">
        <v>4983</v>
      </c>
      <c r="BG1439" s="92" t="s">
        <v>2098</v>
      </c>
      <c r="BM1439" s="36" t="s">
        <v>131</v>
      </c>
      <c r="BN1439" s="34" t="s">
        <v>132</v>
      </c>
      <c r="BO1439" s="36">
        <v>0</v>
      </c>
      <c r="BQ1439" s="94"/>
      <c r="BS1439" s="36" t="s">
        <v>2127</v>
      </c>
      <c r="BU1439" s="95"/>
      <c r="BV1439" s="95"/>
      <c r="BW1439" s="61"/>
      <c r="BX1439" s="60"/>
      <c r="BY1439" s="59" t="str">
        <f t="shared" ca="1" si="111"/>
        <v/>
      </c>
      <c r="CD1439" s="68"/>
      <c r="CE1439" s="68"/>
      <c r="CF1439" s="67"/>
      <c r="CG1439">
        <v>99</v>
      </c>
      <c r="CH1439" s="2">
        <v>155</v>
      </c>
      <c r="CI1439" s="4">
        <f t="shared" si="112"/>
        <v>41.207075962539015</v>
      </c>
      <c r="CJ1439" s="5" t="str">
        <f t="shared" si="113"/>
        <v>OBESIDAD</v>
      </c>
      <c r="CK1439" s="36">
        <v>0</v>
      </c>
      <c r="CL1439" s="66"/>
      <c r="CM1439" s="89">
        <v>43875</v>
      </c>
      <c r="CN1439" s="97">
        <v>43897</v>
      </c>
      <c r="CP1439"/>
      <c r="CQ1439" s="65"/>
      <c r="CR1439" s="65"/>
      <c r="CS1439" s="98"/>
      <c r="CT1439"/>
      <c r="CU1439"/>
      <c r="CV1439" s="97"/>
      <c r="CW1439" s="2"/>
      <c r="CX1439" s="82"/>
      <c r="DG1439" s="64"/>
      <c r="DI1439" s="89"/>
      <c r="DJ1439" s="89"/>
      <c r="DN1439" s="34"/>
      <c r="DO1439" s="34"/>
      <c r="DP1439" s="34"/>
      <c r="DQ1439" s="34"/>
      <c r="DR1439" s="34"/>
      <c r="DS1439" s="34" t="s">
        <v>2127</v>
      </c>
      <c r="DT1439" s="34"/>
      <c r="DU1439" s="47">
        <v>44280</v>
      </c>
      <c r="DY1439" s="1">
        <v>1</v>
      </c>
      <c r="DZ1439" t="s">
        <v>7940</v>
      </c>
      <c r="EB1439" s="4"/>
      <c r="EJ1439"/>
      <c r="EL1439" s="34"/>
      <c r="EN1439" s="34"/>
    </row>
    <row r="1440" spans="1:144" x14ac:dyDescent="0.25">
      <c r="A1440" s="85">
        <v>2022</v>
      </c>
      <c r="B1440" s="87">
        <v>44830</v>
      </c>
      <c r="C1440" t="s">
        <v>121</v>
      </c>
      <c r="D1440" t="s">
        <v>122</v>
      </c>
      <c r="E1440" s="34" t="s">
        <v>7938</v>
      </c>
      <c r="F1440" s="34">
        <f t="shared" si="114"/>
        <v>1439</v>
      </c>
      <c r="G1440" s="34" t="s">
        <v>4985</v>
      </c>
      <c r="H1440">
        <v>18</v>
      </c>
      <c r="I1440" s="34" t="s">
        <v>6141</v>
      </c>
      <c r="J1440" s="34" t="s">
        <v>5021</v>
      </c>
      <c r="K1440" s="34" t="str">
        <f>VLOOKUP(J1440,[2]CodMpios!$B$347:$E$362,4,FALSE)</f>
        <v>18785 - Solita</v>
      </c>
      <c r="L1440" s="34" t="str">
        <f>VLOOKUP($J1440,[2]Coord_Mpios_X_Y!$B$2:$K$1123,9,FALSE)</f>
        <v>0,909265456917</v>
      </c>
      <c r="M1440" s="34" t="str">
        <f>VLOOKUP($J1440,[2]Coord_Mpios_X_Y!$B$2:$K$1123,10,FALSE)</f>
        <v>-75,638400454679</v>
      </c>
      <c r="N1440" s="34" t="s">
        <v>125</v>
      </c>
      <c r="O1440" s="34" t="s">
        <v>126</v>
      </c>
      <c r="Q1440" s="34" t="s">
        <v>127</v>
      </c>
      <c r="R1440" s="34">
        <v>40782933</v>
      </c>
      <c r="S1440" s="34" t="str">
        <f t="shared" si="110"/>
        <v>CC40782933</v>
      </c>
      <c r="T1440" s="34" t="s">
        <v>2343</v>
      </c>
      <c r="U1440" s="34" t="s">
        <v>890</v>
      </c>
      <c r="V1440" s="34" t="s">
        <v>5417</v>
      </c>
      <c r="W1440" s="34" t="s">
        <v>5416</v>
      </c>
      <c r="X1440" s="87">
        <v>28286</v>
      </c>
      <c r="Y1440">
        <v>45</v>
      </c>
      <c r="Z1440" s="36">
        <f>VLOOKUP($Y1440,[2]Edades!$A$3:$H$153,4,FALSE)</f>
        <v>5</v>
      </c>
      <c r="AA1440" s="34" t="str">
        <f>VLOOKUP($Y1440,[2]Edades!$A$3:$H$153,6,FALSE)</f>
        <v>5 - Adultez</v>
      </c>
      <c r="AB1440" s="34">
        <f>VLOOKUP($Y1440,[2]Edades!$A$3:$H$153,7,FALSE)</f>
        <v>10</v>
      </c>
      <c r="AC1440" s="34" t="str">
        <f>VLOOKUP($Y1440,[2]Edades!$A$3:$H$153,8,FALSE)</f>
        <v>45-49</v>
      </c>
      <c r="AD1440" s="34" t="s">
        <v>129</v>
      </c>
      <c r="AE1440" s="1">
        <v>2</v>
      </c>
      <c r="AF1440" s="34" t="s">
        <v>130</v>
      </c>
      <c r="AG1440" s="34" t="s">
        <v>2127</v>
      </c>
      <c r="AH1440" s="34" t="s">
        <v>2127</v>
      </c>
      <c r="AK1440" s="34" t="s">
        <v>125</v>
      </c>
      <c r="AM1440" s="34" t="s">
        <v>2127</v>
      </c>
      <c r="AN1440" s="36" t="s">
        <v>2127</v>
      </c>
      <c r="AO1440" s="36" t="s">
        <v>2127</v>
      </c>
      <c r="AP1440" s="34" t="s">
        <v>2127</v>
      </c>
      <c r="AQ1440" s="36" t="s">
        <v>2127</v>
      </c>
      <c r="AR1440" s="34" t="s">
        <v>5973</v>
      </c>
      <c r="AS1440" s="91" t="s">
        <v>7530</v>
      </c>
      <c r="AT1440" s="34">
        <v>3214521719</v>
      </c>
      <c r="AU1440" s="34" t="s">
        <v>2127</v>
      </c>
      <c r="AX1440" s="90"/>
      <c r="BA1440" s="91"/>
      <c r="BB1440" s="91"/>
      <c r="BC1440" s="91"/>
      <c r="BF1440" s="34" t="s">
        <v>4983</v>
      </c>
      <c r="BG1440" s="92" t="s">
        <v>2098</v>
      </c>
      <c r="BM1440" s="36" t="s">
        <v>131</v>
      </c>
      <c r="BN1440" s="34" t="s">
        <v>132</v>
      </c>
      <c r="BO1440" s="36">
        <v>0</v>
      </c>
      <c r="BQ1440" s="94"/>
      <c r="BS1440" s="36" t="s">
        <v>2127</v>
      </c>
      <c r="BU1440" s="95"/>
      <c r="BV1440" s="95"/>
      <c r="BW1440" s="61"/>
      <c r="BX1440" s="60"/>
      <c r="BY1440" s="59" t="str">
        <f t="shared" ca="1" si="111"/>
        <v/>
      </c>
      <c r="CD1440" s="68"/>
      <c r="CE1440" s="68"/>
      <c r="CF1440" s="67"/>
      <c r="CG1440">
        <v>68</v>
      </c>
      <c r="CH1440" s="2">
        <v>156</v>
      </c>
      <c r="CI1440" s="4">
        <f t="shared" si="112"/>
        <v>27.94214332675871</v>
      </c>
      <c r="CJ1440" s="5" t="str">
        <f t="shared" si="113"/>
        <v>SOBREPESO</v>
      </c>
      <c r="CK1440" s="36">
        <v>0</v>
      </c>
      <c r="CL1440" s="66"/>
      <c r="CM1440" s="89">
        <v>43880</v>
      </c>
      <c r="CN1440" s="97">
        <v>43882</v>
      </c>
      <c r="CP1440"/>
      <c r="CQ1440" s="65"/>
      <c r="CR1440" s="65"/>
      <c r="CS1440" s="98"/>
      <c r="CT1440"/>
      <c r="CU1440"/>
      <c r="CV1440" s="97"/>
      <c r="CW1440" s="2"/>
      <c r="CX1440" s="82"/>
      <c r="DG1440" s="64"/>
      <c r="DI1440" s="89"/>
      <c r="DJ1440" s="89"/>
      <c r="DN1440" s="34"/>
      <c r="DO1440" s="34"/>
      <c r="DP1440" s="34"/>
      <c r="DQ1440" s="34"/>
      <c r="DR1440" s="34"/>
      <c r="DS1440" s="34" t="s">
        <v>2127</v>
      </c>
      <c r="DT1440" s="34"/>
      <c r="DU1440" s="47">
        <v>44250</v>
      </c>
      <c r="DY1440" s="1">
        <v>2</v>
      </c>
      <c r="DZ1440" t="s">
        <v>7940</v>
      </c>
      <c r="EB1440" s="4"/>
      <c r="EJ1440"/>
      <c r="EL1440" s="34"/>
      <c r="EN1440" s="34"/>
    </row>
    <row r="1441" spans="1:144" x14ac:dyDescent="0.25">
      <c r="A1441" s="85">
        <v>2022</v>
      </c>
      <c r="B1441" s="87">
        <v>44830</v>
      </c>
      <c r="C1441" t="s">
        <v>121</v>
      </c>
      <c r="D1441" t="s">
        <v>122</v>
      </c>
      <c r="E1441" s="34" t="s">
        <v>7938</v>
      </c>
      <c r="F1441" s="34">
        <f t="shared" si="114"/>
        <v>1440</v>
      </c>
      <c r="G1441" s="34" t="s">
        <v>4985</v>
      </c>
      <c r="H1441">
        <v>18</v>
      </c>
      <c r="I1441" s="34" t="s">
        <v>6141</v>
      </c>
      <c r="J1441" s="34" t="s">
        <v>4998</v>
      </c>
      <c r="K1441" s="34" t="str">
        <f>VLOOKUP(J1441,[2]CodMpios!$B$347:$E$362,4,FALSE)</f>
        <v>18460 - Milán</v>
      </c>
      <c r="L1441" s="34" t="str">
        <f>VLOOKUP($J1441,[2]Coord_Mpios_X_Y!$B$2:$K$1123,9,FALSE)</f>
        <v>1,146692553938</v>
      </c>
      <c r="M1441" s="34" t="str">
        <f>VLOOKUP($J1441,[2]Coord_Mpios_X_Y!$B$2:$K$1123,10,FALSE)</f>
        <v>-75,386647638375</v>
      </c>
      <c r="N1441" s="34" t="s">
        <v>125</v>
      </c>
      <c r="O1441" s="34" t="s">
        <v>126</v>
      </c>
      <c r="Q1441" s="34" t="s">
        <v>127</v>
      </c>
      <c r="R1441" s="34">
        <v>11799541</v>
      </c>
      <c r="S1441" s="34" t="str">
        <f t="shared" si="110"/>
        <v>CC11799541</v>
      </c>
      <c r="T1441" s="34" t="s">
        <v>2466</v>
      </c>
      <c r="U1441" s="34" t="s">
        <v>5415</v>
      </c>
      <c r="V1441" s="34" t="s">
        <v>5414</v>
      </c>
      <c r="W1441" s="34" t="s">
        <v>759</v>
      </c>
      <c r="X1441" s="87">
        <v>26331</v>
      </c>
      <c r="Y1441">
        <v>47</v>
      </c>
      <c r="Z1441" s="36">
        <f>VLOOKUP($Y1441,[2]Edades!$A$3:$H$153,4,FALSE)</f>
        <v>5</v>
      </c>
      <c r="AA1441" s="34" t="str">
        <f>VLOOKUP($Y1441,[2]Edades!$A$3:$H$153,6,FALSE)</f>
        <v>5 - Adultez</v>
      </c>
      <c r="AB1441" s="34">
        <f>VLOOKUP($Y1441,[2]Edades!$A$3:$H$153,7,FALSE)</f>
        <v>10</v>
      </c>
      <c r="AC1441" s="34" t="str">
        <f>VLOOKUP($Y1441,[2]Edades!$A$3:$H$153,8,FALSE)</f>
        <v>45-49</v>
      </c>
      <c r="AD1441" s="34" t="s">
        <v>146</v>
      </c>
      <c r="AE1441">
        <v>1</v>
      </c>
      <c r="AF1441" s="34" t="s">
        <v>130</v>
      </c>
      <c r="AG1441" s="34" t="s">
        <v>2127</v>
      </c>
      <c r="AH1441" s="34" t="s">
        <v>2127</v>
      </c>
      <c r="AK1441" s="34" t="s">
        <v>125</v>
      </c>
      <c r="AM1441" s="34" t="s">
        <v>2127</v>
      </c>
      <c r="AN1441" s="36" t="s">
        <v>2127</v>
      </c>
      <c r="AO1441" s="36" t="s">
        <v>2127</v>
      </c>
      <c r="AP1441" s="34" t="s">
        <v>2127</v>
      </c>
      <c r="AQ1441" s="36" t="s">
        <v>2127</v>
      </c>
      <c r="AR1441" s="34" t="s">
        <v>2098</v>
      </c>
      <c r="AS1441" s="91" t="s">
        <v>7531</v>
      </c>
      <c r="AT1441" s="34">
        <v>3128294290</v>
      </c>
      <c r="AU1441" s="34" t="s">
        <v>2127</v>
      </c>
      <c r="AX1441" s="90"/>
      <c r="BA1441" s="91"/>
      <c r="BB1441" s="91"/>
      <c r="BC1441" s="91"/>
      <c r="BF1441" s="34" t="s">
        <v>4983</v>
      </c>
      <c r="BG1441" s="92" t="s">
        <v>2098</v>
      </c>
      <c r="BM1441" s="36" t="s">
        <v>131</v>
      </c>
      <c r="BN1441" s="34" t="s">
        <v>132</v>
      </c>
      <c r="BO1441" s="36">
        <v>0</v>
      </c>
      <c r="BQ1441" s="94"/>
      <c r="BS1441" s="36" t="s">
        <v>2127</v>
      </c>
      <c r="BU1441" s="95"/>
      <c r="BV1441" s="95"/>
      <c r="BW1441" s="61"/>
      <c r="BX1441" s="60"/>
      <c r="BY1441" s="59" t="str">
        <f t="shared" ca="1" si="111"/>
        <v/>
      </c>
      <c r="CD1441" s="68"/>
      <c r="CE1441" s="68"/>
      <c r="CF1441" s="67"/>
      <c r="CG1441">
        <v>86</v>
      </c>
      <c r="CH1441" s="2">
        <v>171</v>
      </c>
      <c r="CI1441" s="4">
        <f t="shared" si="112"/>
        <v>29.410758865975858</v>
      </c>
      <c r="CJ1441" s="5" t="str">
        <f t="shared" si="113"/>
        <v>SOBREPESO</v>
      </c>
      <c r="CK1441" s="36">
        <v>0</v>
      </c>
      <c r="CL1441" s="66"/>
      <c r="CM1441" s="89">
        <v>42191</v>
      </c>
      <c r="CN1441" s="97">
        <v>42216</v>
      </c>
      <c r="CP1441"/>
      <c r="CQ1441" s="65"/>
      <c r="CR1441" s="65"/>
      <c r="CS1441" s="98"/>
      <c r="CT1441"/>
      <c r="CU1441"/>
      <c r="CV1441" s="97"/>
      <c r="CW1441" s="2"/>
      <c r="CX1441" s="82"/>
      <c r="DG1441" s="64"/>
      <c r="DI1441" s="89"/>
      <c r="DJ1441" s="89"/>
      <c r="DK1441" s="89">
        <v>44068</v>
      </c>
      <c r="DN1441" s="34"/>
      <c r="DO1441" s="34"/>
      <c r="DP1441" s="34"/>
      <c r="DQ1441" s="34"/>
      <c r="DR1441" s="34"/>
      <c r="DS1441" s="34" t="s">
        <v>2127</v>
      </c>
      <c r="DT1441" s="34"/>
      <c r="DU1441" s="47">
        <v>44749</v>
      </c>
      <c r="DY1441" s="1">
        <v>3</v>
      </c>
      <c r="DZ1441" t="s">
        <v>7940</v>
      </c>
      <c r="EB1441" s="4"/>
      <c r="EJ1441"/>
      <c r="EL1441" s="34"/>
      <c r="EN1441" s="34"/>
    </row>
    <row r="1442" spans="1:144" hidden="1" x14ac:dyDescent="0.25">
      <c r="A1442" s="85">
        <v>2022</v>
      </c>
      <c r="B1442" s="87">
        <v>44830</v>
      </c>
      <c r="C1442" t="s">
        <v>121</v>
      </c>
      <c r="D1442" t="s">
        <v>122</v>
      </c>
      <c r="E1442" s="36" t="s">
        <v>7938</v>
      </c>
      <c r="F1442" s="34">
        <f t="shared" si="114"/>
        <v>1441</v>
      </c>
      <c r="G1442" s="34" t="s">
        <v>4985</v>
      </c>
      <c r="H1442">
        <v>18</v>
      </c>
      <c r="I1442" s="34" t="s">
        <v>6141</v>
      </c>
      <c r="J1442" s="34" t="s">
        <v>4988</v>
      </c>
      <c r="K1442" s="34" t="str">
        <f>VLOOKUP(J1442,[2]CodMpios!$B$347:$E$362,4,FALSE)</f>
        <v>18001 - Florencia</v>
      </c>
      <c r="L1442" s="34" t="str">
        <f>VLOOKUP($J1442,[2]Coord_Mpios_X_Y!$B$2:$K$1123,9,FALSE)</f>
        <v>1,749138703818</v>
      </c>
      <c r="M1442" s="34" t="str">
        <f>VLOOKUP($J1442,[2]Coord_Mpios_X_Y!$B$2:$K$1123,10,FALSE)</f>
        <v>-75,558239064333</v>
      </c>
      <c r="N1442" s="34" t="s">
        <v>125</v>
      </c>
      <c r="O1442" s="34" t="s">
        <v>126</v>
      </c>
      <c r="Q1442" s="34" t="s">
        <v>127</v>
      </c>
      <c r="R1442" s="34">
        <v>4429940</v>
      </c>
      <c r="S1442" s="34" t="str">
        <f t="shared" si="110"/>
        <v>CC4429940</v>
      </c>
      <c r="T1442" s="34" t="s">
        <v>2414</v>
      </c>
      <c r="U1442" s="34" t="s">
        <v>145</v>
      </c>
      <c r="V1442" s="34" t="s">
        <v>142</v>
      </c>
      <c r="W1442" s="34" t="s">
        <v>1327</v>
      </c>
      <c r="X1442" s="87">
        <v>21124</v>
      </c>
      <c r="Y1442">
        <v>65</v>
      </c>
      <c r="Z1442" s="36">
        <f>VLOOKUP($Y1442,[2]Edades!$A$3:$H$153,4,FALSE)</f>
        <v>6</v>
      </c>
      <c r="AA1442" s="34" t="str">
        <f>VLOOKUP($Y1442,[2]Edades!$A$3:$H$153,6,FALSE)</f>
        <v>6 - Persona mayor</v>
      </c>
      <c r="AB1442" s="34">
        <f>VLOOKUP($Y1442,[2]Edades!$A$3:$H$153,7,FALSE)</f>
        <v>14</v>
      </c>
      <c r="AC1442" s="34" t="str">
        <f>VLOOKUP($Y1442,[2]Edades!$A$3:$H$153,8,FALSE)</f>
        <v>65-69</v>
      </c>
      <c r="AD1442" s="34" t="s">
        <v>146</v>
      </c>
      <c r="AE1442">
        <v>1</v>
      </c>
      <c r="AF1442" s="34" t="s">
        <v>2137</v>
      </c>
      <c r="AG1442" s="34" t="s">
        <v>2127</v>
      </c>
      <c r="AH1442" s="34" t="s">
        <v>2127</v>
      </c>
      <c r="AK1442" s="34" t="s">
        <v>125</v>
      </c>
      <c r="AM1442" s="34" t="s">
        <v>2127</v>
      </c>
      <c r="AN1442" s="36" t="s">
        <v>2127</v>
      </c>
      <c r="AO1442" s="36" t="s">
        <v>2127</v>
      </c>
      <c r="AP1442" s="34" t="s">
        <v>2127</v>
      </c>
      <c r="AQ1442" s="36" t="s">
        <v>2127</v>
      </c>
      <c r="AR1442" s="34" t="s">
        <v>2098</v>
      </c>
      <c r="AS1442" s="91" t="s">
        <v>7532</v>
      </c>
      <c r="AT1442" s="34">
        <v>4356123</v>
      </c>
      <c r="AU1442" s="34" t="s">
        <v>2127</v>
      </c>
      <c r="AX1442" s="90"/>
      <c r="BA1442" s="91"/>
      <c r="BB1442" s="91"/>
      <c r="BC1442" s="91"/>
      <c r="BF1442" s="34" t="s">
        <v>4983</v>
      </c>
      <c r="BG1442" s="92" t="s">
        <v>2098</v>
      </c>
      <c r="BM1442" s="36" t="s">
        <v>131</v>
      </c>
      <c r="BN1442" s="34" t="s">
        <v>132</v>
      </c>
      <c r="BO1442" s="36">
        <v>0</v>
      </c>
      <c r="BQ1442" s="94"/>
      <c r="BS1442" t="s">
        <v>132</v>
      </c>
      <c r="BU1442" s="95"/>
      <c r="BV1442" s="95"/>
      <c r="BW1442" s="61"/>
      <c r="BX1442" s="60"/>
      <c r="BY1442" s="59" t="str">
        <f t="shared" ca="1" si="111"/>
        <v/>
      </c>
      <c r="CD1442" s="68"/>
      <c r="CE1442" s="68"/>
      <c r="CF1442" s="67"/>
      <c r="CG1442">
        <v>78</v>
      </c>
      <c r="CH1442" s="2">
        <v>168</v>
      </c>
      <c r="CI1442" s="4">
        <f t="shared" si="112"/>
        <v>27.636054421768712</v>
      </c>
      <c r="CJ1442" s="5" t="str">
        <f t="shared" si="113"/>
        <v>SOBREPESO</v>
      </c>
      <c r="CK1442" s="36">
        <v>0</v>
      </c>
      <c r="CL1442" s="66"/>
      <c r="CM1442" s="89">
        <v>40938</v>
      </c>
      <c r="CN1442" s="97">
        <v>40938</v>
      </c>
      <c r="CP1442"/>
      <c r="CQ1442" s="65"/>
      <c r="CR1442" s="65"/>
      <c r="CS1442" s="98"/>
      <c r="CT1442"/>
      <c r="CU1442"/>
      <c r="CV1442" s="65"/>
      <c r="CW1442" s="2">
        <v>130</v>
      </c>
      <c r="CX1442" s="82">
        <v>80</v>
      </c>
      <c r="DC1442"/>
      <c r="DG1442" s="64"/>
      <c r="DI1442" s="89">
        <v>42794</v>
      </c>
      <c r="DJ1442" s="89"/>
      <c r="DN1442" s="34"/>
      <c r="DO1442" s="34"/>
      <c r="DP1442" s="34"/>
      <c r="DQ1442" s="34"/>
      <c r="DR1442" s="34"/>
      <c r="DS1442" s="34" t="s">
        <v>2127</v>
      </c>
      <c r="DT1442" s="34"/>
      <c r="DU1442" s="47">
        <v>44214</v>
      </c>
      <c r="DY1442" s="1">
        <v>1</v>
      </c>
      <c r="DZ1442" t="s">
        <v>7939</v>
      </c>
      <c r="EB1442" s="4"/>
      <c r="EC1442" s="4">
        <v>206</v>
      </c>
      <c r="ED1442" s="4">
        <v>129</v>
      </c>
      <c r="EE1442" s="4">
        <v>62</v>
      </c>
      <c r="EJ1442"/>
      <c r="EL1442" s="34"/>
      <c r="EN1442" s="34"/>
    </row>
    <row r="1443" spans="1:144" x14ac:dyDescent="0.25">
      <c r="A1443" s="85">
        <v>2022</v>
      </c>
      <c r="B1443" s="87">
        <v>44830</v>
      </c>
      <c r="C1443" t="s">
        <v>121</v>
      </c>
      <c r="D1443" t="s">
        <v>122</v>
      </c>
      <c r="E1443" s="34" t="s">
        <v>7938</v>
      </c>
      <c r="F1443" s="34">
        <f t="shared" si="114"/>
        <v>1442</v>
      </c>
      <c r="G1443" s="34" t="s">
        <v>4985</v>
      </c>
      <c r="H1443">
        <v>18</v>
      </c>
      <c r="I1443" s="34" t="s">
        <v>6141</v>
      </c>
      <c r="J1443" s="34" t="s">
        <v>4988</v>
      </c>
      <c r="K1443" s="34" t="str">
        <f>VLOOKUP(J1443,[2]CodMpios!$B$347:$E$362,4,FALSE)</f>
        <v>18001 - Florencia</v>
      </c>
      <c r="L1443" s="34" t="str">
        <f>VLOOKUP($J1443,[2]Coord_Mpios_X_Y!$B$2:$K$1123,9,FALSE)</f>
        <v>1,749138703818</v>
      </c>
      <c r="M1443" s="34" t="str">
        <f>VLOOKUP($J1443,[2]Coord_Mpios_X_Y!$B$2:$K$1123,10,FALSE)</f>
        <v>-75,558239064333</v>
      </c>
      <c r="N1443" s="34" t="s">
        <v>139</v>
      </c>
      <c r="O1443" s="34" t="s">
        <v>126</v>
      </c>
      <c r="Q1443" s="34" t="s">
        <v>127</v>
      </c>
      <c r="R1443" s="34">
        <v>17623862</v>
      </c>
      <c r="S1443" s="34" t="str">
        <f t="shared" si="110"/>
        <v>CC17623862</v>
      </c>
      <c r="T1443" s="34" t="s">
        <v>2366</v>
      </c>
      <c r="U1443" s="34" t="s">
        <v>5413</v>
      </c>
      <c r="V1443" s="34" t="s">
        <v>2446</v>
      </c>
      <c r="W1443" s="34" t="s">
        <v>2131</v>
      </c>
      <c r="X1443" s="87">
        <v>18236</v>
      </c>
      <c r="Y1443">
        <v>73</v>
      </c>
      <c r="Z1443" s="36">
        <f>VLOOKUP($Y1443,[2]Edades!$A$3:$H$153,4,FALSE)</f>
        <v>6</v>
      </c>
      <c r="AA1443" s="34" t="str">
        <f>VLOOKUP($Y1443,[2]Edades!$A$3:$H$153,6,FALSE)</f>
        <v>6 - Persona mayor</v>
      </c>
      <c r="AB1443" s="34">
        <f>VLOOKUP($Y1443,[2]Edades!$A$3:$H$153,7,FALSE)</f>
        <v>15</v>
      </c>
      <c r="AC1443" s="34" t="str">
        <f>VLOOKUP($Y1443,[2]Edades!$A$3:$H$153,8,FALSE)</f>
        <v>70-74</v>
      </c>
      <c r="AD1443" s="34" t="s">
        <v>146</v>
      </c>
      <c r="AE1443">
        <v>1</v>
      </c>
      <c r="AF1443" s="34" t="s">
        <v>2137</v>
      </c>
      <c r="AG1443" s="34" t="s">
        <v>2127</v>
      </c>
      <c r="AH1443" s="34" t="s">
        <v>2127</v>
      </c>
      <c r="AK1443" s="34" t="s">
        <v>139</v>
      </c>
      <c r="AM1443" s="34" t="s">
        <v>2127</v>
      </c>
      <c r="AN1443" s="36" t="s">
        <v>2127</v>
      </c>
      <c r="AO1443" s="36" t="s">
        <v>2127</v>
      </c>
      <c r="AP1443" s="34" t="s">
        <v>2127</v>
      </c>
      <c r="AQ1443" s="36" t="s">
        <v>2127</v>
      </c>
      <c r="AR1443" s="34" t="s">
        <v>2098</v>
      </c>
      <c r="AS1443" s="91" t="s">
        <v>7533</v>
      </c>
      <c r="AT1443" s="34">
        <v>3156292494</v>
      </c>
      <c r="AU1443" s="34" t="s">
        <v>2127</v>
      </c>
      <c r="AX1443" s="90"/>
      <c r="BA1443" s="91"/>
      <c r="BB1443" s="91"/>
      <c r="BC1443" s="91"/>
      <c r="BF1443" s="34" t="s">
        <v>4983</v>
      </c>
      <c r="BG1443" s="92" t="s">
        <v>2098</v>
      </c>
      <c r="BM1443" s="36" t="s">
        <v>131</v>
      </c>
      <c r="BN1443" s="34" t="s">
        <v>132</v>
      </c>
      <c r="BO1443" s="36">
        <v>0</v>
      </c>
      <c r="BQ1443" s="94"/>
      <c r="BS1443" s="36" t="s">
        <v>2127</v>
      </c>
      <c r="BU1443" s="95"/>
      <c r="BV1443" s="95"/>
      <c r="BW1443" s="61"/>
      <c r="BX1443" s="60"/>
      <c r="BY1443" s="59" t="str">
        <f t="shared" ca="1" si="111"/>
        <v/>
      </c>
      <c r="CD1443" s="68"/>
      <c r="CE1443" s="68"/>
      <c r="CF1443" s="67"/>
      <c r="CG1443">
        <v>79</v>
      </c>
      <c r="CH1443" s="2">
        <v>167</v>
      </c>
      <c r="CI1443" s="4">
        <f t="shared" si="112"/>
        <v>28.326580372189753</v>
      </c>
      <c r="CJ1443" s="5" t="str">
        <f t="shared" si="113"/>
        <v>SOBREPESO</v>
      </c>
      <c r="CK1443" s="36">
        <v>0</v>
      </c>
      <c r="CL1443" s="66"/>
      <c r="CM1443" s="89">
        <v>43881</v>
      </c>
      <c r="CN1443" s="97">
        <v>43881</v>
      </c>
      <c r="CP1443"/>
      <c r="CQ1443" s="65"/>
      <c r="CR1443" s="65"/>
      <c r="CS1443" s="98"/>
      <c r="CT1443"/>
      <c r="CU1443"/>
      <c r="CV1443" s="97"/>
      <c r="CW1443" s="2"/>
      <c r="CX1443" s="82"/>
      <c r="DG1443" s="64"/>
      <c r="DI1443" s="89"/>
      <c r="DJ1443" s="89"/>
      <c r="DN1443" s="34"/>
      <c r="DO1443" s="34"/>
      <c r="DP1443" s="34"/>
      <c r="DQ1443" s="34"/>
      <c r="DR1443" s="34"/>
      <c r="DS1443" s="34" t="s">
        <v>2127</v>
      </c>
      <c r="DT1443" s="34"/>
      <c r="DU1443" s="47">
        <v>44516</v>
      </c>
      <c r="DY1443" s="1">
        <v>2</v>
      </c>
      <c r="DZ1443" t="s">
        <v>7940</v>
      </c>
      <c r="EB1443" s="4"/>
      <c r="EJ1443"/>
      <c r="EL1443" s="34"/>
      <c r="EN1443" s="34"/>
    </row>
    <row r="1444" spans="1:144" x14ac:dyDescent="0.25">
      <c r="A1444" s="85">
        <v>2022</v>
      </c>
      <c r="B1444" s="87">
        <v>44830</v>
      </c>
      <c r="C1444" t="s">
        <v>121</v>
      </c>
      <c r="D1444" t="s">
        <v>122</v>
      </c>
      <c r="E1444" s="34" t="s">
        <v>7938</v>
      </c>
      <c r="F1444" s="34">
        <f t="shared" si="114"/>
        <v>1443</v>
      </c>
      <c r="G1444" s="34" t="s">
        <v>4985</v>
      </c>
      <c r="H1444">
        <v>18</v>
      </c>
      <c r="I1444" s="34" t="s">
        <v>6141</v>
      </c>
      <c r="J1444" s="34" t="s">
        <v>4996</v>
      </c>
      <c r="K1444" s="34" t="str">
        <f>VLOOKUP(J1444,[2]CodMpios!$B$347:$E$362,4,FALSE)</f>
        <v>18247 - El Doncello</v>
      </c>
      <c r="L1444" s="34" t="str">
        <f>VLOOKUP($J1444,[2]Coord_Mpios_X_Y!$B$2:$K$1123,9,FALSE)</f>
        <v>1,791385903474</v>
      </c>
      <c r="M1444" s="34" t="str">
        <f>VLOOKUP($J1444,[2]Coord_Mpios_X_Y!$B$2:$K$1123,10,FALSE)</f>
        <v>-75,193944154894</v>
      </c>
      <c r="N1444" s="34" t="s">
        <v>125</v>
      </c>
      <c r="O1444" s="34" t="s">
        <v>126</v>
      </c>
      <c r="Q1444" s="34" t="s">
        <v>127</v>
      </c>
      <c r="R1444" s="34">
        <v>16187512</v>
      </c>
      <c r="S1444" s="34" t="str">
        <f t="shared" si="110"/>
        <v>CC16187512</v>
      </c>
      <c r="T1444" s="34" t="s">
        <v>983</v>
      </c>
      <c r="U1444" s="34" t="s">
        <v>237</v>
      </c>
      <c r="V1444" s="34" t="s">
        <v>5412</v>
      </c>
      <c r="W1444" s="34" t="s">
        <v>2314</v>
      </c>
      <c r="X1444" s="87">
        <v>29553</v>
      </c>
      <c r="Y1444">
        <v>42</v>
      </c>
      <c r="Z1444" s="36">
        <f>VLOOKUP($Y1444,[2]Edades!$A$3:$H$153,4,FALSE)</f>
        <v>5</v>
      </c>
      <c r="AA1444" s="34" t="str">
        <f>VLOOKUP($Y1444,[2]Edades!$A$3:$H$153,6,FALSE)</f>
        <v>5 - Adultez</v>
      </c>
      <c r="AB1444" s="34">
        <f>VLOOKUP($Y1444,[2]Edades!$A$3:$H$153,7,FALSE)</f>
        <v>9</v>
      </c>
      <c r="AC1444" s="34" t="str">
        <f>VLOOKUP($Y1444,[2]Edades!$A$3:$H$153,8,FALSE)</f>
        <v>40-44</v>
      </c>
      <c r="AD1444" s="34" t="s">
        <v>146</v>
      </c>
      <c r="AE1444">
        <v>1</v>
      </c>
      <c r="AF1444" s="34" t="s">
        <v>130</v>
      </c>
      <c r="AG1444" s="34" t="s">
        <v>2127</v>
      </c>
      <c r="AH1444" s="34" t="s">
        <v>2127</v>
      </c>
      <c r="AK1444" s="34" t="s">
        <v>125</v>
      </c>
      <c r="AM1444" s="34" t="s">
        <v>2127</v>
      </c>
      <c r="AN1444" s="36" t="s">
        <v>2127</v>
      </c>
      <c r="AO1444" s="36" t="s">
        <v>2127</v>
      </c>
      <c r="AP1444" s="34" t="s">
        <v>2127</v>
      </c>
      <c r="AQ1444" s="36" t="s">
        <v>2127</v>
      </c>
      <c r="AR1444" s="34" t="s">
        <v>5189</v>
      </c>
      <c r="AS1444" s="91" t="s">
        <v>7534</v>
      </c>
      <c r="AT1444" s="34">
        <v>3124507344</v>
      </c>
      <c r="AU1444" s="34" t="s">
        <v>2127</v>
      </c>
      <c r="AX1444" s="90"/>
      <c r="BA1444" s="91"/>
      <c r="BB1444" s="91"/>
      <c r="BC1444" s="91"/>
      <c r="BF1444" s="34" t="s">
        <v>4983</v>
      </c>
      <c r="BG1444" s="92" t="s">
        <v>2098</v>
      </c>
      <c r="BM1444" s="36" t="s">
        <v>131</v>
      </c>
      <c r="BN1444" s="34" t="s">
        <v>132</v>
      </c>
      <c r="BO1444" s="36">
        <v>0</v>
      </c>
      <c r="BQ1444" s="94"/>
      <c r="BS1444" s="36" t="s">
        <v>2127</v>
      </c>
      <c r="BU1444" s="95"/>
      <c r="BV1444" s="95"/>
      <c r="BW1444" s="61"/>
      <c r="BX1444" s="60"/>
      <c r="BY1444" s="59" t="str">
        <f t="shared" ca="1" si="111"/>
        <v/>
      </c>
      <c r="CD1444" s="68"/>
      <c r="CE1444" s="68"/>
      <c r="CF1444" s="67"/>
      <c r="CG1444"/>
      <c r="CH1444" s="2"/>
      <c r="CI1444" s="4" t="e">
        <f t="shared" si="112"/>
        <v>#DIV/0!</v>
      </c>
      <c r="CJ1444" s="5" t="str">
        <f t="shared" si="113"/>
        <v>SIN DATO</v>
      </c>
      <c r="CK1444" s="36">
        <v>0</v>
      </c>
      <c r="CL1444" s="66"/>
      <c r="CM1444" s="89">
        <v>43881</v>
      </c>
      <c r="CN1444" s="97">
        <v>43881</v>
      </c>
      <c r="CP1444"/>
      <c r="CQ1444" s="65"/>
      <c r="CR1444" s="65"/>
      <c r="CS1444" s="98"/>
      <c r="CT1444"/>
      <c r="CU1444"/>
      <c r="CV1444" s="97"/>
      <c r="CW1444" s="2">
        <v>150</v>
      </c>
      <c r="CX1444" s="82">
        <v>100</v>
      </c>
      <c r="DG1444" s="64"/>
      <c r="DI1444" s="89"/>
      <c r="DJ1444" s="89"/>
      <c r="DN1444" s="34"/>
      <c r="DO1444" s="34"/>
      <c r="DP1444" s="34"/>
      <c r="DQ1444" s="34"/>
      <c r="DR1444" s="34"/>
      <c r="DS1444" s="34" t="s">
        <v>2127</v>
      </c>
      <c r="DT1444" s="34"/>
      <c r="DU1444" s="47">
        <v>44747</v>
      </c>
      <c r="DY1444" s="1">
        <v>1</v>
      </c>
      <c r="DZ1444" t="s">
        <v>7940</v>
      </c>
      <c r="EA1444" s="4">
        <v>0.95</v>
      </c>
      <c r="EB1444" s="4">
        <v>125</v>
      </c>
      <c r="EC1444" s="4">
        <v>200</v>
      </c>
      <c r="ED1444" s="4">
        <v>110</v>
      </c>
      <c r="EE1444" s="4">
        <v>51.8</v>
      </c>
      <c r="EF1444" s="4">
        <v>199</v>
      </c>
      <c r="EG1444" s="4">
        <v>1.8</v>
      </c>
      <c r="EH1444" s="4">
        <v>7.4</v>
      </c>
      <c r="EJ1444"/>
      <c r="EL1444" s="34"/>
      <c r="EN1444" s="34"/>
    </row>
    <row r="1445" spans="1:144" x14ac:dyDescent="0.25">
      <c r="A1445" s="85">
        <v>2022</v>
      </c>
      <c r="B1445" s="87">
        <v>44830</v>
      </c>
      <c r="C1445" t="s">
        <v>121</v>
      </c>
      <c r="D1445" t="s">
        <v>122</v>
      </c>
      <c r="E1445" s="34" t="s">
        <v>7938</v>
      </c>
      <c r="F1445" s="34">
        <f t="shared" si="114"/>
        <v>1444</v>
      </c>
      <c r="G1445" s="34" t="s">
        <v>4985</v>
      </c>
      <c r="H1445">
        <v>18</v>
      </c>
      <c r="I1445" s="34" t="s">
        <v>6141</v>
      </c>
      <c r="J1445" s="34" t="s">
        <v>5007</v>
      </c>
      <c r="K1445" s="34" t="str">
        <f>VLOOKUP(J1445,[2]CodMpios!$B$347:$E$362,4,FALSE)</f>
        <v>18410 - La Montañita</v>
      </c>
      <c r="L1445" s="34" t="str">
        <f>VLOOKUP($J1445,[2]Coord_Mpios_X_Y!$B$2:$K$1123,9,FALSE)</f>
        <v>1,302860442333</v>
      </c>
      <c r="M1445" s="34" t="str">
        <f>VLOOKUP($J1445,[2]Coord_Mpios_X_Y!$B$2:$K$1123,10,FALSE)</f>
        <v>-75,235727318747</v>
      </c>
      <c r="N1445" s="34" t="s">
        <v>125</v>
      </c>
      <c r="O1445" s="34" t="s">
        <v>126</v>
      </c>
      <c r="Q1445" s="34" t="s">
        <v>127</v>
      </c>
      <c r="R1445" s="34">
        <v>26620401</v>
      </c>
      <c r="S1445" s="34" t="str">
        <f t="shared" si="110"/>
        <v>CC26620401</v>
      </c>
      <c r="T1445" s="34" t="s">
        <v>986</v>
      </c>
      <c r="U1445" s="34" t="s">
        <v>5411</v>
      </c>
      <c r="V1445" s="34" t="s">
        <v>5410</v>
      </c>
      <c r="W1445" s="34" t="s">
        <v>447</v>
      </c>
      <c r="X1445" s="87">
        <v>22086</v>
      </c>
      <c r="Y1445">
        <v>62</v>
      </c>
      <c r="Z1445" s="36">
        <f>VLOOKUP($Y1445,[2]Edades!$A$3:$H$153,4,FALSE)</f>
        <v>6</v>
      </c>
      <c r="AA1445" s="34" t="str">
        <f>VLOOKUP($Y1445,[2]Edades!$A$3:$H$153,6,FALSE)</f>
        <v>6 - Persona mayor</v>
      </c>
      <c r="AB1445" s="34">
        <f>VLOOKUP($Y1445,[2]Edades!$A$3:$H$153,7,FALSE)</f>
        <v>13</v>
      </c>
      <c r="AC1445" s="34" t="str">
        <f>VLOOKUP($Y1445,[2]Edades!$A$3:$H$153,8,FALSE)</f>
        <v>60-64</v>
      </c>
      <c r="AD1445" s="34" t="s">
        <v>129</v>
      </c>
      <c r="AE1445" s="1">
        <v>2</v>
      </c>
      <c r="AF1445" s="34" t="s">
        <v>2137</v>
      </c>
      <c r="AG1445" s="34" t="s">
        <v>2127</v>
      </c>
      <c r="AH1445" s="34" t="s">
        <v>2127</v>
      </c>
      <c r="AK1445" s="34" t="s">
        <v>125</v>
      </c>
      <c r="AM1445" s="34" t="s">
        <v>2127</v>
      </c>
      <c r="AN1445" s="36" t="s">
        <v>2127</v>
      </c>
      <c r="AO1445" s="36" t="s">
        <v>2127</v>
      </c>
      <c r="AP1445" s="34" t="s">
        <v>2127</v>
      </c>
      <c r="AQ1445" s="36" t="s">
        <v>2127</v>
      </c>
      <c r="AR1445" s="34" t="s">
        <v>5919</v>
      </c>
      <c r="AS1445" s="91" t="s">
        <v>1252</v>
      </c>
      <c r="AT1445" s="34">
        <v>3143165913</v>
      </c>
      <c r="AU1445" s="34" t="s">
        <v>2127</v>
      </c>
      <c r="AX1445" s="90"/>
      <c r="BA1445" s="91"/>
      <c r="BB1445" s="91"/>
      <c r="BC1445" s="91"/>
      <c r="BF1445" s="34" t="s">
        <v>4983</v>
      </c>
      <c r="BG1445" s="92" t="s">
        <v>2098</v>
      </c>
      <c r="BM1445" s="36" t="s">
        <v>131</v>
      </c>
      <c r="BN1445" s="34" t="s">
        <v>132</v>
      </c>
      <c r="BO1445" s="36">
        <v>0</v>
      </c>
      <c r="BQ1445" s="94"/>
      <c r="BS1445" s="36" t="s">
        <v>2127</v>
      </c>
      <c r="BU1445" s="95"/>
      <c r="BV1445" s="95"/>
      <c r="BW1445" s="61"/>
      <c r="BX1445" s="60"/>
      <c r="BY1445" s="59" t="str">
        <f t="shared" ca="1" si="111"/>
        <v/>
      </c>
      <c r="CD1445" s="68"/>
      <c r="CE1445" s="68"/>
      <c r="CF1445" s="67"/>
      <c r="CG1445">
        <v>62</v>
      </c>
      <c r="CH1445" s="2">
        <v>155</v>
      </c>
      <c r="CI1445" s="4">
        <f t="shared" si="112"/>
        <v>25.806451612903224</v>
      </c>
      <c r="CJ1445" s="5" t="str">
        <f t="shared" si="113"/>
        <v>SOBREPESO</v>
      </c>
      <c r="CK1445" s="36">
        <v>0</v>
      </c>
      <c r="CL1445" s="66"/>
      <c r="CM1445" s="89">
        <v>43885</v>
      </c>
      <c r="CN1445" s="97">
        <v>43897</v>
      </c>
      <c r="CP1445"/>
      <c r="CQ1445" s="65"/>
      <c r="CR1445" s="65"/>
      <c r="CS1445" s="98"/>
      <c r="CT1445"/>
      <c r="CU1445"/>
      <c r="CV1445" s="97"/>
      <c r="CW1445" s="2">
        <v>120</v>
      </c>
      <c r="CX1445" s="82">
        <v>75</v>
      </c>
      <c r="DG1445" s="64"/>
      <c r="DI1445" s="89"/>
      <c r="DJ1445" s="89"/>
      <c r="DN1445" s="34"/>
      <c r="DO1445" s="34"/>
      <c r="DP1445" s="34"/>
      <c r="DQ1445" s="34"/>
      <c r="DR1445" s="34"/>
      <c r="DS1445" s="34" t="s">
        <v>2127</v>
      </c>
      <c r="DT1445" s="34"/>
      <c r="DU1445" s="47">
        <v>44740</v>
      </c>
      <c r="DY1445" s="1">
        <v>2</v>
      </c>
      <c r="DZ1445" t="s">
        <v>7941</v>
      </c>
      <c r="EA1445" s="4">
        <v>0.87</v>
      </c>
      <c r="EB1445" s="4">
        <v>97</v>
      </c>
      <c r="EC1445" s="4">
        <v>232</v>
      </c>
      <c r="ED1445" s="4">
        <v>139</v>
      </c>
      <c r="EE1445" s="4">
        <v>61.3</v>
      </c>
      <c r="EF1445" s="4">
        <v>157</v>
      </c>
      <c r="EG1445" s="4">
        <v>2.1</v>
      </c>
      <c r="EJ1445"/>
      <c r="EL1445" s="34"/>
      <c r="EN1445" s="34"/>
    </row>
    <row r="1446" spans="1:144" x14ac:dyDescent="0.25">
      <c r="A1446" s="85">
        <v>2022</v>
      </c>
      <c r="B1446" s="87">
        <v>44830</v>
      </c>
      <c r="C1446" t="s">
        <v>121</v>
      </c>
      <c r="D1446" t="s">
        <v>122</v>
      </c>
      <c r="E1446" s="34" t="s">
        <v>7938</v>
      </c>
      <c r="F1446" s="34">
        <f t="shared" si="114"/>
        <v>1445</v>
      </c>
      <c r="G1446" s="34" t="s">
        <v>4985</v>
      </c>
      <c r="H1446">
        <v>18</v>
      </c>
      <c r="I1446" s="34" t="s">
        <v>6141</v>
      </c>
      <c r="J1446" s="34" t="s">
        <v>5032</v>
      </c>
      <c r="K1446" s="34" t="str">
        <f>VLOOKUP(J1446,[2]CodMpios!$B$347:$E$362,4,FALSE)</f>
        <v>18150 - Cartagena Del Chaira</v>
      </c>
      <c r="L1446" s="34" t="str">
        <f>VLOOKUP($J1446,[2]Coord_Mpios_X_Y!$B$2:$K$1123,9,FALSE)</f>
        <v>0,647693081213</v>
      </c>
      <c r="M1446" s="34" t="str">
        <f>VLOOKUP($J1446,[2]Coord_Mpios_X_Y!$B$2:$K$1123,10,FALSE)</f>
        <v>-74,272354990827</v>
      </c>
      <c r="N1446" s="34" t="s">
        <v>139</v>
      </c>
      <c r="O1446" s="34" t="s">
        <v>126</v>
      </c>
      <c r="Q1446" s="34" t="s">
        <v>127</v>
      </c>
      <c r="R1446" s="34">
        <v>40625362</v>
      </c>
      <c r="S1446" s="34" t="str">
        <f t="shared" si="110"/>
        <v>CC40625362</v>
      </c>
      <c r="T1446" s="34" t="s">
        <v>5409</v>
      </c>
      <c r="V1446" s="34" t="s">
        <v>5280</v>
      </c>
      <c r="W1446" s="34" t="s">
        <v>5164</v>
      </c>
      <c r="X1446" s="87">
        <v>22697</v>
      </c>
      <c r="Y1446">
        <v>61</v>
      </c>
      <c r="Z1446" s="36">
        <f>VLOOKUP($Y1446,[2]Edades!$A$3:$H$153,4,FALSE)</f>
        <v>6</v>
      </c>
      <c r="AA1446" s="34" t="str">
        <f>VLOOKUP($Y1446,[2]Edades!$A$3:$H$153,6,FALSE)</f>
        <v>6 - Persona mayor</v>
      </c>
      <c r="AB1446" s="34">
        <f>VLOOKUP($Y1446,[2]Edades!$A$3:$H$153,7,FALSE)</f>
        <v>13</v>
      </c>
      <c r="AC1446" s="34" t="str">
        <f>VLOOKUP($Y1446,[2]Edades!$A$3:$H$153,8,FALSE)</f>
        <v>60-64</v>
      </c>
      <c r="AD1446" s="34" t="s">
        <v>129</v>
      </c>
      <c r="AE1446" s="1">
        <v>2</v>
      </c>
      <c r="AF1446" s="34" t="s">
        <v>2137</v>
      </c>
      <c r="AG1446" s="34" t="s">
        <v>2127</v>
      </c>
      <c r="AH1446" s="34" t="s">
        <v>2127</v>
      </c>
      <c r="AK1446" s="34" t="s">
        <v>139</v>
      </c>
      <c r="AM1446" s="34" t="s">
        <v>2127</v>
      </c>
      <c r="AN1446" s="36" t="s">
        <v>2127</v>
      </c>
      <c r="AO1446" s="36" t="s">
        <v>2127</v>
      </c>
      <c r="AP1446" s="34" t="s">
        <v>2127</v>
      </c>
      <c r="AQ1446" s="36" t="s">
        <v>2127</v>
      </c>
      <c r="AR1446" s="34" t="s">
        <v>5318</v>
      </c>
      <c r="AS1446" s="91" t="s">
        <v>7535</v>
      </c>
      <c r="AT1446" s="34">
        <v>3212281425</v>
      </c>
      <c r="AU1446" s="34" t="s">
        <v>2127</v>
      </c>
      <c r="AX1446" s="90"/>
      <c r="BA1446" s="91"/>
      <c r="BB1446" s="91"/>
      <c r="BC1446" s="91"/>
      <c r="BF1446" s="34" t="s">
        <v>4983</v>
      </c>
      <c r="BG1446" s="92" t="s">
        <v>2098</v>
      </c>
      <c r="BM1446" s="36" t="s">
        <v>131</v>
      </c>
      <c r="BN1446" s="34" t="s">
        <v>132</v>
      </c>
      <c r="BO1446" s="36">
        <v>0</v>
      </c>
      <c r="BQ1446" s="94"/>
      <c r="BS1446" s="36" t="s">
        <v>2127</v>
      </c>
      <c r="BU1446" s="95"/>
      <c r="BV1446" s="95"/>
      <c r="BW1446" s="61"/>
      <c r="BX1446" s="60"/>
      <c r="BY1446" s="59" t="str">
        <f t="shared" ca="1" si="111"/>
        <v/>
      </c>
      <c r="CD1446" s="68"/>
      <c r="CE1446" s="68"/>
      <c r="CF1446" s="67"/>
      <c r="CG1446">
        <v>68</v>
      </c>
      <c r="CH1446" s="2">
        <v>165</v>
      </c>
      <c r="CI1446" s="4">
        <f t="shared" si="112"/>
        <v>24.977043158861342</v>
      </c>
      <c r="CJ1446" s="5" t="str">
        <f t="shared" si="113"/>
        <v>NORMAL</v>
      </c>
      <c r="CK1446" s="36">
        <v>0</v>
      </c>
      <c r="CL1446" s="66"/>
      <c r="CM1446" s="89">
        <v>43885</v>
      </c>
      <c r="CN1446" s="97">
        <v>43894</v>
      </c>
      <c r="CP1446"/>
      <c r="CQ1446" s="65"/>
      <c r="CR1446" s="65"/>
      <c r="CS1446" s="98"/>
      <c r="CT1446"/>
      <c r="CU1446"/>
      <c r="CV1446" s="97"/>
      <c r="CW1446" s="2">
        <v>130</v>
      </c>
      <c r="CX1446" s="82">
        <v>70</v>
      </c>
      <c r="DG1446" s="64"/>
      <c r="DI1446" s="89"/>
      <c r="DJ1446" s="89"/>
      <c r="DN1446" s="34"/>
      <c r="DO1446" s="34"/>
      <c r="DP1446" s="34"/>
      <c r="DQ1446" s="34"/>
      <c r="DR1446" s="34"/>
      <c r="DS1446" s="34" t="s">
        <v>2127</v>
      </c>
      <c r="DT1446" s="34"/>
      <c r="DU1446" s="47">
        <v>44588</v>
      </c>
      <c r="DY1446" s="1">
        <v>2</v>
      </c>
      <c r="DZ1446" t="s">
        <v>7941</v>
      </c>
      <c r="EA1446" s="4">
        <v>0.89</v>
      </c>
      <c r="EB1446" s="4">
        <v>136</v>
      </c>
      <c r="EC1446" s="4">
        <v>228</v>
      </c>
      <c r="ED1446" s="4">
        <v>147.69999999999999</v>
      </c>
      <c r="EE1446" s="4">
        <v>36.700000000000003</v>
      </c>
      <c r="EF1446" s="4">
        <v>218</v>
      </c>
      <c r="EG1446" s="4">
        <v>2</v>
      </c>
      <c r="EH1446" s="4">
        <v>6.3</v>
      </c>
      <c r="EJ1446"/>
      <c r="EL1446" s="34"/>
      <c r="EN1446" s="34"/>
    </row>
    <row r="1447" spans="1:144" x14ac:dyDescent="0.25">
      <c r="A1447" s="85">
        <v>2022</v>
      </c>
      <c r="B1447" s="87">
        <v>44830</v>
      </c>
      <c r="C1447" t="s">
        <v>121</v>
      </c>
      <c r="D1447" t="s">
        <v>122</v>
      </c>
      <c r="E1447" s="34" t="s">
        <v>7938</v>
      </c>
      <c r="F1447" s="34">
        <f t="shared" si="114"/>
        <v>1446</v>
      </c>
      <c r="G1447" s="34" t="s">
        <v>4985</v>
      </c>
      <c r="H1447">
        <v>18</v>
      </c>
      <c r="I1447" s="34" t="s">
        <v>6141</v>
      </c>
      <c r="J1447" s="34" t="s">
        <v>4988</v>
      </c>
      <c r="K1447" s="34" t="str">
        <f>VLOOKUP(J1447,[2]CodMpios!$B$347:$E$362,4,FALSE)</f>
        <v>18001 - Florencia</v>
      </c>
      <c r="L1447" s="34" t="str">
        <f>VLOOKUP($J1447,[2]Coord_Mpios_X_Y!$B$2:$K$1123,9,FALSE)</f>
        <v>1,749138703818</v>
      </c>
      <c r="M1447" s="34" t="str">
        <f>VLOOKUP($J1447,[2]Coord_Mpios_X_Y!$B$2:$K$1123,10,FALSE)</f>
        <v>-75,558239064333</v>
      </c>
      <c r="N1447" s="34" t="s">
        <v>139</v>
      </c>
      <c r="O1447" s="34" t="s">
        <v>126</v>
      </c>
      <c r="Q1447" s="34" t="s">
        <v>127</v>
      </c>
      <c r="R1447" s="34">
        <v>40600153</v>
      </c>
      <c r="S1447" s="34" t="str">
        <f t="shared" si="110"/>
        <v>CC40600153</v>
      </c>
      <c r="T1447" s="34" t="s">
        <v>134</v>
      </c>
      <c r="U1447" s="34" t="s">
        <v>226</v>
      </c>
      <c r="V1447" s="34" t="s">
        <v>135</v>
      </c>
      <c r="W1447" s="34" t="s">
        <v>5408</v>
      </c>
      <c r="X1447" s="87">
        <v>19369</v>
      </c>
      <c r="Y1447">
        <v>70</v>
      </c>
      <c r="Z1447" s="36">
        <f>VLOOKUP($Y1447,[2]Edades!$A$3:$H$153,4,FALSE)</f>
        <v>6</v>
      </c>
      <c r="AA1447" s="34" t="str">
        <f>VLOOKUP($Y1447,[2]Edades!$A$3:$H$153,6,FALSE)</f>
        <v>6 - Persona mayor</v>
      </c>
      <c r="AB1447" s="34">
        <f>VLOOKUP($Y1447,[2]Edades!$A$3:$H$153,7,FALSE)</f>
        <v>15</v>
      </c>
      <c r="AC1447" s="34" t="str">
        <f>VLOOKUP($Y1447,[2]Edades!$A$3:$H$153,8,FALSE)</f>
        <v>70-74</v>
      </c>
      <c r="AD1447" s="34" t="s">
        <v>129</v>
      </c>
      <c r="AE1447" s="1">
        <v>2</v>
      </c>
      <c r="AF1447" s="34" t="s">
        <v>2137</v>
      </c>
      <c r="AG1447" s="34" t="s">
        <v>2127</v>
      </c>
      <c r="AH1447" s="34" t="s">
        <v>2127</v>
      </c>
      <c r="AK1447" s="34" t="s">
        <v>139</v>
      </c>
      <c r="AM1447" s="34" t="s">
        <v>2127</v>
      </c>
      <c r="AN1447" s="36" t="s">
        <v>2127</v>
      </c>
      <c r="AO1447" s="36" t="s">
        <v>2127</v>
      </c>
      <c r="AP1447" s="34" t="s">
        <v>2127</v>
      </c>
      <c r="AQ1447" s="36" t="s">
        <v>2127</v>
      </c>
      <c r="AR1447" s="34" t="s">
        <v>2098</v>
      </c>
      <c r="AS1447" s="91" t="s">
        <v>7536</v>
      </c>
      <c r="AT1447" s="34">
        <v>3112869371</v>
      </c>
      <c r="AU1447" s="34" t="s">
        <v>2127</v>
      </c>
      <c r="AX1447" s="90"/>
      <c r="BA1447" s="91"/>
      <c r="BB1447" s="91"/>
      <c r="BC1447" s="91"/>
      <c r="BF1447" s="34" t="s">
        <v>4983</v>
      </c>
      <c r="BG1447" s="92" t="s">
        <v>2098</v>
      </c>
      <c r="BM1447" s="36" t="s">
        <v>131</v>
      </c>
      <c r="BN1447" s="34" t="s">
        <v>132</v>
      </c>
      <c r="BO1447" s="36">
        <v>0</v>
      </c>
      <c r="BQ1447" s="94"/>
      <c r="BS1447" s="36" t="s">
        <v>2127</v>
      </c>
      <c r="BU1447" s="95"/>
      <c r="BV1447" s="95"/>
      <c r="BW1447" s="61"/>
      <c r="BX1447" s="60"/>
      <c r="BY1447" s="59" t="str">
        <f t="shared" ca="1" si="111"/>
        <v/>
      </c>
      <c r="CD1447" s="68"/>
      <c r="CE1447" s="68"/>
      <c r="CF1447" s="67"/>
      <c r="CG1447">
        <v>68</v>
      </c>
      <c r="CH1447" s="2">
        <v>165</v>
      </c>
      <c r="CI1447" s="4">
        <f t="shared" si="112"/>
        <v>24.977043158861342</v>
      </c>
      <c r="CJ1447" s="5" t="str">
        <f t="shared" si="113"/>
        <v>NORMAL</v>
      </c>
      <c r="CK1447" s="36">
        <v>0</v>
      </c>
      <c r="CL1447" s="66"/>
      <c r="CM1447" s="89">
        <v>43885</v>
      </c>
      <c r="CN1447" s="97">
        <v>43901</v>
      </c>
      <c r="CP1447"/>
      <c r="CQ1447" s="65"/>
      <c r="CR1447" s="65"/>
      <c r="CS1447" s="98"/>
      <c r="CT1447"/>
      <c r="CU1447"/>
      <c r="CV1447" s="97"/>
      <c r="CW1447" s="2">
        <v>120</v>
      </c>
      <c r="CX1447" s="82">
        <v>70</v>
      </c>
      <c r="DG1447" s="64"/>
      <c r="DI1447" s="89"/>
      <c r="DJ1447" s="89"/>
      <c r="DN1447" s="34"/>
      <c r="DO1447" s="34"/>
      <c r="DP1447" s="34"/>
      <c r="DQ1447" s="34"/>
      <c r="DR1447" s="34"/>
      <c r="DS1447" s="34" t="s">
        <v>2127</v>
      </c>
      <c r="DT1447" s="34"/>
      <c r="DU1447" s="47">
        <v>44529</v>
      </c>
      <c r="DY1447" s="1">
        <v>3</v>
      </c>
      <c r="DZ1447" t="s">
        <v>7940</v>
      </c>
      <c r="EB1447" s="4"/>
      <c r="EJ1447"/>
      <c r="EL1447" s="34"/>
      <c r="EN1447" s="34"/>
    </row>
    <row r="1448" spans="1:144" x14ac:dyDescent="0.25">
      <c r="A1448" s="85">
        <v>2022</v>
      </c>
      <c r="B1448" s="87">
        <v>44830</v>
      </c>
      <c r="C1448" t="s">
        <v>121</v>
      </c>
      <c r="D1448" t="s">
        <v>122</v>
      </c>
      <c r="E1448" s="34" t="s">
        <v>7938</v>
      </c>
      <c r="F1448" s="34">
        <f t="shared" si="114"/>
        <v>1447</v>
      </c>
      <c r="G1448" s="34" t="s">
        <v>4985</v>
      </c>
      <c r="H1448">
        <v>18</v>
      </c>
      <c r="I1448" s="34" t="s">
        <v>6141</v>
      </c>
      <c r="J1448" s="34" t="s">
        <v>4988</v>
      </c>
      <c r="K1448" s="34" t="str">
        <f>VLOOKUP(J1448,[2]CodMpios!$B$347:$E$362,4,FALSE)</f>
        <v>18001 - Florencia</v>
      </c>
      <c r="L1448" s="34" t="str">
        <f>VLOOKUP($J1448,[2]Coord_Mpios_X_Y!$B$2:$K$1123,9,FALSE)</f>
        <v>1,749138703818</v>
      </c>
      <c r="M1448" s="34" t="str">
        <f>VLOOKUP($J1448,[2]Coord_Mpios_X_Y!$B$2:$K$1123,10,FALSE)</f>
        <v>-75,558239064333</v>
      </c>
      <c r="N1448" s="34" t="s">
        <v>139</v>
      </c>
      <c r="O1448" s="34" t="s">
        <v>126</v>
      </c>
      <c r="Q1448" s="34" t="s">
        <v>127</v>
      </c>
      <c r="R1448" s="34">
        <v>26636087</v>
      </c>
      <c r="S1448" s="34" t="str">
        <f t="shared" si="110"/>
        <v>CC26636087</v>
      </c>
      <c r="T1448" s="34" t="s">
        <v>515</v>
      </c>
      <c r="V1448" s="34" t="s">
        <v>2122</v>
      </c>
      <c r="W1448" s="34" t="s">
        <v>5407</v>
      </c>
      <c r="X1448" s="87">
        <v>18731</v>
      </c>
      <c r="Y1448">
        <v>71</v>
      </c>
      <c r="Z1448" s="36">
        <f>VLOOKUP($Y1448,[2]Edades!$A$3:$H$153,4,FALSE)</f>
        <v>6</v>
      </c>
      <c r="AA1448" s="34" t="str">
        <f>VLOOKUP($Y1448,[2]Edades!$A$3:$H$153,6,FALSE)</f>
        <v>6 - Persona mayor</v>
      </c>
      <c r="AB1448" s="34">
        <f>VLOOKUP($Y1448,[2]Edades!$A$3:$H$153,7,FALSE)</f>
        <v>15</v>
      </c>
      <c r="AC1448" s="34" t="str">
        <f>VLOOKUP($Y1448,[2]Edades!$A$3:$H$153,8,FALSE)</f>
        <v>70-74</v>
      </c>
      <c r="AD1448" s="34" t="s">
        <v>129</v>
      </c>
      <c r="AE1448" s="1">
        <v>2</v>
      </c>
      <c r="AF1448" s="34" t="s">
        <v>2137</v>
      </c>
      <c r="AG1448" s="34" t="s">
        <v>2127</v>
      </c>
      <c r="AH1448" s="34" t="s">
        <v>2127</v>
      </c>
      <c r="AK1448" s="34" t="s">
        <v>139</v>
      </c>
      <c r="AM1448" s="34" t="s">
        <v>2127</v>
      </c>
      <c r="AN1448" s="36" t="s">
        <v>2127</v>
      </c>
      <c r="AO1448" s="36" t="s">
        <v>2127</v>
      </c>
      <c r="AP1448" s="34" t="s">
        <v>2127</v>
      </c>
      <c r="AQ1448" s="36" t="s">
        <v>2127</v>
      </c>
      <c r="AR1448" s="34" t="s">
        <v>2098</v>
      </c>
      <c r="AS1448" s="91" t="s">
        <v>7537</v>
      </c>
      <c r="AT1448" s="34">
        <v>3204899928</v>
      </c>
      <c r="AU1448" s="34" t="s">
        <v>2127</v>
      </c>
      <c r="AX1448" s="90"/>
      <c r="BA1448" s="91"/>
      <c r="BB1448" s="91"/>
      <c r="BC1448" s="91"/>
      <c r="BF1448" s="34" t="s">
        <v>4983</v>
      </c>
      <c r="BG1448" s="92" t="s">
        <v>2098</v>
      </c>
      <c r="BM1448" s="36" t="s">
        <v>131</v>
      </c>
      <c r="BN1448" s="34" t="s">
        <v>132</v>
      </c>
      <c r="BO1448" s="36">
        <v>0</v>
      </c>
      <c r="BQ1448" s="94"/>
      <c r="BS1448" s="36" t="s">
        <v>2127</v>
      </c>
      <c r="BU1448" s="95"/>
      <c r="BV1448" s="95"/>
      <c r="BW1448" s="61"/>
      <c r="BX1448" s="60"/>
      <c r="BY1448" s="59" t="str">
        <f t="shared" ca="1" si="111"/>
        <v/>
      </c>
      <c r="CD1448" s="68"/>
      <c r="CE1448" s="68"/>
      <c r="CF1448" s="67"/>
      <c r="CG1448">
        <v>46</v>
      </c>
      <c r="CH1448" s="2">
        <v>156</v>
      </c>
      <c r="CI1448" s="4">
        <f t="shared" si="112"/>
        <v>18.902038132807363</v>
      </c>
      <c r="CJ1448" s="5" t="str">
        <f t="shared" si="113"/>
        <v>NORMAL</v>
      </c>
      <c r="CK1448" s="36">
        <v>0</v>
      </c>
      <c r="CL1448" s="66"/>
      <c r="CM1448" s="89">
        <v>43886</v>
      </c>
      <c r="CN1448" s="97">
        <v>43899</v>
      </c>
      <c r="CP1448"/>
      <c r="CQ1448" s="65"/>
      <c r="CR1448" s="65"/>
      <c r="CS1448" s="98"/>
      <c r="CT1448"/>
      <c r="CU1448"/>
      <c r="CV1448" s="97"/>
      <c r="CW1448" s="2">
        <v>110</v>
      </c>
      <c r="CX1448" s="82">
        <v>80</v>
      </c>
      <c r="DG1448" s="64"/>
      <c r="DI1448" s="89"/>
      <c r="DJ1448" s="89"/>
      <c r="DN1448" s="34"/>
      <c r="DO1448" s="34"/>
      <c r="DP1448" s="34"/>
      <c r="DQ1448" s="34"/>
      <c r="DR1448" s="34"/>
      <c r="DS1448" s="34" t="s">
        <v>2127</v>
      </c>
      <c r="DT1448" s="34"/>
      <c r="DU1448" s="47">
        <v>44271</v>
      </c>
      <c r="DY1448" s="1">
        <v>2</v>
      </c>
      <c r="DZ1448" t="s">
        <v>7940</v>
      </c>
      <c r="EB1448" s="4"/>
      <c r="EJ1448"/>
      <c r="EL1448" s="34"/>
      <c r="EN1448" s="34"/>
    </row>
    <row r="1449" spans="1:144" x14ac:dyDescent="0.25">
      <c r="A1449" s="85">
        <v>2022</v>
      </c>
      <c r="B1449" s="87">
        <v>44830</v>
      </c>
      <c r="C1449" t="s">
        <v>121</v>
      </c>
      <c r="D1449" t="s">
        <v>122</v>
      </c>
      <c r="E1449" s="34" t="s">
        <v>7938</v>
      </c>
      <c r="F1449" s="34">
        <f t="shared" si="114"/>
        <v>1448</v>
      </c>
      <c r="G1449" s="34" t="s">
        <v>4985</v>
      </c>
      <c r="H1449">
        <v>18</v>
      </c>
      <c r="I1449" s="34" t="s">
        <v>6141</v>
      </c>
      <c r="J1449" s="34" t="s">
        <v>5049</v>
      </c>
      <c r="K1449" s="34" t="str">
        <f>VLOOKUP(J1449,[2]CodMpios!$B$347:$E$362,4,FALSE)</f>
        <v>18610 - San José Del Fragua</v>
      </c>
      <c r="L1449" s="34" t="str">
        <f>VLOOKUP($J1449,[2]Coord_Mpios_X_Y!$B$2:$K$1123,9,FALSE)</f>
        <v>1,304702314265</v>
      </c>
      <c r="M1449" s="34" t="str">
        <f>VLOOKUP($J1449,[2]Coord_Mpios_X_Y!$B$2:$K$1123,10,FALSE)</f>
        <v>-76,110005941537</v>
      </c>
      <c r="N1449" s="34" t="s">
        <v>125</v>
      </c>
      <c r="O1449" s="34" t="s">
        <v>126</v>
      </c>
      <c r="Q1449" s="34" t="s">
        <v>127</v>
      </c>
      <c r="R1449" s="34">
        <v>35586835</v>
      </c>
      <c r="S1449" s="34" t="str">
        <f t="shared" si="110"/>
        <v>CC35586835</v>
      </c>
      <c r="T1449" s="34" t="s">
        <v>957</v>
      </c>
      <c r="U1449" s="34" t="s">
        <v>134</v>
      </c>
      <c r="V1449" s="34" t="s">
        <v>5406</v>
      </c>
      <c r="W1449" s="34" t="s">
        <v>135</v>
      </c>
      <c r="X1449" s="87">
        <v>27099</v>
      </c>
      <c r="Y1449">
        <v>49</v>
      </c>
      <c r="Z1449" s="36">
        <f>VLOOKUP($Y1449,[2]Edades!$A$3:$H$153,4,FALSE)</f>
        <v>5</v>
      </c>
      <c r="AA1449" s="34" t="str">
        <f>VLOOKUP($Y1449,[2]Edades!$A$3:$H$153,6,FALSE)</f>
        <v>5 - Adultez</v>
      </c>
      <c r="AB1449" s="34">
        <f>VLOOKUP($Y1449,[2]Edades!$A$3:$H$153,7,FALSE)</f>
        <v>10</v>
      </c>
      <c r="AC1449" s="34" t="str">
        <f>VLOOKUP($Y1449,[2]Edades!$A$3:$H$153,8,FALSE)</f>
        <v>45-49</v>
      </c>
      <c r="AD1449" s="34" t="s">
        <v>129</v>
      </c>
      <c r="AE1449" s="1">
        <v>2</v>
      </c>
      <c r="AF1449" s="34" t="s">
        <v>130</v>
      </c>
      <c r="AG1449" s="34" t="s">
        <v>2127</v>
      </c>
      <c r="AH1449" s="34" t="s">
        <v>2127</v>
      </c>
      <c r="AK1449" s="34" t="s">
        <v>125</v>
      </c>
      <c r="AM1449" s="34" t="s">
        <v>2127</v>
      </c>
      <c r="AN1449" s="36" t="s">
        <v>2127</v>
      </c>
      <c r="AO1449" s="36" t="s">
        <v>2127</v>
      </c>
      <c r="AP1449" s="34" t="s">
        <v>2127</v>
      </c>
      <c r="AQ1449" s="36" t="s">
        <v>2127</v>
      </c>
      <c r="AR1449" s="34" t="s">
        <v>5048</v>
      </c>
      <c r="AS1449" s="91" t="s">
        <v>7370</v>
      </c>
      <c r="AT1449" s="34">
        <v>3102751078</v>
      </c>
      <c r="AU1449" s="34" t="s">
        <v>2127</v>
      </c>
      <c r="AX1449" s="90"/>
      <c r="BA1449" s="91"/>
      <c r="BB1449" s="91"/>
      <c r="BC1449" s="91"/>
      <c r="BF1449" s="34" t="s">
        <v>4983</v>
      </c>
      <c r="BG1449" s="92" t="s">
        <v>2098</v>
      </c>
      <c r="BM1449" s="36" t="s">
        <v>131</v>
      </c>
      <c r="BN1449" s="34" t="s">
        <v>132</v>
      </c>
      <c r="BO1449" s="36">
        <v>0</v>
      </c>
      <c r="BQ1449" s="94"/>
      <c r="BS1449" s="36" t="s">
        <v>2127</v>
      </c>
      <c r="BU1449" s="95"/>
      <c r="BV1449" s="95"/>
      <c r="BW1449" s="61"/>
      <c r="BX1449" s="60"/>
      <c r="BY1449" s="59" t="str">
        <f t="shared" ca="1" si="111"/>
        <v/>
      </c>
      <c r="CD1449" s="68"/>
      <c r="CE1449" s="68"/>
      <c r="CF1449" s="67"/>
      <c r="CG1449">
        <v>77</v>
      </c>
      <c r="CH1449" s="2">
        <v>170</v>
      </c>
      <c r="CI1449" s="4">
        <f t="shared" si="112"/>
        <v>26.643598615916957</v>
      </c>
      <c r="CJ1449" s="5" t="str">
        <f t="shared" si="113"/>
        <v>SOBREPESO</v>
      </c>
      <c r="CK1449" s="36">
        <v>0</v>
      </c>
      <c r="CL1449" s="66"/>
      <c r="CM1449" s="89">
        <v>43887</v>
      </c>
      <c r="CN1449" s="97">
        <v>43897</v>
      </c>
      <c r="CP1449"/>
      <c r="CQ1449" s="65"/>
      <c r="CR1449" s="65"/>
      <c r="CS1449" s="98"/>
      <c r="CT1449"/>
      <c r="CU1449"/>
      <c r="CV1449" s="97"/>
      <c r="CW1449" s="2">
        <v>120</v>
      </c>
      <c r="CX1449" s="82">
        <v>70</v>
      </c>
      <c r="DG1449" s="64"/>
      <c r="DI1449" s="89"/>
      <c r="DJ1449" s="89"/>
      <c r="DK1449" s="89">
        <v>44810</v>
      </c>
      <c r="DN1449" s="34"/>
      <c r="DO1449" s="34"/>
      <c r="DP1449" s="34"/>
      <c r="DQ1449" s="34"/>
      <c r="DR1449" s="34"/>
      <c r="DS1449" s="34" t="s">
        <v>2127</v>
      </c>
      <c r="DT1449" s="34"/>
      <c r="DU1449" s="47">
        <v>43897</v>
      </c>
      <c r="DY1449" s="1">
        <v>1</v>
      </c>
      <c r="DZ1449" t="s">
        <v>7941</v>
      </c>
      <c r="EA1449" s="4">
        <v>0.8</v>
      </c>
      <c r="EB1449" s="4">
        <v>101</v>
      </c>
      <c r="EC1449" s="4">
        <v>181</v>
      </c>
      <c r="EE1449" s="4">
        <v>49.8</v>
      </c>
      <c r="EF1449" s="4">
        <v>54</v>
      </c>
      <c r="EG1449" s="4">
        <v>2</v>
      </c>
      <c r="EJ1449"/>
      <c r="EL1449" s="34"/>
      <c r="EN1449" s="34"/>
    </row>
    <row r="1450" spans="1:144" x14ac:dyDescent="0.25">
      <c r="A1450" s="85">
        <v>2022</v>
      </c>
      <c r="B1450" s="87">
        <v>44830</v>
      </c>
      <c r="C1450" t="s">
        <v>121</v>
      </c>
      <c r="D1450" t="s">
        <v>122</v>
      </c>
      <c r="E1450" s="34" t="s">
        <v>7938</v>
      </c>
      <c r="F1450" s="34">
        <f t="shared" si="114"/>
        <v>1449</v>
      </c>
      <c r="G1450" s="34" t="s">
        <v>4985</v>
      </c>
      <c r="H1450">
        <v>18</v>
      </c>
      <c r="I1450" s="34" t="s">
        <v>6141</v>
      </c>
      <c r="J1450" s="34" t="s">
        <v>4988</v>
      </c>
      <c r="K1450" s="34" t="str">
        <f>VLOOKUP(J1450,[2]CodMpios!$B$347:$E$362,4,FALSE)</f>
        <v>18001 - Florencia</v>
      </c>
      <c r="L1450" s="34" t="str">
        <f>VLOOKUP($J1450,[2]Coord_Mpios_X_Y!$B$2:$K$1123,9,FALSE)</f>
        <v>1,749138703818</v>
      </c>
      <c r="M1450" s="34" t="str">
        <f>VLOOKUP($J1450,[2]Coord_Mpios_X_Y!$B$2:$K$1123,10,FALSE)</f>
        <v>-75,558239064333</v>
      </c>
      <c r="N1450" s="34" t="s">
        <v>125</v>
      </c>
      <c r="O1450" s="34" t="s">
        <v>126</v>
      </c>
      <c r="Q1450" s="34" t="s">
        <v>127</v>
      </c>
      <c r="R1450" s="34">
        <v>17624523</v>
      </c>
      <c r="S1450" s="34" t="str">
        <f t="shared" si="110"/>
        <v>CC17624523</v>
      </c>
      <c r="T1450" s="34" t="s">
        <v>2436</v>
      </c>
      <c r="V1450" s="34" t="s">
        <v>5405</v>
      </c>
      <c r="W1450" s="34" t="s">
        <v>289</v>
      </c>
      <c r="X1450" s="87">
        <v>18511</v>
      </c>
      <c r="Y1450">
        <v>72</v>
      </c>
      <c r="Z1450" s="36">
        <f>VLOOKUP($Y1450,[2]Edades!$A$3:$H$153,4,FALSE)</f>
        <v>6</v>
      </c>
      <c r="AA1450" s="34" t="str">
        <f>VLOOKUP($Y1450,[2]Edades!$A$3:$H$153,6,FALSE)</f>
        <v>6 - Persona mayor</v>
      </c>
      <c r="AB1450" s="34">
        <f>VLOOKUP($Y1450,[2]Edades!$A$3:$H$153,7,FALSE)</f>
        <v>15</v>
      </c>
      <c r="AC1450" s="34" t="str">
        <f>VLOOKUP($Y1450,[2]Edades!$A$3:$H$153,8,FALSE)</f>
        <v>70-74</v>
      </c>
      <c r="AD1450" s="34" t="s">
        <v>146</v>
      </c>
      <c r="AE1450">
        <v>1</v>
      </c>
      <c r="AF1450" s="34" t="s">
        <v>2137</v>
      </c>
      <c r="AG1450" s="34" t="s">
        <v>2127</v>
      </c>
      <c r="AH1450" s="34" t="s">
        <v>2127</v>
      </c>
      <c r="AK1450" s="34" t="s">
        <v>125</v>
      </c>
      <c r="AM1450" s="34" t="s">
        <v>2127</v>
      </c>
      <c r="AN1450" s="36" t="s">
        <v>2127</v>
      </c>
      <c r="AO1450" s="36" t="s">
        <v>2127</v>
      </c>
      <c r="AP1450" s="34" t="s">
        <v>2127</v>
      </c>
      <c r="AQ1450" s="36" t="s">
        <v>2127</v>
      </c>
      <c r="AR1450" s="34" t="s">
        <v>2098</v>
      </c>
      <c r="AS1450" s="91" t="s">
        <v>7538</v>
      </c>
      <c r="AT1450" s="34">
        <v>3126077187</v>
      </c>
      <c r="AU1450" s="34" t="s">
        <v>2127</v>
      </c>
      <c r="AX1450" s="90"/>
      <c r="BA1450" s="91"/>
      <c r="BB1450" s="91"/>
      <c r="BC1450" s="91"/>
      <c r="BF1450" s="34" t="s">
        <v>4983</v>
      </c>
      <c r="BG1450" s="92" t="s">
        <v>2098</v>
      </c>
      <c r="BM1450" s="36" t="s">
        <v>131</v>
      </c>
      <c r="BN1450" s="34" t="s">
        <v>132</v>
      </c>
      <c r="BO1450" s="36">
        <v>0</v>
      </c>
      <c r="BQ1450" s="94"/>
      <c r="BS1450" s="36" t="s">
        <v>2127</v>
      </c>
      <c r="BU1450" s="95"/>
      <c r="BV1450" s="95"/>
      <c r="BW1450" s="61"/>
      <c r="BX1450" s="60"/>
      <c r="BY1450" s="59" t="str">
        <f t="shared" ca="1" si="111"/>
        <v/>
      </c>
      <c r="CD1450" s="68"/>
      <c r="CE1450" s="68"/>
      <c r="CF1450" s="67"/>
      <c r="CG1450">
        <v>80</v>
      </c>
      <c r="CH1450" s="2">
        <v>173</v>
      </c>
      <c r="CI1450" s="4">
        <f t="shared" si="112"/>
        <v>26.729927495071667</v>
      </c>
      <c r="CJ1450" s="5" t="str">
        <f t="shared" si="113"/>
        <v>SOBREPESO</v>
      </c>
      <c r="CK1450" s="36">
        <v>0</v>
      </c>
      <c r="CL1450" s="66"/>
      <c r="CM1450" s="89">
        <v>43888</v>
      </c>
      <c r="CN1450" s="97">
        <v>43895</v>
      </c>
      <c r="CP1450"/>
      <c r="CQ1450" s="65"/>
      <c r="CR1450" s="65"/>
      <c r="CS1450" s="98"/>
      <c r="CT1450"/>
      <c r="CU1450"/>
      <c r="CV1450" s="97"/>
      <c r="CW1450" s="2">
        <v>120</v>
      </c>
      <c r="CX1450" s="82">
        <v>70</v>
      </c>
      <c r="DG1450" s="64"/>
      <c r="DI1450" s="89"/>
      <c r="DJ1450" s="89"/>
      <c r="DN1450" s="34"/>
      <c r="DO1450" s="34"/>
      <c r="DP1450" s="34"/>
      <c r="DQ1450" s="34"/>
      <c r="DR1450" s="34"/>
      <c r="DS1450" s="34" t="s">
        <v>2127</v>
      </c>
      <c r="DT1450" s="34"/>
      <c r="DU1450" s="47">
        <v>44627</v>
      </c>
      <c r="DY1450" s="1">
        <v>2</v>
      </c>
      <c r="DZ1450" t="s">
        <v>7941</v>
      </c>
      <c r="EA1450" s="4">
        <v>1.1200000000000001</v>
      </c>
      <c r="EB1450" s="4">
        <v>95</v>
      </c>
      <c r="EC1450" s="4">
        <v>194</v>
      </c>
      <c r="ED1450" s="4">
        <v>104</v>
      </c>
      <c r="EE1450" s="4">
        <v>104</v>
      </c>
      <c r="EF1450" s="4">
        <v>262</v>
      </c>
      <c r="EG1450" s="4">
        <v>2.2999999999999998</v>
      </c>
      <c r="EJ1450"/>
      <c r="EL1450" s="34"/>
      <c r="EN1450" s="34"/>
    </row>
    <row r="1451" spans="1:144" x14ac:dyDescent="0.25">
      <c r="A1451" s="85">
        <v>2022</v>
      </c>
      <c r="B1451" s="87">
        <v>44830</v>
      </c>
      <c r="C1451" t="s">
        <v>121</v>
      </c>
      <c r="D1451" t="s">
        <v>122</v>
      </c>
      <c r="E1451" s="34" t="s">
        <v>7938</v>
      </c>
      <c r="F1451" s="34">
        <f t="shared" si="114"/>
        <v>1450</v>
      </c>
      <c r="G1451" s="34" t="s">
        <v>4985</v>
      </c>
      <c r="H1451">
        <v>18</v>
      </c>
      <c r="I1451" s="34" t="s">
        <v>6141</v>
      </c>
      <c r="J1451" s="34" t="s">
        <v>4988</v>
      </c>
      <c r="K1451" s="34" t="str">
        <f>VLOOKUP(J1451,[2]CodMpios!$B$347:$E$362,4,FALSE)</f>
        <v>18001 - Florencia</v>
      </c>
      <c r="L1451" s="34" t="str">
        <f>VLOOKUP($J1451,[2]Coord_Mpios_X_Y!$B$2:$K$1123,9,FALSE)</f>
        <v>1,749138703818</v>
      </c>
      <c r="M1451" s="34" t="str">
        <f>VLOOKUP($J1451,[2]Coord_Mpios_X_Y!$B$2:$K$1123,10,FALSE)</f>
        <v>-75,558239064333</v>
      </c>
      <c r="N1451" s="34" t="s">
        <v>139</v>
      </c>
      <c r="O1451" s="34" t="s">
        <v>126</v>
      </c>
      <c r="Q1451" s="34" t="s">
        <v>127</v>
      </c>
      <c r="R1451" s="34">
        <v>40759276</v>
      </c>
      <c r="S1451" s="34" t="str">
        <f t="shared" si="110"/>
        <v>CC40759276</v>
      </c>
      <c r="T1451" s="34" t="s">
        <v>1073</v>
      </c>
      <c r="U1451" s="34" t="s">
        <v>209</v>
      </c>
      <c r="V1451" s="34" t="s">
        <v>5404</v>
      </c>
      <c r="W1451" s="34" t="s">
        <v>5403</v>
      </c>
      <c r="X1451" s="87">
        <v>22310</v>
      </c>
      <c r="Y1451">
        <v>62</v>
      </c>
      <c r="Z1451" s="36">
        <f>VLOOKUP($Y1451,[2]Edades!$A$3:$H$153,4,FALSE)</f>
        <v>6</v>
      </c>
      <c r="AA1451" s="34" t="str">
        <f>VLOOKUP($Y1451,[2]Edades!$A$3:$H$153,6,FALSE)</f>
        <v>6 - Persona mayor</v>
      </c>
      <c r="AB1451" s="34">
        <f>VLOOKUP($Y1451,[2]Edades!$A$3:$H$153,7,FALSE)</f>
        <v>13</v>
      </c>
      <c r="AC1451" s="34" t="str">
        <f>VLOOKUP($Y1451,[2]Edades!$A$3:$H$153,8,FALSE)</f>
        <v>60-64</v>
      </c>
      <c r="AD1451" s="34" t="s">
        <v>129</v>
      </c>
      <c r="AE1451" s="1">
        <v>2</v>
      </c>
      <c r="AF1451" s="34" t="s">
        <v>2137</v>
      </c>
      <c r="AG1451" s="34" t="s">
        <v>2127</v>
      </c>
      <c r="AH1451" s="34" t="s">
        <v>2127</v>
      </c>
      <c r="AK1451" s="34" t="s">
        <v>139</v>
      </c>
      <c r="AM1451" s="34" t="s">
        <v>2127</v>
      </c>
      <c r="AN1451" s="36" t="s">
        <v>2127</v>
      </c>
      <c r="AO1451" s="36" t="s">
        <v>2127</v>
      </c>
      <c r="AP1451" s="34" t="s">
        <v>2127</v>
      </c>
      <c r="AQ1451" s="36" t="s">
        <v>2127</v>
      </c>
      <c r="AR1451" s="34" t="s">
        <v>2098</v>
      </c>
      <c r="AS1451" s="91" t="s">
        <v>7539</v>
      </c>
      <c r="AT1451" s="34">
        <v>3138887128</v>
      </c>
      <c r="AU1451" s="34" t="s">
        <v>2127</v>
      </c>
      <c r="AX1451" s="90"/>
      <c r="BA1451" s="91"/>
      <c r="BB1451" s="91"/>
      <c r="BC1451" s="91"/>
      <c r="BF1451" s="34" t="s">
        <v>4983</v>
      </c>
      <c r="BG1451" s="92" t="s">
        <v>2098</v>
      </c>
      <c r="BM1451" s="36" t="s">
        <v>131</v>
      </c>
      <c r="BN1451" s="34" t="s">
        <v>132</v>
      </c>
      <c r="BO1451" s="36">
        <v>0</v>
      </c>
      <c r="BQ1451" s="94"/>
      <c r="BS1451" s="36" t="s">
        <v>2127</v>
      </c>
      <c r="BU1451" s="95"/>
      <c r="BV1451" s="95"/>
      <c r="BW1451" s="61"/>
      <c r="BX1451" s="60"/>
      <c r="BY1451" s="59" t="str">
        <f t="shared" ca="1" si="111"/>
        <v/>
      </c>
      <c r="CD1451" s="68"/>
      <c r="CE1451" s="68"/>
      <c r="CF1451" s="67"/>
      <c r="CG1451">
        <v>90</v>
      </c>
      <c r="CH1451" s="2">
        <v>157</v>
      </c>
      <c r="CI1451" s="4">
        <f t="shared" si="112"/>
        <v>36.51263742951032</v>
      </c>
      <c r="CJ1451" s="5" t="str">
        <f t="shared" si="113"/>
        <v>OBESIDAD</v>
      </c>
      <c r="CK1451" s="36">
        <v>0</v>
      </c>
      <c r="CL1451" s="66"/>
      <c r="CM1451" s="89">
        <v>43888</v>
      </c>
      <c r="CN1451" s="97">
        <v>43901</v>
      </c>
      <c r="CP1451"/>
      <c r="CQ1451" s="65"/>
      <c r="CR1451" s="65"/>
      <c r="CS1451" s="98"/>
      <c r="CT1451"/>
      <c r="CU1451"/>
      <c r="CV1451" s="97"/>
      <c r="CW1451" s="2"/>
      <c r="CX1451" s="82"/>
      <c r="DG1451" s="64"/>
      <c r="DI1451" s="89"/>
      <c r="DJ1451" s="89"/>
      <c r="DN1451" s="34"/>
      <c r="DO1451" s="34"/>
      <c r="DP1451" s="34"/>
      <c r="DQ1451" s="34"/>
      <c r="DR1451" s="34"/>
      <c r="DS1451" s="34" t="s">
        <v>2127</v>
      </c>
      <c r="DT1451" s="34"/>
      <c r="DU1451" s="47">
        <v>44340</v>
      </c>
      <c r="DY1451" s="1">
        <v>1</v>
      </c>
      <c r="DZ1451" t="s">
        <v>7940</v>
      </c>
      <c r="EB1451" s="4"/>
      <c r="EJ1451"/>
      <c r="EL1451" s="34"/>
      <c r="EN1451" s="34"/>
    </row>
    <row r="1452" spans="1:144" x14ac:dyDescent="0.25">
      <c r="A1452" s="85">
        <v>2022</v>
      </c>
      <c r="B1452" s="87">
        <v>44830</v>
      </c>
      <c r="C1452" t="s">
        <v>121</v>
      </c>
      <c r="D1452" t="s">
        <v>122</v>
      </c>
      <c r="E1452" s="34" t="s">
        <v>7938</v>
      </c>
      <c r="F1452" s="34">
        <f t="shared" si="114"/>
        <v>1451</v>
      </c>
      <c r="G1452" s="34" t="s">
        <v>4985</v>
      </c>
      <c r="H1452">
        <v>18</v>
      </c>
      <c r="I1452" s="34" t="s">
        <v>6141</v>
      </c>
      <c r="J1452" s="34" t="s">
        <v>4988</v>
      </c>
      <c r="K1452" s="34" t="str">
        <f>VLOOKUP(J1452,[2]CodMpios!$B$347:$E$362,4,FALSE)</f>
        <v>18001 - Florencia</v>
      </c>
      <c r="L1452" s="34" t="str">
        <f>VLOOKUP($J1452,[2]Coord_Mpios_X_Y!$B$2:$K$1123,9,FALSE)</f>
        <v>1,749138703818</v>
      </c>
      <c r="M1452" s="34" t="str">
        <f>VLOOKUP($J1452,[2]Coord_Mpios_X_Y!$B$2:$K$1123,10,FALSE)</f>
        <v>-75,558239064333</v>
      </c>
      <c r="N1452" s="34" t="s">
        <v>125</v>
      </c>
      <c r="O1452" s="34" t="s">
        <v>126</v>
      </c>
      <c r="Q1452" s="34" t="s">
        <v>127</v>
      </c>
      <c r="R1452" s="34">
        <v>4925784</v>
      </c>
      <c r="S1452" s="34" t="str">
        <f t="shared" si="110"/>
        <v>CC4925784</v>
      </c>
      <c r="T1452" s="34" t="s">
        <v>167</v>
      </c>
      <c r="U1452" s="34" t="s">
        <v>145</v>
      </c>
      <c r="V1452" s="34" t="s">
        <v>215</v>
      </c>
      <c r="W1452" s="34" t="s">
        <v>135</v>
      </c>
      <c r="X1452" s="87">
        <v>22139</v>
      </c>
      <c r="Y1452">
        <v>62</v>
      </c>
      <c r="Z1452" s="36">
        <f>VLOOKUP($Y1452,[2]Edades!$A$3:$H$153,4,FALSE)</f>
        <v>6</v>
      </c>
      <c r="AA1452" s="34" t="str">
        <f>VLOOKUP($Y1452,[2]Edades!$A$3:$H$153,6,FALSE)</f>
        <v>6 - Persona mayor</v>
      </c>
      <c r="AB1452" s="34">
        <f>VLOOKUP($Y1452,[2]Edades!$A$3:$H$153,7,FALSE)</f>
        <v>13</v>
      </c>
      <c r="AC1452" s="34" t="str">
        <f>VLOOKUP($Y1452,[2]Edades!$A$3:$H$153,8,FALSE)</f>
        <v>60-64</v>
      </c>
      <c r="AD1452" s="34" t="s">
        <v>146</v>
      </c>
      <c r="AE1452">
        <v>1</v>
      </c>
      <c r="AF1452" s="34" t="s">
        <v>2137</v>
      </c>
      <c r="AG1452" s="34" t="s">
        <v>2127</v>
      </c>
      <c r="AH1452" s="34" t="s">
        <v>2127</v>
      </c>
      <c r="AK1452" s="34" t="s">
        <v>125</v>
      </c>
      <c r="AM1452" s="34" t="s">
        <v>2127</v>
      </c>
      <c r="AN1452" s="36" t="s">
        <v>2127</v>
      </c>
      <c r="AO1452" s="36" t="s">
        <v>2127</v>
      </c>
      <c r="AP1452" s="34" t="s">
        <v>2127</v>
      </c>
      <c r="AQ1452" s="36" t="s">
        <v>2127</v>
      </c>
      <c r="AR1452" s="34" t="s">
        <v>2098</v>
      </c>
      <c r="AS1452" s="91" t="s">
        <v>7540</v>
      </c>
      <c r="AT1452" s="34">
        <v>3187145783</v>
      </c>
      <c r="AU1452" s="34" t="s">
        <v>2127</v>
      </c>
      <c r="AX1452" s="90"/>
      <c r="BA1452" s="91"/>
      <c r="BB1452" s="91"/>
      <c r="BC1452" s="91"/>
      <c r="BF1452" s="34" t="s">
        <v>4983</v>
      </c>
      <c r="BG1452" s="92" t="s">
        <v>2098</v>
      </c>
      <c r="BM1452" s="36" t="s">
        <v>131</v>
      </c>
      <c r="BN1452" s="34" t="s">
        <v>132</v>
      </c>
      <c r="BO1452" s="36">
        <v>0</v>
      </c>
      <c r="BQ1452" s="94"/>
      <c r="BS1452" s="36" t="s">
        <v>2127</v>
      </c>
      <c r="BU1452" s="95"/>
      <c r="BV1452" s="95"/>
      <c r="BW1452" s="61"/>
      <c r="BX1452" s="60"/>
      <c r="BY1452" s="59" t="str">
        <f t="shared" ca="1" si="111"/>
        <v/>
      </c>
      <c r="CD1452" s="68"/>
      <c r="CE1452" s="68"/>
      <c r="CF1452" s="67"/>
      <c r="CG1452">
        <v>80</v>
      </c>
      <c r="CH1452" s="2">
        <v>169</v>
      </c>
      <c r="CI1452" s="4">
        <f t="shared" si="112"/>
        <v>28.010223731662059</v>
      </c>
      <c r="CJ1452" s="5" t="str">
        <f t="shared" si="113"/>
        <v>SOBREPESO</v>
      </c>
      <c r="CK1452" s="36">
        <v>0</v>
      </c>
      <c r="CL1452" s="66"/>
      <c r="CM1452" s="89">
        <v>43892</v>
      </c>
      <c r="CN1452" s="97">
        <v>43902</v>
      </c>
      <c r="CP1452"/>
      <c r="CQ1452" s="65"/>
      <c r="CR1452" s="65"/>
      <c r="CS1452" s="98"/>
      <c r="CT1452"/>
      <c r="CU1452"/>
      <c r="CV1452" s="97"/>
      <c r="CW1452" s="2"/>
      <c r="CX1452" s="82"/>
      <c r="DG1452" s="64"/>
      <c r="DI1452" s="89"/>
      <c r="DJ1452" s="89"/>
      <c r="DK1452" s="89">
        <v>43880</v>
      </c>
      <c r="DN1452" s="34"/>
      <c r="DO1452" s="34"/>
      <c r="DP1452" s="34"/>
      <c r="DQ1452" s="34"/>
      <c r="DR1452" s="34"/>
      <c r="DS1452" s="34" t="s">
        <v>2127</v>
      </c>
      <c r="DT1452" s="34"/>
      <c r="DU1452" s="47">
        <v>44343</v>
      </c>
      <c r="DY1452" s="1">
        <v>2</v>
      </c>
      <c r="DZ1452" t="s">
        <v>7940</v>
      </c>
      <c r="EB1452" s="4"/>
      <c r="EJ1452"/>
      <c r="EL1452" s="34"/>
      <c r="EN1452" s="34"/>
    </row>
    <row r="1453" spans="1:144" x14ac:dyDescent="0.25">
      <c r="A1453" s="85">
        <v>2022</v>
      </c>
      <c r="B1453" s="87">
        <v>44830</v>
      </c>
      <c r="C1453" t="s">
        <v>121</v>
      </c>
      <c r="D1453" t="s">
        <v>122</v>
      </c>
      <c r="E1453" s="34" t="s">
        <v>7938</v>
      </c>
      <c r="F1453" s="34">
        <f t="shared" si="114"/>
        <v>1452</v>
      </c>
      <c r="G1453" s="34" t="s">
        <v>4985</v>
      </c>
      <c r="H1453">
        <v>18</v>
      </c>
      <c r="I1453" s="34" t="s">
        <v>6141</v>
      </c>
      <c r="J1453" s="34" t="s">
        <v>4988</v>
      </c>
      <c r="K1453" s="34" t="str">
        <f>VLOOKUP(J1453,[2]CodMpios!$B$347:$E$362,4,FALSE)</f>
        <v>18001 - Florencia</v>
      </c>
      <c r="L1453" s="34" t="str">
        <f>VLOOKUP($J1453,[2]Coord_Mpios_X_Y!$B$2:$K$1123,9,FALSE)</f>
        <v>1,749138703818</v>
      </c>
      <c r="M1453" s="34" t="str">
        <f>VLOOKUP($J1453,[2]Coord_Mpios_X_Y!$B$2:$K$1123,10,FALSE)</f>
        <v>-75,558239064333</v>
      </c>
      <c r="N1453" s="34" t="s">
        <v>125</v>
      </c>
      <c r="O1453" s="34" t="s">
        <v>126</v>
      </c>
      <c r="Q1453" s="34" t="s">
        <v>127</v>
      </c>
      <c r="R1453" s="34">
        <v>26579719</v>
      </c>
      <c r="S1453" s="34" t="str">
        <f t="shared" si="110"/>
        <v>CC26579719</v>
      </c>
      <c r="T1453" s="34" t="s">
        <v>483</v>
      </c>
      <c r="V1453" s="34" t="s">
        <v>2129</v>
      </c>
      <c r="W1453" s="34" t="s">
        <v>5402</v>
      </c>
      <c r="X1453" s="87">
        <v>11682</v>
      </c>
      <c r="Y1453">
        <v>91</v>
      </c>
      <c r="Z1453" s="36">
        <f>VLOOKUP($Y1453,[2]Edades!$A$3:$H$153,4,FALSE)</f>
        <v>6</v>
      </c>
      <c r="AA1453" s="34" t="str">
        <f>VLOOKUP($Y1453,[2]Edades!$A$3:$H$153,6,FALSE)</f>
        <v>6 - Persona mayor</v>
      </c>
      <c r="AB1453" s="34">
        <f>VLOOKUP($Y1453,[2]Edades!$A$3:$H$153,7,FALSE)</f>
        <v>17</v>
      </c>
      <c r="AC1453" s="34" t="str">
        <f>VLOOKUP($Y1453,[2]Edades!$A$3:$H$153,8,FALSE)</f>
        <v>80 Y MÁS</v>
      </c>
      <c r="AD1453" s="34" t="s">
        <v>129</v>
      </c>
      <c r="AE1453" s="1">
        <v>2</v>
      </c>
      <c r="AF1453" s="34" t="s">
        <v>2137</v>
      </c>
      <c r="AG1453" s="34" t="s">
        <v>2127</v>
      </c>
      <c r="AH1453" s="34" t="s">
        <v>2127</v>
      </c>
      <c r="AK1453" s="34" t="s">
        <v>125</v>
      </c>
      <c r="AM1453" s="34" t="s">
        <v>2127</v>
      </c>
      <c r="AN1453" s="36" t="s">
        <v>2127</v>
      </c>
      <c r="AO1453" s="36" t="s">
        <v>2127</v>
      </c>
      <c r="AP1453" s="34" t="s">
        <v>2127</v>
      </c>
      <c r="AQ1453" s="36" t="s">
        <v>2127</v>
      </c>
      <c r="AR1453" s="34" t="s">
        <v>2098</v>
      </c>
      <c r="AS1453" s="91" t="s">
        <v>7541</v>
      </c>
      <c r="AT1453" s="34">
        <v>3202718727</v>
      </c>
      <c r="AU1453" s="34" t="s">
        <v>2127</v>
      </c>
      <c r="AX1453" s="90"/>
      <c r="BA1453" s="91"/>
      <c r="BB1453" s="91"/>
      <c r="BC1453" s="91"/>
      <c r="BF1453" s="34" t="s">
        <v>4983</v>
      </c>
      <c r="BG1453" s="92" t="s">
        <v>2098</v>
      </c>
      <c r="BM1453" s="36" t="s">
        <v>131</v>
      </c>
      <c r="BN1453" s="34" t="s">
        <v>132</v>
      </c>
      <c r="BO1453" s="36">
        <v>0</v>
      </c>
      <c r="BQ1453" s="94"/>
      <c r="BS1453" s="36" t="s">
        <v>2127</v>
      </c>
      <c r="BU1453" s="95"/>
      <c r="BV1453" s="95"/>
      <c r="BW1453" s="61"/>
      <c r="BX1453" s="60"/>
      <c r="BY1453" s="59" t="str">
        <f t="shared" ca="1" si="111"/>
        <v/>
      </c>
      <c r="CD1453" s="68"/>
      <c r="CE1453" s="68"/>
      <c r="CF1453" s="67"/>
      <c r="CG1453"/>
      <c r="CH1453" s="2"/>
      <c r="CI1453" s="4" t="e">
        <f t="shared" si="112"/>
        <v>#DIV/0!</v>
      </c>
      <c r="CJ1453" s="5" t="str">
        <f t="shared" si="113"/>
        <v>SIN DATO</v>
      </c>
      <c r="CK1453" s="36">
        <v>0</v>
      </c>
      <c r="CL1453" s="66"/>
      <c r="CM1453" s="89">
        <v>43899</v>
      </c>
      <c r="CN1453" s="97">
        <v>43908</v>
      </c>
      <c r="CP1453"/>
      <c r="CQ1453" s="65"/>
      <c r="CR1453" s="65"/>
      <c r="CS1453" s="98"/>
      <c r="CT1453"/>
      <c r="CU1453"/>
      <c r="CV1453" s="97"/>
      <c r="CW1453" s="2"/>
      <c r="CX1453" s="82"/>
      <c r="DG1453" s="64"/>
      <c r="DI1453" s="89"/>
      <c r="DJ1453" s="89"/>
      <c r="DN1453" s="34"/>
      <c r="DO1453" s="34"/>
      <c r="DP1453" s="34"/>
      <c r="DQ1453" s="34"/>
      <c r="DR1453" s="34"/>
      <c r="DS1453" s="34" t="s">
        <v>2127</v>
      </c>
      <c r="DT1453" s="34"/>
      <c r="DU1453" s="47">
        <v>43908</v>
      </c>
      <c r="DY1453" s="1">
        <v>3</v>
      </c>
      <c r="DZ1453" t="s">
        <v>7940</v>
      </c>
      <c r="EB1453" s="4"/>
      <c r="EJ1453"/>
      <c r="EL1453" s="34"/>
      <c r="EN1453" s="34"/>
    </row>
    <row r="1454" spans="1:144" x14ac:dyDescent="0.25">
      <c r="A1454" s="85">
        <v>2022</v>
      </c>
      <c r="B1454" s="87">
        <v>44830</v>
      </c>
      <c r="C1454" t="s">
        <v>121</v>
      </c>
      <c r="D1454" t="s">
        <v>122</v>
      </c>
      <c r="E1454" s="34" t="s">
        <v>7938</v>
      </c>
      <c r="F1454" s="34">
        <f t="shared" si="114"/>
        <v>1453</v>
      </c>
      <c r="G1454" s="34" t="s">
        <v>4985</v>
      </c>
      <c r="H1454">
        <v>18</v>
      </c>
      <c r="I1454" s="34" t="s">
        <v>6141</v>
      </c>
      <c r="J1454" s="34" t="s">
        <v>4988</v>
      </c>
      <c r="K1454" s="34" t="str">
        <f>VLOOKUP(J1454,[2]CodMpios!$B$347:$E$362,4,FALSE)</f>
        <v>18001 - Florencia</v>
      </c>
      <c r="L1454" s="34" t="str">
        <f>VLOOKUP($J1454,[2]Coord_Mpios_X_Y!$B$2:$K$1123,9,FALSE)</f>
        <v>1,749138703818</v>
      </c>
      <c r="M1454" s="34" t="str">
        <f>VLOOKUP($J1454,[2]Coord_Mpios_X_Y!$B$2:$K$1123,10,FALSE)</f>
        <v>-75,558239064333</v>
      </c>
      <c r="N1454" s="34" t="s">
        <v>125</v>
      </c>
      <c r="O1454" s="34" t="s">
        <v>126</v>
      </c>
      <c r="Q1454" s="34" t="s">
        <v>127</v>
      </c>
      <c r="R1454" s="34">
        <v>17631228</v>
      </c>
      <c r="S1454" s="34" t="str">
        <f t="shared" si="110"/>
        <v>CC17631228</v>
      </c>
      <c r="T1454" s="34" t="s">
        <v>188</v>
      </c>
      <c r="U1454" s="34" t="s">
        <v>5401</v>
      </c>
      <c r="V1454" s="34" t="s">
        <v>1125</v>
      </c>
      <c r="W1454" s="34" t="s">
        <v>207</v>
      </c>
      <c r="X1454" s="87">
        <v>21334</v>
      </c>
      <c r="Y1454">
        <v>64</v>
      </c>
      <c r="Z1454" s="36">
        <f>VLOOKUP($Y1454,[2]Edades!$A$3:$H$153,4,FALSE)</f>
        <v>6</v>
      </c>
      <c r="AA1454" s="34" t="str">
        <f>VLOOKUP($Y1454,[2]Edades!$A$3:$H$153,6,FALSE)</f>
        <v>6 - Persona mayor</v>
      </c>
      <c r="AB1454" s="34">
        <f>VLOOKUP($Y1454,[2]Edades!$A$3:$H$153,7,FALSE)</f>
        <v>13</v>
      </c>
      <c r="AC1454" s="34" t="str">
        <f>VLOOKUP($Y1454,[2]Edades!$A$3:$H$153,8,FALSE)</f>
        <v>60-64</v>
      </c>
      <c r="AD1454" s="34" t="s">
        <v>146</v>
      </c>
      <c r="AE1454">
        <v>1</v>
      </c>
      <c r="AF1454" s="34" t="s">
        <v>2137</v>
      </c>
      <c r="AG1454" s="34" t="s">
        <v>2127</v>
      </c>
      <c r="AH1454" s="34" t="s">
        <v>2127</v>
      </c>
      <c r="AK1454" s="34" t="s">
        <v>125</v>
      </c>
      <c r="AM1454" s="34" t="s">
        <v>2127</v>
      </c>
      <c r="AN1454" s="36" t="s">
        <v>2127</v>
      </c>
      <c r="AO1454" s="36" t="s">
        <v>2127</v>
      </c>
      <c r="AP1454" s="34" t="s">
        <v>2127</v>
      </c>
      <c r="AQ1454" s="36" t="s">
        <v>2127</v>
      </c>
      <c r="AR1454" s="34" t="s">
        <v>2098</v>
      </c>
      <c r="AS1454" s="91" t="s">
        <v>7542</v>
      </c>
      <c r="AT1454" s="34">
        <v>3214595226</v>
      </c>
      <c r="AU1454" s="34" t="s">
        <v>2127</v>
      </c>
      <c r="AX1454" s="90"/>
      <c r="BA1454" s="91"/>
      <c r="BB1454" s="91"/>
      <c r="BC1454" s="91"/>
      <c r="BF1454" s="34" t="s">
        <v>4983</v>
      </c>
      <c r="BG1454" s="92" t="s">
        <v>2098</v>
      </c>
      <c r="BM1454" s="36" t="s">
        <v>131</v>
      </c>
      <c r="BN1454" s="34" t="s">
        <v>132</v>
      </c>
      <c r="BO1454" s="36">
        <v>0</v>
      </c>
      <c r="BQ1454" s="94"/>
      <c r="BS1454" s="36" t="s">
        <v>2127</v>
      </c>
      <c r="BU1454" s="95"/>
      <c r="BV1454" s="95"/>
      <c r="BW1454" s="61"/>
      <c r="BX1454" s="60"/>
      <c r="BY1454" s="59" t="str">
        <f t="shared" ca="1" si="111"/>
        <v/>
      </c>
      <c r="CD1454" s="68"/>
      <c r="CE1454" s="68"/>
      <c r="CF1454" s="67"/>
      <c r="CG1454">
        <v>72</v>
      </c>
      <c r="CH1454" s="2">
        <v>166</v>
      </c>
      <c r="CI1454" s="4">
        <f t="shared" si="112"/>
        <v>26.1286108288576</v>
      </c>
      <c r="CJ1454" s="5" t="str">
        <f t="shared" si="113"/>
        <v>SOBREPESO</v>
      </c>
      <c r="CK1454" s="36">
        <v>0</v>
      </c>
      <c r="CL1454" s="66"/>
      <c r="CM1454" s="89">
        <v>43894</v>
      </c>
      <c r="CN1454" s="97">
        <v>43902</v>
      </c>
      <c r="CP1454"/>
      <c r="CQ1454" s="65"/>
      <c r="CR1454" s="65"/>
      <c r="CS1454" s="98"/>
      <c r="CT1454"/>
      <c r="CU1454"/>
      <c r="CV1454" s="97"/>
      <c r="CW1454" s="2">
        <v>98</v>
      </c>
      <c r="CX1454" s="82">
        <v>68</v>
      </c>
      <c r="DG1454" s="64"/>
      <c r="DI1454" s="89"/>
      <c r="DJ1454" s="89"/>
      <c r="DN1454" s="34"/>
      <c r="DO1454" s="34"/>
      <c r="DP1454" s="34"/>
      <c r="DQ1454" s="34"/>
      <c r="DR1454" s="34"/>
      <c r="DS1454" s="34" t="s">
        <v>2127</v>
      </c>
      <c r="DT1454" s="34"/>
      <c r="DU1454" s="47">
        <v>44775</v>
      </c>
      <c r="DY1454" s="1">
        <v>2</v>
      </c>
      <c r="DZ1454" t="s">
        <v>2127</v>
      </c>
      <c r="EA1454" s="4">
        <v>1.44</v>
      </c>
      <c r="EB1454" s="4">
        <v>110</v>
      </c>
      <c r="EC1454" s="4">
        <v>171</v>
      </c>
      <c r="ED1454" s="4">
        <v>176.7</v>
      </c>
      <c r="EE1454" s="4">
        <v>54.5</v>
      </c>
      <c r="EF1454" s="4">
        <v>126</v>
      </c>
      <c r="EJ1454"/>
      <c r="EL1454" s="34"/>
      <c r="EN1454" s="34"/>
    </row>
    <row r="1455" spans="1:144" x14ac:dyDescent="0.25">
      <c r="A1455" s="85">
        <v>2022</v>
      </c>
      <c r="B1455" s="87">
        <v>44830</v>
      </c>
      <c r="C1455" t="s">
        <v>121</v>
      </c>
      <c r="D1455" t="s">
        <v>122</v>
      </c>
      <c r="E1455" s="34" t="s">
        <v>7938</v>
      </c>
      <c r="F1455" s="34">
        <f t="shared" si="114"/>
        <v>1454</v>
      </c>
      <c r="G1455" s="34" t="s">
        <v>4985</v>
      </c>
      <c r="H1455">
        <v>18</v>
      </c>
      <c r="I1455" s="34" t="s">
        <v>6141</v>
      </c>
      <c r="J1455" s="34" t="s">
        <v>4988</v>
      </c>
      <c r="K1455" s="34" t="str">
        <f>VLOOKUP(J1455,[2]CodMpios!$B$347:$E$362,4,FALSE)</f>
        <v>18001 - Florencia</v>
      </c>
      <c r="L1455" s="34" t="str">
        <f>VLOOKUP($J1455,[2]Coord_Mpios_X_Y!$B$2:$K$1123,9,FALSE)</f>
        <v>1,749138703818</v>
      </c>
      <c r="M1455" s="34" t="str">
        <f>VLOOKUP($J1455,[2]Coord_Mpios_X_Y!$B$2:$K$1123,10,FALSE)</f>
        <v>-75,558239064333</v>
      </c>
      <c r="N1455" s="34" t="s">
        <v>125</v>
      </c>
      <c r="O1455" s="34" t="s">
        <v>126</v>
      </c>
      <c r="Q1455" s="34" t="s">
        <v>127</v>
      </c>
      <c r="R1455" s="34">
        <v>17637784</v>
      </c>
      <c r="S1455" s="34" t="str">
        <f t="shared" si="110"/>
        <v>CC17637784</v>
      </c>
      <c r="T1455" s="34" t="s">
        <v>427</v>
      </c>
      <c r="U1455" s="34" t="s">
        <v>572</v>
      </c>
      <c r="V1455" s="34" t="s">
        <v>5400</v>
      </c>
      <c r="W1455" s="34" t="s">
        <v>5399</v>
      </c>
      <c r="X1455" s="87">
        <v>23783</v>
      </c>
      <c r="Y1455">
        <v>58</v>
      </c>
      <c r="Z1455" s="36">
        <f>VLOOKUP($Y1455,[2]Edades!$A$3:$H$153,4,FALSE)</f>
        <v>5</v>
      </c>
      <c r="AA1455" s="34" t="str">
        <f>VLOOKUP($Y1455,[2]Edades!$A$3:$H$153,6,FALSE)</f>
        <v>5 - Adultez</v>
      </c>
      <c r="AB1455" s="34">
        <f>VLOOKUP($Y1455,[2]Edades!$A$3:$H$153,7,FALSE)</f>
        <v>12</v>
      </c>
      <c r="AC1455" s="34" t="str">
        <f>VLOOKUP($Y1455,[2]Edades!$A$3:$H$153,8,FALSE)</f>
        <v>55-59</v>
      </c>
      <c r="AD1455" s="34" t="s">
        <v>146</v>
      </c>
      <c r="AE1455">
        <v>1</v>
      </c>
      <c r="AF1455" s="34" t="s">
        <v>130</v>
      </c>
      <c r="AG1455" s="34" t="s">
        <v>2127</v>
      </c>
      <c r="AH1455" s="34" t="s">
        <v>2127</v>
      </c>
      <c r="AK1455" s="34" t="s">
        <v>125</v>
      </c>
      <c r="AM1455" s="34" t="s">
        <v>2127</v>
      </c>
      <c r="AN1455" s="36" t="s">
        <v>2127</v>
      </c>
      <c r="AO1455" s="36" t="s">
        <v>2127</v>
      </c>
      <c r="AP1455" s="34" t="s">
        <v>2127</v>
      </c>
      <c r="AQ1455" s="36" t="s">
        <v>2127</v>
      </c>
      <c r="AR1455" s="34" t="s">
        <v>2098</v>
      </c>
      <c r="AS1455" s="91" t="s">
        <v>7543</v>
      </c>
      <c r="AT1455" s="34">
        <v>3102327423</v>
      </c>
      <c r="AU1455" s="34" t="s">
        <v>2127</v>
      </c>
      <c r="AX1455" s="90"/>
      <c r="BA1455" s="91"/>
      <c r="BB1455" s="91"/>
      <c r="BC1455" s="91"/>
      <c r="BF1455" s="34" t="s">
        <v>4983</v>
      </c>
      <c r="BG1455" s="92" t="s">
        <v>2098</v>
      </c>
      <c r="BM1455" s="36" t="s">
        <v>131</v>
      </c>
      <c r="BN1455" s="34" t="s">
        <v>132</v>
      </c>
      <c r="BO1455" s="36">
        <v>0</v>
      </c>
      <c r="BQ1455" s="94"/>
      <c r="BS1455" s="36" t="s">
        <v>2127</v>
      </c>
      <c r="BU1455" s="95"/>
      <c r="BV1455" s="95"/>
      <c r="BW1455" s="61"/>
      <c r="BX1455" s="60"/>
      <c r="BY1455" s="59" t="str">
        <f t="shared" ca="1" si="111"/>
        <v/>
      </c>
      <c r="CD1455" s="68"/>
      <c r="CE1455" s="68"/>
      <c r="CF1455" s="67"/>
      <c r="CG1455">
        <v>80</v>
      </c>
      <c r="CH1455" s="2">
        <v>172</v>
      </c>
      <c r="CI1455" s="4">
        <f t="shared" si="112"/>
        <v>27.041644131963228</v>
      </c>
      <c r="CJ1455" s="5" t="str">
        <f t="shared" si="113"/>
        <v>SOBREPESO</v>
      </c>
      <c r="CK1455" s="36">
        <v>0</v>
      </c>
      <c r="CL1455" s="66"/>
      <c r="CM1455" s="89">
        <v>43894</v>
      </c>
      <c r="CN1455" s="97">
        <v>43908</v>
      </c>
      <c r="CP1455"/>
      <c r="CQ1455" s="65"/>
      <c r="CR1455" s="65"/>
      <c r="CS1455" s="98"/>
      <c r="CT1455"/>
      <c r="CU1455"/>
      <c r="CV1455" s="97"/>
      <c r="CW1455" s="2">
        <v>130</v>
      </c>
      <c r="CX1455" s="82">
        <v>80</v>
      </c>
      <c r="DG1455" s="64"/>
      <c r="DI1455" s="89"/>
      <c r="DJ1455" s="89"/>
      <c r="DN1455" s="34"/>
      <c r="DO1455" s="34"/>
      <c r="DP1455" s="34"/>
      <c r="DQ1455" s="34"/>
      <c r="DR1455" s="34"/>
      <c r="DS1455" s="34" t="s">
        <v>2127</v>
      </c>
      <c r="DT1455" s="34"/>
      <c r="DU1455" s="47">
        <v>43908</v>
      </c>
      <c r="DY1455" s="1">
        <v>2</v>
      </c>
      <c r="DZ1455" t="s">
        <v>7941</v>
      </c>
      <c r="EB1455" s="4"/>
      <c r="EJ1455"/>
      <c r="EL1455" s="34"/>
      <c r="EN1455" s="34"/>
    </row>
    <row r="1456" spans="1:144" x14ac:dyDescent="0.25">
      <c r="A1456" s="85">
        <v>2022</v>
      </c>
      <c r="B1456" s="87">
        <v>44830</v>
      </c>
      <c r="C1456" t="s">
        <v>121</v>
      </c>
      <c r="D1456" t="s">
        <v>122</v>
      </c>
      <c r="E1456" s="34" t="s">
        <v>7938</v>
      </c>
      <c r="F1456" s="34">
        <f t="shared" si="114"/>
        <v>1455</v>
      </c>
      <c r="G1456" s="34" t="s">
        <v>4985</v>
      </c>
      <c r="H1456">
        <v>18</v>
      </c>
      <c r="I1456" s="34" t="s">
        <v>6141</v>
      </c>
      <c r="J1456" s="34" t="s">
        <v>5014</v>
      </c>
      <c r="K1456" s="34" t="str">
        <f>VLOOKUP(J1456,[2]CodMpios!$B$347:$E$362,4,FALSE)</f>
        <v>18029 - Albania</v>
      </c>
      <c r="L1456" s="34" t="str">
        <f>VLOOKUP($J1456,[2]Coord_Mpios_X_Y!$B$2:$K$1123,9,FALSE)</f>
        <v>1,227865490191</v>
      </c>
      <c r="M1456" s="34" t="str">
        <f>VLOOKUP($J1456,[2]Coord_Mpios_X_Y!$B$2:$K$1123,10,FALSE)</f>
        <v>-75,882326507579</v>
      </c>
      <c r="N1456" s="34" t="s">
        <v>125</v>
      </c>
      <c r="O1456" s="34" t="s">
        <v>126</v>
      </c>
      <c r="Q1456" s="34" t="s">
        <v>127</v>
      </c>
      <c r="R1456" s="34">
        <v>17632923</v>
      </c>
      <c r="S1456" s="34" t="str">
        <f t="shared" si="110"/>
        <v>CC17632923</v>
      </c>
      <c r="T1456" s="34" t="s">
        <v>5398</v>
      </c>
      <c r="V1456" s="34" t="s">
        <v>5397</v>
      </c>
      <c r="W1456" s="34" t="s">
        <v>5064</v>
      </c>
      <c r="X1456" s="87">
        <v>22506</v>
      </c>
      <c r="Y1456">
        <v>61</v>
      </c>
      <c r="Z1456" s="36">
        <f>VLOOKUP($Y1456,[2]Edades!$A$3:$H$153,4,FALSE)</f>
        <v>6</v>
      </c>
      <c r="AA1456" s="34" t="str">
        <f>VLOOKUP($Y1456,[2]Edades!$A$3:$H$153,6,FALSE)</f>
        <v>6 - Persona mayor</v>
      </c>
      <c r="AB1456" s="34">
        <f>VLOOKUP($Y1456,[2]Edades!$A$3:$H$153,7,FALSE)</f>
        <v>13</v>
      </c>
      <c r="AC1456" s="34" t="str">
        <f>VLOOKUP($Y1456,[2]Edades!$A$3:$H$153,8,FALSE)</f>
        <v>60-64</v>
      </c>
      <c r="AD1456" s="34" t="s">
        <v>146</v>
      </c>
      <c r="AE1456">
        <v>1</v>
      </c>
      <c r="AF1456" s="34" t="s">
        <v>2137</v>
      </c>
      <c r="AG1456" s="34" t="s">
        <v>2127</v>
      </c>
      <c r="AH1456" s="34" t="s">
        <v>2127</v>
      </c>
      <c r="AK1456" s="34" t="s">
        <v>125</v>
      </c>
      <c r="AM1456" s="34" t="s">
        <v>2127</v>
      </c>
      <c r="AN1456" s="36" t="s">
        <v>2127</v>
      </c>
      <c r="AO1456" s="36" t="s">
        <v>2127</v>
      </c>
      <c r="AP1456" s="34" t="s">
        <v>2127</v>
      </c>
      <c r="AQ1456" s="36" t="s">
        <v>2127</v>
      </c>
      <c r="AR1456" s="34" t="s">
        <v>5305</v>
      </c>
      <c r="AS1456" s="91" t="s">
        <v>7544</v>
      </c>
      <c r="AT1456" s="34">
        <v>3212725771</v>
      </c>
      <c r="AU1456" s="34" t="s">
        <v>2127</v>
      </c>
      <c r="AX1456" s="90"/>
      <c r="BA1456" s="91"/>
      <c r="BB1456" s="91"/>
      <c r="BC1456" s="91"/>
      <c r="BF1456" s="34" t="s">
        <v>4983</v>
      </c>
      <c r="BG1456" s="92" t="s">
        <v>2098</v>
      </c>
      <c r="BM1456" s="36" t="s">
        <v>131</v>
      </c>
      <c r="BN1456" s="34" t="s">
        <v>132</v>
      </c>
      <c r="BO1456" s="36">
        <v>0</v>
      </c>
      <c r="BQ1456" s="94"/>
      <c r="BS1456" s="36" t="s">
        <v>2127</v>
      </c>
      <c r="BU1456" s="95"/>
      <c r="BV1456" s="95"/>
      <c r="BW1456" s="61"/>
      <c r="BX1456" s="60"/>
      <c r="BY1456" s="59" t="str">
        <f t="shared" ca="1" si="111"/>
        <v/>
      </c>
      <c r="CD1456" s="68"/>
      <c r="CE1456" s="68"/>
      <c r="CF1456" s="67"/>
      <c r="CG1456">
        <v>84</v>
      </c>
      <c r="CH1456" s="2">
        <v>165</v>
      </c>
      <c r="CI1456" s="4">
        <f t="shared" si="112"/>
        <v>30.853994490358129</v>
      </c>
      <c r="CJ1456" s="5" t="str">
        <f t="shared" si="113"/>
        <v>OBESIDAD</v>
      </c>
      <c r="CK1456" s="36">
        <v>0</v>
      </c>
      <c r="CL1456" s="66"/>
      <c r="CM1456" s="89">
        <v>43894</v>
      </c>
      <c r="CN1456" s="97">
        <v>43909</v>
      </c>
      <c r="CP1456"/>
      <c r="CQ1456" s="65"/>
      <c r="CR1456" s="65"/>
      <c r="CS1456" s="98"/>
      <c r="CT1456"/>
      <c r="CU1456"/>
      <c r="CV1456" s="97"/>
      <c r="CW1456" s="2">
        <v>130</v>
      </c>
      <c r="CX1456" s="82">
        <v>80</v>
      </c>
      <c r="DG1456" s="64"/>
      <c r="DI1456" s="89"/>
      <c r="DJ1456" s="89"/>
      <c r="DN1456" s="34"/>
      <c r="DO1456" s="34"/>
      <c r="DP1456" s="34"/>
      <c r="DQ1456" s="34"/>
      <c r="DR1456" s="34"/>
      <c r="DS1456" s="34" t="s">
        <v>2127</v>
      </c>
      <c r="DT1456" s="34"/>
      <c r="DU1456" s="47">
        <v>44673</v>
      </c>
      <c r="DY1456" s="1">
        <v>2</v>
      </c>
      <c r="DZ1456" t="s">
        <v>7941</v>
      </c>
      <c r="EB1456" s="4">
        <v>129</v>
      </c>
      <c r="EF1456" s="4">
        <v>272</v>
      </c>
      <c r="EH1456" s="4">
        <v>7.1</v>
      </c>
      <c r="EJ1456"/>
      <c r="EL1456" s="34"/>
      <c r="EN1456" s="34"/>
    </row>
    <row r="1457" spans="1:144" x14ac:dyDescent="0.25">
      <c r="A1457" s="85">
        <v>2022</v>
      </c>
      <c r="B1457" s="87">
        <v>44830</v>
      </c>
      <c r="C1457" t="s">
        <v>121</v>
      </c>
      <c r="D1457" t="s">
        <v>122</v>
      </c>
      <c r="E1457" s="34" t="s">
        <v>7938</v>
      </c>
      <c r="F1457" s="34">
        <f t="shared" si="114"/>
        <v>1456</v>
      </c>
      <c r="G1457" s="34" t="s">
        <v>4985</v>
      </c>
      <c r="H1457">
        <v>18</v>
      </c>
      <c r="I1457" s="34" t="s">
        <v>6141</v>
      </c>
      <c r="J1457" s="34" t="s">
        <v>5007</v>
      </c>
      <c r="K1457" s="34" t="str">
        <f>VLOOKUP(J1457,[2]CodMpios!$B$347:$E$362,4,FALSE)</f>
        <v>18410 - La Montañita</v>
      </c>
      <c r="L1457" s="34" t="str">
        <f>VLOOKUP($J1457,[2]Coord_Mpios_X_Y!$B$2:$K$1123,9,FALSE)</f>
        <v>1,302860442333</v>
      </c>
      <c r="M1457" s="34" t="str">
        <f>VLOOKUP($J1457,[2]Coord_Mpios_X_Y!$B$2:$K$1123,10,FALSE)</f>
        <v>-75,235727318747</v>
      </c>
      <c r="N1457" s="34" t="s">
        <v>125</v>
      </c>
      <c r="O1457" s="34" t="s">
        <v>126</v>
      </c>
      <c r="Q1457" s="34" t="s">
        <v>127</v>
      </c>
      <c r="R1457" s="34">
        <v>40087804</v>
      </c>
      <c r="S1457" s="34" t="str">
        <f t="shared" si="110"/>
        <v>CC40087804</v>
      </c>
      <c r="T1457" s="34" t="s">
        <v>739</v>
      </c>
      <c r="V1457" s="34" t="s">
        <v>2340</v>
      </c>
      <c r="W1457" s="34" t="s">
        <v>5146</v>
      </c>
      <c r="X1457" s="87">
        <v>26602</v>
      </c>
      <c r="Y1457">
        <v>50</v>
      </c>
      <c r="Z1457" s="36">
        <f>VLOOKUP($Y1457,[2]Edades!$A$3:$H$153,4,FALSE)</f>
        <v>5</v>
      </c>
      <c r="AA1457" s="34" t="str">
        <f>VLOOKUP($Y1457,[2]Edades!$A$3:$H$153,6,FALSE)</f>
        <v>5 - Adultez</v>
      </c>
      <c r="AB1457" s="34">
        <f>VLOOKUP($Y1457,[2]Edades!$A$3:$H$153,7,FALSE)</f>
        <v>11</v>
      </c>
      <c r="AC1457" s="34" t="str">
        <f>VLOOKUP($Y1457,[2]Edades!$A$3:$H$153,8,FALSE)</f>
        <v>50-54</v>
      </c>
      <c r="AD1457" s="34" t="s">
        <v>129</v>
      </c>
      <c r="AE1457" s="1">
        <v>2</v>
      </c>
      <c r="AF1457" s="34" t="s">
        <v>130</v>
      </c>
      <c r="AG1457" s="34" t="s">
        <v>2127</v>
      </c>
      <c r="AH1457" s="34" t="s">
        <v>2127</v>
      </c>
      <c r="AK1457" s="34" t="s">
        <v>125</v>
      </c>
      <c r="AM1457" s="34" t="s">
        <v>2127</v>
      </c>
      <c r="AN1457" s="36" t="s">
        <v>2127</v>
      </c>
      <c r="AO1457" s="36" t="s">
        <v>2127</v>
      </c>
      <c r="AP1457" s="34" t="s">
        <v>2127</v>
      </c>
      <c r="AQ1457" s="36" t="s">
        <v>2127</v>
      </c>
      <c r="AR1457" s="34" t="s">
        <v>5919</v>
      </c>
      <c r="AS1457" s="91" t="s">
        <v>7094</v>
      </c>
      <c r="AT1457" s="34">
        <v>3229026995</v>
      </c>
      <c r="AU1457" s="34" t="s">
        <v>2127</v>
      </c>
      <c r="AX1457" s="90"/>
      <c r="BA1457" s="91"/>
      <c r="BB1457" s="91"/>
      <c r="BC1457" s="91"/>
      <c r="BF1457" s="34" t="s">
        <v>4983</v>
      </c>
      <c r="BG1457" s="92" t="s">
        <v>2098</v>
      </c>
      <c r="BM1457" s="36" t="s">
        <v>131</v>
      </c>
      <c r="BN1457" s="34" t="s">
        <v>132</v>
      </c>
      <c r="BO1457" s="36">
        <v>0</v>
      </c>
      <c r="BQ1457" s="94"/>
      <c r="BS1457" s="36" t="s">
        <v>2127</v>
      </c>
      <c r="BU1457" s="95"/>
      <c r="BV1457" s="95"/>
      <c r="BW1457" s="61"/>
      <c r="BX1457" s="60"/>
      <c r="BY1457" s="59" t="str">
        <f t="shared" ca="1" si="111"/>
        <v/>
      </c>
      <c r="CD1457" s="68"/>
      <c r="CE1457" s="68"/>
      <c r="CF1457" s="67"/>
      <c r="CG1457"/>
      <c r="CH1457" s="2"/>
      <c r="CI1457" s="4" t="e">
        <f t="shared" si="112"/>
        <v>#DIV/0!</v>
      </c>
      <c r="CJ1457" s="5" t="str">
        <f t="shared" si="113"/>
        <v>SIN DATO</v>
      </c>
      <c r="CK1457" s="36">
        <v>0</v>
      </c>
      <c r="CL1457" s="66"/>
      <c r="CM1457" s="89">
        <v>43895</v>
      </c>
      <c r="CN1457" s="97">
        <v>43895</v>
      </c>
      <c r="CP1457"/>
      <c r="CQ1457" s="65"/>
      <c r="CR1457" s="65"/>
      <c r="CS1457" s="98"/>
      <c r="CT1457"/>
      <c r="CU1457"/>
      <c r="CV1457" s="97"/>
      <c r="CW1457" s="2"/>
      <c r="CX1457" s="82"/>
      <c r="DG1457" s="64"/>
      <c r="DI1457" s="89"/>
      <c r="DJ1457" s="89"/>
      <c r="DN1457" s="34"/>
      <c r="DO1457" s="34"/>
      <c r="DP1457" s="34"/>
      <c r="DQ1457" s="34"/>
      <c r="DR1457" s="34"/>
      <c r="DS1457" s="34" t="s">
        <v>2127</v>
      </c>
      <c r="DT1457" s="34"/>
      <c r="DY1457" s="1">
        <v>2</v>
      </c>
      <c r="DZ1457" t="s">
        <v>7941</v>
      </c>
      <c r="EB1457" s="4"/>
      <c r="EJ1457"/>
      <c r="EL1457" s="34"/>
      <c r="EN1457" s="34"/>
    </row>
    <row r="1458" spans="1:144" x14ac:dyDescent="0.25">
      <c r="A1458" s="85">
        <v>2022</v>
      </c>
      <c r="B1458" s="87">
        <v>44830</v>
      </c>
      <c r="C1458" t="s">
        <v>121</v>
      </c>
      <c r="D1458" t="s">
        <v>122</v>
      </c>
      <c r="E1458" s="34" t="s">
        <v>7938</v>
      </c>
      <c r="F1458" s="34">
        <f t="shared" si="114"/>
        <v>1457</v>
      </c>
      <c r="G1458" s="34" t="s">
        <v>4985</v>
      </c>
      <c r="H1458">
        <v>18</v>
      </c>
      <c r="I1458" s="34" t="s">
        <v>6141</v>
      </c>
      <c r="J1458" s="34" t="s">
        <v>4988</v>
      </c>
      <c r="K1458" s="34" t="str">
        <f>VLOOKUP(J1458,[2]CodMpios!$B$347:$E$362,4,FALSE)</f>
        <v>18001 - Florencia</v>
      </c>
      <c r="L1458" s="34" t="str">
        <f>VLOOKUP($J1458,[2]Coord_Mpios_X_Y!$B$2:$K$1123,9,FALSE)</f>
        <v>1,749138703818</v>
      </c>
      <c r="M1458" s="34" t="str">
        <f>VLOOKUP($J1458,[2]Coord_Mpios_X_Y!$B$2:$K$1123,10,FALSE)</f>
        <v>-75,558239064333</v>
      </c>
      <c r="N1458" s="34" t="s">
        <v>125</v>
      </c>
      <c r="O1458" s="34" t="s">
        <v>126</v>
      </c>
      <c r="Q1458" s="34" t="s">
        <v>127</v>
      </c>
      <c r="R1458" s="34">
        <v>17657326</v>
      </c>
      <c r="S1458" s="34" t="str">
        <f t="shared" si="110"/>
        <v>CC17657326</v>
      </c>
      <c r="T1458" s="34" t="s">
        <v>5396</v>
      </c>
      <c r="V1458" s="34" t="s">
        <v>2361</v>
      </c>
      <c r="W1458" s="34" t="s">
        <v>328</v>
      </c>
      <c r="X1458" s="87">
        <v>28595</v>
      </c>
      <c r="Y1458">
        <v>44</v>
      </c>
      <c r="Z1458" s="36">
        <f>VLOOKUP($Y1458,[2]Edades!$A$3:$H$153,4,FALSE)</f>
        <v>5</v>
      </c>
      <c r="AA1458" s="34" t="str">
        <f>VLOOKUP($Y1458,[2]Edades!$A$3:$H$153,6,FALSE)</f>
        <v>5 - Adultez</v>
      </c>
      <c r="AB1458" s="34">
        <f>VLOOKUP($Y1458,[2]Edades!$A$3:$H$153,7,FALSE)</f>
        <v>9</v>
      </c>
      <c r="AC1458" s="34" t="str">
        <f>VLOOKUP($Y1458,[2]Edades!$A$3:$H$153,8,FALSE)</f>
        <v>40-44</v>
      </c>
      <c r="AD1458" s="34" t="s">
        <v>146</v>
      </c>
      <c r="AE1458">
        <v>1</v>
      </c>
      <c r="AF1458" s="34" t="s">
        <v>130</v>
      </c>
      <c r="AG1458" s="34" t="s">
        <v>2127</v>
      </c>
      <c r="AH1458" s="34" t="s">
        <v>2127</v>
      </c>
      <c r="AK1458" s="34" t="s">
        <v>125</v>
      </c>
      <c r="AM1458" s="34" t="s">
        <v>2127</v>
      </c>
      <c r="AN1458" s="36" t="s">
        <v>2127</v>
      </c>
      <c r="AO1458" s="36" t="s">
        <v>2127</v>
      </c>
      <c r="AP1458" s="34" t="s">
        <v>2127</v>
      </c>
      <c r="AQ1458" s="36" t="s">
        <v>2127</v>
      </c>
      <c r="AR1458" s="34" t="s">
        <v>2098</v>
      </c>
      <c r="AS1458" s="91" t="s">
        <v>7545</v>
      </c>
      <c r="AT1458" s="34">
        <v>3107957312</v>
      </c>
      <c r="AU1458" s="34" t="s">
        <v>2127</v>
      </c>
      <c r="AX1458" s="90"/>
      <c r="BA1458" s="91"/>
      <c r="BB1458" s="91"/>
      <c r="BC1458" s="91"/>
      <c r="BF1458" s="34" t="s">
        <v>4983</v>
      </c>
      <c r="BG1458" s="92" t="s">
        <v>2098</v>
      </c>
      <c r="BM1458" s="36" t="s">
        <v>131</v>
      </c>
      <c r="BN1458" s="34" t="s">
        <v>132</v>
      </c>
      <c r="BO1458" s="36">
        <v>0</v>
      </c>
      <c r="BQ1458" s="94"/>
      <c r="BS1458" s="36" t="s">
        <v>2127</v>
      </c>
      <c r="BU1458" s="95"/>
      <c r="BV1458" s="95"/>
      <c r="BW1458" s="61"/>
      <c r="BX1458" s="60"/>
      <c r="BY1458" s="59" t="str">
        <f t="shared" ca="1" si="111"/>
        <v/>
      </c>
      <c r="CD1458" s="68"/>
      <c r="CE1458" s="68"/>
      <c r="CF1458" s="67"/>
      <c r="CG1458"/>
      <c r="CH1458" s="2"/>
      <c r="CI1458" s="4" t="e">
        <f t="shared" si="112"/>
        <v>#DIV/0!</v>
      </c>
      <c r="CJ1458" s="5" t="str">
        <f t="shared" si="113"/>
        <v>SIN DATO</v>
      </c>
      <c r="CK1458" s="36">
        <v>0</v>
      </c>
      <c r="CL1458" s="66"/>
      <c r="CM1458" s="89">
        <v>43895</v>
      </c>
      <c r="CN1458" s="97">
        <v>43909</v>
      </c>
      <c r="CP1458"/>
      <c r="CQ1458" s="65"/>
      <c r="CR1458" s="65"/>
      <c r="CS1458" s="98"/>
      <c r="CT1458"/>
      <c r="CU1458"/>
      <c r="CV1458" s="97"/>
      <c r="CW1458" s="2"/>
      <c r="CX1458" s="82"/>
      <c r="DG1458" s="64"/>
      <c r="DI1458" s="89"/>
      <c r="DJ1458" s="89"/>
      <c r="DN1458" s="34"/>
      <c r="DO1458" s="34"/>
      <c r="DP1458" s="34"/>
      <c r="DQ1458" s="34"/>
      <c r="DR1458" s="34"/>
      <c r="DS1458" s="34" t="s">
        <v>2127</v>
      </c>
      <c r="DT1458" s="34"/>
      <c r="DU1458" s="47">
        <v>43909</v>
      </c>
      <c r="DY1458" s="1">
        <v>1</v>
      </c>
      <c r="DZ1458" t="s">
        <v>7941</v>
      </c>
      <c r="EB1458" s="4"/>
      <c r="EJ1458"/>
      <c r="EL1458" s="34"/>
      <c r="EN1458" s="34"/>
    </row>
    <row r="1459" spans="1:144" x14ac:dyDescent="0.25">
      <c r="A1459" s="85">
        <v>2022</v>
      </c>
      <c r="B1459" s="87">
        <v>44830</v>
      </c>
      <c r="C1459" t="s">
        <v>121</v>
      </c>
      <c r="D1459" t="s">
        <v>122</v>
      </c>
      <c r="E1459" s="34" t="s">
        <v>7938</v>
      </c>
      <c r="F1459" s="34">
        <f t="shared" si="114"/>
        <v>1458</v>
      </c>
      <c r="G1459" s="34" t="s">
        <v>4985</v>
      </c>
      <c r="H1459">
        <v>18</v>
      </c>
      <c r="I1459" s="34" t="s">
        <v>6141</v>
      </c>
      <c r="J1459" s="34" t="s">
        <v>4988</v>
      </c>
      <c r="K1459" s="34" t="str">
        <f>VLOOKUP(J1459,[2]CodMpios!$B$347:$E$362,4,FALSE)</f>
        <v>18001 - Florencia</v>
      </c>
      <c r="L1459" s="34" t="str">
        <f>VLOOKUP($J1459,[2]Coord_Mpios_X_Y!$B$2:$K$1123,9,FALSE)</f>
        <v>1,749138703818</v>
      </c>
      <c r="M1459" s="34" t="str">
        <f>VLOOKUP($J1459,[2]Coord_Mpios_X_Y!$B$2:$K$1123,10,FALSE)</f>
        <v>-75,558239064333</v>
      </c>
      <c r="N1459" s="34" t="s">
        <v>125</v>
      </c>
      <c r="O1459" s="34" t="s">
        <v>126</v>
      </c>
      <c r="Q1459" s="34" t="s">
        <v>127</v>
      </c>
      <c r="R1459" s="34">
        <v>40756892</v>
      </c>
      <c r="S1459" s="34" t="str">
        <f t="shared" si="110"/>
        <v>CC40756892</v>
      </c>
      <c r="T1459" s="34" t="s">
        <v>397</v>
      </c>
      <c r="V1459" s="34" t="s">
        <v>5102</v>
      </c>
      <c r="W1459" s="34" t="s">
        <v>5395</v>
      </c>
      <c r="X1459" s="87">
        <v>20687</v>
      </c>
      <c r="Y1459">
        <v>66</v>
      </c>
      <c r="Z1459" s="36">
        <f>VLOOKUP($Y1459,[2]Edades!$A$3:$H$153,4,FALSE)</f>
        <v>6</v>
      </c>
      <c r="AA1459" s="34" t="str">
        <f>VLOOKUP($Y1459,[2]Edades!$A$3:$H$153,6,FALSE)</f>
        <v>6 - Persona mayor</v>
      </c>
      <c r="AB1459" s="34">
        <f>VLOOKUP($Y1459,[2]Edades!$A$3:$H$153,7,FALSE)</f>
        <v>14</v>
      </c>
      <c r="AC1459" s="34" t="str">
        <f>VLOOKUP($Y1459,[2]Edades!$A$3:$H$153,8,FALSE)</f>
        <v>65-69</v>
      </c>
      <c r="AD1459" s="34" t="s">
        <v>129</v>
      </c>
      <c r="AE1459" s="1">
        <v>2</v>
      </c>
      <c r="AF1459" s="34" t="s">
        <v>2137</v>
      </c>
      <c r="AG1459" s="34" t="s">
        <v>2127</v>
      </c>
      <c r="AH1459" s="34" t="s">
        <v>2127</v>
      </c>
      <c r="AK1459" s="34" t="s">
        <v>125</v>
      </c>
      <c r="AM1459" s="34" t="s">
        <v>2127</v>
      </c>
      <c r="AN1459" s="36" t="s">
        <v>2127</v>
      </c>
      <c r="AO1459" s="36" t="s">
        <v>2127</v>
      </c>
      <c r="AP1459" s="34" t="s">
        <v>2127</v>
      </c>
      <c r="AQ1459" s="36" t="s">
        <v>2127</v>
      </c>
      <c r="AR1459" s="34" t="s">
        <v>2098</v>
      </c>
      <c r="AS1459" s="91" t="s">
        <v>7546</v>
      </c>
      <c r="AT1459" s="34">
        <v>3143454972</v>
      </c>
      <c r="AU1459" s="34" t="s">
        <v>2127</v>
      </c>
      <c r="AX1459" s="90"/>
      <c r="BA1459" s="91"/>
      <c r="BB1459" s="91"/>
      <c r="BC1459" s="91"/>
      <c r="BF1459" s="34" t="s">
        <v>4983</v>
      </c>
      <c r="BG1459" s="92" t="s">
        <v>2098</v>
      </c>
      <c r="BM1459" s="36" t="s">
        <v>131</v>
      </c>
      <c r="BN1459" s="34" t="s">
        <v>132</v>
      </c>
      <c r="BO1459" s="36">
        <v>0</v>
      </c>
      <c r="BQ1459" s="94"/>
      <c r="BS1459" s="36" t="s">
        <v>2127</v>
      </c>
      <c r="BU1459" s="95"/>
      <c r="BV1459" s="95"/>
      <c r="BW1459" s="61"/>
      <c r="BX1459" s="60"/>
      <c r="BY1459" s="59" t="str">
        <f t="shared" ca="1" si="111"/>
        <v/>
      </c>
      <c r="CD1459" s="68"/>
      <c r="CE1459" s="68"/>
      <c r="CF1459" s="67"/>
      <c r="CG1459"/>
      <c r="CH1459" s="2"/>
      <c r="CI1459" s="4" t="e">
        <f t="shared" si="112"/>
        <v>#DIV/0!</v>
      </c>
      <c r="CJ1459" s="5" t="str">
        <f t="shared" si="113"/>
        <v>SIN DATO</v>
      </c>
      <c r="CK1459" s="36">
        <v>0</v>
      </c>
      <c r="CL1459" s="66"/>
      <c r="CM1459" s="89">
        <v>43899</v>
      </c>
      <c r="CN1459" s="97">
        <v>43922</v>
      </c>
      <c r="CP1459"/>
      <c r="CQ1459" s="65"/>
      <c r="CR1459" s="65"/>
      <c r="CS1459" s="98"/>
      <c r="CT1459"/>
      <c r="CU1459"/>
      <c r="CV1459" s="97"/>
      <c r="CW1459" s="2"/>
      <c r="CX1459" s="82"/>
      <c r="DG1459" s="64"/>
      <c r="DI1459" s="89"/>
      <c r="DJ1459" s="89"/>
      <c r="DN1459" s="34"/>
      <c r="DO1459" s="34"/>
      <c r="DP1459" s="34"/>
      <c r="DQ1459" s="34"/>
      <c r="DR1459" s="34"/>
      <c r="DS1459" s="34" t="s">
        <v>2127</v>
      </c>
      <c r="DT1459" s="34"/>
      <c r="DU1459" s="47">
        <v>43922</v>
      </c>
      <c r="DY1459" s="1">
        <v>2</v>
      </c>
      <c r="DZ1459" t="s">
        <v>7941</v>
      </c>
      <c r="EB1459" s="4"/>
      <c r="EJ1459"/>
      <c r="EL1459" s="34"/>
      <c r="EN1459" s="34"/>
    </row>
    <row r="1460" spans="1:144" x14ac:dyDescent="0.25">
      <c r="A1460" s="85">
        <v>2022</v>
      </c>
      <c r="B1460" s="87">
        <v>44830</v>
      </c>
      <c r="C1460" t="s">
        <v>121</v>
      </c>
      <c r="D1460" t="s">
        <v>122</v>
      </c>
      <c r="E1460" s="34" t="s">
        <v>7938</v>
      </c>
      <c r="F1460" s="34">
        <f t="shared" si="114"/>
        <v>1459</v>
      </c>
      <c r="G1460" s="34" t="s">
        <v>4985</v>
      </c>
      <c r="H1460">
        <v>18</v>
      </c>
      <c r="I1460" s="34" t="s">
        <v>6141</v>
      </c>
      <c r="J1460" s="34" t="s">
        <v>4988</v>
      </c>
      <c r="K1460" s="34" t="str">
        <f>VLOOKUP(J1460,[2]CodMpios!$B$347:$E$362,4,FALSE)</f>
        <v>18001 - Florencia</v>
      </c>
      <c r="L1460" s="34" t="str">
        <f>VLOOKUP($J1460,[2]Coord_Mpios_X_Y!$B$2:$K$1123,9,FALSE)</f>
        <v>1,749138703818</v>
      </c>
      <c r="M1460" s="34" t="str">
        <f>VLOOKUP($J1460,[2]Coord_Mpios_X_Y!$B$2:$K$1123,10,FALSE)</f>
        <v>-75,558239064333</v>
      </c>
      <c r="N1460" s="34" t="s">
        <v>6142</v>
      </c>
      <c r="O1460" s="34" t="s">
        <v>126</v>
      </c>
      <c r="Q1460" s="34" t="s">
        <v>127</v>
      </c>
      <c r="R1460" s="34">
        <v>40761489</v>
      </c>
      <c r="S1460" s="34" t="str">
        <f t="shared" si="110"/>
        <v>CC40761489</v>
      </c>
      <c r="T1460" s="34" t="s">
        <v>220</v>
      </c>
      <c r="V1460" s="34" t="s">
        <v>5394</v>
      </c>
      <c r="X1460" s="87">
        <v>21489</v>
      </c>
      <c r="Y1460">
        <v>64</v>
      </c>
      <c r="Z1460" s="36">
        <f>VLOOKUP($Y1460,[2]Edades!$A$3:$H$153,4,FALSE)</f>
        <v>6</v>
      </c>
      <c r="AA1460" s="34" t="str">
        <f>VLOOKUP($Y1460,[2]Edades!$A$3:$H$153,6,FALSE)</f>
        <v>6 - Persona mayor</v>
      </c>
      <c r="AB1460" s="34">
        <f>VLOOKUP($Y1460,[2]Edades!$A$3:$H$153,7,FALSE)</f>
        <v>13</v>
      </c>
      <c r="AC1460" s="34" t="str">
        <f>VLOOKUP($Y1460,[2]Edades!$A$3:$H$153,8,FALSE)</f>
        <v>60-64</v>
      </c>
      <c r="AD1460" s="34" t="s">
        <v>129</v>
      </c>
      <c r="AE1460" s="1">
        <v>2</v>
      </c>
      <c r="AF1460" s="34" t="s">
        <v>2137</v>
      </c>
      <c r="AG1460" s="34" t="s">
        <v>2127</v>
      </c>
      <c r="AH1460" s="34" t="s">
        <v>2127</v>
      </c>
      <c r="AK1460" s="34" t="s">
        <v>6142</v>
      </c>
      <c r="AM1460" s="34" t="s">
        <v>2127</v>
      </c>
      <c r="AN1460" s="36" t="s">
        <v>2127</v>
      </c>
      <c r="AO1460" s="36" t="s">
        <v>2127</v>
      </c>
      <c r="AP1460" s="34" t="s">
        <v>2127</v>
      </c>
      <c r="AQ1460" s="36" t="s">
        <v>2127</v>
      </c>
      <c r="AR1460" s="34" t="s">
        <v>2098</v>
      </c>
      <c r="AS1460" s="91" t="s">
        <v>7547</v>
      </c>
      <c r="AT1460" s="34">
        <v>3167298842</v>
      </c>
      <c r="AU1460" s="34" t="s">
        <v>2127</v>
      </c>
      <c r="AX1460" s="90"/>
      <c r="BA1460" s="91"/>
      <c r="BB1460" s="91"/>
      <c r="BC1460" s="91"/>
      <c r="BF1460" s="34" t="s">
        <v>4983</v>
      </c>
      <c r="BG1460" s="92" t="s">
        <v>2098</v>
      </c>
      <c r="BM1460" s="36" t="s">
        <v>131</v>
      </c>
      <c r="BN1460" s="34" t="s">
        <v>132</v>
      </c>
      <c r="BO1460" s="36">
        <v>0</v>
      </c>
      <c r="BQ1460" s="94"/>
      <c r="BS1460" s="36" t="s">
        <v>2127</v>
      </c>
      <c r="BU1460" s="95"/>
      <c r="BV1460" s="95"/>
      <c r="BW1460" s="61"/>
      <c r="BX1460" s="60"/>
      <c r="BY1460" s="59" t="str">
        <f t="shared" ca="1" si="111"/>
        <v/>
      </c>
      <c r="CD1460" s="68"/>
      <c r="CE1460" s="68"/>
      <c r="CF1460" s="67"/>
      <c r="CG1460">
        <v>70</v>
      </c>
      <c r="CH1460" s="2">
        <v>160</v>
      </c>
      <c r="CI1460" s="4">
        <f t="shared" si="112"/>
        <v>27.343749999999996</v>
      </c>
      <c r="CJ1460" s="5" t="str">
        <f t="shared" si="113"/>
        <v>SOBREPESO</v>
      </c>
      <c r="CK1460" s="36">
        <v>0</v>
      </c>
      <c r="CL1460" s="66"/>
      <c r="CM1460" s="89">
        <v>43901</v>
      </c>
      <c r="CN1460" s="97">
        <v>43901</v>
      </c>
      <c r="CP1460"/>
      <c r="CQ1460" s="65"/>
      <c r="CR1460" s="65"/>
      <c r="CS1460" s="98"/>
      <c r="CT1460"/>
      <c r="CU1460"/>
      <c r="CV1460" s="97"/>
      <c r="CW1460" s="2">
        <v>120</v>
      </c>
      <c r="CX1460" s="82">
        <v>70</v>
      </c>
      <c r="DG1460" s="64"/>
      <c r="DI1460" s="89"/>
      <c r="DJ1460" s="89"/>
      <c r="DK1460" s="89">
        <v>44816</v>
      </c>
      <c r="DN1460" s="34"/>
      <c r="DO1460" s="34"/>
      <c r="DP1460" s="34"/>
      <c r="DQ1460" s="34"/>
      <c r="DR1460" s="34"/>
      <c r="DS1460" s="34" t="s">
        <v>2127</v>
      </c>
      <c r="DT1460" s="34"/>
      <c r="DU1460" s="47">
        <v>44308</v>
      </c>
      <c r="DY1460" s="1">
        <v>1</v>
      </c>
      <c r="DZ1460" t="s">
        <v>7940</v>
      </c>
      <c r="EA1460" s="4">
        <v>0.75</v>
      </c>
      <c r="EB1460" s="4">
        <v>128</v>
      </c>
      <c r="EC1460" s="4">
        <v>114</v>
      </c>
      <c r="ED1460" s="4">
        <v>42.8</v>
      </c>
      <c r="EE1460" s="4">
        <v>53.6</v>
      </c>
      <c r="EF1460" s="4">
        <v>91</v>
      </c>
      <c r="EG1460" s="4">
        <v>1.9</v>
      </c>
      <c r="EH1460" s="4">
        <v>6.3</v>
      </c>
      <c r="EJ1460"/>
      <c r="EL1460" s="34"/>
      <c r="EN1460" s="34"/>
    </row>
    <row r="1461" spans="1:144" x14ac:dyDescent="0.25">
      <c r="A1461" s="85">
        <v>2022</v>
      </c>
      <c r="B1461" s="87">
        <v>44830</v>
      </c>
      <c r="C1461" t="s">
        <v>121</v>
      </c>
      <c r="D1461" t="s">
        <v>122</v>
      </c>
      <c r="E1461" s="34" t="s">
        <v>7938</v>
      </c>
      <c r="F1461" s="34">
        <f t="shared" si="114"/>
        <v>1460</v>
      </c>
      <c r="G1461" s="34" t="s">
        <v>4985</v>
      </c>
      <c r="H1461">
        <v>18</v>
      </c>
      <c r="I1461" s="34" t="s">
        <v>6141</v>
      </c>
      <c r="J1461" s="34" t="s">
        <v>5021</v>
      </c>
      <c r="K1461" s="34" t="str">
        <f>VLOOKUP(J1461,[2]CodMpios!$B$347:$E$362,4,FALSE)</f>
        <v>18785 - Solita</v>
      </c>
      <c r="L1461" s="34" t="str">
        <f>VLOOKUP($J1461,[2]Coord_Mpios_X_Y!$B$2:$K$1123,9,FALSE)</f>
        <v>0,909265456917</v>
      </c>
      <c r="M1461" s="34" t="str">
        <f>VLOOKUP($J1461,[2]Coord_Mpios_X_Y!$B$2:$K$1123,10,FALSE)</f>
        <v>-75,638400454679</v>
      </c>
      <c r="N1461" s="34" t="s">
        <v>139</v>
      </c>
      <c r="O1461" s="34" t="s">
        <v>126</v>
      </c>
      <c r="Q1461" s="34" t="s">
        <v>127</v>
      </c>
      <c r="R1461" s="34">
        <v>4937160</v>
      </c>
      <c r="S1461" s="34" t="str">
        <f t="shared" si="110"/>
        <v>CC4937160</v>
      </c>
      <c r="T1461" s="34" t="s">
        <v>5393</v>
      </c>
      <c r="V1461" s="34" t="s">
        <v>5128</v>
      </c>
      <c r="W1461" s="34" t="s">
        <v>1030</v>
      </c>
      <c r="X1461" s="87">
        <v>15339</v>
      </c>
      <c r="Y1461">
        <v>81</v>
      </c>
      <c r="Z1461" s="36">
        <f>VLOOKUP($Y1461,[2]Edades!$A$3:$H$153,4,FALSE)</f>
        <v>6</v>
      </c>
      <c r="AA1461" s="34" t="str">
        <f>VLOOKUP($Y1461,[2]Edades!$A$3:$H$153,6,FALSE)</f>
        <v>6 - Persona mayor</v>
      </c>
      <c r="AB1461" s="34">
        <f>VLOOKUP($Y1461,[2]Edades!$A$3:$H$153,7,FALSE)</f>
        <v>17</v>
      </c>
      <c r="AC1461" s="34" t="str">
        <f>VLOOKUP($Y1461,[2]Edades!$A$3:$H$153,8,FALSE)</f>
        <v>80 Y MÁS</v>
      </c>
      <c r="AD1461" s="34" t="s">
        <v>146</v>
      </c>
      <c r="AE1461">
        <v>1</v>
      </c>
      <c r="AF1461" s="34" t="s">
        <v>2137</v>
      </c>
      <c r="AG1461" s="34" t="s">
        <v>2127</v>
      </c>
      <c r="AH1461" s="34" t="s">
        <v>2127</v>
      </c>
      <c r="AK1461" s="34" t="s">
        <v>139</v>
      </c>
      <c r="AM1461" s="34" t="s">
        <v>2127</v>
      </c>
      <c r="AN1461" s="36" t="s">
        <v>2127</v>
      </c>
      <c r="AO1461" s="36" t="s">
        <v>2127</v>
      </c>
      <c r="AP1461" s="34" t="s">
        <v>2127</v>
      </c>
      <c r="AQ1461" s="36" t="s">
        <v>2127</v>
      </c>
      <c r="AR1461" s="34" t="s">
        <v>5973</v>
      </c>
      <c r="AS1461" s="91" t="s">
        <v>7548</v>
      </c>
      <c r="AT1461" s="34">
        <v>3208356265</v>
      </c>
      <c r="AU1461" s="34" t="s">
        <v>2127</v>
      </c>
      <c r="AX1461" s="90"/>
      <c r="BA1461" s="91"/>
      <c r="BB1461" s="91"/>
      <c r="BC1461" s="91"/>
      <c r="BF1461" s="34" t="s">
        <v>4983</v>
      </c>
      <c r="BG1461" s="92" t="s">
        <v>2098</v>
      </c>
      <c r="BM1461" s="36" t="s">
        <v>131</v>
      </c>
      <c r="BN1461" s="34" t="s">
        <v>132</v>
      </c>
      <c r="BO1461" s="36">
        <v>0</v>
      </c>
      <c r="BQ1461" s="94"/>
      <c r="BS1461" s="36" t="s">
        <v>2127</v>
      </c>
      <c r="BU1461" s="95"/>
      <c r="BV1461" s="95"/>
      <c r="BW1461" s="61"/>
      <c r="BX1461" s="60"/>
      <c r="BY1461" s="59" t="str">
        <f t="shared" ca="1" si="111"/>
        <v/>
      </c>
      <c r="CD1461" s="68"/>
      <c r="CE1461" s="68"/>
      <c r="CF1461" s="67"/>
      <c r="CG1461"/>
      <c r="CH1461" s="2"/>
      <c r="CI1461" s="4" t="e">
        <f t="shared" si="112"/>
        <v>#DIV/0!</v>
      </c>
      <c r="CJ1461" s="5" t="str">
        <f t="shared" si="113"/>
        <v>SIN DATO</v>
      </c>
      <c r="CK1461" s="36">
        <v>0</v>
      </c>
      <c r="CL1461" s="66"/>
      <c r="CM1461" s="89">
        <v>43906</v>
      </c>
      <c r="CN1461" s="97">
        <v>43909</v>
      </c>
      <c r="CP1461"/>
      <c r="CQ1461" s="65"/>
      <c r="CR1461" s="65"/>
      <c r="CS1461" s="98"/>
      <c r="CT1461"/>
      <c r="CU1461"/>
      <c r="CV1461" s="97"/>
      <c r="CW1461" s="2"/>
      <c r="CX1461" s="82"/>
      <c r="DG1461" s="64"/>
      <c r="DI1461" s="89"/>
      <c r="DJ1461" s="89"/>
      <c r="DN1461" s="34"/>
      <c r="DO1461" s="34"/>
      <c r="DP1461" s="34"/>
      <c r="DQ1461" s="34"/>
      <c r="DR1461" s="34"/>
      <c r="DS1461" s="34" t="s">
        <v>2127</v>
      </c>
      <c r="DT1461" s="34"/>
      <c r="DZ1461" t="s">
        <v>7941</v>
      </c>
      <c r="EB1461" s="4"/>
      <c r="EJ1461"/>
      <c r="EL1461" s="34"/>
      <c r="EN1461" s="34"/>
    </row>
    <row r="1462" spans="1:144" x14ac:dyDescent="0.25">
      <c r="A1462" s="85">
        <v>2022</v>
      </c>
      <c r="B1462" s="87">
        <v>44830</v>
      </c>
      <c r="C1462" t="s">
        <v>121</v>
      </c>
      <c r="D1462" t="s">
        <v>122</v>
      </c>
      <c r="E1462" s="34" t="s">
        <v>7938</v>
      </c>
      <c r="F1462" s="34">
        <f t="shared" si="114"/>
        <v>1461</v>
      </c>
      <c r="G1462" s="34" t="s">
        <v>4985</v>
      </c>
      <c r="H1462">
        <v>18</v>
      </c>
      <c r="I1462" s="34" t="s">
        <v>6141</v>
      </c>
      <c r="J1462" s="34" t="s">
        <v>4988</v>
      </c>
      <c r="K1462" s="34" t="str">
        <f>VLOOKUP(J1462,[2]CodMpios!$B$347:$E$362,4,FALSE)</f>
        <v>18001 - Florencia</v>
      </c>
      <c r="L1462" s="34" t="str">
        <f>VLOOKUP($J1462,[2]Coord_Mpios_X_Y!$B$2:$K$1123,9,FALSE)</f>
        <v>1,749138703818</v>
      </c>
      <c r="M1462" s="34" t="str">
        <f>VLOOKUP($J1462,[2]Coord_Mpios_X_Y!$B$2:$K$1123,10,FALSE)</f>
        <v>-75,558239064333</v>
      </c>
      <c r="N1462" s="34" t="s">
        <v>139</v>
      </c>
      <c r="O1462" s="34" t="s">
        <v>126</v>
      </c>
      <c r="Q1462" s="34" t="s">
        <v>127</v>
      </c>
      <c r="R1462" s="34">
        <v>40783771</v>
      </c>
      <c r="S1462" s="34" t="str">
        <f t="shared" si="110"/>
        <v>CC40783771</v>
      </c>
      <c r="T1462" s="34" t="s">
        <v>675</v>
      </c>
      <c r="U1462" s="34" t="s">
        <v>2163</v>
      </c>
      <c r="V1462" s="34" t="s">
        <v>5012</v>
      </c>
      <c r="W1462" s="34" t="s">
        <v>216</v>
      </c>
      <c r="X1462" s="87">
        <v>28303</v>
      </c>
      <c r="Y1462">
        <v>45</v>
      </c>
      <c r="Z1462" s="36">
        <f>VLOOKUP($Y1462,[2]Edades!$A$3:$H$153,4,FALSE)</f>
        <v>5</v>
      </c>
      <c r="AA1462" s="34" t="str">
        <f>VLOOKUP($Y1462,[2]Edades!$A$3:$H$153,6,FALSE)</f>
        <v>5 - Adultez</v>
      </c>
      <c r="AB1462" s="34">
        <f>VLOOKUP($Y1462,[2]Edades!$A$3:$H$153,7,FALSE)</f>
        <v>10</v>
      </c>
      <c r="AC1462" s="34" t="str">
        <f>VLOOKUP($Y1462,[2]Edades!$A$3:$H$153,8,FALSE)</f>
        <v>45-49</v>
      </c>
      <c r="AD1462" s="34" t="s">
        <v>129</v>
      </c>
      <c r="AE1462" s="1">
        <v>2</v>
      </c>
      <c r="AF1462" s="34" t="s">
        <v>130</v>
      </c>
      <c r="AG1462" s="34" t="s">
        <v>2127</v>
      </c>
      <c r="AH1462" s="34" t="s">
        <v>2127</v>
      </c>
      <c r="AK1462" s="34" t="s">
        <v>139</v>
      </c>
      <c r="AM1462" s="34" t="s">
        <v>2127</v>
      </c>
      <c r="AN1462" s="36" t="s">
        <v>2127</v>
      </c>
      <c r="AO1462" s="36" t="s">
        <v>2127</v>
      </c>
      <c r="AP1462" s="34" t="s">
        <v>2127</v>
      </c>
      <c r="AQ1462" s="36" t="s">
        <v>2127</v>
      </c>
      <c r="AR1462" s="34" t="s">
        <v>2098</v>
      </c>
      <c r="AS1462" s="91" t="s">
        <v>7549</v>
      </c>
      <c r="AT1462" s="34">
        <v>3143327974</v>
      </c>
      <c r="AU1462" s="34" t="s">
        <v>2127</v>
      </c>
      <c r="AX1462" s="90"/>
      <c r="BA1462" s="91"/>
      <c r="BB1462" s="91"/>
      <c r="BC1462" s="91"/>
      <c r="BF1462" s="34" t="s">
        <v>4983</v>
      </c>
      <c r="BG1462" s="92" t="s">
        <v>2098</v>
      </c>
      <c r="BM1462" s="36" t="s">
        <v>131</v>
      </c>
      <c r="BN1462" s="34" t="s">
        <v>132</v>
      </c>
      <c r="BO1462" s="36">
        <v>0</v>
      </c>
      <c r="BQ1462" s="94"/>
      <c r="BS1462" s="36" t="s">
        <v>2127</v>
      </c>
      <c r="BU1462" s="95"/>
      <c r="BV1462" s="95"/>
      <c r="BW1462" s="61"/>
      <c r="BX1462" s="60"/>
      <c r="BY1462" s="59" t="str">
        <f t="shared" ca="1" si="111"/>
        <v/>
      </c>
      <c r="CD1462" s="68"/>
      <c r="CE1462" s="68"/>
      <c r="CF1462" s="67"/>
      <c r="CG1462"/>
      <c r="CH1462" s="2"/>
      <c r="CI1462" s="4" t="e">
        <f t="shared" si="112"/>
        <v>#DIV/0!</v>
      </c>
      <c r="CJ1462" s="5" t="str">
        <f t="shared" si="113"/>
        <v>SIN DATO</v>
      </c>
      <c r="CK1462" s="36">
        <v>0</v>
      </c>
      <c r="CL1462" s="66"/>
      <c r="CM1462" s="89">
        <v>43907</v>
      </c>
      <c r="CN1462" s="97">
        <v>43907</v>
      </c>
      <c r="CP1462"/>
      <c r="CQ1462" s="65"/>
      <c r="CR1462" s="65"/>
      <c r="CS1462" s="98"/>
      <c r="CT1462"/>
      <c r="CU1462"/>
      <c r="CV1462" s="97"/>
      <c r="CW1462" s="2"/>
      <c r="CX1462" s="82"/>
      <c r="DG1462" s="64"/>
      <c r="DI1462" s="89"/>
      <c r="DJ1462" s="89"/>
      <c r="DN1462" s="34"/>
      <c r="DO1462" s="34"/>
      <c r="DP1462" s="34"/>
      <c r="DQ1462" s="34"/>
      <c r="DR1462" s="34"/>
      <c r="DS1462" s="34" t="s">
        <v>2127</v>
      </c>
      <c r="DT1462" s="34"/>
      <c r="DY1462" s="1">
        <v>2</v>
      </c>
      <c r="DZ1462" t="s">
        <v>7941</v>
      </c>
      <c r="EB1462" s="4"/>
      <c r="EJ1462"/>
      <c r="EL1462" s="34"/>
      <c r="EN1462" s="34"/>
    </row>
    <row r="1463" spans="1:144" x14ac:dyDescent="0.25">
      <c r="A1463" s="85">
        <v>2022</v>
      </c>
      <c r="B1463" s="87">
        <v>44830</v>
      </c>
      <c r="C1463" t="s">
        <v>121</v>
      </c>
      <c r="D1463" t="s">
        <v>122</v>
      </c>
      <c r="E1463" s="34" t="s">
        <v>7938</v>
      </c>
      <c r="F1463" s="34">
        <f t="shared" si="114"/>
        <v>1462</v>
      </c>
      <c r="G1463" s="34" t="s">
        <v>4985</v>
      </c>
      <c r="H1463">
        <v>18</v>
      </c>
      <c r="I1463" s="34" t="s">
        <v>6141</v>
      </c>
      <c r="J1463" s="34" t="s">
        <v>4988</v>
      </c>
      <c r="K1463" s="34" t="str">
        <f>VLOOKUP(J1463,[2]CodMpios!$B$347:$E$362,4,FALSE)</f>
        <v>18001 - Florencia</v>
      </c>
      <c r="L1463" s="34" t="str">
        <f>VLOOKUP($J1463,[2]Coord_Mpios_X_Y!$B$2:$K$1123,9,FALSE)</f>
        <v>1,749138703818</v>
      </c>
      <c r="M1463" s="34" t="str">
        <f>VLOOKUP($J1463,[2]Coord_Mpios_X_Y!$B$2:$K$1123,10,FALSE)</f>
        <v>-75,558239064333</v>
      </c>
      <c r="N1463" s="34" t="s">
        <v>125</v>
      </c>
      <c r="O1463" s="34" t="s">
        <v>126</v>
      </c>
      <c r="Q1463" s="34" t="s">
        <v>127</v>
      </c>
      <c r="R1463" s="34">
        <v>40075517</v>
      </c>
      <c r="S1463" s="34" t="str">
        <f t="shared" si="110"/>
        <v>CC40075517</v>
      </c>
      <c r="T1463" s="34" t="s">
        <v>245</v>
      </c>
      <c r="V1463" s="34" t="s">
        <v>373</v>
      </c>
      <c r="W1463" s="34" t="s">
        <v>2533</v>
      </c>
      <c r="X1463" s="87">
        <v>28802</v>
      </c>
      <c r="Y1463">
        <v>44</v>
      </c>
      <c r="Z1463" s="36">
        <f>VLOOKUP($Y1463,[2]Edades!$A$3:$H$153,4,FALSE)</f>
        <v>5</v>
      </c>
      <c r="AA1463" s="34" t="str">
        <f>VLOOKUP($Y1463,[2]Edades!$A$3:$H$153,6,FALSE)</f>
        <v>5 - Adultez</v>
      </c>
      <c r="AB1463" s="34">
        <f>VLOOKUP($Y1463,[2]Edades!$A$3:$H$153,7,FALSE)</f>
        <v>9</v>
      </c>
      <c r="AC1463" s="34" t="str">
        <f>VLOOKUP($Y1463,[2]Edades!$A$3:$H$153,8,FALSE)</f>
        <v>40-44</v>
      </c>
      <c r="AD1463" s="34" t="s">
        <v>129</v>
      </c>
      <c r="AE1463" s="1">
        <v>2</v>
      </c>
      <c r="AF1463" s="34" t="s">
        <v>130</v>
      </c>
      <c r="AG1463" s="34" t="s">
        <v>2127</v>
      </c>
      <c r="AH1463" s="34" t="s">
        <v>2127</v>
      </c>
      <c r="AK1463" s="34" t="s">
        <v>125</v>
      </c>
      <c r="AM1463" s="34" t="s">
        <v>2127</v>
      </c>
      <c r="AN1463" s="36" t="s">
        <v>2127</v>
      </c>
      <c r="AO1463" s="36" t="s">
        <v>2127</v>
      </c>
      <c r="AP1463" s="34" t="s">
        <v>2127</v>
      </c>
      <c r="AQ1463" s="36" t="s">
        <v>2127</v>
      </c>
      <c r="AR1463" s="34" t="s">
        <v>2098</v>
      </c>
      <c r="AS1463" s="91" t="s">
        <v>7550</v>
      </c>
      <c r="AT1463" s="34">
        <v>3142548051</v>
      </c>
      <c r="AU1463" s="34" t="s">
        <v>2127</v>
      </c>
      <c r="AX1463" s="90"/>
      <c r="BA1463" s="91"/>
      <c r="BB1463" s="91"/>
      <c r="BC1463" s="91"/>
      <c r="BF1463" s="34" t="s">
        <v>4983</v>
      </c>
      <c r="BG1463" s="92" t="s">
        <v>2098</v>
      </c>
      <c r="BM1463" s="36" t="s">
        <v>131</v>
      </c>
      <c r="BN1463" s="34" t="s">
        <v>132</v>
      </c>
      <c r="BO1463" s="36">
        <v>0</v>
      </c>
      <c r="BQ1463" s="94"/>
      <c r="BS1463" s="36" t="s">
        <v>2127</v>
      </c>
      <c r="BU1463" s="95"/>
      <c r="BV1463" s="95"/>
      <c r="BW1463" s="61"/>
      <c r="BX1463" s="60"/>
      <c r="BY1463" s="59" t="str">
        <f t="shared" ca="1" si="111"/>
        <v/>
      </c>
      <c r="CD1463" s="68"/>
      <c r="CE1463" s="68"/>
      <c r="CF1463" s="67"/>
      <c r="CG1463"/>
      <c r="CH1463" s="2"/>
      <c r="CI1463" s="4" t="e">
        <f t="shared" si="112"/>
        <v>#DIV/0!</v>
      </c>
      <c r="CJ1463" s="5" t="str">
        <f t="shared" si="113"/>
        <v>SIN DATO</v>
      </c>
      <c r="CK1463" s="36">
        <v>0</v>
      </c>
      <c r="CL1463" s="66"/>
      <c r="CM1463" s="89">
        <v>43934</v>
      </c>
      <c r="CN1463" s="97">
        <v>43950</v>
      </c>
      <c r="CP1463"/>
      <c r="CQ1463" s="65"/>
      <c r="CR1463" s="65"/>
      <c r="CS1463" s="98"/>
      <c r="CT1463"/>
      <c r="CU1463"/>
      <c r="CV1463" s="97"/>
      <c r="CW1463" s="2"/>
      <c r="CX1463" s="82"/>
      <c r="DG1463" s="64"/>
      <c r="DI1463" s="89"/>
      <c r="DJ1463" s="89"/>
      <c r="DK1463" s="89">
        <v>44816</v>
      </c>
      <c r="DN1463" s="34"/>
      <c r="DO1463" s="34"/>
      <c r="DP1463" s="34"/>
      <c r="DQ1463" s="34"/>
      <c r="DR1463" s="34"/>
      <c r="DS1463" s="34" t="s">
        <v>2127</v>
      </c>
      <c r="DT1463" s="34"/>
      <c r="DZ1463" t="s">
        <v>7941</v>
      </c>
      <c r="EB1463" s="4"/>
      <c r="EJ1463"/>
      <c r="EL1463" s="34"/>
      <c r="EN1463" s="34"/>
    </row>
    <row r="1464" spans="1:144" x14ac:dyDescent="0.25">
      <c r="A1464" s="85">
        <v>2022</v>
      </c>
      <c r="B1464" s="87">
        <v>44830</v>
      </c>
      <c r="C1464" t="s">
        <v>121</v>
      </c>
      <c r="D1464" t="s">
        <v>122</v>
      </c>
      <c r="E1464" s="34" t="s">
        <v>7938</v>
      </c>
      <c r="F1464" s="34">
        <f t="shared" si="114"/>
        <v>1463</v>
      </c>
      <c r="G1464" s="34" t="s">
        <v>4985</v>
      </c>
      <c r="H1464">
        <v>18</v>
      </c>
      <c r="I1464" s="34" t="s">
        <v>6141</v>
      </c>
      <c r="J1464" s="34" t="s">
        <v>4998</v>
      </c>
      <c r="K1464" s="34" t="str">
        <f>VLOOKUP(J1464,[2]CodMpios!$B$347:$E$362,4,FALSE)</f>
        <v>18460 - Milán</v>
      </c>
      <c r="L1464" s="34" t="str">
        <f>VLOOKUP($J1464,[2]Coord_Mpios_X_Y!$B$2:$K$1123,9,FALSE)</f>
        <v>1,146692553938</v>
      </c>
      <c r="M1464" s="34" t="str">
        <f>VLOOKUP($J1464,[2]Coord_Mpios_X_Y!$B$2:$K$1123,10,FALSE)</f>
        <v>-75,386647638375</v>
      </c>
      <c r="N1464" s="34" t="s">
        <v>125</v>
      </c>
      <c r="O1464" s="34" t="s">
        <v>126</v>
      </c>
      <c r="Q1464" s="34" t="s">
        <v>127</v>
      </c>
      <c r="R1464" s="34">
        <v>80369280</v>
      </c>
      <c r="S1464" s="34" t="str">
        <f t="shared" si="110"/>
        <v>CC80369280</v>
      </c>
      <c r="T1464" s="34" t="s">
        <v>5392</v>
      </c>
      <c r="V1464" s="34" t="s">
        <v>5391</v>
      </c>
      <c r="W1464" s="34" t="s">
        <v>276</v>
      </c>
      <c r="X1464" s="87">
        <v>24170</v>
      </c>
      <c r="Y1464">
        <v>57</v>
      </c>
      <c r="Z1464" s="36">
        <f>VLOOKUP($Y1464,[2]Edades!$A$3:$H$153,4,FALSE)</f>
        <v>5</v>
      </c>
      <c r="AA1464" s="34" t="str">
        <f>VLOOKUP($Y1464,[2]Edades!$A$3:$H$153,6,FALSE)</f>
        <v>5 - Adultez</v>
      </c>
      <c r="AB1464" s="34">
        <f>VLOOKUP($Y1464,[2]Edades!$A$3:$H$153,7,FALSE)</f>
        <v>12</v>
      </c>
      <c r="AC1464" s="34" t="str">
        <f>VLOOKUP($Y1464,[2]Edades!$A$3:$H$153,8,FALSE)</f>
        <v>55-59</v>
      </c>
      <c r="AD1464" s="34" t="s">
        <v>146</v>
      </c>
      <c r="AE1464">
        <v>1</v>
      </c>
      <c r="AF1464" s="34" t="s">
        <v>130</v>
      </c>
      <c r="AG1464" s="34" t="s">
        <v>2127</v>
      </c>
      <c r="AH1464" s="34" t="s">
        <v>2127</v>
      </c>
      <c r="AK1464" s="34" t="s">
        <v>125</v>
      </c>
      <c r="AM1464" s="34" t="s">
        <v>2127</v>
      </c>
      <c r="AN1464" s="36" t="s">
        <v>2127</v>
      </c>
      <c r="AO1464" s="36" t="s">
        <v>2127</v>
      </c>
      <c r="AP1464" s="34" t="s">
        <v>2127</v>
      </c>
      <c r="AQ1464" s="36" t="s">
        <v>2127</v>
      </c>
      <c r="AR1464" s="34" t="s">
        <v>5963</v>
      </c>
      <c r="AS1464" s="91" t="s">
        <v>7551</v>
      </c>
      <c r="AT1464" s="34">
        <v>3223067588</v>
      </c>
      <c r="AU1464" s="34" t="s">
        <v>2127</v>
      </c>
      <c r="AX1464" s="90"/>
      <c r="BA1464" s="91"/>
      <c r="BB1464" s="91"/>
      <c r="BC1464" s="91"/>
      <c r="BF1464" s="34" t="s">
        <v>4983</v>
      </c>
      <c r="BG1464" s="92" t="s">
        <v>2098</v>
      </c>
      <c r="BM1464" s="36" t="s">
        <v>131</v>
      </c>
      <c r="BN1464" s="34" t="s">
        <v>132</v>
      </c>
      <c r="BO1464" s="36">
        <v>0</v>
      </c>
      <c r="BQ1464" s="94"/>
      <c r="BS1464" s="36" t="s">
        <v>2127</v>
      </c>
      <c r="BU1464" s="95"/>
      <c r="BV1464" s="95"/>
      <c r="BW1464" s="61"/>
      <c r="BX1464" s="60"/>
      <c r="BY1464" s="59" t="str">
        <f t="shared" ca="1" si="111"/>
        <v/>
      </c>
      <c r="CD1464" s="68"/>
      <c r="CE1464" s="68"/>
      <c r="CF1464" s="67"/>
      <c r="CG1464"/>
      <c r="CH1464" s="2"/>
      <c r="CI1464" s="4" t="e">
        <f t="shared" si="112"/>
        <v>#DIV/0!</v>
      </c>
      <c r="CJ1464" s="5" t="str">
        <f t="shared" si="113"/>
        <v>SIN DATO</v>
      </c>
      <c r="CK1464" s="36">
        <v>0</v>
      </c>
      <c r="CL1464" s="66"/>
      <c r="CM1464" s="89">
        <v>43909</v>
      </c>
      <c r="CN1464" s="97">
        <v>43934</v>
      </c>
      <c r="CP1464"/>
      <c r="CQ1464" s="65"/>
      <c r="CR1464" s="65"/>
      <c r="CS1464" s="98"/>
      <c r="CT1464"/>
      <c r="CU1464"/>
      <c r="CV1464" s="97"/>
      <c r="CW1464" s="2"/>
      <c r="CX1464" s="82"/>
      <c r="DG1464" s="64"/>
      <c r="DI1464" s="89"/>
      <c r="DJ1464" s="89"/>
      <c r="DN1464" s="34"/>
      <c r="DO1464" s="34"/>
      <c r="DP1464" s="34"/>
      <c r="DQ1464" s="34"/>
      <c r="DR1464" s="34"/>
      <c r="DS1464" s="34" t="s">
        <v>2127</v>
      </c>
      <c r="DT1464" s="34"/>
      <c r="DU1464" s="47">
        <v>43934</v>
      </c>
      <c r="DY1464" s="1">
        <v>1</v>
      </c>
      <c r="DZ1464" t="s">
        <v>7941</v>
      </c>
      <c r="EB1464" s="4"/>
      <c r="EJ1464"/>
      <c r="EL1464" s="34"/>
      <c r="EN1464" s="34"/>
    </row>
    <row r="1465" spans="1:144" x14ac:dyDescent="0.25">
      <c r="A1465" s="85">
        <v>2022</v>
      </c>
      <c r="B1465" s="87">
        <v>44830</v>
      </c>
      <c r="C1465" t="s">
        <v>121</v>
      </c>
      <c r="D1465" t="s">
        <v>122</v>
      </c>
      <c r="E1465" s="34" t="s">
        <v>7938</v>
      </c>
      <c r="F1465" s="34">
        <f t="shared" si="114"/>
        <v>1464</v>
      </c>
      <c r="G1465" s="34" t="s">
        <v>4985</v>
      </c>
      <c r="H1465">
        <v>18</v>
      </c>
      <c r="I1465" s="34" t="s">
        <v>6141</v>
      </c>
      <c r="J1465" s="34" t="s">
        <v>4991</v>
      </c>
      <c r="K1465" s="34" t="str">
        <f>VLOOKUP(J1465,[2]CodMpios!$B$347:$E$362,4,FALSE)</f>
        <v>18592 - Puerto Rico</v>
      </c>
      <c r="L1465" s="34" t="str">
        <f>VLOOKUP($J1465,[2]Coord_Mpios_X_Y!$B$2:$K$1123,9,FALSE)</f>
        <v>2,018940891255</v>
      </c>
      <c r="M1465" s="34" t="str">
        <f>VLOOKUP($J1465,[2]Coord_Mpios_X_Y!$B$2:$K$1123,10,FALSE)</f>
        <v>-75,073086267336</v>
      </c>
      <c r="N1465" s="34" t="s">
        <v>139</v>
      </c>
      <c r="O1465" s="34" t="s">
        <v>126</v>
      </c>
      <c r="Q1465" s="34" t="s">
        <v>127</v>
      </c>
      <c r="R1465" s="34">
        <v>93323041</v>
      </c>
      <c r="S1465" s="34" t="str">
        <f t="shared" si="110"/>
        <v>CC93323041</v>
      </c>
      <c r="T1465" s="34" t="s">
        <v>5390</v>
      </c>
      <c r="V1465" s="34" t="s">
        <v>5018</v>
      </c>
      <c r="X1465" s="87">
        <v>24280</v>
      </c>
      <c r="Y1465">
        <v>56</v>
      </c>
      <c r="Z1465" s="36">
        <f>VLOOKUP($Y1465,[2]Edades!$A$3:$H$153,4,FALSE)</f>
        <v>5</v>
      </c>
      <c r="AA1465" s="34" t="str">
        <f>VLOOKUP($Y1465,[2]Edades!$A$3:$H$153,6,FALSE)</f>
        <v>5 - Adultez</v>
      </c>
      <c r="AB1465" s="34">
        <f>VLOOKUP($Y1465,[2]Edades!$A$3:$H$153,7,FALSE)</f>
        <v>12</v>
      </c>
      <c r="AC1465" s="34" t="str">
        <f>VLOOKUP($Y1465,[2]Edades!$A$3:$H$153,8,FALSE)</f>
        <v>55-59</v>
      </c>
      <c r="AD1465" s="34" t="s">
        <v>146</v>
      </c>
      <c r="AE1465">
        <v>1</v>
      </c>
      <c r="AF1465" s="34" t="s">
        <v>130</v>
      </c>
      <c r="AG1465" s="34" t="s">
        <v>2127</v>
      </c>
      <c r="AH1465" s="34" t="s">
        <v>2127</v>
      </c>
      <c r="AK1465" s="34" t="s">
        <v>139</v>
      </c>
      <c r="AM1465" s="34" t="s">
        <v>2127</v>
      </c>
      <c r="AN1465" s="36" t="s">
        <v>2127</v>
      </c>
      <c r="AO1465" s="36" t="s">
        <v>2127</v>
      </c>
      <c r="AP1465" s="34" t="s">
        <v>2127</v>
      </c>
      <c r="AQ1465" s="36" t="s">
        <v>2127</v>
      </c>
      <c r="AR1465" s="34" t="s">
        <v>4989</v>
      </c>
      <c r="AS1465" s="91" t="s">
        <v>7552</v>
      </c>
      <c r="AT1465" s="34">
        <v>3212006568</v>
      </c>
      <c r="AU1465" s="34" t="s">
        <v>2127</v>
      </c>
      <c r="AX1465" s="90"/>
      <c r="BA1465" s="91"/>
      <c r="BB1465" s="91"/>
      <c r="BC1465" s="91"/>
      <c r="BF1465" s="34" t="s">
        <v>4983</v>
      </c>
      <c r="BG1465" s="92" t="s">
        <v>4989</v>
      </c>
      <c r="BM1465" s="36" t="s">
        <v>131</v>
      </c>
      <c r="BN1465" s="34" t="s">
        <v>132</v>
      </c>
      <c r="BO1465" s="36">
        <v>0</v>
      </c>
      <c r="BQ1465" s="94"/>
      <c r="BS1465" s="36" t="s">
        <v>2127</v>
      </c>
      <c r="BU1465" s="95"/>
      <c r="BV1465" s="95"/>
      <c r="BW1465" s="61"/>
      <c r="BX1465" s="60"/>
      <c r="BY1465" s="59" t="str">
        <f t="shared" ca="1" si="111"/>
        <v/>
      </c>
      <c r="CD1465" s="68"/>
      <c r="CE1465" s="68"/>
      <c r="CF1465" s="67"/>
      <c r="CG1465"/>
      <c r="CH1465" s="2"/>
      <c r="CI1465" s="4" t="e">
        <f t="shared" si="112"/>
        <v>#DIV/0!</v>
      </c>
      <c r="CJ1465" s="5" t="str">
        <f t="shared" si="113"/>
        <v>SIN DATO</v>
      </c>
      <c r="CK1465" s="36">
        <v>0</v>
      </c>
      <c r="CL1465" s="66"/>
      <c r="CM1465" s="89">
        <v>43970</v>
      </c>
      <c r="CN1465" s="97">
        <v>43970</v>
      </c>
      <c r="CP1465"/>
      <c r="CQ1465" s="65"/>
      <c r="CR1465" s="65"/>
      <c r="CS1465" s="98"/>
      <c r="CT1465"/>
      <c r="CU1465"/>
      <c r="CV1465" s="97"/>
      <c r="CW1465" s="2"/>
      <c r="CX1465" s="82"/>
      <c r="DG1465" s="64"/>
      <c r="DI1465" s="89"/>
      <c r="DJ1465" s="89"/>
      <c r="DN1465" s="34"/>
      <c r="DO1465" s="34"/>
      <c r="DP1465" s="34"/>
      <c r="DQ1465" s="34"/>
      <c r="DR1465" s="34"/>
      <c r="DS1465" s="34" t="s">
        <v>2127</v>
      </c>
      <c r="DT1465" s="34"/>
      <c r="DZ1465" t="s">
        <v>7941</v>
      </c>
      <c r="EB1465" s="4"/>
      <c r="EJ1465"/>
      <c r="EL1465" s="34"/>
      <c r="EN1465" s="34"/>
    </row>
    <row r="1466" spans="1:144" x14ac:dyDescent="0.25">
      <c r="A1466" s="85">
        <v>2022</v>
      </c>
      <c r="B1466" s="87">
        <v>44830</v>
      </c>
      <c r="C1466" t="s">
        <v>121</v>
      </c>
      <c r="D1466" t="s">
        <v>122</v>
      </c>
      <c r="E1466" s="34" t="s">
        <v>7938</v>
      </c>
      <c r="F1466" s="34">
        <f t="shared" si="114"/>
        <v>1465</v>
      </c>
      <c r="G1466" s="34" t="s">
        <v>4985</v>
      </c>
      <c r="H1466">
        <v>18</v>
      </c>
      <c r="I1466" s="34" t="s">
        <v>6141</v>
      </c>
      <c r="J1466" s="34" t="s">
        <v>4996</v>
      </c>
      <c r="K1466" s="34" t="str">
        <f>VLOOKUP(J1466,[2]CodMpios!$B$347:$E$362,4,FALSE)</f>
        <v>18247 - El Doncello</v>
      </c>
      <c r="L1466" s="34" t="str">
        <f>VLOOKUP($J1466,[2]Coord_Mpios_X_Y!$B$2:$K$1123,9,FALSE)</f>
        <v>1,791385903474</v>
      </c>
      <c r="M1466" s="34" t="str">
        <f>VLOOKUP($J1466,[2]Coord_Mpios_X_Y!$B$2:$K$1123,10,FALSE)</f>
        <v>-75,193944154894</v>
      </c>
      <c r="N1466" s="34" t="s">
        <v>139</v>
      </c>
      <c r="O1466" s="34" t="s">
        <v>126</v>
      </c>
      <c r="Q1466" s="34" t="s">
        <v>127</v>
      </c>
      <c r="R1466" s="34">
        <v>1116919795</v>
      </c>
      <c r="S1466" s="34" t="str">
        <f t="shared" si="110"/>
        <v>CC1116919795</v>
      </c>
      <c r="T1466" s="34" t="s">
        <v>5389</v>
      </c>
      <c r="U1466" s="34" t="s">
        <v>5388</v>
      </c>
      <c r="V1466" s="34" t="s">
        <v>816</v>
      </c>
      <c r="W1466" s="34" t="s">
        <v>5387</v>
      </c>
      <c r="X1466" s="87">
        <v>33917</v>
      </c>
      <c r="Y1466">
        <v>30</v>
      </c>
      <c r="Z1466" s="36">
        <f>VLOOKUP($Y1466,[2]Edades!$A$3:$H$153,4,FALSE)</f>
        <v>5</v>
      </c>
      <c r="AA1466" s="34" t="str">
        <f>VLOOKUP($Y1466,[2]Edades!$A$3:$H$153,6,FALSE)</f>
        <v>5 - Adultez</v>
      </c>
      <c r="AB1466" s="34">
        <f>VLOOKUP($Y1466,[2]Edades!$A$3:$H$153,7,FALSE)</f>
        <v>7</v>
      </c>
      <c r="AC1466" s="34" t="str">
        <f>VLOOKUP($Y1466,[2]Edades!$A$3:$H$153,8,FALSE)</f>
        <v>30-34</v>
      </c>
      <c r="AD1466" s="34" t="s">
        <v>146</v>
      </c>
      <c r="AE1466">
        <v>1</v>
      </c>
      <c r="AF1466" s="34" t="s">
        <v>130</v>
      </c>
      <c r="AG1466" s="34" t="s">
        <v>2127</v>
      </c>
      <c r="AH1466" s="34" t="s">
        <v>2127</v>
      </c>
      <c r="AK1466" s="34" t="s">
        <v>139</v>
      </c>
      <c r="AM1466" s="34" t="s">
        <v>2127</v>
      </c>
      <c r="AN1466" s="36" t="s">
        <v>2127</v>
      </c>
      <c r="AO1466" s="36" t="s">
        <v>2127</v>
      </c>
      <c r="AP1466" s="34" t="s">
        <v>2127</v>
      </c>
      <c r="AQ1466" s="36" t="s">
        <v>2127</v>
      </c>
      <c r="AR1466" s="34" t="s">
        <v>5189</v>
      </c>
      <c r="AS1466" s="91" t="s">
        <v>7553</v>
      </c>
      <c r="AT1466" s="34">
        <v>3124805858</v>
      </c>
      <c r="AU1466" s="34" t="s">
        <v>2127</v>
      </c>
      <c r="AX1466" s="90"/>
      <c r="BA1466" s="91"/>
      <c r="BB1466" s="91"/>
      <c r="BC1466" s="91"/>
      <c r="BF1466" s="34" t="s">
        <v>4983</v>
      </c>
      <c r="BG1466" s="92" t="s">
        <v>5189</v>
      </c>
      <c r="BM1466" s="36" t="s">
        <v>131</v>
      </c>
      <c r="BN1466" s="34" t="s">
        <v>132</v>
      </c>
      <c r="BO1466" s="36">
        <v>0</v>
      </c>
      <c r="BQ1466" s="94"/>
      <c r="BS1466" s="36" t="s">
        <v>2127</v>
      </c>
      <c r="BU1466" s="95"/>
      <c r="BV1466" s="95"/>
      <c r="BW1466" s="61"/>
      <c r="BX1466" s="60"/>
      <c r="BY1466" s="59" t="str">
        <f t="shared" ca="1" si="111"/>
        <v/>
      </c>
      <c r="CD1466" s="68"/>
      <c r="CE1466" s="68"/>
      <c r="CF1466" s="67"/>
      <c r="CG1466"/>
      <c r="CH1466" s="2"/>
      <c r="CI1466" s="4" t="e">
        <f t="shared" si="112"/>
        <v>#DIV/0!</v>
      </c>
      <c r="CJ1466" s="5" t="str">
        <f t="shared" si="113"/>
        <v>SIN DATO</v>
      </c>
      <c r="CK1466" s="36">
        <v>0</v>
      </c>
      <c r="CL1466" s="66"/>
      <c r="CM1466" s="89">
        <v>43984</v>
      </c>
      <c r="CN1466" s="97">
        <v>43984</v>
      </c>
      <c r="CP1466"/>
      <c r="CQ1466" s="65"/>
      <c r="CR1466" s="65"/>
      <c r="CS1466" s="98"/>
      <c r="CT1466"/>
      <c r="CU1466"/>
      <c r="CV1466" s="97"/>
      <c r="CW1466" s="2"/>
      <c r="CX1466" s="82"/>
      <c r="DG1466" s="64"/>
      <c r="DI1466" s="89">
        <v>43984</v>
      </c>
      <c r="DJ1466" s="89"/>
      <c r="DK1466" s="89">
        <v>43984</v>
      </c>
      <c r="DN1466" s="34"/>
      <c r="DO1466" s="34"/>
      <c r="DP1466" s="34"/>
      <c r="DQ1466" s="34"/>
      <c r="DR1466" s="34"/>
      <c r="DS1466" s="34" t="s">
        <v>2127</v>
      </c>
      <c r="DT1466" s="34"/>
      <c r="DZ1466" t="s">
        <v>7941</v>
      </c>
      <c r="EB1466" s="4"/>
      <c r="EJ1466"/>
      <c r="EL1466" s="34"/>
      <c r="EN1466" s="34"/>
    </row>
    <row r="1467" spans="1:144" x14ac:dyDescent="0.25">
      <c r="A1467" s="85">
        <v>2022</v>
      </c>
      <c r="B1467" s="87">
        <v>44830</v>
      </c>
      <c r="C1467" t="s">
        <v>121</v>
      </c>
      <c r="D1467" t="s">
        <v>122</v>
      </c>
      <c r="E1467" s="34" t="s">
        <v>7938</v>
      </c>
      <c r="F1467" s="34">
        <f t="shared" si="114"/>
        <v>1466</v>
      </c>
      <c r="G1467" s="34" t="s">
        <v>4985</v>
      </c>
      <c r="H1467">
        <v>18</v>
      </c>
      <c r="I1467" s="34" t="s">
        <v>6141</v>
      </c>
      <c r="J1467" s="34" t="s">
        <v>4991</v>
      </c>
      <c r="K1467" s="34" t="str">
        <f>VLOOKUP(J1467,[2]CodMpios!$B$347:$E$362,4,FALSE)</f>
        <v>18592 - Puerto Rico</v>
      </c>
      <c r="L1467" s="34" t="str">
        <f>VLOOKUP($J1467,[2]Coord_Mpios_X_Y!$B$2:$K$1123,9,FALSE)</f>
        <v>2,018940891255</v>
      </c>
      <c r="M1467" s="34" t="str">
        <f>VLOOKUP($J1467,[2]Coord_Mpios_X_Y!$B$2:$K$1123,10,FALSE)</f>
        <v>-75,073086267336</v>
      </c>
      <c r="N1467" s="34" t="s">
        <v>125</v>
      </c>
      <c r="O1467" s="34" t="s">
        <v>126</v>
      </c>
      <c r="Q1467" s="34" t="s">
        <v>127</v>
      </c>
      <c r="R1467" s="34">
        <v>17700820</v>
      </c>
      <c r="S1467" s="34" t="str">
        <f t="shared" si="110"/>
        <v>CC17700820</v>
      </c>
      <c r="T1467" s="34" t="s">
        <v>5386</v>
      </c>
      <c r="V1467" s="34" t="s">
        <v>5385</v>
      </c>
      <c r="W1467" s="34" t="s">
        <v>522</v>
      </c>
      <c r="X1467" s="87">
        <v>21508</v>
      </c>
      <c r="Y1467">
        <v>64</v>
      </c>
      <c r="Z1467" s="36">
        <f>VLOOKUP($Y1467,[2]Edades!$A$3:$H$153,4,FALSE)</f>
        <v>6</v>
      </c>
      <c r="AA1467" s="34" t="str">
        <f>VLOOKUP($Y1467,[2]Edades!$A$3:$H$153,6,FALSE)</f>
        <v>6 - Persona mayor</v>
      </c>
      <c r="AB1467" s="34">
        <f>VLOOKUP($Y1467,[2]Edades!$A$3:$H$153,7,FALSE)</f>
        <v>13</v>
      </c>
      <c r="AC1467" s="34" t="str">
        <f>VLOOKUP($Y1467,[2]Edades!$A$3:$H$153,8,FALSE)</f>
        <v>60-64</v>
      </c>
      <c r="AD1467" s="34" t="s">
        <v>146</v>
      </c>
      <c r="AE1467">
        <v>1</v>
      </c>
      <c r="AF1467" s="34" t="s">
        <v>2137</v>
      </c>
      <c r="AG1467" s="34" t="s">
        <v>2127</v>
      </c>
      <c r="AH1467" s="34" t="s">
        <v>2127</v>
      </c>
      <c r="AK1467" s="34" t="s">
        <v>125</v>
      </c>
      <c r="AM1467" s="34" t="s">
        <v>2127</v>
      </c>
      <c r="AN1467" s="36" t="s">
        <v>2127</v>
      </c>
      <c r="AO1467" s="36" t="s">
        <v>2127</v>
      </c>
      <c r="AP1467" s="34" t="s">
        <v>2127</v>
      </c>
      <c r="AQ1467" s="36" t="s">
        <v>2127</v>
      </c>
      <c r="AR1467" s="34" t="s">
        <v>4989</v>
      </c>
      <c r="AS1467" s="91" t="s">
        <v>7554</v>
      </c>
      <c r="AT1467" s="34">
        <v>3112765444</v>
      </c>
      <c r="AU1467" s="34" t="s">
        <v>2127</v>
      </c>
      <c r="AX1467" s="90"/>
      <c r="BA1467" s="91"/>
      <c r="BB1467" s="91"/>
      <c r="BC1467" s="91"/>
      <c r="BF1467" s="34" t="s">
        <v>4983</v>
      </c>
      <c r="BG1467" s="92" t="s">
        <v>4989</v>
      </c>
      <c r="BM1467" s="36" t="s">
        <v>131</v>
      </c>
      <c r="BN1467" s="34" t="s">
        <v>132</v>
      </c>
      <c r="BO1467" s="36">
        <v>0</v>
      </c>
      <c r="BQ1467" s="94"/>
      <c r="BS1467" s="36" t="s">
        <v>2127</v>
      </c>
      <c r="BU1467" s="95"/>
      <c r="BV1467" s="95"/>
      <c r="BW1467" s="61"/>
      <c r="BX1467" s="60"/>
      <c r="BY1467" s="59" t="str">
        <f t="shared" ca="1" si="111"/>
        <v/>
      </c>
      <c r="CD1467" s="68"/>
      <c r="CE1467" s="68"/>
      <c r="CF1467" s="67"/>
      <c r="CG1467"/>
      <c r="CH1467" s="2"/>
      <c r="CI1467" s="4" t="e">
        <f t="shared" si="112"/>
        <v>#DIV/0!</v>
      </c>
      <c r="CJ1467" s="5" t="str">
        <f t="shared" si="113"/>
        <v>SIN DATO</v>
      </c>
      <c r="CK1467" s="36">
        <v>0</v>
      </c>
      <c r="CL1467" s="66"/>
      <c r="CM1467" s="89">
        <v>43617</v>
      </c>
      <c r="CN1467" s="97">
        <v>43617</v>
      </c>
      <c r="CP1467"/>
      <c r="CQ1467" s="65"/>
      <c r="CR1467" s="65"/>
      <c r="CS1467" s="98"/>
      <c r="CT1467"/>
      <c r="CU1467"/>
      <c r="CV1467" s="97"/>
      <c r="CW1467" s="2"/>
      <c r="CX1467" s="82"/>
      <c r="DG1467" s="64"/>
      <c r="DI1467" s="89"/>
      <c r="DJ1467" s="89"/>
      <c r="DK1467" s="89">
        <v>44413</v>
      </c>
      <c r="DN1467" s="34"/>
      <c r="DO1467" s="34"/>
      <c r="DP1467" s="34"/>
      <c r="DQ1467" s="34"/>
      <c r="DR1467" s="34"/>
      <c r="DS1467" s="34" t="s">
        <v>2127</v>
      </c>
      <c r="DT1467" s="34"/>
      <c r="DZ1467" t="s">
        <v>7941</v>
      </c>
      <c r="EB1467" s="4"/>
      <c r="EJ1467"/>
      <c r="EL1467" s="34"/>
      <c r="EN1467" s="34"/>
    </row>
    <row r="1468" spans="1:144" x14ac:dyDescent="0.25">
      <c r="A1468" s="85">
        <v>2022</v>
      </c>
      <c r="B1468" s="87">
        <v>44830</v>
      </c>
      <c r="C1468" t="s">
        <v>121</v>
      </c>
      <c r="D1468" t="s">
        <v>122</v>
      </c>
      <c r="E1468" s="34" t="s">
        <v>7938</v>
      </c>
      <c r="F1468" s="34">
        <f t="shared" si="114"/>
        <v>1467</v>
      </c>
      <c r="G1468" s="34" t="s">
        <v>4985</v>
      </c>
      <c r="H1468">
        <v>18</v>
      </c>
      <c r="I1468" s="34" t="s">
        <v>6141</v>
      </c>
      <c r="J1468" s="34" t="s">
        <v>4991</v>
      </c>
      <c r="K1468" s="34" t="str">
        <f>VLOOKUP(J1468,[2]CodMpios!$B$347:$E$362,4,FALSE)</f>
        <v>18592 - Puerto Rico</v>
      </c>
      <c r="L1468" s="34" t="str">
        <f>VLOOKUP($J1468,[2]Coord_Mpios_X_Y!$B$2:$K$1123,9,FALSE)</f>
        <v>2,018940891255</v>
      </c>
      <c r="M1468" s="34" t="str">
        <f>VLOOKUP($J1468,[2]Coord_Mpios_X_Y!$B$2:$K$1123,10,FALSE)</f>
        <v>-75,073086267336</v>
      </c>
      <c r="N1468" s="34" t="s">
        <v>125</v>
      </c>
      <c r="O1468" s="34" t="s">
        <v>126</v>
      </c>
      <c r="Q1468" s="34" t="s">
        <v>127</v>
      </c>
      <c r="R1468" s="34">
        <v>26611998</v>
      </c>
      <c r="S1468" s="34" t="str">
        <f t="shared" si="110"/>
        <v>CC26611998</v>
      </c>
      <c r="T1468" s="34" t="s">
        <v>1412</v>
      </c>
      <c r="V1468" s="34" t="s">
        <v>241</v>
      </c>
      <c r="W1468" s="34" t="s">
        <v>5384</v>
      </c>
      <c r="X1468" s="87">
        <v>12555</v>
      </c>
      <c r="Y1468">
        <v>88</v>
      </c>
      <c r="Z1468" s="36">
        <f>VLOOKUP($Y1468,[2]Edades!$A$3:$H$153,4,FALSE)</f>
        <v>6</v>
      </c>
      <c r="AA1468" s="34" t="str">
        <f>VLOOKUP($Y1468,[2]Edades!$A$3:$H$153,6,FALSE)</f>
        <v>6 - Persona mayor</v>
      </c>
      <c r="AB1468" s="34">
        <f>VLOOKUP($Y1468,[2]Edades!$A$3:$H$153,7,FALSE)</f>
        <v>17</v>
      </c>
      <c r="AC1468" s="34" t="str">
        <f>VLOOKUP($Y1468,[2]Edades!$A$3:$H$153,8,FALSE)</f>
        <v>80 Y MÁS</v>
      </c>
      <c r="AD1468" s="34" t="s">
        <v>129</v>
      </c>
      <c r="AE1468" s="1">
        <v>2</v>
      </c>
      <c r="AF1468" s="34" t="s">
        <v>2137</v>
      </c>
      <c r="AG1468" s="34" t="s">
        <v>2127</v>
      </c>
      <c r="AH1468" s="34" t="s">
        <v>2127</v>
      </c>
      <c r="AK1468" s="34" t="s">
        <v>125</v>
      </c>
      <c r="AM1468" s="34" t="s">
        <v>2127</v>
      </c>
      <c r="AN1468" s="36" t="s">
        <v>2127</v>
      </c>
      <c r="AO1468" s="36" t="s">
        <v>2127</v>
      </c>
      <c r="AP1468" s="34" t="s">
        <v>2127</v>
      </c>
      <c r="AQ1468" s="36" t="s">
        <v>2127</v>
      </c>
      <c r="AR1468" s="34" t="s">
        <v>4989</v>
      </c>
      <c r="AS1468" s="91" t="s">
        <v>7555</v>
      </c>
      <c r="AT1468" s="34">
        <v>3125276305</v>
      </c>
      <c r="AU1468" s="34" t="s">
        <v>2127</v>
      </c>
      <c r="AX1468" s="90"/>
      <c r="BA1468" s="91"/>
      <c r="BB1468" s="91"/>
      <c r="BC1468" s="91"/>
      <c r="BF1468" s="34" t="s">
        <v>4983</v>
      </c>
      <c r="BG1468" s="92" t="s">
        <v>4989</v>
      </c>
      <c r="BM1468" s="36" t="s">
        <v>131</v>
      </c>
      <c r="BN1468" s="34" t="s">
        <v>132</v>
      </c>
      <c r="BO1468" s="36">
        <v>0</v>
      </c>
      <c r="BQ1468" s="94"/>
      <c r="BS1468" s="36" t="s">
        <v>2127</v>
      </c>
      <c r="BU1468" s="95"/>
      <c r="BV1468" s="95"/>
      <c r="BW1468" s="61"/>
      <c r="BX1468" s="60"/>
      <c r="BY1468" s="59" t="str">
        <f t="shared" ca="1" si="111"/>
        <v/>
      </c>
      <c r="CD1468" s="68"/>
      <c r="CE1468" s="68"/>
      <c r="CF1468" s="67"/>
      <c r="CG1468"/>
      <c r="CH1468" s="2"/>
      <c r="CI1468" s="4" t="e">
        <f t="shared" si="112"/>
        <v>#DIV/0!</v>
      </c>
      <c r="CJ1468" s="5" t="str">
        <f t="shared" si="113"/>
        <v>SIN DATO</v>
      </c>
      <c r="CK1468" s="36">
        <v>0</v>
      </c>
      <c r="CL1468" s="66"/>
      <c r="CM1468" s="89">
        <v>43617</v>
      </c>
      <c r="CN1468" s="97">
        <v>43617</v>
      </c>
      <c r="CP1468"/>
      <c r="CQ1468" s="65"/>
      <c r="CR1468" s="65"/>
      <c r="CS1468" s="98"/>
      <c r="CT1468"/>
      <c r="CU1468"/>
      <c r="CV1468" s="97"/>
      <c r="CW1468" s="2"/>
      <c r="CX1468" s="82"/>
      <c r="DG1468" s="64"/>
      <c r="DI1468" s="89"/>
      <c r="DJ1468" s="89"/>
      <c r="DN1468" s="34"/>
      <c r="DO1468" s="34"/>
      <c r="DP1468" s="34"/>
      <c r="DQ1468" s="34"/>
      <c r="DR1468" s="34"/>
      <c r="DS1468" s="34" t="s">
        <v>2127</v>
      </c>
      <c r="DT1468" s="34"/>
      <c r="DZ1468" t="s">
        <v>7941</v>
      </c>
      <c r="EB1468" s="4"/>
      <c r="EJ1468"/>
      <c r="EL1468" s="34"/>
      <c r="EN1468" s="34"/>
    </row>
    <row r="1469" spans="1:144" x14ac:dyDescent="0.25">
      <c r="A1469" s="85">
        <v>2022</v>
      </c>
      <c r="B1469" s="87">
        <v>44830</v>
      </c>
      <c r="C1469" t="s">
        <v>121</v>
      </c>
      <c r="D1469" t="s">
        <v>122</v>
      </c>
      <c r="E1469" s="34" t="s">
        <v>7938</v>
      </c>
      <c r="F1469" s="34">
        <f t="shared" si="114"/>
        <v>1468</v>
      </c>
      <c r="G1469" s="34" t="s">
        <v>4985</v>
      </c>
      <c r="H1469">
        <v>18</v>
      </c>
      <c r="I1469" s="34" t="s">
        <v>6141</v>
      </c>
      <c r="J1469" s="34" t="s">
        <v>4991</v>
      </c>
      <c r="K1469" s="34" t="str">
        <f>VLOOKUP(J1469,[2]CodMpios!$B$347:$E$362,4,FALSE)</f>
        <v>18592 - Puerto Rico</v>
      </c>
      <c r="L1469" s="34" t="str">
        <f>VLOOKUP($J1469,[2]Coord_Mpios_X_Y!$B$2:$K$1123,9,FALSE)</f>
        <v>2,018940891255</v>
      </c>
      <c r="M1469" s="34" t="str">
        <f>VLOOKUP($J1469,[2]Coord_Mpios_X_Y!$B$2:$K$1123,10,FALSE)</f>
        <v>-75,073086267336</v>
      </c>
      <c r="N1469" s="34" t="s">
        <v>125</v>
      </c>
      <c r="O1469" s="34" t="s">
        <v>126</v>
      </c>
      <c r="Q1469" s="34" t="s">
        <v>127</v>
      </c>
      <c r="R1469" s="34">
        <v>30515793</v>
      </c>
      <c r="S1469" s="34" t="str">
        <f t="shared" si="110"/>
        <v>CC30515793</v>
      </c>
      <c r="T1469" s="34" t="s">
        <v>5383</v>
      </c>
      <c r="U1469" s="34" t="s">
        <v>553</v>
      </c>
      <c r="V1469" s="34" t="s">
        <v>1478</v>
      </c>
      <c r="W1469" s="34" t="s">
        <v>5336</v>
      </c>
      <c r="X1469" s="87">
        <v>23321</v>
      </c>
      <c r="Y1469">
        <v>59</v>
      </c>
      <c r="Z1469" s="36">
        <f>VLOOKUP($Y1469,[2]Edades!$A$3:$H$153,4,FALSE)</f>
        <v>5</v>
      </c>
      <c r="AA1469" s="34" t="str">
        <f>VLOOKUP($Y1469,[2]Edades!$A$3:$H$153,6,FALSE)</f>
        <v>5 - Adultez</v>
      </c>
      <c r="AB1469" s="34">
        <f>VLOOKUP($Y1469,[2]Edades!$A$3:$H$153,7,FALSE)</f>
        <v>12</v>
      </c>
      <c r="AC1469" s="34" t="str">
        <f>VLOOKUP($Y1469,[2]Edades!$A$3:$H$153,8,FALSE)</f>
        <v>55-59</v>
      </c>
      <c r="AD1469" s="34" t="s">
        <v>129</v>
      </c>
      <c r="AE1469" s="1">
        <v>2</v>
      </c>
      <c r="AF1469" s="34" t="s">
        <v>130</v>
      </c>
      <c r="AG1469" s="34" t="s">
        <v>2127</v>
      </c>
      <c r="AH1469" s="34" t="s">
        <v>2127</v>
      </c>
      <c r="AK1469" s="34" t="s">
        <v>125</v>
      </c>
      <c r="AM1469" s="34" t="s">
        <v>2127</v>
      </c>
      <c r="AN1469" s="36" t="s">
        <v>2127</v>
      </c>
      <c r="AO1469" s="36" t="s">
        <v>2127</v>
      </c>
      <c r="AP1469" s="34" t="s">
        <v>2127</v>
      </c>
      <c r="AQ1469" s="36" t="s">
        <v>2127</v>
      </c>
      <c r="AR1469" s="34" t="s">
        <v>4989</v>
      </c>
      <c r="AS1469" s="91" t="s">
        <v>7556</v>
      </c>
      <c r="AT1469" s="34">
        <v>3202498076</v>
      </c>
      <c r="AU1469" s="34" t="s">
        <v>2127</v>
      </c>
      <c r="AX1469" s="90"/>
      <c r="BA1469" s="91"/>
      <c r="BB1469" s="91"/>
      <c r="BC1469" s="91"/>
      <c r="BF1469" s="34" t="s">
        <v>4983</v>
      </c>
      <c r="BG1469" s="92" t="s">
        <v>4989</v>
      </c>
      <c r="BM1469" s="36" t="s">
        <v>131</v>
      </c>
      <c r="BN1469" s="34" t="s">
        <v>132</v>
      </c>
      <c r="BO1469" s="36">
        <v>0</v>
      </c>
      <c r="BQ1469" s="94"/>
      <c r="BS1469" s="36" t="s">
        <v>2127</v>
      </c>
      <c r="BU1469" s="95"/>
      <c r="BV1469" s="95"/>
      <c r="BW1469" s="61"/>
      <c r="BX1469" s="60"/>
      <c r="BY1469" s="59" t="str">
        <f t="shared" ca="1" si="111"/>
        <v/>
      </c>
      <c r="CD1469" s="68"/>
      <c r="CE1469" s="68"/>
      <c r="CF1469" s="67"/>
      <c r="CG1469"/>
      <c r="CH1469" s="2"/>
      <c r="CI1469" s="4" t="e">
        <f t="shared" si="112"/>
        <v>#DIV/0!</v>
      </c>
      <c r="CJ1469" s="5" t="str">
        <f t="shared" si="113"/>
        <v>SIN DATO</v>
      </c>
      <c r="CK1469" s="36">
        <v>0</v>
      </c>
      <c r="CL1469" s="66"/>
      <c r="CM1469" s="89">
        <v>43617</v>
      </c>
      <c r="CN1469" s="97">
        <v>43617</v>
      </c>
      <c r="CP1469"/>
      <c r="CQ1469" s="65"/>
      <c r="CR1469" s="65"/>
      <c r="CS1469" s="98"/>
      <c r="CT1469"/>
      <c r="CU1469"/>
      <c r="CV1469" s="97"/>
      <c r="CW1469" s="2"/>
      <c r="CX1469" s="82"/>
      <c r="DG1469" s="64"/>
      <c r="DI1469" s="89"/>
      <c r="DJ1469" s="89"/>
      <c r="DN1469" s="34"/>
      <c r="DO1469" s="34"/>
      <c r="DP1469" s="34"/>
      <c r="DQ1469" s="34"/>
      <c r="DR1469" s="34"/>
      <c r="DS1469" s="34" t="s">
        <v>2127</v>
      </c>
      <c r="DT1469" s="34"/>
      <c r="DZ1469" t="s">
        <v>7941</v>
      </c>
      <c r="EB1469" s="4"/>
      <c r="EJ1469"/>
      <c r="EL1469" s="34"/>
      <c r="EN1469" s="34"/>
    </row>
    <row r="1470" spans="1:144" x14ac:dyDescent="0.25">
      <c r="A1470" s="85">
        <v>2022</v>
      </c>
      <c r="B1470" s="87">
        <v>44830</v>
      </c>
      <c r="C1470" t="s">
        <v>121</v>
      </c>
      <c r="D1470" t="s">
        <v>122</v>
      </c>
      <c r="E1470" s="34" t="s">
        <v>7938</v>
      </c>
      <c r="F1470" s="34">
        <f t="shared" si="114"/>
        <v>1469</v>
      </c>
      <c r="G1470" s="34" t="s">
        <v>4985</v>
      </c>
      <c r="H1470">
        <v>18</v>
      </c>
      <c r="I1470" s="34" t="s">
        <v>6141</v>
      </c>
      <c r="J1470" s="34" t="s">
        <v>4991</v>
      </c>
      <c r="K1470" s="34" t="str">
        <f>VLOOKUP(J1470,[2]CodMpios!$B$347:$E$362,4,FALSE)</f>
        <v>18592 - Puerto Rico</v>
      </c>
      <c r="L1470" s="34" t="str">
        <f>VLOOKUP($J1470,[2]Coord_Mpios_X_Y!$B$2:$K$1123,9,FALSE)</f>
        <v>2,018940891255</v>
      </c>
      <c r="M1470" s="34" t="str">
        <f>VLOOKUP($J1470,[2]Coord_Mpios_X_Y!$B$2:$K$1123,10,FALSE)</f>
        <v>-75,073086267336</v>
      </c>
      <c r="N1470" s="34" t="s">
        <v>125</v>
      </c>
      <c r="O1470" s="34" t="s">
        <v>126</v>
      </c>
      <c r="Q1470" s="34" t="s">
        <v>127</v>
      </c>
      <c r="R1470" s="34">
        <v>1115944548</v>
      </c>
      <c r="S1470" s="34" t="str">
        <f t="shared" si="110"/>
        <v>CC1115944548</v>
      </c>
      <c r="T1470" s="34" t="s">
        <v>1103</v>
      </c>
      <c r="U1470" s="34" t="s">
        <v>5382</v>
      </c>
      <c r="V1470" s="34" t="s">
        <v>759</v>
      </c>
      <c r="W1470" s="34" t="s">
        <v>250</v>
      </c>
      <c r="X1470" s="87">
        <v>32391</v>
      </c>
      <c r="Y1470">
        <v>34</v>
      </c>
      <c r="Z1470" s="36">
        <f>VLOOKUP($Y1470,[2]Edades!$A$3:$H$153,4,FALSE)</f>
        <v>5</v>
      </c>
      <c r="AA1470" s="34" t="str">
        <f>VLOOKUP($Y1470,[2]Edades!$A$3:$H$153,6,FALSE)</f>
        <v>5 - Adultez</v>
      </c>
      <c r="AB1470" s="34">
        <f>VLOOKUP($Y1470,[2]Edades!$A$3:$H$153,7,FALSE)</f>
        <v>7</v>
      </c>
      <c r="AC1470" s="34" t="str">
        <f>VLOOKUP($Y1470,[2]Edades!$A$3:$H$153,8,FALSE)</f>
        <v>30-34</v>
      </c>
      <c r="AD1470" s="34" t="s">
        <v>129</v>
      </c>
      <c r="AE1470" s="1">
        <v>2</v>
      </c>
      <c r="AF1470" s="34" t="s">
        <v>130</v>
      </c>
      <c r="AG1470" s="34" t="s">
        <v>2127</v>
      </c>
      <c r="AH1470" s="34" t="s">
        <v>2127</v>
      </c>
      <c r="AK1470" s="34" t="s">
        <v>125</v>
      </c>
      <c r="AM1470" s="34" t="s">
        <v>2127</v>
      </c>
      <c r="AN1470" s="36" t="s">
        <v>2127</v>
      </c>
      <c r="AO1470" s="36" t="s">
        <v>2127</v>
      </c>
      <c r="AP1470" s="34" t="s">
        <v>2127</v>
      </c>
      <c r="AQ1470" s="36" t="s">
        <v>2127</v>
      </c>
      <c r="AR1470" s="34" t="s">
        <v>4989</v>
      </c>
      <c r="AS1470" s="91" t="s">
        <v>7557</v>
      </c>
      <c r="AT1470" s="34">
        <v>3132885596</v>
      </c>
      <c r="AU1470" s="34" t="s">
        <v>2127</v>
      </c>
      <c r="AX1470" s="90"/>
      <c r="BA1470" s="91"/>
      <c r="BB1470" s="91"/>
      <c r="BC1470" s="91"/>
      <c r="BF1470" s="34" t="s">
        <v>4983</v>
      </c>
      <c r="BG1470" s="92" t="s">
        <v>4989</v>
      </c>
      <c r="BM1470" s="36" t="s">
        <v>131</v>
      </c>
      <c r="BN1470" s="34" t="s">
        <v>132</v>
      </c>
      <c r="BO1470" s="36">
        <v>0</v>
      </c>
      <c r="BQ1470" s="94"/>
      <c r="BS1470" s="36" t="s">
        <v>2127</v>
      </c>
      <c r="BU1470" s="95"/>
      <c r="BV1470" s="95"/>
      <c r="BW1470" s="61"/>
      <c r="BX1470" s="60"/>
      <c r="BY1470" s="59" t="str">
        <f t="shared" ca="1" si="111"/>
        <v/>
      </c>
      <c r="CD1470" s="68"/>
      <c r="CE1470" s="68"/>
      <c r="CF1470" s="67"/>
      <c r="CG1470"/>
      <c r="CH1470" s="2"/>
      <c r="CI1470" s="4" t="e">
        <f t="shared" si="112"/>
        <v>#DIV/0!</v>
      </c>
      <c r="CJ1470" s="5" t="str">
        <f t="shared" si="113"/>
        <v>SIN DATO</v>
      </c>
      <c r="CK1470" s="36">
        <v>0</v>
      </c>
      <c r="CL1470" s="66"/>
      <c r="CM1470" s="89">
        <v>43617</v>
      </c>
      <c r="CN1470" s="97">
        <v>43617</v>
      </c>
      <c r="CP1470"/>
      <c r="CQ1470" s="65"/>
      <c r="CR1470" s="65"/>
      <c r="CS1470" s="98"/>
      <c r="CT1470"/>
      <c r="CU1470"/>
      <c r="CV1470" s="97"/>
      <c r="CW1470" s="2"/>
      <c r="CX1470" s="82"/>
      <c r="DG1470" s="64"/>
      <c r="DI1470" s="89"/>
      <c r="DJ1470" s="89"/>
      <c r="DN1470" s="34"/>
      <c r="DO1470" s="34"/>
      <c r="DP1470" s="34"/>
      <c r="DQ1470" s="34"/>
      <c r="DR1470" s="34"/>
      <c r="DS1470" s="34" t="s">
        <v>2127</v>
      </c>
      <c r="DT1470" s="34"/>
      <c r="DZ1470" t="s">
        <v>7941</v>
      </c>
      <c r="EB1470" s="4"/>
      <c r="EJ1470"/>
      <c r="EL1470" s="34"/>
      <c r="EN1470" s="34"/>
    </row>
    <row r="1471" spans="1:144" x14ac:dyDescent="0.25">
      <c r="A1471" s="85">
        <v>2022</v>
      </c>
      <c r="B1471" s="87">
        <v>44830</v>
      </c>
      <c r="C1471" t="s">
        <v>121</v>
      </c>
      <c r="D1471" t="s">
        <v>122</v>
      </c>
      <c r="E1471" s="34" t="s">
        <v>7938</v>
      </c>
      <c r="F1471" s="34">
        <f t="shared" si="114"/>
        <v>1470</v>
      </c>
      <c r="G1471" s="34" t="s">
        <v>4985</v>
      </c>
      <c r="H1471">
        <v>18</v>
      </c>
      <c r="I1471" s="34" t="s">
        <v>6141</v>
      </c>
      <c r="J1471" s="34" t="s">
        <v>4991</v>
      </c>
      <c r="K1471" s="34" t="str">
        <f>VLOOKUP(J1471,[2]CodMpios!$B$347:$E$362,4,FALSE)</f>
        <v>18592 - Puerto Rico</v>
      </c>
      <c r="L1471" s="34" t="str">
        <f>VLOOKUP($J1471,[2]Coord_Mpios_X_Y!$B$2:$K$1123,9,FALSE)</f>
        <v>2,018940891255</v>
      </c>
      <c r="M1471" s="34" t="str">
        <f>VLOOKUP($J1471,[2]Coord_Mpios_X_Y!$B$2:$K$1123,10,FALSE)</f>
        <v>-75,073086267336</v>
      </c>
      <c r="N1471" s="34" t="s">
        <v>125</v>
      </c>
      <c r="O1471" s="34" t="s">
        <v>126</v>
      </c>
      <c r="Q1471" s="34" t="s">
        <v>127</v>
      </c>
      <c r="R1471" s="34">
        <v>30516942</v>
      </c>
      <c r="S1471" s="34" t="str">
        <f t="shared" si="110"/>
        <v>CC30516942</v>
      </c>
      <c r="T1471" s="34" t="s">
        <v>1834</v>
      </c>
      <c r="U1471" s="34" t="s">
        <v>5381</v>
      </c>
      <c r="V1471" s="34" t="s">
        <v>241</v>
      </c>
      <c r="W1471" s="34" t="s">
        <v>5380</v>
      </c>
      <c r="X1471" s="87">
        <v>25047</v>
      </c>
      <c r="Y1471">
        <v>54</v>
      </c>
      <c r="Z1471" s="36">
        <f>VLOOKUP($Y1471,[2]Edades!$A$3:$H$153,4,FALSE)</f>
        <v>5</v>
      </c>
      <c r="AA1471" s="34" t="str">
        <f>VLOOKUP($Y1471,[2]Edades!$A$3:$H$153,6,FALSE)</f>
        <v>5 - Adultez</v>
      </c>
      <c r="AB1471" s="34">
        <f>VLOOKUP($Y1471,[2]Edades!$A$3:$H$153,7,FALSE)</f>
        <v>11</v>
      </c>
      <c r="AC1471" s="34" t="str">
        <f>VLOOKUP($Y1471,[2]Edades!$A$3:$H$153,8,FALSE)</f>
        <v>50-54</v>
      </c>
      <c r="AD1471" s="34" t="s">
        <v>129</v>
      </c>
      <c r="AE1471" s="1">
        <v>2</v>
      </c>
      <c r="AF1471" s="34" t="s">
        <v>130</v>
      </c>
      <c r="AG1471" s="34" t="s">
        <v>2127</v>
      </c>
      <c r="AH1471" s="34" t="s">
        <v>2127</v>
      </c>
      <c r="AK1471" s="34" t="s">
        <v>125</v>
      </c>
      <c r="AM1471" s="34" t="s">
        <v>2127</v>
      </c>
      <c r="AN1471" s="36" t="s">
        <v>2127</v>
      </c>
      <c r="AO1471" s="36" t="s">
        <v>2127</v>
      </c>
      <c r="AP1471" s="34" t="s">
        <v>2127</v>
      </c>
      <c r="AQ1471" s="36" t="s">
        <v>2127</v>
      </c>
      <c r="AR1471" s="34" t="s">
        <v>4989</v>
      </c>
      <c r="AS1471" s="91" t="s">
        <v>7558</v>
      </c>
      <c r="AT1471" s="34">
        <v>3138858816</v>
      </c>
      <c r="AU1471" s="34" t="s">
        <v>2127</v>
      </c>
      <c r="AX1471" s="90"/>
      <c r="BA1471" s="91"/>
      <c r="BB1471" s="91"/>
      <c r="BC1471" s="91"/>
      <c r="BF1471" s="34" t="s">
        <v>4983</v>
      </c>
      <c r="BG1471" s="92" t="s">
        <v>4989</v>
      </c>
      <c r="BM1471" s="36" t="s">
        <v>131</v>
      </c>
      <c r="BN1471" s="34" t="s">
        <v>132</v>
      </c>
      <c r="BO1471" s="36">
        <v>0</v>
      </c>
      <c r="BQ1471" s="94"/>
      <c r="BS1471" s="36" t="s">
        <v>2127</v>
      </c>
      <c r="BU1471" s="95"/>
      <c r="BV1471" s="95"/>
      <c r="BW1471" s="61"/>
      <c r="BX1471" s="60"/>
      <c r="BY1471" s="59" t="str">
        <f t="shared" ca="1" si="111"/>
        <v/>
      </c>
      <c r="CD1471" s="68"/>
      <c r="CE1471" s="68"/>
      <c r="CF1471" s="67"/>
      <c r="CG1471"/>
      <c r="CH1471" s="2"/>
      <c r="CI1471" s="4" t="e">
        <f t="shared" si="112"/>
        <v>#DIV/0!</v>
      </c>
      <c r="CJ1471" s="5" t="str">
        <f t="shared" si="113"/>
        <v>SIN DATO</v>
      </c>
      <c r="CK1471" s="36">
        <v>0</v>
      </c>
      <c r="CL1471" s="66"/>
      <c r="CM1471" s="89">
        <v>43617</v>
      </c>
      <c r="CN1471" s="97">
        <v>43617</v>
      </c>
      <c r="CP1471"/>
      <c r="CQ1471" s="65"/>
      <c r="CR1471" s="65"/>
      <c r="CS1471" s="98"/>
      <c r="CT1471"/>
      <c r="CU1471"/>
      <c r="CV1471" s="97"/>
      <c r="CW1471" s="2"/>
      <c r="CX1471" s="82"/>
      <c r="DG1471" s="64"/>
      <c r="DI1471" s="89"/>
      <c r="DJ1471" s="89"/>
      <c r="DN1471" s="34"/>
      <c r="DO1471" s="34"/>
      <c r="DP1471" s="34"/>
      <c r="DQ1471" s="34"/>
      <c r="DR1471" s="34"/>
      <c r="DS1471" s="34" t="s">
        <v>2127</v>
      </c>
      <c r="DT1471" s="34"/>
      <c r="DZ1471" t="s">
        <v>7941</v>
      </c>
      <c r="EB1471" s="4"/>
      <c r="EJ1471"/>
      <c r="EL1471" s="34"/>
      <c r="EN1471" s="34"/>
    </row>
    <row r="1472" spans="1:144" x14ac:dyDescent="0.25">
      <c r="A1472" s="85">
        <v>2022</v>
      </c>
      <c r="B1472" s="87">
        <v>44830</v>
      </c>
      <c r="C1472" t="s">
        <v>121</v>
      </c>
      <c r="D1472" t="s">
        <v>122</v>
      </c>
      <c r="E1472" s="34" t="s">
        <v>7938</v>
      </c>
      <c r="F1472" s="34">
        <f t="shared" si="114"/>
        <v>1471</v>
      </c>
      <c r="G1472" s="34" t="s">
        <v>4985</v>
      </c>
      <c r="H1472">
        <v>18</v>
      </c>
      <c r="I1472" s="34" t="s">
        <v>6141</v>
      </c>
      <c r="J1472" s="34" t="s">
        <v>4991</v>
      </c>
      <c r="K1472" s="34" t="str">
        <f>VLOOKUP(J1472,[2]CodMpios!$B$347:$E$362,4,FALSE)</f>
        <v>18592 - Puerto Rico</v>
      </c>
      <c r="L1472" s="34" t="str">
        <f>VLOOKUP($J1472,[2]Coord_Mpios_X_Y!$B$2:$K$1123,9,FALSE)</f>
        <v>2,018940891255</v>
      </c>
      <c r="M1472" s="34" t="str">
        <f>VLOOKUP($J1472,[2]Coord_Mpios_X_Y!$B$2:$K$1123,10,FALSE)</f>
        <v>-75,073086267336</v>
      </c>
      <c r="N1472" s="34" t="s">
        <v>125</v>
      </c>
      <c r="O1472" s="34" t="s">
        <v>126</v>
      </c>
      <c r="Q1472" s="34" t="s">
        <v>127</v>
      </c>
      <c r="R1472" s="34">
        <v>26449850</v>
      </c>
      <c r="S1472" s="34" t="str">
        <f t="shared" si="110"/>
        <v>CC26449850</v>
      </c>
      <c r="T1472" s="34" t="s">
        <v>1941</v>
      </c>
      <c r="V1472" s="34" t="s">
        <v>5012</v>
      </c>
      <c r="W1472" s="34" t="s">
        <v>1206</v>
      </c>
      <c r="X1472" s="87">
        <v>20174</v>
      </c>
      <c r="Y1472">
        <v>68</v>
      </c>
      <c r="Z1472" s="36">
        <f>VLOOKUP($Y1472,[2]Edades!$A$3:$H$153,4,FALSE)</f>
        <v>6</v>
      </c>
      <c r="AA1472" s="34" t="str">
        <f>VLOOKUP($Y1472,[2]Edades!$A$3:$H$153,6,FALSE)</f>
        <v>6 - Persona mayor</v>
      </c>
      <c r="AB1472" s="34">
        <f>VLOOKUP($Y1472,[2]Edades!$A$3:$H$153,7,FALSE)</f>
        <v>14</v>
      </c>
      <c r="AC1472" s="34" t="str">
        <f>VLOOKUP($Y1472,[2]Edades!$A$3:$H$153,8,FALSE)</f>
        <v>65-69</v>
      </c>
      <c r="AD1472" s="34" t="s">
        <v>129</v>
      </c>
      <c r="AE1472" s="1">
        <v>2</v>
      </c>
      <c r="AF1472" s="34" t="s">
        <v>2137</v>
      </c>
      <c r="AG1472" s="34" t="s">
        <v>2127</v>
      </c>
      <c r="AH1472" s="34" t="s">
        <v>2127</v>
      </c>
      <c r="AK1472" s="34" t="s">
        <v>125</v>
      </c>
      <c r="AM1472" s="34" t="s">
        <v>2127</v>
      </c>
      <c r="AN1472" s="36" t="s">
        <v>2127</v>
      </c>
      <c r="AO1472" s="36" t="s">
        <v>2127</v>
      </c>
      <c r="AP1472" s="34" t="s">
        <v>2127</v>
      </c>
      <c r="AQ1472" s="36" t="s">
        <v>2127</v>
      </c>
      <c r="AR1472" s="34" t="s">
        <v>4989</v>
      </c>
      <c r="AS1472" s="91" t="s">
        <v>7559</v>
      </c>
      <c r="AT1472" s="34">
        <v>3202359591</v>
      </c>
      <c r="AU1472" s="34" t="s">
        <v>2127</v>
      </c>
      <c r="AX1472" s="90"/>
      <c r="BA1472" s="91"/>
      <c r="BB1472" s="91"/>
      <c r="BC1472" s="91"/>
      <c r="BF1472" s="34" t="s">
        <v>4983</v>
      </c>
      <c r="BG1472" s="92" t="s">
        <v>4989</v>
      </c>
      <c r="BM1472" s="36" t="s">
        <v>131</v>
      </c>
      <c r="BN1472" s="34" t="s">
        <v>132</v>
      </c>
      <c r="BO1472" s="36">
        <v>0</v>
      </c>
      <c r="BQ1472" s="94"/>
      <c r="BS1472" s="36" t="s">
        <v>2127</v>
      </c>
      <c r="BU1472" s="95"/>
      <c r="BV1472" s="95"/>
      <c r="BW1472" s="61"/>
      <c r="BX1472" s="60"/>
      <c r="BY1472" s="59" t="str">
        <f t="shared" ca="1" si="111"/>
        <v/>
      </c>
      <c r="CD1472" s="68"/>
      <c r="CE1472" s="68"/>
      <c r="CF1472" s="67"/>
      <c r="CG1472"/>
      <c r="CH1472" s="2"/>
      <c r="CI1472" s="4" t="e">
        <f t="shared" si="112"/>
        <v>#DIV/0!</v>
      </c>
      <c r="CJ1472" s="5" t="str">
        <f t="shared" si="113"/>
        <v>SIN DATO</v>
      </c>
      <c r="CK1472" s="36">
        <v>0</v>
      </c>
      <c r="CL1472" s="66"/>
      <c r="CM1472" s="89">
        <v>43617</v>
      </c>
      <c r="CN1472" s="97">
        <v>43617</v>
      </c>
      <c r="CP1472"/>
      <c r="CQ1472" s="65"/>
      <c r="CR1472" s="65"/>
      <c r="CS1472" s="98"/>
      <c r="CT1472"/>
      <c r="CU1472"/>
      <c r="CV1472" s="97"/>
      <c r="CW1472" s="2"/>
      <c r="CX1472" s="82"/>
      <c r="DG1472" s="64"/>
      <c r="DI1472" s="89"/>
      <c r="DJ1472" s="89"/>
      <c r="DN1472" s="34"/>
      <c r="DO1472" s="34"/>
      <c r="DP1472" s="34"/>
      <c r="DQ1472" s="34"/>
      <c r="DR1472" s="34"/>
      <c r="DS1472" s="34" t="s">
        <v>2127</v>
      </c>
      <c r="DT1472" s="34"/>
      <c r="DZ1472" t="s">
        <v>7941</v>
      </c>
      <c r="EB1472" s="4"/>
      <c r="EJ1472"/>
      <c r="EL1472" s="34"/>
      <c r="EN1472" s="34"/>
    </row>
    <row r="1473" spans="1:144" x14ac:dyDescent="0.25">
      <c r="A1473" s="85">
        <v>2022</v>
      </c>
      <c r="B1473" s="87">
        <v>44830</v>
      </c>
      <c r="C1473" t="s">
        <v>121</v>
      </c>
      <c r="D1473" t="s">
        <v>122</v>
      </c>
      <c r="E1473" s="34" t="s">
        <v>7938</v>
      </c>
      <c r="F1473" s="34">
        <f t="shared" si="114"/>
        <v>1472</v>
      </c>
      <c r="G1473" s="34" t="s">
        <v>4985</v>
      </c>
      <c r="H1473">
        <v>18</v>
      </c>
      <c r="I1473" s="34" t="s">
        <v>6141</v>
      </c>
      <c r="J1473" s="34" t="s">
        <v>4991</v>
      </c>
      <c r="K1473" s="34" t="str">
        <f>VLOOKUP(J1473,[2]CodMpios!$B$347:$E$362,4,FALSE)</f>
        <v>18592 - Puerto Rico</v>
      </c>
      <c r="L1473" s="34" t="str">
        <f>VLOOKUP($J1473,[2]Coord_Mpios_X_Y!$B$2:$K$1123,9,FALSE)</f>
        <v>2,018940891255</v>
      </c>
      <c r="M1473" s="34" t="str">
        <f>VLOOKUP($J1473,[2]Coord_Mpios_X_Y!$B$2:$K$1123,10,FALSE)</f>
        <v>-75,073086267336</v>
      </c>
      <c r="N1473" s="34" t="s">
        <v>125</v>
      </c>
      <c r="O1473" s="34" t="s">
        <v>126</v>
      </c>
      <c r="Q1473" s="34" t="s">
        <v>127</v>
      </c>
      <c r="R1473" s="34">
        <v>26620863</v>
      </c>
      <c r="S1473" s="34" t="str">
        <f t="shared" si="110"/>
        <v>CC26620863</v>
      </c>
      <c r="T1473" s="34" t="s">
        <v>159</v>
      </c>
      <c r="V1473" s="34" t="s">
        <v>5379</v>
      </c>
      <c r="W1473" s="34" t="s">
        <v>763</v>
      </c>
      <c r="X1473" s="87">
        <v>24214</v>
      </c>
      <c r="Y1473">
        <v>56</v>
      </c>
      <c r="Z1473" s="36">
        <f>VLOOKUP($Y1473,[2]Edades!$A$3:$H$153,4,FALSE)</f>
        <v>5</v>
      </c>
      <c r="AA1473" s="34" t="str">
        <f>VLOOKUP($Y1473,[2]Edades!$A$3:$H$153,6,FALSE)</f>
        <v>5 - Adultez</v>
      </c>
      <c r="AB1473" s="34">
        <f>VLOOKUP($Y1473,[2]Edades!$A$3:$H$153,7,FALSE)</f>
        <v>12</v>
      </c>
      <c r="AC1473" s="34" t="str">
        <f>VLOOKUP($Y1473,[2]Edades!$A$3:$H$153,8,FALSE)</f>
        <v>55-59</v>
      </c>
      <c r="AD1473" s="34" t="s">
        <v>129</v>
      </c>
      <c r="AE1473" s="1">
        <v>2</v>
      </c>
      <c r="AF1473" s="34" t="s">
        <v>130</v>
      </c>
      <c r="AG1473" s="34" t="s">
        <v>2127</v>
      </c>
      <c r="AH1473" s="34" t="s">
        <v>2127</v>
      </c>
      <c r="AK1473" s="34" t="s">
        <v>125</v>
      </c>
      <c r="AM1473" s="34" t="s">
        <v>2127</v>
      </c>
      <c r="AN1473" s="36" t="s">
        <v>2127</v>
      </c>
      <c r="AO1473" s="36" t="s">
        <v>2127</v>
      </c>
      <c r="AP1473" s="34" t="s">
        <v>2127</v>
      </c>
      <c r="AQ1473" s="36" t="s">
        <v>2127</v>
      </c>
      <c r="AR1473" s="34" t="s">
        <v>4989</v>
      </c>
      <c r="AS1473" s="91" t="s">
        <v>7560</v>
      </c>
      <c r="AT1473" s="34">
        <v>3114821849</v>
      </c>
      <c r="AU1473" s="34" t="s">
        <v>2127</v>
      </c>
      <c r="AX1473" s="90"/>
      <c r="BA1473" s="91"/>
      <c r="BB1473" s="91"/>
      <c r="BC1473" s="91"/>
      <c r="BF1473" s="34" t="s">
        <v>4983</v>
      </c>
      <c r="BG1473" s="92" t="s">
        <v>4989</v>
      </c>
      <c r="BM1473" s="36" t="s">
        <v>131</v>
      </c>
      <c r="BN1473" s="34" t="s">
        <v>132</v>
      </c>
      <c r="BO1473" s="36">
        <v>0</v>
      </c>
      <c r="BQ1473" s="94"/>
      <c r="BS1473" s="36" t="s">
        <v>2127</v>
      </c>
      <c r="BU1473" s="95"/>
      <c r="BV1473" s="95"/>
      <c r="BW1473" s="61"/>
      <c r="BX1473" s="60"/>
      <c r="BY1473" s="59" t="str">
        <f t="shared" ca="1" si="111"/>
        <v/>
      </c>
      <c r="CD1473" s="68"/>
      <c r="CE1473" s="68"/>
      <c r="CF1473" s="67"/>
      <c r="CG1473"/>
      <c r="CH1473" s="2"/>
      <c r="CI1473" s="4" t="e">
        <f t="shared" si="112"/>
        <v>#DIV/0!</v>
      </c>
      <c r="CJ1473" s="5" t="str">
        <f t="shared" si="113"/>
        <v>SIN DATO</v>
      </c>
      <c r="CK1473" s="36">
        <v>0</v>
      </c>
      <c r="CL1473" s="66"/>
      <c r="CM1473" s="89">
        <v>43617</v>
      </c>
      <c r="CN1473" s="97">
        <v>43617</v>
      </c>
      <c r="CP1473"/>
      <c r="CQ1473" s="65"/>
      <c r="CR1473" s="65"/>
      <c r="CS1473" s="98"/>
      <c r="CT1473"/>
      <c r="CU1473"/>
      <c r="CV1473" s="97"/>
      <c r="CW1473" s="2"/>
      <c r="CX1473" s="82"/>
      <c r="DG1473" s="64"/>
      <c r="DI1473" s="89"/>
      <c r="DJ1473" s="89"/>
      <c r="DN1473" s="34"/>
      <c r="DO1473" s="34"/>
      <c r="DP1473" s="34"/>
      <c r="DQ1473" s="34"/>
      <c r="DR1473" s="34"/>
      <c r="DS1473" s="34" t="s">
        <v>2127</v>
      </c>
      <c r="DT1473" s="34"/>
      <c r="DZ1473" t="s">
        <v>7941</v>
      </c>
      <c r="EB1473" s="4"/>
      <c r="EJ1473"/>
      <c r="EL1473" s="34"/>
      <c r="EN1473" s="34"/>
    </row>
    <row r="1474" spans="1:144" x14ac:dyDescent="0.25">
      <c r="A1474" s="85">
        <v>2022</v>
      </c>
      <c r="B1474" s="87">
        <v>44830</v>
      </c>
      <c r="C1474" t="s">
        <v>121</v>
      </c>
      <c r="D1474" t="s">
        <v>122</v>
      </c>
      <c r="E1474" s="34" t="s">
        <v>7938</v>
      </c>
      <c r="F1474" s="34">
        <f t="shared" si="114"/>
        <v>1473</v>
      </c>
      <c r="G1474" s="34" t="s">
        <v>4985</v>
      </c>
      <c r="H1474">
        <v>18</v>
      </c>
      <c r="I1474" s="34" t="s">
        <v>6141</v>
      </c>
      <c r="J1474" s="34" t="s">
        <v>4991</v>
      </c>
      <c r="K1474" s="34" t="str">
        <f>VLOOKUP(J1474,[2]CodMpios!$B$347:$E$362,4,FALSE)</f>
        <v>18592 - Puerto Rico</v>
      </c>
      <c r="L1474" s="34" t="str">
        <f>VLOOKUP($J1474,[2]Coord_Mpios_X_Y!$B$2:$K$1123,9,FALSE)</f>
        <v>2,018940891255</v>
      </c>
      <c r="M1474" s="34" t="str">
        <f>VLOOKUP($J1474,[2]Coord_Mpios_X_Y!$B$2:$K$1123,10,FALSE)</f>
        <v>-75,073086267336</v>
      </c>
      <c r="N1474" s="34" t="s">
        <v>139</v>
      </c>
      <c r="O1474" s="34" t="s">
        <v>126</v>
      </c>
      <c r="Q1474" s="34" t="s">
        <v>127</v>
      </c>
      <c r="R1474" s="34">
        <v>12104449</v>
      </c>
      <c r="S1474" s="34" t="str">
        <f t="shared" ref="S1474:S1537" si="115">CONCATENATE(Q1474,R1474)</f>
        <v>CC12104449</v>
      </c>
      <c r="T1474" s="34" t="s">
        <v>5378</v>
      </c>
      <c r="V1474" s="34" t="s">
        <v>1332</v>
      </c>
      <c r="W1474" s="34" t="s">
        <v>212</v>
      </c>
      <c r="X1474" s="87">
        <v>18702</v>
      </c>
      <c r="Y1474">
        <v>72</v>
      </c>
      <c r="Z1474" s="36">
        <f>VLOOKUP($Y1474,[2]Edades!$A$3:$H$153,4,FALSE)</f>
        <v>6</v>
      </c>
      <c r="AA1474" s="34" t="str">
        <f>VLOOKUP($Y1474,[2]Edades!$A$3:$H$153,6,FALSE)</f>
        <v>6 - Persona mayor</v>
      </c>
      <c r="AB1474" s="34">
        <f>VLOOKUP($Y1474,[2]Edades!$A$3:$H$153,7,FALSE)</f>
        <v>15</v>
      </c>
      <c r="AC1474" s="34" t="str">
        <f>VLOOKUP($Y1474,[2]Edades!$A$3:$H$153,8,FALSE)</f>
        <v>70-74</v>
      </c>
      <c r="AD1474" s="34" t="s">
        <v>146</v>
      </c>
      <c r="AE1474">
        <v>1</v>
      </c>
      <c r="AF1474" s="34" t="s">
        <v>2137</v>
      </c>
      <c r="AG1474" s="34" t="s">
        <v>2127</v>
      </c>
      <c r="AH1474" s="34" t="s">
        <v>2127</v>
      </c>
      <c r="AK1474" s="34" t="s">
        <v>139</v>
      </c>
      <c r="AM1474" s="34" t="s">
        <v>2127</v>
      </c>
      <c r="AN1474" s="36" t="s">
        <v>2127</v>
      </c>
      <c r="AO1474" s="36" t="s">
        <v>2127</v>
      </c>
      <c r="AP1474" s="34" t="s">
        <v>2127</v>
      </c>
      <c r="AQ1474" s="36" t="s">
        <v>2127</v>
      </c>
      <c r="AR1474" s="34" t="s">
        <v>4989</v>
      </c>
      <c r="AS1474" s="91" t="s">
        <v>7561</v>
      </c>
      <c r="AT1474" s="34" t="s">
        <v>7927</v>
      </c>
      <c r="AU1474" s="34" t="s">
        <v>2127</v>
      </c>
      <c r="AX1474" s="90"/>
      <c r="BA1474" s="91"/>
      <c r="BB1474" s="91"/>
      <c r="BC1474" s="91"/>
      <c r="BF1474" s="34" t="s">
        <v>4983</v>
      </c>
      <c r="BG1474" s="92" t="s">
        <v>4989</v>
      </c>
      <c r="BM1474" s="36" t="s">
        <v>131</v>
      </c>
      <c r="BN1474" s="34" t="s">
        <v>132</v>
      </c>
      <c r="BO1474" s="36">
        <v>0</v>
      </c>
      <c r="BQ1474" s="94"/>
      <c r="BS1474" s="36" t="s">
        <v>2127</v>
      </c>
      <c r="BU1474" s="95"/>
      <c r="BV1474" s="95"/>
      <c r="BW1474" s="61"/>
      <c r="BX1474" s="60"/>
      <c r="BY1474" s="59" t="str">
        <f t="shared" ref="BY1474:BY1537" ca="1" si="116">IFERROR(IF(BW1474="","",BW1474-TODAY()),"SIN DATO")</f>
        <v/>
      </c>
      <c r="CD1474" s="68"/>
      <c r="CE1474" s="68"/>
      <c r="CF1474" s="67"/>
      <c r="CG1474"/>
      <c r="CH1474" s="2"/>
      <c r="CI1474" s="4" t="e">
        <f t="shared" ref="CI1474:CI1537" si="117">(CG1474/((CH1474/100)*(CH1474/100)))</f>
        <v>#DIV/0!</v>
      </c>
      <c r="CJ1474" s="5" t="str">
        <f t="shared" ref="CJ1474:CJ1537" si="118">IFERROR(IF(CI1474&lt;=18.5,"BAJO PESO",IF(AND(CI1474&gt;18.5,CI1474&lt;25),"NORMAL",IF(AND(CI1474&gt;=25,CI1474&lt;=30),"SOBREPESO","OBESIDAD"))),"SIN DATO")</f>
        <v>SIN DATO</v>
      </c>
      <c r="CK1474" s="36">
        <v>0</v>
      </c>
      <c r="CL1474" s="66"/>
      <c r="CM1474" s="89">
        <v>43617</v>
      </c>
      <c r="CN1474" s="97">
        <v>43617</v>
      </c>
      <c r="CP1474"/>
      <c r="CQ1474" s="65"/>
      <c r="CR1474" s="65"/>
      <c r="CS1474" s="98"/>
      <c r="CT1474"/>
      <c r="CU1474"/>
      <c r="CV1474" s="97"/>
      <c r="CW1474" s="2"/>
      <c r="CX1474" s="82"/>
      <c r="DG1474" s="64"/>
      <c r="DI1474" s="89"/>
      <c r="DJ1474" s="89"/>
      <c r="DN1474" s="34"/>
      <c r="DO1474" s="34"/>
      <c r="DP1474" s="34"/>
      <c r="DQ1474" s="34"/>
      <c r="DR1474" s="34"/>
      <c r="DS1474" s="34" t="s">
        <v>2127</v>
      </c>
      <c r="DT1474" s="34"/>
      <c r="DZ1474" t="s">
        <v>7941</v>
      </c>
      <c r="EB1474" s="4"/>
      <c r="EJ1474"/>
      <c r="EL1474" s="34"/>
      <c r="EN1474" s="34"/>
    </row>
    <row r="1475" spans="1:144" x14ac:dyDescent="0.25">
      <c r="A1475" s="85">
        <v>2022</v>
      </c>
      <c r="B1475" s="87">
        <v>44830</v>
      </c>
      <c r="C1475" t="s">
        <v>121</v>
      </c>
      <c r="D1475" t="s">
        <v>122</v>
      </c>
      <c r="E1475" s="34" t="s">
        <v>7938</v>
      </c>
      <c r="F1475" s="34">
        <f t="shared" ref="F1475:F1538" si="119">F1474+1</f>
        <v>1474</v>
      </c>
      <c r="G1475" s="34" t="s">
        <v>4985</v>
      </c>
      <c r="H1475">
        <v>18</v>
      </c>
      <c r="I1475" s="34" t="s">
        <v>6141</v>
      </c>
      <c r="J1475" s="34" t="s">
        <v>4991</v>
      </c>
      <c r="K1475" s="34" t="str">
        <f>VLOOKUP(J1475,[2]CodMpios!$B$347:$E$362,4,FALSE)</f>
        <v>18592 - Puerto Rico</v>
      </c>
      <c r="L1475" s="34" t="str">
        <f>VLOOKUP($J1475,[2]Coord_Mpios_X_Y!$B$2:$K$1123,9,FALSE)</f>
        <v>2,018940891255</v>
      </c>
      <c r="M1475" s="34" t="str">
        <f>VLOOKUP($J1475,[2]Coord_Mpios_X_Y!$B$2:$K$1123,10,FALSE)</f>
        <v>-75,073086267336</v>
      </c>
      <c r="N1475" s="34" t="s">
        <v>125</v>
      </c>
      <c r="O1475" s="34" t="s">
        <v>126</v>
      </c>
      <c r="Q1475" s="34" t="s">
        <v>127</v>
      </c>
      <c r="R1475" s="34">
        <v>96353626</v>
      </c>
      <c r="S1475" s="34" t="str">
        <f t="shared" si="115"/>
        <v>CC96353626</v>
      </c>
      <c r="T1475" s="34" t="s">
        <v>1371</v>
      </c>
      <c r="U1475" s="34" t="s">
        <v>369</v>
      </c>
      <c r="V1475" s="34" t="s">
        <v>5128</v>
      </c>
      <c r="W1475" s="34" t="s">
        <v>2456</v>
      </c>
      <c r="X1475" s="87">
        <v>26759</v>
      </c>
      <c r="Y1475">
        <v>49</v>
      </c>
      <c r="Z1475" s="36">
        <f>VLOOKUP($Y1475,[2]Edades!$A$3:$H$153,4,FALSE)</f>
        <v>5</v>
      </c>
      <c r="AA1475" s="34" t="str">
        <f>VLOOKUP($Y1475,[2]Edades!$A$3:$H$153,6,FALSE)</f>
        <v>5 - Adultez</v>
      </c>
      <c r="AB1475" s="34">
        <f>VLOOKUP($Y1475,[2]Edades!$A$3:$H$153,7,FALSE)</f>
        <v>10</v>
      </c>
      <c r="AC1475" s="34" t="str">
        <f>VLOOKUP($Y1475,[2]Edades!$A$3:$H$153,8,FALSE)</f>
        <v>45-49</v>
      </c>
      <c r="AD1475" s="34" t="s">
        <v>146</v>
      </c>
      <c r="AE1475">
        <v>1</v>
      </c>
      <c r="AF1475" s="34" t="s">
        <v>130</v>
      </c>
      <c r="AG1475" s="34" t="s">
        <v>2127</v>
      </c>
      <c r="AH1475" s="34" t="s">
        <v>2127</v>
      </c>
      <c r="AK1475" s="34" t="s">
        <v>125</v>
      </c>
      <c r="AM1475" s="34" t="s">
        <v>2127</v>
      </c>
      <c r="AN1475" s="36" t="s">
        <v>2127</v>
      </c>
      <c r="AO1475" s="36" t="s">
        <v>2127</v>
      </c>
      <c r="AP1475" s="34" t="s">
        <v>2127</v>
      </c>
      <c r="AQ1475" s="36" t="s">
        <v>2127</v>
      </c>
      <c r="AR1475" s="34" t="s">
        <v>4989</v>
      </c>
      <c r="AS1475" s="91" t="s">
        <v>7562</v>
      </c>
      <c r="AT1475" s="34">
        <v>3107618142</v>
      </c>
      <c r="AU1475" s="34" t="s">
        <v>2127</v>
      </c>
      <c r="AX1475" s="90"/>
      <c r="BA1475" s="91"/>
      <c r="BB1475" s="91"/>
      <c r="BC1475" s="91"/>
      <c r="BF1475" s="34" t="s">
        <v>4983</v>
      </c>
      <c r="BG1475" s="92" t="s">
        <v>4989</v>
      </c>
      <c r="BM1475" s="36" t="s">
        <v>131</v>
      </c>
      <c r="BN1475" s="34" t="s">
        <v>132</v>
      </c>
      <c r="BO1475" s="36">
        <v>0</v>
      </c>
      <c r="BQ1475" s="94"/>
      <c r="BS1475" s="36" t="s">
        <v>2127</v>
      </c>
      <c r="BU1475" s="95"/>
      <c r="BV1475" s="95"/>
      <c r="BW1475" s="61"/>
      <c r="BX1475" s="60"/>
      <c r="BY1475" s="59" t="str">
        <f t="shared" ca="1" si="116"/>
        <v/>
      </c>
      <c r="CD1475" s="68"/>
      <c r="CE1475" s="68"/>
      <c r="CF1475" s="67"/>
      <c r="CG1475"/>
      <c r="CH1475" s="2"/>
      <c r="CI1475" s="4" t="e">
        <f t="shared" si="117"/>
        <v>#DIV/0!</v>
      </c>
      <c r="CJ1475" s="5" t="str">
        <f t="shared" si="118"/>
        <v>SIN DATO</v>
      </c>
      <c r="CK1475" s="36">
        <v>0</v>
      </c>
      <c r="CL1475" s="66"/>
      <c r="CM1475" s="89">
        <v>43617</v>
      </c>
      <c r="CN1475" s="97">
        <v>43617</v>
      </c>
      <c r="CP1475"/>
      <c r="CQ1475" s="65"/>
      <c r="CR1475" s="65"/>
      <c r="CS1475" s="98"/>
      <c r="CT1475"/>
      <c r="CU1475"/>
      <c r="CV1475" s="97"/>
      <c r="CW1475" s="2"/>
      <c r="CX1475" s="82"/>
      <c r="DG1475" s="64"/>
      <c r="DI1475" s="89"/>
      <c r="DJ1475" s="89"/>
      <c r="DN1475" s="34"/>
      <c r="DO1475" s="34"/>
      <c r="DP1475" s="34"/>
      <c r="DQ1475" s="34"/>
      <c r="DR1475" s="34"/>
      <c r="DS1475" s="34" t="s">
        <v>2127</v>
      </c>
      <c r="DT1475" s="34"/>
      <c r="DZ1475" t="s">
        <v>7941</v>
      </c>
      <c r="EB1475" s="4"/>
      <c r="EJ1475"/>
      <c r="EL1475" s="34"/>
      <c r="EN1475" s="34"/>
    </row>
    <row r="1476" spans="1:144" x14ac:dyDescent="0.25">
      <c r="A1476" s="85">
        <v>2022</v>
      </c>
      <c r="B1476" s="87">
        <v>44830</v>
      </c>
      <c r="C1476" t="s">
        <v>121</v>
      </c>
      <c r="D1476" t="s">
        <v>122</v>
      </c>
      <c r="E1476" s="34" t="s">
        <v>7938</v>
      </c>
      <c r="F1476" s="34">
        <f t="shared" si="119"/>
        <v>1475</v>
      </c>
      <c r="G1476" s="34" t="s">
        <v>4985</v>
      </c>
      <c r="H1476">
        <v>18</v>
      </c>
      <c r="I1476" s="34" t="s">
        <v>6141</v>
      </c>
      <c r="J1476" s="34" t="s">
        <v>4991</v>
      </c>
      <c r="K1476" s="34" t="str">
        <f>VLOOKUP(J1476,[2]CodMpios!$B$347:$E$362,4,FALSE)</f>
        <v>18592 - Puerto Rico</v>
      </c>
      <c r="L1476" s="34" t="str">
        <f>VLOOKUP($J1476,[2]Coord_Mpios_X_Y!$B$2:$K$1123,9,FALSE)</f>
        <v>2,018940891255</v>
      </c>
      <c r="M1476" s="34" t="str">
        <f>VLOOKUP($J1476,[2]Coord_Mpios_X_Y!$B$2:$K$1123,10,FALSE)</f>
        <v>-75,073086267336</v>
      </c>
      <c r="N1476" s="34" t="s">
        <v>125</v>
      </c>
      <c r="O1476" s="34" t="s">
        <v>126</v>
      </c>
      <c r="Q1476" s="34" t="s">
        <v>127</v>
      </c>
      <c r="R1476" s="34">
        <v>30516686</v>
      </c>
      <c r="S1476" s="34" t="str">
        <f t="shared" si="115"/>
        <v>CC30516686</v>
      </c>
      <c r="T1476" s="34" t="s">
        <v>5377</v>
      </c>
      <c r="U1476" s="34" t="s">
        <v>5376</v>
      </c>
      <c r="V1476" s="34" t="s">
        <v>5375</v>
      </c>
      <c r="W1476" s="34" t="s">
        <v>1180</v>
      </c>
      <c r="X1476" s="87">
        <v>24464</v>
      </c>
      <c r="Y1476">
        <v>56</v>
      </c>
      <c r="Z1476" s="36">
        <f>VLOOKUP($Y1476,[2]Edades!$A$3:$H$153,4,FALSE)</f>
        <v>5</v>
      </c>
      <c r="AA1476" s="34" t="str">
        <f>VLOOKUP($Y1476,[2]Edades!$A$3:$H$153,6,FALSE)</f>
        <v>5 - Adultez</v>
      </c>
      <c r="AB1476" s="34">
        <f>VLOOKUP($Y1476,[2]Edades!$A$3:$H$153,7,FALSE)</f>
        <v>12</v>
      </c>
      <c r="AC1476" s="34" t="str">
        <f>VLOOKUP($Y1476,[2]Edades!$A$3:$H$153,8,FALSE)</f>
        <v>55-59</v>
      </c>
      <c r="AD1476" s="34" t="s">
        <v>129</v>
      </c>
      <c r="AE1476" s="1">
        <v>2</v>
      </c>
      <c r="AF1476" s="34" t="s">
        <v>130</v>
      </c>
      <c r="AG1476" s="34" t="s">
        <v>2127</v>
      </c>
      <c r="AH1476" s="34" t="s">
        <v>2127</v>
      </c>
      <c r="AK1476" s="34" t="s">
        <v>125</v>
      </c>
      <c r="AM1476" s="34" t="s">
        <v>2127</v>
      </c>
      <c r="AN1476" s="36" t="s">
        <v>2127</v>
      </c>
      <c r="AO1476" s="36" t="s">
        <v>2127</v>
      </c>
      <c r="AP1476" s="34" t="s">
        <v>2127</v>
      </c>
      <c r="AQ1476" s="36" t="s">
        <v>2127</v>
      </c>
      <c r="AR1476" s="34" t="s">
        <v>4989</v>
      </c>
      <c r="AS1476" s="91" t="s">
        <v>7563</v>
      </c>
      <c r="AT1476" s="34">
        <v>3203421746</v>
      </c>
      <c r="AU1476" s="34" t="s">
        <v>2127</v>
      </c>
      <c r="AX1476" s="90"/>
      <c r="BA1476" s="91"/>
      <c r="BB1476" s="91"/>
      <c r="BC1476" s="91"/>
      <c r="BF1476" s="34" t="s">
        <v>4983</v>
      </c>
      <c r="BG1476" s="92" t="s">
        <v>4989</v>
      </c>
      <c r="BM1476" s="36" t="s">
        <v>131</v>
      </c>
      <c r="BN1476" s="34" t="s">
        <v>132</v>
      </c>
      <c r="BO1476" s="36">
        <v>0</v>
      </c>
      <c r="BQ1476" s="94"/>
      <c r="BS1476" s="36" t="s">
        <v>2127</v>
      </c>
      <c r="BU1476" s="95"/>
      <c r="BV1476" s="95"/>
      <c r="BW1476" s="61"/>
      <c r="BX1476" s="60"/>
      <c r="BY1476" s="59" t="str">
        <f t="shared" ca="1" si="116"/>
        <v/>
      </c>
      <c r="CD1476" s="68"/>
      <c r="CE1476" s="68"/>
      <c r="CF1476" s="67"/>
      <c r="CG1476"/>
      <c r="CH1476" s="2"/>
      <c r="CI1476" s="4" t="e">
        <f t="shared" si="117"/>
        <v>#DIV/0!</v>
      </c>
      <c r="CJ1476" s="5" t="str">
        <f t="shared" si="118"/>
        <v>SIN DATO</v>
      </c>
      <c r="CK1476" s="36">
        <v>0</v>
      </c>
      <c r="CL1476" s="66"/>
      <c r="CM1476" s="89">
        <v>43617</v>
      </c>
      <c r="CN1476" s="97">
        <v>43617</v>
      </c>
      <c r="CP1476"/>
      <c r="CQ1476" s="65"/>
      <c r="CR1476" s="65"/>
      <c r="CS1476" s="98"/>
      <c r="CT1476"/>
      <c r="CU1476"/>
      <c r="CV1476" s="97"/>
      <c r="CW1476" s="2"/>
      <c r="CX1476" s="82"/>
      <c r="DG1476" s="64"/>
      <c r="DI1476" s="89"/>
      <c r="DJ1476" s="89"/>
      <c r="DN1476" s="34"/>
      <c r="DO1476" s="34"/>
      <c r="DP1476" s="34"/>
      <c r="DQ1476" s="34"/>
      <c r="DR1476" s="34"/>
      <c r="DS1476" s="34" t="s">
        <v>2127</v>
      </c>
      <c r="DT1476" s="34"/>
      <c r="DZ1476" t="s">
        <v>7941</v>
      </c>
      <c r="EB1476" s="4"/>
      <c r="EJ1476"/>
      <c r="EL1476" s="34"/>
      <c r="EN1476" s="34"/>
    </row>
    <row r="1477" spans="1:144" x14ac:dyDescent="0.25">
      <c r="A1477" s="85">
        <v>2022</v>
      </c>
      <c r="B1477" s="87">
        <v>44830</v>
      </c>
      <c r="C1477" t="s">
        <v>121</v>
      </c>
      <c r="D1477" t="s">
        <v>122</v>
      </c>
      <c r="E1477" s="34" t="s">
        <v>7938</v>
      </c>
      <c r="F1477" s="34">
        <f t="shared" si="119"/>
        <v>1476</v>
      </c>
      <c r="G1477" s="34" t="s">
        <v>4985</v>
      </c>
      <c r="H1477">
        <v>18</v>
      </c>
      <c r="I1477" s="34" t="s">
        <v>6141</v>
      </c>
      <c r="J1477" s="34" t="s">
        <v>4991</v>
      </c>
      <c r="K1477" s="34" t="str">
        <f>VLOOKUP(J1477,[2]CodMpios!$B$347:$E$362,4,FALSE)</f>
        <v>18592 - Puerto Rico</v>
      </c>
      <c r="L1477" s="34" t="str">
        <f>VLOOKUP($J1477,[2]Coord_Mpios_X_Y!$B$2:$K$1123,9,FALSE)</f>
        <v>2,018940891255</v>
      </c>
      <c r="M1477" s="34" t="str">
        <f>VLOOKUP($J1477,[2]Coord_Mpios_X_Y!$B$2:$K$1123,10,FALSE)</f>
        <v>-75,073086267336</v>
      </c>
      <c r="N1477" s="34" t="s">
        <v>139</v>
      </c>
      <c r="O1477" s="34" t="s">
        <v>126</v>
      </c>
      <c r="Q1477" s="34" t="s">
        <v>127</v>
      </c>
      <c r="R1477" s="34">
        <v>1115945426</v>
      </c>
      <c r="S1477" s="34" t="str">
        <f t="shared" si="115"/>
        <v>CC1115945426</v>
      </c>
      <c r="T1477" s="34" t="s">
        <v>5374</v>
      </c>
      <c r="U1477" s="34" t="s">
        <v>154</v>
      </c>
      <c r="V1477" s="34" t="s">
        <v>5373</v>
      </c>
      <c r="W1477" s="34" t="s">
        <v>5372</v>
      </c>
      <c r="X1477" s="87">
        <v>36334</v>
      </c>
      <c r="Y1477">
        <v>23</v>
      </c>
      <c r="Z1477" s="36">
        <f>VLOOKUP($Y1477,[2]Edades!$A$3:$H$153,4,FALSE)</f>
        <v>4</v>
      </c>
      <c r="AA1477" s="34" t="str">
        <f>VLOOKUP($Y1477,[2]Edades!$A$3:$H$153,6,FALSE)</f>
        <v>4 - Juventud</v>
      </c>
      <c r="AB1477" s="34">
        <f>VLOOKUP($Y1477,[2]Edades!$A$3:$H$153,7,FALSE)</f>
        <v>5</v>
      </c>
      <c r="AC1477" s="34" t="str">
        <f>VLOOKUP($Y1477,[2]Edades!$A$3:$H$153,8,FALSE)</f>
        <v>20-24</v>
      </c>
      <c r="AD1477" s="34" t="s">
        <v>146</v>
      </c>
      <c r="AE1477">
        <v>1</v>
      </c>
      <c r="AF1477" s="34" t="s">
        <v>130</v>
      </c>
      <c r="AG1477" s="34" t="s">
        <v>2127</v>
      </c>
      <c r="AH1477" s="34" t="s">
        <v>2127</v>
      </c>
      <c r="AK1477" s="34" t="s">
        <v>139</v>
      </c>
      <c r="AM1477" s="34" t="s">
        <v>2127</v>
      </c>
      <c r="AN1477" s="36" t="s">
        <v>2127</v>
      </c>
      <c r="AO1477" s="36" t="s">
        <v>2127</v>
      </c>
      <c r="AP1477" s="34" t="s">
        <v>2127</v>
      </c>
      <c r="AQ1477" s="36" t="s">
        <v>2127</v>
      </c>
      <c r="AR1477" s="34" t="s">
        <v>4989</v>
      </c>
      <c r="AS1477" s="91" t="s">
        <v>7564</v>
      </c>
      <c r="AT1477" s="34">
        <v>3107538724</v>
      </c>
      <c r="AU1477" s="34" t="s">
        <v>2127</v>
      </c>
      <c r="AX1477" s="90"/>
      <c r="BA1477" s="91"/>
      <c r="BB1477" s="91"/>
      <c r="BC1477" s="91"/>
      <c r="BF1477" s="34" t="s">
        <v>4983</v>
      </c>
      <c r="BG1477" s="92" t="s">
        <v>4989</v>
      </c>
      <c r="BM1477" s="36" t="s">
        <v>131</v>
      </c>
      <c r="BN1477" s="34" t="s">
        <v>132</v>
      </c>
      <c r="BO1477" s="36">
        <v>0</v>
      </c>
      <c r="BQ1477" s="94"/>
      <c r="BS1477" s="36" t="s">
        <v>2127</v>
      </c>
      <c r="BU1477" s="95"/>
      <c r="BV1477" s="95"/>
      <c r="BW1477" s="61"/>
      <c r="BX1477" s="60"/>
      <c r="BY1477" s="59" t="str">
        <f t="shared" ca="1" si="116"/>
        <v/>
      </c>
      <c r="CD1477" s="68"/>
      <c r="CE1477" s="68"/>
      <c r="CF1477" s="67"/>
      <c r="CG1477"/>
      <c r="CH1477" s="2"/>
      <c r="CI1477" s="4" t="e">
        <f t="shared" si="117"/>
        <v>#DIV/0!</v>
      </c>
      <c r="CJ1477" s="5" t="str">
        <f t="shared" si="118"/>
        <v>SIN DATO</v>
      </c>
      <c r="CK1477" s="36">
        <v>0</v>
      </c>
      <c r="CL1477" s="66"/>
      <c r="CM1477" s="89">
        <v>43617</v>
      </c>
      <c r="CN1477" s="97">
        <v>43617</v>
      </c>
      <c r="CP1477"/>
      <c r="CQ1477" s="65"/>
      <c r="CR1477" s="65"/>
      <c r="CS1477" s="98"/>
      <c r="CT1477"/>
      <c r="CU1477"/>
      <c r="CV1477" s="97"/>
      <c r="CW1477" s="2"/>
      <c r="CX1477" s="82"/>
      <c r="DG1477" s="64"/>
      <c r="DI1477" s="89"/>
      <c r="DJ1477" s="89"/>
      <c r="DN1477" s="34"/>
      <c r="DO1477" s="34"/>
      <c r="DP1477" s="34"/>
      <c r="DQ1477" s="34"/>
      <c r="DR1477" s="34"/>
      <c r="DS1477" s="34" t="s">
        <v>2127</v>
      </c>
      <c r="DT1477" s="34"/>
      <c r="DZ1477" t="s">
        <v>7941</v>
      </c>
      <c r="EB1477" s="4"/>
      <c r="EJ1477"/>
      <c r="EL1477" s="34"/>
      <c r="EN1477" s="34"/>
    </row>
    <row r="1478" spans="1:144" x14ac:dyDescent="0.25">
      <c r="A1478" s="85">
        <v>2022</v>
      </c>
      <c r="B1478" s="87">
        <v>44830</v>
      </c>
      <c r="C1478" t="s">
        <v>121</v>
      </c>
      <c r="D1478" t="s">
        <v>122</v>
      </c>
      <c r="E1478" s="34" t="s">
        <v>7938</v>
      </c>
      <c r="F1478" s="34">
        <f t="shared" si="119"/>
        <v>1477</v>
      </c>
      <c r="G1478" s="34" t="s">
        <v>4985</v>
      </c>
      <c r="H1478">
        <v>18</v>
      </c>
      <c r="I1478" s="34" t="s">
        <v>6141</v>
      </c>
      <c r="J1478" s="34" t="s">
        <v>4991</v>
      </c>
      <c r="K1478" s="34" t="str">
        <f>VLOOKUP(J1478,[2]CodMpios!$B$347:$E$362,4,FALSE)</f>
        <v>18592 - Puerto Rico</v>
      </c>
      <c r="L1478" s="34" t="str">
        <f>VLOOKUP($J1478,[2]Coord_Mpios_X_Y!$B$2:$K$1123,9,FALSE)</f>
        <v>2,018940891255</v>
      </c>
      <c r="M1478" s="34" t="str">
        <f>VLOOKUP($J1478,[2]Coord_Mpios_X_Y!$B$2:$K$1123,10,FALSE)</f>
        <v>-75,073086267336</v>
      </c>
      <c r="N1478" s="34" t="s">
        <v>125</v>
      </c>
      <c r="O1478" s="34" t="s">
        <v>126</v>
      </c>
      <c r="Q1478" s="34" t="s">
        <v>127</v>
      </c>
      <c r="R1478" s="34">
        <v>17630735</v>
      </c>
      <c r="S1478" s="34" t="str">
        <f t="shared" si="115"/>
        <v>CC17630735</v>
      </c>
      <c r="T1478" s="34" t="s">
        <v>205</v>
      </c>
      <c r="V1478" s="34" t="s">
        <v>1332</v>
      </c>
      <c r="W1478" s="34" t="s">
        <v>472</v>
      </c>
      <c r="X1478" s="87">
        <v>20021</v>
      </c>
      <c r="Y1478">
        <v>68</v>
      </c>
      <c r="Z1478" s="36">
        <f>VLOOKUP($Y1478,[2]Edades!$A$3:$H$153,4,FALSE)</f>
        <v>6</v>
      </c>
      <c r="AA1478" s="34" t="str">
        <f>VLOOKUP($Y1478,[2]Edades!$A$3:$H$153,6,FALSE)</f>
        <v>6 - Persona mayor</v>
      </c>
      <c r="AB1478" s="34">
        <f>VLOOKUP($Y1478,[2]Edades!$A$3:$H$153,7,FALSE)</f>
        <v>14</v>
      </c>
      <c r="AC1478" s="34" t="str">
        <f>VLOOKUP($Y1478,[2]Edades!$A$3:$H$153,8,FALSE)</f>
        <v>65-69</v>
      </c>
      <c r="AD1478" s="34" t="s">
        <v>146</v>
      </c>
      <c r="AE1478">
        <v>1</v>
      </c>
      <c r="AF1478" s="34" t="s">
        <v>2137</v>
      </c>
      <c r="AG1478" s="34" t="s">
        <v>2127</v>
      </c>
      <c r="AH1478" s="34" t="s">
        <v>2127</v>
      </c>
      <c r="AK1478" s="34" t="s">
        <v>125</v>
      </c>
      <c r="AM1478" s="34" t="s">
        <v>2127</v>
      </c>
      <c r="AN1478" s="36" t="s">
        <v>2127</v>
      </c>
      <c r="AO1478" s="36" t="s">
        <v>2127</v>
      </c>
      <c r="AP1478" s="34" t="s">
        <v>2127</v>
      </c>
      <c r="AQ1478" s="36" t="s">
        <v>2127</v>
      </c>
      <c r="AR1478" s="34" t="s">
        <v>4989</v>
      </c>
      <c r="AS1478" s="91" t="s">
        <v>7565</v>
      </c>
      <c r="AT1478" s="34">
        <v>3132632835</v>
      </c>
      <c r="AU1478" s="34" t="s">
        <v>2127</v>
      </c>
      <c r="AX1478" s="90"/>
      <c r="BA1478" s="91"/>
      <c r="BB1478" s="91"/>
      <c r="BC1478" s="91"/>
      <c r="BF1478" s="34" t="s">
        <v>4983</v>
      </c>
      <c r="BG1478" s="92" t="s">
        <v>2098</v>
      </c>
      <c r="BM1478" s="36" t="s">
        <v>131</v>
      </c>
      <c r="BN1478" s="34" t="s">
        <v>132</v>
      </c>
      <c r="BO1478" s="36">
        <v>0</v>
      </c>
      <c r="BQ1478" s="94"/>
      <c r="BS1478" s="36" t="s">
        <v>2127</v>
      </c>
      <c r="BU1478" s="95"/>
      <c r="BV1478" s="95"/>
      <c r="BW1478" s="61"/>
      <c r="BX1478" s="60"/>
      <c r="BY1478" s="59" t="str">
        <f t="shared" ca="1" si="116"/>
        <v/>
      </c>
      <c r="CD1478" s="68"/>
      <c r="CE1478" s="68"/>
      <c r="CF1478" s="67"/>
      <c r="CG1478"/>
      <c r="CH1478" s="2"/>
      <c r="CI1478" s="4" t="e">
        <f t="shared" si="117"/>
        <v>#DIV/0!</v>
      </c>
      <c r="CJ1478" s="5" t="str">
        <f t="shared" si="118"/>
        <v>SIN DATO</v>
      </c>
      <c r="CK1478" s="36">
        <v>0</v>
      </c>
      <c r="CL1478" s="66"/>
      <c r="CM1478" s="89">
        <v>44000</v>
      </c>
      <c r="CN1478" s="97">
        <v>44000</v>
      </c>
      <c r="CP1478"/>
      <c r="CQ1478" s="65"/>
      <c r="CR1478" s="65"/>
      <c r="CS1478" s="98"/>
      <c r="CT1478"/>
      <c r="CU1478"/>
      <c r="CV1478" s="97"/>
      <c r="CW1478" s="2"/>
      <c r="CX1478" s="82"/>
      <c r="DG1478" s="64"/>
      <c r="DI1478" s="89"/>
      <c r="DJ1478" s="89"/>
      <c r="DK1478" s="89">
        <v>44000</v>
      </c>
      <c r="DN1478" s="34"/>
      <c r="DO1478" s="34"/>
      <c r="DP1478" s="34"/>
      <c r="DQ1478" s="34"/>
      <c r="DR1478" s="34"/>
      <c r="DS1478" s="34" t="s">
        <v>2127</v>
      </c>
      <c r="DT1478" s="34"/>
      <c r="DZ1478" t="s">
        <v>7941</v>
      </c>
      <c r="EB1478" s="4"/>
      <c r="EJ1478"/>
      <c r="EL1478" s="34"/>
      <c r="EN1478" s="34"/>
    </row>
    <row r="1479" spans="1:144" x14ac:dyDescent="0.25">
      <c r="A1479" s="85">
        <v>2022</v>
      </c>
      <c r="B1479" s="87">
        <v>44830</v>
      </c>
      <c r="C1479" t="s">
        <v>121</v>
      </c>
      <c r="D1479" t="s">
        <v>122</v>
      </c>
      <c r="E1479" s="34" t="s">
        <v>7938</v>
      </c>
      <c r="F1479" s="34">
        <f t="shared" si="119"/>
        <v>1478</v>
      </c>
      <c r="G1479" s="34" t="s">
        <v>4985</v>
      </c>
      <c r="H1479">
        <v>18</v>
      </c>
      <c r="I1479" s="34" t="s">
        <v>6141</v>
      </c>
      <c r="J1479" s="34" t="s">
        <v>4988</v>
      </c>
      <c r="K1479" s="34" t="str">
        <f>VLOOKUP(J1479,[2]CodMpios!$B$347:$E$362,4,FALSE)</f>
        <v>18001 - Florencia</v>
      </c>
      <c r="L1479" s="34" t="str">
        <f>VLOOKUP($J1479,[2]Coord_Mpios_X_Y!$B$2:$K$1123,9,FALSE)</f>
        <v>1,749138703818</v>
      </c>
      <c r="M1479" s="34" t="str">
        <f>VLOOKUP($J1479,[2]Coord_Mpios_X_Y!$B$2:$K$1123,10,FALSE)</f>
        <v>-75,558239064333</v>
      </c>
      <c r="N1479" s="34" t="s">
        <v>6142</v>
      </c>
      <c r="O1479" s="34" t="s">
        <v>126</v>
      </c>
      <c r="Q1479" s="34" t="s">
        <v>127</v>
      </c>
      <c r="R1479" s="34">
        <v>17623836</v>
      </c>
      <c r="S1479" s="34" t="str">
        <f t="shared" si="115"/>
        <v>CC17623836</v>
      </c>
      <c r="T1479" s="34" t="s">
        <v>5371</v>
      </c>
      <c r="V1479" s="34" t="s">
        <v>5277</v>
      </c>
      <c r="W1479" s="34" t="s">
        <v>2129</v>
      </c>
      <c r="X1479" s="87">
        <v>18243</v>
      </c>
      <c r="Y1479">
        <v>73</v>
      </c>
      <c r="Z1479" s="36">
        <f>VLOOKUP($Y1479,[2]Edades!$A$3:$H$153,4,FALSE)</f>
        <v>6</v>
      </c>
      <c r="AA1479" s="34" t="str">
        <f>VLOOKUP($Y1479,[2]Edades!$A$3:$H$153,6,FALSE)</f>
        <v>6 - Persona mayor</v>
      </c>
      <c r="AB1479" s="34">
        <f>VLOOKUP($Y1479,[2]Edades!$A$3:$H$153,7,FALSE)</f>
        <v>15</v>
      </c>
      <c r="AC1479" s="34" t="str">
        <f>VLOOKUP($Y1479,[2]Edades!$A$3:$H$153,8,FALSE)</f>
        <v>70-74</v>
      </c>
      <c r="AD1479" s="34" t="s">
        <v>129</v>
      </c>
      <c r="AE1479" s="1">
        <v>2</v>
      </c>
      <c r="AF1479" s="34" t="s">
        <v>2137</v>
      </c>
      <c r="AG1479" s="34" t="s">
        <v>2127</v>
      </c>
      <c r="AH1479" s="34" t="s">
        <v>2127</v>
      </c>
      <c r="AK1479" s="34" t="s">
        <v>6142</v>
      </c>
      <c r="AM1479" s="34" t="s">
        <v>2127</v>
      </c>
      <c r="AN1479" s="36" t="s">
        <v>2127</v>
      </c>
      <c r="AO1479" s="36" t="s">
        <v>2127</v>
      </c>
      <c r="AP1479" s="34" t="s">
        <v>2127</v>
      </c>
      <c r="AQ1479" s="36" t="s">
        <v>2127</v>
      </c>
      <c r="AR1479" s="34" t="s">
        <v>2098</v>
      </c>
      <c r="AS1479" s="91" t="s">
        <v>7566</v>
      </c>
      <c r="AT1479" s="34">
        <v>4353032</v>
      </c>
      <c r="AU1479" s="34" t="s">
        <v>2127</v>
      </c>
      <c r="AX1479" s="90"/>
      <c r="BA1479" s="91"/>
      <c r="BB1479" s="91"/>
      <c r="BC1479" s="91"/>
      <c r="BF1479" s="34" t="s">
        <v>4983</v>
      </c>
      <c r="BG1479" s="92" t="s">
        <v>2098</v>
      </c>
      <c r="BM1479" s="36" t="s">
        <v>131</v>
      </c>
      <c r="BN1479" s="34" t="s">
        <v>132</v>
      </c>
      <c r="BO1479" s="36">
        <v>0</v>
      </c>
      <c r="BQ1479" s="94"/>
      <c r="BS1479" s="36" t="s">
        <v>2127</v>
      </c>
      <c r="BU1479" s="95"/>
      <c r="BV1479" s="95"/>
      <c r="BW1479" s="61"/>
      <c r="BX1479" s="60"/>
      <c r="BY1479" s="59" t="str">
        <f t="shared" ca="1" si="116"/>
        <v/>
      </c>
      <c r="CD1479" s="68"/>
      <c r="CE1479" s="68"/>
      <c r="CF1479" s="67"/>
      <c r="CG1479">
        <v>71</v>
      </c>
      <c r="CH1479" s="2">
        <v>168</v>
      </c>
      <c r="CI1479" s="4">
        <f t="shared" si="117"/>
        <v>25.155895691609981</v>
      </c>
      <c r="CJ1479" s="5" t="str">
        <f t="shared" si="118"/>
        <v>SOBREPESO</v>
      </c>
      <c r="CK1479" s="36">
        <v>0</v>
      </c>
      <c r="CL1479" s="66"/>
      <c r="CM1479" s="89">
        <v>41296</v>
      </c>
      <c r="CN1479" s="97">
        <v>41296</v>
      </c>
      <c r="CP1479"/>
      <c r="CQ1479" s="65"/>
      <c r="CR1479" s="65"/>
      <c r="CS1479" s="98"/>
      <c r="CT1479"/>
      <c r="CU1479"/>
      <c r="CV1479" s="97"/>
      <c r="CW1479" s="2"/>
      <c r="CX1479" s="82"/>
      <c r="DG1479" s="64"/>
      <c r="DI1479" s="89"/>
      <c r="DJ1479" s="89"/>
      <c r="DN1479" s="34"/>
      <c r="DO1479" s="34"/>
      <c r="DP1479" s="34"/>
      <c r="DQ1479" s="34"/>
      <c r="DR1479" s="34"/>
      <c r="DS1479" s="34" t="s">
        <v>2127</v>
      </c>
      <c r="DT1479" s="34"/>
      <c r="DU1479" s="47" t="s">
        <v>7948</v>
      </c>
      <c r="DY1479" s="1">
        <v>3</v>
      </c>
      <c r="DZ1479" t="s">
        <v>7940</v>
      </c>
      <c r="EB1479" s="4">
        <v>123</v>
      </c>
      <c r="EH1479" s="4">
        <v>8.1</v>
      </c>
      <c r="EJ1479"/>
      <c r="EL1479" s="34"/>
      <c r="EN1479" s="34"/>
    </row>
    <row r="1480" spans="1:144" x14ac:dyDescent="0.25">
      <c r="A1480" s="85">
        <v>2022</v>
      </c>
      <c r="B1480" s="87">
        <v>44830</v>
      </c>
      <c r="C1480" t="s">
        <v>121</v>
      </c>
      <c r="D1480" t="s">
        <v>122</v>
      </c>
      <c r="E1480" s="34" t="s">
        <v>7938</v>
      </c>
      <c r="F1480" s="34">
        <f t="shared" si="119"/>
        <v>1479</v>
      </c>
      <c r="G1480" s="34" t="s">
        <v>4985</v>
      </c>
      <c r="H1480">
        <v>18</v>
      </c>
      <c r="I1480" s="34" t="s">
        <v>6141</v>
      </c>
      <c r="J1480" s="34" t="s">
        <v>4988</v>
      </c>
      <c r="K1480" s="34" t="str">
        <f>VLOOKUP(J1480,[2]CodMpios!$B$347:$E$362,4,FALSE)</f>
        <v>18001 - Florencia</v>
      </c>
      <c r="L1480" s="34" t="str">
        <f>VLOOKUP($J1480,[2]Coord_Mpios_X_Y!$B$2:$K$1123,9,FALSE)</f>
        <v>1,749138703818</v>
      </c>
      <c r="M1480" s="34" t="str">
        <f>VLOOKUP($J1480,[2]Coord_Mpios_X_Y!$B$2:$K$1123,10,FALSE)</f>
        <v>-75,558239064333</v>
      </c>
      <c r="N1480" s="34" t="s">
        <v>6142</v>
      </c>
      <c r="O1480" s="34" t="s">
        <v>126</v>
      </c>
      <c r="Q1480" s="34" t="s">
        <v>127</v>
      </c>
      <c r="R1480" s="34">
        <v>1671744</v>
      </c>
      <c r="S1480" s="34" t="str">
        <f t="shared" si="115"/>
        <v>CC1671744</v>
      </c>
      <c r="T1480" s="34" t="s">
        <v>188</v>
      </c>
      <c r="V1480" s="34" t="s">
        <v>264</v>
      </c>
      <c r="X1480" s="87">
        <v>13820</v>
      </c>
      <c r="Y1480">
        <v>85</v>
      </c>
      <c r="Z1480" s="36">
        <f>VLOOKUP($Y1480,[2]Edades!$A$3:$H$153,4,FALSE)</f>
        <v>6</v>
      </c>
      <c r="AA1480" s="34" t="str">
        <f>VLOOKUP($Y1480,[2]Edades!$A$3:$H$153,6,FALSE)</f>
        <v>6 - Persona mayor</v>
      </c>
      <c r="AB1480" s="34">
        <f>VLOOKUP($Y1480,[2]Edades!$A$3:$H$153,7,FALSE)</f>
        <v>17</v>
      </c>
      <c r="AC1480" s="34" t="str">
        <f>VLOOKUP($Y1480,[2]Edades!$A$3:$H$153,8,FALSE)</f>
        <v>80 Y MÁS</v>
      </c>
      <c r="AD1480" s="34" t="s">
        <v>146</v>
      </c>
      <c r="AE1480">
        <v>1</v>
      </c>
      <c r="AF1480" s="34" t="s">
        <v>2137</v>
      </c>
      <c r="AG1480" s="34" t="s">
        <v>2127</v>
      </c>
      <c r="AH1480" s="34" t="s">
        <v>2127</v>
      </c>
      <c r="AK1480" s="34" t="s">
        <v>6142</v>
      </c>
      <c r="AM1480" s="34" t="s">
        <v>2127</v>
      </c>
      <c r="AN1480" s="36" t="s">
        <v>2127</v>
      </c>
      <c r="AO1480" s="36" t="s">
        <v>2127</v>
      </c>
      <c r="AP1480" s="34" t="s">
        <v>2127</v>
      </c>
      <c r="AQ1480" s="36" t="s">
        <v>2127</v>
      </c>
      <c r="AR1480" s="34" t="s">
        <v>2098</v>
      </c>
      <c r="AS1480" s="91" t="s">
        <v>7567</v>
      </c>
      <c r="AT1480" s="34">
        <v>3208263322</v>
      </c>
      <c r="AU1480" s="34" t="s">
        <v>2127</v>
      </c>
      <c r="AX1480" s="90"/>
      <c r="BA1480" s="91"/>
      <c r="BB1480" s="91"/>
      <c r="BC1480" s="91"/>
      <c r="BF1480" s="34" t="s">
        <v>4983</v>
      </c>
      <c r="BG1480" s="92" t="s">
        <v>2098</v>
      </c>
      <c r="BM1480" s="36" t="s">
        <v>131</v>
      </c>
      <c r="BN1480" s="34" t="s">
        <v>132</v>
      </c>
      <c r="BO1480" s="36">
        <v>0</v>
      </c>
      <c r="BQ1480" s="94"/>
      <c r="BS1480" s="36" t="s">
        <v>2127</v>
      </c>
      <c r="BU1480" s="95"/>
      <c r="BV1480" s="95"/>
      <c r="BW1480" s="61"/>
      <c r="BX1480" s="60"/>
      <c r="BY1480" s="59" t="str">
        <f t="shared" ca="1" si="116"/>
        <v/>
      </c>
      <c r="CD1480" s="68"/>
      <c r="CE1480" s="68"/>
      <c r="CF1480" s="67"/>
      <c r="CG1480"/>
      <c r="CH1480" s="2"/>
      <c r="CI1480" s="4" t="e">
        <f t="shared" si="117"/>
        <v>#DIV/0!</v>
      </c>
      <c r="CJ1480" s="5" t="str">
        <f t="shared" si="118"/>
        <v>SIN DATO</v>
      </c>
      <c r="CK1480" s="36">
        <v>0</v>
      </c>
      <c r="CL1480" s="66"/>
      <c r="CM1480" s="89">
        <v>43986</v>
      </c>
      <c r="CN1480" s="97">
        <v>43986</v>
      </c>
      <c r="CP1480"/>
      <c r="CQ1480" s="65"/>
      <c r="CR1480" s="65"/>
      <c r="CS1480" s="98"/>
      <c r="CT1480"/>
      <c r="CU1480"/>
      <c r="CV1480" s="97"/>
      <c r="CW1480" s="2"/>
      <c r="CX1480" s="82"/>
      <c r="DG1480" s="64"/>
      <c r="DI1480" s="89">
        <v>44127</v>
      </c>
      <c r="DJ1480" s="89"/>
      <c r="DK1480" s="89">
        <v>43984</v>
      </c>
      <c r="DN1480" s="34"/>
      <c r="DO1480" s="34"/>
      <c r="DP1480" s="34"/>
      <c r="DQ1480" s="34"/>
      <c r="DR1480" s="34"/>
      <c r="DS1480" s="34" t="s">
        <v>2127</v>
      </c>
      <c r="DT1480" s="34"/>
      <c r="DU1480" s="47">
        <v>44372</v>
      </c>
      <c r="DY1480" s="1">
        <v>2</v>
      </c>
      <c r="DZ1480" t="s">
        <v>7940</v>
      </c>
      <c r="EB1480" s="4"/>
      <c r="EJ1480"/>
      <c r="EL1480" s="34"/>
      <c r="EN1480" s="34"/>
    </row>
    <row r="1481" spans="1:144" x14ac:dyDescent="0.25">
      <c r="A1481" s="85">
        <v>2022</v>
      </c>
      <c r="B1481" s="87">
        <v>44830</v>
      </c>
      <c r="C1481" t="s">
        <v>121</v>
      </c>
      <c r="D1481" t="s">
        <v>122</v>
      </c>
      <c r="E1481" s="34" t="s">
        <v>7938</v>
      </c>
      <c r="F1481" s="34">
        <f t="shared" si="119"/>
        <v>1480</v>
      </c>
      <c r="G1481" s="34" t="s">
        <v>4985</v>
      </c>
      <c r="H1481">
        <v>18</v>
      </c>
      <c r="I1481" s="34" t="s">
        <v>6141</v>
      </c>
      <c r="J1481" s="34" t="s">
        <v>5032</v>
      </c>
      <c r="K1481" s="34" t="str">
        <f>VLOOKUP(J1481,[2]CodMpios!$B$347:$E$362,4,FALSE)</f>
        <v>18150 - Cartagena Del Chaira</v>
      </c>
      <c r="L1481" s="34" t="str">
        <f>VLOOKUP($J1481,[2]Coord_Mpios_X_Y!$B$2:$K$1123,9,FALSE)</f>
        <v>0,647693081213</v>
      </c>
      <c r="M1481" s="34" t="str">
        <f>VLOOKUP($J1481,[2]Coord_Mpios_X_Y!$B$2:$K$1123,10,FALSE)</f>
        <v>-74,272354990827</v>
      </c>
      <c r="N1481" s="34" t="s">
        <v>125</v>
      </c>
      <c r="O1481" s="34" t="s">
        <v>126</v>
      </c>
      <c r="Q1481" s="34" t="s">
        <v>127</v>
      </c>
      <c r="R1481" s="34">
        <v>10483805</v>
      </c>
      <c r="S1481" s="34" t="str">
        <f t="shared" si="115"/>
        <v>CC10483805</v>
      </c>
      <c r="T1481" s="34" t="s">
        <v>2539</v>
      </c>
      <c r="U1481" s="34" t="s">
        <v>164</v>
      </c>
      <c r="V1481" s="34" t="s">
        <v>303</v>
      </c>
      <c r="W1481" s="34" t="s">
        <v>5370</v>
      </c>
      <c r="X1481" s="87">
        <v>22794</v>
      </c>
      <c r="Y1481">
        <v>60</v>
      </c>
      <c r="Z1481" s="36">
        <f>VLOOKUP($Y1481,[2]Edades!$A$3:$H$153,4,FALSE)</f>
        <v>6</v>
      </c>
      <c r="AA1481" s="34" t="str">
        <f>VLOOKUP($Y1481,[2]Edades!$A$3:$H$153,6,FALSE)</f>
        <v>6 - Persona mayor</v>
      </c>
      <c r="AB1481" s="34">
        <f>VLOOKUP($Y1481,[2]Edades!$A$3:$H$153,7,FALSE)</f>
        <v>13</v>
      </c>
      <c r="AC1481" s="34" t="str">
        <f>VLOOKUP($Y1481,[2]Edades!$A$3:$H$153,8,FALSE)</f>
        <v>60-64</v>
      </c>
      <c r="AD1481" s="34" t="s">
        <v>146</v>
      </c>
      <c r="AE1481">
        <v>1</v>
      </c>
      <c r="AF1481" s="34" t="s">
        <v>2137</v>
      </c>
      <c r="AG1481" s="34" t="s">
        <v>2127</v>
      </c>
      <c r="AH1481" s="34" t="s">
        <v>2127</v>
      </c>
      <c r="AK1481" s="34" t="s">
        <v>125</v>
      </c>
      <c r="AM1481" s="34" t="s">
        <v>2127</v>
      </c>
      <c r="AN1481" s="36" t="s">
        <v>2127</v>
      </c>
      <c r="AO1481" s="36" t="s">
        <v>2127</v>
      </c>
      <c r="AP1481" s="34" t="s">
        <v>2127</v>
      </c>
      <c r="AQ1481" s="36" t="s">
        <v>2127</v>
      </c>
      <c r="AR1481" s="34" t="s">
        <v>2098</v>
      </c>
      <c r="AS1481" s="91" t="s">
        <v>7568</v>
      </c>
      <c r="AT1481" s="34">
        <v>3225248157</v>
      </c>
      <c r="AU1481" s="34" t="s">
        <v>2127</v>
      </c>
      <c r="AX1481" s="90"/>
      <c r="BA1481" s="91"/>
      <c r="BB1481" s="91"/>
      <c r="BC1481" s="91"/>
      <c r="BF1481" s="34" t="s">
        <v>4983</v>
      </c>
      <c r="BG1481" s="92" t="s">
        <v>2098</v>
      </c>
      <c r="BM1481" s="36" t="s">
        <v>131</v>
      </c>
      <c r="BN1481" s="34" t="s">
        <v>132</v>
      </c>
      <c r="BO1481" s="36">
        <v>0</v>
      </c>
      <c r="BQ1481" s="94"/>
      <c r="BS1481" s="36" t="s">
        <v>2127</v>
      </c>
      <c r="BU1481" s="95"/>
      <c r="BV1481" s="95"/>
      <c r="BW1481" s="61"/>
      <c r="BX1481" s="60"/>
      <c r="BY1481" s="59" t="str">
        <f t="shared" ca="1" si="116"/>
        <v/>
      </c>
      <c r="CD1481" s="68"/>
      <c r="CE1481" s="68"/>
      <c r="CF1481" s="67"/>
      <c r="CG1481"/>
      <c r="CH1481" s="2"/>
      <c r="CI1481" s="4" t="e">
        <f t="shared" si="117"/>
        <v>#DIV/0!</v>
      </c>
      <c r="CJ1481" s="5" t="str">
        <f t="shared" si="118"/>
        <v>SIN DATO</v>
      </c>
      <c r="CK1481" s="36">
        <v>0</v>
      </c>
      <c r="CL1481" s="66"/>
      <c r="CM1481" s="89">
        <v>43987</v>
      </c>
      <c r="CN1481" s="97">
        <v>43993</v>
      </c>
      <c r="CP1481"/>
      <c r="CQ1481" s="65"/>
      <c r="CR1481" s="65"/>
      <c r="CS1481" s="98"/>
      <c r="CT1481"/>
      <c r="CU1481"/>
      <c r="CV1481" s="97"/>
      <c r="CW1481" s="2"/>
      <c r="CX1481" s="82"/>
      <c r="DG1481" s="64"/>
      <c r="DI1481" s="89"/>
      <c r="DJ1481" s="89"/>
      <c r="DN1481" s="34"/>
      <c r="DO1481" s="34"/>
      <c r="DP1481" s="34"/>
      <c r="DQ1481" s="34"/>
      <c r="DR1481" s="34"/>
      <c r="DS1481" s="34" t="s">
        <v>2127</v>
      </c>
      <c r="DT1481" s="34"/>
      <c r="DZ1481" t="s">
        <v>7941</v>
      </c>
      <c r="EB1481" s="4"/>
      <c r="EJ1481"/>
      <c r="EL1481" s="34"/>
      <c r="EN1481" s="34"/>
    </row>
    <row r="1482" spans="1:144" hidden="1" x14ac:dyDescent="0.25">
      <c r="A1482" s="85">
        <v>2022</v>
      </c>
      <c r="B1482" s="87">
        <v>44830</v>
      </c>
      <c r="C1482" t="s">
        <v>121</v>
      </c>
      <c r="D1482" t="s">
        <v>122</v>
      </c>
      <c r="E1482" s="36" t="s">
        <v>7938</v>
      </c>
      <c r="F1482" s="34">
        <f t="shared" si="119"/>
        <v>1481</v>
      </c>
      <c r="G1482" s="34" t="s">
        <v>4985</v>
      </c>
      <c r="H1482">
        <v>18</v>
      </c>
      <c r="I1482" s="34" t="s">
        <v>6141</v>
      </c>
      <c r="J1482" s="34" t="s">
        <v>4988</v>
      </c>
      <c r="K1482" s="34" t="str">
        <f>VLOOKUP(J1482,[2]CodMpios!$B$347:$E$362,4,FALSE)</f>
        <v>18001 - Florencia</v>
      </c>
      <c r="L1482" s="34" t="str">
        <f>VLOOKUP($J1482,[2]Coord_Mpios_X_Y!$B$2:$K$1123,9,FALSE)</f>
        <v>1,749138703818</v>
      </c>
      <c r="M1482" s="34" t="str">
        <f>VLOOKUP($J1482,[2]Coord_Mpios_X_Y!$B$2:$K$1123,10,FALSE)</f>
        <v>-75,558239064333</v>
      </c>
      <c r="N1482" s="34" t="s">
        <v>125</v>
      </c>
      <c r="O1482" s="34" t="s">
        <v>126</v>
      </c>
      <c r="Q1482" s="34" t="s">
        <v>127</v>
      </c>
      <c r="R1482" s="34">
        <v>40765966</v>
      </c>
      <c r="S1482" s="34" t="str">
        <f t="shared" si="115"/>
        <v>CC40765966</v>
      </c>
      <c r="T1482" s="34" t="s">
        <v>5369</v>
      </c>
      <c r="U1482" s="34" t="s">
        <v>2186</v>
      </c>
      <c r="V1482" s="34" t="s">
        <v>2144</v>
      </c>
      <c r="W1482" s="34" t="s">
        <v>344</v>
      </c>
      <c r="X1482" s="87">
        <v>24115</v>
      </c>
      <c r="Y1482">
        <v>57</v>
      </c>
      <c r="Z1482" s="36">
        <f>VLOOKUP($Y1482,[2]Edades!$A$3:$H$153,4,FALSE)</f>
        <v>5</v>
      </c>
      <c r="AA1482" s="34" t="str">
        <f>VLOOKUP($Y1482,[2]Edades!$A$3:$H$153,6,FALSE)</f>
        <v>5 - Adultez</v>
      </c>
      <c r="AB1482" s="34">
        <f>VLOOKUP($Y1482,[2]Edades!$A$3:$H$153,7,FALSE)</f>
        <v>12</v>
      </c>
      <c r="AC1482" s="34" t="str">
        <f>VLOOKUP($Y1482,[2]Edades!$A$3:$H$153,8,FALSE)</f>
        <v>55-59</v>
      </c>
      <c r="AD1482" s="34" t="s">
        <v>129</v>
      </c>
      <c r="AE1482" s="1">
        <v>2</v>
      </c>
      <c r="AF1482" s="34" t="s">
        <v>130</v>
      </c>
      <c r="AG1482" s="34" t="s">
        <v>2127</v>
      </c>
      <c r="AH1482" s="34" t="s">
        <v>2127</v>
      </c>
      <c r="AK1482" s="34" t="s">
        <v>125</v>
      </c>
      <c r="AM1482" s="34" t="s">
        <v>2127</v>
      </c>
      <c r="AN1482" s="36" t="s">
        <v>2127</v>
      </c>
      <c r="AO1482" s="36" t="s">
        <v>2127</v>
      </c>
      <c r="AP1482" s="34" t="s">
        <v>2127</v>
      </c>
      <c r="AQ1482" s="36" t="s">
        <v>2127</v>
      </c>
      <c r="AR1482" s="34" t="s">
        <v>2098</v>
      </c>
      <c r="AS1482" s="91" t="s">
        <v>7569</v>
      </c>
      <c r="AT1482" s="34">
        <v>3204728828</v>
      </c>
      <c r="AU1482" s="34" t="s">
        <v>2127</v>
      </c>
      <c r="AX1482" s="90"/>
      <c r="BA1482" s="91"/>
      <c r="BB1482" s="91"/>
      <c r="BC1482" s="91"/>
      <c r="BF1482" s="34" t="s">
        <v>4983</v>
      </c>
      <c r="BG1482" s="92" t="s">
        <v>2098</v>
      </c>
      <c r="BM1482" s="36" t="s">
        <v>131</v>
      </c>
      <c r="BN1482" s="34" t="s">
        <v>132</v>
      </c>
      <c r="BO1482" s="36">
        <v>0</v>
      </c>
      <c r="BQ1482" s="94"/>
      <c r="BS1482" t="s">
        <v>132</v>
      </c>
      <c r="BU1482" s="95"/>
      <c r="BV1482" s="95"/>
      <c r="BW1482" s="61"/>
      <c r="BX1482" s="60"/>
      <c r="BY1482" s="59" t="str">
        <f t="shared" ca="1" si="116"/>
        <v/>
      </c>
      <c r="CD1482" s="68"/>
      <c r="CE1482" s="68"/>
      <c r="CF1482" s="67"/>
      <c r="CG1482"/>
      <c r="CH1482" s="2"/>
      <c r="CI1482" s="4" t="e">
        <f t="shared" si="117"/>
        <v>#DIV/0!</v>
      </c>
      <c r="CJ1482" s="5" t="str">
        <f t="shared" si="118"/>
        <v>SIN DATO</v>
      </c>
      <c r="CK1482" s="36">
        <v>0</v>
      </c>
      <c r="CL1482" s="66"/>
      <c r="CM1482" s="89">
        <v>43990</v>
      </c>
      <c r="CN1482" s="97">
        <v>43967</v>
      </c>
      <c r="CP1482"/>
      <c r="CQ1482" s="65"/>
      <c r="CR1482" s="65"/>
      <c r="CS1482" s="98"/>
      <c r="CT1482"/>
      <c r="CU1482"/>
      <c r="CV1482" s="65"/>
      <c r="CW1482" s="2">
        <v>124</v>
      </c>
      <c r="CX1482" s="82">
        <v>80</v>
      </c>
      <c r="DC1482"/>
      <c r="DG1482" s="64"/>
      <c r="DI1482" s="89"/>
      <c r="DJ1482" s="89"/>
      <c r="DN1482" s="34"/>
      <c r="DO1482" s="34"/>
      <c r="DP1482" s="34"/>
      <c r="DQ1482" s="34"/>
      <c r="DR1482" s="34"/>
      <c r="DS1482" s="34" t="s">
        <v>2127</v>
      </c>
      <c r="DT1482" s="34"/>
      <c r="DU1482" s="47">
        <v>44582</v>
      </c>
      <c r="DY1482" s="1">
        <v>2</v>
      </c>
      <c r="DZ1482" t="s">
        <v>7941</v>
      </c>
      <c r="EA1482" s="4">
        <v>0.92</v>
      </c>
      <c r="EB1482" s="4">
        <v>89</v>
      </c>
      <c r="EC1482" s="4">
        <v>268</v>
      </c>
      <c r="ED1482" s="4">
        <v>197</v>
      </c>
      <c r="EE1482" s="4">
        <v>60.1</v>
      </c>
      <c r="EF1482" s="4">
        <v>52</v>
      </c>
      <c r="EG1482" s="4">
        <v>2</v>
      </c>
      <c r="EJ1482"/>
      <c r="EL1482" s="34"/>
      <c r="EN1482" s="34"/>
    </row>
    <row r="1483" spans="1:144" hidden="1" x14ac:dyDescent="0.25">
      <c r="A1483" s="85">
        <v>2022</v>
      </c>
      <c r="B1483" s="87">
        <v>44830</v>
      </c>
      <c r="C1483" t="s">
        <v>121</v>
      </c>
      <c r="D1483" t="s">
        <v>122</v>
      </c>
      <c r="E1483" s="36" t="s">
        <v>7938</v>
      </c>
      <c r="F1483" s="34">
        <f t="shared" si="119"/>
        <v>1482</v>
      </c>
      <c r="G1483" s="34" t="s">
        <v>4985</v>
      </c>
      <c r="H1483">
        <v>18</v>
      </c>
      <c r="I1483" s="34" t="s">
        <v>6141</v>
      </c>
      <c r="J1483" s="34" t="s">
        <v>4996</v>
      </c>
      <c r="K1483" s="34" t="str">
        <f>VLOOKUP(J1483,[2]CodMpios!$B$347:$E$362,4,FALSE)</f>
        <v>18247 - El Doncello</v>
      </c>
      <c r="L1483" s="34" t="str">
        <f>VLOOKUP($J1483,[2]Coord_Mpios_X_Y!$B$2:$K$1123,9,FALSE)</f>
        <v>1,791385903474</v>
      </c>
      <c r="M1483" s="34" t="str">
        <f>VLOOKUP($J1483,[2]Coord_Mpios_X_Y!$B$2:$K$1123,10,FALSE)</f>
        <v>-75,193944154894</v>
      </c>
      <c r="N1483" s="34" t="s">
        <v>125</v>
      </c>
      <c r="O1483" s="34" t="s">
        <v>126</v>
      </c>
      <c r="Q1483" s="34" t="s">
        <v>127</v>
      </c>
      <c r="R1483" s="34">
        <v>26433852</v>
      </c>
      <c r="S1483" s="34" t="str">
        <f t="shared" si="115"/>
        <v>CC26433852</v>
      </c>
      <c r="T1483" s="34" t="s">
        <v>906</v>
      </c>
      <c r="U1483" s="34" t="s">
        <v>383</v>
      </c>
      <c r="V1483" s="34" t="s">
        <v>1342</v>
      </c>
      <c r="W1483" s="34" t="s">
        <v>5368</v>
      </c>
      <c r="X1483" s="87">
        <v>28776</v>
      </c>
      <c r="Y1483">
        <v>44</v>
      </c>
      <c r="Z1483" s="36">
        <f>VLOOKUP($Y1483,[2]Edades!$A$3:$H$153,4,FALSE)</f>
        <v>5</v>
      </c>
      <c r="AA1483" s="34" t="str">
        <f>VLOOKUP($Y1483,[2]Edades!$A$3:$H$153,6,FALSE)</f>
        <v>5 - Adultez</v>
      </c>
      <c r="AB1483" s="34">
        <f>VLOOKUP($Y1483,[2]Edades!$A$3:$H$153,7,FALSE)</f>
        <v>9</v>
      </c>
      <c r="AC1483" s="34" t="str">
        <f>VLOOKUP($Y1483,[2]Edades!$A$3:$H$153,8,FALSE)</f>
        <v>40-44</v>
      </c>
      <c r="AD1483" s="34" t="s">
        <v>129</v>
      </c>
      <c r="AE1483" s="1">
        <v>2</v>
      </c>
      <c r="AF1483" s="34" t="s">
        <v>130</v>
      </c>
      <c r="AG1483" s="34" t="s">
        <v>2127</v>
      </c>
      <c r="AH1483" s="34" t="s">
        <v>2127</v>
      </c>
      <c r="AK1483" s="34" t="s">
        <v>125</v>
      </c>
      <c r="AM1483" s="34" t="s">
        <v>2127</v>
      </c>
      <c r="AN1483" s="36" t="s">
        <v>2127</v>
      </c>
      <c r="AO1483" s="36" t="s">
        <v>2127</v>
      </c>
      <c r="AP1483" s="34" t="s">
        <v>2127</v>
      </c>
      <c r="AQ1483" s="36" t="s">
        <v>2127</v>
      </c>
      <c r="AR1483" s="34" t="s">
        <v>5189</v>
      </c>
      <c r="AS1483" s="91" t="s">
        <v>7570</v>
      </c>
      <c r="AT1483" s="34">
        <v>3143111926</v>
      </c>
      <c r="AU1483" s="34" t="s">
        <v>2127</v>
      </c>
      <c r="AX1483" s="90"/>
      <c r="BA1483" s="91"/>
      <c r="BB1483" s="91"/>
      <c r="BC1483" s="91"/>
      <c r="BF1483" s="34" t="s">
        <v>4983</v>
      </c>
      <c r="BG1483" s="92" t="s">
        <v>5189</v>
      </c>
      <c r="BM1483" s="36" t="s">
        <v>131</v>
      </c>
      <c r="BN1483" s="34" t="s">
        <v>132</v>
      </c>
      <c r="BO1483" s="36">
        <v>0</v>
      </c>
      <c r="BQ1483" s="94"/>
      <c r="BS1483" t="s">
        <v>132</v>
      </c>
      <c r="BU1483" s="95"/>
      <c r="BV1483" s="95"/>
      <c r="BW1483" s="61"/>
      <c r="BX1483" s="60"/>
      <c r="BY1483" s="59" t="str">
        <f t="shared" ca="1" si="116"/>
        <v/>
      </c>
      <c r="CD1483" s="68"/>
      <c r="CE1483" s="68"/>
      <c r="CF1483" s="67"/>
      <c r="CG1483"/>
      <c r="CH1483" s="2"/>
      <c r="CI1483" s="4" t="e">
        <f t="shared" si="117"/>
        <v>#DIV/0!</v>
      </c>
      <c r="CJ1483" s="5" t="str">
        <f t="shared" si="118"/>
        <v>SIN DATO</v>
      </c>
      <c r="CK1483" s="36">
        <v>0</v>
      </c>
      <c r="CL1483" s="66"/>
      <c r="CM1483" s="89">
        <v>43992</v>
      </c>
      <c r="CN1483" s="97"/>
      <c r="CP1483"/>
      <c r="CQ1483" s="65"/>
      <c r="CR1483" s="65"/>
      <c r="CS1483" s="98"/>
      <c r="CT1483"/>
      <c r="CU1483"/>
      <c r="CV1483" s="65"/>
      <c r="CW1483" s="2"/>
      <c r="CX1483" s="82"/>
      <c r="DC1483"/>
      <c r="DG1483" s="64"/>
      <c r="DI1483" s="89"/>
      <c r="DJ1483" s="89"/>
      <c r="DN1483" s="34"/>
      <c r="DO1483" s="34"/>
      <c r="DP1483" s="34"/>
      <c r="DQ1483" s="34"/>
      <c r="DR1483" s="34"/>
      <c r="DS1483" s="34" t="s">
        <v>2127</v>
      </c>
      <c r="DT1483" s="34"/>
      <c r="DZ1483" t="s">
        <v>7941</v>
      </c>
      <c r="EB1483" s="4"/>
      <c r="EJ1483"/>
      <c r="EL1483" s="34"/>
      <c r="EN1483" s="34"/>
    </row>
    <row r="1484" spans="1:144" hidden="1" x14ac:dyDescent="0.25">
      <c r="A1484" s="85">
        <v>2022</v>
      </c>
      <c r="B1484" s="87">
        <v>44830</v>
      </c>
      <c r="C1484" t="s">
        <v>121</v>
      </c>
      <c r="D1484" t="s">
        <v>122</v>
      </c>
      <c r="E1484" s="36" t="s">
        <v>7938</v>
      </c>
      <c r="F1484" s="34">
        <f t="shared" si="119"/>
        <v>1483</v>
      </c>
      <c r="G1484" s="34" t="s">
        <v>4985</v>
      </c>
      <c r="H1484">
        <v>18</v>
      </c>
      <c r="I1484" s="34" t="s">
        <v>6141</v>
      </c>
      <c r="J1484" s="34" t="s">
        <v>4988</v>
      </c>
      <c r="K1484" s="34" t="str">
        <f>VLOOKUP(J1484,[2]CodMpios!$B$347:$E$362,4,FALSE)</f>
        <v>18001 - Florencia</v>
      </c>
      <c r="L1484" s="34" t="str">
        <f>VLOOKUP($J1484,[2]Coord_Mpios_X_Y!$B$2:$K$1123,9,FALSE)</f>
        <v>1,749138703818</v>
      </c>
      <c r="M1484" s="34" t="str">
        <f>VLOOKUP($J1484,[2]Coord_Mpios_X_Y!$B$2:$K$1123,10,FALSE)</f>
        <v>-75,558239064333</v>
      </c>
      <c r="N1484" s="34" t="s">
        <v>125</v>
      </c>
      <c r="O1484" s="34" t="s">
        <v>126</v>
      </c>
      <c r="Q1484" s="34" t="s">
        <v>127</v>
      </c>
      <c r="R1484" s="34">
        <v>11788689</v>
      </c>
      <c r="S1484" s="34" t="str">
        <f t="shared" si="115"/>
        <v>CC11788689</v>
      </c>
      <c r="T1484" s="34" t="s">
        <v>197</v>
      </c>
      <c r="U1484" s="34" t="s">
        <v>283</v>
      </c>
      <c r="V1484" s="34" t="s">
        <v>5367</v>
      </c>
      <c r="W1484" s="34" t="s">
        <v>250</v>
      </c>
      <c r="X1484" s="87">
        <v>21062</v>
      </c>
      <c r="Y1484">
        <v>65</v>
      </c>
      <c r="Z1484" s="36">
        <f>VLOOKUP($Y1484,[2]Edades!$A$3:$H$153,4,FALSE)</f>
        <v>6</v>
      </c>
      <c r="AA1484" s="34" t="str">
        <f>VLOOKUP($Y1484,[2]Edades!$A$3:$H$153,6,FALSE)</f>
        <v>6 - Persona mayor</v>
      </c>
      <c r="AB1484" s="34">
        <f>VLOOKUP($Y1484,[2]Edades!$A$3:$H$153,7,FALSE)</f>
        <v>14</v>
      </c>
      <c r="AC1484" s="34" t="str">
        <f>VLOOKUP($Y1484,[2]Edades!$A$3:$H$153,8,FALSE)</f>
        <v>65-69</v>
      </c>
      <c r="AD1484" s="34" t="s">
        <v>146</v>
      </c>
      <c r="AE1484">
        <v>1</v>
      </c>
      <c r="AF1484" s="34" t="s">
        <v>2137</v>
      </c>
      <c r="AG1484" s="34" t="s">
        <v>2127</v>
      </c>
      <c r="AH1484" s="34" t="s">
        <v>2127</v>
      </c>
      <c r="AK1484" s="34" t="s">
        <v>125</v>
      </c>
      <c r="AM1484" s="34" t="s">
        <v>2127</v>
      </c>
      <c r="AN1484" s="36" t="s">
        <v>2127</v>
      </c>
      <c r="AO1484" s="36" t="s">
        <v>2127</v>
      </c>
      <c r="AP1484" s="34" t="s">
        <v>2127</v>
      </c>
      <c r="AQ1484" s="36" t="s">
        <v>2127</v>
      </c>
      <c r="AR1484" s="34" t="s">
        <v>2098</v>
      </c>
      <c r="AS1484" s="91" t="s">
        <v>7571</v>
      </c>
      <c r="AT1484" s="34">
        <v>3134946851</v>
      </c>
      <c r="AU1484" s="34" t="s">
        <v>2127</v>
      </c>
      <c r="AX1484" s="90"/>
      <c r="BA1484" s="91"/>
      <c r="BB1484" s="91"/>
      <c r="BC1484" s="91"/>
      <c r="BF1484" s="34" t="s">
        <v>4983</v>
      </c>
      <c r="BG1484" s="92" t="s">
        <v>2098</v>
      </c>
      <c r="BM1484" s="36" t="s">
        <v>131</v>
      </c>
      <c r="BN1484" s="34" t="s">
        <v>132</v>
      </c>
      <c r="BO1484" s="36">
        <v>0</v>
      </c>
      <c r="BQ1484" s="94"/>
      <c r="BS1484" t="s">
        <v>132</v>
      </c>
      <c r="BU1484" s="95"/>
      <c r="BV1484" s="95"/>
      <c r="BW1484" s="61"/>
      <c r="BX1484" s="60"/>
      <c r="BY1484" s="59" t="str">
        <f t="shared" ca="1" si="116"/>
        <v/>
      </c>
      <c r="CD1484" s="68"/>
      <c r="CE1484" s="68"/>
      <c r="CF1484" s="67"/>
      <c r="CG1484"/>
      <c r="CH1484" s="2"/>
      <c r="CI1484" s="4" t="e">
        <f t="shared" si="117"/>
        <v>#DIV/0!</v>
      </c>
      <c r="CJ1484" s="5" t="str">
        <f t="shared" si="118"/>
        <v>SIN DATO</v>
      </c>
      <c r="CK1484" s="36">
        <v>0</v>
      </c>
      <c r="CL1484" s="66"/>
      <c r="CM1484" s="89">
        <v>43984</v>
      </c>
      <c r="CN1484" s="97">
        <v>43993</v>
      </c>
      <c r="CP1484"/>
      <c r="CQ1484" s="65"/>
      <c r="CR1484" s="65"/>
      <c r="CS1484" s="98"/>
      <c r="CT1484"/>
      <c r="CU1484"/>
      <c r="CV1484" s="65"/>
      <c r="CW1484" s="2"/>
      <c r="CX1484" s="82"/>
      <c r="DC1484"/>
      <c r="DG1484" s="64"/>
      <c r="DI1484" s="89"/>
      <c r="DJ1484" s="89"/>
      <c r="DN1484" s="34"/>
      <c r="DO1484" s="34"/>
      <c r="DP1484" s="34"/>
      <c r="DQ1484" s="34"/>
      <c r="DR1484" s="34"/>
      <c r="DS1484" s="34" t="s">
        <v>2127</v>
      </c>
      <c r="DT1484" s="34"/>
      <c r="DU1484" s="47">
        <v>44383</v>
      </c>
      <c r="DY1484" s="1">
        <v>2</v>
      </c>
      <c r="DZ1484" t="s">
        <v>7940</v>
      </c>
      <c r="EB1484" s="4"/>
      <c r="EJ1484"/>
      <c r="EL1484" s="34"/>
      <c r="EN1484" s="34"/>
    </row>
    <row r="1485" spans="1:144" hidden="1" x14ac:dyDescent="0.25">
      <c r="A1485" s="85">
        <v>2022</v>
      </c>
      <c r="B1485" s="87">
        <v>44830</v>
      </c>
      <c r="C1485" t="s">
        <v>121</v>
      </c>
      <c r="D1485" t="s">
        <v>122</v>
      </c>
      <c r="E1485" s="36" t="s">
        <v>7938</v>
      </c>
      <c r="F1485" s="34">
        <f t="shared" si="119"/>
        <v>1484</v>
      </c>
      <c r="G1485" s="34" t="s">
        <v>4985</v>
      </c>
      <c r="H1485">
        <v>18</v>
      </c>
      <c r="I1485" s="34" t="s">
        <v>6141</v>
      </c>
      <c r="J1485" s="34" t="s">
        <v>4988</v>
      </c>
      <c r="K1485" s="34" t="str">
        <f>VLOOKUP(J1485,[2]CodMpios!$B$347:$E$362,4,FALSE)</f>
        <v>18001 - Florencia</v>
      </c>
      <c r="L1485" s="34" t="str">
        <f>VLOOKUP($J1485,[2]Coord_Mpios_X_Y!$B$2:$K$1123,9,FALSE)</f>
        <v>1,749138703818</v>
      </c>
      <c r="M1485" s="34" t="str">
        <f>VLOOKUP($J1485,[2]Coord_Mpios_X_Y!$B$2:$K$1123,10,FALSE)</f>
        <v>-75,558239064333</v>
      </c>
      <c r="N1485" s="34" t="s">
        <v>139</v>
      </c>
      <c r="O1485" s="34" t="s">
        <v>126</v>
      </c>
      <c r="Q1485" s="34" t="s">
        <v>127</v>
      </c>
      <c r="R1485" s="34">
        <v>2884536</v>
      </c>
      <c r="S1485" s="34" t="str">
        <f t="shared" si="115"/>
        <v>CC2884536</v>
      </c>
      <c r="T1485" s="34" t="s">
        <v>5366</v>
      </c>
      <c r="V1485" s="34" t="s">
        <v>228</v>
      </c>
      <c r="W1485" s="34" t="s">
        <v>196</v>
      </c>
      <c r="X1485" s="87">
        <v>13712</v>
      </c>
      <c r="Y1485">
        <v>85</v>
      </c>
      <c r="Z1485" s="36">
        <f>VLOOKUP($Y1485,[2]Edades!$A$3:$H$153,4,FALSE)</f>
        <v>6</v>
      </c>
      <c r="AA1485" s="34" t="str">
        <f>VLOOKUP($Y1485,[2]Edades!$A$3:$H$153,6,FALSE)</f>
        <v>6 - Persona mayor</v>
      </c>
      <c r="AB1485" s="34">
        <f>VLOOKUP($Y1485,[2]Edades!$A$3:$H$153,7,FALSE)</f>
        <v>17</v>
      </c>
      <c r="AC1485" s="34" t="str">
        <f>VLOOKUP($Y1485,[2]Edades!$A$3:$H$153,8,FALSE)</f>
        <v>80 Y MÁS</v>
      </c>
      <c r="AD1485" s="34" t="s">
        <v>146</v>
      </c>
      <c r="AE1485">
        <v>1</v>
      </c>
      <c r="AF1485" s="34" t="s">
        <v>2137</v>
      </c>
      <c r="AG1485" s="34" t="s">
        <v>2127</v>
      </c>
      <c r="AH1485" s="34" t="s">
        <v>2127</v>
      </c>
      <c r="AK1485" s="34" t="s">
        <v>139</v>
      </c>
      <c r="AM1485" s="34" t="s">
        <v>2127</v>
      </c>
      <c r="AN1485" s="36" t="s">
        <v>2127</v>
      </c>
      <c r="AO1485" s="36" t="s">
        <v>2127</v>
      </c>
      <c r="AP1485" s="34" t="s">
        <v>2127</v>
      </c>
      <c r="AQ1485" s="36" t="s">
        <v>2127</v>
      </c>
      <c r="AR1485" s="34" t="s">
        <v>2098</v>
      </c>
      <c r="AS1485" s="91" t="s">
        <v>7572</v>
      </c>
      <c r="AT1485" s="34">
        <v>3114481466</v>
      </c>
      <c r="AU1485" s="34" t="s">
        <v>2127</v>
      </c>
      <c r="AX1485" s="90"/>
      <c r="BA1485" s="91"/>
      <c r="BB1485" s="91"/>
      <c r="BC1485" s="91"/>
      <c r="BF1485" s="34" t="s">
        <v>4983</v>
      </c>
      <c r="BG1485" s="92" t="s">
        <v>2098</v>
      </c>
      <c r="BM1485" s="36" t="s">
        <v>131</v>
      </c>
      <c r="BN1485" s="34" t="s">
        <v>132</v>
      </c>
      <c r="BO1485" s="36">
        <v>0</v>
      </c>
      <c r="BQ1485" s="94"/>
      <c r="BS1485" t="s">
        <v>132</v>
      </c>
      <c r="BU1485" s="95"/>
      <c r="BV1485" s="95"/>
      <c r="BW1485" s="61"/>
      <c r="BX1485" s="60"/>
      <c r="BY1485" s="59" t="str">
        <f t="shared" ca="1" si="116"/>
        <v/>
      </c>
      <c r="CD1485" s="68"/>
      <c r="CE1485" s="68"/>
      <c r="CF1485" s="67"/>
      <c r="CG1485"/>
      <c r="CH1485" s="2"/>
      <c r="CI1485" s="4" t="e">
        <f t="shared" si="117"/>
        <v>#DIV/0!</v>
      </c>
      <c r="CJ1485" s="5" t="str">
        <f t="shared" si="118"/>
        <v>SIN DATO</v>
      </c>
      <c r="CK1485" s="36">
        <v>0</v>
      </c>
      <c r="CL1485" s="66"/>
      <c r="CM1485" s="89">
        <v>43994</v>
      </c>
      <c r="CN1485" s="97"/>
      <c r="CP1485"/>
      <c r="CQ1485" s="65"/>
      <c r="CR1485" s="65"/>
      <c r="CS1485" s="98"/>
      <c r="CT1485"/>
      <c r="CU1485"/>
      <c r="CV1485" s="65"/>
      <c r="CW1485" s="2"/>
      <c r="CX1485" s="82"/>
      <c r="DC1485"/>
      <c r="DG1485" s="64"/>
      <c r="DI1485" s="89"/>
      <c r="DJ1485" s="89"/>
      <c r="DN1485" s="34"/>
      <c r="DO1485" s="34"/>
      <c r="DP1485" s="34"/>
      <c r="DQ1485" s="34"/>
      <c r="DR1485" s="34"/>
      <c r="DS1485" s="34" t="s">
        <v>2127</v>
      </c>
      <c r="DT1485" s="34"/>
      <c r="DZ1485" t="s">
        <v>7941</v>
      </c>
      <c r="EB1485" s="4"/>
      <c r="EJ1485"/>
      <c r="EL1485" s="34"/>
      <c r="EN1485" s="34"/>
    </row>
    <row r="1486" spans="1:144" hidden="1" x14ac:dyDescent="0.25">
      <c r="A1486" s="85">
        <v>2022</v>
      </c>
      <c r="B1486" s="87">
        <v>44830</v>
      </c>
      <c r="C1486" t="s">
        <v>121</v>
      </c>
      <c r="D1486" t="s">
        <v>122</v>
      </c>
      <c r="E1486" s="36" t="s">
        <v>7938</v>
      </c>
      <c r="F1486" s="34">
        <f t="shared" si="119"/>
        <v>1485</v>
      </c>
      <c r="G1486" s="34" t="s">
        <v>4985</v>
      </c>
      <c r="H1486">
        <v>18</v>
      </c>
      <c r="I1486" s="34" t="s">
        <v>6141</v>
      </c>
      <c r="J1486" s="34" t="s">
        <v>4988</v>
      </c>
      <c r="K1486" s="34" t="str">
        <f>VLOOKUP(J1486,[2]CodMpios!$B$347:$E$362,4,FALSE)</f>
        <v>18001 - Florencia</v>
      </c>
      <c r="L1486" s="34" t="str">
        <f>VLOOKUP($J1486,[2]Coord_Mpios_X_Y!$B$2:$K$1123,9,FALSE)</f>
        <v>1,749138703818</v>
      </c>
      <c r="M1486" s="34" t="str">
        <f>VLOOKUP($J1486,[2]Coord_Mpios_X_Y!$B$2:$K$1123,10,FALSE)</f>
        <v>-75,558239064333</v>
      </c>
      <c r="N1486" s="34" t="s">
        <v>139</v>
      </c>
      <c r="O1486" s="34" t="s">
        <v>126</v>
      </c>
      <c r="Q1486" s="34" t="s">
        <v>127</v>
      </c>
      <c r="R1486" s="34">
        <v>97601478</v>
      </c>
      <c r="S1486" s="34" t="str">
        <f t="shared" si="115"/>
        <v>CC97601478</v>
      </c>
      <c r="T1486" s="34" t="s">
        <v>809</v>
      </c>
      <c r="V1486" s="34" t="s">
        <v>391</v>
      </c>
      <c r="W1486" s="34" t="s">
        <v>1179</v>
      </c>
      <c r="X1486" s="87">
        <v>27223</v>
      </c>
      <c r="Y1486">
        <v>48</v>
      </c>
      <c r="Z1486" s="36">
        <f>VLOOKUP($Y1486,[2]Edades!$A$3:$H$153,4,FALSE)</f>
        <v>5</v>
      </c>
      <c r="AA1486" s="34" t="str">
        <f>VLOOKUP($Y1486,[2]Edades!$A$3:$H$153,6,FALSE)</f>
        <v>5 - Adultez</v>
      </c>
      <c r="AB1486" s="34">
        <f>VLOOKUP($Y1486,[2]Edades!$A$3:$H$153,7,FALSE)</f>
        <v>10</v>
      </c>
      <c r="AC1486" s="34" t="str">
        <f>VLOOKUP($Y1486,[2]Edades!$A$3:$H$153,8,FALSE)</f>
        <v>45-49</v>
      </c>
      <c r="AD1486" s="34" t="s">
        <v>146</v>
      </c>
      <c r="AE1486">
        <v>1</v>
      </c>
      <c r="AF1486" s="34" t="s">
        <v>130</v>
      </c>
      <c r="AG1486" s="34" t="s">
        <v>2127</v>
      </c>
      <c r="AH1486" s="34" t="s">
        <v>2127</v>
      </c>
      <c r="AK1486" s="34" t="s">
        <v>139</v>
      </c>
      <c r="AM1486" s="34" t="s">
        <v>2127</v>
      </c>
      <c r="AN1486" s="36" t="s">
        <v>2127</v>
      </c>
      <c r="AO1486" s="36" t="s">
        <v>2127</v>
      </c>
      <c r="AP1486" s="34" t="s">
        <v>2127</v>
      </c>
      <c r="AQ1486" s="36" t="s">
        <v>2127</v>
      </c>
      <c r="AR1486" s="34" t="s">
        <v>2098</v>
      </c>
      <c r="AS1486" s="91" t="s">
        <v>7573</v>
      </c>
      <c r="AT1486" s="34">
        <v>3117957737</v>
      </c>
      <c r="AU1486" s="34" t="s">
        <v>2127</v>
      </c>
      <c r="AX1486" s="90"/>
      <c r="BA1486" s="91"/>
      <c r="BB1486" s="91"/>
      <c r="BC1486" s="91"/>
      <c r="BF1486" s="34" t="s">
        <v>4983</v>
      </c>
      <c r="BG1486" s="92" t="s">
        <v>2098</v>
      </c>
      <c r="BM1486" s="36" t="s">
        <v>131</v>
      </c>
      <c r="BN1486" s="34" t="s">
        <v>131</v>
      </c>
      <c r="BO1486">
        <v>1</v>
      </c>
      <c r="BQ1486" s="94"/>
      <c r="BS1486" t="s">
        <v>132</v>
      </c>
      <c r="BU1486" s="95"/>
      <c r="BV1486" s="95"/>
      <c r="BW1486" s="61"/>
      <c r="BX1486" s="60"/>
      <c r="BY1486" s="59" t="str">
        <f t="shared" ca="1" si="116"/>
        <v/>
      </c>
      <c r="CD1486" s="68"/>
      <c r="CE1486" s="68"/>
      <c r="CF1486" s="67"/>
      <c r="CG1486"/>
      <c r="CH1486" s="2"/>
      <c r="CI1486" s="4" t="e">
        <f t="shared" si="117"/>
        <v>#DIV/0!</v>
      </c>
      <c r="CJ1486" s="5" t="str">
        <f t="shared" si="118"/>
        <v>SIN DATO</v>
      </c>
      <c r="CK1486" s="36">
        <v>0</v>
      </c>
      <c r="CL1486" s="66"/>
      <c r="CM1486" s="89">
        <v>43998</v>
      </c>
      <c r="CN1486" s="97">
        <v>44439</v>
      </c>
      <c r="CP1486"/>
      <c r="CQ1486" s="65"/>
      <c r="CR1486" s="65"/>
      <c r="CS1486" s="98"/>
      <c r="CT1486"/>
      <c r="CU1486"/>
      <c r="CV1486" s="65"/>
      <c r="CW1486" s="2"/>
      <c r="CX1486" s="82"/>
      <c r="DC1486"/>
      <c r="DG1486" s="64"/>
      <c r="DI1486" s="89"/>
      <c r="DJ1486" s="89"/>
      <c r="DN1486" s="34"/>
      <c r="DO1486" s="34"/>
      <c r="DP1486" s="34"/>
      <c r="DQ1486" s="34"/>
      <c r="DR1486" s="34"/>
      <c r="DS1486" s="34" t="s">
        <v>2127</v>
      </c>
      <c r="DT1486" s="34"/>
      <c r="DU1486" s="47">
        <v>44439</v>
      </c>
      <c r="DY1486" s="1">
        <v>2</v>
      </c>
      <c r="DZ1486" t="s">
        <v>7940</v>
      </c>
      <c r="EB1486" s="4"/>
      <c r="EJ1486"/>
      <c r="EL1486" s="34"/>
      <c r="EN1486" s="34"/>
    </row>
    <row r="1487" spans="1:144" hidden="1" x14ac:dyDescent="0.25">
      <c r="A1487" s="85">
        <v>2022</v>
      </c>
      <c r="B1487" s="87">
        <v>44830</v>
      </c>
      <c r="C1487" t="s">
        <v>121</v>
      </c>
      <c r="D1487" t="s">
        <v>122</v>
      </c>
      <c r="E1487" s="36" t="s">
        <v>7938</v>
      </c>
      <c r="F1487" s="34">
        <f t="shared" si="119"/>
        <v>1486</v>
      </c>
      <c r="G1487" s="34" t="s">
        <v>4985</v>
      </c>
      <c r="H1487">
        <v>18</v>
      </c>
      <c r="I1487" s="34" t="s">
        <v>6141</v>
      </c>
      <c r="J1487" s="34" t="s">
        <v>4988</v>
      </c>
      <c r="K1487" s="34" t="str">
        <f>VLOOKUP(J1487,[2]CodMpios!$B$347:$E$362,4,FALSE)</f>
        <v>18001 - Florencia</v>
      </c>
      <c r="L1487" s="34" t="str">
        <f>VLOOKUP($J1487,[2]Coord_Mpios_X_Y!$B$2:$K$1123,9,FALSE)</f>
        <v>1,749138703818</v>
      </c>
      <c r="M1487" s="34" t="str">
        <f>VLOOKUP($J1487,[2]Coord_Mpios_X_Y!$B$2:$K$1123,10,FALSE)</f>
        <v>-75,558239064333</v>
      </c>
      <c r="N1487" s="34" t="s">
        <v>125</v>
      </c>
      <c r="O1487" s="34" t="s">
        <v>126</v>
      </c>
      <c r="Q1487" s="34" t="s">
        <v>127</v>
      </c>
      <c r="R1487" s="34">
        <v>26634335</v>
      </c>
      <c r="S1487" s="34" t="str">
        <f t="shared" si="115"/>
        <v>CC26634335</v>
      </c>
      <c r="T1487" s="34" t="s">
        <v>244</v>
      </c>
      <c r="V1487" s="34" t="s">
        <v>5361</v>
      </c>
      <c r="W1487" s="34" t="s">
        <v>864</v>
      </c>
      <c r="X1487" s="87">
        <v>24651</v>
      </c>
      <c r="Y1487">
        <v>55</v>
      </c>
      <c r="Z1487" s="36">
        <f>VLOOKUP($Y1487,[2]Edades!$A$3:$H$153,4,FALSE)</f>
        <v>5</v>
      </c>
      <c r="AA1487" s="34" t="str">
        <f>VLOOKUP($Y1487,[2]Edades!$A$3:$H$153,6,FALSE)</f>
        <v>5 - Adultez</v>
      </c>
      <c r="AB1487" s="34">
        <f>VLOOKUP($Y1487,[2]Edades!$A$3:$H$153,7,FALSE)</f>
        <v>12</v>
      </c>
      <c r="AC1487" s="34" t="str">
        <f>VLOOKUP($Y1487,[2]Edades!$A$3:$H$153,8,FALSE)</f>
        <v>55-59</v>
      </c>
      <c r="AD1487" s="34" t="s">
        <v>129</v>
      </c>
      <c r="AE1487" s="1">
        <v>2</v>
      </c>
      <c r="AF1487" s="34" t="s">
        <v>130</v>
      </c>
      <c r="AG1487" s="34" t="s">
        <v>2127</v>
      </c>
      <c r="AH1487" s="34" t="s">
        <v>2127</v>
      </c>
      <c r="AK1487" s="34" t="s">
        <v>125</v>
      </c>
      <c r="AM1487" s="34" t="s">
        <v>2127</v>
      </c>
      <c r="AN1487" s="36" t="s">
        <v>2127</v>
      </c>
      <c r="AO1487" s="36" t="s">
        <v>2127</v>
      </c>
      <c r="AP1487" s="34" t="s">
        <v>2127</v>
      </c>
      <c r="AQ1487" s="36" t="s">
        <v>2127</v>
      </c>
      <c r="AR1487" s="34" t="s">
        <v>2098</v>
      </c>
      <c r="AS1487" s="91" t="s">
        <v>7574</v>
      </c>
      <c r="AT1487" s="34">
        <v>3223760920</v>
      </c>
      <c r="AU1487" s="34" t="s">
        <v>2127</v>
      </c>
      <c r="AX1487" s="90"/>
      <c r="BA1487" s="91"/>
      <c r="BB1487" s="91"/>
      <c r="BC1487" s="91"/>
      <c r="BF1487" s="34" t="s">
        <v>4983</v>
      </c>
      <c r="BG1487" s="92" t="s">
        <v>2098</v>
      </c>
      <c r="BM1487" s="36" t="s">
        <v>131</v>
      </c>
      <c r="BN1487" s="34" t="s">
        <v>132</v>
      </c>
      <c r="BO1487" s="36">
        <v>0</v>
      </c>
      <c r="BQ1487" s="94"/>
      <c r="BS1487" t="s">
        <v>132</v>
      </c>
      <c r="BU1487" s="95"/>
      <c r="BV1487" s="95"/>
      <c r="BW1487" s="61"/>
      <c r="BX1487" s="60"/>
      <c r="BY1487" s="59" t="str">
        <f t="shared" ca="1" si="116"/>
        <v/>
      </c>
      <c r="CD1487" s="68"/>
      <c r="CE1487" s="68"/>
      <c r="CF1487" s="67"/>
      <c r="CG1487"/>
      <c r="CH1487" s="2"/>
      <c r="CI1487" s="4" t="e">
        <f t="shared" si="117"/>
        <v>#DIV/0!</v>
      </c>
      <c r="CJ1487" s="5" t="str">
        <f t="shared" si="118"/>
        <v>SIN DATO</v>
      </c>
      <c r="CK1487" s="36">
        <v>0</v>
      </c>
      <c r="CL1487" s="66"/>
      <c r="CM1487" s="89">
        <v>44000</v>
      </c>
      <c r="CN1487" s="97">
        <v>44014</v>
      </c>
      <c r="CP1487"/>
      <c r="CQ1487" s="65"/>
      <c r="CR1487" s="65"/>
      <c r="CS1487" s="98"/>
      <c r="CT1487"/>
      <c r="CU1487"/>
      <c r="CV1487" s="65"/>
      <c r="CW1487" s="2">
        <v>130</v>
      </c>
      <c r="CX1487" s="82">
        <v>80</v>
      </c>
      <c r="DC1487"/>
      <c r="DG1487" s="64"/>
      <c r="DI1487" s="89"/>
      <c r="DJ1487" s="89"/>
      <c r="DN1487" s="34"/>
      <c r="DO1487" s="34"/>
      <c r="DP1487" s="34"/>
      <c r="DQ1487" s="34"/>
      <c r="DR1487" s="34"/>
      <c r="DS1487" s="34" t="s">
        <v>2127</v>
      </c>
      <c r="DT1487" s="34"/>
      <c r="DU1487" s="47">
        <v>44529</v>
      </c>
      <c r="DY1487" s="1">
        <v>1</v>
      </c>
      <c r="DZ1487" t="s">
        <v>7940</v>
      </c>
      <c r="EB1487" s="4"/>
      <c r="EC1487" s="4">
        <v>207</v>
      </c>
      <c r="EE1487" s="4">
        <v>52.7</v>
      </c>
      <c r="EF1487" s="4">
        <v>336</v>
      </c>
      <c r="EG1487" s="4">
        <v>2.6</v>
      </c>
      <c r="EJ1487"/>
      <c r="EL1487" s="34"/>
      <c r="EN1487" s="34"/>
    </row>
    <row r="1488" spans="1:144" hidden="1" x14ac:dyDescent="0.25">
      <c r="A1488" s="85">
        <v>2022</v>
      </c>
      <c r="B1488" s="87">
        <v>44830</v>
      </c>
      <c r="C1488" t="s">
        <v>121</v>
      </c>
      <c r="D1488" t="s">
        <v>122</v>
      </c>
      <c r="E1488" s="36" t="s">
        <v>7938</v>
      </c>
      <c r="F1488" s="34">
        <f t="shared" si="119"/>
        <v>1487</v>
      </c>
      <c r="G1488" s="34" t="s">
        <v>4985</v>
      </c>
      <c r="H1488">
        <v>18</v>
      </c>
      <c r="I1488" s="34" t="s">
        <v>6141</v>
      </c>
      <c r="J1488" s="34" t="s">
        <v>4986</v>
      </c>
      <c r="K1488" s="34" t="str">
        <f>VLOOKUP(J1488,[2]CodMpios!$B$347:$E$362,4,FALSE)</f>
        <v>18756 - Solano</v>
      </c>
      <c r="L1488" s="34" t="str">
        <f>VLOOKUP($J1488,[2]Coord_Mpios_X_Y!$B$2:$K$1123,9,FALSE)</f>
        <v>0,211280845516</v>
      </c>
      <c r="M1488" s="34" t="str">
        <f>VLOOKUP($J1488,[2]Coord_Mpios_X_Y!$B$2:$K$1123,10,FALSE)</f>
        <v>-73,123867898891</v>
      </c>
      <c r="N1488" s="34" t="s">
        <v>139</v>
      </c>
      <c r="O1488" s="34" t="s">
        <v>126</v>
      </c>
      <c r="Q1488" s="34" t="s">
        <v>127</v>
      </c>
      <c r="R1488" s="34">
        <v>17691219</v>
      </c>
      <c r="S1488" s="34" t="str">
        <f t="shared" si="115"/>
        <v>CC17691219</v>
      </c>
      <c r="T1488" s="34" t="s">
        <v>2348</v>
      </c>
      <c r="V1488" s="34" t="s">
        <v>1279</v>
      </c>
      <c r="W1488" s="34" t="s">
        <v>303</v>
      </c>
      <c r="X1488" s="87">
        <v>31364</v>
      </c>
      <c r="Y1488">
        <v>37</v>
      </c>
      <c r="Z1488" s="36">
        <f>VLOOKUP($Y1488,[2]Edades!$A$3:$H$153,4,FALSE)</f>
        <v>5</v>
      </c>
      <c r="AA1488" s="34" t="str">
        <f>VLOOKUP($Y1488,[2]Edades!$A$3:$H$153,6,FALSE)</f>
        <v>5 - Adultez</v>
      </c>
      <c r="AB1488" s="34">
        <f>VLOOKUP($Y1488,[2]Edades!$A$3:$H$153,7,FALSE)</f>
        <v>8</v>
      </c>
      <c r="AC1488" s="34" t="str">
        <f>VLOOKUP($Y1488,[2]Edades!$A$3:$H$153,8,FALSE)</f>
        <v>35-39</v>
      </c>
      <c r="AD1488" s="34" t="s">
        <v>146</v>
      </c>
      <c r="AE1488">
        <v>1</v>
      </c>
      <c r="AF1488" s="34" t="s">
        <v>130</v>
      </c>
      <c r="AG1488" s="34" t="s">
        <v>2127</v>
      </c>
      <c r="AH1488" s="34" t="s">
        <v>2127</v>
      </c>
      <c r="AK1488" s="34" t="s">
        <v>139</v>
      </c>
      <c r="AM1488" s="34" t="s">
        <v>2127</v>
      </c>
      <c r="AN1488" s="36" t="s">
        <v>2127</v>
      </c>
      <c r="AO1488" s="36" t="s">
        <v>2127</v>
      </c>
      <c r="AP1488" s="34" t="s">
        <v>2127</v>
      </c>
      <c r="AQ1488" s="36" t="s">
        <v>2127</v>
      </c>
      <c r="AR1488" s="34" t="s">
        <v>5042</v>
      </c>
      <c r="AS1488" s="91" t="s">
        <v>7575</v>
      </c>
      <c r="AT1488" s="34">
        <v>3195116032</v>
      </c>
      <c r="AU1488" s="34" t="s">
        <v>2127</v>
      </c>
      <c r="AX1488" s="90"/>
      <c r="BA1488" s="91"/>
      <c r="BB1488" s="91"/>
      <c r="BC1488" s="91"/>
      <c r="BF1488" s="34" t="s">
        <v>4983</v>
      </c>
      <c r="BG1488" s="92" t="s">
        <v>5360</v>
      </c>
      <c r="BM1488" s="36" t="s">
        <v>131</v>
      </c>
      <c r="BN1488" s="34" t="s">
        <v>132</v>
      </c>
      <c r="BO1488" s="36">
        <v>0</v>
      </c>
      <c r="BQ1488" s="94"/>
      <c r="BS1488" t="s">
        <v>132</v>
      </c>
      <c r="BU1488" s="95"/>
      <c r="BV1488" s="95"/>
      <c r="BW1488" s="61"/>
      <c r="BX1488" s="60"/>
      <c r="BY1488" s="59" t="str">
        <f t="shared" ca="1" si="116"/>
        <v/>
      </c>
      <c r="CD1488" s="68"/>
      <c r="CE1488" s="68"/>
      <c r="CF1488" s="67"/>
      <c r="CG1488">
        <v>73</v>
      </c>
      <c r="CH1488" s="2">
        <v>155</v>
      </c>
      <c r="CI1488" s="4">
        <f t="shared" si="117"/>
        <v>30.38501560874089</v>
      </c>
      <c r="CJ1488" s="5" t="str">
        <f t="shared" si="118"/>
        <v>OBESIDAD</v>
      </c>
      <c r="CK1488" s="36">
        <v>0</v>
      </c>
      <c r="CL1488" s="66"/>
      <c r="CM1488" s="89">
        <v>43592</v>
      </c>
      <c r="CN1488" s="97">
        <v>43592</v>
      </c>
      <c r="CP1488"/>
      <c r="CQ1488" s="65"/>
      <c r="CR1488" s="65"/>
      <c r="CS1488" s="98"/>
      <c r="CT1488"/>
      <c r="CU1488"/>
      <c r="CV1488" s="65"/>
      <c r="CW1488" s="2"/>
      <c r="CX1488" s="82"/>
      <c r="DC1488"/>
      <c r="DG1488" s="64"/>
      <c r="DI1488" s="89"/>
      <c r="DJ1488" s="89"/>
      <c r="DN1488" s="34"/>
      <c r="DO1488" s="34"/>
      <c r="DP1488" s="34"/>
      <c r="DQ1488" s="34"/>
      <c r="DR1488" s="34"/>
      <c r="DS1488" s="34" t="s">
        <v>2127</v>
      </c>
      <c r="DT1488" s="34"/>
      <c r="DZ1488" t="s">
        <v>7941</v>
      </c>
      <c r="EB1488" s="4"/>
      <c r="EJ1488"/>
      <c r="EL1488" s="34"/>
      <c r="EN1488" s="34"/>
    </row>
    <row r="1489" spans="1:144" x14ac:dyDescent="0.25">
      <c r="A1489" s="85">
        <v>2022</v>
      </c>
      <c r="B1489" s="87">
        <v>44830</v>
      </c>
      <c r="C1489" t="s">
        <v>121</v>
      </c>
      <c r="D1489" t="s">
        <v>122</v>
      </c>
      <c r="E1489" s="34" t="s">
        <v>7938</v>
      </c>
      <c r="F1489" s="34">
        <f t="shared" si="119"/>
        <v>1488</v>
      </c>
      <c r="G1489" s="34" t="s">
        <v>4985</v>
      </c>
      <c r="H1489">
        <v>18</v>
      </c>
      <c r="I1489" s="34" t="s">
        <v>6141</v>
      </c>
      <c r="J1489" s="34" t="s">
        <v>4984</v>
      </c>
      <c r="K1489" s="34" t="str">
        <f>VLOOKUP(J1489,[2]CodMpios!$B$347:$E$362,4,FALSE)</f>
        <v>18753 - San Vicente Del Caguán</v>
      </c>
      <c r="L1489" s="34" t="str">
        <f>VLOOKUP($J1489,[2]Coord_Mpios_X_Y!$B$2:$K$1123,9,FALSE)</f>
        <v>1,567801695842</v>
      </c>
      <c r="M1489" s="34" t="str">
        <f>VLOOKUP($J1489,[2]Coord_Mpios_X_Y!$B$2:$K$1123,10,FALSE)</f>
        <v>-74,262977514784</v>
      </c>
      <c r="N1489" s="34" t="s">
        <v>125</v>
      </c>
      <c r="O1489" s="34" t="s">
        <v>126</v>
      </c>
      <c r="Q1489" s="34" t="s">
        <v>127</v>
      </c>
      <c r="R1489" s="34">
        <v>55060849</v>
      </c>
      <c r="S1489" s="34" t="str">
        <f t="shared" si="115"/>
        <v>CC55060849</v>
      </c>
      <c r="T1489" s="34" t="s">
        <v>305</v>
      </c>
      <c r="V1489" s="34" t="s">
        <v>373</v>
      </c>
      <c r="X1489" s="87">
        <v>26431</v>
      </c>
      <c r="Y1489">
        <v>50</v>
      </c>
      <c r="Z1489" s="36">
        <f>VLOOKUP($Y1489,[2]Edades!$A$3:$H$153,4,FALSE)</f>
        <v>5</v>
      </c>
      <c r="AA1489" s="34" t="str">
        <f>VLOOKUP($Y1489,[2]Edades!$A$3:$H$153,6,FALSE)</f>
        <v>5 - Adultez</v>
      </c>
      <c r="AB1489" s="34">
        <f>VLOOKUP($Y1489,[2]Edades!$A$3:$H$153,7,FALSE)</f>
        <v>11</v>
      </c>
      <c r="AC1489" s="34" t="str">
        <f>VLOOKUP($Y1489,[2]Edades!$A$3:$H$153,8,FALSE)</f>
        <v>50-54</v>
      </c>
      <c r="AD1489" s="34" t="s">
        <v>129</v>
      </c>
      <c r="AE1489" s="1">
        <v>2</v>
      </c>
      <c r="AF1489" s="34" t="s">
        <v>130</v>
      </c>
      <c r="AG1489" s="34" t="s">
        <v>2127</v>
      </c>
      <c r="AH1489" s="34" t="s">
        <v>2127</v>
      </c>
      <c r="AK1489" s="34" t="s">
        <v>125</v>
      </c>
      <c r="AM1489" s="34" t="s">
        <v>2127</v>
      </c>
      <c r="AN1489" s="36" t="s">
        <v>2127</v>
      </c>
      <c r="AO1489" s="36" t="s">
        <v>2127</v>
      </c>
      <c r="AP1489" s="34" t="s">
        <v>2127</v>
      </c>
      <c r="AQ1489" s="36" t="s">
        <v>2127</v>
      </c>
      <c r="AR1489" s="34" t="s">
        <v>5042</v>
      </c>
      <c r="AS1489" s="91" t="s">
        <v>7576</v>
      </c>
      <c r="AT1489" s="34">
        <v>3103445844</v>
      </c>
      <c r="AU1489" s="34" t="s">
        <v>2127</v>
      </c>
      <c r="AX1489" s="90"/>
      <c r="BA1489" s="91"/>
      <c r="BB1489" s="91"/>
      <c r="BC1489" s="91"/>
      <c r="BF1489" s="34" t="s">
        <v>4983</v>
      </c>
      <c r="BG1489" s="92" t="s">
        <v>5360</v>
      </c>
      <c r="BM1489" s="36" t="s">
        <v>131</v>
      </c>
      <c r="BN1489" s="34" t="s">
        <v>132</v>
      </c>
      <c r="BO1489" s="36">
        <v>0</v>
      </c>
      <c r="BQ1489" s="94"/>
      <c r="BS1489" s="36" t="s">
        <v>2127</v>
      </c>
      <c r="BU1489" s="95"/>
      <c r="BV1489" s="95"/>
      <c r="BW1489" s="61"/>
      <c r="BX1489" s="60"/>
      <c r="BY1489" s="59" t="str">
        <f t="shared" ca="1" si="116"/>
        <v/>
      </c>
      <c r="CD1489" s="68"/>
      <c r="CE1489" s="68"/>
      <c r="CF1489" s="67"/>
      <c r="CG1489">
        <v>88</v>
      </c>
      <c r="CH1489" s="2">
        <v>156</v>
      </c>
      <c r="CI1489" s="4">
        <f t="shared" si="117"/>
        <v>36.160420775805385</v>
      </c>
      <c r="CJ1489" s="5" t="str">
        <f t="shared" si="118"/>
        <v>OBESIDAD</v>
      </c>
      <c r="CK1489" s="36">
        <v>0</v>
      </c>
      <c r="CL1489" s="66"/>
      <c r="CM1489" s="89">
        <v>43649</v>
      </c>
      <c r="CN1489" s="97">
        <v>43649</v>
      </c>
      <c r="CP1489"/>
      <c r="CQ1489" s="65"/>
      <c r="CR1489" s="65"/>
      <c r="CS1489" s="98"/>
      <c r="CT1489"/>
      <c r="CU1489"/>
      <c r="CV1489" s="97"/>
      <c r="CW1489" s="2"/>
      <c r="CX1489" s="82"/>
      <c r="DG1489" s="64"/>
      <c r="DI1489" s="89"/>
      <c r="DJ1489" s="89"/>
      <c r="DN1489" s="34"/>
      <c r="DO1489" s="34"/>
      <c r="DP1489" s="34"/>
      <c r="DQ1489" s="34"/>
      <c r="DR1489" s="34"/>
      <c r="DS1489" s="34" t="s">
        <v>2127</v>
      </c>
      <c r="DT1489" s="34"/>
      <c r="DZ1489" t="s">
        <v>7941</v>
      </c>
      <c r="EB1489" s="4"/>
      <c r="EJ1489"/>
      <c r="EL1489" s="34"/>
      <c r="EN1489" s="34"/>
    </row>
    <row r="1490" spans="1:144" x14ac:dyDescent="0.25">
      <c r="A1490" s="85">
        <v>2022</v>
      </c>
      <c r="B1490" s="87">
        <v>44830</v>
      </c>
      <c r="C1490" t="s">
        <v>121</v>
      </c>
      <c r="D1490" t="s">
        <v>122</v>
      </c>
      <c r="E1490" s="34" t="s">
        <v>7938</v>
      </c>
      <c r="F1490" s="34">
        <f t="shared" si="119"/>
        <v>1489</v>
      </c>
      <c r="G1490" s="34" t="s">
        <v>4985</v>
      </c>
      <c r="H1490">
        <v>18</v>
      </c>
      <c r="I1490" s="34" t="s">
        <v>6141</v>
      </c>
      <c r="J1490" s="34" t="s">
        <v>4984</v>
      </c>
      <c r="K1490" s="34" t="str">
        <f>VLOOKUP(J1490,[2]CodMpios!$B$347:$E$362,4,FALSE)</f>
        <v>18753 - San Vicente Del Caguán</v>
      </c>
      <c r="L1490" s="34" t="str">
        <f>VLOOKUP($J1490,[2]Coord_Mpios_X_Y!$B$2:$K$1123,9,FALSE)</f>
        <v>1,567801695842</v>
      </c>
      <c r="M1490" s="34" t="str">
        <f>VLOOKUP($J1490,[2]Coord_Mpios_X_Y!$B$2:$K$1123,10,FALSE)</f>
        <v>-74,262977514784</v>
      </c>
      <c r="N1490" s="34" t="s">
        <v>125</v>
      </c>
      <c r="O1490" s="34" t="s">
        <v>126</v>
      </c>
      <c r="Q1490" s="34" t="s">
        <v>127</v>
      </c>
      <c r="R1490" s="34">
        <v>40757707</v>
      </c>
      <c r="S1490" s="34" t="str">
        <f t="shared" si="115"/>
        <v>CC40757707</v>
      </c>
      <c r="T1490" s="34" t="s">
        <v>391</v>
      </c>
      <c r="V1490" s="34" t="s">
        <v>5365</v>
      </c>
      <c r="W1490" s="34" t="s">
        <v>5364</v>
      </c>
      <c r="X1490" s="87">
        <v>20943</v>
      </c>
      <c r="Y1490">
        <v>65</v>
      </c>
      <c r="Z1490" s="36">
        <f>VLOOKUP($Y1490,[2]Edades!$A$3:$H$153,4,FALSE)</f>
        <v>6</v>
      </c>
      <c r="AA1490" s="34" t="str">
        <f>VLOOKUP($Y1490,[2]Edades!$A$3:$H$153,6,FALSE)</f>
        <v>6 - Persona mayor</v>
      </c>
      <c r="AB1490" s="34">
        <f>VLOOKUP($Y1490,[2]Edades!$A$3:$H$153,7,FALSE)</f>
        <v>14</v>
      </c>
      <c r="AC1490" s="34" t="str">
        <f>VLOOKUP($Y1490,[2]Edades!$A$3:$H$153,8,FALSE)</f>
        <v>65-69</v>
      </c>
      <c r="AD1490" s="34" t="s">
        <v>129</v>
      </c>
      <c r="AE1490" s="1">
        <v>2</v>
      </c>
      <c r="AF1490" s="34" t="s">
        <v>2137</v>
      </c>
      <c r="AG1490" s="34" t="s">
        <v>2127</v>
      </c>
      <c r="AH1490" s="34" t="s">
        <v>2127</v>
      </c>
      <c r="AK1490" s="34" t="s">
        <v>125</v>
      </c>
      <c r="AM1490" s="34" t="s">
        <v>2127</v>
      </c>
      <c r="AN1490" s="36" t="s">
        <v>2127</v>
      </c>
      <c r="AO1490" s="36" t="s">
        <v>2127</v>
      </c>
      <c r="AP1490" s="34" t="s">
        <v>2127</v>
      </c>
      <c r="AQ1490" s="36" t="s">
        <v>2127</v>
      </c>
      <c r="AR1490" s="34" t="s">
        <v>5042</v>
      </c>
      <c r="AS1490" s="91" t="s">
        <v>7577</v>
      </c>
      <c r="AT1490" s="34">
        <v>3114820787</v>
      </c>
      <c r="AU1490" s="34" t="s">
        <v>2127</v>
      </c>
      <c r="AX1490" s="90"/>
      <c r="BA1490" s="91"/>
      <c r="BB1490" s="91"/>
      <c r="BC1490" s="91"/>
      <c r="BF1490" s="34" t="s">
        <v>4983</v>
      </c>
      <c r="BG1490" s="92" t="s">
        <v>5042</v>
      </c>
      <c r="BM1490" s="36" t="s">
        <v>131</v>
      </c>
      <c r="BN1490" s="34" t="s">
        <v>132</v>
      </c>
      <c r="BO1490" s="36">
        <v>0</v>
      </c>
      <c r="BQ1490" s="94"/>
      <c r="BS1490" s="36" t="s">
        <v>2127</v>
      </c>
      <c r="BU1490" s="95"/>
      <c r="BV1490" s="95"/>
      <c r="BW1490" s="61"/>
      <c r="BX1490" s="60"/>
      <c r="BY1490" s="59" t="str">
        <f t="shared" ca="1" si="116"/>
        <v/>
      </c>
      <c r="CD1490" s="68"/>
      <c r="CE1490" s="68"/>
      <c r="CF1490" s="67"/>
      <c r="CG1490"/>
      <c r="CH1490" s="2"/>
      <c r="CI1490" s="4" t="e">
        <f t="shared" si="117"/>
        <v>#DIV/0!</v>
      </c>
      <c r="CJ1490" s="5" t="str">
        <f t="shared" si="118"/>
        <v>SIN DATO</v>
      </c>
      <c r="CK1490" s="36">
        <v>0</v>
      </c>
      <c r="CL1490" s="66"/>
      <c r="CM1490" s="89">
        <v>41234</v>
      </c>
      <c r="CN1490" s="97">
        <v>41234</v>
      </c>
      <c r="CP1490"/>
      <c r="CQ1490" s="65"/>
      <c r="CR1490" s="65"/>
      <c r="CS1490" s="98"/>
      <c r="CT1490"/>
      <c r="CU1490"/>
      <c r="CV1490" s="97"/>
      <c r="CW1490" s="2"/>
      <c r="CX1490" s="82"/>
      <c r="DG1490" s="64"/>
      <c r="DI1490" s="89"/>
      <c r="DJ1490" s="89"/>
      <c r="DN1490" s="34"/>
      <c r="DO1490" s="34"/>
      <c r="DP1490" s="34"/>
      <c r="DQ1490" s="34"/>
      <c r="DR1490" s="34"/>
      <c r="DS1490" s="34" t="s">
        <v>2127</v>
      </c>
      <c r="DT1490" s="34"/>
      <c r="DZ1490" t="s">
        <v>7941</v>
      </c>
      <c r="EB1490" s="4"/>
      <c r="EJ1490"/>
      <c r="EL1490" s="34"/>
      <c r="EN1490" s="34"/>
    </row>
    <row r="1491" spans="1:144" x14ac:dyDescent="0.25">
      <c r="A1491" s="85">
        <v>2022</v>
      </c>
      <c r="B1491" s="87">
        <v>44830</v>
      </c>
      <c r="C1491" t="s">
        <v>121</v>
      </c>
      <c r="D1491" t="s">
        <v>122</v>
      </c>
      <c r="E1491" s="34" t="s">
        <v>7938</v>
      </c>
      <c r="F1491" s="34">
        <f t="shared" si="119"/>
        <v>1490</v>
      </c>
      <c r="G1491" s="34" t="s">
        <v>4985</v>
      </c>
      <c r="H1491">
        <v>18</v>
      </c>
      <c r="I1491" s="34" t="s">
        <v>6141</v>
      </c>
      <c r="J1491" s="34" t="s">
        <v>4984</v>
      </c>
      <c r="K1491" s="34" t="str">
        <f>VLOOKUP(J1491,[2]CodMpios!$B$347:$E$362,4,FALSE)</f>
        <v>18753 - San Vicente Del Caguán</v>
      </c>
      <c r="L1491" s="34" t="str">
        <f>VLOOKUP($J1491,[2]Coord_Mpios_X_Y!$B$2:$K$1123,9,FALSE)</f>
        <v>1,567801695842</v>
      </c>
      <c r="M1491" s="34" t="str">
        <f>VLOOKUP($J1491,[2]Coord_Mpios_X_Y!$B$2:$K$1123,10,FALSE)</f>
        <v>-74,262977514784</v>
      </c>
      <c r="N1491" s="34" t="s">
        <v>139</v>
      </c>
      <c r="O1491" s="34" t="s">
        <v>126</v>
      </c>
      <c r="Q1491" s="34" t="s">
        <v>127</v>
      </c>
      <c r="R1491" s="34">
        <v>26649252</v>
      </c>
      <c r="S1491" s="34" t="str">
        <f t="shared" si="115"/>
        <v>CC26649252</v>
      </c>
      <c r="T1491" s="34" t="s">
        <v>986</v>
      </c>
      <c r="U1491" s="34" t="s">
        <v>5363</v>
      </c>
      <c r="V1491" s="34" t="s">
        <v>273</v>
      </c>
      <c r="W1491" s="34" t="s">
        <v>222</v>
      </c>
      <c r="X1491" s="87">
        <v>27324</v>
      </c>
      <c r="Y1491">
        <v>48</v>
      </c>
      <c r="Z1491" s="36">
        <f>VLOOKUP($Y1491,[2]Edades!$A$3:$H$153,4,FALSE)</f>
        <v>5</v>
      </c>
      <c r="AA1491" s="34" t="str">
        <f>VLOOKUP($Y1491,[2]Edades!$A$3:$H$153,6,FALSE)</f>
        <v>5 - Adultez</v>
      </c>
      <c r="AB1491" s="34">
        <f>VLOOKUP($Y1491,[2]Edades!$A$3:$H$153,7,FALSE)</f>
        <v>10</v>
      </c>
      <c r="AC1491" s="34" t="str">
        <f>VLOOKUP($Y1491,[2]Edades!$A$3:$H$153,8,FALSE)</f>
        <v>45-49</v>
      </c>
      <c r="AD1491" s="34" t="s">
        <v>129</v>
      </c>
      <c r="AE1491" s="1">
        <v>2</v>
      </c>
      <c r="AF1491" s="34" t="s">
        <v>130</v>
      </c>
      <c r="AG1491" s="34" t="s">
        <v>2127</v>
      </c>
      <c r="AH1491" s="34" t="s">
        <v>2127</v>
      </c>
      <c r="AK1491" s="34" t="s">
        <v>2127</v>
      </c>
      <c r="AM1491" s="34" t="s">
        <v>2127</v>
      </c>
      <c r="AN1491" s="36" t="s">
        <v>2127</v>
      </c>
      <c r="AO1491" s="36" t="s">
        <v>2127</v>
      </c>
      <c r="AP1491" s="34" t="s">
        <v>2127</v>
      </c>
      <c r="AQ1491" s="36" t="s">
        <v>2127</v>
      </c>
      <c r="AR1491" s="34" t="s">
        <v>5042</v>
      </c>
      <c r="AS1491" s="91" t="s">
        <v>7578</v>
      </c>
      <c r="AT1491" s="34">
        <v>3138840975</v>
      </c>
      <c r="AU1491" s="34" t="s">
        <v>2127</v>
      </c>
      <c r="AX1491" s="90"/>
      <c r="BA1491" s="91"/>
      <c r="BB1491" s="91"/>
      <c r="BC1491" s="91"/>
      <c r="BF1491" s="34" t="s">
        <v>4983</v>
      </c>
      <c r="BG1491" s="92" t="s">
        <v>5360</v>
      </c>
      <c r="BM1491" t="s">
        <v>131</v>
      </c>
      <c r="BN1491" s="34" t="s">
        <v>132</v>
      </c>
      <c r="BO1491" s="36">
        <v>0</v>
      </c>
      <c r="BQ1491" s="94"/>
      <c r="BS1491" s="36" t="s">
        <v>2127</v>
      </c>
      <c r="BU1491" s="95"/>
      <c r="BV1491" s="95"/>
      <c r="BW1491" s="61"/>
      <c r="BX1491" s="60"/>
      <c r="BY1491" s="59" t="str">
        <f t="shared" ca="1" si="116"/>
        <v/>
      </c>
      <c r="CD1491" s="68"/>
      <c r="CE1491" s="68"/>
      <c r="CF1491" s="67"/>
      <c r="CG1491">
        <v>76</v>
      </c>
      <c r="CH1491" s="2">
        <v>160</v>
      </c>
      <c r="CI1491" s="4">
        <f t="shared" si="117"/>
        <v>29.687499999999993</v>
      </c>
      <c r="CJ1491" s="5" t="str">
        <f t="shared" si="118"/>
        <v>SOBREPESO</v>
      </c>
      <c r="CK1491" s="36">
        <v>0</v>
      </c>
      <c r="CL1491" s="66"/>
      <c r="CM1491" s="89">
        <v>43754</v>
      </c>
      <c r="CN1491" s="97">
        <v>43754</v>
      </c>
      <c r="CP1491"/>
      <c r="CQ1491" s="65"/>
      <c r="CR1491" s="65"/>
      <c r="CS1491" s="98"/>
      <c r="CT1491"/>
      <c r="CU1491"/>
      <c r="CV1491" s="97"/>
      <c r="CW1491" s="2"/>
      <c r="CX1491" s="82"/>
      <c r="DG1491" s="64"/>
      <c r="DI1491" s="89"/>
      <c r="DJ1491" s="89"/>
      <c r="DN1491" s="34"/>
      <c r="DO1491" s="34"/>
      <c r="DP1491" s="34"/>
      <c r="DQ1491" s="34"/>
      <c r="DR1491" s="34"/>
      <c r="DS1491" s="34" t="s">
        <v>2127</v>
      </c>
      <c r="DT1491" s="34"/>
      <c r="DZ1491" t="s">
        <v>7941</v>
      </c>
      <c r="EB1491" s="4"/>
      <c r="EJ1491"/>
      <c r="EL1491" s="34"/>
      <c r="EN1491" s="34"/>
    </row>
    <row r="1492" spans="1:144" x14ac:dyDescent="0.25">
      <c r="A1492" s="85">
        <v>2022</v>
      </c>
      <c r="B1492" s="87">
        <v>44830</v>
      </c>
      <c r="C1492" t="s">
        <v>121</v>
      </c>
      <c r="D1492" t="s">
        <v>122</v>
      </c>
      <c r="E1492" s="34" t="s">
        <v>7938</v>
      </c>
      <c r="F1492" s="34">
        <f t="shared" si="119"/>
        <v>1491</v>
      </c>
      <c r="G1492" s="34" t="s">
        <v>4985</v>
      </c>
      <c r="H1492">
        <v>18</v>
      </c>
      <c r="I1492" s="34" t="s">
        <v>6141</v>
      </c>
      <c r="J1492" s="34" t="s">
        <v>4984</v>
      </c>
      <c r="K1492" s="34" t="str">
        <f>VLOOKUP(J1492,[2]CodMpios!$B$347:$E$362,4,FALSE)</f>
        <v>18753 - San Vicente Del Caguán</v>
      </c>
      <c r="L1492" s="34" t="str">
        <f>VLOOKUP($J1492,[2]Coord_Mpios_X_Y!$B$2:$K$1123,9,FALSE)</f>
        <v>1,567801695842</v>
      </c>
      <c r="M1492" s="34" t="str">
        <f>VLOOKUP($J1492,[2]Coord_Mpios_X_Y!$B$2:$K$1123,10,FALSE)</f>
        <v>-74,262977514784</v>
      </c>
      <c r="N1492" s="34" t="s">
        <v>139</v>
      </c>
      <c r="O1492" s="34" t="s">
        <v>126</v>
      </c>
      <c r="Q1492" s="34" t="s">
        <v>127</v>
      </c>
      <c r="R1492" s="34">
        <v>40758726</v>
      </c>
      <c r="S1492" s="34" t="str">
        <f t="shared" si="115"/>
        <v>CC40758726</v>
      </c>
      <c r="T1492" s="34" t="s">
        <v>986</v>
      </c>
      <c r="U1492" s="34" t="s">
        <v>5362</v>
      </c>
      <c r="V1492" s="34" t="s">
        <v>5054</v>
      </c>
      <c r="W1492" s="34" t="s">
        <v>5361</v>
      </c>
      <c r="X1492" s="87">
        <v>20709</v>
      </c>
      <c r="Y1492">
        <v>66</v>
      </c>
      <c r="Z1492" s="36">
        <f>VLOOKUP($Y1492,[2]Edades!$A$3:$H$153,4,FALSE)</f>
        <v>6</v>
      </c>
      <c r="AA1492" s="34" t="str">
        <f>VLOOKUP($Y1492,[2]Edades!$A$3:$H$153,6,FALSE)</f>
        <v>6 - Persona mayor</v>
      </c>
      <c r="AB1492" s="34">
        <f>VLOOKUP($Y1492,[2]Edades!$A$3:$H$153,7,FALSE)</f>
        <v>14</v>
      </c>
      <c r="AC1492" s="34" t="str">
        <f>VLOOKUP($Y1492,[2]Edades!$A$3:$H$153,8,FALSE)</f>
        <v>65-69</v>
      </c>
      <c r="AD1492" s="34" t="s">
        <v>129</v>
      </c>
      <c r="AE1492" s="1">
        <v>2</v>
      </c>
      <c r="AF1492" s="34" t="s">
        <v>2137</v>
      </c>
      <c r="AG1492" s="34" t="s">
        <v>2127</v>
      </c>
      <c r="AH1492" s="34" t="s">
        <v>2127</v>
      </c>
      <c r="AK1492" s="34" t="s">
        <v>2127</v>
      </c>
      <c r="AM1492" s="34" t="s">
        <v>2127</v>
      </c>
      <c r="AN1492" s="36" t="s">
        <v>2127</v>
      </c>
      <c r="AO1492" s="36" t="s">
        <v>2127</v>
      </c>
      <c r="AP1492" s="34" t="s">
        <v>2127</v>
      </c>
      <c r="AQ1492" s="36" t="s">
        <v>2127</v>
      </c>
      <c r="AR1492" s="34" t="s">
        <v>5042</v>
      </c>
      <c r="AS1492" s="91" t="s">
        <v>7579</v>
      </c>
      <c r="AT1492" s="34">
        <v>3208430346</v>
      </c>
      <c r="AU1492" s="34" t="s">
        <v>2127</v>
      </c>
      <c r="AX1492" s="90"/>
      <c r="BA1492" s="91"/>
      <c r="BB1492" s="91"/>
      <c r="BC1492" s="91"/>
      <c r="BF1492" s="34" t="s">
        <v>4983</v>
      </c>
      <c r="BG1492" s="92" t="s">
        <v>5360</v>
      </c>
      <c r="BM1492" t="s">
        <v>131</v>
      </c>
      <c r="BN1492" s="34" t="s">
        <v>132</v>
      </c>
      <c r="BO1492" s="36">
        <v>0</v>
      </c>
      <c r="BQ1492" s="94"/>
      <c r="BS1492" s="36" t="s">
        <v>2127</v>
      </c>
      <c r="BU1492" s="95"/>
      <c r="BV1492" s="95"/>
      <c r="BW1492" s="61"/>
      <c r="BX1492" s="60"/>
      <c r="BY1492" s="59" t="str">
        <f t="shared" ca="1" si="116"/>
        <v/>
      </c>
      <c r="CD1492" s="68"/>
      <c r="CE1492" s="68"/>
      <c r="CF1492" s="67"/>
      <c r="CG1492">
        <v>77</v>
      </c>
      <c r="CH1492" s="2">
        <v>156</v>
      </c>
      <c r="CI1492" s="4">
        <f t="shared" si="117"/>
        <v>31.640368178829714</v>
      </c>
      <c r="CJ1492" s="5" t="str">
        <f t="shared" si="118"/>
        <v>OBESIDAD</v>
      </c>
      <c r="CK1492" s="36">
        <v>0</v>
      </c>
      <c r="CL1492" s="66"/>
      <c r="CM1492" s="89">
        <v>43725</v>
      </c>
      <c r="CN1492" s="97">
        <v>43725</v>
      </c>
      <c r="CP1492"/>
      <c r="CQ1492" s="65"/>
      <c r="CR1492" s="65"/>
      <c r="CS1492" s="98"/>
      <c r="CT1492"/>
      <c r="CU1492"/>
      <c r="CV1492" s="97"/>
      <c r="CW1492" s="2"/>
      <c r="CX1492" s="82"/>
      <c r="DG1492" s="64"/>
      <c r="DI1492" s="89"/>
      <c r="DJ1492" s="89"/>
      <c r="DN1492" s="34"/>
      <c r="DO1492" s="34"/>
      <c r="DP1492" s="34"/>
      <c r="DQ1492" s="34"/>
      <c r="DR1492" s="34"/>
      <c r="DS1492" s="34" t="s">
        <v>2127</v>
      </c>
      <c r="DT1492" s="34"/>
      <c r="DZ1492" t="s">
        <v>7941</v>
      </c>
      <c r="EB1492" s="4"/>
      <c r="EJ1492"/>
      <c r="EL1492" s="34"/>
      <c r="EN1492" s="34"/>
    </row>
    <row r="1493" spans="1:144" x14ac:dyDescent="0.25">
      <c r="A1493" s="85">
        <v>2022</v>
      </c>
      <c r="B1493" s="87">
        <v>44830</v>
      </c>
      <c r="C1493" t="s">
        <v>121</v>
      </c>
      <c r="D1493" t="s">
        <v>122</v>
      </c>
      <c r="E1493" s="34" t="s">
        <v>7938</v>
      </c>
      <c r="F1493" s="34">
        <f t="shared" si="119"/>
        <v>1492</v>
      </c>
      <c r="G1493" s="34" t="s">
        <v>4985</v>
      </c>
      <c r="H1493">
        <v>18</v>
      </c>
      <c r="I1493" s="34" t="s">
        <v>6141</v>
      </c>
      <c r="J1493" s="34" t="s">
        <v>4984</v>
      </c>
      <c r="K1493" s="34" t="str">
        <f>VLOOKUP(J1493,[2]CodMpios!$B$347:$E$362,4,FALSE)</f>
        <v>18753 - San Vicente Del Caguán</v>
      </c>
      <c r="L1493" s="34" t="str">
        <f>VLOOKUP($J1493,[2]Coord_Mpios_X_Y!$B$2:$K$1123,9,FALSE)</f>
        <v>1,567801695842</v>
      </c>
      <c r="M1493" s="34" t="str">
        <f>VLOOKUP($J1493,[2]Coord_Mpios_X_Y!$B$2:$K$1123,10,FALSE)</f>
        <v>-74,262977514784</v>
      </c>
      <c r="N1493" s="34" t="s">
        <v>125</v>
      </c>
      <c r="O1493" s="34" t="s">
        <v>126</v>
      </c>
      <c r="Q1493" s="34" t="s">
        <v>127</v>
      </c>
      <c r="R1493" s="34">
        <v>17670198</v>
      </c>
      <c r="S1493" s="34" t="str">
        <f t="shared" si="115"/>
        <v>CC17670198</v>
      </c>
      <c r="T1493" s="34" t="s">
        <v>2352</v>
      </c>
      <c r="V1493" s="34" t="s">
        <v>5359</v>
      </c>
      <c r="W1493" s="34" t="s">
        <v>2349</v>
      </c>
      <c r="X1493" s="87">
        <v>21815</v>
      </c>
      <c r="Y1493">
        <v>63</v>
      </c>
      <c r="Z1493" s="36">
        <f>VLOOKUP($Y1493,[2]Edades!$A$3:$H$153,4,FALSE)</f>
        <v>6</v>
      </c>
      <c r="AA1493" s="34" t="str">
        <f>VLOOKUP($Y1493,[2]Edades!$A$3:$H$153,6,FALSE)</f>
        <v>6 - Persona mayor</v>
      </c>
      <c r="AB1493" s="34">
        <f>VLOOKUP($Y1493,[2]Edades!$A$3:$H$153,7,FALSE)</f>
        <v>13</v>
      </c>
      <c r="AC1493" s="34" t="str">
        <f>VLOOKUP($Y1493,[2]Edades!$A$3:$H$153,8,FALSE)</f>
        <v>60-64</v>
      </c>
      <c r="AD1493" s="34" t="s">
        <v>146</v>
      </c>
      <c r="AE1493">
        <v>1</v>
      </c>
      <c r="AF1493" s="34" t="s">
        <v>2137</v>
      </c>
      <c r="AG1493" s="34" t="s">
        <v>2127</v>
      </c>
      <c r="AH1493" s="34" t="s">
        <v>2127</v>
      </c>
      <c r="AK1493" s="34" t="s">
        <v>125</v>
      </c>
      <c r="AM1493" s="34" t="s">
        <v>2127</v>
      </c>
      <c r="AN1493" s="36" t="s">
        <v>2127</v>
      </c>
      <c r="AO1493" s="36" t="s">
        <v>2127</v>
      </c>
      <c r="AP1493" s="34" t="s">
        <v>2127</v>
      </c>
      <c r="AQ1493" s="36" t="s">
        <v>2127</v>
      </c>
      <c r="AR1493" s="34" t="s">
        <v>5042</v>
      </c>
      <c r="AS1493" s="91" t="s">
        <v>7580</v>
      </c>
      <c r="AT1493" s="34">
        <v>3142310066</v>
      </c>
      <c r="AU1493" s="34" t="s">
        <v>2127</v>
      </c>
      <c r="AX1493" s="90"/>
      <c r="BA1493" s="91"/>
      <c r="BB1493" s="91"/>
      <c r="BC1493" s="91"/>
      <c r="BF1493" s="34" t="s">
        <v>4983</v>
      </c>
      <c r="BG1493" s="92" t="s">
        <v>5042</v>
      </c>
      <c r="BM1493" s="36" t="s">
        <v>131</v>
      </c>
      <c r="BN1493" s="34" t="s">
        <v>132</v>
      </c>
      <c r="BO1493" s="36">
        <v>0</v>
      </c>
      <c r="BQ1493" s="94"/>
      <c r="BS1493" s="36" t="s">
        <v>2127</v>
      </c>
      <c r="BU1493" s="95"/>
      <c r="BV1493" s="95"/>
      <c r="BW1493" s="61"/>
      <c r="BX1493" s="60"/>
      <c r="BY1493" s="59" t="str">
        <f t="shared" ca="1" si="116"/>
        <v/>
      </c>
      <c r="CD1493" s="68"/>
      <c r="CE1493" s="68"/>
      <c r="CF1493" s="67"/>
      <c r="CG1493">
        <v>83</v>
      </c>
      <c r="CH1493" s="2">
        <v>165</v>
      </c>
      <c r="CI1493" s="4">
        <f t="shared" si="117"/>
        <v>30.486685032139579</v>
      </c>
      <c r="CJ1493" s="5" t="str">
        <f t="shared" si="118"/>
        <v>OBESIDAD</v>
      </c>
      <c r="CK1493" s="36">
        <v>0</v>
      </c>
      <c r="CL1493" s="66"/>
      <c r="CN1493" s="97"/>
      <c r="CP1493"/>
      <c r="CQ1493" s="65"/>
      <c r="CR1493" s="65"/>
      <c r="CS1493" s="98"/>
      <c r="CT1493"/>
      <c r="CU1493"/>
      <c r="CV1493" s="97"/>
      <c r="CW1493" s="2"/>
      <c r="CX1493" s="82"/>
      <c r="DG1493" s="64"/>
      <c r="DI1493" s="89"/>
      <c r="DJ1493" s="89"/>
      <c r="DN1493" s="34"/>
      <c r="DO1493" s="34"/>
      <c r="DP1493" s="34"/>
      <c r="DQ1493" s="34"/>
      <c r="DR1493" s="34"/>
      <c r="DS1493" s="34" t="s">
        <v>2127</v>
      </c>
      <c r="DT1493" s="34"/>
      <c r="DZ1493" t="s">
        <v>7941</v>
      </c>
      <c r="EB1493" s="4"/>
      <c r="EJ1493"/>
      <c r="EL1493" s="34"/>
      <c r="EN1493" s="34"/>
    </row>
    <row r="1494" spans="1:144" x14ac:dyDescent="0.25">
      <c r="A1494" s="85">
        <v>2022</v>
      </c>
      <c r="B1494" s="87">
        <v>44830</v>
      </c>
      <c r="C1494" t="s">
        <v>121</v>
      </c>
      <c r="D1494" t="s">
        <v>122</v>
      </c>
      <c r="E1494" s="34" t="s">
        <v>7938</v>
      </c>
      <c r="F1494" s="34">
        <f t="shared" si="119"/>
        <v>1493</v>
      </c>
      <c r="G1494" s="34" t="s">
        <v>4985</v>
      </c>
      <c r="H1494">
        <v>18</v>
      </c>
      <c r="I1494" s="34" t="s">
        <v>6141</v>
      </c>
      <c r="J1494" s="34" t="s">
        <v>4984</v>
      </c>
      <c r="K1494" s="34" t="str">
        <f>VLOOKUP(J1494,[2]CodMpios!$B$347:$E$362,4,FALSE)</f>
        <v>18753 - San Vicente Del Caguán</v>
      </c>
      <c r="L1494" s="34" t="str">
        <f>VLOOKUP($J1494,[2]Coord_Mpios_X_Y!$B$2:$K$1123,9,FALSE)</f>
        <v>1,567801695842</v>
      </c>
      <c r="M1494" s="34" t="str">
        <f>VLOOKUP($J1494,[2]Coord_Mpios_X_Y!$B$2:$K$1123,10,FALSE)</f>
        <v>-74,262977514784</v>
      </c>
      <c r="N1494" s="34" t="s">
        <v>125</v>
      </c>
      <c r="O1494" s="34" t="s">
        <v>126</v>
      </c>
      <c r="Q1494" s="34" t="s">
        <v>127</v>
      </c>
      <c r="R1494" s="34">
        <v>26649202</v>
      </c>
      <c r="S1494" s="34" t="str">
        <f t="shared" si="115"/>
        <v>CC26649202</v>
      </c>
      <c r="T1494" s="34" t="s">
        <v>137</v>
      </c>
      <c r="U1494" s="34" t="s">
        <v>305</v>
      </c>
      <c r="V1494" s="34" t="s">
        <v>5358</v>
      </c>
      <c r="W1494" s="34" t="s">
        <v>5357</v>
      </c>
      <c r="X1494" s="87">
        <v>27665</v>
      </c>
      <c r="Y1494">
        <v>47</v>
      </c>
      <c r="Z1494" s="36">
        <f>VLOOKUP($Y1494,[2]Edades!$A$3:$H$153,4,FALSE)</f>
        <v>5</v>
      </c>
      <c r="AA1494" s="34" t="str">
        <f>VLOOKUP($Y1494,[2]Edades!$A$3:$H$153,6,FALSE)</f>
        <v>5 - Adultez</v>
      </c>
      <c r="AB1494" s="34">
        <f>VLOOKUP($Y1494,[2]Edades!$A$3:$H$153,7,FALSE)</f>
        <v>10</v>
      </c>
      <c r="AC1494" s="34" t="str">
        <f>VLOOKUP($Y1494,[2]Edades!$A$3:$H$153,8,FALSE)</f>
        <v>45-49</v>
      </c>
      <c r="AD1494" s="34" t="s">
        <v>129</v>
      </c>
      <c r="AE1494" s="1">
        <v>2</v>
      </c>
      <c r="AF1494" s="34" t="s">
        <v>130</v>
      </c>
      <c r="AG1494" s="34" t="s">
        <v>2127</v>
      </c>
      <c r="AH1494" s="34" t="s">
        <v>2127</v>
      </c>
      <c r="AK1494" s="34" t="s">
        <v>125</v>
      </c>
      <c r="AM1494" s="34" t="s">
        <v>2127</v>
      </c>
      <c r="AN1494" s="36" t="s">
        <v>2127</v>
      </c>
      <c r="AO1494" s="36" t="s">
        <v>2127</v>
      </c>
      <c r="AP1494" s="34" t="s">
        <v>2127</v>
      </c>
      <c r="AQ1494" s="36" t="s">
        <v>2127</v>
      </c>
      <c r="AR1494" s="34" t="s">
        <v>5042</v>
      </c>
      <c r="AS1494" s="91" t="s">
        <v>7581</v>
      </c>
      <c r="AT1494" s="34">
        <v>3222257900</v>
      </c>
      <c r="AU1494" s="34" t="s">
        <v>2127</v>
      </c>
      <c r="AX1494" s="90"/>
      <c r="BA1494" s="91"/>
      <c r="BB1494" s="91"/>
      <c r="BC1494" s="91"/>
      <c r="BF1494" s="34" t="s">
        <v>4983</v>
      </c>
      <c r="BG1494" s="92" t="s">
        <v>5042</v>
      </c>
      <c r="BM1494" s="36" t="s">
        <v>131</v>
      </c>
      <c r="BN1494" s="34" t="s">
        <v>132</v>
      </c>
      <c r="BO1494" s="36">
        <v>0</v>
      </c>
      <c r="BQ1494" s="94"/>
      <c r="BS1494" s="36" t="s">
        <v>2127</v>
      </c>
      <c r="BU1494" s="95"/>
      <c r="BV1494" s="95"/>
      <c r="BW1494" s="61"/>
      <c r="BX1494" s="60"/>
      <c r="BY1494" s="59" t="str">
        <f t="shared" ca="1" si="116"/>
        <v/>
      </c>
      <c r="CD1494" s="68"/>
      <c r="CE1494" s="68"/>
      <c r="CF1494" s="67"/>
      <c r="CG1494">
        <v>62</v>
      </c>
      <c r="CH1494" s="2">
        <v>155</v>
      </c>
      <c r="CI1494" s="4">
        <f t="shared" si="117"/>
        <v>25.806451612903224</v>
      </c>
      <c r="CJ1494" s="5" t="str">
        <f t="shared" si="118"/>
        <v>SOBREPESO</v>
      </c>
      <c r="CK1494" s="36">
        <v>0</v>
      </c>
      <c r="CL1494" s="66"/>
      <c r="CN1494" s="97"/>
      <c r="CP1494"/>
      <c r="CQ1494" s="65"/>
      <c r="CR1494" s="65"/>
      <c r="CS1494" s="98"/>
      <c r="CT1494"/>
      <c r="CU1494"/>
      <c r="CV1494" s="97"/>
      <c r="CW1494" s="2"/>
      <c r="CX1494" s="82"/>
      <c r="DG1494" s="64"/>
      <c r="DI1494" s="89"/>
      <c r="DJ1494" s="89"/>
      <c r="DN1494" s="34"/>
      <c r="DO1494" s="34"/>
      <c r="DP1494" s="34"/>
      <c r="DQ1494" s="34"/>
      <c r="DR1494" s="34"/>
      <c r="DS1494" s="34" t="s">
        <v>2127</v>
      </c>
      <c r="DT1494" s="34"/>
      <c r="DZ1494" t="s">
        <v>7941</v>
      </c>
      <c r="EB1494" s="4"/>
      <c r="EJ1494"/>
      <c r="EL1494" s="34"/>
      <c r="EN1494" s="34"/>
    </row>
    <row r="1495" spans="1:144" x14ac:dyDescent="0.25">
      <c r="A1495" s="85">
        <v>2022</v>
      </c>
      <c r="B1495" s="87">
        <v>44830</v>
      </c>
      <c r="C1495" t="s">
        <v>121</v>
      </c>
      <c r="D1495" t="s">
        <v>122</v>
      </c>
      <c r="E1495" s="34" t="s">
        <v>7938</v>
      </c>
      <c r="F1495" s="34">
        <f t="shared" si="119"/>
        <v>1494</v>
      </c>
      <c r="G1495" s="34" t="s">
        <v>4985</v>
      </c>
      <c r="H1495">
        <v>18</v>
      </c>
      <c r="I1495" s="34" t="s">
        <v>6141</v>
      </c>
      <c r="J1495" s="34" t="s">
        <v>4984</v>
      </c>
      <c r="K1495" s="34" t="str">
        <f>VLOOKUP(J1495,[2]CodMpios!$B$347:$E$362,4,FALSE)</f>
        <v>18753 - San Vicente Del Caguán</v>
      </c>
      <c r="L1495" s="34" t="str">
        <f>VLOOKUP($J1495,[2]Coord_Mpios_X_Y!$B$2:$K$1123,9,FALSE)</f>
        <v>1,567801695842</v>
      </c>
      <c r="M1495" s="34" t="str">
        <f>VLOOKUP($J1495,[2]Coord_Mpios_X_Y!$B$2:$K$1123,10,FALSE)</f>
        <v>-74,262977514784</v>
      </c>
      <c r="N1495" s="34" t="s">
        <v>125</v>
      </c>
      <c r="O1495" s="34" t="s">
        <v>126</v>
      </c>
      <c r="Q1495" s="34" t="s">
        <v>127</v>
      </c>
      <c r="R1495" s="34">
        <v>17670395</v>
      </c>
      <c r="S1495" s="34" t="str">
        <f t="shared" si="115"/>
        <v>CC17670395</v>
      </c>
      <c r="T1495" s="34" t="s">
        <v>5356</v>
      </c>
      <c r="V1495" s="34" t="s">
        <v>5355</v>
      </c>
      <c r="W1495" s="34" t="s">
        <v>1288</v>
      </c>
      <c r="X1495" s="87">
        <v>22686</v>
      </c>
      <c r="Y1495">
        <v>61</v>
      </c>
      <c r="Z1495" s="36">
        <f>VLOOKUP($Y1495,[2]Edades!$A$3:$H$153,4,FALSE)</f>
        <v>6</v>
      </c>
      <c r="AA1495" s="34" t="str">
        <f>VLOOKUP($Y1495,[2]Edades!$A$3:$H$153,6,FALSE)</f>
        <v>6 - Persona mayor</v>
      </c>
      <c r="AB1495" s="34">
        <f>VLOOKUP($Y1495,[2]Edades!$A$3:$H$153,7,FALSE)</f>
        <v>13</v>
      </c>
      <c r="AC1495" s="34" t="str">
        <f>VLOOKUP($Y1495,[2]Edades!$A$3:$H$153,8,FALSE)</f>
        <v>60-64</v>
      </c>
      <c r="AD1495" s="34" t="s">
        <v>146</v>
      </c>
      <c r="AE1495">
        <v>1</v>
      </c>
      <c r="AF1495" s="34" t="s">
        <v>2137</v>
      </c>
      <c r="AG1495" s="34" t="s">
        <v>2127</v>
      </c>
      <c r="AH1495" s="34" t="s">
        <v>2127</v>
      </c>
      <c r="AK1495" s="34" t="s">
        <v>125</v>
      </c>
      <c r="AM1495" s="34" t="s">
        <v>2127</v>
      </c>
      <c r="AN1495" s="36" t="s">
        <v>2127</v>
      </c>
      <c r="AO1495" s="36" t="s">
        <v>2127</v>
      </c>
      <c r="AP1495" s="34" t="s">
        <v>2127</v>
      </c>
      <c r="AQ1495" s="36" t="s">
        <v>2127</v>
      </c>
      <c r="AR1495" s="34" t="s">
        <v>5042</v>
      </c>
      <c r="AS1495" s="91" t="s">
        <v>7582</v>
      </c>
      <c r="AT1495" s="34">
        <v>3124484111</v>
      </c>
      <c r="AU1495" s="34" t="s">
        <v>2127</v>
      </c>
      <c r="AX1495" s="90"/>
      <c r="BA1495" s="91"/>
      <c r="BB1495" s="91"/>
      <c r="BC1495" s="91"/>
      <c r="BF1495" s="34" t="s">
        <v>4983</v>
      </c>
      <c r="BG1495" s="92" t="s">
        <v>5042</v>
      </c>
      <c r="BM1495" s="36" t="s">
        <v>131</v>
      </c>
      <c r="BN1495" s="34" t="s">
        <v>132</v>
      </c>
      <c r="BO1495" s="36">
        <v>0</v>
      </c>
      <c r="BQ1495" s="94"/>
      <c r="BS1495" s="36" t="s">
        <v>2127</v>
      </c>
      <c r="BU1495" s="95"/>
      <c r="BV1495" s="95"/>
      <c r="BW1495" s="61"/>
      <c r="BX1495" s="60"/>
      <c r="BY1495" s="59" t="str">
        <f t="shared" ca="1" si="116"/>
        <v/>
      </c>
      <c r="CD1495" s="68"/>
      <c r="CE1495" s="68"/>
      <c r="CF1495" s="67"/>
      <c r="CG1495">
        <v>84</v>
      </c>
      <c r="CH1495" s="2">
        <v>170</v>
      </c>
      <c r="CI1495" s="4">
        <f t="shared" si="117"/>
        <v>29.065743944636683</v>
      </c>
      <c r="CJ1495" s="5" t="str">
        <f t="shared" si="118"/>
        <v>SOBREPESO</v>
      </c>
      <c r="CK1495" s="36">
        <v>0</v>
      </c>
      <c r="CL1495" s="66"/>
      <c r="CN1495" s="97"/>
      <c r="CP1495"/>
      <c r="CQ1495" s="65"/>
      <c r="CR1495" s="65"/>
      <c r="CS1495" s="98"/>
      <c r="CT1495"/>
      <c r="CU1495"/>
      <c r="CV1495" s="97"/>
      <c r="CW1495" s="2"/>
      <c r="CX1495" s="82"/>
      <c r="DG1495" s="64"/>
      <c r="DI1495" s="89"/>
      <c r="DJ1495" s="89"/>
      <c r="DN1495" s="34"/>
      <c r="DO1495" s="34"/>
      <c r="DP1495" s="34"/>
      <c r="DQ1495" s="34"/>
      <c r="DR1495" s="34"/>
      <c r="DS1495" s="34" t="s">
        <v>2127</v>
      </c>
      <c r="DT1495" s="34"/>
      <c r="DZ1495" t="s">
        <v>7941</v>
      </c>
      <c r="EB1495" s="4"/>
      <c r="EJ1495"/>
      <c r="EL1495" s="34"/>
      <c r="EN1495" s="34"/>
    </row>
    <row r="1496" spans="1:144" x14ac:dyDescent="0.25">
      <c r="A1496" s="85">
        <v>2022</v>
      </c>
      <c r="B1496" s="87">
        <v>44830</v>
      </c>
      <c r="C1496" t="s">
        <v>121</v>
      </c>
      <c r="D1496" t="s">
        <v>122</v>
      </c>
      <c r="E1496" s="34" t="s">
        <v>7938</v>
      </c>
      <c r="F1496" s="34">
        <f t="shared" si="119"/>
        <v>1495</v>
      </c>
      <c r="G1496" s="34" t="s">
        <v>4985</v>
      </c>
      <c r="H1496">
        <v>18</v>
      </c>
      <c r="I1496" s="34" t="s">
        <v>6141</v>
      </c>
      <c r="J1496" s="34" t="s">
        <v>5032</v>
      </c>
      <c r="K1496" s="34" t="str">
        <f>VLOOKUP(J1496,[2]CodMpios!$B$347:$E$362,4,FALSE)</f>
        <v>18150 - Cartagena Del Chaira</v>
      </c>
      <c r="L1496" s="34" t="str">
        <f>VLOOKUP($J1496,[2]Coord_Mpios_X_Y!$B$2:$K$1123,9,FALSE)</f>
        <v>0,647693081213</v>
      </c>
      <c r="M1496" s="34" t="str">
        <f>VLOOKUP($J1496,[2]Coord_Mpios_X_Y!$B$2:$K$1123,10,FALSE)</f>
        <v>-74,272354990827</v>
      </c>
      <c r="N1496" s="34" t="s">
        <v>125</v>
      </c>
      <c r="O1496" s="34" t="s">
        <v>126</v>
      </c>
      <c r="Q1496" s="34" t="s">
        <v>127</v>
      </c>
      <c r="R1496" s="34">
        <v>14192959</v>
      </c>
      <c r="S1496" s="34" t="str">
        <f t="shared" si="115"/>
        <v>CC14192959</v>
      </c>
      <c r="T1496" s="34" t="s">
        <v>911</v>
      </c>
      <c r="U1496" s="34" t="s">
        <v>677</v>
      </c>
      <c r="V1496" s="34" t="s">
        <v>377</v>
      </c>
      <c r="W1496" s="34" t="s">
        <v>183</v>
      </c>
      <c r="X1496" s="87">
        <v>29905</v>
      </c>
      <c r="Y1496">
        <v>41</v>
      </c>
      <c r="Z1496" s="36">
        <f>VLOOKUP($Y1496,[2]Edades!$A$3:$H$153,4,FALSE)</f>
        <v>5</v>
      </c>
      <c r="AA1496" s="34" t="str">
        <f>VLOOKUP($Y1496,[2]Edades!$A$3:$H$153,6,FALSE)</f>
        <v>5 - Adultez</v>
      </c>
      <c r="AB1496" s="34">
        <f>VLOOKUP($Y1496,[2]Edades!$A$3:$H$153,7,FALSE)</f>
        <v>9</v>
      </c>
      <c r="AC1496" s="34" t="str">
        <f>VLOOKUP($Y1496,[2]Edades!$A$3:$H$153,8,FALSE)</f>
        <v>40-44</v>
      </c>
      <c r="AD1496" s="34" t="s">
        <v>146</v>
      </c>
      <c r="AE1496">
        <v>1</v>
      </c>
      <c r="AF1496" s="34" t="s">
        <v>130</v>
      </c>
      <c r="AG1496" s="34" t="s">
        <v>2127</v>
      </c>
      <c r="AH1496" s="34" t="s">
        <v>2127</v>
      </c>
      <c r="AK1496" s="34" t="s">
        <v>125</v>
      </c>
      <c r="AM1496" s="34" t="s">
        <v>2127</v>
      </c>
      <c r="AN1496" s="36" t="s">
        <v>2127</v>
      </c>
      <c r="AO1496" s="36" t="s">
        <v>2127</v>
      </c>
      <c r="AP1496" s="34" t="s">
        <v>2127</v>
      </c>
      <c r="AQ1496" s="36" t="s">
        <v>2127</v>
      </c>
      <c r="AR1496" s="34" t="s">
        <v>5318</v>
      </c>
      <c r="AS1496" s="91" t="s">
        <v>7583</v>
      </c>
      <c r="AT1496" s="34">
        <v>3105707849</v>
      </c>
      <c r="AU1496" s="34" t="s">
        <v>2127</v>
      </c>
      <c r="AX1496" s="90"/>
      <c r="BA1496" s="91"/>
      <c r="BB1496" s="91"/>
      <c r="BC1496" s="91"/>
      <c r="BF1496" s="34" t="s">
        <v>4983</v>
      </c>
      <c r="BG1496" s="92" t="s">
        <v>5042</v>
      </c>
      <c r="BM1496" s="36" t="s">
        <v>131</v>
      </c>
      <c r="BN1496" s="34" t="s">
        <v>132</v>
      </c>
      <c r="BO1496" s="36">
        <v>0</v>
      </c>
      <c r="BQ1496" s="94"/>
      <c r="BS1496" s="36" t="s">
        <v>2127</v>
      </c>
      <c r="BU1496" s="95"/>
      <c r="BV1496" s="95"/>
      <c r="BW1496" s="61"/>
      <c r="BX1496" s="60"/>
      <c r="BY1496" s="59" t="str">
        <f t="shared" ca="1" si="116"/>
        <v/>
      </c>
      <c r="CD1496" s="68"/>
      <c r="CE1496" s="68"/>
      <c r="CF1496" s="67"/>
      <c r="CG1496">
        <v>81</v>
      </c>
      <c r="CH1496" s="2">
        <v>175</v>
      </c>
      <c r="CI1496" s="4">
        <f t="shared" si="117"/>
        <v>26.448979591836736</v>
      </c>
      <c r="CJ1496" s="5" t="str">
        <f t="shared" si="118"/>
        <v>SOBREPESO</v>
      </c>
      <c r="CK1496" s="36">
        <v>0</v>
      </c>
      <c r="CL1496" s="66"/>
      <c r="CM1496" s="89">
        <v>43838</v>
      </c>
      <c r="CN1496" s="97">
        <v>43838</v>
      </c>
      <c r="CP1496"/>
      <c r="CQ1496" s="65"/>
      <c r="CR1496" s="65"/>
      <c r="CS1496" s="98"/>
      <c r="CT1496"/>
      <c r="CU1496"/>
      <c r="CV1496" s="97"/>
      <c r="CW1496" s="2"/>
      <c r="CX1496" s="82"/>
      <c r="DG1496" s="64"/>
      <c r="DI1496" s="89"/>
      <c r="DJ1496" s="89"/>
      <c r="DN1496" s="34"/>
      <c r="DO1496" s="34"/>
      <c r="DP1496" s="34"/>
      <c r="DQ1496" s="34"/>
      <c r="DR1496" s="34"/>
      <c r="DS1496" s="34" t="s">
        <v>2127</v>
      </c>
      <c r="DT1496" s="34"/>
      <c r="DZ1496" t="s">
        <v>7941</v>
      </c>
      <c r="EB1496" s="4"/>
      <c r="EJ1496"/>
      <c r="EL1496" s="34"/>
      <c r="EN1496" s="34"/>
    </row>
    <row r="1497" spans="1:144" x14ac:dyDescent="0.25">
      <c r="A1497" s="85">
        <v>2022</v>
      </c>
      <c r="B1497" s="87">
        <v>44830</v>
      </c>
      <c r="C1497" t="s">
        <v>121</v>
      </c>
      <c r="D1497" t="s">
        <v>122</v>
      </c>
      <c r="E1497" s="34" t="s">
        <v>7938</v>
      </c>
      <c r="F1497" s="34">
        <f t="shared" si="119"/>
        <v>1496</v>
      </c>
      <c r="G1497" s="34" t="s">
        <v>4985</v>
      </c>
      <c r="H1497">
        <v>18</v>
      </c>
      <c r="I1497" s="34" t="s">
        <v>6141</v>
      </c>
      <c r="J1497" s="34" t="s">
        <v>4984</v>
      </c>
      <c r="K1497" s="34" t="str">
        <f>VLOOKUP(J1497,[2]CodMpios!$B$347:$E$362,4,FALSE)</f>
        <v>18753 - San Vicente Del Caguán</v>
      </c>
      <c r="L1497" s="34" t="str">
        <f>VLOOKUP($J1497,[2]Coord_Mpios_X_Y!$B$2:$K$1123,9,FALSE)</f>
        <v>1,567801695842</v>
      </c>
      <c r="M1497" s="34" t="str">
        <f>VLOOKUP($J1497,[2]Coord_Mpios_X_Y!$B$2:$K$1123,10,FALSE)</f>
        <v>-74,262977514784</v>
      </c>
      <c r="N1497" s="34" t="s">
        <v>125</v>
      </c>
      <c r="O1497" s="34" t="s">
        <v>126</v>
      </c>
      <c r="Q1497" s="34" t="s">
        <v>127</v>
      </c>
      <c r="R1497" s="34">
        <v>40779197</v>
      </c>
      <c r="S1497" s="34" t="str">
        <f t="shared" si="115"/>
        <v>CC40779197</v>
      </c>
      <c r="T1497" s="34" t="s">
        <v>463</v>
      </c>
      <c r="U1497" s="34" t="s">
        <v>5354</v>
      </c>
      <c r="V1497" s="34" t="s">
        <v>2097</v>
      </c>
      <c r="W1497" s="34" t="s">
        <v>5071</v>
      </c>
      <c r="X1497" s="87">
        <v>27426</v>
      </c>
      <c r="Y1497">
        <v>48</v>
      </c>
      <c r="Z1497" s="36">
        <f>VLOOKUP($Y1497,[2]Edades!$A$3:$H$153,4,FALSE)</f>
        <v>5</v>
      </c>
      <c r="AA1497" s="34" t="str">
        <f>VLOOKUP($Y1497,[2]Edades!$A$3:$H$153,6,FALSE)</f>
        <v>5 - Adultez</v>
      </c>
      <c r="AB1497" s="34">
        <f>VLOOKUP($Y1497,[2]Edades!$A$3:$H$153,7,FALSE)</f>
        <v>10</v>
      </c>
      <c r="AC1497" s="34" t="str">
        <f>VLOOKUP($Y1497,[2]Edades!$A$3:$H$153,8,FALSE)</f>
        <v>45-49</v>
      </c>
      <c r="AD1497" s="34" t="s">
        <v>129</v>
      </c>
      <c r="AE1497" s="1">
        <v>2</v>
      </c>
      <c r="AF1497" s="34" t="s">
        <v>130</v>
      </c>
      <c r="AG1497" s="34" t="s">
        <v>2127</v>
      </c>
      <c r="AH1497" s="34" t="s">
        <v>2127</v>
      </c>
      <c r="AK1497" s="34" t="s">
        <v>125</v>
      </c>
      <c r="AM1497" s="34" t="s">
        <v>2127</v>
      </c>
      <c r="AN1497" s="36" t="s">
        <v>2127</v>
      </c>
      <c r="AO1497" s="36" t="s">
        <v>2127</v>
      </c>
      <c r="AP1497" s="34" t="s">
        <v>2127</v>
      </c>
      <c r="AQ1497" s="36" t="s">
        <v>2127</v>
      </c>
      <c r="AR1497" s="34" t="s">
        <v>5042</v>
      </c>
      <c r="AS1497" s="91" t="s">
        <v>7584</v>
      </c>
      <c r="AT1497" s="34">
        <v>3105877875</v>
      </c>
      <c r="AU1497" s="34" t="s">
        <v>2127</v>
      </c>
      <c r="AX1497" s="90"/>
      <c r="BA1497" s="91"/>
      <c r="BB1497" s="91"/>
      <c r="BC1497" s="91"/>
      <c r="BF1497" s="34" t="s">
        <v>4983</v>
      </c>
      <c r="BG1497" s="92" t="s">
        <v>5042</v>
      </c>
      <c r="BM1497" s="36" t="s">
        <v>131</v>
      </c>
      <c r="BN1497" s="34" t="s">
        <v>132</v>
      </c>
      <c r="BO1497" s="36">
        <v>0</v>
      </c>
      <c r="BQ1497" s="94"/>
      <c r="BS1497" s="36" t="s">
        <v>2127</v>
      </c>
      <c r="BU1497" s="95"/>
      <c r="BV1497" s="95"/>
      <c r="BW1497" s="61"/>
      <c r="BX1497" s="60"/>
      <c r="BY1497" s="59" t="str">
        <f t="shared" ca="1" si="116"/>
        <v/>
      </c>
      <c r="CD1497" s="68"/>
      <c r="CE1497" s="68"/>
      <c r="CF1497" s="67"/>
      <c r="CG1497">
        <v>65</v>
      </c>
      <c r="CH1497" s="2">
        <v>164</v>
      </c>
      <c r="CI1497" s="4">
        <f t="shared" si="117"/>
        <v>24.167162403331353</v>
      </c>
      <c r="CJ1497" s="5" t="str">
        <f t="shared" si="118"/>
        <v>NORMAL</v>
      </c>
      <c r="CK1497" s="36">
        <v>0</v>
      </c>
      <c r="CL1497" s="66"/>
      <c r="CM1497" s="89">
        <v>43838</v>
      </c>
      <c r="CN1497" s="97">
        <v>43838</v>
      </c>
      <c r="CP1497"/>
      <c r="CQ1497" s="65"/>
      <c r="CR1497" s="65"/>
      <c r="CS1497" s="98"/>
      <c r="CT1497"/>
      <c r="CU1497"/>
      <c r="CV1497" s="97"/>
      <c r="CW1497" s="2"/>
      <c r="CX1497" s="82"/>
      <c r="DG1497" s="64"/>
      <c r="DI1497" s="89"/>
      <c r="DJ1497" s="89"/>
      <c r="DN1497" s="34"/>
      <c r="DO1497" s="34"/>
      <c r="DP1497" s="34"/>
      <c r="DQ1497" s="34"/>
      <c r="DR1497" s="34"/>
      <c r="DS1497" s="34" t="s">
        <v>2127</v>
      </c>
      <c r="DT1497" s="34"/>
      <c r="DZ1497" t="s">
        <v>7941</v>
      </c>
      <c r="EB1497" s="4"/>
      <c r="EJ1497"/>
      <c r="EL1497" s="34"/>
      <c r="EN1497" s="34"/>
    </row>
    <row r="1498" spans="1:144" x14ac:dyDescent="0.25">
      <c r="A1498" s="85">
        <v>2022</v>
      </c>
      <c r="B1498" s="87">
        <v>44830</v>
      </c>
      <c r="C1498" t="s">
        <v>121</v>
      </c>
      <c r="D1498" t="s">
        <v>122</v>
      </c>
      <c r="E1498" s="34" t="s">
        <v>7938</v>
      </c>
      <c r="F1498" s="34">
        <f t="shared" si="119"/>
        <v>1497</v>
      </c>
      <c r="G1498" s="34" t="s">
        <v>4985</v>
      </c>
      <c r="H1498">
        <v>18</v>
      </c>
      <c r="I1498" s="34" t="s">
        <v>6141</v>
      </c>
      <c r="J1498" s="34" t="s">
        <v>4988</v>
      </c>
      <c r="K1498" s="34" t="str">
        <f>VLOOKUP(J1498,[2]CodMpios!$B$347:$E$362,4,FALSE)</f>
        <v>18001 - Florencia</v>
      </c>
      <c r="L1498" s="34" t="str">
        <f>VLOOKUP($J1498,[2]Coord_Mpios_X_Y!$B$2:$K$1123,9,FALSE)</f>
        <v>1,749138703818</v>
      </c>
      <c r="M1498" s="34" t="str">
        <f>VLOOKUP($J1498,[2]Coord_Mpios_X_Y!$B$2:$K$1123,10,FALSE)</f>
        <v>-75,558239064333</v>
      </c>
      <c r="N1498" s="34" t="s">
        <v>125</v>
      </c>
      <c r="O1498" s="34" t="s">
        <v>126</v>
      </c>
      <c r="Q1498" s="34" t="s">
        <v>127</v>
      </c>
      <c r="R1498" s="34">
        <v>15812455</v>
      </c>
      <c r="S1498" s="34" t="str">
        <f t="shared" si="115"/>
        <v>CC15812455</v>
      </c>
      <c r="T1498" s="34" t="s">
        <v>2103</v>
      </c>
      <c r="U1498" s="34" t="s">
        <v>198</v>
      </c>
      <c r="V1498" s="34" t="s">
        <v>179</v>
      </c>
      <c r="W1498" s="34" t="s">
        <v>179</v>
      </c>
      <c r="X1498" s="87">
        <v>24273</v>
      </c>
      <c r="Y1498">
        <v>56</v>
      </c>
      <c r="Z1498" s="36">
        <f>VLOOKUP($Y1498,[2]Edades!$A$3:$H$153,4,FALSE)</f>
        <v>5</v>
      </c>
      <c r="AA1498" s="34" t="str">
        <f>VLOOKUP($Y1498,[2]Edades!$A$3:$H$153,6,FALSE)</f>
        <v>5 - Adultez</v>
      </c>
      <c r="AB1498" s="34">
        <f>VLOOKUP($Y1498,[2]Edades!$A$3:$H$153,7,FALSE)</f>
        <v>12</v>
      </c>
      <c r="AC1498" s="34" t="str">
        <f>VLOOKUP($Y1498,[2]Edades!$A$3:$H$153,8,FALSE)</f>
        <v>55-59</v>
      </c>
      <c r="AD1498" s="34" t="s">
        <v>146</v>
      </c>
      <c r="AE1498">
        <v>1</v>
      </c>
      <c r="AF1498" s="34" t="s">
        <v>130</v>
      </c>
      <c r="AG1498" s="34" t="s">
        <v>2127</v>
      </c>
      <c r="AH1498" s="34" t="s">
        <v>2127</v>
      </c>
      <c r="AK1498" s="34" t="s">
        <v>125</v>
      </c>
      <c r="AM1498" s="34" t="s">
        <v>2127</v>
      </c>
      <c r="AN1498" s="36" t="s">
        <v>2127</v>
      </c>
      <c r="AO1498" s="36" t="s">
        <v>2127</v>
      </c>
      <c r="AP1498" s="34" t="s">
        <v>2127</v>
      </c>
      <c r="AQ1498" s="36" t="s">
        <v>2127</v>
      </c>
      <c r="AR1498" s="34" t="s">
        <v>2098</v>
      </c>
      <c r="AS1498" s="91" t="s">
        <v>7585</v>
      </c>
      <c r="AT1498" s="34">
        <v>3115524606</v>
      </c>
      <c r="AU1498" s="34" t="s">
        <v>2127</v>
      </c>
      <c r="AX1498" s="90"/>
      <c r="BA1498" s="91"/>
      <c r="BB1498" s="91"/>
      <c r="BC1498" s="91"/>
      <c r="BF1498" s="34" t="s">
        <v>4983</v>
      </c>
      <c r="BG1498" s="92" t="s">
        <v>2098</v>
      </c>
      <c r="BM1498" s="36" t="s">
        <v>131</v>
      </c>
      <c r="BN1498" s="34" t="s">
        <v>132</v>
      </c>
      <c r="BO1498" s="36">
        <v>0</v>
      </c>
      <c r="BQ1498" s="94"/>
      <c r="BS1498" s="36" t="s">
        <v>2127</v>
      </c>
      <c r="BU1498" s="95"/>
      <c r="BV1498" s="95"/>
      <c r="BW1498" s="61"/>
      <c r="BX1498" s="60"/>
      <c r="BY1498" s="59" t="str">
        <f t="shared" ca="1" si="116"/>
        <v/>
      </c>
      <c r="CD1498" s="68"/>
      <c r="CE1498" s="68"/>
      <c r="CF1498" s="67"/>
      <c r="CG1498">
        <v>67</v>
      </c>
      <c r="CH1498" s="2">
        <v>165</v>
      </c>
      <c r="CI1498" s="4">
        <f t="shared" si="117"/>
        <v>24.609733700642796</v>
      </c>
      <c r="CJ1498" s="5" t="str">
        <f t="shared" si="118"/>
        <v>NORMAL</v>
      </c>
      <c r="CK1498" s="36">
        <v>0</v>
      </c>
      <c r="CL1498" s="66"/>
      <c r="CM1498" s="89">
        <v>44005</v>
      </c>
      <c r="CN1498" s="97">
        <v>44015</v>
      </c>
      <c r="CP1498"/>
      <c r="CQ1498" s="65"/>
      <c r="CR1498" s="65"/>
      <c r="CS1498" s="98"/>
      <c r="CT1498"/>
      <c r="CU1498"/>
      <c r="CV1498" s="97"/>
      <c r="CW1498" s="2">
        <v>110</v>
      </c>
      <c r="CX1498" s="82">
        <v>70</v>
      </c>
      <c r="DG1498" s="64"/>
      <c r="DI1498" s="89"/>
      <c r="DJ1498" s="89"/>
      <c r="DN1498" s="34"/>
      <c r="DO1498" s="34"/>
      <c r="DP1498" s="34"/>
      <c r="DQ1498" s="34"/>
      <c r="DR1498" s="34"/>
      <c r="DS1498" s="34" t="s">
        <v>2127</v>
      </c>
      <c r="DT1498" s="34"/>
      <c r="DU1498" s="47">
        <v>44376</v>
      </c>
      <c r="DY1498" s="1">
        <v>2</v>
      </c>
      <c r="DZ1498" t="s">
        <v>7940</v>
      </c>
      <c r="EA1498" s="4">
        <v>1.1299999999999999</v>
      </c>
      <c r="EB1498" s="4"/>
      <c r="ED1498" s="4">
        <v>96</v>
      </c>
      <c r="EJ1498"/>
      <c r="EL1498" s="34"/>
      <c r="EN1498" s="34"/>
    </row>
    <row r="1499" spans="1:144" x14ac:dyDescent="0.25">
      <c r="A1499" s="85">
        <v>2022</v>
      </c>
      <c r="B1499" s="87">
        <v>44830</v>
      </c>
      <c r="C1499" t="s">
        <v>121</v>
      </c>
      <c r="D1499" t="s">
        <v>122</v>
      </c>
      <c r="E1499" s="34" t="s">
        <v>7938</v>
      </c>
      <c r="F1499" s="34">
        <f t="shared" si="119"/>
        <v>1498</v>
      </c>
      <c r="G1499" s="34" t="s">
        <v>4985</v>
      </c>
      <c r="H1499">
        <v>18</v>
      </c>
      <c r="I1499" s="34" t="s">
        <v>6141</v>
      </c>
      <c r="J1499" s="34" t="s">
        <v>5007</v>
      </c>
      <c r="K1499" s="34" t="str">
        <f>VLOOKUP(J1499,[2]CodMpios!$B$347:$E$362,4,FALSE)</f>
        <v>18410 - La Montañita</v>
      </c>
      <c r="L1499" s="34" t="str">
        <f>VLOOKUP($J1499,[2]Coord_Mpios_X_Y!$B$2:$K$1123,9,FALSE)</f>
        <v>1,302860442333</v>
      </c>
      <c r="M1499" s="34" t="str">
        <f>VLOOKUP($J1499,[2]Coord_Mpios_X_Y!$B$2:$K$1123,10,FALSE)</f>
        <v>-75,235727318747</v>
      </c>
      <c r="N1499" s="34" t="s">
        <v>125</v>
      </c>
      <c r="O1499" s="34" t="s">
        <v>126</v>
      </c>
      <c r="Q1499" s="34" t="s">
        <v>127</v>
      </c>
      <c r="R1499" s="34">
        <v>26640956</v>
      </c>
      <c r="S1499" s="34" t="str">
        <f t="shared" si="115"/>
        <v>CC26640956</v>
      </c>
      <c r="T1499" s="34" t="s">
        <v>5353</v>
      </c>
      <c r="V1499" s="34" t="s">
        <v>5352</v>
      </c>
      <c r="W1499" s="34" t="s">
        <v>5351</v>
      </c>
      <c r="X1499" s="87">
        <v>23213</v>
      </c>
      <c r="Y1499">
        <v>59</v>
      </c>
      <c r="Z1499" s="36">
        <f>VLOOKUP($Y1499,[2]Edades!$A$3:$H$153,4,FALSE)</f>
        <v>5</v>
      </c>
      <c r="AA1499" s="34" t="str">
        <f>VLOOKUP($Y1499,[2]Edades!$A$3:$H$153,6,FALSE)</f>
        <v>5 - Adultez</v>
      </c>
      <c r="AB1499" s="34">
        <f>VLOOKUP($Y1499,[2]Edades!$A$3:$H$153,7,FALSE)</f>
        <v>12</v>
      </c>
      <c r="AC1499" s="34" t="str">
        <f>VLOOKUP($Y1499,[2]Edades!$A$3:$H$153,8,FALSE)</f>
        <v>55-59</v>
      </c>
      <c r="AD1499" s="34" t="s">
        <v>129</v>
      </c>
      <c r="AE1499" s="1">
        <v>2</v>
      </c>
      <c r="AF1499" s="34" t="s">
        <v>130</v>
      </c>
      <c r="AG1499" s="34" t="s">
        <v>2127</v>
      </c>
      <c r="AH1499" s="34" t="s">
        <v>2127</v>
      </c>
      <c r="AK1499" s="34" t="s">
        <v>125</v>
      </c>
      <c r="AM1499" s="34" t="s">
        <v>2127</v>
      </c>
      <c r="AN1499" s="36" t="s">
        <v>2127</v>
      </c>
      <c r="AO1499" s="36" t="s">
        <v>2127</v>
      </c>
      <c r="AP1499" s="34" t="s">
        <v>2127</v>
      </c>
      <c r="AQ1499" s="36" t="s">
        <v>2127</v>
      </c>
      <c r="AR1499" s="34" t="s">
        <v>2098</v>
      </c>
      <c r="AS1499" s="91" t="s">
        <v>7586</v>
      </c>
      <c r="AT1499" s="34">
        <v>3102370697</v>
      </c>
      <c r="AU1499" s="34" t="s">
        <v>2127</v>
      </c>
      <c r="AX1499" s="90"/>
      <c r="BA1499" s="91"/>
      <c r="BB1499" s="91"/>
      <c r="BC1499" s="91"/>
      <c r="BF1499" s="34" t="s">
        <v>4983</v>
      </c>
      <c r="BG1499" s="92" t="s">
        <v>2098</v>
      </c>
      <c r="BM1499" s="36" t="s">
        <v>131</v>
      </c>
      <c r="BN1499" s="34" t="s">
        <v>132</v>
      </c>
      <c r="BO1499" s="36">
        <v>0</v>
      </c>
      <c r="BQ1499" s="94"/>
      <c r="BS1499" s="36" t="s">
        <v>2127</v>
      </c>
      <c r="BU1499" s="95"/>
      <c r="BV1499" s="95"/>
      <c r="BW1499" s="61"/>
      <c r="BX1499" s="60"/>
      <c r="BY1499" s="59" t="str">
        <f t="shared" ca="1" si="116"/>
        <v/>
      </c>
      <c r="CD1499" s="68"/>
      <c r="CE1499" s="68"/>
      <c r="CF1499" s="67"/>
      <c r="CG1499"/>
      <c r="CH1499" s="2"/>
      <c r="CI1499" s="4" t="e">
        <f t="shared" si="117"/>
        <v>#DIV/0!</v>
      </c>
      <c r="CJ1499" s="5" t="str">
        <f t="shared" si="118"/>
        <v>SIN DATO</v>
      </c>
      <c r="CK1499" s="36">
        <v>0</v>
      </c>
      <c r="CL1499" s="66"/>
      <c r="CM1499" s="89">
        <v>44006</v>
      </c>
      <c r="CN1499" s="97">
        <v>44006</v>
      </c>
      <c r="CP1499"/>
      <c r="CQ1499" s="65"/>
      <c r="CR1499" s="65"/>
      <c r="CS1499" s="98"/>
      <c r="CT1499"/>
      <c r="CU1499"/>
      <c r="CV1499" s="97"/>
      <c r="CW1499" s="2"/>
      <c r="CX1499" s="82"/>
      <c r="DG1499" s="64"/>
      <c r="DI1499" s="89"/>
      <c r="DJ1499" s="89"/>
      <c r="DN1499" s="34"/>
      <c r="DO1499" s="34"/>
      <c r="DP1499" s="34"/>
      <c r="DQ1499" s="34"/>
      <c r="DR1499" s="34"/>
      <c r="DS1499" s="34" t="s">
        <v>2127</v>
      </c>
      <c r="DT1499" s="34"/>
      <c r="DU1499" s="47">
        <v>44736</v>
      </c>
      <c r="DY1499" s="1">
        <v>2</v>
      </c>
      <c r="DZ1499" t="s">
        <v>7941</v>
      </c>
      <c r="EA1499" s="4">
        <v>0.75</v>
      </c>
      <c r="EB1499" s="4">
        <v>307</v>
      </c>
      <c r="EC1499" s="4">
        <v>247</v>
      </c>
      <c r="EE1499" s="4">
        <v>34.9</v>
      </c>
      <c r="EF1499" s="4">
        <v>221</v>
      </c>
      <c r="EG1499" s="4">
        <v>2.2999999999999998</v>
      </c>
      <c r="EH1499" s="4">
        <v>12.7</v>
      </c>
      <c r="EJ1499"/>
      <c r="EL1499" s="34"/>
      <c r="EN1499" s="34"/>
    </row>
    <row r="1500" spans="1:144" x14ac:dyDescent="0.25">
      <c r="A1500" s="85">
        <v>2022</v>
      </c>
      <c r="B1500" s="87">
        <v>44830</v>
      </c>
      <c r="C1500" t="s">
        <v>121</v>
      </c>
      <c r="D1500" t="s">
        <v>122</v>
      </c>
      <c r="E1500" s="34" t="s">
        <v>7938</v>
      </c>
      <c r="F1500" s="34">
        <f t="shared" si="119"/>
        <v>1499</v>
      </c>
      <c r="G1500" s="34" t="s">
        <v>4985</v>
      </c>
      <c r="H1500">
        <v>18</v>
      </c>
      <c r="I1500" s="34" t="s">
        <v>6141</v>
      </c>
      <c r="J1500" s="34" t="s">
        <v>4988</v>
      </c>
      <c r="K1500" s="34" t="str">
        <f>VLOOKUP(J1500,[2]CodMpios!$B$347:$E$362,4,FALSE)</f>
        <v>18001 - Florencia</v>
      </c>
      <c r="L1500" s="34" t="str">
        <f>VLOOKUP($J1500,[2]Coord_Mpios_X_Y!$B$2:$K$1123,9,FALSE)</f>
        <v>1,749138703818</v>
      </c>
      <c r="M1500" s="34" t="str">
        <f>VLOOKUP($J1500,[2]Coord_Mpios_X_Y!$B$2:$K$1123,10,FALSE)</f>
        <v>-75,558239064333</v>
      </c>
      <c r="N1500" s="34" t="s">
        <v>125</v>
      </c>
      <c r="O1500" s="34" t="s">
        <v>126</v>
      </c>
      <c r="Q1500" s="34" t="s">
        <v>127</v>
      </c>
      <c r="R1500" s="34">
        <v>26619845</v>
      </c>
      <c r="S1500" s="34" t="str">
        <f t="shared" si="115"/>
        <v>CC26619845</v>
      </c>
      <c r="T1500" s="34" t="s">
        <v>5350</v>
      </c>
      <c r="V1500" s="34" t="s">
        <v>5349</v>
      </c>
      <c r="W1500" s="34" t="s">
        <v>5348</v>
      </c>
      <c r="X1500" s="87">
        <v>17491</v>
      </c>
      <c r="Y1500">
        <v>75</v>
      </c>
      <c r="Z1500" s="36">
        <f>VLOOKUP($Y1500,[2]Edades!$A$3:$H$153,4,FALSE)</f>
        <v>6</v>
      </c>
      <c r="AA1500" s="34" t="str">
        <f>VLOOKUP($Y1500,[2]Edades!$A$3:$H$153,6,FALSE)</f>
        <v>6 - Persona mayor</v>
      </c>
      <c r="AB1500" s="34">
        <f>VLOOKUP($Y1500,[2]Edades!$A$3:$H$153,7,FALSE)</f>
        <v>16</v>
      </c>
      <c r="AC1500" s="34" t="str">
        <f>VLOOKUP($Y1500,[2]Edades!$A$3:$H$153,8,FALSE)</f>
        <v>75-79</v>
      </c>
      <c r="AD1500" s="34" t="s">
        <v>129</v>
      </c>
      <c r="AE1500" s="1">
        <v>2</v>
      </c>
      <c r="AF1500" s="34" t="s">
        <v>2137</v>
      </c>
      <c r="AG1500" s="34" t="s">
        <v>2127</v>
      </c>
      <c r="AH1500" s="34" t="s">
        <v>2127</v>
      </c>
      <c r="AK1500" s="34" t="s">
        <v>125</v>
      </c>
      <c r="AM1500" s="34" t="s">
        <v>2127</v>
      </c>
      <c r="AN1500" s="36" t="s">
        <v>2127</v>
      </c>
      <c r="AO1500" s="36" t="s">
        <v>2127</v>
      </c>
      <c r="AP1500" s="34" t="s">
        <v>2127</v>
      </c>
      <c r="AQ1500" s="36" t="s">
        <v>2127</v>
      </c>
      <c r="AR1500" s="34" t="s">
        <v>2098</v>
      </c>
      <c r="AS1500" s="91" t="s">
        <v>7587</v>
      </c>
      <c r="AT1500" s="34">
        <v>3123413541</v>
      </c>
      <c r="AU1500" s="34" t="s">
        <v>2127</v>
      </c>
      <c r="AX1500" s="90"/>
      <c r="BA1500" s="91"/>
      <c r="BB1500" s="91"/>
      <c r="BC1500" s="91"/>
      <c r="BF1500" s="34" t="s">
        <v>4983</v>
      </c>
      <c r="BG1500" s="92" t="s">
        <v>2098</v>
      </c>
      <c r="BM1500" s="36" t="s">
        <v>131</v>
      </c>
      <c r="BN1500" s="34" t="s">
        <v>132</v>
      </c>
      <c r="BO1500" s="36">
        <v>0</v>
      </c>
      <c r="BQ1500" s="94"/>
      <c r="BS1500" s="36" t="s">
        <v>2127</v>
      </c>
      <c r="BU1500" s="95"/>
      <c r="BV1500" s="95"/>
      <c r="BW1500" s="61"/>
      <c r="BX1500" s="60"/>
      <c r="BY1500" s="59" t="str">
        <f t="shared" ca="1" si="116"/>
        <v/>
      </c>
      <c r="CD1500" s="68"/>
      <c r="CE1500" s="68"/>
      <c r="CF1500" s="67"/>
      <c r="CG1500">
        <v>64</v>
      </c>
      <c r="CH1500" s="2">
        <v>162</v>
      </c>
      <c r="CI1500" s="4">
        <f t="shared" si="117"/>
        <v>24.386526444139609</v>
      </c>
      <c r="CJ1500" s="5" t="str">
        <f t="shared" si="118"/>
        <v>NORMAL</v>
      </c>
      <c r="CK1500" s="36">
        <v>0</v>
      </c>
      <c r="CL1500" s="66"/>
      <c r="CM1500" s="89">
        <v>44007</v>
      </c>
      <c r="CN1500" s="97">
        <v>44047</v>
      </c>
      <c r="CP1500"/>
      <c r="CQ1500" s="65"/>
      <c r="CR1500" s="65"/>
      <c r="CS1500" s="98"/>
      <c r="CT1500"/>
      <c r="CU1500"/>
      <c r="CV1500" s="97"/>
      <c r="CW1500" s="2">
        <v>110</v>
      </c>
      <c r="CX1500" s="82">
        <v>80</v>
      </c>
      <c r="DG1500" s="64"/>
      <c r="DI1500" s="89"/>
      <c r="DJ1500" s="89"/>
      <c r="DN1500" s="34"/>
      <c r="DO1500" s="34"/>
      <c r="DP1500" s="34"/>
      <c r="DQ1500" s="34"/>
      <c r="DR1500" s="34"/>
      <c r="DS1500" s="34" t="s">
        <v>2127</v>
      </c>
      <c r="DT1500" s="34"/>
      <c r="DU1500" s="47">
        <v>44407</v>
      </c>
      <c r="DY1500" s="1">
        <v>2</v>
      </c>
      <c r="DZ1500" t="s">
        <v>7941</v>
      </c>
      <c r="EA1500" s="4">
        <v>0.81</v>
      </c>
      <c r="EB1500" s="4">
        <v>89</v>
      </c>
      <c r="EC1500" s="4">
        <v>172</v>
      </c>
      <c r="ED1500" s="4">
        <v>98</v>
      </c>
      <c r="EE1500" s="4">
        <v>41.8</v>
      </c>
      <c r="EF1500" s="4">
        <v>162</v>
      </c>
      <c r="EG1500" s="4">
        <v>2.5</v>
      </c>
      <c r="EJ1500"/>
      <c r="EL1500" s="34"/>
      <c r="EN1500" s="34"/>
    </row>
    <row r="1501" spans="1:144" x14ac:dyDescent="0.25">
      <c r="A1501" s="85">
        <v>2022</v>
      </c>
      <c r="B1501" s="87">
        <v>44830</v>
      </c>
      <c r="C1501" t="s">
        <v>121</v>
      </c>
      <c r="D1501" t="s">
        <v>122</v>
      </c>
      <c r="E1501" s="34" t="s">
        <v>7938</v>
      </c>
      <c r="F1501" s="34">
        <f t="shared" si="119"/>
        <v>1500</v>
      </c>
      <c r="G1501" s="34" t="s">
        <v>4985</v>
      </c>
      <c r="H1501">
        <v>18</v>
      </c>
      <c r="I1501" s="34" t="s">
        <v>6141</v>
      </c>
      <c r="J1501" s="34" t="s">
        <v>4988</v>
      </c>
      <c r="K1501" s="34" t="str">
        <f>VLOOKUP(J1501,[2]CodMpios!$B$347:$E$362,4,FALSE)</f>
        <v>18001 - Florencia</v>
      </c>
      <c r="L1501" s="34" t="str">
        <f>VLOOKUP($J1501,[2]Coord_Mpios_X_Y!$B$2:$K$1123,9,FALSE)</f>
        <v>1,749138703818</v>
      </c>
      <c r="M1501" s="34" t="str">
        <f>VLOOKUP($J1501,[2]Coord_Mpios_X_Y!$B$2:$K$1123,10,FALSE)</f>
        <v>-75,558239064333</v>
      </c>
      <c r="N1501" s="34" t="s">
        <v>139</v>
      </c>
      <c r="O1501" s="34" t="s">
        <v>126</v>
      </c>
      <c r="Q1501" s="34" t="s">
        <v>127</v>
      </c>
      <c r="R1501" s="34">
        <v>1884536</v>
      </c>
      <c r="S1501" s="34" t="str">
        <f t="shared" si="115"/>
        <v>CC1884536</v>
      </c>
      <c r="T1501" s="34" t="s">
        <v>489</v>
      </c>
      <c r="V1501" s="34" t="s">
        <v>228</v>
      </c>
      <c r="W1501" s="34" t="s">
        <v>196</v>
      </c>
      <c r="X1501" s="87">
        <v>13712</v>
      </c>
      <c r="Y1501">
        <v>85</v>
      </c>
      <c r="Z1501" s="36">
        <f>VLOOKUP($Y1501,[2]Edades!$A$3:$H$153,4,FALSE)</f>
        <v>6</v>
      </c>
      <c r="AA1501" s="34" t="str">
        <f>VLOOKUP($Y1501,[2]Edades!$A$3:$H$153,6,FALSE)</f>
        <v>6 - Persona mayor</v>
      </c>
      <c r="AB1501" s="34">
        <f>VLOOKUP($Y1501,[2]Edades!$A$3:$H$153,7,FALSE)</f>
        <v>17</v>
      </c>
      <c r="AC1501" s="34" t="str">
        <f>VLOOKUP($Y1501,[2]Edades!$A$3:$H$153,8,FALSE)</f>
        <v>80 Y MÁS</v>
      </c>
      <c r="AD1501" s="34" t="s">
        <v>146</v>
      </c>
      <c r="AE1501">
        <v>1</v>
      </c>
      <c r="AF1501" s="34" t="s">
        <v>2137</v>
      </c>
      <c r="AG1501" s="34" t="s">
        <v>2127</v>
      </c>
      <c r="AH1501" s="34" t="s">
        <v>2127</v>
      </c>
      <c r="AK1501" s="34" t="s">
        <v>139</v>
      </c>
      <c r="AM1501" s="34" t="s">
        <v>2127</v>
      </c>
      <c r="AN1501" s="36" t="s">
        <v>2127</v>
      </c>
      <c r="AO1501" s="36" t="s">
        <v>2127</v>
      </c>
      <c r="AP1501" s="34" t="s">
        <v>2127</v>
      </c>
      <c r="AQ1501" s="36" t="s">
        <v>2127</v>
      </c>
      <c r="AR1501" s="34" t="s">
        <v>2098</v>
      </c>
      <c r="AS1501" s="91" t="s">
        <v>7588</v>
      </c>
      <c r="AT1501" s="34">
        <v>3134187762</v>
      </c>
      <c r="AU1501" s="34" t="s">
        <v>2127</v>
      </c>
      <c r="AX1501" s="90"/>
      <c r="BA1501" s="91"/>
      <c r="BB1501" s="91"/>
      <c r="BC1501" s="91"/>
      <c r="BF1501" s="34" t="s">
        <v>4983</v>
      </c>
      <c r="BG1501" s="92" t="s">
        <v>2098</v>
      </c>
      <c r="BM1501" s="36" t="s">
        <v>131</v>
      </c>
      <c r="BN1501" s="34" t="s">
        <v>132</v>
      </c>
      <c r="BO1501" s="36">
        <v>0</v>
      </c>
      <c r="BQ1501" s="94"/>
      <c r="BS1501" s="36" t="s">
        <v>2127</v>
      </c>
      <c r="BU1501" s="95"/>
      <c r="BV1501" s="95"/>
      <c r="BW1501" s="61"/>
      <c r="BX1501" s="60"/>
      <c r="BY1501" s="59" t="str">
        <f t="shared" ca="1" si="116"/>
        <v/>
      </c>
      <c r="CD1501" s="68"/>
      <c r="CE1501" s="68"/>
      <c r="CF1501" s="67"/>
      <c r="CG1501">
        <v>65</v>
      </c>
      <c r="CH1501" s="2">
        <v>160</v>
      </c>
      <c r="CI1501" s="4">
        <f t="shared" si="117"/>
        <v>25.390624999999996</v>
      </c>
      <c r="CJ1501" s="5" t="str">
        <f t="shared" si="118"/>
        <v>SOBREPESO</v>
      </c>
      <c r="CK1501" s="36">
        <v>0</v>
      </c>
      <c r="CL1501" s="66"/>
      <c r="CM1501" s="89">
        <v>43992</v>
      </c>
      <c r="CN1501" s="97">
        <v>44008</v>
      </c>
      <c r="CP1501"/>
      <c r="CQ1501" s="65"/>
      <c r="CR1501" s="65"/>
      <c r="CS1501" s="98"/>
      <c r="CT1501"/>
      <c r="CU1501"/>
      <c r="CV1501" s="97"/>
      <c r="CW1501" s="2"/>
      <c r="CX1501" s="82"/>
      <c r="DG1501" s="64"/>
      <c r="DI1501" s="89"/>
      <c r="DJ1501" s="89"/>
      <c r="DN1501" s="34"/>
      <c r="DO1501" s="34"/>
      <c r="DP1501" s="34"/>
      <c r="DQ1501" s="34"/>
      <c r="DR1501" s="34"/>
      <c r="DS1501" s="34" t="s">
        <v>2127</v>
      </c>
      <c r="DT1501" s="34"/>
      <c r="DU1501" s="47">
        <v>44518</v>
      </c>
      <c r="DY1501" s="1">
        <v>3</v>
      </c>
      <c r="DZ1501" t="s">
        <v>7940</v>
      </c>
      <c r="EB1501" s="4"/>
      <c r="EJ1501"/>
      <c r="EL1501" s="34"/>
      <c r="EN1501" s="34"/>
    </row>
    <row r="1502" spans="1:144" x14ac:dyDescent="0.25">
      <c r="A1502" s="85">
        <v>2022</v>
      </c>
      <c r="B1502" s="87">
        <v>44830</v>
      </c>
      <c r="C1502" t="s">
        <v>121</v>
      </c>
      <c r="D1502" t="s">
        <v>122</v>
      </c>
      <c r="E1502" s="34" t="s">
        <v>7938</v>
      </c>
      <c r="F1502" s="34">
        <f t="shared" si="119"/>
        <v>1501</v>
      </c>
      <c r="G1502" s="34" t="s">
        <v>4985</v>
      </c>
      <c r="H1502">
        <v>18</v>
      </c>
      <c r="I1502" s="34" t="s">
        <v>6141</v>
      </c>
      <c r="J1502" s="34" t="s">
        <v>4996</v>
      </c>
      <c r="K1502" s="34" t="str">
        <f>VLOOKUP(J1502,[2]CodMpios!$B$347:$E$362,4,FALSE)</f>
        <v>18247 - El Doncello</v>
      </c>
      <c r="L1502" s="34" t="str">
        <f>VLOOKUP($J1502,[2]Coord_Mpios_X_Y!$B$2:$K$1123,9,FALSE)</f>
        <v>1,791385903474</v>
      </c>
      <c r="M1502" s="34" t="str">
        <f>VLOOKUP($J1502,[2]Coord_Mpios_X_Y!$B$2:$K$1123,10,FALSE)</f>
        <v>-75,193944154894</v>
      </c>
      <c r="N1502" s="34" t="s">
        <v>139</v>
      </c>
      <c r="O1502" s="34" t="s">
        <v>126</v>
      </c>
      <c r="Q1502" s="34" t="s">
        <v>127</v>
      </c>
      <c r="R1502" s="34">
        <v>17620786</v>
      </c>
      <c r="S1502" s="34" t="str">
        <f t="shared" si="115"/>
        <v>CC17620786</v>
      </c>
      <c r="T1502" s="34" t="s">
        <v>5191</v>
      </c>
      <c r="U1502" s="34" t="s">
        <v>145</v>
      </c>
      <c r="V1502" s="34" t="s">
        <v>2415</v>
      </c>
      <c r="W1502" s="34" t="s">
        <v>201</v>
      </c>
      <c r="X1502" s="87">
        <v>15720</v>
      </c>
      <c r="Y1502">
        <v>80</v>
      </c>
      <c r="Z1502" s="36">
        <f>VLOOKUP($Y1502,[2]Edades!$A$3:$H$153,4,FALSE)</f>
        <v>6</v>
      </c>
      <c r="AA1502" s="34" t="str">
        <f>VLOOKUP($Y1502,[2]Edades!$A$3:$H$153,6,FALSE)</f>
        <v>6 - Persona mayor</v>
      </c>
      <c r="AB1502" s="34">
        <f>VLOOKUP($Y1502,[2]Edades!$A$3:$H$153,7,FALSE)</f>
        <v>17</v>
      </c>
      <c r="AC1502" s="34" t="str">
        <f>VLOOKUP($Y1502,[2]Edades!$A$3:$H$153,8,FALSE)</f>
        <v>80 Y MÁS</v>
      </c>
      <c r="AD1502" s="34" t="s">
        <v>146</v>
      </c>
      <c r="AE1502">
        <v>1</v>
      </c>
      <c r="AF1502" s="34" t="s">
        <v>2137</v>
      </c>
      <c r="AG1502" s="34" t="s">
        <v>2127</v>
      </c>
      <c r="AH1502" s="34" t="s">
        <v>2127</v>
      </c>
      <c r="AK1502" s="34" t="s">
        <v>139</v>
      </c>
      <c r="AM1502" s="34" t="s">
        <v>2127</v>
      </c>
      <c r="AN1502" s="36" t="s">
        <v>2127</v>
      </c>
      <c r="AO1502" s="36" t="s">
        <v>2127</v>
      </c>
      <c r="AP1502" s="34" t="s">
        <v>2127</v>
      </c>
      <c r="AQ1502" s="36" t="s">
        <v>2127</v>
      </c>
      <c r="AR1502" s="34" t="s">
        <v>5189</v>
      </c>
      <c r="AS1502" s="91" t="s">
        <v>7589</v>
      </c>
      <c r="AT1502" s="34">
        <v>3132964133</v>
      </c>
      <c r="AU1502" s="34" t="s">
        <v>2127</v>
      </c>
      <c r="AX1502" s="90"/>
      <c r="BA1502" s="91"/>
      <c r="BB1502" s="91"/>
      <c r="BC1502" s="91"/>
      <c r="BF1502" s="34" t="s">
        <v>4983</v>
      </c>
      <c r="BG1502" s="92" t="s">
        <v>5189</v>
      </c>
      <c r="BM1502" s="36" t="s">
        <v>131</v>
      </c>
      <c r="BN1502" s="34" t="s">
        <v>132</v>
      </c>
      <c r="BO1502" s="36">
        <v>0</v>
      </c>
      <c r="BQ1502" s="94"/>
      <c r="BS1502" s="36" t="s">
        <v>2127</v>
      </c>
      <c r="BU1502" s="95"/>
      <c r="BV1502" s="95"/>
      <c r="BW1502" s="61"/>
      <c r="BX1502" s="60"/>
      <c r="BY1502" s="59" t="str">
        <f t="shared" ca="1" si="116"/>
        <v/>
      </c>
      <c r="CD1502" s="68"/>
      <c r="CE1502" s="68"/>
      <c r="CF1502" s="67"/>
      <c r="CG1502"/>
      <c r="CH1502" s="2"/>
      <c r="CI1502" s="4" t="e">
        <f t="shared" si="117"/>
        <v>#DIV/0!</v>
      </c>
      <c r="CJ1502" s="5" t="str">
        <f t="shared" si="118"/>
        <v>SIN DATO</v>
      </c>
      <c r="CK1502" s="36">
        <v>0</v>
      </c>
      <c r="CL1502" s="66"/>
      <c r="CN1502" s="97"/>
      <c r="CP1502"/>
      <c r="CQ1502" s="65"/>
      <c r="CR1502" s="65"/>
      <c r="CS1502" s="98"/>
      <c r="CT1502"/>
      <c r="CU1502"/>
      <c r="CV1502" s="97"/>
      <c r="CW1502" s="2"/>
      <c r="CX1502" s="82"/>
      <c r="DG1502" s="64"/>
      <c r="DI1502" s="89"/>
      <c r="DJ1502" s="89"/>
      <c r="DK1502" s="89">
        <v>44028</v>
      </c>
      <c r="DN1502" s="34"/>
      <c r="DO1502" s="34"/>
      <c r="DP1502" s="34"/>
      <c r="DQ1502" s="34"/>
      <c r="DR1502" s="34"/>
      <c r="DS1502" s="34" t="s">
        <v>2127</v>
      </c>
      <c r="DT1502" s="34"/>
      <c r="DZ1502" t="s">
        <v>7941</v>
      </c>
      <c r="EB1502" s="4"/>
      <c r="EJ1502"/>
      <c r="EL1502" s="34"/>
      <c r="EN1502" s="34"/>
    </row>
    <row r="1503" spans="1:144" x14ac:dyDescent="0.25">
      <c r="A1503" s="85">
        <v>2022</v>
      </c>
      <c r="B1503" s="87">
        <v>44830</v>
      </c>
      <c r="C1503" t="s">
        <v>121</v>
      </c>
      <c r="D1503" t="s">
        <v>122</v>
      </c>
      <c r="E1503" s="34" t="s">
        <v>7938</v>
      </c>
      <c r="F1503" s="34">
        <f t="shared" si="119"/>
        <v>1502</v>
      </c>
      <c r="G1503" s="34" t="s">
        <v>4985</v>
      </c>
      <c r="H1503">
        <v>18</v>
      </c>
      <c r="I1503" s="34" t="s">
        <v>6141</v>
      </c>
      <c r="J1503" s="34" t="s">
        <v>4988</v>
      </c>
      <c r="K1503" s="34" t="str">
        <f>VLOOKUP(J1503,[2]CodMpios!$B$347:$E$362,4,FALSE)</f>
        <v>18001 - Florencia</v>
      </c>
      <c r="L1503" s="34" t="str">
        <f>VLOOKUP($J1503,[2]Coord_Mpios_X_Y!$B$2:$K$1123,9,FALSE)</f>
        <v>1,749138703818</v>
      </c>
      <c r="M1503" s="34" t="str">
        <f>VLOOKUP($J1503,[2]Coord_Mpios_X_Y!$B$2:$K$1123,10,FALSE)</f>
        <v>-75,558239064333</v>
      </c>
      <c r="N1503" s="34" t="s">
        <v>139</v>
      </c>
      <c r="O1503" s="34" t="s">
        <v>126</v>
      </c>
      <c r="Q1503" s="34" t="s">
        <v>127</v>
      </c>
      <c r="R1503" s="34">
        <v>1671680</v>
      </c>
      <c r="S1503" s="34" t="str">
        <f t="shared" si="115"/>
        <v>CC1671680</v>
      </c>
      <c r="T1503" s="34" t="s">
        <v>389</v>
      </c>
      <c r="V1503" s="34" t="s">
        <v>1030</v>
      </c>
      <c r="W1503" s="34" t="s">
        <v>5347</v>
      </c>
      <c r="X1503" s="87">
        <v>10853</v>
      </c>
      <c r="Y1503">
        <v>93</v>
      </c>
      <c r="Z1503" s="36">
        <f>VLOOKUP($Y1503,[2]Edades!$A$3:$H$153,4,FALSE)</f>
        <v>6</v>
      </c>
      <c r="AA1503" s="34" t="str">
        <f>VLOOKUP($Y1503,[2]Edades!$A$3:$H$153,6,FALSE)</f>
        <v>6 - Persona mayor</v>
      </c>
      <c r="AB1503" s="34">
        <f>VLOOKUP($Y1503,[2]Edades!$A$3:$H$153,7,FALSE)</f>
        <v>17</v>
      </c>
      <c r="AC1503" s="34" t="str">
        <f>VLOOKUP($Y1503,[2]Edades!$A$3:$H$153,8,FALSE)</f>
        <v>80 Y MÁS</v>
      </c>
      <c r="AD1503" s="34" t="s">
        <v>146</v>
      </c>
      <c r="AE1503">
        <v>1</v>
      </c>
      <c r="AF1503" s="34" t="s">
        <v>2137</v>
      </c>
      <c r="AG1503" s="34" t="s">
        <v>2127</v>
      </c>
      <c r="AH1503" s="34" t="s">
        <v>2127</v>
      </c>
      <c r="AK1503" s="34" t="s">
        <v>139</v>
      </c>
      <c r="AM1503" s="34" t="s">
        <v>2127</v>
      </c>
      <c r="AN1503" s="36" t="s">
        <v>2127</v>
      </c>
      <c r="AO1503" s="36" t="s">
        <v>2127</v>
      </c>
      <c r="AP1503" s="34" t="s">
        <v>2127</v>
      </c>
      <c r="AQ1503" s="36" t="s">
        <v>2127</v>
      </c>
      <c r="AR1503" s="34" t="s">
        <v>2098</v>
      </c>
      <c r="AS1503" s="91" t="s">
        <v>7590</v>
      </c>
      <c r="AT1503" s="34">
        <v>3134187762</v>
      </c>
      <c r="AU1503" s="34" t="s">
        <v>2127</v>
      </c>
      <c r="AX1503" s="90"/>
      <c r="BA1503" s="91"/>
      <c r="BB1503" s="91"/>
      <c r="BC1503" s="91"/>
      <c r="BF1503" s="34" t="s">
        <v>4983</v>
      </c>
      <c r="BG1503" s="92" t="s">
        <v>2098</v>
      </c>
      <c r="BM1503" s="36" t="s">
        <v>131</v>
      </c>
      <c r="BN1503" s="34" t="s">
        <v>132</v>
      </c>
      <c r="BO1503" s="36">
        <v>0</v>
      </c>
      <c r="BQ1503" s="94"/>
      <c r="BS1503" s="36" t="s">
        <v>2127</v>
      </c>
      <c r="BU1503" s="95"/>
      <c r="BV1503" s="95"/>
      <c r="BW1503" s="61"/>
      <c r="BX1503" s="60"/>
      <c r="BY1503" s="59" t="str">
        <f t="shared" ca="1" si="116"/>
        <v/>
      </c>
      <c r="CD1503" s="68"/>
      <c r="CE1503" s="68"/>
      <c r="CF1503" s="67"/>
      <c r="CG1503"/>
      <c r="CH1503" s="2"/>
      <c r="CI1503" s="4" t="e">
        <f t="shared" si="117"/>
        <v>#DIV/0!</v>
      </c>
      <c r="CJ1503" s="5" t="str">
        <f t="shared" si="118"/>
        <v>SIN DATO</v>
      </c>
      <c r="CK1503" s="36">
        <v>0</v>
      </c>
      <c r="CL1503" s="66"/>
      <c r="CM1503" s="89">
        <v>44012</v>
      </c>
      <c r="CN1503" s="97">
        <v>44054</v>
      </c>
      <c r="CP1503"/>
      <c r="CQ1503" s="65"/>
      <c r="CR1503" s="65"/>
      <c r="CS1503" s="98"/>
      <c r="CT1503"/>
      <c r="CU1503"/>
      <c r="CV1503" s="97"/>
      <c r="CW1503" s="2"/>
      <c r="CX1503" s="82"/>
      <c r="DG1503" s="64"/>
      <c r="DI1503" s="89"/>
      <c r="DJ1503" s="89"/>
      <c r="DK1503" s="89">
        <v>44003</v>
      </c>
      <c r="DN1503" s="34"/>
      <c r="DO1503" s="34"/>
      <c r="DP1503" s="34"/>
      <c r="DQ1503" s="34"/>
      <c r="DR1503" s="34"/>
      <c r="DS1503" s="34" t="s">
        <v>2127</v>
      </c>
      <c r="DT1503" s="34"/>
      <c r="DU1503" s="47">
        <v>44347</v>
      </c>
      <c r="DY1503" s="1">
        <v>2</v>
      </c>
      <c r="DZ1503" t="s">
        <v>7940</v>
      </c>
      <c r="EB1503" s="4"/>
      <c r="EJ1503"/>
      <c r="EL1503" s="34"/>
      <c r="EN1503" s="34"/>
    </row>
    <row r="1504" spans="1:144" x14ac:dyDescent="0.25">
      <c r="A1504" s="85">
        <v>2022</v>
      </c>
      <c r="B1504" s="87">
        <v>44830</v>
      </c>
      <c r="C1504" t="s">
        <v>121</v>
      </c>
      <c r="D1504" t="s">
        <v>122</v>
      </c>
      <c r="E1504" s="34" t="s">
        <v>7938</v>
      </c>
      <c r="F1504" s="34">
        <f t="shared" si="119"/>
        <v>1503</v>
      </c>
      <c r="G1504" s="34" t="s">
        <v>4985</v>
      </c>
      <c r="H1504">
        <v>18</v>
      </c>
      <c r="I1504" s="34" t="s">
        <v>6141</v>
      </c>
      <c r="J1504" s="34" t="s">
        <v>4996</v>
      </c>
      <c r="K1504" s="34" t="str">
        <f>VLOOKUP(J1504,[2]CodMpios!$B$347:$E$362,4,FALSE)</f>
        <v>18247 - El Doncello</v>
      </c>
      <c r="L1504" s="34" t="str">
        <f>VLOOKUP($J1504,[2]Coord_Mpios_X_Y!$B$2:$K$1123,9,FALSE)</f>
        <v>1,791385903474</v>
      </c>
      <c r="M1504" s="34" t="str">
        <f>VLOOKUP($J1504,[2]Coord_Mpios_X_Y!$B$2:$K$1123,10,FALSE)</f>
        <v>-75,193944154894</v>
      </c>
      <c r="N1504" s="34" t="s">
        <v>6142</v>
      </c>
      <c r="O1504" s="34" t="s">
        <v>126</v>
      </c>
      <c r="Q1504" s="34" t="s">
        <v>127</v>
      </c>
      <c r="R1504" s="34">
        <v>26619191</v>
      </c>
      <c r="S1504" s="34" t="str">
        <f t="shared" si="115"/>
        <v>CC26619191</v>
      </c>
      <c r="T1504" s="34" t="s">
        <v>234</v>
      </c>
      <c r="U1504" s="34" t="s">
        <v>195</v>
      </c>
      <c r="V1504" s="34" t="s">
        <v>5346</v>
      </c>
      <c r="W1504" s="34" t="s">
        <v>761</v>
      </c>
      <c r="X1504" s="87">
        <v>18089</v>
      </c>
      <c r="Y1504">
        <v>73</v>
      </c>
      <c r="Z1504" s="36">
        <f>VLOOKUP($Y1504,[2]Edades!$A$3:$H$153,4,FALSE)</f>
        <v>6</v>
      </c>
      <c r="AA1504" s="34" t="str">
        <f>VLOOKUP($Y1504,[2]Edades!$A$3:$H$153,6,FALSE)</f>
        <v>6 - Persona mayor</v>
      </c>
      <c r="AB1504" s="34">
        <f>VLOOKUP($Y1504,[2]Edades!$A$3:$H$153,7,FALSE)</f>
        <v>15</v>
      </c>
      <c r="AC1504" s="34" t="str">
        <f>VLOOKUP($Y1504,[2]Edades!$A$3:$H$153,8,FALSE)</f>
        <v>70-74</v>
      </c>
      <c r="AD1504" s="34" t="s">
        <v>129</v>
      </c>
      <c r="AE1504" s="1">
        <v>2</v>
      </c>
      <c r="AF1504" s="34" t="s">
        <v>2137</v>
      </c>
      <c r="AG1504" s="34" t="s">
        <v>2127</v>
      </c>
      <c r="AH1504" s="34" t="s">
        <v>2127</v>
      </c>
      <c r="AK1504" s="34" t="s">
        <v>6142</v>
      </c>
      <c r="AM1504" s="34" t="s">
        <v>2127</v>
      </c>
      <c r="AN1504" s="36" t="s">
        <v>2127</v>
      </c>
      <c r="AO1504" s="36" t="s">
        <v>2127</v>
      </c>
      <c r="AP1504" s="34" t="s">
        <v>2127</v>
      </c>
      <c r="AQ1504" s="36" t="s">
        <v>2127</v>
      </c>
      <c r="AR1504" s="34" t="s">
        <v>5189</v>
      </c>
      <c r="AS1504" s="91" t="s">
        <v>7591</v>
      </c>
      <c r="AT1504" s="34">
        <v>3104594078</v>
      </c>
      <c r="AU1504" s="34" t="s">
        <v>2127</v>
      </c>
      <c r="AX1504" s="90"/>
      <c r="BA1504" s="91"/>
      <c r="BB1504" s="91"/>
      <c r="BC1504" s="91"/>
      <c r="BF1504" s="34" t="s">
        <v>4983</v>
      </c>
      <c r="BG1504" s="92" t="s">
        <v>2098</v>
      </c>
      <c r="BM1504" s="36" t="s">
        <v>131</v>
      </c>
      <c r="BN1504" s="34" t="s">
        <v>132</v>
      </c>
      <c r="BO1504" s="36">
        <v>0</v>
      </c>
      <c r="BQ1504" s="94"/>
      <c r="BS1504" s="36" t="s">
        <v>2127</v>
      </c>
      <c r="BU1504" s="95"/>
      <c r="BV1504" s="95"/>
      <c r="BW1504" s="61"/>
      <c r="BX1504" s="60"/>
      <c r="BY1504" s="59" t="str">
        <f t="shared" ca="1" si="116"/>
        <v/>
      </c>
      <c r="CD1504" s="68"/>
      <c r="CE1504" s="68"/>
      <c r="CF1504" s="67"/>
      <c r="CG1504"/>
      <c r="CH1504" s="2"/>
      <c r="CI1504" s="4" t="e">
        <f t="shared" si="117"/>
        <v>#DIV/0!</v>
      </c>
      <c r="CJ1504" s="5" t="str">
        <f t="shared" si="118"/>
        <v>SIN DATO</v>
      </c>
      <c r="CK1504" s="36">
        <v>0</v>
      </c>
      <c r="CL1504" s="66"/>
      <c r="CM1504" s="89">
        <v>44007</v>
      </c>
      <c r="CN1504" s="97"/>
      <c r="CP1504"/>
      <c r="CQ1504" s="65"/>
      <c r="CR1504" s="65"/>
      <c r="CS1504" s="98"/>
      <c r="CT1504"/>
      <c r="CU1504"/>
      <c r="CV1504" s="97"/>
      <c r="CW1504" s="2"/>
      <c r="CX1504" s="82"/>
      <c r="DG1504" s="64"/>
      <c r="DI1504" s="89"/>
      <c r="DJ1504" s="89"/>
      <c r="DN1504" s="34"/>
      <c r="DO1504" s="34"/>
      <c r="DP1504" s="34"/>
      <c r="DQ1504" s="34"/>
      <c r="DR1504" s="34"/>
      <c r="DS1504" s="34" t="s">
        <v>2127</v>
      </c>
      <c r="DT1504" s="34"/>
      <c r="DZ1504" t="s">
        <v>7941</v>
      </c>
      <c r="EB1504" s="4"/>
      <c r="EJ1504"/>
      <c r="EL1504" s="34"/>
      <c r="EN1504" s="34"/>
    </row>
    <row r="1505" spans="1:144" x14ac:dyDescent="0.25">
      <c r="A1505" s="85">
        <v>2022</v>
      </c>
      <c r="B1505" s="87">
        <v>44830</v>
      </c>
      <c r="C1505" t="s">
        <v>121</v>
      </c>
      <c r="D1505" t="s">
        <v>122</v>
      </c>
      <c r="E1505" s="34" t="s">
        <v>7938</v>
      </c>
      <c r="F1505" s="34">
        <f t="shared" si="119"/>
        <v>1504</v>
      </c>
      <c r="G1505" s="34" t="s">
        <v>4985</v>
      </c>
      <c r="H1505">
        <v>18</v>
      </c>
      <c r="I1505" s="34" t="s">
        <v>6141</v>
      </c>
      <c r="J1505" s="34" t="s">
        <v>4991</v>
      </c>
      <c r="K1505" s="34" t="str">
        <f>VLOOKUP(J1505,[2]CodMpios!$B$347:$E$362,4,FALSE)</f>
        <v>18592 - Puerto Rico</v>
      </c>
      <c r="L1505" s="34" t="str">
        <f>VLOOKUP($J1505,[2]Coord_Mpios_X_Y!$B$2:$K$1123,9,FALSE)</f>
        <v>2,018940891255</v>
      </c>
      <c r="M1505" s="34" t="str">
        <f>VLOOKUP($J1505,[2]Coord_Mpios_X_Y!$B$2:$K$1123,10,FALSE)</f>
        <v>-75,073086267336</v>
      </c>
      <c r="N1505" s="34" t="s">
        <v>125</v>
      </c>
      <c r="O1505" s="34" t="s">
        <v>126</v>
      </c>
      <c r="Q1505" s="34" t="s">
        <v>127</v>
      </c>
      <c r="R1505" s="34">
        <v>40075322</v>
      </c>
      <c r="S1505" s="34" t="str">
        <f t="shared" si="115"/>
        <v>CC40075322</v>
      </c>
      <c r="T1505" s="34" t="s">
        <v>5345</v>
      </c>
      <c r="U1505" s="34" t="s">
        <v>134</v>
      </c>
      <c r="V1505" s="34" t="s">
        <v>2530</v>
      </c>
      <c r="W1505" s="34" t="s">
        <v>759</v>
      </c>
      <c r="X1505" s="87">
        <v>28765</v>
      </c>
      <c r="Y1505">
        <v>44</v>
      </c>
      <c r="Z1505" s="36">
        <f>VLOOKUP($Y1505,[2]Edades!$A$3:$H$153,4,FALSE)</f>
        <v>5</v>
      </c>
      <c r="AA1505" s="34" t="str">
        <f>VLOOKUP($Y1505,[2]Edades!$A$3:$H$153,6,FALSE)</f>
        <v>5 - Adultez</v>
      </c>
      <c r="AB1505" s="34">
        <f>VLOOKUP($Y1505,[2]Edades!$A$3:$H$153,7,FALSE)</f>
        <v>9</v>
      </c>
      <c r="AC1505" s="34" t="str">
        <f>VLOOKUP($Y1505,[2]Edades!$A$3:$H$153,8,FALSE)</f>
        <v>40-44</v>
      </c>
      <c r="AD1505" s="34" t="s">
        <v>129</v>
      </c>
      <c r="AE1505" s="1">
        <v>2</v>
      </c>
      <c r="AF1505" s="34" t="s">
        <v>130</v>
      </c>
      <c r="AG1505" s="34" t="s">
        <v>2127</v>
      </c>
      <c r="AH1505" s="34" t="s">
        <v>2127</v>
      </c>
      <c r="AK1505" s="34" t="s">
        <v>125</v>
      </c>
      <c r="AM1505" s="34" t="s">
        <v>2127</v>
      </c>
      <c r="AN1505" s="36" t="s">
        <v>2127</v>
      </c>
      <c r="AO1505" s="36" t="s">
        <v>2127</v>
      </c>
      <c r="AP1505" s="34" t="s">
        <v>2127</v>
      </c>
      <c r="AQ1505" s="36" t="s">
        <v>2127</v>
      </c>
      <c r="AR1505" s="34" t="s">
        <v>4989</v>
      </c>
      <c r="AS1505" s="91" t="s">
        <v>7592</v>
      </c>
      <c r="AT1505" s="34">
        <v>3143532868</v>
      </c>
      <c r="AU1505" s="34" t="s">
        <v>2127</v>
      </c>
      <c r="AX1505" s="90"/>
      <c r="BA1505" s="91"/>
      <c r="BB1505" s="91"/>
      <c r="BC1505" s="91"/>
      <c r="BF1505" s="34" t="s">
        <v>4983</v>
      </c>
      <c r="BG1505" s="92" t="s">
        <v>2098</v>
      </c>
      <c r="BM1505" s="36" t="s">
        <v>131</v>
      </c>
      <c r="BN1505" s="34" t="s">
        <v>132</v>
      </c>
      <c r="BO1505" s="36">
        <v>0</v>
      </c>
      <c r="BQ1505" s="94"/>
      <c r="BS1505" s="36" t="s">
        <v>2127</v>
      </c>
      <c r="BU1505" s="95"/>
      <c r="BV1505" s="95"/>
      <c r="BW1505" s="61"/>
      <c r="BX1505" s="60"/>
      <c r="BY1505" s="59" t="str">
        <f t="shared" ca="1" si="116"/>
        <v/>
      </c>
      <c r="CD1505" s="68"/>
      <c r="CE1505" s="68"/>
      <c r="CF1505" s="67"/>
      <c r="CG1505"/>
      <c r="CH1505" s="2"/>
      <c r="CI1505" s="4" t="e">
        <f t="shared" si="117"/>
        <v>#DIV/0!</v>
      </c>
      <c r="CJ1505" s="5" t="str">
        <f t="shared" si="118"/>
        <v>SIN DATO</v>
      </c>
      <c r="CK1505" s="36">
        <v>0</v>
      </c>
      <c r="CL1505" s="66"/>
      <c r="CM1505" s="89">
        <v>44012</v>
      </c>
      <c r="CN1505" s="97">
        <v>44136</v>
      </c>
      <c r="CP1505"/>
      <c r="CQ1505" s="65"/>
      <c r="CR1505" s="65"/>
      <c r="CS1505" s="98"/>
      <c r="CT1505"/>
      <c r="CU1505"/>
      <c r="CV1505" s="97"/>
      <c r="CW1505" s="2">
        <v>110</v>
      </c>
      <c r="CX1505" s="82">
        <v>70</v>
      </c>
      <c r="DG1505" s="64"/>
      <c r="DI1505" s="89"/>
      <c r="DJ1505" s="89"/>
      <c r="DN1505" s="34"/>
      <c r="DO1505" s="34"/>
      <c r="DP1505" s="34"/>
      <c r="DQ1505" s="34"/>
      <c r="DR1505" s="34"/>
      <c r="DS1505" s="34" t="s">
        <v>2127</v>
      </c>
      <c r="DT1505" s="34"/>
      <c r="DU1505" s="47">
        <v>44379</v>
      </c>
      <c r="DY1505" s="1">
        <v>1</v>
      </c>
      <c r="DZ1505" t="s">
        <v>7940</v>
      </c>
      <c r="EB1505" s="4"/>
      <c r="ED1505" s="4">
        <v>120</v>
      </c>
      <c r="EF1505" s="4">
        <v>81</v>
      </c>
      <c r="EG1505" s="4">
        <v>2.1</v>
      </c>
      <c r="EJ1505"/>
      <c r="EL1505" s="34"/>
      <c r="EN1505" s="34"/>
    </row>
    <row r="1506" spans="1:144" x14ac:dyDescent="0.25">
      <c r="A1506" s="85">
        <v>2022</v>
      </c>
      <c r="B1506" s="87">
        <v>44830</v>
      </c>
      <c r="C1506" t="s">
        <v>121</v>
      </c>
      <c r="D1506" t="s">
        <v>122</v>
      </c>
      <c r="E1506" s="34" t="s">
        <v>7938</v>
      </c>
      <c r="F1506" s="34">
        <f t="shared" si="119"/>
        <v>1505</v>
      </c>
      <c r="G1506" s="34" t="s">
        <v>4985</v>
      </c>
      <c r="H1506">
        <v>18</v>
      </c>
      <c r="I1506" s="34" t="s">
        <v>6141</v>
      </c>
      <c r="J1506" s="34" t="s">
        <v>5052</v>
      </c>
      <c r="K1506" s="34" t="str">
        <f>VLOOKUP(J1506,[2]CodMpios!$B$347:$E$362,4,FALSE)</f>
        <v>18256 - El Paujil</v>
      </c>
      <c r="L1506" s="34" t="str">
        <f>VLOOKUP($J1506,[2]Coord_Mpios_X_Y!$B$2:$K$1123,9,FALSE)</f>
        <v>1,617746356165</v>
      </c>
      <c r="M1506" s="34" t="str">
        <f>VLOOKUP($J1506,[2]Coord_Mpios_X_Y!$B$2:$K$1123,10,FALSE)</f>
        <v>-75,234043334186</v>
      </c>
      <c r="N1506" s="34" t="s">
        <v>125</v>
      </c>
      <c r="O1506" s="34" t="s">
        <v>126</v>
      </c>
      <c r="Q1506" s="34" t="s">
        <v>127</v>
      </c>
      <c r="R1506" s="34">
        <v>40759526</v>
      </c>
      <c r="S1506" s="34" t="str">
        <f t="shared" si="115"/>
        <v>CC40759526</v>
      </c>
      <c r="T1506" s="34" t="s">
        <v>134</v>
      </c>
      <c r="U1506" s="34" t="s">
        <v>5344</v>
      </c>
      <c r="V1506" s="34" t="s">
        <v>5343</v>
      </c>
      <c r="W1506" s="34" t="s">
        <v>2443</v>
      </c>
      <c r="X1506" s="87">
        <v>21676</v>
      </c>
      <c r="Y1506">
        <v>63</v>
      </c>
      <c r="Z1506" s="36">
        <f>VLOOKUP($Y1506,[2]Edades!$A$3:$H$153,4,FALSE)</f>
        <v>6</v>
      </c>
      <c r="AA1506" s="34" t="str">
        <f>VLOOKUP($Y1506,[2]Edades!$A$3:$H$153,6,FALSE)</f>
        <v>6 - Persona mayor</v>
      </c>
      <c r="AB1506" s="34">
        <f>VLOOKUP($Y1506,[2]Edades!$A$3:$H$153,7,FALSE)</f>
        <v>13</v>
      </c>
      <c r="AC1506" s="34" t="str">
        <f>VLOOKUP($Y1506,[2]Edades!$A$3:$H$153,8,FALSE)</f>
        <v>60-64</v>
      </c>
      <c r="AD1506" s="34" t="s">
        <v>129</v>
      </c>
      <c r="AE1506" s="1">
        <v>2</v>
      </c>
      <c r="AF1506" s="34" t="s">
        <v>2137</v>
      </c>
      <c r="AG1506" s="34" t="s">
        <v>2127</v>
      </c>
      <c r="AH1506" s="34" t="s">
        <v>2127</v>
      </c>
      <c r="AK1506" s="34" t="s">
        <v>125</v>
      </c>
      <c r="AM1506" s="34" t="s">
        <v>2127</v>
      </c>
      <c r="AN1506" s="36" t="s">
        <v>2127</v>
      </c>
      <c r="AO1506" s="36" t="s">
        <v>2127</v>
      </c>
      <c r="AP1506" s="34" t="s">
        <v>2127</v>
      </c>
      <c r="AQ1506" s="36" t="s">
        <v>2127</v>
      </c>
      <c r="AR1506" s="34" t="s">
        <v>5078</v>
      </c>
      <c r="AS1506" s="91" t="s">
        <v>7593</v>
      </c>
      <c r="AT1506" s="34">
        <v>3112239811</v>
      </c>
      <c r="AU1506" s="34" t="s">
        <v>2127</v>
      </c>
      <c r="AX1506" s="90"/>
      <c r="BA1506" s="91"/>
      <c r="BB1506" s="91"/>
      <c r="BC1506" s="91"/>
      <c r="BF1506" s="34" t="s">
        <v>4983</v>
      </c>
      <c r="BG1506" s="92" t="s">
        <v>5078</v>
      </c>
      <c r="BM1506" s="36" t="s">
        <v>131</v>
      </c>
      <c r="BN1506" s="34" t="s">
        <v>132</v>
      </c>
      <c r="BO1506" s="36">
        <v>0</v>
      </c>
      <c r="BQ1506" s="94"/>
      <c r="BS1506" s="36" t="s">
        <v>2127</v>
      </c>
      <c r="BU1506" s="95"/>
      <c r="BV1506" s="95"/>
      <c r="BW1506" s="61"/>
      <c r="BX1506" s="60"/>
      <c r="BY1506" s="59" t="str">
        <f t="shared" ca="1" si="116"/>
        <v/>
      </c>
      <c r="CD1506" s="68"/>
      <c r="CE1506" s="68"/>
      <c r="CF1506" s="67"/>
      <c r="CG1506">
        <v>78.5</v>
      </c>
      <c r="CH1506" s="2">
        <v>163</v>
      </c>
      <c r="CI1506" s="4">
        <f t="shared" si="117"/>
        <v>29.545711167149687</v>
      </c>
      <c r="CJ1506" s="5" t="str">
        <f t="shared" si="118"/>
        <v>SOBREPESO</v>
      </c>
      <c r="CK1506" s="36">
        <v>0</v>
      </c>
      <c r="CL1506" s="66"/>
      <c r="CM1506" s="89">
        <v>43590</v>
      </c>
      <c r="CN1506" s="97">
        <v>43608</v>
      </c>
      <c r="CP1506"/>
      <c r="CQ1506" s="65"/>
      <c r="CR1506" s="65"/>
      <c r="CS1506" s="98"/>
      <c r="CT1506"/>
      <c r="CU1506"/>
      <c r="CV1506" s="97"/>
      <c r="CW1506" s="2"/>
      <c r="CX1506" s="82"/>
      <c r="DG1506" s="64"/>
      <c r="DI1506" s="89"/>
      <c r="DJ1506" s="89"/>
      <c r="DN1506" s="34"/>
      <c r="DO1506" s="34"/>
      <c r="DP1506" s="34"/>
      <c r="DQ1506" s="34"/>
      <c r="DR1506" s="34"/>
      <c r="DS1506" s="34" t="s">
        <v>2127</v>
      </c>
      <c r="DT1506" s="34"/>
      <c r="DU1506" s="47">
        <v>43908</v>
      </c>
      <c r="DY1506" s="1">
        <v>3</v>
      </c>
      <c r="DZ1506" t="s">
        <v>7941</v>
      </c>
      <c r="EB1506" s="4"/>
      <c r="EJ1506"/>
      <c r="EL1506" s="34"/>
      <c r="EN1506" s="34"/>
    </row>
    <row r="1507" spans="1:144" x14ac:dyDescent="0.25">
      <c r="A1507" s="85">
        <v>2022</v>
      </c>
      <c r="B1507" s="87">
        <v>44830</v>
      </c>
      <c r="C1507" t="s">
        <v>121</v>
      </c>
      <c r="D1507" t="s">
        <v>122</v>
      </c>
      <c r="E1507" s="34" t="s">
        <v>7938</v>
      </c>
      <c r="F1507" s="34">
        <f t="shared" si="119"/>
        <v>1506</v>
      </c>
      <c r="G1507" s="34" t="s">
        <v>4985</v>
      </c>
      <c r="H1507">
        <v>18</v>
      </c>
      <c r="I1507" s="34" t="s">
        <v>6141</v>
      </c>
      <c r="J1507" s="34" t="s">
        <v>5052</v>
      </c>
      <c r="K1507" s="34" t="str">
        <f>VLOOKUP(J1507,[2]CodMpios!$B$347:$E$362,4,FALSE)</f>
        <v>18256 - El Paujil</v>
      </c>
      <c r="L1507" s="34" t="str">
        <f>VLOOKUP($J1507,[2]Coord_Mpios_X_Y!$B$2:$K$1123,9,FALSE)</f>
        <v>1,617746356165</v>
      </c>
      <c r="M1507" s="34" t="str">
        <f>VLOOKUP($J1507,[2]Coord_Mpios_X_Y!$B$2:$K$1123,10,FALSE)</f>
        <v>-75,234043334186</v>
      </c>
      <c r="N1507" s="34" t="s">
        <v>6142</v>
      </c>
      <c r="O1507" s="34" t="s">
        <v>126</v>
      </c>
      <c r="Q1507" s="34" t="s">
        <v>127</v>
      </c>
      <c r="R1507" s="34">
        <v>17624346</v>
      </c>
      <c r="S1507" s="34" t="str">
        <f t="shared" si="115"/>
        <v>CC17624346</v>
      </c>
      <c r="T1507" s="34" t="s">
        <v>341</v>
      </c>
      <c r="V1507" s="34" t="s">
        <v>1074</v>
      </c>
      <c r="W1507" s="34" t="s">
        <v>497</v>
      </c>
      <c r="X1507" s="87">
        <v>18258</v>
      </c>
      <c r="Y1507">
        <v>73</v>
      </c>
      <c r="Z1507" s="36">
        <f>VLOOKUP($Y1507,[2]Edades!$A$3:$H$153,4,FALSE)</f>
        <v>6</v>
      </c>
      <c r="AA1507" s="34" t="str">
        <f>VLOOKUP($Y1507,[2]Edades!$A$3:$H$153,6,FALSE)</f>
        <v>6 - Persona mayor</v>
      </c>
      <c r="AB1507" s="34">
        <f>VLOOKUP($Y1507,[2]Edades!$A$3:$H$153,7,FALSE)</f>
        <v>15</v>
      </c>
      <c r="AC1507" s="34" t="str">
        <f>VLOOKUP($Y1507,[2]Edades!$A$3:$H$153,8,FALSE)</f>
        <v>70-74</v>
      </c>
      <c r="AD1507" s="34" t="s">
        <v>146</v>
      </c>
      <c r="AE1507">
        <v>1</v>
      </c>
      <c r="AF1507" s="34" t="s">
        <v>2137</v>
      </c>
      <c r="AG1507" s="34" t="s">
        <v>2127</v>
      </c>
      <c r="AH1507" s="34" t="s">
        <v>2127</v>
      </c>
      <c r="AK1507" s="34" t="s">
        <v>6142</v>
      </c>
      <c r="AM1507" s="34" t="s">
        <v>2127</v>
      </c>
      <c r="AN1507" s="36" t="s">
        <v>2127</v>
      </c>
      <c r="AO1507" s="36" t="s">
        <v>2127</v>
      </c>
      <c r="AP1507" s="34" t="s">
        <v>2127</v>
      </c>
      <c r="AQ1507" s="36" t="s">
        <v>2127</v>
      </c>
      <c r="AR1507" s="34" t="s">
        <v>5078</v>
      </c>
      <c r="AS1507" s="91" t="s">
        <v>7594</v>
      </c>
      <c r="AT1507" s="34">
        <v>3112311429</v>
      </c>
      <c r="AU1507" s="34" t="s">
        <v>2127</v>
      </c>
      <c r="AX1507" s="90"/>
      <c r="BA1507" s="91"/>
      <c r="BB1507" s="91"/>
      <c r="BC1507" s="91"/>
      <c r="BF1507" s="34" t="s">
        <v>4983</v>
      </c>
      <c r="BG1507" s="92" t="s">
        <v>5078</v>
      </c>
      <c r="BM1507" s="36" t="s">
        <v>131</v>
      </c>
      <c r="BN1507" s="34" t="s">
        <v>132</v>
      </c>
      <c r="BO1507" s="36">
        <v>0</v>
      </c>
      <c r="BQ1507" s="94"/>
      <c r="BS1507" s="36" t="s">
        <v>2127</v>
      </c>
      <c r="BU1507" s="95"/>
      <c r="BV1507" s="95"/>
      <c r="BW1507" s="61"/>
      <c r="BX1507" s="60"/>
      <c r="BY1507" s="59" t="str">
        <f t="shared" ca="1" si="116"/>
        <v/>
      </c>
      <c r="CD1507" s="68"/>
      <c r="CE1507" s="68"/>
      <c r="CF1507" s="67"/>
      <c r="CG1507"/>
      <c r="CH1507" s="2"/>
      <c r="CI1507" s="4" t="e">
        <f t="shared" si="117"/>
        <v>#DIV/0!</v>
      </c>
      <c r="CJ1507" s="5" t="str">
        <f t="shared" si="118"/>
        <v>SIN DATO</v>
      </c>
      <c r="CK1507" s="36">
        <v>0</v>
      </c>
      <c r="CL1507" s="66"/>
      <c r="CM1507" s="89">
        <v>43334</v>
      </c>
      <c r="CN1507" s="97">
        <v>43334</v>
      </c>
      <c r="CP1507"/>
      <c r="CQ1507" s="65"/>
      <c r="CR1507" s="65"/>
      <c r="CS1507" s="98"/>
      <c r="CT1507"/>
      <c r="CU1507"/>
      <c r="CV1507" s="97"/>
      <c r="CW1507" s="2"/>
      <c r="CX1507" s="82"/>
      <c r="DG1507" s="64"/>
      <c r="DI1507" s="89"/>
      <c r="DJ1507" s="89"/>
      <c r="DN1507" s="34"/>
      <c r="DO1507" s="34"/>
      <c r="DP1507" s="34"/>
      <c r="DQ1507" s="34"/>
      <c r="DR1507" s="34"/>
      <c r="DS1507" s="34" t="s">
        <v>2127</v>
      </c>
      <c r="DT1507" s="34"/>
      <c r="DZ1507" t="s">
        <v>7941</v>
      </c>
      <c r="EB1507" s="4"/>
      <c r="EJ1507"/>
      <c r="EL1507" s="34"/>
      <c r="EN1507" s="34"/>
    </row>
    <row r="1508" spans="1:144" x14ac:dyDescent="0.25">
      <c r="A1508" s="85">
        <v>2022</v>
      </c>
      <c r="B1508" s="87">
        <v>44830</v>
      </c>
      <c r="C1508" t="s">
        <v>121</v>
      </c>
      <c r="D1508" t="s">
        <v>122</v>
      </c>
      <c r="E1508" s="34" t="s">
        <v>7938</v>
      </c>
      <c r="F1508" s="34">
        <f t="shared" si="119"/>
        <v>1507</v>
      </c>
      <c r="G1508" s="34" t="s">
        <v>4985</v>
      </c>
      <c r="H1508">
        <v>18</v>
      </c>
      <c r="I1508" s="34" t="s">
        <v>6141</v>
      </c>
      <c r="J1508" s="34" t="s">
        <v>5052</v>
      </c>
      <c r="K1508" s="34" t="str">
        <f>VLOOKUP(J1508,[2]CodMpios!$B$347:$E$362,4,FALSE)</f>
        <v>18256 - El Paujil</v>
      </c>
      <c r="L1508" s="34" t="str">
        <f>VLOOKUP($J1508,[2]Coord_Mpios_X_Y!$B$2:$K$1123,9,FALSE)</f>
        <v>1,617746356165</v>
      </c>
      <c r="M1508" s="34" t="str">
        <f>VLOOKUP($J1508,[2]Coord_Mpios_X_Y!$B$2:$K$1123,10,FALSE)</f>
        <v>-75,234043334186</v>
      </c>
      <c r="N1508" s="34" t="s">
        <v>125</v>
      </c>
      <c r="O1508" s="34" t="s">
        <v>126</v>
      </c>
      <c r="Q1508" s="34" t="s">
        <v>127</v>
      </c>
      <c r="R1508" s="34">
        <v>4908101</v>
      </c>
      <c r="S1508" s="34" t="str">
        <f t="shared" si="115"/>
        <v>CC4908101</v>
      </c>
      <c r="T1508" s="34" t="s">
        <v>218</v>
      </c>
      <c r="V1508" s="34" t="s">
        <v>1060</v>
      </c>
      <c r="W1508" s="34" t="s">
        <v>522</v>
      </c>
      <c r="X1508" s="87">
        <v>20276</v>
      </c>
      <c r="Y1508">
        <v>67</v>
      </c>
      <c r="Z1508" s="36">
        <f>VLOOKUP($Y1508,[2]Edades!$A$3:$H$153,4,FALSE)</f>
        <v>6</v>
      </c>
      <c r="AA1508" s="34" t="str">
        <f>VLOOKUP($Y1508,[2]Edades!$A$3:$H$153,6,FALSE)</f>
        <v>6 - Persona mayor</v>
      </c>
      <c r="AB1508" s="34">
        <f>VLOOKUP($Y1508,[2]Edades!$A$3:$H$153,7,FALSE)</f>
        <v>14</v>
      </c>
      <c r="AC1508" s="34" t="str">
        <f>VLOOKUP($Y1508,[2]Edades!$A$3:$H$153,8,FALSE)</f>
        <v>65-69</v>
      </c>
      <c r="AD1508" s="34" t="s">
        <v>146</v>
      </c>
      <c r="AE1508">
        <v>1</v>
      </c>
      <c r="AF1508" s="34" t="s">
        <v>2137</v>
      </c>
      <c r="AG1508" s="34" t="s">
        <v>2127</v>
      </c>
      <c r="AH1508" s="34" t="s">
        <v>2127</v>
      </c>
      <c r="AK1508" s="34" t="s">
        <v>125</v>
      </c>
      <c r="AM1508" s="34" t="s">
        <v>2127</v>
      </c>
      <c r="AN1508" s="36" t="s">
        <v>2127</v>
      </c>
      <c r="AO1508" s="36" t="s">
        <v>2127</v>
      </c>
      <c r="AP1508" s="34" t="s">
        <v>2127</v>
      </c>
      <c r="AQ1508" s="36" t="s">
        <v>2127</v>
      </c>
      <c r="AR1508" s="34" t="s">
        <v>5078</v>
      </c>
      <c r="AS1508" s="91" t="s">
        <v>7595</v>
      </c>
      <c r="AT1508" s="34">
        <v>3123505980</v>
      </c>
      <c r="AU1508" s="34" t="s">
        <v>2127</v>
      </c>
      <c r="AX1508" s="90"/>
      <c r="BA1508" s="91"/>
      <c r="BB1508" s="91"/>
      <c r="BC1508" s="91"/>
      <c r="BF1508" s="34" t="s">
        <v>4983</v>
      </c>
      <c r="BG1508" s="92" t="s">
        <v>5078</v>
      </c>
      <c r="BM1508" s="36" t="s">
        <v>131</v>
      </c>
      <c r="BN1508" s="34" t="s">
        <v>132</v>
      </c>
      <c r="BO1508" s="36">
        <v>0</v>
      </c>
      <c r="BQ1508" s="94"/>
      <c r="BS1508" s="36" t="s">
        <v>2127</v>
      </c>
      <c r="BU1508" s="95"/>
      <c r="BV1508" s="95"/>
      <c r="BW1508" s="61"/>
      <c r="BX1508" s="60"/>
      <c r="BY1508" s="59" t="str">
        <f t="shared" ca="1" si="116"/>
        <v/>
      </c>
      <c r="CD1508" s="68"/>
      <c r="CE1508" s="68"/>
      <c r="CF1508" s="67"/>
      <c r="CG1508"/>
      <c r="CH1508" s="2"/>
      <c r="CI1508" s="4" t="e">
        <f t="shared" si="117"/>
        <v>#DIV/0!</v>
      </c>
      <c r="CJ1508" s="5" t="str">
        <f t="shared" si="118"/>
        <v>SIN DATO</v>
      </c>
      <c r="CK1508" s="36">
        <v>0</v>
      </c>
      <c r="CL1508" s="66"/>
      <c r="CM1508" s="89">
        <v>43318</v>
      </c>
      <c r="CN1508" s="97">
        <v>43318</v>
      </c>
      <c r="CP1508"/>
      <c r="CQ1508" s="65"/>
      <c r="CR1508" s="65"/>
      <c r="CS1508" s="98"/>
      <c r="CT1508"/>
      <c r="CU1508"/>
      <c r="CV1508" s="97"/>
      <c r="CW1508" s="2"/>
      <c r="CX1508" s="82"/>
      <c r="DG1508" s="64"/>
      <c r="DI1508" s="89"/>
      <c r="DJ1508" s="89"/>
      <c r="DN1508" s="34"/>
      <c r="DO1508" s="34"/>
      <c r="DP1508" s="34"/>
      <c r="DQ1508" s="34"/>
      <c r="DR1508" s="34"/>
      <c r="DS1508" s="34" t="s">
        <v>2127</v>
      </c>
      <c r="DT1508" s="34"/>
      <c r="DZ1508" t="s">
        <v>7941</v>
      </c>
      <c r="EB1508" s="4"/>
      <c r="EJ1508"/>
      <c r="EL1508" s="34"/>
      <c r="EN1508" s="34"/>
    </row>
    <row r="1509" spans="1:144" x14ac:dyDescent="0.25">
      <c r="A1509" s="85">
        <v>2022</v>
      </c>
      <c r="B1509" s="87">
        <v>44830</v>
      </c>
      <c r="C1509" t="s">
        <v>121</v>
      </c>
      <c r="D1509" t="s">
        <v>122</v>
      </c>
      <c r="E1509" s="34" t="s">
        <v>7938</v>
      </c>
      <c r="F1509" s="34">
        <f t="shared" si="119"/>
        <v>1508</v>
      </c>
      <c r="G1509" s="34" t="s">
        <v>4985</v>
      </c>
      <c r="H1509">
        <v>18</v>
      </c>
      <c r="I1509" s="34" t="s">
        <v>6141</v>
      </c>
      <c r="J1509" s="34" t="s">
        <v>5032</v>
      </c>
      <c r="K1509" s="34" t="str">
        <f>VLOOKUP(J1509,[2]CodMpios!$B$347:$E$362,4,FALSE)</f>
        <v>18150 - Cartagena Del Chaira</v>
      </c>
      <c r="L1509" s="34" t="str">
        <f>VLOOKUP($J1509,[2]Coord_Mpios_X_Y!$B$2:$K$1123,9,FALSE)</f>
        <v>0,647693081213</v>
      </c>
      <c r="M1509" s="34" t="str">
        <f>VLOOKUP($J1509,[2]Coord_Mpios_X_Y!$B$2:$K$1123,10,FALSE)</f>
        <v>-74,272354990827</v>
      </c>
      <c r="N1509" s="34" t="s">
        <v>139</v>
      </c>
      <c r="O1509" s="34" t="s">
        <v>126</v>
      </c>
      <c r="Q1509" s="34" t="s">
        <v>127</v>
      </c>
      <c r="R1509" s="34">
        <v>30066719</v>
      </c>
      <c r="S1509" s="34" t="str">
        <f t="shared" si="115"/>
        <v>CC30066719</v>
      </c>
      <c r="T1509" s="34" t="s">
        <v>2458</v>
      </c>
      <c r="V1509" s="34" t="s">
        <v>623</v>
      </c>
      <c r="W1509" s="34" t="s">
        <v>277</v>
      </c>
      <c r="X1509" s="87">
        <v>21426</v>
      </c>
      <c r="Y1509">
        <v>64</v>
      </c>
      <c r="Z1509" s="36">
        <f>VLOOKUP($Y1509,[2]Edades!$A$3:$H$153,4,FALSE)</f>
        <v>6</v>
      </c>
      <c r="AA1509" s="34" t="str">
        <f>VLOOKUP($Y1509,[2]Edades!$A$3:$H$153,6,FALSE)</f>
        <v>6 - Persona mayor</v>
      </c>
      <c r="AB1509" s="34">
        <f>VLOOKUP($Y1509,[2]Edades!$A$3:$H$153,7,FALSE)</f>
        <v>13</v>
      </c>
      <c r="AC1509" s="34" t="str">
        <f>VLOOKUP($Y1509,[2]Edades!$A$3:$H$153,8,FALSE)</f>
        <v>60-64</v>
      </c>
      <c r="AD1509" s="34" t="s">
        <v>129</v>
      </c>
      <c r="AE1509" s="1">
        <v>2</v>
      </c>
      <c r="AF1509" s="34" t="s">
        <v>2137</v>
      </c>
      <c r="AG1509" s="34" t="s">
        <v>2127</v>
      </c>
      <c r="AH1509" s="34" t="s">
        <v>2127</v>
      </c>
      <c r="AK1509" s="34" t="s">
        <v>139</v>
      </c>
      <c r="AM1509" s="34" t="s">
        <v>2127</v>
      </c>
      <c r="AN1509" s="36" t="s">
        <v>2127</v>
      </c>
      <c r="AO1509" s="36" t="s">
        <v>2127</v>
      </c>
      <c r="AP1509" s="34" t="s">
        <v>2127</v>
      </c>
      <c r="AQ1509" s="36" t="s">
        <v>2127</v>
      </c>
      <c r="AR1509" s="34" t="s">
        <v>5078</v>
      </c>
      <c r="AS1509" s="91" t="s">
        <v>7596</v>
      </c>
      <c r="AT1509" s="34">
        <v>3232383442</v>
      </c>
      <c r="AU1509" s="34" t="s">
        <v>2127</v>
      </c>
      <c r="AX1509" s="90"/>
      <c r="BA1509" s="91"/>
      <c r="BB1509" s="91"/>
      <c r="BC1509" s="91"/>
      <c r="BF1509" s="34" t="s">
        <v>4983</v>
      </c>
      <c r="BG1509" s="92" t="s">
        <v>5078</v>
      </c>
      <c r="BM1509" s="36" t="s">
        <v>131</v>
      </c>
      <c r="BN1509" s="34" t="s">
        <v>132</v>
      </c>
      <c r="BO1509" s="36">
        <v>0</v>
      </c>
      <c r="BQ1509" s="94"/>
      <c r="BS1509" s="36" t="s">
        <v>2127</v>
      </c>
      <c r="BU1509" s="95"/>
      <c r="BV1509" s="95"/>
      <c r="BW1509" s="61"/>
      <c r="BX1509" s="60"/>
      <c r="BY1509" s="59" t="str">
        <f t="shared" ca="1" si="116"/>
        <v/>
      </c>
      <c r="CD1509" s="68"/>
      <c r="CE1509" s="68"/>
      <c r="CF1509" s="67"/>
      <c r="CG1509">
        <v>76</v>
      </c>
      <c r="CH1509" s="2">
        <v>162</v>
      </c>
      <c r="CI1509" s="4">
        <f t="shared" si="117"/>
        <v>28.959000152415786</v>
      </c>
      <c r="CJ1509" s="5" t="str">
        <f t="shared" si="118"/>
        <v>SOBREPESO</v>
      </c>
      <c r="CK1509" s="36">
        <v>0</v>
      </c>
      <c r="CL1509" s="66"/>
      <c r="CM1509" s="89">
        <v>43305</v>
      </c>
      <c r="CN1509" s="97">
        <v>43305</v>
      </c>
      <c r="CP1509"/>
      <c r="CQ1509" s="65"/>
      <c r="CR1509" s="65"/>
      <c r="CS1509" s="98"/>
      <c r="CT1509"/>
      <c r="CU1509"/>
      <c r="CV1509" s="97"/>
      <c r="CW1509" s="2"/>
      <c r="CX1509" s="82"/>
      <c r="DG1509" s="64"/>
      <c r="DI1509" s="89"/>
      <c r="DJ1509" s="89"/>
      <c r="DN1509" s="34"/>
      <c r="DO1509" s="34"/>
      <c r="DP1509" s="34"/>
      <c r="DQ1509" s="34"/>
      <c r="DR1509" s="34"/>
      <c r="DS1509" s="34" t="s">
        <v>2127</v>
      </c>
      <c r="DT1509" s="34"/>
      <c r="DU1509" s="47">
        <v>43745</v>
      </c>
      <c r="DZ1509" t="s">
        <v>7941</v>
      </c>
      <c r="EB1509" s="4"/>
      <c r="EJ1509"/>
      <c r="EL1509" s="34"/>
      <c r="EN1509" s="34"/>
    </row>
    <row r="1510" spans="1:144" x14ac:dyDescent="0.25">
      <c r="A1510" s="85">
        <v>2022</v>
      </c>
      <c r="B1510" s="87">
        <v>44830</v>
      </c>
      <c r="C1510" t="s">
        <v>121</v>
      </c>
      <c r="D1510" t="s">
        <v>122</v>
      </c>
      <c r="E1510" s="34" t="s">
        <v>7938</v>
      </c>
      <c r="F1510" s="34">
        <f t="shared" si="119"/>
        <v>1509</v>
      </c>
      <c r="G1510" s="34" t="s">
        <v>4985</v>
      </c>
      <c r="H1510">
        <v>18</v>
      </c>
      <c r="I1510" s="34" t="s">
        <v>6141</v>
      </c>
      <c r="J1510" s="34" t="s">
        <v>5052</v>
      </c>
      <c r="K1510" s="34" t="str">
        <f>VLOOKUP(J1510,[2]CodMpios!$B$347:$E$362,4,FALSE)</f>
        <v>18256 - El Paujil</v>
      </c>
      <c r="L1510" s="34" t="str">
        <f>VLOOKUP($J1510,[2]Coord_Mpios_X_Y!$B$2:$K$1123,9,FALSE)</f>
        <v>1,617746356165</v>
      </c>
      <c r="M1510" s="34" t="str">
        <f>VLOOKUP($J1510,[2]Coord_Mpios_X_Y!$B$2:$K$1123,10,FALSE)</f>
        <v>-75,234043334186</v>
      </c>
      <c r="N1510" s="34" t="s">
        <v>139</v>
      </c>
      <c r="O1510" s="34" t="s">
        <v>126</v>
      </c>
      <c r="Q1510" s="34" t="s">
        <v>127</v>
      </c>
      <c r="R1510" s="34">
        <v>40086393</v>
      </c>
      <c r="S1510" s="34" t="str">
        <f t="shared" si="115"/>
        <v>CC40086393</v>
      </c>
      <c r="T1510" s="34" t="s">
        <v>5342</v>
      </c>
      <c r="V1510" s="34" t="s">
        <v>5341</v>
      </c>
      <c r="W1510" s="34" t="s">
        <v>2540</v>
      </c>
      <c r="X1510" s="87">
        <v>24974</v>
      </c>
      <c r="Y1510">
        <v>54</v>
      </c>
      <c r="Z1510" s="36">
        <f>VLOOKUP($Y1510,[2]Edades!$A$3:$H$153,4,FALSE)</f>
        <v>5</v>
      </c>
      <c r="AA1510" s="34" t="str">
        <f>VLOOKUP($Y1510,[2]Edades!$A$3:$H$153,6,FALSE)</f>
        <v>5 - Adultez</v>
      </c>
      <c r="AB1510" s="34">
        <f>VLOOKUP($Y1510,[2]Edades!$A$3:$H$153,7,FALSE)</f>
        <v>11</v>
      </c>
      <c r="AC1510" s="34" t="str">
        <f>VLOOKUP($Y1510,[2]Edades!$A$3:$H$153,8,FALSE)</f>
        <v>50-54</v>
      </c>
      <c r="AD1510" s="34" t="s">
        <v>129</v>
      </c>
      <c r="AE1510" s="1">
        <v>2</v>
      </c>
      <c r="AF1510" s="34" t="s">
        <v>130</v>
      </c>
      <c r="AG1510" s="34" t="s">
        <v>2127</v>
      </c>
      <c r="AH1510" s="34" t="s">
        <v>2127</v>
      </c>
      <c r="AK1510" s="34" t="s">
        <v>139</v>
      </c>
      <c r="AM1510" s="34" t="s">
        <v>2127</v>
      </c>
      <c r="AN1510" s="36" t="s">
        <v>2127</v>
      </c>
      <c r="AO1510" s="36" t="s">
        <v>2127</v>
      </c>
      <c r="AP1510" s="34" t="s">
        <v>2127</v>
      </c>
      <c r="AQ1510" s="36" t="s">
        <v>2127</v>
      </c>
      <c r="AR1510" s="34" t="s">
        <v>5078</v>
      </c>
      <c r="AS1510" s="91" t="s">
        <v>7597</v>
      </c>
      <c r="AT1510" s="34">
        <v>3138675777</v>
      </c>
      <c r="AU1510" s="34" t="s">
        <v>2127</v>
      </c>
      <c r="AX1510" s="90"/>
      <c r="BA1510" s="91"/>
      <c r="BB1510" s="91"/>
      <c r="BC1510" s="91"/>
      <c r="BF1510" s="34" t="s">
        <v>4983</v>
      </c>
      <c r="BG1510" s="92" t="s">
        <v>5078</v>
      </c>
      <c r="BM1510" s="36" t="s">
        <v>131</v>
      </c>
      <c r="BN1510" s="34" t="s">
        <v>132</v>
      </c>
      <c r="BO1510" s="36">
        <v>0</v>
      </c>
      <c r="BQ1510" s="94"/>
      <c r="BS1510" s="36" t="s">
        <v>2127</v>
      </c>
      <c r="BU1510" s="95"/>
      <c r="BV1510" s="95"/>
      <c r="BW1510" s="61"/>
      <c r="BX1510" s="60"/>
      <c r="BY1510" s="59" t="str">
        <f t="shared" ca="1" si="116"/>
        <v/>
      </c>
      <c r="CD1510" s="68"/>
      <c r="CE1510" s="68"/>
      <c r="CF1510" s="67"/>
      <c r="CG1510"/>
      <c r="CH1510" s="2"/>
      <c r="CI1510" s="4" t="e">
        <f t="shared" si="117"/>
        <v>#DIV/0!</v>
      </c>
      <c r="CJ1510" s="5" t="str">
        <f t="shared" si="118"/>
        <v>SIN DATO</v>
      </c>
      <c r="CK1510" s="36">
        <v>0</v>
      </c>
      <c r="CL1510" s="66"/>
      <c r="CM1510" s="89">
        <v>43305</v>
      </c>
      <c r="CN1510" s="97">
        <v>43314</v>
      </c>
      <c r="CP1510"/>
      <c r="CQ1510" s="65"/>
      <c r="CR1510" s="65"/>
      <c r="CS1510" s="98"/>
      <c r="CT1510"/>
      <c r="CU1510"/>
      <c r="CV1510" s="97"/>
      <c r="CW1510" s="2"/>
      <c r="CX1510" s="82"/>
      <c r="DG1510" s="64"/>
      <c r="DI1510" s="89"/>
      <c r="DJ1510" s="89"/>
      <c r="DN1510" s="34"/>
      <c r="DO1510" s="34"/>
      <c r="DP1510" s="34"/>
      <c r="DQ1510" s="34"/>
      <c r="DR1510" s="34"/>
      <c r="DS1510" s="34" t="s">
        <v>2127</v>
      </c>
      <c r="DT1510" s="34"/>
      <c r="DZ1510" t="s">
        <v>7941</v>
      </c>
      <c r="EB1510" s="4"/>
      <c r="EJ1510"/>
      <c r="EL1510" s="34"/>
      <c r="EN1510" s="34"/>
    </row>
    <row r="1511" spans="1:144" x14ac:dyDescent="0.25">
      <c r="A1511" s="85">
        <v>2022</v>
      </c>
      <c r="B1511" s="87">
        <v>44830</v>
      </c>
      <c r="C1511" t="s">
        <v>121</v>
      </c>
      <c r="D1511" t="s">
        <v>122</v>
      </c>
      <c r="E1511" s="34" t="s">
        <v>7938</v>
      </c>
      <c r="F1511" s="34">
        <f t="shared" si="119"/>
        <v>1510</v>
      </c>
      <c r="G1511" s="34" t="s">
        <v>4985</v>
      </c>
      <c r="H1511">
        <v>18</v>
      </c>
      <c r="I1511" s="34" t="s">
        <v>6141</v>
      </c>
      <c r="J1511" s="34" t="s">
        <v>5032</v>
      </c>
      <c r="K1511" s="34" t="str">
        <f>VLOOKUP(J1511,[2]CodMpios!$B$347:$E$362,4,FALSE)</f>
        <v>18150 - Cartagena Del Chaira</v>
      </c>
      <c r="L1511" s="34" t="str">
        <f>VLOOKUP($J1511,[2]Coord_Mpios_X_Y!$B$2:$K$1123,9,FALSE)</f>
        <v>0,647693081213</v>
      </c>
      <c r="M1511" s="34" t="str">
        <f>VLOOKUP($J1511,[2]Coord_Mpios_X_Y!$B$2:$K$1123,10,FALSE)</f>
        <v>-74,272354990827</v>
      </c>
      <c r="N1511" s="34" t="s">
        <v>125</v>
      </c>
      <c r="O1511" s="34" t="s">
        <v>126</v>
      </c>
      <c r="Q1511" s="34" t="s">
        <v>127</v>
      </c>
      <c r="R1511" s="34">
        <v>14240264</v>
      </c>
      <c r="S1511" s="34" t="str">
        <f t="shared" si="115"/>
        <v>CC14240264</v>
      </c>
      <c r="T1511" s="34" t="s">
        <v>723</v>
      </c>
      <c r="U1511" s="34" t="s">
        <v>324</v>
      </c>
      <c r="V1511" s="34" t="s">
        <v>487</v>
      </c>
      <c r="W1511" s="34" t="s">
        <v>5190</v>
      </c>
      <c r="X1511" s="87" t="s">
        <v>5340</v>
      </c>
      <c r="Y1511">
        <v>60</v>
      </c>
      <c r="Z1511" s="36">
        <f>VLOOKUP($Y1511,[2]Edades!$A$3:$H$153,4,FALSE)</f>
        <v>6</v>
      </c>
      <c r="AA1511" s="34" t="str">
        <f>VLOOKUP($Y1511,[2]Edades!$A$3:$H$153,6,FALSE)</f>
        <v>6 - Persona mayor</v>
      </c>
      <c r="AB1511" s="34">
        <f>VLOOKUP($Y1511,[2]Edades!$A$3:$H$153,7,FALSE)</f>
        <v>13</v>
      </c>
      <c r="AC1511" s="34" t="str">
        <f>VLOOKUP($Y1511,[2]Edades!$A$3:$H$153,8,FALSE)</f>
        <v>60-64</v>
      </c>
      <c r="AD1511" s="34" t="s">
        <v>146</v>
      </c>
      <c r="AE1511">
        <v>1</v>
      </c>
      <c r="AF1511" s="34" t="s">
        <v>2137</v>
      </c>
      <c r="AG1511" s="34" t="s">
        <v>2127</v>
      </c>
      <c r="AH1511" s="34" t="s">
        <v>2127</v>
      </c>
      <c r="AK1511" s="34" t="s">
        <v>125</v>
      </c>
      <c r="AM1511" s="34" t="s">
        <v>2127</v>
      </c>
      <c r="AN1511" s="36" t="s">
        <v>2127</v>
      </c>
      <c r="AO1511" s="36" t="s">
        <v>2127</v>
      </c>
      <c r="AP1511" s="34" t="s">
        <v>2127</v>
      </c>
      <c r="AQ1511" s="36" t="s">
        <v>2127</v>
      </c>
      <c r="AR1511" s="34" t="s">
        <v>5318</v>
      </c>
      <c r="AS1511" s="91" t="s">
        <v>7598</v>
      </c>
      <c r="AT1511" s="34">
        <v>3107907587</v>
      </c>
      <c r="AU1511" s="34" t="s">
        <v>2127</v>
      </c>
      <c r="AX1511" s="90"/>
      <c r="BA1511" s="91"/>
      <c r="BB1511" s="91"/>
      <c r="BC1511" s="91"/>
      <c r="BF1511" s="34" t="s">
        <v>4983</v>
      </c>
      <c r="BG1511" s="92" t="s">
        <v>5318</v>
      </c>
      <c r="BM1511" s="36" t="s">
        <v>131</v>
      </c>
      <c r="BN1511" s="34" t="s">
        <v>132</v>
      </c>
      <c r="BO1511" s="36">
        <v>0</v>
      </c>
      <c r="BQ1511" s="94"/>
      <c r="BS1511" s="36" t="s">
        <v>2127</v>
      </c>
      <c r="BU1511" s="95"/>
      <c r="BV1511" s="95"/>
      <c r="BW1511" s="61"/>
      <c r="BX1511" s="60"/>
      <c r="BY1511" s="59" t="str">
        <f t="shared" ca="1" si="116"/>
        <v/>
      </c>
      <c r="CD1511" s="68"/>
      <c r="CE1511" s="68"/>
      <c r="CF1511" s="67"/>
      <c r="CG1511"/>
      <c r="CH1511" s="2"/>
      <c r="CI1511" s="4" t="e">
        <f t="shared" si="117"/>
        <v>#DIV/0!</v>
      </c>
      <c r="CJ1511" s="5" t="str">
        <f t="shared" si="118"/>
        <v>SIN DATO</v>
      </c>
      <c r="CK1511" s="36">
        <v>0</v>
      </c>
      <c r="CL1511" s="66"/>
      <c r="CN1511" s="97"/>
      <c r="CP1511"/>
      <c r="CQ1511" s="65"/>
      <c r="CR1511" s="65"/>
      <c r="CS1511" s="98"/>
      <c r="CT1511"/>
      <c r="CU1511"/>
      <c r="CV1511" s="97"/>
      <c r="CW1511" s="2"/>
      <c r="CX1511" s="82"/>
      <c r="DG1511" s="64"/>
      <c r="DI1511" s="89"/>
      <c r="DJ1511" s="89"/>
      <c r="DN1511" s="34"/>
      <c r="DO1511" s="34"/>
      <c r="DP1511" s="34"/>
      <c r="DQ1511" s="34"/>
      <c r="DR1511" s="34"/>
      <c r="DS1511" s="34" t="s">
        <v>2127</v>
      </c>
      <c r="DT1511" s="34"/>
      <c r="DZ1511" t="s">
        <v>7941</v>
      </c>
      <c r="EB1511" s="4"/>
      <c r="EJ1511"/>
      <c r="EL1511" s="34"/>
      <c r="EN1511" s="34"/>
    </row>
    <row r="1512" spans="1:144" x14ac:dyDescent="0.25">
      <c r="A1512" s="85">
        <v>2022</v>
      </c>
      <c r="B1512" s="87">
        <v>44830</v>
      </c>
      <c r="C1512" t="s">
        <v>121</v>
      </c>
      <c r="D1512" t="s">
        <v>122</v>
      </c>
      <c r="E1512" s="34" t="s">
        <v>7938</v>
      </c>
      <c r="F1512" s="34">
        <f t="shared" si="119"/>
        <v>1511</v>
      </c>
      <c r="G1512" s="34" t="s">
        <v>4985</v>
      </c>
      <c r="H1512">
        <v>18</v>
      </c>
      <c r="I1512" s="34" t="s">
        <v>6141</v>
      </c>
      <c r="J1512" s="34" t="s">
        <v>5032</v>
      </c>
      <c r="K1512" s="34" t="str">
        <f>VLOOKUP(J1512,[2]CodMpios!$B$347:$E$362,4,FALSE)</f>
        <v>18150 - Cartagena Del Chaira</v>
      </c>
      <c r="L1512" s="34" t="str">
        <f>VLOOKUP($J1512,[2]Coord_Mpios_X_Y!$B$2:$K$1123,9,FALSE)</f>
        <v>0,647693081213</v>
      </c>
      <c r="M1512" s="34" t="str">
        <f>VLOOKUP($J1512,[2]Coord_Mpios_X_Y!$B$2:$K$1123,10,FALSE)</f>
        <v>-74,272354990827</v>
      </c>
      <c r="N1512" s="34" t="s">
        <v>125</v>
      </c>
      <c r="O1512" s="34" t="s">
        <v>126</v>
      </c>
      <c r="Q1512" s="34" t="s">
        <v>127</v>
      </c>
      <c r="R1512" s="34">
        <v>17633565</v>
      </c>
      <c r="S1512" s="34" t="str">
        <f t="shared" si="115"/>
        <v>CC17633565</v>
      </c>
      <c r="T1512" s="34" t="s">
        <v>840</v>
      </c>
      <c r="U1512" s="34" t="s">
        <v>702</v>
      </c>
      <c r="V1512" s="34" t="s">
        <v>759</v>
      </c>
      <c r="W1512" s="34" t="s">
        <v>487</v>
      </c>
      <c r="X1512" s="87" t="s">
        <v>5339</v>
      </c>
      <c r="Y1512">
        <v>61</v>
      </c>
      <c r="Z1512" s="36">
        <f>VLOOKUP($Y1512,[2]Edades!$A$3:$H$153,4,FALSE)</f>
        <v>6</v>
      </c>
      <c r="AA1512" s="34" t="str">
        <f>VLOOKUP($Y1512,[2]Edades!$A$3:$H$153,6,FALSE)</f>
        <v>6 - Persona mayor</v>
      </c>
      <c r="AB1512" s="34">
        <f>VLOOKUP($Y1512,[2]Edades!$A$3:$H$153,7,FALSE)</f>
        <v>13</v>
      </c>
      <c r="AC1512" s="34" t="str">
        <f>VLOOKUP($Y1512,[2]Edades!$A$3:$H$153,8,FALSE)</f>
        <v>60-64</v>
      </c>
      <c r="AD1512" s="34" t="s">
        <v>146</v>
      </c>
      <c r="AE1512">
        <v>1</v>
      </c>
      <c r="AF1512" s="34" t="s">
        <v>2137</v>
      </c>
      <c r="AG1512" s="34" t="s">
        <v>2127</v>
      </c>
      <c r="AH1512" s="34" t="s">
        <v>2127</v>
      </c>
      <c r="AK1512" s="34" t="s">
        <v>125</v>
      </c>
      <c r="AM1512" s="34" t="s">
        <v>2127</v>
      </c>
      <c r="AN1512" s="36" t="s">
        <v>2127</v>
      </c>
      <c r="AO1512" s="36" t="s">
        <v>2127</v>
      </c>
      <c r="AP1512" s="34" t="s">
        <v>2127</v>
      </c>
      <c r="AQ1512" s="36" t="s">
        <v>2127</v>
      </c>
      <c r="AR1512" s="34" t="s">
        <v>5318</v>
      </c>
      <c r="AS1512" s="91" t="s">
        <v>7599</v>
      </c>
      <c r="AT1512" s="34">
        <v>3102806571</v>
      </c>
      <c r="AU1512" s="34" t="s">
        <v>2127</v>
      </c>
      <c r="AX1512" s="90"/>
      <c r="BA1512" s="91"/>
      <c r="BB1512" s="91"/>
      <c r="BC1512" s="91"/>
      <c r="BF1512" s="34" t="s">
        <v>4983</v>
      </c>
      <c r="BG1512" s="92" t="s">
        <v>5318</v>
      </c>
      <c r="BM1512" s="36" t="s">
        <v>131</v>
      </c>
      <c r="BN1512" s="34" t="s">
        <v>132</v>
      </c>
      <c r="BO1512" s="36">
        <v>0</v>
      </c>
      <c r="BQ1512" s="94"/>
      <c r="BS1512" s="36" t="s">
        <v>2127</v>
      </c>
      <c r="BU1512" s="95"/>
      <c r="BV1512" s="95"/>
      <c r="BW1512" s="61"/>
      <c r="BX1512" s="60"/>
      <c r="BY1512" s="59" t="str">
        <f t="shared" ca="1" si="116"/>
        <v/>
      </c>
      <c r="CD1512" s="68"/>
      <c r="CE1512" s="68"/>
      <c r="CF1512" s="67"/>
      <c r="CG1512"/>
      <c r="CH1512" s="2"/>
      <c r="CI1512" s="4" t="e">
        <f t="shared" si="117"/>
        <v>#DIV/0!</v>
      </c>
      <c r="CJ1512" s="5" t="str">
        <f t="shared" si="118"/>
        <v>SIN DATO</v>
      </c>
      <c r="CK1512" s="36">
        <v>0</v>
      </c>
      <c r="CL1512" s="66"/>
      <c r="CN1512" s="97"/>
      <c r="CP1512"/>
      <c r="CQ1512" s="65"/>
      <c r="CR1512" s="65"/>
      <c r="CS1512" s="98"/>
      <c r="CT1512"/>
      <c r="CU1512"/>
      <c r="CV1512" s="97"/>
      <c r="CW1512" s="2"/>
      <c r="CX1512" s="82"/>
      <c r="DG1512" s="64"/>
      <c r="DI1512" s="89"/>
      <c r="DJ1512" s="89"/>
      <c r="DN1512" s="34"/>
      <c r="DO1512" s="34"/>
      <c r="DP1512" s="34"/>
      <c r="DQ1512" s="34"/>
      <c r="DR1512" s="34"/>
      <c r="DS1512" s="34" t="s">
        <v>2127</v>
      </c>
      <c r="DT1512" s="34"/>
      <c r="DZ1512" t="s">
        <v>7941</v>
      </c>
      <c r="EB1512" s="4"/>
      <c r="EJ1512"/>
      <c r="EL1512" s="34"/>
      <c r="EN1512" s="34"/>
    </row>
    <row r="1513" spans="1:144" x14ac:dyDescent="0.25">
      <c r="A1513" s="85">
        <v>2022</v>
      </c>
      <c r="B1513" s="87">
        <v>44830</v>
      </c>
      <c r="C1513" t="s">
        <v>121</v>
      </c>
      <c r="D1513" t="s">
        <v>122</v>
      </c>
      <c r="E1513" s="34" t="s">
        <v>7938</v>
      </c>
      <c r="F1513" s="34">
        <f t="shared" si="119"/>
        <v>1512</v>
      </c>
      <c r="G1513" s="34" t="s">
        <v>4985</v>
      </c>
      <c r="H1513">
        <v>18</v>
      </c>
      <c r="I1513" s="34" t="s">
        <v>6141</v>
      </c>
      <c r="J1513" s="34" t="s">
        <v>5032</v>
      </c>
      <c r="K1513" s="34" t="str">
        <f>VLOOKUP(J1513,[2]CodMpios!$B$347:$E$362,4,FALSE)</f>
        <v>18150 - Cartagena Del Chaira</v>
      </c>
      <c r="L1513" s="34" t="str">
        <f>VLOOKUP($J1513,[2]Coord_Mpios_X_Y!$B$2:$K$1123,9,FALSE)</f>
        <v>0,647693081213</v>
      </c>
      <c r="M1513" s="34" t="str">
        <f>VLOOKUP($J1513,[2]Coord_Mpios_X_Y!$B$2:$K$1123,10,FALSE)</f>
        <v>-74,272354990827</v>
      </c>
      <c r="N1513" s="34" t="s">
        <v>125</v>
      </c>
      <c r="O1513" s="34" t="s">
        <v>126</v>
      </c>
      <c r="Q1513" s="34" t="s">
        <v>127</v>
      </c>
      <c r="R1513" s="34">
        <v>17708604</v>
      </c>
      <c r="S1513" s="34" t="str">
        <f t="shared" si="115"/>
        <v>CC17708604</v>
      </c>
      <c r="T1513" s="34" t="s">
        <v>723</v>
      </c>
      <c r="U1513" s="34" t="s">
        <v>702</v>
      </c>
      <c r="V1513" s="34" t="s">
        <v>5338</v>
      </c>
      <c r="W1513" s="34" t="s">
        <v>186</v>
      </c>
      <c r="X1513" s="87" t="s">
        <v>5337</v>
      </c>
      <c r="Y1513">
        <v>57</v>
      </c>
      <c r="Z1513" s="36">
        <f>VLOOKUP($Y1513,[2]Edades!$A$3:$H$153,4,FALSE)</f>
        <v>5</v>
      </c>
      <c r="AA1513" s="34" t="str">
        <f>VLOOKUP($Y1513,[2]Edades!$A$3:$H$153,6,FALSE)</f>
        <v>5 - Adultez</v>
      </c>
      <c r="AB1513" s="34">
        <f>VLOOKUP($Y1513,[2]Edades!$A$3:$H$153,7,FALSE)</f>
        <v>12</v>
      </c>
      <c r="AC1513" s="34" t="str">
        <f>VLOOKUP($Y1513,[2]Edades!$A$3:$H$153,8,FALSE)</f>
        <v>55-59</v>
      </c>
      <c r="AD1513" s="34" t="s">
        <v>146</v>
      </c>
      <c r="AE1513">
        <v>1</v>
      </c>
      <c r="AF1513" s="34" t="s">
        <v>130</v>
      </c>
      <c r="AG1513" s="34" t="s">
        <v>2127</v>
      </c>
      <c r="AH1513" s="34" t="s">
        <v>2127</v>
      </c>
      <c r="AK1513" s="34" t="s">
        <v>125</v>
      </c>
      <c r="AM1513" s="34" t="s">
        <v>2127</v>
      </c>
      <c r="AN1513" s="36" t="s">
        <v>2127</v>
      </c>
      <c r="AO1513" s="36" t="s">
        <v>2127</v>
      </c>
      <c r="AP1513" s="34" t="s">
        <v>2127</v>
      </c>
      <c r="AQ1513" s="36" t="s">
        <v>2127</v>
      </c>
      <c r="AR1513" s="34" t="s">
        <v>5318</v>
      </c>
      <c r="AS1513" s="91" t="s">
        <v>7600</v>
      </c>
      <c r="AT1513" s="34">
        <v>3144352562</v>
      </c>
      <c r="AU1513" s="34" t="s">
        <v>2127</v>
      </c>
      <c r="AX1513" s="90"/>
      <c r="BA1513" s="91"/>
      <c r="BB1513" s="91"/>
      <c r="BC1513" s="91"/>
      <c r="BF1513" s="34" t="s">
        <v>4983</v>
      </c>
      <c r="BG1513" s="92" t="s">
        <v>2098</v>
      </c>
      <c r="BM1513" s="36" t="s">
        <v>131</v>
      </c>
      <c r="BN1513" s="34" t="s">
        <v>132</v>
      </c>
      <c r="BO1513" s="36">
        <v>0</v>
      </c>
      <c r="BQ1513" s="94"/>
      <c r="BS1513" s="36" t="s">
        <v>2127</v>
      </c>
      <c r="BU1513" s="95"/>
      <c r="BV1513" s="95"/>
      <c r="BW1513" s="61"/>
      <c r="BX1513" s="60"/>
      <c r="BY1513" s="59" t="str">
        <f t="shared" ca="1" si="116"/>
        <v/>
      </c>
      <c r="CD1513" s="68"/>
      <c r="CE1513" s="68"/>
      <c r="CF1513" s="67"/>
      <c r="CG1513">
        <v>85</v>
      </c>
      <c r="CH1513" s="2">
        <v>170</v>
      </c>
      <c r="CI1513" s="4">
        <f t="shared" si="117"/>
        <v>29.411764705882355</v>
      </c>
      <c r="CJ1513" s="5" t="str">
        <f t="shared" si="118"/>
        <v>SOBREPESO</v>
      </c>
      <c r="CK1513" s="36">
        <v>0</v>
      </c>
      <c r="CL1513" s="66"/>
      <c r="CM1513" s="89">
        <v>44462</v>
      </c>
      <c r="CN1513" s="97">
        <v>44490</v>
      </c>
      <c r="CP1513"/>
      <c r="CQ1513" s="65"/>
      <c r="CR1513" s="65"/>
      <c r="CS1513" s="98"/>
      <c r="CT1513"/>
      <c r="CU1513"/>
      <c r="CV1513" s="97"/>
      <c r="CW1513" s="2">
        <v>120</v>
      </c>
      <c r="CX1513" s="82">
        <v>75</v>
      </c>
      <c r="DG1513" s="64"/>
      <c r="DI1513" s="89">
        <v>44592</v>
      </c>
      <c r="DJ1513" s="89"/>
      <c r="DN1513" s="34"/>
      <c r="DO1513" s="34"/>
      <c r="DP1513" s="34"/>
      <c r="DQ1513" s="34"/>
      <c r="DR1513" s="34"/>
      <c r="DS1513" s="34" t="s">
        <v>2127</v>
      </c>
      <c r="DT1513" s="34"/>
      <c r="DU1513" s="47">
        <v>44490</v>
      </c>
      <c r="DY1513" s="1">
        <v>2</v>
      </c>
      <c r="DZ1513" t="s">
        <v>7940</v>
      </c>
      <c r="EB1513" s="4">
        <v>93</v>
      </c>
      <c r="EJ1513"/>
      <c r="EL1513" s="34"/>
      <c r="EN1513" s="34"/>
    </row>
    <row r="1514" spans="1:144" x14ac:dyDescent="0.25">
      <c r="A1514" s="85">
        <v>2022</v>
      </c>
      <c r="B1514" s="87">
        <v>44830</v>
      </c>
      <c r="C1514" t="s">
        <v>121</v>
      </c>
      <c r="D1514" t="s">
        <v>122</v>
      </c>
      <c r="E1514" s="34" t="s">
        <v>7938</v>
      </c>
      <c r="F1514" s="34">
        <f t="shared" si="119"/>
        <v>1513</v>
      </c>
      <c r="G1514" s="34" t="s">
        <v>4985</v>
      </c>
      <c r="H1514">
        <v>18</v>
      </c>
      <c r="I1514" s="34" t="s">
        <v>6141</v>
      </c>
      <c r="J1514" s="34" t="s">
        <v>5032</v>
      </c>
      <c r="K1514" s="34" t="str">
        <f>VLOOKUP(J1514,[2]CodMpios!$B$347:$E$362,4,FALSE)</f>
        <v>18150 - Cartagena Del Chaira</v>
      </c>
      <c r="L1514" s="34" t="str">
        <f>VLOOKUP($J1514,[2]Coord_Mpios_X_Y!$B$2:$K$1123,9,FALSE)</f>
        <v>0,647693081213</v>
      </c>
      <c r="M1514" s="34" t="str">
        <f>VLOOKUP($J1514,[2]Coord_Mpios_X_Y!$B$2:$K$1123,10,FALSE)</f>
        <v>-74,272354990827</v>
      </c>
      <c r="N1514" s="34" t="s">
        <v>125</v>
      </c>
      <c r="O1514" s="34" t="s">
        <v>126</v>
      </c>
      <c r="Q1514" s="34" t="s">
        <v>127</v>
      </c>
      <c r="R1514" s="34">
        <v>17709120</v>
      </c>
      <c r="S1514" s="34" t="str">
        <f t="shared" si="115"/>
        <v>CC17709120</v>
      </c>
      <c r="T1514" s="34" t="s">
        <v>197</v>
      </c>
      <c r="U1514" s="34" t="s">
        <v>2012</v>
      </c>
      <c r="V1514" s="34" t="s">
        <v>5336</v>
      </c>
      <c r="W1514" s="34" t="s">
        <v>303</v>
      </c>
      <c r="X1514" s="87" t="s">
        <v>5335</v>
      </c>
      <c r="Y1514">
        <v>51</v>
      </c>
      <c r="Z1514" s="36">
        <f>VLOOKUP($Y1514,[2]Edades!$A$3:$H$153,4,FALSE)</f>
        <v>5</v>
      </c>
      <c r="AA1514" s="34" t="str">
        <f>VLOOKUP($Y1514,[2]Edades!$A$3:$H$153,6,FALSE)</f>
        <v>5 - Adultez</v>
      </c>
      <c r="AB1514" s="34">
        <f>VLOOKUP($Y1514,[2]Edades!$A$3:$H$153,7,FALSE)</f>
        <v>11</v>
      </c>
      <c r="AC1514" s="34" t="str">
        <f>VLOOKUP($Y1514,[2]Edades!$A$3:$H$153,8,FALSE)</f>
        <v>50-54</v>
      </c>
      <c r="AD1514" s="34" t="s">
        <v>146</v>
      </c>
      <c r="AE1514">
        <v>1</v>
      </c>
      <c r="AF1514" s="34" t="s">
        <v>130</v>
      </c>
      <c r="AG1514" s="34" t="s">
        <v>2127</v>
      </c>
      <c r="AH1514" s="34" t="s">
        <v>2127</v>
      </c>
      <c r="AK1514" s="34" t="s">
        <v>125</v>
      </c>
      <c r="AM1514" s="34" t="s">
        <v>2127</v>
      </c>
      <c r="AN1514" s="36" t="s">
        <v>2127</v>
      </c>
      <c r="AO1514" s="36" t="s">
        <v>2127</v>
      </c>
      <c r="AP1514" s="34" t="s">
        <v>2127</v>
      </c>
      <c r="AQ1514" s="36" t="s">
        <v>2127</v>
      </c>
      <c r="AR1514" s="34" t="s">
        <v>5318</v>
      </c>
      <c r="AS1514" s="91" t="s">
        <v>7601</v>
      </c>
      <c r="AT1514" s="34">
        <v>3213707465</v>
      </c>
      <c r="AU1514" s="34" t="s">
        <v>2127</v>
      </c>
      <c r="AX1514" s="90"/>
      <c r="BA1514" s="91"/>
      <c r="BB1514" s="91"/>
      <c r="BC1514" s="91"/>
      <c r="BF1514" s="34" t="s">
        <v>4983</v>
      </c>
      <c r="BG1514" s="92" t="s">
        <v>5318</v>
      </c>
      <c r="BM1514" s="36" t="s">
        <v>131</v>
      </c>
      <c r="BN1514" s="34" t="s">
        <v>132</v>
      </c>
      <c r="BO1514" s="36">
        <v>0</v>
      </c>
      <c r="BQ1514" s="94"/>
      <c r="BS1514" s="36" t="s">
        <v>2127</v>
      </c>
      <c r="BU1514" s="95"/>
      <c r="BV1514" s="95"/>
      <c r="BW1514" s="61"/>
      <c r="BX1514" s="60"/>
      <c r="BY1514" s="59" t="str">
        <f t="shared" ca="1" si="116"/>
        <v/>
      </c>
      <c r="CD1514" s="68"/>
      <c r="CE1514" s="68"/>
      <c r="CF1514" s="67"/>
      <c r="CG1514"/>
      <c r="CH1514" s="2"/>
      <c r="CI1514" s="4" t="e">
        <f t="shared" si="117"/>
        <v>#DIV/0!</v>
      </c>
      <c r="CJ1514" s="5" t="str">
        <f t="shared" si="118"/>
        <v>SIN DATO</v>
      </c>
      <c r="CK1514" s="36">
        <v>0</v>
      </c>
      <c r="CL1514" s="66"/>
      <c r="CN1514" s="97"/>
      <c r="CP1514"/>
      <c r="CQ1514" s="65"/>
      <c r="CR1514" s="65"/>
      <c r="CS1514" s="98"/>
      <c r="CT1514"/>
      <c r="CU1514"/>
      <c r="CV1514" s="97"/>
      <c r="CW1514" s="2"/>
      <c r="CX1514" s="82"/>
      <c r="DG1514" s="64"/>
      <c r="DI1514" s="89"/>
      <c r="DJ1514" s="89"/>
      <c r="DN1514" s="34"/>
      <c r="DO1514" s="34"/>
      <c r="DP1514" s="34"/>
      <c r="DQ1514" s="34"/>
      <c r="DR1514" s="34"/>
      <c r="DS1514" s="34" t="s">
        <v>2127</v>
      </c>
      <c r="DT1514" s="34"/>
      <c r="DZ1514" t="s">
        <v>7941</v>
      </c>
      <c r="EB1514" s="4"/>
      <c r="EJ1514"/>
      <c r="EL1514" s="34"/>
      <c r="EN1514" s="34"/>
    </row>
    <row r="1515" spans="1:144" x14ac:dyDescent="0.25">
      <c r="A1515" s="85">
        <v>2022</v>
      </c>
      <c r="B1515" s="87">
        <v>44830</v>
      </c>
      <c r="C1515" t="s">
        <v>121</v>
      </c>
      <c r="D1515" t="s">
        <v>122</v>
      </c>
      <c r="E1515" s="34" t="s">
        <v>7938</v>
      </c>
      <c r="F1515" s="34">
        <f t="shared" si="119"/>
        <v>1514</v>
      </c>
      <c r="G1515" s="34" t="s">
        <v>4985</v>
      </c>
      <c r="H1515">
        <v>18</v>
      </c>
      <c r="I1515" s="34" t="s">
        <v>6141</v>
      </c>
      <c r="J1515" s="34" t="s">
        <v>5032</v>
      </c>
      <c r="K1515" s="34" t="str">
        <f>VLOOKUP(J1515,[2]CodMpios!$B$347:$E$362,4,FALSE)</f>
        <v>18150 - Cartagena Del Chaira</v>
      </c>
      <c r="L1515" s="34" t="str">
        <f>VLOOKUP($J1515,[2]Coord_Mpios_X_Y!$B$2:$K$1123,9,FALSE)</f>
        <v>0,647693081213</v>
      </c>
      <c r="M1515" s="34" t="str">
        <f>VLOOKUP($J1515,[2]Coord_Mpios_X_Y!$B$2:$K$1123,10,FALSE)</f>
        <v>-74,272354990827</v>
      </c>
      <c r="N1515" s="34" t="s">
        <v>139</v>
      </c>
      <c r="O1515" s="34" t="s">
        <v>126</v>
      </c>
      <c r="Q1515" s="34" t="s">
        <v>127</v>
      </c>
      <c r="R1515" s="34">
        <v>18561140</v>
      </c>
      <c r="S1515" s="34" t="str">
        <f t="shared" si="115"/>
        <v>CC18561140</v>
      </c>
      <c r="T1515" s="34" t="s">
        <v>167</v>
      </c>
      <c r="U1515" s="34" t="s">
        <v>145</v>
      </c>
      <c r="V1515" s="34" t="s">
        <v>1478</v>
      </c>
      <c r="W1515" s="34" t="s">
        <v>5334</v>
      </c>
      <c r="X1515" s="87" t="s">
        <v>5333</v>
      </c>
      <c r="Y1515">
        <v>53</v>
      </c>
      <c r="Z1515" s="36">
        <f>VLOOKUP($Y1515,[2]Edades!$A$3:$H$153,4,FALSE)</f>
        <v>5</v>
      </c>
      <c r="AA1515" s="34" t="str">
        <f>VLOOKUP($Y1515,[2]Edades!$A$3:$H$153,6,FALSE)</f>
        <v>5 - Adultez</v>
      </c>
      <c r="AB1515" s="34">
        <f>VLOOKUP($Y1515,[2]Edades!$A$3:$H$153,7,FALSE)</f>
        <v>11</v>
      </c>
      <c r="AC1515" s="34" t="str">
        <f>VLOOKUP($Y1515,[2]Edades!$A$3:$H$153,8,FALSE)</f>
        <v>50-54</v>
      </c>
      <c r="AD1515" s="34" t="s">
        <v>146</v>
      </c>
      <c r="AE1515">
        <v>1</v>
      </c>
      <c r="AF1515" s="34" t="s">
        <v>130</v>
      </c>
      <c r="AG1515" s="34" t="s">
        <v>2127</v>
      </c>
      <c r="AH1515" s="34" t="s">
        <v>2127</v>
      </c>
      <c r="AK1515" s="34" t="s">
        <v>139</v>
      </c>
      <c r="AM1515" s="34" t="s">
        <v>2127</v>
      </c>
      <c r="AN1515" s="36" t="s">
        <v>2127</v>
      </c>
      <c r="AO1515" s="36" t="s">
        <v>2127</v>
      </c>
      <c r="AP1515" s="34" t="s">
        <v>2127</v>
      </c>
      <c r="AQ1515" s="36" t="s">
        <v>2127</v>
      </c>
      <c r="AR1515" s="34" t="s">
        <v>5318</v>
      </c>
      <c r="AS1515" s="91" t="s">
        <v>7602</v>
      </c>
      <c r="AT1515" s="34">
        <v>3108603696</v>
      </c>
      <c r="AU1515" s="34" t="s">
        <v>2127</v>
      </c>
      <c r="AX1515" s="90"/>
      <c r="BA1515" s="91"/>
      <c r="BB1515" s="91"/>
      <c r="BC1515" s="91"/>
      <c r="BF1515" s="34" t="s">
        <v>4983</v>
      </c>
      <c r="BG1515" s="92" t="s">
        <v>5318</v>
      </c>
      <c r="BM1515" s="36" t="s">
        <v>131</v>
      </c>
      <c r="BN1515" s="34" t="s">
        <v>132</v>
      </c>
      <c r="BO1515" s="36">
        <v>0</v>
      </c>
      <c r="BQ1515" s="94"/>
      <c r="BS1515" s="36" t="s">
        <v>2127</v>
      </c>
      <c r="BU1515" s="95"/>
      <c r="BV1515" s="95"/>
      <c r="BW1515" s="61"/>
      <c r="BX1515" s="60"/>
      <c r="BY1515" s="59" t="str">
        <f t="shared" ca="1" si="116"/>
        <v/>
      </c>
      <c r="CD1515" s="68"/>
      <c r="CE1515" s="68"/>
      <c r="CF1515" s="67"/>
      <c r="CG1515"/>
      <c r="CH1515" s="2"/>
      <c r="CI1515" s="4" t="e">
        <f t="shared" si="117"/>
        <v>#DIV/0!</v>
      </c>
      <c r="CJ1515" s="5" t="str">
        <f t="shared" si="118"/>
        <v>SIN DATO</v>
      </c>
      <c r="CK1515" s="36">
        <v>0</v>
      </c>
      <c r="CL1515" s="66"/>
      <c r="CN1515" s="97"/>
      <c r="CP1515"/>
      <c r="CQ1515" s="65"/>
      <c r="CR1515" s="65"/>
      <c r="CS1515" s="98"/>
      <c r="CT1515"/>
      <c r="CU1515"/>
      <c r="CV1515" s="97"/>
      <c r="CW1515" s="2"/>
      <c r="CX1515" s="82"/>
      <c r="DG1515" s="64"/>
      <c r="DI1515" s="89"/>
      <c r="DJ1515" s="89"/>
      <c r="DN1515" s="34"/>
      <c r="DO1515" s="34"/>
      <c r="DP1515" s="34"/>
      <c r="DQ1515" s="34"/>
      <c r="DR1515" s="34"/>
      <c r="DS1515" s="34" t="s">
        <v>2127</v>
      </c>
      <c r="DT1515" s="34"/>
      <c r="DZ1515" t="s">
        <v>7941</v>
      </c>
      <c r="EB1515" s="4"/>
      <c r="EJ1515"/>
      <c r="EL1515" s="34"/>
      <c r="EN1515" s="34"/>
    </row>
    <row r="1516" spans="1:144" x14ac:dyDescent="0.25">
      <c r="A1516" s="85">
        <v>2022</v>
      </c>
      <c r="B1516" s="87">
        <v>44830</v>
      </c>
      <c r="C1516" t="s">
        <v>121</v>
      </c>
      <c r="D1516" t="s">
        <v>122</v>
      </c>
      <c r="E1516" s="34" t="s">
        <v>7938</v>
      </c>
      <c r="F1516" s="34">
        <f t="shared" si="119"/>
        <v>1515</v>
      </c>
      <c r="G1516" s="34" t="s">
        <v>4985</v>
      </c>
      <c r="H1516">
        <v>18</v>
      </c>
      <c r="I1516" s="34" t="s">
        <v>6141</v>
      </c>
      <c r="J1516" s="34" t="s">
        <v>5032</v>
      </c>
      <c r="K1516" s="34" t="str">
        <f>VLOOKUP(J1516,[2]CodMpios!$B$347:$E$362,4,FALSE)</f>
        <v>18150 - Cartagena Del Chaira</v>
      </c>
      <c r="L1516" s="34" t="str">
        <f>VLOOKUP($J1516,[2]Coord_Mpios_X_Y!$B$2:$K$1123,9,FALSE)</f>
        <v>0,647693081213</v>
      </c>
      <c r="M1516" s="34" t="str">
        <f>VLOOKUP($J1516,[2]Coord_Mpios_X_Y!$B$2:$K$1123,10,FALSE)</f>
        <v>-74,272354990827</v>
      </c>
      <c r="N1516" s="34" t="s">
        <v>125</v>
      </c>
      <c r="O1516" s="34" t="s">
        <v>126</v>
      </c>
      <c r="Q1516" s="34" t="s">
        <v>127</v>
      </c>
      <c r="R1516" s="34">
        <v>24809958</v>
      </c>
      <c r="S1516" s="34" t="str">
        <f t="shared" si="115"/>
        <v>CC24809958</v>
      </c>
      <c r="T1516" s="34" t="s">
        <v>739</v>
      </c>
      <c r="U1516" s="34" t="s">
        <v>702</v>
      </c>
      <c r="V1516" s="34" t="s">
        <v>2429</v>
      </c>
      <c r="W1516" s="34" t="s">
        <v>212</v>
      </c>
      <c r="X1516" s="87" t="s">
        <v>5332</v>
      </c>
      <c r="Y1516">
        <v>53</v>
      </c>
      <c r="Z1516" s="36">
        <f>VLOOKUP($Y1516,[2]Edades!$A$3:$H$153,4,FALSE)</f>
        <v>5</v>
      </c>
      <c r="AA1516" s="34" t="str">
        <f>VLOOKUP($Y1516,[2]Edades!$A$3:$H$153,6,FALSE)</f>
        <v>5 - Adultez</v>
      </c>
      <c r="AB1516" s="34">
        <f>VLOOKUP($Y1516,[2]Edades!$A$3:$H$153,7,FALSE)</f>
        <v>11</v>
      </c>
      <c r="AC1516" s="34" t="str">
        <f>VLOOKUP($Y1516,[2]Edades!$A$3:$H$153,8,FALSE)</f>
        <v>50-54</v>
      </c>
      <c r="AD1516" s="34" t="s">
        <v>129</v>
      </c>
      <c r="AE1516" s="1">
        <v>2</v>
      </c>
      <c r="AF1516" s="34" t="s">
        <v>130</v>
      </c>
      <c r="AG1516" s="34" t="s">
        <v>2127</v>
      </c>
      <c r="AH1516" s="34" t="s">
        <v>2127</v>
      </c>
      <c r="AK1516" s="34" t="s">
        <v>125</v>
      </c>
      <c r="AM1516" s="34" t="s">
        <v>2127</v>
      </c>
      <c r="AN1516" s="36" t="s">
        <v>2127</v>
      </c>
      <c r="AO1516" s="36" t="s">
        <v>2127</v>
      </c>
      <c r="AP1516" s="34" t="s">
        <v>2127</v>
      </c>
      <c r="AQ1516" s="36" t="s">
        <v>2127</v>
      </c>
      <c r="AR1516" s="34" t="s">
        <v>5318</v>
      </c>
      <c r="AS1516" s="91" t="s">
        <v>7603</v>
      </c>
      <c r="AT1516" s="34" t="s">
        <v>7928</v>
      </c>
      <c r="AU1516" s="34" t="s">
        <v>2127</v>
      </c>
      <c r="AX1516" s="90"/>
      <c r="BA1516" s="91"/>
      <c r="BB1516" s="91"/>
      <c r="BC1516" s="91"/>
      <c r="BF1516" s="34" t="s">
        <v>4983</v>
      </c>
      <c r="BG1516" s="92" t="s">
        <v>5318</v>
      </c>
      <c r="BM1516" s="36" t="s">
        <v>131</v>
      </c>
      <c r="BN1516" s="34" t="s">
        <v>132</v>
      </c>
      <c r="BO1516" s="36">
        <v>0</v>
      </c>
      <c r="BQ1516" s="94"/>
      <c r="BS1516" s="36" t="s">
        <v>2127</v>
      </c>
      <c r="BU1516" s="95"/>
      <c r="BV1516" s="95"/>
      <c r="BW1516" s="61"/>
      <c r="BX1516" s="60"/>
      <c r="BY1516" s="59" t="str">
        <f t="shared" ca="1" si="116"/>
        <v/>
      </c>
      <c r="CD1516" s="68"/>
      <c r="CE1516" s="68"/>
      <c r="CF1516" s="67"/>
      <c r="CG1516"/>
      <c r="CH1516" s="2"/>
      <c r="CI1516" s="4" t="e">
        <f t="shared" si="117"/>
        <v>#DIV/0!</v>
      </c>
      <c r="CJ1516" s="5" t="str">
        <f t="shared" si="118"/>
        <v>SIN DATO</v>
      </c>
      <c r="CK1516" s="36">
        <v>0</v>
      </c>
      <c r="CL1516" s="66"/>
      <c r="CN1516" s="97"/>
      <c r="CP1516"/>
      <c r="CQ1516" s="65"/>
      <c r="CR1516" s="65"/>
      <c r="CS1516" s="98"/>
      <c r="CT1516"/>
      <c r="CU1516"/>
      <c r="CV1516" s="97"/>
      <c r="CW1516" s="2"/>
      <c r="CX1516" s="82"/>
      <c r="DG1516" s="64"/>
      <c r="DI1516" s="89"/>
      <c r="DJ1516" s="89"/>
      <c r="DN1516" s="34"/>
      <c r="DO1516" s="34"/>
      <c r="DP1516" s="34"/>
      <c r="DQ1516" s="34"/>
      <c r="DR1516" s="34"/>
      <c r="DS1516" s="34" t="s">
        <v>2127</v>
      </c>
      <c r="DT1516" s="34"/>
      <c r="DZ1516" t="s">
        <v>7941</v>
      </c>
      <c r="EB1516" s="4"/>
      <c r="EJ1516"/>
      <c r="EL1516" s="34"/>
      <c r="EN1516" s="34"/>
    </row>
    <row r="1517" spans="1:144" x14ac:dyDescent="0.25">
      <c r="A1517" s="85">
        <v>2022</v>
      </c>
      <c r="B1517" s="87">
        <v>44830</v>
      </c>
      <c r="C1517" t="s">
        <v>121</v>
      </c>
      <c r="D1517" t="s">
        <v>122</v>
      </c>
      <c r="E1517" s="34" t="s">
        <v>7938</v>
      </c>
      <c r="F1517" s="34">
        <f t="shared" si="119"/>
        <v>1516</v>
      </c>
      <c r="G1517" s="34" t="s">
        <v>4985</v>
      </c>
      <c r="H1517">
        <v>18</v>
      </c>
      <c r="I1517" s="34" t="s">
        <v>6141</v>
      </c>
      <c r="J1517" s="34" t="s">
        <v>5032</v>
      </c>
      <c r="K1517" s="34" t="str">
        <f>VLOOKUP(J1517,[2]CodMpios!$B$347:$E$362,4,FALSE)</f>
        <v>18150 - Cartagena Del Chaira</v>
      </c>
      <c r="L1517" s="34" t="str">
        <f>VLOOKUP($J1517,[2]Coord_Mpios_X_Y!$B$2:$K$1123,9,FALSE)</f>
        <v>0,647693081213</v>
      </c>
      <c r="M1517" s="34" t="str">
        <f>VLOOKUP($J1517,[2]Coord_Mpios_X_Y!$B$2:$K$1123,10,FALSE)</f>
        <v>-74,272354990827</v>
      </c>
      <c r="N1517" s="34" t="s">
        <v>139</v>
      </c>
      <c r="O1517" s="34" t="s">
        <v>126</v>
      </c>
      <c r="Q1517" s="34" t="s">
        <v>127</v>
      </c>
      <c r="R1517" s="34">
        <v>28413866</v>
      </c>
      <c r="S1517" s="34" t="str">
        <f t="shared" si="115"/>
        <v>CC28413866</v>
      </c>
      <c r="T1517" s="34" t="s">
        <v>281</v>
      </c>
      <c r="U1517" s="34" t="s">
        <v>702</v>
      </c>
      <c r="V1517" s="34" t="s">
        <v>5331</v>
      </c>
      <c r="W1517" s="34" t="s">
        <v>665</v>
      </c>
      <c r="X1517" s="87" t="s">
        <v>5330</v>
      </c>
      <c r="Y1517">
        <v>60</v>
      </c>
      <c r="Z1517" s="36">
        <f>VLOOKUP($Y1517,[2]Edades!$A$3:$H$153,4,FALSE)</f>
        <v>6</v>
      </c>
      <c r="AA1517" s="34" t="str">
        <f>VLOOKUP($Y1517,[2]Edades!$A$3:$H$153,6,FALSE)</f>
        <v>6 - Persona mayor</v>
      </c>
      <c r="AB1517" s="34">
        <f>VLOOKUP($Y1517,[2]Edades!$A$3:$H$153,7,FALSE)</f>
        <v>13</v>
      </c>
      <c r="AC1517" s="34" t="str">
        <f>VLOOKUP($Y1517,[2]Edades!$A$3:$H$153,8,FALSE)</f>
        <v>60-64</v>
      </c>
      <c r="AD1517" s="34" t="s">
        <v>129</v>
      </c>
      <c r="AE1517" s="1">
        <v>2</v>
      </c>
      <c r="AF1517" s="34" t="s">
        <v>2137</v>
      </c>
      <c r="AG1517" s="34" t="s">
        <v>2127</v>
      </c>
      <c r="AH1517" s="34" t="s">
        <v>2127</v>
      </c>
      <c r="AK1517" s="34" t="s">
        <v>139</v>
      </c>
      <c r="AM1517" s="34" t="s">
        <v>2127</v>
      </c>
      <c r="AN1517" s="36" t="s">
        <v>2127</v>
      </c>
      <c r="AO1517" s="36" t="s">
        <v>2127</v>
      </c>
      <c r="AP1517" s="34" t="s">
        <v>2127</v>
      </c>
      <c r="AQ1517" s="36" t="s">
        <v>2127</v>
      </c>
      <c r="AR1517" s="34" t="s">
        <v>5318</v>
      </c>
      <c r="AS1517" s="91" t="s">
        <v>7604</v>
      </c>
      <c r="AT1517" s="34" t="s">
        <v>7928</v>
      </c>
      <c r="AU1517" s="34" t="s">
        <v>2127</v>
      </c>
      <c r="AX1517" s="90"/>
      <c r="BA1517" s="91"/>
      <c r="BB1517" s="91"/>
      <c r="BC1517" s="91"/>
      <c r="BF1517" s="34" t="s">
        <v>4983</v>
      </c>
      <c r="BG1517" s="92" t="s">
        <v>5318</v>
      </c>
      <c r="BM1517" s="36" t="s">
        <v>131</v>
      </c>
      <c r="BN1517" s="34" t="s">
        <v>132</v>
      </c>
      <c r="BO1517" s="36">
        <v>0</v>
      </c>
      <c r="BQ1517" s="94"/>
      <c r="BS1517" s="36" t="s">
        <v>2127</v>
      </c>
      <c r="BU1517" s="95"/>
      <c r="BV1517" s="95"/>
      <c r="BW1517" s="61"/>
      <c r="BX1517" s="60"/>
      <c r="BY1517" s="59" t="str">
        <f t="shared" ca="1" si="116"/>
        <v/>
      </c>
      <c r="CD1517" s="68"/>
      <c r="CE1517" s="68"/>
      <c r="CF1517" s="67"/>
      <c r="CG1517"/>
      <c r="CH1517" s="2"/>
      <c r="CI1517" s="4" t="e">
        <f t="shared" si="117"/>
        <v>#DIV/0!</v>
      </c>
      <c r="CJ1517" s="5" t="str">
        <f t="shared" si="118"/>
        <v>SIN DATO</v>
      </c>
      <c r="CK1517" s="36">
        <v>0</v>
      </c>
      <c r="CL1517" s="66"/>
      <c r="CN1517" s="97"/>
      <c r="CP1517"/>
      <c r="CQ1517" s="65"/>
      <c r="CR1517" s="65"/>
      <c r="CS1517" s="98"/>
      <c r="CT1517"/>
      <c r="CU1517"/>
      <c r="CV1517" s="97"/>
      <c r="CW1517" s="2"/>
      <c r="CX1517" s="82"/>
      <c r="DG1517" s="64"/>
      <c r="DI1517" s="89"/>
      <c r="DJ1517" s="89"/>
      <c r="DN1517" s="34"/>
      <c r="DO1517" s="34"/>
      <c r="DP1517" s="34"/>
      <c r="DQ1517" s="34"/>
      <c r="DR1517" s="34"/>
      <c r="DS1517" s="34" t="s">
        <v>2127</v>
      </c>
      <c r="DT1517" s="34"/>
      <c r="DZ1517" t="s">
        <v>7941</v>
      </c>
      <c r="EB1517" s="4"/>
      <c r="EJ1517"/>
      <c r="EL1517" s="34"/>
      <c r="EN1517" s="34"/>
    </row>
    <row r="1518" spans="1:144" x14ac:dyDescent="0.25">
      <c r="A1518" s="85">
        <v>2022</v>
      </c>
      <c r="B1518" s="87">
        <v>44830</v>
      </c>
      <c r="C1518" t="s">
        <v>121</v>
      </c>
      <c r="D1518" t="s">
        <v>122</v>
      </c>
      <c r="E1518" s="34" t="s">
        <v>7938</v>
      </c>
      <c r="F1518" s="34">
        <f t="shared" si="119"/>
        <v>1517</v>
      </c>
      <c r="G1518" s="34" t="s">
        <v>4985</v>
      </c>
      <c r="H1518">
        <v>18</v>
      </c>
      <c r="I1518" s="34" t="s">
        <v>6141</v>
      </c>
      <c r="J1518" s="34" t="s">
        <v>5032</v>
      </c>
      <c r="K1518" s="34" t="str">
        <f>VLOOKUP(J1518,[2]CodMpios!$B$347:$E$362,4,FALSE)</f>
        <v>18150 - Cartagena Del Chaira</v>
      </c>
      <c r="L1518" s="34" t="str">
        <f>VLOOKUP($J1518,[2]Coord_Mpios_X_Y!$B$2:$K$1123,9,FALSE)</f>
        <v>0,647693081213</v>
      </c>
      <c r="M1518" s="34" t="str">
        <f>VLOOKUP($J1518,[2]Coord_Mpios_X_Y!$B$2:$K$1123,10,FALSE)</f>
        <v>-74,272354990827</v>
      </c>
      <c r="N1518" s="34" t="s">
        <v>125</v>
      </c>
      <c r="O1518" s="34" t="s">
        <v>126</v>
      </c>
      <c r="Q1518" s="34" t="s">
        <v>127</v>
      </c>
      <c r="R1518" s="34">
        <v>32076026</v>
      </c>
      <c r="S1518" s="34" t="str">
        <f t="shared" si="115"/>
        <v>CC32076026</v>
      </c>
      <c r="T1518" s="34" t="s">
        <v>986</v>
      </c>
      <c r="U1518" s="34" t="s">
        <v>5329</v>
      </c>
      <c r="V1518" s="34" t="s">
        <v>241</v>
      </c>
      <c r="W1518" s="34" t="s">
        <v>2103</v>
      </c>
      <c r="X1518" s="87" t="s">
        <v>5328</v>
      </c>
      <c r="Y1518">
        <v>81</v>
      </c>
      <c r="Z1518" s="36">
        <f>VLOOKUP($Y1518,[2]Edades!$A$3:$H$153,4,FALSE)</f>
        <v>6</v>
      </c>
      <c r="AA1518" s="34" t="str">
        <f>VLOOKUP($Y1518,[2]Edades!$A$3:$H$153,6,FALSE)</f>
        <v>6 - Persona mayor</v>
      </c>
      <c r="AB1518" s="34">
        <f>VLOOKUP($Y1518,[2]Edades!$A$3:$H$153,7,FALSE)</f>
        <v>17</v>
      </c>
      <c r="AC1518" s="34" t="str">
        <f>VLOOKUP($Y1518,[2]Edades!$A$3:$H$153,8,FALSE)</f>
        <v>80 Y MÁS</v>
      </c>
      <c r="AD1518" s="34" t="s">
        <v>129</v>
      </c>
      <c r="AE1518" s="1">
        <v>2</v>
      </c>
      <c r="AF1518" s="34" t="s">
        <v>2137</v>
      </c>
      <c r="AG1518" s="34" t="s">
        <v>2127</v>
      </c>
      <c r="AH1518" s="34" t="s">
        <v>2127</v>
      </c>
      <c r="AK1518" s="34" t="s">
        <v>125</v>
      </c>
      <c r="AM1518" s="34" t="s">
        <v>2127</v>
      </c>
      <c r="AN1518" s="36" t="s">
        <v>2127</v>
      </c>
      <c r="AO1518" s="36" t="s">
        <v>2127</v>
      </c>
      <c r="AP1518" s="34" t="s">
        <v>2127</v>
      </c>
      <c r="AQ1518" s="36" t="s">
        <v>2127</v>
      </c>
      <c r="AR1518" s="34" t="s">
        <v>5318</v>
      </c>
      <c r="AS1518" s="91" t="s">
        <v>7605</v>
      </c>
      <c r="AT1518" s="34">
        <v>3208401819</v>
      </c>
      <c r="AU1518" s="34" t="s">
        <v>2127</v>
      </c>
      <c r="AX1518" s="90"/>
      <c r="BA1518" s="91"/>
      <c r="BB1518" s="91"/>
      <c r="BC1518" s="91"/>
      <c r="BF1518" s="34" t="s">
        <v>4983</v>
      </c>
      <c r="BG1518" s="92" t="s">
        <v>5318</v>
      </c>
      <c r="BM1518" s="36" t="s">
        <v>131</v>
      </c>
      <c r="BN1518" s="34" t="s">
        <v>132</v>
      </c>
      <c r="BO1518" s="36">
        <v>0</v>
      </c>
      <c r="BQ1518" s="94"/>
      <c r="BS1518" s="36" t="s">
        <v>2127</v>
      </c>
      <c r="BU1518" s="95"/>
      <c r="BV1518" s="95"/>
      <c r="BW1518" s="61"/>
      <c r="BX1518" s="60"/>
      <c r="BY1518" s="59" t="str">
        <f t="shared" ca="1" si="116"/>
        <v/>
      </c>
      <c r="CD1518" s="68"/>
      <c r="CE1518" s="68"/>
      <c r="CF1518" s="67"/>
      <c r="CG1518"/>
      <c r="CH1518" s="2"/>
      <c r="CI1518" s="4" t="e">
        <f t="shared" si="117"/>
        <v>#DIV/0!</v>
      </c>
      <c r="CJ1518" s="5" t="str">
        <f t="shared" si="118"/>
        <v>SIN DATO</v>
      </c>
      <c r="CK1518" s="36">
        <v>0</v>
      </c>
      <c r="CL1518" s="66"/>
      <c r="CN1518" s="97"/>
      <c r="CP1518"/>
      <c r="CQ1518" s="65"/>
      <c r="CR1518" s="65"/>
      <c r="CS1518" s="98"/>
      <c r="CT1518"/>
      <c r="CU1518"/>
      <c r="CV1518" s="97"/>
      <c r="CW1518" s="2"/>
      <c r="CX1518" s="82"/>
      <c r="DG1518" s="64"/>
      <c r="DI1518" s="89"/>
      <c r="DJ1518" s="89"/>
      <c r="DN1518" s="34"/>
      <c r="DO1518" s="34"/>
      <c r="DP1518" s="34"/>
      <c r="DQ1518" s="34"/>
      <c r="DR1518" s="34"/>
      <c r="DS1518" s="34" t="s">
        <v>2127</v>
      </c>
      <c r="DT1518" s="34"/>
      <c r="DZ1518" t="s">
        <v>7941</v>
      </c>
      <c r="EB1518" s="4"/>
      <c r="EJ1518"/>
      <c r="EL1518" s="34"/>
      <c r="EN1518" s="34"/>
    </row>
    <row r="1519" spans="1:144" x14ac:dyDescent="0.25">
      <c r="A1519" s="85">
        <v>2022</v>
      </c>
      <c r="B1519" s="87">
        <v>44830</v>
      </c>
      <c r="C1519" t="s">
        <v>121</v>
      </c>
      <c r="D1519" t="s">
        <v>122</v>
      </c>
      <c r="E1519" s="34" t="s">
        <v>7938</v>
      </c>
      <c r="F1519" s="34">
        <f t="shared" si="119"/>
        <v>1518</v>
      </c>
      <c r="G1519" s="34" t="s">
        <v>4985</v>
      </c>
      <c r="H1519">
        <v>18</v>
      </c>
      <c r="I1519" s="34" t="s">
        <v>6141</v>
      </c>
      <c r="J1519" s="34" t="s">
        <v>5032</v>
      </c>
      <c r="K1519" s="34" t="str">
        <f>VLOOKUP(J1519,[2]CodMpios!$B$347:$E$362,4,FALSE)</f>
        <v>18150 - Cartagena Del Chaira</v>
      </c>
      <c r="L1519" s="34" t="str">
        <f>VLOOKUP($J1519,[2]Coord_Mpios_X_Y!$B$2:$K$1123,9,FALSE)</f>
        <v>0,647693081213</v>
      </c>
      <c r="M1519" s="34" t="str">
        <f>VLOOKUP($J1519,[2]Coord_Mpios_X_Y!$B$2:$K$1123,10,FALSE)</f>
        <v>-74,272354990827</v>
      </c>
      <c r="N1519" s="34" t="s">
        <v>139</v>
      </c>
      <c r="O1519" s="34" t="s">
        <v>126</v>
      </c>
      <c r="Q1519" s="34" t="s">
        <v>127</v>
      </c>
      <c r="R1519" s="34">
        <v>36270012</v>
      </c>
      <c r="S1519" s="34" t="str">
        <f t="shared" si="115"/>
        <v>CC36270012</v>
      </c>
      <c r="T1519" s="34" t="s">
        <v>739</v>
      </c>
      <c r="U1519" s="34" t="s">
        <v>702</v>
      </c>
      <c r="V1519" s="34" t="s">
        <v>248</v>
      </c>
      <c r="W1519" s="34" t="s">
        <v>702</v>
      </c>
      <c r="X1519" s="87" t="s">
        <v>5327</v>
      </c>
      <c r="Y1519">
        <v>71</v>
      </c>
      <c r="Z1519" s="36">
        <f>VLOOKUP($Y1519,[2]Edades!$A$3:$H$153,4,FALSE)</f>
        <v>6</v>
      </c>
      <c r="AA1519" s="34" t="str">
        <f>VLOOKUP($Y1519,[2]Edades!$A$3:$H$153,6,FALSE)</f>
        <v>6 - Persona mayor</v>
      </c>
      <c r="AB1519" s="34">
        <f>VLOOKUP($Y1519,[2]Edades!$A$3:$H$153,7,FALSE)</f>
        <v>15</v>
      </c>
      <c r="AC1519" s="34" t="str">
        <f>VLOOKUP($Y1519,[2]Edades!$A$3:$H$153,8,FALSE)</f>
        <v>70-74</v>
      </c>
      <c r="AD1519" s="34" t="s">
        <v>129</v>
      </c>
      <c r="AE1519" s="1">
        <v>2</v>
      </c>
      <c r="AF1519" s="34" t="s">
        <v>2137</v>
      </c>
      <c r="AG1519" s="34" t="s">
        <v>2127</v>
      </c>
      <c r="AH1519" s="34" t="s">
        <v>2127</v>
      </c>
      <c r="AK1519" s="34" t="s">
        <v>139</v>
      </c>
      <c r="AM1519" s="34" t="s">
        <v>2127</v>
      </c>
      <c r="AN1519" s="36" t="s">
        <v>2127</v>
      </c>
      <c r="AO1519" s="36" t="s">
        <v>2127</v>
      </c>
      <c r="AP1519" s="34" t="s">
        <v>2127</v>
      </c>
      <c r="AQ1519" s="36" t="s">
        <v>2127</v>
      </c>
      <c r="AR1519" s="34" t="s">
        <v>5318</v>
      </c>
      <c r="AS1519" s="91" t="s">
        <v>7606</v>
      </c>
      <c r="AT1519" s="34"/>
      <c r="AU1519" s="34" t="s">
        <v>2127</v>
      </c>
      <c r="AX1519" s="90"/>
      <c r="BA1519" s="91"/>
      <c r="BB1519" s="91"/>
      <c r="BC1519" s="91"/>
      <c r="BF1519" s="34" t="s">
        <v>4983</v>
      </c>
      <c r="BG1519" s="92" t="s">
        <v>5318</v>
      </c>
      <c r="BM1519" s="36" t="s">
        <v>131</v>
      </c>
      <c r="BN1519" s="34" t="s">
        <v>132</v>
      </c>
      <c r="BO1519" s="36">
        <v>0</v>
      </c>
      <c r="BQ1519" s="94"/>
      <c r="BS1519" s="36" t="s">
        <v>2127</v>
      </c>
      <c r="BU1519" s="95"/>
      <c r="BV1519" s="95"/>
      <c r="BW1519" s="61"/>
      <c r="BX1519" s="60"/>
      <c r="BY1519" s="59" t="str">
        <f t="shared" ca="1" si="116"/>
        <v/>
      </c>
      <c r="CD1519" s="68"/>
      <c r="CE1519" s="68"/>
      <c r="CF1519" s="67"/>
      <c r="CG1519"/>
      <c r="CH1519" s="2"/>
      <c r="CI1519" s="4" t="e">
        <f t="shared" si="117"/>
        <v>#DIV/0!</v>
      </c>
      <c r="CJ1519" s="5" t="str">
        <f t="shared" si="118"/>
        <v>SIN DATO</v>
      </c>
      <c r="CK1519" s="36">
        <v>0</v>
      </c>
      <c r="CL1519" s="66"/>
      <c r="CM1519" s="89">
        <v>43336</v>
      </c>
      <c r="CN1519" s="97">
        <v>43336</v>
      </c>
      <c r="CP1519"/>
      <c r="CQ1519" s="65"/>
      <c r="CR1519" s="65"/>
      <c r="CS1519" s="98"/>
      <c r="CT1519"/>
      <c r="CU1519"/>
      <c r="CV1519" s="97"/>
      <c r="CW1519" s="2"/>
      <c r="CX1519" s="82"/>
      <c r="DG1519" s="64"/>
      <c r="DI1519" s="89"/>
      <c r="DJ1519" s="89"/>
      <c r="DN1519" s="34"/>
      <c r="DO1519" s="34"/>
      <c r="DP1519" s="34"/>
      <c r="DQ1519" s="34"/>
      <c r="DR1519" s="34"/>
      <c r="DS1519" s="34" t="s">
        <v>2127</v>
      </c>
      <c r="DT1519" s="34"/>
      <c r="DZ1519" t="s">
        <v>7941</v>
      </c>
      <c r="EB1519" s="4"/>
      <c r="EJ1519"/>
      <c r="EL1519" s="34"/>
      <c r="EN1519" s="34"/>
    </row>
    <row r="1520" spans="1:144" x14ac:dyDescent="0.25">
      <c r="A1520" s="85">
        <v>2022</v>
      </c>
      <c r="B1520" s="87">
        <v>44830</v>
      </c>
      <c r="C1520" t="s">
        <v>121</v>
      </c>
      <c r="D1520" t="s">
        <v>122</v>
      </c>
      <c r="E1520" s="34" t="s">
        <v>7938</v>
      </c>
      <c r="F1520" s="34">
        <f t="shared" si="119"/>
        <v>1519</v>
      </c>
      <c r="G1520" s="34" t="s">
        <v>4985</v>
      </c>
      <c r="H1520">
        <v>18</v>
      </c>
      <c r="I1520" s="34" t="s">
        <v>6141</v>
      </c>
      <c r="J1520" s="34" t="s">
        <v>5032</v>
      </c>
      <c r="K1520" s="34" t="str">
        <f>VLOOKUP(J1520,[2]CodMpios!$B$347:$E$362,4,FALSE)</f>
        <v>18150 - Cartagena Del Chaira</v>
      </c>
      <c r="L1520" s="34" t="str">
        <f>VLOOKUP($J1520,[2]Coord_Mpios_X_Y!$B$2:$K$1123,9,FALSE)</f>
        <v>0,647693081213</v>
      </c>
      <c r="M1520" s="34" t="str">
        <f>VLOOKUP($J1520,[2]Coord_Mpios_X_Y!$B$2:$K$1123,10,FALSE)</f>
        <v>-74,272354990827</v>
      </c>
      <c r="N1520" s="34" t="s">
        <v>139</v>
      </c>
      <c r="O1520" s="34" t="s">
        <v>126</v>
      </c>
      <c r="Q1520" s="34" t="s">
        <v>127</v>
      </c>
      <c r="R1520" s="34">
        <v>40625431</v>
      </c>
      <c r="S1520" s="34" t="str">
        <f t="shared" si="115"/>
        <v>CC40625431</v>
      </c>
      <c r="T1520" s="34" t="s">
        <v>5037</v>
      </c>
      <c r="U1520" s="34" t="s">
        <v>702</v>
      </c>
      <c r="V1520" s="34" t="s">
        <v>472</v>
      </c>
      <c r="W1520" s="34" t="s">
        <v>2132</v>
      </c>
      <c r="X1520" s="87" t="s">
        <v>5326</v>
      </c>
      <c r="Y1520">
        <v>58</v>
      </c>
      <c r="Z1520" s="36">
        <f>VLOOKUP($Y1520,[2]Edades!$A$3:$H$153,4,FALSE)</f>
        <v>5</v>
      </c>
      <c r="AA1520" s="34" t="str">
        <f>VLOOKUP($Y1520,[2]Edades!$A$3:$H$153,6,FALSE)</f>
        <v>5 - Adultez</v>
      </c>
      <c r="AB1520" s="34">
        <f>VLOOKUP($Y1520,[2]Edades!$A$3:$H$153,7,FALSE)</f>
        <v>12</v>
      </c>
      <c r="AC1520" s="34" t="str">
        <f>VLOOKUP($Y1520,[2]Edades!$A$3:$H$153,8,FALSE)</f>
        <v>55-59</v>
      </c>
      <c r="AD1520" s="34" t="s">
        <v>129</v>
      </c>
      <c r="AE1520" s="1">
        <v>2</v>
      </c>
      <c r="AF1520" s="34" t="s">
        <v>130</v>
      </c>
      <c r="AG1520" s="34" t="s">
        <v>2127</v>
      </c>
      <c r="AH1520" s="34" t="s">
        <v>2127</v>
      </c>
      <c r="AK1520" s="34" t="s">
        <v>139</v>
      </c>
      <c r="AM1520" s="34" t="s">
        <v>2127</v>
      </c>
      <c r="AN1520" s="36" t="s">
        <v>2127</v>
      </c>
      <c r="AO1520" s="36" t="s">
        <v>2127</v>
      </c>
      <c r="AP1520" s="34" t="s">
        <v>2127</v>
      </c>
      <c r="AQ1520" s="36" t="s">
        <v>2127</v>
      </c>
      <c r="AR1520" s="34" t="s">
        <v>5318</v>
      </c>
      <c r="AS1520" s="91" t="s">
        <v>7607</v>
      </c>
      <c r="AT1520" s="34"/>
      <c r="AU1520" s="34" t="s">
        <v>2127</v>
      </c>
      <c r="AX1520" s="90"/>
      <c r="BA1520" s="91"/>
      <c r="BB1520" s="91"/>
      <c r="BC1520" s="91"/>
      <c r="BF1520" s="34" t="s">
        <v>4983</v>
      </c>
      <c r="BG1520" s="92" t="s">
        <v>5318</v>
      </c>
      <c r="BM1520" s="36" t="s">
        <v>131</v>
      </c>
      <c r="BN1520" s="34" t="s">
        <v>132</v>
      </c>
      <c r="BO1520" s="36">
        <v>0</v>
      </c>
      <c r="BQ1520" s="94"/>
      <c r="BS1520" s="36" t="s">
        <v>2127</v>
      </c>
      <c r="BU1520" s="95"/>
      <c r="BV1520" s="95"/>
      <c r="BW1520" s="61"/>
      <c r="BX1520" s="60"/>
      <c r="BY1520" s="59" t="str">
        <f t="shared" ca="1" si="116"/>
        <v/>
      </c>
      <c r="CD1520" s="68"/>
      <c r="CE1520" s="68"/>
      <c r="CF1520" s="67"/>
      <c r="CG1520"/>
      <c r="CH1520" s="2"/>
      <c r="CI1520" s="4" t="e">
        <f t="shared" si="117"/>
        <v>#DIV/0!</v>
      </c>
      <c r="CJ1520" s="5" t="str">
        <f t="shared" si="118"/>
        <v>SIN DATO</v>
      </c>
      <c r="CK1520" s="36">
        <v>0</v>
      </c>
      <c r="CL1520" s="66"/>
      <c r="CM1520" s="89">
        <v>38492</v>
      </c>
      <c r="CN1520" s="97">
        <v>38492</v>
      </c>
      <c r="CP1520"/>
      <c r="CQ1520" s="65"/>
      <c r="CR1520" s="65"/>
      <c r="CS1520" s="98"/>
      <c r="CT1520"/>
      <c r="CU1520"/>
      <c r="CV1520" s="97"/>
      <c r="CW1520" s="2"/>
      <c r="CX1520" s="82"/>
      <c r="DG1520" s="64"/>
      <c r="DI1520" s="89"/>
      <c r="DJ1520" s="89"/>
      <c r="DN1520" s="34"/>
      <c r="DO1520" s="34"/>
      <c r="DP1520" s="34"/>
      <c r="DQ1520" s="34"/>
      <c r="DR1520" s="34"/>
      <c r="DS1520" s="34" t="s">
        <v>2127</v>
      </c>
      <c r="DT1520" s="34"/>
      <c r="DZ1520" t="s">
        <v>7941</v>
      </c>
      <c r="EB1520" s="4"/>
      <c r="EJ1520"/>
      <c r="EL1520" s="34"/>
      <c r="EN1520" s="34"/>
    </row>
    <row r="1521" spans="1:144" x14ac:dyDescent="0.25">
      <c r="A1521" s="85">
        <v>2022</v>
      </c>
      <c r="B1521" s="87">
        <v>44830</v>
      </c>
      <c r="C1521" t="s">
        <v>121</v>
      </c>
      <c r="D1521" t="s">
        <v>122</v>
      </c>
      <c r="E1521" s="34" t="s">
        <v>7938</v>
      </c>
      <c r="F1521" s="34">
        <f t="shared" si="119"/>
        <v>1520</v>
      </c>
      <c r="G1521" s="34" t="s">
        <v>4985</v>
      </c>
      <c r="H1521">
        <v>18</v>
      </c>
      <c r="I1521" s="34" t="s">
        <v>6141</v>
      </c>
      <c r="J1521" s="34" t="s">
        <v>5032</v>
      </c>
      <c r="K1521" s="34" t="str">
        <f>VLOOKUP(J1521,[2]CodMpios!$B$347:$E$362,4,FALSE)</f>
        <v>18150 - Cartagena Del Chaira</v>
      </c>
      <c r="L1521" s="34" t="str">
        <f>VLOOKUP($J1521,[2]Coord_Mpios_X_Y!$B$2:$K$1123,9,FALSE)</f>
        <v>0,647693081213</v>
      </c>
      <c r="M1521" s="34" t="str">
        <f>VLOOKUP($J1521,[2]Coord_Mpios_X_Y!$B$2:$K$1123,10,FALSE)</f>
        <v>-74,272354990827</v>
      </c>
      <c r="N1521" s="34" t="s">
        <v>125</v>
      </c>
      <c r="O1521" s="34" t="s">
        <v>126</v>
      </c>
      <c r="Q1521" s="34" t="s">
        <v>127</v>
      </c>
      <c r="R1521" s="34">
        <v>40625806</v>
      </c>
      <c r="S1521" s="34" t="str">
        <f t="shared" si="115"/>
        <v>CC40625806</v>
      </c>
      <c r="T1521" s="34" t="s">
        <v>593</v>
      </c>
      <c r="U1521" s="34" t="s">
        <v>134</v>
      </c>
      <c r="V1521" s="34" t="s">
        <v>182</v>
      </c>
      <c r="W1521" s="34" t="s">
        <v>135</v>
      </c>
      <c r="X1521" s="87" t="s">
        <v>5325</v>
      </c>
      <c r="Y1521">
        <v>51</v>
      </c>
      <c r="Z1521" s="36">
        <f>VLOOKUP($Y1521,[2]Edades!$A$3:$H$153,4,FALSE)</f>
        <v>5</v>
      </c>
      <c r="AA1521" s="34" t="str">
        <f>VLOOKUP($Y1521,[2]Edades!$A$3:$H$153,6,FALSE)</f>
        <v>5 - Adultez</v>
      </c>
      <c r="AB1521" s="34">
        <f>VLOOKUP($Y1521,[2]Edades!$A$3:$H$153,7,FALSE)</f>
        <v>11</v>
      </c>
      <c r="AC1521" s="34" t="str">
        <f>VLOOKUP($Y1521,[2]Edades!$A$3:$H$153,8,FALSE)</f>
        <v>50-54</v>
      </c>
      <c r="AD1521" s="34" t="s">
        <v>129</v>
      </c>
      <c r="AE1521" s="1">
        <v>2</v>
      </c>
      <c r="AF1521" s="34" t="s">
        <v>130</v>
      </c>
      <c r="AG1521" s="34" t="s">
        <v>2127</v>
      </c>
      <c r="AH1521" s="34" t="s">
        <v>2127</v>
      </c>
      <c r="AK1521" s="34" t="s">
        <v>125</v>
      </c>
      <c r="AM1521" s="34" t="s">
        <v>2127</v>
      </c>
      <c r="AN1521" s="36" t="s">
        <v>2127</v>
      </c>
      <c r="AO1521" s="36" t="s">
        <v>2127</v>
      </c>
      <c r="AP1521" s="34" t="s">
        <v>2127</v>
      </c>
      <c r="AQ1521" s="36" t="s">
        <v>2127</v>
      </c>
      <c r="AR1521" s="34" t="s">
        <v>5318</v>
      </c>
      <c r="AS1521" s="91" t="s">
        <v>7608</v>
      </c>
      <c r="AT1521" s="34">
        <v>3205613452</v>
      </c>
      <c r="AU1521" s="34" t="s">
        <v>2127</v>
      </c>
      <c r="AX1521" s="90"/>
      <c r="BA1521" s="91"/>
      <c r="BB1521" s="91"/>
      <c r="BC1521" s="91"/>
      <c r="BF1521" s="34" t="s">
        <v>4983</v>
      </c>
      <c r="BG1521" s="92" t="s">
        <v>5318</v>
      </c>
      <c r="BM1521" s="36" t="s">
        <v>131</v>
      </c>
      <c r="BN1521" s="34" t="s">
        <v>132</v>
      </c>
      <c r="BO1521" s="36">
        <v>0</v>
      </c>
      <c r="BQ1521" s="94"/>
      <c r="BS1521" s="36" t="s">
        <v>2127</v>
      </c>
      <c r="BU1521" s="95"/>
      <c r="BV1521" s="95"/>
      <c r="BW1521" s="61"/>
      <c r="BX1521" s="60"/>
      <c r="BY1521" s="59" t="str">
        <f t="shared" ca="1" si="116"/>
        <v/>
      </c>
      <c r="CD1521" s="68"/>
      <c r="CE1521" s="68"/>
      <c r="CF1521" s="67"/>
      <c r="CG1521"/>
      <c r="CH1521" s="2"/>
      <c r="CI1521" s="4" t="e">
        <f t="shared" si="117"/>
        <v>#DIV/0!</v>
      </c>
      <c r="CJ1521" s="5" t="str">
        <f t="shared" si="118"/>
        <v>SIN DATO</v>
      </c>
      <c r="CK1521" s="36">
        <v>0</v>
      </c>
      <c r="CL1521" s="66"/>
      <c r="CN1521" s="97"/>
      <c r="CP1521"/>
      <c r="CQ1521" s="65"/>
      <c r="CR1521" s="65"/>
      <c r="CS1521" s="98"/>
      <c r="CT1521"/>
      <c r="CU1521"/>
      <c r="CV1521" s="97"/>
      <c r="CW1521" s="2"/>
      <c r="CX1521" s="82"/>
      <c r="DG1521" s="64"/>
      <c r="DI1521" s="89"/>
      <c r="DJ1521" s="89"/>
      <c r="DN1521" s="34"/>
      <c r="DO1521" s="34"/>
      <c r="DP1521" s="34"/>
      <c r="DQ1521" s="34"/>
      <c r="DR1521" s="34"/>
      <c r="DS1521" s="34" t="s">
        <v>2127</v>
      </c>
      <c r="DT1521" s="34"/>
      <c r="DZ1521" t="s">
        <v>7941</v>
      </c>
      <c r="EB1521" s="4"/>
      <c r="EJ1521"/>
      <c r="EL1521" s="34"/>
      <c r="EN1521" s="34"/>
    </row>
    <row r="1522" spans="1:144" x14ac:dyDescent="0.25">
      <c r="A1522" s="85">
        <v>2022</v>
      </c>
      <c r="B1522" s="87">
        <v>44830</v>
      </c>
      <c r="C1522" t="s">
        <v>121</v>
      </c>
      <c r="D1522" t="s">
        <v>122</v>
      </c>
      <c r="E1522" s="34" t="s">
        <v>7938</v>
      </c>
      <c r="F1522" s="34">
        <f t="shared" si="119"/>
        <v>1521</v>
      </c>
      <c r="G1522" s="34" t="s">
        <v>4985</v>
      </c>
      <c r="H1522">
        <v>18</v>
      </c>
      <c r="I1522" s="34" t="s">
        <v>6141</v>
      </c>
      <c r="J1522" s="34" t="s">
        <v>5032</v>
      </c>
      <c r="K1522" s="34" t="str">
        <f>VLOOKUP(J1522,[2]CodMpios!$B$347:$E$362,4,FALSE)</f>
        <v>18150 - Cartagena Del Chaira</v>
      </c>
      <c r="L1522" s="34" t="str">
        <f>VLOOKUP($J1522,[2]Coord_Mpios_X_Y!$B$2:$K$1123,9,FALSE)</f>
        <v>0,647693081213</v>
      </c>
      <c r="M1522" s="34" t="str">
        <f>VLOOKUP($J1522,[2]Coord_Mpios_X_Y!$B$2:$K$1123,10,FALSE)</f>
        <v>-74,272354990827</v>
      </c>
      <c r="N1522" s="34" t="s">
        <v>125</v>
      </c>
      <c r="O1522" s="34" t="s">
        <v>126</v>
      </c>
      <c r="Q1522" s="34" t="s">
        <v>127</v>
      </c>
      <c r="R1522" s="34">
        <v>40733373</v>
      </c>
      <c r="S1522" s="34" t="str">
        <f t="shared" si="115"/>
        <v>CC40733373</v>
      </c>
      <c r="T1522" s="34" t="s">
        <v>5324</v>
      </c>
      <c r="U1522" s="34" t="s">
        <v>1361</v>
      </c>
      <c r="V1522" s="34" t="s">
        <v>186</v>
      </c>
      <c r="W1522" s="34" t="s">
        <v>2144</v>
      </c>
      <c r="X1522" s="87" t="s">
        <v>5323</v>
      </c>
      <c r="Y1522">
        <v>38</v>
      </c>
      <c r="Z1522" s="36">
        <f>VLOOKUP($Y1522,[2]Edades!$A$3:$H$153,4,FALSE)</f>
        <v>5</v>
      </c>
      <c r="AA1522" s="34" t="str">
        <f>VLOOKUP($Y1522,[2]Edades!$A$3:$H$153,6,FALSE)</f>
        <v>5 - Adultez</v>
      </c>
      <c r="AB1522" s="34">
        <f>VLOOKUP($Y1522,[2]Edades!$A$3:$H$153,7,FALSE)</f>
        <v>8</v>
      </c>
      <c r="AC1522" s="34" t="str">
        <f>VLOOKUP($Y1522,[2]Edades!$A$3:$H$153,8,FALSE)</f>
        <v>35-39</v>
      </c>
      <c r="AD1522" s="34" t="s">
        <v>129</v>
      </c>
      <c r="AE1522" s="1">
        <v>2</v>
      </c>
      <c r="AF1522" s="34" t="s">
        <v>130</v>
      </c>
      <c r="AG1522" s="34" t="s">
        <v>2127</v>
      </c>
      <c r="AH1522" s="34" t="s">
        <v>2127</v>
      </c>
      <c r="AK1522" s="34" t="s">
        <v>125</v>
      </c>
      <c r="AM1522" s="34" t="s">
        <v>2127</v>
      </c>
      <c r="AN1522" s="36" t="s">
        <v>2127</v>
      </c>
      <c r="AO1522" s="36" t="s">
        <v>2127</v>
      </c>
      <c r="AP1522" s="34" t="s">
        <v>2127</v>
      </c>
      <c r="AQ1522" s="36" t="s">
        <v>2127</v>
      </c>
      <c r="AR1522" s="34" t="s">
        <v>5318</v>
      </c>
      <c r="AS1522" s="91" t="s">
        <v>7609</v>
      </c>
      <c r="AT1522" s="34"/>
      <c r="AU1522" s="34" t="s">
        <v>2127</v>
      </c>
      <c r="AX1522" s="90"/>
      <c r="BA1522" s="91"/>
      <c r="BB1522" s="91"/>
      <c r="BC1522" s="91"/>
      <c r="BF1522" s="34" t="s">
        <v>4983</v>
      </c>
      <c r="BG1522" s="92" t="s">
        <v>5318</v>
      </c>
      <c r="BM1522" s="36" t="s">
        <v>131</v>
      </c>
      <c r="BN1522" s="34" t="s">
        <v>132</v>
      </c>
      <c r="BO1522" s="36">
        <v>0</v>
      </c>
      <c r="BQ1522" s="94"/>
      <c r="BS1522" s="36" t="s">
        <v>2127</v>
      </c>
      <c r="BU1522" s="95"/>
      <c r="BV1522" s="95"/>
      <c r="BW1522" s="61"/>
      <c r="BX1522" s="60"/>
      <c r="BY1522" s="59" t="str">
        <f t="shared" ca="1" si="116"/>
        <v/>
      </c>
      <c r="CD1522" s="68"/>
      <c r="CE1522" s="68"/>
      <c r="CF1522" s="67"/>
      <c r="CG1522"/>
      <c r="CH1522" s="2"/>
      <c r="CI1522" s="4" t="e">
        <f t="shared" si="117"/>
        <v>#DIV/0!</v>
      </c>
      <c r="CJ1522" s="5" t="str">
        <f t="shared" si="118"/>
        <v>SIN DATO</v>
      </c>
      <c r="CK1522" s="36">
        <v>0</v>
      </c>
      <c r="CL1522" s="66"/>
      <c r="CM1522" s="89">
        <v>43086</v>
      </c>
      <c r="CN1522" s="97">
        <v>43086</v>
      </c>
      <c r="CP1522"/>
      <c r="CQ1522" s="65"/>
      <c r="CR1522" s="65"/>
      <c r="CS1522" s="98"/>
      <c r="CT1522"/>
      <c r="CU1522"/>
      <c r="CV1522" s="97"/>
      <c r="CW1522" s="2"/>
      <c r="CX1522" s="82"/>
      <c r="DG1522" s="64"/>
      <c r="DI1522" s="89"/>
      <c r="DJ1522" s="89"/>
      <c r="DN1522" s="34"/>
      <c r="DO1522" s="34"/>
      <c r="DP1522" s="34"/>
      <c r="DQ1522" s="34"/>
      <c r="DR1522" s="34"/>
      <c r="DS1522" s="34" t="s">
        <v>2127</v>
      </c>
      <c r="DT1522" s="34"/>
      <c r="DZ1522" t="s">
        <v>7941</v>
      </c>
      <c r="EB1522" s="4"/>
      <c r="EJ1522"/>
      <c r="EL1522" s="34"/>
      <c r="EN1522" s="34"/>
    </row>
    <row r="1523" spans="1:144" x14ac:dyDescent="0.25">
      <c r="A1523" s="85">
        <v>2022</v>
      </c>
      <c r="B1523" s="87">
        <v>44830</v>
      </c>
      <c r="C1523" t="s">
        <v>121</v>
      </c>
      <c r="D1523" t="s">
        <v>122</v>
      </c>
      <c r="E1523" s="34" t="s">
        <v>7938</v>
      </c>
      <c r="F1523" s="34">
        <f t="shared" si="119"/>
        <v>1522</v>
      </c>
      <c r="G1523" s="34" t="s">
        <v>4985</v>
      </c>
      <c r="H1523">
        <v>18</v>
      </c>
      <c r="I1523" s="34" t="s">
        <v>6141</v>
      </c>
      <c r="J1523" s="34" t="s">
        <v>5032</v>
      </c>
      <c r="K1523" s="34" t="str">
        <f>VLOOKUP(J1523,[2]CodMpios!$B$347:$E$362,4,FALSE)</f>
        <v>18150 - Cartagena Del Chaira</v>
      </c>
      <c r="L1523" s="34" t="str">
        <f>VLOOKUP($J1523,[2]Coord_Mpios_X_Y!$B$2:$K$1123,9,FALSE)</f>
        <v>0,647693081213</v>
      </c>
      <c r="M1523" s="34" t="str">
        <f>VLOOKUP($J1523,[2]Coord_Mpios_X_Y!$B$2:$K$1123,10,FALSE)</f>
        <v>-74,272354990827</v>
      </c>
      <c r="N1523" s="34" t="s">
        <v>125</v>
      </c>
      <c r="O1523" s="34" t="s">
        <v>126</v>
      </c>
      <c r="Q1523" s="34" t="s">
        <v>127</v>
      </c>
      <c r="R1523" s="34">
        <v>40773832</v>
      </c>
      <c r="S1523" s="34" t="str">
        <f t="shared" si="115"/>
        <v>CC40773832</v>
      </c>
      <c r="T1523" s="34" t="s">
        <v>5322</v>
      </c>
      <c r="U1523" s="34" t="s">
        <v>702</v>
      </c>
      <c r="V1523" s="34" t="s">
        <v>1388</v>
      </c>
      <c r="W1523" s="34" t="s">
        <v>5003</v>
      </c>
      <c r="X1523" s="87" t="s">
        <v>5321</v>
      </c>
      <c r="Y1523">
        <v>52</v>
      </c>
      <c r="Z1523" s="36">
        <f>VLOOKUP($Y1523,[2]Edades!$A$3:$H$153,4,FALSE)</f>
        <v>5</v>
      </c>
      <c r="AA1523" s="34" t="str">
        <f>VLOOKUP($Y1523,[2]Edades!$A$3:$H$153,6,FALSE)</f>
        <v>5 - Adultez</v>
      </c>
      <c r="AB1523" s="34">
        <f>VLOOKUP($Y1523,[2]Edades!$A$3:$H$153,7,FALSE)</f>
        <v>11</v>
      </c>
      <c r="AC1523" s="34" t="str">
        <f>VLOOKUP($Y1523,[2]Edades!$A$3:$H$153,8,FALSE)</f>
        <v>50-54</v>
      </c>
      <c r="AD1523" s="34" t="s">
        <v>129</v>
      </c>
      <c r="AE1523" s="1">
        <v>2</v>
      </c>
      <c r="AF1523" s="34" t="s">
        <v>130</v>
      </c>
      <c r="AG1523" s="34" t="s">
        <v>2127</v>
      </c>
      <c r="AH1523" s="34" t="s">
        <v>2127</v>
      </c>
      <c r="AK1523" s="34" t="s">
        <v>125</v>
      </c>
      <c r="AM1523" s="34" t="s">
        <v>2127</v>
      </c>
      <c r="AN1523" s="36" t="s">
        <v>2127</v>
      </c>
      <c r="AO1523" s="36" t="s">
        <v>2127</v>
      </c>
      <c r="AP1523" s="34" t="s">
        <v>2127</v>
      </c>
      <c r="AQ1523" s="36" t="s">
        <v>2127</v>
      </c>
      <c r="AR1523" s="34" t="s">
        <v>5318</v>
      </c>
      <c r="AS1523" s="91" t="s">
        <v>7610</v>
      </c>
      <c r="AT1523" s="34">
        <v>3132616619</v>
      </c>
      <c r="AU1523" s="34" t="s">
        <v>2127</v>
      </c>
      <c r="AX1523" s="90"/>
      <c r="BA1523" s="91"/>
      <c r="BB1523" s="91"/>
      <c r="BC1523" s="91"/>
      <c r="BF1523" s="34" t="s">
        <v>4983</v>
      </c>
      <c r="BG1523" s="92" t="s">
        <v>5318</v>
      </c>
      <c r="BM1523" s="36" t="s">
        <v>131</v>
      </c>
      <c r="BN1523" s="34" t="s">
        <v>132</v>
      </c>
      <c r="BO1523" s="36">
        <v>0</v>
      </c>
      <c r="BQ1523" s="94"/>
      <c r="BS1523" s="36" t="s">
        <v>2127</v>
      </c>
      <c r="BU1523" s="95"/>
      <c r="BV1523" s="95"/>
      <c r="BW1523" s="61"/>
      <c r="BX1523" s="60"/>
      <c r="BY1523" s="59" t="str">
        <f t="shared" ca="1" si="116"/>
        <v/>
      </c>
      <c r="CD1523" s="68"/>
      <c r="CE1523" s="68"/>
      <c r="CF1523" s="67"/>
      <c r="CG1523"/>
      <c r="CH1523" s="2"/>
      <c r="CI1523" s="4" t="e">
        <f t="shared" si="117"/>
        <v>#DIV/0!</v>
      </c>
      <c r="CJ1523" s="5" t="str">
        <f t="shared" si="118"/>
        <v>SIN DATO</v>
      </c>
      <c r="CK1523" s="36">
        <v>0</v>
      </c>
      <c r="CL1523" s="66"/>
      <c r="CM1523" s="89">
        <v>42314</v>
      </c>
      <c r="CN1523" s="97">
        <v>42314</v>
      </c>
      <c r="CP1523"/>
      <c r="CQ1523" s="65"/>
      <c r="CR1523" s="65"/>
      <c r="CS1523" s="98"/>
      <c r="CT1523"/>
      <c r="CU1523"/>
      <c r="CV1523" s="97"/>
      <c r="CW1523" s="2"/>
      <c r="CX1523" s="82"/>
      <c r="DG1523" s="64"/>
      <c r="DI1523" s="89"/>
      <c r="DJ1523" s="89"/>
      <c r="DN1523" s="34"/>
      <c r="DO1523" s="34"/>
      <c r="DP1523" s="34"/>
      <c r="DQ1523" s="34"/>
      <c r="DR1523" s="34"/>
      <c r="DS1523" s="34" t="s">
        <v>2127</v>
      </c>
      <c r="DT1523" s="34"/>
      <c r="DZ1523" t="s">
        <v>7941</v>
      </c>
      <c r="EB1523" s="4"/>
      <c r="EJ1523"/>
      <c r="EL1523" s="34"/>
      <c r="EN1523" s="34"/>
    </row>
    <row r="1524" spans="1:144" x14ac:dyDescent="0.25">
      <c r="A1524" s="85">
        <v>2022</v>
      </c>
      <c r="B1524" s="87">
        <v>44830</v>
      </c>
      <c r="C1524" t="s">
        <v>121</v>
      </c>
      <c r="D1524" t="s">
        <v>122</v>
      </c>
      <c r="E1524" s="34" t="s">
        <v>7938</v>
      </c>
      <c r="F1524" s="34">
        <f t="shared" si="119"/>
        <v>1523</v>
      </c>
      <c r="G1524" s="34" t="s">
        <v>4985</v>
      </c>
      <c r="H1524">
        <v>18</v>
      </c>
      <c r="I1524" s="34" t="s">
        <v>6141</v>
      </c>
      <c r="J1524" s="34" t="s">
        <v>5032</v>
      </c>
      <c r="K1524" s="34" t="str">
        <f>VLOOKUP(J1524,[2]CodMpios!$B$347:$E$362,4,FALSE)</f>
        <v>18150 - Cartagena Del Chaira</v>
      </c>
      <c r="L1524" s="34" t="str">
        <f>VLOOKUP($J1524,[2]Coord_Mpios_X_Y!$B$2:$K$1123,9,FALSE)</f>
        <v>0,647693081213</v>
      </c>
      <c r="M1524" s="34" t="str">
        <f>VLOOKUP($J1524,[2]Coord_Mpios_X_Y!$B$2:$K$1123,10,FALSE)</f>
        <v>-74,272354990827</v>
      </c>
      <c r="N1524" s="34" t="s">
        <v>125</v>
      </c>
      <c r="O1524" s="34" t="s">
        <v>126</v>
      </c>
      <c r="Q1524" s="34" t="s">
        <v>127</v>
      </c>
      <c r="R1524" s="34">
        <v>40778360</v>
      </c>
      <c r="S1524" s="34" t="str">
        <f t="shared" si="115"/>
        <v>CC40778360</v>
      </c>
      <c r="T1524" s="34" t="s">
        <v>1164</v>
      </c>
      <c r="U1524" s="34" t="s">
        <v>702</v>
      </c>
      <c r="V1524" s="34" t="s">
        <v>214</v>
      </c>
      <c r="W1524" s="34" t="s">
        <v>2419</v>
      </c>
      <c r="X1524" s="87">
        <v>26959</v>
      </c>
      <c r="Y1524">
        <v>49</v>
      </c>
      <c r="Z1524" s="36">
        <f>VLOOKUP($Y1524,[2]Edades!$A$3:$H$153,4,FALSE)</f>
        <v>5</v>
      </c>
      <c r="AA1524" s="34" t="str">
        <f>VLOOKUP($Y1524,[2]Edades!$A$3:$H$153,6,FALSE)</f>
        <v>5 - Adultez</v>
      </c>
      <c r="AB1524" s="34">
        <f>VLOOKUP($Y1524,[2]Edades!$A$3:$H$153,7,FALSE)</f>
        <v>10</v>
      </c>
      <c r="AC1524" s="34" t="str">
        <f>VLOOKUP($Y1524,[2]Edades!$A$3:$H$153,8,FALSE)</f>
        <v>45-49</v>
      </c>
      <c r="AD1524" s="34" t="s">
        <v>129</v>
      </c>
      <c r="AE1524" s="1">
        <v>2</v>
      </c>
      <c r="AF1524" s="34" t="s">
        <v>130</v>
      </c>
      <c r="AG1524" s="34" t="s">
        <v>2127</v>
      </c>
      <c r="AH1524" s="34" t="s">
        <v>2127</v>
      </c>
      <c r="AK1524" s="34" t="s">
        <v>125</v>
      </c>
      <c r="AM1524" s="34" t="s">
        <v>2127</v>
      </c>
      <c r="AN1524" s="36" t="s">
        <v>2127</v>
      </c>
      <c r="AO1524" s="36" t="s">
        <v>2127</v>
      </c>
      <c r="AP1524" s="34" t="s">
        <v>2127</v>
      </c>
      <c r="AQ1524" s="36" t="s">
        <v>2127</v>
      </c>
      <c r="AR1524" s="34" t="s">
        <v>5318</v>
      </c>
      <c r="AS1524" s="91" t="s">
        <v>7611</v>
      </c>
      <c r="AT1524" s="34"/>
      <c r="AU1524" s="34" t="s">
        <v>2127</v>
      </c>
      <c r="AX1524" s="90"/>
      <c r="BA1524" s="91"/>
      <c r="BB1524" s="91"/>
      <c r="BC1524" s="91"/>
      <c r="BF1524" s="34" t="s">
        <v>4983</v>
      </c>
      <c r="BG1524" s="92" t="s">
        <v>5318</v>
      </c>
      <c r="BM1524" s="36" t="s">
        <v>131</v>
      </c>
      <c r="BN1524" s="34" t="s">
        <v>132</v>
      </c>
      <c r="BO1524" s="36">
        <v>0</v>
      </c>
      <c r="BQ1524" s="94"/>
      <c r="BS1524" s="36" t="s">
        <v>2127</v>
      </c>
      <c r="BU1524" s="95"/>
      <c r="BV1524" s="95"/>
      <c r="BW1524" s="61"/>
      <c r="BX1524" s="60"/>
      <c r="BY1524" s="59" t="str">
        <f t="shared" ca="1" si="116"/>
        <v/>
      </c>
      <c r="CD1524" s="68"/>
      <c r="CE1524" s="68"/>
      <c r="CF1524" s="67"/>
      <c r="CG1524"/>
      <c r="CH1524" s="2"/>
      <c r="CI1524" s="4" t="e">
        <f t="shared" si="117"/>
        <v>#DIV/0!</v>
      </c>
      <c r="CJ1524" s="5" t="str">
        <f t="shared" si="118"/>
        <v>SIN DATO</v>
      </c>
      <c r="CK1524" s="36">
        <v>0</v>
      </c>
      <c r="CL1524" s="66"/>
      <c r="CN1524" s="97"/>
      <c r="CP1524"/>
      <c r="CQ1524" s="65"/>
      <c r="CR1524" s="65"/>
      <c r="CS1524" s="98"/>
      <c r="CT1524"/>
      <c r="CU1524"/>
      <c r="CV1524" s="97"/>
      <c r="CW1524" s="2"/>
      <c r="CX1524" s="82"/>
      <c r="DG1524" s="64"/>
      <c r="DI1524" s="89"/>
      <c r="DJ1524" s="89"/>
      <c r="DN1524" s="34"/>
      <c r="DO1524" s="34"/>
      <c r="DP1524" s="34"/>
      <c r="DQ1524" s="34"/>
      <c r="DR1524" s="34"/>
      <c r="DS1524" s="34" t="s">
        <v>2127</v>
      </c>
      <c r="DT1524" s="34"/>
      <c r="DZ1524" t="s">
        <v>7941</v>
      </c>
      <c r="EB1524" s="4"/>
      <c r="EJ1524"/>
      <c r="EL1524" s="34"/>
      <c r="EN1524" s="34"/>
    </row>
    <row r="1525" spans="1:144" x14ac:dyDescent="0.25">
      <c r="A1525" s="85">
        <v>2022</v>
      </c>
      <c r="B1525" s="87">
        <v>44830</v>
      </c>
      <c r="C1525" t="s">
        <v>121</v>
      </c>
      <c r="D1525" t="s">
        <v>122</v>
      </c>
      <c r="E1525" s="34" t="s">
        <v>7938</v>
      </c>
      <c r="F1525" s="34">
        <f t="shared" si="119"/>
        <v>1524</v>
      </c>
      <c r="G1525" s="34" t="s">
        <v>4985</v>
      </c>
      <c r="H1525">
        <v>18</v>
      </c>
      <c r="I1525" s="34" t="s">
        <v>6141</v>
      </c>
      <c r="J1525" s="34" t="s">
        <v>4991</v>
      </c>
      <c r="K1525" s="34" t="str">
        <f>VLOOKUP(J1525,[2]CodMpios!$B$347:$E$362,4,FALSE)</f>
        <v>18592 - Puerto Rico</v>
      </c>
      <c r="L1525" s="34" t="str">
        <f>VLOOKUP($J1525,[2]Coord_Mpios_X_Y!$B$2:$K$1123,9,FALSE)</f>
        <v>2,018940891255</v>
      </c>
      <c r="M1525" s="34" t="str">
        <f>VLOOKUP($J1525,[2]Coord_Mpios_X_Y!$B$2:$K$1123,10,FALSE)</f>
        <v>-75,073086267336</v>
      </c>
      <c r="N1525" s="34" t="s">
        <v>125</v>
      </c>
      <c r="O1525" s="34" t="s">
        <v>126</v>
      </c>
      <c r="Q1525" s="34" t="s">
        <v>127</v>
      </c>
      <c r="R1525" s="34">
        <v>40778839</v>
      </c>
      <c r="S1525" s="34" t="str">
        <f t="shared" si="115"/>
        <v>CC40778839</v>
      </c>
      <c r="T1525" s="34" t="s">
        <v>5320</v>
      </c>
      <c r="U1525" s="34" t="s">
        <v>702</v>
      </c>
      <c r="V1525" s="34" t="s">
        <v>495</v>
      </c>
      <c r="W1525" s="34" t="s">
        <v>423</v>
      </c>
      <c r="X1525" s="87">
        <v>27340</v>
      </c>
      <c r="Y1525">
        <v>48</v>
      </c>
      <c r="Z1525" s="36">
        <f>VLOOKUP($Y1525,[2]Edades!$A$3:$H$153,4,FALSE)</f>
        <v>5</v>
      </c>
      <c r="AA1525" s="34" t="str">
        <f>VLOOKUP($Y1525,[2]Edades!$A$3:$H$153,6,FALSE)</f>
        <v>5 - Adultez</v>
      </c>
      <c r="AB1525" s="34">
        <f>VLOOKUP($Y1525,[2]Edades!$A$3:$H$153,7,FALSE)</f>
        <v>10</v>
      </c>
      <c r="AC1525" s="34" t="str">
        <f>VLOOKUP($Y1525,[2]Edades!$A$3:$H$153,8,FALSE)</f>
        <v>45-49</v>
      </c>
      <c r="AD1525" s="34" t="s">
        <v>129</v>
      </c>
      <c r="AE1525" s="1">
        <v>2</v>
      </c>
      <c r="AF1525" s="34" t="s">
        <v>130</v>
      </c>
      <c r="AG1525" s="34" t="s">
        <v>2127</v>
      </c>
      <c r="AH1525" s="34" t="s">
        <v>2127</v>
      </c>
      <c r="AK1525" s="34" t="s">
        <v>125</v>
      </c>
      <c r="AM1525" s="34" t="s">
        <v>2127</v>
      </c>
      <c r="AN1525" s="36" t="s">
        <v>2127</v>
      </c>
      <c r="AO1525" s="36" t="s">
        <v>2127</v>
      </c>
      <c r="AP1525" s="34" t="s">
        <v>2127</v>
      </c>
      <c r="AQ1525" s="36" t="s">
        <v>2127</v>
      </c>
      <c r="AR1525" s="34" t="s">
        <v>5318</v>
      </c>
      <c r="AS1525" s="91" t="s">
        <v>7612</v>
      </c>
      <c r="AT1525" s="34">
        <v>3212691643</v>
      </c>
      <c r="AU1525" s="34" t="s">
        <v>2127</v>
      </c>
      <c r="AX1525" s="90"/>
      <c r="BA1525" s="91"/>
      <c r="BB1525" s="91"/>
      <c r="BC1525" s="91"/>
      <c r="BF1525" s="34" t="s">
        <v>4983</v>
      </c>
      <c r="BG1525" s="92" t="s">
        <v>2098</v>
      </c>
      <c r="BM1525" s="36" t="s">
        <v>131</v>
      </c>
      <c r="BN1525" s="34" t="s">
        <v>132</v>
      </c>
      <c r="BO1525" s="36">
        <v>0</v>
      </c>
      <c r="BQ1525" s="94"/>
      <c r="BS1525" s="36" t="s">
        <v>2127</v>
      </c>
      <c r="BU1525" s="95"/>
      <c r="BV1525" s="95"/>
      <c r="BW1525" s="61"/>
      <c r="BX1525" s="60"/>
      <c r="BY1525" s="59" t="str">
        <f t="shared" ca="1" si="116"/>
        <v/>
      </c>
      <c r="CD1525" s="68"/>
      <c r="CE1525" s="68"/>
      <c r="CF1525" s="67"/>
      <c r="CG1525">
        <v>69</v>
      </c>
      <c r="CH1525" s="2">
        <v>159</v>
      </c>
      <c r="CI1525" s="4">
        <f t="shared" si="117"/>
        <v>27.29322416043669</v>
      </c>
      <c r="CJ1525" s="5" t="str">
        <f t="shared" si="118"/>
        <v>SOBREPESO</v>
      </c>
      <c r="CK1525" s="36">
        <v>0</v>
      </c>
      <c r="CL1525" s="66"/>
      <c r="CM1525" s="89">
        <v>42415</v>
      </c>
      <c r="CN1525" s="97">
        <v>42415</v>
      </c>
      <c r="CP1525"/>
      <c r="CQ1525" s="65"/>
      <c r="CR1525" s="65"/>
      <c r="CS1525" s="98"/>
      <c r="CT1525"/>
      <c r="CU1525"/>
      <c r="CV1525" s="97"/>
      <c r="CW1525" s="2">
        <v>130</v>
      </c>
      <c r="CX1525" s="82">
        <v>80</v>
      </c>
      <c r="DG1525" s="64"/>
      <c r="DI1525" s="89"/>
      <c r="DJ1525" s="89"/>
      <c r="DN1525" s="34"/>
      <c r="DO1525" s="34"/>
      <c r="DP1525" s="34"/>
      <c r="DQ1525" s="34"/>
      <c r="DR1525" s="34"/>
      <c r="DS1525" s="34" t="s">
        <v>2127</v>
      </c>
      <c r="DT1525" s="34"/>
      <c r="DU1525" s="47">
        <v>44764</v>
      </c>
      <c r="DZ1525" t="s">
        <v>7941</v>
      </c>
      <c r="EA1525" s="4">
        <v>0.83</v>
      </c>
      <c r="EB1525" s="4">
        <v>108</v>
      </c>
      <c r="EE1525" s="4">
        <v>43</v>
      </c>
      <c r="EF1525" s="4">
        <v>76</v>
      </c>
      <c r="EG1525" s="4">
        <v>2</v>
      </c>
      <c r="EJ1525"/>
      <c r="EL1525" s="34"/>
      <c r="EN1525" s="34"/>
    </row>
    <row r="1526" spans="1:144" x14ac:dyDescent="0.25">
      <c r="A1526" s="85">
        <v>2022</v>
      </c>
      <c r="B1526" s="87">
        <v>44830</v>
      </c>
      <c r="C1526" t="s">
        <v>121</v>
      </c>
      <c r="D1526" t="s">
        <v>122</v>
      </c>
      <c r="E1526" s="34" t="s">
        <v>7938</v>
      </c>
      <c r="F1526" s="34">
        <f t="shared" si="119"/>
        <v>1525</v>
      </c>
      <c r="G1526" s="34" t="s">
        <v>4985</v>
      </c>
      <c r="H1526">
        <v>18</v>
      </c>
      <c r="I1526" s="34" t="s">
        <v>6141</v>
      </c>
      <c r="J1526" s="34" t="s">
        <v>5041</v>
      </c>
      <c r="K1526" s="34" t="str">
        <f>VLOOKUP(J1526,[2]CodMpios!$B$347:$E$362,4,FALSE)</f>
        <v>18205 - Curillo</v>
      </c>
      <c r="L1526" s="34" t="str">
        <f>VLOOKUP($J1526,[2]Coord_Mpios_X_Y!$B$2:$K$1123,9,FALSE)</f>
        <v>1,059663165070</v>
      </c>
      <c r="M1526" s="34" t="str">
        <f>VLOOKUP($J1526,[2]Coord_Mpios_X_Y!$B$2:$K$1123,10,FALSE)</f>
        <v>-75,951785056704</v>
      </c>
      <c r="N1526" s="34" t="s">
        <v>125</v>
      </c>
      <c r="O1526" s="34" t="s">
        <v>126</v>
      </c>
      <c r="Q1526" s="34" t="s">
        <v>127</v>
      </c>
      <c r="R1526" s="34">
        <v>94250099</v>
      </c>
      <c r="S1526" s="34" t="str">
        <f t="shared" si="115"/>
        <v>CC94250099</v>
      </c>
      <c r="T1526" s="34" t="s">
        <v>798</v>
      </c>
      <c r="U1526" s="34" t="s">
        <v>702</v>
      </c>
      <c r="V1526" s="34" t="s">
        <v>2141</v>
      </c>
      <c r="W1526" s="34" t="s">
        <v>522</v>
      </c>
      <c r="X1526" s="87" t="s">
        <v>5319</v>
      </c>
      <c r="Y1526">
        <v>61</v>
      </c>
      <c r="Z1526" s="36">
        <f>VLOOKUP($Y1526,[2]Edades!$A$3:$H$153,4,FALSE)</f>
        <v>6</v>
      </c>
      <c r="AA1526" s="34" t="str">
        <f>VLOOKUP($Y1526,[2]Edades!$A$3:$H$153,6,FALSE)</f>
        <v>6 - Persona mayor</v>
      </c>
      <c r="AB1526" s="34">
        <f>VLOOKUP($Y1526,[2]Edades!$A$3:$H$153,7,FALSE)</f>
        <v>13</v>
      </c>
      <c r="AC1526" s="34" t="str">
        <f>VLOOKUP($Y1526,[2]Edades!$A$3:$H$153,8,FALSE)</f>
        <v>60-64</v>
      </c>
      <c r="AD1526" s="34" t="s">
        <v>146</v>
      </c>
      <c r="AE1526">
        <v>1</v>
      </c>
      <c r="AF1526" s="34" t="s">
        <v>2137</v>
      </c>
      <c r="AG1526" s="34" t="s">
        <v>2127</v>
      </c>
      <c r="AH1526" s="34" t="s">
        <v>2127</v>
      </c>
      <c r="AK1526" s="34" t="s">
        <v>125</v>
      </c>
      <c r="AM1526" s="34" t="s">
        <v>2127</v>
      </c>
      <c r="AN1526" s="36" t="s">
        <v>2127</v>
      </c>
      <c r="AO1526" s="36" t="s">
        <v>2127</v>
      </c>
      <c r="AP1526" s="34" t="s">
        <v>2127</v>
      </c>
      <c r="AQ1526" s="36" t="s">
        <v>2127</v>
      </c>
      <c r="AR1526" s="34" t="s">
        <v>5318</v>
      </c>
      <c r="AS1526" s="91" t="s">
        <v>7613</v>
      </c>
      <c r="AT1526" s="34">
        <v>3123402347</v>
      </c>
      <c r="AU1526" s="34" t="s">
        <v>2127</v>
      </c>
      <c r="AX1526" s="90"/>
      <c r="BA1526" s="91"/>
      <c r="BB1526" s="91"/>
      <c r="BC1526" s="91"/>
      <c r="BF1526" s="34" t="s">
        <v>4983</v>
      </c>
      <c r="BG1526" s="92" t="s">
        <v>5318</v>
      </c>
      <c r="BM1526" s="36" t="s">
        <v>131</v>
      </c>
      <c r="BN1526" s="34" t="s">
        <v>132</v>
      </c>
      <c r="BO1526" s="36">
        <v>0</v>
      </c>
      <c r="BQ1526" s="94"/>
      <c r="BS1526" s="36" t="s">
        <v>2127</v>
      </c>
      <c r="BU1526" s="95"/>
      <c r="BV1526" s="95"/>
      <c r="BW1526" s="61"/>
      <c r="BX1526" s="60"/>
      <c r="BY1526" s="59" t="str">
        <f t="shared" ca="1" si="116"/>
        <v/>
      </c>
      <c r="CD1526" s="68"/>
      <c r="CE1526" s="68"/>
      <c r="CF1526" s="67"/>
      <c r="CG1526"/>
      <c r="CH1526" s="2"/>
      <c r="CI1526" s="4" t="e">
        <f t="shared" si="117"/>
        <v>#DIV/0!</v>
      </c>
      <c r="CJ1526" s="5" t="str">
        <f t="shared" si="118"/>
        <v>SIN DATO</v>
      </c>
      <c r="CK1526" s="36">
        <v>0</v>
      </c>
      <c r="CL1526" s="66"/>
      <c r="CN1526" s="97"/>
      <c r="CP1526"/>
      <c r="CQ1526" s="65"/>
      <c r="CR1526" s="65"/>
      <c r="CS1526" s="98"/>
      <c r="CT1526"/>
      <c r="CU1526"/>
      <c r="CV1526" s="97"/>
      <c r="CW1526" s="2"/>
      <c r="CX1526" s="82"/>
      <c r="DG1526" s="64"/>
      <c r="DI1526" s="89"/>
      <c r="DJ1526" s="89"/>
      <c r="DN1526" s="34"/>
      <c r="DO1526" s="34"/>
      <c r="DP1526" s="34"/>
      <c r="DQ1526" s="34"/>
      <c r="DR1526" s="34"/>
      <c r="DS1526" s="34" t="s">
        <v>2127</v>
      </c>
      <c r="DT1526" s="34"/>
      <c r="DZ1526" t="s">
        <v>7941</v>
      </c>
      <c r="EB1526" s="4"/>
      <c r="EJ1526"/>
      <c r="EL1526" s="34"/>
      <c r="EN1526" s="34"/>
    </row>
    <row r="1527" spans="1:144" x14ac:dyDescent="0.25">
      <c r="A1527" s="85">
        <v>2022</v>
      </c>
      <c r="B1527" s="87">
        <v>44830</v>
      </c>
      <c r="C1527" t="s">
        <v>121</v>
      </c>
      <c r="D1527" t="s">
        <v>122</v>
      </c>
      <c r="E1527" s="34" t="s">
        <v>7938</v>
      </c>
      <c r="F1527" s="34">
        <f t="shared" si="119"/>
        <v>1526</v>
      </c>
      <c r="G1527" s="34" t="s">
        <v>4985</v>
      </c>
      <c r="H1527">
        <v>18</v>
      </c>
      <c r="I1527" s="34" t="s">
        <v>6141</v>
      </c>
      <c r="J1527" s="34" t="s">
        <v>4991</v>
      </c>
      <c r="K1527" s="34" t="str">
        <f>VLOOKUP(J1527,[2]CodMpios!$B$347:$E$362,4,FALSE)</f>
        <v>18592 - Puerto Rico</v>
      </c>
      <c r="L1527" s="34" t="str">
        <f>VLOOKUP($J1527,[2]Coord_Mpios_X_Y!$B$2:$K$1123,9,FALSE)</f>
        <v>2,018940891255</v>
      </c>
      <c r="M1527" s="34" t="str">
        <f>VLOOKUP($J1527,[2]Coord_Mpios_X_Y!$B$2:$K$1123,10,FALSE)</f>
        <v>-75,073086267336</v>
      </c>
      <c r="N1527" s="34" t="s">
        <v>139</v>
      </c>
      <c r="O1527" s="34" t="s">
        <v>126</v>
      </c>
      <c r="Q1527" s="34" t="s">
        <v>127</v>
      </c>
      <c r="R1527" s="34">
        <v>17143552</v>
      </c>
      <c r="S1527" s="34" t="str">
        <f t="shared" si="115"/>
        <v>CC17143552</v>
      </c>
      <c r="T1527" s="34" t="s">
        <v>249</v>
      </c>
      <c r="V1527" s="34" t="s">
        <v>5147</v>
      </c>
      <c r="W1527" s="34" t="s">
        <v>1478</v>
      </c>
      <c r="X1527" s="87">
        <v>16797</v>
      </c>
      <c r="Y1527">
        <v>77</v>
      </c>
      <c r="Z1527" s="36">
        <f>VLOOKUP($Y1527,[2]Edades!$A$3:$H$153,4,FALSE)</f>
        <v>6</v>
      </c>
      <c r="AA1527" s="34" t="str">
        <f>VLOOKUP($Y1527,[2]Edades!$A$3:$H$153,6,FALSE)</f>
        <v>6 - Persona mayor</v>
      </c>
      <c r="AB1527" s="34">
        <f>VLOOKUP($Y1527,[2]Edades!$A$3:$H$153,7,FALSE)</f>
        <v>16</v>
      </c>
      <c r="AC1527" s="34" t="str">
        <f>VLOOKUP($Y1527,[2]Edades!$A$3:$H$153,8,FALSE)</f>
        <v>75-79</v>
      </c>
      <c r="AD1527" s="34" t="s">
        <v>146</v>
      </c>
      <c r="AE1527">
        <v>1</v>
      </c>
      <c r="AF1527" s="34" t="s">
        <v>2137</v>
      </c>
      <c r="AG1527" s="34" t="s">
        <v>2127</v>
      </c>
      <c r="AH1527" s="34" t="s">
        <v>2127</v>
      </c>
      <c r="AK1527" s="34" t="s">
        <v>139</v>
      </c>
      <c r="AM1527" s="34" t="s">
        <v>2127</v>
      </c>
      <c r="AN1527" s="36" t="s">
        <v>2127</v>
      </c>
      <c r="AO1527" s="36" t="s">
        <v>2127</v>
      </c>
      <c r="AP1527" s="34" t="s">
        <v>2127</v>
      </c>
      <c r="AQ1527" s="36" t="s">
        <v>2127</v>
      </c>
      <c r="AR1527" s="34" t="s">
        <v>4989</v>
      </c>
      <c r="AS1527" s="91" t="s">
        <v>7614</v>
      </c>
      <c r="AT1527" s="34">
        <v>3124852625</v>
      </c>
      <c r="AU1527" s="34" t="s">
        <v>2127</v>
      </c>
      <c r="AX1527" s="90"/>
      <c r="BA1527" s="91"/>
      <c r="BB1527" s="91"/>
      <c r="BC1527" s="91"/>
      <c r="BF1527" s="34" t="s">
        <v>4983</v>
      </c>
      <c r="BG1527" s="92" t="s">
        <v>4989</v>
      </c>
      <c r="BM1527" s="36" t="s">
        <v>131</v>
      </c>
      <c r="BN1527" s="34" t="s">
        <v>132</v>
      </c>
      <c r="BO1527" s="36">
        <v>0</v>
      </c>
      <c r="BQ1527" s="94"/>
      <c r="BS1527" s="36" t="s">
        <v>2127</v>
      </c>
      <c r="BU1527" s="95"/>
      <c r="BV1527" s="95"/>
      <c r="BW1527" s="61"/>
      <c r="BX1527" s="60"/>
      <c r="BY1527" s="59" t="str">
        <f t="shared" ca="1" si="116"/>
        <v/>
      </c>
      <c r="CD1527" s="68"/>
      <c r="CE1527" s="68"/>
      <c r="CF1527" s="67"/>
      <c r="CG1527"/>
      <c r="CH1527" s="2"/>
      <c r="CI1527" s="4" t="e">
        <f t="shared" si="117"/>
        <v>#DIV/0!</v>
      </c>
      <c r="CJ1527" s="5" t="str">
        <f t="shared" si="118"/>
        <v>SIN DATO</v>
      </c>
      <c r="CK1527" s="36">
        <v>0</v>
      </c>
      <c r="CL1527" s="66"/>
      <c r="CM1527" s="89">
        <v>43998</v>
      </c>
      <c r="CN1527" s="97">
        <v>43998</v>
      </c>
      <c r="CP1527"/>
      <c r="CQ1527" s="65"/>
      <c r="CR1527" s="65"/>
      <c r="CS1527" s="98"/>
      <c r="CT1527"/>
      <c r="CU1527"/>
      <c r="CV1527" s="97"/>
      <c r="CW1527" s="2"/>
      <c r="CX1527" s="82"/>
      <c r="DG1527" s="64"/>
      <c r="DI1527" s="89"/>
      <c r="DJ1527" s="89"/>
      <c r="DN1527" s="34"/>
      <c r="DO1527" s="34"/>
      <c r="DP1527" s="34"/>
      <c r="DQ1527" s="34"/>
      <c r="DR1527" s="34"/>
      <c r="DS1527" s="34" t="s">
        <v>2127</v>
      </c>
      <c r="DT1527" s="34"/>
      <c r="DU1527" s="47">
        <v>44002</v>
      </c>
      <c r="DZ1527" t="s">
        <v>7941</v>
      </c>
      <c r="EB1527" s="4"/>
      <c r="EJ1527"/>
      <c r="EL1527" s="34"/>
      <c r="EN1527" s="34"/>
    </row>
    <row r="1528" spans="1:144" x14ac:dyDescent="0.25">
      <c r="A1528" s="85">
        <v>2022</v>
      </c>
      <c r="B1528" s="87">
        <v>44830</v>
      </c>
      <c r="C1528" t="s">
        <v>121</v>
      </c>
      <c r="D1528" t="s">
        <v>122</v>
      </c>
      <c r="E1528" s="34" t="s">
        <v>7938</v>
      </c>
      <c r="F1528" s="34">
        <f t="shared" si="119"/>
        <v>1527</v>
      </c>
      <c r="G1528" s="34" t="s">
        <v>4985</v>
      </c>
      <c r="H1528">
        <v>18</v>
      </c>
      <c r="I1528" s="34" t="s">
        <v>6141</v>
      </c>
      <c r="J1528" s="34" t="s">
        <v>4991</v>
      </c>
      <c r="K1528" s="34" t="str">
        <f>VLOOKUP(J1528,[2]CodMpios!$B$347:$E$362,4,FALSE)</f>
        <v>18592 - Puerto Rico</v>
      </c>
      <c r="L1528" s="34" t="str">
        <f>VLOOKUP($J1528,[2]Coord_Mpios_X_Y!$B$2:$K$1123,9,FALSE)</f>
        <v>2,018940891255</v>
      </c>
      <c r="M1528" s="34" t="str">
        <f>VLOOKUP($J1528,[2]Coord_Mpios_X_Y!$B$2:$K$1123,10,FALSE)</f>
        <v>-75,073086267336</v>
      </c>
      <c r="N1528" s="34" t="s">
        <v>125</v>
      </c>
      <c r="O1528" s="34" t="s">
        <v>126</v>
      </c>
      <c r="Q1528" s="34" t="s">
        <v>127</v>
      </c>
      <c r="R1528" s="34">
        <v>96360902</v>
      </c>
      <c r="S1528" s="34" t="str">
        <f t="shared" si="115"/>
        <v>CC96360902</v>
      </c>
      <c r="T1528" s="34" t="s">
        <v>5317</v>
      </c>
      <c r="U1528" s="34" t="s">
        <v>2169</v>
      </c>
      <c r="V1528" s="34" t="s">
        <v>5316</v>
      </c>
      <c r="W1528" s="34" t="s">
        <v>763</v>
      </c>
      <c r="X1528" s="87">
        <v>28267</v>
      </c>
      <c r="Y1528">
        <v>45</v>
      </c>
      <c r="Z1528" s="36">
        <f>VLOOKUP($Y1528,[2]Edades!$A$3:$H$153,4,FALSE)</f>
        <v>5</v>
      </c>
      <c r="AA1528" s="34" t="str">
        <f>VLOOKUP($Y1528,[2]Edades!$A$3:$H$153,6,FALSE)</f>
        <v>5 - Adultez</v>
      </c>
      <c r="AB1528" s="34">
        <f>VLOOKUP($Y1528,[2]Edades!$A$3:$H$153,7,FALSE)</f>
        <v>10</v>
      </c>
      <c r="AC1528" s="34" t="str">
        <f>VLOOKUP($Y1528,[2]Edades!$A$3:$H$153,8,FALSE)</f>
        <v>45-49</v>
      </c>
      <c r="AD1528" s="34" t="s">
        <v>129</v>
      </c>
      <c r="AE1528" s="1">
        <v>2</v>
      </c>
      <c r="AF1528" s="34" t="s">
        <v>130</v>
      </c>
      <c r="AG1528" s="34" t="s">
        <v>2127</v>
      </c>
      <c r="AH1528" s="34" t="s">
        <v>2127</v>
      </c>
      <c r="AK1528" s="34" t="s">
        <v>125</v>
      </c>
      <c r="AM1528" s="34" t="s">
        <v>2127</v>
      </c>
      <c r="AN1528" s="36" t="s">
        <v>2127</v>
      </c>
      <c r="AO1528" s="36" t="s">
        <v>2127</v>
      </c>
      <c r="AP1528" s="34" t="s">
        <v>2127</v>
      </c>
      <c r="AQ1528" s="36" t="s">
        <v>2127</v>
      </c>
      <c r="AR1528" s="34" t="s">
        <v>4989</v>
      </c>
      <c r="AS1528" s="91" t="s">
        <v>7615</v>
      </c>
      <c r="AT1528" s="34">
        <v>3105266749</v>
      </c>
      <c r="AU1528" s="34" t="s">
        <v>2127</v>
      </c>
      <c r="AX1528" s="90"/>
      <c r="BA1528" s="91"/>
      <c r="BB1528" s="91"/>
      <c r="BC1528" s="91"/>
      <c r="BF1528" s="34" t="s">
        <v>4983</v>
      </c>
      <c r="BG1528" s="92" t="s">
        <v>4989</v>
      </c>
      <c r="BM1528" s="36" t="s">
        <v>131</v>
      </c>
      <c r="BN1528" s="34" t="s">
        <v>132</v>
      </c>
      <c r="BO1528" s="36">
        <v>0</v>
      </c>
      <c r="BQ1528" s="94"/>
      <c r="BS1528" s="36" t="s">
        <v>2127</v>
      </c>
      <c r="BU1528" s="95"/>
      <c r="BV1528" s="95"/>
      <c r="BW1528" s="61"/>
      <c r="BX1528" s="60"/>
      <c r="BY1528" s="59" t="str">
        <f t="shared" ca="1" si="116"/>
        <v/>
      </c>
      <c r="CD1528" s="68"/>
      <c r="CE1528" s="68"/>
      <c r="CF1528" s="67"/>
      <c r="CG1528"/>
      <c r="CH1528" s="2"/>
      <c r="CI1528" s="4" t="e">
        <f t="shared" si="117"/>
        <v>#DIV/0!</v>
      </c>
      <c r="CJ1528" s="5" t="str">
        <f t="shared" si="118"/>
        <v>SIN DATO</v>
      </c>
      <c r="CK1528" s="36">
        <v>0</v>
      </c>
      <c r="CL1528" s="66"/>
      <c r="CM1528" s="89">
        <v>44028</v>
      </c>
      <c r="CN1528" s="97">
        <v>44028</v>
      </c>
      <c r="CP1528"/>
      <c r="CQ1528" s="65"/>
      <c r="CR1528" s="65"/>
      <c r="CS1528" s="98"/>
      <c r="CT1528"/>
      <c r="CU1528"/>
      <c r="CV1528" s="97"/>
      <c r="CW1528" s="2"/>
      <c r="CX1528" s="82"/>
      <c r="DG1528" s="64"/>
      <c r="DI1528" s="89"/>
      <c r="DJ1528" s="89"/>
      <c r="DN1528" s="34"/>
      <c r="DO1528" s="34"/>
      <c r="DP1528" s="34"/>
      <c r="DQ1528" s="34"/>
      <c r="DR1528" s="34"/>
      <c r="DS1528" s="34" t="s">
        <v>2127</v>
      </c>
      <c r="DT1528" s="34"/>
      <c r="DZ1528" t="s">
        <v>7941</v>
      </c>
      <c r="EB1528" s="4"/>
      <c r="EJ1528"/>
      <c r="EL1528" s="34"/>
      <c r="EN1528" s="34"/>
    </row>
    <row r="1529" spans="1:144" x14ac:dyDescent="0.25">
      <c r="A1529" s="85">
        <v>2022</v>
      </c>
      <c r="B1529" s="87">
        <v>44830</v>
      </c>
      <c r="C1529" t="s">
        <v>121</v>
      </c>
      <c r="D1529" t="s">
        <v>122</v>
      </c>
      <c r="E1529" s="34" t="s">
        <v>7938</v>
      </c>
      <c r="F1529" s="34">
        <f t="shared" si="119"/>
        <v>1528</v>
      </c>
      <c r="G1529" s="34" t="s">
        <v>4985</v>
      </c>
      <c r="H1529">
        <v>18</v>
      </c>
      <c r="I1529" s="34" t="s">
        <v>6141</v>
      </c>
      <c r="J1529" s="34" t="s">
        <v>4988</v>
      </c>
      <c r="K1529" s="34" t="str">
        <f>VLOOKUP(J1529,[2]CodMpios!$B$347:$E$362,4,FALSE)</f>
        <v>18001 - Florencia</v>
      </c>
      <c r="L1529" s="34" t="str">
        <f>VLOOKUP($J1529,[2]Coord_Mpios_X_Y!$B$2:$K$1123,9,FALSE)</f>
        <v>1,749138703818</v>
      </c>
      <c r="M1529" s="34" t="str">
        <f>VLOOKUP($J1529,[2]Coord_Mpios_X_Y!$B$2:$K$1123,10,FALSE)</f>
        <v>-75,558239064333</v>
      </c>
      <c r="N1529" s="34" t="s">
        <v>139</v>
      </c>
      <c r="O1529" s="34" t="s">
        <v>126</v>
      </c>
      <c r="Q1529" s="34" t="s">
        <v>127</v>
      </c>
      <c r="R1529" s="34">
        <v>40769309</v>
      </c>
      <c r="S1529" s="34" t="str">
        <f t="shared" si="115"/>
        <v>CC40769309</v>
      </c>
      <c r="T1529" s="34" t="s">
        <v>974</v>
      </c>
      <c r="U1529" s="34" t="s">
        <v>173</v>
      </c>
      <c r="V1529" s="34" t="s">
        <v>5315</v>
      </c>
      <c r="W1529" s="34" t="s">
        <v>222</v>
      </c>
      <c r="X1529" s="87">
        <v>23842</v>
      </c>
      <c r="Y1529">
        <v>57</v>
      </c>
      <c r="Z1529" s="36">
        <f>VLOOKUP($Y1529,[2]Edades!$A$3:$H$153,4,FALSE)</f>
        <v>5</v>
      </c>
      <c r="AA1529" s="34" t="str">
        <f>VLOOKUP($Y1529,[2]Edades!$A$3:$H$153,6,FALSE)</f>
        <v>5 - Adultez</v>
      </c>
      <c r="AB1529" s="34">
        <f>VLOOKUP($Y1529,[2]Edades!$A$3:$H$153,7,FALSE)</f>
        <v>12</v>
      </c>
      <c r="AC1529" s="34" t="str">
        <f>VLOOKUP($Y1529,[2]Edades!$A$3:$H$153,8,FALSE)</f>
        <v>55-59</v>
      </c>
      <c r="AD1529" s="34" t="s">
        <v>129</v>
      </c>
      <c r="AE1529" s="1">
        <v>2</v>
      </c>
      <c r="AF1529" s="34" t="s">
        <v>130</v>
      </c>
      <c r="AG1529" s="34" t="s">
        <v>2127</v>
      </c>
      <c r="AH1529" s="34" t="s">
        <v>2127</v>
      </c>
      <c r="AK1529" s="34" t="s">
        <v>139</v>
      </c>
      <c r="AM1529" s="34" t="s">
        <v>2127</v>
      </c>
      <c r="AN1529" s="36" t="s">
        <v>2127</v>
      </c>
      <c r="AO1529" s="36" t="s">
        <v>2127</v>
      </c>
      <c r="AP1529" s="34" t="s">
        <v>2127</v>
      </c>
      <c r="AQ1529" s="36" t="s">
        <v>2127</v>
      </c>
      <c r="AR1529" s="34" t="s">
        <v>2098</v>
      </c>
      <c r="AS1529" s="91" t="s">
        <v>7616</v>
      </c>
      <c r="AT1529" s="34">
        <v>3213643171</v>
      </c>
      <c r="AU1529" s="34" t="s">
        <v>2127</v>
      </c>
      <c r="AX1529" s="90"/>
      <c r="BA1529" s="91"/>
      <c r="BB1529" s="91"/>
      <c r="BC1529" s="91"/>
      <c r="BF1529" s="34" t="s">
        <v>4983</v>
      </c>
      <c r="BG1529" s="92" t="s">
        <v>2098</v>
      </c>
      <c r="BM1529" s="36" t="s">
        <v>131</v>
      </c>
      <c r="BN1529" s="34" t="s">
        <v>132</v>
      </c>
      <c r="BO1529" s="36">
        <v>0</v>
      </c>
      <c r="BQ1529" s="94"/>
      <c r="BS1529" s="36" t="s">
        <v>2127</v>
      </c>
      <c r="BU1529" s="95"/>
      <c r="BV1529" s="95"/>
      <c r="BW1529" s="61"/>
      <c r="BX1529" s="60"/>
      <c r="BY1529" s="59" t="str">
        <f t="shared" ca="1" si="116"/>
        <v/>
      </c>
      <c r="CD1529" s="68"/>
      <c r="CE1529" s="68"/>
      <c r="CF1529" s="67"/>
      <c r="CG1529"/>
      <c r="CH1529" s="2"/>
      <c r="CI1529" s="4" t="e">
        <f t="shared" si="117"/>
        <v>#DIV/0!</v>
      </c>
      <c r="CJ1529" s="5" t="str">
        <f t="shared" si="118"/>
        <v>SIN DATO</v>
      </c>
      <c r="CK1529" s="36">
        <v>0</v>
      </c>
      <c r="CL1529" s="66"/>
      <c r="CM1529" s="89">
        <v>44034</v>
      </c>
      <c r="CN1529" s="97">
        <v>44084</v>
      </c>
      <c r="CP1529"/>
      <c r="CQ1529" s="65"/>
      <c r="CR1529" s="65"/>
      <c r="CS1529" s="98"/>
      <c r="CT1529"/>
      <c r="CU1529"/>
      <c r="CV1529" s="97"/>
      <c r="CW1529" s="2"/>
      <c r="CX1529" s="82"/>
      <c r="DG1529" s="64"/>
      <c r="DI1529" s="89"/>
      <c r="DJ1529" s="89"/>
      <c r="DN1529" s="34"/>
      <c r="DO1529" s="34"/>
      <c r="DP1529" s="34"/>
      <c r="DQ1529" s="34"/>
      <c r="DR1529" s="34"/>
      <c r="DS1529" s="34" t="s">
        <v>2127</v>
      </c>
      <c r="DT1529" s="34"/>
      <c r="DZ1529" t="s">
        <v>7941</v>
      </c>
      <c r="EB1529" s="4"/>
      <c r="EJ1529"/>
      <c r="EL1529" s="34"/>
      <c r="EN1529" s="34"/>
    </row>
    <row r="1530" spans="1:144" x14ac:dyDescent="0.25">
      <c r="A1530" s="85">
        <v>2022</v>
      </c>
      <c r="B1530" s="87">
        <v>44830</v>
      </c>
      <c r="C1530" t="s">
        <v>121</v>
      </c>
      <c r="D1530" t="s">
        <v>122</v>
      </c>
      <c r="E1530" s="34" t="s">
        <v>7938</v>
      </c>
      <c r="F1530" s="34">
        <f t="shared" si="119"/>
        <v>1529</v>
      </c>
      <c r="G1530" s="34" t="s">
        <v>4985</v>
      </c>
      <c r="H1530">
        <v>18</v>
      </c>
      <c r="I1530" s="34" t="s">
        <v>6141</v>
      </c>
      <c r="J1530" s="34" t="s">
        <v>4988</v>
      </c>
      <c r="K1530" s="34" t="str">
        <f>VLOOKUP(J1530,[2]CodMpios!$B$347:$E$362,4,FALSE)</f>
        <v>18001 - Florencia</v>
      </c>
      <c r="L1530" s="34" t="str">
        <f>VLOOKUP($J1530,[2]Coord_Mpios_X_Y!$B$2:$K$1123,9,FALSE)</f>
        <v>1,749138703818</v>
      </c>
      <c r="M1530" s="34" t="str">
        <f>VLOOKUP($J1530,[2]Coord_Mpios_X_Y!$B$2:$K$1123,10,FALSE)</f>
        <v>-75,558239064333</v>
      </c>
      <c r="N1530" s="34" t="s">
        <v>6142</v>
      </c>
      <c r="O1530" s="34" t="s">
        <v>126</v>
      </c>
      <c r="Q1530" s="34" t="s">
        <v>127</v>
      </c>
      <c r="R1530" s="34">
        <v>17630568</v>
      </c>
      <c r="S1530" s="34" t="str">
        <f t="shared" si="115"/>
        <v>CC17630568</v>
      </c>
      <c r="T1530" s="34" t="s">
        <v>188</v>
      </c>
      <c r="U1530" s="34" t="s">
        <v>249</v>
      </c>
      <c r="V1530" s="34" t="s">
        <v>5314</v>
      </c>
      <c r="W1530" s="34" t="s">
        <v>5137</v>
      </c>
      <c r="X1530" s="87">
        <v>21513</v>
      </c>
      <c r="Y1530">
        <v>64</v>
      </c>
      <c r="Z1530" s="36">
        <f>VLOOKUP($Y1530,[2]Edades!$A$3:$H$153,4,FALSE)</f>
        <v>6</v>
      </c>
      <c r="AA1530" s="34" t="str">
        <f>VLOOKUP($Y1530,[2]Edades!$A$3:$H$153,6,FALSE)</f>
        <v>6 - Persona mayor</v>
      </c>
      <c r="AB1530" s="34">
        <f>VLOOKUP($Y1530,[2]Edades!$A$3:$H$153,7,FALSE)</f>
        <v>13</v>
      </c>
      <c r="AC1530" s="34" t="str">
        <f>VLOOKUP($Y1530,[2]Edades!$A$3:$H$153,8,FALSE)</f>
        <v>60-64</v>
      </c>
      <c r="AD1530" s="34" t="s">
        <v>146</v>
      </c>
      <c r="AE1530">
        <v>1</v>
      </c>
      <c r="AF1530" s="34" t="s">
        <v>2137</v>
      </c>
      <c r="AG1530" s="34" t="s">
        <v>2127</v>
      </c>
      <c r="AH1530" s="34" t="s">
        <v>2127</v>
      </c>
      <c r="AK1530" s="34" t="s">
        <v>6142</v>
      </c>
      <c r="AM1530" s="34" t="s">
        <v>2127</v>
      </c>
      <c r="AN1530" s="36" t="s">
        <v>2127</v>
      </c>
      <c r="AO1530" s="36" t="s">
        <v>2127</v>
      </c>
      <c r="AP1530" s="34" t="s">
        <v>2127</v>
      </c>
      <c r="AQ1530" s="36" t="s">
        <v>2127</v>
      </c>
      <c r="AR1530" s="34" t="s">
        <v>2098</v>
      </c>
      <c r="AS1530" s="91" t="s">
        <v>7617</v>
      </c>
      <c r="AT1530" s="34">
        <v>3208916769</v>
      </c>
      <c r="AU1530" s="34" t="s">
        <v>2127</v>
      </c>
      <c r="AX1530" s="90"/>
      <c r="BA1530" s="91"/>
      <c r="BB1530" s="91"/>
      <c r="BC1530" s="91"/>
      <c r="BF1530" s="34" t="s">
        <v>4983</v>
      </c>
      <c r="BG1530" s="92" t="s">
        <v>2098</v>
      </c>
      <c r="BM1530" s="36" t="s">
        <v>131</v>
      </c>
      <c r="BN1530" s="34" t="s">
        <v>132</v>
      </c>
      <c r="BO1530" s="36">
        <v>0</v>
      </c>
      <c r="BQ1530" s="94"/>
      <c r="BS1530" s="36" t="s">
        <v>2127</v>
      </c>
      <c r="BU1530" s="95"/>
      <c r="BV1530" s="95"/>
      <c r="BW1530" s="61"/>
      <c r="BX1530" s="60"/>
      <c r="BY1530" s="59" t="str">
        <f t="shared" ca="1" si="116"/>
        <v/>
      </c>
      <c r="CD1530" s="68"/>
      <c r="CE1530" s="68"/>
      <c r="CF1530" s="67"/>
      <c r="CG1530"/>
      <c r="CH1530" s="2"/>
      <c r="CI1530" s="4" t="e">
        <f t="shared" si="117"/>
        <v>#DIV/0!</v>
      </c>
      <c r="CJ1530" s="5" t="str">
        <f t="shared" si="118"/>
        <v>SIN DATO</v>
      </c>
      <c r="CK1530" s="36">
        <v>0</v>
      </c>
      <c r="CL1530" s="66"/>
      <c r="CM1530" s="89">
        <v>44036</v>
      </c>
      <c r="CN1530" s="97">
        <v>44057</v>
      </c>
      <c r="CP1530"/>
      <c r="CQ1530" s="65"/>
      <c r="CR1530" s="65"/>
      <c r="CS1530" s="98"/>
      <c r="CT1530"/>
      <c r="CU1530"/>
      <c r="CV1530" s="97"/>
      <c r="CW1530" s="2"/>
      <c r="CX1530" s="82"/>
      <c r="DG1530" s="64"/>
      <c r="DI1530" s="89"/>
      <c r="DJ1530" s="89"/>
      <c r="DN1530" s="34"/>
      <c r="DO1530" s="34"/>
      <c r="DP1530" s="34"/>
      <c r="DQ1530" s="34"/>
      <c r="DR1530" s="34"/>
      <c r="DS1530" s="34" t="s">
        <v>2127</v>
      </c>
      <c r="DT1530" s="34"/>
      <c r="DU1530" s="47">
        <v>44057</v>
      </c>
      <c r="DY1530" s="1">
        <v>2</v>
      </c>
      <c r="DZ1530" t="s">
        <v>7941</v>
      </c>
      <c r="EB1530" s="4"/>
      <c r="EJ1530"/>
      <c r="EL1530" s="34"/>
      <c r="EN1530" s="34"/>
    </row>
    <row r="1531" spans="1:144" x14ac:dyDescent="0.25">
      <c r="A1531" s="85">
        <v>2022</v>
      </c>
      <c r="B1531" s="87">
        <v>44830</v>
      </c>
      <c r="C1531" t="s">
        <v>121</v>
      </c>
      <c r="D1531" t="s">
        <v>122</v>
      </c>
      <c r="E1531" s="34" t="s">
        <v>7938</v>
      </c>
      <c r="F1531" s="34">
        <f t="shared" si="119"/>
        <v>1530</v>
      </c>
      <c r="G1531" s="34" t="s">
        <v>4985</v>
      </c>
      <c r="H1531">
        <v>18</v>
      </c>
      <c r="I1531" s="34" t="s">
        <v>6141</v>
      </c>
      <c r="J1531" s="34" t="s">
        <v>5008</v>
      </c>
      <c r="K1531" s="34" t="str">
        <f>VLOOKUP(J1531,[2]CodMpios!$B$347:$E$362,4,FALSE)</f>
        <v>18094 - Belén De Los Andaquíes</v>
      </c>
      <c r="L1531" s="34" t="str">
        <f>VLOOKUP($J1531,[2]Coord_Mpios_X_Y!$B$2:$K$1123,9,FALSE)</f>
        <v>1,500923003060</v>
      </c>
      <c r="M1531" s="34" t="str">
        <f>VLOOKUP($J1531,[2]Coord_Mpios_X_Y!$B$2:$K$1123,10,FALSE)</f>
        <v>-75,875645424257</v>
      </c>
      <c r="N1531" s="34" t="s">
        <v>6142</v>
      </c>
      <c r="O1531" s="34" t="s">
        <v>126</v>
      </c>
      <c r="Q1531" s="34" t="s">
        <v>127</v>
      </c>
      <c r="R1531" s="34">
        <v>26628344</v>
      </c>
      <c r="S1531" s="34" t="str">
        <f t="shared" si="115"/>
        <v>CC26628344</v>
      </c>
      <c r="T1531" s="34" t="s">
        <v>775</v>
      </c>
      <c r="U1531" s="34" t="s">
        <v>235</v>
      </c>
      <c r="V1531" s="34" t="s">
        <v>135</v>
      </c>
      <c r="W1531" s="34" t="s">
        <v>165</v>
      </c>
      <c r="X1531" s="87">
        <v>19557</v>
      </c>
      <c r="Y1531">
        <v>69</v>
      </c>
      <c r="Z1531" s="36">
        <f>VLOOKUP($Y1531,[2]Edades!$A$3:$H$153,4,FALSE)</f>
        <v>6</v>
      </c>
      <c r="AA1531" s="34" t="str">
        <f>VLOOKUP($Y1531,[2]Edades!$A$3:$H$153,6,FALSE)</f>
        <v>6 - Persona mayor</v>
      </c>
      <c r="AB1531" s="34">
        <f>VLOOKUP($Y1531,[2]Edades!$A$3:$H$153,7,FALSE)</f>
        <v>14</v>
      </c>
      <c r="AC1531" s="34" t="str">
        <f>VLOOKUP($Y1531,[2]Edades!$A$3:$H$153,8,FALSE)</f>
        <v>65-69</v>
      </c>
      <c r="AD1531" s="34" t="s">
        <v>129</v>
      </c>
      <c r="AE1531" s="1">
        <v>2</v>
      </c>
      <c r="AF1531" s="34" t="s">
        <v>2137</v>
      </c>
      <c r="AG1531" s="34" t="s">
        <v>2127</v>
      </c>
      <c r="AH1531" s="34" t="s">
        <v>2127</v>
      </c>
      <c r="AK1531" s="34" t="s">
        <v>6142</v>
      </c>
      <c r="AM1531" s="34" t="s">
        <v>2127</v>
      </c>
      <c r="AN1531" s="36" t="s">
        <v>2127</v>
      </c>
      <c r="AO1531" s="36" t="s">
        <v>2127</v>
      </c>
      <c r="AP1531" s="34" t="s">
        <v>2127</v>
      </c>
      <c r="AQ1531" s="36" t="s">
        <v>2127</v>
      </c>
      <c r="AR1531" s="34" t="s">
        <v>5238</v>
      </c>
      <c r="AS1531" s="91" t="s">
        <v>7618</v>
      </c>
      <c r="AT1531" s="34">
        <v>3115926912</v>
      </c>
      <c r="AU1531" s="34" t="s">
        <v>2127</v>
      </c>
      <c r="AX1531" s="90"/>
      <c r="BA1531" s="91"/>
      <c r="BB1531" s="91"/>
      <c r="BC1531" s="91"/>
      <c r="BF1531" s="34" t="s">
        <v>4983</v>
      </c>
      <c r="BG1531" s="92" t="s">
        <v>2098</v>
      </c>
      <c r="BM1531" s="36" t="s">
        <v>131</v>
      </c>
      <c r="BN1531" s="34" t="s">
        <v>132</v>
      </c>
      <c r="BO1531" s="36">
        <v>0</v>
      </c>
      <c r="BQ1531" s="94"/>
      <c r="BS1531" s="36" t="s">
        <v>2127</v>
      </c>
      <c r="BU1531" s="95"/>
      <c r="BV1531" s="95"/>
      <c r="BW1531" s="61"/>
      <c r="BX1531" s="60"/>
      <c r="BY1531" s="59" t="str">
        <f t="shared" ca="1" si="116"/>
        <v/>
      </c>
      <c r="CD1531" s="68"/>
      <c r="CE1531" s="68"/>
      <c r="CF1531" s="67"/>
      <c r="CG1531"/>
      <c r="CH1531" s="2"/>
      <c r="CI1531" s="4" t="e">
        <f t="shared" si="117"/>
        <v>#DIV/0!</v>
      </c>
      <c r="CJ1531" s="5" t="str">
        <f t="shared" si="118"/>
        <v>SIN DATO</v>
      </c>
      <c r="CK1531" s="36">
        <v>0</v>
      </c>
      <c r="CL1531" s="66"/>
      <c r="CM1531" s="89">
        <v>44042</v>
      </c>
      <c r="CN1531" s="97">
        <v>44055</v>
      </c>
      <c r="CP1531"/>
      <c r="CQ1531" s="65"/>
      <c r="CR1531" s="65"/>
      <c r="CS1531" s="98"/>
      <c r="CT1531"/>
      <c r="CU1531"/>
      <c r="CV1531" s="97"/>
      <c r="CW1531" s="2"/>
      <c r="CX1531" s="82"/>
      <c r="DG1531" s="64"/>
      <c r="DI1531" s="89"/>
      <c r="DJ1531" s="89"/>
      <c r="DN1531" s="34"/>
      <c r="DO1531" s="34"/>
      <c r="DP1531" s="34"/>
      <c r="DQ1531" s="34"/>
      <c r="DR1531" s="34"/>
      <c r="DS1531" s="34" t="s">
        <v>2127</v>
      </c>
      <c r="DT1531" s="34"/>
      <c r="DU1531" s="47">
        <v>44147</v>
      </c>
      <c r="DY1531" s="1">
        <v>2</v>
      </c>
      <c r="DZ1531" t="s">
        <v>7941</v>
      </c>
      <c r="EB1531" s="4"/>
      <c r="EJ1531"/>
      <c r="EL1531" s="34"/>
      <c r="EN1531" s="34"/>
    </row>
    <row r="1532" spans="1:144" x14ac:dyDescent="0.25">
      <c r="A1532" s="85">
        <v>2022</v>
      </c>
      <c r="B1532" s="87">
        <v>44830</v>
      </c>
      <c r="C1532" t="s">
        <v>121</v>
      </c>
      <c r="D1532" t="s">
        <v>122</v>
      </c>
      <c r="E1532" s="34" t="s">
        <v>7938</v>
      </c>
      <c r="F1532" s="34">
        <f t="shared" si="119"/>
        <v>1531</v>
      </c>
      <c r="G1532" s="34" t="s">
        <v>4985</v>
      </c>
      <c r="H1532">
        <v>18</v>
      </c>
      <c r="I1532" s="34" t="s">
        <v>6141</v>
      </c>
      <c r="J1532" s="34" t="s">
        <v>5052</v>
      </c>
      <c r="K1532" s="34" t="str">
        <f>VLOOKUP(J1532,[2]CodMpios!$B$347:$E$362,4,FALSE)</f>
        <v>18256 - El Paujil</v>
      </c>
      <c r="L1532" s="34" t="str">
        <f>VLOOKUP($J1532,[2]Coord_Mpios_X_Y!$B$2:$K$1123,9,FALSE)</f>
        <v>1,617746356165</v>
      </c>
      <c r="M1532" s="34" t="str">
        <f>VLOOKUP($J1532,[2]Coord_Mpios_X_Y!$B$2:$K$1123,10,FALSE)</f>
        <v>-75,234043334186</v>
      </c>
      <c r="N1532" s="34" t="s">
        <v>139</v>
      </c>
      <c r="O1532" s="34" t="s">
        <v>126</v>
      </c>
      <c r="Q1532" s="34" t="s">
        <v>127</v>
      </c>
      <c r="R1532" s="34">
        <v>40764838</v>
      </c>
      <c r="S1532" s="34" t="str">
        <f t="shared" si="115"/>
        <v>CC40764838</v>
      </c>
      <c r="T1532" s="34" t="s">
        <v>1095</v>
      </c>
      <c r="U1532" s="34" t="s">
        <v>906</v>
      </c>
      <c r="V1532" s="34" t="s">
        <v>5313</v>
      </c>
      <c r="W1532" s="34" t="s">
        <v>962</v>
      </c>
      <c r="X1532" s="87">
        <v>23769</v>
      </c>
      <c r="Y1532">
        <v>58</v>
      </c>
      <c r="Z1532" s="36">
        <f>VLOOKUP($Y1532,[2]Edades!$A$3:$H$153,4,FALSE)</f>
        <v>5</v>
      </c>
      <c r="AA1532" s="34" t="str">
        <f>VLOOKUP($Y1532,[2]Edades!$A$3:$H$153,6,FALSE)</f>
        <v>5 - Adultez</v>
      </c>
      <c r="AB1532" s="34">
        <f>VLOOKUP($Y1532,[2]Edades!$A$3:$H$153,7,FALSE)</f>
        <v>12</v>
      </c>
      <c r="AC1532" s="34" t="str">
        <f>VLOOKUP($Y1532,[2]Edades!$A$3:$H$153,8,FALSE)</f>
        <v>55-59</v>
      </c>
      <c r="AD1532" s="34" t="s">
        <v>129</v>
      </c>
      <c r="AE1532" s="1">
        <v>2</v>
      </c>
      <c r="AF1532" s="34" t="s">
        <v>130</v>
      </c>
      <c r="AG1532" s="34" t="s">
        <v>2127</v>
      </c>
      <c r="AH1532" s="34" t="s">
        <v>2127</v>
      </c>
      <c r="AK1532" s="34" t="s">
        <v>139</v>
      </c>
      <c r="AM1532" s="34" t="s">
        <v>2127</v>
      </c>
      <c r="AN1532" s="36" t="s">
        <v>2127</v>
      </c>
      <c r="AO1532" s="36" t="s">
        <v>2127</v>
      </c>
      <c r="AP1532" s="34" t="s">
        <v>2127</v>
      </c>
      <c r="AQ1532" s="36" t="s">
        <v>2127</v>
      </c>
      <c r="AR1532" s="34" t="s">
        <v>2098</v>
      </c>
      <c r="AS1532" s="91" t="s">
        <v>7619</v>
      </c>
      <c r="AT1532" s="34">
        <v>3214097064</v>
      </c>
      <c r="AU1532" s="34" t="s">
        <v>2127</v>
      </c>
      <c r="AX1532" s="90"/>
      <c r="BA1532" s="91"/>
      <c r="BB1532" s="91"/>
      <c r="BC1532" s="91"/>
      <c r="BF1532" s="34" t="s">
        <v>4983</v>
      </c>
      <c r="BG1532" s="92" t="s">
        <v>2098</v>
      </c>
      <c r="BM1532" s="36" t="s">
        <v>131</v>
      </c>
      <c r="BN1532" s="34" t="s">
        <v>132</v>
      </c>
      <c r="BO1532" s="36">
        <v>0</v>
      </c>
      <c r="BQ1532" s="94"/>
      <c r="BS1532" s="36" t="s">
        <v>2127</v>
      </c>
      <c r="BU1532" s="95"/>
      <c r="BV1532" s="95"/>
      <c r="BW1532" s="61"/>
      <c r="BX1532" s="60"/>
      <c r="BY1532" s="59" t="str">
        <f t="shared" ca="1" si="116"/>
        <v/>
      </c>
      <c r="CD1532" s="68"/>
      <c r="CE1532" s="68"/>
      <c r="CF1532" s="67"/>
      <c r="CG1532"/>
      <c r="CH1532" s="2"/>
      <c r="CI1532" s="4" t="e">
        <f t="shared" si="117"/>
        <v>#DIV/0!</v>
      </c>
      <c r="CJ1532" s="5" t="str">
        <f t="shared" si="118"/>
        <v>SIN DATO</v>
      </c>
      <c r="CK1532" s="36">
        <v>0</v>
      </c>
      <c r="CL1532" s="66"/>
      <c r="CM1532" s="89">
        <v>44044</v>
      </c>
      <c r="CN1532" s="97">
        <v>44054</v>
      </c>
      <c r="CP1532"/>
      <c r="CQ1532" s="65"/>
      <c r="CR1532" s="65"/>
      <c r="CS1532" s="98"/>
      <c r="CT1532"/>
      <c r="CU1532"/>
      <c r="CV1532" s="97"/>
      <c r="CW1532" s="2"/>
      <c r="CX1532" s="82"/>
      <c r="DG1532" s="64"/>
      <c r="DI1532" s="89"/>
      <c r="DJ1532" s="89"/>
      <c r="DN1532" s="34"/>
      <c r="DO1532" s="34"/>
      <c r="DP1532" s="34"/>
      <c r="DQ1532" s="34"/>
      <c r="DR1532" s="34"/>
      <c r="DS1532" s="34" t="s">
        <v>2127</v>
      </c>
      <c r="DT1532" s="34"/>
      <c r="DU1532" s="47">
        <v>44054</v>
      </c>
      <c r="DY1532" s="1">
        <v>1</v>
      </c>
      <c r="DZ1532" t="s">
        <v>7941</v>
      </c>
      <c r="EB1532" s="4"/>
      <c r="EJ1532"/>
      <c r="EL1532" s="34"/>
      <c r="EN1532" s="34"/>
    </row>
    <row r="1533" spans="1:144" x14ac:dyDescent="0.25">
      <c r="A1533" s="85">
        <v>2022</v>
      </c>
      <c r="B1533" s="87">
        <v>44830</v>
      </c>
      <c r="C1533" t="s">
        <v>121</v>
      </c>
      <c r="D1533" t="s">
        <v>122</v>
      </c>
      <c r="E1533" s="34" t="s">
        <v>7938</v>
      </c>
      <c r="F1533" s="34">
        <f t="shared" si="119"/>
        <v>1532</v>
      </c>
      <c r="G1533" s="34" t="s">
        <v>4985</v>
      </c>
      <c r="H1533">
        <v>18</v>
      </c>
      <c r="I1533" s="34" t="s">
        <v>6141</v>
      </c>
      <c r="J1533" s="34" t="s">
        <v>4988</v>
      </c>
      <c r="K1533" s="34" t="str">
        <f>VLOOKUP(J1533,[2]CodMpios!$B$347:$E$362,4,FALSE)</f>
        <v>18001 - Florencia</v>
      </c>
      <c r="L1533" s="34" t="str">
        <f>VLOOKUP($J1533,[2]Coord_Mpios_X_Y!$B$2:$K$1123,9,FALSE)</f>
        <v>1,749138703818</v>
      </c>
      <c r="M1533" s="34" t="str">
        <f>VLOOKUP($J1533,[2]Coord_Mpios_X_Y!$B$2:$K$1123,10,FALSE)</f>
        <v>-75,558239064333</v>
      </c>
      <c r="N1533" s="34" t="s">
        <v>139</v>
      </c>
      <c r="O1533" s="34" t="s">
        <v>126</v>
      </c>
      <c r="Q1533" s="34" t="s">
        <v>127</v>
      </c>
      <c r="R1533" s="34">
        <v>40763001</v>
      </c>
      <c r="S1533" s="34" t="str">
        <f t="shared" si="115"/>
        <v>CC40763001</v>
      </c>
      <c r="T1533" s="34" t="s">
        <v>988</v>
      </c>
      <c r="V1533" s="34" t="s">
        <v>5312</v>
      </c>
      <c r="W1533" s="34" t="s">
        <v>630</v>
      </c>
      <c r="X1533" s="87">
        <v>23272</v>
      </c>
      <c r="Y1533">
        <v>59</v>
      </c>
      <c r="Z1533" s="36">
        <f>VLOOKUP($Y1533,[2]Edades!$A$3:$H$153,4,FALSE)</f>
        <v>5</v>
      </c>
      <c r="AA1533" s="34" t="str">
        <f>VLOOKUP($Y1533,[2]Edades!$A$3:$H$153,6,FALSE)</f>
        <v>5 - Adultez</v>
      </c>
      <c r="AB1533" s="34">
        <f>VLOOKUP($Y1533,[2]Edades!$A$3:$H$153,7,FALSE)</f>
        <v>12</v>
      </c>
      <c r="AC1533" s="34" t="str">
        <f>VLOOKUP($Y1533,[2]Edades!$A$3:$H$153,8,FALSE)</f>
        <v>55-59</v>
      </c>
      <c r="AD1533" s="34" t="s">
        <v>129</v>
      </c>
      <c r="AE1533" s="1">
        <v>2</v>
      </c>
      <c r="AF1533" s="34" t="s">
        <v>130</v>
      </c>
      <c r="AG1533" s="34" t="s">
        <v>2127</v>
      </c>
      <c r="AH1533" s="34" t="s">
        <v>2127</v>
      </c>
      <c r="AK1533" s="34" t="s">
        <v>139</v>
      </c>
      <c r="AM1533" s="34" t="s">
        <v>2127</v>
      </c>
      <c r="AN1533" s="36" t="s">
        <v>2127</v>
      </c>
      <c r="AO1533" s="36" t="s">
        <v>2127</v>
      </c>
      <c r="AP1533" s="34" t="s">
        <v>2127</v>
      </c>
      <c r="AQ1533" s="36" t="s">
        <v>2127</v>
      </c>
      <c r="AR1533" s="34" t="s">
        <v>2098</v>
      </c>
      <c r="AS1533" s="91" t="s">
        <v>7620</v>
      </c>
      <c r="AT1533" s="34">
        <v>3133015956</v>
      </c>
      <c r="AU1533" s="34" t="s">
        <v>2127</v>
      </c>
      <c r="AX1533" s="90"/>
      <c r="BA1533" s="91"/>
      <c r="BB1533" s="91"/>
      <c r="BC1533" s="91"/>
      <c r="BF1533" s="34" t="s">
        <v>4983</v>
      </c>
      <c r="BG1533" s="92" t="s">
        <v>2098</v>
      </c>
      <c r="BM1533" s="36" t="s">
        <v>131</v>
      </c>
      <c r="BN1533" s="34" t="s">
        <v>132</v>
      </c>
      <c r="BO1533" s="36">
        <v>0</v>
      </c>
      <c r="BQ1533" s="94"/>
      <c r="BS1533" s="36" t="s">
        <v>2127</v>
      </c>
      <c r="BU1533" s="95"/>
      <c r="BV1533" s="95"/>
      <c r="BW1533" s="61"/>
      <c r="BX1533" s="60"/>
      <c r="BY1533" s="59" t="str">
        <f t="shared" ca="1" si="116"/>
        <v/>
      </c>
      <c r="CD1533" s="68"/>
      <c r="CE1533" s="68"/>
      <c r="CF1533" s="67"/>
      <c r="CG1533"/>
      <c r="CH1533" s="2"/>
      <c r="CI1533" s="4" t="e">
        <f t="shared" si="117"/>
        <v>#DIV/0!</v>
      </c>
      <c r="CJ1533" s="5" t="str">
        <f t="shared" si="118"/>
        <v>SIN DATO</v>
      </c>
      <c r="CK1533" s="36">
        <v>0</v>
      </c>
      <c r="CL1533" s="66"/>
      <c r="CM1533" s="89">
        <v>44057</v>
      </c>
      <c r="CN1533" s="97">
        <v>44074</v>
      </c>
      <c r="CP1533"/>
      <c r="CQ1533" s="65"/>
      <c r="CR1533" s="65"/>
      <c r="CS1533" s="98"/>
      <c r="CT1533"/>
      <c r="CU1533"/>
      <c r="CV1533" s="97"/>
      <c r="CW1533" s="2"/>
      <c r="CX1533" s="82"/>
      <c r="DG1533" s="64"/>
      <c r="DI1533" s="89"/>
      <c r="DJ1533" s="89"/>
      <c r="DN1533" s="34"/>
      <c r="DO1533" s="34"/>
      <c r="DP1533" s="34"/>
      <c r="DQ1533" s="34"/>
      <c r="DR1533" s="34"/>
      <c r="DS1533" s="34" t="s">
        <v>2127</v>
      </c>
      <c r="DT1533" s="34"/>
      <c r="DU1533" s="47">
        <v>44146</v>
      </c>
      <c r="DY1533" s="1">
        <v>1</v>
      </c>
      <c r="DZ1533" t="s">
        <v>7941</v>
      </c>
      <c r="EB1533" s="4"/>
      <c r="EJ1533"/>
      <c r="EL1533" s="34"/>
      <c r="EN1533" s="34"/>
    </row>
    <row r="1534" spans="1:144" x14ac:dyDescent="0.25">
      <c r="A1534" s="85">
        <v>2022</v>
      </c>
      <c r="B1534" s="87">
        <v>44830</v>
      </c>
      <c r="C1534" t="s">
        <v>121</v>
      </c>
      <c r="D1534" t="s">
        <v>122</v>
      </c>
      <c r="E1534" s="34" t="s">
        <v>7938</v>
      </c>
      <c r="F1534" s="34">
        <f t="shared" si="119"/>
        <v>1533</v>
      </c>
      <c r="G1534" s="34" t="s">
        <v>4985</v>
      </c>
      <c r="H1534">
        <v>18</v>
      </c>
      <c r="I1534" s="34" t="s">
        <v>6141</v>
      </c>
      <c r="J1534" s="34" t="s">
        <v>4984</v>
      </c>
      <c r="K1534" s="34" t="str">
        <f>VLOOKUP(J1534,[2]CodMpios!$B$347:$E$362,4,FALSE)</f>
        <v>18753 - San Vicente Del Caguán</v>
      </c>
      <c r="L1534" s="34" t="str">
        <f>VLOOKUP($J1534,[2]Coord_Mpios_X_Y!$B$2:$K$1123,9,FALSE)</f>
        <v>1,567801695842</v>
      </c>
      <c r="M1534" s="34" t="str">
        <f>VLOOKUP($J1534,[2]Coord_Mpios_X_Y!$B$2:$K$1123,10,FALSE)</f>
        <v>-74,262977514784</v>
      </c>
      <c r="N1534" s="34" t="s">
        <v>139</v>
      </c>
      <c r="O1534" s="34" t="s">
        <v>126</v>
      </c>
      <c r="Q1534" s="34" t="s">
        <v>127</v>
      </c>
      <c r="R1534" s="34">
        <v>23348677</v>
      </c>
      <c r="S1534" s="34" t="str">
        <f t="shared" si="115"/>
        <v>CC23348677</v>
      </c>
      <c r="T1534" s="34" t="s">
        <v>593</v>
      </c>
      <c r="U1534" s="34" t="s">
        <v>1053</v>
      </c>
      <c r="V1534" s="34" t="s">
        <v>346</v>
      </c>
      <c r="W1534" s="34" t="s">
        <v>5311</v>
      </c>
      <c r="X1534" s="87">
        <v>15620</v>
      </c>
      <c r="Y1534">
        <v>80</v>
      </c>
      <c r="Z1534" s="36">
        <f>VLOOKUP($Y1534,[2]Edades!$A$3:$H$153,4,FALSE)</f>
        <v>6</v>
      </c>
      <c r="AA1534" s="34" t="str">
        <f>VLOOKUP($Y1534,[2]Edades!$A$3:$H$153,6,FALSE)</f>
        <v>6 - Persona mayor</v>
      </c>
      <c r="AB1534" s="34">
        <f>VLOOKUP($Y1534,[2]Edades!$A$3:$H$153,7,FALSE)</f>
        <v>17</v>
      </c>
      <c r="AC1534" s="34" t="str">
        <f>VLOOKUP($Y1534,[2]Edades!$A$3:$H$153,8,FALSE)</f>
        <v>80 Y MÁS</v>
      </c>
      <c r="AD1534" s="34" t="s">
        <v>129</v>
      </c>
      <c r="AE1534" s="1">
        <v>2</v>
      </c>
      <c r="AF1534" s="34" t="s">
        <v>2137</v>
      </c>
      <c r="AG1534" s="34" t="s">
        <v>2127</v>
      </c>
      <c r="AH1534" s="34" t="s">
        <v>2127</v>
      </c>
      <c r="AK1534" s="34" t="s">
        <v>139</v>
      </c>
      <c r="AM1534" s="34" t="s">
        <v>2127</v>
      </c>
      <c r="AN1534" s="36" t="s">
        <v>2127</v>
      </c>
      <c r="AO1534" s="36" t="s">
        <v>2127</v>
      </c>
      <c r="AP1534" s="34" t="s">
        <v>2127</v>
      </c>
      <c r="AQ1534" s="36" t="s">
        <v>2127</v>
      </c>
      <c r="AR1534" s="34" t="s">
        <v>5042</v>
      </c>
      <c r="AS1534" s="91" t="s">
        <v>7621</v>
      </c>
      <c r="AT1534" s="34">
        <v>3213717798</v>
      </c>
      <c r="AU1534" s="34" t="s">
        <v>2127</v>
      </c>
      <c r="AX1534" s="90"/>
      <c r="BA1534" s="91"/>
      <c r="BB1534" s="91"/>
      <c r="BC1534" s="91"/>
      <c r="BF1534" s="34" t="s">
        <v>4983</v>
      </c>
      <c r="BG1534" s="92" t="s">
        <v>5042</v>
      </c>
      <c r="BM1534" s="36" t="s">
        <v>131</v>
      </c>
      <c r="BN1534" s="34" t="s">
        <v>132</v>
      </c>
      <c r="BO1534" s="36">
        <v>0</v>
      </c>
      <c r="BQ1534" s="94"/>
      <c r="BS1534" s="36" t="s">
        <v>2127</v>
      </c>
      <c r="BU1534" s="95"/>
      <c r="BV1534" s="95"/>
      <c r="BW1534" s="61"/>
      <c r="BX1534" s="60"/>
      <c r="BY1534" s="59" t="str">
        <f t="shared" ca="1" si="116"/>
        <v/>
      </c>
      <c r="CD1534" s="68"/>
      <c r="CE1534" s="68"/>
      <c r="CF1534" s="67"/>
      <c r="CG1534"/>
      <c r="CH1534" s="2"/>
      <c r="CI1534" s="4" t="e">
        <f t="shared" si="117"/>
        <v>#DIV/0!</v>
      </c>
      <c r="CJ1534" s="5" t="str">
        <f t="shared" si="118"/>
        <v>SIN DATO</v>
      </c>
      <c r="CK1534" s="36">
        <v>0</v>
      </c>
      <c r="CL1534" s="66"/>
      <c r="CM1534" s="89">
        <v>44022</v>
      </c>
      <c r="CN1534" s="97">
        <v>44022</v>
      </c>
      <c r="CP1534"/>
      <c r="CQ1534" s="65"/>
      <c r="CR1534" s="65"/>
      <c r="CS1534" s="98"/>
      <c r="CT1534"/>
      <c r="CU1534"/>
      <c r="CV1534" s="97"/>
      <c r="CW1534" s="2"/>
      <c r="CX1534" s="82"/>
      <c r="DG1534" s="64"/>
      <c r="DI1534" s="89"/>
      <c r="DJ1534" s="89"/>
      <c r="DN1534" s="34"/>
      <c r="DO1534" s="34"/>
      <c r="DP1534" s="34"/>
      <c r="DQ1534" s="34"/>
      <c r="DR1534" s="34"/>
      <c r="DS1534" s="34" t="s">
        <v>2127</v>
      </c>
      <c r="DT1534" s="34"/>
      <c r="DZ1534" t="s">
        <v>7941</v>
      </c>
      <c r="EB1534" s="4"/>
      <c r="EJ1534"/>
      <c r="EL1534" s="34"/>
      <c r="EN1534" s="34"/>
    </row>
    <row r="1535" spans="1:144" x14ac:dyDescent="0.25">
      <c r="A1535" s="85">
        <v>2022</v>
      </c>
      <c r="B1535" s="87">
        <v>44830</v>
      </c>
      <c r="C1535" t="s">
        <v>121</v>
      </c>
      <c r="D1535" t="s">
        <v>122</v>
      </c>
      <c r="E1535" s="34" t="s">
        <v>7938</v>
      </c>
      <c r="F1535" s="34">
        <f t="shared" si="119"/>
        <v>1534</v>
      </c>
      <c r="G1535" s="34" t="s">
        <v>4985</v>
      </c>
      <c r="H1535">
        <v>18</v>
      </c>
      <c r="I1535" s="34" t="s">
        <v>6141</v>
      </c>
      <c r="J1535" s="34" t="s">
        <v>4988</v>
      </c>
      <c r="K1535" s="34" t="str">
        <f>VLOOKUP(J1535,[2]CodMpios!$B$347:$E$362,4,FALSE)</f>
        <v>18001 - Florencia</v>
      </c>
      <c r="L1535" s="34" t="str">
        <f>VLOOKUP($J1535,[2]Coord_Mpios_X_Y!$B$2:$K$1123,9,FALSE)</f>
        <v>1,749138703818</v>
      </c>
      <c r="M1535" s="34" t="str">
        <f>VLOOKUP($J1535,[2]Coord_Mpios_X_Y!$B$2:$K$1123,10,FALSE)</f>
        <v>-75,558239064333</v>
      </c>
      <c r="N1535" s="34" t="s">
        <v>6142</v>
      </c>
      <c r="O1535" s="34" t="s">
        <v>126</v>
      </c>
      <c r="Q1535" s="34" t="s">
        <v>127</v>
      </c>
      <c r="R1535" s="34">
        <v>17631117</v>
      </c>
      <c r="S1535" s="34" t="str">
        <f t="shared" si="115"/>
        <v>CC17631117</v>
      </c>
      <c r="T1535" s="34" t="s">
        <v>2324</v>
      </c>
      <c r="V1535" s="34" t="s">
        <v>5310</v>
      </c>
      <c r="W1535" s="34" t="s">
        <v>1879</v>
      </c>
      <c r="X1535" s="87">
        <v>20774</v>
      </c>
      <c r="Y1535">
        <v>66</v>
      </c>
      <c r="Z1535" s="36">
        <f>VLOOKUP($Y1535,[2]Edades!$A$3:$H$153,4,FALSE)</f>
        <v>6</v>
      </c>
      <c r="AA1535" s="34" t="str">
        <f>VLOOKUP($Y1535,[2]Edades!$A$3:$H$153,6,FALSE)</f>
        <v>6 - Persona mayor</v>
      </c>
      <c r="AB1535" s="34">
        <f>VLOOKUP($Y1535,[2]Edades!$A$3:$H$153,7,FALSE)</f>
        <v>14</v>
      </c>
      <c r="AC1535" s="34" t="str">
        <f>VLOOKUP($Y1535,[2]Edades!$A$3:$H$153,8,FALSE)</f>
        <v>65-69</v>
      </c>
      <c r="AD1535" s="34" t="s">
        <v>146</v>
      </c>
      <c r="AE1535">
        <v>1</v>
      </c>
      <c r="AF1535" s="34" t="s">
        <v>2137</v>
      </c>
      <c r="AG1535" s="34" t="s">
        <v>2127</v>
      </c>
      <c r="AH1535" s="34" t="s">
        <v>2127</v>
      </c>
      <c r="AK1535" s="34" t="s">
        <v>6142</v>
      </c>
      <c r="AM1535" s="34" t="s">
        <v>2127</v>
      </c>
      <c r="AN1535" s="36" t="s">
        <v>2127</v>
      </c>
      <c r="AO1535" s="36" t="s">
        <v>2127</v>
      </c>
      <c r="AP1535" s="34" t="s">
        <v>2127</v>
      </c>
      <c r="AQ1535" s="36" t="s">
        <v>2127</v>
      </c>
      <c r="AR1535" s="34" t="s">
        <v>2098</v>
      </c>
      <c r="AS1535" s="91" t="s">
        <v>7622</v>
      </c>
      <c r="AT1535" s="34">
        <v>3102717439</v>
      </c>
      <c r="AU1535" s="34" t="s">
        <v>2127</v>
      </c>
      <c r="AX1535" s="90"/>
      <c r="BA1535" s="91"/>
      <c r="BB1535" s="91"/>
      <c r="BC1535" s="91"/>
      <c r="BF1535" s="34" t="s">
        <v>4983</v>
      </c>
      <c r="BG1535" s="92" t="s">
        <v>2098</v>
      </c>
      <c r="BM1535" s="36" t="s">
        <v>131</v>
      </c>
      <c r="BN1535" s="34" t="s">
        <v>132</v>
      </c>
      <c r="BO1535" s="36">
        <v>0</v>
      </c>
      <c r="BQ1535" s="94"/>
      <c r="BS1535" s="36" t="s">
        <v>2127</v>
      </c>
      <c r="BU1535" s="95"/>
      <c r="BV1535" s="95"/>
      <c r="BW1535" s="61"/>
      <c r="BX1535" s="60"/>
      <c r="BY1535" s="59" t="str">
        <f t="shared" ca="1" si="116"/>
        <v/>
      </c>
      <c r="CD1535" s="68"/>
      <c r="CE1535" s="68"/>
      <c r="CF1535" s="67"/>
      <c r="CG1535"/>
      <c r="CH1535" s="2"/>
      <c r="CI1535" s="4" t="e">
        <f t="shared" si="117"/>
        <v>#DIV/0!</v>
      </c>
      <c r="CJ1535" s="5" t="str">
        <f t="shared" si="118"/>
        <v>SIN DATO</v>
      </c>
      <c r="CK1535" s="36">
        <v>0</v>
      </c>
      <c r="CL1535" s="66"/>
      <c r="CM1535" s="89">
        <v>44068</v>
      </c>
      <c r="CN1535" s="97">
        <v>44070</v>
      </c>
      <c r="CP1535"/>
      <c r="CQ1535" s="65"/>
      <c r="CR1535" s="65"/>
      <c r="CS1535" s="98"/>
      <c r="CT1535"/>
      <c r="CU1535"/>
      <c r="CV1535" s="97"/>
      <c r="CW1535" s="2"/>
      <c r="CX1535" s="82"/>
      <c r="DG1535" s="64"/>
      <c r="DI1535" s="89"/>
      <c r="DJ1535" s="89"/>
      <c r="DN1535" s="34"/>
      <c r="DO1535" s="34"/>
      <c r="DP1535" s="34"/>
      <c r="DQ1535" s="34"/>
      <c r="DR1535" s="34"/>
      <c r="DS1535" s="34" t="s">
        <v>2127</v>
      </c>
      <c r="DT1535" s="34"/>
      <c r="DZ1535" t="s">
        <v>7941</v>
      </c>
      <c r="EB1535" s="4"/>
      <c r="EJ1535"/>
      <c r="EL1535" s="34"/>
      <c r="EN1535" s="34"/>
    </row>
    <row r="1536" spans="1:144" x14ac:dyDescent="0.25">
      <c r="A1536" s="85">
        <v>2022</v>
      </c>
      <c r="B1536" s="87">
        <v>44830</v>
      </c>
      <c r="C1536" t="s">
        <v>121</v>
      </c>
      <c r="D1536" t="s">
        <v>122</v>
      </c>
      <c r="E1536" s="34" t="s">
        <v>7938</v>
      </c>
      <c r="F1536" s="34">
        <f t="shared" si="119"/>
        <v>1535</v>
      </c>
      <c r="G1536" s="34" t="s">
        <v>4985</v>
      </c>
      <c r="H1536">
        <v>18</v>
      </c>
      <c r="I1536" s="34" t="s">
        <v>6141</v>
      </c>
      <c r="J1536" s="34" t="s">
        <v>4988</v>
      </c>
      <c r="K1536" s="34" t="str">
        <f>VLOOKUP(J1536,[2]CodMpios!$B$347:$E$362,4,FALSE)</f>
        <v>18001 - Florencia</v>
      </c>
      <c r="L1536" s="34" t="str">
        <f>VLOOKUP($J1536,[2]Coord_Mpios_X_Y!$B$2:$K$1123,9,FALSE)</f>
        <v>1,749138703818</v>
      </c>
      <c r="M1536" s="34" t="str">
        <f>VLOOKUP($J1536,[2]Coord_Mpios_X_Y!$B$2:$K$1123,10,FALSE)</f>
        <v>-75,558239064333</v>
      </c>
      <c r="N1536" s="34" t="s">
        <v>139</v>
      </c>
      <c r="O1536" s="34" t="s">
        <v>126</v>
      </c>
      <c r="Q1536" s="34" t="s">
        <v>127</v>
      </c>
      <c r="R1536" s="34">
        <v>40758783</v>
      </c>
      <c r="S1536" s="34" t="str">
        <f t="shared" si="115"/>
        <v>CC40758783</v>
      </c>
      <c r="T1536" s="34" t="s">
        <v>229</v>
      </c>
      <c r="V1536" s="34" t="s">
        <v>5309</v>
      </c>
      <c r="W1536" s="34" t="s">
        <v>394</v>
      </c>
      <c r="X1536" s="87">
        <v>21328</v>
      </c>
      <c r="Y1536">
        <v>64</v>
      </c>
      <c r="Z1536" s="36">
        <f>VLOOKUP($Y1536,[2]Edades!$A$3:$H$153,4,FALSE)</f>
        <v>6</v>
      </c>
      <c r="AA1536" s="34" t="str">
        <f>VLOOKUP($Y1536,[2]Edades!$A$3:$H$153,6,FALSE)</f>
        <v>6 - Persona mayor</v>
      </c>
      <c r="AB1536" s="34">
        <f>VLOOKUP($Y1536,[2]Edades!$A$3:$H$153,7,FALSE)</f>
        <v>13</v>
      </c>
      <c r="AC1536" s="34" t="str">
        <f>VLOOKUP($Y1536,[2]Edades!$A$3:$H$153,8,FALSE)</f>
        <v>60-64</v>
      </c>
      <c r="AD1536" s="34" t="s">
        <v>129</v>
      </c>
      <c r="AE1536" s="1">
        <v>2</v>
      </c>
      <c r="AF1536" s="34" t="s">
        <v>2137</v>
      </c>
      <c r="AG1536" s="34" t="s">
        <v>2127</v>
      </c>
      <c r="AH1536" s="34" t="s">
        <v>2127</v>
      </c>
      <c r="AK1536" s="34" t="s">
        <v>139</v>
      </c>
      <c r="AM1536" s="34" t="s">
        <v>2127</v>
      </c>
      <c r="AN1536" s="36" t="s">
        <v>2127</v>
      </c>
      <c r="AO1536" s="36" t="s">
        <v>2127</v>
      </c>
      <c r="AP1536" s="34" t="s">
        <v>2127</v>
      </c>
      <c r="AQ1536" s="36" t="s">
        <v>2127</v>
      </c>
      <c r="AR1536" s="34" t="s">
        <v>2098</v>
      </c>
      <c r="AS1536" s="91" t="s">
        <v>7623</v>
      </c>
      <c r="AT1536" s="34">
        <v>3148490670</v>
      </c>
      <c r="AU1536" s="34" t="s">
        <v>2127</v>
      </c>
      <c r="AX1536" s="90"/>
      <c r="BA1536" s="91"/>
      <c r="BB1536" s="91"/>
      <c r="BC1536" s="91"/>
      <c r="BF1536" s="34" t="s">
        <v>4983</v>
      </c>
      <c r="BG1536" s="92" t="s">
        <v>2098</v>
      </c>
      <c r="BM1536" s="36" t="s">
        <v>131</v>
      </c>
      <c r="BN1536" s="34" t="s">
        <v>132</v>
      </c>
      <c r="BO1536" s="36">
        <v>0</v>
      </c>
      <c r="BQ1536" s="94"/>
      <c r="BS1536" s="36" t="s">
        <v>2127</v>
      </c>
      <c r="BU1536" s="95"/>
      <c r="BV1536" s="95"/>
      <c r="BW1536" s="61"/>
      <c r="BX1536" s="60"/>
      <c r="BY1536" s="59" t="str">
        <f t="shared" ca="1" si="116"/>
        <v/>
      </c>
      <c r="CD1536" s="68"/>
      <c r="CE1536" s="68"/>
      <c r="CF1536" s="67"/>
      <c r="CG1536"/>
      <c r="CH1536" s="2"/>
      <c r="CI1536" s="4" t="e">
        <f t="shared" si="117"/>
        <v>#DIV/0!</v>
      </c>
      <c r="CJ1536" s="5" t="str">
        <f t="shared" si="118"/>
        <v>SIN DATO</v>
      </c>
      <c r="CK1536" s="36">
        <v>0</v>
      </c>
      <c r="CL1536" s="66"/>
      <c r="CM1536" s="89">
        <v>44069</v>
      </c>
      <c r="CN1536" s="97">
        <v>44098</v>
      </c>
      <c r="CP1536"/>
      <c r="CQ1536" s="65"/>
      <c r="CR1536" s="65"/>
      <c r="CS1536" s="98"/>
      <c r="CT1536"/>
      <c r="CU1536"/>
      <c r="CV1536" s="97"/>
      <c r="CW1536" s="2"/>
      <c r="CX1536" s="82"/>
      <c r="DG1536" s="64"/>
      <c r="DI1536" s="89"/>
      <c r="DJ1536" s="89"/>
      <c r="DK1536" s="89">
        <v>44802</v>
      </c>
      <c r="DN1536" s="34"/>
      <c r="DO1536" s="34"/>
      <c r="DP1536" s="34"/>
      <c r="DQ1536" s="34"/>
      <c r="DR1536" s="34"/>
      <c r="DS1536" s="34" t="s">
        <v>2127</v>
      </c>
      <c r="DT1536" s="34"/>
      <c r="DU1536" s="47">
        <v>44813</v>
      </c>
      <c r="DY1536" s="1">
        <v>2</v>
      </c>
      <c r="DZ1536" t="s">
        <v>7941</v>
      </c>
      <c r="EB1536" s="4"/>
      <c r="EJ1536"/>
      <c r="EL1536" s="34"/>
      <c r="EN1536" s="34"/>
    </row>
    <row r="1537" spans="1:144" x14ac:dyDescent="0.25">
      <c r="A1537" s="85">
        <v>2022</v>
      </c>
      <c r="B1537" s="87">
        <v>44830</v>
      </c>
      <c r="C1537" t="s">
        <v>121</v>
      </c>
      <c r="D1537" t="s">
        <v>122</v>
      </c>
      <c r="E1537" s="34" t="s">
        <v>7938</v>
      </c>
      <c r="F1537" s="34">
        <f t="shared" si="119"/>
        <v>1536</v>
      </c>
      <c r="G1537" s="34" t="s">
        <v>4985</v>
      </c>
      <c r="H1537">
        <v>18</v>
      </c>
      <c r="I1537" s="34" t="s">
        <v>6141</v>
      </c>
      <c r="J1537" s="34" t="s">
        <v>4996</v>
      </c>
      <c r="K1537" s="34" t="str">
        <f>VLOOKUP(J1537,[2]CodMpios!$B$347:$E$362,4,FALSE)</f>
        <v>18247 - El Doncello</v>
      </c>
      <c r="L1537" s="34" t="str">
        <f>VLOOKUP($J1537,[2]Coord_Mpios_X_Y!$B$2:$K$1123,9,FALSE)</f>
        <v>1,791385903474</v>
      </c>
      <c r="M1537" s="34" t="str">
        <f>VLOOKUP($J1537,[2]Coord_Mpios_X_Y!$B$2:$K$1123,10,FALSE)</f>
        <v>-75,193944154894</v>
      </c>
      <c r="N1537" s="34" t="s">
        <v>125</v>
      </c>
      <c r="O1537" s="34" t="s">
        <v>126</v>
      </c>
      <c r="Q1537" s="34" t="s">
        <v>127</v>
      </c>
      <c r="R1537" s="34">
        <v>27404371</v>
      </c>
      <c r="S1537" s="34" t="str">
        <f t="shared" si="115"/>
        <v>CC27404371</v>
      </c>
      <c r="T1537" s="34" t="s">
        <v>986</v>
      </c>
      <c r="U1537" s="34" t="s">
        <v>400</v>
      </c>
      <c r="V1537" s="34" t="s">
        <v>5308</v>
      </c>
      <c r="W1537" s="34" t="s">
        <v>5307</v>
      </c>
      <c r="X1537" s="87">
        <v>20256</v>
      </c>
      <c r="Y1537">
        <v>67</v>
      </c>
      <c r="Z1537" s="36">
        <f>VLOOKUP($Y1537,[2]Edades!$A$3:$H$153,4,FALSE)</f>
        <v>6</v>
      </c>
      <c r="AA1537" s="34" t="str">
        <f>VLOOKUP($Y1537,[2]Edades!$A$3:$H$153,6,FALSE)</f>
        <v>6 - Persona mayor</v>
      </c>
      <c r="AB1537" s="34">
        <f>VLOOKUP($Y1537,[2]Edades!$A$3:$H$153,7,FALSE)</f>
        <v>14</v>
      </c>
      <c r="AC1537" s="34" t="str">
        <f>VLOOKUP($Y1537,[2]Edades!$A$3:$H$153,8,FALSE)</f>
        <v>65-69</v>
      </c>
      <c r="AD1537" s="34" t="s">
        <v>129</v>
      </c>
      <c r="AE1537" s="1">
        <v>2</v>
      </c>
      <c r="AF1537" s="34" t="s">
        <v>2137</v>
      </c>
      <c r="AG1537" s="34" t="s">
        <v>2127</v>
      </c>
      <c r="AH1537" s="34" t="s">
        <v>2127</v>
      </c>
      <c r="AK1537" s="34" t="s">
        <v>125</v>
      </c>
      <c r="AM1537" s="34" t="s">
        <v>2127</v>
      </c>
      <c r="AN1537" s="36" t="s">
        <v>2127</v>
      </c>
      <c r="AO1537" s="36" t="s">
        <v>2127</v>
      </c>
      <c r="AP1537" s="34" t="s">
        <v>2127</v>
      </c>
      <c r="AQ1537" s="36" t="s">
        <v>2127</v>
      </c>
      <c r="AR1537" s="34" t="s">
        <v>5189</v>
      </c>
      <c r="AS1537" s="91" t="s">
        <v>7624</v>
      </c>
      <c r="AT1537" s="34">
        <v>3204353235</v>
      </c>
      <c r="AU1537" s="34" t="s">
        <v>2127</v>
      </c>
      <c r="AX1537" s="90"/>
      <c r="BA1537" s="91"/>
      <c r="BB1537" s="91"/>
      <c r="BC1537" s="91"/>
      <c r="BF1537" s="34" t="s">
        <v>4983</v>
      </c>
      <c r="BG1537" s="92" t="s">
        <v>5189</v>
      </c>
      <c r="BM1537" s="36" t="s">
        <v>131</v>
      </c>
      <c r="BN1537" s="34" t="s">
        <v>132</v>
      </c>
      <c r="BO1537" s="36">
        <v>0</v>
      </c>
      <c r="BQ1537" s="94"/>
      <c r="BS1537" s="36" t="s">
        <v>2127</v>
      </c>
      <c r="BU1537" s="95"/>
      <c r="BV1537" s="95"/>
      <c r="BW1537" s="61"/>
      <c r="BX1537" s="60"/>
      <c r="BY1537" s="59" t="str">
        <f t="shared" ca="1" si="116"/>
        <v/>
      </c>
      <c r="CD1537" s="68"/>
      <c r="CE1537" s="68"/>
      <c r="CF1537" s="67"/>
      <c r="CG1537"/>
      <c r="CH1537" s="2"/>
      <c r="CI1537" s="4" t="e">
        <f t="shared" si="117"/>
        <v>#DIV/0!</v>
      </c>
      <c r="CJ1537" s="5" t="str">
        <f t="shared" si="118"/>
        <v>SIN DATO</v>
      </c>
      <c r="CK1537" s="36">
        <v>0</v>
      </c>
      <c r="CL1537" s="66"/>
      <c r="CM1537" s="89">
        <v>44070</v>
      </c>
      <c r="CN1537" s="97">
        <v>44070</v>
      </c>
      <c r="CP1537"/>
      <c r="CQ1537" s="65"/>
      <c r="CR1537" s="65"/>
      <c r="CS1537" s="98"/>
      <c r="CT1537"/>
      <c r="CU1537"/>
      <c r="CV1537" s="97"/>
      <c r="CW1537" s="2"/>
      <c r="CX1537" s="82"/>
      <c r="DG1537" s="64"/>
      <c r="DI1537" s="89"/>
      <c r="DJ1537" s="89"/>
      <c r="DN1537" s="34"/>
      <c r="DO1537" s="34"/>
      <c r="DP1537" s="34"/>
      <c r="DQ1537" s="34"/>
      <c r="DR1537" s="34"/>
      <c r="DS1537" s="34" t="s">
        <v>2127</v>
      </c>
      <c r="DT1537" s="34"/>
      <c r="DZ1537" t="s">
        <v>7941</v>
      </c>
      <c r="EB1537" s="4"/>
      <c r="EJ1537"/>
      <c r="EL1537" s="34"/>
      <c r="EN1537" s="34"/>
    </row>
    <row r="1538" spans="1:144" x14ac:dyDescent="0.25">
      <c r="A1538" s="85">
        <v>2022</v>
      </c>
      <c r="B1538" s="87">
        <v>44830</v>
      </c>
      <c r="C1538" t="s">
        <v>121</v>
      </c>
      <c r="D1538" t="s">
        <v>122</v>
      </c>
      <c r="E1538" s="34" t="s">
        <v>7938</v>
      </c>
      <c r="F1538" s="34">
        <f t="shared" si="119"/>
        <v>1537</v>
      </c>
      <c r="G1538" s="34" t="s">
        <v>4985</v>
      </c>
      <c r="H1538">
        <v>18</v>
      </c>
      <c r="I1538" s="34" t="s">
        <v>6141</v>
      </c>
      <c r="J1538" s="34" t="s">
        <v>5014</v>
      </c>
      <c r="K1538" s="34" t="str">
        <f>VLOOKUP(J1538,[2]CodMpios!$B$347:$E$362,4,FALSE)</f>
        <v>18029 - Albania</v>
      </c>
      <c r="L1538" s="34" t="str">
        <f>VLOOKUP($J1538,[2]Coord_Mpios_X_Y!$B$2:$K$1123,9,FALSE)</f>
        <v>1,227865490191</v>
      </c>
      <c r="M1538" s="34" t="str">
        <f>VLOOKUP($J1538,[2]Coord_Mpios_X_Y!$B$2:$K$1123,10,FALSE)</f>
        <v>-75,882326507579</v>
      </c>
      <c r="N1538" s="34" t="s">
        <v>6142</v>
      </c>
      <c r="O1538" s="34" t="s">
        <v>126</v>
      </c>
      <c r="Q1538" s="34" t="s">
        <v>127</v>
      </c>
      <c r="R1538" s="34">
        <v>26631479</v>
      </c>
      <c r="S1538" s="34" t="str">
        <f t="shared" ref="S1538:S1601" si="120">CONCATENATE(Q1538,R1538)</f>
        <v>CC26631479</v>
      </c>
      <c r="T1538" s="34" t="s">
        <v>134</v>
      </c>
      <c r="V1538" s="34" t="s">
        <v>5306</v>
      </c>
      <c r="W1538" s="34" t="s">
        <v>328</v>
      </c>
      <c r="X1538" s="87">
        <v>19745</v>
      </c>
      <c r="Y1538">
        <v>69</v>
      </c>
      <c r="Z1538" s="36">
        <f>VLOOKUP($Y1538,[2]Edades!$A$3:$H$153,4,FALSE)</f>
        <v>6</v>
      </c>
      <c r="AA1538" s="34" t="str">
        <f>VLOOKUP($Y1538,[2]Edades!$A$3:$H$153,6,FALSE)</f>
        <v>6 - Persona mayor</v>
      </c>
      <c r="AB1538" s="34">
        <f>VLOOKUP($Y1538,[2]Edades!$A$3:$H$153,7,FALSE)</f>
        <v>14</v>
      </c>
      <c r="AC1538" s="34" t="str">
        <f>VLOOKUP($Y1538,[2]Edades!$A$3:$H$153,8,FALSE)</f>
        <v>65-69</v>
      </c>
      <c r="AD1538" s="34" t="s">
        <v>129</v>
      </c>
      <c r="AE1538" s="1">
        <v>2</v>
      </c>
      <c r="AF1538" s="34" t="s">
        <v>2137</v>
      </c>
      <c r="AG1538" s="34" t="s">
        <v>2127</v>
      </c>
      <c r="AH1538" s="34" t="s">
        <v>2127</v>
      </c>
      <c r="AK1538" s="34" t="s">
        <v>6142</v>
      </c>
      <c r="AM1538" s="34" t="s">
        <v>2127</v>
      </c>
      <c r="AN1538" s="36" t="s">
        <v>2127</v>
      </c>
      <c r="AO1538" s="36" t="s">
        <v>2127</v>
      </c>
      <c r="AP1538" s="34" t="s">
        <v>2127</v>
      </c>
      <c r="AQ1538" s="36" t="s">
        <v>2127</v>
      </c>
      <c r="AR1538" s="34" t="s">
        <v>5305</v>
      </c>
      <c r="AS1538" s="91" t="s">
        <v>7625</v>
      </c>
      <c r="AT1538" s="34">
        <v>3133932561</v>
      </c>
      <c r="AU1538" s="34" t="s">
        <v>2127</v>
      </c>
      <c r="AX1538" s="90"/>
      <c r="BA1538" s="91"/>
      <c r="BB1538" s="91"/>
      <c r="BC1538" s="91"/>
      <c r="BF1538" s="34" t="s">
        <v>4983</v>
      </c>
      <c r="BG1538" s="92" t="s">
        <v>5305</v>
      </c>
      <c r="BM1538" s="36" t="s">
        <v>131</v>
      </c>
      <c r="BN1538" s="34" t="s">
        <v>132</v>
      </c>
      <c r="BO1538" s="36">
        <v>0</v>
      </c>
      <c r="BQ1538" s="94"/>
      <c r="BS1538" s="36" t="s">
        <v>2127</v>
      </c>
      <c r="BU1538" s="95"/>
      <c r="BV1538" s="95"/>
      <c r="BW1538" s="61"/>
      <c r="BX1538" s="60"/>
      <c r="BY1538" s="59" t="str">
        <f t="shared" ref="BY1538:BY1601" ca="1" si="121">IFERROR(IF(BW1538="","",BW1538-TODAY()),"SIN DATO")</f>
        <v/>
      </c>
      <c r="CD1538" s="68"/>
      <c r="CE1538" s="68"/>
      <c r="CF1538" s="67"/>
      <c r="CG1538"/>
      <c r="CH1538" s="2"/>
      <c r="CI1538" s="4" t="e">
        <f t="shared" ref="CI1538:CI1601" si="122">(CG1538/((CH1538/100)*(CH1538/100)))</f>
        <v>#DIV/0!</v>
      </c>
      <c r="CJ1538" s="5" t="str">
        <f t="shared" ref="CJ1538:CJ1601" si="123">IFERROR(IF(CI1538&lt;=18.5,"BAJO PESO",IF(AND(CI1538&gt;18.5,CI1538&lt;25),"NORMAL",IF(AND(CI1538&gt;=25,CI1538&lt;=30),"SOBREPESO","OBESIDAD"))),"SIN DATO")</f>
        <v>SIN DATO</v>
      </c>
      <c r="CK1538" s="36">
        <v>0</v>
      </c>
      <c r="CL1538" s="66"/>
      <c r="CN1538" s="97"/>
      <c r="CP1538"/>
      <c r="CQ1538" s="65"/>
      <c r="CR1538" s="65"/>
      <c r="CS1538" s="98"/>
      <c r="CT1538"/>
      <c r="CU1538"/>
      <c r="CV1538" s="97"/>
      <c r="CW1538" s="2"/>
      <c r="CX1538" s="82"/>
      <c r="DG1538" s="64"/>
      <c r="DI1538" s="89"/>
      <c r="DJ1538" s="89"/>
      <c r="DN1538" s="34"/>
      <c r="DO1538" s="34"/>
      <c r="DP1538" s="34"/>
      <c r="DQ1538" s="34"/>
      <c r="DR1538" s="34"/>
      <c r="DS1538" s="34" t="s">
        <v>2127</v>
      </c>
      <c r="DT1538" s="34"/>
      <c r="DZ1538" t="s">
        <v>7941</v>
      </c>
      <c r="EB1538" s="4"/>
      <c r="EJ1538"/>
      <c r="EL1538" s="34"/>
      <c r="EN1538" s="34"/>
    </row>
    <row r="1539" spans="1:144" x14ac:dyDescent="0.25">
      <c r="A1539" s="85">
        <v>2022</v>
      </c>
      <c r="B1539" s="87">
        <v>44830</v>
      </c>
      <c r="C1539" t="s">
        <v>121</v>
      </c>
      <c r="D1539" t="s">
        <v>122</v>
      </c>
      <c r="E1539" s="34" t="s">
        <v>7938</v>
      </c>
      <c r="F1539" s="34">
        <f t="shared" ref="F1539:F1602" si="124">F1538+1</f>
        <v>1538</v>
      </c>
      <c r="G1539" s="34" t="s">
        <v>4985</v>
      </c>
      <c r="H1539">
        <v>18</v>
      </c>
      <c r="I1539" s="34" t="s">
        <v>6141</v>
      </c>
      <c r="J1539" s="34" t="s">
        <v>4988</v>
      </c>
      <c r="K1539" s="34" t="str">
        <f>VLOOKUP(J1539,[2]CodMpios!$B$347:$E$362,4,FALSE)</f>
        <v>18001 - Florencia</v>
      </c>
      <c r="L1539" s="34" t="str">
        <f>VLOOKUP($J1539,[2]Coord_Mpios_X_Y!$B$2:$K$1123,9,FALSE)</f>
        <v>1,749138703818</v>
      </c>
      <c r="M1539" s="34" t="str">
        <f>VLOOKUP($J1539,[2]Coord_Mpios_X_Y!$B$2:$K$1123,10,FALSE)</f>
        <v>-75,558239064333</v>
      </c>
      <c r="N1539" s="34" t="s">
        <v>125</v>
      </c>
      <c r="O1539" s="34" t="s">
        <v>126</v>
      </c>
      <c r="Q1539" s="34" t="s">
        <v>127</v>
      </c>
      <c r="R1539" s="34">
        <v>17648552</v>
      </c>
      <c r="S1539" s="34" t="str">
        <f t="shared" si="120"/>
        <v>CC17648552</v>
      </c>
      <c r="T1539" s="34" t="s">
        <v>197</v>
      </c>
      <c r="U1539" s="34" t="s">
        <v>154</v>
      </c>
      <c r="V1539" s="34" t="s">
        <v>5304</v>
      </c>
      <c r="W1539" s="34" t="s">
        <v>1030</v>
      </c>
      <c r="X1539" s="87">
        <v>26331</v>
      </c>
      <c r="Y1539">
        <v>51</v>
      </c>
      <c r="Z1539" s="36">
        <f>VLOOKUP($Y1539,[2]Edades!$A$3:$H$153,4,FALSE)</f>
        <v>5</v>
      </c>
      <c r="AA1539" s="34" t="str">
        <f>VLOOKUP($Y1539,[2]Edades!$A$3:$H$153,6,FALSE)</f>
        <v>5 - Adultez</v>
      </c>
      <c r="AB1539" s="34">
        <f>VLOOKUP($Y1539,[2]Edades!$A$3:$H$153,7,FALSE)</f>
        <v>11</v>
      </c>
      <c r="AC1539" s="34" t="str">
        <f>VLOOKUP($Y1539,[2]Edades!$A$3:$H$153,8,FALSE)</f>
        <v>50-54</v>
      </c>
      <c r="AD1539" s="34" t="s">
        <v>146</v>
      </c>
      <c r="AE1539">
        <v>1</v>
      </c>
      <c r="AF1539" s="34" t="s">
        <v>130</v>
      </c>
      <c r="AG1539" s="34" t="s">
        <v>2127</v>
      </c>
      <c r="AH1539" s="34" t="s">
        <v>2127</v>
      </c>
      <c r="AK1539" s="34" t="s">
        <v>125</v>
      </c>
      <c r="AM1539" s="34" t="s">
        <v>2127</v>
      </c>
      <c r="AN1539" s="36" t="s">
        <v>2127</v>
      </c>
      <c r="AO1539" s="36" t="s">
        <v>2127</v>
      </c>
      <c r="AP1539" s="34" t="s">
        <v>2127</v>
      </c>
      <c r="AQ1539" s="36" t="s">
        <v>2127</v>
      </c>
      <c r="AR1539" s="34" t="s">
        <v>2098</v>
      </c>
      <c r="AS1539" s="91" t="s">
        <v>7626</v>
      </c>
      <c r="AT1539" s="34">
        <v>3125421051</v>
      </c>
      <c r="AU1539" s="34" t="s">
        <v>2127</v>
      </c>
      <c r="AX1539" s="90"/>
      <c r="BA1539" s="91"/>
      <c r="BB1539" s="91"/>
      <c r="BC1539" s="91"/>
      <c r="BF1539" s="34" t="s">
        <v>4983</v>
      </c>
      <c r="BG1539" s="92" t="s">
        <v>2098</v>
      </c>
      <c r="BM1539" s="36" t="s">
        <v>131</v>
      </c>
      <c r="BN1539" s="34" t="s">
        <v>132</v>
      </c>
      <c r="BO1539" s="36">
        <v>0</v>
      </c>
      <c r="BQ1539" s="94"/>
      <c r="BS1539" s="36" t="s">
        <v>2127</v>
      </c>
      <c r="BU1539" s="95"/>
      <c r="BV1539" s="95"/>
      <c r="BW1539" s="61"/>
      <c r="BX1539" s="60"/>
      <c r="BY1539" s="59" t="str">
        <f t="shared" ca="1" si="121"/>
        <v/>
      </c>
      <c r="CD1539" s="68"/>
      <c r="CE1539" s="68"/>
      <c r="CF1539" s="67"/>
      <c r="CG1539"/>
      <c r="CH1539" s="2"/>
      <c r="CI1539" s="4" t="e">
        <f t="shared" si="122"/>
        <v>#DIV/0!</v>
      </c>
      <c r="CJ1539" s="5" t="str">
        <f t="shared" si="123"/>
        <v>SIN DATO</v>
      </c>
      <c r="CK1539" s="36">
        <v>0</v>
      </c>
      <c r="CL1539" s="66"/>
      <c r="CM1539" s="89">
        <v>44083</v>
      </c>
      <c r="CN1539" s="97">
        <v>44096</v>
      </c>
      <c r="CP1539"/>
      <c r="CQ1539" s="65"/>
      <c r="CR1539" s="65"/>
      <c r="CS1539" s="98"/>
      <c r="CT1539"/>
      <c r="CU1539"/>
      <c r="CV1539" s="97"/>
      <c r="CW1539" s="2"/>
      <c r="CX1539" s="82"/>
      <c r="DG1539" s="64"/>
      <c r="DI1539" s="89"/>
      <c r="DJ1539" s="89"/>
      <c r="DN1539" s="34"/>
      <c r="DO1539" s="34"/>
      <c r="DP1539" s="34"/>
      <c r="DQ1539" s="34"/>
      <c r="DR1539" s="34"/>
      <c r="DS1539" s="34" t="s">
        <v>2127</v>
      </c>
      <c r="DT1539" s="34"/>
      <c r="DY1539" s="1">
        <v>1</v>
      </c>
      <c r="DZ1539" t="s">
        <v>7941</v>
      </c>
      <c r="EB1539" s="4"/>
      <c r="EJ1539"/>
      <c r="EL1539" s="34"/>
      <c r="EN1539" s="34"/>
    </row>
    <row r="1540" spans="1:144" x14ac:dyDescent="0.25">
      <c r="A1540" s="85">
        <v>2022</v>
      </c>
      <c r="B1540" s="87">
        <v>44830</v>
      </c>
      <c r="C1540" t="s">
        <v>121</v>
      </c>
      <c r="D1540" t="s">
        <v>122</v>
      </c>
      <c r="E1540" s="34" t="s">
        <v>7938</v>
      </c>
      <c r="F1540" s="34">
        <f t="shared" si="124"/>
        <v>1539</v>
      </c>
      <c r="G1540" s="34" t="s">
        <v>4985</v>
      </c>
      <c r="H1540">
        <v>18</v>
      </c>
      <c r="I1540" s="34" t="s">
        <v>6141</v>
      </c>
      <c r="J1540" s="34" t="s">
        <v>4988</v>
      </c>
      <c r="K1540" s="34" t="str">
        <f>VLOOKUP(J1540,[2]CodMpios!$B$347:$E$362,4,FALSE)</f>
        <v>18001 - Florencia</v>
      </c>
      <c r="L1540" s="34" t="str">
        <f>VLOOKUP($J1540,[2]Coord_Mpios_X_Y!$B$2:$K$1123,9,FALSE)</f>
        <v>1,749138703818</v>
      </c>
      <c r="M1540" s="34" t="str">
        <f>VLOOKUP($J1540,[2]Coord_Mpios_X_Y!$B$2:$K$1123,10,FALSE)</f>
        <v>-75,558239064333</v>
      </c>
      <c r="N1540" s="34" t="s">
        <v>139</v>
      </c>
      <c r="O1540" s="34" t="s">
        <v>126</v>
      </c>
      <c r="Q1540" s="34" t="s">
        <v>127</v>
      </c>
      <c r="R1540" s="34">
        <v>17625824</v>
      </c>
      <c r="S1540" s="34" t="str">
        <f t="shared" si="120"/>
        <v>CC17625824</v>
      </c>
      <c r="T1540" s="34" t="s">
        <v>150</v>
      </c>
      <c r="U1540" s="34" t="s">
        <v>1275</v>
      </c>
      <c r="V1540" s="34" t="s">
        <v>373</v>
      </c>
      <c r="W1540" s="34" t="s">
        <v>5303</v>
      </c>
      <c r="X1540" s="87">
        <v>19260</v>
      </c>
      <c r="Y1540">
        <v>70</v>
      </c>
      <c r="Z1540" s="36">
        <f>VLOOKUP($Y1540,[2]Edades!$A$3:$H$153,4,FALSE)</f>
        <v>6</v>
      </c>
      <c r="AA1540" s="34" t="str">
        <f>VLOOKUP($Y1540,[2]Edades!$A$3:$H$153,6,FALSE)</f>
        <v>6 - Persona mayor</v>
      </c>
      <c r="AB1540" s="34">
        <f>VLOOKUP($Y1540,[2]Edades!$A$3:$H$153,7,FALSE)</f>
        <v>15</v>
      </c>
      <c r="AC1540" s="34" t="str">
        <f>VLOOKUP($Y1540,[2]Edades!$A$3:$H$153,8,FALSE)</f>
        <v>70-74</v>
      </c>
      <c r="AD1540" s="34" t="s">
        <v>146</v>
      </c>
      <c r="AE1540">
        <v>1</v>
      </c>
      <c r="AF1540" s="34" t="s">
        <v>2137</v>
      </c>
      <c r="AG1540" s="34" t="s">
        <v>2127</v>
      </c>
      <c r="AH1540" s="34" t="s">
        <v>2127</v>
      </c>
      <c r="AK1540" s="34" t="s">
        <v>139</v>
      </c>
      <c r="AM1540" s="34" t="s">
        <v>2127</v>
      </c>
      <c r="AN1540" s="36" t="s">
        <v>2127</v>
      </c>
      <c r="AO1540" s="36" t="s">
        <v>2127</v>
      </c>
      <c r="AP1540" s="34" t="s">
        <v>2127</v>
      </c>
      <c r="AQ1540" s="36" t="s">
        <v>2127</v>
      </c>
      <c r="AR1540" s="34" t="s">
        <v>2098</v>
      </c>
      <c r="AS1540" s="91" t="s">
        <v>7627</v>
      </c>
      <c r="AT1540" s="34">
        <v>3208963113</v>
      </c>
      <c r="AU1540" s="34" t="s">
        <v>2127</v>
      </c>
      <c r="AX1540" s="90"/>
      <c r="BA1540" s="91"/>
      <c r="BB1540" s="91"/>
      <c r="BC1540" s="91"/>
      <c r="BF1540" s="34" t="s">
        <v>4983</v>
      </c>
      <c r="BG1540" s="92" t="s">
        <v>2098</v>
      </c>
      <c r="BM1540" s="36" t="s">
        <v>131</v>
      </c>
      <c r="BN1540" s="34" t="s">
        <v>132</v>
      </c>
      <c r="BO1540" s="36">
        <v>0</v>
      </c>
      <c r="BQ1540" s="94"/>
      <c r="BS1540" s="36" t="s">
        <v>2127</v>
      </c>
      <c r="BU1540" s="95"/>
      <c r="BV1540" s="95"/>
      <c r="BW1540" s="61"/>
      <c r="BX1540" s="60"/>
      <c r="BY1540" s="59" t="str">
        <f t="shared" ca="1" si="121"/>
        <v/>
      </c>
      <c r="CD1540" s="68"/>
      <c r="CE1540" s="68"/>
      <c r="CF1540" s="67"/>
      <c r="CG1540"/>
      <c r="CH1540" s="2"/>
      <c r="CI1540" s="4" t="e">
        <f t="shared" si="122"/>
        <v>#DIV/0!</v>
      </c>
      <c r="CJ1540" s="5" t="str">
        <f t="shared" si="123"/>
        <v>SIN DATO</v>
      </c>
      <c r="CK1540" s="36">
        <v>0</v>
      </c>
      <c r="CL1540" s="66"/>
      <c r="CM1540" s="89">
        <v>44083</v>
      </c>
      <c r="CN1540" s="97">
        <v>44092</v>
      </c>
      <c r="CP1540"/>
      <c r="CQ1540" s="65"/>
      <c r="CR1540" s="65"/>
      <c r="CS1540" s="98"/>
      <c r="CT1540"/>
      <c r="CU1540"/>
      <c r="CV1540" s="97"/>
      <c r="CW1540" s="2"/>
      <c r="CX1540" s="82"/>
      <c r="DG1540" s="64"/>
      <c r="DI1540" s="89"/>
      <c r="DJ1540" s="89"/>
      <c r="DN1540" s="34"/>
      <c r="DO1540" s="34"/>
      <c r="DP1540" s="34"/>
      <c r="DQ1540" s="34"/>
      <c r="DR1540" s="34"/>
      <c r="DS1540" s="34" t="s">
        <v>2127</v>
      </c>
      <c r="DT1540" s="34"/>
      <c r="DZ1540" t="s">
        <v>7941</v>
      </c>
      <c r="EB1540" s="4"/>
      <c r="EJ1540"/>
      <c r="EL1540" s="34"/>
      <c r="EN1540" s="34"/>
    </row>
    <row r="1541" spans="1:144" x14ac:dyDescent="0.25">
      <c r="A1541" s="85">
        <v>2022</v>
      </c>
      <c r="B1541" s="87">
        <v>44830</v>
      </c>
      <c r="C1541" t="s">
        <v>121</v>
      </c>
      <c r="D1541" t="s">
        <v>122</v>
      </c>
      <c r="E1541" s="34" t="s">
        <v>7938</v>
      </c>
      <c r="F1541" s="34">
        <f t="shared" si="124"/>
        <v>1540</v>
      </c>
      <c r="G1541" s="34" t="s">
        <v>4985</v>
      </c>
      <c r="H1541">
        <v>18</v>
      </c>
      <c r="I1541" s="34" t="s">
        <v>6141</v>
      </c>
      <c r="J1541" s="34" t="s">
        <v>4988</v>
      </c>
      <c r="K1541" s="34" t="str">
        <f>VLOOKUP(J1541,[2]CodMpios!$B$347:$E$362,4,FALSE)</f>
        <v>18001 - Florencia</v>
      </c>
      <c r="L1541" s="34" t="str">
        <f>VLOOKUP($J1541,[2]Coord_Mpios_X_Y!$B$2:$K$1123,9,FALSE)</f>
        <v>1,749138703818</v>
      </c>
      <c r="M1541" s="34" t="str">
        <f>VLOOKUP($J1541,[2]Coord_Mpios_X_Y!$B$2:$K$1123,10,FALSE)</f>
        <v>-75,558239064333</v>
      </c>
      <c r="N1541" s="34" t="s">
        <v>125</v>
      </c>
      <c r="O1541" s="34" t="s">
        <v>126</v>
      </c>
      <c r="Q1541" s="34" t="s">
        <v>127</v>
      </c>
      <c r="R1541" s="34">
        <v>17656771</v>
      </c>
      <c r="S1541" s="34" t="str">
        <f t="shared" si="120"/>
        <v>CC17656771</v>
      </c>
      <c r="T1541" s="34" t="s">
        <v>2143</v>
      </c>
      <c r="U1541" s="34" t="s">
        <v>301</v>
      </c>
      <c r="V1541" s="34" t="s">
        <v>228</v>
      </c>
      <c r="W1541" s="34" t="s">
        <v>207</v>
      </c>
      <c r="X1541" s="87">
        <v>28035</v>
      </c>
      <c r="Y1541">
        <v>46</v>
      </c>
      <c r="Z1541" s="36">
        <f>VLOOKUP($Y1541,[2]Edades!$A$3:$H$153,4,FALSE)</f>
        <v>5</v>
      </c>
      <c r="AA1541" s="34" t="str">
        <f>VLOOKUP($Y1541,[2]Edades!$A$3:$H$153,6,FALSE)</f>
        <v>5 - Adultez</v>
      </c>
      <c r="AB1541" s="34">
        <f>VLOOKUP($Y1541,[2]Edades!$A$3:$H$153,7,FALSE)</f>
        <v>10</v>
      </c>
      <c r="AC1541" s="34" t="str">
        <f>VLOOKUP($Y1541,[2]Edades!$A$3:$H$153,8,FALSE)</f>
        <v>45-49</v>
      </c>
      <c r="AD1541" s="34" t="s">
        <v>146</v>
      </c>
      <c r="AE1541">
        <v>1</v>
      </c>
      <c r="AF1541" s="34" t="s">
        <v>130</v>
      </c>
      <c r="AG1541" s="34" t="s">
        <v>2127</v>
      </c>
      <c r="AH1541" s="34" t="s">
        <v>2127</v>
      </c>
      <c r="AK1541" s="34" t="s">
        <v>125</v>
      </c>
      <c r="AM1541" s="34" t="s">
        <v>2127</v>
      </c>
      <c r="AN1541" s="36" t="s">
        <v>2127</v>
      </c>
      <c r="AO1541" s="36" t="s">
        <v>2127</v>
      </c>
      <c r="AP1541" s="34" t="s">
        <v>2127</v>
      </c>
      <c r="AQ1541" s="36" t="s">
        <v>2127</v>
      </c>
      <c r="AR1541" s="34" t="s">
        <v>2098</v>
      </c>
      <c r="AS1541" s="91" t="s">
        <v>7375</v>
      </c>
      <c r="AT1541" s="34">
        <v>3217669941</v>
      </c>
      <c r="AU1541" s="34" t="s">
        <v>2127</v>
      </c>
      <c r="AX1541" s="90"/>
      <c r="BA1541" s="91"/>
      <c r="BB1541" s="91"/>
      <c r="BC1541" s="91"/>
      <c r="BF1541" s="34" t="s">
        <v>4983</v>
      </c>
      <c r="BG1541" s="92" t="s">
        <v>2098</v>
      </c>
      <c r="BM1541" s="36" t="s">
        <v>131</v>
      </c>
      <c r="BN1541" s="34" t="s">
        <v>132</v>
      </c>
      <c r="BO1541" s="36">
        <v>0</v>
      </c>
      <c r="BQ1541" s="94"/>
      <c r="BS1541" s="36" t="s">
        <v>2127</v>
      </c>
      <c r="BU1541" s="95"/>
      <c r="BV1541" s="95"/>
      <c r="BW1541" s="61"/>
      <c r="BX1541" s="60"/>
      <c r="BY1541" s="59" t="str">
        <f t="shared" ca="1" si="121"/>
        <v/>
      </c>
      <c r="CD1541" s="68"/>
      <c r="CE1541" s="68"/>
      <c r="CF1541" s="67"/>
      <c r="CG1541"/>
      <c r="CH1541" s="2"/>
      <c r="CI1541" s="4" t="e">
        <f t="shared" si="122"/>
        <v>#DIV/0!</v>
      </c>
      <c r="CJ1541" s="5" t="str">
        <f t="shared" si="123"/>
        <v>SIN DATO</v>
      </c>
      <c r="CK1541" s="36">
        <v>0</v>
      </c>
      <c r="CL1541" s="66"/>
      <c r="CM1541" s="89">
        <v>44084</v>
      </c>
      <c r="CN1541" s="97">
        <v>44221</v>
      </c>
      <c r="CP1541"/>
      <c r="CQ1541" s="65"/>
      <c r="CR1541" s="65"/>
      <c r="CS1541" s="98"/>
      <c r="CT1541"/>
      <c r="CU1541"/>
      <c r="CV1541" s="97"/>
      <c r="CW1541" s="2"/>
      <c r="CX1541" s="82"/>
      <c r="DG1541" s="64"/>
      <c r="DI1541" s="89"/>
      <c r="DJ1541" s="89"/>
      <c r="DN1541" s="34"/>
      <c r="DO1541" s="34"/>
      <c r="DP1541" s="34"/>
      <c r="DQ1541" s="34"/>
      <c r="DR1541" s="34"/>
      <c r="DS1541" s="34" t="s">
        <v>2127</v>
      </c>
      <c r="DT1541" s="34"/>
      <c r="DZ1541" t="s">
        <v>7941</v>
      </c>
      <c r="EB1541" s="4"/>
      <c r="EJ1541"/>
      <c r="EL1541" s="34"/>
      <c r="EN1541" s="34"/>
    </row>
    <row r="1542" spans="1:144" x14ac:dyDescent="0.25">
      <c r="A1542" s="85">
        <v>2022</v>
      </c>
      <c r="B1542" s="87">
        <v>44830</v>
      </c>
      <c r="C1542" t="s">
        <v>121</v>
      </c>
      <c r="D1542" t="s">
        <v>122</v>
      </c>
      <c r="E1542" s="34" t="s">
        <v>7938</v>
      </c>
      <c r="F1542" s="34">
        <f t="shared" si="124"/>
        <v>1541</v>
      </c>
      <c r="G1542" s="34" t="s">
        <v>4985</v>
      </c>
      <c r="H1542">
        <v>18</v>
      </c>
      <c r="I1542" s="34" t="s">
        <v>6141</v>
      </c>
      <c r="J1542" s="34" t="s">
        <v>4988</v>
      </c>
      <c r="K1542" s="34" t="str">
        <f>VLOOKUP(J1542,[2]CodMpios!$B$347:$E$362,4,FALSE)</f>
        <v>18001 - Florencia</v>
      </c>
      <c r="L1542" s="34" t="str">
        <f>VLOOKUP($J1542,[2]Coord_Mpios_X_Y!$B$2:$K$1123,9,FALSE)</f>
        <v>1,749138703818</v>
      </c>
      <c r="M1542" s="34" t="str">
        <f>VLOOKUP($J1542,[2]Coord_Mpios_X_Y!$B$2:$K$1123,10,FALSE)</f>
        <v>-75,558239064333</v>
      </c>
      <c r="N1542" s="34" t="s">
        <v>125</v>
      </c>
      <c r="O1542" s="34" t="s">
        <v>126</v>
      </c>
      <c r="Q1542" s="34" t="s">
        <v>127</v>
      </c>
      <c r="R1542" s="34">
        <v>17628805</v>
      </c>
      <c r="S1542" s="34" t="str">
        <f t="shared" si="120"/>
        <v>CC17628805</v>
      </c>
      <c r="T1542" s="34" t="s">
        <v>262</v>
      </c>
      <c r="V1542" s="34" t="s">
        <v>5302</v>
      </c>
      <c r="W1542" s="34" t="s">
        <v>497</v>
      </c>
      <c r="X1542" s="87">
        <v>19604</v>
      </c>
      <c r="Y1542">
        <v>69</v>
      </c>
      <c r="Z1542" s="36">
        <f>VLOOKUP($Y1542,[2]Edades!$A$3:$H$153,4,FALSE)</f>
        <v>6</v>
      </c>
      <c r="AA1542" s="34" t="str">
        <f>VLOOKUP($Y1542,[2]Edades!$A$3:$H$153,6,FALSE)</f>
        <v>6 - Persona mayor</v>
      </c>
      <c r="AB1542" s="34">
        <f>VLOOKUP($Y1542,[2]Edades!$A$3:$H$153,7,FALSE)</f>
        <v>14</v>
      </c>
      <c r="AC1542" s="34" t="str">
        <f>VLOOKUP($Y1542,[2]Edades!$A$3:$H$153,8,FALSE)</f>
        <v>65-69</v>
      </c>
      <c r="AD1542" s="34" t="s">
        <v>146</v>
      </c>
      <c r="AE1542">
        <v>1</v>
      </c>
      <c r="AF1542" s="34" t="s">
        <v>2137</v>
      </c>
      <c r="AG1542" s="34" t="s">
        <v>2127</v>
      </c>
      <c r="AH1542" s="34" t="s">
        <v>2127</v>
      </c>
      <c r="AK1542" s="34" t="s">
        <v>125</v>
      </c>
      <c r="AM1542" s="34" t="s">
        <v>2127</v>
      </c>
      <c r="AN1542" s="36" t="s">
        <v>2127</v>
      </c>
      <c r="AO1542" s="36" t="s">
        <v>2127</v>
      </c>
      <c r="AP1542" s="34" t="s">
        <v>2127</v>
      </c>
      <c r="AQ1542" s="36" t="s">
        <v>2127</v>
      </c>
      <c r="AR1542" s="34" t="s">
        <v>2098</v>
      </c>
      <c r="AS1542" s="91" t="s">
        <v>7628</v>
      </c>
      <c r="AT1542" s="34" t="s">
        <v>7929</v>
      </c>
      <c r="AU1542" s="34" t="s">
        <v>2127</v>
      </c>
      <c r="AX1542" s="90"/>
      <c r="BA1542" s="91"/>
      <c r="BB1542" s="91"/>
      <c r="BC1542" s="91"/>
      <c r="BF1542" s="34" t="s">
        <v>4983</v>
      </c>
      <c r="BG1542" s="92" t="s">
        <v>2098</v>
      </c>
      <c r="BM1542" s="36" t="s">
        <v>131</v>
      </c>
      <c r="BN1542" s="34" t="s">
        <v>132</v>
      </c>
      <c r="BO1542" s="36">
        <v>0</v>
      </c>
      <c r="BQ1542" s="94"/>
      <c r="BS1542" s="36" t="s">
        <v>2127</v>
      </c>
      <c r="BU1542" s="95"/>
      <c r="BV1542" s="95"/>
      <c r="BW1542" s="61"/>
      <c r="BX1542" s="60"/>
      <c r="BY1542" s="59" t="str">
        <f t="shared" ca="1" si="121"/>
        <v/>
      </c>
      <c r="CD1542" s="68"/>
      <c r="CE1542" s="68"/>
      <c r="CF1542" s="67"/>
      <c r="CG1542"/>
      <c r="CH1542" s="2"/>
      <c r="CI1542" s="4" t="e">
        <f t="shared" si="122"/>
        <v>#DIV/0!</v>
      </c>
      <c r="CJ1542" s="5" t="str">
        <f t="shared" si="123"/>
        <v>SIN DATO</v>
      </c>
      <c r="CK1542" s="36">
        <v>0</v>
      </c>
      <c r="CL1542" s="66"/>
      <c r="CM1542" s="89">
        <v>44085</v>
      </c>
      <c r="CN1542" s="97">
        <v>44102</v>
      </c>
      <c r="CP1542"/>
      <c r="CQ1542" s="65"/>
      <c r="CR1542" s="65"/>
      <c r="CS1542" s="98"/>
      <c r="CT1542"/>
      <c r="CU1542"/>
      <c r="CV1542" s="97"/>
      <c r="CW1542" s="2"/>
      <c r="CX1542" s="82"/>
      <c r="DG1542" s="64"/>
      <c r="DI1542" s="89"/>
      <c r="DJ1542" s="89"/>
      <c r="DN1542" s="34"/>
      <c r="DO1542" s="34"/>
      <c r="DP1542" s="34"/>
      <c r="DQ1542" s="34"/>
      <c r="DR1542" s="34"/>
      <c r="DS1542" s="34" t="s">
        <v>2127</v>
      </c>
      <c r="DT1542" s="34"/>
      <c r="DU1542" s="47">
        <v>44299</v>
      </c>
      <c r="DY1542" s="1">
        <v>3</v>
      </c>
      <c r="DZ1542" t="s">
        <v>7940</v>
      </c>
      <c r="EB1542" s="4"/>
      <c r="EJ1542"/>
      <c r="EL1542" s="34"/>
      <c r="EN1542" s="34"/>
    </row>
    <row r="1543" spans="1:144" x14ac:dyDescent="0.25">
      <c r="A1543" s="85">
        <v>2022</v>
      </c>
      <c r="B1543" s="87">
        <v>44830</v>
      </c>
      <c r="C1543" t="s">
        <v>121</v>
      </c>
      <c r="D1543" t="s">
        <v>122</v>
      </c>
      <c r="E1543" s="34" t="s">
        <v>7938</v>
      </c>
      <c r="F1543" s="34">
        <f t="shared" si="124"/>
        <v>1542</v>
      </c>
      <c r="G1543" s="34" t="s">
        <v>4985</v>
      </c>
      <c r="H1543">
        <v>18</v>
      </c>
      <c r="I1543" s="34" t="s">
        <v>6141</v>
      </c>
      <c r="J1543" s="34" t="s">
        <v>4988</v>
      </c>
      <c r="K1543" s="34" t="str">
        <f>VLOOKUP(J1543,[2]CodMpios!$B$347:$E$362,4,FALSE)</f>
        <v>18001 - Florencia</v>
      </c>
      <c r="L1543" s="34" t="str">
        <f>VLOOKUP($J1543,[2]Coord_Mpios_X_Y!$B$2:$K$1123,9,FALSE)</f>
        <v>1,749138703818</v>
      </c>
      <c r="M1543" s="34" t="str">
        <f>VLOOKUP($J1543,[2]Coord_Mpios_X_Y!$B$2:$K$1123,10,FALSE)</f>
        <v>-75,558239064333</v>
      </c>
      <c r="N1543" s="34" t="s">
        <v>6142</v>
      </c>
      <c r="O1543" s="34" t="s">
        <v>126</v>
      </c>
      <c r="Q1543" s="34" t="s">
        <v>127</v>
      </c>
      <c r="R1543" s="34">
        <v>4956790</v>
      </c>
      <c r="S1543" s="34" t="str">
        <f t="shared" si="120"/>
        <v>CC4956790</v>
      </c>
      <c r="T1543" s="34" t="s">
        <v>5301</v>
      </c>
      <c r="V1543" s="34" t="s">
        <v>936</v>
      </c>
      <c r="W1543" s="34" t="s">
        <v>142</v>
      </c>
      <c r="X1543" s="87">
        <v>20239</v>
      </c>
      <c r="Y1543">
        <v>67</v>
      </c>
      <c r="Z1543" s="36">
        <f>VLOOKUP($Y1543,[2]Edades!$A$3:$H$153,4,FALSE)</f>
        <v>6</v>
      </c>
      <c r="AA1543" s="34" t="str">
        <f>VLOOKUP($Y1543,[2]Edades!$A$3:$H$153,6,FALSE)</f>
        <v>6 - Persona mayor</v>
      </c>
      <c r="AB1543" s="34">
        <f>VLOOKUP($Y1543,[2]Edades!$A$3:$H$153,7,FALSE)</f>
        <v>14</v>
      </c>
      <c r="AC1543" s="34" t="str">
        <f>VLOOKUP($Y1543,[2]Edades!$A$3:$H$153,8,FALSE)</f>
        <v>65-69</v>
      </c>
      <c r="AD1543" s="34" t="s">
        <v>146</v>
      </c>
      <c r="AE1543">
        <v>1</v>
      </c>
      <c r="AF1543" s="34" t="s">
        <v>2137</v>
      </c>
      <c r="AG1543" s="34" t="s">
        <v>2127</v>
      </c>
      <c r="AH1543" s="34" t="s">
        <v>2127</v>
      </c>
      <c r="AK1543" s="34" t="s">
        <v>6142</v>
      </c>
      <c r="AM1543" s="34" t="s">
        <v>2127</v>
      </c>
      <c r="AN1543" s="36" t="s">
        <v>2127</v>
      </c>
      <c r="AO1543" s="36" t="s">
        <v>2127</v>
      </c>
      <c r="AP1543" s="34" t="s">
        <v>2127</v>
      </c>
      <c r="AQ1543" s="36" t="s">
        <v>2127</v>
      </c>
      <c r="AR1543" s="34" t="s">
        <v>2098</v>
      </c>
      <c r="AS1543" s="91" t="s">
        <v>7629</v>
      </c>
      <c r="AT1543" s="34">
        <v>3148939772</v>
      </c>
      <c r="AU1543" s="34" t="s">
        <v>2127</v>
      </c>
      <c r="AX1543" s="90"/>
      <c r="BA1543" s="91"/>
      <c r="BB1543" s="91"/>
      <c r="BC1543" s="91"/>
      <c r="BF1543" s="34" t="s">
        <v>4983</v>
      </c>
      <c r="BG1543" s="92" t="s">
        <v>2098</v>
      </c>
      <c r="BM1543" s="36" t="s">
        <v>131</v>
      </c>
      <c r="BN1543" s="34" t="s">
        <v>132</v>
      </c>
      <c r="BO1543" s="36">
        <v>0</v>
      </c>
      <c r="BQ1543" s="94"/>
      <c r="BS1543" s="36" t="s">
        <v>2127</v>
      </c>
      <c r="BU1543" s="95"/>
      <c r="BV1543" s="95"/>
      <c r="BW1543" s="61"/>
      <c r="BX1543" s="60"/>
      <c r="BY1543" s="59" t="str">
        <f t="shared" ca="1" si="121"/>
        <v/>
      </c>
      <c r="CD1543" s="68"/>
      <c r="CE1543" s="68"/>
      <c r="CF1543" s="67"/>
      <c r="CG1543">
        <v>88</v>
      </c>
      <c r="CH1543" s="2">
        <v>165</v>
      </c>
      <c r="CI1543" s="4">
        <f t="shared" si="122"/>
        <v>32.323232323232325</v>
      </c>
      <c r="CJ1543" s="5" t="str">
        <f t="shared" si="123"/>
        <v>OBESIDAD</v>
      </c>
      <c r="CK1543" s="36">
        <v>0</v>
      </c>
      <c r="CL1543" s="66"/>
      <c r="CM1543" s="89">
        <v>44089</v>
      </c>
      <c r="CN1543" s="97">
        <v>44095</v>
      </c>
      <c r="CP1543"/>
      <c r="CQ1543" s="65"/>
      <c r="CR1543" s="65"/>
      <c r="CS1543" s="98"/>
      <c r="CT1543"/>
      <c r="CU1543"/>
      <c r="CV1543" s="97"/>
      <c r="CW1543" s="2">
        <v>140</v>
      </c>
      <c r="CX1543" s="82">
        <v>90</v>
      </c>
      <c r="DG1543" s="64"/>
      <c r="DI1543" s="89"/>
      <c r="DJ1543" s="89"/>
      <c r="DN1543" s="34"/>
      <c r="DO1543" s="34"/>
      <c r="DP1543" s="34"/>
      <c r="DQ1543" s="34"/>
      <c r="DR1543" s="34"/>
      <c r="DS1543" s="34" t="s">
        <v>2127</v>
      </c>
      <c r="DT1543" s="34"/>
      <c r="DU1543" s="47">
        <v>44767</v>
      </c>
      <c r="DY1543" s="1">
        <v>2</v>
      </c>
      <c r="DZ1543" t="s">
        <v>7941</v>
      </c>
      <c r="EA1543" s="4">
        <v>1.03</v>
      </c>
      <c r="EB1543" s="4">
        <v>320</v>
      </c>
      <c r="EC1543" s="4">
        <v>152</v>
      </c>
      <c r="ED1543" s="4">
        <v>61</v>
      </c>
      <c r="EE1543" s="4">
        <v>38.9</v>
      </c>
      <c r="EF1543" s="4">
        <v>261</v>
      </c>
      <c r="EG1543" s="4">
        <v>147</v>
      </c>
      <c r="EH1543" s="4">
        <v>8</v>
      </c>
      <c r="EJ1543"/>
      <c r="EL1543" s="34"/>
      <c r="EN1543" s="34"/>
    </row>
    <row r="1544" spans="1:144" x14ac:dyDescent="0.25">
      <c r="A1544" s="85">
        <v>2022</v>
      </c>
      <c r="B1544" s="87">
        <v>44830</v>
      </c>
      <c r="C1544" t="s">
        <v>121</v>
      </c>
      <c r="D1544" t="s">
        <v>122</v>
      </c>
      <c r="E1544" s="34" t="s">
        <v>7938</v>
      </c>
      <c r="F1544" s="34">
        <f t="shared" si="124"/>
        <v>1543</v>
      </c>
      <c r="G1544" s="34" t="s">
        <v>4985</v>
      </c>
      <c r="H1544">
        <v>18</v>
      </c>
      <c r="I1544" s="34" t="s">
        <v>6141</v>
      </c>
      <c r="J1544" s="34" t="s">
        <v>4988</v>
      </c>
      <c r="K1544" s="34" t="str">
        <f>VLOOKUP(J1544,[2]CodMpios!$B$347:$E$362,4,FALSE)</f>
        <v>18001 - Florencia</v>
      </c>
      <c r="L1544" s="34" t="str">
        <f>VLOOKUP($J1544,[2]Coord_Mpios_X_Y!$B$2:$K$1123,9,FALSE)</f>
        <v>1,749138703818</v>
      </c>
      <c r="M1544" s="34" t="str">
        <f>VLOOKUP($J1544,[2]Coord_Mpios_X_Y!$B$2:$K$1123,10,FALSE)</f>
        <v>-75,558239064333</v>
      </c>
      <c r="N1544" s="34" t="s">
        <v>139</v>
      </c>
      <c r="O1544" s="34" t="s">
        <v>126</v>
      </c>
      <c r="Q1544" s="34" t="s">
        <v>127</v>
      </c>
      <c r="R1544" s="34">
        <v>432490</v>
      </c>
      <c r="S1544" s="34" t="str">
        <f t="shared" si="120"/>
        <v>CC432490</v>
      </c>
      <c r="T1544" s="34" t="s">
        <v>5300</v>
      </c>
      <c r="U1544" s="34" t="s">
        <v>5299</v>
      </c>
      <c r="V1544" s="34" t="s">
        <v>5298</v>
      </c>
      <c r="X1544" s="87">
        <v>19343</v>
      </c>
      <c r="Y1544">
        <v>70</v>
      </c>
      <c r="Z1544" s="36">
        <f>VLOOKUP($Y1544,[2]Edades!$A$3:$H$153,4,FALSE)</f>
        <v>6</v>
      </c>
      <c r="AA1544" s="34" t="str">
        <f>VLOOKUP($Y1544,[2]Edades!$A$3:$H$153,6,FALSE)</f>
        <v>6 - Persona mayor</v>
      </c>
      <c r="AB1544" s="34">
        <f>VLOOKUP($Y1544,[2]Edades!$A$3:$H$153,7,FALSE)</f>
        <v>15</v>
      </c>
      <c r="AC1544" s="34" t="str">
        <f>VLOOKUP($Y1544,[2]Edades!$A$3:$H$153,8,FALSE)</f>
        <v>70-74</v>
      </c>
      <c r="AD1544" s="34" t="s">
        <v>146</v>
      </c>
      <c r="AE1544">
        <v>1</v>
      </c>
      <c r="AF1544" s="34" t="s">
        <v>2137</v>
      </c>
      <c r="AG1544" s="34" t="s">
        <v>2127</v>
      </c>
      <c r="AH1544" s="34" t="s">
        <v>2127</v>
      </c>
      <c r="AK1544" s="34" t="s">
        <v>139</v>
      </c>
      <c r="AM1544" s="34" t="s">
        <v>2127</v>
      </c>
      <c r="AN1544" s="36" t="s">
        <v>2127</v>
      </c>
      <c r="AO1544" s="36" t="s">
        <v>2127</v>
      </c>
      <c r="AP1544" s="34" t="s">
        <v>2127</v>
      </c>
      <c r="AQ1544" s="36" t="s">
        <v>2127</v>
      </c>
      <c r="AR1544" s="34" t="s">
        <v>5238</v>
      </c>
      <c r="AS1544" s="91"/>
      <c r="AT1544" s="34" t="s">
        <v>7930</v>
      </c>
      <c r="AU1544" s="34" t="s">
        <v>2127</v>
      </c>
      <c r="AX1544" s="90"/>
      <c r="BA1544" s="91"/>
      <c r="BB1544" s="91"/>
      <c r="BC1544" s="91"/>
      <c r="BF1544" s="34" t="s">
        <v>4983</v>
      </c>
      <c r="BG1544" s="92" t="s">
        <v>2098</v>
      </c>
      <c r="BM1544" s="36" t="s">
        <v>131</v>
      </c>
      <c r="BN1544" s="34" t="s">
        <v>132</v>
      </c>
      <c r="BO1544" s="36">
        <v>0</v>
      </c>
      <c r="BQ1544" s="94"/>
      <c r="BS1544" s="36" t="s">
        <v>2127</v>
      </c>
      <c r="BU1544" s="95"/>
      <c r="BV1544" s="95"/>
      <c r="BW1544" s="61"/>
      <c r="BX1544" s="60"/>
      <c r="BY1544" s="59" t="str">
        <f t="shared" ca="1" si="121"/>
        <v/>
      </c>
      <c r="CD1544" s="68"/>
      <c r="CE1544" s="68"/>
      <c r="CF1544" s="67"/>
      <c r="CG1544">
        <v>78</v>
      </c>
      <c r="CH1544" s="2">
        <v>176</v>
      </c>
      <c r="CI1544" s="4">
        <f t="shared" si="122"/>
        <v>25.180785123966942</v>
      </c>
      <c r="CJ1544" s="5" t="str">
        <f t="shared" si="123"/>
        <v>SOBREPESO</v>
      </c>
      <c r="CK1544" s="36">
        <v>0</v>
      </c>
      <c r="CL1544" s="66"/>
      <c r="CM1544" s="89">
        <v>44098</v>
      </c>
      <c r="CN1544" s="97">
        <v>44105</v>
      </c>
      <c r="CP1544"/>
      <c r="CQ1544" s="65"/>
      <c r="CR1544" s="65"/>
      <c r="CS1544" s="98"/>
      <c r="CT1544"/>
      <c r="CU1544"/>
      <c r="CV1544" s="97"/>
      <c r="CW1544" s="2">
        <v>140</v>
      </c>
      <c r="CX1544" s="82">
        <v>90</v>
      </c>
      <c r="DG1544" s="64"/>
      <c r="DI1544" s="89"/>
      <c r="DJ1544" s="89"/>
      <c r="DL1544" s="89">
        <v>44411</v>
      </c>
      <c r="DN1544" s="34"/>
      <c r="DO1544" s="34"/>
      <c r="DP1544" s="34"/>
      <c r="DQ1544" s="34"/>
      <c r="DR1544" s="34"/>
      <c r="DS1544" s="34" t="s">
        <v>2127</v>
      </c>
      <c r="DT1544" s="34"/>
      <c r="DU1544" s="47">
        <v>44582</v>
      </c>
      <c r="DY1544" s="1">
        <v>2</v>
      </c>
      <c r="DZ1544" t="s">
        <v>7941</v>
      </c>
      <c r="EA1544" s="4">
        <v>1.01</v>
      </c>
      <c r="EB1544" s="4">
        <v>110</v>
      </c>
      <c r="ED1544" s="4">
        <v>80</v>
      </c>
      <c r="EG1544" s="4">
        <v>41</v>
      </c>
      <c r="EH1544" s="4">
        <v>6.2</v>
      </c>
      <c r="EJ1544"/>
      <c r="EL1544" s="34"/>
      <c r="EN1544" s="34"/>
    </row>
    <row r="1545" spans="1:144" x14ac:dyDescent="0.25">
      <c r="A1545" s="85">
        <v>2022</v>
      </c>
      <c r="B1545" s="87">
        <v>44830</v>
      </c>
      <c r="C1545" t="s">
        <v>121</v>
      </c>
      <c r="D1545" t="s">
        <v>122</v>
      </c>
      <c r="E1545" s="34" t="s">
        <v>7938</v>
      </c>
      <c r="F1545" s="34">
        <f t="shared" si="124"/>
        <v>1544</v>
      </c>
      <c r="G1545" s="34" t="s">
        <v>4985</v>
      </c>
      <c r="H1545">
        <v>18</v>
      </c>
      <c r="I1545" s="34" t="s">
        <v>6141</v>
      </c>
      <c r="J1545" s="34" t="s">
        <v>5008</v>
      </c>
      <c r="K1545" s="34" t="str">
        <f>VLOOKUP(J1545,[2]CodMpios!$B$347:$E$362,4,FALSE)</f>
        <v>18094 - Belén De Los Andaquíes</v>
      </c>
      <c r="L1545" s="34" t="str">
        <f>VLOOKUP($J1545,[2]Coord_Mpios_X_Y!$B$2:$K$1123,9,FALSE)</f>
        <v>1,500923003060</v>
      </c>
      <c r="M1545" s="34" t="str">
        <f>VLOOKUP($J1545,[2]Coord_Mpios_X_Y!$B$2:$K$1123,10,FALSE)</f>
        <v>-75,875645424257</v>
      </c>
      <c r="N1545" s="34" t="s">
        <v>139</v>
      </c>
      <c r="O1545" s="34" t="s">
        <v>126</v>
      </c>
      <c r="Q1545" s="34" t="s">
        <v>127</v>
      </c>
      <c r="R1545" s="34">
        <v>40767336</v>
      </c>
      <c r="S1545" s="34" t="str">
        <f t="shared" si="120"/>
        <v>CC40767336</v>
      </c>
      <c r="T1545" s="34" t="s">
        <v>5297</v>
      </c>
      <c r="V1545" s="34" t="s">
        <v>4993</v>
      </c>
      <c r="W1545" s="34" t="s">
        <v>468</v>
      </c>
      <c r="X1545" s="87">
        <v>23999</v>
      </c>
      <c r="Y1545">
        <v>57</v>
      </c>
      <c r="Z1545" s="36">
        <f>VLOOKUP($Y1545,[2]Edades!$A$3:$H$153,4,FALSE)</f>
        <v>5</v>
      </c>
      <c r="AA1545" s="34" t="str">
        <f>VLOOKUP($Y1545,[2]Edades!$A$3:$H$153,6,FALSE)</f>
        <v>5 - Adultez</v>
      </c>
      <c r="AB1545" s="34">
        <f>VLOOKUP($Y1545,[2]Edades!$A$3:$H$153,7,FALSE)</f>
        <v>12</v>
      </c>
      <c r="AC1545" s="34" t="str">
        <f>VLOOKUP($Y1545,[2]Edades!$A$3:$H$153,8,FALSE)</f>
        <v>55-59</v>
      </c>
      <c r="AD1545" s="34" t="s">
        <v>129</v>
      </c>
      <c r="AE1545" s="1">
        <v>2</v>
      </c>
      <c r="AF1545" s="34" t="s">
        <v>130</v>
      </c>
      <c r="AG1545" s="34" t="s">
        <v>2127</v>
      </c>
      <c r="AH1545" s="34" t="s">
        <v>2127</v>
      </c>
      <c r="AK1545" s="34" t="s">
        <v>139</v>
      </c>
      <c r="AM1545" s="34" t="s">
        <v>2127</v>
      </c>
      <c r="AN1545" s="36" t="s">
        <v>2127</v>
      </c>
      <c r="AO1545" s="36" t="s">
        <v>2127</v>
      </c>
      <c r="AP1545" s="34" t="s">
        <v>2127</v>
      </c>
      <c r="AQ1545" s="36" t="s">
        <v>2127</v>
      </c>
      <c r="AR1545" s="34" t="s">
        <v>2098</v>
      </c>
      <c r="AS1545" s="91" t="s">
        <v>7630</v>
      </c>
      <c r="AT1545" s="34" t="s">
        <v>7931</v>
      </c>
      <c r="AU1545" s="34" t="s">
        <v>2127</v>
      </c>
      <c r="AX1545" s="90"/>
      <c r="BA1545" s="91"/>
      <c r="BB1545" s="91"/>
      <c r="BC1545" s="91"/>
      <c r="BF1545" s="34" t="s">
        <v>4983</v>
      </c>
      <c r="BG1545" s="92" t="s">
        <v>2098</v>
      </c>
      <c r="BM1545" s="36" t="s">
        <v>131</v>
      </c>
      <c r="BN1545" s="34" t="s">
        <v>132</v>
      </c>
      <c r="BO1545" s="36">
        <v>0</v>
      </c>
      <c r="BQ1545" s="94"/>
      <c r="BS1545" s="36" t="s">
        <v>2127</v>
      </c>
      <c r="BU1545" s="95"/>
      <c r="BV1545" s="95"/>
      <c r="BW1545" s="61"/>
      <c r="BX1545" s="60"/>
      <c r="BY1545" s="59" t="str">
        <f t="shared" ca="1" si="121"/>
        <v/>
      </c>
      <c r="CD1545" s="68"/>
      <c r="CE1545" s="68"/>
      <c r="CF1545" s="67"/>
      <c r="CG1545">
        <v>50</v>
      </c>
      <c r="CH1545" s="2">
        <v>151</v>
      </c>
      <c r="CI1545" s="4">
        <f t="shared" si="122"/>
        <v>21.928862769176792</v>
      </c>
      <c r="CJ1545" s="5" t="str">
        <f t="shared" si="123"/>
        <v>NORMAL</v>
      </c>
      <c r="CK1545" s="36">
        <v>0</v>
      </c>
      <c r="CL1545" s="66"/>
      <c r="CM1545" s="89">
        <v>44099</v>
      </c>
      <c r="CN1545" s="97">
        <v>44106</v>
      </c>
      <c r="CP1545"/>
      <c r="CQ1545" s="65"/>
      <c r="CR1545" s="65"/>
      <c r="CS1545" s="98"/>
      <c r="CT1545"/>
      <c r="CU1545"/>
      <c r="CV1545" s="97"/>
      <c r="CW1545" s="2">
        <v>95</v>
      </c>
      <c r="CX1545" s="82">
        <v>60</v>
      </c>
      <c r="DG1545" s="64"/>
      <c r="DI1545" s="89">
        <v>44481</v>
      </c>
      <c r="DJ1545" s="89"/>
      <c r="DN1545" s="34"/>
      <c r="DO1545" s="34"/>
      <c r="DP1545" s="34"/>
      <c r="DQ1545" s="34"/>
      <c r="DR1545" s="34"/>
      <c r="DS1545" s="34" t="s">
        <v>2127</v>
      </c>
      <c r="DT1545" s="34"/>
      <c r="DU1545" s="47">
        <v>44684</v>
      </c>
      <c r="DY1545" s="1">
        <v>2</v>
      </c>
      <c r="DZ1545" t="s">
        <v>7939</v>
      </c>
      <c r="EB1545" s="4"/>
      <c r="EC1545" s="4">
        <v>256</v>
      </c>
      <c r="ED1545" s="4">
        <v>176.7</v>
      </c>
      <c r="EE1545" s="4">
        <v>61.1</v>
      </c>
      <c r="EF1545" s="4">
        <v>91</v>
      </c>
      <c r="EJ1545"/>
      <c r="EL1545" s="34"/>
      <c r="EN1545" s="34"/>
    </row>
    <row r="1546" spans="1:144" x14ac:dyDescent="0.25">
      <c r="A1546" s="85">
        <v>2022</v>
      </c>
      <c r="B1546" s="87">
        <v>44830</v>
      </c>
      <c r="C1546" t="s">
        <v>121</v>
      </c>
      <c r="D1546" t="s">
        <v>122</v>
      </c>
      <c r="E1546" s="34" t="s">
        <v>7938</v>
      </c>
      <c r="F1546" s="34">
        <f t="shared" si="124"/>
        <v>1545</v>
      </c>
      <c r="G1546" s="34" t="s">
        <v>4985</v>
      </c>
      <c r="H1546">
        <v>18</v>
      </c>
      <c r="I1546" s="34" t="s">
        <v>6141</v>
      </c>
      <c r="J1546" s="34" t="s">
        <v>4996</v>
      </c>
      <c r="K1546" s="34" t="str">
        <f>VLOOKUP(J1546,[2]CodMpios!$B$347:$E$362,4,FALSE)</f>
        <v>18247 - El Doncello</v>
      </c>
      <c r="L1546" s="34" t="str">
        <f>VLOOKUP($J1546,[2]Coord_Mpios_X_Y!$B$2:$K$1123,9,FALSE)</f>
        <v>1,791385903474</v>
      </c>
      <c r="M1546" s="34" t="str">
        <f>VLOOKUP($J1546,[2]Coord_Mpios_X_Y!$B$2:$K$1123,10,FALSE)</f>
        <v>-75,193944154894</v>
      </c>
      <c r="N1546" s="34" t="s">
        <v>6142</v>
      </c>
      <c r="O1546" s="34" t="s">
        <v>126</v>
      </c>
      <c r="Q1546" s="34" t="s">
        <v>127</v>
      </c>
      <c r="R1546" s="34">
        <v>455677</v>
      </c>
      <c r="S1546" s="34" t="str">
        <f t="shared" si="120"/>
        <v>CC455677</v>
      </c>
      <c r="T1546" s="34" t="s">
        <v>5296</v>
      </c>
      <c r="V1546" s="34" t="s">
        <v>228</v>
      </c>
      <c r="W1546" s="34" t="s">
        <v>5295</v>
      </c>
      <c r="X1546" s="87">
        <v>19066</v>
      </c>
      <c r="Y1546">
        <v>71</v>
      </c>
      <c r="Z1546" s="36">
        <f>VLOOKUP($Y1546,[2]Edades!$A$3:$H$153,4,FALSE)</f>
        <v>6</v>
      </c>
      <c r="AA1546" s="34" t="str">
        <f>VLOOKUP($Y1546,[2]Edades!$A$3:$H$153,6,FALSE)</f>
        <v>6 - Persona mayor</v>
      </c>
      <c r="AB1546" s="34">
        <f>VLOOKUP($Y1546,[2]Edades!$A$3:$H$153,7,FALSE)</f>
        <v>15</v>
      </c>
      <c r="AC1546" s="34" t="str">
        <f>VLOOKUP($Y1546,[2]Edades!$A$3:$H$153,8,FALSE)</f>
        <v>70-74</v>
      </c>
      <c r="AD1546" s="34" t="s">
        <v>146</v>
      </c>
      <c r="AE1546">
        <v>1</v>
      </c>
      <c r="AF1546" s="34" t="s">
        <v>2137</v>
      </c>
      <c r="AG1546" s="34" t="s">
        <v>2127</v>
      </c>
      <c r="AH1546" s="34" t="s">
        <v>2127</v>
      </c>
      <c r="AK1546" s="34" t="s">
        <v>6142</v>
      </c>
      <c r="AM1546" s="34" t="s">
        <v>2127</v>
      </c>
      <c r="AN1546" s="36" t="s">
        <v>2127</v>
      </c>
      <c r="AO1546" s="36" t="s">
        <v>2127</v>
      </c>
      <c r="AP1546" s="34" t="s">
        <v>2127</v>
      </c>
      <c r="AQ1546" s="36" t="s">
        <v>2127</v>
      </c>
      <c r="AR1546" s="34" t="s">
        <v>5189</v>
      </c>
      <c r="AS1546" s="91" t="s">
        <v>7631</v>
      </c>
      <c r="AT1546" s="34">
        <v>3228560508</v>
      </c>
      <c r="AU1546" s="34" t="s">
        <v>2127</v>
      </c>
      <c r="AX1546" s="90"/>
      <c r="BA1546" s="91"/>
      <c r="BB1546" s="91"/>
      <c r="BC1546" s="91"/>
      <c r="BF1546" s="34" t="s">
        <v>4983</v>
      </c>
      <c r="BG1546" s="92" t="s">
        <v>5189</v>
      </c>
      <c r="BM1546" s="36" t="s">
        <v>131</v>
      </c>
      <c r="BN1546" s="34" t="s">
        <v>132</v>
      </c>
      <c r="BO1546" s="36">
        <v>0</v>
      </c>
      <c r="BQ1546" s="94"/>
      <c r="BS1546" s="36" t="s">
        <v>2127</v>
      </c>
      <c r="BU1546" s="95"/>
      <c r="BV1546" s="95"/>
      <c r="BW1546" s="61"/>
      <c r="BX1546" s="60"/>
      <c r="BY1546" s="59" t="str">
        <f t="shared" ca="1" si="121"/>
        <v/>
      </c>
      <c r="CD1546" s="68"/>
      <c r="CE1546" s="68"/>
      <c r="CF1546" s="67"/>
      <c r="CG1546"/>
      <c r="CH1546" s="2"/>
      <c r="CI1546" s="4" t="e">
        <f t="shared" si="122"/>
        <v>#DIV/0!</v>
      </c>
      <c r="CJ1546" s="5" t="str">
        <f t="shared" si="123"/>
        <v>SIN DATO</v>
      </c>
      <c r="CK1546" s="36">
        <v>0</v>
      </c>
      <c r="CL1546" s="66"/>
      <c r="CM1546" s="89">
        <v>44020</v>
      </c>
      <c r="CN1546" s="97">
        <v>44020</v>
      </c>
      <c r="CP1546"/>
      <c r="CQ1546" s="65"/>
      <c r="CR1546" s="65"/>
      <c r="CS1546" s="98"/>
      <c r="CT1546"/>
      <c r="CU1546"/>
      <c r="CV1546" s="97"/>
      <c r="CW1546" s="2"/>
      <c r="CX1546" s="82"/>
      <c r="DG1546" s="64"/>
      <c r="DI1546" s="89"/>
      <c r="DJ1546" s="89"/>
      <c r="DN1546" s="34"/>
      <c r="DO1546" s="34"/>
      <c r="DP1546" s="34"/>
      <c r="DQ1546" s="34"/>
      <c r="DR1546" s="34"/>
      <c r="DS1546" s="34" t="s">
        <v>2127</v>
      </c>
      <c r="DT1546" s="34"/>
      <c r="DZ1546" t="s">
        <v>7941</v>
      </c>
      <c r="EB1546" s="4"/>
      <c r="EJ1546"/>
      <c r="EL1546" s="34"/>
      <c r="EN1546" s="34"/>
    </row>
    <row r="1547" spans="1:144" x14ac:dyDescent="0.25">
      <c r="A1547" s="85">
        <v>2022</v>
      </c>
      <c r="B1547" s="87">
        <v>44830</v>
      </c>
      <c r="C1547" t="s">
        <v>121</v>
      </c>
      <c r="D1547" t="s">
        <v>122</v>
      </c>
      <c r="E1547" s="34" t="s">
        <v>7938</v>
      </c>
      <c r="F1547" s="34">
        <f t="shared" si="124"/>
        <v>1546</v>
      </c>
      <c r="G1547" s="34" t="s">
        <v>4985</v>
      </c>
      <c r="H1547">
        <v>18</v>
      </c>
      <c r="I1547" s="34" t="s">
        <v>6141</v>
      </c>
      <c r="J1547" s="34" t="s">
        <v>4996</v>
      </c>
      <c r="K1547" s="34" t="str">
        <f>VLOOKUP(J1547,[2]CodMpios!$B$347:$E$362,4,FALSE)</f>
        <v>18247 - El Doncello</v>
      </c>
      <c r="L1547" s="34" t="str">
        <f>VLOOKUP($J1547,[2]Coord_Mpios_X_Y!$B$2:$K$1123,9,FALSE)</f>
        <v>1,791385903474</v>
      </c>
      <c r="M1547" s="34" t="str">
        <f>VLOOKUP($J1547,[2]Coord_Mpios_X_Y!$B$2:$K$1123,10,FALSE)</f>
        <v>-75,193944154894</v>
      </c>
      <c r="N1547" s="34" t="s">
        <v>139</v>
      </c>
      <c r="O1547" s="34" t="s">
        <v>126</v>
      </c>
      <c r="Q1547" s="34" t="s">
        <v>127</v>
      </c>
      <c r="R1547" s="34">
        <v>1117511416</v>
      </c>
      <c r="S1547" s="34" t="str">
        <f t="shared" si="120"/>
        <v>CC1117511416</v>
      </c>
      <c r="T1547" s="34" t="s">
        <v>5294</v>
      </c>
      <c r="U1547" s="34" t="s">
        <v>382</v>
      </c>
      <c r="V1547" s="34" t="s">
        <v>5293</v>
      </c>
      <c r="W1547" s="34" t="s">
        <v>2322</v>
      </c>
      <c r="X1547" s="87">
        <v>39451</v>
      </c>
      <c r="Y1547">
        <v>15</v>
      </c>
      <c r="Z1547" s="36">
        <f>VLOOKUP($Y1547,[2]Edades!$A$3:$H$153,4,FALSE)</f>
        <v>3</v>
      </c>
      <c r="AA1547" s="34" t="str">
        <f>VLOOKUP($Y1547,[2]Edades!$A$3:$H$153,6,FALSE)</f>
        <v>3 - Adolescencia</v>
      </c>
      <c r="AB1547" s="34">
        <f>VLOOKUP($Y1547,[2]Edades!$A$3:$H$153,7,FALSE)</f>
        <v>4</v>
      </c>
      <c r="AC1547" s="34" t="str">
        <f>VLOOKUP($Y1547,[2]Edades!$A$3:$H$153,8,FALSE)</f>
        <v>15-19</v>
      </c>
      <c r="AD1547" s="34" t="s">
        <v>129</v>
      </c>
      <c r="AE1547" s="1">
        <v>2</v>
      </c>
      <c r="AF1547" s="34" t="s">
        <v>130</v>
      </c>
      <c r="AG1547" s="34" t="s">
        <v>2127</v>
      </c>
      <c r="AH1547" s="34" t="s">
        <v>2127</v>
      </c>
      <c r="AK1547" s="34" t="s">
        <v>139</v>
      </c>
      <c r="AM1547" s="34" t="s">
        <v>2127</v>
      </c>
      <c r="AN1547" s="36" t="s">
        <v>2127</v>
      </c>
      <c r="AO1547" s="36" t="s">
        <v>2127</v>
      </c>
      <c r="AP1547" s="34" t="s">
        <v>2127</v>
      </c>
      <c r="AQ1547" s="36" t="s">
        <v>2127</v>
      </c>
      <c r="AR1547" s="34" t="s">
        <v>5189</v>
      </c>
      <c r="AS1547" s="91" t="s">
        <v>7632</v>
      </c>
      <c r="AT1547" s="34">
        <v>3106116885</v>
      </c>
      <c r="AU1547" s="34" t="s">
        <v>2127</v>
      </c>
      <c r="AX1547" s="90"/>
      <c r="BA1547" s="91"/>
      <c r="BB1547" s="91"/>
      <c r="BC1547" s="91"/>
      <c r="BF1547" s="34" t="s">
        <v>4983</v>
      </c>
      <c r="BG1547" s="92" t="s">
        <v>2098</v>
      </c>
      <c r="BM1547" s="36" t="s">
        <v>131</v>
      </c>
      <c r="BN1547" s="34" t="s">
        <v>132</v>
      </c>
      <c r="BO1547" s="36">
        <v>0</v>
      </c>
      <c r="BQ1547" s="94"/>
      <c r="BS1547" s="36" t="s">
        <v>2127</v>
      </c>
      <c r="BU1547" s="95"/>
      <c r="BV1547" s="95"/>
      <c r="BW1547" s="61"/>
      <c r="BX1547" s="60"/>
      <c r="BY1547" s="59" t="str">
        <f t="shared" ca="1" si="121"/>
        <v/>
      </c>
      <c r="CD1547" s="68"/>
      <c r="CE1547" s="68"/>
      <c r="CF1547" s="67"/>
      <c r="CG1547">
        <v>55</v>
      </c>
      <c r="CH1547" s="2">
        <v>157</v>
      </c>
      <c r="CI1547" s="4">
        <f t="shared" si="122"/>
        <v>22.313278429145196</v>
      </c>
      <c r="CJ1547" s="5" t="str">
        <f t="shared" si="123"/>
        <v>NORMAL</v>
      </c>
      <c r="CK1547" s="36">
        <v>0</v>
      </c>
      <c r="CL1547" s="66"/>
      <c r="CM1547" s="89">
        <v>44218</v>
      </c>
      <c r="CN1547" s="97">
        <v>44230</v>
      </c>
      <c r="CP1547"/>
      <c r="CQ1547" s="65"/>
      <c r="CR1547" s="65"/>
      <c r="CS1547" s="98"/>
      <c r="CT1547"/>
      <c r="CU1547"/>
      <c r="CV1547" s="97"/>
      <c r="CW1547" s="2">
        <v>100</v>
      </c>
      <c r="CX1547" s="82">
        <v>60</v>
      </c>
      <c r="DG1547" s="64"/>
      <c r="DI1547" s="89"/>
      <c r="DJ1547" s="89"/>
      <c r="DN1547" s="34"/>
      <c r="DO1547" s="34"/>
      <c r="DP1547" s="34"/>
      <c r="DQ1547" s="34"/>
      <c r="DR1547" s="34"/>
      <c r="DS1547" s="34" t="s">
        <v>2127</v>
      </c>
      <c r="DT1547" s="34"/>
      <c r="DU1547" s="47">
        <v>44312</v>
      </c>
      <c r="DZ1547" t="s">
        <v>7941</v>
      </c>
      <c r="EB1547" s="4">
        <v>78</v>
      </c>
      <c r="EG1547" s="4">
        <v>2.64</v>
      </c>
      <c r="EH1547" s="4">
        <v>6.2</v>
      </c>
      <c r="EJ1547"/>
      <c r="EL1547" s="34"/>
      <c r="EN1547" s="34"/>
    </row>
    <row r="1548" spans="1:144" x14ac:dyDescent="0.25">
      <c r="A1548" s="85">
        <v>2022</v>
      </c>
      <c r="B1548" s="87">
        <v>44830</v>
      </c>
      <c r="C1548" t="s">
        <v>121</v>
      </c>
      <c r="D1548" t="s">
        <v>122</v>
      </c>
      <c r="E1548" s="34" t="s">
        <v>7938</v>
      </c>
      <c r="F1548" s="34">
        <f t="shared" si="124"/>
        <v>1547</v>
      </c>
      <c r="G1548" s="34" t="s">
        <v>4985</v>
      </c>
      <c r="H1548">
        <v>18</v>
      </c>
      <c r="I1548" s="34" t="s">
        <v>6141</v>
      </c>
      <c r="J1548" s="34" t="s">
        <v>5041</v>
      </c>
      <c r="K1548" s="34" t="str">
        <f>VLOOKUP(J1548,[2]CodMpios!$B$347:$E$362,4,FALSE)</f>
        <v>18205 - Curillo</v>
      </c>
      <c r="L1548" s="34" t="str">
        <f>VLOOKUP($J1548,[2]Coord_Mpios_X_Y!$B$2:$K$1123,9,FALSE)</f>
        <v>1,059663165070</v>
      </c>
      <c r="M1548" s="34" t="str">
        <f>VLOOKUP($J1548,[2]Coord_Mpios_X_Y!$B$2:$K$1123,10,FALSE)</f>
        <v>-75,951785056704</v>
      </c>
      <c r="N1548" s="34" t="s">
        <v>125</v>
      </c>
      <c r="O1548" s="34" t="s">
        <v>126</v>
      </c>
      <c r="Q1548" s="34" t="s">
        <v>127</v>
      </c>
      <c r="R1548" s="34">
        <v>40621094</v>
      </c>
      <c r="S1548" s="34" t="str">
        <f t="shared" si="120"/>
        <v>CC40621094</v>
      </c>
      <c r="T1548" s="34" t="s">
        <v>5292</v>
      </c>
      <c r="U1548" s="34" t="s">
        <v>278</v>
      </c>
      <c r="V1548" s="34" t="s">
        <v>232</v>
      </c>
      <c r="W1548" s="34" t="s">
        <v>328</v>
      </c>
      <c r="X1548" s="87">
        <v>27342</v>
      </c>
      <c r="Y1548">
        <v>48</v>
      </c>
      <c r="Z1548" s="36">
        <f>VLOOKUP($Y1548,[2]Edades!$A$3:$H$153,4,FALSE)</f>
        <v>5</v>
      </c>
      <c r="AA1548" s="34" t="str">
        <f>VLOOKUP($Y1548,[2]Edades!$A$3:$H$153,6,FALSE)</f>
        <v>5 - Adultez</v>
      </c>
      <c r="AB1548" s="34">
        <f>VLOOKUP($Y1548,[2]Edades!$A$3:$H$153,7,FALSE)</f>
        <v>10</v>
      </c>
      <c r="AC1548" s="34" t="str">
        <f>VLOOKUP($Y1548,[2]Edades!$A$3:$H$153,8,FALSE)</f>
        <v>45-49</v>
      </c>
      <c r="AD1548" s="34" t="s">
        <v>129</v>
      </c>
      <c r="AE1548" s="1">
        <v>2</v>
      </c>
      <c r="AF1548" s="34" t="s">
        <v>130</v>
      </c>
      <c r="AG1548" s="34" t="s">
        <v>2127</v>
      </c>
      <c r="AH1548" s="34" t="s">
        <v>2127</v>
      </c>
      <c r="AK1548" s="34" t="s">
        <v>125</v>
      </c>
      <c r="AM1548" s="34" t="s">
        <v>2127</v>
      </c>
      <c r="AN1548" s="36" t="s">
        <v>2127</v>
      </c>
      <c r="AO1548" s="36" t="s">
        <v>2127</v>
      </c>
      <c r="AP1548" s="34" t="s">
        <v>2127</v>
      </c>
      <c r="AQ1548" s="36" t="s">
        <v>2127</v>
      </c>
      <c r="AR1548" s="34" t="s">
        <v>5045</v>
      </c>
      <c r="AS1548" s="91" t="s">
        <v>7633</v>
      </c>
      <c r="AT1548" s="34">
        <v>3203450012</v>
      </c>
      <c r="AU1548" s="34" t="s">
        <v>2127</v>
      </c>
      <c r="AX1548" s="90"/>
      <c r="BA1548" s="91"/>
      <c r="BB1548" s="91"/>
      <c r="BC1548" s="91"/>
      <c r="BF1548" s="34" t="s">
        <v>4983</v>
      </c>
      <c r="BG1548" s="92" t="s">
        <v>2098</v>
      </c>
      <c r="BM1548" s="36" t="s">
        <v>131</v>
      </c>
      <c r="BN1548" s="34" t="s">
        <v>132</v>
      </c>
      <c r="BO1548" s="36">
        <v>0</v>
      </c>
      <c r="BQ1548" s="94"/>
      <c r="BS1548" s="36" t="s">
        <v>2127</v>
      </c>
      <c r="BU1548" s="95"/>
      <c r="BV1548" s="95"/>
      <c r="BW1548" s="61"/>
      <c r="BX1548" s="60"/>
      <c r="BY1548" s="59" t="str">
        <f t="shared" ca="1" si="121"/>
        <v/>
      </c>
      <c r="CD1548" s="68"/>
      <c r="CE1548" s="68"/>
      <c r="CF1548" s="67"/>
      <c r="CG1548"/>
      <c r="CH1548" s="2"/>
      <c r="CI1548" s="4" t="e">
        <f t="shared" si="122"/>
        <v>#DIV/0!</v>
      </c>
      <c r="CJ1548" s="5" t="str">
        <f t="shared" si="123"/>
        <v>SIN DATO</v>
      </c>
      <c r="CK1548" s="36">
        <v>0</v>
      </c>
      <c r="CL1548" s="66"/>
      <c r="CM1548" s="89">
        <v>44098</v>
      </c>
      <c r="CN1548" s="97">
        <v>44098</v>
      </c>
      <c r="CP1548"/>
      <c r="CQ1548" s="65"/>
      <c r="CR1548" s="65"/>
      <c r="CS1548" s="98"/>
      <c r="CT1548"/>
      <c r="CU1548"/>
      <c r="CV1548" s="97"/>
      <c r="CW1548" s="2"/>
      <c r="CX1548" s="82"/>
      <c r="DG1548" s="64"/>
      <c r="DI1548" s="89"/>
      <c r="DJ1548" s="89"/>
      <c r="DN1548" s="34"/>
      <c r="DO1548" s="34"/>
      <c r="DP1548" s="34"/>
      <c r="DQ1548" s="34"/>
      <c r="DR1548" s="34"/>
      <c r="DS1548" s="34" t="s">
        <v>2127</v>
      </c>
      <c r="DT1548" s="34"/>
      <c r="DU1548" s="47">
        <v>44118</v>
      </c>
      <c r="DY1548" s="1">
        <v>1</v>
      </c>
      <c r="DZ1548" t="s">
        <v>7941</v>
      </c>
      <c r="EB1548" s="4"/>
      <c r="EJ1548"/>
      <c r="EL1548" s="34"/>
      <c r="EN1548" s="34"/>
    </row>
    <row r="1549" spans="1:144" x14ac:dyDescent="0.25">
      <c r="A1549" s="85">
        <v>2022</v>
      </c>
      <c r="B1549" s="87">
        <v>44830</v>
      </c>
      <c r="C1549" t="s">
        <v>121</v>
      </c>
      <c r="D1549" t="s">
        <v>122</v>
      </c>
      <c r="E1549" s="34" t="s">
        <v>7938</v>
      </c>
      <c r="F1549" s="34">
        <f t="shared" si="124"/>
        <v>1548</v>
      </c>
      <c r="G1549" s="34" t="s">
        <v>4985</v>
      </c>
      <c r="H1549">
        <v>18</v>
      </c>
      <c r="I1549" s="34" t="s">
        <v>6141</v>
      </c>
      <c r="J1549" s="34" t="s">
        <v>4988</v>
      </c>
      <c r="K1549" s="34" t="str">
        <f>VLOOKUP(J1549,[2]CodMpios!$B$347:$E$362,4,FALSE)</f>
        <v>18001 - Florencia</v>
      </c>
      <c r="L1549" s="34" t="str">
        <f>VLOOKUP($J1549,[2]Coord_Mpios_X_Y!$B$2:$K$1123,9,FALSE)</f>
        <v>1,749138703818</v>
      </c>
      <c r="M1549" s="34" t="str">
        <f>VLOOKUP($J1549,[2]Coord_Mpios_X_Y!$B$2:$K$1123,10,FALSE)</f>
        <v>-75,558239064333</v>
      </c>
      <c r="N1549" s="34" t="s">
        <v>139</v>
      </c>
      <c r="O1549" s="34" t="s">
        <v>126</v>
      </c>
      <c r="Q1549" s="34" t="s">
        <v>127</v>
      </c>
      <c r="R1549" s="34">
        <v>29533451</v>
      </c>
      <c r="S1549" s="34" t="str">
        <f t="shared" si="120"/>
        <v>CC29533451</v>
      </c>
      <c r="T1549" s="34" t="s">
        <v>5291</v>
      </c>
      <c r="V1549" s="34" t="s">
        <v>5180</v>
      </c>
      <c r="W1549" s="34" t="s">
        <v>1162</v>
      </c>
      <c r="X1549" s="87">
        <v>25212</v>
      </c>
      <c r="Y1549">
        <v>54</v>
      </c>
      <c r="Z1549" s="36">
        <f>VLOOKUP($Y1549,[2]Edades!$A$3:$H$153,4,FALSE)</f>
        <v>5</v>
      </c>
      <c r="AA1549" s="34" t="str">
        <f>VLOOKUP($Y1549,[2]Edades!$A$3:$H$153,6,FALSE)</f>
        <v>5 - Adultez</v>
      </c>
      <c r="AB1549" s="34">
        <f>VLOOKUP($Y1549,[2]Edades!$A$3:$H$153,7,FALSE)</f>
        <v>11</v>
      </c>
      <c r="AC1549" s="34" t="str">
        <f>VLOOKUP($Y1549,[2]Edades!$A$3:$H$153,8,FALSE)</f>
        <v>50-54</v>
      </c>
      <c r="AD1549" s="34" t="s">
        <v>129</v>
      </c>
      <c r="AE1549" s="1">
        <v>2</v>
      </c>
      <c r="AF1549" s="34" t="s">
        <v>130</v>
      </c>
      <c r="AG1549" s="34" t="s">
        <v>2127</v>
      </c>
      <c r="AH1549" s="34" t="s">
        <v>2127</v>
      </c>
      <c r="AK1549" s="34" t="s">
        <v>139</v>
      </c>
      <c r="AM1549" s="34" t="s">
        <v>2127</v>
      </c>
      <c r="AN1549" s="36" t="s">
        <v>2127</v>
      </c>
      <c r="AO1549" s="36" t="s">
        <v>2127</v>
      </c>
      <c r="AP1549" s="34" t="s">
        <v>2127</v>
      </c>
      <c r="AQ1549" s="36" t="s">
        <v>2127</v>
      </c>
      <c r="AR1549" s="34" t="s">
        <v>2098</v>
      </c>
      <c r="AS1549" s="91" t="s">
        <v>7634</v>
      </c>
      <c r="AT1549" s="34" t="s">
        <v>7932</v>
      </c>
      <c r="AU1549" s="34" t="s">
        <v>2127</v>
      </c>
      <c r="AX1549" s="90"/>
      <c r="BA1549" s="91"/>
      <c r="BB1549" s="91"/>
      <c r="BC1549" s="91"/>
      <c r="BF1549" s="34" t="s">
        <v>4983</v>
      </c>
      <c r="BG1549" s="92" t="s">
        <v>2098</v>
      </c>
      <c r="BM1549" s="36" t="s">
        <v>131</v>
      </c>
      <c r="BN1549" s="34" t="s">
        <v>132</v>
      </c>
      <c r="BO1549" s="36">
        <v>0</v>
      </c>
      <c r="BQ1549" s="94"/>
      <c r="BS1549" s="36" t="s">
        <v>2127</v>
      </c>
      <c r="BU1549" s="95"/>
      <c r="BV1549" s="95"/>
      <c r="BW1549" s="61"/>
      <c r="BX1549" s="60"/>
      <c r="BY1549" s="59" t="str">
        <f t="shared" ca="1" si="121"/>
        <v/>
      </c>
      <c r="CD1549" s="68"/>
      <c r="CE1549" s="68"/>
      <c r="CF1549" s="67"/>
      <c r="CG1549"/>
      <c r="CH1549" s="2"/>
      <c r="CI1549" s="4" t="e">
        <f t="shared" si="122"/>
        <v>#DIV/0!</v>
      </c>
      <c r="CJ1549" s="5" t="str">
        <f t="shared" si="123"/>
        <v>SIN DATO</v>
      </c>
      <c r="CK1549" s="36">
        <v>0</v>
      </c>
      <c r="CL1549" s="66"/>
      <c r="CM1549" s="89">
        <v>44111</v>
      </c>
      <c r="CN1549" s="97">
        <v>44120</v>
      </c>
      <c r="CP1549"/>
      <c r="CQ1549" s="65"/>
      <c r="CR1549" s="65"/>
      <c r="CS1549" s="98"/>
      <c r="CT1549"/>
      <c r="CU1549"/>
      <c r="CV1549" s="97"/>
      <c r="CW1549" s="2">
        <v>130</v>
      </c>
      <c r="CX1549" s="82">
        <v>70</v>
      </c>
      <c r="DG1549" s="64"/>
      <c r="DI1549" s="89"/>
      <c r="DJ1549" s="89"/>
      <c r="DN1549" s="34"/>
      <c r="DO1549" s="34"/>
      <c r="DP1549" s="34"/>
      <c r="DQ1549" s="34"/>
      <c r="DR1549" s="34"/>
      <c r="DS1549" s="34" t="s">
        <v>2127</v>
      </c>
      <c r="DT1549" s="34"/>
      <c r="DU1549" s="47">
        <v>44120</v>
      </c>
      <c r="DY1549" s="1">
        <v>1</v>
      </c>
      <c r="DZ1549" t="s">
        <v>7941</v>
      </c>
      <c r="EB1549" s="4"/>
      <c r="EJ1549"/>
      <c r="EL1549" s="34"/>
      <c r="EN1549" s="34"/>
    </row>
    <row r="1550" spans="1:144" x14ac:dyDescent="0.25">
      <c r="A1550" s="85">
        <v>2022</v>
      </c>
      <c r="B1550" s="87">
        <v>44830</v>
      </c>
      <c r="C1550" t="s">
        <v>121</v>
      </c>
      <c r="D1550" t="s">
        <v>122</v>
      </c>
      <c r="E1550" s="34" t="s">
        <v>7938</v>
      </c>
      <c r="F1550" s="34">
        <f t="shared" si="124"/>
        <v>1549</v>
      </c>
      <c r="G1550" s="34" t="s">
        <v>4985</v>
      </c>
      <c r="H1550">
        <v>18</v>
      </c>
      <c r="I1550" s="34" t="s">
        <v>6141</v>
      </c>
      <c r="J1550" s="34" t="s">
        <v>4988</v>
      </c>
      <c r="K1550" s="34" t="str">
        <f>VLOOKUP(J1550,[2]CodMpios!$B$347:$E$362,4,FALSE)</f>
        <v>18001 - Florencia</v>
      </c>
      <c r="L1550" s="34" t="str">
        <f>VLOOKUP($J1550,[2]Coord_Mpios_X_Y!$B$2:$K$1123,9,FALSE)</f>
        <v>1,749138703818</v>
      </c>
      <c r="M1550" s="34" t="str">
        <f>VLOOKUP($J1550,[2]Coord_Mpios_X_Y!$B$2:$K$1123,10,FALSE)</f>
        <v>-75,558239064333</v>
      </c>
      <c r="N1550" s="34" t="s">
        <v>6142</v>
      </c>
      <c r="O1550" s="34" t="s">
        <v>126</v>
      </c>
      <c r="Q1550" s="34" t="s">
        <v>127</v>
      </c>
      <c r="R1550" s="34">
        <v>26628154</v>
      </c>
      <c r="S1550" s="34" t="str">
        <f t="shared" si="120"/>
        <v>CC26628154</v>
      </c>
      <c r="T1550" s="34" t="s">
        <v>422</v>
      </c>
      <c r="U1550" s="34" t="s">
        <v>597</v>
      </c>
      <c r="V1550" s="34" t="s">
        <v>303</v>
      </c>
      <c r="W1550" s="34" t="s">
        <v>2454</v>
      </c>
      <c r="X1550" s="87">
        <v>17953</v>
      </c>
      <c r="Y1550">
        <v>74</v>
      </c>
      <c r="Z1550" s="36">
        <f>VLOOKUP($Y1550,[2]Edades!$A$3:$H$153,4,FALSE)</f>
        <v>6</v>
      </c>
      <c r="AA1550" s="34" t="str">
        <f>VLOOKUP($Y1550,[2]Edades!$A$3:$H$153,6,FALSE)</f>
        <v>6 - Persona mayor</v>
      </c>
      <c r="AB1550" s="34">
        <f>VLOOKUP($Y1550,[2]Edades!$A$3:$H$153,7,FALSE)</f>
        <v>15</v>
      </c>
      <c r="AC1550" s="34" t="str">
        <f>VLOOKUP($Y1550,[2]Edades!$A$3:$H$153,8,FALSE)</f>
        <v>70-74</v>
      </c>
      <c r="AD1550" s="34" t="s">
        <v>129</v>
      </c>
      <c r="AE1550" s="1">
        <v>2</v>
      </c>
      <c r="AF1550" s="34" t="s">
        <v>2137</v>
      </c>
      <c r="AG1550" s="34" t="s">
        <v>2127</v>
      </c>
      <c r="AH1550" s="34" t="s">
        <v>2127</v>
      </c>
      <c r="AK1550" s="34" t="s">
        <v>6142</v>
      </c>
      <c r="AM1550" s="34" t="s">
        <v>2127</v>
      </c>
      <c r="AN1550" s="36" t="s">
        <v>2127</v>
      </c>
      <c r="AO1550" s="36" t="s">
        <v>2127</v>
      </c>
      <c r="AP1550" s="34" t="s">
        <v>2127</v>
      </c>
      <c r="AQ1550" s="36" t="s">
        <v>2127</v>
      </c>
      <c r="AR1550" s="34" t="s">
        <v>2098</v>
      </c>
      <c r="AS1550" s="91" t="s">
        <v>7635</v>
      </c>
      <c r="AT1550" s="34">
        <v>3104402185</v>
      </c>
      <c r="AU1550" s="34" t="s">
        <v>2127</v>
      </c>
      <c r="AX1550" s="90"/>
      <c r="BA1550" s="91"/>
      <c r="BB1550" s="91"/>
      <c r="BC1550" s="91"/>
      <c r="BF1550" s="34" t="s">
        <v>4983</v>
      </c>
      <c r="BG1550" s="92" t="s">
        <v>2098</v>
      </c>
      <c r="BM1550" s="36" t="s">
        <v>131</v>
      </c>
      <c r="BN1550" s="34" t="s">
        <v>132</v>
      </c>
      <c r="BO1550" s="36">
        <v>0</v>
      </c>
      <c r="BQ1550" s="94"/>
      <c r="BS1550" s="36" t="s">
        <v>2127</v>
      </c>
      <c r="BU1550" s="95"/>
      <c r="BV1550" s="95"/>
      <c r="BW1550" s="61"/>
      <c r="BX1550" s="60"/>
      <c r="BY1550" s="59" t="str">
        <f t="shared" ca="1" si="121"/>
        <v/>
      </c>
      <c r="CD1550" s="68"/>
      <c r="CE1550" s="68"/>
      <c r="CF1550" s="67"/>
      <c r="CG1550">
        <v>71</v>
      </c>
      <c r="CH1550" s="2">
        <v>161</v>
      </c>
      <c r="CI1550" s="4">
        <f t="shared" si="122"/>
        <v>27.390918560240728</v>
      </c>
      <c r="CJ1550" s="5" t="str">
        <f t="shared" si="123"/>
        <v>SOBREPESO</v>
      </c>
      <c r="CK1550" s="36">
        <v>0</v>
      </c>
      <c r="CL1550" s="66"/>
      <c r="CM1550" s="89">
        <v>44111</v>
      </c>
      <c r="CN1550" s="97">
        <v>44490</v>
      </c>
      <c r="CP1550"/>
      <c r="CQ1550" s="65"/>
      <c r="CR1550" s="65"/>
      <c r="CS1550" s="98"/>
      <c r="CT1550"/>
      <c r="CU1550"/>
      <c r="CV1550" s="97"/>
      <c r="CW1550" s="2">
        <v>125</v>
      </c>
      <c r="CX1550" s="82">
        <v>80</v>
      </c>
      <c r="DG1550" s="64"/>
      <c r="DI1550" s="89">
        <v>44617</v>
      </c>
      <c r="DJ1550" s="89"/>
      <c r="DN1550" s="34"/>
      <c r="DO1550" s="34"/>
      <c r="DP1550" s="34"/>
      <c r="DQ1550" s="34"/>
      <c r="DR1550" s="34"/>
      <c r="DS1550" s="34" t="s">
        <v>2127</v>
      </c>
      <c r="DT1550" s="34"/>
      <c r="DU1550" s="47">
        <v>44490</v>
      </c>
      <c r="DY1550" s="1">
        <v>1</v>
      </c>
      <c r="DZ1550" t="s">
        <v>7940</v>
      </c>
      <c r="EB1550" s="4">
        <v>100</v>
      </c>
      <c r="EH1550" s="4">
        <v>6.5</v>
      </c>
      <c r="EJ1550"/>
      <c r="EL1550" s="34"/>
      <c r="EN1550" s="34"/>
    </row>
    <row r="1551" spans="1:144" x14ac:dyDescent="0.25">
      <c r="A1551" s="85">
        <v>2022</v>
      </c>
      <c r="B1551" s="87">
        <v>44830</v>
      </c>
      <c r="C1551" t="s">
        <v>121</v>
      </c>
      <c r="D1551" t="s">
        <v>122</v>
      </c>
      <c r="E1551" s="34" t="s">
        <v>7938</v>
      </c>
      <c r="F1551" s="34">
        <f t="shared" si="124"/>
        <v>1550</v>
      </c>
      <c r="G1551" s="34" t="s">
        <v>4985</v>
      </c>
      <c r="H1551">
        <v>18</v>
      </c>
      <c r="I1551" s="34" t="s">
        <v>6141</v>
      </c>
      <c r="J1551" s="34" t="s">
        <v>4988</v>
      </c>
      <c r="K1551" s="34" t="str">
        <f>VLOOKUP(J1551,[2]CodMpios!$B$347:$E$362,4,FALSE)</f>
        <v>18001 - Florencia</v>
      </c>
      <c r="L1551" s="34" t="str">
        <f>VLOOKUP($J1551,[2]Coord_Mpios_X_Y!$B$2:$K$1123,9,FALSE)</f>
        <v>1,749138703818</v>
      </c>
      <c r="M1551" s="34" t="str">
        <f>VLOOKUP($J1551,[2]Coord_Mpios_X_Y!$B$2:$K$1123,10,FALSE)</f>
        <v>-75,558239064333</v>
      </c>
      <c r="N1551" s="34" t="s">
        <v>139</v>
      </c>
      <c r="O1551" s="34" t="s">
        <v>126</v>
      </c>
      <c r="Q1551" s="34" t="s">
        <v>127</v>
      </c>
      <c r="R1551" s="34">
        <v>51814844</v>
      </c>
      <c r="S1551" s="34" t="str">
        <f t="shared" si="120"/>
        <v>CC51814844</v>
      </c>
      <c r="T1551" s="34" t="s">
        <v>672</v>
      </c>
      <c r="V1551" s="34" t="s">
        <v>2191</v>
      </c>
      <c r="W1551" s="34" t="s">
        <v>507</v>
      </c>
      <c r="X1551" s="87">
        <v>23945</v>
      </c>
      <c r="Y1551">
        <v>57</v>
      </c>
      <c r="Z1551" s="36">
        <f>VLOOKUP($Y1551,[2]Edades!$A$3:$H$153,4,FALSE)</f>
        <v>5</v>
      </c>
      <c r="AA1551" s="34" t="str">
        <f>VLOOKUP($Y1551,[2]Edades!$A$3:$H$153,6,FALSE)</f>
        <v>5 - Adultez</v>
      </c>
      <c r="AB1551" s="34">
        <f>VLOOKUP($Y1551,[2]Edades!$A$3:$H$153,7,FALSE)</f>
        <v>12</v>
      </c>
      <c r="AC1551" s="34" t="str">
        <f>VLOOKUP($Y1551,[2]Edades!$A$3:$H$153,8,FALSE)</f>
        <v>55-59</v>
      </c>
      <c r="AD1551" s="34" t="s">
        <v>129</v>
      </c>
      <c r="AE1551" s="1">
        <v>2</v>
      </c>
      <c r="AF1551" s="34" t="s">
        <v>130</v>
      </c>
      <c r="AG1551" s="34" t="s">
        <v>2127</v>
      </c>
      <c r="AH1551" s="34" t="s">
        <v>2127</v>
      </c>
      <c r="AK1551" s="34" t="s">
        <v>139</v>
      </c>
      <c r="AM1551" s="34" t="s">
        <v>2127</v>
      </c>
      <c r="AN1551" s="36" t="s">
        <v>2127</v>
      </c>
      <c r="AO1551" s="36" t="s">
        <v>2127</v>
      </c>
      <c r="AP1551" s="34" t="s">
        <v>2127</v>
      </c>
      <c r="AQ1551" s="36" t="s">
        <v>2127</v>
      </c>
      <c r="AR1551" s="34" t="s">
        <v>2098</v>
      </c>
      <c r="AS1551" s="91" t="s">
        <v>7636</v>
      </c>
      <c r="AT1551" s="34">
        <v>3118924892</v>
      </c>
      <c r="AU1551" s="34" t="s">
        <v>2127</v>
      </c>
      <c r="AX1551" s="90"/>
      <c r="BA1551" s="91"/>
      <c r="BB1551" s="91"/>
      <c r="BC1551" s="91"/>
      <c r="BF1551" s="34" t="s">
        <v>4983</v>
      </c>
      <c r="BG1551" s="92" t="s">
        <v>2098</v>
      </c>
      <c r="BM1551" s="36" t="s">
        <v>131</v>
      </c>
      <c r="BN1551" s="34" t="s">
        <v>132</v>
      </c>
      <c r="BO1551" s="36">
        <v>0</v>
      </c>
      <c r="BQ1551" s="94"/>
      <c r="BS1551" s="36" t="s">
        <v>2127</v>
      </c>
      <c r="BU1551" s="95"/>
      <c r="BV1551" s="95"/>
      <c r="BW1551" s="61"/>
      <c r="BX1551" s="60"/>
      <c r="BY1551" s="59" t="str">
        <f t="shared" ca="1" si="121"/>
        <v/>
      </c>
      <c r="CD1551" s="68"/>
      <c r="CE1551" s="68"/>
      <c r="CF1551" s="67"/>
      <c r="CG1551">
        <v>77</v>
      </c>
      <c r="CH1551" s="2">
        <v>164</v>
      </c>
      <c r="CI1551" s="4">
        <f t="shared" si="122"/>
        <v>28.628792385484836</v>
      </c>
      <c r="CJ1551" s="5" t="str">
        <f t="shared" si="123"/>
        <v>SOBREPESO</v>
      </c>
      <c r="CK1551" s="36">
        <v>0</v>
      </c>
      <c r="CL1551" s="66"/>
      <c r="CM1551" s="89">
        <v>44113</v>
      </c>
      <c r="CN1551" s="97">
        <v>44120</v>
      </c>
      <c r="CP1551"/>
      <c r="CQ1551" s="65"/>
      <c r="CR1551" s="65"/>
      <c r="CS1551" s="98"/>
      <c r="CT1551"/>
      <c r="CU1551"/>
      <c r="CV1551" s="97"/>
      <c r="CW1551" s="2">
        <v>130</v>
      </c>
      <c r="CX1551" s="82">
        <v>70</v>
      </c>
      <c r="DG1551" s="64"/>
      <c r="DI1551" s="89"/>
      <c r="DJ1551" s="89"/>
      <c r="DK1551" s="89">
        <v>44113</v>
      </c>
      <c r="DN1551" s="34"/>
      <c r="DO1551" s="34"/>
      <c r="DP1551" s="34"/>
      <c r="DQ1551" s="34"/>
      <c r="DR1551" s="34"/>
      <c r="DS1551" s="34" t="s">
        <v>2127</v>
      </c>
      <c r="DT1551" s="34"/>
      <c r="DU1551" s="47">
        <v>44480</v>
      </c>
      <c r="DY1551" s="1">
        <v>3</v>
      </c>
      <c r="DZ1551" t="s">
        <v>7940</v>
      </c>
      <c r="EB1551" s="4"/>
      <c r="EJ1551"/>
      <c r="EL1551" s="34"/>
      <c r="EN1551" s="34"/>
    </row>
    <row r="1552" spans="1:144" x14ac:dyDescent="0.25">
      <c r="A1552" s="85">
        <v>2022</v>
      </c>
      <c r="B1552" s="87">
        <v>44830</v>
      </c>
      <c r="C1552" t="s">
        <v>121</v>
      </c>
      <c r="D1552" t="s">
        <v>122</v>
      </c>
      <c r="E1552" s="34" t="s">
        <v>7938</v>
      </c>
      <c r="F1552" s="34">
        <f t="shared" si="124"/>
        <v>1551</v>
      </c>
      <c r="G1552" s="34" t="s">
        <v>4985</v>
      </c>
      <c r="H1552">
        <v>18</v>
      </c>
      <c r="I1552" s="34" t="s">
        <v>6141</v>
      </c>
      <c r="J1552" s="34" t="s">
        <v>4984</v>
      </c>
      <c r="K1552" s="34" t="str">
        <f>VLOOKUP(J1552,[2]CodMpios!$B$347:$E$362,4,FALSE)</f>
        <v>18753 - San Vicente Del Caguán</v>
      </c>
      <c r="L1552" s="34" t="str">
        <f>VLOOKUP($J1552,[2]Coord_Mpios_X_Y!$B$2:$K$1123,9,FALSE)</f>
        <v>1,567801695842</v>
      </c>
      <c r="M1552" s="34" t="str">
        <f>VLOOKUP($J1552,[2]Coord_Mpios_X_Y!$B$2:$K$1123,10,FALSE)</f>
        <v>-74,262977514784</v>
      </c>
      <c r="N1552" s="34" t="s">
        <v>125</v>
      </c>
      <c r="O1552" s="34" t="s">
        <v>126</v>
      </c>
      <c r="Q1552" s="34" t="s">
        <v>127</v>
      </c>
      <c r="R1552" s="34">
        <v>26643503</v>
      </c>
      <c r="S1552" s="34" t="str">
        <f t="shared" si="120"/>
        <v>CC26643503</v>
      </c>
      <c r="T1552" s="34" t="s">
        <v>378</v>
      </c>
      <c r="V1552" s="34" t="s">
        <v>2371</v>
      </c>
      <c r="W1552" s="34" t="s">
        <v>303</v>
      </c>
      <c r="X1552" s="87">
        <v>22565</v>
      </c>
      <c r="Y1552">
        <v>61</v>
      </c>
      <c r="Z1552" s="36">
        <f>VLOOKUP($Y1552,[2]Edades!$A$3:$H$153,4,FALSE)</f>
        <v>6</v>
      </c>
      <c r="AA1552" s="34" t="str">
        <f>VLOOKUP($Y1552,[2]Edades!$A$3:$H$153,6,FALSE)</f>
        <v>6 - Persona mayor</v>
      </c>
      <c r="AB1552" s="34">
        <f>VLOOKUP($Y1552,[2]Edades!$A$3:$H$153,7,FALSE)</f>
        <v>13</v>
      </c>
      <c r="AC1552" s="34" t="str">
        <f>VLOOKUP($Y1552,[2]Edades!$A$3:$H$153,8,FALSE)</f>
        <v>60-64</v>
      </c>
      <c r="AD1552" s="34" t="s">
        <v>129</v>
      </c>
      <c r="AE1552" s="1">
        <v>2</v>
      </c>
      <c r="AF1552" s="34" t="s">
        <v>2137</v>
      </c>
      <c r="AG1552" s="34" t="s">
        <v>2127</v>
      </c>
      <c r="AH1552" s="34" t="s">
        <v>2127</v>
      </c>
      <c r="AK1552" s="34" t="s">
        <v>125</v>
      </c>
      <c r="AM1552" s="34" t="s">
        <v>2127</v>
      </c>
      <c r="AN1552" s="36" t="s">
        <v>2127</v>
      </c>
      <c r="AO1552" s="36" t="s">
        <v>2127</v>
      </c>
      <c r="AP1552" s="34" t="s">
        <v>2127</v>
      </c>
      <c r="AQ1552" s="36" t="s">
        <v>2127</v>
      </c>
      <c r="AR1552" s="34" t="s">
        <v>5042</v>
      </c>
      <c r="AS1552" s="91" t="s">
        <v>7637</v>
      </c>
      <c r="AT1552" s="34">
        <v>3204967878</v>
      </c>
      <c r="AU1552" s="34" t="s">
        <v>2127</v>
      </c>
      <c r="AX1552" s="90"/>
      <c r="BA1552" s="91"/>
      <c r="BB1552" s="91"/>
      <c r="BC1552" s="91"/>
      <c r="BF1552" s="34" t="s">
        <v>4983</v>
      </c>
      <c r="BG1552" s="92" t="s">
        <v>5236</v>
      </c>
      <c r="BM1552" s="36" t="s">
        <v>131</v>
      </c>
      <c r="BN1552" s="34" t="s">
        <v>132</v>
      </c>
      <c r="BO1552" s="36">
        <v>0</v>
      </c>
      <c r="BQ1552" s="94"/>
      <c r="BS1552" s="36" t="s">
        <v>2127</v>
      </c>
      <c r="BU1552" s="95"/>
      <c r="BV1552" s="95"/>
      <c r="BW1552" s="61"/>
      <c r="BX1552" s="60"/>
      <c r="BY1552" s="59" t="str">
        <f t="shared" ca="1" si="121"/>
        <v/>
      </c>
      <c r="CD1552" s="68"/>
      <c r="CE1552" s="68"/>
      <c r="CF1552" s="67"/>
      <c r="CG1552"/>
      <c r="CH1552" s="2"/>
      <c r="CI1552" s="4" t="e">
        <f t="shared" si="122"/>
        <v>#DIV/0!</v>
      </c>
      <c r="CJ1552" s="5" t="str">
        <f t="shared" si="123"/>
        <v>SIN DATO</v>
      </c>
      <c r="CK1552" s="36">
        <v>0</v>
      </c>
      <c r="CL1552" s="66"/>
      <c r="CM1552" s="89">
        <v>44120</v>
      </c>
      <c r="CN1552" s="97">
        <v>44120</v>
      </c>
      <c r="CP1552"/>
      <c r="CQ1552" s="65"/>
      <c r="CR1552" s="65"/>
      <c r="CS1552" s="98"/>
      <c r="CT1552"/>
      <c r="CU1552"/>
      <c r="CV1552" s="97"/>
      <c r="CW1552" s="2"/>
      <c r="CX1552" s="82"/>
      <c r="DG1552" s="64"/>
      <c r="DI1552" s="89"/>
      <c r="DJ1552" s="89"/>
      <c r="DN1552" s="34"/>
      <c r="DO1552" s="34"/>
      <c r="DP1552" s="34"/>
      <c r="DQ1552" s="34"/>
      <c r="DR1552" s="34"/>
      <c r="DS1552" s="34" t="s">
        <v>2127</v>
      </c>
      <c r="DT1552" s="34"/>
      <c r="DZ1552" t="s">
        <v>7941</v>
      </c>
      <c r="EB1552" s="4"/>
      <c r="EJ1552"/>
      <c r="EL1552" s="34"/>
      <c r="EN1552" s="34"/>
    </row>
    <row r="1553" spans="1:144" x14ac:dyDescent="0.25">
      <c r="A1553" s="85">
        <v>2022</v>
      </c>
      <c r="B1553" s="87">
        <v>44830</v>
      </c>
      <c r="C1553" t="s">
        <v>121</v>
      </c>
      <c r="D1553" t="s">
        <v>122</v>
      </c>
      <c r="E1553" s="34" t="s">
        <v>7938</v>
      </c>
      <c r="F1553" s="34">
        <f t="shared" si="124"/>
        <v>1552</v>
      </c>
      <c r="G1553" s="34" t="s">
        <v>4985</v>
      </c>
      <c r="H1553">
        <v>18</v>
      </c>
      <c r="I1553" s="34" t="s">
        <v>6141</v>
      </c>
      <c r="J1553" s="34" t="s">
        <v>5049</v>
      </c>
      <c r="K1553" s="34" t="str">
        <f>VLOOKUP(J1553,[2]CodMpios!$B$347:$E$362,4,FALSE)</f>
        <v>18610 - San José Del Fragua</v>
      </c>
      <c r="L1553" s="34" t="str">
        <f>VLOOKUP($J1553,[2]Coord_Mpios_X_Y!$B$2:$K$1123,9,FALSE)</f>
        <v>1,304702314265</v>
      </c>
      <c r="M1553" s="34" t="str">
        <f>VLOOKUP($J1553,[2]Coord_Mpios_X_Y!$B$2:$K$1123,10,FALSE)</f>
        <v>-76,110005941537</v>
      </c>
      <c r="N1553" s="34" t="s">
        <v>125</v>
      </c>
      <c r="O1553" s="34" t="s">
        <v>126</v>
      </c>
      <c r="Q1553" s="34" t="s">
        <v>127</v>
      </c>
      <c r="R1553" s="34">
        <v>16711791</v>
      </c>
      <c r="S1553" s="34" t="str">
        <f t="shared" si="120"/>
        <v>CC16711791</v>
      </c>
      <c r="T1553" s="34" t="s">
        <v>5290</v>
      </c>
      <c r="V1553" s="34" t="s">
        <v>2404</v>
      </c>
      <c r="W1553" s="34" t="s">
        <v>5096</v>
      </c>
      <c r="X1553" s="87">
        <v>23765</v>
      </c>
      <c r="Y1553">
        <v>58</v>
      </c>
      <c r="Z1553" s="36">
        <f>VLOOKUP($Y1553,[2]Edades!$A$3:$H$153,4,FALSE)</f>
        <v>5</v>
      </c>
      <c r="AA1553" s="34" t="str">
        <f>VLOOKUP($Y1553,[2]Edades!$A$3:$H$153,6,FALSE)</f>
        <v>5 - Adultez</v>
      </c>
      <c r="AB1553" s="34">
        <f>VLOOKUP($Y1553,[2]Edades!$A$3:$H$153,7,FALSE)</f>
        <v>12</v>
      </c>
      <c r="AC1553" s="34" t="str">
        <f>VLOOKUP($Y1553,[2]Edades!$A$3:$H$153,8,FALSE)</f>
        <v>55-59</v>
      </c>
      <c r="AD1553" s="34" t="s">
        <v>146</v>
      </c>
      <c r="AE1553">
        <v>1</v>
      </c>
      <c r="AF1553" s="34" t="s">
        <v>130</v>
      </c>
      <c r="AG1553" s="34" t="s">
        <v>2127</v>
      </c>
      <c r="AH1553" s="34" t="s">
        <v>2127</v>
      </c>
      <c r="AK1553" s="34" t="s">
        <v>125</v>
      </c>
      <c r="AM1553" s="34" t="s">
        <v>2127</v>
      </c>
      <c r="AN1553" s="36" t="s">
        <v>2127</v>
      </c>
      <c r="AO1553" s="36" t="s">
        <v>2127</v>
      </c>
      <c r="AP1553" s="34" t="s">
        <v>2127</v>
      </c>
      <c r="AQ1553" s="36" t="s">
        <v>2127</v>
      </c>
      <c r="AR1553" s="34" t="s">
        <v>2098</v>
      </c>
      <c r="AS1553" s="91" t="s">
        <v>7638</v>
      </c>
      <c r="AT1553" s="34">
        <v>3118623525</v>
      </c>
      <c r="AU1553" s="34" t="s">
        <v>2127</v>
      </c>
      <c r="AX1553" s="90"/>
      <c r="BA1553" s="91"/>
      <c r="BB1553" s="91"/>
      <c r="BC1553" s="91"/>
      <c r="BF1553" s="34" t="s">
        <v>4983</v>
      </c>
      <c r="BG1553" s="92" t="s">
        <v>2098</v>
      </c>
      <c r="BM1553" s="36" t="s">
        <v>131</v>
      </c>
      <c r="BN1553" s="34" t="s">
        <v>132</v>
      </c>
      <c r="BO1553" s="36">
        <v>0</v>
      </c>
      <c r="BQ1553" s="94"/>
      <c r="BS1553" s="36" t="s">
        <v>2127</v>
      </c>
      <c r="BU1553" s="95"/>
      <c r="BV1553" s="95"/>
      <c r="BW1553" s="61"/>
      <c r="BX1553" s="60"/>
      <c r="BY1553" s="59" t="str">
        <f t="shared" ca="1" si="121"/>
        <v/>
      </c>
      <c r="CD1553" s="68"/>
      <c r="CE1553" s="68"/>
      <c r="CF1553" s="67"/>
      <c r="CG1553"/>
      <c r="CH1553" s="2"/>
      <c r="CI1553" s="4" t="e">
        <f t="shared" si="122"/>
        <v>#DIV/0!</v>
      </c>
      <c r="CJ1553" s="5" t="str">
        <f t="shared" si="123"/>
        <v>SIN DATO</v>
      </c>
      <c r="CK1553" s="36">
        <v>0</v>
      </c>
      <c r="CL1553" s="66"/>
      <c r="CM1553" s="89">
        <v>44144</v>
      </c>
      <c r="CN1553" s="97">
        <v>44148</v>
      </c>
      <c r="CP1553"/>
      <c r="CQ1553" s="65"/>
      <c r="CR1553" s="65"/>
      <c r="CS1553" s="98"/>
      <c r="CT1553"/>
      <c r="CU1553"/>
      <c r="CV1553" s="97"/>
      <c r="CW1553" s="2"/>
      <c r="CX1553" s="82"/>
      <c r="DG1553" s="64"/>
      <c r="DI1553" s="89"/>
      <c r="DJ1553" s="89"/>
      <c r="DN1553" s="34"/>
      <c r="DO1553" s="34"/>
      <c r="DP1553" s="34"/>
      <c r="DQ1553" s="34"/>
      <c r="DR1553" s="34"/>
      <c r="DS1553" s="34" t="s">
        <v>2127</v>
      </c>
      <c r="DT1553" s="34"/>
      <c r="DY1553" s="1">
        <v>1</v>
      </c>
      <c r="DZ1553" t="s">
        <v>7941</v>
      </c>
      <c r="EB1553" s="4"/>
      <c r="EJ1553"/>
      <c r="EL1553" s="34"/>
      <c r="EN1553" s="34"/>
    </row>
    <row r="1554" spans="1:144" x14ac:dyDescent="0.25">
      <c r="A1554" s="85">
        <v>2022</v>
      </c>
      <c r="B1554" s="87">
        <v>44830</v>
      </c>
      <c r="C1554" t="s">
        <v>121</v>
      </c>
      <c r="D1554" t="s">
        <v>122</v>
      </c>
      <c r="E1554" s="34" t="s">
        <v>7938</v>
      </c>
      <c r="F1554" s="34">
        <f t="shared" si="124"/>
        <v>1553</v>
      </c>
      <c r="G1554" s="34" t="s">
        <v>4985</v>
      </c>
      <c r="H1554">
        <v>18</v>
      </c>
      <c r="I1554" s="34" t="s">
        <v>6141</v>
      </c>
      <c r="J1554" s="34" t="s">
        <v>5052</v>
      </c>
      <c r="K1554" s="34" t="str">
        <f>VLOOKUP(J1554,[2]CodMpios!$B$347:$E$362,4,FALSE)</f>
        <v>18256 - El Paujil</v>
      </c>
      <c r="L1554" s="34" t="str">
        <f>VLOOKUP($J1554,[2]Coord_Mpios_X_Y!$B$2:$K$1123,9,FALSE)</f>
        <v>1,617746356165</v>
      </c>
      <c r="M1554" s="34" t="str">
        <f>VLOOKUP($J1554,[2]Coord_Mpios_X_Y!$B$2:$K$1123,10,FALSE)</f>
        <v>-75,234043334186</v>
      </c>
      <c r="N1554" s="34" t="s">
        <v>125</v>
      </c>
      <c r="O1554" s="34" t="s">
        <v>126</v>
      </c>
      <c r="Q1554" s="34" t="s">
        <v>127</v>
      </c>
      <c r="R1554" s="34">
        <v>40091418</v>
      </c>
      <c r="S1554" s="34" t="str">
        <f t="shared" si="120"/>
        <v>CC40091418</v>
      </c>
      <c r="T1554" s="34" t="s">
        <v>2464</v>
      </c>
      <c r="V1554" s="34" t="s">
        <v>447</v>
      </c>
      <c r="X1554" s="87">
        <v>26334</v>
      </c>
      <c r="Y1554">
        <v>51</v>
      </c>
      <c r="Z1554" s="36">
        <f>VLOOKUP($Y1554,[2]Edades!$A$3:$H$153,4,FALSE)</f>
        <v>5</v>
      </c>
      <c r="AA1554" s="34" t="str">
        <f>VLOOKUP($Y1554,[2]Edades!$A$3:$H$153,6,FALSE)</f>
        <v>5 - Adultez</v>
      </c>
      <c r="AB1554" s="34">
        <f>VLOOKUP($Y1554,[2]Edades!$A$3:$H$153,7,FALSE)</f>
        <v>11</v>
      </c>
      <c r="AC1554" s="34" t="str">
        <f>VLOOKUP($Y1554,[2]Edades!$A$3:$H$153,8,FALSE)</f>
        <v>50-54</v>
      </c>
      <c r="AD1554" s="34" t="s">
        <v>129</v>
      </c>
      <c r="AE1554" s="1">
        <v>2</v>
      </c>
      <c r="AF1554" s="34" t="s">
        <v>130</v>
      </c>
      <c r="AG1554" s="34" t="s">
        <v>2127</v>
      </c>
      <c r="AH1554" s="34" t="s">
        <v>2127</v>
      </c>
      <c r="AK1554" s="34" t="s">
        <v>125</v>
      </c>
      <c r="AM1554" s="34" t="s">
        <v>2127</v>
      </c>
      <c r="AN1554" s="36" t="s">
        <v>2127</v>
      </c>
      <c r="AO1554" s="36" t="s">
        <v>2127</v>
      </c>
      <c r="AP1554" s="34" t="s">
        <v>2127</v>
      </c>
      <c r="AQ1554" s="36" t="s">
        <v>2127</v>
      </c>
      <c r="AR1554" s="34" t="s">
        <v>5078</v>
      </c>
      <c r="AS1554" s="91" t="s">
        <v>7639</v>
      </c>
      <c r="AT1554" s="34">
        <v>3138093376</v>
      </c>
      <c r="AU1554" s="34" t="s">
        <v>2127</v>
      </c>
      <c r="AX1554" s="90"/>
      <c r="BA1554" s="91"/>
      <c r="BB1554" s="91"/>
      <c r="BC1554" s="91"/>
      <c r="BF1554" s="34" t="s">
        <v>4983</v>
      </c>
      <c r="BG1554" s="92" t="s">
        <v>5078</v>
      </c>
      <c r="BM1554" s="36" t="s">
        <v>131</v>
      </c>
      <c r="BN1554" s="34" t="s">
        <v>132</v>
      </c>
      <c r="BO1554" s="36">
        <v>0</v>
      </c>
      <c r="BQ1554" s="94"/>
      <c r="BS1554" s="36" t="s">
        <v>2127</v>
      </c>
      <c r="BU1554" s="95"/>
      <c r="BV1554" s="95"/>
      <c r="BW1554" s="61"/>
      <c r="BX1554" s="60"/>
      <c r="BY1554" s="59" t="str">
        <f t="shared" ca="1" si="121"/>
        <v/>
      </c>
      <c r="CD1554" s="68"/>
      <c r="CE1554" s="68"/>
      <c r="CF1554" s="67"/>
      <c r="CG1554"/>
      <c r="CH1554" s="2"/>
      <c r="CI1554" s="4" t="e">
        <f t="shared" si="122"/>
        <v>#DIV/0!</v>
      </c>
      <c r="CJ1554" s="5" t="str">
        <f t="shared" si="123"/>
        <v>SIN DATO</v>
      </c>
      <c r="CK1554" s="36">
        <v>0</v>
      </c>
      <c r="CL1554" s="66"/>
      <c r="CM1554" s="89">
        <v>44125</v>
      </c>
      <c r="CN1554" s="97">
        <v>44125</v>
      </c>
      <c r="CP1554"/>
      <c r="CQ1554" s="65"/>
      <c r="CR1554" s="65"/>
      <c r="CS1554" s="98"/>
      <c r="CT1554"/>
      <c r="CU1554"/>
      <c r="CV1554" s="97"/>
      <c r="CW1554" s="2"/>
      <c r="CX1554" s="82"/>
      <c r="DG1554" s="64"/>
      <c r="DI1554" s="89"/>
      <c r="DJ1554" s="89"/>
      <c r="DN1554" s="34"/>
      <c r="DO1554" s="34"/>
      <c r="DP1554" s="34"/>
      <c r="DQ1554" s="34"/>
      <c r="DR1554" s="34"/>
      <c r="DS1554" s="34" t="s">
        <v>2127</v>
      </c>
      <c r="DT1554" s="34"/>
      <c r="DZ1554" t="s">
        <v>7941</v>
      </c>
      <c r="EB1554" s="4"/>
      <c r="EJ1554"/>
      <c r="EL1554" s="34"/>
      <c r="EN1554" s="34"/>
    </row>
    <row r="1555" spans="1:144" x14ac:dyDescent="0.25">
      <c r="A1555" s="85">
        <v>2022</v>
      </c>
      <c r="B1555" s="87">
        <v>44830</v>
      </c>
      <c r="C1555" t="s">
        <v>121</v>
      </c>
      <c r="D1555" t="s">
        <v>122</v>
      </c>
      <c r="E1555" s="34" t="s">
        <v>7938</v>
      </c>
      <c r="F1555" s="34">
        <f t="shared" si="124"/>
        <v>1554</v>
      </c>
      <c r="G1555" s="34" t="s">
        <v>4985</v>
      </c>
      <c r="H1555">
        <v>18</v>
      </c>
      <c r="I1555" s="34" t="s">
        <v>6141</v>
      </c>
      <c r="J1555" s="34" t="s">
        <v>4988</v>
      </c>
      <c r="K1555" s="34" t="str">
        <f>VLOOKUP(J1555,[2]CodMpios!$B$347:$E$362,4,FALSE)</f>
        <v>18001 - Florencia</v>
      </c>
      <c r="L1555" s="34" t="str">
        <f>VLOOKUP($J1555,[2]Coord_Mpios_X_Y!$B$2:$K$1123,9,FALSE)</f>
        <v>1,749138703818</v>
      </c>
      <c r="M1555" s="34" t="str">
        <f>VLOOKUP($J1555,[2]Coord_Mpios_X_Y!$B$2:$K$1123,10,FALSE)</f>
        <v>-75,558239064333</v>
      </c>
      <c r="N1555" s="34" t="s">
        <v>125</v>
      </c>
      <c r="O1555" s="34" t="s">
        <v>126</v>
      </c>
      <c r="Q1555" s="34" t="s">
        <v>127</v>
      </c>
      <c r="R1555" s="34">
        <v>36167505</v>
      </c>
      <c r="S1555" s="34" t="str">
        <f t="shared" si="120"/>
        <v>CC36167505</v>
      </c>
      <c r="T1555" s="34" t="s">
        <v>383</v>
      </c>
      <c r="V1555" s="34" t="s">
        <v>466</v>
      </c>
      <c r="W1555" s="34" t="s">
        <v>5249</v>
      </c>
      <c r="X1555" s="87">
        <v>22398</v>
      </c>
      <c r="Y1555">
        <v>61</v>
      </c>
      <c r="Z1555" s="36">
        <f>VLOOKUP($Y1555,[2]Edades!$A$3:$H$153,4,FALSE)</f>
        <v>6</v>
      </c>
      <c r="AA1555" s="34" t="str">
        <f>VLOOKUP($Y1555,[2]Edades!$A$3:$H$153,6,FALSE)</f>
        <v>6 - Persona mayor</v>
      </c>
      <c r="AB1555" s="34">
        <f>VLOOKUP($Y1555,[2]Edades!$A$3:$H$153,7,FALSE)</f>
        <v>13</v>
      </c>
      <c r="AC1555" s="34" t="str">
        <f>VLOOKUP($Y1555,[2]Edades!$A$3:$H$153,8,FALSE)</f>
        <v>60-64</v>
      </c>
      <c r="AD1555" s="34" t="s">
        <v>129</v>
      </c>
      <c r="AE1555" s="1">
        <v>2</v>
      </c>
      <c r="AF1555" s="34" t="s">
        <v>2137</v>
      </c>
      <c r="AG1555" s="34" t="s">
        <v>2127</v>
      </c>
      <c r="AH1555" s="34" t="s">
        <v>2127</v>
      </c>
      <c r="AK1555" s="34" t="s">
        <v>125</v>
      </c>
      <c r="AM1555" s="34" t="s">
        <v>2127</v>
      </c>
      <c r="AN1555" s="36" t="s">
        <v>2127</v>
      </c>
      <c r="AO1555" s="36" t="s">
        <v>2127</v>
      </c>
      <c r="AP1555" s="34" t="s">
        <v>2127</v>
      </c>
      <c r="AQ1555" s="36" t="s">
        <v>2127</v>
      </c>
      <c r="AR1555" s="34" t="s">
        <v>2098</v>
      </c>
      <c r="AS1555" s="91" t="s">
        <v>7640</v>
      </c>
      <c r="AT1555" s="34">
        <v>3133188288</v>
      </c>
      <c r="AU1555" s="34" t="s">
        <v>2127</v>
      </c>
      <c r="AX1555" s="90"/>
      <c r="BA1555" s="91"/>
      <c r="BB1555" s="91"/>
      <c r="BC1555" s="91"/>
      <c r="BF1555" s="34" t="s">
        <v>4983</v>
      </c>
      <c r="BG1555" s="92" t="s">
        <v>2098</v>
      </c>
      <c r="BM1555" s="36" t="s">
        <v>131</v>
      </c>
      <c r="BN1555" s="34" t="s">
        <v>132</v>
      </c>
      <c r="BO1555" s="36">
        <v>0</v>
      </c>
      <c r="BQ1555" s="94"/>
      <c r="BS1555" s="36" t="s">
        <v>2127</v>
      </c>
      <c r="BU1555" s="95"/>
      <c r="BV1555" s="95"/>
      <c r="BW1555" s="61"/>
      <c r="BX1555" s="60"/>
      <c r="BY1555" s="59" t="str">
        <f t="shared" ca="1" si="121"/>
        <v/>
      </c>
      <c r="CD1555" s="68"/>
      <c r="CE1555" s="68"/>
      <c r="CF1555" s="67"/>
      <c r="CG1555"/>
      <c r="CH1555" s="2"/>
      <c r="CI1555" s="4" t="e">
        <f t="shared" si="122"/>
        <v>#DIV/0!</v>
      </c>
      <c r="CJ1555" s="5" t="str">
        <f t="shared" si="123"/>
        <v>SIN DATO</v>
      </c>
      <c r="CK1555" s="36">
        <v>0</v>
      </c>
      <c r="CL1555" s="66"/>
      <c r="CM1555" s="89">
        <v>44134</v>
      </c>
      <c r="CN1555" s="97">
        <v>44141</v>
      </c>
      <c r="CP1555"/>
      <c r="CQ1555" s="65"/>
      <c r="CR1555" s="65"/>
      <c r="CS1555" s="98"/>
      <c r="CT1555"/>
      <c r="CU1555"/>
      <c r="CV1555" s="97"/>
      <c r="CW1555" s="2"/>
      <c r="CX1555" s="82"/>
      <c r="DG1555" s="64"/>
      <c r="DI1555" s="89"/>
      <c r="DJ1555" s="89"/>
      <c r="DN1555" s="34"/>
      <c r="DO1555" s="34"/>
      <c r="DP1555" s="34"/>
      <c r="DQ1555" s="34"/>
      <c r="DR1555" s="34"/>
      <c r="DS1555" s="34" t="s">
        <v>2127</v>
      </c>
      <c r="DT1555" s="34"/>
      <c r="DU1555" s="47">
        <v>44463</v>
      </c>
      <c r="DY1555" s="1">
        <v>1</v>
      </c>
      <c r="DZ1555" t="s">
        <v>7940</v>
      </c>
      <c r="EB1555" s="4"/>
      <c r="EJ1555"/>
      <c r="EL1555" s="34"/>
      <c r="EN1555" s="34"/>
    </row>
    <row r="1556" spans="1:144" x14ac:dyDescent="0.25">
      <c r="A1556" s="85">
        <v>2022</v>
      </c>
      <c r="B1556" s="87">
        <v>44830</v>
      </c>
      <c r="C1556" t="s">
        <v>121</v>
      </c>
      <c r="D1556" t="s">
        <v>122</v>
      </c>
      <c r="E1556" s="34" t="s">
        <v>7938</v>
      </c>
      <c r="F1556" s="34">
        <f t="shared" si="124"/>
        <v>1555</v>
      </c>
      <c r="G1556" s="34" t="s">
        <v>4985</v>
      </c>
      <c r="H1556">
        <v>18</v>
      </c>
      <c r="I1556" s="34" t="s">
        <v>6141</v>
      </c>
      <c r="J1556" s="34" t="s">
        <v>4988</v>
      </c>
      <c r="K1556" s="34" t="str">
        <f>VLOOKUP(J1556,[2]CodMpios!$B$347:$E$362,4,FALSE)</f>
        <v>18001 - Florencia</v>
      </c>
      <c r="L1556" s="34" t="str">
        <f>VLOOKUP($J1556,[2]Coord_Mpios_X_Y!$B$2:$K$1123,9,FALSE)</f>
        <v>1,749138703818</v>
      </c>
      <c r="M1556" s="34" t="str">
        <f>VLOOKUP($J1556,[2]Coord_Mpios_X_Y!$B$2:$K$1123,10,FALSE)</f>
        <v>-75,558239064333</v>
      </c>
      <c r="N1556" s="34" t="s">
        <v>125</v>
      </c>
      <c r="O1556" s="34" t="s">
        <v>126</v>
      </c>
      <c r="Q1556" s="34" t="s">
        <v>127</v>
      </c>
      <c r="R1556" s="34">
        <v>4831717</v>
      </c>
      <c r="S1556" s="34" t="str">
        <f t="shared" si="120"/>
        <v>CC4831717</v>
      </c>
      <c r="T1556" s="34" t="s">
        <v>5289</v>
      </c>
      <c r="U1556" s="34" t="s">
        <v>567</v>
      </c>
      <c r="V1556" s="34" t="s">
        <v>408</v>
      </c>
      <c r="W1556" s="34" t="s">
        <v>969</v>
      </c>
      <c r="X1556" s="87">
        <v>21613</v>
      </c>
      <c r="Y1556">
        <v>64</v>
      </c>
      <c r="Z1556" s="36">
        <f>VLOOKUP($Y1556,[2]Edades!$A$3:$H$153,4,FALSE)</f>
        <v>6</v>
      </c>
      <c r="AA1556" s="34" t="str">
        <f>VLOOKUP($Y1556,[2]Edades!$A$3:$H$153,6,FALSE)</f>
        <v>6 - Persona mayor</v>
      </c>
      <c r="AB1556" s="34">
        <f>VLOOKUP($Y1556,[2]Edades!$A$3:$H$153,7,FALSE)</f>
        <v>13</v>
      </c>
      <c r="AC1556" s="34" t="str">
        <f>VLOOKUP($Y1556,[2]Edades!$A$3:$H$153,8,FALSE)</f>
        <v>60-64</v>
      </c>
      <c r="AD1556" s="34" t="s">
        <v>146</v>
      </c>
      <c r="AE1556">
        <v>1</v>
      </c>
      <c r="AF1556" s="34" t="s">
        <v>2137</v>
      </c>
      <c r="AG1556" s="34" t="s">
        <v>2127</v>
      </c>
      <c r="AH1556" s="34" t="s">
        <v>2127</v>
      </c>
      <c r="AK1556" s="34" t="s">
        <v>125</v>
      </c>
      <c r="AM1556" s="34" t="s">
        <v>2127</v>
      </c>
      <c r="AN1556" s="36" t="s">
        <v>2127</v>
      </c>
      <c r="AO1556" s="36" t="s">
        <v>2127</v>
      </c>
      <c r="AP1556" s="34" t="s">
        <v>2127</v>
      </c>
      <c r="AQ1556" s="36" t="s">
        <v>2127</v>
      </c>
      <c r="AR1556" s="34" t="s">
        <v>2098</v>
      </c>
      <c r="AS1556" s="91" t="s">
        <v>7641</v>
      </c>
      <c r="AT1556" s="34">
        <v>3158403687</v>
      </c>
      <c r="AU1556" s="34" t="s">
        <v>2127</v>
      </c>
      <c r="AX1556" s="90"/>
      <c r="BA1556" s="91"/>
      <c r="BB1556" s="91"/>
      <c r="BC1556" s="91"/>
      <c r="BF1556" s="34" t="s">
        <v>4983</v>
      </c>
      <c r="BG1556" s="92" t="s">
        <v>2098</v>
      </c>
      <c r="BM1556" s="36" t="s">
        <v>131</v>
      </c>
      <c r="BN1556" s="34" t="s">
        <v>132</v>
      </c>
      <c r="BO1556" s="36">
        <v>0</v>
      </c>
      <c r="BQ1556" s="94"/>
      <c r="BS1556" s="36" t="s">
        <v>2127</v>
      </c>
      <c r="BU1556" s="95"/>
      <c r="BV1556" s="95"/>
      <c r="BW1556" s="61"/>
      <c r="BX1556" s="60"/>
      <c r="BY1556" s="59" t="str">
        <f t="shared" ca="1" si="121"/>
        <v/>
      </c>
      <c r="CD1556" s="68"/>
      <c r="CE1556" s="68"/>
      <c r="CF1556" s="67"/>
      <c r="CG1556">
        <v>88</v>
      </c>
      <c r="CH1556" s="2">
        <v>183</v>
      </c>
      <c r="CI1556" s="4">
        <f t="shared" si="122"/>
        <v>26.277285078682549</v>
      </c>
      <c r="CJ1556" s="5" t="str">
        <f t="shared" si="123"/>
        <v>SOBREPESO</v>
      </c>
      <c r="CK1556" s="36">
        <v>0</v>
      </c>
      <c r="CL1556" s="66"/>
      <c r="CM1556" s="89">
        <v>44140</v>
      </c>
      <c r="CN1556" s="97">
        <v>44146</v>
      </c>
      <c r="CP1556"/>
      <c r="CQ1556" s="65"/>
      <c r="CR1556" s="65"/>
      <c r="CS1556" s="98"/>
      <c r="CT1556"/>
      <c r="CU1556"/>
      <c r="CV1556" s="97"/>
      <c r="CW1556" s="2">
        <v>120</v>
      </c>
      <c r="CX1556" s="82">
        <v>80</v>
      </c>
      <c r="DG1556" s="64"/>
      <c r="DI1556" s="89"/>
      <c r="DJ1556" s="89"/>
      <c r="DN1556" s="34"/>
      <c r="DO1556" s="34"/>
      <c r="DP1556" s="34"/>
      <c r="DQ1556" s="34"/>
      <c r="DR1556" s="34"/>
      <c r="DS1556" s="34" t="s">
        <v>2127</v>
      </c>
      <c r="DT1556" s="34"/>
      <c r="DU1556" s="47">
        <v>44755</v>
      </c>
      <c r="DY1556" s="1">
        <v>3</v>
      </c>
      <c r="DZ1556" t="s">
        <v>7941</v>
      </c>
      <c r="EB1556" s="4">
        <v>84</v>
      </c>
      <c r="ED1556" s="4">
        <v>71</v>
      </c>
      <c r="EE1556" s="4">
        <v>42.9</v>
      </c>
      <c r="EF1556" s="4">
        <v>47</v>
      </c>
      <c r="EJ1556"/>
      <c r="EL1556" s="34"/>
      <c r="EN1556" s="34"/>
    </row>
    <row r="1557" spans="1:144" x14ac:dyDescent="0.25">
      <c r="A1557" s="85">
        <v>2022</v>
      </c>
      <c r="B1557" s="87">
        <v>44830</v>
      </c>
      <c r="C1557" t="s">
        <v>121</v>
      </c>
      <c r="D1557" t="s">
        <v>122</v>
      </c>
      <c r="E1557" s="34" t="s">
        <v>7938</v>
      </c>
      <c r="F1557" s="34">
        <f t="shared" si="124"/>
        <v>1556</v>
      </c>
      <c r="G1557" s="34" t="s">
        <v>4985</v>
      </c>
      <c r="H1557">
        <v>18</v>
      </c>
      <c r="I1557" s="34" t="s">
        <v>6141</v>
      </c>
      <c r="J1557" s="34" t="s">
        <v>4988</v>
      </c>
      <c r="K1557" s="34" t="str">
        <f>VLOOKUP(J1557,[2]CodMpios!$B$347:$E$362,4,FALSE)</f>
        <v>18001 - Florencia</v>
      </c>
      <c r="L1557" s="34" t="str">
        <f>VLOOKUP($J1557,[2]Coord_Mpios_X_Y!$B$2:$K$1123,9,FALSE)</f>
        <v>1,749138703818</v>
      </c>
      <c r="M1557" s="34" t="str">
        <f>VLOOKUP($J1557,[2]Coord_Mpios_X_Y!$B$2:$K$1123,10,FALSE)</f>
        <v>-75,558239064333</v>
      </c>
      <c r="N1557" s="34" t="s">
        <v>125</v>
      </c>
      <c r="O1557" s="34" t="s">
        <v>126</v>
      </c>
      <c r="Q1557" s="34" t="s">
        <v>127</v>
      </c>
      <c r="R1557" s="34">
        <v>17657158</v>
      </c>
      <c r="S1557" s="34" t="str">
        <f t="shared" si="120"/>
        <v>CC17657158</v>
      </c>
      <c r="T1557" s="34" t="s">
        <v>5288</v>
      </c>
      <c r="U1557" s="34" t="s">
        <v>5098</v>
      </c>
      <c r="V1557" s="34" t="s">
        <v>790</v>
      </c>
      <c r="W1557" s="34" t="s">
        <v>5057</v>
      </c>
      <c r="X1557" s="87">
        <v>28551</v>
      </c>
      <c r="Y1557">
        <v>45</v>
      </c>
      <c r="Z1557" s="36">
        <f>VLOOKUP($Y1557,[2]Edades!$A$3:$H$153,4,FALSE)</f>
        <v>5</v>
      </c>
      <c r="AA1557" s="34" t="str">
        <f>VLOOKUP($Y1557,[2]Edades!$A$3:$H$153,6,FALSE)</f>
        <v>5 - Adultez</v>
      </c>
      <c r="AB1557" s="34">
        <f>VLOOKUP($Y1557,[2]Edades!$A$3:$H$153,7,FALSE)</f>
        <v>10</v>
      </c>
      <c r="AC1557" s="34" t="str">
        <f>VLOOKUP($Y1557,[2]Edades!$A$3:$H$153,8,FALSE)</f>
        <v>45-49</v>
      </c>
      <c r="AD1557" s="34" t="s">
        <v>146</v>
      </c>
      <c r="AE1557">
        <v>1</v>
      </c>
      <c r="AF1557" s="34" t="s">
        <v>130</v>
      </c>
      <c r="AG1557" s="34" t="s">
        <v>2127</v>
      </c>
      <c r="AH1557" s="34" t="s">
        <v>2127</v>
      </c>
      <c r="AK1557" s="34" t="s">
        <v>125</v>
      </c>
      <c r="AM1557" s="34" t="s">
        <v>2127</v>
      </c>
      <c r="AN1557" s="36" t="s">
        <v>2127</v>
      </c>
      <c r="AO1557" s="36" t="s">
        <v>2127</v>
      </c>
      <c r="AP1557" s="34" t="s">
        <v>2127</v>
      </c>
      <c r="AQ1557" s="36" t="s">
        <v>2127</v>
      </c>
      <c r="AR1557" s="34" t="s">
        <v>2098</v>
      </c>
      <c r="AS1557" s="91" t="s">
        <v>7642</v>
      </c>
      <c r="AT1557" s="34">
        <v>3213179176</v>
      </c>
      <c r="AU1557" s="34" t="s">
        <v>2127</v>
      </c>
      <c r="AX1557" s="90"/>
      <c r="BA1557" s="91"/>
      <c r="BB1557" s="91"/>
      <c r="BC1557" s="91"/>
      <c r="BF1557" s="34" t="s">
        <v>4983</v>
      </c>
      <c r="BG1557" s="92" t="s">
        <v>2098</v>
      </c>
      <c r="BM1557" s="36" t="s">
        <v>131</v>
      </c>
      <c r="BN1557" s="34" t="s">
        <v>132</v>
      </c>
      <c r="BO1557" s="36">
        <v>0</v>
      </c>
      <c r="BQ1557" s="94"/>
      <c r="BS1557" s="36" t="s">
        <v>2127</v>
      </c>
      <c r="BU1557" s="95"/>
      <c r="BV1557" s="95"/>
      <c r="BW1557" s="61"/>
      <c r="BX1557" s="60"/>
      <c r="BY1557" s="59" t="str">
        <f t="shared" ca="1" si="121"/>
        <v/>
      </c>
      <c r="CD1557" s="68"/>
      <c r="CE1557" s="68"/>
      <c r="CF1557" s="67"/>
      <c r="CG1557"/>
      <c r="CH1557" s="2"/>
      <c r="CI1557" s="4" t="e">
        <f t="shared" si="122"/>
        <v>#DIV/0!</v>
      </c>
      <c r="CJ1557" s="5" t="str">
        <f t="shared" si="123"/>
        <v>SIN DATO</v>
      </c>
      <c r="CK1557" s="36">
        <v>0</v>
      </c>
      <c r="CL1557" s="66"/>
      <c r="CM1557" s="89">
        <v>44145</v>
      </c>
      <c r="CN1557" s="97">
        <v>44153</v>
      </c>
      <c r="CP1557"/>
      <c r="CQ1557" s="65"/>
      <c r="CR1557" s="65"/>
      <c r="CS1557" s="98"/>
      <c r="CT1557"/>
      <c r="CU1557"/>
      <c r="CV1557" s="97"/>
      <c r="CW1557" s="2"/>
      <c r="CX1557" s="82"/>
      <c r="DG1557" s="64"/>
      <c r="DI1557" s="89"/>
      <c r="DJ1557" s="89"/>
      <c r="DN1557" s="34"/>
      <c r="DO1557" s="34"/>
      <c r="DP1557" s="34"/>
      <c r="DQ1557" s="34"/>
      <c r="DR1557" s="34"/>
      <c r="DS1557" s="34" t="s">
        <v>2127</v>
      </c>
      <c r="DT1557" s="34"/>
      <c r="DU1557" s="47">
        <v>44153</v>
      </c>
      <c r="DY1557" s="1">
        <v>1</v>
      </c>
      <c r="DZ1557" t="s">
        <v>7941</v>
      </c>
      <c r="EB1557" s="4"/>
      <c r="EJ1557"/>
      <c r="EL1557" s="34"/>
      <c r="EN1557" s="34"/>
    </row>
    <row r="1558" spans="1:144" x14ac:dyDescent="0.25">
      <c r="A1558" s="85">
        <v>2022</v>
      </c>
      <c r="B1558" s="87">
        <v>44830</v>
      </c>
      <c r="C1558" t="s">
        <v>121</v>
      </c>
      <c r="D1558" t="s">
        <v>122</v>
      </c>
      <c r="E1558" s="34" t="s">
        <v>7938</v>
      </c>
      <c r="F1558" s="34">
        <f t="shared" si="124"/>
        <v>1557</v>
      </c>
      <c r="G1558" s="34" t="s">
        <v>4985</v>
      </c>
      <c r="H1558">
        <v>18</v>
      </c>
      <c r="I1558" s="34" t="s">
        <v>6141</v>
      </c>
      <c r="J1558" s="34" t="s">
        <v>4988</v>
      </c>
      <c r="K1558" s="34" t="str">
        <f>VLOOKUP(J1558,[2]CodMpios!$B$347:$E$362,4,FALSE)</f>
        <v>18001 - Florencia</v>
      </c>
      <c r="L1558" s="34" t="str">
        <f>VLOOKUP($J1558,[2]Coord_Mpios_X_Y!$B$2:$K$1123,9,FALSE)</f>
        <v>1,749138703818</v>
      </c>
      <c r="M1558" s="34" t="str">
        <f>VLOOKUP($J1558,[2]Coord_Mpios_X_Y!$B$2:$K$1123,10,FALSE)</f>
        <v>-75,558239064333</v>
      </c>
      <c r="N1558" s="34" t="s">
        <v>6142</v>
      </c>
      <c r="O1558" s="34" t="s">
        <v>126</v>
      </c>
      <c r="Q1558" s="34" t="s">
        <v>127</v>
      </c>
      <c r="R1558" s="34">
        <v>14266784</v>
      </c>
      <c r="S1558" s="34" t="str">
        <f t="shared" si="120"/>
        <v>CC14266784</v>
      </c>
      <c r="T1558" s="34" t="s">
        <v>175</v>
      </c>
      <c r="V1558" s="34" t="s">
        <v>179</v>
      </c>
      <c r="W1558" s="34" t="s">
        <v>2545</v>
      </c>
      <c r="X1558" s="87">
        <v>18659</v>
      </c>
      <c r="Y1558">
        <v>72</v>
      </c>
      <c r="Z1558" s="36">
        <f>VLOOKUP($Y1558,[2]Edades!$A$3:$H$153,4,FALSE)</f>
        <v>6</v>
      </c>
      <c r="AA1558" s="34" t="str">
        <f>VLOOKUP($Y1558,[2]Edades!$A$3:$H$153,6,FALSE)</f>
        <v>6 - Persona mayor</v>
      </c>
      <c r="AB1558" s="34">
        <f>VLOOKUP($Y1558,[2]Edades!$A$3:$H$153,7,FALSE)</f>
        <v>15</v>
      </c>
      <c r="AC1558" s="34" t="str">
        <f>VLOOKUP($Y1558,[2]Edades!$A$3:$H$153,8,FALSE)</f>
        <v>70-74</v>
      </c>
      <c r="AD1558" s="34" t="s">
        <v>146</v>
      </c>
      <c r="AE1558">
        <v>1</v>
      </c>
      <c r="AF1558" s="34" t="s">
        <v>2137</v>
      </c>
      <c r="AG1558" s="34" t="s">
        <v>2127</v>
      </c>
      <c r="AH1558" s="34" t="s">
        <v>2127</v>
      </c>
      <c r="AK1558" s="34" t="s">
        <v>6142</v>
      </c>
      <c r="AM1558" s="34" t="s">
        <v>2127</v>
      </c>
      <c r="AN1558" s="36" t="s">
        <v>2127</v>
      </c>
      <c r="AO1558" s="36" t="s">
        <v>2127</v>
      </c>
      <c r="AP1558" s="34" t="s">
        <v>2127</v>
      </c>
      <c r="AQ1558" s="36" t="s">
        <v>2127</v>
      </c>
      <c r="AR1558" s="34" t="s">
        <v>2098</v>
      </c>
      <c r="AS1558" s="91" t="s">
        <v>7643</v>
      </c>
      <c r="AT1558" s="34">
        <v>3112263769</v>
      </c>
      <c r="AU1558" s="34" t="s">
        <v>2127</v>
      </c>
      <c r="AX1558" s="90"/>
      <c r="BA1558" s="91"/>
      <c r="BB1558" s="91"/>
      <c r="BC1558" s="91"/>
      <c r="BF1558" s="34" t="s">
        <v>4983</v>
      </c>
      <c r="BG1558" s="92" t="s">
        <v>2098</v>
      </c>
      <c r="BM1558" s="36" t="s">
        <v>131</v>
      </c>
      <c r="BN1558" s="34" t="s">
        <v>132</v>
      </c>
      <c r="BO1558" s="36">
        <v>0</v>
      </c>
      <c r="BQ1558" s="94"/>
      <c r="BS1558" s="36" t="s">
        <v>2127</v>
      </c>
      <c r="BU1558" s="95"/>
      <c r="BV1558" s="95"/>
      <c r="BW1558" s="61"/>
      <c r="BX1558" s="60"/>
      <c r="BY1558" s="59" t="str">
        <f t="shared" ca="1" si="121"/>
        <v/>
      </c>
      <c r="CD1558" s="68"/>
      <c r="CE1558" s="68"/>
      <c r="CF1558" s="67"/>
      <c r="CG1558">
        <v>100</v>
      </c>
      <c r="CH1558" s="2">
        <v>170</v>
      </c>
      <c r="CI1558" s="4">
        <f t="shared" si="122"/>
        <v>34.602076124567475</v>
      </c>
      <c r="CJ1558" s="5" t="str">
        <f t="shared" si="123"/>
        <v>OBESIDAD</v>
      </c>
      <c r="CK1558" s="36">
        <v>0</v>
      </c>
      <c r="CL1558" s="66"/>
      <c r="CM1558" s="89">
        <v>44232</v>
      </c>
      <c r="CN1558" s="97">
        <v>44265</v>
      </c>
      <c r="CP1558"/>
      <c r="CQ1558" s="65"/>
      <c r="CR1558" s="65"/>
      <c r="CS1558" s="98"/>
      <c r="CT1558"/>
      <c r="CU1558"/>
      <c r="CV1558" s="97"/>
      <c r="CW1558" s="2">
        <v>120</v>
      </c>
      <c r="CX1558" s="82">
        <v>70</v>
      </c>
      <c r="DG1558" s="64"/>
      <c r="DI1558" s="89"/>
      <c r="DJ1558" s="89"/>
      <c r="DN1558" s="34"/>
      <c r="DO1558" s="34"/>
      <c r="DP1558" s="34"/>
      <c r="DQ1558" s="34"/>
      <c r="DR1558" s="34"/>
      <c r="DS1558" s="34" t="s">
        <v>2127</v>
      </c>
      <c r="DT1558" s="34"/>
      <c r="DU1558" s="47">
        <v>44265</v>
      </c>
      <c r="DY1558" s="1">
        <v>2</v>
      </c>
      <c r="DZ1558" t="s">
        <v>7940</v>
      </c>
      <c r="EA1558" s="4">
        <v>0.93</v>
      </c>
      <c r="EB1558" s="4">
        <v>110</v>
      </c>
      <c r="EC1558" s="4">
        <v>216</v>
      </c>
      <c r="ED1558" s="4">
        <v>147</v>
      </c>
      <c r="EE1558" s="4">
        <v>43.1</v>
      </c>
      <c r="EF1558" s="4">
        <v>251</v>
      </c>
      <c r="EG1558" s="4">
        <v>4.5999999999999996</v>
      </c>
      <c r="EH1558" s="4">
        <v>7</v>
      </c>
      <c r="EJ1558"/>
      <c r="EL1558" s="34"/>
      <c r="EN1558" s="34"/>
    </row>
    <row r="1559" spans="1:144" x14ac:dyDescent="0.25">
      <c r="A1559" s="85">
        <v>2022</v>
      </c>
      <c r="B1559" s="87">
        <v>44830</v>
      </c>
      <c r="C1559" t="s">
        <v>121</v>
      </c>
      <c r="D1559" t="s">
        <v>122</v>
      </c>
      <c r="E1559" s="34" t="s">
        <v>7938</v>
      </c>
      <c r="F1559" s="34">
        <f t="shared" si="124"/>
        <v>1558</v>
      </c>
      <c r="G1559" s="34" t="s">
        <v>4985</v>
      </c>
      <c r="H1559">
        <v>18</v>
      </c>
      <c r="I1559" s="34" t="s">
        <v>6141</v>
      </c>
      <c r="J1559" s="34" t="s">
        <v>5007</v>
      </c>
      <c r="K1559" s="34" t="str">
        <f>VLOOKUP(J1559,[2]CodMpios!$B$347:$E$362,4,FALSE)</f>
        <v>18410 - La Montañita</v>
      </c>
      <c r="L1559" s="34" t="str">
        <f>VLOOKUP($J1559,[2]Coord_Mpios_X_Y!$B$2:$K$1123,9,FALSE)</f>
        <v>1,302860442333</v>
      </c>
      <c r="M1559" s="34" t="str">
        <f>VLOOKUP($J1559,[2]Coord_Mpios_X_Y!$B$2:$K$1123,10,FALSE)</f>
        <v>-75,235727318747</v>
      </c>
      <c r="N1559" s="34" t="s">
        <v>125</v>
      </c>
      <c r="O1559" s="34" t="s">
        <v>126</v>
      </c>
      <c r="Q1559" s="34" t="s">
        <v>127</v>
      </c>
      <c r="R1559" s="34">
        <v>26620155</v>
      </c>
      <c r="S1559" s="34" t="str">
        <f t="shared" si="120"/>
        <v>CC26620155</v>
      </c>
      <c r="T1559" s="34" t="s">
        <v>5287</v>
      </c>
      <c r="V1559" s="34" t="s">
        <v>5286</v>
      </c>
      <c r="W1559" s="34" t="s">
        <v>5285</v>
      </c>
      <c r="X1559" s="87">
        <v>21416</v>
      </c>
      <c r="Y1559">
        <v>64</v>
      </c>
      <c r="Z1559" s="36">
        <f>VLOOKUP($Y1559,[2]Edades!$A$3:$H$153,4,FALSE)</f>
        <v>6</v>
      </c>
      <c r="AA1559" s="34" t="str">
        <f>VLOOKUP($Y1559,[2]Edades!$A$3:$H$153,6,FALSE)</f>
        <v>6 - Persona mayor</v>
      </c>
      <c r="AB1559" s="34">
        <f>VLOOKUP($Y1559,[2]Edades!$A$3:$H$153,7,FALSE)</f>
        <v>13</v>
      </c>
      <c r="AC1559" s="34" t="str">
        <f>VLOOKUP($Y1559,[2]Edades!$A$3:$H$153,8,FALSE)</f>
        <v>60-64</v>
      </c>
      <c r="AD1559" s="34" t="s">
        <v>129</v>
      </c>
      <c r="AE1559" s="1">
        <v>2</v>
      </c>
      <c r="AF1559" s="34" t="s">
        <v>2137</v>
      </c>
      <c r="AG1559" s="34" t="s">
        <v>2127</v>
      </c>
      <c r="AH1559" s="34" t="s">
        <v>2127</v>
      </c>
      <c r="AK1559" s="34" t="s">
        <v>125</v>
      </c>
      <c r="AM1559" s="34" t="s">
        <v>2127</v>
      </c>
      <c r="AN1559" s="36" t="s">
        <v>2127</v>
      </c>
      <c r="AO1559" s="36" t="s">
        <v>2127</v>
      </c>
      <c r="AP1559" s="34" t="s">
        <v>2127</v>
      </c>
      <c r="AQ1559" s="36" t="s">
        <v>2127</v>
      </c>
      <c r="AR1559" s="34" t="s">
        <v>5919</v>
      </c>
      <c r="AS1559" s="91" t="s">
        <v>7644</v>
      </c>
      <c r="AT1559" s="34">
        <v>3213724635</v>
      </c>
      <c r="AU1559" s="34" t="s">
        <v>2127</v>
      </c>
      <c r="AX1559" s="90"/>
      <c r="BA1559" s="91"/>
      <c r="BB1559" s="91"/>
      <c r="BC1559" s="91"/>
      <c r="BF1559" s="34" t="s">
        <v>4983</v>
      </c>
      <c r="BG1559" s="92" t="s">
        <v>2098</v>
      </c>
      <c r="BM1559" s="36" t="s">
        <v>131</v>
      </c>
      <c r="BN1559" s="34" t="s">
        <v>132</v>
      </c>
      <c r="BO1559" s="36">
        <v>0</v>
      </c>
      <c r="BQ1559" s="94"/>
      <c r="BS1559" s="36" t="s">
        <v>2127</v>
      </c>
      <c r="BU1559" s="95"/>
      <c r="BV1559" s="95"/>
      <c r="BW1559" s="61"/>
      <c r="BX1559" s="60"/>
      <c r="BY1559" s="59" t="str">
        <f t="shared" ca="1" si="121"/>
        <v/>
      </c>
      <c r="CD1559" s="68"/>
      <c r="CE1559" s="68"/>
      <c r="CF1559" s="67"/>
      <c r="CG1559"/>
      <c r="CH1559" s="2"/>
      <c r="CI1559" s="4" t="e">
        <f t="shared" si="122"/>
        <v>#DIV/0!</v>
      </c>
      <c r="CJ1559" s="5" t="str">
        <f t="shared" si="123"/>
        <v>SIN DATO</v>
      </c>
      <c r="CK1559" s="36">
        <v>0</v>
      </c>
      <c r="CL1559" s="66"/>
      <c r="CM1559" s="89">
        <v>44153</v>
      </c>
      <c r="CN1559" s="97">
        <v>44153</v>
      </c>
      <c r="CP1559"/>
      <c r="CQ1559" s="65"/>
      <c r="CR1559" s="65"/>
      <c r="CS1559" s="98"/>
      <c r="CT1559"/>
      <c r="CU1559"/>
      <c r="CV1559" s="97"/>
      <c r="CW1559" s="2"/>
      <c r="CX1559" s="82"/>
      <c r="DG1559" s="64"/>
      <c r="DI1559" s="89"/>
      <c r="DJ1559" s="89"/>
      <c r="DN1559" s="34"/>
      <c r="DO1559" s="34"/>
      <c r="DP1559" s="34"/>
      <c r="DQ1559" s="34"/>
      <c r="DR1559" s="34"/>
      <c r="DS1559" s="34" t="s">
        <v>2127</v>
      </c>
      <c r="DT1559" s="34"/>
      <c r="DU1559" s="47">
        <v>44153</v>
      </c>
      <c r="DY1559" s="1">
        <v>2</v>
      </c>
      <c r="DZ1559" t="s">
        <v>7941</v>
      </c>
      <c r="EB1559" s="4"/>
      <c r="EJ1559"/>
      <c r="EL1559" s="34"/>
      <c r="EN1559" s="34"/>
    </row>
    <row r="1560" spans="1:144" x14ac:dyDescent="0.25">
      <c r="A1560" s="85">
        <v>2022</v>
      </c>
      <c r="B1560" s="87">
        <v>44830</v>
      </c>
      <c r="C1560" t="s">
        <v>121</v>
      </c>
      <c r="D1560" t="s">
        <v>122</v>
      </c>
      <c r="E1560" s="34" t="s">
        <v>7938</v>
      </c>
      <c r="F1560" s="34">
        <f t="shared" si="124"/>
        <v>1559</v>
      </c>
      <c r="G1560" s="34" t="s">
        <v>4985</v>
      </c>
      <c r="H1560">
        <v>18</v>
      </c>
      <c r="I1560" s="34" t="s">
        <v>6141</v>
      </c>
      <c r="J1560" s="34" t="s">
        <v>4988</v>
      </c>
      <c r="K1560" s="34" t="str">
        <f>VLOOKUP(J1560,[2]CodMpios!$B$347:$E$362,4,FALSE)</f>
        <v>18001 - Florencia</v>
      </c>
      <c r="L1560" s="34" t="str">
        <f>VLOOKUP($J1560,[2]Coord_Mpios_X_Y!$B$2:$K$1123,9,FALSE)</f>
        <v>1,749138703818</v>
      </c>
      <c r="M1560" s="34" t="str">
        <f>VLOOKUP($J1560,[2]Coord_Mpios_X_Y!$B$2:$K$1123,10,FALSE)</f>
        <v>-75,558239064333</v>
      </c>
      <c r="N1560" s="34" t="s">
        <v>125</v>
      </c>
      <c r="O1560" s="34" t="s">
        <v>126</v>
      </c>
      <c r="Q1560" s="34" t="s">
        <v>127</v>
      </c>
      <c r="R1560" s="34">
        <v>17634286</v>
      </c>
      <c r="S1560" s="34" t="str">
        <f t="shared" si="120"/>
        <v>CC17634286</v>
      </c>
      <c r="T1560" s="34" t="s">
        <v>835</v>
      </c>
      <c r="V1560" s="34" t="s">
        <v>5284</v>
      </c>
      <c r="W1560" s="34" t="s">
        <v>468</v>
      </c>
      <c r="X1560" s="87">
        <v>22766</v>
      </c>
      <c r="Y1560">
        <v>60</v>
      </c>
      <c r="Z1560" s="36">
        <f>VLOOKUP($Y1560,[2]Edades!$A$3:$H$153,4,FALSE)</f>
        <v>6</v>
      </c>
      <c r="AA1560" s="34" t="str">
        <f>VLOOKUP($Y1560,[2]Edades!$A$3:$H$153,6,FALSE)</f>
        <v>6 - Persona mayor</v>
      </c>
      <c r="AB1560" s="34">
        <f>VLOOKUP($Y1560,[2]Edades!$A$3:$H$153,7,FALSE)</f>
        <v>13</v>
      </c>
      <c r="AC1560" s="34" t="str">
        <f>VLOOKUP($Y1560,[2]Edades!$A$3:$H$153,8,FALSE)</f>
        <v>60-64</v>
      </c>
      <c r="AD1560" s="34" t="s">
        <v>146</v>
      </c>
      <c r="AE1560">
        <v>1</v>
      </c>
      <c r="AF1560" s="34" t="s">
        <v>2137</v>
      </c>
      <c r="AG1560" s="34" t="s">
        <v>2127</v>
      </c>
      <c r="AH1560" s="34" t="s">
        <v>2127</v>
      </c>
      <c r="AK1560" s="34" t="s">
        <v>125</v>
      </c>
      <c r="AM1560" s="34" t="s">
        <v>2127</v>
      </c>
      <c r="AN1560" s="36" t="s">
        <v>2127</v>
      </c>
      <c r="AO1560" s="36" t="s">
        <v>2127</v>
      </c>
      <c r="AP1560" s="34" t="s">
        <v>2127</v>
      </c>
      <c r="AQ1560" s="36" t="s">
        <v>2127</v>
      </c>
      <c r="AR1560" s="34" t="s">
        <v>2098</v>
      </c>
      <c r="AS1560" s="91" t="s">
        <v>7645</v>
      </c>
      <c r="AT1560" s="34">
        <v>3132084426</v>
      </c>
      <c r="AU1560" s="34" t="s">
        <v>2127</v>
      </c>
      <c r="AX1560" s="90"/>
      <c r="BA1560" s="91"/>
      <c r="BB1560" s="91"/>
      <c r="BC1560" s="91"/>
      <c r="BF1560" s="34" t="s">
        <v>4983</v>
      </c>
      <c r="BG1560" s="92" t="s">
        <v>2098</v>
      </c>
      <c r="BM1560" s="36" t="s">
        <v>131</v>
      </c>
      <c r="BN1560" s="34" t="s">
        <v>132</v>
      </c>
      <c r="BO1560" s="36">
        <v>0</v>
      </c>
      <c r="BQ1560" s="94"/>
      <c r="BS1560" s="36" t="s">
        <v>2127</v>
      </c>
      <c r="BU1560" s="95"/>
      <c r="BV1560" s="95"/>
      <c r="BW1560" s="61"/>
      <c r="BX1560" s="60"/>
      <c r="BY1560" s="59" t="str">
        <f t="shared" ca="1" si="121"/>
        <v/>
      </c>
      <c r="CD1560" s="68"/>
      <c r="CE1560" s="68"/>
      <c r="CF1560" s="67"/>
      <c r="CG1560">
        <v>73</v>
      </c>
      <c r="CH1560" s="2">
        <v>170</v>
      </c>
      <c r="CI1560" s="4">
        <f t="shared" si="122"/>
        <v>25.259515570934258</v>
      </c>
      <c r="CJ1560" s="5" t="str">
        <f t="shared" si="123"/>
        <v>SOBREPESO</v>
      </c>
      <c r="CK1560" s="36">
        <v>0</v>
      </c>
      <c r="CL1560" s="66"/>
      <c r="CM1560" s="89">
        <v>44155</v>
      </c>
      <c r="CN1560" s="97">
        <v>44162</v>
      </c>
      <c r="CP1560"/>
      <c r="CQ1560" s="65"/>
      <c r="CR1560" s="65"/>
      <c r="CS1560" s="98"/>
      <c r="CT1560"/>
      <c r="CU1560"/>
      <c r="CV1560" s="97"/>
      <c r="CW1560" s="2">
        <v>120</v>
      </c>
      <c r="CX1560" s="82">
        <v>70</v>
      </c>
      <c r="DG1560" s="64"/>
      <c r="DI1560" s="89"/>
      <c r="DJ1560" s="89"/>
      <c r="DN1560" s="34"/>
      <c r="DO1560" s="34"/>
      <c r="DP1560" s="34"/>
      <c r="DQ1560" s="34"/>
      <c r="DR1560" s="34"/>
      <c r="DS1560" s="34" t="s">
        <v>2127</v>
      </c>
      <c r="DT1560" s="34"/>
      <c r="DU1560" s="47">
        <v>44792</v>
      </c>
      <c r="DY1560" s="1">
        <v>2</v>
      </c>
      <c r="DZ1560" t="s">
        <v>7941</v>
      </c>
      <c r="EB1560" s="4">
        <v>98</v>
      </c>
      <c r="EC1560" s="4">
        <v>309</v>
      </c>
      <c r="ED1560" s="4">
        <v>226</v>
      </c>
      <c r="EE1560" s="4">
        <v>54.5</v>
      </c>
      <c r="EF1560" s="4">
        <v>250</v>
      </c>
      <c r="EH1560" s="4">
        <v>6.2</v>
      </c>
      <c r="EJ1560"/>
      <c r="EL1560" s="34"/>
      <c r="EN1560" s="34"/>
    </row>
    <row r="1561" spans="1:144" x14ac:dyDescent="0.25">
      <c r="A1561" s="85">
        <v>2022</v>
      </c>
      <c r="B1561" s="87">
        <v>44830</v>
      </c>
      <c r="C1561" t="s">
        <v>121</v>
      </c>
      <c r="D1561" t="s">
        <v>122</v>
      </c>
      <c r="E1561" s="34" t="s">
        <v>7938</v>
      </c>
      <c r="F1561" s="34">
        <f t="shared" si="124"/>
        <v>1560</v>
      </c>
      <c r="G1561" s="34" t="s">
        <v>4985</v>
      </c>
      <c r="H1561">
        <v>18</v>
      </c>
      <c r="I1561" s="34" t="s">
        <v>6141</v>
      </c>
      <c r="J1561" s="34" t="s">
        <v>5008</v>
      </c>
      <c r="K1561" s="34" t="str">
        <f>VLOOKUP(J1561,[2]CodMpios!$B$347:$E$362,4,FALSE)</f>
        <v>18094 - Belén De Los Andaquíes</v>
      </c>
      <c r="L1561" s="34" t="str">
        <f>VLOOKUP($J1561,[2]Coord_Mpios_X_Y!$B$2:$K$1123,9,FALSE)</f>
        <v>1,500923003060</v>
      </c>
      <c r="M1561" s="34" t="str">
        <f>VLOOKUP($J1561,[2]Coord_Mpios_X_Y!$B$2:$K$1123,10,FALSE)</f>
        <v>-75,875645424257</v>
      </c>
      <c r="N1561" s="34" t="s">
        <v>6142</v>
      </c>
      <c r="O1561" s="34" t="s">
        <v>126</v>
      </c>
      <c r="Q1561" s="34" t="s">
        <v>127</v>
      </c>
      <c r="R1561" s="34">
        <v>26617692</v>
      </c>
      <c r="S1561" s="34" t="str">
        <f t="shared" si="120"/>
        <v>CC26617692</v>
      </c>
      <c r="T1561" s="34" t="s">
        <v>398</v>
      </c>
      <c r="V1561" s="34" t="s">
        <v>303</v>
      </c>
      <c r="W1561" s="34" t="s">
        <v>5283</v>
      </c>
      <c r="X1561" s="87">
        <v>19278</v>
      </c>
      <c r="Y1561">
        <v>70</v>
      </c>
      <c r="Z1561" s="36">
        <f>VLOOKUP($Y1561,[2]Edades!$A$3:$H$153,4,FALSE)</f>
        <v>6</v>
      </c>
      <c r="AA1561" s="34" t="str">
        <f>VLOOKUP($Y1561,[2]Edades!$A$3:$H$153,6,FALSE)</f>
        <v>6 - Persona mayor</v>
      </c>
      <c r="AB1561" s="34">
        <f>VLOOKUP($Y1561,[2]Edades!$A$3:$H$153,7,FALSE)</f>
        <v>15</v>
      </c>
      <c r="AC1561" s="34" t="str">
        <f>VLOOKUP($Y1561,[2]Edades!$A$3:$H$153,8,FALSE)</f>
        <v>70-74</v>
      </c>
      <c r="AD1561" s="34" t="s">
        <v>129</v>
      </c>
      <c r="AE1561" s="1">
        <v>2</v>
      </c>
      <c r="AF1561" s="34" t="s">
        <v>2137</v>
      </c>
      <c r="AG1561" s="34" t="s">
        <v>2127</v>
      </c>
      <c r="AH1561" s="34" t="s">
        <v>2127</v>
      </c>
      <c r="AK1561" s="34" t="s">
        <v>6142</v>
      </c>
      <c r="AM1561" s="34" t="s">
        <v>2127</v>
      </c>
      <c r="AN1561" s="36" t="s">
        <v>2127</v>
      </c>
      <c r="AO1561" s="36" t="s">
        <v>2127</v>
      </c>
      <c r="AP1561" s="34" t="s">
        <v>2127</v>
      </c>
      <c r="AQ1561" s="36" t="s">
        <v>2127</v>
      </c>
      <c r="AR1561" s="34" t="s">
        <v>2098</v>
      </c>
      <c r="AS1561" s="91" t="s">
        <v>7646</v>
      </c>
      <c r="AT1561" s="34">
        <v>3125544230</v>
      </c>
      <c r="AU1561" s="34" t="s">
        <v>2127</v>
      </c>
      <c r="AX1561" s="90"/>
      <c r="BA1561" s="91"/>
      <c r="BB1561" s="91"/>
      <c r="BC1561" s="91"/>
      <c r="BF1561" s="34" t="s">
        <v>4983</v>
      </c>
      <c r="BG1561" s="92" t="s">
        <v>2098</v>
      </c>
      <c r="BM1561" s="36" t="s">
        <v>131</v>
      </c>
      <c r="BN1561" s="34" t="s">
        <v>132</v>
      </c>
      <c r="BO1561" s="36">
        <v>0</v>
      </c>
      <c r="BQ1561" s="94"/>
      <c r="BS1561" s="36" t="s">
        <v>2127</v>
      </c>
      <c r="BU1561" s="95"/>
      <c r="BV1561" s="95"/>
      <c r="BW1561" s="61"/>
      <c r="BX1561" s="60"/>
      <c r="BY1561" s="59" t="str">
        <f t="shared" ca="1" si="121"/>
        <v/>
      </c>
      <c r="CD1561" s="68"/>
      <c r="CE1561" s="68"/>
      <c r="CF1561" s="67"/>
      <c r="CG1561"/>
      <c r="CH1561" s="2"/>
      <c r="CI1561" s="4" t="e">
        <f t="shared" si="122"/>
        <v>#DIV/0!</v>
      </c>
      <c r="CJ1561" s="5" t="str">
        <f t="shared" si="123"/>
        <v>SIN DATO</v>
      </c>
      <c r="CK1561" s="36">
        <v>0</v>
      </c>
      <c r="CL1561" s="66"/>
      <c r="CM1561" s="89">
        <v>44158</v>
      </c>
      <c r="CN1561" s="97">
        <v>44168</v>
      </c>
      <c r="CP1561"/>
      <c r="CQ1561" s="65"/>
      <c r="CR1561" s="65"/>
      <c r="CS1561" s="98"/>
      <c r="CT1561"/>
      <c r="CU1561"/>
      <c r="CV1561" s="97"/>
      <c r="CW1561" s="2">
        <v>140</v>
      </c>
      <c r="CX1561" s="82">
        <v>90</v>
      </c>
      <c r="DG1561" s="64"/>
      <c r="DI1561" s="89">
        <v>44594</v>
      </c>
      <c r="DJ1561" s="89"/>
      <c r="DN1561" s="34"/>
      <c r="DO1561" s="34"/>
      <c r="DP1561" s="34"/>
      <c r="DQ1561" s="34"/>
      <c r="DR1561" s="34"/>
      <c r="DS1561" s="34" t="s">
        <v>2127</v>
      </c>
      <c r="DT1561" s="34"/>
      <c r="DU1561" s="47">
        <v>44593</v>
      </c>
      <c r="DY1561" s="1">
        <v>2</v>
      </c>
      <c r="DZ1561" t="s">
        <v>7941</v>
      </c>
      <c r="EA1561" s="4">
        <v>0.79</v>
      </c>
      <c r="EB1561" s="4">
        <v>211</v>
      </c>
      <c r="EC1561" s="4">
        <v>274</v>
      </c>
      <c r="ED1561" s="4">
        <v>141.5</v>
      </c>
      <c r="EE1561" s="4">
        <v>79.3</v>
      </c>
      <c r="EF1561" s="4">
        <v>266</v>
      </c>
      <c r="EG1561" s="4">
        <v>7</v>
      </c>
      <c r="EH1561" s="4">
        <v>7.6</v>
      </c>
      <c r="EJ1561"/>
      <c r="EL1561" s="34"/>
      <c r="EN1561" s="34"/>
    </row>
    <row r="1562" spans="1:144" x14ac:dyDescent="0.25">
      <c r="A1562" s="85">
        <v>2022</v>
      </c>
      <c r="B1562" s="87">
        <v>44830</v>
      </c>
      <c r="C1562" t="s">
        <v>121</v>
      </c>
      <c r="D1562" t="s">
        <v>122</v>
      </c>
      <c r="E1562" s="34" t="s">
        <v>7938</v>
      </c>
      <c r="F1562" s="34">
        <f t="shared" si="124"/>
        <v>1561</v>
      </c>
      <c r="G1562" s="34" t="s">
        <v>4985</v>
      </c>
      <c r="H1562">
        <v>18</v>
      </c>
      <c r="I1562" s="34" t="s">
        <v>6141</v>
      </c>
      <c r="J1562" s="34" t="s">
        <v>4984</v>
      </c>
      <c r="K1562" s="34" t="str">
        <f>VLOOKUP(J1562,[2]CodMpios!$B$347:$E$362,4,FALSE)</f>
        <v>18753 - San Vicente Del Caguán</v>
      </c>
      <c r="L1562" s="34" t="str">
        <f>VLOOKUP($J1562,[2]Coord_Mpios_X_Y!$B$2:$K$1123,9,FALSE)</f>
        <v>1,567801695842</v>
      </c>
      <c r="M1562" s="34" t="str">
        <f>VLOOKUP($J1562,[2]Coord_Mpios_X_Y!$B$2:$K$1123,10,FALSE)</f>
        <v>-74,262977514784</v>
      </c>
      <c r="N1562" s="34" t="s">
        <v>139</v>
      </c>
      <c r="O1562" s="34" t="s">
        <v>126</v>
      </c>
      <c r="Q1562" s="34" t="s">
        <v>127</v>
      </c>
      <c r="R1562" s="34">
        <v>40760884</v>
      </c>
      <c r="S1562" s="34" t="str">
        <f t="shared" si="120"/>
        <v>CC40760884</v>
      </c>
      <c r="T1562" s="34" t="s">
        <v>995</v>
      </c>
      <c r="U1562" s="34" t="s">
        <v>361</v>
      </c>
      <c r="V1562" s="34" t="s">
        <v>5085</v>
      </c>
      <c r="W1562" s="34" t="s">
        <v>1054</v>
      </c>
      <c r="X1562" s="87">
        <v>22771</v>
      </c>
      <c r="Y1562">
        <v>60</v>
      </c>
      <c r="Z1562" s="36">
        <f>VLOOKUP($Y1562,[2]Edades!$A$3:$H$153,4,FALSE)</f>
        <v>6</v>
      </c>
      <c r="AA1562" s="34" t="str">
        <f>VLOOKUP($Y1562,[2]Edades!$A$3:$H$153,6,FALSE)</f>
        <v>6 - Persona mayor</v>
      </c>
      <c r="AB1562" s="34">
        <f>VLOOKUP($Y1562,[2]Edades!$A$3:$H$153,7,FALSE)</f>
        <v>13</v>
      </c>
      <c r="AC1562" s="34" t="str">
        <f>VLOOKUP($Y1562,[2]Edades!$A$3:$H$153,8,FALSE)</f>
        <v>60-64</v>
      </c>
      <c r="AD1562" s="34" t="s">
        <v>129</v>
      </c>
      <c r="AE1562" s="1">
        <v>2</v>
      </c>
      <c r="AF1562" s="34" t="s">
        <v>2137</v>
      </c>
      <c r="AG1562" s="34" t="s">
        <v>2127</v>
      </c>
      <c r="AH1562" s="34" t="s">
        <v>2127</v>
      </c>
      <c r="AK1562" s="34" t="s">
        <v>139</v>
      </c>
      <c r="AM1562" s="34" t="s">
        <v>2127</v>
      </c>
      <c r="AN1562" s="36" t="s">
        <v>2127</v>
      </c>
      <c r="AO1562" s="36" t="s">
        <v>2127</v>
      </c>
      <c r="AP1562" s="34" t="s">
        <v>2127</v>
      </c>
      <c r="AQ1562" s="36" t="s">
        <v>2127</v>
      </c>
      <c r="AR1562" s="34" t="s">
        <v>5042</v>
      </c>
      <c r="AS1562" s="91"/>
      <c r="AT1562" s="34">
        <v>3214544487</v>
      </c>
      <c r="AU1562" s="34" t="s">
        <v>2127</v>
      </c>
      <c r="AX1562" s="90"/>
      <c r="BA1562" s="91"/>
      <c r="BB1562" s="91"/>
      <c r="BC1562" s="91"/>
      <c r="BF1562" s="34" t="s">
        <v>4983</v>
      </c>
      <c r="BG1562" s="92" t="s">
        <v>2098</v>
      </c>
      <c r="BM1562" s="36" t="s">
        <v>131</v>
      </c>
      <c r="BN1562" s="34" t="s">
        <v>132</v>
      </c>
      <c r="BO1562" s="36">
        <v>0</v>
      </c>
      <c r="BQ1562" s="94"/>
      <c r="BS1562" s="36" t="s">
        <v>2127</v>
      </c>
      <c r="BU1562" s="95"/>
      <c r="BV1562" s="95"/>
      <c r="BW1562" s="61"/>
      <c r="BX1562" s="60"/>
      <c r="BY1562" s="59" t="str">
        <f t="shared" ca="1" si="121"/>
        <v/>
      </c>
      <c r="CD1562" s="68"/>
      <c r="CE1562" s="68"/>
      <c r="CF1562" s="67"/>
      <c r="CG1562">
        <v>70</v>
      </c>
      <c r="CH1562" s="2">
        <v>150</v>
      </c>
      <c r="CI1562" s="4">
        <f t="shared" si="122"/>
        <v>31.111111111111111</v>
      </c>
      <c r="CJ1562" s="5" t="str">
        <f t="shared" si="123"/>
        <v>OBESIDAD</v>
      </c>
      <c r="CK1562" s="36">
        <v>0</v>
      </c>
      <c r="CL1562" s="66"/>
      <c r="CM1562" s="89">
        <v>44158</v>
      </c>
      <c r="CN1562" s="97">
        <v>44158</v>
      </c>
      <c r="CP1562"/>
      <c r="CQ1562" s="65"/>
      <c r="CR1562" s="65"/>
      <c r="CS1562" s="98"/>
      <c r="CT1562"/>
      <c r="CU1562"/>
      <c r="CV1562" s="97"/>
      <c r="CW1562" s="2"/>
      <c r="CX1562" s="82"/>
      <c r="DG1562" s="64"/>
      <c r="DI1562" s="89"/>
      <c r="DJ1562" s="89"/>
      <c r="DN1562" s="34"/>
      <c r="DO1562" s="34"/>
      <c r="DP1562" s="34"/>
      <c r="DQ1562" s="34"/>
      <c r="DR1562" s="34"/>
      <c r="DS1562" s="34" t="s">
        <v>2127</v>
      </c>
      <c r="DT1562" s="34"/>
      <c r="DU1562" s="47">
        <v>44582</v>
      </c>
      <c r="DY1562" s="1">
        <v>1</v>
      </c>
      <c r="DZ1562" t="s">
        <v>7939</v>
      </c>
      <c r="EA1562" s="4">
        <v>0.64</v>
      </c>
      <c r="EB1562" s="4">
        <v>112</v>
      </c>
      <c r="EC1562" s="4">
        <v>177</v>
      </c>
      <c r="ED1562" s="4">
        <v>104.4</v>
      </c>
      <c r="EE1562" s="4">
        <v>56</v>
      </c>
      <c r="EF1562" s="4">
        <v>83</v>
      </c>
      <c r="EG1562" s="4">
        <v>2</v>
      </c>
      <c r="EJ1562"/>
      <c r="EL1562" s="34"/>
      <c r="EN1562" s="34"/>
    </row>
    <row r="1563" spans="1:144" x14ac:dyDescent="0.25">
      <c r="A1563" s="85">
        <v>2022</v>
      </c>
      <c r="B1563" s="87">
        <v>44830</v>
      </c>
      <c r="C1563" t="s">
        <v>121</v>
      </c>
      <c r="D1563" t="s">
        <v>122</v>
      </c>
      <c r="E1563" s="34" t="s">
        <v>7938</v>
      </c>
      <c r="F1563" s="34">
        <f t="shared" si="124"/>
        <v>1562</v>
      </c>
      <c r="G1563" s="34" t="s">
        <v>4985</v>
      </c>
      <c r="H1563">
        <v>18</v>
      </c>
      <c r="I1563" s="34" t="s">
        <v>6141</v>
      </c>
      <c r="J1563" s="34" t="s">
        <v>4988</v>
      </c>
      <c r="K1563" s="34" t="str">
        <f>VLOOKUP(J1563,[2]CodMpios!$B$347:$E$362,4,FALSE)</f>
        <v>18001 - Florencia</v>
      </c>
      <c r="L1563" s="34" t="str">
        <f>VLOOKUP($J1563,[2]Coord_Mpios_X_Y!$B$2:$K$1123,9,FALSE)</f>
        <v>1,749138703818</v>
      </c>
      <c r="M1563" s="34" t="str">
        <f>VLOOKUP($J1563,[2]Coord_Mpios_X_Y!$B$2:$K$1123,10,FALSE)</f>
        <v>-75,558239064333</v>
      </c>
      <c r="N1563" s="34" t="s">
        <v>139</v>
      </c>
      <c r="O1563" s="34" t="s">
        <v>126</v>
      </c>
      <c r="Q1563" s="34" t="s">
        <v>127</v>
      </c>
      <c r="R1563" s="34">
        <v>40760096</v>
      </c>
      <c r="S1563" s="34" t="str">
        <f t="shared" si="120"/>
        <v>CC40760096</v>
      </c>
      <c r="T1563" s="34" t="s">
        <v>309</v>
      </c>
      <c r="U1563" s="34" t="s">
        <v>553</v>
      </c>
      <c r="V1563" s="34" t="s">
        <v>2323</v>
      </c>
      <c r="W1563" s="34" t="s">
        <v>307</v>
      </c>
      <c r="X1563" s="87">
        <v>20739</v>
      </c>
      <c r="Y1563">
        <v>66</v>
      </c>
      <c r="Z1563" s="36">
        <f>VLOOKUP($Y1563,[2]Edades!$A$3:$H$153,4,FALSE)</f>
        <v>6</v>
      </c>
      <c r="AA1563" s="34" t="str">
        <f>VLOOKUP($Y1563,[2]Edades!$A$3:$H$153,6,FALSE)</f>
        <v>6 - Persona mayor</v>
      </c>
      <c r="AB1563" s="34">
        <f>VLOOKUP($Y1563,[2]Edades!$A$3:$H$153,7,FALSE)</f>
        <v>14</v>
      </c>
      <c r="AC1563" s="34" t="str">
        <f>VLOOKUP($Y1563,[2]Edades!$A$3:$H$153,8,FALSE)</f>
        <v>65-69</v>
      </c>
      <c r="AD1563" s="34" t="s">
        <v>129</v>
      </c>
      <c r="AE1563" s="1">
        <v>2</v>
      </c>
      <c r="AF1563" s="34" t="s">
        <v>2137</v>
      </c>
      <c r="AG1563" s="34" t="s">
        <v>2127</v>
      </c>
      <c r="AH1563" s="34" t="s">
        <v>2127</v>
      </c>
      <c r="AK1563" s="34" t="s">
        <v>139</v>
      </c>
      <c r="AM1563" s="34" t="s">
        <v>2127</v>
      </c>
      <c r="AN1563" s="36" t="s">
        <v>2127</v>
      </c>
      <c r="AO1563" s="36" t="s">
        <v>2127</v>
      </c>
      <c r="AP1563" s="34" t="s">
        <v>2127</v>
      </c>
      <c r="AQ1563" s="36" t="s">
        <v>2127</v>
      </c>
      <c r="AR1563" s="34" t="s">
        <v>2098</v>
      </c>
      <c r="AS1563" s="91" t="s">
        <v>7647</v>
      </c>
      <c r="AT1563" s="34">
        <v>3144569947</v>
      </c>
      <c r="AU1563" s="34" t="s">
        <v>2127</v>
      </c>
      <c r="AX1563" s="90"/>
      <c r="BA1563" s="91"/>
      <c r="BB1563" s="91"/>
      <c r="BC1563" s="91"/>
      <c r="BF1563" s="34" t="s">
        <v>4983</v>
      </c>
      <c r="BG1563" s="92" t="s">
        <v>2098</v>
      </c>
      <c r="BM1563" s="36" t="s">
        <v>131</v>
      </c>
      <c r="BN1563" s="34" t="s">
        <v>132</v>
      </c>
      <c r="BO1563" s="36">
        <v>0</v>
      </c>
      <c r="BQ1563" s="94"/>
      <c r="BS1563" s="36" t="s">
        <v>2127</v>
      </c>
      <c r="BU1563" s="95"/>
      <c r="BV1563" s="95"/>
      <c r="BW1563" s="61"/>
      <c r="BX1563" s="60"/>
      <c r="BY1563" s="59" t="str">
        <f t="shared" ca="1" si="121"/>
        <v/>
      </c>
      <c r="CD1563" s="68"/>
      <c r="CE1563" s="68"/>
      <c r="CF1563" s="67"/>
      <c r="CG1563">
        <v>70</v>
      </c>
      <c r="CH1563" s="2">
        <v>155</v>
      </c>
      <c r="CI1563" s="4">
        <f t="shared" si="122"/>
        <v>29.136316337148799</v>
      </c>
      <c r="CJ1563" s="5" t="str">
        <f t="shared" si="123"/>
        <v>SOBREPESO</v>
      </c>
      <c r="CK1563" s="36">
        <v>0</v>
      </c>
      <c r="CL1563" s="66"/>
      <c r="CM1563" s="89">
        <v>44159</v>
      </c>
      <c r="CN1563" s="97">
        <v>44174</v>
      </c>
      <c r="CP1563"/>
      <c r="CQ1563" s="65"/>
      <c r="CR1563" s="65"/>
      <c r="CS1563" s="98"/>
      <c r="CT1563"/>
      <c r="CU1563"/>
      <c r="CV1563" s="97"/>
      <c r="CW1563" s="2">
        <v>99</v>
      </c>
      <c r="CX1563" s="82">
        <v>59</v>
      </c>
      <c r="DG1563" s="64"/>
      <c r="DI1563" s="89"/>
      <c r="DJ1563" s="89"/>
      <c r="DN1563" s="34"/>
      <c r="DO1563" s="34"/>
      <c r="DP1563" s="34"/>
      <c r="DQ1563" s="34"/>
      <c r="DR1563" s="34"/>
      <c r="DS1563" s="34" t="s">
        <v>2127</v>
      </c>
      <c r="DT1563" s="34"/>
      <c r="DU1563" s="47">
        <v>44585</v>
      </c>
      <c r="DY1563" s="1">
        <v>1</v>
      </c>
      <c r="DZ1563" t="s">
        <v>7941</v>
      </c>
      <c r="EA1563" s="4">
        <v>0.56000000000000005</v>
      </c>
      <c r="EB1563" s="4">
        <v>114</v>
      </c>
      <c r="EC1563" s="4">
        <v>125</v>
      </c>
      <c r="ED1563" s="4">
        <v>43.4</v>
      </c>
      <c r="EE1563" s="4">
        <v>62.6</v>
      </c>
      <c r="EF1563" s="4">
        <v>95</v>
      </c>
      <c r="EG1563" s="4">
        <v>2</v>
      </c>
      <c r="EH1563" s="4">
        <v>6.3</v>
      </c>
      <c r="EJ1563"/>
      <c r="EL1563" s="34"/>
      <c r="EN1563" s="34"/>
    </row>
    <row r="1564" spans="1:144" x14ac:dyDescent="0.25">
      <c r="A1564" s="85">
        <v>2022</v>
      </c>
      <c r="B1564" s="87">
        <v>44830</v>
      </c>
      <c r="C1564" t="s">
        <v>121</v>
      </c>
      <c r="D1564" t="s">
        <v>122</v>
      </c>
      <c r="E1564" s="34" t="s">
        <v>7938</v>
      </c>
      <c r="F1564" s="34">
        <f t="shared" si="124"/>
        <v>1563</v>
      </c>
      <c r="G1564" s="34" t="s">
        <v>4985</v>
      </c>
      <c r="H1564">
        <v>18</v>
      </c>
      <c r="I1564" s="34" t="s">
        <v>6141</v>
      </c>
      <c r="J1564" s="34" t="s">
        <v>4988</v>
      </c>
      <c r="K1564" s="34" t="str">
        <f>VLOOKUP(J1564,[2]CodMpios!$B$347:$E$362,4,FALSE)</f>
        <v>18001 - Florencia</v>
      </c>
      <c r="L1564" s="34" t="str">
        <f>VLOOKUP($J1564,[2]Coord_Mpios_X_Y!$B$2:$K$1123,9,FALSE)</f>
        <v>1,749138703818</v>
      </c>
      <c r="M1564" s="34" t="str">
        <f>VLOOKUP($J1564,[2]Coord_Mpios_X_Y!$B$2:$K$1123,10,FALSE)</f>
        <v>-75,558239064333</v>
      </c>
      <c r="N1564" s="34" t="s">
        <v>125</v>
      </c>
      <c r="O1564" s="34" t="s">
        <v>126</v>
      </c>
      <c r="Q1564" s="34" t="s">
        <v>127</v>
      </c>
      <c r="R1564" s="34">
        <v>40078704</v>
      </c>
      <c r="S1564" s="34" t="str">
        <f t="shared" si="120"/>
        <v>CC40078704</v>
      </c>
      <c r="T1564" s="34" t="s">
        <v>5109</v>
      </c>
      <c r="U1564" s="34" t="s">
        <v>1489</v>
      </c>
      <c r="V1564" s="34" t="s">
        <v>5282</v>
      </c>
      <c r="W1564" s="34" t="s">
        <v>5146</v>
      </c>
      <c r="X1564" s="87">
        <v>29372</v>
      </c>
      <c r="Y1564">
        <v>42</v>
      </c>
      <c r="Z1564" s="36">
        <f>VLOOKUP($Y1564,[2]Edades!$A$3:$H$153,4,FALSE)</f>
        <v>5</v>
      </c>
      <c r="AA1564" s="34" t="str">
        <f>VLOOKUP($Y1564,[2]Edades!$A$3:$H$153,6,FALSE)</f>
        <v>5 - Adultez</v>
      </c>
      <c r="AB1564" s="34">
        <f>VLOOKUP($Y1564,[2]Edades!$A$3:$H$153,7,FALSE)</f>
        <v>9</v>
      </c>
      <c r="AC1564" s="34" t="str">
        <f>VLOOKUP($Y1564,[2]Edades!$A$3:$H$153,8,FALSE)</f>
        <v>40-44</v>
      </c>
      <c r="AD1564" s="34" t="s">
        <v>129</v>
      </c>
      <c r="AE1564" s="1">
        <v>2</v>
      </c>
      <c r="AF1564" s="34" t="s">
        <v>130</v>
      </c>
      <c r="AG1564" s="34" t="s">
        <v>2127</v>
      </c>
      <c r="AH1564" s="34" t="s">
        <v>2127</v>
      </c>
      <c r="AK1564" s="34" t="s">
        <v>125</v>
      </c>
      <c r="AM1564" s="34" t="s">
        <v>2127</v>
      </c>
      <c r="AN1564" s="36" t="s">
        <v>2127</v>
      </c>
      <c r="AO1564" s="36" t="s">
        <v>2127</v>
      </c>
      <c r="AP1564" s="34" t="s">
        <v>2127</v>
      </c>
      <c r="AQ1564" s="36" t="s">
        <v>2127</v>
      </c>
      <c r="AR1564" s="34" t="s">
        <v>2098</v>
      </c>
      <c r="AS1564" s="91" t="s">
        <v>7648</v>
      </c>
      <c r="AT1564" s="34">
        <v>3133952281</v>
      </c>
      <c r="AU1564" s="34" t="s">
        <v>2127</v>
      </c>
      <c r="AX1564" s="90"/>
      <c r="BA1564" s="91"/>
      <c r="BB1564" s="91"/>
      <c r="BC1564" s="91"/>
      <c r="BF1564" s="34" t="s">
        <v>4983</v>
      </c>
      <c r="BG1564" s="92" t="s">
        <v>2098</v>
      </c>
      <c r="BM1564" s="36" t="s">
        <v>131</v>
      </c>
      <c r="BN1564" s="34" t="s">
        <v>132</v>
      </c>
      <c r="BO1564" s="36">
        <v>0</v>
      </c>
      <c r="BQ1564" s="94"/>
      <c r="BS1564" s="36" t="s">
        <v>2127</v>
      </c>
      <c r="BU1564" s="95"/>
      <c r="BV1564" s="95"/>
      <c r="BW1564" s="61"/>
      <c r="BX1564" s="60"/>
      <c r="BY1564" s="59" t="str">
        <f t="shared" ca="1" si="121"/>
        <v/>
      </c>
      <c r="CD1564" s="68"/>
      <c r="CE1564" s="68"/>
      <c r="CF1564" s="67"/>
      <c r="CG1564"/>
      <c r="CH1564" s="2"/>
      <c r="CI1564" s="4" t="e">
        <f t="shared" si="122"/>
        <v>#DIV/0!</v>
      </c>
      <c r="CJ1564" s="5" t="str">
        <f t="shared" si="123"/>
        <v>SIN DATO</v>
      </c>
      <c r="CK1564" s="36">
        <v>0</v>
      </c>
      <c r="CL1564" s="66"/>
      <c r="CM1564" s="89">
        <v>44160</v>
      </c>
      <c r="CN1564" s="97">
        <v>44208</v>
      </c>
      <c r="CP1564"/>
      <c r="CQ1564" s="65"/>
      <c r="CR1564" s="65"/>
      <c r="CS1564" s="98"/>
      <c r="CT1564"/>
      <c r="CU1564"/>
      <c r="CV1564" s="97"/>
      <c r="CW1564" s="2"/>
      <c r="CX1564" s="82"/>
      <c r="DG1564" s="64"/>
      <c r="DI1564" s="89"/>
      <c r="DJ1564" s="89"/>
      <c r="DN1564" s="34"/>
      <c r="DO1564" s="34"/>
      <c r="DP1564" s="34"/>
      <c r="DQ1564" s="34"/>
      <c r="DR1564" s="34"/>
      <c r="DS1564" s="34" t="s">
        <v>2127</v>
      </c>
      <c r="DT1564" s="34"/>
      <c r="DU1564" s="47">
        <v>44208</v>
      </c>
      <c r="DY1564" s="1">
        <v>2</v>
      </c>
      <c r="DZ1564" t="s">
        <v>7940</v>
      </c>
      <c r="EB1564" s="4"/>
      <c r="EJ1564"/>
      <c r="EL1564" s="34"/>
      <c r="EN1564" s="34"/>
    </row>
    <row r="1565" spans="1:144" x14ac:dyDescent="0.25">
      <c r="A1565" s="85">
        <v>2022</v>
      </c>
      <c r="B1565" s="87">
        <v>44830</v>
      </c>
      <c r="C1565" t="s">
        <v>121</v>
      </c>
      <c r="D1565" t="s">
        <v>122</v>
      </c>
      <c r="E1565" s="34" t="s">
        <v>7938</v>
      </c>
      <c r="F1565" s="34">
        <f t="shared" si="124"/>
        <v>1564</v>
      </c>
      <c r="G1565" s="34" t="s">
        <v>4985</v>
      </c>
      <c r="H1565">
        <v>18</v>
      </c>
      <c r="I1565" s="34" t="s">
        <v>6141</v>
      </c>
      <c r="J1565" s="34" t="s">
        <v>5052</v>
      </c>
      <c r="K1565" s="34" t="str">
        <f>VLOOKUP(J1565,[2]CodMpios!$B$347:$E$362,4,FALSE)</f>
        <v>18256 - El Paujil</v>
      </c>
      <c r="L1565" s="34" t="str">
        <f>VLOOKUP($J1565,[2]Coord_Mpios_X_Y!$B$2:$K$1123,9,FALSE)</f>
        <v>1,617746356165</v>
      </c>
      <c r="M1565" s="34" t="str">
        <f>VLOOKUP($J1565,[2]Coord_Mpios_X_Y!$B$2:$K$1123,10,FALSE)</f>
        <v>-75,234043334186</v>
      </c>
      <c r="N1565" s="34" t="s">
        <v>6142</v>
      </c>
      <c r="O1565" s="34" t="s">
        <v>126</v>
      </c>
      <c r="Q1565" s="34" t="s">
        <v>127</v>
      </c>
      <c r="R1565" s="34">
        <v>14258162</v>
      </c>
      <c r="S1565" s="34" t="str">
        <f t="shared" si="120"/>
        <v>CC14258162</v>
      </c>
      <c r="T1565" s="34" t="s">
        <v>188</v>
      </c>
      <c r="U1565" s="34" t="s">
        <v>5281</v>
      </c>
      <c r="V1565" s="34" t="s">
        <v>5280</v>
      </c>
      <c r="W1565" s="34" t="s">
        <v>335</v>
      </c>
      <c r="X1565" s="87">
        <v>23637</v>
      </c>
      <c r="Y1565">
        <v>58</v>
      </c>
      <c r="Z1565" s="36">
        <f>VLOOKUP($Y1565,[2]Edades!$A$3:$H$153,4,FALSE)</f>
        <v>5</v>
      </c>
      <c r="AA1565" s="34" t="str">
        <f>VLOOKUP($Y1565,[2]Edades!$A$3:$H$153,6,FALSE)</f>
        <v>5 - Adultez</v>
      </c>
      <c r="AB1565" s="34">
        <f>VLOOKUP($Y1565,[2]Edades!$A$3:$H$153,7,FALSE)</f>
        <v>12</v>
      </c>
      <c r="AC1565" s="34" t="str">
        <f>VLOOKUP($Y1565,[2]Edades!$A$3:$H$153,8,FALSE)</f>
        <v>55-59</v>
      </c>
      <c r="AD1565" s="34" t="s">
        <v>146</v>
      </c>
      <c r="AE1565">
        <v>1</v>
      </c>
      <c r="AF1565" s="34" t="s">
        <v>130</v>
      </c>
      <c r="AG1565" s="34" t="s">
        <v>2127</v>
      </c>
      <c r="AH1565" s="34" t="s">
        <v>2127</v>
      </c>
      <c r="AK1565" s="34" t="s">
        <v>6142</v>
      </c>
      <c r="AM1565" s="34" t="s">
        <v>2127</v>
      </c>
      <c r="AN1565" s="36" t="s">
        <v>2127</v>
      </c>
      <c r="AO1565" s="36" t="s">
        <v>2127</v>
      </c>
      <c r="AP1565" s="34" t="s">
        <v>2127</v>
      </c>
      <c r="AQ1565" s="36" t="s">
        <v>2127</v>
      </c>
      <c r="AR1565" s="34" t="s">
        <v>5078</v>
      </c>
      <c r="AS1565" s="91" t="s">
        <v>7649</v>
      </c>
      <c r="AT1565" s="34">
        <v>3115899251</v>
      </c>
      <c r="AU1565" s="34" t="s">
        <v>2127</v>
      </c>
      <c r="AX1565" s="90"/>
      <c r="BA1565" s="91"/>
      <c r="BB1565" s="91"/>
      <c r="BC1565" s="91"/>
      <c r="BF1565" s="34" t="s">
        <v>4983</v>
      </c>
      <c r="BG1565" s="92" t="s">
        <v>2098</v>
      </c>
      <c r="BM1565" s="36" t="s">
        <v>131</v>
      </c>
      <c r="BN1565" s="34" t="s">
        <v>132</v>
      </c>
      <c r="BO1565" s="36">
        <v>0</v>
      </c>
      <c r="BQ1565" s="94"/>
      <c r="BS1565" s="36" t="s">
        <v>2127</v>
      </c>
      <c r="BU1565" s="95"/>
      <c r="BV1565" s="95"/>
      <c r="BW1565" s="61"/>
      <c r="BX1565" s="60"/>
      <c r="BY1565" s="59" t="str">
        <f t="shared" ca="1" si="121"/>
        <v/>
      </c>
      <c r="CD1565" s="68"/>
      <c r="CE1565" s="68"/>
      <c r="CF1565" s="67"/>
      <c r="CG1565"/>
      <c r="CH1565" s="2"/>
      <c r="CI1565" s="4" t="e">
        <f t="shared" si="122"/>
        <v>#DIV/0!</v>
      </c>
      <c r="CJ1565" s="5" t="str">
        <f t="shared" si="123"/>
        <v>SIN DATO</v>
      </c>
      <c r="CK1565" s="36">
        <v>0</v>
      </c>
      <c r="CL1565" s="66"/>
      <c r="CM1565" s="89">
        <v>44468</v>
      </c>
      <c r="CN1565" s="97">
        <v>44489</v>
      </c>
      <c r="CP1565"/>
      <c r="CQ1565" s="65"/>
      <c r="CR1565" s="65"/>
      <c r="CS1565" s="98"/>
      <c r="CT1565"/>
      <c r="CU1565"/>
      <c r="CV1565" s="97"/>
      <c r="CW1565" s="2"/>
      <c r="CX1565" s="82"/>
      <c r="DG1565" s="64"/>
      <c r="DI1565" s="89"/>
      <c r="DJ1565" s="89"/>
      <c r="DN1565" s="34"/>
      <c r="DO1565" s="34"/>
      <c r="DP1565" s="34"/>
      <c r="DQ1565" s="34"/>
      <c r="DR1565" s="34"/>
      <c r="DS1565" s="34" t="s">
        <v>2127</v>
      </c>
      <c r="DT1565" s="34"/>
      <c r="DU1565" s="47">
        <v>44489</v>
      </c>
      <c r="DY1565" s="1">
        <v>2</v>
      </c>
      <c r="DZ1565" t="s">
        <v>7940</v>
      </c>
      <c r="EB1565" s="4"/>
      <c r="EJ1565"/>
      <c r="EL1565" s="34"/>
      <c r="EN1565" s="34"/>
    </row>
    <row r="1566" spans="1:144" x14ac:dyDescent="0.25">
      <c r="A1566" s="85">
        <v>2022</v>
      </c>
      <c r="B1566" s="87">
        <v>44830</v>
      </c>
      <c r="C1566" t="s">
        <v>121</v>
      </c>
      <c r="D1566" t="s">
        <v>122</v>
      </c>
      <c r="E1566" s="34" t="s">
        <v>7938</v>
      </c>
      <c r="F1566" s="34">
        <f t="shared" si="124"/>
        <v>1565</v>
      </c>
      <c r="G1566" s="34" t="s">
        <v>4985</v>
      </c>
      <c r="H1566">
        <v>18</v>
      </c>
      <c r="I1566" s="34" t="s">
        <v>6141</v>
      </c>
      <c r="J1566" s="34" t="s">
        <v>4988</v>
      </c>
      <c r="K1566" s="34" t="str">
        <f>VLOOKUP(J1566,[2]CodMpios!$B$347:$E$362,4,FALSE)</f>
        <v>18001 - Florencia</v>
      </c>
      <c r="L1566" s="34" t="str">
        <f>VLOOKUP($J1566,[2]Coord_Mpios_X_Y!$B$2:$K$1123,9,FALSE)</f>
        <v>1,749138703818</v>
      </c>
      <c r="M1566" s="34" t="str">
        <f>VLOOKUP($J1566,[2]Coord_Mpios_X_Y!$B$2:$K$1123,10,FALSE)</f>
        <v>-75,558239064333</v>
      </c>
      <c r="N1566" s="34" t="s">
        <v>139</v>
      </c>
      <c r="O1566" s="34" t="s">
        <v>126</v>
      </c>
      <c r="Q1566" s="34" t="s">
        <v>127</v>
      </c>
      <c r="R1566" s="34">
        <v>79262244</v>
      </c>
      <c r="S1566" s="34" t="str">
        <f t="shared" si="120"/>
        <v>CC79262244</v>
      </c>
      <c r="T1566" s="34" t="s">
        <v>691</v>
      </c>
      <c r="V1566" s="34" t="s">
        <v>135</v>
      </c>
      <c r="W1566" s="34" t="s">
        <v>5018</v>
      </c>
      <c r="X1566" s="87">
        <v>22997</v>
      </c>
      <c r="Y1566">
        <v>60</v>
      </c>
      <c r="Z1566" s="36">
        <f>VLOOKUP($Y1566,[2]Edades!$A$3:$H$153,4,FALSE)</f>
        <v>6</v>
      </c>
      <c r="AA1566" s="34" t="str">
        <f>VLOOKUP($Y1566,[2]Edades!$A$3:$H$153,6,FALSE)</f>
        <v>6 - Persona mayor</v>
      </c>
      <c r="AB1566" s="34">
        <f>VLOOKUP($Y1566,[2]Edades!$A$3:$H$153,7,FALSE)</f>
        <v>13</v>
      </c>
      <c r="AC1566" s="34" t="str">
        <f>VLOOKUP($Y1566,[2]Edades!$A$3:$H$153,8,FALSE)</f>
        <v>60-64</v>
      </c>
      <c r="AD1566" s="34" t="s">
        <v>146</v>
      </c>
      <c r="AE1566">
        <v>1</v>
      </c>
      <c r="AF1566" s="34" t="s">
        <v>2137</v>
      </c>
      <c r="AG1566" s="34" t="s">
        <v>2127</v>
      </c>
      <c r="AH1566" s="34" t="s">
        <v>2127</v>
      </c>
      <c r="AK1566" s="34" t="s">
        <v>139</v>
      </c>
      <c r="AM1566" s="34" t="s">
        <v>2127</v>
      </c>
      <c r="AN1566" s="36" t="s">
        <v>2127</v>
      </c>
      <c r="AO1566" s="36" t="s">
        <v>2127</v>
      </c>
      <c r="AP1566" s="34" t="s">
        <v>2127</v>
      </c>
      <c r="AQ1566" s="36" t="s">
        <v>2127</v>
      </c>
      <c r="AR1566" s="34" t="s">
        <v>2098</v>
      </c>
      <c r="AS1566" s="91" t="s">
        <v>7650</v>
      </c>
      <c r="AT1566" s="34">
        <v>3143246251</v>
      </c>
      <c r="AU1566" s="34" t="s">
        <v>2127</v>
      </c>
      <c r="AX1566" s="90"/>
      <c r="BA1566" s="91"/>
      <c r="BB1566" s="91"/>
      <c r="BC1566" s="91"/>
      <c r="BF1566" s="34" t="s">
        <v>4983</v>
      </c>
      <c r="BG1566" s="92" t="s">
        <v>2098</v>
      </c>
      <c r="BM1566" s="36" t="s">
        <v>131</v>
      </c>
      <c r="BN1566" s="34" t="s">
        <v>132</v>
      </c>
      <c r="BO1566" s="36">
        <v>0</v>
      </c>
      <c r="BQ1566" s="94"/>
      <c r="BS1566" s="36" t="s">
        <v>2127</v>
      </c>
      <c r="BU1566" s="95"/>
      <c r="BV1566" s="95"/>
      <c r="BW1566" s="61"/>
      <c r="BX1566" s="60"/>
      <c r="BY1566" s="59" t="str">
        <f t="shared" ca="1" si="121"/>
        <v/>
      </c>
      <c r="CD1566" s="68"/>
      <c r="CE1566" s="68"/>
      <c r="CF1566" s="67"/>
      <c r="CG1566"/>
      <c r="CH1566" s="2"/>
      <c r="CI1566" s="4" t="e">
        <f t="shared" si="122"/>
        <v>#DIV/0!</v>
      </c>
      <c r="CJ1566" s="5" t="str">
        <f t="shared" si="123"/>
        <v>SIN DATO</v>
      </c>
      <c r="CK1566" s="36">
        <v>0</v>
      </c>
      <c r="CL1566" s="66"/>
      <c r="CM1566" s="89">
        <v>44165</v>
      </c>
      <c r="CN1566" s="97">
        <v>44257</v>
      </c>
      <c r="CP1566"/>
      <c r="CQ1566" s="65"/>
      <c r="CR1566" s="65"/>
      <c r="CS1566" s="98"/>
      <c r="CT1566"/>
      <c r="CU1566"/>
      <c r="CV1566" s="97"/>
      <c r="CW1566" s="2"/>
      <c r="CX1566" s="82"/>
      <c r="DG1566" s="64"/>
      <c r="DI1566" s="89"/>
      <c r="DJ1566" s="89"/>
      <c r="DN1566" s="34"/>
      <c r="DO1566" s="34"/>
      <c r="DP1566" s="34"/>
      <c r="DQ1566" s="34"/>
      <c r="DR1566" s="34"/>
      <c r="DS1566" s="34" t="s">
        <v>2127</v>
      </c>
      <c r="DT1566" s="34"/>
      <c r="DU1566" s="47">
        <v>44257</v>
      </c>
      <c r="DY1566" s="1">
        <v>1</v>
      </c>
      <c r="DZ1566" t="s">
        <v>7940</v>
      </c>
      <c r="EB1566" s="4"/>
      <c r="EJ1566"/>
      <c r="EL1566" s="34"/>
      <c r="EN1566" s="34"/>
    </row>
    <row r="1567" spans="1:144" x14ac:dyDescent="0.25">
      <c r="A1567" s="85">
        <v>2022</v>
      </c>
      <c r="B1567" s="87">
        <v>44830</v>
      </c>
      <c r="C1567" t="s">
        <v>121</v>
      </c>
      <c r="D1567" t="s">
        <v>122</v>
      </c>
      <c r="E1567" s="34" t="s">
        <v>7938</v>
      </c>
      <c r="F1567" s="34">
        <f t="shared" si="124"/>
        <v>1566</v>
      </c>
      <c r="G1567" s="34" t="s">
        <v>4985</v>
      </c>
      <c r="H1567">
        <v>18</v>
      </c>
      <c r="I1567" s="34" t="s">
        <v>6141</v>
      </c>
      <c r="J1567" s="34" t="s">
        <v>5007</v>
      </c>
      <c r="K1567" s="34" t="str">
        <f>VLOOKUP(J1567,[2]CodMpios!$B$347:$E$362,4,FALSE)</f>
        <v>18410 - La Montañita</v>
      </c>
      <c r="L1567" s="34" t="str">
        <f>VLOOKUP($J1567,[2]Coord_Mpios_X_Y!$B$2:$K$1123,9,FALSE)</f>
        <v>1,302860442333</v>
      </c>
      <c r="M1567" s="34" t="str">
        <f>VLOOKUP($J1567,[2]Coord_Mpios_X_Y!$B$2:$K$1123,10,FALSE)</f>
        <v>-75,235727318747</v>
      </c>
      <c r="N1567" s="34" t="s">
        <v>125</v>
      </c>
      <c r="O1567" s="34" t="s">
        <v>126</v>
      </c>
      <c r="Q1567" s="34" t="s">
        <v>127</v>
      </c>
      <c r="R1567" s="34">
        <v>17675265</v>
      </c>
      <c r="S1567" s="34" t="str">
        <f t="shared" si="120"/>
        <v>CC17675265</v>
      </c>
      <c r="T1567" s="34" t="s">
        <v>5279</v>
      </c>
      <c r="V1567" s="34" t="s">
        <v>1030</v>
      </c>
      <c r="W1567" s="34" t="s">
        <v>135</v>
      </c>
      <c r="X1567" s="87">
        <v>20824</v>
      </c>
      <c r="Y1567">
        <v>66</v>
      </c>
      <c r="Z1567" s="36">
        <f>VLOOKUP($Y1567,[2]Edades!$A$3:$H$153,4,FALSE)</f>
        <v>6</v>
      </c>
      <c r="AA1567" s="34" t="str">
        <f>VLOOKUP($Y1567,[2]Edades!$A$3:$H$153,6,FALSE)</f>
        <v>6 - Persona mayor</v>
      </c>
      <c r="AB1567" s="34">
        <f>VLOOKUP($Y1567,[2]Edades!$A$3:$H$153,7,FALSE)</f>
        <v>14</v>
      </c>
      <c r="AC1567" s="34" t="str">
        <f>VLOOKUP($Y1567,[2]Edades!$A$3:$H$153,8,FALSE)</f>
        <v>65-69</v>
      </c>
      <c r="AD1567" s="34" t="s">
        <v>146</v>
      </c>
      <c r="AE1567">
        <v>1</v>
      </c>
      <c r="AF1567" s="34" t="s">
        <v>2137</v>
      </c>
      <c r="AG1567" s="34" t="s">
        <v>2127</v>
      </c>
      <c r="AH1567" s="34" t="s">
        <v>2127</v>
      </c>
      <c r="AK1567" s="34" t="s">
        <v>125</v>
      </c>
      <c r="AM1567" s="34" t="s">
        <v>2127</v>
      </c>
      <c r="AN1567" s="36" t="s">
        <v>2127</v>
      </c>
      <c r="AO1567" s="36" t="s">
        <v>2127</v>
      </c>
      <c r="AP1567" s="34" t="s">
        <v>2127</v>
      </c>
      <c r="AQ1567" s="36" t="s">
        <v>2127</v>
      </c>
      <c r="AR1567" s="34" t="s">
        <v>2098</v>
      </c>
      <c r="AS1567" s="91" t="s">
        <v>6144</v>
      </c>
      <c r="AT1567" s="34">
        <v>3124798985</v>
      </c>
      <c r="AU1567" s="34" t="s">
        <v>2127</v>
      </c>
      <c r="AX1567" s="90"/>
      <c r="BA1567" s="91"/>
      <c r="BB1567" s="91"/>
      <c r="BC1567" s="91"/>
      <c r="BF1567" s="34" t="s">
        <v>4983</v>
      </c>
      <c r="BG1567" s="92" t="s">
        <v>2098</v>
      </c>
      <c r="BM1567" s="36" t="s">
        <v>131</v>
      </c>
      <c r="BN1567" s="34" t="s">
        <v>132</v>
      </c>
      <c r="BO1567" s="36">
        <v>0</v>
      </c>
      <c r="BQ1567" s="94"/>
      <c r="BS1567" s="36" t="s">
        <v>2127</v>
      </c>
      <c r="BU1567" s="95"/>
      <c r="BV1567" s="95"/>
      <c r="BW1567" s="61"/>
      <c r="BX1567" s="60"/>
      <c r="BY1567" s="59" t="str">
        <f t="shared" ca="1" si="121"/>
        <v/>
      </c>
      <c r="CD1567" s="68"/>
      <c r="CE1567" s="68"/>
      <c r="CF1567" s="67"/>
      <c r="CG1567"/>
      <c r="CH1567" s="2"/>
      <c r="CI1567" s="4" t="e">
        <f t="shared" si="122"/>
        <v>#DIV/0!</v>
      </c>
      <c r="CJ1567" s="5" t="str">
        <f t="shared" si="123"/>
        <v>SIN DATO</v>
      </c>
      <c r="CK1567" s="36">
        <v>0</v>
      </c>
      <c r="CL1567" s="66"/>
      <c r="CM1567" s="89">
        <v>44165</v>
      </c>
      <c r="CN1567" s="97">
        <v>44169</v>
      </c>
      <c r="CP1567"/>
      <c r="CQ1567" s="65"/>
      <c r="CR1567" s="65"/>
      <c r="CS1567" s="98"/>
      <c r="CT1567"/>
      <c r="CU1567"/>
      <c r="CV1567" s="97"/>
      <c r="CW1567" s="2"/>
      <c r="CX1567" s="82"/>
      <c r="DG1567" s="64"/>
      <c r="DI1567" s="89"/>
      <c r="DJ1567" s="89"/>
      <c r="DN1567" s="34"/>
      <c r="DO1567" s="34"/>
      <c r="DP1567" s="34"/>
      <c r="DQ1567" s="34"/>
      <c r="DR1567" s="34"/>
      <c r="DS1567" s="34" t="s">
        <v>2127</v>
      </c>
      <c r="DT1567" s="34"/>
      <c r="DU1567" s="47">
        <v>44169</v>
      </c>
      <c r="DY1567" s="1">
        <v>1</v>
      </c>
      <c r="DZ1567" t="s">
        <v>7941</v>
      </c>
      <c r="EB1567" s="4"/>
      <c r="EJ1567"/>
      <c r="EL1567" s="34"/>
      <c r="EN1567" s="34"/>
    </row>
    <row r="1568" spans="1:144" x14ac:dyDescent="0.25">
      <c r="A1568" s="85">
        <v>2022</v>
      </c>
      <c r="B1568" s="87">
        <v>44830</v>
      </c>
      <c r="C1568" t="s">
        <v>121</v>
      </c>
      <c r="D1568" t="s">
        <v>122</v>
      </c>
      <c r="E1568" s="34" t="s">
        <v>7938</v>
      </c>
      <c r="F1568" s="34">
        <f t="shared" si="124"/>
        <v>1567</v>
      </c>
      <c r="G1568" s="34" t="s">
        <v>4985</v>
      </c>
      <c r="H1568">
        <v>18</v>
      </c>
      <c r="I1568" s="34" t="s">
        <v>6141</v>
      </c>
      <c r="J1568" s="34" t="s">
        <v>5007</v>
      </c>
      <c r="K1568" s="34" t="str">
        <f>VLOOKUP(J1568,[2]CodMpios!$B$347:$E$362,4,FALSE)</f>
        <v>18410 - La Montañita</v>
      </c>
      <c r="L1568" s="34" t="str">
        <f>VLOOKUP($J1568,[2]Coord_Mpios_X_Y!$B$2:$K$1123,9,FALSE)</f>
        <v>1,302860442333</v>
      </c>
      <c r="M1568" s="34" t="str">
        <f>VLOOKUP($J1568,[2]Coord_Mpios_X_Y!$B$2:$K$1123,10,FALSE)</f>
        <v>-75,235727318747</v>
      </c>
      <c r="N1568" s="34" t="s">
        <v>125</v>
      </c>
      <c r="O1568" s="34" t="s">
        <v>126</v>
      </c>
      <c r="Q1568" s="34" t="s">
        <v>127</v>
      </c>
      <c r="R1568" s="34">
        <v>17644778</v>
      </c>
      <c r="S1568" s="34" t="str">
        <f t="shared" si="120"/>
        <v>CC17644778</v>
      </c>
      <c r="T1568" s="34" t="s">
        <v>2452</v>
      </c>
      <c r="U1568" s="34" t="s">
        <v>153</v>
      </c>
      <c r="V1568" s="34" t="s">
        <v>193</v>
      </c>
      <c r="W1568" s="34" t="s">
        <v>255</v>
      </c>
      <c r="X1568" s="87">
        <v>25457</v>
      </c>
      <c r="Y1568">
        <v>53</v>
      </c>
      <c r="Z1568" s="36">
        <f>VLOOKUP($Y1568,[2]Edades!$A$3:$H$153,4,FALSE)</f>
        <v>5</v>
      </c>
      <c r="AA1568" s="34" t="str">
        <f>VLOOKUP($Y1568,[2]Edades!$A$3:$H$153,6,FALSE)</f>
        <v>5 - Adultez</v>
      </c>
      <c r="AB1568" s="34">
        <f>VLOOKUP($Y1568,[2]Edades!$A$3:$H$153,7,FALSE)</f>
        <v>11</v>
      </c>
      <c r="AC1568" s="34" t="str">
        <f>VLOOKUP($Y1568,[2]Edades!$A$3:$H$153,8,FALSE)</f>
        <v>50-54</v>
      </c>
      <c r="AD1568" s="34" t="s">
        <v>146</v>
      </c>
      <c r="AE1568">
        <v>1</v>
      </c>
      <c r="AF1568" s="34" t="s">
        <v>130</v>
      </c>
      <c r="AG1568" s="34" t="s">
        <v>2127</v>
      </c>
      <c r="AH1568" s="34" t="s">
        <v>2127</v>
      </c>
      <c r="AK1568" s="34" t="s">
        <v>125</v>
      </c>
      <c r="AM1568" s="34" t="s">
        <v>2127</v>
      </c>
      <c r="AN1568" s="36" t="s">
        <v>2127</v>
      </c>
      <c r="AO1568" s="36" t="s">
        <v>2127</v>
      </c>
      <c r="AP1568" s="34" t="s">
        <v>2127</v>
      </c>
      <c r="AQ1568" s="36" t="s">
        <v>2127</v>
      </c>
      <c r="AR1568" s="34" t="s">
        <v>2098</v>
      </c>
      <c r="AS1568" s="91" t="s">
        <v>7651</v>
      </c>
      <c r="AT1568" s="34">
        <v>3192324304</v>
      </c>
      <c r="AU1568" s="34" t="s">
        <v>2127</v>
      </c>
      <c r="AX1568" s="90"/>
      <c r="BA1568" s="91"/>
      <c r="BB1568" s="91"/>
      <c r="BC1568" s="91"/>
      <c r="BF1568" s="34" t="s">
        <v>4983</v>
      </c>
      <c r="BG1568" s="92" t="s">
        <v>2098</v>
      </c>
      <c r="BM1568" s="36" t="s">
        <v>131</v>
      </c>
      <c r="BN1568" s="34" t="s">
        <v>132</v>
      </c>
      <c r="BO1568" s="36">
        <v>0</v>
      </c>
      <c r="BQ1568" s="94"/>
      <c r="BS1568" s="36" t="s">
        <v>2127</v>
      </c>
      <c r="BU1568" s="95"/>
      <c r="BV1568" s="95"/>
      <c r="BW1568" s="61"/>
      <c r="BX1568" s="60"/>
      <c r="BY1568" s="59" t="str">
        <f t="shared" ca="1" si="121"/>
        <v/>
      </c>
      <c r="CD1568" s="68"/>
      <c r="CE1568" s="68"/>
      <c r="CF1568" s="67"/>
      <c r="CG1568"/>
      <c r="CH1568" s="2"/>
      <c r="CI1568" s="4" t="e">
        <f t="shared" si="122"/>
        <v>#DIV/0!</v>
      </c>
      <c r="CJ1568" s="5" t="str">
        <f t="shared" si="123"/>
        <v>SIN DATO</v>
      </c>
      <c r="CK1568" s="36">
        <v>0</v>
      </c>
      <c r="CL1568" s="66"/>
      <c r="CM1568" s="89">
        <v>44162</v>
      </c>
      <c r="CN1568" s="97">
        <v>44168</v>
      </c>
      <c r="CP1568"/>
      <c r="CQ1568" s="65"/>
      <c r="CR1568" s="65"/>
      <c r="CS1568" s="98"/>
      <c r="CT1568"/>
      <c r="CU1568"/>
      <c r="CV1568" s="97"/>
      <c r="CW1568" s="2"/>
      <c r="CX1568" s="82"/>
      <c r="DG1568" s="64"/>
      <c r="DI1568" s="89"/>
      <c r="DJ1568" s="89"/>
      <c r="DN1568" s="34"/>
      <c r="DO1568" s="34"/>
      <c r="DP1568" s="34"/>
      <c r="DQ1568" s="34"/>
      <c r="DR1568" s="34"/>
      <c r="DS1568" s="34" t="s">
        <v>2127</v>
      </c>
      <c r="DT1568" s="34"/>
      <c r="DU1568" s="47">
        <v>44203</v>
      </c>
      <c r="DY1568" s="1">
        <v>1</v>
      </c>
      <c r="DZ1568" t="s">
        <v>7940</v>
      </c>
      <c r="EB1568" s="4"/>
      <c r="EJ1568"/>
      <c r="EL1568" s="34"/>
      <c r="EN1568" s="34"/>
    </row>
    <row r="1569" spans="1:144" x14ac:dyDescent="0.25">
      <c r="A1569" s="85">
        <v>2022</v>
      </c>
      <c r="B1569" s="87">
        <v>44830</v>
      </c>
      <c r="C1569" t="s">
        <v>121</v>
      </c>
      <c r="D1569" t="s">
        <v>122</v>
      </c>
      <c r="E1569" s="34" t="s">
        <v>7938</v>
      </c>
      <c r="F1569" s="34">
        <f t="shared" si="124"/>
        <v>1568</v>
      </c>
      <c r="G1569" s="34" t="s">
        <v>4985</v>
      </c>
      <c r="H1569">
        <v>18</v>
      </c>
      <c r="I1569" s="34" t="s">
        <v>6141</v>
      </c>
      <c r="J1569" s="34" t="s">
        <v>5008</v>
      </c>
      <c r="K1569" s="34" t="str">
        <f>VLOOKUP(J1569,[2]CodMpios!$B$347:$E$362,4,FALSE)</f>
        <v>18094 - Belén De Los Andaquíes</v>
      </c>
      <c r="L1569" s="34" t="str">
        <f>VLOOKUP($J1569,[2]Coord_Mpios_X_Y!$B$2:$K$1123,9,FALSE)</f>
        <v>1,500923003060</v>
      </c>
      <c r="M1569" s="34" t="str">
        <f>VLOOKUP($J1569,[2]Coord_Mpios_X_Y!$B$2:$K$1123,10,FALSE)</f>
        <v>-75,875645424257</v>
      </c>
      <c r="N1569" s="34" t="s">
        <v>125</v>
      </c>
      <c r="O1569" s="34" t="s">
        <v>126</v>
      </c>
      <c r="Q1569" s="34" t="s">
        <v>127</v>
      </c>
      <c r="R1569" s="34">
        <v>26630959</v>
      </c>
      <c r="S1569" s="34" t="str">
        <f t="shared" si="120"/>
        <v>CC26630959</v>
      </c>
      <c r="T1569" s="34" t="s">
        <v>896</v>
      </c>
      <c r="V1569" s="34" t="s">
        <v>5099</v>
      </c>
      <c r="W1569" s="34" t="s">
        <v>5278</v>
      </c>
      <c r="X1569" s="87">
        <v>26396</v>
      </c>
      <c r="Y1569">
        <v>50</v>
      </c>
      <c r="Z1569" s="36">
        <f>VLOOKUP($Y1569,[2]Edades!$A$3:$H$153,4,FALSE)</f>
        <v>5</v>
      </c>
      <c r="AA1569" s="34" t="str">
        <f>VLOOKUP($Y1569,[2]Edades!$A$3:$H$153,6,FALSE)</f>
        <v>5 - Adultez</v>
      </c>
      <c r="AB1569" s="34">
        <f>VLOOKUP($Y1569,[2]Edades!$A$3:$H$153,7,FALSE)</f>
        <v>11</v>
      </c>
      <c r="AC1569" s="34" t="str">
        <f>VLOOKUP($Y1569,[2]Edades!$A$3:$H$153,8,FALSE)</f>
        <v>50-54</v>
      </c>
      <c r="AD1569" s="34" t="s">
        <v>129</v>
      </c>
      <c r="AE1569" s="1">
        <v>2</v>
      </c>
      <c r="AF1569" s="34" t="s">
        <v>130</v>
      </c>
      <c r="AG1569" s="34" t="s">
        <v>2127</v>
      </c>
      <c r="AH1569" s="34" t="s">
        <v>2127</v>
      </c>
      <c r="AK1569" s="34" t="s">
        <v>125</v>
      </c>
      <c r="AM1569" s="34" t="s">
        <v>2127</v>
      </c>
      <c r="AN1569" s="36" t="s">
        <v>2127</v>
      </c>
      <c r="AO1569" s="36" t="s">
        <v>2127</v>
      </c>
      <c r="AP1569" s="34" t="s">
        <v>2127</v>
      </c>
      <c r="AQ1569" s="36" t="s">
        <v>2127</v>
      </c>
      <c r="AR1569" s="34" t="s">
        <v>5238</v>
      </c>
      <c r="AS1569" s="91" t="s">
        <v>7652</v>
      </c>
      <c r="AT1569" s="34">
        <v>3132081545</v>
      </c>
      <c r="AU1569" s="34" t="s">
        <v>2127</v>
      </c>
      <c r="AX1569" s="90"/>
      <c r="BA1569" s="91"/>
      <c r="BB1569" s="91"/>
      <c r="BC1569" s="91"/>
      <c r="BF1569" s="34" t="s">
        <v>4983</v>
      </c>
      <c r="BG1569" s="92" t="s">
        <v>2098</v>
      </c>
      <c r="BM1569" s="36" t="s">
        <v>131</v>
      </c>
      <c r="BN1569" s="34" t="s">
        <v>132</v>
      </c>
      <c r="BO1569" s="36">
        <v>0</v>
      </c>
      <c r="BQ1569" s="94"/>
      <c r="BS1569" s="36" t="s">
        <v>2127</v>
      </c>
      <c r="BU1569" s="95"/>
      <c r="BV1569" s="95"/>
      <c r="BW1569" s="61"/>
      <c r="BX1569" s="60"/>
      <c r="BY1569" s="59" t="str">
        <f t="shared" ca="1" si="121"/>
        <v/>
      </c>
      <c r="CD1569" s="68"/>
      <c r="CE1569" s="68"/>
      <c r="CF1569" s="67"/>
      <c r="CG1569"/>
      <c r="CH1569" s="2"/>
      <c r="CI1569" s="4" t="e">
        <f t="shared" si="122"/>
        <v>#DIV/0!</v>
      </c>
      <c r="CJ1569" s="5" t="str">
        <f t="shared" si="123"/>
        <v>SIN DATO</v>
      </c>
      <c r="CK1569" s="36">
        <v>0</v>
      </c>
      <c r="CL1569" s="66"/>
      <c r="CM1569" s="89">
        <v>44169</v>
      </c>
      <c r="CN1569" s="97">
        <v>44169</v>
      </c>
      <c r="CP1569"/>
      <c r="CQ1569" s="65"/>
      <c r="CR1569" s="65"/>
      <c r="CS1569" s="98"/>
      <c r="CT1569"/>
      <c r="CU1569"/>
      <c r="CV1569" s="97"/>
      <c r="CW1569" s="2"/>
      <c r="CX1569" s="82"/>
      <c r="DG1569" s="64"/>
      <c r="DI1569" s="89"/>
      <c r="DJ1569" s="89"/>
      <c r="DN1569" s="34"/>
      <c r="DO1569" s="34"/>
      <c r="DP1569" s="34"/>
      <c r="DQ1569" s="34"/>
      <c r="DR1569" s="34"/>
      <c r="DS1569" s="34" t="s">
        <v>2127</v>
      </c>
      <c r="DT1569" s="34"/>
      <c r="DU1569" s="47">
        <v>44169</v>
      </c>
      <c r="DY1569" s="1">
        <v>1</v>
      </c>
      <c r="DZ1569" t="s">
        <v>7941</v>
      </c>
      <c r="EB1569" s="4"/>
      <c r="EJ1569"/>
      <c r="EL1569" s="34"/>
      <c r="EN1569" s="34"/>
    </row>
    <row r="1570" spans="1:144" x14ac:dyDescent="0.25">
      <c r="A1570" s="85">
        <v>2022</v>
      </c>
      <c r="B1570" s="87">
        <v>44830</v>
      </c>
      <c r="C1570" t="s">
        <v>121</v>
      </c>
      <c r="D1570" t="s">
        <v>122</v>
      </c>
      <c r="E1570" s="34" t="s">
        <v>7938</v>
      </c>
      <c r="F1570" s="34">
        <f t="shared" si="124"/>
        <v>1569</v>
      </c>
      <c r="G1570" s="34" t="s">
        <v>4985</v>
      </c>
      <c r="H1570">
        <v>18</v>
      </c>
      <c r="I1570" s="34" t="s">
        <v>6141</v>
      </c>
      <c r="J1570" s="34" t="s">
        <v>4988</v>
      </c>
      <c r="K1570" s="34" t="str">
        <f>VLOOKUP(J1570,[2]CodMpios!$B$347:$E$362,4,FALSE)</f>
        <v>18001 - Florencia</v>
      </c>
      <c r="L1570" s="34" t="str">
        <f>VLOOKUP($J1570,[2]Coord_Mpios_X_Y!$B$2:$K$1123,9,FALSE)</f>
        <v>1,749138703818</v>
      </c>
      <c r="M1570" s="34" t="str">
        <f>VLOOKUP($J1570,[2]Coord_Mpios_X_Y!$B$2:$K$1123,10,FALSE)</f>
        <v>-75,558239064333</v>
      </c>
      <c r="N1570" s="34" t="s">
        <v>125</v>
      </c>
      <c r="O1570" s="34" t="s">
        <v>126</v>
      </c>
      <c r="Q1570" s="34" t="s">
        <v>127</v>
      </c>
      <c r="R1570" s="34">
        <v>40076323</v>
      </c>
      <c r="S1570" s="34" t="str">
        <f t="shared" si="120"/>
        <v>CC40076323</v>
      </c>
      <c r="T1570" s="34" t="s">
        <v>2338</v>
      </c>
      <c r="V1570" s="34" t="s">
        <v>5277</v>
      </c>
      <c r="W1570" s="34" t="s">
        <v>5276</v>
      </c>
      <c r="X1570" s="87">
        <v>28169</v>
      </c>
      <c r="Y1570">
        <v>46</v>
      </c>
      <c r="Z1570" s="36">
        <f>VLOOKUP($Y1570,[2]Edades!$A$3:$H$153,4,FALSE)</f>
        <v>5</v>
      </c>
      <c r="AA1570" s="34" t="str">
        <f>VLOOKUP($Y1570,[2]Edades!$A$3:$H$153,6,FALSE)</f>
        <v>5 - Adultez</v>
      </c>
      <c r="AB1570" s="34">
        <f>VLOOKUP($Y1570,[2]Edades!$A$3:$H$153,7,FALSE)</f>
        <v>10</v>
      </c>
      <c r="AC1570" s="34" t="str">
        <f>VLOOKUP($Y1570,[2]Edades!$A$3:$H$153,8,FALSE)</f>
        <v>45-49</v>
      </c>
      <c r="AD1570" s="34" t="s">
        <v>129</v>
      </c>
      <c r="AE1570" s="1">
        <v>2</v>
      </c>
      <c r="AF1570" s="34" t="s">
        <v>130</v>
      </c>
      <c r="AG1570" s="34" t="s">
        <v>2127</v>
      </c>
      <c r="AH1570" s="34" t="s">
        <v>2127</v>
      </c>
      <c r="AK1570" s="34" t="s">
        <v>125</v>
      </c>
      <c r="AM1570" s="34" t="s">
        <v>2127</v>
      </c>
      <c r="AN1570" s="36" t="s">
        <v>2127</v>
      </c>
      <c r="AO1570" s="36" t="s">
        <v>2127</v>
      </c>
      <c r="AP1570" s="34" t="s">
        <v>2127</v>
      </c>
      <c r="AQ1570" s="36" t="s">
        <v>2127</v>
      </c>
      <c r="AR1570" s="34" t="s">
        <v>2098</v>
      </c>
      <c r="AS1570" s="91" t="s">
        <v>7653</v>
      </c>
      <c r="AT1570" s="34">
        <v>3124811689</v>
      </c>
      <c r="AU1570" s="34" t="s">
        <v>2127</v>
      </c>
      <c r="AX1570" s="90"/>
      <c r="BA1570" s="91"/>
      <c r="BB1570" s="91"/>
      <c r="BC1570" s="91"/>
      <c r="BF1570" s="34" t="s">
        <v>4983</v>
      </c>
      <c r="BG1570" s="92" t="s">
        <v>2098</v>
      </c>
      <c r="BM1570" s="36" t="s">
        <v>131</v>
      </c>
      <c r="BN1570" s="34" t="s">
        <v>132</v>
      </c>
      <c r="BO1570" s="36">
        <v>0</v>
      </c>
      <c r="BQ1570" s="94"/>
      <c r="BS1570" s="36" t="s">
        <v>2127</v>
      </c>
      <c r="BU1570" s="95"/>
      <c r="BV1570" s="95"/>
      <c r="BW1570" s="61"/>
      <c r="BX1570" s="60"/>
      <c r="BY1570" s="59" t="str">
        <f t="shared" ca="1" si="121"/>
        <v/>
      </c>
      <c r="CD1570" s="68"/>
      <c r="CE1570" s="68"/>
      <c r="CF1570" s="67"/>
      <c r="CG1570"/>
      <c r="CH1570" s="2"/>
      <c r="CI1570" s="4" t="e">
        <f t="shared" si="122"/>
        <v>#DIV/0!</v>
      </c>
      <c r="CJ1570" s="5" t="str">
        <f t="shared" si="123"/>
        <v>SIN DATO</v>
      </c>
      <c r="CK1570" s="36">
        <v>0</v>
      </c>
      <c r="CL1570" s="66"/>
      <c r="CM1570" s="89">
        <v>44169</v>
      </c>
      <c r="CN1570" s="97">
        <v>44204</v>
      </c>
      <c r="CP1570"/>
      <c r="CQ1570" s="65"/>
      <c r="CR1570" s="65"/>
      <c r="CS1570" s="98"/>
      <c r="CT1570"/>
      <c r="CU1570"/>
      <c r="CV1570" s="97"/>
      <c r="CW1570" s="2"/>
      <c r="CX1570" s="82"/>
      <c r="DG1570" s="64"/>
      <c r="DI1570" s="89"/>
      <c r="DJ1570" s="89"/>
      <c r="DN1570" s="34"/>
      <c r="DO1570" s="34"/>
      <c r="DP1570" s="34"/>
      <c r="DQ1570" s="34"/>
      <c r="DR1570" s="34"/>
      <c r="DS1570" s="34" t="s">
        <v>2127</v>
      </c>
      <c r="DT1570" s="34"/>
      <c r="DY1570" s="1">
        <v>1</v>
      </c>
      <c r="DZ1570" t="s">
        <v>7940</v>
      </c>
      <c r="EB1570" s="4"/>
      <c r="EJ1570"/>
      <c r="EL1570" s="34"/>
      <c r="EN1570" s="34"/>
    </row>
    <row r="1571" spans="1:144" x14ac:dyDescent="0.25">
      <c r="A1571" s="85">
        <v>2022</v>
      </c>
      <c r="B1571" s="87">
        <v>44830</v>
      </c>
      <c r="C1571" t="s">
        <v>121</v>
      </c>
      <c r="D1571" t="s">
        <v>122</v>
      </c>
      <c r="E1571" s="34" t="s">
        <v>7938</v>
      </c>
      <c r="F1571" s="34">
        <f t="shared" si="124"/>
        <v>1570</v>
      </c>
      <c r="G1571" s="34" t="s">
        <v>4985</v>
      </c>
      <c r="H1571">
        <v>18</v>
      </c>
      <c r="I1571" s="34" t="s">
        <v>6141</v>
      </c>
      <c r="J1571" s="34" t="s">
        <v>5007</v>
      </c>
      <c r="K1571" s="34" t="str">
        <f>VLOOKUP(J1571,[2]CodMpios!$B$347:$E$362,4,FALSE)</f>
        <v>18410 - La Montañita</v>
      </c>
      <c r="L1571" s="34" t="str">
        <f>VLOOKUP($J1571,[2]Coord_Mpios_X_Y!$B$2:$K$1123,9,FALSE)</f>
        <v>1,302860442333</v>
      </c>
      <c r="M1571" s="34" t="str">
        <f>VLOOKUP($J1571,[2]Coord_Mpios_X_Y!$B$2:$K$1123,10,FALSE)</f>
        <v>-75,235727318747</v>
      </c>
      <c r="N1571" s="34" t="s">
        <v>125</v>
      </c>
      <c r="O1571" s="34" t="s">
        <v>126</v>
      </c>
      <c r="Q1571" s="34" t="s">
        <v>127</v>
      </c>
      <c r="R1571" s="34">
        <v>17703121</v>
      </c>
      <c r="S1571" s="34" t="str">
        <f t="shared" si="120"/>
        <v>CC17703121</v>
      </c>
      <c r="T1571" s="34" t="s">
        <v>983</v>
      </c>
      <c r="U1571" s="34" t="s">
        <v>489</v>
      </c>
      <c r="V1571" s="34" t="s">
        <v>2117</v>
      </c>
      <c r="W1571" s="34" t="s">
        <v>2517</v>
      </c>
      <c r="X1571" s="87">
        <v>21127</v>
      </c>
      <c r="Y1571">
        <v>65</v>
      </c>
      <c r="Z1571" s="36">
        <f>VLOOKUP($Y1571,[2]Edades!$A$3:$H$153,4,FALSE)</f>
        <v>6</v>
      </c>
      <c r="AA1571" s="34" t="str">
        <f>VLOOKUP($Y1571,[2]Edades!$A$3:$H$153,6,FALSE)</f>
        <v>6 - Persona mayor</v>
      </c>
      <c r="AB1571" s="34">
        <f>VLOOKUP($Y1571,[2]Edades!$A$3:$H$153,7,FALSE)</f>
        <v>14</v>
      </c>
      <c r="AC1571" s="34" t="str">
        <f>VLOOKUP($Y1571,[2]Edades!$A$3:$H$153,8,FALSE)</f>
        <v>65-69</v>
      </c>
      <c r="AD1571" s="34" t="s">
        <v>146</v>
      </c>
      <c r="AE1571">
        <v>1</v>
      </c>
      <c r="AF1571" s="34" t="s">
        <v>2137</v>
      </c>
      <c r="AG1571" s="34" t="s">
        <v>2127</v>
      </c>
      <c r="AH1571" s="34" t="s">
        <v>2127</v>
      </c>
      <c r="AK1571" s="34" t="s">
        <v>125</v>
      </c>
      <c r="AM1571" s="34" t="s">
        <v>2127</v>
      </c>
      <c r="AN1571" s="36" t="s">
        <v>2127</v>
      </c>
      <c r="AO1571" s="36" t="s">
        <v>2127</v>
      </c>
      <c r="AP1571" s="34" t="s">
        <v>2127</v>
      </c>
      <c r="AQ1571" s="36" t="s">
        <v>2127</v>
      </c>
      <c r="AR1571" s="34" t="s">
        <v>2098</v>
      </c>
      <c r="AS1571" s="91" t="s">
        <v>7654</v>
      </c>
      <c r="AT1571" s="34">
        <v>3124827336</v>
      </c>
      <c r="AU1571" s="34" t="s">
        <v>2127</v>
      </c>
      <c r="AX1571" s="90"/>
      <c r="BA1571" s="91"/>
      <c r="BB1571" s="91"/>
      <c r="BC1571" s="91"/>
      <c r="BF1571" s="34" t="s">
        <v>4983</v>
      </c>
      <c r="BG1571" s="92" t="s">
        <v>2098</v>
      </c>
      <c r="BM1571" s="36" t="s">
        <v>131</v>
      </c>
      <c r="BN1571" s="34" t="s">
        <v>132</v>
      </c>
      <c r="BO1571" s="36">
        <v>0</v>
      </c>
      <c r="BQ1571" s="94"/>
      <c r="BS1571" s="36" t="s">
        <v>2127</v>
      </c>
      <c r="BU1571" s="95"/>
      <c r="BV1571" s="95"/>
      <c r="BW1571" s="61"/>
      <c r="BX1571" s="60"/>
      <c r="BY1571" s="59" t="str">
        <f t="shared" ca="1" si="121"/>
        <v/>
      </c>
      <c r="CD1571" s="68"/>
      <c r="CE1571" s="68"/>
      <c r="CF1571" s="67"/>
      <c r="CG1571"/>
      <c r="CH1571" s="2"/>
      <c r="CI1571" s="4" t="e">
        <f t="shared" si="122"/>
        <v>#DIV/0!</v>
      </c>
      <c r="CJ1571" s="5" t="str">
        <f t="shared" si="123"/>
        <v>SIN DATO</v>
      </c>
      <c r="CK1571" s="36">
        <v>0</v>
      </c>
      <c r="CL1571" s="66"/>
      <c r="CM1571" s="89">
        <v>44159</v>
      </c>
      <c r="CN1571" s="97">
        <v>44169</v>
      </c>
      <c r="CP1571"/>
      <c r="CQ1571" s="65"/>
      <c r="CR1571" s="65"/>
      <c r="CS1571" s="98"/>
      <c r="CT1571"/>
      <c r="CU1571"/>
      <c r="CV1571" s="97"/>
      <c r="CW1571" s="2"/>
      <c r="CX1571" s="82"/>
      <c r="DG1571" s="64"/>
      <c r="DI1571" s="89"/>
      <c r="DJ1571" s="89"/>
      <c r="DN1571" s="34"/>
      <c r="DO1571" s="34"/>
      <c r="DP1571" s="34"/>
      <c r="DQ1571" s="34"/>
      <c r="DR1571" s="34"/>
      <c r="DS1571" s="34" t="s">
        <v>2127</v>
      </c>
      <c r="DT1571" s="34"/>
      <c r="DU1571" s="47">
        <v>44169</v>
      </c>
      <c r="DY1571" s="1">
        <v>2</v>
      </c>
      <c r="DZ1571" t="s">
        <v>7941</v>
      </c>
      <c r="EB1571" s="4"/>
      <c r="EJ1571"/>
      <c r="EL1571" s="34"/>
      <c r="EN1571" s="34"/>
    </row>
    <row r="1572" spans="1:144" x14ac:dyDescent="0.25">
      <c r="A1572" s="85">
        <v>2022</v>
      </c>
      <c r="B1572" s="87">
        <v>44830</v>
      </c>
      <c r="C1572" t="s">
        <v>121</v>
      </c>
      <c r="D1572" t="s">
        <v>122</v>
      </c>
      <c r="E1572" s="34" t="s">
        <v>7938</v>
      </c>
      <c r="F1572" s="34">
        <f t="shared" si="124"/>
        <v>1571</v>
      </c>
      <c r="G1572" s="34" t="s">
        <v>4985</v>
      </c>
      <c r="H1572">
        <v>18</v>
      </c>
      <c r="I1572" s="34" t="s">
        <v>6141</v>
      </c>
      <c r="J1572" s="34" t="s">
        <v>4984</v>
      </c>
      <c r="K1572" s="34" t="str">
        <f>VLOOKUP(J1572,[2]CodMpios!$B$347:$E$362,4,FALSE)</f>
        <v>18753 - San Vicente Del Caguán</v>
      </c>
      <c r="L1572" s="34" t="str">
        <f>VLOOKUP($J1572,[2]Coord_Mpios_X_Y!$B$2:$K$1123,9,FALSE)</f>
        <v>1,567801695842</v>
      </c>
      <c r="M1572" s="34" t="str">
        <f>VLOOKUP($J1572,[2]Coord_Mpios_X_Y!$B$2:$K$1123,10,FALSE)</f>
        <v>-74,262977514784</v>
      </c>
      <c r="N1572" s="34" t="s">
        <v>139</v>
      </c>
      <c r="O1572" s="34" t="s">
        <v>126</v>
      </c>
      <c r="Q1572" s="34" t="s">
        <v>127</v>
      </c>
      <c r="R1572" s="34">
        <v>15888722</v>
      </c>
      <c r="S1572" s="34" t="str">
        <f t="shared" si="120"/>
        <v>CC15888722</v>
      </c>
      <c r="T1572" s="34" t="s">
        <v>2351</v>
      </c>
      <c r="U1572" s="34" t="s">
        <v>157</v>
      </c>
      <c r="V1572" s="34" t="s">
        <v>5275</v>
      </c>
      <c r="W1572" s="34" t="s">
        <v>2344</v>
      </c>
      <c r="X1572" s="87">
        <v>24588</v>
      </c>
      <c r="Y1572">
        <v>55</v>
      </c>
      <c r="Z1572" s="36">
        <f>VLOOKUP($Y1572,[2]Edades!$A$3:$H$153,4,FALSE)</f>
        <v>5</v>
      </c>
      <c r="AA1572" s="34" t="str">
        <f>VLOOKUP($Y1572,[2]Edades!$A$3:$H$153,6,FALSE)</f>
        <v>5 - Adultez</v>
      </c>
      <c r="AB1572" s="34">
        <f>VLOOKUP($Y1572,[2]Edades!$A$3:$H$153,7,FALSE)</f>
        <v>12</v>
      </c>
      <c r="AC1572" s="34" t="str">
        <f>VLOOKUP($Y1572,[2]Edades!$A$3:$H$153,8,FALSE)</f>
        <v>55-59</v>
      </c>
      <c r="AD1572" s="34" t="s">
        <v>146</v>
      </c>
      <c r="AE1572">
        <v>1</v>
      </c>
      <c r="AF1572" s="34" t="s">
        <v>130</v>
      </c>
      <c r="AG1572" s="34" t="s">
        <v>2127</v>
      </c>
      <c r="AH1572" s="34" t="s">
        <v>2127</v>
      </c>
      <c r="AK1572" s="34" t="s">
        <v>139</v>
      </c>
      <c r="AM1572" s="34" t="s">
        <v>2127</v>
      </c>
      <c r="AN1572" s="36" t="s">
        <v>2127</v>
      </c>
      <c r="AO1572" s="36" t="s">
        <v>2127</v>
      </c>
      <c r="AP1572" s="34" t="s">
        <v>2127</v>
      </c>
      <c r="AQ1572" s="36" t="s">
        <v>2127</v>
      </c>
      <c r="AR1572" s="34" t="s">
        <v>5042</v>
      </c>
      <c r="AS1572" s="91" t="s">
        <v>7655</v>
      </c>
      <c r="AT1572" s="34">
        <v>3213739064</v>
      </c>
      <c r="AU1572" s="34" t="s">
        <v>2127</v>
      </c>
      <c r="AX1572" s="90"/>
      <c r="BA1572" s="91"/>
      <c r="BB1572" s="91"/>
      <c r="BC1572" s="91"/>
      <c r="BF1572" s="34" t="s">
        <v>4983</v>
      </c>
      <c r="BG1572" s="92" t="s">
        <v>5274</v>
      </c>
      <c r="BM1572" s="36" t="s">
        <v>131</v>
      </c>
      <c r="BN1572" s="34" t="s">
        <v>132</v>
      </c>
      <c r="BO1572" s="36">
        <v>0</v>
      </c>
      <c r="BQ1572" s="94"/>
      <c r="BS1572" s="36" t="s">
        <v>2127</v>
      </c>
      <c r="BU1572" s="95"/>
      <c r="BV1572" s="95"/>
      <c r="BW1572" s="61"/>
      <c r="BX1572" s="60"/>
      <c r="BY1572" s="59" t="str">
        <f t="shared" ca="1" si="121"/>
        <v/>
      </c>
      <c r="CD1572" s="68"/>
      <c r="CE1572" s="68"/>
      <c r="CF1572" s="67"/>
      <c r="CG1572"/>
      <c r="CH1572" s="2"/>
      <c r="CI1572" s="4" t="e">
        <f t="shared" si="122"/>
        <v>#DIV/0!</v>
      </c>
      <c r="CJ1572" s="5" t="str">
        <f t="shared" si="123"/>
        <v>SIN DATO</v>
      </c>
      <c r="CK1572" s="36">
        <v>0</v>
      </c>
      <c r="CL1572" s="66"/>
      <c r="CM1572" s="89">
        <v>44172</v>
      </c>
      <c r="CN1572" s="97">
        <v>44172</v>
      </c>
      <c r="CP1572"/>
      <c r="CQ1572" s="65"/>
      <c r="CR1572" s="65"/>
      <c r="CS1572" s="98"/>
      <c r="CT1572"/>
      <c r="CU1572"/>
      <c r="CV1572" s="97"/>
      <c r="CW1572" s="2"/>
      <c r="CX1572" s="82"/>
      <c r="DG1572" s="64"/>
      <c r="DI1572" s="89"/>
      <c r="DJ1572" s="89"/>
      <c r="DN1572" s="34"/>
      <c r="DO1572" s="34"/>
      <c r="DP1572" s="34"/>
      <c r="DQ1572" s="34"/>
      <c r="DR1572" s="34"/>
      <c r="DS1572" s="34" t="s">
        <v>2127</v>
      </c>
      <c r="DT1572" s="34"/>
      <c r="DZ1572" t="s">
        <v>7941</v>
      </c>
      <c r="EB1572" s="4"/>
      <c r="EJ1572"/>
      <c r="EL1572" s="34"/>
      <c r="EN1572" s="34"/>
    </row>
    <row r="1573" spans="1:144" x14ac:dyDescent="0.25">
      <c r="A1573" s="85">
        <v>2022</v>
      </c>
      <c r="B1573" s="87">
        <v>44830</v>
      </c>
      <c r="C1573" t="s">
        <v>121</v>
      </c>
      <c r="D1573" t="s">
        <v>122</v>
      </c>
      <c r="E1573" s="34" t="s">
        <v>7938</v>
      </c>
      <c r="F1573" s="34">
        <f t="shared" si="124"/>
        <v>1572</v>
      </c>
      <c r="G1573" s="34" t="s">
        <v>4985</v>
      </c>
      <c r="H1573">
        <v>18</v>
      </c>
      <c r="I1573" s="34" t="s">
        <v>6141</v>
      </c>
      <c r="J1573" s="34" t="s">
        <v>4988</v>
      </c>
      <c r="K1573" s="34" t="str">
        <f>VLOOKUP(J1573,[2]CodMpios!$B$347:$E$362,4,FALSE)</f>
        <v>18001 - Florencia</v>
      </c>
      <c r="L1573" s="34" t="str">
        <f>VLOOKUP($J1573,[2]Coord_Mpios_X_Y!$B$2:$K$1123,9,FALSE)</f>
        <v>1,749138703818</v>
      </c>
      <c r="M1573" s="34" t="str">
        <f>VLOOKUP($J1573,[2]Coord_Mpios_X_Y!$B$2:$K$1123,10,FALSE)</f>
        <v>-75,558239064333</v>
      </c>
      <c r="N1573" s="34" t="s">
        <v>125</v>
      </c>
      <c r="O1573" s="34" t="s">
        <v>126</v>
      </c>
      <c r="Q1573" s="34" t="s">
        <v>127</v>
      </c>
      <c r="R1573" s="34">
        <v>26449682</v>
      </c>
      <c r="S1573" s="34" t="str">
        <f t="shared" si="120"/>
        <v>CC26449682</v>
      </c>
      <c r="T1573" s="34" t="s">
        <v>134</v>
      </c>
      <c r="U1573" s="34" t="s">
        <v>1053</v>
      </c>
      <c r="V1573" s="34" t="s">
        <v>5273</v>
      </c>
      <c r="W1573" s="34" t="s">
        <v>2394</v>
      </c>
      <c r="X1573" s="87">
        <v>19394</v>
      </c>
      <c r="Y1573">
        <v>70</v>
      </c>
      <c r="Z1573" s="36">
        <f>VLOOKUP($Y1573,[2]Edades!$A$3:$H$153,4,FALSE)</f>
        <v>6</v>
      </c>
      <c r="AA1573" s="34" t="str">
        <f>VLOOKUP($Y1573,[2]Edades!$A$3:$H$153,6,FALSE)</f>
        <v>6 - Persona mayor</v>
      </c>
      <c r="AB1573" s="34">
        <f>VLOOKUP($Y1573,[2]Edades!$A$3:$H$153,7,FALSE)</f>
        <v>15</v>
      </c>
      <c r="AC1573" s="34" t="str">
        <f>VLOOKUP($Y1573,[2]Edades!$A$3:$H$153,8,FALSE)</f>
        <v>70-74</v>
      </c>
      <c r="AD1573" s="34" t="s">
        <v>129</v>
      </c>
      <c r="AE1573" s="1">
        <v>2</v>
      </c>
      <c r="AF1573" s="34" t="s">
        <v>2137</v>
      </c>
      <c r="AG1573" s="34" t="s">
        <v>2127</v>
      </c>
      <c r="AH1573" s="34" t="s">
        <v>2127</v>
      </c>
      <c r="AK1573" s="34" t="s">
        <v>125</v>
      </c>
      <c r="AM1573" s="34" t="s">
        <v>2127</v>
      </c>
      <c r="AN1573" s="36" t="s">
        <v>2127</v>
      </c>
      <c r="AO1573" s="36" t="s">
        <v>2127</v>
      </c>
      <c r="AP1573" s="34" t="s">
        <v>2127</v>
      </c>
      <c r="AQ1573" s="36" t="s">
        <v>2127</v>
      </c>
      <c r="AR1573" s="34" t="s">
        <v>2098</v>
      </c>
      <c r="AS1573" s="91" t="s">
        <v>7656</v>
      </c>
      <c r="AT1573" s="34">
        <v>3002120238</v>
      </c>
      <c r="AU1573" s="34" t="s">
        <v>2127</v>
      </c>
      <c r="AX1573" s="90"/>
      <c r="BA1573" s="91"/>
      <c r="BB1573" s="91"/>
      <c r="BC1573" s="91"/>
      <c r="BF1573" s="34" t="s">
        <v>4983</v>
      </c>
      <c r="BG1573" s="92" t="s">
        <v>2098</v>
      </c>
      <c r="BM1573" s="36" t="s">
        <v>131</v>
      </c>
      <c r="BN1573" s="34" t="s">
        <v>132</v>
      </c>
      <c r="BO1573" s="36">
        <v>0</v>
      </c>
      <c r="BQ1573" s="94"/>
      <c r="BS1573" s="36" t="s">
        <v>2127</v>
      </c>
      <c r="BU1573" s="95"/>
      <c r="BV1573" s="95"/>
      <c r="BW1573" s="61"/>
      <c r="BX1573" s="60"/>
      <c r="BY1573" s="59" t="str">
        <f t="shared" ca="1" si="121"/>
        <v/>
      </c>
      <c r="CD1573" s="68"/>
      <c r="CE1573" s="68"/>
      <c r="CF1573" s="67"/>
      <c r="CG1573">
        <v>65</v>
      </c>
      <c r="CH1573" s="2">
        <v>153</v>
      </c>
      <c r="CI1573" s="4">
        <f t="shared" si="122"/>
        <v>27.767098124652911</v>
      </c>
      <c r="CJ1573" s="5" t="str">
        <f t="shared" si="123"/>
        <v>SOBREPESO</v>
      </c>
      <c r="CK1573" s="36">
        <v>0</v>
      </c>
      <c r="CL1573" s="66"/>
      <c r="CM1573" s="89">
        <v>44182</v>
      </c>
      <c r="CN1573" s="97">
        <v>44210</v>
      </c>
      <c r="CP1573"/>
      <c r="CQ1573" s="65"/>
      <c r="CR1573" s="65"/>
      <c r="CS1573" s="98"/>
      <c r="CT1573"/>
      <c r="CU1573"/>
      <c r="CV1573" s="97"/>
      <c r="CW1573" s="2">
        <v>130</v>
      </c>
      <c r="CX1573" s="82">
        <v>70</v>
      </c>
      <c r="DG1573" s="64"/>
      <c r="DI1573" s="89"/>
      <c r="DJ1573" s="89"/>
      <c r="DN1573" s="34"/>
      <c r="DO1573" s="34"/>
      <c r="DP1573" s="34"/>
      <c r="DQ1573" s="34"/>
      <c r="DR1573" s="34"/>
      <c r="DS1573" s="34" t="s">
        <v>2127</v>
      </c>
      <c r="DT1573" s="34"/>
      <c r="DU1573" s="47">
        <v>44728</v>
      </c>
      <c r="DY1573" s="1">
        <v>3</v>
      </c>
      <c r="DZ1573" t="s">
        <v>7940</v>
      </c>
      <c r="EA1573" s="4">
        <v>0.98</v>
      </c>
      <c r="EB1573" s="4">
        <v>99</v>
      </c>
      <c r="EC1573" s="4">
        <v>192</v>
      </c>
      <c r="ED1573" s="4">
        <v>122</v>
      </c>
      <c r="EE1573" s="4">
        <v>54.8</v>
      </c>
      <c r="EJ1573"/>
      <c r="EL1573" s="34"/>
      <c r="EN1573" s="34"/>
    </row>
    <row r="1574" spans="1:144" x14ac:dyDescent="0.25">
      <c r="A1574" s="85">
        <v>2022</v>
      </c>
      <c r="B1574" s="87">
        <v>44830</v>
      </c>
      <c r="C1574" t="s">
        <v>121</v>
      </c>
      <c r="D1574" t="s">
        <v>122</v>
      </c>
      <c r="E1574" s="34" t="s">
        <v>7938</v>
      </c>
      <c r="F1574" s="34">
        <f t="shared" si="124"/>
        <v>1573</v>
      </c>
      <c r="G1574" s="34" t="s">
        <v>4985</v>
      </c>
      <c r="H1574">
        <v>18</v>
      </c>
      <c r="I1574" s="34" t="s">
        <v>6141</v>
      </c>
      <c r="J1574" s="34" t="s">
        <v>5041</v>
      </c>
      <c r="K1574" s="34" t="str">
        <f>VLOOKUP(J1574,[2]CodMpios!$B$347:$E$362,4,FALSE)</f>
        <v>18205 - Curillo</v>
      </c>
      <c r="L1574" s="34" t="str">
        <f>VLOOKUP($J1574,[2]Coord_Mpios_X_Y!$B$2:$K$1123,9,FALSE)</f>
        <v>1,059663165070</v>
      </c>
      <c r="M1574" s="34" t="str">
        <f>VLOOKUP($J1574,[2]Coord_Mpios_X_Y!$B$2:$K$1123,10,FALSE)</f>
        <v>-75,951785056704</v>
      </c>
      <c r="N1574" s="34" t="s">
        <v>125</v>
      </c>
      <c r="O1574" s="34" t="s">
        <v>126</v>
      </c>
      <c r="Q1574" s="34" t="s">
        <v>127</v>
      </c>
      <c r="R1574" s="34">
        <v>26629804</v>
      </c>
      <c r="S1574" s="34" t="str">
        <f t="shared" si="120"/>
        <v>CC26629804</v>
      </c>
      <c r="T1574" s="34" t="s">
        <v>5272</v>
      </c>
      <c r="V1574" s="34" t="s">
        <v>319</v>
      </c>
      <c r="W1574" s="34" t="s">
        <v>864</v>
      </c>
      <c r="X1574" s="87">
        <v>23556</v>
      </c>
      <c r="Y1574">
        <v>58</v>
      </c>
      <c r="Z1574" s="36">
        <f>VLOOKUP($Y1574,[2]Edades!$A$3:$H$153,4,FALSE)</f>
        <v>5</v>
      </c>
      <c r="AA1574" s="34" t="str">
        <f>VLOOKUP($Y1574,[2]Edades!$A$3:$H$153,6,FALSE)</f>
        <v>5 - Adultez</v>
      </c>
      <c r="AB1574" s="34">
        <f>VLOOKUP($Y1574,[2]Edades!$A$3:$H$153,7,FALSE)</f>
        <v>12</v>
      </c>
      <c r="AC1574" s="34" t="str">
        <f>VLOOKUP($Y1574,[2]Edades!$A$3:$H$153,8,FALSE)</f>
        <v>55-59</v>
      </c>
      <c r="AD1574" s="34" t="s">
        <v>129</v>
      </c>
      <c r="AE1574" s="1">
        <v>2</v>
      </c>
      <c r="AF1574" s="34" t="s">
        <v>130</v>
      </c>
      <c r="AG1574" s="34" t="s">
        <v>2127</v>
      </c>
      <c r="AH1574" s="34" t="s">
        <v>2127</v>
      </c>
      <c r="AK1574" s="34" t="s">
        <v>125</v>
      </c>
      <c r="AM1574" s="34" t="s">
        <v>2127</v>
      </c>
      <c r="AN1574" s="36" t="s">
        <v>2127</v>
      </c>
      <c r="AO1574" s="36" t="s">
        <v>2127</v>
      </c>
      <c r="AP1574" s="34" t="s">
        <v>2127</v>
      </c>
      <c r="AQ1574" s="36" t="s">
        <v>2127</v>
      </c>
      <c r="AR1574" s="34" t="s">
        <v>2098</v>
      </c>
      <c r="AS1574" s="91" t="s">
        <v>7657</v>
      </c>
      <c r="AT1574" s="34">
        <v>3124823456</v>
      </c>
      <c r="AU1574" s="34" t="s">
        <v>2127</v>
      </c>
      <c r="AX1574" s="90"/>
      <c r="BA1574" s="91"/>
      <c r="BB1574" s="91"/>
      <c r="BC1574" s="91"/>
      <c r="BF1574" s="34" t="s">
        <v>4983</v>
      </c>
      <c r="BG1574" s="92" t="s">
        <v>2098</v>
      </c>
      <c r="BM1574" s="36" t="s">
        <v>131</v>
      </c>
      <c r="BN1574" s="34" t="s">
        <v>132</v>
      </c>
      <c r="BO1574" s="36">
        <v>0</v>
      </c>
      <c r="BQ1574" s="94"/>
      <c r="BS1574" s="36" t="s">
        <v>2127</v>
      </c>
      <c r="BU1574" s="95"/>
      <c r="BV1574" s="95"/>
      <c r="BW1574" s="61"/>
      <c r="BX1574" s="60"/>
      <c r="BY1574" s="59" t="str">
        <f t="shared" ca="1" si="121"/>
        <v/>
      </c>
      <c r="CD1574" s="68"/>
      <c r="CE1574" s="68"/>
      <c r="CF1574" s="67"/>
      <c r="CG1574">
        <v>73</v>
      </c>
      <c r="CH1574" s="2">
        <v>155</v>
      </c>
      <c r="CI1574" s="4">
        <f t="shared" si="122"/>
        <v>30.38501560874089</v>
      </c>
      <c r="CJ1574" s="5" t="str">
        <f t="shared" si="123"/>
        <v>OBESIDAD</v>
      </c>
      <c r="CK1574" s="36">
        <v>0</v>
      </c>
      <c r="CL1574" s="66"/>
      <c r="CM1574" s="89">
        <v>44183</v>
      </c>
      <c r="CN1574" s="97">
        <v>44231</v>
      </c>
      <c r="CP1574"/>
      <c r="CQ1574" s="65"/>
      <c r="CR1574" s="65"/>
      <c r="CS1574" s="98"/>
      <c r="CT1574"/>
      <c r="CU1574"/>
      <c r="CV1574" s="97"/>
      <c r="CW1574" s="2">
        <v>135</v>
      </c>
      <c r="CX1574" s="82">
        <v>88</v>
      </c>
      <c r="DG1574" s="64"/>
      <c r="DI1574" s="89"/>
      <c r="DJ1574" s="89"/>
      <c r="DN1574" s="34"/>
      <c r="DO1574" s="34"/>
      <c r="DP1574" s="34"/>
      <c r="DQ1574" s="34"/>
      <c r="DR1574" s="34"/>
      <c r="DS1574" s="34" t="s">
        <v>2127</v>
      </c>
      <c r="DT1574" s="34"/>
      <c r="DU1574" s="47">
        <v>44686</v>
      </c>
      <c r="DY1574" s="1">
        <v>2</v>
      </c>
      <c r="DZ1574" t="s">
        <v>7940</v>
      </c>
      <c r="EA1574" s="4">
        <v>0.99</v>
      </c>
      <c r="EB1574" s="4">
        <v>97</v>
      </c>
      <c r="EC1574" s="4">
        <v>183</v>
      </c>
      <c r="EE1574" s="4">
        <v>38</v>
      </c>
      <c r="EF1574" s="4">
        <v>166</v>
      </c>
      <c r="EG1574" s="4">
        <v>338</v>
      </c>
      <c r="EH1574" s="4">
        <v>6.6</v>
      </c>
      <c r="EJ1574"/>
      <c r="EL1574" s="34"/>
      <c r="EN1574" s="34"/>
    </row>
    <row r="1575" spans="1:144" x14ac:dyDescent="0.25">
      <c r="A1575" s="85">
        <v>2022</v>
      </c>
      <c r="B1575" s="87">
        <v>44830</v>
      </c>
      <c r="C1575" t="s">
        <v>121</v>
      </c>
      <c r="D1575" t="s">
        <v>122</v>
      </c>
      <c r="E1575" s="34" t="s">
        <v>7938</v>
      </c>
      <c r="F1575" s="34">
        <f t="shared" si="124"/>
        <v>1574</v>
      </c>
      <c r="G1575" s="34" t="s">
        <v>4985</v>
      </c>
      <c r="H1575">
        <v>18</v>
      </c>
      <c r="I1575" s="34" t="s">
        <v>6141</v>
      </c>
      <c r="J1575" s="34" t="s">
        <v>4988</v>
      </c>
      <c r="K1575" s="34" t="str">
        <f>VLOOKUP(J1575,[2]CodMpios!$B$347:$E$362,4,FALSE)</f>
        <v>18001 - Florencia</v>
      </c>
      <c r="L1575" s="34" t="str">
        <f>VLOOKUP($J1575,[2]Coord_Mpios_X_Y!$B$2:$K$1123,9,FALSE)</f>
        <v>1,749138703818</v>
      </c>
      <c r="M1575" s="34" t="str">
        <f>VLOOKUP($J1575,[2]Coord_Mpios_X_Y!$B$2:$K$1123,10,FALSE)</f>
        <v>-75,558239064333</v>
      </c>
      <c r="N1575" s="34" t="s">
        <v>139</v>
      </c>
      <c r="O1575" s="34" t="s">
        <v>126</v>
      </c>
      <c r="Q1575" s="34" t="s">
        <v>127</v>
      </c>
      <c r="R1575" s="34">
        <v>40770463</v>
      </c>
      <c r="S1575" s="34" t="str">
        <f t="shared" si="120"/>
        <v>CC40770463</v>
      </c>
      <c r="T1575" s="34" t="s">
        <v>5271</v>
      </c>
      <c r="U1575" s="34" t="s">
        <v>470</v>
      </c>
      <c r="V1575" s="34" t="s">
        <v>5270</v>
      </c>
      <c r="X1575" s="87">
        <v>24851</v>
      </c>
      <c r="Y1575">
        <v>55</v>
      </c>
      <c r="Z1575" s="36">
        <f>VLOOKUP($Y1575,[2]Edades!$A$3:$H$153,4,FALSE)</f>
        <v>5</v>
      </c>
      <c r="AA1575" s="34" t="str">
        <f>VLOOKUP($Y1575,[2]Edades!$A$3:$H$153,6,FALSE)</f>
        <v>5 - Adultez</v>
      </c>
      <c r="AB1575" s="34">
        <f>VLOOKUP($Y1575,[2]Edades!$A$3:$H$153,7,FALSE)</f>
        <v>12</v>
      </c>
      <c r="AC1575" s="34" t="str">
        <f>VLOOKUP($Y1575,[2]Edades!$A$3:$H$153,8,FALSE)</f>
        <v>55-59</v>
      </c>
      <c r="AD1575" s="34" t="s">
        <v>129</v>
      </c>
      <c r="AE1575" s="1">
        <v>2</v>
      </c>
      <c r="AF1575" s="34" t="s">
        <v>130</v>
      </c>
      <c r="AG1575" s="34" t="s">
        <v>2127</v>
      </c>
      <c r="AH1575" s="34" t="s">
        <v>2127</v>
      </c>
      <c r="AK1575" s="34" t="s">
        <v>139</v>
      </c>
      <c r="AM1575" s="34" t="s">
        <v>2127</v>
      </c>
      <c r="AN1575" s="36" t="s">
        <v>2127</v>
      </c>
      <c r="AO1575" s="36" t="s">
        <v>2127</v>
      </c>
      <c r="AP1575" s="34" t="s">
        <v>2127</v>
      </c>
      <c r="AQ1575" s="36" t="s">
        <v>2127</v>
      </c>
      <c r="AR1575" s="34" t="s">
        <v>2098</v>
      </c>
      <c r="AS1575" s="91" t="s">
        <v>7658</v>
      </c>
      <c r="AT1575" s="34">
        <v>3124358239</v>
      </c>
      <c r="AU1575" s="34" t="s">
        <v>2127</v>
      </c>
      <c r="AX1575" s="90"/>
      <c r="BA1575" s="91"/>
      <c r="BB1575" s="91"/>
      <c r="BC1575" s="91"/>
      <c r="BF1575" s="34" t="s">
        <v>4983</v>
      </c>
      <c r="BG1575" s="92" t="s">
        <v>2098</v>
      </c>
      <c r="BM1575" s="36" t="s">
        <v>131</v>
      </c>
      <c r="BN1575" s="34" t="s">
        <v>132</v>
      </c>
      <c r="BO1575" s="36">
        <v>0</v>
      </c>
      <c r="BQ1575" s="94"/>
      <c r="BS1575" s="36" t="s">
        <v>2127</v>
      </c>
      <c r="BU1575" s="95"/>
      <c r="BV1575" s="95"/>
      <c r="BW1575" s="61"/>
      <c r="BX1575" s="60"/>
      <c r="BY1575" s="59" t="str">
        <f t="shared" ca="1" si="121"/>
        <v/>
      </c>
      <c r="CD1575" s="68"/>
      <c r="CE1575" s="68"/>
      <c r="CF1575" s="67"/>
      <c r="CG1575">
        <v>73</v>
      </c>
      <c r="CH1575" s="2">
        <v>154</v>
      </c>
      <c r="CI1575" s="4">
        <f t="shared" si="122"/>
        <v>30.780907404284029</v>
      </c>
      <c r="CJ1575" s="5" t="str">
        <f t="shared" si="123"/>
        <v>OBESIDAD</v>
      </c>
      <c r="CK1575" s="36">
        <v>0</v>
      </c>
      <c r="CL1575" s="66"/>
      <c r="CM1575" s="89">
        <v>44166</v>
      </c>
      <c r="CN1575" s="97">
        <v>44203</v>
      </c>
      <c r="CP1575"/>
      <c r="CQ1575" s="65"/>
      <c r="CR1575" s="65"/>
      <c r="CS1575" s="98"/>
      <c r="CT1575"/>
      <c r="CU1575"/>
      <c r="CV1575" s="97"/>
      <c r="CW1575" s="2">
        <v>130</v>
      </c>
      <c r="CX1575" s="82">
        <v>70</v>
      </c>
      <c r="DG1575" s="64"/>
      <c r="DI1575" s="89"/>
      <c r="DJ1575" s="89"/>
      <c r="DN1575" s="34"/>
      <c r="DO1575" s="34"/>
      <c r="DP1575" s="34"/>
      <c r="DQ1575" s="34"/>
      <c r="DR1575" s="34"/>
      <c r="DS1575" s="34" t="s">
        <v>2127</v>
      </c>
      <c r="DT1575" s="34"/>
      <c r="DU1575" s="47">
        <v>44579</v>
      </c>
      <c r="DY1575" s="1">
        <v>2</v>
      </c>
      <c r="DZ1575" t="s">
        <v>7940</v>
      </c>
      <c r="EA1575" s="4">
        <v>0.78</v>
      </c>
      <c r="EB1575" s="4">
        <v>98</v>
      </c>
      <c r="EC1575" s="4">
        <v>186</v>
      </c>
      <c r="ED1575" s="4">
        <v>107</v>
      </c>
      <c r="EE1575" s="4">
        <v>47</v>
      </c>
      <c r="EF1575" s="4">
        <v>159</v>
      </c>
      <c r="EG1575" s="4">
        <v>2</v>
      </c>
      <c r="EJ1575"/>
      <c r="EL1575" s="34"/>
      <c r="EN1575" s="34"/>
    </row>
    <row r="1576" spans="1:144" x14ac:dyDescent="0.25">
      <c r="A1576" s="85">
        <v>2022</v>
      </c>
      <c r="B1576" s="87">
        <v>44830</v>
      </c>
      <c r="C1576" t="s">
        <v>121</v>
      </c>
      <c r="D1576" t="s">
        <v>122</v>
      </c>
      <c r="E1576" s="34" t="s">
        <v>7938</v>
      </c>
      <c r="F1576" s="34">
        <f t="shared" si="124"/>
        <v>1575</v>
      </c>
      <c r="G1576" s="34" t="s">
        <v>4985</v>
      </c>
      <c r="H1576">
        <v>18</v>
      </c>
      <c r="I1576" s="34" t="s">
        <v>6141</v>
      </c>
      <c r="J1576" s="34" t="s">
        <v>4988</v>
      </c>
      <c r="K1576" s="34" t="str">
        <f>VLOOKUP(J1576,[2]CodMpios!$B$347:$E$362,4,FALSE)</f>
        <v>18001 - Florencia</v>
      </c>
      <c r="L1576" s="34" t="str">
        <f>VLOOKUP($J1576,[2]Coord_Mpios_X_Y!$B$2:$K$1123,9,FALSE)</f>
        <v>1,749138703818</v>
      </c>
      <c r="M1576" s="34" t="str">
        <f>VLOOKUP($J1576,[2]Coord_Mpios_X_Y!$B$2:$K$1123,10,FALSE)</f>
        <v>-75,558239064333</v>
      </c>
      <c r="N1576" s="34" t="s">
        <v>125</v>
      </c>
      <c r="O1576" s="34" t="s">
        <v>126</v>
      </c>
      <c r="Q1576" s="34" t="s">
        <v>127</v>
      </c>
      <c r="R1576" s="34">
        <v>17648117</v>
      </c>
      <c r="S1576" s="34" t="str">
        <f t="shared" si="120"/>
        <v>CC17648117</v>
      </c>
      <c r="T1576" s="34" t="s">
        <v>197</v>
      </c>
      <c r="U1576" s="34" t="s">
        <v>413</v>
      </c>
      <c r="V1576" s="34" t="s">
        <v>816</v>
      </c>
      <c r="W1576" s="34" t="s">
        <v>5269</v>
      </c>
      <c r="X1576" s="87">
        <v>26270</v>
      </c>
      <c r="Y1576">
        <v>51</v>
      </c>
      <c r="Z1576" s="36">
        <f>VLOOKUP($Y1576,[2]Edades!$A$3:$H$153,4,FALSE)</f>
        <v>5</v>
      </c>
      <c r="AA1576" s="34" t="str">
        <f>VLOOKUP($Y1576,[2]Edades!$A$3:$H$153,6,FALSE)</f>
        <v>5 - Adultez</v>
      </c>
      <c r="AB1576" s="34">
        <f>VLOOKUP($Y1576,[2]Edades!$A$3:$H$153,7,FALSE)</f>
        <v>11</v>
      </c>
      <c r="AC1576" s="34" t="str">
        <f>VLOOKUP($Y1576,[2]Edades!$A$3:$H$153,8,FALSE)</f>
        <v>50-54</v>
      </c>
      <c r="AD1576" s="34" t="s">
        <v>146</v>
      </c>
      <c r="AE1576">
        <v>1</v>
      </c>
      <c r="AF1576" s="34" t="s">
        <v>130</v>
      </c>
      <c r="AG1576" s="34" t="s">
        <v>2127</v>
      </c>
      <c r="AH1576" s="34" t="s">
        <v>2127</v>
      </c>
      <c r="AK1576" s="34" t="s">
        <v>125</v>
      </c>
      <c r="AM1576" s="34" t="s">
        <v>2127</v>
      </c>
      <c r="AN1576" s="36" t="s">
        <v>2127</v>
      </c>
      <c r="AO1576" s="36" t="s">
        <v>2127</v>
      </c>
      <c r="AP1576" s="34" t="s">
        <v>2127</v>
      </c>
      <c r="AQ1576" s="36" t="s">
        <v>2127</v>
      </c>
      <c r="AR1576" s="34" t="s">
        <v>2098</v>
      </c>
      <c r="AS1576" s="91" t="s">
        <v>7659</v>
      </c>
      <c r="AT1576" s="34">
        <v>3223663775</v>
      </c>
      <c r="AU1576" s="34" t="s">
        <v>2127</v>
      </c>
      <c r="AX1576" s="90"/>
      <c r="BA1576" s="91"/>
      <c r="BB1576" s="91"/>
      <c r="BC1576" s="91"/>
      <c r="BF1576" s="34" t="s">
        <v>4983</v>
      </c>
      <c r="BG1576" s="92" t="s">
        <v>2098</v>
      </c>
      <c r="BM1576" s="36" t="s">
        <v>131</v>
      </c>
      <c r="BN1576" s="34" t="s">
        <v>132</v>
      </c>
      <c r="BO1576" s="36">
        <v>0</v>
      </c>
      <c r="BQ1576" s="94"/>
      <c r="BS1576" s="36" t="s">
        <v>2127</v>
      </c>
      <c r="BU1576" s="95"/>
      <c r="BV1576" s="95"/>
      <c r="BW1576" s="61"/>
      <c r="BX1576" s="60"/>
      <c r="BY1576" s="59" t="str">
        <f t="shared" ca="1" si="121"/>
        <v/>
      </c>
      <c r="CD1576" s="68"/>
      <c r="CE1576" s="68"/>
      <c r="CF1576" s="67"/>
      <c r="CG1576"/>
      <c r="CH1576" s="2"/>
      <c r="CI1576" s="4" t="e">
        <f t="shared" si="122"/>
        <v>#DIV/0!</v>
      </c>
      <c r="CJ1576" s="5" t="str">
        <f t="shared" si="123"/>
        <v>SIN DATO</v>
      </c>
      <c r="CK1576" s="36">
        <v>0</v>
      </c>
      <c r="CL1576" s="66"/>
      <c r="CM1576" s="89">
        <v>44208</v>
      </c>
      <c r="CN1576" s="97">
        <v>44208</v>
      </c>
      <c r="CP1576"/>
      <c r="CQ1576" s="65"/>
      <c r="CR1576" s="65"/>
      <c r="CS1576" s="98"/>
      <c r="CT1576"/>
      <c r="CU1576"/>
      <c r="CV1576" s="97"/>
      <c r="CW1576" s="2">
        <v>130</v>
      </c>
      <c r="CX1576" s="82">
        <v>85</v>
      </c>
      <c r="DG1576" s="64"/>
      <c r="DI1576" s="89"/>
      <c r="DJ1576" s="89"/>
      <c r="DN1576" s="34"/>
      <c r="DO1576" s="34"/>
      <c r="DP1576" s="34"/>
      <c r="DQ1576" s="34"/>
      <c r="DR1576" s="34"/>
      <c r="DS1576" s="34" t="s">
        <v>2127</v>
      </c>
      <c r="DT1576" s="34"/>
      <c r="DU1576" s="47">
        <v>44699</v>
      </c>
      <c r="DY1576" s="1">
        <v>2</v>
      </c>
      <c r="DZ1576" t="s">
        <v>7939</v>
      </c>
      <c r="EA1576" s="4">
        <v>1.0900000000000001</v>
      </c>
      <c r="EB1576" s="4">
        <v>100</v>
      </c>
      <c r="EC1576" s="4">
        <v>200</v>
      </c>
      <c r="ED1576" s="4">
        <v>115</v>
      </c>
      <c r="EE1576" s="4">
        <v>43</v>
      </c>
      <c r="EF1576" s="4">
        <v>208</v>
      </c>
      <c r="EG1576" s="4">
        <v>2.2000000000000002</v>
      </c>
      <c r="EH1576" s="4">
        <v>5.7</v>
      </c>
      <c r="EJ1576"/>
      <c r="EL1576" s="34"/>
      <c r="EN1576" s="34"/>
    </row>
    <row r="1577" spans="1:144" x14ac:dyDescent="0.25">
      <c r="A1577" s="85">
        <v>2022</v>
      </c>
      <c r="B1577" s="87">
        <v>44830</v>
      </c>
      <c r="C1577" t="s">
        <v>121</v>
      </c>
      <c r="D1577" t="s">
        <v>122</v>
      </c>
      <c r="E1577" s="34" t="s">
        <v>7938</v>
      </c>
      <c r="F1577" s="34">
        <f t="shared" si="124"/>
        <v>1576</v>
      </c>
      <c r="G1577" s="34" t="s">
        <v>4985</v>
      </c>
      <c r="H1577">
        <v>18</v>
      </c>
      <c r="I1577" s="34" t="s">
        <v>6141</v>
      </c>
      <c r="J1577" s="34" t="s">
        <v>4996</v>
      </c>
      <c r="K1577" s="34" t="str">
        <f>VLOOKUP(J1577,[2]CodMpios!$B$347:$E$362,4,FALSE)</f>
        <v>18247 - El Doncello</v>
      </c>
      <c r="L1577" s="34" t="str">
        <f>VLOOKUP($J1577,[2]Coord_Mpios_X_Y!$B$2:$K$1123,9,FALSE)</f>
        <v>1,791385903474</v>
      </c>
      <c r="M1577" s="34" t="str">
        <f>VLOOKUP($J1577,[2]Coord_Mpios_X_Y!$B$2:$K$1123,10,FALSE)</f>
        <v>-75,193944154894</v>
      </c>
      <c r="N1577" s="34" t="s">
        <v>139</v>
      </c>
      <c r="O1577" s="34" t="s">
        <v>126</v>
      </c>
      <c r="Q1577" s="34" t="s">
        <v>127</v>
      </c>
      <c r="R1577" s="34">
        <v>24833120</v>
      </c>
      <c r="S1577" s="34" t="str">
        <f t="shared" si="120"/>
        <v>CC24833120</v>
      </c>
      <c r="T1577" s="34" t="s">
        <v>422</v>
      </c>
      <c r="V1577" s="34" t="s">
        <v>2435</v>
      </c>
      <c r="W1577" s="34" t="s">
        <v>5268</v>
      </c>
      <c r="X1577" s="87">
        <v>13886</v>
      </c>
      <c r="Y1577">
        <v>85</v>
      </c>
      <c r="Z1577" s="36">
        <f>VLOOKUP($Y1577,[2]Edades!$A$3:$H$153,4,FALSE)</f>
        <v>6</v>
      </c>
      <c r="AA1577" s="34" t="str">
        <f>VLOOKUP($Y1577,[2]Edades!$A$3:$H$153,6,FALSE)</f>
        <v>6 - Persona mayor</v>
      </c>
      <c r="AB1577" s="34">
        <f>VLOOKUP($Y1577,[2]Edades!$A$3:$H$153,7,FALSE)</f>
        <v>17</v>
      </c>
      <c r="AC1577" s="34" t="str">
        <f>VLOOKUP($Y1577,[2]Edades!$A$3:$H$153,8,FALSE)</f>
        <v>80 Y MÁS</v>
      </c>
      <c r="AD1577" s="34" t="s">
        <v>129</v>
      </c>
      <c r="AE1577" s="1">
        <v>2</v>
      </c>
      <c r="AF1577" s="34" t="s">
        <v>2137</v>
      </c>
      <c r="AG1577" s="34" t="s">
        <v>2127</v>
      </c>
      <c r="AH1577" s="34" t="s">
        <v>2127</v>
      </c>
      <c r="AK1577" s="34" t="s">
        <v>139</v>
      </c>
      <c r="AM1577" s="34" t="s">
        <v>2127</v>
      </c>
      <c r="AN1577" s="36" t="s">
        <v>2127</v>
      </c>
      <c r="AO1577" s="36" t="s">
        <v>2127</v>
      </c>
      <c r="AP1577" s="34" t="s">
        <v>2127</v>
      </c>
      <c r="AQ1577" s="36" t="s">
        <v>2127</v>
      </c>
      <c r="AR1577" s="34" t="s">
        <v>5189</v>
      </c>
      <c r="AS1577" s="91" t="s">
        <v>7660</v>
      </c>
      <c r="AT1577" s="34">
        <v>3114805107</v>
      </c>
      <c r="AU1577" s="34" t="s">
        <v>2127</v>
      </c>
      <c r="AX1577" s="90"/>
      <c r="BA1577" s="91"/>
      <c r="BB1577" s="91"/>
      <c r="BC1577" s="91"/>
      <c r="BF1577" s="34" t="s">
        <v>4983</v>
      </c>
      <c r="BG1577" s="92" t="s">
        <v>5189</v>
      </c>
      <c r="BM1577" s="36" t="s">
        <v>131</v>
      </c>
      <c r="BN1577" s="34" t="s">
        <v>132</v>
      </c>
      <c r="BO1577" s="36">
        <v>0</v>
      </c>
      <c r="BQ1577" s="94"/>
      <c r="BS1577" s="36" t="s">
        <v>2127</v>
      </c>
      <c r="BU1577" s="95"/>
      <c r="BV1577" s="95"/>
      <c r="BW1577" s="61"/>
      <c r="BX1577" s="60"/>
      <c r="BY1577" s="59" t="str">
        <f t="shared" ca="1" si="121"/>
        <v/>
      </c>
      <c r="CD1577" s="68"/>
      <c r="CE1577" s="68"/>
      <c r="CF1577" s="67"/>
      <c r="CG1577"/>
      <c r="CH1577" s="2"/>
      <c r="CI1577" s="4" t="e">
        <f t="shared" si="122"/>
        <v>#DIV/0!</v>
      </c>
      <c r="CJ1577" s="5" t="str">
        <f t="shared" si="123"/>
        <v>SIN DATO</v>
      </c>
      <c r="CK1577" s="36">
        <v>0</v>
      </c>
      <c r="CL1577" s="66"/>
      <c r="CM1577" s="89">
        <v>44209</v>
      </c>
      <c r="CN1577" s="97">
        <v>44209</v>
      </c>
      <c r="CP1577"/>
      <c r="CQ1577" s="65"/>
      <c r="CR1577" s="65"/>
      <c r="CS1577" s="98"/>
      <c r="CT1577"/>
      <c r="CU1577"/>
      <c r="CV1577" s="97"/>
      <c r="CW1577" s="2"/>
      <c r="CX1577" s="82"/>
      <c r="DG1577" s="64"/>
      <c r="DI1577" s="89"/>
      <c r="DJ1577" s="89"/>
      <c r="DK1577" s="89">
        <v>44212</v>
      </c>
      <c r="DN1577" s="34"/>
      <c r="DO1577" s="34"/>
      <c r="DP1577" s="34"/>
      <c r="DQ1577" s="34"/>
      <c r="DR1577" s="34"/>
      <c r="DS1577" s="34" t="s">
        <v>2127</v>
      </c>
      <c r="DT1577" s="34"/>
      <c r="DZ1577" t="s">
        <v>7941</v>
      </c>
      <c r="EB1577" s="4"/>
      <c r="EJ1577"/>
      <c r="EL1577" s="34"/>
      <c r="EN1577" s="34"/>
    </row>
    <row r="1578" spans="1:144" x14ac:dyDescent="0.25">
      <c r="A1578" s="85">
        <v>2022</v>
      </c>
      <c r="B1578" s="87">
        <v>44830</v>
      </c>
      <c r="C1578" t="s">
        <v>121</v>
      </c>
      <c r="D1578" t="s">
        <v>122</v>
      </c>
      <c r="E1578" s="34" t="s">
        <v>7938</v>
      </c>
      <c r="F1578" s="34">
        <f t="shared" si="124"/>
        <v>1577</v>
      </c>
      <c r="G1578" s="34" t="s">
        <v>4985</v>
      </c>
      <c r="H1578">
        <v>18</v>
      </c>
      <c r="I1578" s="34" t="s">
        <v>6141</v>
      </c>
      <c r="J1578" s="34" t="s">
        <v>4988</v>
      </c>
      <c r="K1578" s="34" t="str">
        <f>VLOOKUP(J1578,[2]CodMpios!$B$347:$E$362,4,FALSE)</f>
        <v>18001 - Florencia</v>
      </c>
      <c r="L1578" s="34" t="str">
        <f>VLOOKUP($J1578,[2]Coord_Mpios_X_Y!$B$2:$K$1123,9,FALSE)</f>
        <v>1,749138703818</v>
      </c>
      <c r="M1578" s="34" t="str">
        <f>VLOOKUP($J1578,[2]Coord_Mpios_X_Y!$B$2:$K$1123,10,FALSE)</f>
        <v>-75,558239064333</v>
      </c>
      <c r="N1578" s="34" t="s">
        <v>125</v>
      </c>
      <c r="O1578" s="34" t="s">
        <v>126</v>
      </c>
      <c r="Q1578" s="34" t="s">
        <v>127</v>
      </c>
      <c r="R1578" s="34">
        <v>17615219</v>
      </c>
      <c r="S1578" s="34" t="str">
        <f t="shared" si="120"/>
        <v>CC17615219</v>
      </c>
      <c r="T1578" s="34" t="s">
        <v>2468</v>
      </c>
      <c r="V1578" s="34" t="s">
        <v>2350</v>
      </c>
      <c r="W1578" s="34" t="s">
        <v>5267</v>
      </c>
      <c r="X1578" s="87">
        <v>20578</v>
      </c>
      <c r="Y1578">
        <v>66</v>
      </c>
      <c r="Z1578" s="36">
        <f>VLOOKUP($Y1578,[2]Edades!$A$3:$H$153,4,FALSE)</f>
        <v>6</v>
      </c>
      <c r="AA1578" s="34" t="str">
        <f>VLOOKUP($Y1578,[2]Edades!$A$3:$H$153,6,FALSE)</f>
        <v>6 - Persona mayor</v>
      </c>
      <c r="AB1578" s="34">
        <f>VLOOKUP($Y1578,[2]Edades!$A$3:$H$153,7,FALSE)</f>
        <v>14</v>
      </c>
      <c r="AC1578" s="34" t="str">
        <f>VLOOKUP($Y1578,[2]Edades!$A$3:$H$153,8,FALSE)</f>
        <v>65-69</v>
      </c>
      <c r="AD1578" s="34" t="s">
        <v>146</v>
      </c>
      <c r="AE1578">
        <v>1</v>
      </c>
      <c r="AF1578" s="34" t="s">
        <v>2137</v>
      </c>
      <c r="AG1578" s="34" t="s">
        <v>2127</v>
      </c>
      <c r="AH1578" s="34" t="s">
        <v>2127</v>
      </c>
      <c r="AK1578" s="34" t="s">
        <v>125</v>
      </c>
      <c r="AM1578" s="34" t="s">
        <v>2127</v>
      </c>
      <c r="AN1578" s="36" t="s">
        <v>2127</v>
      </c>
      <c r="AO1578" s="36" t="s">
        <v>2127</v>
      </c>
      <c r="AP1578" s="34" t="s">
        <v>2127</v>
      </c>
      <c r="AQ1578" s="36" t="s">
        <v>2127</v>
      </c>
      <c r="AR1578" s="34" t="s">
        <v>2098</v>
      </c>
      <c r="AS1578" s="91" t="s">
        <v>7661</v>
      </c>
      <c r="AT1578" s="34">
        <v>3102323001</v>
      </c>
      <c r="AU1578" s="34" t="s">
        <v>2127</v>
      </c>
      <c r="AX1578" s="90"/>
      <c r="BA1578" s="91"/>
      <c r="BB1578" s="91"/>
      <c r="BC1578" s="91"/>
      <c r="BF1578" s="34" t="s">
        <v>4983</v>
      </c>
      <c r="BG1578" s="92" t="s">
        <v>2098</v>
      </c>
      <c r="BM1578" s="36" t="s">
        <v>131</v>
      </c>
      <c r="BN1578" s="34" t="s">
        <v>132</v>
      </c>
      <c r="BO1578" s="36">
        <v>0</v>
      </c>
      <c r="BQ1578" s="94"/>
      <c r="BS1578" s="36" t="s">
        <v>2127</v>
      </c>
      <c r="BU1578" s="95"/>
      <c r="BV1578" s="95"/>
      <c r="BW1578" s="61"/>
      <c r="BX1578" s="60"/>
      <c r="BY1578" s="59" t="str">
        <f t="shared" ca="1" si="121"/>
        <v/>
      </c>
      <c r="CD1578" s="68"/>
      <c r="CE1578" s="68"/>
      <c r="CF1578" s="67"/>
      <c r="CG1578"/>
      <c r="CH1578" s="2"/>
      <c r="CI1578" s="4" t="e">
        <f t="shared" si="122"/>
        <v>#DIV/0!</v>
      </c>
      <c r="CJ1578" s="5" t="str">
        <f t="shared" si="123"/>
        <v>SIN DATO</v>
      </c>
      <c r="CK1578" s="36">
        <v>0</v>
      </c>
      <c r="CL1578" s="66"/>
      <c r="CM1578" s="89">
        <v>44210</v>
      </c>
      <c r="CN1578" s="97">
        <v>44210</v>
      </c>
      <c r="CP1578"/>
      <c r="CQ1578" s="65"/>
      <c r="CR1578" s="65"/>
      <c r="CS1578" s="98"/>
      <c r="CT1578"/>
      <c r="CU1578"/>
      <c r="CV1578" s="97"/>
      <c r="CW1578" s="2"/>
      <c r="CX1578" s="82"/>
      <c r="DG1578" s="64"/>
      <c r="DI1578" s="89"/>
      <c r="DJ1578" s="89"/>
      <c r="DN1578" s="34"/>
      <c r="DO1578" s="34"/>
      <c r="DP1578" s="34"/>
      <c r="DQ1578" s="34"/>
      <c r="DR1578" s="34"/>
      <c r="DS1578" s="34" t="s">
        <v>2127</v>
      </c>
      <c r="DT1578" s="34"/>
      <c r="DZ1578" t="s">
        <v>7941</v>
      </c>
      <c r="EB1578" s="4"/>
      <c r="EJ1578"/>
      <c r="EL1578" s="34"/>
      <c r="EN1578" s="34"/>
    </row>
    <row r="1579" spans="1:144" x14ac:dyDescent="0.25">
      <c r="A1579" s="85">
        <v>2022</v>
      </c>
      <c r="B1579" s="87">
        <v>44830</v>
      </c>
      <c r="C1579" t="s">
        <v>121</v>
      </c>
      <c r="D1579" t="s">
        <v>122</v>
      </c>
      <c r="E1579" s="34" t="s">
        <v>7938</v>
      </c>
      <c r="F1579" s="34">
        <f t="shared" si="124"/>
        <v>1578</v>
      </c>
      <c r="G1579" s="34" t="s">
        <v>4985</v>
      </c>
      <c r="H1579">
        <v>18</v>
      </c>
      <c r="I1579" s="34" t="s">
        <v>6141</v>
      </c>
      <c r="J1579" s="34" t="s">
        <v>5008</v>
      </c>
      <c r="K1579" s="34" t="str">
        <f>VLOOKUP(J1579,[2]CodMpios!$B$347:$E$362,4,FALSE)</f>
        <v>18094 - Belén De Los Andaquíes</v>
      </c>
      <c r="L1579" s="34" t="str">
        <f>VLOOKUP($J1579,[2]Coord_Mpios_X_Y!$B$2:$K$1123,9,FALSE)</f>
        <v>1,500923003060</v>
      </c>
      <c r="M1579" s="34" t="str">
        <f>VLOOKUP($J1579,[2]Coord_Mpios_X_Y!$B$2:$K$1123,10,FALSE)</f>
        <v>-75,875645424257</v>
      </c>
      <c r="N1579" s="34" t="s">
        <v>125</v>
      </c>
      <c r="O1579" s="34" t="s">
        <v>126</v>
      </c>
      <c r="Q1579" s="34" t="s">
        <v>127</v>
      </c>
      <c r="R1579" s="34">
        <v>35485180</v>
      </c>
      <c r="S1579" s="34" t="str">
        <f t="shared" si="120"/>
        <v>CC35485180</v>
      </c>
      <c r="T1579" s="34" t="s">
        <v>1963</v>
      </c>
      <c r="U1579" s="34" t="s">
        <v>553</v>
      </c>
      <c r="V1579" s="34" t="s">
        <v>5266</v>
      </c>
      <c r="W1579" s="34" t="s">
        <v>763</v>
      </c>
      <c r="X1579" s="87">
        <v>21286</v>
      </c>
      <c r="Y1579">
        <v>64</v>
      </c>
      <c r="Z1579" s="36">
        <f>VLOOKUP($Y1579,[2]Edades!$A$3:$H$153,4,FALSE)</f>
        <v>6</v>
      </c>
      <c r="AA1579" s="34" t="str">
        <f>VLOOKUP($Y1579,[2]Edades!$A$3:$H$153,6,FALSE)</f>
        <v>6 - Persona mayor</v>
      </c>
      <c r="AB1579" s="34">
        <f>VLOOKUP($Y1579,[2]Edades!$A$3:$H$153,7,FALSE)</f>
        <v>13</v>
      </c>
      <c r="AC1579" s="34" t="str">
        <f>VLOOKUP($Y1579,[2]Edades!$A$3:$H$153,8,FALSE)</f>
        <v>60-64</v>
      </c>
      <c r="AD1579" s="34" t="s">
        <v>129</v>
      </c>
      <c r="AE1579" s="1">
        <v>2</v>
      </c>
      <c r="AF1579" s="34" t="s">
        <v>2137</v>
      </c>
      <c r="AG1579" s="34" t="s">
        <v>2127</v>
      </c>
      <c r="AH1579" s="34" t="s">
        <v>2127</v>
      </c>
      <c r="AK1579" s="34" t="s">
        <v>125</v>
      </c>
      <c r="AM1579" s="34" t="s">
        <v>2127</v>
      </c>
      <c r="AN1579" s="36" t="s">
        <v>2127</v>
      </c>
      <c r="AO1579" s="36" t="s">
        <v>2127</v>
      </c>
      <c r="AP1579" s="34" t="s">
        <v>2127</v>
      </c>
      <c r="AQ1579" s="36" t="s">
        <v>2127</v>
      </c>
      <c r="AR1579" s="34" t="s">
        <v>2098</v>
      </c>
      <c r="AS1579" s="91" t="s">
        <v>7662</v>
      </c>
      <c r="AT1579" s="34">
        <v>3124228030</v>
      </c>
      <c r="AU1579" s="34" t="s">
        <v>2127</v>
      </c>
      <c r="AX1579" s="90"/>
      <c r="BA1579" s="91"/>
      <c r="BB1579" s="91"/>
      <c r="BC1579" s="91"/>
      <c r="BF1579" s="34" t="s">
        <v>4983</v>
      </c>
      <c r="BG1579" s="92" t="s">
        <v>2098</v>
      </c>
      <c r="BM1579" s="36" t="s">
        <v>131</v>
      </c>
      <c r="BN1579" s="34" t="s">
        <v>132</v>
      </c>
      <c r="BO1579" s="36">
        <v>0</v>
      </c>
      <c r="BQ1579" s="94"/>
      <c r="BS1579" s="36" t="s">
        <v>2127</v>
      </c>
      <c r="BU1579" s="95"/>
      <c r="BV1579" s="95"/>
      <c r="BW1579" s="61"/>
      <c r="BX1579" s="60"/>
      <c r="BY1579" s="59" t="str">
        <f t="shared" ca="1" si="121"/>
        <v/>
      </c>
      <c r="CD1579" s="68"/>
      <c r="CE1579" s="68"/>
      <c r="CF1579" s="67"/>
      <c r="CG1579"/>
      <c r="CH1579" s="2"/>
      <c r="CI1579" s="4" t="e">
        <f t="shared" si="122"/>
        <v>#DIV/0!</v>
      </c>
      <c r="CJ1579" s="5" t="str">
        <f t="shared" si="123"/>
        <v>SIN DATO</v>
      </c>
      <c r="CK1579" s="36">
        <v>0</v>
      </c>
      <c r="CL1579" s="66"/>
      <c r="CM1579" s="89">
        <v>44216</v>
      </c>
      <c r="CN1579" s="97">
        <v>44229</v>
      </c>
      <c r="CP1579"/>
      <c r="CQ1579" s="65"/>
      <c r="CR1579" s="65"/>
      <c r="CS1579" s="98"/>
      <c r="CT1579"/>
      <c r="CU1579"/>
      <c r="CV1579" s="97"/>
      <c r="CW1579" s="2"/>
      <c r="CX1579" s="82"/>
      <c r="DG1579" s="64"/>
      <c r="DI1579" s="89"/>
      <c r="DJ1579" s="89"/>
      <c r="DN1579" s="34"/>
      <c r="DO1579" s="34"/>
      <c r="DP1579" s="34"/>
      <c r="DQ1579" s="34"/>
      <c r="DR1579" s="34"/>
      <c r="DS1579" s="34" t="s">
        <v>2127</v>
      </c>
      <c r="DT1579" s="34"/>
      <c r="DU1579" s="47" t="s">
        <v>7949</v>
      </c>
      <c r="DY1579" s="1">
        <v>1</v>
      </c>
      <c r="DZ1579" t="s">
        <v>7940</v>
      </c>
      <c r="EB1579" s="4"/>
      <c r="EJ1579"/>
      <c r="EL1579" s="34"/>
      <c r="EN1579" s="34"/>
    </row>
    <row r="1580" spans="1:144" x14ac:dyDescent="0.25">
      <c r="A1580" s="85">
        <v>2022</v>
      </c>
      <c r="B1580" s="87">
        <v>44830</v>
      </c>
      <c r="C1580" t="s">
        <v>121</v>
      </c>
      <c r="D1580" t="s">
        <v>122</v>
      </c>
      <c r="E1580" s="34" t="s">
        <v>7938</v>
      </c>
      <c r="F1580" s="34">
        <f t="shared" si="124"/>
        <v>1579</v>
      </c>
      <c r="G1580" s="34" t="s">
        <v>4985</v>
      </c>
      <c r="H1580">
        <v>18</v>
      </c>
      <c r="I1580" s="34" t="s">
        <v>6141</v>
      </c>
      <c r="J1580" s="34" t="s">
        <v>5049</v>
      </c>
      <c r="K1580" s="34" t="str">
        <f>VLOOKUP(J1580,[2]CodMpios!$B$347:$E$362,4,FALSE)</f>
        <v>18610 - San José Del Fragua</v>
      </c>
      <c r="L1580" s="34" t="str">
        <f>VLOOKUP($J1580,[2]Coord_Mpios_X_Y!$B$2:$K$1123,9,FALSE)</f>
        <v>1,304702314265</v>
      </c>
      <c r="M1580" s="34" t="str">
        <f>VLOOKUP($J1580,[2]Coord_Mpios_X_Y!$B$2:$K$1123,10,FALSE)</f>
        <v>-76,110005941537</v>
      </c>
      <c r="N1580" s="34" t="s">
        <v>125</v>
      </c>
      <c r="O1580" s="34" t="s">
        <v>126</v>
      </c>
      <c r="Q1580" s="34" t="s">
        <v>127</v>
      </c>
      <c r="R1580" s="34">
        <v>11790749</v>
      </c>
      <c r="S1580" s="34" t="str">
        <f t="shared" si="120"/>
        <v>CC11790749</v>
      </c>
      <c r="T1580" s="34" t="s">
        <v>5265</v>
      </c>
      <c r="V1580" s="34" t="s">
        <v>5051</v>
      </c>
      <c r="W1580" s="34" t="s">
        <v>5264</v>
      </c>
      <c r="X1580" s="87">
        <v>22065</v>
      </c>
      <c r="Y1580">
        <v>62</v>
      </c>
      <c r="Z1580" s="36">
        <f>VLOOKUP($Y1580,[2]Edades!$A$3:$H$153,4,FALSE)</f>
        <v>6</v>
      </c>
      <c r="AA1580" s="34" t="str">
        <f>VLOOKUP($Y1580,[2]Edades!$A$3:$H$153,6,FALSE)</f>
        <v>6 - Persona mayor</v>
      </c>
      <c r="AB1580" s="34">
        <f>VLOOKUP($Y1580,[2]Edades!$A$3:$H$153,7,FALSE)</f>
        <v>13</v>
      </c>
      <c r="AC1580" s="34" t="str">
        <f>VLOOKUP($Y1580,[2]Edades!$A$3:$H$153,8,FALSE)</f>
        <v>60-64</v>
      </c>
      <c r="AD1580" s="34" t="s">
        <v>146</v>
      </c>
      <c r="AE1580">
        <v>1</v>
      </c>
      <c r="AF1580" s="34" t="s">
        <v>2137</v>
      </c>
      <c r="AG1580" s="34" t="s">
        <v>2127</v>
      </c>
      <c r="AH1580" s="34" t="s">
        <v>2127</v>
      </c>
      <c r="AK1580" s="34" t="s">
        <v>125</v>
      </c>
      <c r="AM1580" s="34" t="s">
        <v>2127</v>
      </c>
      <c r="AN1580" s="36" t="s">
        <v>2127</v>
      </c>
      <c r="AO1580" s="36" t="s">
        <v>2127</v>
      </c>
      <c r="AP1580" s="34" t="s">
        <v>2127</v>
      </c>
      <c r="AQ1580" s="36" t="s">
        <v>2127</v>
      </c>
      <c r="AR1580" s="34" t="s">
        <v>2098</v>
      </c>
      <c r="AS1580" s="91" t="s">
        <v>7663</v>
      </c>
      <c r="AT1580" s="34">
        <v>3105637290</v>
      </c>
      <c r="AU1580" s="34" t="s">
        <v>2127</v>
      </c>
      <c r="AX1580" s="90"/>
      <c r="BA1580" s="91"/>
      <c r="BB1580" s="91"/>
      <c r="BC1580" s="91"/>
      <c r="BF1580" s="34" t="s">
        <v>4983</v>
      </c>
      <c r="BG1580" s="92" t="s">
        <v>2098</v>
      </c>
      <c r="BM1580" s="36" t="s">
        <v>131</v>
      </c>
      <c r="BN1580" s="34" t="s">
        <v>132</v>
      </c>
      <c r="BO1580" s="36">
        <v>0</v>
      </c>
      <c r="BQ1580" s="94"/>
      <c r="BS1580" s="36" t="s">
        <v>2127</v>
      </c>
      <c r="BU1580" s="95"/>
      <c r="BV1580" s="95"/>
      <c r="BW1580" s="61"/>
      <c r="BX1580" s="60"/>
      <c r="BY1580" s="59" t="str">
        <f t="shared" ca="1" si="121"/>
        <v/>
      </c>
      <c r="CD1580" s="68"/>
      <c r="CE1580" s="68"/>
      <c r="CF1580" s="67"/>
      <c r="CG1580"/>
      <c r="CH1580" s="2"/>
      <c r="CI1580" s="4" t="e">
        <f t="shared" si="122"/>
        <v>#DIV/0!</v>
      </c>
      <c r="CJ1580" s="5" t="str">
        <f t="shared" si="123"/>
        <v>SIN DATO</v>
      </c>
      <c r="CK1580" s="36">
        <v>0</v>
      </c>
      <c r="CL1580" s="66"/>
      <c r="CM1580" s="89">
        <v>44180</v>
      </c>
      <c r="CN1580" s="97">
        <v>44214</v>
      </c>
      <c r="CP1580"/>
      <c r="CQ1580" s="65"/>
      <c r="CR1580" s="65"/>
      <c r="CS1580" s="98"/>
      <c r="CT1580"/>
      <c r="CU1580"/>
      <c r="CV1580" s="97"/>
      <c r="CW1580" s="2"/>
      <c r="CX1580" s="82"/>
      <c r="DG1580" s="64"/>
      <c r="DI1580" s="89"/>
      <c r="DJ1580" s="89"/>
      <c r="DN1580" s="34"/>
      <c r="DO1580" s="34"/>
      <c r="DP1580" s="34"/>
      <c r="DQ1580" s="34"/>
      <c r="DR1580" s="34"/>
      <c r="DS1580" s="34" t="s">
        <v>2127</v>
      </c>
      <c r="DT1580" s="34"/>
      <c r="DU1580" s="47">
        <v>44214</v>
      </c>
      <c r="DY1580" s="1">
        <v>2</v>
      </c>
      <c r="DZ1580" t="s">
        <v>7940</v>
      </c>
      <c r="EB1580" s="4"/>
      <c r="EJ1580"/>
      <c r="EL1580" s="34"/>
      <c r="EN1580" s="34"/>
    </row>
    <row r="1581" spans="1:144" x14ac:dyDescent="0.25">
      <c r="A1581" s="85">
        <v>2022</v>
      </c>
      <c r="B1581" s="87">
        <v>44830</v>
      </c>
      <c r="C1581" t="s">
        <v>121</v>
      </c>
      <c r="D1581" t="s">
        <v>122</v>
      </c>
      <c r="E1581" s="34" t="s">
        <v>7938</v>
      </c>
      <c r="F1581" s="34">
        <f t="shared" si="124"/>
        <v>1580</v>
      </c>
      <c r="G1581" s="34" t="s">
        <v>4985</v>
      </c>
      <c r="H1581">
        <v>18</v>
      </c>
      <c r="I1581" s="34" t="s">
        <v>6141</v>
      </c>
      <c r="J1581" s="34" t="s">
        <v>4988</v>
      </c>
      <c r="K1581" s="34" t="str">
        <f>VLOOKUP(J1581,[2]CodMpios!$B$347:$E$362,4,FALSE)</f>
        <v>18001 - Florencia</v>
      </c>
      <c r="L1581" s="34" t="str">
        <f>VLOOKUP($J1581,[2]Coord_Mpios_X_Y!$B$2:$K$1123,9,FALSE)</f>
        <v>1,749138703818</v>
      </c>
      <c r="M1581" s="34" t="str">
        <f>VLOOKUP($J1581,[2]Coord_Mpios_X_Y!$B$2:$K$1123,10,FALSE)</f>
        <v>-75,558239064333</v>
      </c>
      <c r="N1581" s="34" t="s">
        <v>6142</v>
      </c>
      <c r="O1581" s="34" t="s">
        <v>126</v>
      </c>
      <c r="Q1581" s="34" t="s">
        <v>127</v>
      </c>
      <c r="R1581" s="34">
        <v>26616240</v>
      </c>
      <c r="S1581" s="34" t="str">
        <f t="shared" si="120"/>
        <v>CC26616240</v>
      </c>
      <c r="T1581" s="34" t="s">
        <v>399</v>
      </c>
      <c r="V1581" s="34" t="s">
        <v>5263</v>
      </c>
      <c r="W1581" s="34" t="s">
        <v>307</v>
      </c>
      <c r="X1581" s="87">
        <v>17845</v>
      </c>
      <c r="Y1581">
        <v>74</v>
      </c>
      <c r="Z1581" s="36">
        <f>VLOOKUP($Y1581,[2]Edades!$A$3:$H$153,4,FALSE)</f>
        <v>6</v>
      </c>
      <c r="AA1581" s="34" t="str">
        <f>VLOOKUP($Y1581,[2]Edades!$A$3:$H$153,6,FALSE)</f>
        <v>6 - Persona mayor</v>
      </c>
      <c r="AB1581" s="34">
        <f>VLOOKUP($Y1581,[2]Edades!$A$3:$H$153,7,FALSE)</f>
        <v>15</v>
      </c>
      <c r="AC1581" s="34" t="str">
        <f>VLOOKUP($Y1581,[2]Edades!$A$3:$H$153,8,FALSE)</f>
        <v>70-74</v>
      </c>
      <c r="AD1581" s="34" t="s">
        <v>129</v>
      </c>
      <c r="AE1581" s="1">
        <v>2</v>
      </c>
      <c r="AF1581" s="34" t="s">
        <v>2137</v>
      </c>
      <c r="AG1581" s="34" t="s">
        <v>2127</v>
      </c>
      <c r="AH1581" s="34" t="s">
        <v>2127</v>
      </c>
      <c r="AK1581" s="34" t="s">
        <v>6142</v>
      </c>
      <c r="AM1581" s="34" t="s">
        <v>2127</v>
      </c>
      <c r="AN1581" s="36" t="s">
        <v>2127</v>
      </c>
      <c r="AO1581" s="36" t="s">
        <v>2127</v>
      </c>
      <c r="AP1581" s="34" t="s">
        <v>2127</v>
      </c>
      <c r="AQ1581" s="36" t="s">
        <v>2127</v>
      </c>
      <c r="AR1581" s="34" t="s">
        <v>2098</v>
      </c>
      <c r="AS1581" s="91" t="s">
        <v>7664</v>
      </c>
      <c r="AT1581" s="34">
        <v>3104056760</v>
      </c>
      <c r="AU1581" s="34" t="s">
        <v>2127</v>
      </c>
      <c r="AX1581" s="90"/>
      <c r="BA1581" s="91"/>
      <c r="BB1581" s="91"/>
      <c r="BC1581" s="91"/>
      <c r="BF1581" s="34" t="s">
        <v>4983</v>
      </c>
      <c r="BG1581" s="92" t="s">
        <v>2098</v>
      </c>
      <c r="BM1581" s="36" t="s">
        <v>131</v>
      </c>
      <c r="BN1581" s="34" t="s">
        <v>132</v>
      </c>
      <c r="BO1581" s="36">
        <v>0</v>
      </c>
      <c r="BQ1581" s="94"/>
      <c r="BS1581" s="36" t="s">
        <v>2127</v>
      </c>
      <c r="BU1581" s="95"/>
      <c r="BV1581" s="95"/>
      <c r="BW1581" s="61"/>
      <c r="BX1581" s="60"/>
      <c r="BY1581" s="59" t="str">
        <f t="shared" ca="1" si="121"/>
        <v/>
      </c>
      <c r="CD1581" s="68"/>
      <c r="CE1581" s="68"/>
      <c r="CF1581" s="67"/>
      <c r="CG1581"/>
      <c r="CH1581" s="2"/>
      <c r="CI1581" s="4" t="e">
        <f t="shared" si="122"/>
        <v>#DIV/0!</v>
      </c>
      <c r="CJ1581" s="5" t="str">
        <f t="shared" si="123"/>
        <v>SIN DATO</v>
      </c>
      <c r="CK1581" s="36">
        <v>0</v>
      </c>
      <c r="CL1581" s="66"/>
      <c r="CM1581" s="89">
        <v>44214</v>
      </c>
      <c r="CN1581" s="97">
        <v>44222</v>
      </c>
      <c r="CP1581"/>
      <c r="CQ1581" s="65"/>
      <c r="CR1581" s="65"/>
      <c r="CS1581" s="98"/>
      <c r="CT1581"/>
      <c r="CU1581"/>
      <c r="CV1581" s="97"/>
      <c r="CW1581" s="2"/>
      <c r="CX1581" s="82"/>
      <c r="DG1581" s="64"/>
      <c r="DI1581" s="89">
        <v>44483</v>
      </c>
      <c r="DJ1581" s="89"/>
      <c r="DN1581" s="34"/>
      <c r="DO1581" s="34"/>
      <c r="DP1581" s="34"/>
      <c r="DQ1581" s="34"/>
      <c r="DR1581" s="34"/>
      <c r="DS1581" s="34" t="s">
        <v>2127</v>
      </c>
      <c r="DT1581" s="34"/>
      <c r="DU1581" s="47">
        <v>44222</v>
      </c>
      <c r="DY1581" s="1">
        <v>3</v>
      </c>
      <c r="DZ1581" t="s">
        <v>7940</v>
      </c>
      <c r="EB1581" s="4"/>
      <c r="EJ1581"/>
      <c r="EL1581" s="34"/>
      <c r="EN1581" s="34"/>
    </row>
    <row r="1582" spans="1:144" x14ac:dyDescent="0.25">
      <c r="A1582" s="85">
        <v>2022</v>
      </c>
      <c r="B1582" s="87">
        <v>44830</v>
      </c>
      <c r="C1582" t="s">
        <v>121</v>
      </c>
      <c r="D1582" t="s">
        <v>122</v>
      </c>
      <c r="E1582" s="34" t="s">
        <v>7938</v>
      </c>
      <c r="F1582" s="34">
        <f t="shared" si="124"/>
        <v>1581</v>
      </c>
      <c r="G1582" s="34" t="s">
        <v>4985</v>
      </c>
      <c r="H1582">
        <v>18</v>
      </c>
      <c r="I1582" s="34" t="s">
        <v>6141</v>
      </c>
      <c r="J1582" s="34" t="s">
        <v>5002</v>
      </c>
      <c r="K1582" s="34" t="str">
        <f>VLOOKUP(J1582,[2]CodMpios!$B$347:$E$362,4,FALSE)</f>
        <v>18860 - Valparaíso</v>
      </c>
      <c r="L1582" s="34" t="str">
        <f>VLOOKUP($J1582,[2]Coord_Mpios_X_Y!$B$2:$K$1123,9,FALSE)</f>
        <v>1,061292206570</v>
      </c>
      <c r="M1582" s="34" t="str">
        <f>VLOOKUP($J1582,[2]Coord_Mpios_X_Y!$B$2:$K$1123,10,FALSE)</f>
        <v>-75,627047667443</v>
      </c>
      <c r="N1582" s="34" t="s">
        <v>125</v>
      </c>
      <c r="O1582" s="34" t="s">
        <v>126</v>
      </c>
      <c r="Q1582" s="34" t="s">
        <v>127</v>
      </c>
      <c r="R1582" s="34">
        <v>16190746</v>
      </c>
      <c r="S1582" s="34" t="str">
        <f t="shared" si="120"/>
        <v>CC16190746</v>
      </c>
      <c r="T1582" s="34" t="s">
        <v>262</v>
      </c>
      <c r="V1582" s="34" t="s">
        <v>5050</v>
      </c>
      <c r="W1582" s="34" t="s">
        <v>165</v>
      </c>
      <c r="X1582" s="87">
        <v>24734</v>
      </c>
      <c r="Y1582">
        <v>55</v>
      </c>
      <c r="Z1582" s="36">
        <f>VLOOKUP($Y1582,[2]Edades!$A$3:$H$153,4,FALSE)</f>
        <v>5</v>
      </c>
      <c r="AA1582" s="34" t="str">
        <f>VLOOKUP($Y1582,[2]Edades!$A$3:$H$153,6,FALSE)</f>
        <v>5 - Adultez</v>
      </c>
      <c r="AB1582" s="34">
        <f>VLOOKUP($Y1582,[2]Edades!$A$3:$H$153,7,FALSE)</f>
        <v>12</v>
      </c>
      <c r="AC1582" s="34" t="str">
        <f>VLOOKUP($Y1582,[2]Edades!$A$3:$H$153,8,FALSE)</f>
        <v>55-59</v>
      </c>
      <c r="AD1582" s="34" t="s">
        <v>146</v>
      </c>
      <c r="AE1582">
        <v>1</v>
      </c>
      <c r="AF1582" s="34" t="s">
        <v>130</v>
      </c>
      <c r="AG1582" s="34" t="s">
        <v>2127</v>
      </c>
      <c r="AH1582" s="34" t="s">
        <v>2127</v>
      </c>
      <c r="AK1582" s="34" t="s">
        <v>125</v>
      </c>
      <c r="AM1582" s="34" t="s">
        <v>2127</v>
      </c>
      <c r="AN1582" s="36" t="s">
        <v>2127</v>
      </c>
      <c r="AO1582" s="36" t="s">
        <v>2127</v>
      </c>
      <c r="AP1582" s="34" t="s">
        <v>2127</v>
      </c>
      <c r="AQ1582" s="36" t="s">
        <v>2127</v>
      </c>
      <c r="AR1582" s="34" t="s">
        <v>5262</v>
      </c>
      <c r="AS1582" s="91" t="s">
        <v>7665</v>
      </c>
      <c r="AT1582" s="34">
        <v>3208506919</v>
      </c>
      <c r="AU1582" s="34" t="s">
        <v>2127</v>
      </c>
      <c r="AX1582" s="90"/>
      <c r="BA1582" s="91"/>
      <c r="BB1582" s="91"/>
      <c r="BC1582" s="91"/>
      <c r="BF1582" s="34" t="s">
        <v>4983</v>
      </c>
      <c r="BG1582" s="92" t="s">
        <v>5262</v>
      </c>
      <c r="BM1582" s="36" t="s">
        <v>131</v>
      </c>
      <c r="BN1582" s="34" t="s">
        <v>132</v>
      </c>
      <c r="BO1582" s="36">
        <v>0</v>
      </c>
      <c r="BQ1582" s="94"/>
      <c r="BS1582" s="36" t="s">
        <v>2127</v>
      </c>
      <c r="BU1582" s="95"/>
      <c r="BV1582" s="95"/>
      <c r="BW1582" s="61"/>
      <c r="BX1582" s="60"/>
      <c r="BY1582" s="59" t="str">
        <f t="shared" ca="1" si="121"/>
        <v/>
      </c>
      <c r="CD1582" s="68"/>
      <c r="CE1582" s="68"/>
      <c r="CF1582" s="67"/>
      <c r="CG1582"/>
      <c r="CH1582" s="2"/>
      <c r="CI1582" s="4" t="e">
        <f t="shared" si="122"/>
        <v>#DIV/0!</v>
      </c>
      <c r="CJ1582" s="5" t="str">
        <f t="shared" si="123"/>
        <v>SIN DATO</v>
      </c>
      <c r="CK1582" s="36">
        <v>0</v>
      </c>
      <c r="CL1582" s="66"/>
      <c r="CM1582" s="89">
        <v>44216</v>
      </c>
      <c r="CN1582" s="97">
        <v>44216</v>
      </c>
      <c r="CP1582"/>
      <c r="CQ1582" s="65"/>
      <c r="CR1582" s="65"/>
      <c r="CS1582" s="98"/>
      <c r="CT1582"/>
      <c r="CU1582"/>
      <c r="CV1582" s="97"/>
      <c r="CW1582" s="2"/>
      <c r="CX1582" s="82"/>
      <c r="DG1582" s="64"/>
      <c r="DI1582" s="89"/>
      <c r="DJ1582" s="89"/>
      <c r="DN1582" s="34"/>
      <c r="DO1582" s="34"/>
      <c r="DP1582" s="34"/>
      <c r="DQ1582" s="34"/>
      <c r="DR1582" s="34"/>
      <c r="DS1582" s="34" t="s">
        <v>2127</v>
      </c>
      <c r="DT1582" s="34"/>
      <c r="DZ1582" t="s">
        <v>7941</v>
      </c>
      <c r="EB1582" s="4"/>
      <c r="EJ1582"/>
      <c r="EL1582" s="34"/>
      <c r="EN1582" s="34"/>
    </row>
    <row r="1583" spans="1:144" x14ac:dyDescent="0.25">
      <c r="A1583" s="85">
        <v>2022</v>
      </c>
      <c r="B1583" s="87">
        <v>44830</v>
      </c>
      <c r="C1583" t="s">
        <v>121</v>
      </c>
      <c r="D1583" t="s">
        <v>122</v>
      </c>
      <c r="E1583" s="34" t="s">
        <v>7938</v>
      </c>
      <c r="F1583" s="34">
        <f t="shared" si="124"/>
        <v>1582</v>
      </c>
      <c r="G1583" s="34" t="s">
        <v>4985</v>
      </c>
      <c r="H1583">
        <v>18</v>
      </c>
      <c r="I1583" s="34" t="s">
        <v>6141</v>
      </c>
      <c r="J1583" s="34" t="s">
        <v>4991</v>
      </c>
      <c r="K1583" s="34" t="str">
        <f>VLOOKUP(J1583,[2]CodMpios!$B$347:$E$362,4,FALSE)</f>
        <v>18592 - Puerto Rico</v>
      </c>
      <c r="L1583" s="34" t="str">
        <f>VLOOKUP($J1583,[2]Coord_Mpios_X_Y!$B$2:$K$1123,9,FALSE)</f>
        <v>2,018940891255</v>
      </c>
      <c r="M1583" s="34" t="str">
        <f>VLOOKUP($J1583,[2]Coord_Mpios_X_Y!$B$2:$K$1123,10,FALSE)</f>
        <v>-75,073086267336</v>
      </c>
      <c r="N1583" s="34" t="s">
        <v>139</v>
      </c>
      <c r="O1583" s="34" t="s">
        <v>126</v>
      </c>
      <c r="Q1583" s="34" t="s">
        <v>127</v>
      </c>
      <c r="R1583" s="34">
        <v>20130773</v>
      </c>
      <c r="S1583" s="34" t="str">
        <f t="shared" si="120"/>
        <v>CC20130773</v>
      </c>
      <c r="T1583" s="34" t="s">
        <v>2457</v>
      </c>
      <c r="U1583" s="34" t="s">
        <v>164</v>
      </c>
      <c r="V1583" s="34" t="s">
        <v>2323</v>
      </c>
      <c r="W1583" s="34" t="s">
        <v>5261</v>
      </c>
      <c r="X1583" s="87">
        <v>13560</v>
      </c>
      <c r="Y1583">
        <v>86</v>
      </c>
      <c r="Z1583" s="36">
        <f>VLOOKUP($Y1583,[2]Edades!$A$3:$H$153,4,FALSE)</f>
        <v>6</v>
      </c>
      <c r="AA1583" s="34" t="str">
        <f>VLOOKUP($Y1583,[2]Edades!$A$3:$H$153,6,FALSE)</f>
        <v>6 - Persona mayor</v>
      </c>
      <c r="AB1583" s="34">
        <f>VLOOKUP($Y1583,[2]Edades!$A$3:$H$153,7,FALSE)</f>
        <v>17</v>
      </c>
      <c r="AC1583" s="34" t="str">
        <f>VLOOKUP($Y1583,[2]Edades!$A$3:$H$153,8,FALSE)</f>
        <v>80 Y MÁS</v>
      </c>
      <c r="AD1583" s="34" t="s">
        <v>129</v>
      </c>
      <c r="AE1583" s="1">
        <v>2</v>
      </c>
      <c r="AF1583" s="34" t="s">
        <v>2137</v>
      </c>
      <c r="AG1583" s="34" t="s">
        <v>2127</v>
      </c>
      <c r="AH1583" s="34" t="s">
        <v>2127</v>
      </c>
      <c r="AK1583" s="34" t="s">
        <v>139</v>
      </c>
      <c r="AM1583" s="34" t="s">
        <v>2127</v>
      </c>
      <c r="AN1583" s="36" t="s">
        <v>2127</v>
      </c>
      <c r="AO1583" s="36" t="s">
        <v>2127</v>
      </c>
      <c r="AP1583" s="34" t="s">
        <v>2127</v>
      </c>
      <c r="AQ1583" s="36" t="s">
        <v>2127</v>
      </c>
      <c r="AR1583" s="34" t="s">
        <v>2098</v>
      </c>
      <c r="AS1583" s="91" t="s">
        <v>7666</v>
      </c>
      <c r="AT1583" s="34">
        <v>3102394802</v>
      </c>
      <c r="AU1583" s="34" t="s">
        <v>2127</v>
      </c>
      <c r="AX1583" s="90"/>
      <c r="BA1583" s="91"/>
      <c r="BB1583" s="91"/>
      <c r="BC1583" s="91"/>
      <c r="BF1583" s="34" t="s">
        <v>4983</v>
      </c>
      <c r="BG1583" s="92" t="s">
        <v>2098</v>
      </c>
      <c r="BM1583" s="36" t="s">
        <v>131</v>
      </c>
      <c r="BN1583" s="34" t="s">
        <v>132</v>
      </c>
      <c r="BO1583" s="36">
        <v>0</v>
      </c>
      <c r="BQ1583" s="94"/>
      <c r="BS1583" s="36" t="s">
        <v>2127</v>
      </c>
      <c r="BU1583" s="95"/>
      <c r="BV1583" s="95"/>
      <c r="BW1583" s="61"/>
      <c r="BX1583" s="60"/>
      <c r="BY1583" s="59" t="str">
        <f t="shared" ca="1" si="121"/>
        <v/>
      </c>
      <c r="CD1583" s="68"/>
      <c r="CE1583" s="68"/>
      <c r="CF1583" s="67"/>
      <c r="CG1583">
        <v>70</v>
      </c>
      <c r="CH1583" s="2"/>
      <c r="CI1583" s="4" t="e">
        <f t="shared" si="122"/>
        <v>#DIV/0!</v>
      </c>
      <c r="CJ1583" s="5" t="str">
        <f t="shared" si="123"/>
        <v>SIN DATO</v>
      </c>
      <c r="CK1583" s="36">
        <v>0</v>
      </c>
      <c r="CL1583" s="66"/>
      <c r="CM1583" s="89">
        <v>44228</v>
      </c>
      <c r="CN1583" s="97">
        <v>44238</v>
      </c>
      <c r="CP1583"/>
      <c r="CQ1583" s="65"/>
      <c r="CR1583" s="65"/>
      <c r="CS1583" s="98"/>
      <c r="CT1583"/>
      <c r="CU1583"/>
      <c r="CV1583" s="97"/>
      <c r="CW1583" s="2">
        <v>118</v>
      </c>
      <c r="CX1583" s="82">
        <v>64</v>
      </c>
      <c r="DG1583" s="64"/>
      <c r="DI1583" s="89"/>
      <c r="DJ1583" s="89"/>
      <c r="DK1583" s="89">
        <v>44621</v>
      </c>
      <c r="DN1583" s="34"/>
      <c r="DO1583" s="34"/>
      <c r="DP1583" s="34"/>
      <c r="DQ1583" s="34"/>
      <c r="DR1583" s="34"/>
      <c r="DS1583" s="34" t="s">
        <v>2127</v>
      </c>
      <c r="DT1583" s="34"/>
      <c r="DU1583" s="47">
        <v>44607</v>
      </c>
      <c r="DY1583" s="1">
        <v>3</v>
      </c>
      <c r="DZ1583" t="s">
        <v>7940</v>
      </c>
      <c r="EA1583" s="4">
        <v>1.04</v>
      </c>
      <c r="EB1583" s="4">
        <v>96</v>
      </c>
      <c r="EC1583" s="4">
        <v>214</v>
      </c>
      <c r="ED1583" s="4">
        <v>131</v>
      </c>
      <c r="EE1583" s="4">
        <v>70.900000000000006</v>
      </c>
      <c r="EF1583" s="4">
        <v>65</v>
      </c>
      <c r="EG1583" s="4">
        <v>2.1</v>
      </c>
      <c r="EH1583" s="4">
        <v>5.5</v>
      </c>
      <c r="EJ1583"/>
      <c r="EL1583" s="34"/>
      <c r="EN1583" s="34"/>
    </row>
    <row r="1584" spans="1:144" x14ac:dyDescent="0.25">
      <c r="A1584" s="85">
        <v>2022</v>
      </c>
      <c r="B1584" s="87">
        <v>44830</v>
      </c>
      <c r="C1584" t="s">
        <v>121</v>
      </c>
      <c r="D1584" t="s">
        <v>122</v>
      </c>
      <c r="E1584" s="34" t="s">
        <v>7938</v>
      </c>
      <c r="F1584" s="34">
        <f t="shared" si="124"/>
        <v>1583</v>
      </c>
      <c r="G1584" s="34" t="s">
        <v>4985</v>
      </c>
      <c r="H1584">
        <v>18</v>
      </c>
      <c r="I1584" s="34" t="s">
        <v>6141</v>
      </c>
      <c r="J1584" s="34" t="s">
        <v>4998</v>
      </c>
      <c r="K1584" s="34" t="str">
        <f>VLOOKUP(J1584,[2]CodMpios!$B$347:$E$362,4,FALSE)</f>
        <v>18460 - Milán</v>
      </c>
      <c r="L1584" s="34" t="str">
        <f>VLOOKUP($J1584,[2]Coord_Mpios_X_Y!$B$2:$K$1123,9,FALSE)</f>
        <v>1,146692553938</v>
      </c>
      <c r="M1584" s="34" t="str">
        <f>VLOOKUP($J1584,[2]Coord_Mpios_X_Y!$B$2:$K$1123,10,FALSE)</f>
        <v>-75,386647638375</v>
      </c>
      <c r="N1584" s="34" t="s">
        <v>125</v>
      </c>
      <c r="O1584" s="34" t="s">
        <v>126</v>
      </c>
      <c r="Q1584" s="34" t="s">
        <v>127</v>
      </c>
      <c r="R1584" s="34">
        <v>17644976</v>
      </c>
      <c r="S1584" s="34" t="str">
        <f t="shared" si="120"/>
        <v>CC17644976</v>
      </c>
      <c r="T1584" s="34" t="s">
        <v>2370</v>
      </c>
      <c r="U1584" s="34" t="s">
        <v>677</v>
      </c>
      <c r="V1584" s="34" t="s">
        <v>5260</v>
      </c>
      <c r="W1584" s="34" t="s">
        <v>5081</v>
      </c>
      <c r="X1584" s="87">
        <v>25509</v>
      </c>
      <c r="Y1584">
        <v>53</v>
      </c>
      <c r="Z1584" s="36">
        <f>VLOOKUP($Y1584,[2]Edades!$A$3:$H$153,4,FALSE)</f>
        <v>5</v>
      </c>
      <c r="AA1584" s="34" t="str">
        <f>VLOOKUP($Y1584,[2]Edades!$A$3:$H$153,6,FALSE)</f>
        <v>5 - Adultez</v>
      </c>
      <c r="AB1584" s="34">
        <f>VLOOKUP($Y1584,[2]Edades!$A$3:$H$153,7,FALSE)</f>
        <v>11</v>
      </c>
      <c r="AC1584" s="34" t="str">
        <f>VLOOKUP($Y1584,[2]Edades!$A$3:$H$153,8,FALSE)</f>
        <v>50-54</v>
      </c>
      <c r="AD1584" s="34" t="s">
        <v>146</v>
      </c>
      <c r="AE1584">
        <v>1</v>
      </c>
      <c r="AF1584" s="34" t="s">
        <v>130</v>
      </c>
      <c r="AG1584" s="34" t="s">
        <v>2127</v>
      </c>
      <c r="AH1584" s="34" t="s">
        <v>2127</v>
      </c>
      <c r="AK1584" s="34" t="s">
        <v>125</v>
      </c>
      <c r="AM1584" s="34" t="s">
        <v>2127</v>
      </c>
      <c r="AN1584" s="36" t="s">
        <v>2127</v>
      </c>
      <c r="AO1584" s="36" t="s">
        <v>2127</v>
      </c>
      <c r="AP1584" s="34" t="s">
        <v>2127</v>
      </c>
      <c r="AQ1584" s="36" t="s">
        <v>2127</v>
      </c>
      <c r="AR1584" s="34" t="s">
        <v>2098</v>
      </c>
      <c r="AS1584" s="91" t="s">
        <v>7667</v>
      </c>
      <c r="AT1584" s="34">
        <v>3222246229</v>
      </c>
      <c r="AU1584" s="34" t="s">
        <v>2127</v>
      </c>
      <c r="AX1584" s="90"/>
      <c r="BA1584" s="91"/>
      <c r="BB1584" s="91"/>
      <c r="BC1584" s="91"/>
      <c r="BF1584" s="34" t="s">
        <v>4983</v>
      </c>
      <c r="BG1584" s="92" t="s">
        <v>2098</v>
      </c>
      <c r="BM1584" s="36" t="s">
        <v>131</v>
      </c>
      <c r="BN1584" s="34" t="s">
        <v>132</v>
      </c>
      <c r="BO1584" s="36">
        <v>0</v>
      </c>
      <c r="BQ1584" s="94"/>
      <c r="BS1584" s="36" t="s">
        <v>2127</v>
      </c>
      <c r="BU1584" s="95"/>
      <c r="BV1584" s="95"/>
      <c r="BW1584" s="61"/>
      <c r="BX1584" s="60"/>
      <c r="BY1584" s="59" t="str">
        <f t="shared" ca="1" si="121"/>
        <v/>
      </c>
      <c r="CD1584" s="68"/>
      <c r="CE1584" s="68"/>
      <c r="CF1584" s="67"/>
      <c r="CG1584"/>
      <c r="CH1584" s="2"/>
      <c r="CI1584" s="4" t="e">
        <f t="shared" si="122"/>
        <v>#DIV/0!</v>
      </c>
      <c r="CJ1584" s="5" t="str">
        <f t="shared" si="123"/>
        <v>SIN DATO</v>
      </c>
      <c r="CK1584" s="36">
        <v>0</v>
      </c>
      <c r="CL1584" s="66"/>
      <c r="CM1584" s="89">
        <v>44228</v>
      </c>
      <c r="CN1584" s="97">
        <v>44237</v>
      </c>
      <c r="CP1584"/>
      <c r="CQ1584" s="65"/>
      <c r="CR1584" s="65"/>
      <c r="CS1584" s="98"/>
      <c r="CT1584"/>
      <c r="CU1584"/>
      <c r="CV1584" s="97"/>
      <c r="CW1584" s="2"/>
      <c r="CX1584" s="82"/>
      <c r="DG1584" s="64"/>
      <c r="DI1584" s="89"/>
      <c r="DJ1584" s="89"/>
      <c r="DN1584" s="34"/>
      <c r="DO1584" s="34"/>
      <c r="DP1584" s="34"/>
      <c r="DQ1584" s="34"/>
      <c r="DR1584" s="34"/>
      <c r="DS1584" s="34" t="s">
        <v>2127</v>
      </c>
      <c r="DT1584" s="34"/>
      <c r="DY1584" s="1">
        <v>1</v>
      </c>
      <c r="DZ1584" t="s">
        <v>7940</v>
      </c>
      <c r="EB1584" s="4"/>
      <c r="EJ1584"/>
      <c r="EL1584" s="34"/>
      <c r="EN1584" s="34"/>
    </row>
    <row r="1585" spans="1:144" x14ac:dyDescent="0.25">
      <c r="A1585" s="85">
        <v>2022</v>
      </c>
      <c r="B1585" s="87">
        <v>44830</v>
      </c>
      <c r="C1585" t="s">
        <v>121</v>
      </c>
      <c r="D1585" t="s">
        <v>122</v>
      </c>
      <c r="E1585" s="34" t="s">
        <v>7938</v>
      </c>
      <c r="F1585" s="34">
        <f t="shared" si="124"/>
        <v>1584</v>
      </c>
      <c r="G1585" s="34" t="s">
        <v>4985</v>
      </c>
      <c r="H1585">
        <v>18</v>
      </c>
      <c r="I1585" s="34" t="s">
        <v>6141</v>
      </c>
      <c r="J1585" s="34" t="s">
        <v>4988</v>
      </c>
      <c r="K1585" s="34" t="str">
        <f>VLOOKUP(J1585,[2]CodMpios!$B$347:$E$362,4,FALSE)</f>
        <v>18001 - Florencia</v>
      </c>
      <c r="L1585" s="34" t="str">
        <f>VLOOKUP($J1585,[2]Coord_Mpios_X_Y!$B$2:$K$1123,9,FALSE)</f>
        <v>1,749138703818</v>
      </c>
      <c r="M1585" s="34" t="str">
        <f>VLOOKUP($J1585,[2]Coord_Mpios_X_Y!$B$2:$K$1123,10,FALSE)</f>
        <v>-75,558239064333</v>
      </c>
      <c r="N1585" s="34" t="s">
        <v>125</v>
      </c>
      <c r="O1585" s="34" t="s">
        <v>126</v>
      </c>
      <c r="Q1585" s="34" t="s">
        <v>127</v>
      </c>
      <c r="R1585" s="34">
        <v>40756384</v>
      </c>
      <c r="S1585" s="34" t="str">
        <f t="shared" si="120"/>
        <v>CC40756384</v>
      </c>
      <c r="T1585" s="34" t="s">
        <v>5259</v>
      </c>
      <c r="V1585" s="34" t="s">
        <v>918</v>
      </c>
      <c r="W1585" s="34" t="s">
        <v>5258</v>
      </c>
      <c r="X1585" s="87">
        <v>20783</v>
      </c>
      <c r="Y1585">
        <v>66</v>
      </c>
      <c r="Z1585" s="36">
        <f>VLOOKUP($Y1585,[2]Edades!$A$3:$H$153,4,FALSE)</f>
        <v>6</v>
      </c>
      <c r="AA1585" s="34" t="str">
        <f>VLOOKUP($Y1585,[2]Edades!$A$3:$H$153,6,FALSE)</f>
        <v>6 - Persona mayor</v>
      </c>
      <c r="AB1585" s="34">
        <f>VLOOKUP($Y1585,[2]Edades!$A$3:$H$153,7,FALSE)</f>
        <v>14</v>
      </c>
      <c r="AC1585" s="34" t="str">
        <f>VLOOKUP($Y1585,[2]Edades!$A$3:$H$153,8,FALSE)</f>
        <v>65-69</v>
      </c>
      <c r="AD1585" s="34" t="s">
        <v>129</v>
      </c>
      <c r="AE1585" s="1">
        <v>2</v>
      </c>
      <c r="AF1585" s="34" t="s">
        <v>2137</v>
      </c>
      <c r="AG1585" s="34" t="s">
        <v>2127</v>
      </c>
      <c r="AH1585" s="34" t="s">
        <v>2127</v>
      </c>
      <c r="AK1585" s="34" t="s">
        <v>125</v>
      </c>
      <c r="AM1585" s="34" t="s">
        <v>2127</v>
      </c>
      <c r="AN1585" s="36" t="s">
        <v>2127</v>
      </c>
      <c r="AO1585" s="36" t="s">
        <v>2127</v>
      </c>
      <c r="AP1585" s="34" t="s">
        <v>2127</v>
      </c>
      <c r="AQ1585" s="36" t="s">
        <v>2127</v>
      </c>
      <c r="AR1585" s="34" t="s">
        <v>2098</v>
      </c>
      <c r="AS1585" s="91" t="s">
        <v>7668</v>
      </c>
      <c r="AT1585" s="34">
        <v>3112907335</v>
      </c>
      <c r="AU1585" s="34" t="s">
        <v>2127</v>
      </c>
      <c r="AX1585" s="90"/>
      <c r="BA1585" s="91"/>
      <c r="BB1585" s="91"/>
      <c r="BC1585" s="91"/>
      <c r="BF1585" s="34" t="s">
        <v>4983</v>
      </c>
      <c r="BG1585" s="92" t="s">
        <v>2098</v>
      </c>
      <c r="BM1585" s="36" t="s">
        <v>131</v>
      </c>
      <c r="BN1585" s="34" t="s">
        <v>132</v>
      </c>
      <c r="BO1585" s="36">
        <v>0</v>
      </c>
      <c r="BQ1585" s="94"/>
      <c r="BS1585" s="36" t="s">
        <v>2127</v>
      </c>
      <c r="BU1585" s="95"/>
      <c r="BV1585" s="95"/>
      <c r="BW1585" s="61"/>
      <c r="BX1585" s="60"/>
      <c r="BY1585" s="59" t="str">
        <f t="shared" ca="1" si="121"/>
        <v/>
      </c>
      <c r="CD1585" s="68"/>
      <c r="CE1585" s="68"/>
      <c r="CF1585" s="67"/>
      <c r="CG1585">
        <v>66</v>
      </c>
      <c r="CH1585" s="2">
        <v>160</v>
      </c>
      <c r="CI1585" s="4">
        <f t="shared" si="122"/>
        <v>25.781249999999996</v>
      </c>
      <c r="CJ1585" s="5" t="str">
        <f t="shared" si="123"/>
        <v>SOBREPESO</v>
      </c>
      <c r="CK1585" s="36">
        <v>0</v>
      </c>
      <c r="CL1585" s="66"/>
      <c r="CM1585" s="89">
        <v>44236</v>
      </c>
      <c r="CN1585" s="97">
        <v>44274</v>
      </c>
      <c r="CP1585"/>
      <c r="CQ1585" s="65"/>
      <c r="CR1585" s="65"/>
      <c r="CS1585" s="98"/>
      <c r="CT1585"/>
      <c r="CU1585"/>
      <c r="CV1585" s="97"/>
      <c r="CW1585" s="2">
        <v>120</v>
      </c>
      <c r="CX1585" s="82">
        <v>80</v>
      </c>
      <c r="DG1585" s="64"/>
      <c r="DI1585" s="89">
        <v>44594</v>
      </c>
      <c r="DJ1585" s="89"/>
      <c r="DN1585" s="34"/>
      <c r="DO1585" s="34"/>
      <c r="DP1585" s="34"/>
      <c r="DQ1585" s="34"/>
      <c r="DR1585" s="34"/>
      <c r="DS1585" s="34" t="s">
        <v>2127</v>
      </c>
      <c r="DT1585" s="34"/>
      <c r="DU1585" s="47">
        <v>44599</v>
      </c>
      <c r="DY1585" s="1">
        <v>1</v>
      </c>
      <c r="DZ1585" t="s">
        <v>7939</v>
      </c>
      <c r="EA1585" s="4">
        <v>0.54</v>
      </c>
      <c r="EB1585" s="4">
        <v>114</v>
      </c>
      <c r="EC1585" s="4">
        <v>210</v>
      </c>
      <c r="ED1585" s="4">
        <v>132</v>
      </c>
      <c r="EE1585" s="4">
        <v>50</v>
      </c>
      <c r="EF1585" s="4">
        <v>140</v>
      </c>
      <c r="EG1585" s="4">
        <v>2.2000000000000002</v>
      </c>
      <c r="EJ1585"/>
      <c r="EL1585" s="34"/>
      <c r="EN1585" s="34"/>
    </row>
    <row r="1586" spans="1:144" x14ac:dyDescent="0.25">
      <c r="A1586" s="85">
        <v>2022</v>
      </c>
      <c r="B1586" s="87">
        <v>44830</v>
      </c>
      <c r="C1586" t="s">
        <v>121</v>
      </c>
      <c r="D1586" t="s">
        <v>122</v>
      </c>
      <c r="E1586" s="34" t="s">
        <v>7938</v>
      </c>
      <c r="F1586" s="34">
        <f t="shared" si="124"/>
        <v>1585</v>
      </c>
      <c r="G1586" s="34" t="s">
        <v>4985</v>
      </c>
      <c r="H1586">
        <v>18</v>
      </c>
      <c r="I1586" s="34" t="s">
        <v>6141</v>
      </c>
      <c r="J1586" s="34" t="s">
        <v>4988</v>
      </c>
      <c r="K1586" s="34" t="str">
        <f>VLOOKUP(J1586,[2]CodMpios!$B$347:$E$362,4,FALSE)</f>
        <v>18001 - Florencia</v>
      </c>
      <c r="L1586" s="34" t="str">
        <f>VLOOKUP($J1586,[2]Coord_Mpios_X_Y!$B$2:$K$1123,9,FALSE)</f>
        <v>1,749138703818</v>
      </c>
      <c r="M1586" s="34" t="str">
        <f>VLOOKUP($J1586,[2]Coord_Mpios_X_Y!$B$2:$K$1123,10,FALSE)</f>
        <v>-75,558239064333</v>
      </c>
      <c r="N1586" s="34" t="s">
        <v>125</v>
      </c>
      <c r="O1586" s="34" t="s">
        <v>126</v>
      </c>
      <c r="Q1586" s="34" t="s">
        <v>127</v>
      </c>
      <c r="R1586" s="34">
        <v>12187346</v>
      </c>
      <c r="S1586" s="34" t="str">
        <f t="shared" si="120"/>
        <v>CC12187346</v>
      </c>
      <c r="T1586" s="34" t="s">
        <v>530</v>
      </c>
      <c r="V1586" s="34" t="s">
        <v>5257</v>
      </c>
      <c r="W1586" s="34" t="s">
        <v>2149</v>
      </c>
      <c r="X1586" s="87">
        <v>19832</v>
      </c>
      <c r="Y1586">
        <v>68</v>
      </c>
      <c r="Z1586" s="36">
        <f>VLOOKUP($Y1586,[2]Edades!$A$3:$H$153,4,FALSE)</f>
        <v>6</v>
      </c>
      <c r="AA1586" s="34" t="str">
        <f>VLOOKUP($Y1586,[2]Edades!$A$3:$H$153,6,FALSE)</f>
        <v>6 - Persona mayor</v>
      </c>
      <c r="AB1586" s="34">
        <f>VLOOKUP($Y1586,[2]Edades!$A$3:$H$153,7,FALSE)</f>
        <v>14</v>
      </c>
      <c r="AC1586" s="34" t="str">
        <f>VLOOKUP($Y1586,[2]Edades!$A$3:$H$153,8,FALSE)</f>
        <v>65-69</v>
      </c>
      <c r="AD1586" s="34" t="s">
        <v>146</v>
      </c>
      <c r="AE1586">
        <v>1</v>
      </c>
      <c r="AF1586" s="34" t="s">
        <v>2137</v>
      </c>
      <c r="AG1586" s="34" t="s">
        <v>2127</v>
      </c>
      <c r="AH1586" s="34" t="s">
        <v>2127</v>
      </c>
      <c r="AK1586" s="34" t="s">
        <v>125</v>
      </c>
      <c r="AM1586" s="34" t="s">
        <v>2127</v>
      </c>
      <c r="AN1586" s="36" t="s">
        <v>2127</v>
      </c>
      <c r="AO1586" s="36" t="s">
        <v>2127</v>
      </c>
      <c r="AP1586" s="34" t="s">
        <v>2127</v>
      </c>
      <c r="AQ1586" s="36" t="s">
        <v>2127</v>
      </c>
      <c r="AR1586" s="34" t="s">
        <v>2098</v>
      </c>
      <c r="AS1586" s="91" t="s">
        <v>7669</v>
      </c>
      <c r="AT1586" s="34">
        <v>3133971600</v>
      </c>
      <c r="AU1586" s="34" t="s">
        <v>2127</v>
      </c>
      <c r="AX1586" s="90"/>
      <c r="BA1586" s="91"/>
      <c r="BB1586" s="91"/>
      <c r="BC1586" s="91"/>
      <c r="BF1586" s="34" t="s">
        <v>4983</v>
      </c>
      <c r="BG1586" s="92" t="s">
        <v>2098</v>
      </c>
      <c r="BM1586" s="36" t="s">
        <v>131</v>
      </c>
      <c r="BN1586" s="34" t="s">
        <v>132</v>
      </c>
      <c r="BO1586" s="36">
        <v>0</v>
      </c>
      <c r="BQ1586" s="94"/>
      <c r="BS1586" s="36" t="s">
        <v>2127</v>
      </c>
      <c r="BU1586" s="95"/>
      <c r="BV1586" s="95"/>
      <c r="BW1586" s="61"/>
      <c r="BX1586" s="60"/>
      <c r="BY1586" s="59" t="str">
        <f t="shared" ca="1" si="121"/>
        <v/>
      </c>
      <c r="CD1586" s="68"/>
      <c r="CE1586" s="68"/>
      <c r="CF1586" s="67"/>
      <c r="CG1586">
        <v>64</v>
      </c>
      <c r="CH1586" s="2">
        <v>154</v>
      </c>
      <c r="CI1586" s="4">
        <f t="shared" si="122"/>
        <v>26.986001011975038</v>
      </c>
      <c r="CJ1586" s="5" t="str">
        <f t="shared" si="123"/>
        <v>SOBREPESO</v>
      </c>
      <c r="CK1586" s="36">
        <v>0</v>
      </c>
      <c r="CL1586" s="66"/>
      <c r="CM1586" s="89">
        <v>44230</v>
      </c>
      <c r="CN1586" s="97">
        <v>44259</v>
      </c>
      <c r="CP1586"/>
      <c r="CQ1586" s="65"/>
      <c r="CR1586" s="65"/>
      <c r="CS1586" s="98"/>
      <c r="CT1586"/>
      <c r="CU1586"/>
      <c r="CV1586" s="97"/>
      <c r="CW1586" s="2">
        <v>120</v>
      </c>
      <c r="CX1586" s="82">
        <v>70</v>
      </c>
      <c r="DG1586" s="64"/>
      <c r="DI1586" s="89"/>
      <c r="DJ1586" s="89"/>
      <c r="DN1586" s="34"/>
      <c r="DO1586" s="34"/>
      <c r="DP1586" s="34"/>
      <c r="DQ1586" s="34"/>
      <c r="DR1586" s="34"/>
      <c r="DS1586" s="34" t="s">
        <v>2127</v>
      </c>
      <c r="DT1586" s="34"/>
      <c r="DU1586" s="47">
        <v>44687</v>
      </c>
      <c r="DY1586" s="1">
        <v>2</v>
      </c>
      <c r="DZ1586" t="s">
        <v>7940</v>
      </c>
      <c r="EA1586" s="4">
        <v>1.2</v>
      </c>
      <c r="EB1586" s="4">
        <v>94</v>
      </c>
      <c r="EC1586" s="4">
        <v>144</v>
      </c>
      <c r="EE1586" s="4">
        <v>38</v>
      </c>
      <c r="EF1586" s="4">
        <v>153</v>
      </c>
      <c r="EG1586" s="4">
        <v>1.8</v>
      </c>
      <c r="EH1586" s="4">
        <v>6</v>
      </c>
      <c r="EJ1586"/>
      <c r="EL1586" s="34"/>
      <c r="EN1586" s="34"/>
    </row>
    <row r="1587" spans="1:144" x14ac:dyDescent="0.25">
      <c r="A1587" s="85">
        <v>2022</v>
      </c>
      <c r="B1587" s="87">
        <v>44830</v>
      </c>
      <c r="C1587" t="s">
        <v>121</v>
      </c>
      <c r="D1587" t="s">
        <v>122</v>
      </c>
      <c r="E1587" s="34" t="s">
        <v>7938</v>
      </c>
      <c r="F1587" s="34">
        <f t="shared" si="124"/>
        <v>1586</v>
      </c>
      <c r="G1587" s="34" t="s">
        <v>4985</v>
      </c>
      <c r="H1587">
        <v>18</v>
      </c>
      <c r="I1587" s="34" t="s">
        <v>6141</v>
      </c>
      <c r="J1587" s="34" t="s">
        <v>4988</v>
      </c>
      <c r="K1587" s="34" t="str">
        <f>VLOOKUP(J1587,[2]CodMpios!$B$347:$E$362,4,FALSE)</f>
        <v>18001 - Florencia</v>
      </c>
      <c r="L1587" s="34" t="str">
        <f>VLOOKUP($J1587,[2]Coord_Mpios_X_Y!$B$2:$K$1123,9,FALSE)</f>
        <v>1,749138703818</v>
      </c>
      <c r="M1587" s="34" t="str">
        <f>VLOOKUP($J1587,[2]Coord_Mpios_X_Y!$B$2:$K$1123,10,FALSE)</f>
        <v>-75,558239064333</v>
      </c>
      <c r="N1587" s="34" t="s">
        <v>6142</v>
      </c>
      <c r="O1587" s="34" t="s">
        <v>126</v>
      </c>
      <c r="Q1587" s="34" t="s">
        <v>127</v>
      </c>
      <c r="R1587" s="34">
        <v>26419917</v>
      </c>
      <c r="S1587" s="34" t="str">
        <f t="shared" si="120"/>
        <v>CC26419917</v>
      </c>
      <c r="T1587" s="34" t="s">
        <v>340</v>
      </c>
      <c r="V1587" s="34" t="s">
        <v>969</v>
      </c>
      <c r="W1587" s="34" t="s">
        <v>2450</v>
      </c>
      <c r="X1587" s="87">
        <v>17179</v>
      </c>
      <c r="Y1587">
        <v>76</v>
      </c>
      <c r="Z1587" s="36">
        <f>VLOOKUP($Y1587,[2]Edades!$A$3:$H$153,4,FALSE)</f>
        <v>6</v>
      </c>
      <c r="AA1587" s="34" t="str">
        <f>VLOOKUP($Y1587,[2]Edades!$A$3:$H$153,6,FALSE)</f>
        <v>6 - Persona mayor</v>
      </c>
      <c r="AB1587" s="34">
        <f>VLOOKUP($Y1587,[2]Edades!$A$3:$H$153,7,FALSE)</f>
        <v>16</v>
      </c>
      <c r="AC1587" s="34" t="str">
        <f>VLOOKUP($Y1587,[2]Edades!$A$3:$H$153,8,FALSE)</f>
        <v>75-79</v>
      </c>
      <c r="AD1587" s="34" t="s">
        <v>129</v>
      </c>
      <c r="AE1587" s="1">
        <v>2</v>
      </c>
      <c r="AF1587" s="34" t="s">
        <v>2137</v>
      </c>
      <c r="AG1587" s="34" t="s">
        <v>2127</v>
      </c>
      <c r="AH1587" s="34" t="s">
        <v>2127</v>
      </c>
      <c r="AK1587" s="34" t="s">
        <v>6142</v>
      </c>
      <c r="AM1587" s="34" t="s">
        <v>2127</v>
      </c>
      <c r="AN1587" s="36" t="s">
        <v>2127</v>
      </c>
      <c r="AO1587" s="36" t="s">
        <v>2127</v>
      </c>
      <c r="AP1587" s="34" t="s">
        <v>2127</v>
      </c>
      <c r="AQ1587" s="36" t="s">
        <v>2127</v>
      </c>
      <c r="AR1587" s="34" t="s">
        <v>2098</v>
      </c>
      <c r="AS1587" s="91" t="s">
        <v>7670</v>
      </c>
      <c r="AT1587" s="34">
        <v>3132686689</v>
      </c>
      <c r="AU1587" s="34" t="s">
        <v>2127</v>
      </c>
      <c r="AX1587" s="90"/>
      <c r="BA1587" s="91"/>
      <c r="BB1587" s="91"/>
      <c r="BC1587" s="91"/>
      <c r="BF1587" s="34" t="s">
        <v>4983</v>
      </c>
      <c r="BG1587" s="92" t="s">
        <v>2098</v>
      </c>
      <c r="BM1587" s="36" t="s">
        <v>131</v>
      </c>
      <c r="BN1587" s="34" t="s">
        <v>132</v>
      </c>
      <c r="BO1587" s="36">
        <v>0</v>
      </c>
      <c r="BQ1587" s="94"/>
      <c r="BS1587" s="36" t="s">
        <v>2127</v>
      </c>
      <c r="BU1587" s="95"/>
      <c r="BV1587" s="95"/>
      <c r="BW1587" s="61"/>
      <c r="BX1587" s="60"/>
      <c r="BY1587" s="59" t="str">
        <f t="shared" ca="1" si="121"/>
        <v/>
      </c>
      <c r="CD1587" s="68"/>
      <c r="CE1587" s="68"/>
      <c r="CF1587" s="67"/>
      <c r="CG1587">
        <v>68</v>
      </c>
      <c r="CH1587" s="2">
        <v>153</v>
      </c>
      <c r="CI1587" s="4">
        <f t="shared" si="122"/>
        <v>29.048656499636891</v>
      </c>
      <c r="CJ1587" s="5" t="str">
        <f t="shared" si="123"/>
        <v>SOBREPESO</v>
      </c>
      <c r="CK1587" s="36">
        <v>0</v>
      </c>
      <c r="CL1587" s="66"/>
      <c r="CM1587" s="89">
        <v>44239</v>
      </c>
      <c r="CN1587" s="97">
        <v>44258</v>
      </c>
      <c r="CP1587"/>
      <c r="CQ1587" s="65"/>
      <c r="CR1587" s="65"/>
      <c r="CS1587" s="98"/>
      <c r="CT1587"/>
      <c r="CU1587"/>
      <c r="CV1587" s="97"/>
      <c r="CW1587" s="2">
        <v>130</v>
      </c>
      <c r="CX1587" s="82">
        <v>80</v>
      </c>
      <c r="DG1587" s="64"/>
      <c r="DI1587" s="89"/>
      <c r="DJ1587" s="89"/>
      <c r="DN1587" s="34"/>
      <c r="DO1587" s="34"/>
      <c r="DP1587" s="34"/>
      <c r="DQ1587" s="34"/>
      <c r="DR1587" s="34"/>
      <c r="DS1587" s="34" t="s">
        <v>2127</v>
      </c>
      <c r="DT1587" s="34"/>
      <c r="DU1587" s="47">
        <v>44636</v>
      </c>
      <c r="DY1587" s="1">
        <v>2</v>
      </c>
      <c r="DZ1587" t="s">
        <v>7940</v>
      </c>
      <c r="EA1587" s="4">
        <v>0.81</v>
      </c>
      <c r="EB1587" s="4">
        <v>98</v>
      </c>
      <c r="EC1587" s="4">
        <v>152</v>
      </c>
      <c r="ED1587" s="4">
        <v>70</v>
      </c>
      <c r="EE1587" s="4">
        <v>48.7</v>
      </c>
      <c r="EF1587" s="4">
        <v>168</v>
      </c>
      <c r="EG1587" s="4">
        <v>3</v>
      </c>
      <c r="EJ1587"/>
      <c r="EL1587" s="34"/>
      <c r="EN1587" s="34"/>
    </row>
    <row r="1588" spans="1:144" x14ac:dyDescent="0.25">
      <c r="A1588" s="85">
        <v>2022</v>
      </c>
      <c r="B1588" s="87">
        <v>44830</v>
      </c>
      <c r="C1588" t="s">
        <v>121</v>
      </c>
      <c r="D1588" t="s">
        <v>122</v>
      </c>
      <c r="E1588" s="34" t="s">
        <v>7938</v>
      </c>
      <c r="F1588" s="34">
        <f t="shared" si="124"/>
        <v>1587</v>
      </c>
      <c r="G1588" s="34" t="s">
        <v>4985</v>
      </c>
      <c r="H1588">
        <v>18</v>
      </c>
      <c r="I1588" s="34" t="s">
        <v>6141</v>
      </c>
      <c r="J1588" s="34" t="s">
        <v>5052</v>
      </c>
      <c r="K1588" s="34" t="str">
        <f>VLOOKUP(J1588,[2]CodMpios!$B$347:$E$362,4,FALSE)</f>
        <v>18256 - El Paujil</v>
      </c>
      <c r="L1588" s="34" t="str">
        <f>VLOOKUP($J1588,[2]Coord_Mpios_X_Y!$B$2:$K$1123,9,FALSE)</f>
        <v>1,617746356165</v>
      </c>
      <c r="M1588" s="34" t="str">
        <f>VLOOKUP($J1588,[2]Coord_Mpios_X_Y!$B$2:$K$1123,10,FALSE)</f>
        <v>-75,234043334186</v>
      </c>
      <c r="N1588" s="34" t="s">
        <v>125</v>
      </c>
      <c r="O1588" s="34" t="s">
        <v>126</v>
      </c>
      <c r="Q1588" s="34" t="s">
        <v>127</v>
      </c>
      <c r="R1588" s="34">
        <v>30066393</v>
      </c>
      <c r="S1588" s="34" t="str">
        <f t="shared" si="120"/>
        <v>CC30066393</v>
      </c>
      <c r="T1588" s="34" t="s">
        <v>929</v>
      </c>
      <c r="V1588" s="34" t="s">
        <v>5256</v>
      </c>
      <c r="W1588" s="34" t="s">
        <v>507</v>
      </c>
      <c r="X1588" s="87">
        <v>20991</v>
      </c>
      <c r="Y1588">
        <v>65</v>
      </c>
      <c r="Z1588" s="36">
        <f>VLOOKUP($Y1588,[2]Edades!$A$3:$H$153,4,FALSE)</f>
        <v>6</v>
      </c>
      <c r="AA1588" s="34" t="str">
        <f>VLOOKUP($Y1588,[2]Edades!$A$3:$H$153,6,FALSE)</f>
        <v>6 - Persona mayor</v>
      </c>
      <c r="AB1588" s="34">
        <f>VLOOKUP($Y1588,[2]Edades!$A$3:$H$153,7,FALSE)</f>
        <v>14</v>
      </c>
      <c r="AC1588" s="34" t="str">
        <f>VLOOKUP($Y1588,[2]Edades!$A$3:$H$153,8,FALSE)</f>
        <v>65-69</v>
      </c>
      <c r="AD1588" s="34" t="s">
        <v>129</v>
      </c>
      <c r="AE1588" s="1">
        <v>2</v>
      </c>
      <c r="AF1588" s="34" t="s">
        <v>2137</v>
      </c>
      <c r="AG1588" s="34" t="s">
        <v>2127</v>
      </c>
      <c r="AH1588" s="34" t="s">
        <v>2127</v>
      </c>
      <c r="AK1588" s="34" t="s">
        <v>125</v>
      </c>
      <c r="AM1588" s="34" t="s">
        <v>2127</v>
      </c>
      <c r="AN1588" s="36" t="s">
        <v>2127</v>
      </c>
      <c r="AO1588" s="36" t="s">
        <v>2127</v>
      </c>
      <c r="AP1588" s="34" t="s">
        <v>2127</v>
      </c>
      <c r="AQ1588" s="36" t="s">
        <v>2127</v>
      </c>
      <c r="AR1588" s="34" t="s">
        <v>2472</v>
      </c>
      <c r="AS1588" s="91" t="s">
        <v>7671</v>
      </c>
      <c r="AT1588" s="34">
        <v>3103058876</v>
      </c>
      <c r="AU1588" s="34" t="s">
        <v>2127</v>
      </c>
      <c r="AX1588" s="90"/>
      <c r="BA1588" s="91"/>
      <c r="BB1588" s="91"/>
      <c r="BC1588" s="91"/>
      <c r="BF1588" s="34" t="s">
        <v>4983</v>
      </c>
      <c r="BG1588" s="92" t="s">
        <v>2098</v>
      </c>
      <c r="BM1588" s="36" t="s">
        <v>131</v>
      </c>
      <c r="BN1588" s="34" t="s">
        <v>132</v>
      </c>
      <c r="BO1588" s="36">
        <v>0</v>
      </c>
      <c r="BQ1588" s="94"/>
      <c r="BS1588" s="36" t="s">
        <v>2127</v>
      </c>
      <c r="BU1588" s="95"/>
      <c r="BV1588" s="95"/>
      <c r="BW1588" s="61"/>
      <c r="BX1588" s="60"/>
      <c r="BY1588" s="59" t="str">
        <f t="shared" ca="1" si="121"/>
        <v/>
      </c>
      <c r="CD1588" s="68"/>
      <c r="CE1588" s="68"/>
      <c r="CF1588" s="67"/>
      <c r="CG1588"/>
      <c r="CH1588" s="2">
        <v>153</v>
      </c>
      <c r="CI1588" s="4">
        <f t="shared" si="122"/>
        <v>0</v>
      </c>
      <c r="CJ1588" s="5" t="str">
        <f t="shared" si="123"/>
        <v>BAJO PESO</v>
      </c>
      <c r="CK1588" s="36">
        <v>0</v>
      </c>
      <c r="CL1588" s="66"/>
      <c r="CM1588" s="89">
        <v>44244</v>
      </c>
      <c r="CN1588" s="97">
        <v>44267</v>
      </c>
      <c r="CP1588"/>
      <c r="CQ1588" s="65"/>
      <c r="CR1588" s="65"/>
      <c r="CS1588" s="98"/>
      <c r="CT1588"/>
      <c r="CU1588"/>
      <c r="CV1588" s="97"/>
      <c r="CW1588" s="2"/>
      <c r="CX1588" s="82"/>
      <c r="DG1588" s="64"/>
      <c r="DI1588" s="89"/>
      <c r="DJ1588" s="89"/>
      <c r="DN1588" s="34"/>
      <c r="DO1588" s="34"/>
      <c r="DP1588" s="34"/>
      <c r="DQ1588" s="34"/>
      <c r="DR1588" s="34"/>
      <c r="DS1588" s="34" t="s">
        <v>2127</v>
      </c>
      <c r="DT1588" s="34"/>
      <c r="DU1588" s="47">
        <v>44679</v>
      </c>
      <c r="DY1588" s="1">
        <v>1</v>
      </c>
      <c r="DZ1588" t="s">
        <v>7939</v>
      </c>
      <c r="EA1588" s="4">
        <v>0.64</v>
      </c>
      <c r="EB1588" s="4">
        <v>91</v>
      </c>
      <c r="EC1588" s="4">
        <v>251</v>
      </c>
      <c r="ED1588" s="4">
        <v>165</v>
      </c>
      <c r="EE1588" s="4">
        <v>66.7</v>
      </c>
      <c r="EF1588" s="4">
        <v>97</v>
      </c>
      <c r="EJ1588"/>
      <c r="EL1588" s="34"/>
      <c r="EN1588" s="34"/>
    </row>
    <row r="1589" spans="1:144" x14ac:dyDescent="0.25">
      <c r="A1589" s="85">
        <v>2022</v>
      </c>
      <c r="B1589" s="87">
        <v>44830</v>
      </c>
      <c r="C1589" t="s">
        <v>121</v>
      </c>
      <c r="D1589" t="s">
        <v>122</v>
      </c>
      <c r="E1589" s="34" t="s">
        <v>7938</v>
      </c>
      <c r="F1589" s="34">
        <f t="shared" si="124"/>
        <v>1588</v>
      </c>
      <c r="G1589" s="34" t="s">
        <v>4985</v>
      </c>
      <c r="H1589">
        <v>18</v>
      </c>
      <c r="I1589" s="34" t="s">
        <v>6141</v>
      </c>
      <c r="J1589" s="34" t="s">
        <v>4996</v>
      </c>
      <c r="K1589" s="34" t="str">
        <f>VLOOKUP(J1589,[2]CodMpios!$B$347:$E$362,4,FALSE)</f>
        <v>18247 - El Doncello</v>
      </c>
      <c r="L1589" s="34" t="str">
        <f>VLOOKUP($J1589,[2]Coord_Mpios_X_Y!$B$2:$K$1123,9,FALSE)</f>
        <v>1,791385903474</v>
      </c>
      <c r="M1589" s="34" t="str">
        <f>VLOOKUP($J1589,[2]Coord_Mpios_X_Y!$B$2:$K$1123,10,FALSE)</f>
        <v>-75,193944154894</v>
      </c>
      <c r="N1589" s="34" t="s">
        <v>125</v>
      </c>
      <c r="O1589" s="34" t="s">
        <v>126</v>
      </c>
      <c r="Q1589" s="34" t="s">
        <v>127</v>
      </c>
      <c r="R1589" s="34">
        <v>36271845</v>
      </c>
      <c r="S1589" s="34" t="str">
        <f t="shared" si="120"/>
        <v>CC36271845</v>
      </c>
      <c r="T1589" s="34" t="s">
        <v>134</v>
      </c>
      <c r="U1589" s="34" t="s">
        <v>5255</v>
      </c>
      <c r="V1589" s="34" t="s">
        <v>5064</v>
      </c>
      <c r="W1589" s="34" t="s">
        <v>2399</v>
      </c>
      <c r="X1589" s="87">
        <v>21105</v>
      </c>
      <c r="Y1589">
        <v>65</v>
      </c>
      <c r="Z1589" s="36">
        <f>VLOOKUP($Y1589,[2]Edades!$A$3:$H$153,4,FALSE)</f>
        <v>6</v>
      </c>
      <c r="AA1589" s="34" t="str">
        <f>VLOOKUP($Y1589,[2]Edades!$A$3:$H$153,6,FALSE)</f>
        <v>6 - Persona mayor</v>
      </c>
      <c r="AB1589" s="34">
        <f>VLOOKUP($Y1589,[2]Edades!$A$3:$H$153,7,FALSE)</f>
        <v>14</v>
      </c>
      <c r="AC1589" s="34" t="str">
        <f>VLOOKUP($Y1589,[2]Edades!$A$3:$H$153,8,FALSE)</f>
        <v>65-69</v>
      </c>
      <c r="AD1589" s="34" t="s">
        <v>129</v>
      </c>
      <c r="AE1589" s="1">
        <v>2</v>
      </c>
      <c r="AF1589" s="34" t="s">
        <v>2137</v>
      </c>
      <c r="AG1589" s="34" t="s">
        <v>2127</v>
      </c>
      <c r="AH1589" s="34" t="s">
        <v>2127</v>
      </c>
      <c r="AK1589" s="34" t="s">
        <v>125</v>
      </c>
      <c r="AM1589" s="34" t="s">
        <v>2127</v>
      </c>
      <c r="AN1589" s="36" t="s">
        <v>2127</v>
      </c>
      <c r="AO1589" s="36" t="s">
        <v>2127</v>
      </c>
      <c r="AP1589" s="34" t="s">
        <v>2127</v>
      </c>
      <c r="AQ1589" s="36" t="s">
        <v>2127</v>
      </c>
      <c r="AR1589" s="34" t="s">
        <v>5189</v>
      </c>
      <c r="AS1589" s="91" t="s">
        <v>7672</v>
      </c>
      <c r="AT1589" s="34">
        <v>3214107647</v>
      </c>
      <c r="AU1589" s="34" t="s">
        <v>2127</v>
      </c>
      <c r="AX1589" s="90"/>
      <c r="BA1589" s="91"/>
      <c r="BB1589" s="91"/>
      <c r="BC1589" s="91"/>
      <c r="BF1589" s="34" t="s">
        <v>4983</v>
      </c>
      <c r="BG1589" s="92" t="s">
        <v>2098</v>
      </c>
      <c r="BM1589" s="36" t="s">
        <v>131</v>
      </c>
      <c r="BN1589" s="34" t="s">
        <v>132</v>
      </c>
      <c r="BO1589" s="36">
        <v>0</v>
      </c>
      <c r="BQ1589" s="94"/>
      <c r="BS1589" s="36" t="s">
        <v>2127</v>
      </c>
      <c r="BU1589" s="95"/>
      <c r="BV1589" s="95"/>
      <c r="BW1589" s="61"/>
      <c r="BX1589" s="60"/>
      <c r="BY1589" s="59" t="str">
        <f t="shared" ca="1" si="121"/>
        <v/>
      </c>
      <c r="CD1589" s="68"/>
      <c r="CE1589" s="68"/>
      <c r="CF1589" s="67"/>
      <c r="CG1589">
        <v>63</v>
      </c>
      <c r="CH1589" s="2">
        <v>150</v>
      </c>
      <c r="CI1589" s="4">
        <f t="shared" si="122"/>
        <v>28</v>
      </c>
      <c r="CJ1589" s="5" t="str">
        <f t="shared" si="123"/>
        <v>SOBREPESO</v>
      </c>
      <c r="CK1589" s="36">
        <v>0</v>
      </c>
      <c r="CL1589" s="66"/>
      <c r="CM1589" s="89">
        <v>43815</v>
      </c>
      <c r="CN1589" s="97">
        <v>43840</v>
      </c>
      <c r="CP1589"/>
      <c r="CQ1589" s="65"/>
      <c r="CR1589" s="65"/>
      <c r="CS1589" s="98"/>
      <c r="CT1589"/>
      <c r="CU1589"/>
      <c r="CV1589" s="97"/>
      <c r="CW1589" s="2">
        <v>112</v>
      </c>
      <c r="CX1589" s="82">
        <v>75</v>
      </c>
      <c r="DG1589" s="64"/>
      <c r="DI1589" s="89">
        <v>43844</v>
      </c>
      <c r="DJ1589" s="89"/>
      <c r="DN1589" s="34"/>
      <c r="DO1589" s="34"/>
      <c r="DP1589" s="34"/>
      <c r="DQ1589" s="34"/>
      <c r="DR1589" s="34"/>
      <c r="DS1589" s="34" t="s">
        <v>2127</v>
      </c>
      <c r="DT1589" s="34"/>
      <c r="DU1589" s="47">
        <v>44677</v>
      </c>
      <c r="DY1589" s="1">
        <v>2</v>
      </c>
      <c r="DZ1589" t="s">
        <v>7939</v>
      </c>
      <c r="EA1589" s="4">
        <v>0.94</v>
      </c>
      <c r="EB1589" s="4">
        <v>104</v>
      </c>
      <c r="EC1589" s="4">
        <v>141</v>
      </c>
      <c r="EE1589" s="4">
        <v>61.2</v>
      </c>
      <c r="EF1589" s="4">
        <v>102</v>
      </c>
      <c r="EG1589" s="4">
        <v>1.9</v>
      </c>
      <c r="EJ1589"/>
      <c r="EL1589" s="34"/>
      <c r="EN1589" s="34"/>
    </row>
    <row r="1590" spans="1:144" x14ac:dyDescent="0.25">
      <c r="A1590" s="85">
        <v>2022</v>
      </c>
      <c r="B1590" s="87">
        <v>44830</v>
      </c>
      <c r="C1590" t="s">
        <v>121</v>
      </c>
      <c r="D1590" t="s">
        <v>122</v>
      </c>
      <c r="E1590" s="34" t="s">
        <v>7938</v>
      </c>
      <c r="F1590" s="34">
        <f t="shared" si="124"/>
        <v>1589</v>
      </c>
      <c r="G1590" s="34" t="s">
        <v>4985</v>
      </c>
      <c r="H1590">
        <v>18</v>
      </c>
      <c r="I1590" s="34" t="s">
        <v>6141</v>
      </c>
      <c r="J1590" s="34" t="s">
        <v>4984</v>
      </c>
      <c r="K1590" s="34" t="str">
        <f>VLOOKUP(J1590,[2]CodMpios!$B$347:$E$362,4,FALSE)</f>
        <v>18753 - San Vicente Del Caguán</v>
      </c>
      <c r="L1590" s="34" t="str">
        <f>VLOOKUP($J1590,[2]Coord_Mpios_X_Y!$B$2:$K$1123,9,FALSE)</f>
        <v>1,567801695842</v>
      </c>
      <c r="M1590" s="34" t="str">
        <f>VLOOKUP($J1590,[2]Coord_Mpios_X_Y!$B$2:$K$1123,10,FALSE)</f>
        <v>-74,262977514784</v>
      </c>
      <c r="N1590" s="34" t="s">
        <v>125</v>
      </c>
      <c r="O1590" s="34" t="s">
        <v>126</v>
      </c>
      <c r="Q1590" s="34" t="s">
        <v>127</v>
      </c>
      <c r="R1590" s="34">
        <v>38254254</v>
      </c>
      <c r="S1590" s="34" t="str">
        <f t="shared" si="120"/>
        <v>CC38254254</v>
      </c>
      <c r="T1590" s="34" t="s">
        <v>5254</v>
      </c>
      <c r="U1590" s="34" t="s">
        <v>244</v>
      </c>
      <c r="V1590" s="34" t="s">
        <v>864</v>
      </c>
      <c r="W1590" s="34" t="s">
        <v>273</v>
      </c>
      <c r="X1590" s="87">
        <v>22031</v>
      </c>
      <c r="Y1590">
        <v>62</v>
      </c>
      <c r="Z1590" s="36">
        <f>VLOOKUP($Y1590,[2]Edades!$A$3:$H$153,4,FALSE)</f>
        <v>6</v>
      </c>
      <c r="AA1590" s="34" t="str">
        <f>VLOOKUP($Y1590,[2]Edades!$A$3:$H$153,6,FALSE)</f>
        <v>6 - Persona mayor</v>
      </c>
      <c r="AB1590" s="34">
        <f>VLOOKUP($Y1590,[2]Edades!$A$3:$H$153,7,FALSE)</f>
        <v>13</v>
      </c>
      <c r="AC1590" s="34" t="str">
        <f>VLOOKUP($Y1590,[2]Edades!$A$3:$H$153,8,FALSE)</f>
        <v>60-64</v>
      </c>
      <c r="AD1590" s="34" t="s">
        <v>129</v>
      </c>
      <c r="AE1590" s="1">
        <v>2</v>
      </c>
      <c r="AF1590" s="34" t="s">
        <v>2137</v>
      </c>
      <c r="AG1590" s="34" t="s">
        <v>2127</v>
      </c>
      <c r="AH1590" s="34" t="s">
        <v>2127</v>
      </c>
      <c r="AK1590" s="34" t="s">
        <v>125</v>
      </c>
      <c r="AM1590" s="34" t="s">
        <v>2127</v>
      </c>
      <c r="AN1590" s="36" t="s">
        <v>2127</v>
      </c>
      <c r="AO1590" s="36" t="s">
        <v>2127</v>
      </c>
      <c r="AP1590" s="34" t="s">
        <v>2127</v>
      </c>
      <c r="AQ1590" s="36" t="s">
        <v>2127</v>
      </c>
      <c r="AR1590" s="34" t="s">
        <v>5042</v>
      </c>
      <c r="AS1590" s="91" t="s">
        <v>7673</v>
      </c>
      <c r="AT1590" s="34">
        <v>3134206764</v>
      </c>
      <c r="AU1590" s="34" t="s">
        <v>2127</v>
      </c>
      <c r="AX1590" s="90"/>
      <c r="BA1590" s="91"/>
      <c r="BB1590" s="91"/>
      <c r="BC1590" s="91"/>
      <c r="BF1590" s="34" t="s">
        <v>4983</v>
      </c>
      <c r="BG1590" s="92" t="s">
        <v>5236</v>
      </c>
      <c r="BM1590" s="36" t="s">
        <v>131</v>
      </c>
      <c r="BN1590" s="34" t="s">
        <v>132</v>
      </c>
      <c r="BO1590" s="36">
        <v>0</v>
      </c>
      <c r="BQ1590" s="94"/>
      <c r="BS1590" s="36" t="s">
        <v>2127</v>
      </c>
      <c r="BU1590" s="95"/>
      <c r="BV1590" s="95"/>
      <c r="BW1590" s="61"/>
      <c r="BX1590" s="60"/>
      <c r="BY1590" s="59" t="str">
        <f t="shared" ca="1" si="121"/>
        <v/>
      </c>
      <c r="CD1590" s="68"/>
      <c r="CE1590" s="68"/>
      <c r="CF1590" s="67"/>
      <c r="CG1590"/>
      <c r="CH1590" s="2"/>
      <c r="CI1590" s="4" t="e">
        <f t="shared" si="122"/>
        <v>#DIV/0!</v>
      </c>
      <c r="CJ1590" s="5" t="str">
        <f t="shared" si="123"/>
        <v>SIN DATO</v>
      </c>
      <c r="CK1590" s="36">
        <v>0</v>
      </c>
      <c r="CL1590" s="66"/>
      <c r="CM1590" s="89">
        <v>44246</v>
      </c>
      <c r="CN1590" s="97">
        <v>44246</v>
      </c>
      <c r="CP1590"/>
      <c r="CQ1590" s="65"/>
      <c r="CR1590" s="65"/>
      <c r="CS1590" s="98"/>
      <c r="CT1590"/>
      <c r="CU1590"/>
      <c r="CV1590" s="97"/>
      <c r="CW1590" s="2"/>
      <c r="CX1590" s="82"/>
      <c r="DG1590" s="64"/>
      <c r="DI1590" s="89"/>
      <c r="DJ1590" s="89"/>
      <c r="DN1590" s="34"/>
      <c r="DO1590" s="34"/>
      <c r="DP1590" s="34"/>
      <c r="DQ1590" s="34"/>
      <c r="DR1590" s="34"/>
      <c r="DS1590" s="34" t="s">
        <v>2127</v>
      </c>
      <c r="DT1590" s="34"/>
      <c r="DZ1590" t="s">
        <v>7941</v>
      </c>
      <c r="EB1590" s="4"/>
      <c r="EJ1590"/>
      <c r="EL1590" s="34"/>
      <c r="EN1590" s="34"/>
    </row>
    <row r="1591" spans="1:144" x14ac:dyDescent="0.25">
      <c r="A1591" s="85">
        <v>2022</v>
      </c>
      <c r="B1591" s="87">
        <v>44830</v>
      </c>
      <c r="C1591" t="s">
        <v>121</v>
      </c>
      <c r="D1591" t="s">
        <v>122</v>
      </c>
      <c r="E1591" s="34" t="s">
        <v>7938</v>
      </c>
      <c r="F1591" s="34">
        <f t="shared" si="124"/>
        <v>1590</v>
      </c>
      <c r="G1591" s="34" t="s">
        <v>4985</v>
      </c>
      <c r="H1591">
        <v>18</v>
      </c>
      <c r="I1591" s="34" t="s">
        <v>6141</v>
      </c>
      <c r="J1591" s="34" t="s">
        <v>5002</v>
      </c>
      <c r="K1591" s="34" t="str">
        <f>VLOOKUP(J1591,[2]CodMpios!$B$347:$E$362,4,FALSE)</f>
        <v>18860 - Valparaíso</v>
      </c>
      <c r="L1591" s="34" t="str">
        <f>VLOOKUP($J1591,[2]Coord_Mpios_X_Y!$B$2:$K$1123,9,FALSE)</f>
        <v>1,061292206570</v>
      </c>
      <c r="M1591" s="34" t="str">
        <f>VLOOKUP($J1591,[2]Coord_Mpios_X_Y!$B$2:$K$1123,10,FALSE)</f>
        <v>-75,627047667443</v>
      </c>
      <c r="N1591" s="34" t="s">
        <v>125</v>
      </c>
      <c r="O1591" s="34" t="s">
        <v>126</v>
      </c>
      <c r="Q1591" s="34" t="s">
        <v>127</v>
      </c>
      <c r="R1591" s="34">
        <v>17629210</v>
      </c>
      <c r="S1591" s="34" t="str">
        <f t="shared" si="120"/>
        <v>CC17629210</v>
      </c>
      <c r="T1591" s="34" t="s">
        <v>509</v>
      </c>
      <c r="V1591" s="34" t="s">
        <v>1060</v>
      </c>
      <c r="W1591" s="34" t="s">
        <v>2400</v>
      </c>
      <c r="X1591" s="87">
        <v>21531</v>
      </c>
      <c r="Y1591">
        <v>64</v>
      </c>
      <c r="Z1591" s="36">
        <f>VLOOKUP($Y1591,[2]Edades!$A$3:$H$153,4,FALSE)</f>
        <v>6</v>
      </c>
      <c r="AA1591" s="34" t="str">
        <f>VLOOKUP($Y1591,[2]Edades!$A$3:$H$153,6,FALSE)</f>
        <v>6 - Persona mayor</v>
      </c>
      <c r="AB1591" s="34">
        <f>VLOOKUP($Y1591,[2]Edades!$A$3:$H$153,7,FALSE)</f>
        <v>13</v>
      </c>
      <c r="AC1591" s="34" t="str">
        <f>VLOOKUP($Y1591,[2]Edades!$A$3:$H$153,8,FALSE)</f>
        <v>60-64</v>
      </c>
      <c r="AD1591" s="34" t="s">
        <v>146</v>
      </c>
      <c r="AE1591">
        <v>1</v>
      </c>
      <c r="AF1591" s="34" t="s">
        <v>2137</v>
      </c>
      <c r="AG1591" s="34" t="s">
        <v>2127</v>
      </c>
      <c r="AH1591" s="34" t="s">
        <v>2127</v>
      </c>
      <c r="AK1591" s="34" t="s">
        <v>125</v>
      </c>
      <c r="AM1591" s="34" t="s">
        <v>2127</v>
      </c>
      <c r="AN1591" s="36" t="s">
        <v>2127</v>
      </c>
      <c r="AO1591" s="36" t="s">
        <v>2127</v>
      </c>
      <c r="AP1591" s="34" t="s">
        <v>2127</v>
      </c>
      <c r="AQ1591" s="36" t="s">
        <v>2127</v>
      </c>
      <c r="AR1591" s="34" t="s">
        <v>5262</v>
      </c>
      <c r="AS1591" s="91" t="s">
        <v>7674</v>
      </c>
      <c r="AT1591" s="34">
        <v>3114997689</v>
      </c>
      <c r="AU1591" s="34" t="s">
        <v>2127</v>
      </c>
      <c r="AX1591" s="90"/>
      <c r="BA1591" s="91"/>
      <c r="BB1591" s="91"/>
      <c r="BC1591" s="91"/>
      <c r="BF1591" s="34" t="s">
        <v>4983</v>
      </c>
      <c r="BG1591" s="92" t="s">
        <v>2098</v>
      </c>
      <c r="BM1591" s="36" t="s">
        <v>131</v>
      </c>
      <c r="BN1591" s="34" t="s">
        <v>132</v>
      </c>
      <c r="BO1591" s="36">
        <v>0</v>
      </c>
      <c r="BQ1591" s="94"/>
      <c r="BS1591" s="36" t="s">
        <v>2127</v>
      </c>
      <c r="BU1591" s="95"/>
      <c r="BV1591" s="95"/>
      <c r="BW1591" s="61"/>
      <c r="BX1591" s="60"/>
      <c r="BY1591" s="59" t="str">
        <f t="shared" ca="1" si="121"/>
        <v/>
      </c>
      <c r="CD1591" s="68"/>
      <c r="CE1591" s="68"/>
      <c r="CF1591" s="67"/>
      <c r="CG1591"/>
      <c r="CH1591" s="2"/>
      <c r="CI1591" s="4" t="e">
        <f t="shared" si="122"/>
        <v>#DIV/0!</v>
      </c>
      <c r="CJ1591" s="5" t="str">
        <f t="shared" si="123"/>
        <v>SIN DATO</v>
      </c>
      <c r="CK1591" s="36">
        <v>0</v>
      </c>
      <c r="CL1591" s="66"/>
      <c r="CM1591" s="89">
        <v>44251</v>
      </c>
      <c r="CN1591" s="97">
        <v>44279</v>
      </c>
      <c r="CP1591"/>
      <c r="CQ1591" s="65"/>
      <c r="CR1591" s="65"/>
      <c r="CS1591" s="98"/>
      <c r="CT1591"/>
      <c r="CU1591"/>
      <c r="CV1591" s="97"/>
      <c r="CW1591" s="2"/>
      <c r="CX1591" s="82"/>
      <c r="DG1591" s="64"/>
      <c r="DI1591" s="89"/>
      <c r="DJ1591" s="89"/>
      <c r="DN1591" s="34"/>
      <c r="DO1591" s="34"/>
      <c r="DP1591" s="34"/>
      <c r="DQ1591" s="34"/>
      <c r="DR1591" s="34"/>
      <c r="DS1591" s="34" t="s">
        <v>2127</v>
      </c>
      <c r="DT1591" s="34"/>
      <c r="DU1591" s="47">
        <v>44280</v>
      </c>
      <c r="DY1591" s="1">
        <v>2</v>
      </c>
      <c r="DZ1591" t="s">
        <v>7940</v>
      </c>
      <c r="EB1591" s="4"/>
      <c r="EJ1591"/>
      <c r="EL1591" s="34"/>
      <c r="EN1591" s="34"/>
    </row>
    <row r="1592" spans="1:144" x14ac:dyDescent="0.25">
      <c r="A1592" s="85">
        <v>2022</v>
      </c>
      <c r="B1592" s="87">
        <v>44830</v>
      </c>
      <c r="C1592" t="s">
        <v>121</v>
      </c>
      <c r="D1592" t="s">
        <v>122</v>
      </c>
      <c r="E1592" s="34" t="s">
        <v>7938</v>
      </c>
      <c r="F1592" s="34">
        <f t="shared" si="124"/>
        <v>1591</v>
      </c>
      <c r="G1592" s="34" t="s">
        <v>4985</v>
      </c>
      <c r="H1592">
        <v>18</v>
      </c>
      <c r="I1592" s="34" t="s">
        <v>6141</v>
      </c>
      <c r="J1592" s="34" t="s">
        <v>4991</v>
      </c>
      <c r="K1592" s="34" t="str">
        <f>VLOOKUP(J1592,[2]CodMpios!$B$347:$E$362,4,FALSE)</f>
        <v>18592 - Puerto Rico</v>
      </c>
      <c r="L1592" s="34" t="str">
        <f>VLOOKUP($J1592,[2]Coord_Mpios_X_Y!$B$2:$K$1123,9,FALSE)</f>
        <v>2,018940891255</v>
      </c>
      <c r="M1592" s="34" t="str">
        <f>VLOOKUP($J1592,[2]Coord_Mpios_X_Y!$B$2:$K$1123,10,FALSE)</f>
        <v>-75,073086267336</v>
      </c>
      <c r="N1592" s="34" t="s">
        <v>139</v>
      </c>
      <c r="O1592" s="34" t="s">
        <v>126</v>
      </c>
      <c r="Q1592" s="34" t="s">
        <v>127</v>
      </c>
      <c r="R1592" s="34">
        <v>24761911</v>
      </c>
      <c r="S1592" s="34" t="str">
        <f t="shared" si="120"/>
        <v>CC24761911</v>
      </c>
      <c r="T1592" s="34" t="s">
        <v>878</v>
      </c>
      <c r="V1592" s="34" t="s">
        <v>2543</v>
      </c>
      <c r="W1592" s="34" t="s">
        <v>5253</v>
      </c>
      <c r="X1592" s="87">
        <v>18943</v>
      </c>
      <c r="Y1592">
        <v>71</v>
      </c>
      <c r="Z1592" s="36">
        <f>VLOOKUP($Y1592,[2]Edades!$A$3:$H$153,4,FALSE)</f>
        <v>6</v>
      </c>
      <c r="AA1592" s="34" t="str">
        <f>VLOOKUP($Y1592,[2]Edades!$A$3:$H$153,6,FALSE)</f>
        <v>6 - Persona mayor</v>
      </c>
      <c r="AB1592" s="34">
        <f>VLOOKUP($Y1592,[2]Edades!$A$3:$H$153,7,FALSE)</f>
        <v>15</v>
      </c>
      <c r="AC1592" s="34" t="str">
        <f>VLOOKUP($Y1592,[2]Edades!$A$3:$H$153,8,FALSE)</f>
        <v>70-74</v>
      </c>
      <c r="AD1592" s="34" t="s">
        <v>129</v>
      </c>
      <c r="AE1592" s="1">
        <v>2</v>
      </c>
      <c r="AF1592" s="34" t="s">
        <v>2137</v>
      </c>
      <c r="AG1592" s="34" t="s">
        <v>2127</v>
      </c>
      <c r="AH1592" s="34" t="s">
        <v>2127</v>
      </c>
      <c r="AK1592" s="34" t="s">
        <v>2127</v>
      </c>
      <c r="AM1592" s="34" t="s">
        <v>2127</v>
      </c>
      <c r="AN1592" s="36" t="s">
        <v>2127</v>
      </c>
      <c r="AO1592" s="36" t="s">
        <v>2127</v>
      </c>
      <c r="AP1592" s="34" t="s">
        <v>2127</v>
      </c>
      <c r="AQ1592" s="36" t="s">
        <v>2127</v>
      </c>
      <c r="AR1592" s="34" t="s">
        <v>4989</v>
      </c>
      <c r="AS1592" s="91" t="s">
        <v>7675</v>
      </c>
      <c r="AT1592" s="34">
        <v>3124852625</v>
      </c>
      <c r="AU1592" s="34" t="s">
        <v>2127</v>
      </c>
      <c r="AX1592" s="90"/>
      <c r="BA1592" s="91"/>
      <c r="BB1592" s="91"/>
      <c r="BC1592" s="91"/>
      <c r="BF1592" s="34" t="s">
        <v>4983</v>
      </c>
      <c r="BG1592" s="92" t="s">
        <v>4989</v>
      </c>
      <c r="BM1592" s="36" t="s">
        <v>131</v>
      </c>
      <c r="BN1592" s="34" t="s">
        <v>132</v>
      </c>
      <c r="BO1592" s="36">
        <v>0</v>
      </c>
      <c r="BQ1592" s="94"/>
      <c r="BS1592" s="36" t="s">
        <v>2127</v>
      </c>
      <c r="BU1592" s="95"/>
      <c r="BV1592" s="95"/>
      <c r="BW1592" s="61"/>
      <c r="BX1592" s="60"/>
      <c r="BY1592" s="59" t="str">
        <f t="shared" ca="1" si="121"/>
        <v/>
      </c>
      <c r="CD1592" s="68"/>
      <c r="CE1592" s="68"/>
      <c r="CF1592" s="67"/>
      <c r="CG1592"/>
      <c r="CH1592" s="2"/>
      <c r="CI1592" s="4" t="e">
        <f t="shared" si="122"/>
        <v>#DIV/0!</v>
      </c>
      <c r="CJ1592" s="5" t="str">
        <f t="shared" si="123"/>
        <v>SIN DATO</v>
      </c>
      <c r="CK1592" s="36">
        <v>0</v>
      </c>
      <c r="CL1592" s="66"/>
      <c r="CM1592" s="89">
        <v>38991</v>
      </c>
      <c r="CN1592" s="97">
        <v>38991</v>
      </c>
      <c r="CP1592"/>
      <c r="CQ1592" s="65"/>
      <c r="CR1592" s="65"/>
      <c r="CS1592" s="98"/>
      <c r="CT1592"/>
      <c r="CU1592"/>
      <c r="CV1592" s="97"/>
      <c r="CW1592" s="2"/>
      <c r="CX1592" s="82"/>
      <c r="DG1592" s="64"/>
      <c r="DI1592" s="89"/>
      <c r="DJ1592" s="89"/>
      <c r="DN1592" s="34"/>
      <c r="DO1592" s="34"/>
      <c r="DP1592" s="34"/>
      <c r="DQ1592" s="34"/>
      <c r="DR1592" s="34"/>
      <c r="DS1592" s="34" t="s">
        <v>2127</v>
      </c>
      <c r="DT1592" s="34"/>
      <c r="DZ1592" t="s">
        <v>7941</v>
      </c>
      <c r="EB1592" s="4"/>
      <c r="EJ1592"/>
      <c r="EL1592" s="34"/>
      <c r="EN1592" s="34"/>
    </row>
    <row r="1593" spans="1:144" x14ac:dyDescent="0.25">
      <c r="A1593" s="85">
        <v>2022</v>
      </c>
      <c r="B1593" s="87">
        <v>44830</v>
      </c>
      <c r="C1593" t="s">
        <v>121</v>
      </c>
      <c r="D1593" t="s">
        <v>122</v>
      </c>
      <c r="E1593" s="34" t="s">
        <v>7938</v>
      </c>
      <c r="F1593" s="34">
        <f t="shared" si="124"/>
        <v>1592</v>
      </c>
      <c r="G1593" s="34" t="s">
        <v>4985</v>
      </c>
      <c r="H1593">
        <v>18</v>
      </c>
      <c r="I1593" s="34" t="s">
        <v>6141</v>
      </c>
      <c r="J1593" s="34" t="s">
        <v>4988</v>
      </c>
      <c r="K1593" s="34" t="str">
        <f>VLOOKUP(J1593,[2]CodMpios!$B$347:$E$362,4,FALSE)</f>
        <v>18001 - Florencia</v>
      </c>
      <c r="L1593" s="34" t="str">
        <f>VLOOKUP($J1593,[2]Coord_Mpios_X_Y!$B$2:$K$1123,9,FALSE)</f>
        <v>1,749138703818</v>
      </c>
      <c r="M1593" s="34" t="str">
        <f>VLOOKUP($J1593,[2]Coord_Mpios_X_Y!$B$2:$K$1123,10,FALSE)</f>
        <v>-75,558239064333</v>
      </c>
      <c r="N1593" s="34" t="s">
        <v>125</v>
      </c>
      <c r="O1593" s="34" t="s">
        <v>126</v>
      </c>
      <c r="Q1593" s="34" t="s">
        <v>127</v>
      </c>
      <c r="R1593" s="34">
        <v>24896319</v>
      </c>
      <c r="S1593" s="34" t="str">
        <f t="shared" si="120"/>
        <v>CC24896319</v>
      </c>
      <c r="T1593" s="34" t="s">
        <v>986</v>
      </c>
      <c r="U1593" s="34" t="s">
        <v>244</v>
      </c>
      <c r="V1593" s="34" t="s">
        <v>5252</v>
      </c>
      <c r="W1593" s="34" t="s">
        <v>547</v>
      </c>
      <c r="X1593" s="87">
        <v>12788</v>
      </c>
      <c r="Y1593">
        <v>88</v>
      </c>
      <c r="Z1593" s="36">
        <f>VLOOKUP($Y1593,[2]Edades!$A$3:$H$153,4,FALSE)</f>
        <v>6</v>
      </c>
      <c r="AA1593" s="34" t="str">
        <f>VLOOKUP($Y1593,[2]Edades!$A$3:$H$153,6,FALSE)</f>
        <v>6 - Persona mayor</v>
      </c>
      <c r="AB1593" s="34">
        <f>VLOOKUP($Y1593,[2]Edades!$A$3:$H$153,7,FALSE)</f>
        <v>17</v>
      </c>
      <c r="AC1593" s="34" t="str">
        <f>VLOOKUP($Y1593,[2]Edades!$A$3:$H$153,8,FALSE)</f>
        <v>80 Y MÁS</v>
      </c>
      <c r="AD1593" s="34" t="s">
        <v>129</v>
      </c>
      <c r="AE1593" s="1">
        <v>2</v>
      </c>
      <c r="AF1593" s="34" t="s">
        <v>2137</v>
      </c>
      <c r="AG1593" s="34" t="s">
        <v>2127</v>
      </c>
      <c r="AH1593" s="34" t="s">
        <v>2127</v>
      </c>
      <c r="AK1593" s="34" t="s">
        <v>125</v>
      </c>
      <c r="AM1593" s="34" t="s">
        <v>2127</v>
      </c>
      <c r="AN1593" s="36" t="s">
        <v>2127</v>
      </c>
      <c r="AO1593" s="36" t="s">
        <v>2127</v>
      </c>
      <c r="AP1593" s="34" t="s">
        <v>2127</v>
      </c>
      <c r="AQ1593" s="36" t="s">
        <v>2127</v>
      </c>
      <c r="AR1593" s="34" t="s">
        <v>2098</v>
      </c>
      <c r="AS1593" s="91" t="s">
        <v>7676</v>
      </c>
      <c r="AT1593" s="34">
        <v>3112869371</v>
      </c>
      <c r="AU1593" s="34" t="s">
        <v>2127</v>
      </c>
      <c r="AX1593" s="90"/>
      <c r="BA1593" s="91"/>
      <c r="BB1593" s="91"/>
      <c r="BC1593" s="91"/>
      <c r="BF1593" s="34" t="s">
        <v>4983</v>
      </c>
      <c r="BG1593" s="92" t="s">
        <v>2098</v>
      </c>
      <c r="BM1593" s="36" t="s">
        <v>131</v>
      </c>
      <c r="BN1593" s="34" t="s">
        <v>132</v>
      </c>
      <c r="BO1593" s="36">
        <v>0</v>
      </c>
      <c r="BQ1593" s="94"/>
      <c r="BS1593" s="36" t="s">
        <v>2127</v>
      </c>
      <c r="BU1593" s="95"/>
      <c r="BV1593" s="95"/>
      <c r="BW1593" s="61"/>
      <c r="BX1593" s="60"/>
      <c r="BY1593" s="59" t="str">
        <f t="shared" ca="1" si="121"/>
        <v/>
      </c>
      <c r="CD1593" s="68"/>
      <c r="CE1593" s="68"/>
      <c r="CF1593" s="67"/>
      <c r="CG1593">
        <v>65</v>
      </c>
      <c r="CH1593" s="2">
        <v>155</v>
      </c>
      <c r="CI1593" s="4">
        <f t="shared" si="122"/>
        <v>27.055150884495315</v>
      </c>
      <c r="CJ1593" s="5" t="str">
        <f t="shared" si="123"/>
        <v>SOBREPESO</v>
      </c>
      <c r="CK1593" s="36">
        <v>0</v>
      </c>
      <c r="CL1593" s="66"/>
      <c r="CM1593" s="89">
        <v>44223</v>
      </c>
      <c r="CN1593" s="97">
        <v>44252</v>
      </c>
      <c r="CP1593"/>
      <c r="CQ1593" s="65"/>
      <c r="CR1593" s="65"/>
      <c r="CS1593" s="98"/>
      <c r="CT1593"/>
      <c r="CU1593"/>
      <c r="CV1593" s="97"/>
      <c r="CW1593" s="2"/>
      <c r="CX1593" s="82"/>
      <c r="DG1593" s="64"/>
      <c r="DI1593" s="89"/>
      <c r="DJ1593" s="89"/>
      <c r="DN1593" s="34"/>
      <c r="DO1593" s="34"/>
      <c r="DP1593" s="34"/>
      <c r="DQ1593" s="34"/>
      <c r="DR1593" s="34"/>
      <c r="DS1593" s="34" t="s">
        <v>2127</v>
      </c>
      <c r="DT1593" s="34"/>
      <c r="DU1593" s="47">
        <v>44350</v>
      </c>
      <c r="DY1593" s="1">
        <v>2</v>
      </c>
      <c r="DZ1593" t="s">
        <v>7940</v>
      </c>
      <c r="EB1593" s="4"/>
      <c r="EJ1593"/>
      <c r="EL1593" s="34"/>
      <c r="EN1593" s="34"/>
    </row>
    <row r="1594" spans="1:144" x14ac:dyDescent="0.25">
      <c r="A1594" s="85">
        <v>2022</v>
      </c>
      <c r="B1594" s="87">
        <v>44830</v>
      </c>
      <c r="C1594" t="s">
        <v>121</v>
      </c>
      <c r="D1594" t="s">
        <v>122</v>
      </c>
      <c r="E1594" s="34" t="s">
        <v>7938</v>
      </c>
      <c r="F1594" s="34">
        <f t="shared" si="124"/>
        <v>1593</v>
      </c>
      <c r="G1594" s="34" t="s">
        <v>4985</v>
      </c>
      <c r="H1594">
        <v>18</v>
      </c>
      <c r="I1594" s="34" t="s">
        <v>6141</v>
      </c>
      <c r="J1594" s="34" t="s">
        <v>4988</v>
      </c>
      <c r="K1594" s="34" t="str">
        <f>VLOOKUP(J1594,[2]CodMpios!$B$347:$E$362,4,FALSE)</f>
        <v>18001 - Florencia</v>
      </c>
      <c r="L1594" s="34" t="str">
        <f>VLOOKUP($J1594,[2]Coord_Mpios_X_Y!$B$2:$K$1123,9,FALSE)</f>
        <v>1,749138703818</v>
      </c>
      <c r="M1594" s="34" t="str">
        <f>VLOOKUP($J1594,[2]Coord_Mpios_X_Y!$B$2:$K$1123,10,FALSE)</f>
        <v>-75,558239064333</v>
      </c>
      <c r="N1594" s="34" t="s">
        <v>125</v>
      </c>
      <c r="O1594" s="34" t="s">
        <v>126</v>
      </c>
      <c r="Q1594" s="34" t="s">
        <v>127</v>
      </c>
      <c r="R1594" s="34">
        <v>17646123</v>
      </c>
      <c r="S1594" s="34" t="str">
        <f t="shared" si="120"/>
        <v>CC17646123</v>
      </c>
      <c r="T1594" s="34" t="s">
        <v>723</v>
      </c>
      <c r="V1594" s="34" t="s">
        <v>2191</v>
      </c>
      <c r="X1594" s="87">
        <v>25764</v>
      </c>
      <c r="Y1594">
        <v>52</v>
      </c>
      <c r="Z1594" s="36">
        <f>VLOOKUP($Y1594,[2]Edades!$A$3:$H$153,4,FALSE)</f>
        <v>5</v>
      </c>
      <c r="AA1594" s="34" t="str">
        <f>VLOOKUP($Y1594,[2]Edades!$A$3:$H$153,6,FALSE)</f>
        <v>5 - Adultez</v>
      </c>
      <c r="AB1594" s="34">
        <f>VLOOKUP($Y1594,[2]Edades!$A$3:$H$153,7,FALSE)</f>
        <v>11</v>
      </c>
      <c r="AC1594" s="34" t="str">
        <f>VLOOKUP($Y1594,[2]Edades!$A$3:$H$153,8,FALSE)</f>
        <v>50-54</v>
      </c>
      <c r="AD1594" s="34" t="s">
        <v>129</v>
      </c>
      <c r="AE1594" s="1">
        <v>2</v>
      </c>
      <c r="AF1594" s="34" t="s">
        <v>130</v>
      </c>
      <c r="AG1594" s="34" t="s">
        <v>2127</v>
      </c>
      <c r="AH1594" s="34" t="s">
        <v>2127</v>
      </c>
      <c r="AK1594" s="34" t="s">
        <v>125</v>
      </c>
      <c r="AM1594" s="34" t="s">
        <v>2127</v>
      </c>
      <c r="AN1594" s="36" t="s">
        <v>2127</v>
      </c>
      <c r="AO1594" s="36" t="s">
        <v>2127</v>
      </c>
      <c r="AP1594" s="34" t="s">
        <v>2127</v>
      </c>
      <c r="AQ1594" s="36" t="s">
        <v>2127</v>
      </c>
      <c r="AR1594" s="34" t="s">
        <v>2098</v>
      </c>
      <c r="AS1594" s="91" t="s">
        <v>7677</v>
      </c>
      <c r="AT1594" s="34">
        <v>3107523535</v>
      </c>
      <c r="AU1594" s="34" t="s">
        <v>2127</v>
      </c>
      <c r="AX1594" s="90"/>
      <c r="BA1594" s="91"/>
      <c r="BB1594" s="91"/>
      <c r="BC1594" s="91"/>
      <c r="BF1594" s="34" t="s">
        <v>4983</v>
      </c>
      <c r="BG1594" s="92" t="s">
        <v>2098</v>
      </c>
      <c r="BM1594" s="36" t="s">
        <v>131</v>
      </c>
      <c r="BN1594" s="34" t="s">
        <v>132</v>
      </c>
      <c r="BO1594" s="36">
        <v>0</v>
      </c>
      <c r="BQ1594" s="94"/>
      <c r="BS1594" s="36" t="s">
        <v>2127</v>
      </c>
      <c r="BU1594" s="95"/>
      <c r="BV1594" s="95"/>
      <c r="BW1594" s="61"/>
      <c r="BX1594" s="60"/>
      <c r="BY1594" s="59" t="str">
        <f t="shared" ca="1" si="121"/>
        <v/>
      </c>
      <c r="CD1594" s="68"/>
      <c r="CE1594" s="68"/>
      <c r="CF1594" s="67"/>
      <c r="CG1594"/>
      <c r="CH1594" s="2"/>
      <c r="CI1594" s="4" t="e">
        <f t="shared" si="122"/>
        <v>#DIV/0!</v>
      </c>
      <c r="CJ1594" s="5" t="str">
        <f t="shared" si="123"/>
        <v>SIN DATO</v>
      </c>
      <c r="CK1594" s="36">
        <v>0</v>
      </c>
      <c r="CL1594" s="66"/>
      <c r="CM1594" s="89">
        <v>44252</v>
      </c>
      <c r="CN1594" s="97">
        <v>44263</v>
      </c>
      <c r="CP1594"/>
      <c r="CQ1594" s="65"/>
      <c r="CR1594" s="65"/>
      <c r="CS1594" s="98"/>
      <c r="CT1594"/>
      <c r="CU1594"/>
      <c r="CV1594" s="97"/>
      <c r="CW1594" s="2"/>
      <c r="CX1594" s="82"/>
      <c r="DG1594" s="64"/>
      <c r="DI1594" s="89"/>
      <c r="DJ1594" s="89"/>
      <c r="DN1594" s="34"/>
      <c r="DO1594" s="34"/>
      <c r="DP1594" s="34"/>
      <c r="DQ1594" s="34"/>
      <c r="DR1594" s="34"/>
      <c r="DS1594" s="34" t="s">
        <v>2127</v>
      </c>
      <c r="DT1594" s="34"/>
      <c r="DY1594" s="1">
        <v>1</v>
      </c>
      <c r="DZ1594" t="s">
        <v>7940</v>
      </c>
      <c r="EB1594" s="4"/>
      <c r="EJ1594"/>
      <c r="EL1594" s="34"/>
      <c r="EN1594" s="34"/>
    </row>
    <row r="1595" spans="1:144" x14ac:dyDescent="0.25">
      <c r="A1595" s="85">
        <v>2022</v>
      </c>
      <c r="B1595" s="87">
        <v>44830</v>
      </c>
      <c r="C1595" t="s">
        <v>121</v>
      </c>
      <c r="D1595" t="s">
        <v>122</v>
      </c>
      <c r="E1595" s="34" t="s">
        <v>7938</v>
      </c>
      <c r="F1595" s="34">
        <f t="shared" si="124"/>
        <v>1594</v>
      </c>
      <c r="G1595" s="34" t="s">
        <v>4985</v>
      </c>
      <c r="H1595">
        <v>18</v>
      </c>
      <c r="I1595" s="34" t="s">
        <v>6141</v>
      </c>
      <c r="J1595" s="34" t="s">
        <v>4996</v>
      </c>
      <c r="K1595" s="34" t="str">
        <f>VLOOKUP(J1595,[2]CodMpios!$B$347:$E$362,4,FALSE)</f>
        <v>18247 - El Doncello</v>
      </c>
      <c r="L1595" s="34" t="str">
        <f>VLOOKUP($J1595,[2]Coord_Mpios_X_Y!$B$2:$K$1123,9,FALSE)</f>
        <v>1,791385903474</v>
      </c>
      <c r="M1595" s="34" t="str">
        <f>VLOOKUP($J1595,[2]Coord_Mpios_X_Y!$B$2:$K$1123,10,FALSE)</f>
        <v>-75,193944154894</v>
      </c>
      <c r="N1595" s="34" t="s">
        <v>125</v>
      </c>
      <c r="O1595" s="34" t="s">
        <v>126</v>
      </c>
      <c r="Q1595" s="34" t="s">
        <v>127</v>
      </c>
      <c r="R1595" s="34">
        <v>40756375</v>
      </c>
      <c r="S1595" s="34" t="str">
        <f t="shared" si="120"/>
        <v>CC40756375</v>
      </c>
      <c r="T1595" s="34" t="s">
        <v>929</v>
      </c>
      <c r="V1595" s="34" t="s">
        <v>5205</v>
      </c>
      <c r="W1595" s="34" t="s">
        <v>2484</v>
      </c>
      <c r="X1595" s="87">
        <v>20125</v>
      </c>
      <c r="Y1595">
        <v>68</v>
      </c>
      <c r="Z1595" s="36">
        <f>VLOOKUP($Y1595,[2]Edades!$A$3:$H$153,4,FALSE)</f>
        <v>6</v>
      </c>
      <c r="AA1595" s="34" t="str">
        <f>VLOOKUP($Y1595,[2]Edades!$A$3:$H$153,6,FALSE)</f>
        <v>6 - Persona mayor</v>
      </c>
      <c r="AB1595" s="34">
        <f>VLOOKUP($Y1595,[2]Edades!$A$3:$H$153,7,FALSE)</f>
        <v>14</v>
      </c>
      <c r="AC1595" s="34" t="str">
        <f>VLOOKUP($Y1595,[2]Edades!$A$3:$H$153,8,FALSE)</f>
        <v>65-69</v>
      </c>
      <c r="AD1595" s="34" t="s">
        <v>129</v>
      </c>
      <c r="AE1595" s="1">
        <v>2</v>
      </c>
      <c r="AF1595" s="34" t="s">
        <v>2137</v>
      </c>
      <c r="AG1595" s="34" t="s">
        <v>2127</v>
      </c>
      <c r="AH1595" s="34" t="s">
        <v>2127</v>
      </c>
      <c r="AK1595" s="34" t="s">
        <v>125</v>
      </c>
      <c r="AM1595" s="34" t="s">
        <v>2127</v>
      </c>
      <c r="AN1595" s="36" t="s">
        <v>2127</v>
      </c>
      <c r="AO1595" s="36" t="s">
        <v>2127</v>
      </c>
      <c r="AP1595" s="34" t="s">
        <v>2127</v>
      </c>
      <c r="AQ1595" s="36" t="s">
        <v>2127</v>
      </c>
      <c r="AR1595" s="34" t="s">
        <v>5189</v>
      </c>
      <c r="AS1595" s="91" t="s">
        <v>7678</v>
      </c>
      <c r="AT1595" s="34">
        <v>3112780624</v>
      </c>
      <c r="AU1595" s="34" t="s">
        <v>2127</v>
      </c>
      <c r="AX1595" s="90"/>
      <c r="BA1595" s="91"/>
      <c r="BB1595" s="91"/>
      <c r="BC1595" s="91"/>
      <c r="BF1595" s="34" t="s">
        <v>4983</v>
      </c>
      <c r="BG1595" s="92" t="s">
        <v>2098</v>
      </c>
      <c r="BM1595" s="36" t="s">
        <v>131</v>
      </c>
      <c r="BN1595" s="34" t="s">
        <v>132</v>
      </c>
      <c r="BO1595" s="36">
        <v>0</v>
      </c>
      <c r="BQ1595" s="94"/>
      <c r="BS1595" s="36" t="s">
        <v>2127</v>
      </c>
      <c r="BU1595" s="95"/>
      <c r="BV1595" s="95"/>
      <c r="BW1595" s="61"/>
      <c r="BX1595" s="60"/>
      <c r="BY1595" s="59" t="str">
        <f t="shared" ca="1" si="121"/>
        <v/>
      </c>
      <c r="CD1595" s="68"/>
      <c r="CE1595" s="68"/>
      <c r="CF1595" s="67"/>
      <c r="CG1595">
        <v>82</v>
      </c>
      <c r="CH1595" s="2">
        <v>155</v>
      </c>
      <c r="CI1595" s="4">
        <f t="shared" si="122"/>
        <v>34.131113423517164</v>
      </c>
      <c r="CJ1595" s="5" t="str">
        <f t="shared" si="123"/>
        <v>OBESIDAD</v>
      </c>
      <c r="CK1595" s="36">
        <v>0</v>
      </c>
      <c r="CL1595" s="66"/>
      <c r="CM1595" s="89">
        <v>44251</v>
      </c>
      <c r="CN1595" s="97">
        <v>44263</v>
      </c>
      <c r="CP1595"/>
      <c r="CQ1595" s="65"/>
      <c r="CR1595" s="65"/>
      <c r="CS1595" s="98"/>
      <c r="CT1595"/>
      <c r="CU1595"/>
      <c r="CV1595" s="97"/>
      <c r="CW1595" s="2"/>
      <c r="CX1595" s="82"/>
      <c r="DG1595" s="64"/>
      <c r="DI1595" s="89"/>
      <c r="DJ1595" s="89"/>
      <c r="DN1595" s="34"/>
      <c r="DO1595" s="34"/>
      <c r="DP1595" s="34"/>
      <c r="DQ1595" s="34"/>
      <c r="DR1595" s="34"/>
      <c r="DS1595" s="34" t="s">
        <v>2127</v>
      </c>
      <c r="DT1595" s="34"/>
      <c r="DY1595" s="1">
        <v>1</v>
      </c>
      <c r="DZ1595" t="s">
        <v>7940</v>
      </c>
      <c r="EB1595" s="4"/>
      <c r="EJ1595"/>
      <c r="EL1595" s="34"/>
      <c r="EN1595" s="34"/>
    </row>
    <row r="1596" spans="1:144" x14ac:dyDescent="0.25">
      <c r="A1596" s="85">
        <v>2022</v>
      </c>
      <c r="B1596" s="87">
        <v>44830</v>
      </c>
      <c r="C1596" t="s">
        <v>121</v>
      </c>
      <c r="D1596" t="s">
        <v>122</v>
      </c>
      <c r="E1596" s="34" t="s">
        <v>7938</v>
      </c>
      <c r="F1596" s="34">
        <f t="shared" si="124"/>
        <v>1595</v>
      </c>
      <c r="G1596" s="34" t="s">
        <v>4985</v>
      </c>
      <c r="H1596">
        <v>18</v>
      </c>
      <c r="I1596" s="34" t="s">
        <v>6141</v>
      </c>
      <c r="J1596" s="34" t="s">
        <v>4988</v>
      </c>
      <c r="K1596" s="34" t="str">
        <f>VLOOKUP(J1596,[2]CodMpios!$B$347:$E$362,4,FALSE)</f>
        <v>18001 - Florencia</v>
      </c>
      <c r="L1596" s="34" t="str">
        <f>VLOOKUP($J1596,[2]Coord_Mpios_X_Y!$B$2:$K$1123,9,FALSE)</f>
        <v>1,749138703818</v>
      </c>
      <c r="M1596" s="34" t="str">
        <f>VLOOKUP($J1596,[2]Coord_Mpios_X_Y!$B$2:$K$1123,10,FALSE)</f>
        <v>-75,558239064333</v>
      </c>
      <c r="N1596" s="34" t="s">
        <v>125</v>
      </c>
      <c r="O1596" s="34" t="s">
        <v>126</v>
      </c>
      <c r="Q1596" s="34" t="s">
        <v>127</v>
      </c>
      <c r="R1596" s="34">
        <v>26493102</v>
      </c>
      <c r="S1596" s="34" t="str">
        <f t="shared" si="120"/>
        <v>CC26493102</v>
      </c>
      <c r="T1596" s="34" t="s">
        <v>2111</v>
      </c>
      <c r="U1596" s="34" t="s">
        <v>694</v>
      </c>
      <c r="V1596" s="34" t="s">
        <v>373</v>
      </c>
      <c r="W1596" s="34" t="s">
        <v>296</v>
      </c>
      <c r="X1596" s="87">
        <v>29085</v>
      </c>
      <c r="Y1596">
        <v>43</v>
      </c>
      <c r="Z1596" s="36">
        <f>VLOOKUP($Y1596,[2]Edades!$A$3:$H$153,4,FALSE)</f>
        <v>5</v>
      </c>
      <c r="AA1596" s="34" t="str">
        <f>VLOOKUP($Y1596,[2]Edades!$A$3:$H$153,6,FALSE)</f>
        <v>5 - Adultez</v>
      </c>
      <c r="AB1596" s="34">
        <f>VLOOKUP($Y1596,[2]Edades!$A$3:$H$153,7,FALSE)</f>
        <v>9</v>
      </c>
      <c r="AC1596" s="34" t="str">
        <f>VLOOKUP($Y1596,[2]Edades!$A$3:$H$153,8,FALSE)</f>
        <v>40-44</v>
      </c>
      <c r="AD1596" s="34" t="s">
        <v>129</v>
      </c>
      <c r="AE1596" s="1">
        <v>2</v>
      </c>
      <c r="AF1596" s="34" t="s">
        <v>130</v>
      </c>
      <c r="AG1596" s="34" t="s">
        <v>2127</v>
      </c>
      <c r="AH1596" s="34" t="s">
        <v>2127</v>
      </c>
      <c r="AK1596" s="34" t="s">
        <v>125</v>
      </c>
      <c r="AM1596" s="34" t="s">
        <v>2127</v>
      </c>
      <c r="AN1596" s="36" t="s">
        <v>2127</v>
      </c>
      <c r="AO1596" s="36" t="s">
        <v>2127</v>
      </c>
      <c r="AP1596" s="34" t="s">
        <v>2127</v>
      </c>
      <c r="AQ1596" s="36" t="s">
        <v>2127</v>
      </c>
      <c r="AR1596" s="34" t="s">
        <v>2098</v>
      </c>
      <c r="AS1596" s="91" t="s">
        <v>7679</v>
      </c>
      <c r="AT1596" s="34">
        <v>3134233098</v>
      </c>
      <c r="AU1596" s="34" t="s">
        <v>2127</v>
      </c>
      <c r="AX1596" s="90"/>
      <c r="BA1596" s="91"/>
      <c r="BB1596" s="91"/>
      <c r="BC1596" s="91"/>
      <c r="BF1596" s="34" t="s">
        <v>4983</v>
      </c>
      <c r="BG1596" s="92" t="s">
        <v>2098</v>
      </c>
      <c r="BM1596" s="36" t="s">
        <v>131</v>
      </c>
      <c r="BN1596" s="34" t="s">
        <v>132</v>
      </c>
      <c r="BO1596" s="36">
        <v>0</v>
      </c>
      <c r="BQ1596" s="94"/>
      <c r="BS1596" s="36" t="s">
        <v>2127</v>
      </c>
      <c r="BU1596" s="95"/>
      <c r="BV1596" s="95"/>
      <c r="BW1596" s="61"/>
      <c r="BX1596" s="60"/>
      <c r="BY1596" s="59" t="str">
        <f t="shared" ca="1" si="121"/>
        <v/>
      </c>
      <c r="CD1596" s="68"/>
      <c r="CE1596" s="68"/>
      <c r="CF1596" s="67"/>
      <c r="CG1596"/>
      <c r="CH1596" s="2"/>
      <c r="CI1596" s="4" t="e">
        <f t="shared" si="122"/>
        <v>#DIV/0!</v>
      </c>
      <c r="CJ1596" s="5" t="str">
        <f t="shared" si="123"/>
        <v>SIN DATO</v>
      </c>
      <c r="CK1596" s="36">
        <v>0</v>
      </c>
      <c r="CL1596" s="66"/>
      <c r="CM1596" s="89">
        <v>44249</v>
      </c>
      <c r="CN1596" s="97">
        <v>44263</v>
      </c>
      <c r="CP1596"/>
      <c r="CQ1596" s="65"/>
      <c r="CR1596" s="65"/>
      <c r="CS1596" s="98"/>
      <c r="CT1596"/>
      <c r="CU1596"/>
      <c r="CV1596" s="97"/>
      <c r="CW1596" s="2"/>
      <c r="CX1596" s="82"/>
      <c r="DG1596" s="64"/>
      <c r="DI1596" s="89"/>
      <c r="DJ1596" s="89"/>
      <c r="DN1596" s="34"/>
      <c r="DO1596" s="34"/>
      <c r="DP1596" s="34"/>
      <c r="DQ1596" s="34"/>
      <c r="DR1596" s="34"/>
      <c r="DS1596" s="34" t="s">
        <v>2127</v>
      </c>
      <c r="DT1596" s="34"/>
      <c r="DY1596" s="1">
        <v>1</v>
      </c>
      <c r="DZ1596" t="s">
        <v>7940</v>
      </c>
      <c r="EB1596" s="4"/>
      <c r="EJ1596"/>
      <c r="EL1596" s="34"/>
      <c r="EN1596" s="34"/>
    </row>
    <row r="1597" spans="1:144" x14ac:dyDescent="0.25">
      <c r="A1597" s="85">
        <v>2022</v>
      </c>
      <c r="B1597" s="87">
        <v>44830</v>
      </c>
      <c r="C1597" t="s">
        <v>121</v>
      </c>
      <c r="D1597" t="s">
        <v>122</v>
      </c>
      <c r="E1597" s="34" t="s">
        <v>7938</v>
      </c>
      <c r="F1597" s="34">
        <f t="shared" si="124"/>
        <v>1596</v>
      </c>
      <c r="G1597" s="34" t="s">
        <v>4985</v>
      </c>
      <c r="H1597">
        <v>18</v>
      </c>
      <c r="I1597" s="34" t="s">
        <v>6141</v>
      </c>
      <c r="J1597" s="34" t="s">
        <v>5049</v>
      </c>
      <c r="K1597" s="34" t="str">
        <f>VLOOKUP(J1597,[2]CodMpios!$B$347:$E$362,4,FALSE)</f>
        <v>18610 - San José Del Fragua</v>
      </c>
      <c r="L1597" s="34" t="str">
        <f>VLOOKUP($J1597,[2]Coord_Mpios_X_Y!$B$2:$K$1123,9,FALSE)</f>
        <v>1,304702314265</v>
      </c>
      <c r="M1597" s="34" t="str">
        <f>VLOOKUP($J1597,[2]Coord_Mpios_X_Y!$B$2:$K$1123,10,FALSE)</f>
        <v>-76,110005941537</v>
      </c>
      <c r="N1597" s="34" t="s">
        <v>139</v>
      </c>
      <c r="O1597" s="34" t="s">
        <v>126</v>
      </c>
      <c r="Q1597" s="34" t="s">
        <v>127</v>
      </c>
      <c r="R1597" s="34">
        <v>40728694</v>
      </c>
      <c r="S1597" s="34" t="str">
        <f t="shared" si="120"/>
        <v>CC40728694</v>
      </c>
      <c r="T1597" s="34" t="s">
        <v>385</v>
      </c>
      <c r="V1597" s="34" t="s">
        <v>5172</v>
      </c>
      <c r="W1597" s="34" t="s">
        <v>4987</v>
      </c>
      <c r="X1597" s="87">
        <v>24660</v>
      </c>
      <c r="Y1597">
        <v>55</v>
      </c>
      <c r="Z1597" s="36">
        <f>VLOOKUP($Y1597,[2]Edades!$A$3:$H$153,4,FALSE)</f>
        <v>5</v>
      </c>
      <c r="AA1597" s="34" t="str">
        <f>VLOOKUP($Y1597,[2]Edades!$A$3:$H$153,6,FALSE)</f>
        <v>5 - Adultez</v>
      </c>
      <c r="AB1597" s="34">
        <f>VLOOKUP($Y1597,[2]Edades!$A$3:$H$153,7,FALSE)</f>
        <v>12</v>
      </c>
      <c r="AC1597" s="34" t="str">
        <f>VLOOKUP($Y1597,[2]Edades!$A$3:$H$153,8,FALSE)</f>
        <v>55-59</v>
      </c>
      <c r="AD1597" s="34" t="s">
        <v>129</v>
      </c>
      <c r="AE1597" s="1">
        <v>2</v>
      </c>
      <c r="AF1597" s="34" t="s">
        <v>130</v>
      </c>
      <c r="AG1597" s="34" t="s">
        <v>2127</v>
      </c>
      <c r="AH1597" s="34" t="s">
        <v>2127</v>
      </c>
      <c r="AK1597" s="34" t="s">
        <v>139</v>
      </c>
      <c r="AM1597" s="34" t="s">
        <v>2127</v>
      </c>
      <c r="AN1597" s="36" t="s">
        <v>2127</v>
      </c>
      <c r="AO1597" s="36" t="s">
        <v>2127</v>
      </c>
      <c r="AP1597" s="34" t="s">
        <v>2127</v>
      </c>
      <c r="AQ1597" s="36" t="s">
        <v>2127</v>
      </c>
      <c r="AR1597" s="34" t="s">
        <v>2098</v>
      </c>
      <c r="AS1597" s="91" t="s">
        <v>7680</v>
      </c>
      <c r="AT1597" s="34">
        <v>3102417304</v>
      </c>
      <c r="AU1597" s="34" t="s">
        <v>2127</v>
      </c>
      <c r="AX1597" s="90"/>
      <c r="BA1597" s="91"/>
      <c r="BB1597" s="91"/>
      <c r="BC1597" s="91"/>
      <c r="BF1597" s="34" t="s">
        <v>4983</v>
      </c>
      <c r="BG1597" s="92" t="s">
        <v>2098</v>
      </c>
      <c r="BM1597" s="36" t="s">
        <v>131</v>
      </c>
      <c r="BN1597" s="34" t="s">
        <v>132</v>
      </c>
      <c r="BO1597" s="36">
        <v>0</v>
      </c>
      <c r="BQ1597" s="94"/>
      <c r="BS1597" s="36" t="s">
        <v>2127</v>
      </c>
      <c r="BU1597" s="95"/>
      <c r="BV1597" s="95"/>
      <c r="BW1597" s="61"/>
      <c r="BX1597" s="60"/>
      <c r="BY1597" s="59" t="str">
        <f t="shared" ca="1" si="121"/>
        <v/>
      </c>
      <c r="CD1597" s="68"/>
      <c r="CE1597" s="68"/>
      <c r="CF1597" s="67"/>
      <c r="CG1597"/>
      <c r="CH1597" s="2"/>
      <c r="CI1597" s="4" t="e">
        <f t="shared" si="122"/>
        <v>#DIV/0!</v>
      </c>
      <c r="CJ1597" s="5" t="str">
        <f t="shared" si="123"/>
        <v>SIN DATO</v>
      </c>
      <c r="CK1597" s="36">
        <v>0</v>
      </c>
      <c r="CL1597" s="66"/>
      <c r="CM1597" s="89">
        <v>44378</v>
      </c>
      <c r="CN1597" s="97">
        <v>44413</v>
      </c>
      <c r="CP1597"/>
      <c r="CQ1597" s="65"/>
      <c r="CR1597" s="65"/>
      <c r="CS1597" s="98"/>
      <c r="CT1597"/>
      <c r="CU1597"/>
      <c r="CV1597" s="97"/>
      <c r="CW1597" s="2"/>
      <c r="CX1597" s="82"/>
      <c r="DG1597" s="64"/>
      <c r="DI1597" s="89"/>
      <c r="DJ1597" s="89"/>
      <c r="DN1597" s="34"/>
      <c r="DO1597" s="34"/>
      <c r="DP1597" s="34"/>
      <c r="DQ1597" s="34"/>
      <c r="DR1597" s="34"/>
      <c r="DS1597" s="34" t="s">
        <v>2127</v>
      </c>
      <c r="DT1597" s="34"/>
      <c r="DU1597" s="47">
        <v>44413</v>
      </c>
      <c r="DY1597" s="1">
        <v>1</v>
      </c>
      <c r="DZ1597" t="s">
        <v>7939</v>
      </c>
      <c r="EA1597" s="4">
        <v>0.83</v>
      </c>
      <c r="EB1597" s="4">
        <v>80</v>
      </c>
      <c r="EC1597" s="4">
        <v>221</v>
      </c>
      <c r="ED1597" s="4">
        <v>114</v>
      </c>
      <c r="EE1597" s="4">
        <v>51.4</v>
      </c>
      <c r="EF1597" s="4">
        <v>280</v>
      </c>
      <c r="EG1597" s="4">
        <v>3.4</v>
      </c>
      <c r="EJ1597"/>
      <c r="EL1597" s="34"/>
      <c r="EN1597" s="34"/>
    </row>
    <row r="1598" spans="1:144" x14ac:dyDescent="0.25">
      <c r="A1598" s="85">
        <v>2022</v>
      </c>
      <c r="B1598" s="87">
        <v>44830</v>
      </c>
      <c r="C1598" t="s">
        <v>121</v>
      </c>
      <c r="D1598" t="s">
        <v>122</v>
      </c>
      <c r="E1598" s="34" t="s">
        <v>7938</v>
      </c>
      <c r="F1598" s="34">
        <f t="shared" si="124"/>
        <v>1597</v>
      </c>
      <c r="G1598" s="34" t="s">
        <v>4985</v>
      </c>
      <c r="H1598">
        <v>18</v>
      </c>
      <c r="I1598" s="34" t="s">
        <v>6141</v>
      </c>
      <c r="J1598" s="34" t="s">
        <v>4991</v>
      </c>
      <c r="K1598" s="34" t="str">
        <f>VLOOKUP(J1598,[2]CodMpios!$B$347:$E$362,4,FALSE)</f>
        <v>18592 - Puerto Rico</v>
      </c>
      <c r="L1598" s="34" t="str">
        <f>VLOOKUP($J1598,[2]Coord_Mpios_X_Y!$B$2:$K$1123,9,FALSE)</f>
        <v>2,018940891255</v>
      </c>
      <c r="M1598" s="34" t="str">
        <f>VLOOKUP($J1598,[2]Coord_Mpios_X_Y!$B$2:$K$1123,10,FALSE)</f>
        <v>-75,073086267336</v>
      </c>
      <c r="N1598" s="34" t="s">
        <v>125</v>
      </c>
      <c r="O1598" s="34" t="s">
        <v>126</v>
      </c>
      <c r="Q1598" s="34" t="s">
        <v>127</v>
      </c>
      <c r="R1598" s="34">
        <v>40778177</v>
      </c>
      <c r="S1598" s="34" t="str">
        <f t="shared" si="120"/>
        <v>CC40778177</v>
      </c>
      <c r="T1598" s="34" t="s">
        <v>5251</v>
      </c>
      <c r="U1598" s="34" t="s">
        <v>5250</v>
      </c>
      <c r="V1598" s="34" t="s">
        <v>323</v>
      </c>
      <c r="W1598" s="34" t="s">
        <v>5249</v>
      </c>
      <c r="X1598" s="87">
        <v>27050</v>
      </c>
      <c r="Y1598">
        <v>49</v>
      </c>
      <c r="Z1598" s="36">
        <f>VLOOKUP($Y1598,[2]Edades!$A$3:$H$153,4,FALSE)</f>
        <v>5</v>
      </c>
      <c r="AA1598" s="34" t="str">
        <f>VLOOKUP($Y1598,[2]Edades!$A$3:$H$153,6,FALSE)</f>
        <v>5 - Adultez</v>
      </c>
      <c r="AB1598" s="34">
        <f>VLOOKUP($Y1598,[2]Edades!$A$3:$H$153,7,FALSE)</f>
        <v>10</v>
      </c>
      <c r="AC1598" s="34" t="str">
        <f>VLOOKUP($Y1598,[2]Edades!$A$3:$H$153,8,FALSE)</f>
        <v>45-49</v>
      </c>
      <c r="AD1598" s="34" t="s">
        <v>129</v>
      </c>
      <c r="AE1598" s="1">
        <v>2</v>
      </c>
      <c r="AF1598" s="34" t="s">
        <v>130</v>
      </c>
      <c r="AG1598" s="34" t="s">
        <v>2127</v>
      </c>
      <c r="AH1598" s="34" t="s">
        <v>2127</v>
      </c>
      <c r="AK1598" s="34" t="s">
        <v>125</v>
      </c>
      <c r="AM1598" s="34" t="s">
        <v>2127</v>
      </c>
      <c r="AN1598" s="36" t="s">
        <v>2127</v>
      </c>
      <c r="AO1598" s="36" t="s">
        <v>2127</v>
      </c>
      <c r="AP1598" s="34" t="s">
        <v>2127</v>
      </c>
      <c r="AQ1598" s="36" t="s">
        <v>2127</v>
      </c>
      <c r="AR1598" s="34" t="s">
        <v>2098</v>
      </c>
      <c r="AS1598" s="91" t="s">
        <v>7681</v>
      </c>
      <c r="AT1598" s="34">
        <v>3134943960</v>
      </c>
      <c r="AU1598" s="34" t="s">
        <v>2127</v>
      </c>
      <c r="AX1598" s="90"/>
      <c r="BA1598" s="91"/>
      <c r="BB1598" s="91"/>
      <c r="BC1598" s="91"/>
      <c r="BF1598" s="34" t="s">
        <v>4983</v>
      </c>
      <c r="BG1598" s="92" t="s">
        <v>2098</v>
      </c>
      <c r="BM1598" s="36" t="s">
        <v>131</v>
      </c>
      <c r="BN1598" s="34" t="s">
        <v>132</v>
      </c>
      <c r="BO1598" s="36">
        <v>0</v>
      </c>
      <c r="BQ1598" s="94"/>
      <c r="BS1598" s="36" t="s">
        <v>2127</v>
      </c>
      <c r="BU1598" s="95"/>
      <c r="BV1598" s="95"/>
      <c r="BW1598" s="61"/>
      <c r="BX1598" s="60"/>
      <c r="BY1598" s="59" t="str">
        <f t="shared" ca="1" si="121"/>
        <v/>
      </c>
      <c r="CD1598" s="68"/>
      <c r="CE1598" s="68"/>
      <c r="CF1598" s="67"/>
      <c r="CG1598"/>
      <c r="CH1598" s="2"/>
      <c r="CI1598" s="4" t="e">
        <f t="shared" si="122"/>
        <v>#DIV/0!</v>
      </c>
      <c r="CJ1598" s="5" t="str">
        <f t="shared" si="123"/>
        <v>SIN DATO</v>
      </c>
      <c r="CK1598" s="36">
        <v>0</v>
      </c>
      <c r="CL1598" s="66"/>
      <c r="CM1598" s="89">
        <v>44264</v>
      </c>
      <c r="CN1598" s="97">
        <v>44314</v>
      </c>
      <c r="CP1598"/>
      <c r="CQ1598" s="65"/>
      <c r="CR1598" s="65"/>
      <c r="CS1598" s="98"/>
      <c r="CT1598"/>
      <c r="CU1598"/>
      <c r="CV1598" s="97"/>
      <c r="CW1598" s="2"/>
      <c r="CX1598" s="82"/>
      <c r="DG1598" s="64"/>
      <c r="DI1598" s="89"/>
      <c r="DJ1598" s="89"/>
      <c r="DN1598" s="34"/>
      <c r="DO1598" s="34"/>
      <c r="DP1598" s="34"/>
      <c r="DQ1598" s="34"/>
      <c r="DR1598" s="34"/>
      <c r="DS1598" s="34" t="s">
        <v>2127</v>
      </c>
      <c r="DT1598" s="34"/>
      <c r="DU1598" s="47">
        <v>44314</v>
      </c>
      <c r="DY1598" s="1">
        <v>2</v>
      </c>
      <c r="DZ1598" t="s">
        <v>7940</v>
      </c>
      <c r="EB1598" s="4"/>
      <c r="EJ1598"/>
      <c r="EL1598" s="34"/>
      <c r="EN1598" s="34"/>
    </row>
    <row r="1599" spans="1:144" x14ac:dyDescent="0.25">
      <c r="A1599" s="85">
        <v>2022</v>
      </c>
      <c r="B1599" s="87">
        <v>44830</v>
      </c>
      <c r="C1599" t="s">
        <v>121</v>
      </c>
      <c r="D1599" t="s">
        <v>122</v>
      </c>
      <c r="E1599" s="34" t="s">
        <v>7938</v>
      </c>
      <c r="F1599" s="34">
        <f t="shared" si="124"/>
        <v>1598</v>
      </c>
      <c r="G1599" s="34" t="s">
        <v>4985</v>
      </c>
      <c r="H1599">
        <v>18</v>
      </c>
      <c r="I1599" s="34" t="s">
        <v>6141</v>
      </c>
      <c r="J1599" s="34" t="s">
        <v>5002</v>
      </c>
      <c r="K1599" s="34" t="str">
        <f>VLOOKUP(J1599,[2]CodMpios!$B$347:$E$362,4,FALSE)</f>
        <v>18860 - Valparaíso</v>
      </c>
      <c r="L1599" s="34" t="str">
        <f>VLOOKUP($J1599,[2]Coord_Mpios_X_Y!$B$2:$K$1123,9,FALSE)</f>
        <v>1,061292206570</v>
      </c>
      <c r="M1599" s="34" t="str">
        <f>VLOOKUP($J1599,[2]Coord_Mpios_X_Y!$B$2:$K$1123,10,FALSE)</f>
        <v>-75,627047667443</v>
      </c>
      <c r="N1599" s="34" t="s">
        <v>139</v>
      </c>
      <c r="O1599" s="34" t="s">
        <v>126</v>
      </c>
      <c r="Q1599" s="34" t="s">
        <v>127</v>
      </c>
      <c r="R1599" s="34">
        <v>30507577</v>
      </c>
      <c r="S1599" s="34" t="str">
        <f t="shared" si="120"/>
        <v>CC30507577</v>
      </c>
      <c r="T1599" s="34" t="s">
        <v>5248</v>
      </c>
      <c r="U1599" s="34" t="s">
        <v>1361</v>
      </c>
      <c r="V1599" s="34" t="s">
        <v>5247</v>
      </c>
      <c r="W1599" s="34" t="s">
        <v>522</v>
      </c>
      <c r="X1599" s="87">
        <v>29964</v>
      </c>
      <c r="Y1599">
        <v>41</v>
      </c>
      <c r="Z1599" s="36">
        <f>VLOOKUP($Y1599,[2]Edades!$A$3:$H$153,4,FALSE)</f>
        <v>5</v>
      </c>
      <c r="AA1599" s="34" t="str">
        <f>VLOOKUP($Y1599,[2]Edades!$A$3:$H$153,6,FALSE)</f>
        <v>5 - Adultez</v>
      </c>
      <c r="AB1599" s="34">
        <f>VLOOKUP($Y1599,[2]Edades!$A$3:$H$153,7,FALSE)</f>
        <v>9</v>
      </c>
      <c r="AC1599" s="34" t="str">
        <f>VLOOKUP($Y1599,[2]Edades!$A$3:$H$153,8,FALSE)</f>
        <v>40-44</v>
      </c>
      <c r="AD1599" s="34" t="s">
        <v>129</v>
      </c>
      <c r="AE1599" s="1">
        <v>2</v>
      </c>
      <c r="AF1599" s="34" t="s">
        <v>130</v>
      </c>
      <c r="AG1599" s="34" t="s">
        <v>2127</v>
      </c>
      <c r="AH1599" s="34" t="s">
        <v>2127</v>
      </c>
      <c r="AK1599" s="34" t="s">
        <v>139</v>
      </c>
      <c r="AM1599" s="34" t="s">
        <v>2127</v>
      </c>
      <c r="AN1599" s="36" t="s">
        <v>2127</v>
      </c>
      <c r="AO1599" s="36" t="s">
        <v>2127</v>
      </c>
      <c r="AP1599" s="34" t="s">
        <v>2127</v>
      </c>
      <c r="AQ1599" s="36" t="s">
        <v>2127</v>
      </c>
      <c r="AR1599" s="34" t="s">
        <v>5262</v>
      </c>
      <c r="AS1599" s="91" t="s">
        <v>7682</v>
      </c>
      <c r="AT1599" s="34">
        <v>3214738848</v>
      </c>
      <c r="AU1599" s="34" t="s">
        <v>2127</v>
      </c>
      <c r="AX1599" s="90"/>
      <c r="BA1599" s="91"/>
      <c r="BB1599" s="91"/>
      <c r="BC1599" s="91"/>
      <c r="BF1599" s="34" t="s">
        <v>4983</v>
      </c>
      <c r="BG1599" s="92" t="s">
        <v>2098</v>
      </c>
      <c r="BM1599" s="36" t="s">
        <v>131</v>
      </c>
      <c r="BN1599" s="34" t="s">
        <v>132</v>
      </c>
      <c r="BO1599" s="36">
        <v>0</v>
      </c>
      <c r="BQ1599" s="94"/>
      <c r="BS1599" s="36" t="s">
        <v>2127</v>
      </c>
      <c r="BU1599" s="95"/>
      <c r="BV1599" s="95"/>
      <c r="BW1599" s="61"/>
      <c r="BX1599" s="60"/>
      <c r="BY1599" s="59" t="str">
        <f t="shared" ca="1" si="121"/>
        <v/>
      </c>
      <c r="CD1599" s="68"/>
      <c r="CE1599" s="68"/>
      <c r="CF1599" s="67"/>
      <c r="CG1599">
        <v>93</v>
      </c>
      <c r="CH1599" s="2">
        <v>160</v>
      </c>
      <c r="CI1599" s="4">
        <f t="shared" si="122"/>
        <v>36.328124999999993</v>
      </c>
      <c r="CJ1599" s="5" t="str">
        <f t="shared" si="123"/>
        <v>OBESIDAD</v>
      </c>
      <c r="CK1599" s="36">
        <v>0</v>
      </c>
      <c r="CL1599" s="66"/>
      <c r="CM1599" s="89">
        <v>43362</v>
      </c>
      <c r="CN1599" s="97">
        <v>43362</v>
      </c>
      <c r="CP1599"/>
      <c r="CQ1599" s="65"/>
      <c r="CR1599" s="65"/>
      <c r="CS1599" s="98"/>
      <c r="CT1599"/>
      <c r="CU1599"/>
      <c r="CV1599" s="97"/>
      <c r="CW1599" s="2">
        <v>130</v>
      </c>
      <c r="CX1599" s="82">
        <v>80</v>
      </c>
      <c r="DG1599" s="64"/>
      <c r="DI1599" s="89"/>
      <c r="DJ1599" s="89"/>
      <c r="DN1599" s="34"/>
      <c r="DO1599" s="34"/>
      <c r="DP1599" s="34"/>
      <c r="DQ1599" s="34"/>
      <c r="DR1599" s="34"/>
      <c r="DS1599" s="34" t="s">
        <v>2127</v>
      </c>
      <c r="DT1599" s="34"/>
      <c r="DU1599" s="47">
        <v>44756</v>
      </c>
      <c r="DY1599" s="1">
        <v>2</v>
      </c>
      <c r="DZ1599" t="s">
        <v>7939</v>
      </c>
      <c r="EA1599" s="4">
        <v>80</v>
      </c>
      <c r="EB1599" s="4">
        <v>82</v>
      </c>
      <c r="EC1599" s="4">
        <v>215</v>
      </c>
      <c r="EE1599" s="4">
        <v>42.2</v>
      </c>
      <c r="EF1599" s="4">
        <v>200</v>
      </c>
      <c r="EG1599" s="4">
        <v>2.2999999999999998</v>
      </c>
      <c r="EJ1599"/>
      <c r="EL1599" s="34"/>
      <c r="EN1599" s="34"/>
    </row>
    <row r="1600" spans="1:144" x14ac:dyDescent="0.25">
      <c r="A1600" s="85">
        <v>2022</v>
      </c>
      <c r="B1600" s="87">
        <v>44830</v>
      </c>
      <c r="C1600" t="s">
        <v>121</v>
      </c>
      <c r="D1600" t="s">
        <v>122</v>
      </c>
      <c r="E1600" s="34" t="s">
        <v>7938</v>
      </c>
      <c r="F1600" s="34">
        <f t="shared" si="124"/>
        <v>1599</v>
      </c>
      <c r="G1600" s="34" t="s">
        <v>4985</v>
      </c>
      <c r="H1600">
        <v>18</v>
      </c>
      <c r="I1600" s="34" t="s">
        <v>6141</v>
      </c>
      <c r="J1600" s="34" t="s">
        <v>5041</v>
      </c>
      <c r="K1600" s="34" t="str">
        <f>VLOOKUP(J1600,[2]CodMpios!$B$347:$E$362,4,FALSE)</f>
        <v>18205 - Curillo</v>
      </c>
      <c r="L1600" s="34" t="str">
        <f>VLOOKUP($J1600,[2]Coord_Mpios_X_Y!$B$2:$K$1123,9,FALSE)</f>
        <v>1,059663165070</v>
      </c>
      <c r="M1600" s="34" t="str">
        <f>VLOOKUP($J1600,[2]Coord_Mpios_X_Y!$B$2:$K$1123,10,FALSE)</f>
        <v>-75,951785056704</v>
      </c>
      <c r="N1600" s="34" t="s">
        <v>125</v>
      </c>
      <c r="O1600" s="34" t="s">
        <v>126</v>
      </c>
      <c r="Q1600" s="34" t="s">
        <v>127</v>
      </c>
      <c r="R1600" s="34">
        <v>26629434</v>
      </c>
      <c r="S1600" s="34" t="str">
        <f t="shared" si="120"/>
        <v>CC26629434</v>
      </c>
      <c r="T1600" s="34" t="s">
        <v>305</v>
      </c>
      <c r="V1600" s="34" t="s">
        <v>5065</v>
      </c>
      <c r="W1600" s="34" t="s">
        <v>5104</v>
      </c>
      <c r="X1600" s="87">
        <v>23343</v>
      </c>
      <c r="Y1600">
        <v>59</v>
      </c>
      <c r="Z1600" s="36">
        <f>VLOOKUP($Y1600,[2]Edades!$A$3:$H$153,4,FALSE)</f>
        <v>5</v>
      </c>
      <c r="AA1600" s="34" t="str">
        <f>VLOOKUP($Y1600,[2]Edades!$A$3:$H$153,6,FALSE)</f>
        <v>5 - Adultez</v>
      </c>
      <c r="AB1600" s="34">
        <f>VLOOKUP($Y1600,[2]Edades!$A$3:$H$153,7,FALSE)</f>
        <v>12</v>
      </c>
      <c r="AC1600" s="34" t="str">
        <f>VLOOKUP($Y1600,[2]Edades!$A$3:$H$153,8,FALSE)</f>
        <v>55-59</v>
      </c>
      <c r="AD1600" s="34" t="s">
        <v>129</v>
      </c>
      <c r="AE1600" s="1">
        <v>2</v>
      </c>
      <c r="AF1600" s="34" t="s">
        <v>130</v>
      </c>
      <c r="AG1600" s="34" t="s">
        <v>2127</v>
      </c>
      <c r="AH1600" s="34" t="s">
        <v>2127</v>
      </c>
      <c r="AK1600" s="34" t="s">
        <v>125</v>
      </c>
      <c r="AM1600" s="34" t="s">
        <v>2127</v>
      </c>
      <c r="AN1600" s="36" t="s">
        <v>2127</v>
      </c>
      <c r="AO1600" s="36" t="s">
        <v>2127</v>
      </c>
      <c r="AP1600" s="34" t="s">
        <v>2127</v>
      </c>
      <c r="AQ1600" s="36" t="s">
        <v>2127</v>
      </c>
      <c r="AR1600" s="34" t="s">
        <v>5045</v>
      </c>
      <c r="AS1600" s="91" t="s">
        <v>7683</v>
      </c>
      <c r="AT1600" s="34">
        <v>3105765111</v>
      </c>
      <c r="AU1600" s="34" t="s">
        <v>2127</v>
      </c>
      <c r="AX1600" s="90"/>
      <c r="BA1600" s="91"/>
      <c r="BB1600" s="91"/>
      <c r="BC1600" s="91"/>
      <c r="BF1600" s="34" t="s">
        <v>4983</v>
      </c>
      <c r="BG1600" s="92" t="s">
        <v>2098</v>
      </c>
      <c r="BM1600" s="36" t="s">
        <v>131</v>
      </c>
      <c r="BN1600" s="34" t="s">
        <v>132</v>
      </c>
      <c r="BO1600" s="36">
        <v>0</v>
      </c>
      <c r="BQ1600" s="94"/>
      <c r="BS1600" s="36" t="s">
        <v>2127</v>
      </c>
      <c r="BU1600" s="95"/>
      <c r="BV1600" s="95"/>
      <c r="BW1600" s="61"/>
      <c r="BX1600" s="60"/>
      <c r="BY1600" s="59" t="str">
        <f t="shared" ca="1" si="121"/>
        <v/>
      </c>
      <c r="CD1600" s="68"/>
      <c r="CE1600" s="68"/>
      <c r="CF1600" s="67"/>
      <c r="CG1600"/>
      <c r="CH1600" s="2"/>
      <c r="CI1600" s="4" t="e">
        <f t="shared" si="122"/>
        <v>#DIV/0!</v>
      </c>
      <c r="CJ1600" s="5" t="str">
        <f t="shared" si="123"/>
        <v>SIN DATO</v>
      </c>
      <c r="CK1600" s="36">
        <v>0</v>
      </c>
      <c r="CL1600" s="66"/>
      <c r="CM1600" s="89">
        <v>44273</v>
      </c>
      <c r="CN1600" s="97">
        <v>44273</v>
      </c>
      <c r="CP1600"/>
      <c r="CQ1600" s="65"/>
      <c r="CR1600" s="65"/>
      <c r="CS1600" s="98"/>
      <c r="CT1600"/>
      <c r="CU1600"/>
      <c r="CV1600" s="97"/>
      <c r="CW1600" s="2"/>
      <c r="CX1600" s="82"/>
      <c r="DG1600" s="64"/>
      <c r="DI1600" s="89"/>
      <c r="DJ1600" s="89"/>
      <c r="DN1600" s="34"/>
      <c r="DO1600" s="34"/>
      <c r="DP1600" s="34"/>
      <c r="DQ1600" s="34"/>
      <c r="DR1600" s="34"/>
      <c r="DS1600" s="34" t="s">
        <v>2127</v>
      </c>
      <c r="DT1600" s="34"/>
      <c r="DU1600" s="47">
        <v>44617</v>
      </c>
      <c r="DY1600" s="1">
        <v>1</v>
      </c>
      <c r="DZ1600" t="s">
        <v>7939</v>
      </c>
      <c r="EA1600" s="4">
        <v>0.65</v>
      </c>
      <c r="EB1600" s="4">
        <v>128</v>
      </c>
      <c r="EC1600" s="4">
        <v>187</v>
      </c>
      <c r="ED1600" s="4">
        <v>111</v>
      </c>
      <c r="EE1600" s="4">
        <v>51.7</v>
      </c>
      <c r="EF1600" s="4">
        <v>125</v>
      </c>
      <c r="EG1600" s="4">
        <v>2</v>
      </c>
      <c r="EH1600" s="4">
        <v>6.4</v>
      </c>
      <c r="EJ1600"/>
      <c r="EL1600" s="34"/>
      <c r="EN1600" s="34"/>
    </row>
    <row r="1601" spans="1:144" x14ac:dyDescent="0.25">
      <c r="A1601" s="85">
        <v>2022</v>
      </c>
      <c r="B1601" s="87">
        <v>44830</v>
      </c>
      <c r="C1601" t="s">
        <v>121</v>
      </c>
      <c r="D1601" t="s">
        <v>122</v>
      </c>
      <c r="E1601" s="34" t="s">
        <v>7938</v>
      </c>
      <c r="F1601" s="34">
        <f t="shared" si="124"/>
        <v>1600</v>
      </c>
      <c r="G1601" s="34" t="s">
        <v>4985</v>
      </c>
      <c r="H1601">
        <v>18</v>
      </c>
      <c r="I1601" s="34" t="s">
        <v>6141</v>
      </c>
      <c r="J1601" s="34" t="s">
        <v>5002</v>
      </c>
      <c r="K1601" s="34" t="str">
        <f>VLOOKUP(J1601,[2]CodMpios!$B$347:$E$362,4,FALSE)</f>
        <v>18860 - Valparaíso</v>
      </c>
      <c r="L1601" s="34" t="str">
        <f>VLOOKUP($J1601,[2]Coord_Mpios_X_Y!$B$2:$K$1123,9,FALSE)</f>
        <v>1,061292206570</v>
      </c>
      <c r="M1601" s="34" t="str">
        <f>VLOOKUP($J1601,[2]Coord_Mpios_X_Y!$B$2:$K$1123,10,FALSE)</f>
        <v>-75,627047667443</v>
      </c>
      <c r="N1601" s="34" t="s">
        <v>125</v>
      </c>
      <c r="O1601" s="34" t="s">
        <v>126</v>
      </c>
      <c r="Q1601" s="34" t="s">
        <v>127</v>
      </c>
      <c r="R1601" s="34">
        <v>1117494130</v>
      </c>
      <c r="S1601" s="34" t="str">
        <f t="shared" si="120"/>
        <v>CC1117494130</v>
      </c>
      <c r="T1601" s="34" t="s">
        <v>5246</v>
      </c>
      <c r="U1601" s="34" t="s">
        <v>375</v>
      </c>
      <c r="V1601" s="34" t="s">
        <v>5245</v>
      </c>
      <c r="W1601" s="34" t="s">
        <v>401</v>
      </c>
      <c r="X1601" s="87">
        <v>31958</v>
      </c>
      <c r="Y1601">
        <v>35</v>
      </c>
      <c r="Z1601" s="36">
        <f>VLOOKUP($Y1601,[2]Edades!$A$3:$H$153,4,FALSE)</f>
        <v>5</v>
      </c>
      <c r="AA1601" s="34" t="str">
        <f>VLOOKUP($Y1601,[2]Edades!$A$3:$H$153,6,FALSE)</f>
        <v>5 - Adultez</v>
      </c>
      <c r="AB1601" s="34">
        <f>VLOOKUP($Y1601,[2]Edades!$A$3:$H$153,7,FALSE)</f>
        <v>8</v>
      </c>
      <c r="AC1601" s="34" t="str">
        <f>VLOOKUP($Y1601,[2]Edades!$A$3:$H$153,8,FALSE)</f>
        <v>35-39</v>
      </c>
      <c r="AD1601" s="34" t="s">
        <v>146</v>
      </c>
      <c r="AE1601">
        <v>1</v>
      </c>
      <c r="AF1601" s="34" t="s">
        <v>130</v>
      </c>
      <c r="AG1601" s="34" t="s">
        <v>2127</v>
      </c>
      <c r="AH1601" s="34" t="s">
        <v>2127</v>
      </c>
      <c r="AK1601" s="34" t="s">
        <v>125</v>
      </c>
      <c r="AM1601" s="34" t="s">
        <v>2127</v>
      </c>
      <c r="AN1601" s="36" t="s">
        <v>2127</v>
      </c>
      <c r="AO1601" s="36" t="s">
        <v>2127</v>
      </c>
      <c r="AP1601" s="34" t="s">
        <v>2127</v>
      </c>
      <c r="AQ1601" s="36" t="s">
        <v>2127</v>
      </c>
      <c r="AR1601" s="34" t="s">
        <v>5262</v>
      </c>
      <c r="AS1601" s="91" t="s">
        <v>7684</v>
      </c>
      <c r="AT1601" s="34">
        <v>3214912978</v>
      </c>
      <c r="AU1601" s="34" t="s">
        <v>2127</v>
      </c>
      <c r="AX1601" s="90"/>
      <c r="BA1601" s="91"/>
      <c r="BB1601" s="91"/>
      <c r="BC1601" s="91"/>
      <c r="BF1601" s="34" t="s">
        <v>4983</v>
      </c>
      <c r="BG1601" s="92" t="s">
        <v>2098</v>
      </c>
      <c r="BM1601" s="36" t="s">
        <v>131</v>
      </c>
      <c r="BN1601" s="34" t="s">
        <v>132</v>
      </c>
      <c r="BO1601" s="36">
        <v>0</v>
      </c>
      <c r="BQ1601" s="94"/>
      <c r="BS1601" s="36" t="s">
        <v>2127</v>
      </c>
      <c r="BU1601" s="95"/>
      <c r="BV1601" s="95"/>
      <c r="BW1601" s="61"/>
      <c r="BX1601" s="60"/>
      <c r="BY1601" s="59" t="str">
        <f t="shared" ca="1" si="121"/>
        <v/>
      </c>
      <c r="CD1601" s="68"/>
      <c r="CE1601" s="68"/>
      <c r="CF1601" s="67"/>
      <c r="CG1601"/>
      <c r="CH1601" s="2"/>
      <c r="CI1601" s="4" t="e">
        <f t="shared" si="122"/>
        <v>#DIV/0!</v>
      </c>
      <c r="CJ1601" s="5" t="str">
        <f t="shared" si="123"/>
        <v>SIN DATO</v>
      </c>
      <c r="CK1601" s="36">
        <v>0</v>
      </c>
      <c r="CL1601" s="66"/>
      <c r="CM1601" s="89">
        <v>44264</v>
      </c>
      <c r="CN1601" s="97">
        <v>44274</v>
      </c>
      <c r="CP1601"/>
      <c r="CQ1601" s="65"/>
      <c r="CR1601" s="65"/>
      <c r="CS1601" s="98"/>
      <c r="CT1601"/>
      <c r="CU1601"/>
      <c r="CV1601" s="97"/>
      <c r="CW1601" s="2"/>
      <c r="CX1601" s="82"/>
      <c r="DG1601" s="64"/>
      <c r="DI1601" s="89"/>
      <c r="DJ1601" s="89"/>
      <c r="DN1601" s="34"/>
      <c r="DO1601" s="34"/>
      <c r="DP1601" s="34"/>
      <c r="DQ1601" s="34"/>
      <c r="DR1601" s="34"/>
      <c r="DS1601" s="34" t="s">
        <v>2127</v>
      </c>
      <c r="DT1601" s="34"/>
      <c r="DU1601" s="47">
        <v>44729</v>
      </c>
      <c r="DY1601" s="1">
        <v>1</v>
      </c>
      <c r="DZ1601" t="s">
        <v>7940</v>
      </c>
      <c r="EA1601" s="4">
        <v>1.01</v>
      </c>
      <c r="EB1601" s="4">
        <v>115</v>
      </c>
      <c r="EC1601" s="4">
        <v>199</v>
      </c>
      <c r="ED1601" s="4">
        <v>145</v>
      </c>
      <c r="EE1601" s="4">
        <v>35.9</v>
      </c>
      <c r="EF1601" s="4">
        <v>95</v>
      </c>
      <c r="EG1601" s="4">
        <v>1.9</v>
      </c>
      <c r="EH1601" s="4">
        <v>7.3</v>
      </c>
      <c r="EJ1601"/>
      <c r="EL1601" s="34"/>
      <c r="EN1601" s="34"/>
    </row>
    <row r="1602" spans="1:144" x14ac:dyDescent="0.25">
      <c r="A1602" s="85">
        <v>2022</v>
      </c>
      <c r="B1602" s="87">
        <v>44830</v>
      </c>
      <c r="C1602" t="s">
        <v>121</v>
      </c>
      <c r="D1602" t="s">
        <v>122</v>
      </c>
      <c r="E1602" s="34" t="s">
        <v>7938</v>
      </c>
      <c r="F1602" s="34">
        <f t="shared" si="124"/>
        <v>1601</v>
      </c>
      <c r="G1602" s="34" t="s">
        <v>4985</v>
      </c>
      <c r="H1602">
        <v>18</v>
      </c>
      <c r="I1602" s="34" t="s">
        <v>6141</v>
      </c>
      <c r="J1602" s="34" t="s">
        <v>4991</v>
      </c>
      <c r="K1602" s="34" t="str">
        <f>VLOOKUP(J1602,[2]CodMpios!$B$347:$E$362,4,FALSE)</f>
        <v>18592 - Puerto Rico</v>
      </c>
      <c r="L1602" s="34" t="str">
        <f>VLOOKUP($J1602,[2]Coord_Mpios_X_Y!$B$2:$K$1123,9,FALSE)</f>
        <v>2,018940891255</v>
      </c>
      <c r="M1602" s="34" t="str">
        <f>VLOOKUP($J1602,[2]Coord_Mpios_X_Y!$B$2:$K$1123,10,FALSE)</f>
        <v>-75,073086267336</v>
      </c>
      <c r="N1602" s="34" t="s">
        <v>125</v>
      </c>
      <c r="O1602" s="34" t="s">
        <v>126</v>
      </c>
      <c r="Q1602" s="34" t="s">
        <v>127</v>
      </c>
      <c r="R1602" s="34">
        <v>17748161</v>
      </c>
      <c r="S1602" s="34" t="str">
        <f t="shared" ref="S1602:S1665" si="125">CONCATENATE(Q1602,R1602)</f>
        <v>CC17748161</v>
      </c>
      <c r="T1602" s="34" t="s">
        <v>476</v>
      </c>
      <c r="V1602" s="34" t="s">
        <v>344</v>
      </c>
      <c r="W1602" s="34" t="s">
        <v>5128</v>
      </c>
      <c r="X1602" s="87">
        <v>26572</v>
      </c>
      <c r="Y1602">
        <v>50</v>
      </c>
      <c r="Z1602" s="36">
        <f>VLOOKUP($Y1602,[2]Edades!$A$3:$H$153,4,FALSE)</f>
        <v>5</v>
      </c>
      <c r="AA1602" s="34" t="str">
        <f>VLOOKUP($Y1602,[2]Edades!$A$3:$H$153,6,FALSE)</f>
        <v>5 - Adultez</v>
      </c>
      <c r="AB1602" s="34">
        <f>VLOOKUP($Y1602,[2]Edades!$A$3:$H$153,7,FALSE)</f>
        <v>11</v>
      </c>
      <c r="AC1602" s="34" t="str">
        <f>VLOOKUP($Y1602,[2]Edades!$A$3:$H$153,8,FALSE)</f>
        <v>50-54</v>
      </c>
      <c r="AD1602" s="34" t="s">
        <v>146</v>
      </c>
      <c r="AE1602">
        <v>1</v>
      </c>
      <c r="AF1602" s="34" t="s">
        <v>130</v>
      </c>
      <c r="AG1602" s="34" t="s">
        <v>2127</v>
      </c>
      <c r="AH1602" s="34" t="s">
        <v>2127</v>
      </c>
      <c r="AK1602" s="34" t="s">
        <v>125</v>
      </c>
      <c r="AM1602" s="34" t="s">
        <v>2127</v>
      </c>
      <c r="AN1602" s="36" t="s">
        <v>2127</v>
      </c>
      <c r="AO1602" s="36" t="s">
        <v>2127</v>
      </c>
      <c r="AP1602" s="34" t="s">
        <v>2127</v>
      </c>
      <c r="AQ1602" s="36" t="s">
        <v>2127</v>
      </c>
      <c r="AR1602" s="34" t="s">
        <v>4989</v>
      </c>
      <c r="AS1602" s="91" t="s">
        <v>7685</v>
      </c>
      <c r="AT1602" s="34">
        <v>3132715442</v>
      </c>
      <c r="AU1602" s="34" t="s">
        <v>2127</v>
      </c>
      <c r="AX1602" s="90"/>
      <c r="BA1602" s="91"/>
      <c r="BB1602" s="91"/>
      <c r="BC1602" s="91"/>
      <c r="BF1602" s="34" t="s">
        <v>4983</v>
      </c>
      <c r="BG1602" s="92" t="s">
        <v>2098</v>
      </c>
      <c r="BM1602" s="36" t="s">
        <v>131</v>
      </c>
      <c r="BN1602" s="34" t="s">
        <v>132</v>
      </c>
      <c r="BO1602" s="36">
        <v>0</v>
      </c>
      <c r="BQ1602" s="94"/>
      <c r="BS1602" s="36" t="s">
        <v>2127</v>
      </c>
      <c r="BU1602" s="95"/>
      <c r="BV1602" s="95"/>
      <c r="BW1602" s="61"/>
      <c r="BX1602" s="60"/>
      <c r="BY1602" s="59" t="str">
        <f t="shared" ref="BY1602:BY1665" ca="1" si="126">IFERROR(IF(BW1602="","",BW1602-TODAY()),"SIN DATO")</f>
        <v/>
      </c>
      <c r="CD1602" s="68"/>
      <c r="CE1602" s="68"/>
      <c r="CF1602" s="67"/>
      <c r="CG1602"/>
      <c r="CH1602" s="2"/>
      <c r="CI1602" s="4" t="e">
        <f t="shared" ref="CI1602:CI1665" si="127">(CG1602/((CH1602/100)*(CH1602/100)))</f>
        <v>#DIV/0!</v>
      </c>
      <c r="CJ1602" s="5" t="str">
        <f t="shared" ref="CJ1602:CJ1665" si="128">IFERROR(IF(CI1602&lt;=18.5,"BAJO PESO",IF(AND(CI1602&gt;18.5,CI1602&lt;25),"NORMAL",IF(AND(CI1602&gt;=25,CI1602&lt;=30),"SOBREPESO","OBESIDAD"))),"SIN DATO")</f>
        <v>SIN DATO</v>
      </c>
      <c r="CK1602" s="36">
        <v>0</v>
      </c>
      <c r="CL1602" s="66"/>
      <c r="CM1602" s="89">
        <v>44281</v>
      </c>
      <c r="CN1602" s="97">
        <v>44302</v>
      </c>
      <c r="CP1602"/>
      <c r="CQ1602" s="65"/>
      <c r="CR1602" s="65"/>
      <c r="CS1602" s="98"/>
      <c r="CT1602"/>
      <c r="CU1602"/>
      <c r="CV1602" s="97"/>
      <c r="CW1602" s="2"/>
      <c r="CX1602" s="82"/>
      <c r="DG1602" s="64"/>
      <c r="DI1602" s="89"/>
      <c r="DJ1602" s="89"/>
      <c r="DN1602" s="34"/>
      <c r="DO1602" s="34"/>
      <c r="DP1602" s="34"/>
      <c r="DQ1602" s="34"/>
      <c r="DR1602" s="34"/>
      <c r="DS1602" s="34" t="s">
        <v>2127</v>
      </c>
      <c r="DT1602" s="34"/>
      <c r="DU1602" s="47">
        <v>44670</v>
      </c>
      <c r="DY1602" s="1">
        <v>1</v>
      </c>
      <c r="DZ1602" t="s">
        <v>7939</v>
      </c>
      <c r="EA1602" s="4">
        <v>0.92</v>
      </c>
      <c r="EB1602" s="4">
        <v>116</v>
      </c>
      <c r="EC1602" s="4">
        <v>146</v>
      </c>
      <c r="ED1602" s="4">
        <v>74.2</v>
      </c>
      <c r="EE1602" s="4">
        <v>50.2</v>
      </c>
      <c r="EF1602" s="4">
        <v>109</v>
      </c>
      <c r="EH1602" s="4">
        <v>6.9</v>
      </c>
      <c r="EJ1602"/>
      <c r="EL1602" s="34"/>
      <c r="EN1602" s="34"/>
    </row>
    <row r="1603" spans="1:144" x14ac:dyDescent="0.25">
      <c r="A1603" s="85">
        <v>2022</v>
      </c>
      <c r="B1603" s="87">
        <v>44830</v>
      </c>
      <c r="C1603" t="s">
        <v>121</v>
      </c>
      <c r="D1603" t="s">
        <v>122</v>
      </c>
      <c r="E1603" s="34" t="s">
        <v>7938</v>
      </c>
      <c r="F1603" s="34">
        <f t="shared" ref="F1603:F1666" si="129">F1602+1</f>
        <v>1602</v>
      </c>
      <c r="G1603" s="34" t="s">
        <v>4985</v>
      </c>
      <c r="H1603">
        <v>18</v>
      </c>
      <c r="I1603" s="34" t="s">
        <v>6141</v>
      </c>
      <c r="J1603" s="34" t="s">
        <v>4988</v>
      </c>
      <c r="K1603" s="34" t="str">
        <f>VLOOKUP(J1603,[2]CodMpios!$B$347:$E$362,4,FALSE)</f>
        <v>18001 - Florencia</v>
      </c>
      <c r="L1603" s="34" t="str">
        <f>VLOOKUP($J1603,[2]Coord_Mpios_X_Y!$B$2:$K$1123,9,FALSE)</f>
        <v>1,749138703818</v>
      </c>
      <c r="M1603" s="34" t="str">
        <f>VLOOKUP($J1603,[2]Coord_Mpios_X_Y!$B$2:$K$1123,10,FALSE)</f>
        <v>-75,558239064333</v>
      </c>
      <c r="N1603" s="34" t="s">
        <v>139</v>
      </c>
      <c r="O1603" s="34" t="s">
        <v>126</v>
      </c>
      <c r="Q1603" s="34" t="s">
        <v>127</v>
      </c>
      <c r="R1603" s="34">
        <v>11794675</v>
      </c>
      <c r="S1603" s="34" t="str">
        <f t="shared" si="125"/>
        <v>CC11794675</v>
      </c>
      <c r="T1603" s="34" t="s">
        <v>2177</v>
      </c>
      <c r="V1603" s="34" t="s">
        <v>1051</v>
      </c>
      <c r="W1603" s="34" t="s">
        <v>5244</v>
      </c>
      <c r="X1603" s="87">
        <v>24054</v>
      </c>
      <c r="Y1603">
        <v>57</v>
      </c>
      <c r="Z1603" s="36">
        <f>VLOOKUP($Y1603,[2]Edades!$A$3:$H$153,4,FALSE)</f>
        <v>5</v>
      </c>
      <c r="AA1603" s="34" t="str">
        <f>VLOOKUP($Y1603,[2]Edades!$A$3:$H$153,6,FALSE)</f>
        <v>5 - Adultez</v>
      </c>
      <c r="AB1603" s="34">
        <f>VLOOKUP($Y1603,[2]Edades!$A$3:$H$153,7,FALSE)</f>
        <v>12</v>
      </c>
      <c r="AC1603" s="34" t="str">
        <f>VLOOKUP($Y1603,[2]Edades!$A$3:$H$153,8,FALSE)</f>
        <v>55-59</v>
      </c>
      <c r="AD1603" s="34" t="s">
        <v>146</v>
      </c>
      <c r="AE1603">
        <v>1</v>
      </c>
      <c r="AF1603" s="34" t="s">
        <v>130</v>
      </c>
      <c r="AG1603" s="34" t="s">
        <v>2127</v>
      </c>
      <c r="AH1603" s="34" t="s">
        <v>2127</v>
      </c>
      <c r="AK1603" s="34" t="s">
        <v>139</v>
      </c>
      <c r="AM1603" s="34" t="s">
        <v>2127</v>
      </c>
      <c r="AN1603" s="36" t="s">
        <v>2127</v>
      </c>
      <c r="AO1603" s="36" t="s">
        <v>2127</v>
      </c>
      <c r="AP1603" s="34" t="s">
        <v>2127</v>
      </c>
      <c r="AQ1603" s="36" t="s">
        <v>2127</v>
      </c>
      <c r="AR1603" s="34" t="s">
        <v>2098</v>
      </c>
      <c r="AS1603" s="91" t="s">
        <v>7686</v>
      </c>
      <c r="AT1603" s="34">
        <v>3107558092</v>
      </c>
      <c r="AU1603" s="34" t="s">
        <v>2127</v>
      </c>
      <c r="AX1603" s="90"/>
      <c r="BA1603" s="91"/>
      <c r="BB1603" s="91"/>
      <c r="BC1603" s="91"/>
      <c r="BF1603" s="34" t="s">
        <v>4983</v>
      </c>
      <c r="BG1603" s="92" t="s">
        <v>2098</v>
      </c>
      <c r="BM1603" s="36" t="s">
        <v>131</v>
      </c>
      <c r="BN1603" s="34" t="s">
        <v>132</v>
      </c>
      <c r="BO1603" s="36">
        <v>0</v>
      </c>
      <c r="BQ1603" s="94"/>
      <c r="BS1603" s="36" t="s">
        <v>2127</v>
      </c>
      <c r="BU1603" s="95"/>
      <c r="BV1603" s="95"/>
      <c r="BW1603" s="61"/>
      <c r="BX1603" s="60"/>
      <c r="BY1603" s="59" t="str">
        <f t="shared" ca="1" si="126"/>
        <v/>
      </c>
      <c r="CD1603" s="68"/>
      <c r="CE1603" s="68"/>
      <c r="CF1603" s="67"/>
      <c r="CG1603">
        <v>68</v>
      </c>
      <c r="CH1603" s="2">
        <v>180</v>
      </c>
      <c r="CI1603" s="4">
        <f t="shared" si="127"/>
        <v>20.987654320987652</v>
      </c>
      <c r="CJ1603" s="5" t="str">
        <f t="shared" si="128"/>
        <v>NORMAL</v>
      </c>
      <c r="CK1603" s="36">
        <v>0</v>
      </c>
      <c r="CL1603" s="66"/>
      <c r="CM1603" s="89">
        <v>44280</v>
      </c>
      <c r="CN1603" s="97">
        <v>44301</v>
      </c>
      <c r="CP1603"/>
      <c r="CQ1603" s="65"/>
      <c r="CR1603" s="65"/>
      <c r="CS1603" s="98"/>
      <c r="CT1603"/>
      <c r="CU1603"/>
      <c r="CV1603" s="97"/>
      <c r="CW1603" s="2"/>
      <c r="CX1603" s="82"/>
      <c r="DG1603" s="64"/>
      <c r="DI1603" s="89">
        <v>44481</v>
      </c>
      <c r="DJ1603" s="89"/>
      <c r="DN1603" s="34"/>
      <c r="DO1603" s="34"/>
      <c r="DP1603" s="34"/>
      <c r="DQ1603" s="34"/>
      <c r="DR1603" s="34"/>
      <c r="DS1603" s="34" t="s">
        <v>2127</v>
      </c>
      <c r="DT1603" s="34"/>
      <c r="DU1603" s="47">
        <v>44301</v>
      </c>
      <c r="DY1603" s="1">
        <v>2</v>
      </c>
      <c r="DZ1603" t="s">
        <v>7940</v>
      </c>
      <c r="EB1603" s="4"/>
      <c r="ED1603" s="4">
        <v>70</v>
      </c>
      <c r="EF1603" s="4">
        <v>153</v>
      </c>
      <c r="EJ1603"/>
      <c r="EL1603" s="34"/>
      <c r="EN1603" s="34"/>
    </row>
    <row r="1604" spans="1:144" x14ac:dyDescent="0.25">
      <c r="A1604" s="85">
        <v>2022</v>
      </c>
      <c r="B1604" s="87">
        <v>44830</v>
      </c>
      <c r="C1604" t="s">
        <v>121</v>
      </c>
      <c r="D1604" t="s">
        <v>122</v>
      </c>
      <c r="E1604" s="34" t="s">
        <v>7938</v>
      </c>
      <c r="F1604" s="34">
        <f t="shared" si="129"/>
        <v>1603</v>
      </c>
      <c r="G1604" s="34" t="s">
        <v>4985</v>
      </c>
      <c r="H1604">
        <v>18</v>
      </c>
      <c r="I1604" s="34" t="s">
        <v>6141</v>
      </c>
      <c r="J1604" s="34" t="s">
        <v>4991</v>
      </c>
      <c r="K1604" s="34" t="str">
        <f>VLOOKUP(J1604,[2]CodMpios!$B$347:$E$362,4,FALSE)</f>
        <v>18592 - Puerto Rico</v>
      </c>
      <c r="L1604" s="34" t="str">
        <f>VLOOKUP($J1604,[2]Coord_Mpios_X_Y!$B$2:$K$1123,9,FALSE)</f>
        <v>2,018940891255</v>
      </c>
      <c r="M1604" s="34" t="str">
        <f>VLOOKUP($J1604,[2]Coord_Mpios_X_Y!$B$2:$K$1123,10,FALSE)</f>
        <v>-75,073086267336</v>
      </c>
      <c r="N1604" s="34" t="s">
        <v>125</v>
      </c>
      <c r="O1604" s="34" t="s">
        <v>126</v>
      </c>
      <c r="Q1604" s="34" t="s">
        <v>127</v>
      </c>
      <c r="R1604" s="34">
        <v>5904930</v>
      </c>
      <c r="S1604" s="34" t="str">
        <f t="shared" si="125"/>
        <v>CC5904930</v>
      </c>
      <c r="T1604" s="34" t="s">
        <v>429</v>
      </c>
      <c r="V1604" s="34" t="s">
        <v>160</v>
      </c>
      <c r="W1604" s="34" t="s">
        <v>2545</v>
      </c>
      <c r="X1604" s="87">
        <v>20793</v>
      </c>
      <c r="Y1604">
        <v>66</v>
      </c>
      <c r="Z1604" s="36">
        <f>VLOOKUP($Y1604,[2]Edades!$A$3:$H$153,4,FALSE)</f>
        <v>6</v>
      </c>
      <c r="AA1604" s="34" t="str">
        <f>VLOOKUP($Y1604,[2]Edades!$A$3:$H$153,6,FALSE)</f>
        <v>6 - Persona mayor</v>
      </c>
      <c r="AB1604" s="34">
        <f>VLOOKUP($Y1604,[2]Edades!$A$3:$H$153,7,FALSE)</f>
        <v>14</v>
      </c>
      <c r="AC1604" s="34" t="str">
        <f>VLOOKUP($Y1604,[2]Edades!$A$3:$H$153,8,FALSE)</f>
        <v>65-69</v>
      </c>
      <c r="AD1604" s="34" t="s">
        <v>146</v>
      </c>
      <c r="AE1604">
        <v>1</v>
      </c>
      <c r="AF1604" s="34" t="s">
        <v>2137</v>
      </c>
      <c r="AG1604" s="34" t="s">
        <v>2127</v>
      </c>
      <c r="AH1604" s="34" t="s">
        <v>2127</v>
      </c>
      <c r="AK1604" s="34" t="s">
        <v>125</v>
      </c>
      <c r="AM1604" s="34" t="s">
        <v>2127</v>
      </c>
      <c r="AN1604" s="36" t="s">
        <v>2127</v>
      </c>
      <c r="AO1604" s="36" t="s">
        <v>2127</v>
      </c>
      <c r="AP1604" s="34" t="s">
        <v>2127</v>
      </c>
      <c r="AQ1604" s="36" t="s">
        <v>2127</v>
      </c>
      <c r="AR1604" s="34" t="s">
        <v>5042</v>
      </c>
      <c r="AS1604" s="91" t="s">
        <v>7687</v>
      </c>
      <c r="AT1604" s="34">
        <v>3112611455</v>
      </c>
      <c r="AU1604" s="34" t="s">
        <v>2127</v>
      </c>
      <c r="AX1604" s="90"/>
      <c r="BA1604" s="91"/>
      <c r="BB1604" s="91"/>
      <c r="BC1604" s="91"/>
      <c r="BF1604" s="34" t="s">
        <v>4983</v>
      </c>
      <c r="BG1604" s="92" t="s">
        <v>5236</v>
      </c>
      <c r="BM1604" s="36" t="s">
        <v>131</v>
      </c>
      <c r="BN1604" s="34" t="s">
        <v>132</v>
      </c>
      <c r="BO1604" s="36">
        <v>0</v>
      </c>
      <c r="BQ1604" s="94"/>
      <c r="BS1604" s="36" t="s">
        <v>2127</v>
      </c>
      <c r="BU1604" s="95"/>
      <c r="BV1604" s="95"/>
      <c r="BW1604" s="61"/>
      <c r="BX1604" s="60"/>
      <c r="BY1604" s="59" t="str">
        <f t="shared" ca="1" si="126"/>
        <v/>
      </c>
      <c r="CD1604" s="68"/>
      <c r="CE1604" s="68"/>
      <c r="CF1604" s="67"/>
      <c r="CG1604"/>
      <c r="CH1604" s="2"/>
      <c r="CI1604" s="4" t="e">
        <f t="shared" si="127"/>
        <v>#DIV/0!</v>
      </c>
      <c r="CJ1604" s="5" t="str">
        <f t="shared" si="128"/>
        <v>SIN DATO</v>
      </c>
      <c r="CK1604" s="36">
        <v>0</v>
      </c>
      <c r="CL1604" s="66"/>
      <c r="CM1604" s="89">
        <v>44281</v>
      </c>
      <c r="CN1604" s="97">
        <v>44281</v>
      </c>
      <c r="CP1604"/>
      <c r="CQ1604" s="65"/>
      <c r="CR1604" s="65"/>
      <c r="CS1604" s="98"/>
      <c r="CT1604"/>
      <c r="CU1604"/>
      <c r="CV1604" s="97"/>
      <c r="CW1604" s="2"/>
      <c r="CX1604" s="82"/>
      <c r="DG1604" s="64"/>
      <c r="DI1604" s="89"/>
      <c r="DJ1604" s="89"/>
      <c r="DN1604" s="34"/>
      <c r="DO1604" s="34"/>
      <c r="DP1604" s="34"/>
      <c r="DQ1604" s="34"/>
      <c r="DR1604" s="34"/>
      <c r="DS1604" s="34" t="s">
        <v>2127</v>
      </c>
      <c r="DT1604" s="34"/>
      <c r="DZ1604" t="s">
        <v>7941</v>
      </c>
      <c r="EB1604" s="4"/>
      <c r="EJ1604"/>
      <c r="EL1604" s="34"/>
      <c r="EN1604" s="34"/>
    </row>
    <row r="1605" spans="1:144" x14ac:dyDescent="0.25">
      <c r="A1605" s="85">
        <v>2022</v>
      </c>
      <c r="B1605" s="87">
        <v>44830</v>
      </c>
      <c r="C1605" t="s">
        <v>121</v>
      </c>
      <c r="D1605" t="s">
        <v>122</v>
      </c>
      <c r="E1605" s="34" t="s">
        <v>7938</v>
      </c>
      <c r="F1605" s="34">
        <f t="shared" si="129"/>
        <v>1604</v>
      </c>
      <c r="G1605" s="34" t="s">
        <v>4985</v>
      </c>
      <c r="H1605">
        <v>18</v>
      </c>
      <c r="I1605" s="34" t="s">
        <v>6141</v>
      </c>
      <c r="J1605" s="34" t="s">
        <v>5049</v>
      </c>
      <c r="K1605" s="34" t="str">
        <f>VLOOKUP(J1605,[2]CodMpios!$B$347:$E$362,4,FALSE)</f>
        <v>18610 - San José Del Fragua</v>
      </c>
      <c r="L1605" s="34" t="str">
        <f>VLOOKUP($J1605,[2]Coord_Mpios_X_Y!$B$2:$K$1123,9,FALSE)</f>
        <v>1,304702314265</v>
      </c>
      <c r="M1605" s="34" t="str">
        <f>VLOOKUP($J1605,[2]Coord_Mpios_X_Y!$B$2:$K$1123,10,FALSE)</f>
        <v>-76,110005941537</v>
      </c>
      <c r="N1605" s="34" t="s">
        <v>125</v>
      </c>
      <c r="O1605" s="34" t="s">
        <v>126</v>
      </c>
      <c r="Q1605" s="34" t="s">
        <v>127</v>
      </c>
      <c r="R1605" s="34">
        <v>17167247</v>
      </c>
      <c r="S1605" s="34" t="str">
        <f t="shared" si="125"/>
        <v>CC17167247</v>
      </c>
      <c r="T1605" s="34" t="s">
        <v>315</v>
      </c>
      <c r="V1605" s="34" t="s">
        <v>4995</v>
      </c>
      <c r="W1605" s="34" t="s">
        <v>5034</v>
      </c>
      <c r="X1605" s="87">
        <v>16653</v>
      </c>
      <c r="Y1605" s="2" t="e">
        <f>YEAR("27/9/2022")-YEAR(X1605)</f>
        <v>#VALUE!</v>
      </c>
      <c r="Z1605" s="36" t="e">
        <f>VLOOKUP($Y1605,[2]Edades!$A$3:$H$153,4,FALSE)</f>
        <v>#VALUE!</v>
      </c>
      <c r="AA1605" s="34" t="e">
        <f>VLOOKUP($Y1605,[2]Edades!$A$3:$H$153,6,FALSE)</f>
        <v>#VALUE!</v>
      </c>
      <c r="AB1605" s="34" t="e">
        <f>VLOOKUP($Y1605,[2]Edades!$A$3:$H$153,7,FALSE)</f>
        <v>#VALUE!</v>
      </c>
      <c r="AC1605" s="34" t="e">
        <f>VLOOKUP($Y1605,[2]Edades!$A$3:$H$153,8,FALSE)</f>
        <v>#VALUE!</v>
      </c>
      <c r="AD1605" s="34" t="s">
        <v>146</v>
      </c>
      <c r="AE1605">
        <v>1</v>
      </c>
      <c r="AF1605" s="34" t="s">
        <v>2137</v>
      </c>
      <c r="AG1605" s="34" t="s">
        <v>2127</v>
      </c>
      <c r="AH1605" s="34" t="s">
        <v>2127</v>
      </c>
      <c r="AK1605" s="34" t="s">
        <v>125</v>
      </c>
      <c r="AM1605" s="34" t="s">
        <v>2127</v>
      </c>
      <c r="AN1605" s="36" t="s">
        <v>2127</v>
      </c>
      <c r="AO1605" s="36" t="s">
        <v>2127</v>
      </c>
      <c r="AP1605" s="34" t="s">
        <v>2127</v>
      </c>
      <c r="AQ1605" s="36" t="s">
        <v>2127</v>
      </c>
      <c r="AR1605" s="34" t="s">
        <v>5273</v>
      </c>
      <c r="AS1605" s="91"/>
      <c r="AT1605" s="34">
        <v>3142196927</v>
      </c>
      <c r="AU1605" s="34" t="s">
        <v>2127</v>
      </c>
      <c r="AX1605" s="90"/>
      <c r="BA1605" s="91"/>
      <c r="BB1605" s="91"/>
      <c r="BC1605" s="91"/>
      <c r="BF1605" s="34" t="s">
        <v>4983</v>
      </c>
      <c r="BG1605" s="92" t="s">
        <v>2098</v>
      </c>
      <c r="BM1605" s="36" t="s">
        <v>131</v>
      </c>
      <c r="BN1605" s="34" t="s">
        <v>132</v>
      </c>
      <c r="BO1605" s="36">
        <v>0</v>
      </c>
      <c r="BQ1605" s="94"/>
      <c r="BS1605" s="36" t="s">
        <v>2127</v>
      </c>
      <c r="BU1605" s="95"/>
      <c r="BV1605" s="95"/>
      <c r="BW1605" s="61"/>
      <c r="BX1605" s="60"/>
      <c r="BY1605" s="59" t="str">
        <f t="shared" ca="1" si="126"/>
        <v/>
      </c>
      <c r="CD1605" s="68"/>
      <c r="CE1605" s="68"/>
      <c r="CF1605" s="67"/>
      <c r="CG1605"/>
      <c r="CH1605" s="2"/>
      <c r="CI1605" s="4" t="e">
        <f t="shared" si="127"/>
        <v>#DIV/0!</v>
      </c>
      <c r="CJ1605" s="5" t="str">
        <f t="shared" si="128"/>
        <v>SIN DATO</v>
      </c>
      <c r="CK1605" s="36">
        <v>0</v>
      </c>
      <c r="CL1605" s="66"/>
      <c r="CM1605" s="89">
        <v>44270</v>
      </c>
      <c r="CN1605" s="97">
        <v>44281</v>
      </c>
      <c r="CP1605"/>
      <c r="CQ1605" s="65"/>
      <c r="CR1605" s="65"/>
      <c r="CS1605" s="98"/>
      <c r="CT1605"/>
      <c r="CU1605"/>
      <c r="CV1605" s="97"/>
      <c r="CW1605" s="2"/>
      <c r="CX1605" s="82"/>
      <c r="DG1605" s="64"/>
      <c r="DI1605" s="89"/>
      <c r="DJ1605" s="89"/>
      <c r="DN1605" s="34"/>
      <c r="DO1605" s="34"/>
      <c r="DP1605" s="34"/>
      <c r="DQ1605" s="34"/>
      <c r="DR1605" s="34"/>
      <c r="DS1605" s="34" t="s">
        <v>2127</v>
      </c>
      <c r="DT1605" s="34"/>
      <c r="DY1605" s="1">
        <v>2</v>
      </c>
      <c r="DZ1605" t="s">
        <v>7940</v>
      </c>
      <c r="EB1605" s="4"/>
      <c r="EJ1605"/>
      <c r="EL1605" s="34"/>
      <c r="EN1605" s="34"/>
    </row>
    <row r="1606" spans="1:144" x14ac:dyDescent="0.25">
      <c r="A1606" s="85">
        <v>2022</v>
      </c>
      <c r="B1606" s="87">
        <v>44830</v>
      </c>
      <c r="C1606" t="s">
        <v>121</v>
      </c>
      <c r="D1606" t="s">
        <v>122</v>
      </c>
      <c r="E1606" s="34" t="s">
        <v>7938</v>
      </c>
      <c r="F1606" s="34">
        <f t="shared" si="129"/>
        <v>1605</v>
      </c>
      <c r="G1606" s="34" t="s">
        <v>4985</v>
      </c>
      <c r="H1606">
        <v>18</v>
      </c>
      <c r="I1606" s="34" t="s">
        <v>6141</v>
      </c>
      <c r="J1606" s="34" t="s">
        <v>4988</v>
      </c>
      <c r="K1606" s="34" t="str">
        <f>VLOOKUP(J1606,[2]CodMpios!$B$347:$E$362,4,FALSE)</f>
        <v>18001 - Florencia</v>
      </c>
      <c r="L1606" s="34" t="str">
        <f>VLOOKUP($J1606,[2]Coord_Mpios_X_Y!$B$2:$K$1123,9,FALSE)</f>
        <v>1,749138703818</v>
      </c>
      <c r="M1606" s="34" t="str">
        <f>VLOOKUP($J1606,[2]Coord_Mpios_X_Y!$B$2:$K$1123,10,FALSE)</f>
        <v>-75,558239064333</v>
      </c>
      <c r="N1606" s="34" t="s">
        <v>6142</v>
      </c>
      <c r="O1606" s="34" t="s">
        <v>126</v>
      </c>
      <c r="Q1606" s="34" t="s">
        <v>127</v>
      </c>
      <c r="R1606" s="34">
        <v>26616134</v>
      </c>
      <c r="S1606" s="34" t="str">
        <f t="shared" si="125"/>
        <v>CC26616134</v>
      </c>
      <c r="T1606" s="34" t="s">
        <v>986</v>
      </c>
      <c r="U1606" s="34" t="s">
        <v>5243</v>
      </c>
      <c r="V1606" s="34" t="s">
        <v>5242</v>
      </c>
      <c r="W1606" s="34" t="s">
        <v>735</v>
      </c>
      <c r="X1606" s="87">
        <v>18167</v>
      </c>
      <c r="Y1606">
        <v>73</v>
      </c>
      <c r="Z1606" s="36">
        <f>VLOOKUP($Y1606,[2]Edades!$A$3:$H$153,4,FALSE)</f>
        <v>6</v>
      </c>
      <c r="AA1606" s="34" t="str">
        <f>VLOOKUP($Y1606,[2]Edades!$A$3:$H$153,6,FALSE)</f>
        <v>6 - Persona mayor</v>
      </c>
      <c r="AB1606" s="34">
        <f>VLOOKUP($Y1606,[2]Edades!$A$3:$H$153,7,FALSE)</f>
        <v>15</v>
      </c>
      <c r="AC1606" s="34" t="str">
        <f>VLOOKUP($Y1606,[2]Edades!$A$3:$H$153,8,FALSE)</f>
        <v>70-74</v>
      </c>
      <c r="AD1606" s="34" t="s">
        <v>129</v>
      </c>
      <c r="AE1606" s="1">
        <v>2</v>
      </c>
      <c r="AF1606" s="34" t="s">
        <v>2137</v>
      </c>
      <c r="AG1606" s="34" t="s">
        <v>2127</v>
      </c>
      <c r="AH1606" s="34" t="s">
        <v>2127</v>
      </c>
      <c r="AK1606" s="34" t="s">
        <v>6142</v>
      </c>
      <c r="AM1606" s="34" t="s">
        <v>2127</v>
      </c>
      <c r="AN1606" s="36" t="s">
        <v>2127</v>
      </c>
      <c r="AO1606" s="36" t="s">
        <v>2127</v>
      </c>
      <c r="AP1606" s="34" t="s">
        <v>2127</v>
      </c>
      <c r="AQ1606" s="36" t="s">
        <v>2127</v>
      </c>
      <c r="AR1606" s="34" t="s">
        <v>2098</v>
      </c>
      <c r="AS1606" s="91" t="s">
        <v>7688</v>
      </c>
      <c r="AT1606" s="34">
        <v>3006428505</v>
      </c>
      <c r="AU1606" s="34" t="s">
        <v>2127</v>
      </c>
      <c r="AX1606" s="90"/>
      <c r="BA1606" s="91"/>
      <c r="BB1606" s="91"/>
      <c r="BC1606" s="91"/>
      <c r="BF1606" s="34" t="s">
        <v>4983</v>
      </c>
      <c r="BG1606" s="92" t="s">
        <v>2098</v>
      </c>
      <c r="BM1606" s="36" t="s">
        <v>131</v>
      </c>
      <c r="BN1606" s="34" t="s">
        <v>132</v>
      </c>
      <c r="BO1606" s="36">
        <v>0</v>
      </c>
      <c r="BQ1606" s="94"/>
      <c r="BS1606" s="36" t="s">
        <v>2127</v>
      </c>
      <c r="BU1606" s="95"/>
      <c r="BV1606" s="95"/>
      <c r="BW1606" s="61"/>
      <c r="BX1606" s="60"/>
      <c r="BY1606" s="59" t="str">
        <f t="shared" ca="1" si="126"/>
        <v/>
      </c>
      <c r="CD1606" s="68"/>
      <c r="CE1606" s="68"/>
      <c r="CF1606" s="67"/>
      <c r="CG1606"/>
      <c r="CH1606" s="2"/>
      <c r="CI1606" s="4" t="e">
        <f t="shared" si="127"/>
        <v>#DIV/0!</v>
      </c>
      <c r="CJ1606" s="5" t="str">
        <f t="shared" si="128"/>
        <v>SIN DATO</v>
      </c>
      <c r="CK1606" s="36">
        <v>0</v>
      </c>
      <c r="CL1606" s="66"/>
      <c r="CM1606" s="89">
        <v>44285</v>
      </c>
      <c r="CN1606" s="97">
        <v>44301</v>
      </c>
      <c r="CP1606"/>
      <c r="CQ1606" s="65"/>
      <c r="CR1606" s="65"/>
      <c r="CS1606" s="98"/>
      <c r="CT1606"/>
      <c r="CU1606"/>
      <c r="CV1606" s="97"/>
      <c r="CW1606" s="2">
        <v>120</v>
      </c>
      <c r="CX1606" s="82">
        <v>60</v>
      </c>
      <c r="DG1606" s="64"/>
      <c r="DI1606" s="89"/>
      <c r="DJ1606" s="89"/>
      <c r="DN1606" s="34"/>
      <c r="DO1606" s="34"/>
      <c r="DP1606" s="34"/>
      <c r="DQ1606" s="34"/>
      <c r="DR1606" s="34"/>
      <c r="DS1606" s="34" t="s">
        <v>2127</v>
      </c>
      <c r="DT1606" s="34"/>
      <c r="DU1606" s="47">
        <v>44301</v>
      </c>
      <c r="DY1606" s="1">
        <v>2</v>
      </c>
      <c r="DZ1606" t="s">
        <v>7940</v>
      </c>
      <c r="EB1606" s="4"/>
      <c r="ED1606" s="4">
        <v>110</v>
      </c>
      <c r="EF1606" s="4">
        <v>291</v>
      </c>
      <c r="EJ1606"/>
      <c r="EL1606" s="34"/>
      <c r="EN1606" s="34"/>
    </row>
    <row r="1607" spans="1:144" x14ac:dyDescent="0.25">
      <c r="A1607" s="85">
        <v>2022</v>
      </c>
      <c r="B1607" s="87">
        <v>44830</v>
      </c>
      <c r="C1607" t="s">
        <v>121</v>
      </c>
      <c r="D1607" t="s">
        <v>122</v>
      </c>
      <c r="E1607" s="34" t="s">
        <v>7938</v>
      </c>
      <c r="F1607" s="34">
        <f t="shared" si="129"/>
        <v>1606</v>
      </c>
      <c r="G1607" s="34" t="s">
        <v>4985</v>
      </c>
      <c r="H1607">
        <v>18</v>
      </c>
      <c r="I1607" s="34" t="s">
        <v>6141</v>
      </c>
      <c r="J1607" s="34" t="s">
        <v>5007</v>
      </c>
      <c r="K1607" s="34" t="str">
        <f>VLOOKUP(J1607,[2]CodMpios!$B$347:$E$362,4,FALSE)</f>
        <v>18410 - La Montañita</v>
      </c>
      <c r="L1607" s="34" t="str">
        <f>VLOOKUP($J1607,[2]Coord_Mpios_X_Y!$B$2:$K$1123,9,FALSE)</f>
        <v>1,302860442333</v>
      </c>
      <c r="M1607" s="34" t="str">
        <f>VLOOKUP($J1607,[2]Coord_Mpios_X_Y!$B$2:$K$1123,10,FALSE)</f>
        <v>-75,235727318747</v>
      </c>
      <c r="N1607" s="34" t="s">
        <v>125</v>
      </c>
      <c r="O1607" s="34" t="s">
        <v>126</v>
      </c>
      <c r="Q1607" s="34" t="s">
        <v>127</v>
      </c>
      <c r="R1607" s="34">
        <v>26630530</v>
      </c>
      <c r="S1607" s="34" t="str">
        <f t="shared" si="125"/>
        <v>CC26630530</v>
      </c>
      <c r="T1607" s="34" t="s">
        <v>398</v>
      </c>
      <c r="V1607" s="34" t="s">
        <v>2097</v>
      </c>
      <c r="W1607" s="34" t="s">
        <v>196</v>
      </c>
      <c r="X1607" s="87">
        <v>24948</v>
      </c>
      <c r="Y1607">
        <v>54</v>
      </c>
      <c r="Z1607" s="36">
        <f>VLOOKUP($Y1607,[2]Edades!$A$3:$H$153,4,FALSE)</f>
        <v>5</v>
      </c>
      <c r="AA1607" s="34" t="str">
        <f>VLOOKUP($Y1607,[2]Edades!$A$3:$H$153,6,FALSE)</f>
        <v>5 - Adultez</v>
      </c>
      <c r="AB1607" s="34">
        <f>VLOOKUP($Y1607,[2]Edades!$A$3:$H$153,7,FALSE)</f>
        <v>11</v>
      </c>
      <c r="AC1607" s="34" t="str">
        <f>VLOOKUP($Y1607,[2]Edades!$A$3:$H$153,8,FALSE)</f>
        <v>50-54</v>
      </c>
      <c r="AD1607" s="34" t="s">
        <v>129</v>
      </c>
      <c r="AE1607" s="1">
        <v>2</v>
      </c>
      <c r="AF1607" s="34" t="s">
        <v>130</v>
      </c>
      <c r="AG1607" s="34" t="s">
        <v>2127</v>
      </c>
      <c r="AH1607" s="34" t="s">
        <v>2127</v>
      </c>
      <c r="AK1607" s="34" t="s">
        <v>125</v>
      </c>
      <c r="AM1607" s="34" t="s">
        <v>2127</v>
      </c>
      <c r="AN1607" s="36" t="s">
        <v>2127</v>
      </c>
      <c r="AO1607" s="36" t="s">
        <v>2127</v>
      </c>
      <c r="AP1607" s="34" t="s">
        <v>2127</v>
      </c>
      <c r="AQ1607" s="36" t="s">
        <v>2127</v>
      </c>
      <c r="AR1607" s="34" t="s">
        <v>5919</v>
      </c>
      <c r="AS1607" s="91" t="s">
        <v>7689</v>
      </c>
      <c r="AT1607" s="34">
        <v>3123439422</v>
      </c>
      <c r="AU1607" s="34" t="s">
        <v>2127</v>
      </c>
      <c r="AX1607" s="90"/>
      <c r="BA1607" s="91"/>
      <c r="BB1607" s="91"/>
      <c r="BC1607" s="91"/>
      <c r="BF1607" s="34" t="s">
        <v>4983</v>
      </c>
      <c r="BG1607" s="92" t="s">
        <v>2098</v>
      </c>
      <c r="BM1607" s="36" t="s">
        <v>131</v>
      </c>
      <c r="BN1607" s="34" t="s">
        <v>132</v>
      </c>
      <c r="BO1607" s="36">
        <v>0</v>
      </c>
      <c r="BQ1607" s="94"/>
      <c r="BS1607" s="36" t="s">
        <v>2127</v>
      </c>
      <c r="BU1607" s="95"/>
      <c r="BV1607" s="95"/>
      <c r="BW1607" s="61"/>
      <c r="BX1607" s="60"/>
      <c r="BY1607" s="59" t="str">
        <f t="shared" ca="1" si="126"/>
        <v/>
      </c>
      <c r="CD1607" s="68"/>
      <c r="CE1607" s="68"/>
      <c r="CF1607" s="67"/>
      <c r="CG1607">
        <v>61</v>
      </c>
      <c r="CH1607" s="2">
        <v>158</v>
      </c>
      <c r="CI1607" s="4">
        <f t="shared" si="127"/>
        <v>24.435186668803073</v>
      </c>
      <c r="CJ1607" s="5" t="str">
        <f t="shared" si="128"/>
        <v>NORMAL</v>
      </c>
      <c r="CK1607" s="36">
        <v>0</v>
      </c>
      <c r="CL1607" s="66"/>
      <c r="CM1607" s="89">
        <v>44291</v>
      </c>
      <c r="CN1607" s="97">
        <v>44344</v>
      </c>
      <c r="CP1607"/>
      <c r="CQ1607" s="65"/>
      <c r="CR1607" s="65"/>
      <c r="CS1607" s="98"/>
      <c r="CT1607"/>
      <c r="CU1607"/>
      <c r="CV1607" s="97"/>
      <c r="CW1607" s="2">
        <v>110</v>
      </c>
      <c r="CX1607" s="82">
        <v>60</v>
      </c>
      <c r="DG1607" s="64"/>
      <c r="DI1607" s="89"/>
      <c r="DJ1607" s="89"/>
      <c r="DN1607" s="34"/>
      <c r="DO1607" s="34"/>
      <c r="DP1607" s="34"/>
      <c r="DQ1607" s="34"/>
      <c r="DR1607" s="34"/>
      <c r="DS1607" s="34" t="s">
        <v>2127</v>
      </c>
      <c r="DT1607" s="34"/>
      <c r="DU1607" s="47">
        <v>44344</v>
      </c>
      <c r="DY1607" s="1">
        <v>3</v>
      </c>
      <c r="DZ1607" t="s">
        <v>7940</v>
      </c>
      <c r="EB1607" s="4"/>
      <c r="EJ1607"/>
      <c r="EL1607" s="34"/>
      <c r="EN1607" s="34"/>
    </row>
    <row r="1608" spans="1:144" x14ac:dyDescent="0.25">
      <c r="A1608" s="85">
        <v>2022</v>
      </c>
      <c r="B1608" s="87">
        <v>44830</v>
      </c>
      <c r="C1608" t="s">
        <v>121</v>
      </c>
      <c r="D1608" t="s">
        <v>122</v>
      </c>
      <c r="E1608" s="34" t="s">
        <v>7938</v>
      </c>
      <c r="F1608" s="34">
        <f t="shared" si="129"/>
        <v>1607</v>
      </c>
      <c r="G1608" s="34" t="s">
        <v>4985</v>
      </c>
      <c r="H1608">
        <v>18</v>
      </c>
      <c r="I1608" s="34" t="s">
        <v>6141</v>
      </c>
      <c r="J1608" s="34" t="s">
        <v>4988</v>
      </c>
      <c r="K1608" s="34" t="str">
        <f>VLOOKUP(J1608,[2]CodMpios!$B$347:$E$362,4,FALSE)</f>
        <v>18001 - Florencia</v>
      </c>
      <c r="L1608" s="34" t="str">
        <f>VLOOKUP($J1608,[2]Coord_Mpios_X_Y!$B$2:$K$1123,9,FALSE)</f>
        <v>1,749138703818</v>
      </c>
      <c r="M1608" s="34" t="str">
        <f>VLOOKUP($J1608,[2]Coord_Mpios_X_Y!$B$2:$K$1123,10,FALSE)</f>
        <v>-75,558239064333</v>
      </c>
      <c r="N1608" s="34" t="s">
        <v>6142</v>
      </c>
      <c r="O1608" s="34" t="s">
        <v>126</v>
      </c>
      <c r="Q1608" s="34" t="s">
        <v>127</v>
      </c>
      <c r="R1608" s="34">
        <v>25149552</v>
      </c>
      <c r="S1608" s="34" t="str">
        <f t="shared" si="125"/>
        <v>CC25149552</v>
      </c>
      <c r="T1608" s="34" t="s">
        <v>1709</v>
      </c>
      <c r="V1608" s="34" t="s">
        <v>391</v>
      </c>
      <c r="W1608" s="34" t="s">
        <v>837</v>
      </c>
      <c r="X1608" s="87">
        <v>15851</v>
      </c>
      <c r="Y1608">
        <v>79</v>
      </c>
      <c r="Z1608" s="36">
        <f>VLOOKUP($Y1608,[2]Edades!$A$3:$H$153,4,FALSE)</f>
        <v>6</v>
      </c>
      <c r="AA1608" s="34" t="str">
        <f>VLOOKUP($Y1608,[2]Edades!$A$3:$H$153,6,FALSE)</f>
        <v>6 - Persona mayor</v>
      </c>
      <c r="AB1608" s="34">
        <f>VLOOKUP($Y1608,[2]Edades!$A$3:$H$153,7,FALSE)</f>
        <v>16</v>
      </c>
      <c r="AC1608" s="34" t="str">
        <f>VLOOKUP($Y1608,[2]Edades!$A$3:$H$153,8,FALSE)</f>
        <v>75-79</v>
      </c>
      <c r="AD1608" s="34" t="s">
        <v>129</v>
      </c>
      <c r="AE1608" s="1">
        <v>2</v>
      </c>
      <c r="AF1608" s="34" t="s">
        <v>2137</v>
      </c>
      <c r="AG1608" s="34" t="s">
        <v>2127</v>
      </c>
      <c r="AH1608" s="34" t="s">
        <v>2127</v>
      </c>
      <c r="AK1608" s="34" t="s">
        <v>6142</v>
      </c>
      <c r="AM1608" s="34" t="s">
        <v>2127</v>
      </c>
      <c r="AN1608" s="36" t="s">
        <v>2127</v>
      </c>
      <c r="AO1608" s="36" t="s">
        <v>2127</v>
      </c>
      <c r="AP1608" s="34" t="s">
        <v>2127</v>
      </c>
      <c r="AQ1608" s="36" t="s">
        <v>2127</v>
      </c>
      <c r="AR1608" s="34" t="s">
        <v>2098</v>
      </c>
      <c r="AS1608" s="91" t="s">
        <v>7690</v>
      </c>
      <c r="AT1608" s="34">
        <v>3208960965</v>
      </c>
      <c r="AU1608" s="34" t="s">
        <v>2127</v>
      </c>
      <c r="AX1608" s="90"/>
      <c r="BA1608" s="91"/>
      <c r="BB1608" s="91"/>
      <c r="BC1608" s="91"/>
      <c r="BF1608" s="34" t="s">
        <v>4983</v>
      </c>
      <c r="BG1608" s="92" t="s">
        <v>2098</v>
      </c>
      <c r="BM1608" s="36" t="s">
        <v>131</v>
      </c>
      <c r="BN1608" s="34" t="s">
        <v>132</v>
      </c>
      <c r="BO1608" s="36">
        <v>0</v>
      </c>
      <c r="BQ1608" s="94"/>
      <c r="BS1608" s="36" t="s">
        <v>2127</v>
      </c>
      <c r="BU1608" s="95"/>
      <c r="BV1608" s="95"/>
      <c r="BW1608" s="61"/>
      <c r="BX1608" s="60"/>
      <c r="BY1608" s="59" t="str">
        <f t="shared" ca="1" si="126"/>
        <v/>
      </c>
      <c r="CD1608" s="68"/>
      <c r="CE1608" s="68"/>
      <c r="CF1608" s="67"/>
      <c r="CG1608"/>
      <c r="CH1608" s="2"/>
      <c r="CI1608" s="4" t="e">
        <f t="shared" si="127"/>
        <v>#DIV/0!</v>
      </c>
      <c r="CJ1608" s="5" t="str">
        <f t="shared" si="128"/>
        <v>SIN DATO</v>
      </c>
      <c r="CK1608" s="36">
        <v>0</v>
      </c>
      <c r="CL1608" s="66"/>
      <c r="CM1608" s="89">
        <v>44293</v>
      </c>
      <c r="CN1608" s="97">
        <v>44314</v>
      </c>
      <c r="CP1608"/>
      <c r="CQ1608" s="65"/>
      <c r="CR1608" s="65"/>
      <c r="CS1608" s="98"/>
      <c r="CT1608"/>
      <c r="CU1608"/>
      <c r="CV1608" s="97"/>
      <c r="CW1608" s="2"/>
      <c r="CX1608" s="82"/>
      <c r="DG1608" s="64"/>
      <c r="DI1608" s="89"/>
      <c r="DJ1608" s="89"/>
      <c r="DN1608" s="34"/>
      <c r="DO1608" s="34"/>
      <c r="DP1608" s="34"/>
      <c r="DQ1608" s="34"/>
      <c r="DR1608" s="34"/>
      <c r="DS1608" s="34" t="s">
        <v>2127</v>
      </c>
      <c r="DT1608" s="34"/>
      <c r="DU1608" s="47">
        <v>44314</v>
      </c>
      <c r="DY1608" s="1">
        <v>1</v>
      </c>
      <c r="DZ1608" t="s">
        <v>7940</v>
      </c>
      <c r="EB1608" s="4"/>
      <c r="EJ1608"/>
      <c r="EL1608" s="34"/>
      <c r="EN1608" s="34"/>
    </row>
    <row r="1609" spans="1:144" x14ac:dyDescent="0.25">
      <c r="A1609" s="85">
        <v>2022</v>
      </c>
      <c r="B1609" s="87">
        <v>44830</v>
      </c>
      <c r="C1609" t="s">
        <v>121</v>
      </c>
      <c r="D1609" t="s">
        <v>122</v>
      </c>
      <c r="E1609" s="34" t="s">
        <v>7938</v>
      </c>
      <c r="F1609" s="34">
        <f t="shared" si="129"/>
        <v>1608</v>
      </c>
      <c r="G1609" s="34" t="s">
        <v>4985</v>
      </c>
      <c r="H1609">
        <v>18</v>
      </c>
      <c r="I1609" s="34" t="s">
        <v>6141</v>
      </c>
      <c r="J1609" s="34" t="s">
        <v>5032</v>
      </c>
      <c r="K1609" s="34" t="str">
        <f>VLOOKUP(J1609,[2]CodMpios!$B$347:$E$362,4,FALSE)</f>
        <v>18150 - Cartagena Del Chaira</v>
      </c>
      <c r="L1609" s="34" t="str">
        <f>VLOOKUP($J1609,[2]Coord_Mpios_X_Y!$B$2:$K$1123,9,FALSE)</f>
        <v>0,647693081213</v>
      </c>
      <c r="M1609" s="34" t="str">
        <f>VLOOKUP($J1609,[2]Coord_Mpios_X_Y!$B$2:$K$1123,10,FALSE)</f>
        <v>-74,272354990827</v>
      </c>
      <c r="N1609" s="34" t="s">
        <v>125</v>
      </c>
      <c r="O1609" s="34" t="s">
        <v>126</v>
      </c>
      <c r="Q1609" s="34" t="s">
        <v>127</v>
      </c>
      <c r="R1609" s="34">
        <v>1077425377</v>
      </c>
      <c r="S1609" s="34" t="str">
        <f t="shared" si="125"/>
        <v>CC1077425377</v>
      </c>
      <c r="T1609" s="34" t="s">
        <v>428</v>
      </c>
      <c r="V1609" s="34" t="s">
        <v>5241</v>
      </c>
      <c r="W1609" s="34" t="s">
        <v>5240</v>
      </c>
      <c r="X1609" s="87">
        <v>31599</v>
      </c>
      <c r="Y1609">
        <v>36</v>
      </c>
      <c r="Z1609" s="36">
        <f>VLOOKUP($Y1609,[2]Edades!$A$3:$H$153,4,FALSE)</f>
        <v>5</v>
      </c>
      <c r="AA1609" s="34" t="str">
        <f>VLOOKUP($Y1609,[2]Edades!$A$3:$H$153,6,FALSE)</f>
        <v>5 - Adultez</v>
      </c>
      <c r="AB1609" s="34">
        <f>VLOOKUP($Y1609,[2]Edades!$A$3:$H$153,7,FALSE)</f>
        <v>8</v>
      </c>
      <c r="AC1609" s="34" t="str">
        <f>VLOOKUP($Y1609,[2]Edades!$A$3:$H$153,8,FALSE)</f>
        <v>35-39</v>
      </c>
      <c r="AD1609" s="34" t="s">
        <v>146</v>
      </c>
      <c r="AE1609">
        <v>1</v>
      </c>
      <c r="AF1609" s="34" t="s">
        <v>130</v>
      </c>
      <c r="AG1609" s="34" t="s">
        <v>2127</v>
      </c>
      <c r="AH1609" s="34" t="s">
        <v>2127</v>
      </c>
      <c r="AK1609" s="34" t="s">
        <v>125</v>
      </c>
      <c r="AM1609" s="34" t="s">
        <v>2127</v>
      </c>
      <c r="AN1609" s="36" t="s">
        <v>2127</v>
      </c>
      <c r="AO1609" s="36" t="s">
        <v>2127</v>
      </c>
      <c r="AP1609" s="34" t="s">
        <v>2127</v>
      </c>
      <c r="AQ1609" s="36" t="s">
        <v>2127</v>
      </c>
      <c r="AR1609" s="34" t="s">
        <v>5318</v>
      </c>
      <c r="AS1609" s="91" t="s">
        <v>7691</v>
      </c>
      <c r="AT1609" s="34">
        <v>3132213119</v>
      </c>
      <c r="AU1609" s="34" t="s">
        <v>2127</v>
      </c>
      <c r="AX1609" s="90"/>
      <c r="BA1609" s="91"/>
      <c r="BB1609" s="91"/>
      <c r="BC1609" s="91"/>
      <c r="BF1609" s="34" t="s">
        <v>4983</v>
      </c>
      <c r="BG1609" s="92" t="s">
        <v>2098</v>
      </c>
      <c r="BM1609" s="36" t="s">
        <v>131</v>
      </c>
      <c r="BN1609" s="34" t="s">
        <v>132</v>
      </c>
      <c r="BO1609" s="36">
        <v>0</v>
      </c>
      <c r="BQ1609" s="94"/>
      <c r="BS1609" s="36" t="s">
        <v>2127</v>
      </c>
      <c r="BU1609" s="95"/>
      <c r="BV1609" s="95"/>
      <c r="BW1609" s="61"/>
      <c r="BX1609" s="60"/>
      <c r="BY1609" s="59" t="str">
        <f t="shared" ca="1" si="126"/>
        <v/>
      </c>
      <c r="CD1609" s="68"/>
      <c r="CE1609" s="68"/>
      <c r="CF1609" s="67"/>
      <c r="CG1609"/>
      <c r="CH1609" s="2"/>
      <c r="CI1609" s="4" t="e">
        <f t="shared" si="127"/>
        <v>#DIV/0!</v>
      </c>
      <c r="CJ1609" s="5" t="str">
        <f t="shared" si="128"/>
        <v>SIN DATO</v>
      </c>
      <c r="CK1609" s="36">
        <v>0</v>
      </c>
      <c r="CL1609" s="66"/>
      <c r="CM1609" s="89">
        <v>44299</v>
      </c>
      <c r="CN1609" s="97">
        <v>44315</v>
      </c>
      <c r="CP1609"/>
      <c r="CQ1609" s="65"/>
      <c r="CR1609" s="65"/>
      <c r="CS1609" s="98"/>
      <c r="CT1609"/>
      <c r="CU1609"/>
      <c r="CV1609" s="97"/>
      <c r="CW1609" s="2"/>
      <c r="CX1609" s="82"/>
      <c r="DG1609" s="64"/>
      <c r="DI1609" s="89"/>
      <c r="DJ1609" s="89"/>
      <c r="DN1609" s="34"/>
      <c r="DO1609" s="34"/>
      <c r="DP1609" s="34"/>
      <c r="DQ1609" s="34"/>
      <c r="DR1609" s="34"/>
      <c r="DS1609" s="34" t="s">
        <v>2127</v>
      </c>
      <c r="DT1609" s="34"/>
      <c r="DZ1609" t="s">
        <v>7941</v>
      </c>
      <c r="EB1609" s="4"/>
      <c r="EJ1609"/>
      <c r="EL1609" s="34"/>
      <c r="EN1609" s="34"/>
    </row>
    <row r="1610" spans="1:144" x14ac:dyDescent="0.25">
      <c r="A1610" s="85">
        <v>2022</v>
      </c>
      <c r="B1610" s="87">
        <v>44830</v>
      </c>
      <c r="C1610" t="s">
        <v>121</v>
      </c>
      <c r="D1610" t="s">
        <v>122</v>
      </c>
      <c r="E1610" s="34" t="s">
        <v>7938</v>
      </c>
      <c r="F1610" s="34">
        <f t="shared" si="129"/>
        <v>1609</v>
      </c>
      <c r="G1610" s="34" t="s">
        <v>4985</v>
      </c>
      <c r="H1610">
        <v>18</v>
      </c>
      <c r="I1610" s="34" t="s">
        <v>6141</v>
      </c>
      <c r="J1610" s="34" t="s">
        <v>4988</v>
      </c>
      <c r="K1610" s="34" t="str">
        <f>VLOOKUP(J1610,[2]CodMpios!$B$347:$E$362,4,FALSE)</f>
        <v>18001 - Florencia</v>
      </c>
      <c r="L1610" s="34" t="str">
        <f>VLOOKUP($J1610,[2]Coord_Mpios_X_Y!$B$2:$K$1123,9,FALSE)</f>
        <v>1,749138703818</v>
      </c>
      <c r="M1610" s="34" t="str">
        <f>VLOOKUP($J1610,[2]Coord_Mpios_X_Y!$B$2:$K$1123,10,FALSE)</f>
        <v>-75,558239064333</v>
      </c>
      <c r="N1610" s="34" t="s">
        <v>139</v>
      </c>
      <c r="O1610" s="34" t="s">
        <v>126</v>
      </c>
      <c r="Q1610" s="34" t="s">
        <v>127</v>
      </c>
      <c r="R1610" s="34">
        <v>14576875</v>
      </c>
      <c r="S1610" s="34" t="str">
        <f t="shared" si="125"/>
        <v>CC14576875</v>
      </c>
      <c r="T1610" s="34" t="s">
        <v>197</v>
      </c>
      <c r="U1610" s="34" t="s">
        <v>677</v>
      </c>
      <c r="V1610" s="34" t="s">
        <v>5239</v>
      </c>
      <c r="W1610" s="34" t="s">
        <v>952</v>
      </c>
      <c r="X1610" s="87">
        <v>27278</v>
      </c>
      <c r="Y1610">
        <v>43</v>
      </c>
      <c r="Z1610" s="36">
        <f>VLOOKUP($Y1610,[2]Edades!$A$3:$H$153,4,FALSE)</f>
        <v>5</v>
      </c>
      <c r="AA1610" s="34" t="str">
        <f>VLOOKUP($Y1610,[2]Edades!$A$3:$H$153,6,FALSE)</f>
        <v>5 - Adultez</v>
      </c>
      <c r="AB1610" s="34">
        <f>VLOOKUP($Y1610,[2]Edades!$A$3:$H$153,7,FALSE)</f>
        <v>9</v>
      </c>
      <c r="AC1610" s="34" t="str">
        <f>VLOOKUP($Y1610,[2]Edades!$A$3:$H$153,8,FALSE)</f>
        <v>40-44</v>
      </c>
      <c r="AD1610" s="34" t="s">
        <v>146</v>
      </c>
      <c r="AE1610">
        <v>1</v>
      </c>
      <c r="AF1610" s="34" t="s">
        <v>130</v>
      </c>
      <c r="AG1610" s="34" t="s">
        <v>2127</v>
      </c>
      <c r="AH1610" s="34" t="s">
        <v>2127</v>
      </c>
      <c r="AK1610" s="34" t="s">
        <v>139</v>
      </c>
      <c r="AM1610" s="34" t="s">
        <v>2127</v>
      </c>
      <c r="AN1610" s="36" t="s">
        <v>2127</v>
      </c>
      <c r="AO1610" s="36" t="s">
        <v>2127</v>
      </c>
      <c r="AP1610" s="34" t="s">
        <v>2127</v>
      </c>
      <c r="AQ1610" s="36" t="s">
        <v>2127</v>
      </c>
      <c r="AR1610" s="34" t="s">
        <v>2098</v>
      </c>
      <c r="AS1610" s="91" t="s">
        <v>7692</v>
      </c>
      <c r="AT1610" s="34">
        <v>3142214899</v>
      </c>
      <c r="AU1610" s="34" t="s">
        <v>2127</v>
      </c>
      <c r="AX1610" s="90"/>
      <c r="BA1610" s="91"/>
      <c r="BB1610" s="91"/>
      <c r="BC1610" s="91"/>
      <c r="BF1610" s="34" t="s">
        <v>4983</v>
      </c>
      <c r="BG1610" s="92" t="s">
        <v>2098</v>
      </c>
      <c r="BM1610" s="36" t="s">
        <v>131</v>
      </c>
      <c r="BN1610" s="34" t="s">
        <v>132</v>
      </c>
      <c r="BO1610" s="36">
        <v>0</v>
      </c>
      <c r="BQ1610" s="94"/>
      <c r="BS1610" s="36" t="s">
        <v>2127</v>
      </c>
      <c r="BU1610" s="95"/>
      <c r="BV1610" s="95"/>
      <c r="BW1610" s="61"/>
      <c r="BX1610" s="60"/>
      <c r="BY1610" s="59" t="str">
        <f t="shared" ca="1" si="126"/>
        <v/>
      </c>
      <c r="CD1610" s="68"/>
      <c r="CE1610" s="68"/>
      <c r="CF1610" s="67"/>
      <c r="CG1610">
        <v>78</v>
      </c>
      <c r="CH1610" s="2">
        <v>170</v>
      </c>
      <c r="CI1610" s="4">
        <f t="shared" si="127"/>
        <v>26.989619377162633</v>
      </c>
      <c r="CJ1610" s="5" t="str">
        <f t="shared" si="128"/>
        <v>SOBREPESO</v>
      </c>
      <c r="CK1610" s="36">
        <v>0</v>
      </c>
      <c r="CL1610" s="66"/>
      <c r="CM1610" s="89">
        <v>43790</v>
      </c>
      <c r="CN1610" s="97">
        <v>43799</v>
      </c>
      <c r="CP1610"/>
      <c r="CQ1610" s="65"/>
      <c r="CR1610" s="65"/>
      <c r="CS1610" s="98"/>
      <c r="CT1610"/>
      <c r="CU1610"/>
      <c r="CV1610" s="97"/>
      <c r="CW1610" s="2">
        <v>110</v>
      </c>
      <c r="CX1610" s="82">
        <v>60</v>
      </c>
      <c r="DG1610" s="64"/>
      <c r="DI1610" s="89"/>
      <c r="DJ1610" s="89"/>
      <c r="DN1610" s="34"/>
      <c r="DO1610" s="34"/>
      <c r="DP1610" s="34"/>
      <c r="DQ1610" s="34"/>
      <c r="DR1610" s="34"/>
      <c r="DS1610" s="34" t="s">
        <v>2127</v>
      </c>
      <c r="DT1610" s="34"/>
      <c r="DU1610" s="47">
        <v>43799</v>
      </c>
      <c r="DZ1610" t="s">
        <v>7940</v>
      </c>
      <c r="EA1610" s="4">
        <v>0.85</v>
      </c>
      <c r="EB1610" s="4">
        <v>212</v>
      </c>
      <c r="EC1610" s="4">
        <v>161</v>
      </c>
      <c r="EF1610" s="4">
        <v>328</v>
      </c>
      <c r="EH1610" s="4">
        <v>9.5</v>
      </c>
      <c r="EJ1610"/>
      <c r="EL1610" s="34"/>
      <c r="EN1610" s="34"/>
    </row>
    <row r="1611" spans="1:144" x14ac:dyDescent="0.25">
      <c r="A1611" s="85">
        <v>2022</v>
      </c>
      <c r="B1611" s="87">
        <v>44830</v>
      </c>
      <c r="C1611" t="s">
        <v>121</v>
      </c>
      <c r="D1611" t="s">
        <v>122</v>
      </c>
      <c r="E1611" s="34" t="s">
        <v>7938</v>
      </c>
      <c r="F1611" s="34">
        <f t="shared" si="129"/>
        <v>1610</v>
      </c>
      <c r="G1611" s="34" t="s">
        <v>4985</v>
      </c>
      <c r="H1611">
        <v>18</v>
      </c>
      <c r="I1611" s="34" t="s">
        <v>6141</v>
      </c>
      <c r="J1611" s="34" t="s">
        <v>4988</v>
      </c>
      <c r="K1611" s="34" t="str">
        <f>VLOOKUP(J1611,[2]CodMpios!$B$347:$E$362,4,FALSE)</f>
        <v>18001 - Florencia</v>
      </c>
      <c r="L1611" s="34" t="str">
        <f>VLOOKUP($J1611,[2]Coord_Mpios_X_Y!$B$2:$K$1123,9,FALSE)</f>
        <v>1,749138703818</v>
      </c>
      <c r="M1611" s="34" t="str">
        <f>VLOOKUP($J1611,[2]Coord_Mpios_X_Y!$B$2:$K$1123,10,FALSE)</f>
        <v>-75,558239064333</v>
      </c>
      <c r="N1611" s="34" t="s">
        <v>6142</v>
      </c>
      <c r="O1611" s="34" t="s">
        <v>126</v>
      </c>
      <c r="Q1611" s="34" t="s">
        <v>127</v>
      </c>
      <c r="R1611" s="34">
        <v>17631294</v>
      </c>
      <c r="S1611" s="34" t="str">
        <f t="shared" si="125"/>
        <v>CC17631294</v>
      </c>
      <c r="T1611" s="34" t="s">
        <v>809</v>
      </c>
      <c r="V1611" s="34" t="s">
        <v>5172</v>
      </c>
      <c r="W1611" s="34" t="s">
        <v>4987</v>
      </c>
      <c r="X1611" s="87">
        <v>21728</v>
      </c>
      <c r="Y1611">
        <v>63</v>
      </c>
      <c r="Z1611" s="36">
        <f>VLOOKUP($Y1611,[2]Edades!$A$3:$H$153,4,FALSE)</f>
        <v>6</v>
      </c>
      <c r="AA1611" s="34" t="str">
        <f>VLOOKUP($Y1611,[2]Edades!$A$3:$H$153,6,FALSE)</f>
        <v>6 - Persona mayor</v>
      </c>
      <c r="AB1611" s="34">
        <f>VLOOKUP($Y1611,[2]Edades!$A$3:$H$153,7,FALSE)</f>
        <v>13</v>
      </c>
      <c r="AC1611" s="34" t="str">
        <f>VLOOKUP($Y1611,[2]Edades!$A$3:$H$153,8,FALSE)</f>
        <v>60-64</v>
      </c>
      <c r="AD1611" s="34" t="s">
        <v>146</v>
      </c>
      <c r="AE1611">
        <v>1</v>
      </c>
      <c r="AF1611" s="34" t="s">
        <v>2137</v>
      </c>
      <c r="AG1611" s="34" t="s">
        <v>2127</v>
      </c>
      <c r="AH1611" s="34" t="s">
        <v>2127</v>
      </c>
      <c r="AK1611" s="34" t="s">
        <v>6142</v>
      </c>
      <c r="AM1611" s="34" t="s">
        <v>2127</v>
      </c>
      <c r="AN1611" s="36" t="s">
        <v>2127</v>
      </c>
      <c r="AO1611" s="36" t="s">
        <v>2127</v>
      </c>
      <c r="AP1611" s="34" t="s">
        <v>2127</v>
      </c>
      <c r="AQ1611" s="36" t="s">
        <v>2127</v>
      </c>
      <c r="AR1611" s="34" t="s">
        <v>2098</v>
      </c>
      <c r="AS1611" s="91"/>
      <c r="AT1611" s="34">
        <v>3212021143</v>
      </c>
      <c r="AU1611" s="34" t="s">
        <v>2127</v>
      </c>
      <c r="AX1611" s="90"/>
      <c r="BA1611" s="91"/>
      <c r="BB1611" s="91"/>
      <c r="BC1611" s="91"/>
      <c r="BF1611" s="34" t="s">
        <v>4983</v>
      </c>
      <c r="BG1611" s="92" t="s">
        <v>2098</v>
      </c>
      <c r="BM1611" s="36" t="s">
        <v>131</v>
      </c>
      <c r="BN1611" s="34" t="s">
        <v>132</v>
      </c>
      <c r="BO1611" s="36">
        <v>0</v>
      </c>
      <c r="BQ1611" s="94"/>
      <c r="BS1611" s="36" t="s">
        <v>2127</v>
      </c>
      <c r="BU1611" s="95"/>
      <c r="BV1611" s="95"/>
      <c r="BW1611" s="61"/>
      <c r="BX1611" s="60"/>
      <c r="BY1611" s="59" t="str">
        <f t="shared" ca="1" si="126"/>
        <v/>
      </c>
      <c r="CD1611" s="68"/>
      <c r="CE1611" s="68"/>
      <c r="CF1611" s="67"/>
      <c r="CG1611"/>
      <c r="CH1611" s="2"/>
      <c r="CI1611" s="4" t="e">
        <f t="shared" si="127"/>
        <v>#DIV/0!</v>
      </c>
      <c r="CJ1611" s="5" t="str">
        <f t="shared" si="128"/>
        <v>SIN DATO</v>
      </c>
      <c r="CK1611" s="36">
        <v>0</v>
      </c>
      <c r="CL1611" s="66"/>
      <c r="CM1611" s="89">
        <v>44299</v>
      </c>
      <c r="CN1611" s="97">
        <v>44312</v>
      </c>
      <c r="CP1611"/>
      <c r="CQ1611" s="65"/>
      <c r="CR1611" s="65"/>
      <c r="CS1611" s="98"/>
      <c r="CT1611"/>
      <c r="CU1611"/>
      <c r="CV1611" s="97"/>
      <c r="CW1611" s="2">
        <v>141</v>
      </c>
      <c r="CX1611" s="82">
        <v>89</v>
      </c>
      <c r="DG1611" s="64"/>
      <c r="DI1611" s="89"/>
      <c r="DJ1611" s="89"/>
      <c r="DN1611" s="34"/>
      <c r="DO1611" s="34"/>
      <c r="DP1611" s="34"/>
      <c r="DQ1611" s="34"/>
      <c r="DR1611" s="34"/>
      <c r="DS1611" s="34" t="s">
        <v>2127</v>
      </c>
      <c r="DT1611" s="34"/>
      <c r="DU1611" s="47">
        <v>44312</v>
      </c>
      <c r="DY1611" s="1">
        <v>2</v>
      </c>
      <c r="DZ1611" t="s">
        <v>7940</v>
      </c>
      <c r="EB1611" s="4"/>
      <c r="EJ1611"/>
      <c r="EL1611" s="34"/>
      <c r="EN1611" s="34"/>
    </row>
    <row r="1612" spans="1:144" x14ac:dyDescent="0.25">
      <c r="A1612" s="85">
        <v>2022</v>
      </c>
      <c r="B1612" s="87">
        <v>44830</v>
      </c>
      <c r="C1612" t="s">
        <v>121</v>
      </c>
      <c r="D1612" t="s">
        <v>122</v>
      </c>
      <c r="E1612" s="34" t="s">
        <v>7938</v>
      </c>
      <c r="F1612" s="34">
        <f t="shared" si="129"/>
        <v>1611</v>
      </c>
      <c r="G1612" s="34" t="s">
        <v>4985</v>
      </c>
      <c r="H1612">
        <v>18</v>
      </c>
      <c r="I1612" s="34" t="s">
        <v>6141</v>
      </c>
      <c r="J1612" s="34" t="s">
        <v>4984</v>
      </c>
      <c r="K1612" s="34" t="str">
        <f>VLOOKUP(J1612,[2]CodMpios!$B$347:$E$362,4,FALSE)</f>
        <v>18753 - San Vicente Del Caguán</v>
      </c>
      <c r="L1612" s="34" t="str">
        <f>VLOOKUP($J1612,[2]Coord_Mpios_X_Y!$B$2:$K$1123,9,FALSE)</f>
        <v>1,567801695842</v>
      </c>
      <c r="M1612" s="34" t="str">
        <f>VLOOKUP($J1612,[2]Coord_Mpios_X_Y!$B$2:$K$1123,10,FALSE)</f>
        <v>-74,262977514784</v>
      </c>
      <c r="N1612" s="34" t="s">
        <v>125</v>
      </c>
      <c r="O1612" s="34" t="s">
        <v>126</v>
      </c>
      <c r="Q1612" s="34" t="s">
        <v>127</v>
      </c>
      <c r="R1612" s="34">
        <v>40773675</v>
      </c>
      <c r="S1612" s="34" t="str">
        <f t="shared" si="125"/>
        <v>CC40773675</v>
      </c>
      <c r="T1612" s="34" t="s">
        <v>5082</v>
      </c>
      <c r="V1612" s="34" t="s">
        <v>5208</v>
      </c>
      <c r="W1612" s="34" t="s">
        <v>5057</v>
      </c>
      <c r="X1612" s="87">
        <v>24963</v>
      </c>
      <c r="Y1612">
        <v>54</v>
      </c>
      <c r="Z1612" s="36">
        <f>VLOOKUP($Y1612,[2]Edades!$A$3:$H$153,4,FALSE)</f>
        <v>5</v>
      </c>
      <c r="AA1612" s="34" t="str">
        <f>VLOOKUP($Y1612,[2]Edades!$A$3:$H$153,6,FALSE)</f>
        <v>5 - Adultez</v>
      </c>
      <c r="AB1612" s="34">
        <f>VLOOKUP($Y1612,[2]Edades!$A$3:$H$153,7,FALSE)</f>
        <v>11</v>
      </c>
      <c r="AC1612" s="34" t="str">
        <f>VLOOKUP($Y1612,[2]Edades!$A$3:$H$153,8,FALSE)</f>
        <v>50-54</v>
      </c>
      <c r="AD1612" s="34" t="s">
        <v>129</v>
      </c>
      <c r="AE1612" s="1">
        <v>2</v>
      </c>
      <c r="AF1612" s="34" t="s">
        <v>130</v>
      </c>
      <c r="AG1612" s="34" t="s">
        <v>2127</v>
      </c>
      <c r="AH1612" s="34" t="s">
        <v>2127</v>
      </c>
      <c r="AK1612" s="34" t="s">
        <v>125</v>
      </c>
      <c r="AM1612" s="34" t="s">
        <v>2127</v>
      </c>
      <c r="AN1612" s="36" t="s">
        <v>2127</v>
      </c>
      <c r="AO1612" s="36" t="s">
        <v>2127</v>
      </c>
      <c r="AP1612" s="34" t="s">
        <v>2127</v>
      </c>
      <c r="AQ1612" s="36" t="s">
        <v>2127</v>
      </c>
      <c r="AR1612" s="34" t="s">
        <v>5042</v>
      </c>
      <c r="AS1612" s="91" t="s">
        <v>7693</v>
      </c>
      <c r="AT1612" s="34">
        <v>3208087465</v>
      </c>
      <c r="AU1612" s="34" t="s">
        <v>2127</v>
      </c>
      <c r="AX1612" s="90"/>
      <c r="BA1612" s="91"/>
      <c r="BB1612" s="91"/>
      <c r="BC1612" s="91"/>
      <c r="BF1612" s="34" t="s">
        <v>4983</v>
      </c>
      <c r="BG1612" s="92" t="s">
        <v>5236</v>
      </c>
      <c r="BM1612" s="36" t="s">
        <v>131</v>
      </c>
      <c r="BN1612" s="34" t="s">
        <v>132</v>
      </c>
      <c r="BO1612" s="36">
        <v>0</v>
      </c>
      <c r="BQ1612" s="94"/>
      <c r="BS1612" s="36" t="s">
        <v>2127</v>
      </c>
      <c r="BU1612" s="95"/>
      <c r="BV1612" s="95"/>
      <c r="BW1612" s="61"/>
      <c r="BX1612" s="60"/>
      <c r="BY1612" s="59" t="str">
        <f t="shared" ca="1" si="126"/>
        <v/>
      </c>
      <c r="CD1612" s="68"/>
      <c r="CE1612" s="68"/>
      <c r="CF1612" s="67"/>
      <c r="CG1612"/>
      <c r="CH1612" s="2"/>
      <c r="CI1612" s="4" t="e">
        <f t="shared" si="127"/>
        <v>#DIV/0!</v>
      </c>
      <c r="CJ1612" s="5" t="str">
        <f t="shared" si="128"/>
        <v>SIN DATO</v>
      </c>
      <c r="CK1612" s="36">
        <v>0</v>
      </c>
      <c r="CL1612" s="66"/>
      <c r="CM1612" s="89">
        <v>44299</v>
      </c>
      <c r="CN1612" s="97">
        <v>44321</v>
      </c>
      <c r="CP1612"/>
      <c r="CQ1612" s="65"/>
      <c r="CR1612" s="65"/>
      <c r="CS1612" s="98"/>
      <c r="CT1612"/>
      <c r="CU1612"/>
      <c r="CV1612" s="97"/>
      <c r="CW1612" s="2"/>
      <c r="CX1612" s="82"/>
      <c r="DG1612" s="64"/>
      <c r="DI1612" s="89"/>
      <c r="DJ1612" s="89"/>
      <c r="DN1612" s="34"/>
      <c r="DO1612" s="34"/>
      <c r="DP1612" s="34"/>
      <c r="DQ1612" s="34"/>
      <c r="DR1612" s="34"/>
      <c r="DS1612" s="34" t="s">
        <v>2127</v>
      </c>
      <c r="DT1612" s="34"/>
      <c r="DU1612" s="47">
        <v>44321</v>
      </c>
      <c r="DY1612" s="1">
        <v>2</v>
      </c>
      <c r="DZ1612" t="s">
        <v>7940</v>
      </c>
      <c r="EB1612" s="4"/>
      <c r="EJ1612"/>
      <c r="EL1612" s="34"/>
      <c r="EN1612" s="34"/>
    </row>
    <row r="1613" spans="1:144" x14ac:dyDescent="0.25">
      <c r="A1613" s="85">
        <v>2022</v>
      </c>
      <c r="B1613" s="87">
        <v>44830</v>
      </c>
      <c r="C1613" t="s">
        <v>121</v>
      </c>
      <c r="D1613" t="s">
        <v>122</v>
      </c>
      <c r="E1613" s="34" t="s">
        <v>7938</v>
      </c>
      <c r="F1613" s="34">
        <f t="shared" si="129"/>
        <v>1612</v>
      </c>
      <c r="G1613" s="34" t="s">
        <v>4985</v>
      </c>
      <c r="H1613">
        <v>18</v>
      </c>
      <c r="I1613" s="34" t="s">
        <v>6141</v>
      </c>
      <c r="J1613" s="34" t="s">
        <v>5008</v>
      </c>
      <c r="K1613" s="34" t="str">
        <f>VLOOKUP(J1613,[2]CodMpios!$B$347:$E$362,4,FALSE)</f>
        <v>18094 - Belén De Los Andaquíes</v>
      </c>
      <c r="L1613" s="34" t="str">
        <f>VLOOKUP($J1613,[2]Coord_Mpios_X_Y!$B$2:$K$1123,9,FALSE)</f>
        <v>1,500923003060</v>
      </c>
      <c r="M1613" s="34" t="str">
        <f>VLOOKUP($J1613,[2]Coord_Mpios_X_Y!$B$2:$K$1123,10,FALSE)</f>
        <v>-75,875645424257</v>
      </c>
      <c r="N1613" s="34" t="s">
        <v>125</v>
      </c>
      <c r="O1613" s="34" t="s">
        <v>126</v>
      </c>
      <c r="Q1613" s="34" t="s">
        <v>127</v>
      </c>
      <c r="R1613" s="34">
        <v>17648367</v>
      </c>
      <c r="S1613" s="34" t="str">
        <f t="shared" si="125"/>
        <v>CC17648367</v>
      </c>
      <c r="T1613" s="34" t="s">
        <v>1453</v>
      </c>
      <c r="U1613" s="34" t="s">
        <v>427</v>
      </c>
      <c r="V1613" s="34" t="s">
        <v>867</v>
      </c>
      <c r="W1613" s="34" t="s">
        <v>589</v>
      </c>
      <c r="X1613" s="87">
        <v>26422</v>
      </c>
      <c r="Y1613">
        <v>50</v>
      </c>
      <c r="Z1613" s="36">
        <f>VLOOKUP($Y1613,[2]Edades!$A$3:$H$153,4,FALSE)</f>
        <v>5</v>
      </c>
      <c r="AA1613" s="34" t="str">
        <f>VLOOKUP($Y1613,[2]Edades!$A$3:$H$153,6,FALSE)</f>
        <v>5 - Adultez</v>
      </c>
      <c r="AB1613" s="34">
        <f>VLOOKUP($Y1613,[2]Edades!$A$3:$H$153,7,FALSE)</f>
        <v>11</v>
      </c>
      <c r="AC1613" s="34" t="str">
        <f>VLOOKUP($Y1613,[2]Edades!$A$3:$H$153,8,FALSE)</f>
        <v>50-54</v>
      </c>
      <c r="AD1613" s="34" t="s">
        <v>146</v>
      </c>
      <c r="AE1613">
        <v>1</v>
      </c>
      <c r="AF1613" s="34" t="s">
        <v>130</v>
      </c>
      <c r="AG1613" s="34" t="s">
        <v>2127</v>
      </c>
      <c r="AH1613" s="34" t="s">
        <v>2127</v>
      </c>
      <c r="AK1613" s="34" t="s">
        <v>125</v>
      </c>
      <c r="AM1613" s="34" t="s">
        <v>2127</v>
      </c>
      <c r="AN1613" s="36" t="s">
        <v>2127</v>
      </c>
      <c r="AO1613" s="36" t="s">
        <v>2127</v>
      </c>
      <c r="AP1613" s="34" t="s">
        <v>2127</v>
      </c>
      <c r="AQ1613" s="36" t="s">
        <v>2127</v>
      </c>
      <c r="AR1613" s="34" t="s">
        <v>5238</v>
      </c>
      <c r="AS1613" s="91" t="s">
        <v>7694</v>
      </c>
      <c r="AT1613" s="34">
        <v>3209041579</v>
      </c>
      <c r="AU1613" s="34" t="s">
        <v>2127</v>
      </c>
      <c r="AX1613" s="90"/>
      <c r="BA1613" s="91"/>
      <c r="BB1613" s="91"/>
      <c r="BC1613" s="91"/>
      <c r="BF1613" s="34" t="s">
        <v>4983</v>
      </c>
      <c r="BG1613" s="92" t="s">
        <v>5238</v>
      </c>
      <c r="BM1613" s="36" t="s">
        <v>131</v>
      </c>
      <c r="BN1613" s="34" t="s">
        <v>132</v>
      </c>
      <c r="BO1613" s="36">
        <v>0</v>
      </c>
      <c r="BQ1613" s="94"/>
      <c r="BS1613" s="36" t="s">
        <v>2127</v>
      </c>
      <c r="BU1613" s="95"/>
      <c r="BV1613" s="95"/>
      <c r="BW1613" s="61"/>
      <c r="BX1613" s="60"/>
      <c r="BY1613" s="59" t="str">
        <f t="shared" ca="1" si="126"/>
        <v/>
      </c>
      <c r="CD1613" s="68"/>
      <c r="CE1613" s="68"/>
      <c r="CF1613" s="67"/>
      <c r="CG1613">
        <v>82</v>
      </c>
      <c r="CH1613" s="2">
        <v>160</v>
      </c>
      <c r="CI1613" s="4">
        <f t="shared" si="127"/>
        <v>32.031249999999993</v>
      </c>
      <c r="CJ1613" s="5" t="str">
        <f t="shared" si="128"/>
        <v>OBESIDAD</v>
      </c>
      <c r="CK1613" s="36">
        <v>0</v>
      </c>
      <c r="CL1613" s="66"/>
      <c r="CM1613" s="89">
        <v>44307</v>
      </c>
      <c r="CN1613" s="97">
        <v>44326</v>
      </c>
      <c r="CP1613"/>
      <c r="CQ1613" s="65"/>
      <c r="CR1613" s="65"/>
      <c r="CS1613" s="98"/>
      <c r="CT1613"/>
      <c r="CU1613"/>
      <c r="CV1613" s="97"/>
      <c r="CW1613" s="2">
        <v>150</v>
      </c>
      <c r="CX1613" s="82">
        <v>100</v>
      </c>
      <c r="DG1613" s="64"/>
      <c r="DI1613" s="89"/>
      <c r="DJ1613" s="89"/>
      <c r="DN1613" s="34"/>
      <c r="DO1613" s="34"/>
      <c r="DP1613" s="34"/>
      <c r="DQ1613" s="34"/>
      <c r="DR1613" s="34"/>
      <c r="DS1613" s="34" t="s">
        <v>2127</v>
      </c>
      <c r="DT1613" s="34"/>
      <c r="DU1613" s="47">
        <v>44326</v>
      </c>
      <c r="DY1613" s="1">
        <v>1</v>
      </c>
      <c r="DZ1613" t="s">
        <v>7940</v>
      </c>
      <c r="EB1613" s="4"/>
      <c r="EJ1613"/>
      <c r="EL1613" s="34"/>
      <c r="EN1613" s="34"/>
    </row>
    <row r="1614" spans="1:144" x14ac:dyDescent="0.25">
      <c r="A1614" s="85">
        <v>2022</v>
      </c>
      <c r="B1614" s="87">
        <v>44830</v>
      </c>
      <c r="C1614" t="s">
        <v>121</v>
      </c>
      <c r="D1614" t="s">
        <v>122</v>
      </c>
      <c r="E1614" s="34" t="s">
        <v>7938</v>
      </c>
      <c r="F1614" s="34">
        <f t="shared" si="129"/>
        <v>1613</v>
      </c>
      <c r="G1614" s="34" t="s">
        <v>4985</v>
      </c>
      <c r="H1614">
        <v>18</v>
      </c>
      <c r="I1614" s="34" t="s">
        <v>6141</v>
      </c>
      <c r="J1614" s="34" t="s">
        <v>4996</v>
      </c>
      <c r="K1614" s="34" t="str">
        <f>VLOOKUP(J1614,[2]CodMpios!$B$347:$E$362,4,FALSE)</f>
        <v>18247 - El Doncello</v>
      </c>
      <c r="L1614" s="34" t="str">
        <f>VLOOKUP($J1614,[2]Coord_Mpios_X_Y!$B$2:$K$1123,9,FALSE)</f>
        <v>1,791385903474</v>
      </c>
      <c r="M1614" s="34" t="str">
        <f>VLOOKUP($J1614,[2]Coord_Mpios_X_Y!$B$2:$K$1123,10,FALSE)</f>
        <v>-75,193944154894</v>
      </c>
      <c r="N1614" s="34" t="s">
        <v>125</v>
      </c>
      <c r="O1614" s="34" t="s">
        <v>126</v>
      </c>
      <c r="Q1614" s="34" t="s">
        <v>127</v>
      </c>
      <c r="R1614" s="34">
        <v>40773016</v>
      </c>
      <c r="S1614" s="34" t="str">
        <f t="shared" si="125"/>
        <v>CC40773016</v>
      </c>
      <c r="T1614" s="34" t="s">
        <v>191</v>
      </c>
      <c r="U1614" s="34" t="s">
        <v>140</v>
      </c>
      <c r="V1614" s="34" t="s">
        <v>2402</v>
      </c>
      <c r="W1614" s="34" t="s">
        <v>303</v>
      </c>
      <c r="X1614" s="87">
        <v>25772</v>
      </c>
      <c r="Y1614">
        <v>52</v>
      </c>
      <c r="Z1614" s="36">
        <f>VLOOKUP($Y1614,[2]Edades!$A$3:$H$153,4,FALSE)</f>
        <v>5</v>
      </c>
      <c r="AA1614" s="34" t="str">
        <f>VLOOKUP($Y1614,[2]Edades!$A$3:$H$153,6,FALSE)</f>
        <v>5 - Adultez</v>
      </c>
      <c r="AB1614" s="34">
        <f>VLOOKUP($Y1614,[2]Edades!$A$3:$H$153,7,FALSE)</f>
        <v>11</v>
      </c>
      <c r="AC1614" s="34" t="str">
        <f>VLOOKUP($Y1614,[2]Edades!$A$3:$H$153,8,FALSE)</f>
        <v>50-54</v>
      </c>
      <c r="AD1614" s="34" t="s">
        <v>129</v>
      </c>
      <c r="AE1614" s="1">
        <v>2</v>
      </c>
      <c r="AF1614" s="34" t="s">
        <v>130</v>
      </c>
      <c r="AG1614" s="34" t="s">
        <v>2127</v>
      </c>
      <c r="AH1614" s="34" t="s">
        <v>2127</v>
      </c>
      <c r="AK1614" s="34" t="s">
        <v>125</v>
      </c>
      <c r="AM1614" s="34" t="s">
        <v>2127</v>
      </c>
      <c r="AN1614" s="36" t="s">
        <v>2127</v>
      </c>
      <c r="AO1614" s="36" t="s">
        <v>2127</v>
      </c>
      <c r="AP1614" s="34" t="s">
        <v>2127</v>
      </c>
      <c r="AQ1614" s="36" t="s">
        <v>2127</v>
      </c>
      <c r="AR1614" s="34" t="s">
        <v>5189</v>
      </c>
      <c r="AS1614" s="91" t="s">
        <v>7695</v>
      </c>
      <c r="AT1614" s="34">
        <v>3203735721</v>
      </c>
      <c r="AU1614" s="34" t="s">
        <v>2127</v>
      </c>
      <c r="AX1614" s="90"/>
      <c r="BA1614" s="91"/>
      <c r="BB1614" s="91"/>
      <c r="BC1614" s="91"/>
      <c r="BF1614" s="34" t="s">
        <v>4983</v>
      </c>
      <c r="BG1614" s="92" t="s">
        <v>5189</v>
      </c>
      <c r="BM1614" s="36" t="s">
        <v>131</v>
      </c>
      <c r="BN1614" s="34" t="s">
        <v>132</v>
      </c>
      <c r="BO1614" s="36">
        <v>0</v>
      </c>
      <c r="BQ1614" s="94"/>
      <c r="BS1614" s="36" t="s">
        <v>2127</v>
      </c>
      <c r="BU1614" s="95"/>
      <c r="BV1614" s="95"/>
      <c r="BW1614" s="61"/>
      <c r="BX1614" s="60"/>
      <c r="BY1614" s="59" t="str">
        <f t="shared" ca="1" si="126"/>
        <v/>
      </c>
      <c r="CD1614" s="68"/>
      <c r="CE1614" s="68"/>
      <c r="CF1614" s="67"/>
      <c r="CG1614"/>
      <c r="CH1614" s="2"/>
      <c r="CI1614" s="4" t="e">
        <f t="shared" si="127"/>
        <v>#DIV/0!</v>
      </c>
      <c r="CJ1614" s="5" t="str">
        <f t="shared" si="128"/>
        <v>SIN DATO</v>
      </c>
      <c r="CK1614" s="36">
        <v>0</v>
      </c>
      <c r="CL1614" s="66"/>
      <c r="CM1614" s="89">
        <v>44264</v>
      </c>
      <c r="CN1614" s="97">
        <v>44264</v>
      </c>
      <c r="CP1614"/>
      <c r="CQ1614" s="65"/>
      <c r="CR1614" s="65"/>
      <c r="CS1614" s="98"/>
      <c r="CT1614"/>
      <c r="CU1614"/>
      <c r="CV1614" s="97"/>
      <c r="CW1614" s="2"/>
      <c r="CX1614" s="82"/>
      <c r="DG1614" s="64"/>
      <c r="DI1614" s="89"/>
      <c r="DJ1614" s="89"/>
      <c r="DN1614" s="34"/>
      <c r="DO1614" s="34"/>
      <c r="DP1614" s="34"/>
      <c r="DQ1614" s="34"/>
      <c r="DR1614" s="34"/>
      <c r="DS1614" s="34" t="s">
        <v>2127</v>
      </c>
      <c r="DT1614" s="34"/>
      <c r="DZ1614" t="s">
        <v>7941</v>
      </c>
      <c r="EB1614" s="4"/>
      <c r="EJ1614"/>
      <c r="EL1614" s="34"/>
      <c r="EN1614" s="34"/>
    </row>
    <row r="1615" spans="1:144" x14ac:dyDescent="0.25">
      <c r="A1615" s="85">
        <v>2022</v>
      </c>
      <c r="B1615" s="87">
        <v>44830</v>
      </c>
      <c r="C1615" t="s">
        <v>121</v>
      </c>
      <c r="D1615" t="s">
        <v>122</v>
      </c>
      <c r="E1615" s="34" t="s">
        <v>7938</v>
      </c>
      <c r="F1615" s="34">
        <f t="shared" si="129"/>
        <v>1614</v>
      </c>
      <c r="G1615" s="34" t="s">
        <v>4985</v>
      </c>
      <c r="H1615">
        <v>18</v>
      </c>
      <c r="I1615" s="34" t="s">
        <v>6141</v>
      </c>
      <c r="J1615" s="34" t="s">
        <v>4996</v>
      </c>
      <c r="K1615" s="34" t="str">
        <f>VLOOKUP(J1615,[2]CodMpios!$B$347:$E$362,4,FALSE)</f>
        <v>18247 - El Doncello</v>
      </c>
      <c r="L1615" s="34" t="str">
        <f>VLOOKUP($J1615,[2]Coord_Mpios_X_Y!$B$2:$K$1123,9,FALSE)</f>
        <v>1,791385903474</v>
      </c>
      <c r="M1615" s="34" t="str">
        <f>VLOOKUP($J1615,[2]Coord_Mpios_X_Y!$B$2:$K$1123,10,FALSE)</f>
        <v>-75,193944154894</v>
      </c>
      <c r="N1615" s="34" t="s">
        <v>139</v>
      </c>
      <c r="O1615" s="34" t="s">
        <v>126</v>
      </c>
      <c r="Q1615" s="34" t="s">
        <v>127</v>
      </c>
      <c r="R1615" s="34">
        <v>17688498</v>
      </c>
      <c r="S1615" s="34" t="str">
        <f t="shared" si="125"/>
        <v>CC17688498</v>
      </c>
      <c r="T1615" s="34" t="s">
        <v>5069</v>
      </c>
      <c r="V1615" s="34" t="s">
        <v>5237</v>
      </c>
      <c r="W1615" s="34" t="s">
        <v>1279</v>
      </c>
      <c r="X1615" s="87">
        <v>30759</v>
      </c>
      <c r="Y1615">
        <v>39</v>
      </c>
      <c r="Z1615" s="36">
        <f>VLOOKUP($Y1615,[2]Edades!$A$3:$H$153,4,FALSE)</f>
        <v>5</v>
      </c>
      <c r="AA1615" s="34" t="str">
        <f>VLOOKUP($Y1615,[2]Edades!$A$3:$H$153,6,FALSE)</f>
        <v>5 - Adultez</v>
      </c>
      <c r="AB1615" s="34">
        <f>VLOOKUP($Y1615,[2]Edades!$A$3:$H$153,7,FALSE)</f>
        <v>8</v>
      </c>
      <c r="AC1615" s="34" t="str">
        <f>VLOOKUP($Y1615,[2]Edades!$A$3:$H$153,8,FALSE)</f>
        <v>35-39</v>
      </c>
      <c r="AD1615" s="34" t="s">
        <v>146</v>
      </c>
      <c r="AE1615">
        <v>1</v>
      </c>
      <c r="AF1615" s="34" t="s">
        <v>130</v>
      </c>
      <c r="AG1615" s="34" t="s">
        <v>2127</v>
      </c>
      <c r="AH1615" s="34" t="s">
        <v>2127</v>
      </c>
      <c r="AK1615" s="34" t="s">
        <v>2127</v>
      </c>
      <c r="AM1615" s="34" t="s">
        <v>2127</v>
      </c>
      <c r="AN1615" s="36" t="s">
        <v>2127</v>
      </c>
      <c r="AO1615" s="36" t="s">
        <v>2127</v>
      </c>
      <c r="AP1615" s="34" t="s">
        <v>2127</v>
      </c>
      <c r="AQ1615" s="36" t="s">
        <v>2127</v>
      </c>
      <c r="AR1615" s="34" t="s">
        <v>2098</v>
      </c>
      <c r="AS1615" s="91" t="s">
        <v>7696</v>
      </c>
      <c r="AT1615" s="34">
        <v>3212055901</v>
      </c>
      <c r="AU1615" s="34" t="s">
        <v>2127</v>
      </c>
      <c r="AX1615" s="90"/>
      <c r="BA1615" s="91"/>
      <c r="BB1615" s="91"/>
      <c r="BC1615" s="91"/>
      <c r="BF1615" s="34" t="s">
        <v>4983</v>
      </c>
      <c r="BG1615" s="92" t="s">
        <v>5236</v>
      </c>
      <c r="BM1615" s="36" t="s">
        <v>131</v>
      </c>
      <c r="BN1615" s="34" t="s">
        <v>132</v>
      </c>
      <c r="BO1615" s="36">
        <v>0</v>
      </c>
      <c r="BQ1615" s="94"/>
      <c r="BS1615" s="36" t="s">
        <v>2127</v>
      </c>
      <c r="BU1615" s="95"/>
      <c r="BV1615" s="95"/>
      <c r="BW1615" s="61"/>
      <c r="BX1615" s="60"/>
      <c r="BY1615" s="59" t="str">
        <f t="shared" ca="1" si="126"/>
        <v/>
      </c>
      <c r="CD1615" s="68"/>
      <c r="CE1615" s="68"/>
      <c r="CF1615" s="67"/>
      <c r="CG1615"/>
      <c r="CH1615" s="2"/>
      <c r="CI1615" s="4" t="e">
        <f t="shared" si="127"/>
        <v>#DIV/0!</v>
      </c>
      <c r="CJ1615" s="5" t="str">
        <f t="shared" si="128"/>
        <v>SIN DATO</v>
      </c>
      <c r="CK1615" s="36">
        <v>0</v>
      </c>
      <c r="CL1615" s="66"/>
      <c r="CM1615" s="89">
        <v>44312</v>
      </c>
      <c r="CN1615" s="97">
        <v>44312</v>
      </c>
      <c r="CP1615"/>
      <c r="CQ1615" s="65"/>
      <c r="CR1615" s="65"/>
      <c r="CS1615" s="98"/>
      <c r="CT1615"/>
      <c r="CU1615"/>
      <c r="CV1615" s="97"/>
      <c r="CW1615" s="2"/>
      <c r="CX1615" s="82"/>
      <c r="DG1615" s="64"/>
      <c r="DI1615" s="89"/>
      <c r="DJ1615" s="89"/>
      <c r="DN1615" s="34"/>
      <c r="DO1615" s="34"/>
      <c r="DP1615" s="34"/>
      <c r="DQ1615" s="34"/>
      <c r="DR1615" s="34"/>
      <c r="DS1615" s="34" t="s">
        <v>131</v>
      </c>
      <c r="DT1615" s="34"/>
      <c r="DU1615" s="47">
        <v>44376</v>
      </c>
      <c r="DY1615" s="1">
        <v>1</v>
      </c>
      <c r="DZ1615" t="s">
        <v>7940</v>
      </c>
      <c r="EB1615" s="4"/>
      <c r="EJ1615"/>
      <c r="EL1615" s="34"/>
      <c r="EN1615" s="34"/>
    </row>
    <row r="1616" spans="1:144" x14ac:dyDescent="0.25">
      <c r="A1616" s="85">
        <v>2022</v>
      </c>
      <c r="B1616" s="87">
        <v>44830</v>
      </c>
      <c r="C1616" t="s">
        <v>121</v>
      </c>
      <c r="D1616" t="s">
        <v>122</v>
      </c>
      <c r="E1616" s="34" t="s">
        <v>7938</v>
      </c>
      <c r="F1616" s="34">
        <f t="shared" si="129"/>
        <v>1615</v>
      </c>
      <c r="G1616" s="34" t="s">
        <v>4985</v>
      </c>
      <c r="H1616">
        <v>18</v>
      </c>
      <c r="I1616" s="34" t="s">
        <v>6141</v>
      </c>
      <c r="J1616" s="34" t="s">
        <v>4991</v>
      </c>
      <c r="K1616" s="34" t="str">
        <f>VLOOKUP(J1616,[2]CodMpios!$B$347:$E$362,4,FALSE)</f>
        <v>18592 - Puerto Rico</v>
      </c>
      <c r="L1616" s="34" t="str">
        <f>VLOOKUP($J1616,[2]Coord_Mpios_X_Y!$B$2:$K$1123,9,FALSE)</f>
        <v>2,018940891255</v>
      </c>
      <c r="M1616" s="34" t="str">
        <f>VLOOKUP($J1616,[2]Coord_Mpios_X_Y!$B$2:$K$1123,10,FALSE)</f>
        <v>-75,073086267336</v>
      </c>
      <c r="N1616" s="34" t="s">
        <v>139</v>
      </c>
      <c r="O1616" s="34" t="s">
        <v>126</v>
      </c>
      <c r="Q1616" s="34" t="s">
        <v>127</v>
      </c>
      <c r="R1616" s="34">
        <v>41784840</v>
      </c>
      <c r="S1616" s="34" t="str">
        <f t="shared" si="125"/>
        <v>CC41784840</v>
      </c>
      <c r="T1616" s="34" t="s">
        <v>334</v>
      </c>
      <c r="V1616" s="34" t="s">
        <v>5025</v>
      </c>
      <c r="W1616" s="34" t="s">
        <v>5235</v>
      </c>
      <c r="X1616" s="87">
        <v>20195</v>
      </c>
      <c r="Y1616">
        <v>67</v>
      </c>
      <c r="Z1616" s="36">
        <f>VLOOKUP($Y1616,[2]Edades!$A$3:$H$153,4,FALSE)</f>
        <v>6</v>
      </c>
      <c r="AA1616" s="34" t="str">
        <f>VLOOKUP($Y1616,[2]Edades!$A$3:$H$153,6,FALSE)</f>
        <v>6 - Persona mayor</v>
      </c>
      <c r="AB1616" s="34">
        <f>VLOOKUP($Y1616,[2]Edades!$A$3:$H$153,7,FALSE)</f>
        <v>14</v>
      </c>
      <c r="AC1616" s="34" t="str">
        <f>VLOOKUP($Y1616,[2]Edades!$A$3:$H$153,8,FALSE)</f>
        <v>65-69</v>
      </c>
      <c r="AD1616" s="34" t="s">
        <v>129</v>
      </c>
      <c r="AE1616" s="1">
        <v>2</v>
      </c>
      <c r="AF1616" s="34" t="s">
        <v>2137</v>
      </c>
      <c r="AG1616" s="34" t="s">
        <v>2127</v>
      </c>
      <c r="AH1616" s="34" t="s">
        <v>2127</v>
      </c>
      <c r="AK1616" s="34" t="s">
        <v>139</v>
      </c>
      <c r="AM1616" s="34" t="s">
        <v>2127</v>
      </c>
      <c r="AN1616" s="36" t="s">
        <v>2127</v>
      </c>
      <c r="AO1616" s="36" t="s">
        <v>2127</v>
      </c>
      <c r="AP1616" s="34" t="s">
        <v>2127</v>
      </c>
      <c r="AQ1616" s="36" t="s">
        <v>2127</v>
      </c>
      <c r="AR1616" s="34" t="s">
        <v>5042</v>
      </c>
      <c r="AS1616" s="91" t="s">
        <v>7697</v>
      </c>
      <c r="AT1616" s="34">
        <v>3132013920</v>
      </c>
      <c r="AU1616" s="34" t="s">
        <v>2127</v>
      </c>
      <c r="AX1616" s="90"/>
      <c r="BA1616" s="91"/>
      <c r="BB1616" s="91"/>
      <c r="BC1616" s="91"/>
      <c r="BF1616" s="34" t="s">
        <v>4983</v>
      </c>
      <c r="BG1616" s="92" t="s">
        <v>5042</v>
      </c>
      <c r="BM1616" s="36" t="s">
        <v>131</v>
      </c>
      <c r="BN1616" s="34" t="s">
        <v>132</v>
      </c>
      <c r="BO1616" s="36">
        <v>0</v>
      </c>
      <c r="BQ1616" s="94"/>
      <c r="BS1616" s="36" t="s">
        <v>2127</v>
      </c>
      <c r="BU1616" s="95"/>
      <c r="BV1616" s="95"/>
      <c r="BW1616" s="61"/>
      <c r="BX1616" s="60"/>
      <c r="BY1616" s="59" t="str">
        <f t="shared" ca="1" si="126"/>
        <v/>
      </c>
      <c r="CD1616" s="68"/>
      <c r="CE1616" s="68"/>
      <c r="CF1616" s="67"/>
      <c r="CG1616"/>
      <c r="CH1616" s="2"/>
      <c r="CI1616" s="4" t="e">
        <f t="shared" si="127"/>
        <v>#DIV/0!</v>
      </c>
      <c r="CJ1616" s="5" t="str">
        <f t="shared" si="128"/>
        <v>SIN DATO</v>
      </c>
      <c r="CK1616" s="36">
        <v>0</v>
      </c>
      <c r="CL1616" s="66"/>
      <c r="CM1616" s="89">
        <v>44312</v>
      </c>
      <c r="CN1616" s="97">
        <v>44312</v>
      </c>
      <c r="CP1616"/>
      <c r="CQ1616" s="65"/>
      <c r="CR1616" s="65"/>
      <c r="CS1616" s="98"/>
      <c r="CT1616"/>
      <c r="CU1616"/>
      <c r="CV1616" s="97"/>
      <c r="CW1616" s="2"/>
      <c r="CX1616" s="82"/>
      <c r="DG1616" s="64"/>
      <c r="DI1616" s="89"/>
      <c r="DJ1616" s="89"/>
      <c r="DN1616" s="34"/>
      <c r="DO1616" s="34"/>
      <c r="DP1616" s="34"/>
      <c r="DQ1616" s="34"/>
      <c r="DR1616" s="34"/>
      <c r="DS1616" s="34" t="s">
        <v>2127</v>
      </c>
      <c r="DT1616" s="34"/>
      <c r="DZ1616" t="s">
        <v>7941</v>
      </c>
      <c r="EB1616" s="4"/>
      <c r="EJ1616"/>
      <c r="EL1616" s="34"/>
      <c r="EN1616" s="34"/>
    </row>
    <row r="1617" spans="1:144" x14ac:dyDescent="0.25">
      <c r="A1617" s="85">
        <v>2022</v>
      </c>
      <c r="B1617" s="87">
        <v>44830</v>
      </c>
      <c r="C1617" t="s">
        <v>121</v>
      </c>
      <c r="D1617" t="s">
        <v>122</v>
      </c>
      <c r="E1617" s="34" t="s">
        <v>7938</v>
      </c>
      <c r="F1617" s="34">
        <f t="shared" si="129"/>
        <v>1616</v>
      </c>
      <c r="G1617" s="34" t="s">
        <v>4985</v>
      </c>
      <c r="H1617">
        <v>18</v>
      </c>
      <c r="I1617" s="34" t="s">
        <v>6141</v>
      </c>
      <c r="J1617" s="34" t="s">
        <v>5007</v>
      </c>
      <c r="K1617" s="34" t="str">
        <f>VLOOKUP(J1617,[2]CodMpios!$B$347:$E$362,4,FALSE)</f>
        <v>18410 - La Montañita</v>
      </c>
      <c r="L1617" s="34" t="str">
        <f>VLOOKUP($J1617,[2]Coord_Mpios_X_Y!$B$2:$K$1123,9,FALSE)</f>
        <v>1,302860442333</v>
      </c>
      <c r="M1617" s="34" t="str">
        <f>VLOOKUP($J1617,[2]Coord_Mpios_X_Y!$B$2:$K$1123,10,FALSE)</f>
        <v>-75,235727318747</v>
      </c>
      <c r="N1617" s="34" t="s">
        <v>125</v>
      </c>
      <c r="O1617" s="34" t="s">
        <v>126</v>
      </c>
      <c r="Q1617" s="34" t="s">
        <v>127</v>
      </c>
      <c r="R1617" s="34">
        <v>96340799</v>
      </c>
      <c r="S1617" s="34" t="str">
        <f t="shared" si="125"/>
        <v>CC96340799</v>
      </c>
      <c r="T1617" s="34" t="s">
        <v>5234</v>
      </c>
      <c r="V1617" s="34" t="s">
        <v>5194</v>
      </c>
      <c r="W1617" s="34" t="s">
        <v>276</v>
      </c>
      <c r="X1617" s="87">
        <v>23354</v>
      </c>
      <c r="Y1617">
        <v>59</v>
      </c>
      <c r="Z1617" s="36">
        <f>VLOOKUP($Y1617,[2]Edades!$A$3:$H$153,4,FALSE)</f>
        <v>5</v>
      </c>
      <c r="AA1617" s="34" t="str">
        <f>VLOOKUP($Y1617,[2]Edades!$A$3:$H$153,6,FALSE)</f>
        <v>5 - Adultez</v>
      </c>
      <c r="AB1617" s="34">
        <f>VLOOKUP($Y1617,[2]Edades!$A$3:$H$153,7,FALSE)</f>
        <v>12</v>
      </c>
      <c r="AC1617" s="34" t="str">
        <f>VLOOKUP($Y1617,[2]Edades!$A$3:$H$153,8,FALSE)</f>
        <v>55-59</v>
      </c>
      <c r="AD1617" s="34" t="s">
        <v>146</v>
      </c>
      <c r="AE1617">
        <v>1</v>
      </c>
      <c r="AF1617" s="34" t="s">
        <v>130</v>
      </c>
      <c r="AG1617" s="34" t="s">
        <v>2127</v>
      </c>
      <c r="AH1617" s="34" t="s">
        <v>2127</v>
      </c>
      <c r="AK1617" s="34" t="s">
        <v>125</v>
      </c>
      <c r="AM1617" s="34" t="s">
        <v>2127</v>
      </c>
      <c r="AN1617" s="36" t="s">
        <v>2127</v>
      </c>
      <c r="AO1617" s="36" t="s">
        <v>2127</v>
      </c>
      <c r="AP1617" s="34" t="s">
        <v>2127</v>
      </c>
      <c r="AQ1617" s="36" t="s">
        <v>2127</v>
      </c>
      <c r="AR1617" s="34" t="s">
        <v>5919</v>
      </c>
      <c r="AS1617" s="91" t="s">
        <v>7698</v>
      </c>
      <c r="AT1617" s="34">
        <v>3134999716</v>
      </c>
      <c r="AU1617" s="34" t="s">
        <v>2127</v>
      </c>
      <c r="AX1617" s="90"/>
      <c r="BA1617" s="91"/>
      <c r="BB1617" s="91"/>
      <c r="BC1617" s="91"/>
      <c r="BF1617" s="34" t="s">
        <v>4983</v>
      </c>
      <c r="BG1617" s="92" t="s">
        <v>2098</v>
      </c>
      <c r="BM1617" s="36" t="s">
        <v>131</v>
      </c>
      <c r="BN1617" s="34" t="s">
        <v>132</v>
      </c>
      <c r="BO1617" s="36">
        <v>0</v>
      </c>
      <c r="BQ1617" s="94"/>
      <c r="BS1617" s="36" t="s">
        <v>2127</v>
      </c>
      <c r="BU1617" s="95"/>
      <c r="BV1617" s="95"/>
      <c r="BW1617" s="61"/>
      <c r="BX1617" s="60"/>
      <c r="BY1617" s="59" t="str">
        <f t="shared" ca="1" si="126"/>
        <v/>
      </c>
      <c r="CD1617" s="68"/>
      <c r="CE1617" s="68"/>
      <c r="CF1617" s="67"/>
      <c r="CG1617"/>
      <c r="CH1617" s="2"/>
      <c r="CI1617" s="4" t="e">
        <f t="shared" si="127"/>
        <v>#DIV/0!</v>
      </c>
      <c r="CJ1617" s="5" t="str">
        <f t="shared" si="128"/>
        <v>SIN DATO</v>
      </c>
      <c r="CK1617" s="36">
        <v>0</v>
      </c>
      <c r="CL1617" s="66"/>
      <c r="CM1617" s="89">
        <v>44274</v>
      </c>
      <c r="CN1617" s="97">
        <v>44314</v>
      </c>
      <c r="CP1617"/>
      <c r="CQ1617" s="65"/>
      <c r="CR1617" s="65"/>
      <c r="CS1617" s="98"/>
      <c r="CT1617"/>
      <c r="CU1617"/>
      <c r="CV1617" s="97"/>
      <c r="CW1617" s="2"/>
      <c r="CX1617" s="82"/>
      <c r="DG1617" s="64"/>
      <c r="DI1617" s="89"/>
      <c r="DJ1617" s="89"/>
      <c r="DN1617" s="34"/>
      <c r="DO1617" s="34"/>
      <c r="DP1617" s="34"/>
      <c r="DQ1617" s="34"/>
      <c r="DR1617" s="34"/>
      <c r="DS1617" s="34" t="s">
        <v>2127</v>
      </c>
      <c r="DT1617" s="34"/>
      <c r="DY1617" s="1">
        <v>2</v>
      </c>
      <c r="DZ1617" t="s">
        <v>7940</v>
      </c>
      <c r="EB1617" s="4"/>
      <c r="EJ1617"/>
      <c r="EL1617" s="34"/>
      <c r="EN1617" s="34"/>
    </row>
    <row r="1618" spans="1:144" x14ac:dyDescent="0.25">
      <c r="A1618" s="85">
        <v>2022</v>
      </c>
      <c r="B1618" s="87">
        <v>44830</v>
      </c>
      <c r="C1618" t="s">
        <v>121</v>
      </c>
      <c r="D1618" t="s">
        <v>122</v>
      </c>
      <c r="E1618" s="34" t="s">
        <v>7938</v>
      </c>
      <c r="F1618" s="34">
        <f t="shared" si="129"/>
        <v>1617</v>
      </c>
      <c r="G1618" s="34" t="s">
        <v>4985</v>
      </c>
      <c r="H1618">
        <v>18</v>
      </c>
      <c r="I1618" s="34" t="s">
        <v>6141</v>
      </c>
      <c r="J1618" s="34" t="s">
        <v>5041</v>
      </c>
      <c r="K1618" s="34" t="str">
        <f>VLOOKUP(J1618,[2]CodMpios!$B$347:$E$362,4,FALSE)</f>
        <v>18205 - Curillo</v>
      </c>
      <c r="L1618" s="34" t="str">
        <f>VLOOKUP($J1618,[2]Coord_Mpios_X_Y!$B$2:$K$1123,9,FALSE)</f>
        <v>1,059663165070</v>
      </c>
      <c r="M1618" s="34" t="str">
        <f>VLOOKUP($J1618,[2]Coord_Mpios_X_Y!$B$2:$K$1123,10,FALSE)</f>
        <v>-75,951785056704</v>
      </c>
      <c r="N1618" s="34" t="s">
        <v>125</v>
      </c>
      <c r="O1618" s="34" t="s">
        <v>126</v>
      </c>
      <c r="Q1618" s="34" t="s">
        <v>127</v>
      </c>
      <c r="R1618" s="34">
        <v>30506824</v>
      </c>
      <c r="S1618" s="34" t="str">
        <f t="shared" si="125"/>
        <v>CC30506824</v>
      </c>
      <c r="T1618" s="34" t="s">
        <v>234</v>
      </c>
      <c r="U1618" s="34" t="s">
        <v>731</v>
      </c>
      <c r="V1618" s="34" t="s">
        <v>5233</v>
      </c>
      <c r="W1618" s="34" t="s">
        <v>5232</v>
      </c>
      <c r="X1618" s="87">
        <v>29837</v>
      </c>
      <c r="Y1618">
        <v>41</v>
      </c>
      <c r="Z1618" s="36">
        <f>VLOOKUP($Y1618,[2]Edades!$A$3:$H$153,4,FALSE)</f>
        <v>5</v>
      </c>
      <c r="AA1618" s="34" t="str">
        <f>VLOOKUP($Y1618,[2]Edades!$A$3:$H$153,6,FALSE)</f>
        <v>5 - Adultez</v>
      </c>
      <c r="AB1618" s="34">
        <f>VLOOKUP($Y1618,[2]Edades!$A$3:$H$153,7,FALSE)</f>
        <v>9</v>
      </c>
      <c r="AC1618" s="34" t="str">
        <f>VLOOKUP($Y1618,[2]Edades!$A$3:$H$153,8,FALSE)</f>
        <v>40-44</v>
      </c>
      <c r="AD1618" s="34" t="s">
        <v>129</v>
      </c>
      <c r="AE1618" s="1">
        <v>2</v>
      </c>
      <c r="AF1618" s="34" t="s">
        <v>130</v>
      </c>
      <c r="AG1618" s="34" t="s">
        <v>2127</v>
      </c>
      <c r="AH1618" s="34" t="s">
        <v>2127</v>
      </c>
      <c r="AK1618" s="34" t="s">
        <v>125</v>
      </c>
      <c r="AM1618" s="34" t="s">
        <v>2127</v>
      </c>
      <c r="AN1618" s="36" t="s">
        <v>2127</v>
      </c>
      <c r="AO1618" s="36" t="s">
        <v>2127</v>
      </c>
      <c r="AP1618" s="34" t="s">
        <v>2127</v>
      </c>
      <c r="AQ1618" s="36" t="s">
        <v>2127</v>
      </c>
      <c r="AR1618" s="34" t="s">
        <v>2098</v>
      </c>
      <c r="AS1618" s="91" t="s">
        <v>7699</v>
      </c>
      <c r="AT1618" s="34">
        <v>3134928848</v>
      </c>
      <c r="AU1618" s="34" t="s">
        <v>2127</v>
      </c>
      <c r="AX1618" s="90"/>
      <c r="BA1618" s="91"/>
      <c r="BB1618" s="91"/>
      <c r="BC1618" s="91"/>
      <c r="BF1618" s="34" t="s">
        <v>4983</v>
      </c>
      <c r="BG1618" s="92" t="s">
        <v>2098</v>
      </c>
      <c r="BM1618" s="36" t="s">
        <v>131</v>
      </c>
      <c r="BN1618" s="34" t="s">
        <v>132</v>
      </c>
      <c r="BO1618" s="36">
        <v>0</v>
      </c>
      <c r="BQ1618" s="94"/>
      <c r="BS1618" s="36" t="s">
        <v>2127</v>
      </c>
      <c r="BU1618" s="95"/>
      <c r="BV1618" s="95"/>
      <c r="BW1618" s="61"/>
      <c r="BX1618" s="60"/>
      <c r="BY1618" s="59" t="str">
        <f t="shared" ca="1" si="126"/>
        <v/>
      </c>
      <c r="CD1618" s="68"/>
      <c r="CE1618" s="68"/>
      <c r="CF1618" s="67"/>
      <c r="CG1618">
        <v>87</v>
      </c>
      <c r="CH1618" s="2">
        <v>158</v>
      </c>
      <c r="CI1618" s="4">
        <f t="shared" si="127"/>
        <v>34.850184265342087</v>
      </c>
      <c r="CJ1618" s="5" t="str">
        <f t="shared" si="128"/>
        <v>OBESIDAD</v>
      </c>
      <c r="CK1618" s="36">
        <v>0</v>
      </c>
      <c r="CL1618" s="66"/>
      <c r="CM1618" s="89">
        <v>44300</v>
      </c>
      <c r="CN1618" s="97">
        <v>44315</v>
      </c>
      <c r="CP1618"/>
      <c r="CQ1618" s="65"/>
      <c r="CR1618" s="65"/>
      <c r="CS1618" s="98"/>
      <c r="CT1618"/>
      <c r="CU1618"/>
      <c r="CV1618" s="97"/>
      <c r="CW1618" s="2">
        <v>116</v>
      </c>
      <c r="CX1618" s="82">
        <v>60</v>
      </c>
      <c r="DG1618" s="64"/>
      <c r="DI1618" s="89"/>
      <c r="DJ1618" s="89"/>
      <c r="DN1618" s="34"/>
      <c r="DO1618" s="34"/>
      <c r="DP1618" s="34"/>
      <c r="DQ1618" s="34"/>
      <c r="DR1618" s="34"/>
      <c r="DS1618" s="34" t="s">
        <v>2127</v>
      </c>
      <c r="DT1618" s="34"/>
      <c r="DU1618" s="47">
        <v>44315</v>
      </c>
      <c r="DY1618" s="1">
        <v>1</v>
      </c>
      <c r="DZ1618" t="s">
        <v>7940</v>
      </c>
      <c r="EB1618" s="4"/>
      <c r="EJ1618"/>
      <c r="EL1618" s="34"/>
      <c r="EN1618" s="34"/>
    </row>
    <row r="1619" spans="1:144" x14ac:dyDescent="0.25">
      <c r="A1619" s="85">
        <v>2022</v>
      </c>
      <c r="B1619" s="87">
        <v>44830</v>
      </c>
      <c r="C1619" t="s">
        <v>121</v>
      </c>
      <c r="D1619" t="s">
        <v>122</v>
      </c>
      <c r="E1619" s="34" t="s">
        <v>7938</v>
      </c>
      <c r="F1619" s="34">
        <f t="shared" si="129"/>
        <v>1618</v>
      </c>
      <c r="G1619" s="34" t="s">
        <v>4985</v>
      </c>
      <c r="H1619">
        <v>18</v>
      </c>
      <c r="I1619" s="34" t="s">
        <v>6141</v>
      </c>
      <c r="J1619" s="34" t="s">
        <v>5049</v>
      </c>
      <c r="K1619" s="34" t="str">
        <f>VLOOKUP(J1619,[2]CodMpios!$B$347:$E$362,4,FALSE)</f>
        <v>18610 - San José Del Fragua</v>
      </c>
      <c r="L1619" s="34" t="str">
        <f>VLOOKUP($J1619,[2]Coord_Mpios_X_Y!$B$2:$K$1123,9,FALSE)</f>
        <v>1,304702314265</v>
      </c>
      <c r="M1619" s="34" t="str">
        <f>VLOOKUP($J1619,[2]Coord_Mpios_X_Y!$B$2:$K$1123,10,FALSE)</f>
        <v>-76,110005941537</v>
      </c>
      <c r="N1619" s="34" t="s">
        <v>125</v>
      </c>
      <c r="O1619" s="34" t="s">
        <v>126</v>
      </c>
      <c r="Q1619" s="34" t="s">
        <v>127</v>
      </c>
      <c r="R1619" s="34">
        <v>26632082</v>
      </c>
      <c r="S1619" s="34" t="str">
        <f t="shared" si="125"/>
        <v>CC26632082</v>
      </c>
      <c r="T1619" s="34" t="s">
        <v>2357</v>
      </c>
      <c r="V1619" s="34" t="s">
        <v>1366</v>
      </c>
      <c r="W1619" s="34" t="s">
        <v>5003</v>
      </c>
      <c r="X1619" s="87">
        <v>28340</v>
      </c>
      <c r="Y1619">
        <v>45</v>
      </c>
      <c r="Z1619" s="36">
        <f>VLOOKUP($Y1619,[2]Edades!$A$3:$H$153,4,FALSE)</f>
        <v>5</v>
      </c>
      <c r="AA1619" s="34" t="str">
        <f>VLOOKUP($Y1619,[2]Edades!$A$3:$H$153,6,FALSE)</f>
        <v>5 - Adultez</v>
      </c>
      <c r="AB1619" s="34">
        <f>VLOOKUP($Y1619,[2]Edades!$A$3:$H$153,7,FALSE)</f>
        <v>10</v>
      </c>
      <c r="AC1619" s="34" t="str">
        <f>VLOOKUP($Y1619,[2]Edades!$A$3:$H$153,8,FALSE)</f>
        <v>45-49</v>
      </c>
      <c r="AD1619" s="34" t="s">
        <v>129</v>
      </c>
      <c r="AE1619" s="1">
        <v>2</v>
      </c>
      <c r="AF1619" s="34" t="s">
        <v>130</v>
      </c>
      <c r="AG1619" s="34" t="s">
        <v>2127</v>
      </c>
      <c r="AH1619" s="34" t="s">
        <v>2127</v>
      </c>
      <c r="AK1619" s="34" t="s">
        <v>125</v>
      </c>
      <c r="AM1619" s="34" t="s">
        <v>2127</v>
      </c>
      <c r="AN1619" s="36" t="s">
        <v>2127</v>
      </c>
      <c r="AO1619" s="36" t="s">
        <v>2127</v>
      </c>
      <c r="AP1619" s="34" t="s">
        <v>2127</v>
      </c>
      <c r="AQ1619" s="36" t="s">
        <v>2127</v>
      </c>
      <c r="AR1619" s="34" t="s">
        <v>5042</v>
      </c>
      <c r="AS1619" s="91" t="s">
        <v>7700</v>
      </c>
      <c r="AT1619" s="34">
        <v>3143492160</v>
      </c>
      <c r="AU1619" s="34" t="s">
        <v>2127</v>
      </c>
      <c r="AX1619" s="90"/>
      <c r="BA1619" s="91"/>
      <c r="BB1619" s="91"/>
      <c r="BC1619" s="91"/>
      <c r="BF1619" s="34" t="s">
        <v>4983</v>
      </c>
      <c r="BG1619" s="92" t="s">
        <v>5042</v>
      </c>
      <c r="BM1619" s="36" t="s">
        <v>131</v>
      </c>
      <c r="BN1619" s="34" t="s">
        <v>132</v>
      </c>
      <c r="BO1619" s="36">
        <v>0</v>
      </c>
      <c r="BQ1619" s="94"/>
      <c r="BS1619" s="36" t="s">
        <v>2127</v>
      </c>
      <c r="BU1619" s="95"/>
      <c r="BV1619" s="95"/>
      <c r="BW1619" s="61"/>
      <c r="BX1619" s="60"/>
      <c r="BY1619" s="59" t="str">
        <f t="shared" ca="1" si="126"/>
        <v/>
      </c>
      <c r="CD1619" s="68"/>
      <c r="CE1619" s="68"/>
      <c r="CF1619" s="67"/>
      <c r="CG1619"/>
      <c r="CH1619" s="2"/>
      <c r="CI1619" s="4" t="e">
        <f t="shared" si="127"/>
        <v>#DIV/0!</v>
      </c>
      <c r="CJ1619" s="5" t="str">
        <f t="shared" si="128"/>
        <v>SIN DATO</v>
      </c>
      <c r="CK1619" s="36">
        <v>0</v>
      </c>
      <c r="CL1619" s="66"/>
      <c r="CM1619" s="89">
        <v>44305</v>
      </c>
      <c r="CN1619" s="97">
        <v>44314</v>
      </c>
      <c r="CP1619"/>
      <c r="CQ1619" s="65"/>
      <c r="CR1619" s="65"/>
      <c r="CS1619" s="98"/>
      <c r="CT1619"/>
      <c r="CU1619"/>
      <c r="CV1619" s="97"/>
      <c r="CW1619" s="2"/>
      <c r="CX1619" s="82"/>
      <c r="DG1619" s="64"/>
      <c r="DI1619" s="89"/>
      <c r="DJ1619" s="89"/>
      <c r="DN1619" s="34"/>
      <c r="DO1619" s="34"/>
      <c r="DP1619" s="34"/>
      <c r="DQ1619" s="34"/>
      <c r="DR1619" s="34"/>
      <c r="DS1619" s="34" t="s">
        <v>2127</v>
      </c>
      <c r="DT1619" s="34"/>
      <c r="DU1619" s="47">
        <v>44314</v>
      </c>
      <c r="DY1619" s="1">
        <v>1</v>
      </c>
      <c r="DZ1619" t="s">
        <v>7940</v>
      </c>
      <c r="EB1619" s="4"/>
      <c r="EJ1619"/>
      <c r="EL1619" s="34"/>
      <c r="EN1619" s="34"/>
    </row>
    <row r="1620" spans="1:144" x14ac:dyDescent="0.25">
      <c r="A1620" s="85">
        <v>2022</v>
      </c>
      <c r="B1620" s="87">
        <v>44830</v>
      </c>
      <c r="C1620" t="s">
        <v>121</v>
      </c>
      <c r="D1620" t="s">
        <v>122</v>
      </c>
      <c r="E1620" s="34" t="s">
        <v>7938</v>
      </c>
      <c r="F1620" s="34">
        <f t="shared" si="129"/>
        <v>1619</v>
      </c>
      <c r="G1620" s="34" t="s">
        <v>4985</v>
      </c>
      <c r="H1620">
        <v>18</v>
      </c>
      <c r="I1620" s="34" t="s">
        <v>6141</v>
      </c>
      <c r="J1620" s="34" t="s">
        <v>5002</v>
      </c>
      <c r="K1620" s="34" t="str">
        <f>VLOOKUP(J1620,[2]CodMpios!$B$347:$E$362,4,FALSE)</f>
        <v>18860 - Valparaíso</v>
      </c>
      <c r="L1620" s="34" t="str">
        <f>VLOOKUP($J1620,[2]Coord_Mpios_X_Y!$B$2:$K$1123,9,FALSE)</f>
        <v>1,061292206570</v>
      </c>
      <c r="M1620" s="34" t="str">
        <f>VLOOKUP($J1620,[2]Coord_Mpios_X_Y!$B$2:$K$1123,10,FALSE)</f>
        <v>-75,627047667443</v>
      </c>
      <c r="N1620" s="34" t="s">
        <v>125</v>
      </c>
      <c r="O1620" s="34" t="s">
        <v>126</v>
      </c>
      <c r="Q1620" s="34" t="s">
        <v>127</v>
      </c>
      <c r="R1620" s="34">
        <v>16191969</v>
      </c>
      <c r="S1620" s="34" t="str">
        <f t="shared" si="125"/>
        <v>CC16191969</v>
      </c>
      <c r="T1620" s="34" t="s">
        <v>5231</v>
      </c>
      <c r="V1620" s="34" t="s">
        <v>5230</v>
      </c>
      <c r="W1620" s="34" t="s">
        <v>1375</v>
      </c>
      <c r="X1620" s="87">
        <v>28980</v>
      </c>
      <c r="Y1620">
        <v>43</v>
      </c>
      <c r="Z1620" s="36">
        <f>VLOOKUP($Y1620,[2]Edades!$A$3:$H$153,4,FALSE)</f>
        <v>5</v>
      </c>
      <c r="AA1620" s="34" t="str">
        <f>VLOOKUP($Y1620,[2]Edades!$A$3:$H$153,6,FALSE)</f>
        <v>5 - Adultez</v>
      </c>
      <c r="AB1620" s="34">
        <f>VLOOKUP($Y1620,[2]Edades!$A$3:$H$153,7,FALSE)</f>
        <v>9</v>
      </c>
      <c r="AC1620" s="34" t="str">
        <f>VLOOKUP($Y1620,[2]Edades!$A$3:$H$153,8,FALSE)</f>
        <v>40-44</v>
      </c>
      <c r="AD1620" s="34" t="s">
        <v>146</v>
      </c>
      <c r="AE1620">
        <v>1</v>
      </c>
      <c r="AF1620" s="34" t="s">
        <v>130</v>
      </c>
      <c r="AG1620" s="34" t="s">
        <v>2127</v>
      </c>
      <c r="AH1620" s="34" t="s">
        <v>2127</v>
      </c>
      <c r="AK1620" s="34" t="s">
        <v>125</v>
      </c>
      <c r="AM1620" s="34" t="s">
        <v>2127</v>
      </c>
      <c r="AN1620" s="36" t="s">
        <v>2127</v>
      </c>
      <c r="AO1620" s="36" t="s">
        <v>2127</v>
      </c>
      <c r="AP1620" s="34" t="s">
        <v>2127</v>
      </c>
      <c r="AQ1620" s="36" t="s">
        <v>2127</v>
      </c>
      <c r="AR1620" s="34" t="s">
        <v>5262</v>
      </c>
      <c r="AS1620" s="91" t="s">
        <v>7701</v>
      </c>
      <c r="AT1620" s="34">
        <v>3165355902</v>
      </c>
      <c r="AU1620" s="34" t="s">
        <v>2127</v>
      </c>
      <c r="AX1620" s="90"/>
      <c r="BA1620" s="91"/>
      <c r="BB1620" s="91"/>
      <c r="BC1620" s="91"/>
      <c r="BF1620" s="34" t="s">
        <v>4983</v>
      </c>
      <c r="BG1620" s="92" t="s">
        <v>2098</v>
      </c>
      <c r="BM1620" s="36" t="s">
        <v>131</v>
      </c>
      <c r="BN1620" s="34" t="s">
        <v>132</v>
      </c>
      <c r="BO1620" s="36">
        <v>0</v>
      </c>
      <c r="BQ1620" s="94"/>
      <c r="BS1620" s="36" t="s">
        <v>2127</v>
      </c>
      <c r="BU1620" s="95"/>
      <c r="BV1620" s="95"/>
      <c r="BW1620" s="61"/>
      <c r="BX1620" s="60"/>
      <c r="BY1620" s="59" t="str">
        <f t="shared" ca="1" si="126"/>
        <v/>
      </c>
      <c r="CD1620" s="68"/>
      <c r="CE1620" s="68"/>
      <c r="CF1620" s="67"/>
      <c r="CG1620"/>
      <c r="CH1620" s="2"/>
      <c r="CI1620" s="4" t="e">
        <f t="shared" si="127"/>
        <v>#DIV/0!</v>
      </c>
      <c r="CJ1620" s="5" t="str">
        <f t="shared" si="128"/>
        <v>SIN DATO</v>
      </c>
      <c r="CK1620" s="36">
        <v>0</v>
      </c>
      <c r="CL1620" s="66"/>
      <c r="CM1620" s="89">
        <v>44228</v>
      </c>
      <c r="CN1620" s="97"/>
      <c r="CP1620"/>
      <c r="CQ1620" s="65"/>
      <c r="CR1620" s="65"/>
      <c r="CS1620" s="98"/>
      <c r="CT1620"/>
      <c r="CU1620"/>
      <c r="CV1620" s="97"/>
      <c r="CW1620" s="2"/>
      <c r="CX1620" s="82"/>
      <c r="DG1620" s="64"/>
      <c r="DI1620" s="89"/>
      <c r="DJ1620" s="89"/>
      <c r="DN1620" s="34"/>
      <c r="DO1620" s="34"/>
      <c r="DP1620" s="34"/>
      <c r="DQ1620" s="34"/>
      <c r="DR1620" s="34"/>
      <c r="DS1620" s="34" t="s">
        <v>2127</v>
      </c>
      <c r="DT1620" s="34"/>
      <c r="DZ1620" t="s">
        <v>7941</v>
      </c>
      <c r="EB1620" s="4"/>
      <c r="EJ1620"/>
      <c r="EL1620" s="34"/>
      <c r="EN1620" s="34"/>
    </row>
    <row r="1621" spans="1:144" x14ac:dyDescent="0.25">
      <c r="A1621" s="85">
        <v>2022</v>
      </c>
      <c r="B1621" s="87">
        <v>44830</v>
      </c>
      <c r="C1621" t="s">
        <v>121</v>
      </c>
      <c r="D1621" t="s">
        <v>122</v>
      </c>
      <c r="E1621" s="34" t="s">
        <v>7938</v>
      </c>
      <c r="F1621" s="34">
        <f t="shared" si="129"/>
        <v>1620</v>
      </c>
      <c r="G1621" s="34" t="s">
        <v>4985</v>
      </c>
      <c r="H1621">
        <v>18</v>
      </c>
      <c r="I1621" s="34" t="s">
        <v>6141</v>
      </c>
      <c r="J1621" s="34" t="s">
        <v>5007</v>
      </c>
      <c r="K1621" s="34" t="str">
        <f>VLOOKUP(J1621,[2]CodMpios!$B$347:$E$362,4,FALSE)</f>
        <v>18410 - La Montañita</v>
      </c>
      <c r="L1621" s="34" t="str">
        <f>VLOOKUP($J1621,[2]Coord_Mpios_X_Y!$B$2:$K$1123,9,FALSE)</f>
        <v>1,302860442333</v>
      </c>
      <c r="M1621" s="34" t="str">
        <f>VLOOKUP($J1621,[2]Coord_Mpios_X_Y!$B$2:$K$1123,10,FALSE)</f>
        <v>-75,235727318747</v>
      </c>
      <c r="N1621" s="34" t="s">
        <v>125</v>
      </c>
      <c r="O1621" s="34" t="s">
        <v>126</v>
      </c>
      <c r="Q1621" s="34" t="s">
        <v>127</v>
      </c>
      <c r="R1621" s="34">
        <v>40770365</v>
      </c>
      <c r="S1621" s="34" t="str">
        <f t="shared" si="125"/>
        <v>CC40770365</v>
      </c>
      <c r="T1621" s="34" t="s">
        <v>1095</v>
      </c>
      <c r="U1621" s="34" t="s">
        <v>929</v>
      </c>
      <c r="V1621" s="34" t="s">
        <v>5092</v>
      </c>
      <c r="W1621" s="34" t="s">
        <v>5018</v>
      </c>
      <c r="X1621" s="87">
        <v>24447</v>
      </c>
      <c r="Y1621">
        <v>56</v>
      </c>
      <c r="Z1621" s="36">
        <f>VLOOKUP($Y1621,[2]Edades!$A$3:$H$153,4,FALSE)</f>
        <v>5</v>
      </c>
      <c r="AA1621" s="34" t="str">
        <f>VLOOKUP($Y1621,[2]Edades!$A$3:$H$153,6,FALSE)</f>
        <v>5 - Adultez</v>
      </c>
      <c r="AB1621" s="34">
        <f>VLOOKUP($Y1621,[2]Edades!$A$3:$H$153,7,FALSE)</f>
        <v>12</v>
      </c>
      <c r="AC1621" s="34" t="str">
        <f>VLOOKUP($Y1621,[2]Edades!$A$3:$H$153,8,FALSE)</f>
        <v>55-59</v>
      </c>
      <c r="AD1621" s="34" t="s">
        <v>129</v>
      </c>
      <c r="AE1621" s="1">
        <v>2</v>
      </c>
      <c r="AF1621" s="34" t="s">
        <v>130</v>
      </c>
      <c r="AG1621" s="34" t="s">
        <v>2127</v>
      </c>
      <c r="AH1621" s="34" t="s">
        <v>2127</v>
      </c>
      <c r="AK1621" s="34" t="s">
        <v>125</v>
      </c>
      <c r="AM1621" s="34" t="s">
        <v>2127</v>
      </c>
      <c r="AN1621" s="36" t="s">
        <v>2127</v>
      </c>
      <c r="AO1621" s="36" t="s">
        <v>2127</v>
      </c>
      <c r="AP1621" s="34" t="s">
        <v>2127</v>
      </c>
      <c r="AQ1621" s="36" t="s">
        <v>2127</v>
      </c>
      <c r="AR1621" s="34" t="s">
        <v>2098</v>
      </c>
      <c r="AS1621" s="91" t="s">
        <v>7702</v>
      </c>
      <c r="AT1621" s="34">
        <v>3144711852</v>
      </c>
      <c r="AU1621" s="34" t="s">
        <v>2127</v>
      </c>
      <c r="AX1621" s="90"/>
      <c r="BA1621" s="91"/>
      <c r="BB1621" s="91"/>
      <c r="BC1621" s="91"/>
      <c r="BF1621" s="34" t="s">
        <v>4983</v>
      </c>
      <c r="BG1621" s="92" t="s">
        <v>2098</v>
      </c>
      <c r="BM1621" s="36" t="s">
        <v>131</v>
      </c>
      <c r="BN1621" s="34" t="s">
        <v>132</v>
      </c>
      <c r="BO1621" s="36">
        <v>0</v>
      </c>
      <c r="BQ1621" s="94"/>
      <c r="BS1621" s="36" t="s">
        <v>2127</v>
      </c>
      <c r="BU1621" s="95"/>
      <c r="BV1621" s="95"/>
      <c r="BW1621" s="61"/>
      <c r="BX1621" s="60"/>
      <c r="BY1621" s="59" t="str">
        <f t="shared" ca="1" si="126"/>
        <v/>
      </c>
      <c r="CD1621" s="68"/>
      <c r="CE1621" s="68"/>
      <c r="CF1621" s="67"/>
      <c r="CG1621"/>
      <c r="CH1621" s="2"/>
      <c r="CI1621" s="4" t="e">
        <f t="shared" si="127"/>
        <v>#DIV/0!</v>
      </c>
      <c r="CJ1621" s="5" t="str">
        <f t="shared" si="128"/>
        <v>SIN DATO</v>
      </c>
      <c r="CK1621" s="36">
        <v>0</v>
      </c>
      <c r="CL1621" s="66"/>
      <c r="CM1621" s="89">
        <v>44320</v>
      </c>
      <c r="CN1621" s="97">
        <v>44355</v>
      </c>
      <c r="CP1621"/>
      <c r="CQ1621" s="65"/>
      <c r="CR1621" s="65"/>
      <c r="CS1621" s="98"/>
      <c r="CT1621"/>
      <c r="CU1621"/>
      <c r="CV1621" s="97"/>
      <c r="CW1621" s="2"/>
      <c r="CX1621" s="82"/>
      <c r="DG1621" s="64"/>
      <c r="DI1621" s="89"/>
      <c r="DJ1621" s="89"/>
      <c r="DN1621" s="34"/>
      <c r="DO1621" s="34"/>
      <c r="DP1621" s="34"/>
      <c r="DQ1621" s="34"/>
      <c r="DR1621" s="34"/>
      <c r="DS1621" s="34" t="s">
        <v>2127</v>
      </c>
      <c r="DT1621" s="34"/>
      <c r="DU1621" s="47">
        <v>44355</v>
      </c>
      <c r="DY1621" s="1">
        <v>1</v>
      </c>
      <c r="DZ1621" t="s">
        <v>7940</v>
      </c>
      <c r="EB1621" s="4"/>
      <c r="EJ1621"/>
      <c r="EL1621" s="34"/>
      <c r="EN1621" s="34"/>
    </row>
    <row r="1622" spans="1:144" x14ac:dyDescent="0.25">
      <c r="A1622" s="85">
        <v>2022</v>
      </c>
      <c r="B1622" s="87">
        <v>44830</v>
      </c>
      <c r="C1622" t="s">
        <v>121</v>
      </c>
      <c r="D1622" t="s">
        <v>122</v>
      </c>
      <c r="E1622" s="34" t="s">
        <v>7938</v>
      </c>
      <c r="F1622" s="34">
        <f t="shared" si="129"/>
        <v>1621</v>
      </c>
      <c r="G1622" s="34" t="s">
        <v>4985</v>
      </c>
      <c r="H1622">
        <v>18</v>
      </c>
      <c r="I1622" s="34" t="s">
        <v>6141</v>
      </c>
      <c r="J1622" s="34" t="s">
        <v>4988</v>
      </c>
      <c r="K1622" s="34" t="str">
        <f>VLOOKUP(J1622,[2]CodMpios!$B$347:$E$362,4,FALSE)</f>
        <v>18001 - Florencia</v>
      </c>
      <c r="L1622" s="34" t="str">
        <f>VLOOKUP($J1622,[2]Coord_Mpios_X_Y!$B$2:$K$1123,9,FALSE)</f>
        <v>1,749138703818</v>
      </c>
      <c r="M1622" s="34" t="str">
        <f>VLOOKUP($J1622,[2]Coord_Mpios_X_Y!$B$2:$K$1123,10,FALSE)</f>
        <v>-75,558239064333</v>
      </c>
      <c r="N1622" s="34" t="s">
        <v>125</v>
      </c>
      <c r="O1622" s="34" t="s">
        <v>126</v>
      </c>
      <c r="Q1622" s="34" t="s">
        <v>127</v>
      </c>
      <c r="R1622" s="34">
        <v>21222818</v>
      </c>
      <c r="S1622" s="34" t="str">
        <f t="shared" si="125"/>
        <v>CC21222818</v>
      </c>
      <c r="T1622" s="34" t="s">
        <v>986</v>
      </c>
      <c r="U1622" s="34" t="s">
        <v>5229</v>
      </c>
      <c r="V1622" s="34" t="s">
        <v>979</v>
      </c>
      <c r="W1622" s="34" t="s">
        <v>5096</v>
      </c>
      <c r="X1622" s="87">
        <v>17716</v>
      </c>
      <c r="Y1622">
        <v>74</v>
      </c>
      <c r="Z1622" s="36">
        <f>VLOOKUP($Y1622,[2]Edades!$A$3:$H$153,4,FALSE)</f>
        <v>6</v>
      </c>
      <c r="AA1622" s="34" t="str">
        <f>VLOOKUP($Y1622,[2]Edades!$A$3:$H$153,6,FALSE)</f>
        <v>6 - Persona mayor</v>
      </c>
      <c r="AB1622" s="34">
        <f>VLOOKUP($Y1622,[2]Edades!$A$3:$H$153,7,FALSE)</f>
        <v>15</v>
      </c>
      <c r="AC1622" s="34" t="str">
        <f>VLOOKUP($Y1622,[2]Edades!$A$3:$H$153,8,FALSE)</f>
        <v>70-74</v>
      </c>
      <c r="AD1622" s="34" t="s">
        <v>129</v>
      </c>
      <c r="AE1622" s="1">
        <v>2</v>
      </c>
      <c r="AF1622" s="34" t="s">
        <v>2137</v>
      </c>
      <c r="AG1622" s="34" t="s">
        <v>2127</v>
      </c>
      <c r="AH1622" s="34" t="s">
        <v>2127</v>
      </c>
      <c r="AK1622" s="34" t="s">
        <v>125</v>
      </c>
      <c r="AM1622" s="34" t="s">
        <v>2127</v>
      </c>
      <c r="AN1622" s="36" t="s">
        <v>2127</v>
      </c>
      <c r="AO1622" s="36" t="s">
        <v>2127</v>
      </c>
      <c r="AP1622" s="34" t="s">
        <v>2127</v>
      </c>
      <c r="AQ1622" s="36" t="s">
        <v>2127</v>
      </c>
      <c r="AR1622" s="34" t="s">
        <v>2098</v>
      </c>
      <c r="AS1622" s="91" t="s">
        <v>7703</v>
      </c>
      <c r="AT1622" s="34">
        <v>3112781759</v>
      </c>
      <c r="AU1622" s="34" t="s">
        <v>2127</v>
      </c>
      <c r="AX1622" s="90"/>
      <c r="BA1622" s="91"/>
      <c r="BB1622" s="91"/>
      <c r="BC1622" s="91"/>
      <c r="BF1622" s="34" t="s">
        <v>4983</v>
      </c>
      <c r="BG1622" s="92" t="s">
        <v>2098</v>
      </c>
      <c r="BM1622" s="36" t="s">
        <v>131</v>
      </c>
      <c r="BN1622" s="34" t="s">
        <v>132</v>
      </c>
      <c r="BO1622" s="36">
        <v>0</v>
      </c>
      <c r="BQ1622" s="94"/>
      <c r="BS1622" s="36" t="s">
        <v>2127</v>
      </c>
      <c r="BU1622" s="95"/>
      <c r="BV1622" s="95"/>
      <c r="BW1622" s="61"/>
      <c r="BX1622" s="60"/>
      <c r="BY1622" s="59" t="str">
        <f t="shared" ca="1" si="126"/>
        <v/>
      </c>
      <c r="CD1622" s="68"/>
      <c r="CE1622" s="68"/>
      <c r="CF1622" s="67"/>
      <c r="CG1622"/>
      <c r="CH1622" s="2"/>
      <c r="CI1622" s="4" t="e">
        <f t="shared" si="127"/>
        <v>#DIV/0!</v>
      </c>
      <c r="CJ1622" s="5" t="str">
        <f t="shared" si="128"/>
        <v>SIN DATO</v>
      </c>
      <c r="CK1622" s="36">
        <v>0</v>
      </c>
      <c r="CL1622" s="66"/>
      <c r="CM1622" s="89">
        <v>44326</v>
      </c>
      <c r="CN1622" s="97">
        <v>44405</v>
      </c>
      <c r="CP1622"/>
      <c r="CQ1622" s="65"/>
      <c r="CR1622" s="65"/>
      <c r="CS1622" s="98"/>
      <c r="CT1622"/>
      <c r="CU1622"/>
      <c r="CV1622" s="97"/>
      <c r="CW1622" s="2">
        <v>118</v>
      </c>
      <c r="CX1622" s="82">
        <v>75</v>
      </c>
      <c r="DG1622" s="64"/>
      <c r="DI1622" s="89"/>
      <c r="DJ1622" s="89"/>
      <c r="DN1622" s="34"/>
      <c r="DO1622" s="34"/>
      <c r="DP1622" s="34"/>
      <c r="DQ1622" s="34"/>
      <c r="DR1622" s="34"/>
      <c r="DS1622" s="34" t="s">
        <v>2127</v>
      </c>
      <c r="DT1622" s="34"/>
      <c r="DU1622" s="47">
        <v>44405</v>
      </c>
      <c r="DY1622" s="1">
        <v>2</v>
      </c>
      <c r="DZ1622" t="s">
        <v>7940</v>
      </c>
      <c r="EA1622" s="4">
        <v>1.01</v>
      </c>
      <c r="EB1622" s="4">
        <v>83</v>
      </c>
      <c r="EC1622" s="4">
        <v>126</v>
      </c>
      <c r="ED1622" s="4">
        <v>54</v>
      </c>
      <c r="EE1622" s="4">
        <v>47.9</v>
      </c>
      <c r="EF1622" s="4">
        <v>122</v>
      </c>
      <c r="EH1622" s="4">
        <v>6.3</v>
      </c>
      <c r="EJ1622"/>
      <c r="EL1622" s="34"/>
      <c r="EN1622" s="34"/>
    </row>
    <row r="1623" spans="1:144" x14ac:dyDescent="0.25">
      <c r="A1623" s="85">
        <v>2022</v>
      </c>
      <c r="B1623" s="87">
        <v>44830</v>
      </c>
      <c r="C1623" t="s">
        <v>121</v>
      </c>
      <c r="D1623" t="s">
        <v>122</v>
      </c>
      <c r="E1623" s="34" t="s">
        <v>7938</v>
      </c>
      <c r="F1623" s="34">
        <f t="shared" si="129"/>
        <v>1622</v>
      </c>
      <c r="G1623" s="34" t="s">
        <v>4985</v>
      </c>
      <c r="H1623">
        <v>18</v>
      </c>
      <c r="I1623" s="34" t="s">
        <v>6141</v>
      </c>
      <c r="J1623" s="34" t="s">
        <v>4988</v>
      </c>
      <c r="K1623" s="34" t="str">
        <f>VLOOKUP(J1623,[2]CodMpios!$B$347:$E$362,4,FALSE)</f>
        <v>18001 - Florencia</v>
      </c>
      <c r="L1623" s="34" t="str">
        <f>VLOOKUP($J1623,[2]Coord_Mpios_X_Y!$B$2:$K$1123,9,FALSE)</f>
        <v>1,749138703818</v>
      </c>
      <c r="M1623" s="34" t="str">
        <f>VLOOKUP($J1623,[2]Coord_Mpios_X_Y!$B$2:$K$1123,10,FALSE)</f>
        <v>-75,558239064333</v>
      </c>
      <c r="N1623" s="34" t="s">
        <v>125</v>
      </c>
      <c r="O1623" s="34" t="s">
        <v>126</v>
      </c>
      <c r="Q1623" s="34" t="s">
        <v>127</v>
      </c>
      <c r="R1623" s="34">
        <v>5827285</v>
      </c>
      <c r="S1623" s="34" t="str">
        <f t="shared" si="125"/>
        <v>CC5827285</v>
      </c>
      <c r="T1623" s="34" t="s">
        <v>5080</v>
      </c>
      <c r="U1623" s="34" t="s">
        <v>5228</v>
      </c>
      <c r="V1623" s="34" t="s">
        <v>5227</v>
      </c>
      <c r="W1623" s="34" t="s">
        <v>1030</v>
      </c>
      <c r="X1623" s="87">
        <v>29831</v>
      </c>
      <c r="Y1623">
        <v>41</v>
      </c>
      <c r="Z1623" s="36">
        <f>VLOOKUP($Y1623,[2]Edades!$A$3:$H$153,4,FALSE)</f>
        <v>5</v>
      </c>
      <c r="AA1623" s="34" t="str">
        <f>VLOOKUP($Y1623,[2]Edades!$A$3:$H$153,6,FALSE)</f>
        <v>5 - Adultez</v>
      </c>
      <c r="AB1623" s="34">
        <f>VLOOKUP($Y1623,[2]Edades!$A$3:$H$153,7,FALSE)</f>
        <v>9</v>
      </c>
      <c r="AC1623" s="34" t="str">
        <f>VLOOKUP($Y1623,[2]Edades!$A$3:$H$153,8,FALSE)</f>
        <v>40-44</v>
      </c>
      <c r="AD1623" s="34" t="s">
        <v>146</v>
      </c>
      <c r="AE1623">
        <v>1</v>
      </c>
      <c r="AF1623" s="34" t="s">
        <v>130</v>
      </c>
      <c r="AG1623" s="34" t="s">
        <v>2127</v>
      </c>
      <c r="AH1623" s="34" t="s">
        <v>2127</v>
      </c>
      <c r="AK1623" s="34" t="s">
        <v>125</v>
      </c>
      <c r="AM1623" s="34" t="s">
        <v>2127</v>
      </c>
      <c r="AN1623" s="36" t="s">
        <v>2127</v>
      </c>
      <c r="AO1623" s="36" t="s">
        <v>2127</v>
      </c>
      <c r="AP1623" s="34" t="s">
        <v>2127</v>
      </c>
      <c r="AQ1623" s="36" t="s">
        <v>2127</v>
      </c>
      <c r="AR1623" s="34" t="s">
        <v>2098</v>
      </c>
      <c r="AS1623" s="91" t="s">
        <v>7704</v>
      </c>
      <c r="AT1623" s="34">
        <v>3203428125</v>
      </c>
      <c r="AU1623" s="34" t="s">
        <v>2127</v>
      </c>
      <c r="AX1623" s="90"/>
      <c r="BA1623" s="91"/>
      <c r="BB1623" s="91"/>
      <c r="BC1623" s="91"/>
      <c r="BF1623" s="34" t="s">
        <v>4983</v>
      </c>
      <c r="BG1623" s="92" t="s">
        <v>2098</v>
      </c>
      <c r="BM1623" s="36" t="s">
        <v>131</v>
      </c>
      <c r="BN1623" s="34" t="s">
        <v>132</v>
      </c>
      <c r="BO1623" s="36">
        <v>0</v>
      </c>
      <c r="BQ1623" s="94"/>
      <c r="BS1623" s="36" t="s">
        <v>2127</v>
      </c>
      <c r="BU1623" s="95"/>
      <c r="BV1623" s="95"/>
      <c r="BW1623" s="61"/>
      <c r="BX1623" s="60"/>
      <c r="BY1623" s="59" t="str">
        <f t="shared" ca="1" si="126"/>
        <v/>
      </c>
      <c r="CD1623" s="68"/>
      <c r="CE1623" s="68"/>
      <c r="CF1623" s="67"/>
      <c r="CG1623"/>
      <c r="CH1623" s="2"/>
      <c r="CI1623" s="4" t="e">
        <f t="shared" si="127"/>
        <v>#DIV/0!</v>
      </c>
      <c r="CJ1623" s="5" t="str">
        <f t="shared" si="128"/>
        <v>SIN DATO</v>
      </c>
      <c r="CK1623" s="36">
        <v>0</v>
      </c>
      <c r="CL1623" s="66"/>
      <c r="CM1623" s="89">
        <v>44322</v>
      </c>
      <c r="CN1623" s="97">
        <v>44327</v>
      </c>
      <c r="CP1623"/>
      <c r="CQ1623" s="65"/>
      <c r="CR1623" s="65"/>
      <c r="CS1623" s="98"/>
      <c r="CT1623"/>
      <c r="CU1623"/>
      <c r="CV1623" s="97"/>
      <c r="CW1623" s="2">
        <v>118</v>
      </c>
      <c r="CX1623" s="82">
        <v>76</v>
      </c>
      <c r="DG1623" s="64"/>
      <c r="DI1623" s="89"/>
      <c r="DJ1623" s="89"/>
      <c r="DN1623" s="34"/>
      <c r="DO1623" s="34"/>
      <c r="DP1623" s="34"/>
      <c r="DQ1623" s="34"/>
      <c r="DR1623" s="34"/>
      <c r="DS1623" s="34" t="s">
        <v>2127</v>
      </c>
      <c r="DT1623" s="34"/>
      <c r="DU1623" s="47">
        <v>44327</v>
      </c>
      <c r="DY1623" s="1">
        <v>1</v>
      </c>
      <c r="DZ1623" t="s">
        <v>7940</v>
      </c>
      <c r="EA1623" s="4">
        <v>1.1499999999999999</v>
      </c>
      <c r="EB1623" s="4">
        <v>85</v>
      </c>
      <c r="EC1623" s="4">
        <v>240</v>
      </c>
      <c r="ED1623" s="4">
        <v>142</v>
      </c>
      <c r="EE1623" s="4">
        <v>45.2</v>
      </c>
      <c r="EF1623" s="4">
        <v>264</v>
      </c>
      <c r="EG1623" s="4">
        <v>1.2</v>
      </c>
      <c r="EJ1623"/>
      <c r="EL1623" s="34"/>
      <c r="EN1623" s="34"/>
    </row>
    <row r="1624" spans="1:144" x14ac:dyDescent="0.25">
      <c r="A1624" s="85">
        <v>2022</v>
      </c>
      <c r="B1624" s="87">
        <v>44830</v>
      </c>
      <c r="C1624" t="s">
        <v>121</v>
      </c>
      <c r="D1624" t="s">
        <v>122</v>
      </c>
      <c r="E1624" s="34" t="s">
        <v>7938</v>
      </c>
      <c r="F1624" s="34">
        <f t="shared" si="129"/>
        <v>1623</v>
      </c>
      <c r="G1624" s="34" t="s">
        <v>4985</v>
      </c>
      <c r="H1624">
        <v>18</v>
      </c>
      <c r="I1624" s="34" t="s">
        <v>6141</v>
      </c>
      <c r="J1624" s="34" t="s">
        <v>4988</v>
      </c>
      <c r="K1624" s="34" t="str">
        <f>VLOOKUP(J1624,[2]CodMpios!$B$347:$E$362,4,FALSE)</f>
        <v>18001 - Florencia</v>
      </c>
      <c r="L1624" s="34" t="str">
        <f>VLOOKUP($J1624,[2]Coord_Mpios_X_Y!$B$2:$K$1123,9,FALSE)</f>
        <v>1,749138703818</v>
      </c>
      <c r="M1624" s="34" t="str">
        <f>VLOOKUP($J1624,[2]Coord_Mpios_X_Y!$B$2:$K$1123,10,FALSE)</f>
        <v>-75,558239064333</v>
      </c>
      <c r="N1624" s="34" t="s">
        <v>139</v>
      </c>
      <c r="O1624" s="34" t="s">
        <v>126</v>
      </c>
      <c r="Q1624" s="34" t="s">
        <v>127</v>
      </c>
      <c r="R1624" s="34">
        <v>18105300</v>
      </c>
      <c r="S1624" s="34" t="str">
        <f t="shared" si="125"/>
        <v>CC18105300</v>
      </c>
      <c r="T1624" s="34" t="s">
        <v>1107</v>
      </c>
      <c r="U1624" s="34" t="s">
        <v>271</v>
      </c>
      <c r="V1624" s="34" t="s">
        <v>216</v>
      </c>
      <c r="X1624" s="87">
        <v>16186</v>
      </c>
      <c r="Y1624">
        <v>78</v>
      </c>
      <c r="Z1624" s="36">
        <f>VLOOKUP($Y1624,[2]Edades!$A$3:$H$153,4,FALSE)</f>
        <v>6</v>
      </c>
      <c r="AA1624" s="34" t="str">
        <f>VLOOKUP($Y1624,[2]Edades!$A$3:$H$153,6,FALSE)</f>
        <v>6 - Persona mayor</v>
      </c>
      <c r="AB1624" s="34">
        <f>VLOOKUP($Y1624,[2]Edades!$A$3:$H$153,7,FALSE)</f>
        <v>16</v>
      </c>
      <c r="AC1624" s="34" t="str">
        <f>VLOOKUP($Y1624,[2]Edades!$A$3:$H$153,8,FALSE)</f>
        <v>75-79</v>
      </c>
      <c r="AD1624" s="34" t="s">
        <v>146</v>
      </c>
      <c r="AE1624">
        <v>1</v>
      </c>
      <c r="AF1624" s="34" t="s">
        <v>2137</v>
      </c>
      <c r="AG1624" s="34" t="s">
        <v>2127</v>
      </c>
      <c r="AH1624" s="34" t="s">
        <v>2127</v>
      </c>
      <c r="AK1624" s="34" t="s">
        <v>139</v>
      </c>
      <c r="AM1624" s="34" t="s">
        <v>2127</v>
      </c>
      <c r="AN1624" s="36" t="s">
        <v>2127</v>
      </c>
      <c r="AO1624" s="36" t="s">
        <v>2127</v>
      </c>
      <c r="AP1624" s="34" t="s">
        <v>2127</v>
      </c>
      <c r="AQ1624" s="36" t="s">
        <v>2127</v>
      </c>
      <c r="AR1624" s="34" t="s">
        <v>2098</v>
      </c>
      <c r="AS1624" s="91" t="s">
        <v>7705</v>
      </c>
      <c r="AT1624" s="34">
        <v>3144311148</v>
      </c>
      <c r="AU1624" s="34" t="s">
        <v>2127</v>
      </c>
      <c r="AX1624" s="90"/>
      <c r="BA1624" s="91"/>
      <c r="BB1624" s="91"/>
      <c r="BC1624" s="91"/>
      <c r="BF1624" s="34" t="s">
        <v>4983</v>
      </c>
      <c r="BG1624" s="92" t="s">
        <v>2098</v>
      </c>
      <c r="BM1624" s="36" t="s">
        <v>131</v>
      </c>
      <c r="BN1624" s="34" t="s">
        <v>132</v>
      </c>
      <c r="BO1624" s="36">
        <v>0</v>
      </c>
      <c r="BQ1624" s="94"/>
      <c r="BS1624" s="36" t="s">
        <v>2127</v>
      </c>
      <c r="BU1624" s="95"/>
      <c r="BV1624" s="95"/>
      <c r="BW1624" s="61"/>
      <c r="BX1624" s="60"/>
      <c r="BY1624" s="59" t="str">
        <f t="shared" ca="1" si="126"/>
        <v/>
      </c>
      <c r="CD1624" s="68"/>
      <c r="CE1624" s="68"/>
      <c r="CF1624" s="67"/>
      <c r="CG1624">
        <v>68</v>
      </c>
      <c r="CH1624" s="2">
        <v>164</v>
      </c>
      <c r="CI1624" s="4">
        <f t="shared" si="127"/>
        <v>25.282569898869724</v>
      </c>
      <c r="CJ1624" s="5" t="str">
        <f t="shared" si="128"/>
        <v>SOBREPESO</v>
      </c>
      <c r="CK1624" s="36">
        <v>0</v>
      </c>
      <c r="CL1624" s="66"/>
      <c r="CM1624" s="89">
        <v>44323</v>
      </c>
      <c r="CN1624" s="97">
        <v>44343</v>
      </c>
      <c r="CP1624"/>
      <c r="CQ1624" s="65"/>
      <c r="CR1624" s="65"/>
      <c r="CS1624" s="98"/>
      <c r="CT1624"/>
      <c r="CU1624"/>
      <c r="CV1624" s="97"/>
      <c r="CW1624" s="2">
        <v>140</v>
      </c>
      <c r="CX1624" s="82">
        <v>60</v>
      </c>
      <c r="DG1624" s="64"/>
      <c r="DI1624" s="89"/>
      <c r="DJ1624" s="89"/>
      <c r="DN1624" s="34"/>
      <c r="DO1624" s="34"/>
      <c r="DP1624" s="34"/>
      <c r="DQ1624" s="34"/>
      <c r="DR1624" s="34"/>
      <c r="DS1624" s="34" t="s">
        <v>2127</v>
      </c>
      <c r="DT1624" s="34"/>
      <c r="DU1624" s="47">
        <v>44343</v>
      </c>
      <c r="DY1624" s="1">
        <v>3</v>
      </c>
      <c r="DZ1624" t="s">
        <v>7940</v>
      </c>
      <c r="EB1624" s="4">
        <v>115</v>
      </c>
      <c r="EH1624" s="4">
        <v>6.6</v>
      </c>
      <c r="EJ1624"/>
      <c r="EL1624" s="34"/>
      <c r="EN1624" s="34"/>
    </row>
    <row r="1625" spans="1:144" x14ac:dyDescent="0.25">
      <c r="A1625" s="85">
        <v>2022</v>
      </c>
      <c r="B1625" s="87">
        <v>44830</v>
      </c>
      <c r="C1625" t="s">
        <v>121</v>
      </c>
      <c r="D1625" t="s">
        <v>122</v>
      </c>
      <c r="E1625" s="34" t="s">
        <v>7938</v>
      </c>
      <c r="F1625" s="34">
        <f t="shared" si="129"/>
        <v>1624</v>
      </c>
      <c r="G1625" s="34" t="s">
        <v>4985</v>
      </c>
      <c r="H1625">
        <v>18</v>
      </c>
      <c r="I1625" s="34" t="s">
        <v>6141</v>
      </c>
      <c r="J1625" s="34" t="s">
        <v>4988</v>
      </c>
      <c r="K1625" s="34" t="str">
        <f>VLOOKUP(J1625,[2]CodMpios!$B$347:$E$362,4,FALSE)</f>
        <v>18001 - Florencia</v>
      </c>
      <c r="L1625" s="34" t="str">
        <f>VLOOKUP($J1625,[2]Coord_Mpios_X_Y!$B$2:$K$1123,9,FALSE)</f>
        <v>1,749138703818</v>
      </c>
      <c r="M1625" s="34" t="str">
        <f>VLOOKUP($J1625,[2]Coord_Mpios_X_Y!$B$2:$K$1123,10,FALSE)</f>
        <v>-75,558239064333</v>
      </c>
      <c r="N1625" s="34" t="s">
        <v>125</v>
      </c>
      <c r="O1625" s="34" t="s">
        <v>126</v>
      </c>
      <c r="Q1625" s="34" t="s">
        <v>127</v>
      </c>
      <c r="R1625" s="34">
        <v>17632480</v>
      </c>
      <c r="S1625" s="34" t="str">
        <f t="shared" si="125"/>
        <v>CC17632480</v>
      </c>
      <c r="T1625" s="34" t="s">
        <v>2485</v>
      </c>
      <c r="U1625" s="34" t="s">
        <v>320</v>
      </c>
      <c r="V1625" s="34" t="s">
        <v>2371</v>
      </c>
      <c r="W1625" s="34" t="s">
        <v>522</v>
      </c>
      <c r="X1625" s="87">
        <v>19121</v>
      </c>
      <c r="Y1625">
        <v>70</v>
      </c>
      <c r="Z1625" s="36">
        <f>VLOOKUP($Y1625,[2]Edades!$A$3:$H$153,4,FALSE)</f>
        <v>6</v>
      </c>
      <c r="AA1625" s="34" t="str">
        <f>VLOOKUP($Y1625,[2]Edades!$A$3:$H$153,6,FALSE)</f>
        <v>6 - Persona mayor</v>
      </c>
      <c r="AB1625" s="34">
        <f>VLOOKUP($Y1625,[2]Edades!$A$3:$H$153,7,FALSE)</f>
        <v>15</v>
      </c>
      <c r="AC1625" s="34" t="str">
        <f>VLOOKUP($Y1625,[2]Edades!$A$3:$H$153,8,FALSE)</f>
        <v>70-74</v>
      </c>
      <c r="AD1625" s="34" t="s">
        <v>146</v>
      </c>
      <c r="AE1625">
        <v>1</v>
      </c>
      <c r="AF1625" s="34" t="s">
        <v>2137</v>
      </c>
      <c r="AG1625" s="34" t="s">
        <v>2127</v>
      </c>
      <c r="AH1625" s="34" t="s">
        <v>2127</v>
      </c>
      <c r="AK1625" s="34" t="s">
        <v>125</v>
      </c>
      <c r="AM1625" s="34" t="s">
        <v>2127</v>
      </c>
      <c r="AN1625" s="36" t="s">
        <v>2127</v>
      </c>
      <c r="AO1625" s="36" t="s">
        <v>2127</v>
      </c>
      <c r="AP1625" s="34" t="s">
        <v>2127</v>
      </c>
      <c r="AQ1625" s="36" t="s">
        <v>2127</v>
      </c>
      <c r="AR1625" s="34" t="s">
        <v>2098</v>
      </c>
      <c r="AS1625" s="91" t="s">
        <v>7706</v>
      </c>
      <c r="AT1625" s="34">
        <v>4351150</v>
      </c>
      <c r="AU1625" s="34" t="s">
        <v>2127</v>
      </c>
      <c r="AX1625" s="90"/>
      <c r="BA1625" s="91"/>
      <c r="BB1625" s="91"/>
      <c r="BC1625" s="91"/>
      <c r="BF1625" s="34" t="s">
        <v>4983</v>
      </c>
      <c r="BG1625" s="92" t="s">
        <v>2098</v>
      </c>
      <c r="BM1625" s="36" t="s">
        <v>131</v>
      </c>
      <c r="BN1625" s="34" t="s">
        <v>132</v>
      </c>
      <c r="BO1625" s="36">
        <v>0</v>
      </c>
      <c r="BQ1625" s="94"/>
      <c r="BS1625" s="36" t="s">
        <v>2127</v>
      </c>
      <c r="BU1625" s="95"/>
      <c r="BV1625" s="95"/>
      <c r="BW1625" s="61"/>
      <c r="BX1625" s="60"/>
      <c r="BY1625" s="59" t="str">
        <f t="shared" ca="1" si="126"/>
        <v/>
      </c>
      <c r="CD1625" s="68"/>
      <c r="CE1625" s="68"/>
      <c r="CF1625" s="67"/>
      <c r="CG1625"/>
      <c r="CH1625" s="2"/>
      <c r="CI1625" s="4" t="e">
        <f t="shared" si="127"/>
        <v>#DIV/0!</v>
      </c>
      <c r="CJ1625" s="5" t="str">
        <f t="shared" si="128"/>
        <v>SIN DATO</v>
      </c>
      <c r="CK1625" s="36">
        <v>0</v>
      </c>
      <c r="CL1625" s="66"/>
      <c r="CM1625" s="89">
        <v>44344</v>
      </c>
      <c r="CN1625" s="97">
        <v>44356</v>
      </c>
      <c r="CP1625"/>
      <c r="CQ1625" s="65"/>
      <c r="CR1625" s="65"/>
      <c r="CS1625" s="98"/>
      <c r="CT1625"/>
      <c r="CU1625"/>
      <c r="CV1625" s="97"/>
      <c r="CW1625" s="2">
        <v>120</v>
      </c>
      <c r="CX1625" s="82">
        <v>80</v>
      </c>
      <c r="DG1625" s="64"/>
      <c r="DI1625" s="89"/>
      <c r="DJ1625" s="89"/>
      <c r="DN1625" s="34"/>
      <c r="DO1625" s="34"/>
      <c r="DP1625" s="34"/>
      <c r="DQ1625" s="34"/>
      <c r="DR1625" s="34"/>
      <c r="DS1625" s="34" t="s">
        <v>2127</v>
      </c>
      <c r="DT1625" s="34"/>
      <c r="DU1625" s="47">
        <v>44356</v>
      </c>
      <c r="DY1625" s="1">
        <v>2</v>
      </c>
      <c r="DZ1625" t="s">
        <v>7940</v>
      </c>
      <c r="EA1625" s="4">
        <v>1.1000000000000001</v>
      </c>
      <c r="EB1625" s="4">
        <v>106</v>
      </c>
      <c r="EC1625" s="4">
        <v>183</v>
      </c>
      <c r="EE1625" s="4">
        <v>32.9</v>
      </c>
      <c r="EF1625" s="4">
        <v>218</v>
      </c>
      <c r="EG1625" s="4">
        <v>2.2000000000000002</v>
      </c>
      <c r="EJ1625"/>
      <c r="EL1625" s="34"/>
      <c r="EN1625" s="34"/>
    </row>
    <row r="1626" spans="1:144" x14ac:dyDescent="0.25">
      <c r="A1626" s="85">
        <v>2022</v>
      </c>
      <c r="B1626" s="87">
        <v>44830</v>
      </c>
      <c r="C1626" t="s">
        <v>121</v>
      </c>
      <c r="D1626" t="s">
        <v>122</v>
      </c>
      <c r="E1626" s="34" t="s">
        <v>7938</v>
      </c>
      <c r="F1626" s="34">
        <f t="shared" si="129"/>
        <v>1625</v>
      </c>
      <c r="G1626" s="34" t="s">
        <v>4985</v>
      </c>
      <c r="H1626">
        <v>18</v>
      </c>
      <c r="I1626" s="34" t="s">
        <v>6141</v>
      </c>
      <c r="J1626" s="34" t="s">
        <v>5110</v>
      </c>
      <c r="K1626" s="34" t="str">
        <f>VLOOKUP(J1626,[2]CodMpios!$B$347:$E$362,4,FALSE)</f>
        <v>18479 - Morelia</v>
      </c>
      <c r="L1626" s="34" t="str">
        <f>VLOOKUP($J1626,[2]Coord_Mpios_X_Y!$B$2:$K$1123,9,FALSE)</f>
        <v>1,382996109840</v>
      </c>
      <c r="M1626" s="34" t="str">
        <f>VLOOKUP($J1626,[2]Coord_Mpios_X_Y!$B$2:$K$1123,10,FALSE)</f>
        <v>-75,673811233713</v>
      </c>
      <c r="N1626" s="34" t="s">
        <v>125</v>
      </c>
      <c r="O1626" s="34" t="s">
        <v>126</v>
      </c>
      <c r="Q1626" s="34" t="s">
        <v>127</v>
      </c>
      <c r="R1626" s="34">
        <v>4962806</v>
      </c>
      <c r="S1626" s="34" t="str">
        <f t="shared" si="125"/>
        <v>CC4962806</v>
      </c>
      <c r="T1626" s="34" t="s">
        <v>1064</v>
      </c>
      <c r="U1626" s="34" t="s">
        <v>341</v>
      </c>
      <c r="V1626" s="34" t="s">
        <v>2131</v>
      </c>
      <c r="W1626" s="34" t="s">
        <v>207</v>
      </c>
      <c r="X1626" s="87">
        <v>18934</v>
      </c>
      <c r="Y1626">
        <v>71</v>
      </c>
      <c r="Z1626" s="36">
        <f>VLOOKUP($Y1626,[2]Edades!$A$3:$H$153,4,FALSE)</f>
        <v>6</v>
      </c>
      <c r="AA1626" s="34" t="str">
        <f>VLOOKUP($Y1626,[2]Edades!$A$3:$H$153,6,FALSE)</f>
        <v>6 - Persona mayor</v>
      </c>
      <c r="AB1626" s="34">
        <f>VLOOKUP($Y1626,[2]Edades!$A$3:$H$153,7,FALSE)</f>
        <v>15</v>
      </c>
      <c r="AC1626" s="34" t="str">
        <f>VLOOKUP($Y1626,[2]Edades!$A$3:$H$153,8,FALSE)</f>
        <v>70-74</v>
      </c>
      <c r="AD1626" s="34" t="s">
        <v>146</v>
      </c>
      <c r="AE1626">
        <v>1</v>
      </c>
      <c r="AF1626" s="34" t="s">
        <v>2137</v>
      </c>
      <c r="AG1626" s="34" t="s">
        <v>2127</v>
      </c>
      <c r="AH1626" s="34" t="s">
        <v>2127</v>
      </c>
      <c r="AK1626" s="34" t="s">
        <v>125</v>
      </c>
      <c r="AM1626" s="34" t="s">
        <v>2127</v>
      </c>
      <c r="AN1626" s="36" t="s">
        <v>2127</v>
      </c>
      <c r="AO1626" s="36" t="s">
        <v>2127</v>
      </c>
      <c r="AP1626" s="34" t="s">
        <v>2127</v>
      </c>
      <c r="AQ1626" s="36" t="s">
        <v>2127</v>
      </c>
      <c r="AR1626" s="34" t="s">
        <v>5906</v>
      </c>
      <c r="AS1626" s="91" t="s">
        <v>7707</v>
      </c>
      <c r="AT1626" s="34">
        <v>3144692756</v>
      </c>
      <c r="AU1626" s="34" t="s">
        <v>2127</v>
      </c>
      <c r="AX1626" s="90"/>
      <c r="BA1626" s="91"/>
      <c r="BB1626" s="91"/>
      <c r="BC1626" s="91"/>
      <c r="BF1626" s="34" t="s">
        <v>4983</v>
      </c>
      <c r="BG1626" s="92" t="s">
        <v>2098</v>
      </c>
      <c r="BM1626" s="36" t="s">
        <v>131</v>
      </c>
      <c r="BN1626" s="34" t="s">
        <v>132</v>
      </c>
      <c r="BO1626" s="36">
        <v>0</v>
      </c>
      <c r="BQ1626" s="94"/>
      <c r="BS1626" s="36" t="s">
        <v>2127</v>
      </c>
      <c r="BU1626" s="95"/>
      <c r="BV1626" s="95"/>
      <c r="BW1626" s="61"/>
      <c r="BX1626" s="60"/>
      <c r="BY1626" s="59" t="str">
        <f t="shared" ca="1" si="126"/>
        <v/>
      </c>
      <c r="CD1626" s="68"/>
      <c r="CE1626" s="68"/>
      <c r="CF1626" s="67"/>
      <c r="CG1626">
        <v>83</v>
      </c>
      <c r="CH1626" s="2">
        <v>172</v>
      </c>
      <c r="CI1626" s="4">
        <f t="shared" si="127"/>
        <v>28.055705786911847</v>
      </c>
      <c r="CJ1626" s="5" t="str">
        <f t="shared" si="128"/>
        <v>SOBREPESO</v>
      </c>
      <c r="CK1626" s="36">
        <v>0</v>
      </c>
      <c r="CL1626" s="66"/>
      <c r="CM1626" s="89">
        <v>44349</v>
      </c>
      <c r="CN1626" s="97">
        <v>44378</v>
      </c>
      <c r="CP1626"/>
      <c r="CQ1626" s="65"/>
      <c r="CR1626" s="65"/>
      <c r="CS1626" s="98"/>
      <c r="CT1626"/>
      <c r="CU1626"/>
      <c r="CV1626" s="97"/>
      <c r="CW1626" s="2">
        <v>120</v>
      </c>
      <c r="CX1626" s="82">
        <v>70</v>
      </c>
      <c r="DG1626" s="64"/>
      <c r="DI1626" s="89"/>
      <c r="DJ1626" s="89"/>
      <c r="DN1626" s="34"/>
      <c r="DO1626" s="34"/>
      <c r="DP1626" s="34"/>
      <c r="DQ1626" s="34"/>
      <c r="DR1626" s="34"/>
      <c r="DS1626" s="34" t="s">
        <v>2127</v>
      </c>
      <c r="DT1626" s="34"/>
      <c r="DU1626" s="47">
        <v>44582</v>
      </c>
      <c r="DY1626" s="1">
        <v>3</v>
      </c>
      <c r="DZ1626" t="s">
        <v>7940</v>
      </c>
      <c r="EA1626" s="4">
        <v>1.1599999999999999</v>
      </c>
      <c r="EB1626" s="4">
        <v>129</v>
      </c>
      <c r="EC1626" s="4">
        <v>108</v>
      </c>
      <c r="ED1626" s="4">
        <v>46</v>
      </c>
      <c r="EE1626" s="4">
        <v>31.9</v>
      </c>
      <c r="EF1626" s="4">
        <v>153</v>
      </c>
      <c r="EG1626" s="4">
        <v>2.1</v>
      </c>
      <c r="EJ1626"/>
      <c r="EL1626" s="34"/>
      <c r="EN1626" s="34"/>
    </row>
    <row r="1627" spans="1:144" x14ac:dyDescent="0.25">
      <c r="A1627" s="85">
        <v>2022</v>
      </c>
      <c r="B1627" s="87">
        <v>44830</v>
      </c>
      <c r="C1627" t="s">
        <v>121</v>
      </c>
      <c r="D1627" t="s">
        <v>122</v>
      </c>
      <c r="E1627" s="34" t="s">
        <v>7938</v>
      </c>
      <c r="F1627" s="34">
        <f t="shared" si="129"/>
        <v>1626</v>
      </c>
      <c r="G1627" s="34" t="s">
        <v>4985</v>
      </c>
      <c r="H1627">
        <v>18</v>
      </c>
      <c r="I1627" s="34" t="s">
        <v>6141</v>
      </c>
      <c r="J1627" s="34" t="s">
        <v>5049</v>
      </c>
      <c r="K1627" s="34" t="str">
        <f>VLOOKUP(J1627,[2]CodMpios!$B$347:$E$362,4,FALSE)</f>
        <v>18610 - San José Del Fragua</v>
      </c>
      <c r="L1627" s="34" t="str">
        <f>VLOOKUP($J1627,[2]Coord_Mpios_X_Y!$B$2:$K$1123,9,FALSE)</f>
        <v>1,304702314265</v>
      </c>
      <c r="M1627" s="34" t="str">
        <f>VLOOKUP($J1627,[2]Coord_Mpios_X_Y!$B$2:$K$1123,10,FALSE)</f>
        <v>-76,110005941537</v>
      </c>
      <c r="N1627" s="34" t="s">
        <v>139</v>
      </c>
      <c r="O1627" s="34" t="s">
        <v>126</v>
      </c>
      <c r="Q1627" s="34" t="s">
        <v>127</v>
      </c>
      <c r="R1627" s="34">
        <v>1143876168</v>
      </c>
      <c r="S1627" s="34" t="str">
        <f t="shared" si="125"/>
        <v>CC1143876168</v>
      </c>
      <c r="T1627" s="34" t="s">
        <v>911</v>
      </c>
      <c r="U1627" s="34" t="s">
        <v>625</v>
      </c>
      <c r="V1627" s="34" t="s">
        <v>507</v>
      </c>
      <c r="W1627" s="34" t="s">
        <v>2371</v>
      </c>
      <c r="X1627" s="87">
        <v>36067</v>
      </c>
      <c r="Y1627">
        <v>24</v>
      </c>
      <c r="Z1627" s="36">
        <f>VLOOKUP($Y1627,[2]Edades!$A$3:$H$153,4,FALSE)</f>
        <v>4</v>
      </c>
      <c r="AA1627" s="34" t="str">
        <f>VLOOKUP($Y1627,[2]Edades!$A$3:$H$153,6,FALSE)</f>
        <v>4 - Juventud</v>
      </c>
      <c r="AB1627" s="34">
        <f>VLOOKUP($Y1627,[2]Edades!$A$3:$H$153,7,FALSE)</f>
        <v>5</v>
      </c>
      <c r="AC1627" s="34" t="str">
        <f>VLOOKUP($Y1627,[2]Edades!$A$3:$H$153,8,FALSE)</f>
        <v>20-24</v>
      </c>
      <c r="AD1627" s="34" t="s">
        <v>146</v>
      </c>
      <c r="AE1627">
        <v>1</v>
      </c>
      <c r="AF1627" s="34" t="s">
        <v>130</v>
      </c>
      <c r="AG1627" s="34" t="s">
        <v>2127</v>
      </c>
      <c r="AH1627" s="34" t="s">
        <v>2127</v>
      </c>
      <c r="AK1627" s="34" t="s">
        <v>139</v>
      </c>
      <c r="AM1627" s="34" t="s">
        <v>2127</v>
      </c>
      <c r="AN1627" s="36" t="s">
        <v>2127</v>
      </c>
      <c r="AO1627" s="36" t="s">
        <v>2127</v>
      </c>
      <c r="AP1627" s="34" t="s">
        <v>2127</v>
      </c>
      <c r="AQ1627" s="36" t="s">
        <v>2127</v>
      </c>
      <c r="AR1627" s="34" t="s">
        <v>2098</v>
      </c>
      <c r="AS1627" s="91" t="s">
        <v>7708</v>
      </c>
      <c r="AT1627" s="34">
        <v>3226024363</v>
      </c>
      <c r="AU1627" s="34" t="s">
        <v>2127</v>
      </c>
      <c r="AX1627" s="90"/>
      <c r="BA1627" s="91"/>
      <c r="BB1627" s="91"/>
      <c r="BC1627" s="91"/>
      <c r="BF1627" s="34" t="s">
        <v>4983</v>
      </c>
      <c r="BG1627" s="92" t="s">
        <v>2098</v>
      </c>
      <c r="BM1627" s="36" t="s">
        <v>131</v>
      </c>
      <c r="BN1627" s="34" t="s">
        <v>132</v>
      </c>
      <c r="BO1627" s="36">
        <v>0</v>
      </c>
      <c r="BQ1627" s="94"/>
      <c r="BS1627" s="36" t="s">
        <v>2127</v>
      </c>
      <c r="BU1627" s="95"/>
      <c r="BV1627" s="95"/>
      <c r="BW1627" s="61"/>
      <c r="BX1627" s="60"/>
      <c r="BY1627" s="59" t="str">
        <f t="shared" ca="1" si="126"/>
        <v/>
      </c>
      <c r="CD1627" s="68"/>
      <c r="CE1627" s="68"/>
      <c r="CF1627" s="67"/>
      <c r="CG1627"/>
      <c r="CH1627" s="2"/>
      <c r="CI1627" s="4" t="e">
        <f t="shared" si="127"/>
        <v>#DIV/0!</v>
      </c>
      <c r="CJ1627" s="5" t="str">
        <f t="shared" si="128"/>
        <v>SIN DATO</v>
      </c>
      <c r="CK1627" s="36">
        <v>0</v>
      </c>
      <c r="CL1627" s="66"/>
      <c r="CM1627" s="89">
        <v>44350</v>
      </c>
      <c r="CN1627" s="97">
        <v>44405</v>
      </c>
      <c r="CP1627"/>
      <c r="CQ1627" s="65"/>
      <c r="CR1627" s="65"/>
      <c r="CS1627" s="98"/>
      <c r="CT1627"/>
      <c r="CU1627"/>
      <c r="CV1627" s="97"/>
      <c r="CW1627" s="2"/>
      <c r="CX1627" s="82"/>
      <c r="DG1627" s="64"/>
      <c r="DI1627" s="89"/>
      <c r="DJ1627" s="89"/>
      <c r="DN1627" s="34"/>
      <c r="DO1627" s="34"/>
      <c r="DP1627" s="34"/>
      <c r="DQ1627" s="34"/>
      <c r="DR1627" s="34"/>
      <c r="DS1627" s="34" t="s">
        <v>2127</v>
      </c>
      <c r="DT1627" s="34"/>
      <c r="DU1627" s="47">
        <v>44405</v>
      </c>
      <c r="DY1627" s="1">
        <v>1</v>
      </c>
      <c r="DZ1627" t="s">
        <v>7940</v>
      </c>
      <c r="EB1627" s="4"/>
      <c r="EJ1627"/>
      <c r="EL1627" s="34"/>
      <c r="EN1627" s="34"/>
    </row>
    <row r="1628" spans="1:144" x14ac:dyDescent="0.25">
      <c r="A1628" s="85">
        <v>2022</v>
      </c>
      <c r="B1628" s="87">
        <v>44830</v>
      </c>
      <c r="C1628" t="s">
        <v>121</v>
      </c>
      <c r="D1628" t="s">
        <v>122</v>
      </c>
      <c r="E1628" s="34" t="s">
        <v>7938</v>
      </c>
      <c r="F1628" s="34">
        <f t="shared" si="129"/>
        <v>1627</v>
      </c>
      <c r="G1628" s="34" t="s">
        <v>4985</v>
      </c>
      <c r="H1628">
        <v>18</v>
      </c>
      <c r="I1628" s="34" t="s">
        <v>6141</v>
      </c>
      <c r="J1628" s="34" t="s">
        <v>4991</v>
      </c>
      <c r="K1628" s="34" t="str">
        <f>VLOOKUP(J1628,[2]CodMpios!$B$347:$E$362,4,FALSE)</f>
        <v>18592 - Puerto Rico</v>
      </c>
      <c r="L1628" s="34" t="str">
        <f>VLOOKUP($J1628,[2]Coord_Mpios_X_Y!$B$2:$K$1123,9,FALSE)</f>
        <v>2,018940891255</v>
      </c>
      <c r="M1628" s="34" t="str">
        <f>VLOOKUP($J1628,[2]Coord_Mpios_X_Y!$B$2:$K$1123,10,FALSE)</f>
        <v>-75,073086267336</v>
      </c>
      <c r="N1628" s="34" t="s">
        <v>125</v>
      </c>
      <c r="O1628" s="34" t="s">
        <v>126</v>
      </c>
      <c r="Q1628" s="34" t="s">
        <v>127</v>
      </c>
      <c r="R1628" s="34">
        <v>40758111</v>
      </c>
      <c r="S1628" s="34" t="str">
        <f t="shared" si="125"/>
        <v>CC40758111</v>
      </c>
      <c r="T1628" s="34" t="s">
        <v>739</v>
      </c>
      <c r="V1628" s="34" t="s">
        <v>1327</v>
      </c>
      <c r="X1628" s="87">
        <v>20197</v>
      </c>
      <c r="Y1628">
        <v>67</v>
      </c>
      <c r="Z1628" s="36">
        <f>VLOOKUP($Y1628,[2]Edades!$A$3:$H$153,4,FALSE)</f>
        <v>6</v>
      </c>
      <c r="AA1628" s="34" t="str">
        <f>VLOOKUP($Y1628,[2]Edades!$A$3:$H$153,6,FALSE)</f>
        <v>6 - Persona mayor</v>
      </c>
      <c r="AB1628" s="34">
        <f>VLOOKUP($Y1628,[2]Edades!$A$3:$H$153,7,FALSE)</f>
        <v>14</v>
      </c>
      <c r="AC1628" s="34" t="str">
        <f>VLOOKUP($Y1628,[2]Edades!$A$3:$H$153,8,FALSE)</f>
        <v>65-69</v>
      </c>
      <c r="AD1628" s="34" t="s">
        <v>129</v>
      </c>
      <c r="AE1628" s="1">
        <v>2</v>
      </c>
      <c r="AF1628" s="34" t="s">
        <v>2137</v>
      </c>
      <c r="AG1628" s="34" t="s">
        <v>2127</v>
      </c>
      <c r="AH1628" s="34" t="s">
        <v>2127</v>
      </c>
      <c r="AK1628" s="34" t="s">
        <v>125</v>
      </c>
      <c r="AM1628" s="34" t="s">
        <v>2127</v>
      </c>
      <c r="AN1628" s="36" t="s">
        <v>2127</v>
      </c>
      <c r="AO1628" s="36" t="s">
        <v>2127</v>
      </c>
      <c r="AP1628" s="34" t="s">
        <v>2127</v>
      </c>
      <c r="AQ1628" s="36" t="s">
        <v>2127</v>
      </c>
      <c r="AR1628" s="34" t="s">
        <v>4989</v>
      </c>
      <c r="AS1628" s="91" t="s">
        <v>7709</v>
      </c>
      <c r="AT1628" s="34">
        <v>3115985301</v>
      </c>
      <c r="AU1628" s="34" t="s">
        <v>2127</v>
      </c>
      <c r="AX1628" s="90"/>
      <c r="BA1628" s="91"/>
      <c r="BB1628" s="91"/>
      <c r="BC1628" s="91"/>
      <c r="BF1628" s="34" t="s">
        <v>4983</v>
      </c>
      <c r="BG1628" s="92" t="s">
        <v>2098</v>
      </c>
      <c r="BM1628" s="36" t="s">
        <v>131</v>
      </c>
      <c r="BN1628" s="34" t="s">
        <v>132</v>
      </c>
      <c r="BO1628" s="36">
        <v>0</v>
      </c>
      <c r="BQ1628" s="94"/>
      <c r="BS1628" s="36" t="s">
        <v>2127</v>
      </c>
      <c r="BU1628" s="95"/>
      <c r="BV1628" s="95"/>
      <c r="BW1628" s="61"/>
      <c r="BX1628" s="60"/>
      <c r="BY1628" s="59" t="str">
        <f t="shared" ca="1" si="126"/>
        <v/>
      </c>
      <c r="CD1628" s="68"/>
      <c r="CE1628" s="68"/>
      <c r="CF1628" s="67"/>
      <c r="CG1628">
        <v>64</v>
      </c>
      <c r="CH1628" s="2">
        <v>150</v>
      </c>
      <c r="CI1628" s="4">
        <f t="shared" si="127"/>
        <v>28.444444444444443</v>
      </c>
      <c r="CJ1628" s="5" t="str">
        <f t="shared" si="128"/>
        <v>SOBREPESO</v>
      </c>
      <c r="CK1628" s="36">
        <v>0</v>
      </c>
      <c r="CL1628" s="66"/>
      <c r="CM1628" s="89">
        <v>44314</v>
      </c>
      <c r="CN1628" s="97">
        <v>44350</v>
      </c>
      <c r="CP1628"/>
      <c r="CQ1628" s="65"/>
      <c r="CR1628" s="65"/>
      <c r="CS1628" s="98"/>
      <c r="CT1628"/>
      <c r="CU1628"/>
      <c r="CV1628" s="97"/>
      <c r="CW1628" s="2">
        <v>120</v>
      </c>
      <c r="CX1628" s="82">
        <v>80</v>
      </c>
      <c r="DG1628" s="64"/>
      <c r="DI1628" s="89"/>
      <c r="DJ1628" s="89"/>
      <c r="DN1628" s="34"/>
      <c r="DO1628" s="34"/>
      <c r="DP1628" s="34"/>
      <c r="DQ1628" s="34"/>
      <c r="DR1628" s="34"/>
      <c r="DS1628" s="34" t="s">
        <v>2127</v>
      </c>
      <c r="DT1628" s="34"/>
      <c r="DU1628" s="47">
        <v>44712</v>
      </c>
      <c r="DY1628" s="1">
        <v>1</v>
      </c>
      <c r="DZ1628" t="s">
        <v>7940</v>
      </c>
      <c r="EA1628" s="4">
        <v>0.69</v>
      </c>
      <c r="EB1628" s="4">
        <v>100</v>
      </c>
      <c r="EC1628" s="4">
        <v>197</v>
      </c>
      <c r="ED1628" s="4">
        <v>124</v>
      </c>
      <c r="EE1628" s="4">
        <v>54.8</v>
      </c>
      <c r="EF1628" s="4">
        <v>129</v>
      </c>
      <c r="EG1628" s="4">
        <v>2.2000000000000002</v>
      </c>
      <c r="EH1628" s="4">
        <v>6.2</v>
      </c>
      <c r="EJ1628"/>
      <c r="EL1628" s="34"/>
      <c r="EN1628" s="34"/>
    </row>
    <row r="1629" spans="1:144" x14ac:dyDescent="0.25">
      <c r="A1629" s="85">
        <v>2022</v>
      </c>
      <c r="B1629" s="87">
        <v>44830</v>
      </c>
      <c r="C1629" t="s">
        <v>121</v>
      </c>
      <c r="D1629" t="s">
        <v>122</v>
      </c>
      <c r="E1629" s="34" t="s">
        <v>7938</v>
      </c>
      <c r="F1629" s="34">
        <f t="shared" si="129"/>
        <v>1628</v>
      </c>
      <c r="G1629" s="34" t="s">
        <v>4985</v>
      </c>
      <c r="H1629">
        <v>18</v>
      </c>
      <c r="I1629" s="34" t="s">
        <v>6141</v>
      </c>
      <c r="J1629" s="34" t="s">
        <v>4984</v>
      </c>
      <c r="K1629" s="34" t="str">
        <f>VLOOKUP(J1629,[2]CodMpios!$B$347:$E$362,4,FALSE)</f>
        <v>18753 - San Vicente Del Caguán</v>
      </c>
      <c r="L1629" s="34" t="str">
        <f>VLOOKUP($J1629,[2]Coord_Mpios_X_Y!$B$2:$K$1123,9,FALSE)</f>
        <v>1,567801695842</v>
      </c>
      <c r="M1629" s="34" t="str">
        <f>VLOOKUP($J1629,[2]Coord_Mpios_X_Y!$B$2:$K$1123,10,FALSE)</f>
        <v>-74,262977514784</v>
      </c>
      <c r="N1629" s="34" t="s">
        <v>125</v>
      </c>
      <c r="O1629" s="34" t="s">
        <v>126</v>
      </c>
      <c r="Q1629" s="34" t="s">
        <v>127</v>
      </c>
      <c r="R1629" s="34">
        <v>40732408</v>
      </c>
      <c r="S1629" s="34" t="str">
        <f t="shared" si="125"/>
        <v>CC40732408</v>
      </c>
      <c r="T1629" s="34" t="s">
        <v>5226</v>
      </c>
      <c r="U1629" s="34" t="s">
        <v>2367</v>
      </c>
      <c r="V1629" s="34" t="s">
        <v>495</v>
      </c>
      <c r="W1629" s="34" t="s">
        <v>2382</v>
      </c>
      <c r="X1629" s="87">
        <v>29409</v>
      </c>
      <c r="Y1629">
        <v>42</v>
      </c>
      <c r="Z1629" s="36">
        <f>VLOOKUP($Y1629,[2]Edades!$A$3:$H$153,4,FALSE)</f>
        <v>5</v>
      </c>
      <c r="AA1629" s="34" t="str">
        <f>VLOOKUP($Y1629,[2]Edades!$A$3:$H$153,6,FALSE)</f>
        <v>5 - Adultez</v>
      </c>
      <c r="AB1629" s="34">
        <f>VLOOKUP($Y1629,[2]Edades!$A$3:$H$153,7,FALSE)</f>
        <v>9</v>
      </c>
      <c r="AC1629" s="34" t="str">
        <f>VLOOKUP($Y1629,[2]Edades!$A$3:$H$153,8,FALSE)</f>
        <v>40-44</v>
      </c>
      <c r="AD1629" s="34" t="s">
        <v>129</v>
      </c>
      <c r="AE1629" s="1">
        <v>2</v>
      </c>
      <c r="AF1629" s="34" t="s">
        <v>130</v>
      </c>
      <c r="AG1629" s="34" t="s">
        <v>2127</v>
      </c>
      <c r="AH1629" s="34" t="s">
        <v>2127</v>
      </c>
      <c r="AK1629" s="34" t="s">
        <v>125</v>
      </c>
      <c r="AM1629" s="34" t="s">
        <v>2127</v>
      </c>
      <c r="AN1629" s="36" t="s">
        <v>2127</v>
      </c>
      <c r="AO1629" s="36" t="s">
        <v>2127</v>
      </c>
      <c r="AP1629" s="34" t="s">
        <v>2127</v>
      </c>
      <c r="AQ1629" s="36" t="s">
        <v>2127</v>
      </c>
      <c r="AR1629" s="34" t="s">
        <v>5042</v>
      </c>
      <c r="AS1629" s="91" t="s">
        <v>7710</v>
      </c>
      <c r="AT1629" s="34">
        <v>3222314909</v>
      </c>
      <c r="AU1629" s="34" t="s">
        <v>2127</v>
      </c>
      <c r="AX1629" s="90"/>
      <c r="BA1629" s="91"/>
      <c r="BB1629" s="91"/>
      <c r="BC1629" s="91"/>
      <c r="BF1629" s="34" t="s">
        <v>4983</v>
      </c>
      <c r="BG1629" s="92" t="s">
        <v>2098</v>
      </c>
      <c r="BM1629" s="36" t="s">
        <v>131</v>
      </c>
      <c r="BN1629" s="34" t="s">
        <v>132</v>
      </c>
      <c r="BO1629" s="36">
        <v>0</v>
      </c>
      <c r="BQ1629" s="94"/>
      <c r="BS1629" s="36" t="s">
        <v>2127</v>
      </c>
      <c r="BU1629" s="95"/>
      <c r="BV1629" s="95"/>
      <c r="BW1629" s="61"/>
      <c r="BX1629" s="60"/>
      <c r="BY1629" s="59" t="str">
        <f t="shared" ca="1" si="126"/>
        <v/>
      </c>
      <c r="CD1629" s="68"/>
      <c r="CE1629" s="68"/>
      <c r="CF1629" s="67"/>
      <c r="CG1629"/>
      <c r="CH1629" s="2"/>
      <c r="CI1629" s="4" t="e">
        <f t="shared" si="127"/>
        <v>#DIV/0!</v>
      </c>
      <c r="CJ1629" s="5" t="str">
        <f t="shared" si="128"/>
        <v>SIN DATO</v>
      </c>
      <c r="CK1629" s="36">
        <v>0</v>
      </c>
      <c r="CL1629" s="66"/>
      <c r="CM1629" s="89">
        <v>44336</v>
      </c>
      <c r="CN1629" s="97">
        <v>44355</v>
      </c>
      <c r="CP1629"/>
      <c r="CQ1629" s="65"/>
      <c r="CR1629" s="65"/>
      <c r="CS1629" s="98"/>
      <c r="CT1629"/>
      <c r="CU1629"/>
      <c r="CV1629" s="97"/>
      <c r="CW1629" s="2"/>
      <c r="CX1629" s="82"/>
      <c r="DG1629" s="64"/>
      <c r="DI1629" s="89"/>
      <c r="DJ1629" s="89"/>
      <c r="DN1629" s="34"/>
      <c r="DO1629" s="34"/>
      <c r="DP1629" s="34"/>
      <c r="DQ1629" s="34"/>
      <c r="DR1629" s="34"/>
      <c r="DS1629" s="34" t="s">
        <v>2127</v>
      </c>
      <c r="DT1629" s="34"/>
      <c r="DY1629" s="1">
        <v>5</v>
      </c>
      <c r="DZ1629" t="s">
        <v>7941</v>
      </c>
      <c r="EB1629" s="4"/>
      <c r="EJ1629"/>
      <c r="EL1629" s="34"/>
      <c r="EN1629" s="34"/>
    </row>
    <row r="1630" spans="1:144" x14ac:dyDescent="0.25">
      <c r="A1630" s="85">
        <v>2022</v>
      </c>
      <c r="B1630" s="87">
        <v>44830</v>
      </c>
      <c r="C1630" t="s">
        <v>121</v>
      </c>
      <c r="D1630" t="s">
        <v>122</v>
      </c>
      <c r="E1630" s="34" t="s">
        <v>7938</v>
      </c>
      <c r="F1630" s="34">
        <f t="shared" si="129"/>
        <v>1629</v>
      </c>
      <c r="G1630" s="34" t="s">
        <v>4985</v>
      </c>
      <c r="H1630">
        <v>18</v>
      </c>
      <c r="I1630" s="34" t="s">
        <v>6141</v>
      </c>
      <c r="J1630" s="34" t="s">
        <v>4988</v>
      </c>
      <c r="K1630" s="34" t="str">
        <f>VLOOKUP(J1630,[2]CodMpios!$B$347:$E$362,4,FALSE)</f>
        <v>18001 - Florencia</v>
      </c>
      <c r="L1630" s="34" t="str">
        <f>VLOOKUP($J1630,[2]Coord_Mpios_X_Y!$B$2:$K$1123,9,FALSE)</f>
        <v>1,749138703818</v>
      </c>
      <c r="M1630" s="34" t="str">
        <f>VLOOKUP($J1630,[2]Coord_Mpios_X_Y!$B$2:$K$1123,10,FALSE)</f>
        <v>-75,558239064333</v>
      </c>
      <c r="N1630" s="34" t="s">
        <v>125</v>
      </c>
      <c r="O1630" s="34" t="s">
        <v>126</v>
      </c>
      <c r="Q1630" s="34" t="s">
        <v>127</v>
      </c>
      <c r="R1630" s="34">
        <v>11787649</v>
      </c>
      <c r="S1630" s="34" t="str">
        <f t="shared" si="125"/>
        <v>CC11787649</v>
      </c>
      <c r="T1630" s="34" t="s">
        <v>1282</v>
      </c>
      <c r="U1630" s="34" t="s">
        <v>145</v>
      </c>
      <c r="V1630" s="34" t="s">
        <v>2350</v>
      </c>
      <c r="W1630" s="34" t="s">
        <v>5096</v>
      </c>
      <c r="X1630" s="87">
        <v>19398</v>
      </c>
      <c r="Y1630">
        <v>70</v>
      </c>
      <c r="Z1630" s="36">
        <f>VLOOKUP($Y1630,[2]Edades!$A$3:$H$153,4,FALSE)</f>
        <v>6</v>
      </c>
      <c r="AA1630" s="34" t="str">
        <f>VLOOKUP($Y1630,[2]Edades!$A$3:$H$153,6,FALSE)</f>
        <v>6 - Persona mayor</v>
      </c>
      <c r="AB1630" s="34">
        <f>VLOOKUP($Y1630,[2]Edades!$A$3:$H$153,7,FALSE)</f>
        <v>15</v>
      </c>
      <c r="AC1630" s="34" t="str">
        <f>VLOOKUP($Y1630,[2]Edades!$A$3:$H$153,8,FALSE)</f>
        <v>70-74</v>
      </c>
      <c r="AD1630" s="34" t="s">
        <v>146</v>
      </c>
      <c r="AE1630">
        <v>1</v>
      </c>
      <c r="AF1630" s="34" t="s">
        <v>2137</v>
      </c>
      <c r="AG1630" s="34" t="s">
        <v>2127</v>
      </c>
      <c r="AH1630" s="34" t="s">
        <v>2127</v>
      </c>
      <c r="AK1630" s="34" t="s">
        <v>125</v>
      </c>
      <c r="AM1630" s="34" t="s">
        <v>2127</v>
      </c>
      <c r="AN1630" s="36" t="s">
        <v>2127</v>
      </c>
      <c r="AO1630" s="36" t="s">
        <v>2127</v>
      </c>
      <c r="AP1630" s="34" t="s">
        <v>2127</v>
      </c>
      <c r="AQ1630" s="36" t="s">
        <v>2127</v>
      </c>
      <c r="AR1630" s="34" t="s">
        <v>2098</v>
      </c>
      <c r="AS1630" s="91" t="s">
        <v>7711</v>
      </c>
      <c r="AT1630" s="34">
        <v>3132262196</v>
      </c>
      <c r="AU1630" s="34" t="s">
        <v>2127</v>
      </c>
      <c r="AX1630" s="90"/>
      <c r="BA1630" s="91"/>
      <c r="BB1630" s="91"/>
      <c r="BC1630" s="91"/>
      <c r="BF1630" s="34" t="s">
        <v>4983</v>
      </c>
      <c r="BG1630" s="92" t="s">
        <v>2098</v>
      </c>
      <c r="BM1630" s="36" t="s">
        <v>131</v>
      </c>
      <c r="BN1630" s="34" t="s">
        <v>132</v>
      </c>
      <c r="BO1630" s="36">
        <v>0</v>
      </c>
      <c r="BQ1630" s="94"/>
      <c r="BS1630" s="36" t="s">
        <v>2127</v>
      </c>
      <c r="BU1630" s="95"/>
      <c r="BV1630" s="95"/>
      <c r="BW1630" s="61"/>
      <c r="BX1630" s="60"/>
      <c r="BY1630" s="59" t="str">
        <f t="shared" ca="1" si="126"/>
        <v/>
      </c>
      <c r="CD1630" s="68"/>
      <c r="CE1630" s="68"/>
      <c r="CF1630" s="67"/>
      <c r="CG1630"/>
      <c r="CH1630" s="2"/>
      <c r="CI1630" s="4" t="e">
        <f t="shared" si="127"/>
        <v>#DIV/0!</v>
      </c>
      <c r="CJ1630" s="5" t="str">
        <f t="shared" si="128"/>
        <v>SIN DATO</v>
      </c>
      <c r="CK1630" s="36">
        <v>0</v>
      </c>
      <c r="CL1630" s="66"/>
      <c r="CM1630" s="89">
        <v>44356</v>
      </c>
      <c r="CN1630" s="97">
        <v>44370</v>
      </c>
      <c r="CP1630"/>
      <c r="CQ1630" s="65"/>
      <c r="CR1630" s="65"/>
      <c r="CS1630" s="98"/>
      <c r="CT1630"/>
      <c r="CU1630"/>
      <c r="CV1630" s="97"/>
      <c r="CW1630" s="2"/>
      <c r="CX1630" s="82"/>
      <c r="DG1630" s="64"/>
      <c r="DI1630" s="89"/>
      <c r="DJ1630" s="89"/>
      <c r="DN1630" s="34"/>
      <c r="DO1630" s="34"/>
      <c r="DP1630" s="34"/>
      <c r="DQ1630" s="34"/>
      <c r="DR1630" s="34"/>
      <c r="DS1630" s="34" t="s">
        <v>2127</v>
      </c>
      <c r="DT1630" s="34"/>
      <c r="DU1630" s="47">
        <v>44370</v>
      </c>
      <c r="DY1630" s="1">
        <v>2</v>
      </c>
      <c r="DZ1630" t="s">
        <v>7940</v>
      </c>
      <c r="EB1630" s="4"/>
      <c r="EJ1630"/>
      <c r="EL1630" s="34"/>
      <c r="EN1630" s="34"/>
    </row>
    <row r="1631" spans="1:144" x14ac:dyDescent="0.25">
      <c r="A1631" s="85">
        <v>2022</v>
      </c>
      <c r="B1631" s="87">
        <v>44830</v>
      </c>
      <c r="C1631" t="s">
        <v>121</v>
      </c>
      <c r="D1631" t="s">
        <v>122</v>
      </c>
      <c r="E1631" s="34" t="s">
        <v>7938</v>
      </c>
      <c r="F1631" s="34">
        <f t="shared" si="129"/>
        <v>1630</v>
      </c>
      <c r="G1631" s="34" t="s">
        <v>4985</v>
      </c>
      <c r="H1631">
        <v>18</v>
      </c>
      <c r="I1631" s="34" t="s">
        <v>6141</v>
      </c>
      <c r="J1631" s="34" t="s">
        <v>4988</v>
      </c>
      <c r="K1631" s="34" t="str">
        <f>VLOOKUP(J1631,[2]CodMpios!$B$347:$E$362,4,FALSE)</f>
        <v>18001 - Florencia</v>
      </c>
      <c r="L1631" s="34" t="str">
        <f>VLOOKUP($J1631,[2]Coord_Mpios_X_Y!$B$2:$K$1123,9,FALSE)</f>
        <v>1,749138703818</v>
      </c>
      <c r="M1631" s="34" t="str">
        <f>VLOOKUP($J1631,[2]Coord_Mpios_X_Y!$B$2:$K$1123,10,FALSE)</f>
        <v>-75,558239064333</v>
      </c>
      <c r="N1631" s="34" t="s">
        <v>6142</v>
      </c>
      <c r="O1631" s="34" t="s">
        <v>126</v>
      </c>
      <c r="Q1631" s="34" t="s">
        <v>127</v>
      </c>
      <c r="R1631" s="34">
        <v>65736721</v>
      </c>
      <c r="S1631" s="34" t="str">
        <f t="shared" si="125"/>
        <v>CC65736721</v>
      </c>
      <c r="T1631" s="34" t="s">
        <v>653</v>
      </c>
      <c r="U1631" s="34" t="s">
        <v>134</v>
      </c>
      <c r="V1631" s="34" t="s">
        <v>5086</v>
      </c>
      <c r="W1631" s="34" t="s">
        <v>5225</v>
      </c>
      <c r="X1631" s="87">
        <v>15606</v>
      </c>
      <c r="Y1631">
        <v>80</v>
      </c>
      <c r="Z1631" s="36">
        <f>VLOOKUP($Y1631,[2]Edades!$A$3:$H$153,4,FALSE)</f>
        <v>6</v>
      </c>
      <c r="AA1631" s="34" t="str">
        <f>VLOOKUP($Y1631,[2]Edades!$A$3:$H$153,6,FALSE)</f>
        <v>6 - Persona mayor</v>
      </c>
      <c r="AB1631" s="34">
        <f>VLOOKUP($Y1631,[2]Edades!$A$3:$H$153,7,FALSE)</f>
        <v>17</v>
      </c>
      <c r="AC1631" s="34" t="str">
        <f>VLOOKUP($Y1631,[2]Edades!$A$3:$H$153,8,FALSE)</f>
        <v>80 Y MÁS</v>
      </c>
      <c r="AD1631" s="34" t="s">
        <v>129</v>
      </c>
      <c r="AE1631" s="1">
        <v>2</v>
      </c>
      <c r="AF1631" s="34" t="s">
        <v>2137</v>
      </c>
      <c r="AG1631" s="34" t="s">
        <v>2127</v>
      </c>
      <c r="AH1631" s="34" t="s">
        <v>2127</v>
      </c>
      <c r="AK1631" s="34" t="s">
        <v>6142</v>
      </c>
      <c r="AM1631" s="34" t="s">
        <v>2127</v>
      </c>
      <c r="AN1631" s="36" t="s">
        <v>2127</v>
      </c>
      <c r="AO1631" s="36" t="s">
        <v>2127</v>
      </c>
      <c r="AP1631" s="34" t="s">
        <v>2127</v>
      </c>
      <c r="AQ1631" s="36" t="s">
        <v>2127</v>
      </c>
      <c r="AR1631" s="34" t="s">
        <v>2098</v>
      </c>
      <c r="AS1631" s="91" t="s">
        <v>7712</v>
      </c>
      <c r="AT1631" s="34">
        <v>3133948077</v>
      </c>
      <c r="AU1631" s="34" t="s">
        <v>2127</v>
      </c>
      <c r="AX1631" s="90"/>
      <c r="BA1631" s="91"/>
      <c r="BB1631" s="91"/>
      <c r="BC1631" s="91"/>
      <c r="BF1631" s="34" t="s">
        <v>4983</v>
      </c>
      <c r="BG1631" s="92" t="s">
        <v>2098</v>
      </c>
      <c r="BM1631" s="36" t="s">
        <v>131</v>
      </c>
      <c r="BN1631" s="34" t="s">
        <v>132</v>
      </c>
      <c r="BO1631" s="36">
        <v>0</v>
      </c>
      <c r="BQ1631" s="94"/>
      <c r="BS1631" s="36" t="s">
        <v>2127</v>
      </c>
      <c r="BU1631" s="95"/>
      <c r="BV1631" s="95"/>
      <c r="BW1631" s="61"/>
      <c r="BX1631" s="60"/>
      <c r="BY1631" s="59" t="str">
        <f t="shared" ca="1" si="126"/>
        <v/>
      </c>
      <c r="CD1631" s="68"/>
      <c r="CE1631" s="68"/>
      <c r="CF1631" s="67"/>
      <c r="CG1631">
        <v>53</v>
      </c>
      <c r="CH1631" s="2">
        <v>156</v>
      </c>
      <c r="CI1631" s="4">
        <f t="shared" si="127"/>
        <v>21.7784352399737</v>
      </c>
      <c r="CJ1631" s="5" t="str">
        <f t="shared" si="128"/>
        <v>NORMAL</v>
      </c>
      <c r="CK1631" s="36">
        <v>0</v>
      </c>
      <c r="CL1631" s="66"/>
      <c r="CM1631" s="89">
        <v>44356</v>
      </c>
      <c r="CN1631" s="97">
        <v>44405</v>
      </c>
      <c r="CP1631"/>
      <c r="CQ1631" s="65"/>
      <c r="CR1631" s="65"/>
      <c r="CS1631" s="98"/>
      <c r="CT1631"/>
      <c r="CU1631"/>
      <c r="CV1631" s="97"/>
      <c r="CW1631" s="2">
        <v>110</v>
      </c>
      <c r="CX1631" s="82">
        <v>60</v>
      </c>
      <c r="DG1631" s="64"/>
      <c r="DI1631" s="89"/>
      <c r="DJ1631" s="89"/>
      <c r="DN1631" s="34"/>
      <c r="DO1631" s="34"/>
      <c r="DP1631" s="34"/>
      <c r="DQ1631" s="34"/>
      <c r="DR1631" s="34"/>
      <c r="DS1631" s="34" t="s">
        <v>2127</v>
      </c>
      <c r="DT1631" s="34"/>
      <c r="DU1631" s="47">
        <v>44405</v>
      </c>
      <c r="DY1631" s="1">
        <v>2</v>
      </c>
      <c r="DZ1631" t="s">
        <v>7941</v>
      </c>
      <c r="EB1631" s="4"/>
      <c r="EC1631" s="4">
        <v>253</v>
      </c>
      <c r="ED1631" s="4">
        <v>136</v>
      </c>
      <c r="EF1631" s="4">
        <v>335</v>
      </c>
      <c r="EJ1631"/>
      <c r="EL1631" s="34"/>
      <c r="EN1631" s="34"/>
    </row>
    <row r="1632" spans="1:144" x14ac:dyDescent="0.25">
      <c r="A1632" s="85">
        <v>2022</v>
      </c>
      <c r="B1632" s="87">
        <v>44830</v>
      </c>
      <c r="C1632" t="s">
        <v>121</v>
      </c>
      <c r="D1632" t="s">
        <v>122</v>
      </c>
      <c r="E1632" s="34" t="s">
        <v>7938</v>
      </c>
      <c r="F1632" s="34">
        <f t="shared" si="129"/>
        <v>1631</v>
      </c>
      <c r="G1632" s="34" t="s">
        <v>4985</v>
      </c>
      <c r="H1632">
        <v>18</v>
      </c>
      <c r="I1632" s="34" t="s">
        <v>6141</v>
      </c>
      <c r="J1632" s="34" t="s">
        <v>4988</v>
      </c>
      <c r="K1632" s="34" t="str">
        <f>VLOOKUP(J1632,[2]CodMpios!$B$347:$E$362,4,FALSE)</f>
        <v>18001 - Florencia</v>
      </c>
      <c r="L1632" s="34" t="str">
        <f>VLOOKUP($J1632,[2]Coord_Mpios_X_Y!$B$2:$K$1123,9,FALSE)</f>
        <v>1,749138703818</v>
      </c>
      <c r="M1632" s="34" t="str">
        <f>VLOOKUP($J1632,[2]Coord_Mpios_X_Y!$B$2:$K$1123,10,FALSE)</f>
        <v>-75,558239064333</v>
      </c>
      <c r="N1632" s="34" t="s">
        <v>125</v>
      </c>
      <c r="O1632" s="34" t="s">
        <v>126</v>
      </c>
      <c r="Q1632" s="34" t="s">
        <v>127</v>
      </c>
      <c r="R1632" s="34">
        <v>12187321</v>
      </c>
      <c r="S1632" s="34" t="str">
        <f t="shared" si="125"/>
        <v>CC12187321</v>
      </c>
      <c r="T1632" s="34" t="s">
        <v>223</v>
      </c>
      <c r="U1632" s="34" t="s">
        <v>332</v>
      </c>
      <c r="V1632" s="34" t="s">
        <v>5092</v>
      </c>
      <c r="W1632" s="34" t="s">
        <v>5224</v>
      </c>
      <c r="X1632" s="87">
        <v>20651</v>
      </c>
      <c r="Y1632">
        <v>66</v>
      </c>
      <c r="Z1632" s="36">
        <f>VLOOKUP($Y1632,[2]Edades!$A$3:$H$153,4,FALSE)</f>
        <v>6</v>
      </c>
      <c r="AA1632" s="34" t="str">
        <f>VLOOKUP($Y1632,[2]Edades!$A$3:$H$153,6,FALSE)</f>
        <v>6 - Persona mayor</v>
      </c>
      <c r="AB1632" s="34">
        <f>VLOOKUP($Y1632,[2]Edades!$A$3:$H$153,7,FALSE)</f>
        <v>14</v>
      </c>
      <c r="AC1632" s="34" t="str">
        <f>VLOOKUP($Y1632,[2]Edades!$A$3:$H$153,8,FALSE)</f>
        <v>65-69</v>
      </c>
      <c r="AD1632" s="34" t="s">
        <v>146</v>
      </c>
      <c r="AE1632">
        <v>1</v>
      </c>
      <c r="AF1632" s="34" t="s">
        <v>2137</v>
      </c>
      <c r="AG1632" s="34" t="s">
        <v>2127</v>
      </c>
      <c r="AH1632" s="34" t="s">
        <v>2127</v>
      </c>
      <c r="AK1632" s="34" t="s">
        <v>125</v>
      </c>
      <c r="AM1632" s="34" t="s">
        <v>2127</v>
      </c>
      <c r="AN1632" s="36" t="s">
        <v>2127</v>
      </c>
      <c r="AO1632" s="36" t="s">
        <v>2127</v>
      </c>
      <c r="AP1632" s="34" t="s">
        <v>2127</v>
      </c>
      <c r="AQ1632" s="36" t="s">
        <v>2127</v>
      </c>
      <c r="AR1632" s="34" t="s">
        <v>2098</v>
      </c>
      <c r="AS1632" s="91" t="s">
        <v>7713</v>
      </c>
      <c r="AT1632" s="34">
        <v>3228591579</v>
      </c>
      <c r="AU1632" s="34" t="s">
        <v>2127</v>
      </c>
      <c r="AX1632" s="90"/>
      <c r="BA1632" s="91"/>
      <c r="BB1632" s="91"/>
      <c r="BC1632" s="91"/>
      <c r="BF1632" s="34" t="s">
        <v>4983</v>
      </c>
      <c r="BG1632" s="92" t="s">
        <v>2098</v>
      </c>
      <c r="BM1632" s="36" t="s">
        <v>131</v>
      </c>
      <c r="BN1632" s="34" t="s">
        <v>132</v>
      </c>
      <c r="BO1632" s="36">
        <v>0</v>
      </c>
      <c r="BQ1632" s="94"/>
      <c r="BS1632" s="36" t="s">
        <v>2127</v>
      </c>
      <c r="BU1632" s="95"/>
      <c r="BV1632" s="95"/>
      <c r="BW1632" s="61"/>
      <c r="BX1632" s="60"/>
      <c r="BY1632" s="59" t="str">
        <f t="shared" ca="1" si="126"/>
        <v/>
      </c>
      <c r="CD1632" s="68"/>
      <c r="CE1632" s="68"/>
      <c r="CF1632" s="67"/>
      <c r="CG1632">
        <v>90</v>
      </c>
      <c r="CH1632" s="2">
        <v>171</v>
      </c>
      <c r="CI1632" s="4">
        <f t="shared" si="127"/>
        <v>30.778701138811947</v>
      </c>
      <c r="CJ1632" s="5" t="str">
        <f t="shared" si="128"/>
        <v>OBESIDAD</v>
      </c>
      <c r="CK1632" s="36">
        <v>0</v>
      </c>
      <c r="CL1632" s="66"/>
      <c r="CM1632" s="89">
        <v>44357</v>
      </c>
      <c r="CN1632" s="97">
        <v>44376</v>
      </c>
      <c r="CP1632"/>
      <c r="CQ1632" s="65"/>
      <c r="CR1632" s="65"/>
      <c r="CS1632" s="98"/>
      <c r="CT1632"/>
      <c r="CU1632"/>
      <c r="CV1632" s="97"/>
      <c r="CW1632" s="2">
        <v>130</v>
      </c>
      <c r="CX1632" s="82">
        <v>70</v>
      </c>
      <c r="DG1632" s="64"/>
      <c r="DI1632" s="89"/>
      <c r="DJ1632" s="89"/>
      <c r="DN1632" s="34"/>
      <c r="DO1632" s="34"/>
      <c r="DP1632" s="34"/>
      <c r="DQ1632" s="34"/>
      <c r="DR1632" s="34"/>
      <c r="DS1632" s="34" t="s">
        <v>2127</v>
      </c>
      <c r="DT1632" s="34"/>
      <c r="DU1632" s="47">
        <v>44376</v>
      </c>
      <c r="DY1632" s="1">
        <v>3</v>
      </c>
      <c r="DZ1632" t="s">
        <v>7940</v>
      </c>
      <c r="EB1632" s="4"/>
      <c r="EJ1632"/>
      <c r="EL1632" s="34"/>
      <c r="EN1632" s="34"/>
    </row>
    <row r="1633" spans="1:144" x14ac:dyDescent="0.25">
      <c r="A1633" s="85">
        <v>2022</v>
      </c>
      <c r="B1633" s="87">
        <v>44830</v>
      </c>
      <c r="C1633" t="s">
        <v>121</v>
      </c>
      <c r="D1633" t="s">
        <v>122</v>
      </c>
      <c r="E1633" s="34" t="s">
        <v>7938</v>
      </c>
      <c r="F1633" s="34">
        <f t="shared" si="129"/>
        <v>1632</v>
      </c>
      <c r="G1633" s="34" t="s">
        <v>4985</v>
      </c>
      <c r="H1633">
        <v>18</v>
      </c>
      <c r="I1633" s="34" t="s">
        <v>6141</v>
      </c>
      <c r="J1633" s="34" t="s">
        <v>4988</v>
      </c>
      <c r="K1633" s="34" t="str">
        <f>VLOOKUP(J1633,[2]CodMpios!$B$347:$E$362,4,FALSE)</f>
        <v>18001 - Florencia</v>
      </c>
      <c r="L1633" s="34" t="str">
        <f>VLOOKUP($J1633,[2]Coord_Mpios_X_Y!$B$2:$K$1123,9,FALSE)</f>
        <v>1,749138703818</v>
      </c>
      <c r="M1633" s="34" t="str">
        <f>VLOOKUP($J1633,[2]Coord_Mpios_X_Y!$B$2:$K$1123,10,FALSE)</f>
        <v>-75,558239064333</v>
      </c>
      <c r="N1633" s="34" t="s">
        <v>125</v>
      </c>
      <c r="O1633" s="34" t="s">
        <v>126</v>
      </c>
      <c r="Q1633" s="34" t="s">
        <v>127</v>
      </c>
      <c r="R1633" s="34">
        <v>26617487</v>
      </c>
      <c r="S1633" s="34" t="str">
        <f t="shared" si="125"/>
        <v>CC26617487</v>
      </c>
      <c r="T1633" s="34" t="s">
        <v>759</v>
      </c>
      <c r="U1633" s="34" t="s">
        <v>506</v>
      </c>
      <c r="V1633" s="34" t="s">
        <v>207</v>
      </c>
      <c r="W1633" s="34" t="s">
        <v>676</v>
      </c>
      <c r="X1633" s="87">
        <v>18109</v>
      </c>
      <c r="Y1633">
        <v>73</v>
      </c>
      <c r="Z1633" s="36">
        <f>VLOOKUP($Y1633,[2]Edades!$A$3:$H$153,4,FALSE)</f>
        <v>6</v>
      </c>
      <c r="AA1633" s="34" t="str">
        <f>VLOOKUP($Y1633,[2]Edades!$A$3:$H$153,6,FALSE)</f>
        <v>6 - Persona mayor</v>
      </c>
      <c r="AB1633" s="34">
        <f>VLOOKUP($Y1633,[2]Edades!$A$3:$H$153,7,FALSE)</f>
        <v>15</v>
      </c>
      <c r="AC1633" s="34" t="str">
        <f>VLOOKUP($Y1633,[2]Edades!$A$3:$H$153,8,FALSE)</f>
        <v>70-74</v>
      </c>
      <c r="AD1633" s="34" t="s">
        <v>129</v>
      </c>
      <c r="AE1633" s="1">
        <v>2</v>
      </c>
      <c r="AF1633" s="34" t="s">
        <v>2137</v>
      </c>
      <c r="AG1633" s="34" t="s">
        <v>2127</v>
      </c>
      <c r="AH1633" s="34" t="s">
        <v>2127</v>
      </c>
      <c r="AK1633" s="34" t="s">
        <v>125</v>
      </c>
      <c r="AM1633" s="34" t="s">
        <v>2127</v>
      </c>
      <c r="AN1633" s="36" t="s">
        <v>2127</v>
      </c>
      <c r="AO1633" s="36" t="s">
        <v>2127</v>
      </c>
      <c r="AP1633" s="34" t="s">
        <v>2127</v>
      </c>
      <c r="AQ1633" s="36" t="s">
        <v>2127</v>
      </c>
      <c r="AR1633" s="34" t="s">
        <v>2098</v>
      </c>
      <c r="AS1633" s="91" t="s">
        <v>7714</v>
      </c>
      <c r="AT1633" s="34">
        <v>3132842311</v>
      </c>
      <c r="AU1633" s="34" t="s">
        <v>2127</v>
      </c>
      <c r="AX1633" s="90"/>
      <c r="BA1633" s="91"/>
      <c r="BB1633" s="91"/>
      <c r="BC1633" s="91"/>
      <c r="BF1633" s="34" t="s">
        <v>4983</v>
      </c>
      <c r="BG1633" s="92" t="s">
        <v>2098</v>
      </c>
      <c r="BM1633" s="36" t="s">
        <v>131</v>
      </c>
      <c r="BN1633" s="34" t="s">
        <v>132</v>
      </c>
      <c r="BO1633" s="36">
        <v>0</v>
      </c>
      <c r="BQ1633" s="94"/>
      <c r="BS1633" s="36" t="s">
        <v>2127</v>
      </c>
      <c r="BU1633" s="95"/>
      <c r="BV1633" s="95"/>
      <c r="BW1633" s="61"/>
      <c r="BX1633" s="60"/>
      <c r="BY1633" s="59" t="str">
        <f t="shared" ca="1" si="126"/>
        <v/>
      </c>
      <c r="CD1633" s="68"/>
      <c r="CE1633" s="68"/>
      <c r="CF1633" s="67"/>
      <c r="CG1633">
        <v>74</v>
      </c>
      <c r="CH1633" s="2">
        <v>153</v>
      </c>
      <c r="CI1633" s="4">
        <f t="shared" si="127"/>
        <v>31.611773249604852</v>
      </c>
      <c r="CJ1633" s="5" t="str">
        <f t="shared" si="128"/>
        <v>OBESIDAD</v>
      </c>
      <c r="CK1633" s="36">
        <v>0</v>
      </c>
      <c r="CL1633" s="66"/>
      <c r="CM1633" s="89">
        <v>44364</v>
      </c>
      <c r="CN1633" s="97">
        <v>44377</v>
      </c>
      <c r="CP1633"/>
      <c r="CQ1633" s="65"/>
      <c r="CR1633" s="65"/>
      <c r="CS1633" s="98"/>
      <c r="CT1633"/>
      <c r="CU1633"/>
      <c r="CV1633" s="97"/>
      <c r="CW1633" s="2">
        <v>110</v>
      </c>
      <c r="CX1633" s="82">
        <v>60</v>
      </c>
      <c r="DG1633" s="64"/>
      <c r="DI1633" s="89"/>
      <c r="DJ1633" s="89"/>
      <c r="DN1633" s="34"/>
      <c r="DO1633" s="34"/>
      <c r="DP1633" s="34"/>
      <c r="DQ1633" s="34"/>
      <c r="DR1633" s="34"/>
      <c r="DS1633" s="34" t="s">
        <v>2127</v>
      </c>
      <c r="DT1633" s="34"/>
      <c r="DU1633" s="47">
        <v>44377</v>
      </c>
      <c r="DY1633" s="1">
        <v>2</v>
      </c>
      <c r="DZ1633" t="s">
        <v>7940</v>
      </c>
      <c r="EB1633" s="4"/>
      <c r="EJ1633"/>
      <c r="EL1633" s="34"/>
      <c r="EN1633" s="34"/>
    </row>
    <row r="1634" spans="1:144" x14ac:dyDescent="0.25">
      <c r="A1634" s="85">
        <v>2022</v>
      </c>
      <c r="B1634" s="87">
        <v>44830</v>
      </c>
      <c r="C1634" t="s">
        <v>121</v>
      </c>
      <c r="D1634" t="s">
        <v>122</v>
      </c>
      <c r="E1634" s="34" t="s">
        <v>7938</v>
      </c>
      <c r="F1634" s="34">
        <f t="shared" si="129"/>
        <v>1633</v>
      </c>
      <c r="G1634" s="34" t="s">
        <v>4985</v>
      </c>
      <c r="H1634">
        <v>18</v>
      </c>
      <c r="I1634" s="34" t="s">
        <v>6141</v>
      </c>
      <c r="J1634" s="34" t="s">
        <v>5110</v>
      </c>
      <c r="K1634" s="34" t="str">
        <f>VLOOKUP(J1634,[2]CodMpios!$B$347:$E$362,4,FALSE)</f>
        <v>18479 - Morelia</v>
      </c>
      <c r="L1634" s="34" t="str">
        <f>VLOOKUP($J1634,[2]Coord_Mpios_X_Y!$B$2:$K$1123,9,FALSE)</f>
        <v>1,382996109840</v>
      </c>
      <c r="M1634" s="34" t="str">
        <f>VLOOKUP($J1634,[2]Coord_Mpios_X_Y!$B$2:$K$1123,10,FALSE)</f>
        <v>-75,673811233713</v>
      </c>
      <c r="N1634" s="34" t="s">
        <v>125</v>
      </c>
      <c r="O1634" s="34" t="s">
        <v>126</v>
      </c>
      <c r="Q1634" s="34" t="s">
        <v>127</v>
      </c>
      <c r="R1634" s="34">
        <v>26617522</v>
      </c>
      <c r="S1634" s="34" t="str">
        <f t="shared" si="125"/>
        <v>CC26617522</v>
      </c>
      <c r="T1634" s="34" t="s">
        <v>986</v>
      </c>
      <c r="U1634" s="34" t="s">
        <v>275</v>
      </c>
      <c r="V1634" s="34" t="s">
        <v>5057</v>
      </c>
      <c r="W1634" s="34" t="s">
        <v>2427</v>
      </c>
      <c r="X1634" s="87">
        <v>19188</v>
      </c>
      <c r="Y1634">
        <v>70</v>
      </c>
      <c r="Z1634" s="36">
        <f>VLOOKUP($Y1634,[2]Edades!$A$3:$H$153,4,FALSE)</f>
        <v>6</v>
      </c>
      <c r="AA1634" s="34" t="str">
        <f>VLOOKUP($Y1634,[2]Edades!$A$3:$H$153,6,FALSE)</f>
        <v>6 - Persona mayor</v>
      </c>
      <c r="AB1634" s="34">
        <f>VLOOKUP($Y1634,[2]Edades!$A$3:$H$153,7,FALSE)</f>
        <v>15</v>
      </c>
      <c r="AC1634" s="34" t="str">
        <f>VLOOKUP($Y1634,[2]Edades!$A$3:$H$153,8,FALSE)</f>
        <v>70-74</v>
      </c>
      <c r="AD1634" s="34" t="s">
        <v>129</v>
      </c>
      <c r="AE1634" s="1">
        <v>2</v>
      </c>
      <c r="AF1634" s="34" t="s">
        <v>2137</v>
      </c>
      <c r="AG1634" s="34" t="s">
        <v>2127</v>
      </c>
      <c r="AH1634" s="34" t="s">
        <v>2127</v>
      </c>
      <c r="AK1634" s="34" t="s">
        <v>125</v>
      </c>
      <c r="AM1634" s="34" t="s">
        <v>2127</v>
      </c>
      <c r="AN1634" s="36" t="s">
        <v>2127</v>
      </c>
      <c r="AO1634" s="36" t="s">
        <v>2127</v>
      </c>
      <c r="AP1634" s="34" t="s">
        <v>2127</v>
      </c>
      <c r="AQ1634" s="36" t="s">
        <v>2127</v>
      </c>
      <c r="AR1634" s="34" t="s">
        <v>5906</v>
      </c>
      <c r="AS1634" s="91" t="s">
        <v>7715</v>
      </c>
      <c r="AT1634" s="34">
        <v>3202214955</v>
      </c>
      <c r="AU1634" s="34" t="s">
        <v>2127</v>
      </c>
      <c r="AX1634" s="90"/>
      <c r="BA1634" s="91"/>
      <c r="BB1634" s="91"/>
      <c r="BC1634" s="91"/>
      <c r="BF1634" s="34" t="s">
        <v>4983</v>
      </c>
      <c r="BG1634" s="92" t="s">
        <v>2098</v>
      </c>
      <c r="BM1634" s="36" t="s">
        <v>131</v>
      </c>
      <c r="BN1634" s="34" t="s">
        <v>132</v>
      </c>
      <c r="BO1634" s="36">
        <v>0</v>
      </c>
      <c r="BQ1634" s="94"/>
      <c r="BS1634" s="36" t="s">
        <v>2127</v>
      </c>
      <c r="BU1634" s="95"/>
      <c r="BV1634" s="95"/>
      <c r="BW1634" s="61"/>
      <c r="BX1634" s="60"/>
      <c r="BY1634" s="59" t="str">
        <f t="shared" ca="1" si="126"/>
        <v/>
      </c>
      <c r="CD1634" s="68"/>
      <c r="CE1634" s="68"/>
      <c r="CF1634" s="67"/>
      <c r="CG1634">
        <v>64</v>
      </c>
      <c r="CH1634" s="2">
        <v>155</v>
      </c>
      <c r="CI1634" s="4">
        <f t="shared" si="127"/>
        <v>26.638917793964616</v>
      </c>
      <c r="CJ1634" s="5" t="str">
        <f t="shared" si="128"/>
        <v>SOBREPESO</v>
      </c>
      <c r="CK1634" s="36">
        <v>0</v>
      </c>
      <c r="CL1634" s="66"/>
      <c r="CM1634" s="89">
        <v>44370</v>
      </c>
      <c r="CN1634" s="97">
        <v>44383</v>
      </c>
      <c r="CP1634"/>
      <c r="CQ1634" s="65"/>
      <c r="CR1634" s="65"/>
      <c r="CS1634" s="98"/>
      <c r="CT1634"/>
      <c r="CU1634"/>
      <c r="CV1634" s="97"/>
      <c r="CW1634" s="2">
        <v>130</v>
      </c>
      <c r="CX1634" s="82">
        <v>80</v>
      </c>
      <c r="DG1634" s="64"/>
      <c r="DI1634" s="89"/>
      <c r="DJ1634" s="89"/>
      <c r="DN1634" s="34"/>
      <c r="DO1634" s="34"/>
      <c r="DP1634" s="34"/>
      <c r="DQ1634" s="34"/>
      <c r="DR1634" s="34"/>
      <c r="DS1634" s="34" t="s">
        <v>2127</v>
      </c>
      <c r="DT1634" s="34"/>
      <c r="DU1634" s="47">
        <v>44761</v>
      </c>
      <c r="DY1634" s="1">
        <v>2</v>
      </c>
      <c r="DZ1634" t="s">
        <v>7940</v>
      </c>
      <c r="EA1634" s="4">
        <v>0.84</v>
      </c>
      <c r="EB1634" s="4">
        <v>120</v>
      </c>
      <c r="EC1634" s="4">
        <v>180</v>
      </c>
      <c r="ED1634" s="4">
        <v>103</v>
      </c>
      <c r="EE1634" s="4">
        <v>53.8</v>
      </c>
      <c r="EF1634" s="4">
        <v>117</v>
      </c>
      <c r="EG1634" s="4">
        <v>2.2999999999999998</v>
      </c>
      <c r="EH1634" s="4">
        <v>5.8</v>
      </c>
      <c r="EJ1634"/>
      <c r="EL1634" s="34"/>
      <c r="EN1634" s="34"/>
    </row>
    <row r="1635" spans="1:144" x14ac:dyDescent="0.25">
      <c r="A1635" s="85">
        <v>2022</v>
      </c>
      <c r="B1635" s="87">
        <v>44830</v>
      </c>
      <c r="C1635" t="s">
        <v>121</v>
      </c>
      <c r="D1635" t="s">
        <v>122</v>
      </c>
      <c r="E1635" s="34" t="s">
        <v>7938</v>
      </c>
      <c r="F1635" s="34">
        <f t="shared" si="129"/>
        <v>1634</v>
      </c>
      <c r="G1635" s="34" t="s">
        <v>4985</v>
      </c>
      <c r="H1635">
        <v>18</v>
      </c>
      <c r="I1635" s="34" t="s">
        <v>6141</v>
      </c>
      <c r="J1635" s="34" t="s">
        <v>4988</v>
      </c>
      <c r="K1635" s="34" t="str">
        <f>VLOOKUP(J1635,[2]CodMpios!$B$347:$E$362,4,FALSE)</f>
        <v>18001 - Florencia</v>
      </c>
      <c r="L1635" s="34" t="str">
        <f>VLOOKUP($J1635,[2]Coord_Mpios_X_Y!$B$2:$K$1123,9,FALSE)</f>
        <v>1,749138703818</v>
      </c>
      <c r="M1635" s="34" t="str">
        <f>VLOOKUP($J1635,[2]Coord_Mpios_X_Y!$B$2:$K$1123,10,FALSE)</f>
        <v>-75,558239064333</v>
      </c>
      <c r="N1635" s="34" t="s">
        <v>125</v>
      </c>
      <c r="O1635" s="34" t="s">
        <v>126</v>
      </c>
      <c r="Q1635" s="34" t="s">
        <v>127</v>
      </c>
      <c r="R1635" s="34">
        <v>14985705</v>
      </c>
      <c r="S1635" s="34" t="str">
        <f t="shared" si="125"/>
        <v>CC14985705</v>
      </c>
      <c r="T1635" s="34" t="s">
        <v>5223</v>
      </c>
      <c r="V1635" s="34" t="s">
        <v>2545</v>
      </c>
      <c r="W1635" s="34" t="s">
        <v>5222</v>
      </c>
      <c r="X1635" s="87">
        <v>19253</v>
      </c>
      <c r="Y1635">
        <v>70</v>
      </c>
      <c r="Z1635" s="36">
        <f>VLOOKUP($Y1635,[2]Edades!$A$3:$H$153,4,FALSE)</f>
        <v>6</v>
      </c>
      <c r="AA1635" s="34" t="str">
        <f>VLOOKUP($Y1635,[2]Edades!$A$3:$H$153,6,FALSE)</f>
        <v>6 - Persona mayor</v>
      </c>
      <c r="AB1635" s="34">
        <f>VLOOKUP($Y1635,[2]Edades!$A$3:$H$153,7,FALSE)</f>
        <v>15</v>
      </c>
      <c r="AC1635" s="34" t="str">
        <f>VLOOKUP($Y1635,[2]Edades!$A$3:$H$153,8,FALSE)</f>
        <v>70-74</v>
      </c>
      <c r="AD1635" s="34" t="s">
        <v>146</v>
      </c>
      <c r="AE1635">
        <v>1</v>
      </c>
      <c r="AF1635" s="34" t="s">
        <v>2137</v>
      </c>
      <c r="AG1635" s="34" t="s">
        <v>2127</v>
      </c>
      <c r="AH1635" s="34" t="s">
        <v>2127</v>
      </c>
      <c r="AK1635" s="34" t="s">
        <v>125</v>
      </c>
      <c r="AM1635" s="34" t="s">
        <v>2127</v>
      </c>
      <c r="AN1635" s="36" t="s">
        <v>2127</v>
      </c>
      <c r="AO1635" s="36" t="s">
        <v>2127</v>
      </c>
      <c r="AP1635" s="34" t="s">
        <v>2127</v>
      </c>
      <c r="AQ1635" s="36" t="s">
        <v>2127</v>
      </c>
      <c r="AR1635" s="34" t="s">
        <v>2098</v>
      </c>
      <c r="AS1635" s="91" t="s">
        <v>7716</v>
      </c>
      <c r="AT1635" s="34">
        <v>3118582731</v>
      </c>
      <c r="AU1635" s="34" t="s">
        <v>2127</v>
      </c>
      <c r="AX1635" s="90"/>
      <c r="BA1635" s="91"/>
      <c r="BB1635" s="91"/>
      <c r="BC1635" s="91"/>
      <c r="BF1635" s="34" t="s">
        <v>4983</v>
      </c>
      <c r="BG1635" s="92" t="s">
        <v>2098</v>
      </c>
      <c r="BM1635" s="36" t="s">
        <v>131</v>
      </c>
      <c r="BN1635" s="34" t="s">
        <v>132</v>
      </c>
      <c r="BO1635" s="36">
        <v>0</v>
      </c>
      <c r="BQ1635" s="94"/>
      <c r="BS1635" s="36" t="s">
        <v>2127</v>
      </c>
      <c r="BU1635" s="95"/>
      <c r="BV1635" s="95"/>
      <c r="BW1635" s="61"/>
      <c r="BX1635" s="60"/>
      <c r="BY1635" s="59" t="str">
        <f t="shared" ca="1" si="126"/>
        <v/>
      </c>
      <c r="CD1635" s="68"/>
      <c r="CE1635" s="68"/>
      <c r="CF1635" s="67"/>
      <c r="CG1635">
        <v>84</v>
      </c>
      <c r="CH1635" s="2">
        <v>164</v>
      </c>
      <c r="CI1635" s="4">
        <f t="shared" si="127"/>
        <v>31.231409875074366</v>
      </c>
      <c r="CJ1635" s="5" t="str">
        <f t="shared" si="128"/>
        <v>OBESIDAD</v>
      </c>
      <c r="CK1635" s="36">
        <v>0</v>
      </c>
      <c r="CL1635" s="66"/>
      <c r="CM1635" s="89">
        <v>44370</v>
      </c>
      <c r="CN1635" s="97">
        <v>44355</v>
      </c>
      <c r="CP1635"/>
      <c r="CQ1635" s="65"/>
      <c r="CR1635" s="65"/>
      <c r="CS1635" s="98"/>
      <c r="CT1635"/>
      <c r="CU1635"/>
      <c r="CV1635" s="97"/>
      <c r="CW1635" s="2">
        <v>145</v>
      </c>
      <c r="CX1635" s="82">
        <v>80</v>
      </c>
      <c r="DG1635" s="64"/>
      <c r="DI1635" s="89"/>
      <c r="DJ1635" s="89"/>
      <c r="DN1635" s="34"/>
      <c r="DO1635" s="34"/>
      <c r="DP1635" s="34"/>
      <c r="DQ1635" s="34"/>
      <c r="DR1635" s="34"/>
      <c r="DS1635" s="34" t="s">
        <v>2127</v>
      </c>
      <c r="DT1635" s="34"/>
      <c r="DU1635" s="47">
        <v>44697</v>
      </c>
      <c r="DY1635" s="1">
        <v>3</v>
      </c>
      <c r="DZ1635" t="s">
        <v>7939</v>
      </c>
      <c r="EA1635" s="4">
        <v>1.34</v>
      </c>
      <c r="EB1635" s="4">
        <v>116</v>
      </c>
      <c r="EC1635" s="4">
        <v>123</v>
      </c>
      <c r="ED1635" s="4">
        <v>39</v>
      </c>
      <c r="EF1635" s="4">
        <v>145</v>
      </c>
      <c r="EH1635" s="4">
        <v>4</v>
      </c>
      <c r="EJ1635"/>
      <c r="EL1635" s="34"/>
      <c r="EN1635" s="34"/>
    </row>
    <row r="1636" spans="1:144" x14ac:dyDescent="0.25">
      <c r="A1636" s="85">
        <v>2022</v>
      </c>
      <c r="B1636" s="87">
        <v>44830</v>
      </c>
      <c r="C1636" t="s">
        <v>121</v>
      </c>
      <c r="D1636" t="s">
        <v>122</v>
      </c>
      <c r="E1636" s="34" t="s">
        <v>7938</v>
      </c>
      <c r="F1636" s="34">
        <f t="shared" si="129"/>
        <v>1635</v>
      </c>
      <c r="G1636" s="34" t="s">
        <v>4985</v>
      </c>
      <c r="H1636">
        <v>18</v>
      </c>
      <c r="I1636" s="34" t="s">
        <v>6141</v>
      </c>
      <c r="J1636" s="34" t="s">
        <v>4988</v>
      </c>
      <c r="K1636" s="34" t="str">
        <f>VLOOKUP(J1636,[2]CodMpios!$B$347:$E$362,4,FALSE)</f>
        <v>18001 - Florencia</v>
      </c>
      <c r="L1636" s="34" t="str">
        <f>VLOOKUP($J1636,[2]Coord_Mpios_X_Y!$B$2:$K$1123,9,FALSE)</f>
        <v>1,749138703818</v>
      </c>
      <c r="M1636" s="34" t="str">
        <f>VLOOKUP($J1636,[2]Coord_Mpios_X_Y!$B$2:$K$1123,10,FALSE)</f>
        <v>-75,558239064333</v>
      </c>
      <c r="N1636" s="34" t="s">
        <v>139</v>
      </c>
      <c r="O1636" s="34" t="s">
        <v>126</v>
      </c>
      <c r="Q1636" s="34" t="s">
        <v>127</v>
      </c>
      <c r="R1636" s="34">
        <v>27183442</v>
      </c>
      <c r="S1636" s="34" t="str">
        <f t="shared" si="125"/>
        <v>CC27183442</v>
      </c>
      <c r="T1636" s="34" t="s">
        <v>2194</v>
      </c>
      <c r="V1636" s="34" t="s">
        <v>5085</v>
      </c>
      <c r="W1636" s="34" t="s">
        <v>5221</v>
      </c>
      <c r="X1636" s="87">
        <v>36529</v>
      </c>
      <c r="Y1636">
        <v>23</v>
      </c>
      <c r="Z1636" s="36">
        <f>VLOOKUP($Y1636,[2]Edades!$A$3:$H$153,4,FALSE)</f>
        <v>4</v>
      </c>
      <c r="AA1636" s="34" t="str">
        <f>VLOOKUP($Y1636,[2]Edades!$A$3:$H$153,6,FALSE)</f>
        <v>4 - Juventud</v>
      </c>
      <c r="AB1636" s="34">
        <f>VLOOKUP($Y1636,[2]Edades!$A$3:$H$153,7,FALSE)</f>
        <v>5</v>
      </c>
      <c r="AC1636" s="34" t="str">
        <f>VLOOKUP($Y1636,[2]Edades!$A$3:$H$153,8,FALSE)</f>
        <v>20-24</v>
      </c>
      <c r="AD1636" s="34" t="s">
        <v>129</v>
      </c>
      <c r="AE1636" s="1">
        <v>2</v>
      </c>
      <c r="AF1636" s="34" t="s">
        <v>130</v>
      </c>
      <c r="AG1636" s="34" t="s">
        <v>2127</v>
      </c>
      <c r="AH1636" s="34" t="s">
        <v>2127</v>
      </c>
      <c r="AK1636" s="34" t="s">
        <v>139</v>
      </c>
      <c r="AM1636" s="34" t="s">
        <v>2127</v>
      </c>
      <c r="AN1636" s="36" t="s">
        <v>2127</v>
      </c>
      <c r="AO1636" s="36" t="s">
        <v>2127</v>
      </c>
      <c r="AP1636" s="34" t="s">
        <v>2127</v>
      </c>
      <c r="AQ1636" s="36" t="s">
        <v>2127</v>
      </c>
      <c r="AR1636" s="34" t="s">
        <v>5262</v>
      </c>
      <c r="AS1636" s="91" t="s">
        <v>7717</v>
      </c>
      <c r="AT1636" s="34">
        <v>3118486207</v>
      </c>
      <c r="AU1636" s="34" t="s">
        <v>2127</v>
      </c>
      <c r="AX1636" s="90"/>
      <c r="BA1636" s="91"/>
      <c r="BB1636" s="91"/>
      <c r="BC1636" s="91"/>
      <c r="BF1636" s="34" t="s">
        <v>4983</v>
      </c>
      <c r="BG1636" s="92" t="s">
        <v>2098</v>
      </c>
      <c r="BM1636" s="36" t="s">
        <v>131</v>
      </c>
      <c r="BN1636" s="34" t="s">
        <v>132</v>
      </c>
      <c r="BO1636" s="36">
        <v>0</v>
      </c>
      <c r="BQ1636" s="94"/>
      <c r="BS1636" s="36" t="s">
        <v>2127</v>
      </c>
      <c r="BU1636" s="95"/>
      <c r="BV1636" s="95"/>
      <c r="BW1636" s="61"/>
      <c r="BX1636" s="60"/>
      <c r="BY1636" s="59" t="str">
        <f t="shared" ca="1" si="126"/>
        <v/>
      </c>
      <c r="CD1636" s="68"/>
      <c r="CE1636" s="68"/>
      <c r="CF1636" s="67"/>
      <c r="CG1636"/>
      <c r="CH1636" s="2"/>
      <c r="CI1636" s="4" t="e">
        <f t="shared" si="127"/>
        <v>#DIV/0!</v>
      </c>
      <c r="CJ1636" s="5" t="str">
        <f t="shared" si="128"/>
        <v>SIN DATO</v>
      </c>
      <c r="CK1636" s="36">
        <v>0</v>
      </c>
      <c r="CL1636" s="66"/>
      <c r="CM1636" s="89">
        <v>44383</v>
      </c>
      <c r="CN1636" s="97">
        <v>44447</v>
      </c>
      <c r="CP1636"/>
      <c r="CQ1636" s="65"/>
      <c r="CR1636" s="65"/>
      <c r="CS1636" s="98"/>
      <c r="CT1636"/>
      <c r="CU1636"/>
      <c r="CV1636" s="97"/>
      <c r="CW1636" s="2"/>
      <c r="CX1636" s="82"/>
      <c r="DG1636" s="64"/>
      <c r="DI1636" s="89"/>
      <c r="DJ1636" s="89"/>
      <c r="DN1636" s="34"/>
      <c r="DO1636" s="34"/>
      <c r="DP1636" s="34"/>
      <c r="DQ1636" s="34"/>
      <c r="DR1636" s="34"/>
      <c r="DS1636" s="34" t="s">
        <v>2127</v>
      </c>
      <c r="DT1636" s="34"/>
      <c r="DU1636" s="47">
        <v>44447</v>
      </c>
      <c r="DY1636" s="1">
        <v>2</v>
      </c>
      <c r="DZ1636" t="s">
        <v>7940</v>
      </c>
      <c r="EB1636" s="4"/>
      <c r="EJ1636"/>
      <c r="EL1636" s="34"/>
      <c r="EN1636" s="34"/>
    </row>
    <row r="1637" spans="1:144" x14ac:dyDescent="0.25">
      <c r="A1637" s="85">
        <v>2022</v>
      </c>
      <c r="B1637" s="87">
        <v>44830</v>
      </c>
      <c r="C1637" t="s">
        <v>121</v>
      </c>
      <c r="D1637" t="s">
        <v>122</v>
      </c>
      <c r="E1637" s="34" t="s">
        <v>7938</v>
      </c>
      <c r="F1637" s="34">
        <f t="shared" si="129"/>
        <v>1636</v>
      </c>
      <c r="G1637" s="34" t="s">
        <v>4985</v>
      </c>
      <c r="H1637">
        <v>18</v>
      </c>
      <c r="I1637" s="34" t="s">
        <v>6141</v>
      </c>
      <c r="J1637" s="34" t="s">
        <v>4991</v>
      </c>
      <c r="K1637" s="34" t="str">
        <f>VLOOKUP(J1637,[2]CodMpios!$B$347:$E$362,4,FALSE)</f>
        <v>18592 - Puerto Rico</v>
      </c>
      <c r="L1637" s="34" t="str">
        <f>VLOOKUP($J1637,[2]Coord_Mpios_X_Y!$B$2:$K$1123,9,FALSE)</f>
        <v>2,018940891255</v>
      </c>
      <c r="M1637" s="34" t="str">
        <f>VLOOKUP($J1637,[2]Coord_Mpios_X_Y!$B$2:$K$1123,10,FALSE)</f>
        <v>-75,073086267336</v>
      </c>
      <c r="N1637" s="34" t="s">
        <v>125</v>
      </c>
      <c r="O1637" s="34" t="s">
        <v>126</v>
      </c>
      <c r="Q1637" s="34" t="s">
        <v>127</v>
      </c>
      <c r="R1637" s="34">
        <v>40728674</v>
      </c>
      <c r="S1637" s="34" t="str">
        <f t="shared" si="125"/>
        <v>CC40728674</v>
      </c>
      <c r="T1637" s="34" t="s">
        <v>974</v>
      </c>
      <c r="V1637" s="34" t="s">
        <v>5053</v>
      </c>
      <c r="W1637" s="34" t="s">
        <v>5047</v>
      </c>
      <c r="X1637" s="87">
        <v>24409</v>
      </c>
      <c r="Y1637">
        <v>56</v>
      </c>
      <c r="Z1637" s="36">
        <f>VLOOKUP($Y1637,[2]Edades!$A$3:$H$153,4,FALSE)</f>
        <v>5</v>
      </c>
      <c r="AA1637" s="34" t="str">
        <f>VLOOKUP($Y1637,[2]Edades!$A$3:$H$153,6,FALSE)</f>
        <v>5 - Adultez</v>
      </c>
      <c r="AB1637" s="34">
        <f>VLOOKUP($Y1637,[2]Edades!$A$3:$H$153,7,FALSE)</f>
        <v>12</v>
      </c>
      <c r="AC1637" s="34" t="str">
        <f>VLOOKUP($Y1637,[2]Edades!$A$3:$H$153,8,FALSE)</f>
        <v>55-59</v>
      </c>
      <c r="AD1637" s="34" t="s">
        <v>129</v>
      </c>
      <c r="AE1637" s="1">
        <v>2</v>
      </c>
      <c r="AF1637" s="34" t="s">
        <v>130</v>
      </c>
      <c r="AG1637" s="34" t="s">
        <v>2127</v>
      </c>
      <c r="AH1637" s="34" t="s">
        <v>2127</v>
      </c>
      <c r="AK1637" s="34" t="s">
        <v>125</v>
      </c>
      <c r="AM1637" s="34" t="s">
        <v>2127</v>
      </c>
      <c r="AN1637" s="36" t="s">
        <v>2127</v>
      </c>
      <c r="AO1637" s="36" t="s">
        <v>2127</v>
      </c>
      <c r="AP1637" s="34" t="s">
        <v>2127</v>
      </c>
      <c r="AQ1637" s="36" t="s">
        <v>2127</v>
      </c>
      <c r="AR1637" s="34" t="s">
        <v>4989</v>
      </c>
      <c r="AS1637" s="91" t="s">
        <v>7718</v>
      </c>
      <c r="AT1637" s="34">
        <v>3124822227</v>
      </c>
      <c r="AU1637" s="34" t="s">
        <v>2127</v>
      </c>
      <c r="AX1637" s="90"/>
      <c r="BA1637" s="91"/>
      <c r="BB1637" s="91"/>
      <c r="BC1637" s="91"/>
      <c r="BF1637" s="34" t="s">
        <v>4983</v>
      </c>
      <c r="BG1637" s="92" t="s">
        <v>4989</v>
      </c>
      <c r="BM1637" s="36" t="s">
        <v>131</v>
      </c>
      <c r="BN1637" s="34" t="s">
        <v>132</v>
      </c>
      <c r="BO1637" s="36">
        <v>0</v>
      </c>
      <c r="BQ1637" s="94"/>
      <c r="BS1637" s="36" t="s">
        <v>2127</v>
      </c>
      <c r="BU1637" s="95"/>
      <c r="BV1637" s="95"/>
      <c r="BW1637" s="61"/>
      <c r="BX1637" s="60"/>
      <c r="BY1637" s="59" t="str">
        <f t="shared" ca="1" si="126"/>
        <v/>
      </c>
      <c r="CD1637" s="68"/>
      <c r="CE1637" s="68"/>
      <c r="CF1637" s="67"/>
      <c r="CG1637"/>
      <c r="CH1637" s="2"/>
      <c r="CI1637" s="4" t="e">
        <f t="shared" si="127"/>
        <v>#DIV/0!</v>
      </c>
      <c r="CJ1637" s="5" t="str">
        <f t="shared" si="128"/>
        <v>SIN DATO</v>
      </c>
      <c r="CK1637" s="36">
        <v>0</v>
      </c>
      <c r="CL1637" s="66"/>
      <c r="CM1637" s="89">
        <v>44372</v>
      </c>
      <c r="CN1637" s="97">
        <v>44372</v>
      </c>
      <c r="CP1637"/>
      <c r="CQ1637" s="65"/>
      <c r="CR1637" s="65"/>
      <c r="CS1637" s="98"/>
      <c r="CT1637"/>
      <c r="CU1637"/>
      <c r="CV1637" s="97"/>
      <c r="CW1637" s="2"/>
      <c r="CX1637" s="82"/>
      <c r="DG1637" s="64"/>
      <c r="DI1637" s="89"/>
      <c r="DJ1637" s="89"/>
      <c r="DN1637" s="34"/>
      <c r="DO1637" s="34"/>
      <c r="DP1637" s="34"/>
      <c r="DQ1637" s="34"/>
      <c r="DR1637" s="34"/>
      <c r="DS1637" s="34" t="s">
        <v>2127</v>
      </c>
      <c r="DT1637" s="34"/>
      <c r="DZ1637" t="s">
        <v>7941</v>
      </c>
      <c r="EB1637" s="4"/>
      <c r="EJ1637"/>
      <c r="EL1637" s="34"/>
      <c r="EN1637" s="34"/>
    </row>
    <row r="1638" spans="1:144" x14ac:dyDescent="0.25">
      <c r="A1638" s="85">
        <v>2022</v>
      </c>
      <c r="B1638" s="87">
        <v>44830</v>
      </c>
      <c r="C1638" t="s">
        <v>121</v>
      </c>
      <c r="D1638" t="s">
        <v>122</v>
      </c>
      <c r="E1638" s="34" t="s">
        <v>7938</v>
      </c>
      <c r="F1638" s="34">
        <f t="shared" si="129"/>
        <v>1637</v>
      </c>
      <c r="G1638" s="34" t="s">
        <v>4985</v>
      </c>
      <c r="H1638">
        <v>18</v>
      </c>
      <c r="I1638" s="34" t="s">
        <v>6141</v>
      </c>
      <c r="J1638" s="34" t="s">
        <v>4996</v>
      </c>
      <c r="K1638" s="34" t="str">
        <f>VLOOKUP(J1638,[2]CodMpios!$B$347:$E$362,4,FALSE)</f>
        <v>18247 - El Doncello</v>
      </c>
      <c r="L1638" s="34" t="str">
        <f>VLOOKUP($J1638,[2]Coord_Mpios_X_Y!$B$2:$K$1123,9,FALSE)</f>
        <v>1,791385903474</v>
      </c>
      <c r="M1638" s="34" t="str">
        <f>VLOOKUP($J1638,[2]Coord_Mpios_X_Y!$B$2:$K$1123,10,FALSE)</f>
        <v>-75,193944154894</v>
      </c>
      <c r="N1638" s="34" t="s">
        <v>139</v>
      </c>
      <c r="O1638" s="34" t="s">
        <v>126</v>
      </c>
      <c r="Q1638" s="34" t="s">
        <v>127</v>
      </c>
      <c r="R1638" s="34">
        <v>40727208</v>
      </c>
      <c r="S1638" s="34" t="str">
        <f t="shared" si="125"/>
        <v>CC40727208</v>
      </c>
      <c r="T1638" s="34" t="s">
        <v>986</v>
      </c>
      <c r="U1638" s="34" t="s">
        <v>385</v>
      </c>
      <c r="V1638" s="34" t="s">
        <v>2161</v>
      </c>
      <c r="W1638" s="34" t="s">
        <v>5220</v>
      </c>
      <c r="X1638" s="87">
        <v>22361</v>
      </c>
      <c r="Y1638">
        <v>62</v>
      </c>
      <c r="Z1638" s="36">
        <f>VLOOKUP($Y1638,[2]Edades!$A$3:$H$153,4,FALSE)</f>
        <v>6</v>
      </c>
      <c r="AA1638" s="34" t="str">
        <f>VLOOKUP($Y1638,[2]Edades!$A$3:$H$153,6,FALSE)</f>
        <v>6 - Persona mayor</v>
      </c>
      <c r="AB1638" s="34">
        <f>VLOOKUP($Y1638,[2]Edades!$A$3:$H$153,7,FALSE)</f>
        <v>13</v>
      </c>
      <c r="AC1638" s="34" t="str">
        <f>VLOOKUP($Y1638,[2]Edades!$A$3:$H$153,8,FALSE)</f>
        <v>60-64</v>
      </c>
      <c r="AD1638" s="34" t="s">
        <v>129</v>
      </c>
      <c r="AE1638" s="1">
        <v>2</v>
      </c>
      <c r="AF1638" s="34" t="s">
        <v>2137</v>
      </c>
      <c r="AG1638" s="34" t="s">
        <v>2127</v>
      </c>
      <c r="AH1638" s="34" t="s">
        <v>2127</v>
      </c>
      <c r="AK1638" s="34" t="s">
        <v>139</v>
      </c>
      <c r="AM1638" s="34" t="s">
        <v>2127</v>
      </c>
      <c r="AN1638" s="36" t="s">
        <v>2127</v>
      </c>
      <c r="AO1638" s="36" t="s">
        <v>2127</v>
      </c>
      <c r="AP1638" s="34" t="s">
        <v>2127</v>
      </c>
      <c r="AQ1638" s="36" t="s">
        <v>2127</v>
      </c>
      <c r="AR1638" s="34" t="s">
        <v>5189</v>
      </c>
      <c r="AS1638" s="91" t="s">
        <v>7719</v>
      </c>
      <c r="AT1638" s="34">
        <v>3118547220</v>
      </c>
      <c r="AU1638" s="34" t="s">
        <v>2127</v>
      </c>
      <c r="AX1638" s="90"/>
      <c r="BA1638" s="91"/>
      <c r="BB1638" s="91"/>
      <c r="BC1638" s="91"/>
      <c r="BF1638" s="34" t="s">
        <v>4983</v>
      </c>
      <c r="BG1638" s="92" t="s">
        <v>5189</v>
      </c>
      <c r="BM1638" s="36" t="s">
        <v>131</v>
      </c>
      <c r="BN1638" s="34" t="s">
        <v>132</v>
      </c>
      <c r="BO1638" s="36">
        <v>0</v>
      </c>
      <c r="BQ1638" s="94"/>
      <c r="BS1638" s="36" t="s">
        <v>2127</v>
      </c>
      <c r="BU1638" s="95"/>
      <c r="BV1638" s="95"/>
      <c r="BW1638" s="61"/>
      <c r="BX1638" s="60"/>
      <c r="BY1638" s="59" t="str">
        <f t="shared" ca="1" si="126"/>
        <v/>
      </c>
      <c r="CD1638" s="68"/>
      <c r="CE1638" s="68"/>
      <c r="CF1638" s="67"/>
      <c r="CG1638"/>
      <c r="CH1638" s="2"/>
      <c r="CI1638" s="4" t="e">
        <f t="shared" si="127"/>
        <v>#DIV/0!</v>
      </c>
      <c r="CJ1638" s="5" t="str">
        <f t="shared" si="128"/>
        <v>SIN DATO</v>
      </c>
      <c r="CK1638" s="36">
        <v>0</v>
      </c>
      <c r="CL1638" s="66"/>
      <c r="CM1638" s="89">
        <v>44334</v>
      </c>
      <c r="CN1638" s="97">
        <v>44334</v>
      </c>
      <c r="CP1638"/>
      <c r="CQ1638" s="65"/>
      <c r="CR1638" s="65"/>
      <c r="CS1638" s="98"/>
      <c r="CT1638"/>
      <c r="CU1638"/>
      <c r="CV1638" s="97"/>
      <c r="CW1638" s="2">
        <v>120</v>
      </c>
      <c r="CX1638" s="82">
        <v>75</v>
      </c>
      <c r="DG1638" s="64"/>
      <c r="DI1638" s="89"/>
      <c r="DJ1638" s="89"/>
      <c r="DN1638" s="34"/>
      <c r="DO1638" s="34"/>
      <c r="DP1638" s="34"/>
      <c r="DQ1638" s="34"/>
      <c r="DR1638" s="34"/>
      <c r="DS1638" s="34" t="s">
        <v>2127</v>
      </c>
      <c r="DT1638" s="34"/>
      <c r="DU1638" s="47">
        <v>44760</v>
      </c>
      <c r="DY1638" s="1">
        <v>2</v>
      </c>
      <c r="DZ1638" t="s">
        <v>7940</v>
      </c>
      <c r="EA1638" s="4">
        <v>0.95</v>
      </c>
      <c r="EB1638" s="4">
        <v>78</v>
      </c>
      <c r="EC1638" s="4">
        <v>196</v>
      </c>
      <c r="ED1638" s="4">
        <v>117</v>
      </c>
      <c r="EE1638" s="4">
        <v>54.9</v>
      </c>
      <c r="EF1638" s="4">
        <v>123</v>
      </c>
      <c r="EG1638" s="4">
        <v>1.8</v>
      </c>
      <c r="EH1638" s="4">
        <v>8</v>
      </c>
      <c r="EJ1638"/>
      <c r="EL1638" s="34"/>
      <c r="EN1638" s="34"/>
    </row>
    <row r="1639" spans="1:144" x14ac:dyDescent="0.25">
      <c r="A1639" s="85">
        <v>2022</v>
      </c>
      <c r="B1639" s="87">
        <v>44830</v>
      </c>
      <c r="C1639" t="s">
        <v>121</v>
      </c>
      <c r="D1639" t="s">
        <v>122</v>
      </c>
      <c r="E1639" s="34" t="s">
        <v>7938</v>
      </c>
      <c r="F1639" s="34">
        <f t="shared" si="129"/>
        <v>1638</v>
      </c>
      <c r="G1639" s="34" t="s">
        <v>4985</v>
      </c>
      <c r="H1639">
        <v>18</v>
      </c>
      <c r="I1639" s="34" t="s">
        <v>6141</v>
      </c>
      <c r="J1639" s="34" t="s">
        <v>4988</v>
      </c>
      <c r="K1639" s="34" t="str">
        <f>VLOOKUP(J1639,[2]CodMpios!$B$347:$E$362,4,FALSE)</f>
        <v>18001 - Florencia</v>
      </c>
      <c r="L1639" s="34" t="str">
        <f>VLOOKUP($J1639,[2]Coord_Mpios_X_Y!$B$2:$K$1123,9,FALSE)</f>
        <v>1,749138703818</v>
      </c>
      <c r="M1639" s="34" t="str">
        <f>VLOOKUP($J1639,[2]Coord_Mpios_X_Y!$B$2:$K$1123,10,FALSE)</f>
        <v>-75,558239064333</v>
      </c>
      <c r="N1639" s="34" t="s">
        <v>139</v>
      </c>
      <c r="O1639" s="34" t="s">
        <v>126</v>
      </c>
      <c r="Q1639" s="34" t="s">
        <v>127</v>
      </c>
      <c r="R1639" s="34">
        <v>40756556</v>
      </c>
      <c r="S1639" s="34" t="str">
        <f t="shared" si="125"/>
        <v>CC40756556</v>
      </c>
      <c r="T1639" s="34" t="s">
        <v>986</v>
      </c>
      <c r="U1639" s="34" t="s">
        <v>2475</v>
      </c>
      <c r="V1639" s="34" t="s">
        <v>5219</v>
      </c>
      <c r="W1639" s="34" t="s">
        <v>5218</v>
      </c>
      <c r="X1639" s="87">
        <v>18523</v>
      </c>
      <c r="Y1639">
        <v>72</v>
      </c>
      <c r="Z1639" s="36">
        <f>VLOOKUP($Y1639,[2]Edades!$A$3:$H$153,4,FALSE)</f>
        <v>6</v>
      </c>
      <c r="AA1639" s="34" t="str">
        <f>VLOOKUP($Y1639,[2]Edades!$A$3:$H$153,6,FALSE)</f>
        <v>6 - Persona mayor</v>
      </c>
      <c r="AB1639" s="34">
        <f>VLOOKUP($Y1639,[2]Edades!$A$3:$H$153,7,FALSE)</f>
        <v>15</v>
      </c>
      <c r="AC1639" s="34" t="str">
        <f>VLOOKUP($Y1639,[2]Edades!$A$3:$H$153,8,FALSE)</f>
        <v>70-74</v>
      </c>
      <c r="AD1639" s="34" t="s">
        <v>129</v>
      </c>
      <c r="AE1639" s="1">
        <v>2</v>
      </c>
      <c r="AF1639" s="34" t="s">
        <v>2137</v>
      </c>
      <c r="AG1639" s="34" t="s">
        <v>2127</v>
      </c>
      <c r="AH1639" s="34" t="s">
        <v>2127</v>
      </c>
      <c r="AK1639" s="34" t="s">
        <v>139</v>
      </c>
      <c r="AM1639" s="34" t="s">
        <v>2127</v>
      </c>
      <c r="AN1639" s="36" t="s">
        <v>2127</v>
      </c>
      <c r="AO1639" s="36" t="s">
        <v>2127</v>
      </c>
      <c r="AP1639" s="34" t="s">
        <v>2127</v>
      </c>
      <c r="AQ1639" s="36" t="s">
        <v>2127</v>
      </c>
      <c r="AR1639" s="34" t="s">
        <v>2098</v>
      </c>
      <c r="AS1639" s="91" t="s">
        <v>7720</v>
      </c>
      <c r="AT1639" s="34" t="s">
        <v>7933</v>
      </c>
      <c r="AU1639" s="34" t="s">
        <v>2127</v>
      </c>
      <c r="AX1639" s="90"/>
      <c r="BA1639" s="91"/>
      <c r="BB1639" s="91"/>
      <c r="BC1639" s="91"/>
      <c r="BF1639" s="34" t="s">
        <v>4983</v>
      </c>
      <c r="BG1639" s="92" t="s">
        <v>2098</v>
      </c>
      <c r="BM1639" s="36" t="s">
        <v>131</v>
      </c>
      <c r="BN1639" s="34" t="s">
        <v>132</v>
      </c>
      <c r="BO1639" s="36">
        <v>0</v>
      </c>
      <c r="BQ1639" s="94"/>
      <c r="BS1639" s="36" t="s">
        <v>2127</v>
      </c>
      <c r="BU1639" s="95"/>
      <c r="BV1639" s="95"/>
      <c r="BW1639" s="61"/>
      <c r="BX1639" s="60"/>
      <c r="BY1639" s="59" t="str">
        <f t="shared" ca="1" si="126"/>
        <v/>
      </c>
      <c r="CD1639" s="68"/>
      <c r="CE1639" s="68"/>
      <c r="CF1639" s="67"/>
      <c r="CG1639">
        <v>84</v>
      </c>
      <c r="CH1639" s="2">
        <v>153</v>
      </c>
      <c r="CI1639" s="4">
        <f t="shared" si="127"/>
        <v>35.883634499551455</v>
      </c>
      <c r="CJ1639" s="5" t="str">
        <f t="shared" si="128"/>
        <v>OBESIDAD</v>
      </c>
      <c r="CK1639" s="36">
        <v>0</v>
      </c>
      <c r="CL1639" s="66"/>
      <c r="CM1639" s="89">
        <v>44385</v>
      </c>
      <c r="CN1639" s="97">
        <v>44407</v>
      </c>
      <c r="CP1639"/>
      <c r="CQ1639" s="65"/>
      <c r="CR1639" s="65"/>
      <c r="CS1639" s="98"/>
      <c r="CT1639"/>
      <c r="CU1639"/>
      <c r="CV1639" s="97"/>
      <c r="CW1639" s="2"/>
      <c r="CX1639" s="82"/>
      <c r="DG1639" s="64"/>
      <c r="DI1639" s="89"/>
      <c r="DJ1639" s="89"/>
      <c r="DN1639" s="34"/>
      <c r="DO1639" s="34"/>
      <c r="DP1639" s="34"/>
      <c r="DQ1639" s="34"/>
      <c r="DR1639" s="34"/>
      <c r="DS1639" s="34" t="s">
        <v>2127</v>
      </c>
      <c r="DT1639" s="34"/>
      <c r="DU1639" s="47">
        <v>44407</v>
      </c>
      <c r="DY1639" s="1">
        <v>2</v>
      </c>
      <c r="DZ1639" t="s">
        <v>7940</v>
      </c>
      <c r="EB1639" s="4"/>
      <c r="EJ1639"/>
      <c r="EL1639" s="34"/>
      <c r="EN1639" s="34"/>
    </row>
    <row r="1640" spans="1:144" x14ac:dyDescent="0.25">
      <c r="A1640" s="85">
        <v>2022</v>
      </c>
      <c r="B1640" s="87">
        <v>44830</v>
      </c>
      <c r="C1640" t="s">
        <v>121</v>
      </c>
      <c r="D1640" t="s">
        <v>122</v>
      </c>
      <c r="E1640" s="34" t="s">
        <v>7938</v>
      </c>
      <c r="F1640" s="34">
        <f t="shared" si="129"/>
        <v>1639</v>
      </c>
      <c r="G1640" s="34" t="s">
        <v>4985</v>
      </c>
      <c r="H1640">
        <v>18</v>
      </c>
      <c r="I1640" s="34" t="s">
        <v>6141</v>
      </c>
      <c r="J1640" s="34" t="s">
        <v>4988</v>
      </c>
      <c r="K1640" s="34" t="str">
        <f>VLOOKUP(J1640,[2]CodMpios!$B$347:$E$362,4,FALSE)</f>
        <v>18001 - Florencia</v>
      </c>
      <c r="L1640" s="34" t="str">
        <f>VLOOKUP($J1640,[2]Coord_Mpios_X_Y!$B$2:$K$1123,9,FALSE)</f>
        <v>1,749138703818</v>
      </c>
      <c r="M1640" s="34" t="str">
        <f>VLOOKUP($J1640,[2]Coord_Mpios_X_Y!$B$2:$K$1123,10,FALSE)</f>
        <v>-75,558239064333</v>
      </c>
      <c r="N1640" s="34" t="s">
        <v>125</v>
      </c>
      <c r="O1640" s="34" t="s">
        <v>126</v>
      </c>
      <c r="Q1640" s="34" t="s">
        <v>127</v>
      </c>
      <c r="R1640" s="34">
        <v>40610449</v>
      </c>
      <c r="S1640" s="34" t="str">
        <f t="shared" si="125"/>
        <v>CC40610449</v>
      </c>
      <c r="T1640" s="34" t="s">
        <v>5217</v>
      </c>
      <c r="U1640" s="34" t="s">
        <v>5187</v>
      </c>
      <c r="V1640" s="34" t="s">
        <v>5216</v>
      </c>
      <c r="W1640" s="34" t="s">
        <v>168</v>
      </c>
      <c r="X1640" s="87">
        <v>30463</v>
      </c>
      <c r="Y1640">
        <v>39</v>
      </c>
      <c r="Z1640" s="36">
        <f>VLOOKUP($Y1640,[2]Edades!$A$3:$H$153,4,FALSE)</f>
        <v>5</v>
      </c>
      <c r="AA1640" s="34" t="str">
        <f>VLOOKUP($Y1640,[2]Edades!$A$3:$H$153,6,FALSE)</f>
        <v>5 - Adultez</v>
      </c>
      <c r="AB1640" s="34">
        <f>VLOOKUP($Y1640,[2]Edades!$A$3:$H$153,7,FALSE)</f>
        <v>8</v>
      </c>
      <c r="AC1640" s="34" t="str">
        <f>VLOOKUP($Y1640,[2]Edades!$A$3:$H$153,8,FALSE)</f>
        <v>35-39</v>
      </c>
      <c r="AD1640" s="34" t="s">
        <v>129</v>
      </c>
      <c r="AE1640" s="1">
        <v>2</v>
      </c>
      <c r="AF1640" s="34" t="s">
        <v>130</v>
      </c>
      <c r="AG1640" s="34" t="s">
        <v>2127</v>
      </c>
      <c r="AH1640" s="34" t="s">
        <v>2127</v>
      </c>
      <c r="AK1640" s="34" t="s">
        <v>125</v>
      </c>
      <c r="AM1640" s="34" t="s">
        <v>2127</v>
      </c>
      <c r="AN1640" s="36" t="s">
        <v>2127</v>
      </c>
      <c r="AO1640" s="36" t="s">
        <v>2127</v>
      </c>
      <c r="AP1640" s="34" t="s">
        <v>2127</v>
      </c>
      <c r="AQ1640" s="36" t="s">
        <v>2127</v>
      </c>
      <c r="AR1640" s="34" t="s">
        <v>2098</v>
      </c>
      <c r="AS1640" s="91" t="s">
        <v>7721</v>
      </c>
      <c r="AT1640" s="34">
        <v>3227296521</v>
      </c>
      <c r="AU1640" s="34" t="s">
        <v>2127</v>
      </c>
      <c r="AX1640" s="90"/>
      <c r="BA1640" s="91"/>
      <c r="BB1640" s="91"/>
      <c r="BC1640" s="91"/>
      <c r="BF1640" s="34" t="s">
        <v>4983</v>
      </c>
      <c r="BG1640" s="92" t="s">
        <v>2098</v>
      </c>
      <c r="BM1640" s="36" t="s">
        <v>131</v>
      </c>
      <c r="BN1640" s="34" t="s">
        <v>132</v>
      </c>
      <c r="BO1640" s="36">
        <v>0</v>
      </c>
      <c r="BQ1640" s="94"/>
      <c r="BS1640" s="36" t="s">
        <v>2127</v>
      </c>
      <c r="BU1640" s="95"/>
      <c r="BV1640" s="95"/>
      <c r="BW1640" s="61"/>
      <c r="BX1640" s="60"/>
      <c r="BY1640" s="59" t="str">
        <f t="shared" ca="1" si="126"/>
        <v/>
      </c>
      <c r="CD1640" s="68"/>
      <c r="CE1640" s="68"/>
      <c r="CF1640" s="67"/>
      <c r="CG1640"/>
      <c r="CH1640" s="2"/>
      <c r="CI1640" s="4" t="e">
        <f t="shared" si="127"/>
        <v>#DIV/0!</v>
      </c>
      <c r="CJ1640" s="5" t="str">
        <f t="shared" si="128"/>
        <v>SIN DATO</v>
      </c>
      <c r="CK1640" s="36">
        <v>0</v>
      </c>
      <c r="CL1640" s="66"/>
      <c r="CM1640" s="89">
        <v>44390</v>
      </c>
      <c r="CN1640" s="97">
        <v>44390</v>
      </c>
      <c r="CP1640"/>
      <c r="CQ1640" s="65"/>
      <c r="CR1640" s="65"/>
      <c r="CS1640" s="98"/>
      <c r="CT1640"/>
      <c r="CU1640"/>
      <c r="CV1640" s="97"/>
      <c r="CW1640" s="2"/>
      <c r="CX1640" s="82"/>
      <c r="DG1640" s="64"/>
      <c r="DI1640" s="89"/>
      <c r="DJ1640" s="89"/>
      <c r="DN1640" s="34"/>
      <c r="DO1640" s="34"/>
      <c r="DP1640" s="34"/>
      <c r="DQ1640" s="34"/>
      <c r="DR1640" s="34"/>
      <c r="DS1640" s="34" t="s">
        <v>2127</v>
      </c>
      <c r="DT1640" s="34"/>
      <c r="DU1640" s="47">
        <v>44407</v>
      </c>
      <c r="DY1640" s="1">
        <v>2</v>
      </c>
      <c r="DZ1640" t="s">
        <v>7940</v>
      </c>
      <c r="EB1640" s="4"/>
      <c r="EJ1640"/>
      <c r="EL1640" s="34"/>
      <c r="EN1640" s="34"/>
    </row>
    <row r="1641" spans="1:144" x14ac:dyDescent="0.25">
      <c r="A1641" s="85">
        <v>2022</v>
      </c>
      <c r="B1641" s="87">
        <v>44830</v>
      </c>
      <c r="C1641" t="s">
        <v>121</v>
      </c>
      <c r="D1641" t="s">
        <v>122</v>
      </c>
      <c r="E1641" s="34" t="s">
        <v>7938</v>
      </c>
      <c r="F1641" s="34">
        <f t="shared" si="129"/>
        <v>1640</v>
      </c>
      <c r="G1641" s="34" t="s">
        <v>4985</v>
      </c>
      <c r="H1641">
        <v>18</v>
      </c>
      <c r="I1641" s="34" t="s">
        <v>6141</v>
      </c>
      <c r="J1641" s="34" t="s">
        <v>5007</v>
      </c>
      <c r="K1641" s="34" t="str">
        <f>VLOOKUP(J1641,[2]CodMpios!$B$347:$E$362,4,FALSE)</f>
        <v>18410 - La Montañita</v>
      </c>
      <c r="L1641" s="34" t="str">
        <f>VLOOKUP($J1641,[2]Coord_Mpios_X_Y!$B$2:$K$1123,9,FALSE)</f>
        <v>1,302860442333</v>
      </c>
      <c r="M1641" s="34" t="str">
        <f>VLOOKUP($J1641,[2]Coord_Mpios_X_Y!$B$2:$K$1123,10,FALSE)</f>
        <v>-75,235727318747</v>
      </c>
      <c r="N1641" s="34" t="s">
        <v>125</v>
      </c>
      <c r="O1641" s="34" t="s">
        <v>126</v>
      </c>
      <c r="Q1641" s="34" t="s">
        <v>127</v>
      </c>
      <c r="R1641" s="34">
        <v>96329016</v>
      </c>
      <c r="S1641" s="34" t="str">
        <f t="shared" si="125"/>
        <v>CC96329016</v>
      </c>
      <c r="T1641" s="34" t="s">
        <v>983</v>
      </c>
      <c r="U1641" s="34" t="s">
        <v>446</v>
      </c>
      <c r="V1641" s="34" t="s">
        <v>328</v>
      </c>
      <c r="W1641" s="34" t="s">
        <v>344</v>
      </c>
      <c r="X1641" s="87">
        <v>22853</v>
      </c>
      <c r="Y1641">
        <v>60</v>
      </c>
      <c r="Z1641" s="36">
        <f>VLOOKUP($Y1641,[2]Edades!$A$3:$H$153,4,FALSE)</f>
        <v>6</v>
      </c>
      <c r="AA1641" s="34" t="str">
        <f>VLOOKUP($Y1641,[2]Edades!$A$3:$H$153,6,FALSE)</f>
        <v>6 - Persona mayor</v>
      </c>
      <c r="AB1641" s="34">
        <f>VLOOKUP($Y1641,[2]Edades!$A$3:$H$153,7,FALSE)</f>
        <v>13</v>
      </c>
      <c r="AC1641" s="34" t="str">
        <f>VLOOKUP($Y1641,[2]Edades!$A$3:$H$153,8,FALSE)</f>
        <v>60-64</v>
      </c>
      <c r="AD1641" s="34" t="s">
        <v>146</v>
      </c>
      <c r="AE1641">
        <v>1</v>
      </c>
      <c r="AF1641" s="34" t="s">
        <v>2137</v>
      </c>
      <c r="AG1641" s="34" t="s">
        <v>2127</v>
      </c>
      <c r="AH1641" s="34" t="s">
        <v>2127</v>
      </c>
      <c r="AK1641" s="34" t="s">
        <v>125</v>
      </c>
      <c r="AM1641" s="34" t="s">
        <v>2127</v>
      </c>
      <c r="AN1641" s="36" t="s">
        <v>2127</v>
      </c>
      <c r="AO1641" s="36" t="s">
        <v>2127</v>
      </c>
      <c r="AP1641" s="34" t="s">
        <v>2127</v>
      </c>
      <c r="AQ1641" s="36" t="s">
        <v>2127</v>
      </c>
      <c r="AR1641" s="34" t="s">
        <v>5919</v>
      </c>
      <c r="AS1641" s="91" t="s">
        <v>7722</v>
      </c>
      <c r="AT1641" s="34">
        <v>3229509802</v>
      </c>
      <c r="AU1641" s="34" t="s">
        <v>2127</v>
      </c>
      <c r="AX1641" s="90"/>
      <c r="BA1641" s="91"/>
      <c r="BB1641" s="91"/>
      <c r="BC1641" s="91"/>
      <c r="BF1641" s="34" t="s">
        <v>4983</v>
      </c>
      <c r="BG1641" s="92" t="s">
        <v>2098</v>
      </c>
      <c r="BM1641" s="36" t="s">
        <v>131</v>
      </c>
      <c r="BN1641" s="34" t="s">
        <v>132</v>
      </c>
      <c r="BO1641" s="36">
        <v>0</v>
      </c>
      <c r="BQ1641" s="94"/>
      <c r="BS1641" s="36" t="s">
        <v>2127</v>
      </c>
      <c r="BU1641" s="95"/>
      <c r="BV1641" s="95"/>
      <c r="BW1641" s="61"/>
      <c r="BX1641" s="60"/>
      <c r="BY1641" s="59" t="str">
        <f t="shared" ca="1" si="126"/>
        <v/>
      </c>
      <c r="CD1641" s="68"/>
      <c r="CE1641" s="68"/>
      <c r="CF1641" s="67"/>
      <c r="CG1641"/>
      <c r="CH1641" s="2"/>
      <c r="CI1641" s="4" t="e">
        <f t="shared" si="127"/>
        <v>#DIV/0!</v>
      </c>
      <c r="CJ1641" s="5" t="str">
        <f t="shared" si="128"/>
        <v>SIN DATO</v>
      </c>
      <c r="CK1641" s="36">
        <v>0</v>
      </c>
      <c r="CL1641" s="66"/>
      <c r="CM1641" s="89">
        <v>44390</v>
      </c>
      <c r="CN1641" s="97">
        <v>44406</v>
      </c>
      <c r="CP1641"/>
      <c r="CQ1641" s="65"/>
      <c r="CR1641" s="65"/>
      <c r="CS1641" s="98"/>
      <c r="CT1641"/>
      <c r="CU1641"/>
      <c r="CV1641" s="97"/>
      <c r="CW1641" s="2"/>
      <c r="CX1641" s="82"/>
      <c r="DG1641" s="64"/>
      <c r="DI1641" s="89"/>
      <c r="DJ1641" s="89"/>
      <c r="DN1641" s="34"/>
      <c r="DO1641" s="34"/>
      <c r="DP1641" s="34"/>
      <c r="DQ1641" s="34"/>
      <c r="DR1641" s="34"/>
      <c r="DS1641" s="34" t="s">
        <v>2127</v>
      </c>
      <c r="DT1641" s="34"/>
      <c r="DU1641" s="47">
        <v>44406</v>
      </c>
      <c r="DY1641" s="1">
        <v>2</v>
      </c>
      <c r="DZ1641" t="s">
        <v>7940</v>
      </c>
      <c r="EB1641" s="4"/>
      <c r="EJ1641"/>
      <c r="EL1641" s="34"/>
      <c r="EN1641" s="34"/>
    </row>
    <row r="1642" spans="1:144" x14ac:dyDescent="0.25">
      <c r="A1642" s="85">
        <v>2022</v>
      </c>
      <c r="B1642" s="87">
        <v>44830</v>
      </c>
      <c r="C1642" t="s">
        <v>121</v>
      </c>
      <c r="D1642" t="s">
        <v>122</v>
      </c>
      <c r="E1642" s="34" t="s">
        <v>7938</v>
      </c>
      <c r="F1642" s="34">
        <f t="shared" si="129"/>
        <v>1641</v>
      </c>
      <c r="G1642" s="34" t="s">
        <v>4985</v>
      </c>
      <c r="H1642">
        <v>18</v>
      </c>
      <c r="I1642" s="34" t="s">
        <v>6141</v>
      </c>
      <c r="J1642" s="34" t="s">
        <v>4984</v>
      </c>
      <c r="K1642" s="34" t="str">
        <f>VLOOKUP(J1642,[2]CodMpios!$B$347:$E$362,4,FALSE)</f>
        <v>18753 - San Vicente Del Caguán</v>
      </c>
      <c r="L1642" s="34" t="str">
        <f>VLOOKUP($J1642,[2]Coord_Mpios_X_Y!$B$2:$K$1123,9,FALSE)</f>
        <v>1,567801695842</v>
      </c>
      <c r="M1642" s="34" t="str">
        <f>VLOOKUP($J1642,[2]Coord_Mpios_X_Y!$B$2:$K$1123,10,FALSE)</f>
        <v>-74,262977514784</v>
      </c>
      <c r="N1642" s="34" t="s">
        <v>125</v>
      </c>
      <c r="O1642" s="34" t="s">
        <v>126</v>
      </c>
      <c r="Q1642" s="34" t="s">
        <v>127</v>
      </c>
      <c r="R1642" s="34">
        <v>26649627</v>
      </c>
      <c r="S1642" s="34" t="str">
        <f t="shared" si="125"/>
        <v>CC26649627</v>
      </c>
      <c r="T1642" s="34" t="s">
        <v>134</v>
      </c>
      <c r="U1642" s="34" t="s">
        <v>5215</v>
      </c>
      <c r="V1642" s="34" t="s">
        <v>1060</v>
      </c>
      <c r="W1642" s="34" t="s">
        <v>5214</v>
      </c>
      <c r="X1642" s="87">
        <v>28288</v>
      </c>
      <c r="Y1642">
        <v>45</v>
      </c>
      <c r="Z1642" s="36">
        <f>VLOOKUP($Y1642,[2]Edades!$A$3:$H$153,4,FALSE)</f>
        <v>5</v>
      </c>
      <c r="AA1642" s="34" t="str">
        <f>VLOOKUP($Y1642,[2]Edades!$A$3:$H$153,6,FALSE)</f>
        <v>5 - Adultez</v>
      </c>
      <c r="AB1642" s="34">
        <f>VLOOKUP($Y1642,[2]Edades!$A$3:$H$153,7,FALSE)</f>
        <v>10</v>
      </c>
      <c r="AC1642" s="34" t="str">
        <f>VLOOKUP($Y1642,[2]Edades!$A$3:$H$153,8,FALSE)</f>
        <v>45-49</v>
      </c>
      <c r="AD1642" s="34" t="s">
        <v>129</v>
      </c>
      <c r="AE1642" s="1">
        <v>2</v>
      </c>
      <c r="AF1642" s="34" t="s">
        <v>130</v>
      </c>
      <c r="AG1642" s="34" t="s">
        <v>2127</v>
      </c>
      <c r="AH1642" s="34" t="s">
        <v>2127</v>
      </c>
      <c r="AK1642" s="34" t="s">
        <v>125</v>
      </c>
      <c r="AM1642" s="34" t="s">
        <v>2127</v>
      </c>
      <c r="AN1642" s="36" t="s">
        <v>2127</v>
      </c>
      <c r="AO1642" s="36" t="s">
        <v>2127</v>
      </c>
      <c r="AP1642" s="34" t="s">
        <v>2127</v>
      </c>
      <c r="AQ1642" s="36" t="s">
        <v>2127</v>
      </c>
      <c r="AR1642" s="34" t="s">
        <v>5042</v>
      </c>
      <c r="AS1642" s="91" t="s">
        <v>7723</v>
      </c>
      <c r="AT1642" s="34">
        <v>3115127754</v>
      </c>
      <c r="AU1642" s="34" t="s">
        <v>2127</v>
      </c>
      <c r="AX1642" s="90"/>
      <c r="BA1642" s="91"/>
      <c r="BB1642" s="91"/>
      <c r="BC1642" s="91"/>
      <c r="BF1642" s="34" t="s">
        <v>4983</v>
      </c>
      <c r="BG1642" s="92" t="s">
        <v>2098</v>
      </c>
      <c r="BM1642" s="36" t="s">
        <v>131</v>
      </c>
      <c r="BN1642" s="34" t="s">
        <v>132</v>
      </c>
      <c r="BO1642" s="36">
        <v>0</v>
      </c>
      <c r="BQ1642" s="94"/>
      <c r="BS1642" s="36" t="s">
        <v>2127</v>
      </c>
      <c r="BU1642" s="95"/>
      <c r="BV1642" s="95"/>
      <c r="BW1642" s="61"/>
      <c r="BX1642" s="60"/>
      <c r="BY1642" s="59" t="str">
        <f t="shared" ca="1" si="126"/>
        <v/>
      </c>
      <c r="CD1642" s="68"/>
      <c r="CE1642" s="68"/>
      <c r="CF1642" s="67"/>
      <c r="CG1642"/>
      <c r="CH1642" s="2"/>
      <c r="CI1642" s="4" t="e">
        <f t="shared" si="127"/>
        <v>#DIV/0!</v>
      </c>
      <c r="CJ1642" s="5" t="str">
        <f t="shared" si="128"/>
        <v>SIN DATO</v>
      </c>
      <c r="CK1642" s="36">
        <v>0</v>
      </c>
      <c r="CL1642" s="66"/>
      <c r="CM1642" s="89">
        <v>44391</v>
      </c>
      <c r="CN1642" s="97">
        <v>44391</v>
      </c>
      <c r="CP1642"/>
      <c r="CQ1642" s="65"/>
      <c r="CR1642" s="65"/>
      <c r="CS1642" s="98"/>
      <c r="CT1642"/>
      <c r="CU1642"/>
      <c r="CV1642" s="97"/>
      <c r="CW1642" s="2"/>
      <c r="CX1642" s="82"/>
      <c r="DG1642" s="64"/>
      <c r="DI1642" s="89"/>
      <c r="DJ1642" s="89"/>
      <c r="DN1642" s="34"/>
      <c r="DO1642" s="34"/>
      <c r="DP1642" s="34"/>
      <c r="DQ1642" s="34"/>
      <c r="DR1642" s="34"/>
      <c r="DS1642" s="34" t="s">
        <v>2127</v>
      </c>
      <c r="DT1642" s="34"/>
      <c r="DU1642" s="47">
        <v>44406</v>
      </c>
      <c r="DY1642" s="1">
        <v>2</v>
      </c>
      <c r="DZ1642" t="s">
        <v>7940</v>
      </c>
      <c r="EB1642" s="4"/>
      <c r="EJ1642"/>
      <c r="EL1642" s="34"/>
      <c r="EN1642" s="34"/>
    </row>
    <row r="1643" spans="1:144" x14ac:dyDescent="0.25">
      <c r="A1643" s="85">
        <v>2022</v>
      </c>
      <c r="B1643" s="87">
        <v>44830</v>
      </c>
      <c r="C1643" t="s">
        <v>121</v>
      </c>
      <c r="D1643" t="s">
        <v>122</v>
      </c>
      <c r="E1643" s="34" t="s">
        <v>7938</v>
      </c>
      <c r="F1643" s="34">
        <f t="shared" si="129"/>
        <v>1642</v>
      </c>
      <c r="G1643" s="34" t="s">
        <v>4985</v>
      </c>
      <c r="H1643">
        <v>18</v>
      </c>
      <c r="I1643" s="34" t="s">
        <v>6141</v>
      </c>
      <c r="J1643" s="34" t="s">
        <v>4984</v>
      </c>
      <c r="K1643" s="34" t="str">
        <f>VLOOKUP(J1643,[2]CodMpios!$B$347:$E$362,4,FALSE)</f>
        <v>18753 - San Vicente Del Caguán</v>
      </c>
      <c r="L1643" s="34" t="str">
        <f>VLOOKUP($J1643,[2]Coord_Mpios_X_Y!$B$2:$K$1123,9,FALSE)</f>
        <v>1,567801695842</v>
      </c>
      <c r="M1643" s="34" t="str">
        <f>VLOOKUP($J1643,[2]Coord_Mpios_X_Y!$B$2:$K$1123,10,FALSE)</f>
        <v>-74,262977514784</v>
      </c>
      <c r="N1643" s="34" t="s">
        <v>139</v>
      </c>
      <c r="O1643" s="34" t="s">
        <v>126</v>
      </c>
      <c r="Q1643" s="34" t="s">
        <v>127</v>
      </c>
      <c r="R1643" s="34">
        <v>40761783</v>
      </c>
      <c r="S1643" s="34" t="str">
        <f t="shared" si="125"/>
        <v>CC40761783</v>
      </c>
      <c r="T1643" s="34" t="s">
        <v>986</v>
      </c>
      <c r="U1643" s="34" t="s">
        <v>453</v>
      </c>
      <c r="V1643" s="34" t="s">
        <v>5213</v>
      </c>
      <c r="W1643" s="34" t="s">
        <v>335</v>
      </c>
      <c r="X1643" s="87">
        <v>22513</v>
      </c>
      <c r="Y1643">
        <v>61</v>
      </c>
      <c r="Z1643" s="36">
        <f>VLOOKUP($Y1643,[2]Edades!$A$3:$H$153,4,FALSE)</f>
        <v>6</v>
      </c>
      <c r="AA1643" s="34" t="str">
        <f>VLOOKUP($Y1643,[2]Edades!$A$3:$H$153,6,FALSE)</f>
        <v>6 - Persona mayor</v>
      </c>
      <c r="AB1643" s="34">
        <f>VLOOKUP($Y1643,[2]Edades!$A$3:$H$153,7,FALSE)</f>
        <v>13</v>
      </c>
      <c r="AC1643" s="34" t="str">
        <f>VLOOKUP($Y1643,[2]Edades!$A$3:$H$153,8,FALSE)</f>
        <v>60-64</v>
      </c>
      <c r="AD1643" s="34" t="s">
        <v>129</v>
      </c>
      <c r="AE1643" s="1">
        <v>2</v>
      </c>
      <c r="AF1643" s="34" t="s">
        <v>2137</v>
      </c>
      <c r="AG1643" s="34" t="s">
        <v>2127</v>
      </c>
      <c r="AH1643" s="34" t="s">
        <v>2127</v>
      </c>
      <c r="AK1643" s="34" t="s">
        <v>139</v>
      </c>
      <c r="AM1643" s="34" t="s">
        <v>2127</v>
      </c>
      <c r="AN1643" s="36" t="s">
        <v>2127</v>
      </c>
      <c r="AO1643" s="36" t="s">
        <v>2127</v>
      </c>
      <c r="AP1643" s="34" t="s">
        <v>2127</v>
      </c>
      <c r="AQ1643" s="36" t="s">
        <v>2127</v>
      </c>
      <c r="AR1643" s="34" t="s">
        <v>5042</v>
      </c>
      <c r="AS1643" s="91"/>
      <c r="AT1643" s="34">
        <v>3118910277</v>
      </c>
      <c r="AU1643" s="34" t="s">
        <v>2127</v>
      </c>
      <c r="AX1643" s="90"/>
      <c r="BA1643" s="91"/>
      <c r="BB1643" s="91"/>
      <c r="BC1643" s="91"/>
      <c r="BF1643" s="34" t="s">
        <v>4983</v>
      </c>
      <c r="BG1643" s="92" t="s">
        <v>2098</v>
      </c>
      <c r="BM1643" s="36" t="s">
        <v>131</v>
      </c>
      <c r="BN1643" s="34" t="s">
        <v>132</v>
      </c>
      <c r="BO1643" s="36">
        <v>0</v>
      </c>
      <c r="BQ1643" s="94"/>
      <c r="BS1643" s="36" t="s">
        <v>2127</v>
      </c>
      <c r="BU1643" s="95"/>
      <c r="BV1643" s="95"/>
      <c r="BW1643" s="61"/>
      <c r="BX1643" s="60"/>
      <c r="BY1643" s="59" t="str">
        <f t="shared" ca="1" si="126"/>
        <v/>
      </c>
      <c r="CD1643" s="68"/>
      <c r="CE1643" s="68"/>
      <c r="CF1643" s="67"/>
      <c r="CG1643">
        <v>55</v>
      </c>
      <c r="CH1643" s="2">
        <v>150</v>
      </c>
      <c r="CI1643" s="4">
        <f t="shared" si="127"/>
        <v>24.444444444444443</v>
      </c>
      <c r="CJ1643" s="5" t="str">
        <f t="shared" si="128"/>
        <v>NORMAL</v>
      </c>
      <c r="CK1643" s="36">
        <v>0</v>
      </c>
      <c r="CL1643" s="66"/>
      <c r="CM1643" s="89">
        <v>44398</v>
      </c>
      <c r="CN1643" s="97">
        <v>44398</v>
      </c>
      <c r="CP1643"/>
      <c r="CQ1643" s="65"/>
      <c r="CR1643" s="65"/>
      <c r="CS1643" s="98"/>
      <c r="CT1643"/>
      <c r="CU1643"/>
      <c r="CV1643" s="97"/>
      <c r="CW1643" s="2">
        <v>130</v>
      </c>
      <c r="CX1643" s="82">
        <v>80</v>
      </c>
      <c r="DG1643" s="64"/>
      <c r="DI1643" s="89"/>
      <c r="DJ1643" s="89"/>
      <c r="DN1643" s="34"/>
      <c r="DO1643" s="34"/>
      <c r="DP1643" s="34"/>
      <c r="DQ1643" s="34"/>
      <c r="DR1643" s="34"/>
      <c r="DS1643" s="34" t="s">
        <v>2127</v>
      </c>
      <c r="DT1643" s="34"/>
      <c r="DU1643" s="47" t="s">
        <v>7950</v>
      </c>
      <c r="DY1643" s="1">
        <v>2</v>
      </c>
      <c r="DZ1643" t="s">
        <v>7940</v>
      </c>
      <c r="EB1643" s="4"/>
      <c r="EJ1643"/>
      <c r="EL1643" s="34"/>
      <c r="EN1643" s="34"/>
    </row>
    <row r="1644" spans="1:144" x14ac:dyDescent="0.25">
      <c r="A1644" s="85">
        <v>2022</v>
      </c>
      <c r="B1644" s="87">
        <v>44830</v>
      </c>
      <c r="C1644" t="s">
        <v>121</v>
      </c>
      <c r="D1644" t="s">
        <v>122</v>
      </c>
      <c r="E1644" s="34" t="s">
        <v>7938</v>
      </c>
      <c r="F1644" s="34">
        <f t="shared" si="129"/>
        <v>1643</v>
      </c>
      <c r="G1644" s="34" t="s">
        <v>4985</v>
      </c>
      <c r="H1644">
        <v>18</v>
      </c>
      <c r="I1644" s="34" t="s">
        <v>6141</v>
      </c>
      <c r="J1644" s="34" t="s">
        <v>5052</v>
      </c>
      <c r="K1644" s="34" t="str">
        <f>VLOOKUP(J1644,[2]CodMpios!$B$347:$E$362,4,FALSE)</f>
        <v>18256 - El Paujil</v>
      </c>
      <c r="L1644" s="34" t="str">
        <f>VLOOKUP($J1644,[2]Coord_Mpios_X_Y!$B$2:$K$1123,9,FALSE)</f>
        <v>1,617746356165</v>
      </c>
      <c r="M1644" s="34" t="str">
        <f>VLOOKUP($J1644,[2]Coord_Mpios_X_Y!$B$2:$K$1123,10,FALSE)</f>
        <v>-75,234043334186</v>
      </c>
      <c r="N1644" s="34" t="s">
        <v>139</v>
      </c>
      <c r="O1644" s="34" t="s">
        <v>126</v>
      </c>
      <c r="Q1644" s="34" t="s">
        <v>127</v>
      </c>
      <c r="R1644" s="34">
        <v>6681726</v>
      </c>
      <c r="S1644" s="34" t="str">
        <f t="shared" si="125"/>
        <v>CC6681726</v>
      </c>
      <c r="T1644" s="34" t="s">
        <v>2192</v>
      </c>
      <c r="U1644" s="34" t="s">
        <v>606</v>
      </c>
      <c r="V1644" s="34" t="s">
        <v>1074</v>
      </c>
      <c r="W1644" s="34" t="s">
        <v>1279</v>
      </c>
      <c r="X1644" s="87">
        <v>20228</v>
      </c>
      <c r="Y1644">
        <v>67</v>
      </c>
      <c r="Z1644" s="36">
        <f>VLOOKUP($Y1644,[2]Edades!$A$3:$H$153,4,FALSE)</f>
        <v>6</v>
      </c>
      <c r="AA1644" s="34" t="str">
        <f>VLOOKUP($Y1644,[2]Edades!$A$3:$H$153,6,FALSE)</f>
        <v>6 - Persona mayor</v>
      </c>
      <c r="AB1644" s="34">
        <f>VLOOKUP($Y1644,[2]Edades!$A$3:$H$153,7,FALSE)</f>
        <v>14</v>
      </c>
      <c r="AC1644" s="34" t="str">
        <f>VLOOKUP($Y1644,[2]Edades!$A$3:$H$153,8,FALSE)</f>
        <v>65-69</v>
      </c>
      <c r="AD1644" s="34" t="s">
        <v>146</v>
      </c>
      <c r="AE1644">
        <v>1</v>
      </c>
      <c r="AF1644" s="34" t="s">
        <v>2137</v>
      </c>
      <c r="AG1644" s="34" t="s">
        <v>2127</v>
      </c>
      <c r="AH1644" s="34" t="s">
        <v>2127</v>
      </c>
      <c r="AK1644" s="34" t="s">
        <v>139</v>
      </c>
      <c r="AM1644" s="34" t="s">
        <v>2127</v>
      </c>
      <c r="AN1644" s="36" t="s">
        <v>2127</v>
      </c>
      <c r="AO1644" s="36" t="s">
        <v>2127</v>
      </c>
      <c r="AP1644" s="34" t="s">
        <v>2127</v>
      </c>
      <c r="AQ1644" s="36" t="s">
        <v>2127</v>
      </c>
      <c r="AR1644" s="34" t="s">
        <v>5078</v>
      </c>
      <c r="AS1644" s="91" t="s">
        <v>7724</v>
      </c>
      <c r="AT1644" s="34">
        <v>3112510703</v>
      </c>
      <c r="AU1644" s="34" t="s">
        <v>2127</v>
      </c>
      <c r="AX1644" s="90"/>
      <c r="BA1644" s="91"/>
      <c r="BB1644" s="91"/>
      <c r="BC1644" s="91"/>
      <c r="BF1644" s="34" t="s">
        <v>4983</v>
      </c>
      <c r="BG1644" s="92" t="s">
        <v>5078</v>
      </c>
      <c r="BM1644" s="36" t="s">
        <v>131</v>
      </c>
      <c r="BN1644" s="34" t="s">
        <v>132</v>
      </c>
      <c r="BO1644" s="36">
        <v>0</v>
      </c>
      <c r="BQ1644" s="94"/>
      <c r="BS1644" s="36" t="s">
        <v>2127</v>
      </c>
      <c r="BU1644" s="95"/>
      <c r="BV1644" s="95"/>
      <c r="BW1644" s="61"/>
      <c r="BX1644" s="60"/>
      <c r="BY1644" s="59" t="str">
        <f t="shared" ca="1" si="126"/>
        <v/>
      </c>
      <c r="CD1644" s="68"/>
      <c r="CE1644" s="68"/>
      <c r="CF1644" s="67"/>
      <c r="CG1644"/>
      <c r="CH1644" s="2"/>
      <c r="CI1644" s="4" t="e">
        <f t="shared" si="127"/>
        <v>#DIV/0!</v>
      </c>
      <c r="CJ1644" s="5" t="str">
        <f t="shared" si="128"/>
        <v>SIN DATO</v>
      </c>
      <c r="CK1644" s="36">
        <v>0</v>
      </c>
      <c r="CL1644" s="66"/>
      <c r="CM1644" s="89">
        <v>44399</v>
      </c>
      <c r="CN1644" s="97">
        <v>44399</v>
      </c>
      <c r="CP1644"/>
      <c r="CQ1644" s="65"/>
      <c r="CR1644" s="65"/>
      <c r="CS1644" s="98"/>
      <c r="CT1644"/>
      <c r="CU1644"/>
      <c r="CV1644" s="97"/>
      <c r="CW1644" s="2"/>
      <c r="CX1644" s="82"/>
      <c r="DG1644" s="64"/>
      <c r="DI1644" s="89"/>
      <c r="DJ1644" s="89"/>
      <c r="DN1644" s="34"/>
      <c r="DO1644" s="34"/>
      <c r="DP1644" s="34"/>
      <c r="DQ1644" s="34"/>
      <c r="DR1644" s="34"/>
      <c r="DS1644" s="34" t="s">
        <v>2127</v>
      </c>
      <c r="DT1644" s="34"/>
      <c r="DZ1644" t="s">
        <v>7941</v>
      </c>
      <c r="EB1644" s="4"/>
      <c r="EJ1644"/>
      <c r="EL1644" s="34"/>
      <c r="EN1644" s="34"/>
    </row>
    <row r="1645" spans="1:144" x14ac:dyDescent="0.25">
      <c r="A1645" s="85">
        <v>2022</v>
      </c>
      <c r="B1645" s="87">
        <v>44830</v>
      </c>
      <c r="C1645" t="s">
        <v>121</v>
      </c>
      <c r="D1645" t="s">
        <v>122</v>
      </c>
      <c r="E1645" s="34" t="s">
        <v>7938</v>
      </c>
      <c r="F1645" s="34">
        <f t="shared" si="129"/>
        <v>1644</v>
      </c>
      <c r="G1645" s="34" t="s">
        <v>4985</v>
      </c>
      <c r="H1645">
        <v>18</v>
      </c>
      <c r="I1645" s="34" t="s">
        <v>6141</v>
      </c>
      <c r="J1645" s="34" t="s">
        <v>4988</v>
      </c>
      <c r="K1645" s="34" t="str">
        <f>VLOOKUP(J1645,[2]CodMpios!$B$347:$E$362,4,FALSE)</f>
        <v>18001 - Florencia</v>
      </c>
      <c r="L1645" s="34" t="str">
        <f>VLOOKUP($J1645,[2]Coord_Mpios_X_Y!$B$2:$K$1123,9,FALSE)</f>
        <v>1,749138703818</v>
      </c>
      <c r="M1645" s="34" t="str">
        <f>VLOOKUP($J1645,[2]Coord_Mpios_X_Y!$B$2:$K$1123,10,FALSE)</f>
        <v>-75,558239064333</v>
      </c>
      <c r="N1645" s="34" t="s">
        <v>139</v>
      </c>
      <c r="O1645" s="34" t="s">
        <v>126</v>
      </c>
      <c r="Q1645" s="34" t="s">
        <v>127</v>
      </c>
      <c r="R1645" s="34">
        <v>17638351</v>
      </c>
      <c r="S1645" s="34" t="str">
        <f t="shared" si="125"/>
        <v>CC17638351</v>
      </c>
      <c r="T1645" s="34" t="s">
        <v>5212</v>
      </c>
      <c r="V1645" s="34" t="s">
        <v>2105</v>
      </c>
      <c r="W1645" s="34" t="s">
        <v>5211</v>
      </c>
      <c r="X1645" s="87">
        <v>23780</v>
      </c>
      <c r="Y1645">
        <v>58</v>
      </c>
      <c r="Z1645" s="36">
        <f>VLOOKUP($Y1645,[2]Edades!$A$3:$H$153,4,FALSE)</f>
        <v>5</v>
      </c>
      <c r="AA1645" s="34" t="str">
        <f>VLOOKUP($Y1645,[2]Edades!$A$3:$H$153,6,FALSE)</f>
        <v>5 - Adultez</v>
      </c>
      <c r="AB1645" s="34">
        <f>VLOOKUP($Y1645,[2]Edades!$A$3:$H$153,7,FALSE)</f>
        <v>12</v>
      </c>
      <c r="AC1645" s="34" t="str">
        <f>VLOOKUP($Y1645,[2]Edades!$A$3:$H$153,8,FALSE)</f>
        <v>55-59</v>
      </c>
      <c r="AD1645" s="34" t="s">
        <v>146</v>
      </c>
      <c r="AE1645">
        <v>1</v>
      </c>
      <c r="AF1645" s="34" t="s">
        <v>130</v>
      </c>
      <c r="AG1645" s="34" t="s">
        <v>2127</v>
      </c>
      <c r="AH1645" s="34" t="s">
        <v>2127</v>
      </c>
      <c r="AK1645" s="34" t="s">
        <v>139</v>
      </c>
      <c r="AM1645" s="34" t="s">
        <v>2127</v>
      </c>
      <c r="AN1645" s="36" t="s">
        <v>2127</v>
      </c>
      <c r="AO1645" s="36" t="s">
        <v>2127</v>
      </c>
      <c r="AP1645" s="34" t="s">
        <v>2127</v>
      </c>
      <c r="AQ1645" s="36" t="s">
        <v>2127</v>
      </c>
      <c r="AR1645" s="34" t="s">
        <v>2098</v>
      </c>
      <c r="AS1645" s="91" t="s">
        <v>7725</v>
      </c>
      <c r="AT1645" s="34">
        <v>3194752189</v>
      </c>
      <c r="AU1645" s="34" t="s">
        <v>2127</v>
      </c>
      <c r="AX1645" s="90"/>
      <c r="BA1645" s="91"/>
      <c r="BB1645" s="91"/>
      <c r="BC1645" s="91"/>
      <c r="BF1645" s="34" t="s">
        <v>4983</v>
      </c>
      <c r="BG1645" s="92" t="s">
        <v>2098</v>
      </c>
      <c r="BM1645" s="36" t="s">
        <v>131</v>
      </c>
      <c r="BN1645" s="34" t="s">
        <v>132</v>
      </c>
      <c r="BO1645" s="36">
        <v>0</v>
      </c>
      <c r="BQ1645" s="94"/>
      <c r="BS1645" s="36" t="s">
        <v>2127</v>
      </c>
      <c r="BU1645" s="95"/>
      <c r="BV1645" s="95"/>
      <c r="BW1645" s="61"/>
      <c r="BX1645" s="60"/>
      <c r="BY1645" s="59" t="str">
        <f t="shared" ca="1" si="126"/>
        <v/>
      </c>
      <c r="CD1645" s="68"/>
      <c r="CE1645" s="68"/>
      <c r="CF1645" s="67"/>
      <c r="CG1645"/>
      <c r="CH1645" s="2"/>
      <c r="CI1645" s="4" t="e">
        <f t="shared" si="127"/>
        <v>#DIV/0!</v>
      </c>
      <c r="CJ1645" s="5" t="str">
        <f t="shared" si="128"/>
        <v>SIN DATO</v>
      </c>
      <c r="CK1645" s="36">
        <v>0</v>
      </c>
      <c r="CL1645" s="66"/>
      <c r="CM1645" s="89">
        <v>44405</v>
      </c>
      <c r="CN1645" s="97"/>
      <c r="CP1645"/>
      <c r="CQ1645" s="65"/>
      <c r="CR1645" s="65"/>
      <c r="CS1645" s="98"/>
      <c r="CT1645"/>
      <c r="CU1645"/>
      <c r="CV1645" s="97"/>
      <c r="CW1645" s="2"/>
      <c r="CX1645" s="82"/>
      <c r="DG1645" s="64"/>
      <c r="DI1645" s="89"/>
      <c r="DJ1645" s="89"/>
      <c r="DN1645" s="34"/>
      <c r="DO1645" s="34"/>
      <c r="DP1645" s="34"/>
      <c r="DQ1645" s="34"/>
      <c r="DR1645" s="34"/>
      <c r="DS1645" s="34" t="s">
        <v>2127</v>
      </c>
      <c r="DT1645" s="34"/>
      <c r="DZ1645" t="s">
        <v>7941</v>
      </c>
      <c r="EB1645" s="4"/>
      <c r="EJ1645"/>
      <c r="EL1645" s="34"/>
      <c r="EN1645" s="34"/>
    </row>
    <row r="1646" spans="1:144" x14ac:dyDescent="0.25">
      <c r="A1646" s="85">
        <v>2022</v>
      </c>
      <c r="B1646" s="87">
        <v>44830</v>
      </c>
      <c r="C1646" t="s">
        <v>121</v>
      </c>
      <c r="D1646" t="s">
        <v>122</v>
      </c>
      <c r="E1646" s="34" t="s">
        <v>7938</v>
      </c>
      <c r="F1646" s="34">
        <f t="shared" si="129"/>
        <v>1645</v>
      </c>
      <c r="G1646" s="34" t="s">
        <v>4985</v>
      </c>
      <c r="H1646">
        <v>18</v>
      </c>
      <c r="I1646" s="34" t="s">
        <v>6141</v>
      </c>
      <c r="J1646" s="34" t="s">
        <v>4991</v>
      </c>
      <c r="K1646" s="34" t="str">
        <f>VLOOKUP(J1646,[2]CodMpios!$B$347:$E$362,4,FALSE)</f>
        <v>18592 - Puerto Rico</v>
      </c>
      <c r="L1646" s="34" t="str">
        <f>VLOOKUP($J1646,[2]Coord_Mpios_X_Y!$B$2:$K$1123,9,FALSE)</f>
        <v>2,018940891255</v>
      </c>
      <c r="M1646" s="34" t="str">
        <f>VLOOKUP($J1646,[2]Coord_Mpios_X_Y!$B$2:$K$1123,10,FALSE)</f>
        <v>-75,073086267336</v>
      </c>
      <c r="N1646" s="34" t="s">
        <v>139</v>
      </c>
      <c r="O1646" s="34" t="s">
        <v>126</v>
      </c>
      <c r="Q1646" s="34" t="s">
        <v>127</v>
      </c>
      <c r="R1646" s="34">
        <v>96360111</v>
      </c>
      <c r="S1646" s="34" t="str">
        <f t="shared" si="125"/>
        <v>CC96360111</v>
      </c>
      <c r="T1646" s="34" t="s">
        <v>1107</v>
      </c>
      <c r="V1646" s="34" t="s">
        <v>813</v>
      </c>
      <c r="W1646" s="34" t="s">
        <v>2097</v>
      </c>
      <c r="X1646" s="87">
        <v>27229</v>
      </c>
      <c r="Y1646">
        <v>48</v>
      </c>
      <c r="Z1646" s="36">
        <f>VLOOKUP($Y1646,[2]Edades!$A$3:$H$153,4,FALSE)</f>
        <v>5</v>
      </c>
      <c r="AA1646" s="34" t="str">
        <f>VLOOKUP($Y1646,[2]Edades!$A$3:$H$153,6,FALSE)</f>
        <v>5 - Adultez</v>
      </c>
      <c r="AB1646" s="34">
        <f>VLOOKUP($Y1646,[2]Edades!$A$3:$H$153,7,FALSE)</f>
        <v>10</v>
      </c>
      <c r="AC1646" s="34" t="str">
        <f>VLOOKUP($Y1646,[2]Edades!$A$3:$H$153,8,FALSE)</f>
        <v>45-49</v>
      </c>
      <c r="AD1646" s="34" t="s">
        <v>146</v>
      </c>
      <c r="AE1646">
        <v>1</v>
      </c>
      <c r="AF1646" s="34" t="s">
        <v>130</v>
      </c>
      <c r="AG1646" s="34" t="s">
        <v>2127</v>
      </c>
      <c r="AH1646" s="34" t="s">
        <v>2127</v>
      </c>
      <c r="AK1646" s="34" t="s">
        <v>139</v>
      </c>
      <c r="AM1646" s="34" t="s">
        <v>2127</v>
      </c>
      <c r="AN1646" s="36" t="s">
        <v>2127</v>
      </c>
      <c r="AO1646" s="36" t="s">
        <v>2127</v>
      </c>
      <c r="AP1646" s="34" t="s">
        <v>2127</v>
      </c>
      <c r="AQ1646" s="36" t="s">
        <v>2127</v>
      </c>
      <c r="AR1646" s="34" t="s">
        <v>4989</v>
      </c>
      <c r="AS1646" s="91" t="s">
        <v>7726</v>
      </c>
      <c r="AT1646" s="34">
        <v>3122048442</v>
      </c>
      <c r="AU1646" s="34" t="s">
        <v>2127</v>
      </c>
      <c r="AX1646" s="90"/>
      <c r="BA1646" s="91"/>
      <c r="BB1646" s="91"/>
      <c r="BC1646" s="91"/>
      <c r="BF1646" s="34" t="s">
        <v>4983</v>
      </c>
      <c r="BG1646" s="92" t="s">
        <v>4989</v>
      </c>
      <c r="BM1646" s="36" t="s">
        <v>131</v>
      </c>
      <c r="BN1646" s="34" t="s">
        <v>132</v>
      </c>
      <c r="BO1646" s="36">
        <v>0</v>
      </c>
      <c r="BQ1646" s="94"/>
      <c r="BS1646" s="36" t="s">
        <v>2127</v>
      </c>
      <c r="BU1646" s="95"/>
      <c r="BV1646" s="95"/>
      <c r="BW1646" s="61"/>
      <c r="BX1646" s="60"/>
      <c r="BY1646" s="59" t="str">
        <f t="shared" ca="1" si="126"/>
        <v/>
      </c>
      <c r="CD1646" s="68"/>
      <c r="CE1646" s="68"/>
      <c r="CF1646" s="67"/>
      <c r="CG1646"/>
      <c r="CH1646" s="2"/>
      <c r="CI1646" s="4" t="e">
        <f t="shared" si="127"/>
        <v>#DIV/0!</v>
      </c>
      <c r="CJ1646" s="5" t="str">
        <f t="shared" si="128"/>
        <v>SIN DATO</v>
      </c>
      <c r="CK1646" s="36">
        <v>0</v>
      </c>
      <c r="CL1646" s="66"/>
      <c r="CM1646" s="89">
        <v>44351</v>
      </c>
      <c r="CN1646" s="97">
        <v>44351</v>
      </c>
      <c r="CP1646"/>
      <c r="CQ1646" s="65"/>
      <c r="CR1646" s="65"/>
      <c r="CS1646" s="98"/>
      <c r="CT1646"/>
      <c r="CU1646"/>
      <c r="CV1646" s="97"/>
      <c r="CW1646" s="2"/>
      <c r="CX1646" s="82"/>
      <c r="DG1646" s="64"/>
      <c r="DI1646" s="89"/>
      <c r="DJ1646" s="89"/>
      <c r="DN1646" s="34"/>
      <c r="DO1646" s="34"/>
      <c r="DP1646" s="34"/>
      <c r="DQ1646" s="34"/>
      <c r="DR1646" s="34"/>
      <c r="DS1646" s="34" t="s">
        <v>2127</v>
      </c>
      <c r="DT1646" s="34"/>
      <c r="DZ1646" t="s">
        <v>7941</v>
      </c>
      <c r="EB1646" s="4"/>
      <c r="EJ1646"/>
      <c r="EL1646" s="34"/>
      <c r="EN1646" s="34"/>
    </row>
    <row r="1647" spans="1:144" x14ac:dyDescent="0.25">
      <c r="A1647" s="85">
        <v>2022</v>
      </c>
      <c r="B1647" s="87">
        <v>44830</v>
      </c>
      <c r="C1647" t="s">
        <v>121</v>
      </c>
      <c r="D1647" t="s">
        <v>122</v>
      </c>
      <c r="E1647" s="34" t="s">
        <v>7938</v>
      </c>
      <c r="F1647" s="34">
        <f t="shared" si="129"/>
        <v>1646</v>
      </c>
      <c r="G1647" s="34" t="s">
        <v>4985</v>
      </c>
      <c r="H1647">
        <v>18</v>
      </c>
      <c r="I1647" s="34" t="s">
        <v>6141</v>
      </c>
      <c r="J1647" s="34" t="s">
        <v>5008</v>
      </c>
      <c r="K1647" s="34" t="str">
        <f>VLOOKUP(J1647,[2]CodMpios!$B$347:$E$362,4,FALSE)</f>
        <v>18094 - Belén De Los Andaquíes</v>
      </c>
      <c r="L1647" s="34" t="str">
        <f>VLOOKUP($J1647,[2]Coord_Mpios_X_Y!$B$2:$K$1123,9,FALSE)</f>
        <v>1,500923003060</v>
      </c>
      <c r="M1647" s="34" t="str">
        <f>VLOOKUP($J1647,[2]Coord_Mpios_X_Y!$B$2:$K$1123,10,FALSE)</f>
        <v>-75,875645424257</v>
      </c>
      <c r="N1647" s="34" t="s">
        <v>139</v>
      </c>
      <c r="O1647" s="34" t="s">
        <v>126</v>
      </c>
      <c r="Q1647" s="34" t="s">
        <v>127</v>
      </c>
      <c r="R1647" s="34">
        <v>1117554273</v>
      </c>
      <c r="S1647" s="34" t="str">
        <f t="shared" si="125"/>
        <v>CC1117554273</v>
      </c>
      <c r="T1647" s="34" t="s">
        <v>254</v>
      </c>
      <c r="U1647" s="34" t="s">
        <v>206</v>
      </c>
      <c r="V1647" s="34" t="s">
        <v>1439</v>
      </c>
      <c r="W1647" s="34" t="s">
        <v>201</v>
      </c>
      <c r="X1647" s="87">
        <v>36419</v>
      </c>
      <c r="Y1647">
        <v>23</v>
      </c>
      <c r="Z1647" s="36">
        <f>VLOOKUP($Y1647,[2]Edades!$A$3:$H$153,4,FALSE)</f>
        <v>4</v>
      </c>
      <c r="AA1647" s="34" t="str">
        <f>VLOOKUP($Y1647,[2]Edades!$A$3:$H$153,6,FALSE)</f>
        <v>4 - Juventud</v>
      </c>
      <c r="AB1647" s="34">
        <f>VLOOKUP($Y1647,[2]Edades!$A$3:$H$153,7,FALSE)</f>
        <v>5</v>
      </c>
      <c r="AC1647" s="34" t="str">
        <f>VLOOKUP($Y1647,[2]Edades!$A$3:$H$153,8,FALSE)</f>
        <v>20-24</v>
      </c>
      <c r="AD1647" s="34" t="s">
        <v>146</v>
      </c>
      <c r="AE1647">
        <v>1</v>
      </c>
      <c r="AF1647" s="34" t="s">
        <v>130</v>
      </c>
      <c r="AG1647" s="34" t="s">
        <v>2127</v>
      </c>
      <c r="AH1647" s="34" t="s">
        <v>2127</v>
      </c>
      <c r="AK1647" s="34" t="s">
        <v>139</v>
      </c>
      <c r="AM1647" s="34" t="s">
        <v>2127</v>
      </c>
      <c r="AN1647" s="36" t="s">
        <v>2127</v>
      </c>
      <c r="AO1647" s="36" t="s">
        <v>2127</v>
      </c>
      <c r="AP1647" s="34" t="s">
        <v>2127</v>
      </c>
      <c r="AQ1647" s="36" t="s">
        <v>2127</v>
      </c>
      <c r="AR1647" s="34" t="s">
        <v>2098</v>
      </c>
      <c r="AS1647" s="91" t="s">
        <v>7727</v>
      </c>
      <c r="AT1647" s="34">
        <v>3125280239</v>
      </c>
      <c r="AU1647" s="34" t="s">
        <v>2127</v>
      </c>
      <c r="AX1647" s="90"/>
      <c r="BA1647" s="91"/>
      <c r="BB1647" s="91"/>
      <c r="BC1647" s="91"/>
      <c r="BF1647" s="34" t="s">
        <v>4983</v>
      </c>
      <c r="BG1647" s="92" t="s">
        <v>2098</v>
      </c>
      <c r="BM1647" s="36" t="s">
        <v>131</v>
      </c>
      <c r="BN1647" s="34" t="s">
        <v>132</v>
      </c>
      <c r="BO1647" s="36">
        <v>0</v>
      </c>
      <c r="BQ1647" s="94"/>
      <c r="BS1647" s="36" t="s">
        <v>2127</v>
      </c>
      <c r="BU1647" s="95"/>
      <c r="BV1647" s="95"/>
      <c r="BW1647" s="61"/>
      <c r="BX1647" s="60"/>
      <c r="BY1647" s="59" t="str">
        <f t="shared" ca="1" si="126"/>
        <v/>
      </c>
      <c r="CD1647" s="68"/>
      <c r="CE1647" s="68"/>
      <c r="CF1647" s="67"/>
      <c r="CG1647">
        <v>91</v>
      </c>
      <c r="CH1647" s="2">
        <v>173</v>
      </c>
      <c r="CI1647" s="4">
        <f t="shared" si="127"/>
        <v>30.405292525644022</v>
      </c>
      <c r="CJ1647" s="5" t="str">
        <f t="shared" si="128"/>
        <v>OBESIDAD</v>
      </c>
      <c r="CK1647" s="36">
        <v>0</v>
      </c>
      <c r="CL1647" s="66"/>
      <c r="CM1647" s="89">
        <v>44413</v>
      </c>
      <c r="CN1647" s="97">
        <v>44421</v>
      </c>
      <c r="CP1647"/>
      <c r="CQ1647" s="65"/>
      <c r="CR1647" s="65"/>
      <c r="CS1647" s="98"/>
      <c r="CT1647"/>
      <c r="CU1647"/>
      <c r="CV1647" s="97"/>
      <c r="CW1647" s="2">
        <v>128</v>
      </c>
      <c r="CX1647" s="82">
        <v>88</v>
      </c>
      <c r="DG1647" s="64"/>
      <c r="DI1647" s="89">
        <v>44603</v>
      </c>
      <c r="DJ1647" s="89"/>
      <c r="DN1647" s="34"/>
      <c r="DO1647" s="34"/>
      <c r="DP1647" s="34"/>
      <c r="DQ1647" s="34"/>
      <c r="DR1647" s="34"/>
      <c r="DS1647" s="34" t="s">
        <v>2127</v>
      </c>
      <c r="DT1647" s="34"/>
      <c r="DU1647" s="47">
        <v>44421</v>
      </c>
      <c r="DY1647" s="1">
        <v>1</v>
      </c>
      <c r="DZ1647" t="s">
        <v>7940</v>
      </c>
      <c r="EA1647" s="4">
        <v>0.97</v>
      </c>
      <c r="EB1647" s="4">
        <v>91</v>
      </c>
      <c r="ED1647" s="4">
        <v>74</v>
      </c>
      <c r="EH1647" s="4">
        <v>5.7</v>
      </c>
      <c r="EJ1647"/>
      <c r="EL1647" s="34"/>
      <c r="EN1647" s="34"/>
    </row>
    <row r="1648" spans="1:144" x14ac:dyDescent="0.25">
      <c r="A1648" s="85">
        <v>2022</v>
      </c>
      <c r="B1648" s="87">
        <v>44830</v>
      </c>
      <c r="C1648" t="s">
        <v>121</v>
      </c>
      <c r="D1648" t="s">
        <v>122</v>
      </c>
      <c r="E1648" s="34" t="s">
        <v>7938</v>
      </c>
      <c r="F1648" s="34">
        <f t="shared" si="129"/>
        <v>1647</v>
      </c>
      <c r="G1648" s="34" t="s">
        <v>4985</v>
      </c>
      <c r="H1648">
        <v>18</v>
      </c>
      <c r="I1648" s="34" t="s">
        <v>6141</v>
      </c>
      <c r="J1648" s="34" t="s">
        <v>4984</v>
      </c>
      <c r="K1648" s="34" t="str">
        <f>VLOOKUP(J1648,[2]CodMpios!$B$347:$E$362,4,FALSE)</f>
        <v>18753 - San Vicente Del Caguán</v>
      </c>
      <c r="L1648" s="34" t="str">
        <f>VLOOKUP($J1648,[2]Coord_Mpios_X_Y!$B$2:$K$1123,9,FALSE)</f>
        <v>1,567801695842</v>
      </c>
      <c r="M1648" s="34" t="str">
        <f>VLOOKUP($J1648,[2]Coord_Mpios_X_Y!$B$2:$K$1123,10,FALSE)</f>
        <v>-74,262977514784</v>
      </c>
      <c r="N1648" s="34" t="s">
        <v>125</v>
      </c>
      <c r="O1648" s="34" t="s">
        <v>126</v>
      </c>
      <c r="Q1648" s="34" t="s">
        <v>127</v>
      </c>
      <c r="R1648" s="34">
        <v>40778145</v>
      </c>
      <c r="S1648" s="34" t="str">
        <f t="shared" si="125"/>
        <v>CC40778145</v>
      </c>
      <c r="T1648" s="34" t="s">
        <v>275</v>
      </c>
      <c r="U1648" s="34" t="s">
        <v>134</v>
      </c>
      <c r="V1648" s="34" t="s">
        <v>1060</v>
      </c>
      <c r="W1648" s="34" t="s">
        <v>5210</v>
      </c>
      <c r="X1648" s="87">
        <v>27150</v>
      </c>
      <c r="Y1648">
        <v>48</v>
      </c>
      <c r="Z1648" s="36">
        <f>VLOOKUP($Y1648,[2]Edades!$A$3:$H$153,4,FALSE)</f>
        <v>5</v>
      </c>
      <c r="AA1648" s="34" t="str">
        <f>VLOOKUP($Y1648,[2]Edades!$A$3:$H$153,6,FALSE)</f>
        <v>5 - Adultez</v>
      </c>
      <c r="AB1648" s="34">
        <f>VLOOKUP($Y1648,[2]Edades!$A$3:$H$153,7,FALSE)</f>
        <v>10</v>
      </c>
      <c r="AC1648" s="34" t="str">
        <f>VLOOKUP($Y1648,[2]Edades!$A$3:$H$153,8,FALSE)</f>
        <v>45-49</v>
      </c>
      <c r="AD1648" s="34" t="s">
        <v>146</v>
      </c>
      <c r="AE1648">
        <v>1</v>
      </c>
      <c r="AF1648" s="34" t="s">
        <v>130</v>
      </c>
      <c r="AG1648" s="34" t="s">
        <v>2127</v>
      </c>
      <c r="AH1648" s="34" t="s">
        <v>2127</v>
      </c>
      <c r="AK1648" s="34" t="s">
        <v>125</v>
      </c>
      <c r="AM1648" s="34" t="s">
        <v>2127</v>
      </c>
      <c r="AN1648" s="36" t="s">
        <v>2127</v>
      </c>
      <c r="AO1648" s="36" t="s">
        <v>2127</v>
      </c>
      <c r="AP1648" s="34" t="s">
        <v>2127</v>
      </c>
      <c r="AQ1648" s="36" t="s">
        <v>2127</v>
      </c>
      <c r="AR1648" s="34" t="s">
        <v>2098</v>
      </c>
      <c r="AS1648" s="91" t="s">
        <v>7728</v>
      </c>
      <c r="AT1648" s="34">
        <v>3132080807</v>
      </c>
      <c r="AU1648" s="34" t="s">
        <v>2127</v>
      </c>
      <c r="AX1648" s="90"/>
      <c r="BA1648" s="91"/>
      <c r="BB1648" s="91"/>
      <c r="BC1648" s="91"/>
      <c r="BF1648" s="34" t="s">
        <v>4983</v>
      </c>
      <c r="BG1648" s="92" t="s">
        <v>5042</v>
      </c>
      <c r="BM1648" s="36" t="s">
        <v>131</v>
      </c>
      <c r="BN1648" s="34" t="s">
        <v>132</v>
      </c>
      <c r="BO1648" s="36">
        <v>0</v>
      </c>
      <c r="BQ1648" s="94"/>
      <c r="BS1648" s="36" t="s">
        <v>2127</v>
      </c>
      <c r="BU1648" s="95"/>
      <c r="BV1648" s="95"/>
      <c r="BW1648" s="61"/>
      <c r="BX1648" s="60"/>
      <c r="BY1648" s="59" t="str">
        <f t="shared" ca="1" si="126"/>
        <v/>
      </c>
      <c r="CD1648" s="68"/>
      <c r="CE1648" s="68"/>
      <c r="CF1648" s="67"/>
      <c r="CG1648"/>
      <c r="CH1648" s="2"/>
      <c r="CI1648" s="4" t="e">
        <f t="shared" si="127"/>
        <v>#DIV/0!</v>
      </c>
      <c r="CJ1648" s="5" t="str">
        <f t="shared" si="128"/>
        <v>SIN DATO</v>
      </c>
      <c r="CK1648" s="36">
        <v>0</v>
      </c>
      <c r="CL1648" s="66"/>
      <c r="CM1648" s="89">
        <v>44417</v>
      </c>
      <c r="CN1648" s="97">
        <v>44433</v>
      </c>
      <c r="CP1648"/>
      <c r="CQ1648" s="65"/>
      <c r="CR1648" s="65"/>
      <c r="CS1648" s="98"/>
      <c r="CT1648"/>
      <c r="CU1648"/>
      <c r="CV1648" s="97"/>
      <c r="CW1648" s="2"/>
      <c r="CX1648" s="82"/>
      <c r="DG1648" s="64"/>
      <c r="DI1648" s="89"/>
      <c r="DJ1648" s="89"/>
      <c r="DN1648" s="34"/>
      <c r="DO1648" s="34"/>
      <c r="DP1648" s="34"/>
      <c r="DQ1648" s="34"/>
      <c r="DR1648" s="34"/>
      <c r="DS1648" s="34" t="s">
        <v>2127</v>
      </c>
      <c r="DT1648" s="34"/>
      <c r="DU1648" s="47">
        <v>44433</v>
      </c>
      <c r="DY1648" s="1">
        <v>2</v>
      </c>
      <c r="DZ1648" t="s">
        <v>7940</v>
      </c>
      <c r="EB1648" s="4"/>
      <c r="EJ1648"/>
      <c r="EL1648" s="34"/>
      <c r="EN1648" s="34"/>
    </row>
    <row r="1649" spans="1:144" x14ac:dyDescent="0.25">
      <c r="A1649" s="85">
        <v>2022</v>
      </c>
      <c r="B1649" s="87">
        <v>44830</v>
      </c>
      <c r="C1649" t="s">
        <v>121</v>
      </c>
      <c r="D1649" t="s">
        <v>122</v>
      </c>
      <c r="E1649" s="34" t="s">
        <v>7938</v>
      </c>
      <c r="F1649" s="34">
        <f t="shared" si="129"/>
        <v>1648</v>
      </c>
      <c r="G1649" s="34" t="s">
        <v>4985</v>
      </c>
      <c r="H1649">
        <v>18</v>
      </c>
      <c r="I1649" s="34" t="s">
        <v>6141</v>
      </c>
      <c r="J1649" s="34" t="s">
        <v>5008</v>
      </c>
      <c r="K1649" s="34" t="str">
        <f>VLOOKUP(J1649,[2]CodMpios!$B$347:$E$362,4,FALSE)</f>
        <v>18094 - Belén De Los Andaquíes</v>
      </c>
      <c r="L1649" s="34" t="str">
        <f>VLOOKUP($J1649,[2]Coord_Mpios_X_Y!$B$2:$K$1123,9,FALSE)</f>
        <v>1,500923003060</v>
      </c>
      <c r="M1649" s="34" t="str">
        <f>VLOOKUP($J1649,[2]Coord_Mpios_X_Y!$B$2:$K$1123,10,FALSE)</f>
        <v>-75,875645424257</v>
      </c>
      <c r="N1649" s="34" t="s">
        <v>6142</v>
      </c>
      <c r="O1649" s="34" t="s">
        <v>126</v>
      </c>
      <c r="Q1649" s="34" t="s">
        <v>127</v>
      </c>
      <c r="R1649" s="34">
        <v>17625225</v>
      </c>
      <c r="S1649" s="34" t="str">
        <f t="shared" si="125"/>
        <v>CC17625225</v>
      </c>
      <c r="T1649" s="34" t="s">
        <v>2521</v>
      </c>
      <c r="V1649" s="34" t="s">
        <v>5209</v>
      </c>
      <c r="W1649" s="34" t="s">
        <v>5208</v>
      </c>
      <c r="X1649" s="87">
        <v>18898</v>
      </c>
      <c r="Y1649">
        <v>71</v>
      </c>
      <c r="Z1649" s="36">
        <f>VLOOKUP($Y1649,[2]Edades!$A$3:$H$153,4,FALSE)</f>
        <v>6</v>
      </c>
      <c r="AA1649" s="34" t="str">
        <f>VLOOKUP($Y1649,[2]Edades!$A$3:$H$153,6,FALSE)</f>
        <v>6 - Persona mayor</v>
      </c>
      <c r="AB1649" s="34">
        <f>VLOOKUP($Y1649,[2]Edades!$A$3:$H$153,7,FALSE)</f>
        <v>15</v>
      </c>
      <c r="AC1649" s="34" t="str">
        <f>VLOOKUP($Y1649,[2]Edades!$A$3:$H$153,8,FALSE)</f>
        <v>70-74</v>
      </c>
      <c r="AD1649" s="34" t="s">
        <v>146</v>
      </c>
      <c r="AE1649">
        <v>1</v>
      </c>
      <c r="AF1649" s="34" t="s">
        <v>2137</v>
      </c>
      <c r="AG1649" s="34" t="s">
        <v>2127</v>
      </c>
      <c r="AH1649" s="34" t="s">
        <v>2127</v>
      </c>
      <c r="AK1649" s="34" t="s">
        <v>6142</v>
      </c>
      <c r="AM1649" s="34" t="s">
        <v>2127</v>
      </c>
      <c r="AN1649" s="36" t="s">
        <v>2127</v>
      </c>
      <c r="AO1649" s="36" t="s">
        <v>2127</v>
      </c>
      <c r="AP1649" s="34" t="s">
        <v>2127</v>
      </c>
      <c r="AQ1649" s="36" t="s">
        <v>2127</v>
      </c>
      <c r="AR1649" s="34" t="s">
        <v>2098</v>
      </c>
      <c r="AS1649" s="91" t="s">
        <v>7729</v>
      </c>
      <c r="AT1649" s="34">
        <v>3123156835</v>
      </c>
      <c r="AU1649" s="34" t="s">
        <v>2127</v>
      </c>
      <c r="AX1649" s="90"/>
      <c r="BA1649" s="91"/>
      <c r="BB1649" s="91"/>
      <c r="BC1649" s="91"/>
      <c r="BF1649" s="34" t="s">
        <v>4983</v>
      </c>
      <c r="BG1649" s="92" t="s">
        <v>2098</v>
      </c>
      <c r="BM1649" s="36" t="s">
        <v>131</v>
      </c>
      <c r="BN1649" s="34" t="s">
        <v>132</v>
      </c>
      <c r="BO1649" s="36">
        <v>0</v>
      </c>
      <c r="BQ1649" s="94"/>
      <c r="BS1649" s="36" t="s">
        <v>2127</v>
      </c>
      <c r="BU1649" s="95"/>
      <c r="BV1649" s="95"/>
      <c r="BW1649" s="61"/>
      <c r="BX1649" s="60"/>
      <c r="BY1649" s="59" t="str">
        <f t="shared" ca="1" si="126"/>
        <v/>
      </c>
      <c r="CD1649" s="68"/>
      <c r="CE1649" s="68"/>
      <c r="CF1649" s="67"/>
      <c r="CG1649">
        <v>73</v>
      </c>
      <c r="CH1649" s="2">
        <v>164</v>
      </c>
      <c r="CI1649" s="4">
        <f t="shared" si="127"/>
        <v>27.141582391433676</v>
      </c>
      <c r="CJ1649" s="5" t="str">
        <f t="shared" si="128"/>
        <v>SOBREPESO</v>
      </c>
      <c r="CK1649" s="36">
        <v>0</v>
      </c>
      <c r="CL1649" s="66"/>
      <c r="CM1649" s="89">
        <v>44420</v>
      </c>
      <c r="CN1649" s="97">
        <v>44473</v>
      </c>
      <c r="CP1649"/>
      <c r="CQ1649" s="65"/>
      <c r="CR1649" s="65"/>
      <c r="CS1649" s="98"/>
      <c r="CT1649"/>
      <c r="CU1649"/>
      <c r="CV1649" s="97"/>
      <c r="CW1649" s="2">
        <v>120</v>
      </c>
      <c r="CX1649" s="82">
        <v>80</v>
      </c>
      <c r="DG1649" s="64"/>
      <c r="DI1649" s="89"/>
      <c r="DJ1649" s="89"/>
      <c r="DN1649" s="34"/>
      <c r="DO1649" s="34"/>
      <c r="DP1649" s="34"/>
      <c r="DQ1649" s="34"/>
      <c r="DR1649" s="34"/>
      <c r="DS1649" s="34" t="s">
        <v>2127</v>
      </c>
      <c r="DT1649" s="34"/>
      <c r="DU1649" s="47">
        <v>44473</v>
      </c>
      <c r="DY1649" s="1">
        <v>1</v>
      </c>
      <c r="DZ1649" t="s">
        <v>7940</v>
      </c>
      <c r="EB1649" s="4"/>
      <c r="EJ1649"/>
      <c r="EL1649" s="34"/>
      <c r="EN1649" s="34"/>
    </row>
    <row r="1650" spans="1:144" x14ac:dyDescent="0.25">
      <c r="A1650" s="85">
        <v>2022</v>
      </c>
      <c r="B1650" s="87">
        <v>44830</v>
      </c>
      <c r="C1650" t="s">
        <v>121</v>
      </c>
      <c r="D1650" t="s">
        <v>122</v>
      </c>
      <c r="E1650" s="34" t="s">
        <v>7938</v>
      </c>
      <c r="F1650" s="34">
        <f t="shared" si="129"/>
        <v>1649</v>
      </c>
      <c r="G1650" s="34" t="s">
        <v>4985</v>
      </c>
      <c r="H1650">
        <v>18</v>
      </c>
      <c r="I1650" s="34" t="s">
        <v>6141</v>
      </c>
      <c r="J1650" s="34" t="s">
        <v>4988</v>
      </c>
      <c r="K1650" s="34" t="str">
        <f>VLOOKUP(J1650,[2]CodMpios!$B$347:$E$362,4,FALSE)</f>
        <v>18001 - Florencia</v>
      </c>
      <c r="L1650" s="34" t="str">
        <f>VLOOKUP($J1650,[2]Coord_Mpios_X_Y!$B$2:$K$1123,9,FALSE)</f>
        <v>1,749138703818</v>
      </c>
      <c r="M1650" s="34" t="str">
        <f>VLOOKUP($J1650,[2]Coord_Mpios_X_Y!$B$2:$K$1123,10,FALSE)</f>
        <v>-75,558239064333</v>
      </c>
      <c r="N1650" s="34" t="s">
        <v>6142</v>
      </c>
      <c r="O1650" s="34" t="s">
        <v>126</v>
      </c>
      <c r="Q1650" s="34" t="s">
        <v>127</v>
      </c>
      <c r="R1650" s="34">
        <v>17651382</v>
      </c>
      <c r="S1650" s="34" t="str">
        <f t="shared" si="125"/>
        <v>CC17651382</v>
      </c>
      <c r="T1650" s="34" t="s">
        <v>781</v>
      </c>
      <c r="V1650" s="34" t="s">
        <v>5207</v>
      </c>
      <c r="W1650" s="34" t="s">
        <v>2517</v>
      </c>
      <c r="X1650" s="87">
        <v>26937</v>
      </c>
      <c r="Y1650">
        <v>49</v>
      </c>
      <c r="Z1650" s="36">
        <f>VLOOKUP($Y1650,[2]Edades!$A$3:$H$153,4,FALSE)</f>
        <v>5</v>
      </c>
      <c r="AA1650" s="34" t="str">
        <f>VLOOKUP($Y1650,[2]Edades!$A$3:$H$153,6,FALSE)</f>
        <v>5 - Adultez</v>
      </c>
      <c r="AB1650" s="34">
        <f>VLOOKUP($Y1650,[2]Edades!$A$3:$H$153,7,FALSE)</f>
        <v>10</v>
      </c>
      <c r="AC1650" s="34" t="str">
        <f>VLOOKUP($Y1650,[2]Edades!$A$3:$H$153,8,FALSE)</f>
        <v>45-49</v>
      </c>
      <c r="AD1650" s="34" t="s">
        <v>146</v>
      </c>
      <c r="AE1650">
        <v>1</v>
      </c>
      <c r="AF1650" s="34" t="s">
        <v>130</v>
      </c>
      <c r="AG1650" s="34" t="s">
        <v>2127</v>
      </c>
      <c r="AH1650" s="34" t="s">
        <v>2127</v>
      </c>
      <c r="AK1650" s="34" t="s">
        <v>6142</v>
      </c>
      <c r="AM1650" s="34" t="s">
        <v>2127</v>
      </c>
      <c r="AN1650" s="36" t="s">
        <v>2127</v>
      </c>
      <c r="AO1650" s="36" t="s">
        <v>2127</v>
      </c>
      <c r="AP1650" s="34" t="s">
        <v>2127</v>
      </c>
      <c r="AQ1650" s="36" t="s">
        <v>2127</v>
      </c>
      <c r="AR1650" s="34" t="s">
        <v>2098</v>
      </c>
      <c r="AS1650" s="91" t="s">
        <v>7730</v>
      </c>
      <c r="AT1650" s="34">
        <v>3132857865</v>
      </c>
      <c r="AU1650" s="34" t="s">
        <v>2127</v>
      </c>
      <c r="AX1650" s="90"/>
      <c r="BA1650" s="91"/>
      <c r="BB1650" s="91"/>
      <c r="BC1650" s="91"/>
      <c r="BF1650" s="34" t="s">
        <v>4983</v>
      </c>
      <c r="BG1650" s="92" t="s">
        <v>2098</v>
      </c>
      <c r="BM1650" s="36" t="s">
        <v>131</v>
      </c>
      <c r="BN1650" s="34" t="s">
        <v>132</v>
      </c>
      <c r="BO1650" s="36">
        <v>0</v>
      </c>
      <c r="BQ1650" s="94"/>
      <c r="BS1650" s="36" t="s">
        <v>2127</v>
      </c>
      <c r="BU1650" s="95"/>
      <c r="BV1650" s="95"/>
      <c r="BW1650" s="61"/>
      <c r="BX1650" s="60"/>
      <c r="BY1650" s="59" t="str">
        <f t="shared" ca="1" si="126"/>
        <v/>
      </c>
      <c r="CD1650" s="68"/>
      <c r="CE1650" s="68"/>
      <c r="CF1650" s="67"/>
      <c r="CG1650">
        <v>66</v>
      </c>
      <c r="CH1650" s="2">
        <v>159</v>
      </c>
      <c r="CI1650" s="4">
        <f t="shared" si="127"/>
        <v>26.106562240417702</v>
      </c>
      <c r="CJ1650" s="5" t="str">
        <f t="shared" si="128"/>
        <v>SOBREPESO</v>
      </c>
      <c r="CK1650" s="36">
        <v>0</v>
      </c>
      <c r="CL1650" s="66"/>
      <c r="CM1650" s="89">
        <v>44421</v>
      </c>
      <c r="CN1650" s="97">
        <v>44421</v>
      </c>
      <c r="CP1650"/>
      <c r="CQ1650" s="65"/>
      <c r="CR1650" s="65"/>
      <c r="CS1650" s="98"/>
      <c r="CT1650"/>
      <c r="CU1650"/>
      <c r="CV1650" s="97"/>
      <c r="CW1650" s="2">
        <v>120</v>
      </c>
      <c r="CX1650" s="82">
        <v>90</v>
      </c>
      <c r="DG1650" s="64"/>
      <c r="DI1650" s="89"/>
      <c r="DJ1650" s="89"/>
      <c r="DN1650" s="34"/>
      <c r="DO1650" s="34"/>
      <c r="DP1650" s="34"/>
      <c r="DQ1650" s="34"/>
      <c r="DR1650" s="34"/>
      <c r="DS1650" s="34" t="s">
        <v>2127</v>
      </c>
      <c r="DT1650" s="34"/>
      <c r="DU1650" s="47">
        <v>44810</v>
      </c>
      <c r="DY1650" s="1">
        <v>2</v>
      </c>
      <c r="DZ1650" t="s">
        <v>7940</v>
      </c>
      <c r="EA1650" s="4">
        <v>0.89</v>
      </c>
      <c r="EB1650" s="4">
        <v>83</v>
      </c>
      <c r="EC1650" s="4">
        <v>204</v>
      </c>
      <c r="ED1650" s="4">
        <v>119.8</v>
      </c>
      <c r="EE1650" s="4">
        <v>43.7</v>
      </c>
      <c r="EF1650" s="4">
        <v>201</v>
      </c>
      <c r="EG1650" s="4">
        <v>27</v>
      </c>
      <c r="EJ1650"/>
      <c r="EL1650" s="34"/>
      <c r="EN1650" s="34"/>
    </row>
    <row r="1651" spans="1:144" x14ac:dyDescent="0.25">
      <c r="A1651" s="85">
        <v>2022</v>
      </c>
      <c r="B1651" s="87">
        <v>44830</v>
      </c>
      <c r="C1651" t="s">
        <v>121</v>
      </c>
      <c r="D1651" t="s">
        <v>122</v>
      </c>
      <c r="E1651" s="34" t="s">
        <v>7938</v>
      </c>
      <c r="F1651" s="34">
        <f t="shared" si="129"/>
        <v>1650</v>
      </c>
      <c r="G1651" s="34" t="s">
        <v>4985</v>
      </c>
      <c r="H1651">
        <v>18</v>
      </c>
      <c r="I1651" s="34" t="s">
        <v>6141</v>
      </c>
      <c r="J1651" s="34" t="s">
        <v>5032</v>
      </c>
      <c r="K1651" s="34" t="str">
        <f>VLOOKUP(J1651,[2]CodMpios!$B$347:$E$362,4,FALSE)</f>
        <v>18150 - Cartagena Del Chaira</v>
      </c>
      <c r="L1651" s="34" t="str">
        <f>VLOOKUP($J1651,[2]Coord_Mpios_X_Y!$B$2:$K$1123,9,FALSE)</f>
        <v>0,647693081213</v>
      </c>
      <c r="M1651" s="34" t="str">
        <f>VLOOKUP($J1651,[2]Coord_Mpios_X_Y!$B$2:$K$1123,10,FALSE)</f>
        <v>-74,272354990827</v>
      </c>
      <c r="N1651" s="34" t="s">
        <v>139</v>
      </c>
      <c r="O1651" s="34" t="s">
        <v>126</v>
      </c>
      <c r="Q1651" s="34" t="s">
        <v>127</v>
      </c>
      <c r="R1651" s="34">
        <v>30506972</v>
      </c>
      <c r="S1651" s="34" t="str">
        <f t="shared" si="125"/>
        <v>CC30506972</v>
      </c>
      <c r="T1651" s="34" t="s">
        <v>1650</v>
      </c>
      <c r="U1651" s="34" t="s">
        <v>607</v>
      </c>
      <c r="V1651" s="34" t="s">
        <v>5150</v>
      </c>
      <c r="W1651" s="34" t="s">
        <v>5206</v>
      </c>
      <c r="X1651" s="87">
        <v>29811</v>
      </c>
      <c r="Y1651">
        <v>41</v>
      </c>
      <c r="Z1651" s="36">
        <f>VLOOKUP($Y1651,[2]Edades!$A$3:$H$153,4,FALSE)</f>
        <v>5</v>
      </c>
      <c r="AA1651" s="34" t="str">
        <f>VLOOKUP($Y1651,[2]Edades!$A$3:$H$153,6,FALSE)</f>
        <v>5 - Adultez</v>
      </c>
      <c r="AB1651" s="34">
        <f>VLOOKUP($Y1651,[2]Edades!$A$3:$H$153,7,FALSE)</f>
        <v>9</v>
      </c>
      <c r="AC1651" s="34" t="str">
        <f>VLOOKUP($Y1651,[2]Edades!$A$3:$H$153,8,FALSE)</f>
        <v>40-44</v>
      </c>
      <c r="AD1651" s="34" t="s">
        <v>129</v>
      </c>
      <c r="AE1651" s="1">
        <v>2</v>
      </c>
      <c r="AF1651" s="34" t="s">
        <v>130</v>
      </c>
      <c r="AG1651" s="34" t="s">
        <v>2127</v>
      </c>
      <c r="AH1651" s="34" t="s">
        <v>2127</v>
      </c>
      <c r="AK1651" s="34" t="s">
        <v>139</v>
      </c>
      <c r="AM1651" s="34" t="s">
        <v>2127</v>
      </c>
      <c r="AN1651" s="36" t="s">
        <v>2127</v>
      </c>
      <c r="AO1651" s="36" t="s">
        <v>2127</v>
      </c>
      <c r="AP1651" s="34" t="s">
        <v>2127</v>
      </c>
      <c r="AQ1651" s="36" t="s">
        <v>2127</v>
      </c>
      <c r="AR1651" s="34" t="s">
        <v>2098</v>
      </c>
      <c r="AS1651" s="91"/>
      <c r="AT1651" s="34">
        <v>3219226141</v>
      </c>
      <c r="AU1651" s="34" t="s">
        <v>2127</v>
      </c>
      <c r="AX1651" s="90"/>
      <c r="BA1651" s="91"/>
      <c r="BB1651" s="91"/>
      <c r="BC1651" s="91"/>
      <c r="BF1651" s="34" t="s">
        <v>4983</v>
      </c>
      <c r="BG1651" s="92" t="s">
        <v>2098</v>
      </c>
      <c r="BM1651" s="36" t="s">
        <v>131</v>
      </c>
      <c r="BN1651" s="34" t="s">
        <v>132</v>
      </c>
      <c r="BO1651" s="36">
        <v>0</v>
      </c>
      <c r="BQ1651" s="94"/>
      <c r="BS1651" s="36" t="s">
        <v>2127</v>
      </c>
      <c r="BU1651" s="95"/>
      <c r="BV1651" s="95"/>
      <c r="BW1651" s="61"/>
      <c r="BX1651" s="60"/>
      <c r="BY1651" s="59" t="str">
        <f t="shared" ca="1" si="126"/>
        <v/>
      </c>
      <c r="CD1651" s="68"/>
      <c r="CE1651" s="68"/>
      <c r="CF1651" s="67"/>
      <c r="CG1651">
        <v>66</v>
      </c>
      <c r="CH1651" s="2">
        <v>156</v>
      </c>
      <c r="CI1651" s="4">
        <f t="shared" si="127"/>
        <v>27.12031558185404</v>
      </c>
      <c r="CJ1651" s="5" t="str">
        <f t="shared" si="128"/>
        <v>SOBREPESO</v>
      </c>
      <c r="CK1651" s="36">
        <v>0</v>
      </c>
      <c r="CL1651" s="66"/>
      <c r="CM1651" s="89">
        <v>44427</v>
      </c>
      <c r="CN1651" s="97">
        <v>44517</v>
      </c>
      <c r="CP1651"/>
      <c r="CQ1651" s="65"/>
      <c r="CR1651" s="65"/>
      <c r="CS1651" s="98"/>
      <c r="CT1651"/>
      <c r="CU1651"/>
      <c r="CV1651" s="97"/>
      <c r="CW1651" s="2">
        <v>128</v>
      </c>
      <c r="CX1651" s="82">
        <v>78</v>
      </c>
      <c r="DG1651" s="64"/>
      <c r="DI1651" s="89"/>
      <c r="DJ1651" s="89"/>
      <c r="DN1651" s="34"/>
      <c r="DO1651" s="34"/>
      <c r="DP1651" s="34"/>
      <c r="DQ1651" s="34"/>
      <c r="DR1651" s="34"/>
      <c r="DS1651" s="34" t="s">
        <v>2127</v>
      </c>
      <c r="DT1651" s="34"/>
      <c r="DU1651" s="47">
        <v>44468</v>
      </c>
      <c r="DY1651" s="1">
        <v>2</v>
      </c>
      <c r="DZ1651" t="s">
        <v>7940</v>
      </c>
      <c r="EB1651" s="4">
        <v>130</v>
      </c>
      <c r="EH1651" s="4">
        <v>6.8</v>
      </c>
      <c r="EJ1651"/>
      <c r="EL1651" s="34"/>
      <c r="EN1651" s="34"/>
    </row>
    <row r="1652" spans="1:144" x14ac:dyDescent="0.25">
      <c r="A1652" s="85">
        <v>2022</v>
      </c>
      <c r="B1652" s="87">
        <v>44830</v>
      </c>
      <c r="C1652" t="s">
        <v>121</v>
      </c>
      <c r="D1652" t="s">
        <v>122</v>
      </c>
      <c r="E1652" s="34" t="s">
        <v>7938</v>
      </c>
      <c r="F1652" s="34">
        <f t="shared" si="129"/>
        <v>1651</v>
      </c>
      <c r="G1652" s="34" t="s">
        <v>4985</v>
      </c>
      <c r="H1652">
        <v>18</v>
      </c>
      <c r="I1652" s="34" t="s">
        <v>6141</v>
      </c>
      <c r="J1652" s="34" t="s">
        <v>4988</v>
      </c>
      <c r="K1652" s="34" t="str">
        <f>VLOOKUP(J1652,[2]CodMpios!$B$347:$E$362,4,FALSE)</f>
        <v>18001 - Florencia</v>
      </c>
      <c r="L1652" s="34" t="str">
        <f>VLOOKUP($J1652,[2]Coord_Mpios_X_Y!$B$2:$K$1123,9,FALSE)</f>
        <v>1,749138703818</v>
      </c>
      <c r="M1652" s="34" t="str">
        <f>VLOOKUP($J1652,[2]Coord_Mpios_X_Y!$B$2:$K$1123,10,FALSE)</f>
        <v>-75,558239064333</v>
      </c>
      <c r="N1652" s="34" t="s">
        <v>139</v>
      </c>
      <c r="O1652" s="34" t="s">
        <v>126</v>
      </c>
      <c r="Q1652" s="34" t="s">
        <v>127</v>
      </c>
      <c r="R1652" s="34">
        <v>40765010</v>
      </c>
      <c r="S1652" s="34" t="str">
        <f t="shared" si="125"/>
        <v>CC40765010</v>
      </c>
      <c r="T1652" s="34" t="s">
        <v>1894</v>
      </c>
      <c r="V1652" s="34" t="s">
        <v>142</v>
      </c>
      <c r="W1652" s="34" t="s">
        <v>359</v>
      </c>
      <c r="X1652" s="87">
        <v>23160</v>
      </c>
      <c r="Y1652">
        <v>54</v>
      </c>
      <c r="Z1652" s="36">
        <f>VLOOKUP($Y1652,[2]Edades!$A$3:$H$153,4,FALSE)</f>
        <v>5</v>
      </c>
      <c r="AA1652" s="34" t="str">
        <f>VLOOKUP($Y1652,[2]Edades!$A$3:$H$153,6,FALSE)</f>
        <v>5 - Adultez</v>
      </c>
      <c r="AB1652" s="34">
        <f>VLOOKUP($Y1652,[2]Edades!$A$3:$H$153,7,FALSE)</f>
        <v>11</v>
      </c>
      <c r="AC1652" s="34" t="str">
        <f>VLOOKUP($Y1652,[2]Edades!$A$3:$H$153,8,FALSE)</f>
        <v>50-54</v>
      </c>
      <c r="AD1652" s="34" t="s">
        <v>129</v>
      </c>
      <c r="AE1652" s="1">
        <v>2</v>
      </c>
      <c r="AF1652" s="34" t="s">
        <v>130</v>
      </c>
      <c r="AG1652" s="34" t="s">
        <v>2127</v>
      </c>
      <c r="AH1652" s="34" t="s">
        <v>2127</v>
      </c>
      <c r="AK1652" s="34" t="s">
        <v>139</v>
      </c>
      <c r="AM1652" s="34" t="s">
        <v>2127</v>
      </c>
      <c r="AN1652" s="36" t="s">
        <v>2127</v>
      </c>
      <c r="AO1652" s="36" t="s">
        <v>2127</v>
      </c>
      <c r="AP1652" s="34" t="s">
        <v>2127</v>
      </c>
      <c r="AQ1652" s="36" t="s">
        <v>2127</v>
      </c>
      <c r="AR1652" s="34" t="s">
        <v>2098</v>
      </c>
      <c r="AS1652" s="91" t="s">
        <v>7731</v>
      </c>
      <c r="AT1652" s="34">
        <v>3208025572</v>
      </c>
      <c r="AU1652" s="34" t="s">
        <v>2127</v>
      </c>
      <c r="AX1652" s="90"/>
      <c r="BA1652" s="91"/>
      <c r="BB1652" s="91"/>
      <c r="BC1652" s="91"/>
      <c r="BF1652" s="34" t="s">
        <v>4983</v>
      </c>
      <c r="BG1652" s="92" t="s">
        <v>2098</v>
      </c>
      <c r="BM1652" s="36" t="s">
        <v>131</v>
      </c>
      <c r="BN1652" s="34" t="s">
        <v>132</v>
      </c>
      <c r="BO1652" s="36">
        <v>0</v>
      </c>
      <c r="BQ1652" s="94"/>
      <c r="BS1652" s="36" t="s">
        <v>2127</v>
      </c>
      <c r="BU1652" s="95"/>
      <c r="BV1652" s="95"/>
      <c r="BW1652" s="61"/>
      <c r="BX1652" s="60"/>
      <c r="BY1652" s="59" t="str">
        <f t="shared" ca="1" si="126"/>
        <v/>
      </c>
      <c r="CD1652" s="68"/>
      <c r="CE1652" s="68"/>
      <c r="CF1652" s="67"/>
      <c r="CG1652">
        <v>64</v>
      </c>
      <c r="CH1652" s="2">
        <v>150</v>
      </c>
      <c r="CI1652" s="4">
        <f t="shared" si="127"/>
        <v>28.444444444444443</v>
      </c>
      <c r="CJ1652" s="5" t="str">
        <f t="shared" si="128"/>
        <v>SOBREPESO</v>
      </c>
      <c r="CK1652" s="36">
        <v>0</v>
      </c>
      <c r="CL1652" s="66"/>
      <c r="CM1652" s="89">
        <v>42213</v>
      </c>
      <c r="CN1652" s="97">
        <v>42213</v>
      </c>
      <c r="CP1652"/>
      <c r="CQ1652" s="65"/>
      <c r="CR1652" s="65"/>
      <c r="CS1652" s="98"/>
      <c r="CT1652"/>
      <c r="CU1652"/>
      <c r="CV1652" s="97"/>
      <c r="CW1652" s="2">
        <v>120</v>
      </c>
      <c r="CX1652" s="82">
        <v>60</v>
      </c>
      <c r="DG1652" s="64"/>
      <c r="DI1652" s="89"/>
      <c r="DJ1652" s="89"/>
      <c r="DN1652" s="34"/>
      <c r="DO1652" s="34"/>
      <c r="DP1652" s="34"/>
      <c r="DQ1652" s="34"/>
      <c r="DR1652" s="34"/>
      <c r="DS1652" s="34" t="s">
        <v>2127</v>
      </c>
      <c r="DT1652" s="34"/>
      <c r="DU1652" s="47">
        <v>44825</v>
      </c>
      <c r="DY1652" s="1">
        <v>2</v>
      </c>
      <c r="DZ1652" t="s">
        <v>7941</v>
      </c>
      <c r="EB1652" s="4"/>
      <c r="EJ1652"/>
      <c r="EL1652" s="34"/>
      <c r="EN1652" s="34"/>
    </row>
    <row r="1653" spans="1:144" x14ac:dyDescent="0.25">
      <c r="A1653" s="85">
        <v>2022</v>
      </c>
      <c r="B1653" s="87">
        <v>44830</v>
      </c>
      <c r="C1653" t="s">
        <v>121</v>
      </c>
      <c r="D1653" t="s">
        <v>122</v>
      </c>
      <c r="E1653" s="34" t="s">
        <v>7938</v>
      </c>
      <c r="F1653" s="34">
        <f t="shared" si="129"/>
        <v>1652</v>
      </c>
      <c r="G1653" s="34" t="s">
        <v>4985</v>
      </c>
      <c r="H1653">
        <v>18</v>
      </c>
      <c r="I1653" s="34" t="s">
        <v>6141</v>
      </c>
      <c r="J1653" s="34" t="s">
        <v>4996</v>
      </c>
      <c r="K1653" s="34" t="str">
        <f>VLOOKUP(J1653,[2]CodMpios!$B$347:$E$362,4,FALSE)</f>
        <v>18247 - El Doncello</v>
      </c>
      <c r="L1653" s="34" t="str">
        <f>VLOOKUP($J1653,[2]Coord_Mpios_X_Y!$B$2:$K$1123,9,FALSE)</f>
        <v>1,791385903474</v>
      </c>
      <c r="M1653" s="34" t="str">
        <f>VLOOKUP($J1653,[2]Coord_Mpios_X_Y!$B$2:$K$1123,10,FALSE)</f>
        <v>-75,193944154894</v>
      </c>
      <c r="N1653" s="34" t="s">
        <v>125</v>
      </c>
      <c r="O1653" s="34" t="s">
        <v>126</v>
      </c>
      <c r="Q1653" s="34" t="s">
        <v>127</v>
      </c>
      <c r="R1653" s="34">
        <v>1117525239</v>
      </c>
      <c r="S1653" s="34" t="str">
        <f t="shared" si="125"/>
        <v>CC1117525239</v>
      </c>
      <c r="T1653" s="34" t="s">
        <v>1284</v>
      </c>
      <c r="U1653" s="34" t="s">
        <v>375</v>
      </c>
      <c r="V1653" s="34" t="s">
        <v>2204</v>
      </c>
      <c r="W1653" s="34" t="s">
        <v>196</v>
      </c>
      <c r="X1653" s="87">
        <v>33881</v>
      </c>
      <c r="Y1653">
        <v>30</v>
      </c>
      <c r="Z1653" s="36">
        <f>VLOOKUP($Y1653,[2]Edades!$A$3:$H$153,4,FALSE)</f>
        <v>5</v>
      </c>
      <c r="AA1653" s="34" t="str">
        <f>VLOOKUP($Y1653,[2]Edades!$A$3:$H$153,6,FALSE)</f>
        <v>5 - Adultez</v>
      </c>
      <c r="AB1653" s="34">
        <f>VLOOKUP($Y1653,[2]Edades!$A$3:$H$153,7,FALSE)</f>
        <v>7</v>
      </c>
      <c r="AC1653" s="34" t="str">
        <f>VLOOKUP($Y1653,[2]Edades!$A$3:$H$153,8,FALSE)</f>
        <v>30-34</v>
      </c>
      <c r="AD1653" s="34" t="s">
        <v>146</v>
      </c>
      <c r="AE1653">
        <v>1</v>
      </c>
      <c r="AF1653" s="34" t="s">
        <v>130</v>
      </c>
      <c r="AG1653" s="34" t="s">
        <v>2127</v>
      </c>
      <c r="AH1653" s="34" t="s">
        <v>2127</v>
      </c>
      <c r="AK1653" s="34" t="s">
        <v>125</v>
      </c>
      <c r="AM1653" s="34" t="s">
        <v>2127</v>
      </c>
      <c r="AN1653" s="36" t="s">
        <v>2127</v>
      </c>
      <c r="AO1653" s="36" t="s">
        <v>2127</v>
      </c>
      <c r="AP1653" s="34" t="s">
        <v>2127</v>
      </c>
      <c r="AQ1653" s="36" t="s">
        <v>2127</v>
      </c>
      <c r="AR1653" s="34" t="s">
        <v>2098</v>
      </c>
      <c r="AS1653" s="91"/>
      <c r="AT1653" s="34">
        <v>3105782184</v>
      </c>
      <c r="AU1653" s="34" t="s">
        <v>2127</v>
      </c>
      <c r="AX1653" s="90"/>
      <c r="BA1653" s="91"/>
      <c r="BB1653" s="91"/>
      <c r="BC1653" s="91"/>
      <c r="BF1653" s="34" t="s">
        <v>4983</v>
      </c>
      <c r="BG1653" s="92" t="s">
        <v>2098</v>
      </c>
      <c r="BM1653" s="36" t="s">
        <v>131</v>
      </c>
      <c r="BN1653" s="34" t="s">
        <v>132</v>
      </c>
      <c r="BO1653" s="36">
        <v>0</v>
      </c>
      <c r="BQ1653" s="94"/>
      <c r="BS1653" s="36" t="s">
        <v>2127</v>
      </c>
      <c r="BU1653" s="95"/>
      <c r="BV1653" s="95"/>
      <c r="BW1653" s="61"/>
      <c r="BX1653" s="60"/>
      <c r="BY1653" s="59" t="str">
        <f t="shared" ca="1" si="126"/>
        <v/>
      </c>
      <c r="CD1653" s="68"/>
      <c r="CE1653" s="68"/>
      <c r="CF1653" s="67"/>
      <c r="CG1653"/>
      <c r="CH1653" s="2"/>
      <c r="CI1653" s="4" t="e">
        <f t="shared" si="127"/>
        <v>#DIV/0!</v>
      </c>
      <c r="CJ1653" s="5" t="str">
        <f t="shared" si="128"/>
        <v>SIN DATO</v>
      </c>
      <c r="CK1653" s="36">
        <v>0</v>
      </c>
      <c r="CL1653" s="66"/>
      <c r="CM1653" s="89">
        <v>44432</v>
      </c>
      <c r="CN1653" s="97">
        <v>44442</v>
      </c>
      <c r="CP1653"/>
      <c r="CQ1653" s="65"/>
      <c r="CR1653" s="65"/>
      <c r="CS1653" s="98"/>
      <c r="CT1653"/>
      <c r="CU1653"/>
      <c r="CV1653" s="97"/>
      <c r="CW1653" s="2"/>
      <c r="CX1653" s="82"/>
      <c r="DG1653" s="64"/>
      <c r="DI1653" s="89"/>
      <c r="DJ1653" s="89"/>
      <c r="DN1653" s="34"/>
      <c r="DO1653" s="34"/>
      <c r="DP1653" s="34"/>
      <c r="DQ1653" s="34"/>
      <c r="DR1653" s="34"/>
      <c r="DS1653" s="34" t="s">
        <v>2127</v>
      </c>
      <c r="DT1653" s="34"/>
      <c r="DU1653" s="47">
        <v>44442</v>
      </c>
      <c r="DY1653" s="1">
        <v>1</v>
      </c>
      <c r="DZ1653" t="s">
        <v>7940</v>
      </c>
      <c r="EB1653" s="4"/>
      <c r="EJ1653"/>
      <c r="EL1653" s="34"/>
      <c r="EN1653" s="34"/>
    </row>
    <row r="1654" spans="1:144" x14ac:dyDescent="0.25">
      <c r="A1654" s="85">
        <v>2022</v>
      </c>
      <c r="B1654" s="87">
        <v>44830</v>
      </c>
      <c r="C1654" t="s">
        <v>121</v>
      </c>
      <c r="D1654" t="s">
        <v>122</v>
      </c>
      <c r="E1654" s="34" t="s">
        <v>7938</v>
      </c>
      <c r="F1654" s="34">
        <f t="shared" si="129"/>
        <v>1653</v>
      </c>
      <c r="G1654" s="34" t="s">
        <v>4985</v>
      </c>
      <c r="H1654">
        <v>18</v>
      </c>
      <c r="I1654" s="34" t="s">
        <v>6141</v>
      </c>
      <c r="J1654" s="34" t="s">
        <v>4988</v>
      </c>
      <c r="K1654" s="34" t="str">
        <f>VLOOKUP(J1654,[2]CodMpios!$B$347:$E$362,4,FALSE)</f>
        <v>18001 - Florencia</v>
      </c>
      <c r="L1654" s="34" t="str">
        <f>VLOOKUP($J1654,[2]Coord_Mpios_X_Y!$B$2:$K$1123,9,FALSE)</f>
        <v>1,749138703818</v>
      </c>
      <c r="M1654" s="34" t="str">
        <f>VLOOKUP($J1654,[2]Coord_Mpios_X_Y!$B$2:$K$1123,10,FALSE)</f>
        <v>-75,558239064333</v>
      </c>
      <c r="N1654" s="34" t="s">
        <v>125</v>
      </c>
      <c r="O1654" s="34" t="s">
        <v>126</v>
      </c>
      <c r="Q1654" s="34" t="s">
        <v>127</v>
      </c>
      <c r="R1654" s="34">
        <v>17667827</v>
      </c>
      <c r="S1654" s="34" t="str">
        <f t="shared" si="125"/>
        <v>CC17667827</v>
      </c>
      <c r="T1654" s="34" t="s">
        <v>1482</v>
      </c>
      <c r="U1654" s="34" t="s">
        <v>473</v>
      </c>
      <c r="V1654" s="34" t="s">
        <v>5205</v>
      </c>
      <c r="W1654" s="34" t="s">
        <v>160</v>
      </c>
      <c r="X1654" s="87">
        <v>21239</v>
      </c>
      <c r="Y1654">
        <v>65</v>
      </c>
      <c r="Z1654" s="36">
        <f>VLOOKUP($Y1654,[2]Edades!$A$3:$H$153,4,FALSE)</f>
        <v>6</v>
      </c>
      <c r="AA1654" s="34" t="str">
        <f>VLOOKUP($Y1654,[2]Edades!$A$3:$H$153,6,FALSE)</f>
        <v>6 - Persona mayor</v>
      </c>
      <c r="AB1654" s="34">
        <f>VLOOKUP($Y1654,[2]Edades!$A$3:$H$153,7,FALSE)</f>
        <v>14</v>
      </c>
      <c r="AC1654" s="34" t="str">
        <f>VLOOKUP($Y1654,[2]Edades!$A$3:$H$153,8,FALSE)</f>
        <v>65-69</v>
      </c>
      <c r="AD1654" s="34" t="s">
        <v>146</v>
      </c>
      <c r="AE1654">
        <v>1</v>
      </c>
      <c r="AF1654" s="34" t="s">
        <v>2137</v>
      </c>
      <c r="AG1654" s="34" t="s">
        <v>2127</v>
      </c>
      <c r="AH1654" s="34" t="s">
        <v>2127</v>
      </c>
      <c r="AK1654" s="34" t="s">
        <v>125</v>
      </c>
      <c r="AM1654" s="34" t="s">
        <v>2127</v>
      </c>
      <c r="AN1654" s="36" t="s">
        <v>2127</v>
      </c>
      <c r="AO1654" s="36" t="s">
        <v>2127</v>
      </c>
      <c r="AP1654" s="34" t="s">
        <v>2127</v>
      </c>
      <c r="AQ1654" s="36" t="s">
        <v>2127</v>
      </c>
      <c r="AR1654" s="34" t="s">
        <v>2098</v>
      </c>
      <c r="AS1654" s="91" t="s">
        <v>7732</v>
      </c>
      <c r="AT1654" s="34">
        <v>3213318412</v>
      </c>
      <c r="AU1654" s="34" t="s">
        <v>2127</v>
      </c>
      <c r="AX1654" s="90"/>
      <c r="BA1654" s="91"/>
      <c r="BB1654" s="91"/>
      <c r="BC1654" s="91"/>
      <c r="BF1654" s="34" t="s">
        <v>4983</v>
      </c>
      <c r="BG1654" s="92" t="s">
        <v>2098</v>
      </c>
      <c r="BM1654" s="36" t="s">
        <v>131</v>
      </c>
      <c r="BN1654" s="34" t="s">
        <v>132</v>
      </c>
      <c r="BO1654" s="36">
        <v>0</v>
      </c>
      <c r="BQ1654" s="94"/>
      <c r="BS1654" s="36" t="s">
        <v>2127</v>
      </c>
      <c r="BU1654" s="95"/>
      <c r="BV1654" s="95"/>
      <c r="BW1654" s="61"/>
      <c r="BX1654" s="60"/>
      <c r="BY1654" s="59" t="str">
        <f t="shared" ca="1" si="126"/>
        <v/>
      </c>
      <c r="CD1654" s="68"/>
      <c r="CE1654" s="68"/>
      <c r="CF1654" s="67"/>
      <c r="CG1654"/>
      <c r="CH1654" s="2"/>
      <c r="CI1654" s="4" t="e">
        <f t="shared" si="127"/>
        <v>#DIV/0!</v>
      </c>
      <c r="CJ1654" s="5" t="str">
        <f t="shared" si="128"/>
        <v>SIN DATO</v>
      </c>
      <c r="CK1654" s="36">
        <v>0</v>
      </c>
      <c r="CL1654" s="66"/>
      <c r="CM1654" s="89">
        <v>44431</v>
      </c>
      <c r="CN1654" s="97">
        <v>44503</v>
      </c>
      <c r="CP1654"/>
      <c r="CQ1654" s="65"/>
      <c r="CR1654" s="65"/>
      <c r="CS1654" s="98"/>
      <c r="CT1654"/>
      <c r="CU1654"/>
      <c r="CV1654" s="97"/>
      <c r="CW1654" s="2"/>
      <c r="CX1654" s="82"/>
      <c r="DG1654" s="64"/>
      <c r="DI1654" s="89"/>
      <c r="DJ1654" s="89"/>
      <c r="DN1654" s="34"/>
      <c r="DO1654" s="34"/>
      <c r="DP1654" s="34"/>
      <c r="DQ1654" s="34"/>
      <c r="DR1654" s="34"/>
      <c r="DS1654" s="34" t="s">
        <v>2127</v>
      </c>
      <c r="DT1654" s="34"/>
      <c r="DU1654" s="47">
        <v>44503</v>
      </c>
      <c r="DY1654" s="1">
        <v>2</v>
      </c>
      <c r="DZ1654" t="s">
        <v>7940</v>
      </c>
      <c r="EB1654" s="4"/>
      <c r="EJ1654"/>
      <c r="EL1654" s="34"/>
      <c r="EN1654" s="34"/>
    </row>
    <row r="1655" spans="1:144" x14ac:dyDescent="0.25">
      <c r="A1655" s="85">
        <v>2022</v>
      </c>
      <c r="B1655" s="87">
        <v>44830</v>
      </c>
      <c r="C1655" t="s">
        <v>121</v>
      </c>
      <c r="D1655" t="s">
        <v>122</v>
      </c>
      <c r="E1655" s="34" t="s">
        <v>7938</v>
      </c>
      <c r="F1655" s="34">
        <f t="shared" si="129"/>
        <v>1654</v>
      </c>
      <c r="G1655" s="34" t="s">
        <v>4985</v>
      </c>
      <c r="H1655">
        <v>18</v>
      </c>
      <c r="I1655" s="34" t="s">
        <v>6141</v>
      </c>
      <c r="J1655" s="34" t="s">
        <v>5007</v>
      </c>
      <c r="K1655" s="34" t="str">
        <f>VLOOKUP(J1655,[2]CodMpios!$B$347:$E$362,4,FALSE)</f>
        <v>18410 - La Montañita</v>
      </c>
      <c r="L1655" s="34" t="str">
        <f>VLOOKUP($J1655,[2]Coord_Mpios_X_Y!$B$2:$K$1123,9,FALSE)</f>
        <v>1,302860442333</v>
      </c>
      <c r="M1655" s="34" t="str">
        <f>VLOOKUP($J1655,[2]Coord_Mpios_X_Y!$B$2:$K$1123,10,FALSE)</f>
        <v>-75,235727318747</v>
      </c>
      <c r="N1655" s="34" t="s">
        <v>139</v>
      </c>
      <c r="O1655" s="34" t="s">
        <v>126</v>
      </c>
      <c r="Q1655" s="34" t="s">
        <v>127</v>
      </c>
      <c r="R1655" s="34">
        <v>26615569</v>
      </c>
      <c r="S1655" s="34" t="str">
        <f t="shared" si="125"/>
        <v>CC26615569</v>
      </c>
      <c r="T1655" s="34" t="s">
        <v>988</v>
      </c>
      <c r="U1655" s="34" t="s">
        <v>134</v>
      </c>
      <c r="V1655" s="34" t="s">
        <v>2323</v>
      </c>
      <c r="W1655" s="34" t="s">
        <v>887</v>
      </c>
      <c r="X1655" s="87">
        <v>16642</v>
      </c>
      <c r="Y1655">
        <v>77</v>
      </c>
      <c r="Z1655" s="36">
        <f>VLOOKUP($Y1655,[2]Edades!$A$3:$H$153,4,FALSE)</f>
        <v>6</v>
      </c>
      <c r="AA1655" s="34" t="str">
        <f>VLOOKUP($Y1655,[2]Edades!$A$3:$H$153,6,FALSE)</f>
        <v>6 - Persona mayor</v>
      </c>
      <c r="AB1655" s="34">
        <f>VLOOKUP($Y1655,[2]Edades!$A$3:$H$153,7,FALSE)</f>
        <v>16</v>
      </c>
      <c r="AC1655" s="34" t="str">
        <f>VLOOKUP($Y1655,[2]Edades!$A$3:$H$153,8,FALSE)</f>
        <v>75-79</v>
      </c>
      <c r="AD1655" s="34" t="s">
        <v>129</v>
      </c>
      <c r="AE1655" s="1">
        <v>2</v>
      </c>
      <c r="AF1655" s="34" t="s">
        <v>2137</v>
      </c>
      <c r="AG1655" s="34" t="s">
        <v>2127</v>
      </c>
      <c r="AH1655" s="34" t="s">
        <v>2127</v>
      </c>
      <c r="AK1655" s="34" t="s">
        <v>139</v>
      </c>
      <c r="AM1655" s="34" t="s">
        <v>2127</v>
      </c>
      <c r="AN1655" s="36" t="s">
        <v>2127</v>
      </c>
      <c r="AO1655" s="36" t="s">
        <v>2127</v>
      </c>
      <c r="AP1655" s="34" t="s">
        <v>2127</v>
      </c>
      <c r="AQ1655" s="36" t="s">
        <v>2127</v>
      </c>
      <c r="AR1655" s="34" t="s">
        <v>2098</v>
      </c>
      <c r="AS1655" s="91" t="s">
        <v>7733</v>
      </c>
      <c r="AT1655" s="34">
        <v>3138725801</v>
      </c>
      <c r="AU1655" s="34" t="s">
        <v>2127</v>
      </c>
      <c r="AX1655" s="90"/>
      <c r="BA1655" s="91"/>
      <c r="BB1655" s="91"/>
      <c r="BC1655" s="91"/>
      <c r="BF1655" s="34" t="s">
        <v>4983</v>
      </c>
      <c r="BG1655" s="92" t="s">
        <v>2098</v>
      </c>
      <c r="BM1655" s="36" t="s">
        <v>131</v>
      </c>
      <c r="BN1655" s="34" t="s">
        <v>132</v>
      </c>
      <c r="BO1655" s="36">
        <v>0</v>
      </c>
      <c r="BQ1655" s="94"/>
      <c r="BS1655" s="36" t="s">
        <v>2127</v>
      </c>
      <c r="BU1655" s="95"/>
      <c r="BV1655" s="95"/>
      <c r="BW1655" s="61"/>
      <c r="BX1655" s="60"/>
      <c r="BY1655" s="59" t="str">
        <f t="shared" ca="1" si="126"/>
        <v/>
      </c>
      <c r="CD1655" s="68"/>
      <c r="CE1655" s="68"/>
      <c r="CF1655" s="67"/>
      <c r="CG1655">
        <v>72</v>
      </c>
      <c r="CH1655" s="2">
        <v>150</v>
      </c>
      <c r="CI1655" s="4">
        <f t="shared" si="127"/>
        <v>32</v>
      </c>
      <c r="CJ1655" s="5" t="str">
        <f t="shared" si="128"/>
        <v>OBESIDAD</v>
      </c>
      <c r="CK1655" s="36">
        <v>0</v>
      </c>
      <c r="CL1655" s="66"/>
      <c r="CM1655" s="89">
        <v>44410</v>
      </c>
      <c r="CN1655" s="97">
        <v>44434</v>
      </c>
      <c r="CP1655"/>
      <c r="CQ1655" s="65"/>
      <c r="CR1655" s="65"/>
      <c r="CS1655" s="98"/>
      <c r="CT1655"/>
      <c r="CU1655"/>
      <c r="CV1655" s="97"/>
      <c r="CW1655" s="2">
        <v>120</v>
      </c>
      <c r="CX1655" s="82">
        <v>70</v>
      </c>
      <c r="DG1655" s="64"/>
      <c r="DI1655" s="89"/>
      <c r="DJ1655" s="89"/>
      <c r="DK1655" s="89">
        <v>44813</v>
      </c>
      <c r="DN1655" s="34"/>
      <c r="DO1655" s="34"/>
      <c r="DP1655" s="34"/>
      <c r="DQ1655" s="34"/>
      <c r="DR1655" s="34"/>
      <c r="DS1655" s="34" t="s">
        <v>2127</v>
      </c>
      <c r="DT1655" s="34"/>
      <c r="DU1655" s="47">
        <v>44434</v>
      </c>
      <c r="DY1655" s="1">
        <v>2</v>
      </c>
      <c r="DZ1655" t="s">
        <v>7940</v>
      </c>
      <c r="EB1655" s="4"/>
      <c r="EJ1655"/>
      <c r="EL1655" s="34"/>
      <c r="EN1655" s="34"/>
    </row>
    <row r="1656" spans="1:144" x14ac:dyDescent="0.25">
      <c r="A1656" s="85">
        <v>2022</v>
      </c>
      <c r="B1656" s="87">
        <v>44830</v>
      </c>
      <c r="C1656" t="s">
        <v>121</v>
      </c>
      <c r="D1656" t="s">
        <v>122</v>
      </c>
      <c r="E1656" s="34" t="s">
        <v>7938</v>
      </c>
      <c r="F1656" s="34">
        <f t="shared" si="129"/>
        <v>1655</v>
      </c>
      <c r="G1656" s="34" t="s">
        <v>4985</v>
      </c>
      <c r="H1656">
        <v>18</v>
      </c>
      <c r="I1656" s="34" t="s">
        <v>6141</v>
      </c>
      <c r="J1656" s="34" t="s">
        <v>4988</v>
      </c>
      <c r="K1656" s="34" t="str">
        <f>VLOOKUP(J1656,[2]CodMpios!$B$347:$E$362,4,FALSE)</f>
        <v>18001 - Florencia</v>
      </c>
      <c r="L1656" s="34" t="str">
        <f>VLOOKUP($J1656,[2]Coord_Mpios_X_Y!$B$2:$K$1123,9,FALSE)</f>
        <v>1,749138703818</v>
      </c>
      <c r="M1656" s="34" t="str">
        <f>VLOOKUP($J1656,[2]Coord_Mpios_X_Y!$B$2:$K$1123,10,FALSE)</f>
        <v>-75,558239064333</v>
      </c>
      <c r="N1656" s="34" t="s">
        <v>125</v>
      </c>
      <c r="O1656" s="34" t="s">
        <v>126</v>
      </c>
      <c r="Q1656" s="34" t="s">
        <v>127</v>
      </c>
      <c r="R1656" s="34">
        <v>17633361</v>
      </c>
      <c r="S1656" s="34" t="str">
        <f t="shared" si="125"/>
        <v>CC17633361</v>
      </c>
      <c r="T1656" s="34" t="s">
        <v>5204</v>
      </c>
      <c r="V1656" s="34" t="s">
        <v>5088</v>
      </c>
      <c r="W1656" s="34" t="s">
        <v>5137</v>
      </c>
      <c r="X1656" s="87">
        <v>22564</v>
      </c>
      <c r="Y1656">
        <v>61</v>
      </c>
      <c r="Z1656" s="36">
        <f>VLOOKUP($Y1656,[2]Edades!$A$3:$H$153,4,FALSE)</f>
        <v>6</v>
      </c>
      <c r="AA1656" s="34" t="str">
        <f>VLOOKUP($Y1656,[2]Edades!$A$3:$H$153,6,FALSE)</f>
        <v>6 - Persona mayor</v>
      </c>
      <c r="AB1656" s="34">
        <f>VLOOKUP($Y1656,[2]Edades!$A$3:$H$153,7,FALSE)</f>
        <v>13</v>
      </c>
      <c r="AC1656" s="34" t="str">
        <f>VLOOKUP($Y1656,[2]Edades!$A$3:$H$153,8,FALSE)</f>
        <v>60-64</v>
      </c>
      <c r="AD1656" s="34" t="s">
        <v>146</v>
      </c>
      <c r="AE1656">
        <v>1</v>
      </c>
      <c r="AF1656" s="34" t="s">
        <v>2137</v>
      </c>
      <c r="AG1656" s="34" t="s">
        <v>2127</v>
      </c>
      <c r="AH1656" s="34" t="s">
        <v>2127</v>
      </c>
      <c r="AK1656" s="34" t="s">
        <v>125</v>
      </c>
      <c r="AM1656" s="34" t="s">
        <v>2127</v>
      </c>
      <c r="AN1656" s="36" t="s">
        <v>2127</v>
      </c>
      <c r="AO1656" s="36" t="s">
        <v>2127</v>
      </c>
      <c r="AP1656" s="34" t="s">
        <v>2127</v>
      </c>
      <c r="AQ1656" s="36" t="s">
        <v>2127</v>
      </c>
      <c r="AR1656" s="34" t="s">
        <v>2098</v>
      </c>
      <c r="AS1656" s="91" t="s">
        <v>7734</v>
      </c>
      <c r="AT1656" s="34">
        <v>3133674647</v>
      </c>
      <c r="AU1656" s="34" t="s">
        <v>2127</v>
      </c>
      <c r="AX1656" s="90"/>
      <c r="BA1656" s="91"/>
      <c r="BB1656" s="91"/>
      <c r="BC1656" s="91"/>
      <c r="BF1656" s="34" t="s">
        <v>4983</v>
      </c>
      <c r="BG1656" s="92" t="s">
        <v>2098</v>
      </c>
      <c r="BM1656" s="36" t="s">
        <v>131</v>
      </c>
      <c r="BN1656" s="34" t="s">
        <v>132</v>
      </c>
      <c r="BO1656" s="36">
        <v>0</v>
      </c>
      <c r="BQ1656" s="94"/>
      <c r="BS1656" s="36" t="s">
        <v>2127</v>
      </c>
      <c r="BU1656" s="95"/>
      <c r="BV1656" s="95"/>
      <c r="BW1656" s="61"/>
      <c r="BX1656" s="60"/>
      <c r="BY1656" s="59" t="str">
        <f t="shared" ca="1" si="126"/>
        <v/>
      </c>
      <c r="CD1656" s="68"/>
      <c r="CE1656" s="68"/>
      <c r="CF1656" s="67"/>
      <c r="CG1656"/>
      <c r="CH1656" s="2"/>
      <c r="CI1656" s="4" t="e">
        <f t="shared" si="127"/>
        <v>#DIV/0!</v>
      </c>
      <c r="CJ1656" s="5" t="str">
        <f t="shared" si="128"/>
        <v>SIN DATO</v>
      </c>
      <c r="CK1656" s="36">
        <v>0</v>
      </c>
      <c r="CL1656" s="66"/>
      <c r="CM1656" s="89">
        <v>44398</v>
      </c>
      <c r="CN1656" s="97">
        <v>44433</v>
      </c>
      <c r="CP1656"/>
      <c r="CQ1656" s="65"/>
      <c r="CR1656" s="65"/>
      <c r="CS1656" s="98"/>
      <c r="CT1656"/>
      <c r="CU1656"/>
      <c r="CV1656" s="97"/>
      <c r="CW1656" s="2"/>
      <c r="CX1656" s="82"/>
      <c r="DG1656" s="64"/>
      <c r="DI1656" s="89"/>
      <c r="DJ1656" s="89"/>
      <c r="DN1656" s="34"/>
      <c r="DO1656" s="34"/>
      <c r="DP1656" s="34"/>
      <c r="DQ1656" s="34"/>
      <c r="DR1656" s="34"/>
      <c r="DS1656" s="34" t="s">
        <v>2127</v>
      </c>
      <c r="DT1656" s="34"/>
      <c r="DU1656" s="47">
        <v>44433</v>
      </c>
      <c r="DY1656" s="1">
        <v>1</v>
      </c>
      <c r="DZ1656" t="s">
        <v>7940</v>
      </c>
      <c r="EB1656" s="4"/>
      <c r="EJ1656"/>
      <c r="EL1656" s="34"/>
      <c r="EN1656" s="34"/>
    </row>
    <row r="1657" spans="1:144" x14ac:dyDescent="0.25">
      <c r="A1657" s="85">
        <v>2022</v>
      </c>
      <c r="B1657" s="87">
        <v>44830</v>
      </c>
      <c r="C1657" t="s">
        <v>121</v>
      </c>
      <c r="D1657" t="s">
        <v>122</v>
      </c>
      <c r="E1657" s="34" t="s">
        <v>7938</v>
      </c>
      <c r="F1657" s="34">
        <f t="shared" si="129"/>
        <v>1656</v>
      </c>
      <c r="G1657" s="34" t="s">
        <v>4985</v>
      </c>
      <c r="H1657">
        <v>18</v>
      </c>
      <c r="I1657" s="34" t="s">
        <v>6141</v>
      </c>
      <c r="J1657" s="34" t="s">
        <v>5052</v>
      </c>
      <c r="K1657" s="34" t="str">
        <f>VLOOKUP(J1657,[2]CodMpios!$B$347:$E$362,4,FALSE)</f>
        <v>18256 - El Paujil</v>
      </c>
      <c r="L1657" s="34" t="str">
        <f>VLOOKUP($J1657,[2]Coord_Mpios_X_Y!$B$2:$K$1123,9,FALSE)</f>
        <v>1,617746356165</v>
      </c>
      <c r="M1657" s="34" t="str">
        <f>VLOOKUP($J1657,[2]Coord_Mpios_X_Y!$B$2:$K$1123,10,FALSE)</f>
        <v>-75,234043334186</v>
      </c>
      <c r="N1657" s="34" t="s">
        <v>139</v>
      </c>
      <c r="O1657" s="34" t="s">
        <v>126</v>
      </c>
      <c r="Q1657" s="34" t="s">
        <v>127</v>
      </c>
      <c r="R1657" s="34">
        <v>18122598</v>
      </c>
      <c r="S1657" s="34" t="str">
        <f t="shared" si="125"/>
        <v>CC18122598</v>
      </c>
      <c r="T1657" s="34" t="s">
        <v>1172</v>
      </c>
      <c r="U1657" s="34" t="s">
        <v>218</v>
      </c>
      <c r="V1657" s="34" t="s">
        <v>2121</v>
      </c>
      <c r="W1657" s="34" t="s">
        <v>265</v>
      </c>
      <c r="X1657" s="87">
        <v>20211</v>
      </c>
      <c r="Y1657">
        <v>67</v>
      </c>
      <c r="Z1657" s="36">
        <f>VLOOKUP($Y1657,[2]Edades!$A$3:$H$153,4,FALSE)</f>
        <v>6</v>
      </c>
      <c r="AA1657" s="34" t="str">
        <f>VLOOKUP($Y1657,[2]Edades!$A$3:$H$153,6,FALSE)</f>
        <v>6 - Persona mayor</v>
      </c>
      <c r="AB1657" s="34">
        <f>VLOOKUP($Y1657,[2]Edades!$A$3:$H$153,7,FALSE)</f>
        <v>14</v>
      </c>
      <c r="AC1657" s="34" t="str">
        <f>VLOOKUP($Y1657,[2]Edades!$A$3:$H$153,8,FALSE)</f>
        <v>65-69</v>
      </c>
      <c r="AD1657" s="34" t="s">
        <v>146</v>
      </c>
      <c r="AE1657">
        <v>1</v>
      </c>
      <c r="AF1657" s="34" t="s">
        <v>2137</v>
      </c>
      <c r="AG1657" s="34" t="s">
        <v>2127</v>
      </c>
      <c r="AH1657" s="34" t="s">
        <v>2127</v>
      </c>
      <c r="AK1657" s="34" t="s">
        <v>139</v>
      </c>
      <c r="AM1657" s="34" t="s">
        <v>2127</v>
      </c>
      <c r="AN1657" s="36" t="s">
        <v>2127</v>
      </c>
      <c r="AO1657" s="36" t="s">
        <v>2127</v>
      </c>
      <c r="AP1657" s="34" t="s">
        <v>2127</v>
      </c>
      <c r="AQ1657" s="36" t="s">
        <v>2127</v>
      </c>
      <c r="AR1657" s="34" t="s">
        <v>2098</v>
      </c>
      <c r="AS1657" s="91" t="s">
        <v>7735</v>
      </c>
      <c r="AT1657" s="34">
        <v>3144614412</v>
      </c>
      <c r="AU1657" s="34" t="s">
        <v>2127</v>
      </c>
      <c r="AX1657" s="90"/>
      <c r="BA1657" s="91"/>
      <c r="BB1657" s="91"/>
      <c r="BC1657" s="91"/>
      <c r="BF1657" s="34" t="s">
        <v>4983</v>
      </c>
      <c r="BG1657" s="92" t="s">
        <v>2098</v>
      </c>
      <c r="BM1657" s="36" t="s">
        <v>131</v>
      </c>
      <c r="BN1657" s="34" t="s">
        <v>132</v>
      </c>
      <c r="BO1657" s="36">
        <v>0</v>
      </c>
      <c r="BQ1657" s="94"/>
      <c r="BS1657" s="36" t="s">
        <v>2127</v>
      </c>
      <c r="BU1657" s="95"/>
      <c r="BV1657" s="95"/>
      <c r="BW1657" s="61"/>
      <c r="BX1657" s="60"/>
      <c r="BY1657" s="59" t="str">
        <f t="shared" ca="1" si="126"/>
        <v/>
      </c>
      <c r="CD1657" s="68"/>
      <c r="CE1657" s="68"/>
      <c r="CF1657" s="67"/>
      <c r="CG1657">
        <v>73</v>
      </c>
      <c r="CH1657" s="2">
        <v>162</v>
      </c>
      <c r="CI1657" s="4">
        <f t="shared" si="127"/>
        <v>27.815881725346742</v>
      </c>
      <c r="CJ1657" s="5" t="str">
        <f t="shared" si="128"/>
        <v>SOBREPESO</v>
      </c>
      <c r="CK1657" s="36">
        <v>0</v>
      </c>
      <c r="CL1657" s="66"/>
      <c r="CM1657" s="89">
        <v>44391</v>
      </c>
      <c r="CN1657" s="97">
        <v>44435</v>
      </c>
      <c r="CP1657"/>
      <c r="CQ1657" s="65"/>
      <c r="CR1657" s="65"/>
      <c r="CS1657" s="98"/>
      <c r="CT1657"/>
      <c r="CU1657"/>
      <c r="CV1657" s="97"/>
      <c r="CW1657" s="2">
        <v>120</v>
      </c>
      <c r="CX1657" s="82">
        <v>70</v>
      </c>
      <c r="DG1657" s="64"/>
      <c r="DI1657" s="89"/>
      <c r="DJ1657" s="89"/>
      <c r="DN1657" s="34"/>
      <c r="DO1657" s="34"/>
      <c r="DP1657" s="34"/>
      <c r="DQ1657" s="34"/>
      <c r="DR1657" s="34"/>
      <c r="DS1657" s="34" t="s">
        <v>2127</v>
      </c>
      <c r="DT1657" s="34"/>
      <c r="DU1657" s="47">
        <v>44809</v>
      </c>
      <c r="DY1657" s="1">
        <v>2</v>
      </c>
      <c r="DZ1657" t="s">
        <v>7940</v>
      </c>
      <c r="EA1657" s="4">
        <v>0.95</v>
      </c>
      <c r="EB1657" s="4">
        <v>55</v>
      </c>
      <c r="EC1657" s="4">
        <v>247</v>
      </c>
      <c r="ED1657" s="4">
        <v>174</v>
      </c>
      <c r="EE1657" s="4">
        <v>40.4</v>
      </c>
      <c r="EF1657" s="4">
        <v>164</v>
      </c>
      <c r="EG1657" s="4">
        <v>1.8</v>
      </c>
      <c r="EH1657" s="4">
        <v>6.2</v>
      </c>
      <c r="EJ1657"/>
      <c r="EL1657" s="34"/>
      <c r="EN1657" s="34"/>
    </row>
    <row r="1658" spans="1:144" x14ac:dyDescent="0.25">
      <c r="A1658" s="85">
        <v>2022</v>
      </c>
      <c r="B1658" s="87">
        <v>44830</v>
      </c>
      <c r="C1658" t="s">
        <v>121</v>
      </c>
      <c r="D1658" t="s">
        <v>122</v>
      </c>
      <c r="E1658" s="34" t="s">
        <v>7938</v>
      </c>
      <c r="F1658" s="34">
        <f t="shared" si="129"/>
        <v>1657</v>
      </c>
      <c r="G1658" s="34" t="s">
        <v>4985</v>
      </c>
      <c r="H1658">
        <v>18</v>
      </c>
      <c r="I1658" s="34" t="s">
        <v>6141</v>
      </c>
      <c r="J1658" s="34" t="s">
        <v>4988</v>
      </c>
      <c r="K1658" s="34" t="str">
        <f>VLOOKUP(J1658,[2]CodMpios!$B$347:$E$362,4,FALSE)</f>
        <v>18001 - Florencia</v>
      </c>
      <c r="L1658" s="34" t="str">
        <f>VLOOKUP($J1658,[2]Coord_Mpios_X_Y!$B$2:$K$1123,9,FALSE)</f>
        <v>1,749138703818</v>
      </c>
      <c r="M1658" s="34" t="str">
        <f>VLOOKUP($J1658,[2]Coord_Mpios_X_Y!$B$2:$K$1123,10,FALSE)</f>
        <v>-75,558239064333</v>
      </c>
      <c r="N1658" s="34" t="s">
        <v>125</v>
      </c>
      <c r="O1658" s="34" t="s">
        <v>126</v>
      </c>
      <c r="Q1658" s="34" t="s">
        <v>127</v>
      </c>
      <c r="R1658" s="34">
        <v>79843324</v>
      </c>
      <c r="S1658" s="34" t="str">
        <f t="shared" si="125"/>
        <v>CC79843324</v>
      </c>
      <c r="T1658" s="34" t="s">
        <v>283</v>
      </c>
      <c r="V1658" s="34" t="s">
        <v>5203</v>
      </c>
      <c r="W1658" s="34" t="s">
        <v>1162</v>
      </c>
      <c r="X1658" s="87">
        <v>28229</v>
      </c>
      <c r="Y1658">
        <v>45</v>
      </c>
      <c r="Z1658" s="36">
        <f>VLOOKUP($Y1658,[2]Edades!$A$3:$H$153,4,FALSE)</f>
        <v>5</v>
      </c>
      <c r="AA1658" s="34" t="str">
        <f>VLOOKUP($Y1658,[2]Edades!$A$3:$H$153,6,FALSE)</f>
        <v>5 - Adultez</v>
      </c>
      <c r="AB1658" s="34">
        <f>VLOOKUP($Y1658,[2]Edades!$A$3:$H$153,7,FALSE)</f>
        <v>10</v>
      </c>
      <c r="AC1658" s="34" t="str">
        <f>VLOOKUP($Y1658,[2]Edades!$A$3:$H$153,8,FALSE)</f>
        <v>45-49</v>
      </c>
      <c r="AD1658" s="34" t="s">
        <v>146</v>
      </c>
      <c r="AE1658">
        <v>1</v>
      </c>
      <c r="AF1658" s="34" t="s">
        <v>130</v>
      </c>
      <c r="AG1658" s="34" t="s">
        <v>2127</v>
      </c>
      <c r="AH1658" s="34" t="s">
        <v>2127</v>
      </c>
      <c r="AK1658" s="34" t="s">
        <v>125</v>
      </c>
      <c r="AM1658" s="34" t="s">
        <v>2127</v>
      </c>
      <c r="AN1658" s="36" t="s">
        <v>2127</v>
      </c>
      <c r="AO1658" s="36" t="s">
        <v>2127</v>
      </c>
      <c r="AP1658" s="34" t="s">
        <v>2127</v>
      </c>
      <c r="AQ1658" s="36" t="s">
        <v>2127</v>
      </c>
      <c r="AR1658" s="34" t="s">
        <v>2098</v>
      </c>
      <c r="AS1658" s="91" t="s">
        <v>7736</v>
      </c>
      <c r="AT1658" s="34">
        <v>3223962864</v>
      </c>
      <c r="AU1658" s="34" t="s">
        <v>2127</v>
      </c>
      <c r="AX1658" s="90"/>
      <c r="BA1658" s="91"/>
      <c r="BB1658" s="91"/>
      <c r="BC1658" s="91"/>
      <c r="BF1658" s="34" t="s">
        <v>4983</v>
      </c>
      <c r="BG1658" s="92" t="s">
        <v>2098</v>
      </c>
      <c r="BM1658" s="36" t="s">
        <v>131</v>
      </c>
      <c r="BN1658" s="34" t="s">
        <v>132</v>
      </c>
      <c r="BO1658" s="36">
        <v>0</v>
      </c>
      <c r="BQ1658" s="94"/>
      <c r="BS1658" s="36" t="s">
        <v>2127</v>
      </c>
      <c r="BU1658" s="95"/>
      <c r="BV1658" s="95"/>
      <c r="BW1658" s="61"/>
      <c r="BX1658" s="60"/>
      <c r="BY1658" s="59" t="str">
        <f t="shared" ca="1" si="126"/>
        <v/>
      </c>
      <c r="CD1658" s="68"/>
      <c r="CE1658" s="68"/>
      <c r="CF1658" s="67"/>
      <c r="CG1658"/>
      <c r="CH1658" s="2"/>
      <c r="CI1658" s="4" t="e">
        <f t="shared" si="127"/>
        <v>#DIV/0!</v>
      </c>
      <c r="CJ1658" s="5" t="str">
        <f t="shared" si="128"/>
        <v>SIN DATO</v>
      </c>
      <c r="CK1658" s="36">
        <v>0</v>
      </c>
      <c r="CL1658" s="66"/>
      <c r="CM1658" s="89">
        <v>44438</v>
      </c>
      <c r="CN1658" s="97">
        <v>44468</v>
      </c>
      <c r="CP1658"/>
      <c r="CQ1658" s="65"/>
      <c r="CR1658" s="65"/>
      <c r="CS1658" s="98"/>
      <c r="CT1658"/>
      <c r="CU1658"/>
      <c r="CV1658" s="97"/>
      <c r="CW1658" s="2"/>
      <c r="CX1658" s="82"/>
      <c r="DG1658" s="64"/>
      <c r="DI1658" s="89"/>
      <c r="DJ1658" s="89"/>
      <c r="DN1658" s="34"/>
      <c r="DO1658" s="34"/>
      <c r="DP1658" s="34"/>
      <c r="DQ1658" s="34"/>
      <c r="DR1658" s="34"/>
      <c r="DS1658" s="34" t="s">
        <v>2127</v>
      </c>
      <c r="DT1658" s="34"/>
      <c r="DU1658" s="47">
        <v>44437</v>
      </c>
      <c r="DY1658" s="1">
        <v>2</v>
      </c>
      <c r="DZ1658" t="s">
        <v>7940</v>
      </c>
      <c r="EB1658" s="4"/>
      <c r="EJ1658"/>
      <c r="EL1658" s="34"/>
      <c r="EN1658" s="34"/>
    </row>
    <row r="1659" spans="1:144" x14ac:dyDescent="0.25">
      <c r="A1659" s="85">
        <v>2022</v>
      </c>
      <c r="B1659" s="87">
        <v>44830</v>
      </c>
      <c r="C1659" t="s">
        <v>121</v>
      </c>
      <c r="D1659" t="s">
        <v>122</v>
      </c>
      <c r="E1659" s="34" t="s">
        <v>7938</v>
      </c>
      <c r="F1659" s="34">
        <f t="shared" si="129"/>
        <v>1658</v>
      </c>
      <c r="G1659" s="34" t="s">
        <v>4985</v>
      </c>
      <c r="H1659">
        <v>18</v>
      </c>
      <c r="I1659" s="34" t="s">
        <v>6141</v>
      </c>
      <c r="J1659" s="34" t="s">
        <v>4988</v>
      </c>
      <c r="K1659" s="34" t="str">
        <f>VLOOKUP(J1659,[2]CodMpios!$B$347:$E$362,4,FALSE)</f>
        <v>18001 - Florencia</v>
      </c>
      <c r="L1659" s="34" t="str">
        <f>VLOOKUP($J1659,[2]Coord_Mpios_X_Y!$B$2:$K$1123,9,FALSE)</f>
        <v>1,749138703818</v>
      </c>
      <c r="M1659" s="34" t="str">
        <f>VLOOKUP($J1659,[2]Coord_Mpios_X_Y!$B$2:$K$1123,10,FALSE)</f>
        <v>-75,558239064333</v>
      </c>
      <c r="N1659" s="34" t="s">
        <v>139</v>
      </c>
      <c r="O1659" s="34" t="s">
        <v>126</v>
      </c>
      <c r="Q1659" s="34" t="s">
        <v>127</v>
      </c>
      <c r="R1659" s="34">
        <v>17639521</v>
      </c>
      <c r="S1659" s="34" t="str">
        <f t="shared" si="125"/>
        <v>CC17639521</v>
      </c>
      <c r="T1659" s="34" t="s">
        <v>809</v>
      </c>
      <c r="V1659" s="34" t="s">
        <v>5202</v>
      </c>
      <c r="W1659" s="34" t="s">
        <v>401</v>
      </c>
      <c r="X1659" s="87">
        <v>24140</v>
      </c>
      <c r="Y1659">
        <v>57</v>
      </c>
      <c r="Z1659" s="36">
        <f>VLOOKUP($Y1659,[2]Edades!$A$3:$H$153,4,FALSE)</f>
        <v>5</v>
      </c>
      <c r="AA1659" s="34" t="str">
        <f>VLOOKUP($Y1659,[2]Edades!$A$3:$H$153,6,FALSE)</f>
        <v>5 - Adultez</v>
      </c>
      <c r="AB1659" s="34">
        <f>VLOOKUP($Y1659,[2]Edades!$A$3:$H$153,7,FALSE)</f>
        <v>12</v>
      </c>
      <c r="AC1659" s="34" t="str">
        <f>VLOOKUP($Y1659,[2]Edades!$A$3:$H$153,8,FALSE)</f>
        <v>55-59</v>
      </c>
      <c r="AD1659" s="34" t="s">
        <v>146</v>
      </c>
      <c r="AE1659">
        <v>1</v>
      </c>
      <c r="AF1659" s="34" t="s">
        <v>130</v>
      </c>
      <c r="AG1659" s="34" t="s">
        <v>2127</v>
      </c>
      <c r="AH1659" s="34" t="s">
        <v>2127</v>
      </c>
      <c r="AK1659" s="34" t="s">
        <v>139</v>
      </c>
      <c r="AM1659" s="34" t="s">
        <v>2127</v>
      </c>
      <c r="AN1659" s="36" t="s">
        <v>2127</v>
      </c>
      <c r="AO1659" s="36" t="s">
        <v>2127</v>
      </c>
      <c r="AP1659" s="34" t="s">
        <v>2127</v>
      </c>
      <c r="AQ1659" s="36" t="s">
        <v>2127</v>
      </c>
      <c r="AR1659" s="34" t="s">
        <v>2098</v>
      </c>
      <c r="AS1659" s="91" t="s">
        <v>7737</v>
      </c>
      <c r="AT1659" s="34">
        <v>3103179556</v>
      </c>
      <c r="AU1659" s="34" t="s">
        <v>2127</v>
      </c>
      <c r="AX1659" s="90"/>
      <c r="BA1659" s="91"/>
      <c r="BB1659" s="91"/>
      <c r="BC1659" s="91"/>
      <c r="BF1659" s="34" t="s">
        <v>4983</v>
      </c>
      <c r="BG1659" s="92" t="s">
        <v>2098</v>
      </c>
      <c r="BM1659" s="36" t="s">
        <v>131</v>
      </c>
      <c r="BN1659" s="34" t="s">
        <v>132</v>
      </c>
      <c r="BO1659" s="36">
        <v>0</v>
      </c>
      <c r="BQ1659" s="94"/>
      <c r="BS1659" s="36" t="s">
        <v>2127</v>
      </c>
      <c r="BU1659" s="95"/>
      <c r="BV1659" s="95"/>
      <c r="BW1659" s="61"/>
      <c r="BX1659" s="60"/>
      <c r="BY1659" s="59" t="str">
        <f t="shared" ca="1" si="126"/>
        <v/>
      </c>
      <c r="CD1659" s="68"/>
      <c r="CE1659" s="68"/>
      <c r="CF1659" s="67"/>
      <c r="CG1659"/>
      <c r="CH1659" s="2"/>
      <c r="CI1659" s="4" t="e">
        <f t="shared" si="127"/>
        <v>#DIV/0!</v>
      </c>
      <c r="CJ1659" s="5" t="str">
        <f t="shared" si="128"/>
        <v>SIN DATO</v>
      </c>
      <c r="CK1659" s="36">
        <v>0</v>
      </c>
      <c r="CL1659" s="66"/>
      <c r="CM1659" s="89">
        <v>44314</v>
      </c>
      <c r="CN1659" s="97">
        <v>44438</v>
      </c>
      <c r="CP1659"/>
      <c r="CQ1659" s="65"/>
      <c r="CR1659" s="65"/>
      <c r="CS1659" s="98"/>
      <c r="CT1659"/>
      <c r="CU1659"/>
      <c r="CV1659" s="97"/>
      <c r="CW1659" s="2"/>
      <c r="CX1659" s="82"/>
      <c r="DG1659" s="64"/>
      <c r="DI1659" s="89"/>
      <c r="DJ1659" s="89"/>
      <c r="DN1659" s="34"/>
      <c r="DO1659" s="34"/>
      <c r="DP1659" s="34"/>
      <c r="DQ1659" s="34"/>
      <c r="DR1659" s="34"/>
      <c r="DS1659" s="34" t="s">
        <v>2127</v>
      </c>
      <c r="DT1659" s="34"/>
      <c r="DU1659" s="47">
        <v>44438</v>
      </c>
      <c r="DY1659" s="1">
        <v>2</v>
      </c>
      <c r="DZ1659" t="s">
        <v>7940</v>
      </c>
      <c r="EB1659" s="4"/>
      <c r="EJ1659"/>
      <c r="EL1659" s="34"/>
      <c r="EN1659" s="34"/>
    </row>
    <row r="1660" spans="1:144" x14ac:dyDescent="0.25">
      <c r="A1660" s="85">
        <v>2022</v>
      </c>
      <c r="B1660" s="87">
        <v>44830</v>
      </c>
      <c r="C1660" t="s">
        <v>121</v>
      </c>
      <c r="D1660" t="s">
        <v>122</v>
      </c>
      <c r="E1660" s="34" t="s">
        <v>7938</v>
      </c>
      <c r="F1660" s="34">
        <f t="shared" si="129"/>
        <v>1659</v>
      </c>
      <c r="G1660" s="34" t="s">
        <v>4985</v>
      </c>
      <c r="H1660">
        <v>18</v>
      </c>
      <c r="I1660" s="34" t="s">
        <v>6141</v>
      </c>
      <c r="J1660" s="34" t="s">
        <v>4991</v>
      </c>
      <c r="K1660" s="34" t="str">
        <f>VLOOKUP(J1660,[2]CodMpios!$B$347:$E$362,4,FALSE)</f>
        <v>18592 - Puerto Rico</v>
      </c>
      <c r="L1660" s="34" t="str">
        <f>VLOOKUP($J1660,[2]Coord_Mpios_X_Y!$B$2:$K$1123,9,FALSE)</f>
        <v>2,018940891255</v>
      </c>
      <c r="M1660" s="34" t="str">
        <f>VLOOKUP($J1660,[2]Coord_Mpios_X_Y!$B$2:$K$1123,10,FALSE)</f>
        <v>-75,073086267336</v>
      </c>
      <c r="N1660" s="34" t="s">
        <v>139</v>
      </c>
      <c r="O1660" s="34" t="s">
        <v>126</v>
      </c>
      <c r="Q1660" s="34" t="s">
        <v>127</v>
      </c>
      <c r="R1660" s="34">
        <v>40761967</v>
      </c>
      <c r="S1660" s="34" t="str">
        <f t="shared" si="125"/>
        <v>CC40761967</v>
      </c>
      <c r="T1660" s="34" t="s">
        <v>1095</v>
      </c>
      <c r="U1660" s="34" t="s">
        <v>343</v>
      </c>
      <c r="V1660" s="34" t="s">
        <v>5201</v>
      </c>
      <c r="W1660" s="34" t="s">
        <v>5200</v>
      </c>
      <c r="X1660" s="87">
        <v>23141</v>
      </c>
      <c r="Y1660">
        <v>59</v>
      </c>
      <c r="Z1660" s="36">
        <f>VLOOKUP($Y1660,[2]Edades!$A$3:$H$153,4,FALSE)</f>
        <v>5</v>
      </c>
      <c r="AA1660" s="34" t="str">
        <f>VLOOKUP($Y1660,[2]Edades!$A$3:$H$153,6,FALSE)</f>
        <v>5 - Adultez</v>
      </c>
      <c r="AB1660" s="34">
        <f>VLOOKUP($Y1660,[2]Edades!$A$3:$H$153,7,FALSE)</f>
        <v>12</v>
      </c>
      <c r="AC1660" s="34" t="str">
        <f>VLOOKUP($Y1660,[2]Edades!$A$3:$H$153,8,FALSE)</f>
        <v>55-59</v>
      </c>
      <c r="AD1660" s="34" t="s">
        <v>129</v>
      </c>
      <c r="AE1660" s="1">
        <v>2</v>
      </c>
      <c r="AF1660" s="34" t="s">
        <v>130</v>
      </c>
      <c r="AG1660" s="34" t="s">
        <v>2127</v>
      </c>
      <c r="AH1660" s="34" t="s">
        <v>2127</v>
      </c>
      <c r="AK1660" s="34" t="s">
        <v>139</v>
      </c>
      <c r="AM1660" s="34" t="s">
        <v>2127</v>
      </c>
      <c r="AN1660" s="36" t="s">
        <v>2127</v>
      </c>
      <c r="AO1660" s="36" t="s">
        <v>2127</v>
      </c>
      <c r="AP1660" s="34" t="s">
        <v>2127</v>
      </c>
      <c r="AQ1660" s="36" t="s">
        <v>2127</v>
      </c>
      <c r="AR1660" s="34" t="s">
        <v>4989</v>
      </c>
      <c r="AS1660" s="91" t="s">
        <v>7738</v>
      </c>
      <c r="AT1660" s="34">
        <v>3223059334</v>
      </c>
      <c r="AU1660" s="34" t="s">
        <v>2127</v>
      </c>
      <c r="AX1660" s="90"/>
      <c r="BA1660" s="91"/>
      <c r="BB1660" s="91"/>
      <c r="BC1660" s="91"/>
      <c r="BF1660" s="34" t="s">
        <v>4983</v>
      </c>
      <c r="BG1660" s="92" t="s">
        <v>2098</v>
      </c>
      <c r="BM1660" s="36" t="s">
        <v>131</v>
      </c>
      <c r="BN1660" s="34" t="s">
        <v>132</v>
      </c>
      <c r="BO1660" s="36">
        <v>0</v>
      </c>
      <c r="BQ1660" s="94"/>
      <c r="BS1660" s="36" t="s">
        <v>2127</v>
      </c>
      <c r="BU1660" s="95"/>
      <c r="BV1660" s="95"/>
      <c r="BW1660" s="61"/>
      <c r="BX1660" s="60"/>
      <c r="BY1660" s="59" t="str">
        <f t="shared" ca="1" si="126"/>
        <v/>
      </c>
      <c r="CD1660" s="68"/>
      <c r="CE1660" s="68"/>
      <c r="CF1660" s="67"/>
      <c r="CG1660"/>
      <c r="CH1660" s="2"/>
      <c r="CI1660" s="4" t="e">
        <f t="shared" si="127"/>
        <v>#DIV/0!</v>
      </c>
      <c r="CJ1660" s="5" t="str">
        <f t="shared" si="128"/>
        <v>SIN DATO</v>
      </c>
      <c r="CK1660" s="36">
        <v>0</v>
      </c>
      <c r="CL1660" s="66"/>
      <c r="CM1660" s="89">
        <v>44418</v>
      </c>
      <c r="CN1660" s="97">
        <v>44440</v>
      </c>
      <c r="CP1660"/>
      <c r="CQ1660" s="65"/>
      <c r="CR1660" s="65"/>
      <c r="CS1660" s="98"/>
      <c r="CT1660"/>
      <c r="CU1660"/>
      <c r="CV1660" s="97"/>
      <c r="CW1660" s="2">
        <v>121</v>
      </c>
      <c r="CX1660" s="82">
        <v>70</v>
      </c>
      <c r="DG1660" s="64"/>
      <c r="DI1660" s="89"/>
      <c r="DJ1660" s="89"/>
      <c r="DN1660" s="34"/>
      <c r="DO1660" s="34"/>
      <c r="DP1660" s="34"/>
      <c r="DQ1660" s="34"/>
      <c r="DR1660" s="34"/>
      <c r="DS1660" s="34" t="s">
        <v>2127</v>
      </c>
      <c r="DT1660" s="34"/>
      <c r="DU1660" s="47">
        <v>44827</v>
      </c>
      <c r="DY1660" s="1">
        <v>1</v>
      </c>
      <c r="DZ1660" t="s">
        <v>7939</v>
      </c>
      <c r="EA1660" s="4">
        <v>0.7</v>
      </c>
      <c r="EB1660" s="4">
        <v>107</v>
      </c>
      <c r="EC1660" s="4">
        <v>254</v>
      </c>
      <c r="ED1660" s="4">
        <v>144</v>
      </c>
      <c r="EE1660" s="4">
        <v>54.8</v>
      </c>
      <c r="EF1660" s="4">
        <v>279</v>
      </c>
      <c r="EJ1660"/>
      <c r="EL1660" s="34"/>
      <c r="EN1660" s="34"/>
    </row>
    <row r="1661" spans="1:144" x14ac:dyDescent="0.25">
      <c r="A1661" s="85">
        <v>2022</v>
      </c>
      <c r="B1661" s="87">
        <v>44830</v>
      </c>
      <c r="C1661" t="s">
        <v>121</v>
      </c>
      <c r="D1661" t="s">
        <v>122</v>
      </c>
      <c r="E1661" s="34" t="s">
        <v>7938</v>
      </c>
      <c r="F1661" s="34">
        <f t="shared" si="129"/>
        <v>1660</v>
      </c>
      <c r="G1661" s="34" t="s">
        <v>4985</v>
      </c>
      <c r="H1661">
        <v>18</v>
      </c>
      <c r="I1661" s="34" t="s">
        <v>6141</v>
      </c>
      <c r="J1661" s="34" t="s">
        <v>4988</v>
      </c>
      <c r="K1661" s="34" t="str">
        <f>VLOOKUP(J1661,[2]CodMpios!$B$347:$E$362,4,FALSE)</f>
        <v>18001 - Florencia</v>
      </c>
      <c r="L1661" s="34" t="str">
        <f>VLOOKUP($J1661,[2]Coord_Mpios_X_Y!$B$2:$K$1123,9,FALSE)</f>
        <v>1,749138703818</v>
      </c>
      <c r="M1661" s="34" t="str">
        <f>VLOOKUP($J1661,[2]Coord_Mpios_X_Y!$B$2:$K$1123,10,FALSE)</f>
        <v>-75,558239064333</v>
      </c>
      <c r="N1661" s="34" t="s">
        <v>139</v>
      </c>
      <c r="O1661" s="34" t="s">
        <v>126</v>
      </c>
      <c r="Q1661" s="34" t="s">
        <v>127</v>
      </c>
      <c r="R1661" s="34">
        <v>11804801</v>
      </c>
      <c r="S1661" s="34" t="str">
        <f t="shared" si="125"/>
        <v>CC11804801</v>
      </c>
      <c r="T1661" s="34" t="s">
        <v>317</v>
      </c>
      <c r="U1661" s="34" t="s">
        <v>5199</v>
      </c>
      <c r="V1661" s="34" t="s">
        <v>228</v>
      </c>
      <c r="W1661" s="34" t="s">
        <v>5096</v>
      </c>
      <c r="X1661" s="87">
        <v>27939</v>
      </c>
      <c r="Y1661">
        <v>46</v>
      </c>
      <c r="Z1661" s="36">
        <f>VLOOKUP($Y1661,[2]Edades!$A$3:$H$153,4,FALSE)</f>
        <v>5</v>
      </c>
      <c r="AA1661" s="34" t="str">
        <f>VLOOKUP($Y1661,[2]Edades!$A$3:$H$153,6,FALSE)</f>
        <v>5 - Adultez</v>
      </c>
      <c r="AB1661" s="34">
        <f>VLOOKUP($Y1661,[2]Edades!$A$3:$H$153,7,FALSE)</f>
        <v>10</v>
      </c>
      <c r="AC1661" s="34" t="str">
        <f>VLOOKUP($Y1661,[2]Edades!$A$3:$H$153,8,FALSE)</f>
        <v>45-49</v>
      </c>
      <c r="AD1661" s="34" t="s">
        <v>146</v>
      </c>
      <c r="AE1661">
        <v>1</v>
      </c>
      <c r="AF1661" s="34" t="s">
        <v>130</v>
      </c>
      <c r="AG1661" s="34" t="s">
        <v>2127</v>
      </c>
      <c r="AH1661" s="34" t="s">
        <v>2127</v>
      </c>
      <c r="AK1661" s="34" t="s">
        <v>139</v>
      </c>
      <c r="AM1661" s="34" t="s">
        <v>2127</v>
      </c>
      <c r="AN1661" s="36" t="s">
        <v>2127</v>
      </c>
      <c r="AO1661" s="36" t="s">
        <v>2127</v>
      </c>
      <c r="AP1661" s="34" t="s">
        <v>2127</v>
      </c>
      <c r="AQ1661" s="36" t="s">
        <v>2127</v>
      </c>
      <c r="AR1661" s="34" t="s">
        <v>2098</v>
      </c>
      <c r="AS1661" s="91" t="s">
        <v>7739</v>
      </c>
      <c r="AT1661" s="34">
        <v>3142399419</v>
      </c>
      <c r="AU1661" s="34" t="s">
        <v>2127</v>
      </c>
      <c r="AX1661" s="90"/>
      <c r="BA1661" s="91"/>
      <c r="BB1661" s="91"/>
      <c r="BC1661" s="91"/>
      <c r="BF1661" s="34" t="s">
        <v>4983</v>
      </c>
      <c r="BG1661" s="92" t="s">
        <v>2098</v>
      </c>
      <c r="BM1661" s="36" t="s">
        <v>131</v>
      </c>
      <c r="BN1661" s="34" t="s">
        <v>132</v>
      </c>
      <c r="BO1661" s="36">
        <v>0</v>
      </c>
      <c r="BQ1661" s="94"/>
      <c r="BS1661" s="36" t="s">
        <v>2127</v>
      </c>
      <c r="BU1661" s="95"/>
      <c r="BV1661" s="95"/>
      <c r="BW1661" s="61"/>
      <c r="BX1661" s="60"/>
      <c r="BY1661" s="59" t="str">
        <f t="shared" ca="1" si="126"/>
        <v/>
      </c>
      <c r="CD1661" s="68"/>
      <c r="CE1661" s="68"/>
      <c r="CF1661" s="67"/>
      <c r="CG1661">
        <v>92</v>
      </c>
      <c r="CH1661" s="2">
        <v>171</v>
      </c>
      <c r="CI1661" s="4">
        <f t="shared" si="127"/>
        <v>31.462672275229988</v>
      </c>
      <c r="CJ1661" s="5" t="str">
        <f t="shared" si="128"/>
        <v>OBESIDAD</v>
      </c>
      <c r="CK1661" s="36">
        <v>0</v>
      </c>
      <c r="CL1661" s="66"/>
      <c r="CM1661" s="89">
        <v>44446</v>
      </c>
      <c r="CN1661" s="97">
        <v>44468</v>
      </c>
      <c r="CP1661"/>
      <c r="CQ1661" s="65"/>
      <c r="CR1661" s="65"/>
      <c r="CS1661" s="98"/>
      <c r="CT1661"/>
      <c r="CU1661"/>
      <c r="CV1661" s="97"/>
      <c r="CW1661" s="2">
        <v>120</v>
      </c>
      <c r="CX1661" s="82">
        <v>70</v>
      </c>
      <c r="DG1661" s="64"/>
      <c r="DI1661" s="89"/>
      <c r="DJ1661" s="89"/>
      <c r="DN1661" s="34"/>
      <c r="DO1661" s="34"/>
      <c r="DP1661" s="34"/>
      <c r="DQ1661" s="34"/>
      <c r="DR1661" s="34"/>
      <c r="DS1661" s="34" t="s">
        <v>2127</v>
      </c>
      <c r="DT1661" s="34"/>
      <c r="DU1661" s="47">
        <v>44468</v>
      </c>
      <c r="DY1661" s="1">
        <v>2</v>
      </c>
      <c r="DZ1661" t="s">
        <v>7940</v>
      </c>
      <c r="EB1661" s="4"/>
      <c r="EJ1661"/>
      <c r="EL1661" s="34"/>
      <c r="EN1661" s="34"/>
    </row>
    <row r="1662" spans="1:144" x14ac:dyDescent="0.25">
      <c r="A1662" s="85">
        <v>2022</v>
      </c>
      <c r="B1662" s="87">
        <v>44830</v>
      </c>
      <c r="C1662" t="s">
        <v>121</v>
      </c>
      <c r="D1662" t="s">
        <v>122</v>
      </c>
      <c r="E1662" s="34" t="s">
        <v>7938</v>
      </c>
      <c r="F1662" s="34">
        <f t="shared" si="129"/>
        <v>1661</v>
      </c>
      <c r="G1662" s="34" t="s">
        <v>4985</v>
      </c>
      <c r="H1662">
        <v>18</v>
      </c>
      <c r="I1662" s="34" t="s">
        <v>6141</v>
      </c>
      <c r="J1662" s="34" t="s">
        <v>4988</v>
      </c>
      <c r="K1662" s="34" t="str">
        <f>VLOOKUP(J1662,[2]CodMpios!$B$347:$E$362,4,FALSE)</f>
        <v>18001 - Florencia</v>
      </c>
      <c r="L1662" s="34" t="str">
        <f>VLOOKUP($J1662,[2]Coord_Mpios_X_Y!$B$2:$K$1123,9,FALSE)</f>
        <v>1,749138703818</v>
      </c>
      <c r="M1662" s="34" t="str">
        <f>VLOOKUP($J1662,[2]Coord_Mpios_X_Y!$B$2:$K$1123,10,FALSE)</f>
        <v>-75,558239064333</v>
      </c>
      <c r="N1662" s="34" t="s">
        <v>125</v>
      </c>
      <c r="O1662" s="34" t="s">
        <v>126</v>
      </c>
      <c r="Q1662" s="34" t="s">
        <v>127</v>
      </c>
      <c r="R1662" s="34">
        <v>31417755</v>
      </c>
      <c r="S1662" s="34" t="str">
        <f t="shared" si="125"/>
        <v>CC31417755</v>
      </c>
      <c r="T1662" s="34" t="s">
        <v>134</v>
      </c>
      <c r="U1662" s="34" t="s">
        <v>1518</v>
      </c>
      <c r="V1662" s="34" t="s">
        <v>5198</v>
      </c>
      <c r="W1662" s="34" t="s">
        <v>969</v>
      </c>
      <c r="X1662" s="87">
        <v>25124</v>
      </c>
      <c r="Y1662">
        <v>54</v>
      </c>
      <c r="Z1662" s="36">
        <f>VLOOKUP($Y1662,[2]Edades!$A$3:$H$153,4,FALSE)</f>
        <v>5</v>
      </c>
      <c r="AA1662" s="34" t="str">
        <f>VLOOKUP($Y1662,[2]Edades!$A$3:$H$153,6,FALSE)</f>
        <v>5 - Adultez</v>
      </c>
      <c r="AB1662" s="34">
        <f>VLOOKUP($Y1662,[2]Edades!$A$3:$H$153,7,FALSE)</f>
        <v>11</v>
      </c>
      <c r="AC1662" s="34" t="str">
        <f>VLOOKUP($Y1662,[2]Edades!$A$3:$H$153,8,FALSE)</f>
        <v>50-54</v>
      </c>
      <c r="AD1662" s="34" t="s">
        <v>129</v>
      </c>
      <c r="AE1662" s="1">
        <v>2</v>
      </c>
      <c r="AF1662" s="34" t="s">
        <v>130</v>
      </c>
      <c r="AG1662" s="34" t="s">
        <v>2127</v>
      </c>
      <c r="AH1662" s="34" t="s">
        <v>2127</v>
      </c>
      <c r="AK1662" s="34" t="s">
        <v>125</v>
      </c>
      <c r="AM1662" s="34" t="s">
        <v>2127</v>
      </c>
      <c r="AN1662" s="36" t="s">
        <v>2127</v>
      </c>
      <c r="AO1662" s="36" t="s">
        <v>2127</v>
      </c>
      <c r="AP1662" s="34" t="s">
        <v>2127</v>
      </c>
      <c r="AQ1662" s="36" t="s">
        <v>2127</v>
      </c>
      <c r="AR1662" s="34" t="s">
        <v>2098</v>
      </c>
      <c r="AS1662" s="91" t="s">
        <v>7740</v>
      </c>
      <c r="AT1662" s="34">
        <v>3144847677</v>
      </c>
      <c r="AU1662" s="34" t="s">
        <v>2127</v>
      </c>
      <c r="AX1662" s="90"/>
      <c r="BA1662" s="91"/>
      <c r="BB1662" s="91"/>
      <c r="BC1662" s="91"/>
      <c r="BF1662" s="34" t="s">
        <v>4983</v>
      </c>
      <c r="BG1662" s="92" t="s">
        <v>2098</v>
      </c>
      <c r="BM1662" s="36" t="s">
        <v>131</v>
      </c>
      <c r="BN1662" s="34" t="s">
        <v>132</v>
      </c>
      <c r="BO1662" s="36">
        <v>0</v>
      </c>
      <c r="BQ1662" s="94"/>
      <c r="BS1662" s="36" t="s">
        <v>2127</v>
      </c>
      <c r="BU1662" s="95"/>
      <c r="BV1662" s="95"/>
      <c r="BW1662" s="61"/>
      <c r="BX1662" s="60"/>
      <c r="BY1662" s="59" t="str">
        <f t="shared" ca="1" si="126"/>
        <v/>
      </c>
      <c r="CD1662" s="68"/>
      <c r="CE1662" s="68"/>
      <c r="CF1662" s="67"/>
      <c r="CG1662">
        <v>69</v>
      </c>
      <c r="CH1662" s="2">
        <v>151</v>
      </c>
      <c r="CI1662" s="4">
        <f t="shared" si="127"/>
        <v>30.261830621463972</v>
      </c>
      <c r="CJ1662" s="5" t="str">
        <f t="shared" si="128"/>
        <v>OBESIDAD</v>
      </c>
      <c r="CK1662" s="36">
        <v>0</v>
      </c>
      <c r="CL1662" s="66"/>
      <c r="CM1662" s="89">
        <v>44448</v>
      </c>
      <c r="CN1662" s="97">
        <v>44476</v>
      </c>
      <c r="CP1662"/>
      <c r="CQ1662" s="65"/>
      <c r="CR1662" s="65"/>
      <c r="CS1662" s="98"/>
      <c r="CT1662"/>
      <c r="CU1662"/>
      <c r="CV1662" s="97"/>
      <c r="CW1662" s="2"/>
      <c r="CX1662" s="82"/>
      <c r="DG1662" s="64"/>
      <c r="DI1662" s="89"/>
      <c r="DJ1662" s="89"/>
      <c r="DK1662" s="89">
        <v>44529</v>
      </c>
      <c r="DN1662" s="34"/>
      <c r="DO1662" s="34"/>
      <c r="DP1662" s="34"/>
      <c r="DQ1662" s="34"/>
      <c r="DR1662" s="34"/>
      <c r="DS1662" s="34" t="s">
        <v>2127</v>
      </c>
      <c r="DT1662" s="34"/>
      <c r="DU1662" s="47">
        <v>44446</v>
      </c>
      <c r="DY1662" s="1">
        <v>2</v>
      </c>
      <c r="DZ1662" t="s">
        <v>7940</v>
      </c>
      <c r="EB1662" s="4"/>
      <c r="EJ1662"/>
      <c r="EL1662" s="34"/>
      <c r="EN1662" s="34"/>
    </row>
    <row r="1663" spans="1:144" x14ac:dyDescent="0.25">
      <c r="A1663" s="85">
        <v>2022</v>
      </c>
      <c r="B1663" s="87">
        <v>44830</v>
      </c>
      <c r="C1663" t="s">
        <v>121</v>
      </c>
      <c r="D1663" t="s">
        <v>122</v>
      </c>
      <c r="E1663" s="34" t="s">
        <v>7938</v>
      </c>
      <c r="F1663" s="34">
        <f t="shared" si="129"/>
        <v>1662</v>
      </c>
      <c r="G1663" s="34" t="s">
        <v>4985</v>
      </c>
      <c r="H1663">
        <v>18</v>
      </c>
      <c r="I1663" s="34" t="s">
        <v>6141</v>
      </c>
      <c r="J1663" s="34" t="s">
        <v>4988</v>
      </c>
      <c r="K1663" s="34" t="str">
        <f>VLOOKUP(J1663,[2]CodMpios!$B$347:$E$362,4,FALSE)</f>
        <v>18001 - Florencia</v>
      </c>
      <c r="L1663" s="34" t="str">
        <f>VLOOKUP($J1663,[2]Coord_Mpios_X_Y!$B$2:$K$1123,9,FALSE)</f>
        <v>1,749138703818</v>
      </c>
      <c r="M1663" s="34" t="str">
        <f>VLOOKUP($J1663,[2]Coord_Mpios_X_Y!$B$2:$K$1123,10,FALSE)</f>
        <v>-75,558239064333</v>
      </c>
      <c r="N1663" s="34" t="s">
        <v>125</v>
      </c>
      <c r="O1663" s="34" t="s">
        <v>126</v>
      </c>
      <c r="Q1663" s="34" t="s">
        <v>127</v>
      </c>
      <c r="R1663" s="34">
        <v>36163166</v>
      </c>
      <c r="S1663" s="34" t="str">
        <f t="shared" si="125"/>
        <v>CC36163166</v>
      </c>
      <c r="T1663" s="34" t="s">
        <v>5197</v>
      </c>
      <c r="V1663" s="34" t="s">
        <v>5092</v>
      </c>
      <c r="W1663" s="34" t="s">
        <v>5196</v>
      </c>
      <c r="X1663" s="87">
        <v>21391</v>
      </c>
      <c r="Y1663">
        <v>64</v>
      </c>
      <c r="Z1663" s="36">
        <f>VLOOKUP($Y1663,[2]Edades!$A$3:$H$153,4,FALSE)</f>
        <v>6</v>
      </c>
      <c r="AA1663" s="34" t="str">
        <f>VLOOKUP($Y1663,[2]Edades!$A$3:$H$153,6,FALSE)</f>
        <v>6 - Persona mayor</v>
      </c>
      <c r="AB1663" s="34">
        <f>VLOOKUP($Y1663,[2]Edades!$A$3:$H$153,7,FALSE)</f>
        <v>13</v>
      </c>
      <c r="AC1663" s="34" t="str">
        <f>VLOOKUP($Y1663,[2]Edades!$A$3:$H$153,8,FALSE)</f>
        <v>60-64</v>
      </c>
      <c r="AD1663" s="34" t="s">
        <v>129</v>
      </c>
      <c r="AE1663" s="1">
        <v>2</v>
      </c>
      <c r="AF1663" s="34" t="s">
        <v>2137</v>
      </c>
      <c r="AG1663" s="34" t="s">
        <v>2127</v>
      </c>
      <c r="AH1663" s="34" t="s">
        <v>2127</v>
      </c>
      <c r="AK1663" s="34" t="s">
        <v>125</v>
      </c>
      <c r="AM1663" s="34" t="s">
        <v>2127</v>
      </c>
      <c r="AN1663" s="36" t="s">
        <v>2127</v>
      </c>
      <c r="AO1663" s="36" t="s">
        <v>2127</v>
      </c>
      <c r="AP1663" s="34" t="s">
        <v>2127</v>
      </c>
      <c r="AQ1663" s="36" t="s">
        <v>2127</v>
      </c>
      <c r="AR1663" s="34" t="s">
        <v>2098</v>
      </c>
      <c r="AS1663" s="91" t="s">
        <v>7741</v>
      </c>
      <c r="AT1663" s="34">
        <v>3208115207</v>
      </c>
      <c r="AU1663" s="34" t="s">
        <v>2127</v>
      </c>
      <c r="AX1663" s="90"/>
      <c r="BA1663" s="91"/>
      <c r="BB1663" s="91"/>
      <c r="BC1663" s="91"/>
      <c r="BF1663" s="34" t="s">
        <v>4983</v>
      </c>
      <c r="BG1663" s="92" t="s">
        <v>2098</v>
      </c>
      <c r="BM1663" s="36" t="s">
        <v>131</v>
      </c>
      <c r="BN1663" s="34" t="s">
        <v>132</v>
      </c>
      <c r="BO1663" s="36">
        <v>0</v>
      </c>
      <c r="BQ1663" s="94"/>
      <c r="BS1663" s="36" t="s">
        <v>2127</v>
      </c>
      <c r="BU1663" s="95"/>
      <c r="BV1663" s="95"/>
      <c r="BW1663" s="61"/>
      <c r="BX1663" s="60"/>
      <c r="BY1663" s="59" t="str">
        <f t="shared" ca="1" si="126"/>
        <v/>
      </c>
      <c r="CD1663" s="68"/>
      <c r="CE1663" s="68"/>
      <c r="CF1663" s="67"/>
      <c r="CG1663">
        <v>46</v>
      </c>
      <c r="CH1663" s="2">
        <v>160</v>
      </c>
      <c r="CI1663" s="4">
        <f t="shared" si="127"/>
        <v>17.968749999999996</v>
      </c>
      <c r="CJ1663" s="5" t="str">
        <f t="shared" si="128"/>
        <v>BAJO PESO</v>
      </c>
      <c r="CK1663" s="36">
        <v>0</v>
      </c>
      <c r="CL1663" s="66"/>
      <c r="CM1663" s="89">
        <v>44432</v>
      </c>
      <c r="CN1663" s="97">
        <v>44446</v>
      </c>
      <c r="CP1663"/>
      <c r="CQ1663" s="65"/>
      <c r="CR1663" s="65"/>
      <c r="CS1663" s="98"/>
      <c r="CT1663"/>
      <c r="CU1663"/>
      <c r="CV1663" s="97"/>
      <c r="CW1663" s="2">
        <v>120</v>
      </c>
      <c r="CX1663" s="82">
        <v>80</v>
      </c>
      <c r="DG1663" s="64"/>
      <c r="DI1663" s="89"/>
      <c r="DJ1663" s="89"/>
      <c r="DN1663" s="34"/>
      <c r="DO1663" s="34"/>
      <c r="DP1663" s="34"/>
      <c r="DQ1663" s="34"/>
      <c r="DR1663" s="34"/>
      <c r="DS1663" s="34" t="s">
        <v>2127</v>
      </c>
      <c r="DT1663" s="34"/>
      <c r="DU1663" s="47">
        <v>44642</v>
      </c>
      <c r="DY1663" s="1">
        <v>2</v>
      </c>
      <c r="DZ1663" t="s">
        <v>7941</v>
      </c>
      <c r="EB1663" s="4">
        <v>91</v>
      </c>
      <c r="EC1663" s="4">
        <v>175</v>
      </c>
      <c r="ED1663" s="4">
        <v>78.5</v>
      </c>
      <c r="EE1663" s="4">
        <v>78.5</v>
      </c>
      <c r="EF1663" s="4">
        <v>81</v>
      </c>
      <c r="EJ1663"/>
      <c r="EL1663" s="34"/>
      <c r="EN1663" s="34"/>
    </row>
    <row r="1664" spans="1:144" x14ac:dyDescent="0.25">
      <c r="A1664" s="85">
        <v>2022</v>
      </c>
      <c r="B1664" s="87">
        <v>44830</v>
      </c>
      <c r="C1664" t="s">
        <v>121</v>
      </c>
      <c r="D1664" t="s">
        <v>122</v>
      </c>
      <c r="E1664" s="34" t="s">
        <v>7938</v>
      </c>
      <c r="F1664" s="34">
        <f t="shared" si="129"/>
        <v>1663</v>
      </c>
      <c r="G1664" s="34" t="s">
        <v>4985</v>
      </c>
      <c r="H1664">
        <v>18</v>
      </c>
      <c r="I1664" s="34" t="s">
        <v>6141</v>
      </c>
      <c r="J1664" s="34" t="s">
        <v>4988</v>
      </c>
      <c r="K1664" s="34" t="str">
        <f>VLOOKUP(J1664,[2]CodMpios!$B$347:$E$362,4,FALSE)</f>
        <v>18001 - Florencia</v>
      </c>
      <c r="L1664" s="34" t="str">
        <f>VLOOKUP($J1664,[2]Coord_Mpios_X_Y!$B$2:$K$1123,9,FALSE)</f>
        <v>1,749138703818</v>
      </c>
      <c r="M1664" s="34" t="str">
        <f>VLOOKUP($J1664,[2]Coord_Mpios_X_Y!$B$2:$K$1123,10,FALSE)</f>
        <v>-75,558239064333</v>
      </c>
      <c r="N1664" s="34" t="s">
        <v>125</v>
      </c>
      <c r="O1664" s="34" t="s">
        <v>126</v>
      </c>
      <c r="Q1664" s="34" t="s">
        <v>127</v>
      </c>
      <c r="R1664" s="34">
        <v>17637557</v>
      </c>
      <c r="S1664" s="34" t="str">
        <f t="shared" si="125"/>
        <v>CC17637557</v>
      </c>
      <c r="T1664" s="34" t="s">
        <v>1453</v>
      </c>
      <c r="U1664" s="34" t="s">
        <v>427</v>
      </c>
      <c r="V1664" s="34" t="s">
        <v>743</v>
      </c>
      <c r="W1664" s="34" t="s">
        <v>165</v>
      </c>
      <c r="X1664" s="87">
        <v>20036</v>
      </c>
      <c r="Y1664">
        <v>68</v>
      </c>
      <c r="Z1664" s="36">
        <f>VLOOKUP($Y1664,[2]Edades!$A$3:$H$153,4,FALSE)</f>
        <v>6</v>
      </c>
      <c r="AA1664" s="34" t="str">
        <f>VLOOKUP($Y1664,[2]Edades!$A$3:$H$153,6,FALSE)</f>
        <v>6 - Persona mayor</v>
      </c>
      <c r="AB1664" s="34">
        <f>VLOOKUP($Y1664,[2]Edades!$A$3:$H$153,7,FALSE)</f>
        <v>14</v>
      </c>
      <c r="AC1664" s="34" t="str">
        <f>VLOOKUP($Y1664,[2]Edades!$A$3:$H$153,8,FALSE)</f>
        <v>65-69</v>
      </c>
      <c r="AD1664" s="34" t="s">
        <v>146</v>
      </c>
      <c r="AE1664">
        <v>1</v>
      </c>
      <c r="AF1664" s="34" t="s">
        <v>2137</v>
      </c>
      <c r="AG1664" s="34" t="s">
        <v>2127</v>
      </c>
      <c r="AH1664" s="34" t="s">
        <v>2127</v>
      </c>
      <c r="AK1664" s="34" t="s">
        <v>125</v>
      </c>
      <c r="AM1664" s="34" t="s">
        <v>2127</v>
      </c>
      <c r="AN1664" s="36" t="s">
        <v>2127</v>
      </c>
      <c r="AO1664" s="36" t="s">
        <v>2127</v>
      </c>
      <c r="AP1664" s="34" t="s">
        <v>2127</v>
      </c>
      <c r="AQ1664" s="36" t="s">
        <v>2127</v>
      </c>
      <c r="AR1664" s="34" t="s">
        <v>2098</v>
      </c>
      <c r="AS1664" s="91" t="s">
        <v>7742</v>
      </c>
      <c r="AT1664" s="34">
        <v>3123963776</v>
      </c>
      <c r="AU1664" s="34" t="s">
        <v>2127</v>
      </c>
      <c r="AX1664" s="90"/>
      <c r="BA1664" s="91"/>
      <c r="BB1664" s="91"/>
      <c r="BC1664" s="91"/>
      <c r="BF1664" s="34" t="s">
        <v>4983</v>
      </c>
      <c r="BG1664" s="92" t="s">
        <v>2098</v>
      </c>
      <c r="BM1664" s="36" t="s">
        <v>131</v>
      </c>
      <c r="BN1664" s="34" t="s">
        <v>132</v>
      </c>
      <c r="BO1664" s="36">
        <v>0</v>
      </c>
      <c r="BQ1664" s="94"/>
      <c r="BS1664" s="36" t="s">
        <v>2127</v>
      </c>
      <c r="BU1664" s="95"/>
      <c r="BV1664" s="95"/>
      <c r="BW1664" s="61"/>
      <c r="BX1664" s="60"/>
      <c r="BY1664" s="59" t="str">
        <f t="shared" ca="1" si="126"/>
        <v/>
      </c>
      <c r="CD1664" s="68"/>
      <c r="CE1664" s="68"/>
      <c r="CF1664" s="67"/>
      <c r="CG1664">
        <v>65</v>
      </c>
      <c r="CH1664" s="2">
        <v>172</v>
      </c>
      <c r="CI1664" s="4">
        <f t="shared" si="127"/>
        <v>21.971335857220122</v>
      </c>
      <c r="CJ1664" s="5" t="str">
        <f t="shared" si="128"/>
        <v>NORMAL</v>
      </c>
      <c r="CK1664" s="36">
        <v>0</v>
      </c>
      <c r="CL1664" s="66"/>
      <c r="CM1664" s="89">
        <v>44392</v>
      </c>
      <c r="CN1664" s="97">
        <v>44447</v>
      </c>
      <c r="CP1664"/>
      <c r="CQ1664" s="65"/>
      <c r="CR1664" s="65"/>
      <c r="CS1664" s="98"/>
      <c r="CT1664"/>
      <c r="CU1664"/>
      <c r="CV1664" s="97"/>
      <c r="CW1664" s="2">
        <v>110</v>
      </c>
      <c r="CX1664" s="82">
        <v>70</v>
      </c>
      <c r="DG1664" s="64"/>
      <c r="DI1664" s="89"/>
      <c r="DJ1664" s="89"/>
      <c r="DK1664" s="89">
        <v>44816</v>
      </c>
      <c r="DN1664" s="34"/>
      <c r="DO1664" s="34"/>
      <c r="DP1664" s="34"/>
      <c r="DQ1664" s="34"/>
      <c r="DR1664" s="34"/>
      <c r="DS1664" s="34" t="s">
        <v>2127</v>
      </c>
      <c r="DT1664" s="34"/>
      <c r="DU1664" s="47">
        <v>44811</v>
      </c>
      <c r="DY1664" s="1">
        <v>2</v>
      </c>
      <c r="DZ1664" t="s">
        <v>7941</v>
      </c>
      <c r="EB1664" s="4">
        <v>92</v>
      </c>
      <c r="EC1664" s="4">
        <v>262</v>
      </c>
      <c r="ED1664" s="4">
        <v>190</v>
      </c>
      <c r="EE1664" s="4">
        <v>57</v>
      </c>
      <c r="EF1664" s="4">
        <v>74</v>
      </c>
      <c r="EJ1664"/>
      <c r="EL1664" s="34"/>
      <c r="EN1664" s="34"/>
    </row>
    <row r="1665" spans="1:144" x14ac:dyDescent="0.25">
      <c r="A1665" s="85">
        <v>2022</v>
      </c>
      <c r="B1665" s="87">
        <v>44830</v>
      </c>
      <c r="C1665" t="s">
        <v>121</v>
      </c>
      <c r="D1665" t="s">
        <v>122</v>
      </c>
      <c r="E1665" s="34" t="s">
        <v>7938</v>
      </c>
      <c r="F1665" s="34">
        <f t="shared" si="129"/>
        <v>1664</v>
      </c>
      <c r="G1665" s="34" t="s">
        <v>4985</v>
      </c>
      <c r="H1665">
        <v>18</v>
      </c>
      <c r="I1665" s="34" t="s">
        <v>6141</v>
      </c>
      <c r="J1665" s="34" t="s">
        <v>4988</v>
      </c>
      <c r="K1665" s="34" t="str">
        <f>VLOOKUP(J1665,[2]CodMpios!$B$347:$E$362,4,FALSE)</f>
        <v>18001 - Florencia</v>
      </c>
      <c r="L1665" s="34" t="str">
        <f>VLOOKUP($J1665,[2]Coord_Mpios_X_Y!$B$2:$K$1123,9,FALSE)</f>
        <v>1,749138703818</v>
      </c>
      <c r="M1665" s="34" t="str">
        <f>VLOOKUP($J1665,[2]Coord_Mpios_X_Y!$B$2:$K$1123,10,FALSE)</f>
        <v>-75,558239064333</v>
      </c>
      <c r="N1665" s="34" t="s">
        <v>125</v>
      </c>
      <c r="O1665" s="34" t="s">
        <v>126</v>
      </c>
      <c r="Q1665" s="34" t="s">
        <v>127</v>
      </c>
      <c r="R1665" s="34">
        <v>40759081</v>
      </c>
      <c r="S1665" s="34" t="str">
        <f t="shared" si="125"/>
        <v>CC40759081</v>
      </c>
      <c r="T1665" s="34" t="s">
        <v>5195</v>
      </c>
      <c r="V1665" s="34" t="s">
        <v>207</v>
      </c>
      <c r="W1665" s="34" t="s">
        <v>193</v>
      </c>
      <c r="X1665" s="87">
        <v>20821</v>
      </c>
      <c r="Y1665">
        <v>66</v>
      </c>
      <c r="Z1665" s="36">
        <f>VLOOKUP($Y1665,[2]Edades!$A$3:$H$153,4,FALSE)</f>
        <v>6</v>
      </c>
      <c r="AA1665" s="34" t="str">
        <f>VLOOKUP($Y1665,[2]Edades!$A$3:$H$153,6,FALSE)</f>
        <v>6 - Persona mayor</v>
      </c>
      <c r="AB1665" s="34">
        <f>VLOOKUP($Y1665,[2]Edades!$A$3:$H$153,7,FALSE)</f>
        <v>14</v>
      </c>
      <c r="AC1665" s="34" t="str">
        <f>VLOOKUP($Y1665,[2]Edades!$A$3:$H$153,8,FALSE)</f>
        <v>65-69</v>
      </c>
      <c r="AD1665" s="34" t="s">
        <v>129</v>
      </c>
      <c r="AE1665" s="1">
        <v>2</v>
      </c>
      <c r="AF1665" s="34" t="s">
        <v>2137</v>
      </c>
      <c r="AG1665" s="34" t="s">
        <v>2127</v>
      </c>
      <c r="AH1665" s="34" t="s">
        <v>2127</v>
      </c>
      <c r="AK1665" s="34" t="s">
        <v>125</v>
      </c>
      <c r="AM1665" s="34" t="s">
        <v>2127</v>
      </c>
      <c r="AN1665" s="36" t="s">
        <v>2127</v>
      </c>
      <c r="AO1665" s="36" t="s">
        <v>2127</v>
      </c>
      <c r="AP1665" s="34" t="s">
        <v>2127</v>
      </c>
      <c r="AQ1665" s="36" t="s">
        <v>2127</v>
      </c>
      <c r="AR1665" s="34" t="s">
        <v>2098</v>
      </c>
      <c r="AS1665" s="91" t="s">
        <v>7743</v>
      </c>
      <c r="AT1665" s="34">
        <v>3223811431</v>
      </c>
      <c r="AU1665" s="34" t="s">
        <v>2127</v>
      </c>
      <c r="AX1665" s="90"/>
      <c r="BA1665" s="91"/>
      <c r="BB1665" s="91"/>
      <c r="BC1665" s="91"/>
      <c r="BF1665" s="34" t="s">
        <v>4983</v>
      </c>
      <c r="BG1665" s="92" t="s">
        <v>2098</v>
      </c>
      <c r="BM1665" s="36" t="s">
        <v>131</v>
      </c>
      <c r="BN1665" s="34" t="s">
        <v>132</v>
      </c>
      <c r="BO1665" s="36">
        <v>0</v>
      </c>
      <c r="BQ1665" s="94"/>
      <c r="BS1665" s="36" t="s">
        <v>2127</v>
      </c>
      <c r="BU1665" s="95"/>
      <c r="BV1665" s="95"/>
      <c r="BW1665" s="61"/>
      <c r="BX1665" s="60"/>
      <c r="BY1665" s="59" t="str">
        <f t="shared" ca="1" si="126"/>
        <v/>
      </c>
      <c r="CD1665" s="68"/>
      <c r="CE1665" s="68"/>
      <c r="CF1665" s="67"/>
      <c r="CG1665">
        <v>57</v>
      </c>
      <c r="CH1665" s="2">
        <v>150</v>
      </c>
      <c r="CI1665" s="4">
        <f t="shared" si="127"/>
        <v>25.333333333333332</v>
      </c>
      <c r="CJ1665" s="5" t="str">
        <f t="shared" si="128"/>
        <v>SOBREPESO</v>
      </c>
      <c r="CK1665" s="36">
        <v>0</v>
      </c>
      <c r="CL1665" s="66"/>
      <c r="CM1665" s="89">
        <v>44448</v>
      </c>
      <c r="CN1665" s="97">
        <v>44475</v>
      </c>
      <c r="CP1665"/>
      <c r="CQ1665" s="65"/>
      <c r="CR1665" s="65"/>
      <c r="CS1665" s="98"/>
      <c r="CT1665"/>
      <c r="CU1665"/>
      <c r="CV1665" s="97"/>
      <c r="CW1665" s="2"/>
      <c r="CX1665" s="82"/>
      <c r="DG1665" s="64"/>
      <c r="DI1665" s="89"/>
      <c r="DJ1665" s="89"/>
      <c r="DN1665" s="34"/>
      <c r="DO1665" s="34"/>
      <c r="DP1665" s="34"/>
      <c r="DQ1665" s="34"/>
      <c r="DR1665" s="34"/>
      <c r="DS1665" s="34" t="s">
        <v>2127</v>
      </c>
      <c r="DT1665" s="34"/>
      <c r="DU1665" s="47">
        <v>44475</v>
      </c>
      <c r="DY1665" s="1">
        <v>2</v>
      </c>
      <c r="DZ1665" t="s">
        <v>7940</v>
      </c>
      <c r="EB1665" s="4"/>
      <c r="EJ1665"/>
      <c r="EL1665" s="34"/>
      <c r="EN1665" s="34"/>
    </row>
    <row r="1666" spans="1:144" x14ac:dyDescent="0.25">
      <c r="A1666" s="85">
        <v>2022</v>
      </c>
      <c r="B1666" s="87">
        <v>44830</v>
      </c>
      <c r="C1666" t="s">
        <v>121</v>
      </c>
      <c r="D1666" t="s">
        <v>122</v>
      </c>
      <c r="E1666" s="34" t="s">
        <v>7938</v>
      </c>
      <c r="F1666" s="34">
        <f t="shared" si="129"/>
        <v>1665</v>
      </c>
      <c r="G1666" s="34" t="s">
        <v>4985</v>
      </c>
      <c r="H1666">
        <v>18</v>
      </c>
      <c r="I1666" s="34" t="s">
        <v>6141</v>
      </c>
      <c r="J1666" s="34" t="s">
        <v>4984</v>
      </c>
      <c r="K1666" s="34" t="str">
        <f>VLOOKUP(J1666,[2]CodMpios!$B$347:$E$362,4,FALSE)</f>
        <v>18753 - San Vicente Del Caguán</v>
      </c>
      <c r="L1666" s="34" t="str">
        <f>VLOOKUP($J1666,[2]Coord_Mpios_X_Y!$B$2:$K$1123,9,FALSE)</f>
        <v>1,567801695842</v>
      </c>
      <c r="M1666" s="34" t="str">
        <f>VLOOKUP($J1666,[2]Coord_Mpios_X_Y!$B$2:$K$1123,10,FALSE)</f>
        <v>-74,262977514784</v>
      </c>
      <c r="N1666" s="34" t="s">
        <v>139</v>
      </c>
      <c r="O1666" s="34" t="s">
        <v>126</v>
      </c>
      <c r="Q1666" s="34" t="s">
        <v>127</v>
      </c>
      <c r="R1666" s="34">
        <v>40725057</v>
      </c>
      <c r="S1666" s="34" t="str">
        <f t="shared" ref="S1666:S1729" si="130">CONCATENATE(Q1666,R1666)</f>
        <v>CC40725057</v>
      </c>
      <c r="T1666" s="34" t="s">
        <v>400</v>
      </c>
      <c r="U1666" s="34" t="s">
        <v>518</v>
      </c>
      <c r="V1666" s="34" t="s">
        <v>918</v>
      </c>
      <c r="W1666" s="34" t="s">
        <v>2489</v>
      </c>
      <c r="X1666" s="87">
        <v>19149</v>
      </c>
      <c r="Y1666" s="2" t="e">
        <f>YEAR("27/9/2022")-YEAR(X1666)</f>
        <v>#VALUE!</v>
      </c>
      <c r="Z1666" s="36" t="e">
        <f>VLOOKUP($Y1666,[2]Edades!$A$3:$H$153,4,FALSE)</f>
        <v>#VALUE!</v>
      </c>
      <c r="AA1666" s="34" t="e">
        <f>VLOOKUP($Y1666,[2]Edades!$A$3:$H$153,6,FALSE)</f>
        <v>#VALUE!</v>
      </c>
      <c r="AB1666" s="34" t="e">
        <f>VLOOKUP($Y1666,[2]Edades!$A$3:$H$153,7,FALSE)</f>
        <v>#VALUE!</v>
      </c>
      <c r="AC1666" s="34" t="e">
        <f>VLOOKUP($Y1666,[2]Edades!$A$3:$H$153,8,FALSE)</f>
        <v>#VALUE!</v>
      </c>
      <c r="AD1666" s="34" t="s">
        <v>146</v>
      </c>
      <c r="AE1666">
        <v>1</v>
      </c>
      <c r="AF1666" s="34" t="s">
        <v>2137</v>
      </c>
      <c r="AG1666" s="34" t="s">
        <v>2127</v>
      </c>
      <c r="AH1666" s="34" t="s">
        <v>2127</v>
      </c>
      <c r="AK1666" s="34" t="s">
        <v>2127</v>
      </c>
      <c r="AM1666" s="34" t="s">
        <v>2127</v>
      </c>
      <c r="AN1666" s="36" t="s">
        <v>2127</v>
      </c>
      <c r="AO1666" s="36" t="s">
        <v>2127</v>
      </c>
      <c r="AP1666" s="34" t="s">
        <v>2127</v>
      </c>
      <c r="AQ1666" s="36" t="s">
        <v>2127</v>
      </c>
      <c r="AR1666" s="34" t="s">
        <v>5189</v>
      </c>
      <c r="AS1666" s="91" t="s">
        <v>7744</v>
      </c>
      <c r="AT1666" s="34">
        <v>3187504080</v>
      </c>
      <c r="AU1666" s="34" t="s">
        <v>2127</v>
      </c>
      <c r="AX1666" s="90"/>
      <c r="BA1666" s="91"/>
      <c r="BB1666" s="91"/>
      <c r="BC1666" s="91"/>
      <c r="BF1666" s="34" t="s">
        <v>4983</v>
      </c>
      <c r="BG1666" s="92" t="s">
        <v>5189</v>
      </c>
      <c r="BM1666" s="45" t="s">
        <v>2127</v>
      </c>
      <c r="BN1666" s="93" t="s">
        <v>2127</v>
      </c>
      <c r="BO1666">
        <v>0</v>
      </c>
      <c r="BQ1666" s="94"/>
      <c r="BS1666" s="36" t="s">
        <v>2127</v>
      </c>
      <c r="BU1666" s="95"/>
      <c r="BV1666" s="95"/>
      <c r="BW1666" s="61"/>
      <c r="BX1666" s="60"/>
      <c r="BY1666" s="59" t="str">
        <f t="shared" ref="BY1666:BY1729" ca="1" si="131">IFERROR(IF(BW1666="","",BW1666-TODAY()),"SIN DATO")</f>
        <v/>
      </c>
      <c r="CD1666" s="68"/>
      <c r="CE1666" s="68"/>
      <c r="CF1666" s="67"/>
      <c r="CG1666"/>
      <c r="CH1666" s="2"/>
      <c r="CI1666" s="4" t="e">
        <f t="shared" ref="CI1666:CI1729" si="132">(CG1666/((CH1666/100)*(CH1666/100)))</f>
        <v>#DIV/0!</v>
      </c>
      <c r="CJ1666" s="5" t="str">
        <f t="shared" ref="CJ1666:CJ1729" si="133">IFERROR(IF(CI1666&lt;=18.5,"BAJO PESO",IF(AND(CI1666&gt;18.5,CI1666&lt;25),"NORMAL",IF(AND(CI1666&gt;=25,CI1666&lt;=30),"SOBREPESO","OBESIDAD"))),"SIN DATO")</f>
        <v>SIN DATO</v>
      </c>
      <c r="CK1666" s="36">
        <v>0</v>
      </c>
      <c r="CL1666" s="66"/>
      <c r="CN1666" s="97"/>
      <c r="CP1666"/>
      <c r="CQ1666" s="65"/>
      <c r="CR1666" s="65"/>
      <c r="CS1666" s="98"/>
      <c r="CT1666"/>
      <c r="CU1666"/>
      <c r="CV1666" s="97"/>
      <c r="CW1666" s="2"/>
      <c r="CX1666" s="82"/>
      <c r="DG1666" s="64"/>
      <c r="DI1666" s="89"/>
      <c r="DJ1666" s="89"/>
      <c r="DN1666" s="34"/>
      <c r="DO1666" s="34"/>
      <c r="DP1666" s="34"/>
      <c r="DQ1666" s="34"/>
      <c r="DR1666" s="34"/>
      <c r="DS1666" s="34" t="s">
        <v>2127</v>
      </c>
      <c r="DT1666" s="34"/>
      <c r="DZ1666" t="s">
        <v>7941</v>
      </c>
      <c r="EB1666" s="4"/>
      <c r="EJ1666"/>
      <c r="EL1666" s="34"/>
      <c r="EN1666" s="34"/>
    </row>
    <row r="1667" spans="1:144" x14ac:dyDescent="0.25">
      <c r="A1667" s="85">
        <v>2022</v>
      </c>
      <c r="B1667" s="87">
        <v>44830</v>
      </c>
      <c r="C1667" t="s">
        <v>121</v>
      </c>
      <c r="D1667" t="s">
        <v>122</v>
      </c>
      <c r="E1667" s="34" t="s">
        <v>7938</v>
      </c>
      <c r="F1667" s="34">
        <f t="shared" ref="F1667:F1730" si="134">F1666+1</f>
        <v>1666</v>
      </c>
      <c r="G1667" s="34" t="s">
        <v>4985</v>
      </c>
      <c r="H1667">
        <v>18</v>
      </c>
      <c r="I1667" s="34" t="s">
        <v>6141</v>
      </c>
      <c r="J1667" s="34" t="s">
        <v>5049</v>
      </c>
      <c r="K1667" s="34" t="str">
        <f>VLOOKUP(J1667,[2]CodMpios!$B$347:$E$362,4,FALSE)</f>
        <v>18610 - San José Del Fragua</v>
      </c>
      <c r="L1667" s="34" t="str">
        <f>VLOOKUP($J1667,[2]Coord_Mpios_X_Y!$B$2:$K$1123,9,FALSE)</f>
        <v>1,304702314265</v>
      </c>
      <c r="M1667" s="34" t="str">
        <f>VLOOKUP($J1667,[2]Coord_Mpios_X_Y!$B$2:$K$1123,10,FALSE)</f>
        <v>-76,110005941537</v>
      </c>
      <c r="N1667" s="34" t="s">
        <v>125</v>
      </c>
      <c r="O1667" s="34" t="s">
        <v>126</v>
      </c>
      <c r="Q1667" s="34" t="s">
        <v>127</v>
      </c>
      <c r="R1667" s="34">
        <v>17645867</v>
      </c>
      <c r="S1667" s="34" t="str">
        <f t="shared" si="130"/>
        <v>CC17645867</v>
      </c>
      <c r="T1667" s="34" t="s">
        <v>368</v>
      </c>
      <c r="V1667" s="34" t="s">
        <v>240</v>
      </c>
      <c r="W1667" s="34" t="s">
        <v>5194</v>
      </c>
      <c r="X1667" s="87">
        <v>25442</v>
      </c>
      <c r="Y1667">
        <v>53</v>
      </c>
      <c r="Z1667" s="36">
        <f>VLOOKUP($Y1667,[2]Edades!$A$3:$H$153,4,FALSE)</f>
        <v>5</v>
      </c>
      <c r="AA1667" s="34" t="str">
        <f>VLOOKUP($Y1667,[2]Edades!$A$3:$H$153,6,FALSE)</f>
        <v>5 - Adultez</v>
      </c>
      <c r="AB1667" s="34">
        <f>VLOOKUP($Y1667,[2]Edades!$A$3:$H$153,7,FALSE)</f>
        <v>11</v>
      </c>
      <c r="AC1667" s="34" t="str">
        <f>VLOOKUP($Y1667,[2]Edades!$A$3:$H$153,8,FALSE)</f>
        <v>50-54</v>
      </c>
      <c r="AD1667" s="34" t="s">
        <v>146</v>
      </c>
      <c r="AE1667">
        <v>1</v>
      </c>
      <c r="AF1667" s="34" t="s">
        <v>130</v>
      </c>
      <c r="AG1667" s="34" t="s">
        <v>2127</v>
      </c>
      <c r="AH1667" s="34" t="s">
        <v>2127</v>
      </c>
      <c r="AK1667" s="34" t="s">
        <v>125</v>
      </c>
      <c r="AM1667" s="34" t="s">
        <v>2127</v>
      </c>
      <c r="AN1667" s="36" t="s">
        <v>2127</v>
      </c>
      <c r="AO1667" s="36" t="s">
        <v>2127</v>
      </c>
      <c r="AP1667" s="34" t="s">
        <v>2127</v>
      </c>
      <c r="AQ1667" s="36" t="s">
        <v>2127</v>
      </c>
      <c r="AR1667" s="34" t="s">
        <v>5048</v>
      </c>
      <c r="AS1667" s="91" t="s">
        <v>2112</v>
      </c>
      <c r="AT1667" s="34">
        <v>3107682524</v>
      </c>
      <c r="AU1667" s="34" t="s">
        <v>2127</v>
      </c>
      <c r="AX1667" s="90"/>
      <c r="BA1667" s="91"/>
      <c r="BB1667" s="91"/>
      <c r="BC1667" s="91"/>
      <c r="BF1667" s="34" t="s">
        <v>4983</v>
      </c>
      <c r="BG1667" s="92" t="s">
        <v>2098</v>
      </c>
      <c r="BM1667" s="36" t="s">
        <v>131</v>
      </c>
      <c r="BN1667" s="34" t="s">
        <v>132</v>
      </c>
      <c r="BO1667" s="36">
        <v>0</v>
      </c>
      <c r="BQ1667" s="94"/>
      <c r="BS1667" s="36" t="s">
        <v>2127</v>
      </c>
      <c r="BU1667" s="95"/>
      <c r="BV1667" s="95"/>
      <c r="BW1667" s="61"/>
      <c r="BX1667" s="60"/>
      <c r="BY1667" s="59" t="str">
        <f t="shared" ca="1" si="131"/>
        <v/>
      </c>
      <c r="CD1667" s="68"/>
      <c r="CE1667" s="68"/>
      <c r="CF1667" s="67"/>
      <c r="CG1667"/>
      <c r="CH1667" s="2"/>
      <c r="CI1667" s="4" t="e">
        <f t="shared" si="132"/>
        <v>#DIV/0!</v>
      </c>
      <c r="CJ1667" s="5" t="str">
        <f t="shared" si="133"/>
        <v>SIN DATO</v>
      </c>
      <c r="CK1667" s="36">
        <v>0</v>
      </c>
      <c r="CL1667" s="66"/>
      <c r="CM1667" s="89">
        <v>44449</v>
      </c>
      <c r="CN1667" s="97"/>
      <c r="CP1667"/>
      <c r="CQ1667" s="65"/>
      <c r="CR1667" s="65"/>
      <c r="CS1667" s="98"/>
      <c r="CT1667"/>
      <c r="CU1667"/>
      <c r="CV1667" s="97"/>
      <c r="CW1667" s="2"/>
      <c r="CX1667" s="82"/>
      <c r="DG1667" s="64"/>
      <c r="DI1667" s="89"/>
      <c r="DJ1667" s="89"/>
      <c r="DN1667" s="34"/>
      <c r="DO1667" s="34"/>
      <c r="DP1667" s="34"/>
      <c r="DQ1667" s="34"/>
      <c r="DR1667" s="34"/>
      <c r="DS1667" s="34" t="s">
        <v>2127</v>
      </c>
      <c r="DT1667" s="34"/>
      <c r="DZ1667" t="s">
        <v>7941</v>
      </c>
      <c r="EB1667" s="4"/>
      <c r="EJ1667"/>
      <c r="EL1667" s="34"/>
      <c r="EN1667" s="34"/>
    </row>
    <row r="1668" spans="1:144" x14ac:dyDescent="0.25">
      <c r="A1668" s="85">
        <v>2022</v>
      </c>
      <c r="B1668" s="87">
        <v>44830</v>
      </c>
      <c r="C1668" t="s">
        <v>121</v>
      </c>
      <c r="D1668" t="s">
        <v>122</v>
      </c>
      <c r="E1668" s="34" t="s">
        <v>7938</v>
      </c>
      <c r="F1668" s="34">
        <f t="shared" si="134"/>
        <v>1667</v>
      </c>
      <c r="G1668" s="34" t="s">
        <v>4985</v>
      </c>
      <c r="H1668">
        <v>18</v>
      </c>
      <c r="I1668" s="34" t="s">
        <v>6141</v>
      </c>
      <c r="J1668" s="34" t="s">
        <v>5052</v>
      </c>
      <c r="K1668" s="34" t="str">
        <f>VLOOKUP(J1668,[2]CodMpios!$B$347:$E$362,4,FALSE)</f>
        <v>18256 - El Paujil</v>
      </c>
      <c r="L1668" s="34" t="str">
        <f>VLOOKUP($J1668,[2]Coord_Mpios_X_Y!$B$2:$K$1123,9,FALSE)</f>
        <v>1,617746356165</v>
      </c>
      <c r="M1668" s="34" t="str">
        <f>VLOOKUP($J1668,[2]Coord_Mpios_X_Y!$B$2:$K$1123,10,FALSE)</f>
        <v>-75,234043334186</v>
      </c>
      <c r="N1668" s="34" t="s">
        <v>139</v>
      </c>
      <c r="O1668" s="34" t="s">
        <v>126</v>
      </c>
      <c r="Q1668" s="34" t="s">
        <v>127</v>
      </c>
      <c r="R1668" s="34">
        <v>96331455</v>
      </c>
      <c r="S1668" s="34" t="str">
        <f t="shared" si="130"/>
        <v>CC96331455</v>
      </c>
      <c r="T1668" s="34" t="s">
        <v>5193</v>
      </c>
      <c r="V1668" s="34" t="s">
        <v>5192</v>
      </c>
      <c r="W1668" s="34" t="s">
        <v>769</v>
      </c>
      <c r="X1668" s="87">
        <v>27057</v>
      </c>
      <c r="Y1668">
        <v>49</v>
      </c>
      <c r="Z1668" s="36">
        <f>VLOOKUP($Y1668,[2]Edades!$A$3:$H$153,4,FALSE)</f>
        <v>5</v>
      </c>
      <c r="AA1668" s="34" t="str">
        <f>VLOOKUP($Y1668,[2]Edades!$A$3:$H$153,6,FALSE)</f>
        <v>5 - Adultez</v>
      </c>
      <c r="AB1668" s="34">
        <f>VLOOKUP($Y1668,[2]Edades!$A$3:$H$153,7,FALSE)</f>
        <v>10</v>
      </c>
      <c r="AC1668" s="34" t="str">
        <f>VLOOKUP($Y1668,[2]Edades!$A$3:$H$153,8,FALSE)</f>
        <v>45-49</v>
      </c>
      <c r="AD1668" s="34" t="s">
        <v>146</v>
      </c>
      <c r="AE1668">
        <v>1</v>
      </c>
      <c r="AF1668" s="34" t="s">
        <v>130</v>
      </c>
      <c r="AG1668" s="34" t="s">
        <v>2127</v>
      </c>
      <c r="AH1668" s="34" t="s">
        <v>2127</v>
      </c>
      <c r="AK1668" s="34" t="s">
        <v>2127</v>
      </c>
      <c r="AM1668" s="34" t="s">
        <v>2127</v>
      </c>
      <c r="AN1668" s="36" t="s">
        <v>2127</v>
      </c>
      <c r="AO1668" s="36" t="s">
        <v>2127</v>
      </c>
      <c r="AP1668" s="34" t="s">
        <v>2127</v>
      </c>
      <c r="AQ1668" s="36" t="s">
        <v>2127</v>
      </c>
      <c r="AR1668" s="34" t="s">
        <v>5078</v>
      </c>
      <c r="AS1668" s="91" t="s">
        <v>7745</v>
      </c>
      <c r="AT1668" s="34">
        <v>3123789990</v>
      </c>
      <c r="AU1668" s="34" t="s">
        <v>2127</v>
      </c>
      <c r="AX1668" s="90"/>
      <c r="BA1668" s="91"/>
      <c r="BB1668" s="91"/>
      <c r="BC1668" s="91"/>
      <c r="BF1668" s="34" t="s">
        <v>4983</v>
      </c>
      <c r="BG1668" s="92" t="s">
        <v>5078</v>
      </c>
      <c r="BM1668" s="45" t="s">
        <v>2127</v>
      </c>
      <c r="BN1668" s="34" t="s">
        <v>132</v>
      </c>
      <c r="BO1668" s="36">
        <v>0</v>
      </c>
      <c r="BQ1668" s="94"/>
      <c r="BS1668" s="36" t="s">
        <v>2127</v>
      </c>
      <c r="BU1668" s="95"/>
      <c r="BV1668" s="95"/>
      <c r="BW1668" s="61"/>
      <c r="BX1668" s="60"/>
      <c r="BY1668" s="59" t="str">
        <f t="shared" ca="1" si="131"/>
        <v/>
      </c>
      <c r="CD1668" s="68"/>
      <c r="CE1668" s="68"/>
      <c r="CF1668" s="67"/>
      <c r="CG1668"/>
      <c r="CH1668" s="2"/>
      <c r="CI1668" s="4" t="e">
        <f t="shared" si="132"/>
        <v>#DIV/0!</v>
      </c>
      <c r="CJ1668" s="5" t="str">
        <f t="shared" si="133"/>
        <v>SIN DATO</v>
      </c>
      <c r="CK1668" s="36">
        <v>0</v>
      </c>
      <c r="CL1668" s="66"/>
      <c r="CM1668" s="89">
        <v>44452</v>
      </c>
      <c r="CN1668" s="97"/>
      <c r="CP1668"/>
      <c r="CQ1668" s="65"/>
      <c r="CR1668" s="65"/>
      <c r="CS1668" s="98"/>
      <c r="CT1668"/>
      <c r="CU1668"/>
      <c r="CV1668" s="97"/>
      <c r="CW1668" s="2"/>
      <c r="CX1668" s="82"/>
      <c r="DG1668" s="64"/>
      <c r="DI1668" s="89"/>
      <c r="DJ1668" s="89"/>
      <c r="DN1668" s="34"/>
      <c r="DO1668" s="34"/>
      <c r="DP1668" s="34"/>
      <c r="DQ1668" s="34"/>
      <c r="DR1668" s="34"/>
      <c r="DS1668" s="34" t="s">
        <v>2127</v>
      </c>
      <c r="DT1668" s="34"/>
      <c r="DZ1668" t="s">
        <v>7941</v>
      </c>
      <c r="EB1668" s="4"/>
      <c r="EJ1668"/>
      <c r="EL1668" s="34"/>
      <c r="EN1668" s="34"/>
    </row>
    <row r="1669" spans="1:144" x14ac:dyDescent="0.25">
      <c r="A1669" s="85">
        <v>2022</v>
      </c>
      <c r="B1669" s="87">
        <v>44830</v>
      </c>
      <c r="C1669" t="s">
        <v>121</v>
      </c>
      <c r="D1669" t="s">
        <v>122</v>
      </c>
      <c r="E1669" s="34" t="s">
        <v>7938</v>
      </c>
      <c r="F1669" s="34">
        <f t="shared" si="134"/>
        <v>1668</v>
      </c>
      <c r="G1669" s="34" t="s">
        <v>4985</v>
      </c>
      <c r="H1669">
        <v>18</v>
      </c>
      <c r="I1669" s="34" t="s">
        <v>6141</v>
      </c>
      <c r="J1669" s="34" t="s">
        <v>5008</v>
      </c>
      <c r="K1669" s="34" t="str">
        <f>VLOOKUP(J1669,[2]CodMpios!$B$347:$E$362,4,FALSE)</f>
        <v>18094 - Belén De Los Andaquíes</v>
      </c>
      <c r="L1669" s="34" t="str">
        <f>VLOOKUP($J1669,[2]Coord_Mpios_X_Y!$B$2:$K$1123,9,FALSE)</f>
        <v>1,500923003060</v>
      </c>
      <c r="M1669" s="34" t="str">
        <f>VLOOKUP($J1669,[2]Coord_Mpios_X_Y!$B$2:$K$1123,10,FALSE)</f>
        <v>-75,875645424257</v>
      </c>
      <c r="N1669" s="34" t="s">
        <v>125</v>
      </c>
      <c r="O1669" s="34" t="s">
        <v>126</v>
      </c>
      <c r="Q1669" s="34" t="s">
        <v>127</v>
      </c>
      <c r="R1669" s="34">
        <v>26628898</v>
      </c>
      <c r="S1669" s="34" t="str">
        <f t="shared" si="130"/>
        <v>CC26628898</v>
      </c>
      <c r="T1669" s="34" t="s">
        <v>2111</v>
      </c>
      <c r="U1669" s="34" t="s">
        <v>140</v>
      </c>
      <c r="V1669" s="34" t="s">
        <v>1074</v>
      </c>
      <c r="W1669" s="34" t="s">
        <v>465</v>
      </c>
      <c r="X1669" s="87">
        <v>23311</v>
      </c>
      <c r="Y1669">
        <v>59</v>
      </c>
      <c r="Z1669" s="36">
        <f>VLOOKUP($Y1669,[2]Edades!$A$3:$H$153,4,FALSE)</f>
        <v>5</v>
      </c>
      <c r="AA1669" s="34" t="str">
        <f>VLOOKUP($Y1669,[2]Edades!$A$3:$H$153,6,FALSE)</f>
        <v>5 - Adultez</v>
      </c>
      <c r="AB1669" s="34">
        <f>VLOOKUP($Y1669,[2]Edades!$A$3:$H$153,7,FALSE)</f>
        <v>12</v>
      </c>
      <c r="AC1669" s="34" t="str">
        <f>VLOOKUP($Y1669,[2]Edades!$A$3:$H$153,8,FALSE)</f>
        <v>55-59</v>
      </c>
      <c r="AD1669" s="34" t="s">
        <v>129</v>
      </c>
      <c r="AE1669" s="1">
        <v>2</v>
      </c>
      <c r="AF1669" s="34" t="s">
        <v>130</v>
      </c>
      <c r="AG1669" s="34" t="s">
        <v>2127</v>
      </c>
      <c r="AH1669" s="34" t="s">
        <v>2127</v>
      </c>
      <c r="AK1669" s="34" t="s">
        <v>125</v>
      </c>
      <c r="AM1669" s="34" t="s">
        <v>2127</v>
      </c>
      <c r="AN1669" s="36" t="s">
        <v>2127</v>
      </c>
      <c r="AO1669" s="36" t="s">
        <v>2127</v>
      </c>
      <c r="AP1669" s="34" t="s">
        <v>2127</v>
      </c>
      <c r="AQ1669" s="36" t="s">
        <v>2127</v>
      </c>
      <c r="AR1669" s="34" t="s">
        <v>5238</v>
      </c>
      <c r="AS1669" s="91" t="s">
        <v>7746</v>
      </c>
      <c r="AT1669" s="34">
        <v>3196499888</v>
      </c>
      <c r="AU1669" s="34" t="s">
        <v>2127</v>
      </c>
      <c r="AX1669" s="90"/>
      <c r="BA1669" s="91"/>
      <c r="BB1669" s="91"/>
      <c r="BC1669" s="91"/>
      <c r="BF1669" s="34" t="s">
        <v>4983</v>
      </c>
      <c r="BG1669" s="92" t="s">
        <v>2098</v>
      </c>
      <c r="BM1669" s="36" t="s">
        <v>131</v>
      </c>
      <c r="BN1669" s="34" t="s">
        <v>132</v>
      </c>
      <c r="BO1669" s="36">
        <v>0</v>
      </c>
      <c r="BQ1669" s="94"/>
      <c r="BS1669" s="36" t="s">
        <v>2127</v>
      </c>
      <c r="BU1669" s="95"/>
      <c r="BV1669" s="95"/>
      <c r="BW1669" s="61"/>
      <c r="BX1669" s="60"/>
      <c r="BY1669" s="59" t="str">
        <f t="shared" ca="1" si="131"/>
        <v/>
      </c>
      <c r="CD1669" s="68"/>
      <c r="CE1669" s="68"/>
      <c r="CF1669" s="67"/>
      <c r="CG1669">
        <v>95</v>
      </c>
      <c r="CH1669" s="2">
        <v>163</v>
      </c>
      <c r="CI1669" s="4">
        <f t="shared" si="132"/>
        <v>35.755956189544207</v>
      </c>
      <c r="CJ1669" s="5" t="str">
        <f t="shared" si="133"/>
        <v>OBESIDAD</v>
      </c>
      <c r="CK1669" s="36">
        <v>0</v>
      </c>
      <c r="CL1669" s="66"/>
      <c r="CM1669" s="89">
        <v>44454</v>
      </c>
      <c r="CN1669" s="97">
        <v>44473</v>
      </c>
      <c r="CP1669"/>
      <c r="CQ1669" s="65"/>
      <c r="CR1669" s="65"/>
      <c r="CS1669" s="98"/>
      <c r="CT1669"/>
      <c r="CU1669"/>
      <c r="CV1669" s="97"/>
      <c r="CW1669" s="2">
        <v>140</v>
      </c>
      <c r="CX1669" s="82">
        <v>90</v>
      </c>
      <c r="DG1669" s="64"/>
      <c r="DI1669" s="89"/>
      <c r="DJ1669" s="89"/>
      <c r="DN1669" s="34"/>
      <c r="DO1669" s="34"/>
      <c r="DP1669" s="34"/>
      <c r="DQ1669" s="34"/>
      <c r="DR1669" s="34"/>
      <c r="DS1669" s="34" t="s">
        <v>2127</v>
      </c>
      <c r="DT1669" s="34"/>
      <c r="DU1669" s="47">
        <v>44473</v>
      </c>
      <c r="DY1669" s="1">
        <v>2</v>
      </c>
      <c r="DZ1669" t="s">
        <v>7940</v>
      </c>
      <c r="EB1669" s="4"/>
      <c r="EJ1669"/>
      <c r="EL1669" s="34"/>
      <c r="EN1669" s="34"/>
    </row>
    <row r="1670" spans="1:144" x14ac:dyDescent="0.25">
      <c r="A1670" s="85">
        <v>2022</v>
      </c>
      <c r="B1670" s="87">
        <v>44830</v>
      </c>
      <c r="C1670" t="s">
        <v>121</v>
      </c>
      <c r="D1670" t="s">
        <v>122</v>
      </c>
      <c r="E1670" s="34" t="s">
        <v>7938</v>
      </c>
      <c r="F1670" s="34">
        <f t="shared" si="134"/>
        <v>1669</v>
      </c>
      <c r="G1670" s="34" t="s">
        <v>4985</v>
      </c>
      <c r="H1670">
        <v>18</v>
      </c>
      <c r="I1670" s="34" t="s">
        <v>6141</v>
      </c>
      <c r="J1670" s="34" t="s">
        <v>5110</v>
      </c>
      <c r="K1670" s="34" t="str">
        <f>VLOOKUP(J1670,[2]CodMpios!$B$347:$E$362,4,FALSE)</f>
        <v>18479 - Morelia</v>
      </c>
      <c r="L1670" s="34" t="str">
        <f>VLOOKUP($J1670,[2]Coord_Mpios_X_Y!$B$2:$K$1123,9,FALSE)</f>
        <v>1,382996109840</v>
      </c>
      <c r="M1670" s="34" t="str">
        <f>VLOOKUP($J1670,[2]Coord_Mpios_X_Y!$B$2:$K$1123,10,FALSE)</f>
        <v>-75,673811233713</v>
      </c>
      <c r="N1670" s="34" t="s">
        <v>125</v>
      </c>
      <c r="O1670" s="34" t="s">
        <v>126</v>
      </c>
      <c r="Q1670" s="34" t="s">
        <v>127</v>
      </c>
      <c r="R1670" s="34">
        <v>12236492</v>
      </c>
      <c r="S1670" s="34" t="str">
        <f t="shared" si="130"/>
        <v>CC12236492</v>
      </c>
      <c r="T1670" s="34" t="s">
        <v>5191</v>
      </c>
      <c r="V1670" s="34" t="s">
        <v>5190</v>
      </c>
      <c r="W1670" s="34" t="s">
        <v>272</v>
      </c>
      <c r="X1670" s="87">
        <v>25815</v>
      </c>
      <c r="Y1670">
        <v>52</v>
      </c>
      <c r="Z1670" s="36">
        <f>VLOOKUP($Y1670,[2]Edades!$A$3:$H$153,4,FALSE)</f>
        <v>5</v>
      </c>
      <c r="AA1670" s="34" t="str">
        <f>VLOOKUP($Y1670,[2]Edades!$A$3:$H$153,6,FALSE)</f>
        <v>5 - Adultez</v>
      </c>
      <c r="AB1670" s="34">
        <f>VLOOKUP($Y1670,[2]Edades!$A$3:$H$153,7,FALSE)</f>
        <v>11</v>
      </c>
      <c r="AC1670" s="34" t="str">
        <f>VLOOKUP($Y1670,[2]Edades!$A$3:$H$153,8,FALSE)</f>
        <v>50-54</v>
      </c>
      <c r="AD1670" s="34" t="s">
        <v>146</v>
      </c>
      <c r="AE1670">
        <v>1</v>
      </c>
      <c r="AF1670" s="34" t="s">
        <v>130</v>
      </c>
      <c r="AG1670" s="34" t="s">
        <v>2127</v>
      </c>
      <c r="AH1670" s="34" t="s">
        <v>2127</v>
      </c>
      <c r="AK1670" s="34" t="s">
        <v>125</v>
      </c>
      <c r="AM1670" s="34" t="s">
        <v>2127</v>
      </c>
      <c r="AN1670" s="36" t="s">
        <v>2127</v>
      </c>
      <c r="AO1670" s="36" t="s">
        <v>2127</v>
      </c>
      <c r="AP1670" s="34" t="s">
        <v>2127</v>
      </c>
      <c r="AQ1670" s="36" t="s">
        <v>2127</v>
      </c>
      <c r="AR1670" s="34" t="s">
        <v>5906</v>
      </c>
      <c r="AS1670" s="91" t="s">
        <v>7747</v>
      </c>
      <c r="AT1670" s="34">
        <v>3123279822</v>
      </c>
      <c r="AU1670" s="34" t="s">
        <v>2127</v>
      </c>
      <c r="AX1670" s="90"/>
      <c r="BA1670" s="91"/>
      <c r="BB1670" s="91"/>
      <c r="BC1670" s="91"/>
      <c r="BF1670" s="34" t="s">
        <v>4983</v>
      </c>
      <c r="BG1670" s="92" t="s">
        <v>2098</v>
      </c>
      <c r="BM1670" s="36" t="s">
        <v>131</v>
      </c>
      <c r="BN1670" s="34" t="s">
        <v>132</v>
      </c>
      <c r="BO1670" s="36">
        <v>0</v>
      </c>
      <c r="BQ1670" s="94"/>
      <c r="BS1670" s="36" t="s">
        <v>2127</v>
      </c>
      <c r="BU1670" s="95"/>
      <c r="BV1670" s="95"/>
      <c r="BW1670" s="61"/>
      <c r="BX1670" s="60"/>
      <c r="BY1670" s="59" t="str">
        <f t="shared" ca="1" si="131"/>
        <v/>
      </c>
      <c r="CD1670" s="68"/>
      <c r="CE1670" s="68"/>
      <c r="CF1670" s="67"/>
      <c r="CG1670"/>
      <c r="CH1670" s="2"/>
      <c r="CI1670" s="4" t="e">
        <f t="shared" si="132"/>
        <v>#DIV/0!</v>
      </c>
      <c r="CJ1670" s="5" t="str">
        <f t="shared" si="133"/>
        <v>SIN DATO</v>
      </c>
      <c r="CK1670" s="36">
        <v>0</v>
      </c>
      <c r="CL1670" s="66"/>
      <c r="CM1670" s="89">
        <v>44453</v>
      </c>
      <c r="CN1670" s="97">
        <v>44459</v>
      </c>
      <c r="CP1670"/>
      <c r="CQ1670" s="65"/>
      <c r="CR1670" s="65"/>
      <c r="CS1670" s="98"/>
      <c r="CT1670"/>
      <c r="CU1670"/>
      <c r="CV1670" s="97"/>
      <c r="CW1670" s="2"/>
      <c r="CX1670" s="82"/>
      <c r="DG1670" s="64"/>
      <c r="DI1670" s="89"/>
      <c r="DJ1670" s="89"/>
      <c r="DN1670" s="34"/>
      <c r="DO1670" s="34"/>
      <c r="DP1670" s="34"/>
      <c r="DQ1670" s="34"/>
      <c r="DR1670" s="34"/>
      <c r="DS1670" s="34" t="s">
        <v>2127</v>
      </c>
      <c r="DT1670" s="34"/>
      <c r="DZ1670" t="s">
        <v>7941</v>
      </c>
      <c r="EB1670" s="4"/>
      <c r="EJ1670"/>
      <c r="EL1670" s="34"/>
      <c r="EN1670" s="34"/>
    </row>
    <row r="1671" spans="1:144" x14ac:dyDescent="0.25">
      <c r="A1671" s="85">
        <v>2022</v>
      </c>
      <c r="B1671" s="87">
        <v>44830</v>
      </c>
      <c r="C1671" t="s">
        <v>121</v>
      </c>
      <c r="D1671" t="s">
        <v>122</v>
      </c>
      <c r="E1671" s="34" t="s">
        <v>7938</v>
      </c>
      <c r="F1671" s="34">
        <f t="shared" si="134"/>
        <v>1670</v>
      </c>
      <c r="G1671" s="34" t="s">
        <v>4985</v>
      </c>
      <c r="H1671">
        <v>18</v>
      </c>
      <c r="I1671" s="34" t="s">
        <v>6141</v>
      </c>
      <c r="J1671" s="34" t="s">
        <v>4984</v>
      </c>
      <c r="K1671" s="34" t="str">
        <f>VLOOKUP(J1671,[2]CodMpios!$B$347:$E$362,4,FALSE)</f>
        <v>18753 - San Vicente Del Caguán</v>
      </c>
      <c r="L1671" s="34" t="str">
        <f>VLOOKUP($J1671,[2]Coord_Mpios_X_Y!$B$2:$K$1123,9,FALSE)</f>
        <v>1,567801695842</v>
      </c>
      <c r="M1671" s="34" t="str">
        <f>VLOOKUP($J1671,[2]Coord_Mpios_X_Y!$B$2:$K$1123,10,FALSE)</f>
        <v>-74,262977514784</v>
      </c>
      <c r="N1671" s="34" t="s">
        <v>125</v>
      </c>
      <c r="O1671" s="34" t="s">
        <v>126</v>
      </c>
      <c r="Q1671" s="34" t="s">
        <v>127</v>
      </c>
      <c r="R1671" s="34">
        <v>17788106</v>
      </c>
      <c r="S1671" s="34" t="str">
        <f t="shared" si="130"/>
        <v>CC17788106</v>
      </c>
      <c r="T1671" s="34" t="s">
        <v>925</v>
      </c>
      <c r="V1671" s="34" t="s">
        <v>876</v>
      </c>
      <c r="W1671" s="34" t="s">
        <v>2103</v>
      </c>
      <c r="X1671" s="87">
        <v>30204</v>
      </c>
      <c r="Y1671">
        <v>40</v>
      </c>
      <c r="Z1671" s="36">
        <f>VLOOKUP($Y1671,[2]Edades!$A$3:$H$153,4,FALSE)</f>
        <v>5</v>
      </c>
      <c r="AA1671" s="34" t="str">
        <f>VLOOKUP($Y1671,[2]Edades!$A$3:$H$153,6,FALSE)</f>
        <v>5 - Adultez</v>
      </c>
      <c r="AB1671" s="34">
        <f>VLOOKUP($Y1671,[2]Edades!$A$3:$H$153,7,FALSE)</f>
        <v>9</v>
      </c>
      <c r="AC1671" s="34" t="str">
        <f>VLOOKUP($Y1671,[2]Edades!$A$3:$H$153,8,FALSE)</f>
        <v>40-44</v>
      </c>
      <c r="AD1671" s="34" t="s">
        <v>146</v>
      </c>
      <c r="AE1671">
        <v>1</v>
      </c>
      <c r="AF1671" s="34" t="s">
        <v>130</v>
      </c>
      <c r="AG1671" s="34" t="s">
        <v>2127</v>
      </c>
      <c r="AH1671" s="34" t="s">
        <v>2127</v>
      </c>
      <c r="AK1671" s="34" t="s">
        <v>125</v>
      </c>
      <c r="AM1671" s="34" t="s">
        <v>2127</v>
      </c>
      <c r="AN1671" s="36" t="s">
        <v>2127</v>
      </c>
      <c r="AO1671" s="36" t="s">
        <v>2127</v>
      </c>
      <c r="AP1671" s="34" t="s">
        <v>2127</v>
      </c>
      <c r="AQ1671" s="36" t="s">
        <v>2127</v>
      </c>
      <c r="AR1671" s="34" t="s">
        <v>5189</v>
      </c>
      <c r="AS1671" s="91"/>
      <c r="AT1671" s="34">
        <v>3143146981</v>
      </c>
      <c r="AU1671" s="34" t="s">
        <v>2127</v>
      </c>
      <c r="AX1671" s="90"/>
      <c r="BA1671" s="91"/>
      <c r="BB1671" s="91"/>
      <c r="BC1671" s="91"/>
      <c r="BF1671" s="34" t="s">
        <v>4983</v>
      </c>
      <c r="BG1671" s="92" t="s">
        <v>5189</v>
      </c>
      <c r="BM1671" s="36" t="s">
        <v>131</v>
      </c>
      <c r="BN1671" s="34" t="s">
        <v>132</v>
      </c>
      <c r="BO1671" s="36">
        <v>0</v>
      </c>
      <c r="BQ1671" s="94"/>
      <c r="BS1671" s="36" t="s">
        <v>2127</v>
      </c>
      <c r="BU1671" s="95"/>
      <c r="BV1671" s="95"/>
      <c r="BW1671" s="61"/>
      <c r="BX1671" s="60"/>
      <c r="BY1671" s="59" t="str">
        <f t="shared" ca="1" si="131"/>
        <v/>
      </c>
      <c r="CD1671" s="68"/>
      <c r="CE1671" s="68"/>
      <c r="CF1671" s="67"/>
      <c r="CG1671"/>
      <c r="CH1671" s="2"/>
      <c r="CI1671" s="4" t="e">
        <f t="shared" si="132"/>
        <v>#DIV/0!</v>
      </c>
      <c r="CJ1671" s="5" t="str">
        <f t="shared" si="133"/>
        <v>SIN DATO</v>
      </c>
      <c r="CK1671" s="36">
        <v>0</v>
      </c>
      <c r="CL1671" s="66"/>
      <c r="CN1671" s="97"/>
      <c r="CP1671"/>
      <c r="CQ1671" s="65"/>
      <c r="CR1671" s="65"/>
      <c r="CS1671" s="98"/>
      <c r="CT1671"/>
      <c r="CU1671"/>
      <c r="CV1671" s="97"/>
      <c r="CW1671" s="2"/>
      <c r="CX1671" s="82"/>
      <c r="DG1671" s="64"/>
      <c r="DI1671" s="89"/>
      <c r="DJ1671" s="89"/>
      <c r="DN1671" s="34"/>
      <c r="DO1671" s="34"/>
      <c r="DP1671" s="34"/>
      <c r="DQ1671" s="34"/>
      <c r="DR1671" s="34"/>
      <c r="DS1671" s="34" t="s">
        <v>2127</v>
      </c>
      <c r="DT1671" s="34"/>
      <c r="DZ1671" t="s">
        <v>7941</v>
      </c>
      <c r="EB1671" s="4"/>
      <c r="EJ1671"/>
      <c r="EL1671" s="34"/>
      <c r="EN1671" s="34"/>
    </row>
    <row r="1672" spans="1:144" x14ac:dyDescent="0.25">
      <c r="A1672" s="85">
        <v>2022</v>
      </c>
      <c r="B1672" s="87">
        <v>44830</v>
      </c>
      <c r="C1672" t="s">
        <v>121</v>
      </c>
      <c r="D1672" t="s">
        <v>122</v>
      </c>
      <c r="E1672" s="34" t="s">
        <v>7938</v>
      </c>
      <c r="F1672" s="34">
        <f t="shared" si="134"/>
        <v>1671</v>
      </c>
      <c r="G1672" s="34" t="s">
        <v>4985</v>
      </c>
      <c r="H1672">
        <v>18</v>
      </c>
      <c r="I1672" s="34" t="s">
        <v>6141</v>
      </c>
      <c r="J1672" s="34" t="s">
        <v>4984</v>
      </c>
      <c r="K1672" s="34" t="str">
        <f>VLOOKUP(J1672,[2]CodMpios!$B$347:$E$362,4,FALSE)</f>
        <v>18753 - San Vicente Del Caguán</v>
      </c>
      <c r="L1672" s="34" t="str">
        <f>VLOOKUP($J1672,[2]Coord_Mpios_X_Y!$B$2:$K$1123,9,FALSE)</f>
        <v>1,567801695842</v>
      </c>
      <c r="M1672" s="34" t="str">
        <f>VLOOKUP($J1672,[2]Coord_Mpios_X_Y!$B$2:$K$1123,10,FALSE)</f>
        <v>-74,262977514784</v>
      </c>
      <c r="N1672" s="34" t="s">
        <v>125</v>
      </c>
      <c r="O1672" s="34" t="s">
        <v>126</v>
      </c>
      <c r="Q1672" s="34" t="s">
        <v>127</v>
      </c>
      <c r="R1672" s="34">
        <v>40613124</v>
      </c>
      <c r="S1672" s="34" t="str">
        <f t="shared" si="130"/>
        <v>CC40613124</v>
      </c>
      <c r="T1672" s="34" t="s">
        <v>5188</v>
      </c>
      <c r="U1672" s="34" t="s">
        <v>5187</v>
      </c>
      <c r="V1672" s="34" t="s">
        <v>759</v>
      </c>
      <c r="W1672" s="34" t="s">
        <v>5186</v>
      </c>
      <c r="X1672" s="87">
        <v>30852</v>
      </c>
      <c r="Y1672">
        <v>38</v>
      </c>
      <c r="Z1672" s="36">
        <f>VLOOKUP($Y1672,[2]Edades!$A$3:$H$153,4,FALSE)</f>
        <v>5</v>
      </c>
      <c r="AA1672" s="34" t="str">
        <f>VLOOKUP($Y1672,[2]Edades!$A$3:$H$153,6,FALSE)</f>
        <v>5 - Adultez</v>
      </c>
      <c r="AB1672" s="34">
        <f>VLOOKUP($Y1672,[2]Edades!$A$3:$H$153,7,FALSE)</f>
        <v>8</v>
      </c>
      <c r="AC1672" s="34" t="str">
        <f>VLOOKUP($Y1672,[2]Edades!$A$3:$H$153,8,FALSE)</f>
        <v>35-39</v>
      </c>
      <c r="AD1672" s="34" t="s">
        <v>129</v>
      </c>
      <c r="AE1672" s="1">
        <v>2</v>
      </c>
      <c r="AF1672" s="34" t="s">
        <v>130</v>
      </c>
      <c r="AG1672" s="34" t="s">
        <v>2127</v>
      </c>
      <c r="AH1672" s="34" t="s">
        <v>2127</v>
      </c>
      <c r="AK1672" s="34" t="s">
        <v>125</v>
      </c>
      <c r="AM1672" s="34" t="s">
        <v>2127</v>
      </c>
      <c r="AN1672" s="36" t="s">
        <v>2127</v>
      </c>
      <c r="AO1672" s="36" t="s">
        <v>2127</v>
      </c>
      <c r="AP1672" s="34" t="s">
        <v>2127</v>
      </c>
      <c r="AQ1672" s="36" t="s">
        <v>2127</v>
      </c>
      <c r="AR1672" s="34" t="s">
        <v>5042</v>
      </c>
      <c r="AS1672" s="91" t="s">
        <v>7748</v>
      </c>
      <c r="AT1672" s="34">
        <v>3143540418</v>
      </c>
      <c r="AU1672" s="34" t="s">
        <v>2127</v>
      </c>
      <c r="AX1672" s="90"/>
      <c r="BA1672" s="91"/>
      <c r="BB1672" s="91"/>
      <c r="BC1672" s="91"/>
      <c r="BF1672" s="34" t="s">
        <v>4983</v>
      </c>
      <c r="BG1672" s="92" t="s">
        <v>2098</v>
      </c>
      <c r="BM1672" s="36" t="s">
        <v>131</v>
      </c>
      <c r="BN1672" s="34" t="s">
        <v>132</v>
      </c>
      <c r="BO1672" s="36">
        <v>0</v>
      </c>
      <c r="BQ1672" s="94"/>
      <c r="BS1672" s="36" t="s">
        <v>2127</v>
      </c>
      <c r="BU1672" s="95"/>
      <c r="BV1672" s="95"/>
      <c r="BW1672" s="61"/>
      <c r="BX1672" s="60"/>
      <c r="BY1672" s="59" t="str">
        <f t="shared" ca="1" si="131"/>
        <v/>
      </c>
      <c r="CD1672" s="68"/>
      <c r="CE1672" s="68"/>
      <c r="CF1672" s="67"/>
      <c r="CG1672"/>
      <c r="CH1672" s="2"/>
      <c r="CI1672" s="4" t="e">
        <f t="shared" si="132"/>
        <v>#DIV/0!</v>
      </c>
      <c r="CJ1672" s="5" t="str">
        <f t="shared" si="133"/>
        <v>SIN DATO</v>
      </c>
      <c r="CK1672" s="36">
        <v>0</v>
      </c>
      <c r="CL1672" s="66"/>
      <c r="CM1672" s="89">
        <v>44459</v>
      </c>
      <c r="CN1672" s="97">
        <v>44470</v>
      </c>
      <c r="CP1672"/>
      <c r="CQ1672" s="65"/>
      <c r="CR1672" s="65"/>
      <c r="CS1672" s="98"/>
      <c r="CT1672"/>
      <c r="CU1672"/>
      <c r="CV1672" s="97"/>
      <c r="CW1672" s="2"/>
      <c r="CX1672" s="82"/>
      <c r="DG1672" s="64"/>
      <c r="DI1672" s="89"/>
      <c r="DJ1672" s="89"/>
      <c r="DN1672" s="34"/>
      <c r="DO1672" s="34"/>
      <c r="DP1672" s="34"/>
      <c r="DQ1672" s="34"/>
      <c r="DR1672" s="34"/>
      <c r="DS1672" s="34" t="s">
        <v>2127</v>
      </c>
      <c r="DT1672" s="34"/>
      <c r="DZ1672" t="s">
        <v>7941</v>
      </c>
      <c r="EB1672" s="4"/>
      <c r="EJ1672"/>
      <c r="EL1672" s="34"/>
      <c r="EN1672" s="34"/>
    </row>
    <row r="1673" spans="1:144" x14ac:dyDescent="0.25">
      <c r="A1673" s="85">
        <v>2022</v>
      </c>
      <c r="B1673" s="87">
        <v>44830</v>
      </c>
      <c r="C1673" t="s">
        <v>121</v>
      </c>
      <c r="D1673" t="s">
        <v>122</v>
      </c>
      <c r="E1673" s="34" t="s">
        <v>7938</v>
      </c>
      <c r="F1673" s="34">
        <f t="shared" si="134"/>
        <v>1672</v>
      </c>
      <c r="G1673" s="34" t="s">
        <v>4985</v>
      </c>
      <c r="H1673">
        <v>18</v>
      </c>
      <c r="I1673" s="34" t="s">
        <v>6141</v>
      </c>
      <c r="J1673" s="34" t="s">
        <v>5021</v>
      </c>
      <c r="K1673" s="34" t="str">
        <f>VLOOKUP(J1673,[2]CodMpios!$B$347:$E$362,4,FALSE)</f>
        <v>18785 - Solita</v>
      </c>
      <c r="L1673" s="34" t="str">
        <f>VLOOKUP($J1673,[2]Coord_Mpios_X_Y!$B$2:$K$1123,9,FALSE)</f>
        <v>0,909265456917</v>
      </c>
      <c r="M1673" s="34" t="str">
        <f>VLOOKUP($J1673,[2]Coord_Mpios_X_Y!$B$2:$K$1123,10,FALSE)</f>
        <v>-75,638400454679</v>
      </c>
      <c r="N1673" s="34" t="s">
        <v>139</v>
      </c>
      <c r="O1673" s="34" t="s">
        <v>126</v>
      </c>
      <c r="Q1673" s="34" t="s">
        <v>127</v>
      </c>
      <c r="R1673" s="34">
        <v>16189358</v>
      </c>
      <c r="S1673" s="34" t="str">
        <f t="shared" si="130"/>
        <v>CC16189358</v>
      </c>
      <c r="T1673" s="34" t="s">
        <v>925</v>
      </c>
      <c r="V1673" s="34" t="s">
        <v>5180</v>
      </c>
      <c r="W1673" s="34" t="s">
        <v>5185</v>
      </c>
      <c r="X1673" s="87">
        <v>29823</v>
      </c>
      <c r="Y1673">
        <v>41</v>
      </c>
      <c r="Z1673" s="36">
        <f>VLOOKUP($Y1673,[2]Edades!$A$3:$H$153,4,FALSE)</f>
        <v>5</v>
      </c>
      <c r="AA1673" s="34" t="str">
        <f>VLOOKUP($Y1673,[2]Edades!$A$3:$H$153,6,FALSE)</f>
        <v>5 - Adultez</v>
      </c>
      <c r="AB1673" s="34">
        <f>VLOOKUP($Y1673,[2]Edades!$A$3:$H$153,7,FALSE)</f>
        <v>9</v>
      </c>
      <c r="AC1673" s="34" t="str">
        <f>VLOOKUP($Y1673,[2]Edades!$A$3:$H$153,8,FALSE)</f>
        <v>40-44</v>
      </c>
      <c r="AD1673" s="34" t="s">
        <v>146</v>
      </c>
      <c r="AE1673">
        <v>1</v>
      </c>
      <c r="AF1673" s="34" t="s">
        <v>130</v>
      </c>
      <c r="AG1673" s="34" t="s">
        <v>2127</v>
      </c>
      <c r="AH1673" s="34" t="s">
        <v>2127</v>
      </c>
      <c r="AK1673" s="34" t="s">
        <v>139</v>
      </c>
      <c r="AM1673" s="34" t="s">
        <v>2127</v>
      </c>
      <c r="AN1673" s="36" t="s">
        <v>2127</v>
      </c>
      <c r="AO1673" s="36" t="s">
        <v>2127</v>
      </c>
      <c r="AP1673" s="34" t="s">
        <v>2127</v>
      </c>
      <c r="AQ1673" s="36" t="s">
        <v>2127</v>
      </c>
      <c r="AR1673" s="34" t="s">
        <v>2098</v>
      </c>
      <c r="AS1673" s="91" t="s">
        <v>7749</v>
      </c>
      <c r="AT1673" s="34">
        <v>3214378444</v>
      </c>
      <c r="AU1673" s="34" t="s">
        <v>2127</v>
      </c>
      <c r="AX1673" s="90"/>
      <c r="BA1673" s="91"/>
      <c r="BB1673" s="91"/>
      <c r="BC1673" s="91"/>
      <c r="BF1673" s="34" t="s">
        <v>4983</v>
      </c>
      <c r="BG1673" s="92" t="s">
        <v>2098</v>
      </c>
      <c r="BM1673" s="36" t="s">
        <v>131</v>
      </c>
      <c r="BN1673" s="34" t="s">
        <v>132</v>
      </c>
      <c r="BO1673" s="36">
        <v>0</v>
      </c>
      <c r="BQ1673" s="94"/>
      <c r="BS1673" s="36" t="s">
        <v>2127</v>
      </c>
      <c r="BU1673" s="95"/>
      <c r="BV1673" s="95"/>
      <c r="BW1673" s="61"/>
      <c r="BX1673" s="60"/>
      <c r="BY1673" s="59" t="str">
        <f t="shared" ca="1" si="131"/>
        <v/>
      </c>
      <c r="CD1673" s="68"/>
      <c r="CE1673" s="68"/>
      <c r="CF1673" s="67"/>
      <c r="CG1673">
        <v>83</v>
      </c>
      <c r="CH1673" s="2">
        <v>160</v>
      </c>
      <c r="CI1673" s="4">
        <f t="shared" si="132"/>
        <v>32.421874999999993</v>
      </c>
      <c r="CJ1673" s="5" t="str">
        <f t="shared" si="133"/>
        <v>OBESIDAD</v>
      </c>
      <c r="CK1673" s="36">
        <v>0</v>
      </c>
      <c r="CL1673" s="66"/>
      <c r="CM1673" s="89">
        <v>44461</v>
      </c>
      <c r="CN1673" s="97">
        <v>44490</v>
      </c>
      <c r="CP1673"/>
      <c r="CQ1673" s="65"/>
      <c r="CR1673" s="65"/>
      <c r="CS1673" s="98"/>
      <c r="CT1673"/>
      <c r="CU1673"/>
      <c r="CV1673" s="97"/>
      <c r="CW1673" s="2">
        <v>145</v>
      </c>
      <c r="CX1673" s="82">
        <v>90</v>
      </c>
      <c r="DG1673" s="64"/>
      <c r="DI1673" s="89"/>
      <c r="DJ1673" s="89"/>
      <c r="DN1673" s="34"/>
      <c r="DO1673" s="34"/>
      <c r="DP1673" s="34"/>
      <c r="DQ1673" s="34"/>
      <c r="DR1673" s="34"/>
      <c r="DS1673" s="34" t="s">
        <v>2127</v>
      </c>
      <c r="DT1673" s="34"/>
      <c r="DU1673" s="47">
        <v>44490</v>
      </c>
      <c r="DY1673" s="1">
        <v>1</v>
      </c>
      <c r="DZ1673" t="s">
        <v>7940</v>
      </c>
      <c r="EB1673" s="4"/>
      <c r="EJ1673"/>
      <c r="EL1673" s="34"/>
      <c r="EN1673" s="34"/>
    </row>
    <row r="1674" spans="1:144" x14ac:dyDescent="0.25">
      <c r="A1674" s="85">
        <v>2022</v>
      </c>
      <c r="B1674" s="87">
        <v>44830</v>
      </c>
      <c r="C1674" t="s">
        <v>121</v>
      </c>
      <c r="D1674" t="s">
        <v>122</v>
      </c>
      <c r="E1674" s="34" t="s">
        <v>7938</v>
      </c>
      <c r="F1674" s="34">
        <f t="shared" si="134"/>
        <v>1673</v>
      </c>
      <c r="G1674" s="34" t="s">
        <v>4985</v>
      </c>
      <c r="H1674">
        <v>18</v>
      </c>
      <c r="I1674" s="34" t="s">
        <v>6141</v>
      </c>
      <c r="J1674" s="34" t="s">
        <v>4988</v>
      </c>
      <c r="K1674" s="34" t="str">
        <f>VLOOKUP(J1674,[2]CodMpios!$B$347:$E$362,4,FALSE)</f>
        <v>18001 - Florencia</v>
      </c>
      <c r="L1674" s="34" t="str">
        <f>VLOOKUP($J1674,[2]Coord_Mpios_X_Y!$B$2:$K$1123,9,FALSE)</f>
        <v>1,749138703818</v>
      </c>
      <c r="M1674" s="34" t="str">
        <f>VLOOKUP($J1674,[2]Coord_Mpios_X_Y!$B$2:$K$1123,10,FALSE)</f>
        <v>-75,558239064333</v>
      </c>
      <c r="N1674" s="34" t="s">
        <v>125</v>
      </c>
      <c r="O1674" s="34" t="s">
        <v>126</v>
      </c>
      <c r="Q1674" s="34" t="s">
        <v>127</v>
      </c>
      <c r="R1674" s="34">
        <v>35603312</v>
      </c>
      <c r="S1674" s="34" t="str">
        <f t="shared" si="130"/>
        <v>CC35603312</v>
      </c>
      <c r="T1674" s="34" t="s">
        <v>2381</v>
      </c>
      <c r="V1674" s="34" t="s">
        <v>214</v>
      </c>
      <c r="W1674" s="34" t="s">
        <v>5184</v>
      </c>
      <c r="X1674" s="87">
        <v>28079</v>
      </c>
      <c r="Y1674">
        <v>46</v>
      </c>
      <c r="Z1674" s="36">
        <f>VLOOKUP($Y1674,[2]Edades!$A$3:$H$153,4,FALSE)</f>
        <v>5</v>
      </c>
      <c r="AA1674" s="34" t="str">
        <f>VLOOKUP($Y1674,[2]Edades!$A$3:$H$153,6,FALSE)</f>
        <v>5 - Adultez</v>
      </c>
      <c r="AB1674" s="34">
        <f>VLOOKUP($Y1674,[2]Edades!$A$3:$H$153,7,FALSE)</f>
        <v>10</v>
      </c>
      <c r="AC1674" s="34" t="str">
        <f>VLOOKUP($Y1674,[2]Edades!$A$3:$H$153,8,FALSE)</f>
        <v>45-49</v>
      </c>
      <c r="AD1674" s="34" t="s">
        <v>129</v>
      </c>
      <c r="AE1674" s="1">
        <v>2</v>
      </c>
      <c r="AF1674" s="34" t="s">
        <v>130</v>
      </c>
      <c r="AG1674" s="34" t="s">
        <v>2127</v>
      </c>
      <c r="AH1674" s="34" t="s">
        <v>2127</v>
      </c>
      <c r="AK1674" s="34" t="s">
        <v>125</v>
      </c>
      <c r="AM1674" s="34" t="s">
        <v>2127</v>
      </c>
      <c r="AN1674" s="36" t="s">
        <v>2127</v>
      </c>
      <c r="AO1674" s="36" t="s">
        <v>2127</v>
      </c>
      <c r="AP1674" s="34" t="s">
        <v>2127</v>
      </c>
      <c r="AQ1674" s="36" t="s">
        <v>2127</v>
      </c>
      <c r="AR1674" s="34" t="s">
        <v>2098</v>
      </c>
      <c r="AS1674" s="91" t="s">
        <v>7750</v>
      </c>
      <c r="AT1674" s="34">
        <v>3147435309</v>
      </c>
      <c r="AU1674" s="34" t="s">
        <v>2127</v>
      </c>
      <c r="AX1674" s="90"/>
      <c r="BA1674" s="91"/>
      <c r="BB1674" s="91"/>
      <c r="BC1674" s="91"/>
      <c r="BF1674" s="34" t="s">
        <v>4983</v>
      </c>
      <c r="BG1674" s="92" t="s">
        <v>2098</v>
      </c>
      <c r="BM1674" s="36" t="s">
        <v>131</v>
      </c>
      <c r="BN1674" s="34" t="s">
        <v>132</v>
      </c>
      <c r="BO1674" s="36">
        <v>0</v>
      </c>
      <c r="BQ1674" s="94"/>
      <c r="BS1674" s="36" t="s">
        <v>2127</v>
      </c>
      <c r="BU1674" s="95"/>
      <c r="BV1674" s="95"/>
      <c r="BW1674" s="61"/>
      <c r="BX1674" s="60"/>
      <c r="BY1674" s="59" t="str">
        <f t="shared" ca="1" si="131"/>
        <v/>
      </c>
      <c r="CD1674" s="68"/>
      <c r="CE1674" s="68"/>
      <c r="CF1674" s="67"/>
      <c r="CG1674">
        <v>55</v>
      </c>
      <c r="CH1674" s="2">
        <v>155</v>
      </c>
      <c r="CI1674" s="4">
        <f t="shared" si="132"/>
        <v>22.892819979188342</v>
      </c>
      <c r="CJ1674" s="5" t="str">
        <f t="shared" si="133"/>
        <v>NORMAL</v>
      </c>
      <c r="CK1674" s="36">
        <v>0</v>
      </c>
      <c r="CL1674" s="66"/>
      <c r="CM1674" s="89">
        <v>44460</v>
      </c>
      <c r="CN1674" s="97">
        <v>44475</v>
      </c>
      <c r="CP1674"/>
      <c r="CQ1674" s="65"/>
      <c r="CR1674" s="65"/>
      <c r="CS1674" s="98"/>
      <c r="CT1674"/>
      <c r="CU1674"/>
      <c r="CV1674" s="97"/>
      <c r="CW1674" s="2">
        <v>120</v>
      </c>
      <c r="CX1674" s="82">
        <v>80</v>
      </c>
      <c r="DG1674" s="64"/>
      <c r="DI1674" s="89"/>
      <c r="DJ1674" s="89"/>
      <c r="DN1674" s="34"/>
      <c r="DO1674" s="34"/>
      <c r="DP1674" s="34"/>
      <c r="DQ1674" s="34"/>
      <c r="DR1674" s="34"/>
      <c r="DS1674" s="34" t="s">
        <v>2127</v>
      </c>
      <c r="DT1674" s="34"/>
      <c r="DY1674" s="1">
        <v>1</v>
      </c>
      <c r="DZ1674" t="s">
        <v>7940</v>
      </c>
      <c r="EB1674" s="4"/>
      <c r="EJ1674"/>
      <c r="EL1674" s="34"/>
      <c r="EN1674" s="34"/>
    </row>
    <row r="1675" spans="1:144" x14ac:dyDescent="0.25">
      <c r="A1675" s="85">
        <v>2022</v>
      </c>
      <c r="B1675" s="87">
        <v>44830</v>
      </c>
      <c r="C1675" t="s">
        <v>121</v>
      </c>
      <c r="D1675" t="s">
        <v>122</v>
      </c>
      <c r="E1675" s="34" t="s">
        <v>7938</v>
      </c>
      <c r="F1675" s="34">
        <f t="shared" si="134"/>
        <v>1674</v>
      </c>
      <c r="G1675" s="34" t="s">
        <v>4985</v>
      </c>
      <c r="H1675">
        <v>18</v>
      </c>
      <c r="I1675" s="34" t="s">
        <v>6141</v>
      </c>
      <c r="J1675" s="34" t="s">
        <v>4988</v>
      </c>
      <c r="K1675" s="34" t="str">
        <f>VLOOKUP(J1675,[2]CodMpios!$B$347:$E$362,4,FALSE)</f>
        <v>18001 - Florencia</v>
      </c>
      <c r="L1675" s="34" t="str">
        <f>VLOOKUP($J1675,[2]Coord_Mpios_X_Y!$B$2:$K$1123,9,FALSE)</f>
        <v>1,749138703818</v>
      </c>
      <c r="M1675" s="34" t="str">
        <f>VLOOKUP($J1675,[2]Coord_Mpios_X_Y!$B$2:$K$1123,10,FALSE)</f>
        <v>-75,558239064333</v>
      </c>
      <c r="N1675" s="34" t="s">
        <v>139</v>
      </c>
      <c r="O1675" s="34" t="s">
        <v>126</v>
      </c>
      <c r="Q1675" s="34" t="s">
        <v>127</v>
      </c>
      <c r="R1675" s="34">
        <v>17649443</v>
      </c>
      <c r="S1675" s="34" t="str">
        <f t="shared" si="130"/>
        <v>CC17649443</v>
      </c>
      <c r="T1675" s="34" t="s">
        <v>2393</v>
      </c>
      <c r="V1675" s="34" t="s">
        <v>454</v>
      </c>
      <c r="W1675" s="34" t="s">
        <v>303</v>
      </c>
      <c r="X1675" s="87">
        <v>26349</v>
      </c>
      <c r="Y1675">
        <v>51</v>
      </c>
      <c r="Z1675" s="36">
        <f>VLOOKUP($Y1675,[2]Edades!$A$3:$H$153,4,FALSE)</f>
        <v>5</v>
      </c>
      <c r="AA1675" s="34" t="str">
        <f>VLOOKUP($Y1675,[2]Edades!$A$3:$H$153,6,FALSE)</f>
        <v>5 - Adultez</v>
      </c>
      <c r="AB1675" s="34">
        <f>VLOOKUP($Y1675,[2]Edades!$A$3:$H$153,7,FALSE)</f>
        <v>11</v>
      </c>
      <c r="AC1675" s="34" t="str">
        <f>VLOOKUP($Y1675,[2]Edades!$A$3:$H$153,8,FALSE)</f>
        <v>50-54</v>
      </c>
      <c r="AD1675" s="34" t="s">
        <v>146</v>
      </c>
      <c r="AE1675">
        <v>1</v>
      </c>
      <c r="AF1675" s="34" t="s">
        <v>130</v>
      </c>
      <c r="AG1675" s="34" t="s">
        <v>2127</v>
      </c>
      <c r="AH1675" s="34" t="s">
        <v>2127</v>
      </c>
      <c r="AK1675" s="34" t="s">
        <v>139</v>
      </c>
      <c r="AM1675" s="34" t="s">
        <v>2127</v>
      </c>
      <c r="AN1675" s="36" t="s">
        <v>2127</v>
      </c>
      <c r="AO1675" s="36" t="s">
        <v>2127</v>
      </c>
      <c r="AP1675" s="34" t="s">
        <v>2127</v>
      </c>
      <c r="AQ1675" s="36" t="s">
        <v>2127</v>
      </c>
      <c r="AR1675" s="34" t="s">
        <v>2098</v>
      </c>
      <c r="AS1675" s="91" t="s">
        <v>7751</v>
      </c>
      <c r="AT1675" s="34">
        <v>3102515928</v>
      </c>
      <c r="AU1675" s="34" t="s">
        <v>2127</v>
      </c>
      <c r="AX1675" s="90"/>
      <c r="BA1675" s="91"/>
      <c r="BB1675" s="91"/>
      <c r="BC1675" s="91"/>
      <c r="BF1675" s="34" t="s">
        <v>4983</v>
      </c>
      <c r="BG1675" s="92" t="s">
        <v>2098</v>
      </c>
      <c r="BM1675" s="36" t="s">
        <v>131</v>
      </c>
      <c r="BN1675" s="34" t="s">
        <v>132</v>
      </c>
      <c r="BO1675" s="36">
        <v>0</v>
      </c>
      <c r="BQ1675" s="94"/>
      <c r="BS1675" s="36" t="s">
        <v>2127</v>
      </c>
      <c r="BU1675" s="95"/>
      <c r="BV1675" s="95"/>
      <c r="BW1675" s="61"/>
      <c r="BX1675" s="60"/>
      <c r="BY1675" s="59" t="str">
        <f t="shared" ca="1" si="131"/>
        <v/>
      </c>
      <c r="CD1675" s="68"/>
      <c r="CE1675" s="68"/>
      <c r="CF1675" s="67"/>
      <c r="CG1675"/>
      <c r="CH1675" s="2"/>
      <c r="CI1675" s="4" t="e">
        <f t="shared" si="132"/>
        <v>#DIV/0!</v>
      </c>
      <c r="CJ1675" s="5" t="str">
        <f t="shared" si="133"/>
        <v>SIN DATO</v>
      </c>
      <c r="CK1675" s="36">
        <v>0</v>
      </c>
      <c r="CL1675" s="66"/>
      <c r="CM1675" s="89">
        <v>44467</v>
      </c>
      <c r="CN1675" s="97">
        <v>44482</v>
      </c>
      <c r="CP1675"/>
      <c r="CQ1675" s="65"/>
      <c r="CR1675" s="65"/>
      <c r="CS1675" s="98"/>
      <c r="CT1675"/>
      <c r="CU1675"/>
      <c r="CV1675" s="97"/>
      <c r="CW1675" s="2"/>
      <c r="CX1675" s="82"/>
      <c r="DG1675" s="64"/>
      <c r="DI1675" s="89"/>
      <c r="DJ1675" s="89"/>
      <c r="DN1675" s="34"/>
      <c r="DO1675" s="34"/>
      <c r="DP1675" s="34"/>
      <c r="DQ1675" s="34"/>
      <c r="DR1675" s="34"/>
      <c r="DS1675" s="34" t="s">
        <v>2127</v>
      </c>
      <c r="DT1675" s="34"/>
      <c r="DU1675" s="47">
        <v>44482</v>
      </c>
      <c r="DY1675" s="1">
        <v>1</v>
      </c>
      <c r="DZ1675" t="s">
        <v>7940</v>
      </c>
      <c r="EB1675" s="4"/>
      <c r="EJ1675"/>
      <c r="EL1675" s="34"/>
      <c r="EN1675" s="34"/>
    </row>
    <row r="1676" spans="1:144" x14ac:dyDescent="0.25">
      <c r="A1676" s="85">
        <v>2022</v>
      </c>
      <c r="B1676" s="87">
        <v>44830</v>
      </c>
      <c r="C1676" t="s">
        <v>121</v>
      </c>
      <c r="D1676" t="s">
        <v>122</v>
      </c>
      <c r="E1676" s="34" t="s">
        <v>7938</v>
      </c>
      <c r="F1676" s="34">
        <f t="shared" si="134"/>
        <v>1675</v>
      </c>
      <c r="G1676" s="34" t="s">
        <v>4985</v>
      </c>
      <c r="H1676">
        <v>18</v>
      </c>
      <c r="I1676" s="34" t="s">
        <v>6141</v>
      </c>
      <c r="J1676" s="34" t="s">
        <v>4988</v>
      </c>
      <c r="K1676" s="34" t="str">
        <f>VLOOKUP(J1676,[2]CodMpios!$B$347:$E$362,4,FALSE)</f>
        <v>18001 - Florencia</v>
      </c>
      <c r="L1676" s="34" t="str">
        <f>VLOOKUP($J1676,[2]Coord_Mpios_X_Y!$B$2:$K$1123,9,FALSE)</f>
        <v>1,749138703818</v>
      </c>
      <c r="M1676" s="34" t="str">
        <f>VLOOKUP($J1676,[2]Coord_Mpios_X_Y!$B$2:$K$1123,10,FALSE)</f>
        <v>-75,558239064333</v>
      </c>
      <c r="N1676" s="34" t="s">
        <v>125</v>
      </c>
      <c r="O1676" s="34" t="s">
        <v>126</v>
      </c>
      <c r="Q1676" s="34" t="s">
        <v>127</v>
      </c>
      <c r="R1676" s="34">
        <v>17647447</v>
      </c>
      <c r="S1676" s="34" t="str">
        <f t="shared" si="130"/>
        <v>CC17647447</v>
      </c>
      <c r="T1676" s="34" t="s">
        <v>5183</v>
      </c>
      <c r="V1676" s="34" t="s">
        <v>5182</v>
      </c>
      <c r="W1676" s="34" t="s">
        <v>135</v>
      </c>
      <c r="X1676" s="87">
        <v>26091</v>
      </c>
      <c r="Y1676">
        <v>51</v>
      </c>
      <c r="Z1676" s="36">
        <f>VLOOKUP($Y1676,[2]Edades!$A$3:$H$153,4,FALSE)</f>
        <v>5</v>
      </c>
      <c r="AA1676" s="34" t="str">
        <f>VLOOKUP($Y1676,[2]Edades!$A$3:$H$153,6,FALSE)</f>
        <v>5 - Adultez</v>
      </c>
      <c r="AB1676" s="34">
        <f>VLOOKUP($Y1676,[2]Edades!$A$3:$H$153,7,FALSE)</f>
        <v>11</v>
      </c>
      <c r="AC1676" s="34" t="str">
        <f>VLOOKUP($Y1676,[2]Edades!$A$3:$H$153,8,FALSE)</f>
        <v>50-54</v>
      </c>
      <c r="AD1676" s="34" t="s">
        <v>146</v>
      </c>
      <c r="AE1676">
        <v>1</v>
      </c>
      <c r="AF1676" s="34" t="s">
        <v>130</v>
      </c>
      <c r="AG1676" s="34" t="s">
        <v>2127</v>
      </c>
      <c r="AH1676" s="34" t="s">
        <v>2127</v>
      </c>
      <c r="AK1676" s="34" t="s">
        <v>125</v>
      </c>
      <c r="AM1676" s="34" t="s">
        <v>2127</v>
      </c>
      <c r="AN1676" s="36" t="s">
        <v>2127</v>
      </c>
      <c r="AO1676" s="36" t="s">
        <v>2127</v>
      </c>
      <c r="AP1676" s="34" t="s">
        <v>2127</v>
      </c>
      <c r="AQ1676" s="36" t="s">
        <v>2127</v>
      </c>
      <c r="AR1676" s="34" t="s">
        <v>2098</v>
      </c>
      <c r="AS1676" s="91" t="s">
        <v>7752</v>
      </c>
      <c r="AT1676" s="34">
        <v>3218169902</v>
      </c>
      <c r="AU1676" s="34" t="s">
        <v>2127</v>
      </c>
      <c r="AX1676" s="90"/>
      <c r="BA1676" s="91"/>
      <c r="BB1676" s="91"/>
      <c r="BC1676" s="91"/>
      <c r="BF1676" s="34" t="s">
        <v>4983</v>
      </c>
      <c r="BG1676" s="92" t="s">
        <v>2098</v>
      </c>
      <c r="BM1676" s="36" t="s">
        <v>131</v>
      </c>
      <c r="BN1676" s="34" t="s">
        <v>132</v>
      </c>
      <c r="BO1676" s="36">
        <v>0</v>
      </c>
      <c r="BQ1676" s="94"/>
      <c r="BS1676" s="36" t="s">
        <v>2127</v>
      </c>
      <c r="BU1676" s="95"/>
      <c r="BV1676" s="95"/>
      <c r="BW1676" s="61"/>
      <c r="BX1676" s="60"/>
      <c r="BY1676" s="59" t="str">
        <f t="shared" ca="1" si="131"/>
        <v/>
      </c>
      <c r="CD1676" s="68"/>
      <c r="CE1676" s="68"/>
      <c r="CF1676" s="67"/>
      <c r="CG1676">
        <v>92</v>
      </c>
      <c r="CH1676" s="2">
        <v>172</v>
      </c>
      <c r="CI1676" s="4">
        <f t="shared" si="132"/>
        <v>31.09789075175771</v>
      </c>
      <c r="CJ1676" s="5" t="str">
        <f t="shared" si="133"/>
        <v>OBESIDAD</v>
      </c>
      <c r="CK1676" s="36">
        <v>0</v>
      </c>
      <c r="CL1676" s="66"/>
      <c r="CM1676" s="89">
        <v>44474</v>
      </c>
      <c r="CN1676" s="97">
        <v>44491</v>
      </c>
      <c r="CP1676"/>
      <c r="CQ1676" s="65"/>
      <c r="CR1676" s="65"/>
      <c r="CS1676" s="98"/>
      <c r="CT1676"/>
      <c r="CU1676"/>
      <c r="CV1676" s="97"/>
      <c r="CW1676" s="2">
        <v>150</v>
      </c>
      <c r="CX1676" s="82">
        <v>90</v>
      </c>
      <c r="DG1676" s="64"/>
      <c r="DI1676" s="89"/>
      <c r="DJ1676" s="89"/>
      <c r="DK1676" s="89">
        <v>44823</v>
      </c>
      <c r="DN1676" s="34"/>
      <c r="DO1676" s="34"/>
      <c r="DP1676" s="34"/>
      <c r="DQ1676" s="34"/>
      <c r="DR1676" s="34"/>
      <c r="DS1676" s="34" t="s">
        <v>2127</v>
      </c>
      <c r="DT1676" s="34"/>
      <c r="DU1676" s="47">
        <v>44491</v>
      </c>
      <c r="DY1676" s="1">
        <v>1</v>
      </c>
      <c r="DZ1676" t="s">
        <v>7940</v>
      </c>
      <c r="EB1676" s="4">
        <v>96</v>
      </c>
      <c r="ED1676" s="4">
        <v>94</v>
      </c>
      <c r="EH1676" s="4">
        <v>6.8</v>
      </c>
      <c r="EJ1676"/>
      <c r="EL1676" s="34"/>
      <c r="EN1676" s="34"/>
    </row>
    <row r="1677" spans="1:144" x14ac:dyDescent="0.25">
      <c r="A1677" s="85">
        <v>2022</v>
      </c>
      <c r="B1677" s="87">
        <v>44830</v>
      </c>
      <c r="C1677" t="s">
        <v>121</v>
      </c>
      <c r="D1677" t="s">
        <v>122</v>
      </c>
      <c r="E1677" s="34" t="s">
        <v>7938</v>
      </c>
      <c r="F1677" s="34">
        <f t="shared" si="134"/>
        <v>1676</v>
      </c>
      <c r="G1677" s="34" t="s">
        <v>4985</v>
      </c>
      <c r="H1677">
        <v>18</v>
      </c>
      <c r="I1677" s="34" t="s">
        <v>6141</v>
      </c>
      <c r="J1677" s="34" t="s">
        <v>4988</v>
      </c>
      <c r="K1677" s="34" t="str">
        <f>VLOOKUP(J1677,[2]CodMpios!$B$347:$E$362,4,FALSE)</f>
        <v>18001 - Florencia</v>
      </c>
      <c r="L1677" s="34" t="str">
        <f>VLOOKUP($J1677,[2]Coord_Mpios_X_Y!$B$2:$K$1123,9,FALSE)</f>
        <v>1,749138703818</v>
      </c>
      <c r="M1677" s="34" t="str">
        <f>VLOOKUP($J1677,[2]Coord_Mpios_X_Y!$B$2:$K$1123,10,FALSE)</f>
        <v>-75,558239064333</v>
      </c>
      <c r="N1677" s="34" t="s">
        <v>6142</v>
      </c>
      <c r="O1677" s="34" t="s">
        <v>126</v>
      </c>
      <c r="Q1677" s="34" t="s">
        <v>127</v>
      </c>
      <c r="R1677" s="34">
        <v>36272429</v>
      </c>
      <c r="S1677" s="34" t="str">
        <f t="shared" si="130"/>
        <v>CC36272429</v>
      </c>
      <c r="T1677" s="34" t="s">
        <v>5181</v>
      </c>
      <c r="V1677" s="34" t="s">
        <v>1030</v>
      </c>
      <c r="W1677" s="34" t="s">
        <v>779</v>
      </c>
      <c r="X1677" s="87">
        <v>20900</v>
      </c>
      <c r="Y1677">
        <v>66</v>
      </c>
      <c r="Z1677" s="36">
        <f>VLOOKUP($Y1677,[2]Edades!$A$3:$H$153,4,FALSE)</f>
        <v>6</v>
      </c>
      <c r="AA1677" s="34" t="str">
        <f>VLOOKUP($Y1677,[2]Edades!$A$3:$H$153,6,FALSE)</f>
        <v>6 - Persona mayor</v>
      </c>
      <c r="AB1677" s="34">
        <f>VLOOKUP($Y1677,[2]Edades!$A$3:$H$153,7,FALSE)</f>
        <v>14</v>
      </c>
      <c r="AC1677" s="34" t="str">
        <f>VLOOKUP($Y1677,[2]Edades!$A$3:$H$153,8,FALSE)</f>
        <v>65-69</v>
      </c>
      <c r="AD1677" s="34" t="s">
        <v>129</v>
      </c>
      <c r="AE1677" s="1">
        <v>2</v>
      </c>
      <c r="AF1677" s="34" t="s">
        <v>2137</v>
      </c>
      <c r="AG1677" s="34" t="s">
        <v>2127</v>
      </c>
      <c r="AH1677" s="34" t="s">
        <v>2127</v>
      </c>
      <c r="AK1677" s="34" t="s">
        <v>6142</v>
      </c>
      <c r="AM1677" s="34" t="s">
        <v>2127</v>
      </c>
      <c r="AN1677" s="36" t="s">
        <v>2127</v>
      </c>
      <c r="AO1677" s="36" t="s">
        <v>2127</v>
      </c>
      <c r="AP1677" s="34" t="s">
        <v>2127</v>
      </c>
      <c r="AQ1677" s="36" t="s">
        <v>2127</v>
      </c>
      <c r="AR1677" s="34" t="s">
        <v>2098</v>
      </c>
      <c r="AS1677" s="91" t="s">
        <v>7753</v>
      </c>
      <c r="AT1677" s="34">
        <v>3132322295</v>
      </c>
      <c r="AU1677" s="34" t="s">
        <v>2127</v>
      </c>
      <c r="AX1677" s="90"/>
      <c r="BA1677" s="91"/>
      <c r="BB1677" s="91"/>
      <c r="BC1677" s="91"/>
      <c r="BF1677" s="34" t="s">
        <v>4983</v>
      </c>
      <c r="BG1677" s="92" t="s">
        <v>2098</v>
      </c>
      <c r="BM1677" s="36" t="s">
        <v>131</v>
      </c>
      <c r="BN1677" s="34" t="s">
        <v>132</v>
      </c>
      <c r="BO1677" s="36">
        <v>0</v>
      </c>
      <c r="BQ1677" s="94"/>
      <c r="BS1677" s="36" t="s">
        <v>2127</v>
      </c>
      <c r="BU1677" s="95"/>
      <c r="BV1677" s="95"/>
      <c r="BW1677" s="61"/>
      <c r="BX1677" s="60"/>
      <c r="BY1677" s="59" t="str">
        <f t="shared" ca="1" si="131"/>
        <v/>
      </c>
      <c r="CD1677" s="68"/>
      <c r="CE1677" s="68"/>
      <c r="CF1677" s="67"/>
      <c r="CG1677">
        <v>68</v>
      </c>
      <c r="CH1677" s="2">
        <v>156</v>
      </c>
      <c r="CI1677" s="4">
        <f t="shared" si="132"/>
        <v>27.94214332675871</v>
      </c>
      <c r="CJ1677" s="5" t="str">
        <f t="shared" si="133"/>
        <v>SOBREPESO</v>
      </c>
      <c r="CK1677" s="36">
        <v>0</v>
      </c>
      <c r="CL1677" s="66"/>
      <c r="CM1677" s="89">
        <v>44454</v>
      </c>
      <c r="CN1677" s="97">
        <v>44468</v>
      </c>
      <c r="CP1677"/>
      <c r="CQ1677" s="65"/>
      <c r="CR1677" s="65"/>
      <c r="CS1677" s="98"/>
      <c r="CT1677"/>
      <c r="CU1677"/>
      <c r="CV1677" s="97"/>
      <c r="CW1677" s="2">
        <v>120</v>
      </c>
      <c r="CX1677" s="82">
        <v>80</v>
      </c>
      <c r="DG1677" s="64"/>
      <c r="DI1677" s="89"/>
      <c r="DJ1677" s="89"/>
      <c r="DK1677" s="89">
        <v>44621</v>
      </c>
      <c r="DN1677" s="34"/>
      <c r="DO1677" s="34"/>
      <c r="DP1677" s="34"/>
      <c r="DQ1677" s="34"/>
      <c r="DR1677" s="34"/>
      <c r="DS1677" s="34" t="s">
        <v>2127</v>
      </c>
      <c r="DT1677" s="34"/>
      <c r="DU1677" s="47">
        <v>44468</v>
      </c>
      <c r="DY1677" s="1">
        <v>1</v>
      </c>
      <c r="DZ1677" t="s">
        <v>7940</v>
      </c>
      <c r="EB1677" s="4">
        <v>92</v>
      </c>
      <c r="EH1677" s="4">
        <v>6.2</v>
      </c>
      <c r="EJ1677"/>
      <c r="EL1677" s="34"/>
      <c r="EN1677" s="34"/>
    </row>
    <row r="1678" spans="1:144" x14ac:dyDescent="0.25">
      <c r="A1678" s="85">
        <v>2022</v>
      </c>
      <c r="B1678" s="87">
        <v>44830</v>
      </c>
      <c r="C1678" t="s">
        <v>121</v>
      </c>
      <c r="D1678" t="s">
        <v>122</v>
      </c>
      <c r="E1678" s="34" t="s">
        <v>7938</v>
      </c>
      <c r="F1678" s="34">
        <f t="shared" si="134"/>
        <v>1677</v>
      </c>
      <c r="G1678" s="34" t="s">
        <v>4985</v>
      </c>
      <c r="H1678">
        <v>18</v>
      </c>
      <c r="I1678" s="34" t="s">
        <v>6141</v>
      </c>
      <c r="J1678" s="34" t="s">
        <v>4988</v>
      </c>
      <c r="K1678" s="34" t="str">
        <f>VLOOKUP(J1678,[2]CodMpios!$B$347:$E$362,4,FALSE)</f>
        <v>18001 - Florencia</v>
      </c>
      <c r="L1678" s="34" t="str">
        <f>VLOOKUP($J1678,[2]Coord_Mpios_X_Y!$B$2:$K$1123,9,FALSE)</f>
        <v>1,749138703818</v>
      </c>
      <c r="M1678" s="34" t="str">
        <f>VLOOKUP($J1678,[2]Coord_Mpios_X_Y!$B$2:$K$1123,10,FALSE)</f>
        <v>-75,558239064333</v>
      </c>
      <c r="N1678" s="34" t="s">
        <v>139</v>
      </c>
      <c r="O1678" s="34" t="s">
        <v>126</v>
      </c>
      <c r="Q1678" s="34" t="s">
        <v>127</v>
      </c>
      <c r="R1678" s="34">
        <v>40759212</v>
      </c>
      <c r="S1678" s="34" t="str">
        <f t="shared" si="130"/>
        <v>CC40759212</v>
      </c>
      <c r="T1678" s="34" t="s">
        <v>749</v>
      </c>
      <c r="V1678" s="34" t="s">
        <v>5180</v>
      </c>
      <c r="W1678" s="34" t="s">
        <v>2502</v>
      </c>
      <c r="X1678" s="87">
        <v>19578</v>
      </c>
      <c r="Y1678">
        <v>69</v>
      </c>
      <c r="Z1678" s="36">
        <f>VLOOKUP($Y1678,[2]Edades!$A$3:$H$153,4,FALSE)</f>
        <v>6</v>
      </c>
      <c r="AA1678" s="34" t="str">
        <f>VLOOKUP($Y1678,[2]Edades!$A$3:$H$153,6,FALSE)</f>
        <v>6 - Persona mayor</v>
      </c>
      <c r="AB1678" s="34">
        <f>VLOOKUP($Y1678,[2]Edades!$A$3:$H$153,7,FALSE)</f>
        <v>14</v>
      </c>
      <c r="AC1678" s="34" t="str">
        <f>VLOOKUP($Y1678,[2]Edades!$A$3:$H$153,8,FALSE)</f>
        <v>65-69</v>
      </c>
      <c r="AD1678" s="34" t="s">
        <v>129</v>
      </c>
      <c r="AE1678" s="1">
        <v>2</v>
      </c>
      <c r="AF1678" s="34" t="s">
        <v>2137</v>
      </c>
      <c r="AG1678" s="34" t="s">
        <v>2127</v>
      </c>
      <c r="AH1678" s="34" t="s">
        <v>2127</v>
      </c>
      <c r="AK1678" s="34" t="s">
        <v>2127</v>
      </c>
      <c r="AM1678" s="34" t="s">
        <v>2127</v>
      </c>
      <c r="AN1678" s="36" t="s">
        <v>2127</v>
      </c>
      <c r="AO1678" s="36" t="s">
        <v>2127</v>
      </c>
      <c r="AP1678" s="34" t="s">
        <v>2127</v>
      </c>
      <c r="AQ1678" s="36" t="s">
        <v>2127</v>
      </c>
      <c r="AR1678" s="34" t="s">
        <v>2098</v>
      </c>
      <c r="AS1678" s="91" t="s">
        <v>7754</v>
      </c>
      <c r="AT1678" s="34">
        <v>3214443493</v>
      </c>
      <c r="AU1678" s="34" t="s">
        <v>2127</v>
      </c>
      <c r="AX1678" s="90"/>
      <c r="BA1678" s="91"/>
      <c r="BB1678" s="91"/>
      <c r="BC1678" s="91"/>
      <c r="BF1678" s="34" t="s">
        <v>4983</v>
      </c>
      <c r="BG1678" s="92" t="s">
        <v>2098</v>
      </c>
      <c r="BM1678" s="36" t="s">
        <v>131</v>
      </c>
      <c r="BN1678" s="34" t="s">
        <v>132</v>
      </c>
      <c r="BO1678" s="36">
        <v>0</v>
      </c>
      <c r="BQ1678" s="94"/>
      <c r="BS1678" s="36" t="s">
        <v>2127</v>
      </c>
      <c r="BU1678" s="95"/>
      <c r="BV1678" s="95"/>
      <c r="BW1678" s="61"/>
      <c r="BX1678" s="60"/>
      <c r="BY1678" s="59" t="str">
        <f t="shared" ca="1" si="131"/>
        <v/>
      </c>
      <c r="CD1678" s="68"/>
      <c r="CE1678" s="68"/>
      <c r="CF1678" s="67"/>
      <c r="CG1678">
        <v>80</v>
      </c>
      <c r="CH1678" s="2">
        <v>165</v>
      </c>
      <c r="CI1678" s="4">
        <f t="shared" si="132"/>
        <v>29.384756657483933</v>
      </c>
      <c r="CJ1678" s="5" t="str">
        <f t="shared" si="133"/>
        <v>SOBREPESO</v>
      </c>
      <c r="CK1678" s="36">
        <v>0</v>
      </c>
      <c r="CL1678" s="66"/>
      <c r="CM1678" s="89">
        <v>44470</v>
      </c>
      <c r="CN1678" s="97">
        <v>44488</v>
      </c>
      <c r="CP1678"/>
      <c r="CQ1678" s="65"/>
      <c r="CR1678" s="65"/>
      <c r="CS1678" s="98"/>
      <c r="CT1678"/>
      <c r="CU1678"/>
      <c r="CV1678" s="97"/>
      <c r="CW1678" s="2"/>
      <c r="CX1678" s="82"/>
      <c r="DG1678" s="64"/>
      <c r="DI1678" s="89"/>
      <c r="DJ1678" s="89"/>
      <c r="DN1678" s="34"/>
      <c r="DO1678" s="34"/>
      <c r="DP1678" s="34"/>
      <c r="DQ1678" s="34"/>
      <c r="DR1678" s="34"/>
      <c r="DS1678" s="34" t="s">
        <v>2127</v>
      </c>
      <c r="DT1678" s="34"/>
      <c r="DU1678" s="47">
        <v>44488</v>
      </c>
      <c r="DY1678" s="1">
        <v>3</v>
      </c>
      <c r="DZ1678" t="s">
        <v>7940</v>
      </c>
      <c r="EB1678" s="4"/>
      <c r="EJ1678"/>
      <c r="EL1678" s="34"/>
      <c r="EN1678" s="34"/>
    </row>
    <row r="1679" spans="1:144" x14ac:dyDescent="0.25">
      <c r="A1679" s="85">
        <v>2022</v>
      </c>
      <c r="B1679" s="87">
        <v>44830</v>
      </c>
      <c r="C1679" t="s">
        <v>121</v>
      </c>
      <c r="D1679" t="s">
        <v>122</v>
      </c>
      <c r="E1679" s="34" t="s">
        <v>7938</v>
      </c>
      <c r="F1679" s="34">
        <f t="shared" si="134"/>
        <v>1678</v>
      </c>
      <c r="G1679" s="34" t="s">
        <v>4985</v>
      </c>
      <c r="H1679">
        <v>18</v>
      </c>
      <c r="I1679" s="34" t="s">
        <v>6141</v>
      </c>
      <c r="J1679" s="34" t="s">
        <v>4988</v>
      </c>
      <c r="K1679" s="34" t="str">
        <f>VLOOKUP(J1679,[2]CodMpios!$B$347:$E$362,4,FALSE)</f>
        <v>18001 - Florencia</v>
      </c>
      <c r="L1679" s="34" t="str">
        <f>VLOOKUP($J1679,[2]Coord_Mpios_X_Y!$B$2:$K$1123,9,FALSE)</f>
        <v>1,749138703818</v>
      </c>
      <c r="M1679" s="34" t="str">
        <f>VLOOKUP($J1679,[2]Coord_Mpios_X_Y!$B$2:$K$1123,10,FALSE)</f>
        <v>-75,558239064333</v>
      </c>
      <c r="N1679" s="34" t="s">
        <v>139</v>
      </c>
      <c r="O1679" s="34" t="s">
        <v>126</v>
      </c>
      <c r="Q1679" s="34" t="s">
        <v>127</v>
      </c>
      <c r="R1679" s="34">
        <v>4670142</v>
      </c>
      <c r="S1679" s="34" t="str">
        <f t="shared" si="130"/>
        <v>CC4670142</v>
      </c>
      <c r="T1679" s="34" t="s">
        <v>200</v>
      </c>
      <c r="V1679" s="34" t="s">
        <v>402</v>
      </c>
      <c r="W1679" s="34" t="s">
        <v>732</v>
      </c>
      <c r="X1679" s="87">
        <v>27008</v>
      </c>
      <c r="Y1679">
        <v>49</v>
      </c>
      <c r="Z1679" s="36">
        <f>VLOOKUP($Y1679,[2]Edades!$A$3:$H$153,4,FALSE)</f>
        <v>5</v>
      </c>
      <c r="AA1679" s="34" t="str">
        <f>VLOOKUP($Y1679,[2]Edades!$A$3:$H$153,6,FALSE)</f>
        <v>5 - Adultez</v>
      </c>
      <c r="AB1679" s="34">
        <f>VLOOKUP($Y1679,[2]Edades!$A$3:$H$153,7,FALSE)</f>
        <v>10</v>
      </c>
      <c r="AC1679" s="34" t="str">
        <f>VLOOKUP($Y1679,[2]Edades!$A$3:$H$153,8,FALSE)</f>
        <v>45-49</v>
      </c>
      <c r="AD1679" s="34" t="s">
        <v>146</v>
      </c>
      <c r="AE1679">
        <v>1</v>
      </c>
      <c r="AF1679" s="34" t="s">
        <v>130</v>
      </c>
      <c r="AG1679" s="34" t="s">
        <v>2127</v>
      </c>
      <c r="AH1679" s="34" t="s">
        <v>2127</v>
      </c>
      <c r="AK1679" s="34" t="s">
        <v>139</v>
      </c>
      <c r="AM1679" s="34" t="s">
        <v>2127</v>
      </c>
      <c r="AN1679" s="36" t="s">
        <v>2127</v>
      </c>
      <c r="AO1679" s="36" t="s">
        <v>2127</v>
      </c>
      <c r="AP1679" s="34" t="s">
        <v>2127</v>
      </c>
      <c r="AQ1679" s="36" t="s">
        <v>2127</v>
      </c>
      <c r="AR1679" s="34" t="s">
        <v>2098</v>
      </c>
      <c r="AS1679" s="91" t="s">
        <v>7755</v>
      </c>
      <c r="AT1679" s="34">
        <v>3104576186</v>
      </c>
      <c r="AU1679" s="34" t="s">
        <v>2127</v>
      </c>
      <c r="AX1679" s="90"/>
      <c r="BA1679" s="91"/>
      <c r="BB1679" s="91"/>
      <c r="BC1679" s="91"/>
      <c r="BF1679" s="34" t="s">
        <v>4983</v>
      </c>
      <c r="BG1679" s="92" t="s">
        <v>2098</v>
      </c>
      <c r="BM1679" s="36" t="s">
        <v>131</v>
      </c>
      <c r="BN1679" s="34" t="s">
        <v>132</v>
      </c>
      <c r="BO1679" s="36">
        <v>0</v>
      </c>
      <c r="BQ1679" s="94"/>
      <c r="BS1679" s="36" t="s">
        <v>2127</v>
      </c>
      <c r="BU1679" s="95"/>
      <c r="BV1679" s="95"/>
      <c r="BW1679" s="61"/>
      <c r="BX1679" s="60"/>
      <c r="BY1679" s="59" t="str">
        <f t="shared" ca="1" si="131"/>
        <v/>
      </c>
      <c r="CD1679" s="68"/>
      <c r="CE1679" s="68"/>
      <c r="CF1679" s="67"/>
      <c r="CG1679">
        <v>67</v>
      </c>
      <c r="CH1679" s="2">
        <v>167</v>
      </c>
      <c r="CI1679" s="4">
        <f t="shared" si="132"/>
        <v>24.023808670084982</v>
      </c>
      <c r="CJ1679" s="5" t="str">
        <f t="shared" si="133"/>
        <v>NORMAL</v>
      </c>
      <c r="CK1679" s="36">
        <v>0</v>
      </c>
      <c r="CL1679" s="66"/>
      <c r="CM1679" s="89">
        <v>44473</v>
      </c>
      <c r="CN1679" s="97">
        <v>44495</v>
      </c>
      <c r="CP1679"/>
      <c r="CQ1679" s="65"/>
      <c r="CR1679" s="65"/>
      <c r="CS1679" s="98"/>
      <c r="CT1679"/>
      <c r="CU1679"/>
      <c r="CV1679" s="97"/>
      <c r="CW1679" s="2"/>
      <c r="CX1679" s="82"/>
      <c r="DG1679" s="64"/>
      <c r="DI1679" s="89"/>
      <c r="DJ1679" s="89"/>
      <c r="DN1679" s="34"/>
      <c r="DO1679" s="34"/>
      <c r="DP1679" s="34"/>
      <c r="DQ1679" s="34"/>
      <c r="DR1679" s="34"/>
      <c r="DS1679" s="34" t="s">
        <v>2127</v>
      </c>
      <c r="DT1679" s="34"/>
      <c r="DU1679" s="47">
        <v>44526</v>
      </c>
      <c r="DY1679" s="1">
        <v>1</v>
      </c>
      <c r="DZ1679" t="s">
        <v>7940</v>
      </c>
      <c r="EB1679" s="4"/>
      <c r="EJ1679"/>
      <c r="EL1679" s="34"/>
      <c r="EN1679" s="34"/>
    </row>
    <row r="1680" spans="1:144" x14ac:dyDescent="0.25">
      <c r="A1680" s="85">
        <v>2022</v>
      </c>
      <c r="B1680" s="87">
        <v>44830</v>
      </c>
      <c r="C1680" t="s">
        <v>121</v>
      </c>
      <c r="D1680" t="s">
        <v>122</v>
      </c>
      <c r="E1680" s="34" t="s">
        <v>7938</v>
      </c>
      <c r="F1680" s="34">
        <f t="shared" si="134"/>
        <v>1679</v>
      </c>
      <c r="G1680" s="34" t="s">
        <v>4985</v>
      </c>
      <c r="H1680">
        <v>18</v>
      </c>
      <c r="I1680" s="34" t="s">
        <v>6141</v>
      </c>
      <c r="J1680" s="34" t="s">
        <v>5002</v>
      </c>
      <c r="K1680" s="34" t="str">
        <f>VLOOKUP(J1680,[2]CodMpios!$B$347:$E$362,4,FALSE)</f>
        <v>18860 - Valparaíso</v>
      </c>
      <c r="L1680" s="34" t="str">
        <f>VLOOKUP($J1680,[2]Coord_Mpios_X_Y!$B$2:$K$1123,9,FALSE)</f>
        <v>1,061292206570</v>
      </c>
      <c r="M1680" s="34" t="str">
        <f>VLOOKUP($J1680,[2]Coord_Mpios_X_Y!$B$2:$K$1123,10,FALSE)</f>
        <v>-75,627047667443</v>
      </c>
      <c r="N1680" s="34" t="s">
        <v>125</v>
      </c>
      <c r="O1680" s="34" t="s">
        <v>126</v>
      </c>
      <c r="Q1680" s="34" t="s">
        <v>127</v>
      </c>
      <c r="R1680" s="34">
        <v>17643898</v>
      </c>
      <c r="S1680" s="34" t="str">
        <f t="shared" si="130"/>
        <v>CC17643898</v>
      </c>
      <c r="T1680" s="34" t="s">
        <v>5179</v>
      </c>
      <c r="V1680" s="34" t="s">
        <v>2369</v>
      </c>
      <c r="W1680" s="34" t="s">
        <v>763</v>
      </c>
      <c r="X1680" s="87">
        <v>25253</v>
      </c>
      <c r="Y1680">
        <v>54</v>
      </c>
      <c r="Z1680" s="36">
        <f>VLOOKUP($Y1680,[2]Edades!$A$3:$H$153,4,FALSE)</f>
        <v>5</v>
      </c>
      <c r="AA1680" s="34" t="str">
        <f>VLOOKUP($Y1680,[2]Edades!$A$3:$H$153,6,FALSE)</f>
        <v>5 - Adultez</v>
      </c>
      <c r="AB1680" s="34">
        <f>VLOOKUP($Y1680,[2]Edades!$A$3:$H$153,7,FALSE)</f>
        <v>11</v>
      </c>
      <c r="AC1680" s="34" t="str">
        <f>VLOOKUP($Y1680,[2]Edades!$A$3:$H$153,8,FALSE)</f>
        <v>50-54</v>
      </c>
      <c r="AD1680" s="34" t="s">
        <v>146</v>
      </c>
      <c r="AE1680">
        <v>1</v>
      </c>
      <c r="AF1680" s="34" t="s">
        <v>130</v>
      </c>
      <c r="AG1680" s="34" t="s">
        <v>2127</v>
      </c>
      <c r="AH1680" s="34" t="s">
        <v>2127</v>
      </c>
      <c r="AK1680" s="34" t="s">
        <v>125</v>
      </c>
      <c r="AM1680" s="34" t="s">
        <v>2127</v>
      </c>
      <c r="AN1680" s="36" t="s">
        <v>2127</v>
      </c>
      <c r="AO1680" s="36" t="s">
        <v>2127</v>
      </c>
      <c r="AP1680" s="34" t="s">
        <v>2127</v>
      </c>
      <c r="AQ1680" s="36" t="s">
        <v>2127</v>
      </c>
      <c r="AR1680" s="34" t="s">
        <v>5262</v>
      </c>
      <c r="AS1680" s="91" t="s">
        <v>7756</v>
      </c>
      <c r="AT1680" s="34">
        <v>3126890131</v>
      </c>
      <c r="AU1680" s="34" t="s">
        <v>2127</v>
      </c>
      <c r="AX1680" s="90"/>
      <c r="BA1680" s="91"/>
      <c r="BB1680" s="91"/>
      <c r="BC1680" s="91"/>
      <c r="BF1680" s="34" t="s">
        <v>4983</v>
      </c>
      <c r="BG1680" s="92" t="s">
        <v>2098</v>
      </c>
      <c r="BM1680" s="36" t="s">
        <v>131</v>
      </c>
      <c r="BN1680" s="34" t="s">
        <v>132</v>
      </c>
      <c r="BO1680" s="36">
        <v>0</v>
      </c>
      <c r="BQ1680" s="94"/>
      <c r="BS1680" s="36" t="s">
        <v>2127</v>
      </c>
      <c r="BU1680" s="95"/>
      <c r="BV1680" s="95"/>
      <c r="BW1680" s="61"/>
      <c r="BX1680" s="60"/>
      <c r="BY1680" s="59" t="str">
        <f t="shared" ca="1" si="131"/>
        <v/>
      </c>
      <c r="CD1680" s="68"/>
      <c r="CE1680" s="68"/>
      <c r="CF1680" s="67"/>
      <c r="CG1680">
        <v>95</v>
      </c>
      <c r="CH1680" s="2">
        <v>177</v>
      </c>
      <c r="CI1680" s="4">
        <f t="shared" si="132"/>
        <v>30.323342589932647</v>
      </c>
      <c r="CJ1680" s="5" t="str">
        <f t="shared" si="133"/>
        <v>OBESIDAD</v>
      </c>
      <c r="CK1680" s="36">
        <v>0</v>
      </c>
      <c r="CL1680" s="66"/>
      <c r="CM1680" s="89">
        <v>44474</v>
      </c>
      <c r="CN1680" s="97">
        <v>44496</v>
      </c>
      <c r="CP1680"/>
      <c r="CQ1680" s="65"/>
      <c r="CR1680" s="65"/>
      <c r="CS1680" s="98"/>
      <c r="CT1680"/>
      <c r="CU1680"/>
      <c r="CV1680" s="97"/>
      <c r="CW1680" s="2">
        <v>125</v>
      </c>
      <c r="CX1680" s="82">
        <v>89</v>
      </c>
      <c r="DG1680" s="64"/>
      <c r="DI1680" s="89">
        <v>44603</v>
      </c>
      <c r="DJ1680" s="89"/>
      <c r="DN1680" s="34"/>
      <c r="DO1680" s="34"/>
      <c r="DP1680" s="34"/>
      <c r="DQ1680" s="34"/>
      <c r="DR1680" s="34"/>
      <c r="DS1680" s="34" t="s">
        <v>2127</v>
      </c>
      <c r="DT1680" s="34"/>
      <c r="DU1680" s="47">
        <v>44496</v>
      </c>
      <c r="DY1680" s="1">
        <v>2</v>
      </c>
      <c r="DZ1680" t="s">
        <v>7940</v>
      </c>
      <c r="EB1680" s="4">
        <v>144</v>
      </c>
      <c r="EH1680" s="4">
        <v>7.2</v>
      </c>
      <c r="EJ1680"/>
      <c r="EL1680" s="34"/>
      <c r="EN1680" s="34"/>
    </row>
    <row r="1681" spans="1:144" x14ac:dyDescent="0.25">
      <c r="A1681" s="85">
        <v>2022</v>
      </c>
      <c r="B1681" s="87">
        <v>44830</v>
      </c>
      <c r="C1681" t="s">
        <v>121</v>
      </c>
      <c r="D1681" t="s">
        <v>122</v>
      </c>
      <c r="E1681" s="34" t="s">
        <v>7938</v>
      </c>
      <c r="F1681" s="34">
        <f t="shared" si="134"/>
        <v>1680</v>
      </c>
      <c r="G1681" s="34" t="s">
        <v>4985</v>
      </c>
      <c r="H1681">
        <v>18</v>
      </c>
      <c r="I1681" s="34" t="s">
        <v>6141</v>
      </c>
      <c r="J1681" s="34" t="s">
        <v>4988</v>
      </c>
      <c r="K1681" s="34" t="str">
        <f>VLOOKUP(J1681,[2]CodMpios!$B$347:$E$362,4,FALSE)</f>
        <v>18001 - Florencia</v>
      </c>
      <c r="L1681" s="34" t="str">
        <f>VLOOKUP($J1681,[2]Coord_Mpios_X_Y!$B$2:$K$1123,9,FALSE)</f>
        <v>1,749138703818</v>
      </c>
      <c r="M1681" s="34" t="str">
        <f>VLOOKUP($J1681,[2]Coord_Mpios_X_Y!$B$2:$K$1123,10,FALSE)</f>
        <v>-75,558239064333</v>
      </c>
      <c r="N1681" s="34" t="s">
        <v>125</v>
      </c>
      <c r="O1681" s="34" t="s">
        <v>126</v>
      </c>
      <c r="Q1681" s="34" t="s">
        <v>127</v>
      </c>
      <c r="R1681" s="34">
        <v>1117497045</v>
      </c>
      <c r="S1681" s="34" t="str">
        <f t="shared" si="130"/>
        <v>CC1117497045</v>
      </c>
      <c r="T1681" s="34" t="s">
        <v>2178</v>
      </c>
      <c r="U1681" s="34" t="s">
        <v>625</v>
      </c>
      <c r="V1681" s="34" t="s">
        <v>5146</v>
      </c>
      <c r="W1681" s="34" t="s">
        <v>373</v>
      </c>
      <c r="X1681" s="87">
        <v>31727</v>
      </c>
      <c r="Y1681">
        <v>36</v>
      </c>
      <c r="Z1681" s="36">
        <f>VLOOKUP($Y1681,[2]Edades!$A$3:$H$153,4,FALSE)</f>
        <v>5</v>
      </c>
      <c r="AA1681" s="34" t="str">
        <f>VLOOKUP($Y1681,[2]Edades!$A$3:$H$153,6,FALSE)</f>
        <v>5 - Adultez</v>
      </c>
      <c r="AB1681" s="34">
        <f>VLOOKUP($Y1681,[2]Edades!$A$3:$H$153,7,FALSE)</f>
        <v>8</v>
      </c>
      <c r="AC1681" s="34" t="str">
        <f>VLOOKUP($Y1681,[2]Edades!$A$3:$H$153,8,FALSE)</f>
        <v>35-39</v>
      </c>
      <c r="AD1681" s="34" t="s">
        <v>146</v>
      </c>
      <c r="AE1681">
        <v>1</v>
      </c>
      <c r="AF1681" s="34" t="s">
        <v>130</v>
      </c>
      <c r="AG1681" s="34" t="s">
        <v>2127</v>
      </c>
      <c r="AH1681" s="34" t="s">
        <v>2127</v>
      </c>
      <c r="AK1681" s="34" t="s">
        <v>125</v>
      </c>
      <c r="AM1681" s="34" t="s">
        <v>2127</v>
      </c>
      <c r="AN1681" s="36" t="s">
        <v>2127</v>
      </c>
      <c r="AO1681" s="36" t="s">
        <v>2127</v>
      </c>
      <c r="AP1681" s="34" t="s">
        <v>2127</v>
      </c>
      <c r="AQ1681" s="36" t="s">
        <v>2127</v>
      </c>
      <c r="AR1681" s="34" t="s">
        <v>2098</v>
      </c>
      <c r="AS1681" s="91" t="s">
        <v>7757</v>
      </c>
      <c r="AT1681" s="34">
        <v>3144145706</v>
      </c>
      <c r="AU1681" s="34" t="s">
        <v>2127</v>
      </c>
      <c r="AX1681" s="90"/>
      <c r="BA1681" s="91"/>
      <c r="BB1681" s="91"/>
      <c r="BC1681" s="91"/>
      <c r="BF1681" s="34" t="s">
        <v>4983</v>
      </c>
      <c r="BG1681" s="92" t="s">
        <v>2098</v>
      </c>
      <c r="BM1681" s="36" t="s">
        <v>131</v>
      </c>
      <c r="BN1681" s="34" t="s">
        <v>132</v>
      </c>
      <c r="BO1681" s="36">
        <v>0</v>
      </c>
      <c r="BQ1681" s="94"/>
      <c r="BS1681" s="36" t="s">
        <v>2127</v>
      </c>
      <c r="BU1681" s="95"/>
      <c r="BV1681" s="95"/>
      <c r="BW1681" s="61"/>
      <c r="BX1681" s="60"/>
      <c r="BY1681" s="59" t="str">
        <f t="shared" ca="1" si="131"/>
        <v/>
      </c>
      <c r="CD1681" s="68"/>
      <c r="CE1681" s="68"/>
      <c r="CF1681" s="67"/>
      <c r="CG1681"/>
      <c r="CH1681" s="2"/>
      <c r="CI1681" s="4" t="e">
        <f t="shared" si="132"/>
        <v>#DIV/0!</v>
      </c>
      <c r="CJ1681" s="5" t="str">
        <f t="shared" si="133"/>
        <v>SIN DATO</v>
      </c>
      <c r="CK1681" s="36">
        <v>0</v>
      </c>
      <c r="CL1681" s="66"/>
      <c r="CM1681" s="89">
        <v>43972</v>
      </c>
      <c r="CN1681" s="97">
        <v>43978</v>
      </c>
      <c r="CP1681"/>
      <c r="CQ1681" s="65"/>
      <c r="CR1681" s="65"/>
      <c r="CS1681" s="98"/>
      <c r="CT1681"/>
      <c r="CU1681"/>
      <c r="CV1681" s="97"/>
      <c r="CW1681" s="2"/>
      <c r="CX1681" s="82"/>
      <c r="DG1681" s="64"/>
      <c r="DI1681" s="89"/>
      <c r="DJ1681" s="89"/>
      <c r="DN1681" s="34"/>
      <c r="DO1681" s="34"/>
      <c r="DP1681" s="34"/>
      <c r="DQ1681" s="34"/>
      <c r="DR1681" s="34"/>
      <c r="DS1681" s="34" t="s">
        <v>2127</v>
      </c>
      <c r="DT1681" s="34"/>
      <c r="DU1681" s="47">
        <v>43978</v>
      </c>
      <c r="DY1681" s="1">
        <v>1</v>
      </c>
      <c r="DZ1681" t="s">
        <v>7941</v>
      </c>
      <c r="EB1681" s="4"/>
      <c r="EJ1681"/>
      <c r="EL1681" s="34"/>
      <c r="EN1681" s="34"/>
    </row>
    <row r="1682" spans="1:144" x14ac:dyDescent="0.25">
      <c r="A1682" s="85">
        <v>2022</v>
      </c>
      <c r="B1682" s="87">
        <v>44830</v>
      </c>
      <c r="C1682" t="s">
        <v>121</v>
      </c>
      <c r="D1682" t="s">
        <v>122</v>
      </c>
      <c r="E1682" s="34" t="s">
        <v>7938</v>
      </c>
      <c r="F1682" s="34">
        <f t="shared" si="134"/>
        <v>1681</v>
      </c>
      <c r="G1682" s="34" t="s">
        <v>4985</v>
      </c>
      <c r="H1682">
        <v>18</v>
      </c>
      <c r="I1682" s="34" t="s">
        <v>6141</v>
      </c>
      <c r="J1682" s="34" t="s">
        <v>4988</v>
      </c>
      <c r="K1682" s="34" t="str">
        <f>VLOOKUP(J1682,[2]CodMpios!$B$347:$E$362,4,FALSE)</f>
        <v>18001 - Florencia</v>
      </c>
      <c r="L1682" s="34" t="str">
        <f>VLOOKUP($J1682,[2]Coord_Mpios_X_Y!$B$2:$K$1123,9,FALSE)</f>
        <v>1,749138703818</v>
      </c>
      <c r="M1682" s="34" t="str">
        <f>VLOOKUP($J1682,[2]Coord_Mpios_X_Y!$B$2:$K$1123,10,FALSE)</f>
        <v>-75,558239064333</v>
      </c>
      <c r="N1682" s="34" t="s">
        <v>125</v>
      </c>
      <c r="O1682" s="34" t="s">
        <v>126</v>
      </c>
      <c r="Q1682" s="34" t="s">
        <v>127</v>
      </c>
      <c r="R1682" s="34">
        <v>40757503</v>
      </c>
      <c r="S1682" s="34" t="str">
        <f t="shared" si="130"/>
        <v>CC40757503</v>
      </c>
      <c r="T1682" s="34" t="s">
        <v>986</v>
      </c>
      <c r="U1682" s="34" t="s">
        <v>553</v>
      </c>
      <c r="V1682" s="34" t="s">
        <v>759</v>
      </c>
      <c r="W1682" s="34" t="s">
        <v>135</v>
      </c>
      <c r="X1682" s="87">
        <v>20458</v>
      </c>
      <c r="Y1682">
        <v>67</v>
      </c>
      <c r="Z1682" s="36">
        <f>VLOOKUP($Y1682,[2]Edades!$A$3:$H$153,4,FALSE)</f>
        <v>6</v>
      </c>
      <c r="AA1682" s="34" t="str">
        <f>VLOOKUP($Y1682,[2]Edades!$A$3:$H$153,6,FALSE)</f>
        <v>6 - Persona mayor</v>
      </c>
      <c r="AB1682" s="34">
        <f>VLOOKUP($Y1682,[2]Edades!$A$3:$H$153,7,FALSE)</f>
        <v>14</v>
      </c>
      <c r="AC1682" s="34" t="str">
        <f>VLOOKUP($Y1682,[2]Edades!$A$3:$H$153,8,FALSE)</f>
        <v>65-69</v>
      </c>
      <c r="AD1682" s="34" t="s">
        <v>129</v>
      </c>
      <c r="AE1682" s="1">
        <v>2</v>
      </c>
      <c r="AF1682" s="34" t="s">
        <v>2137</v>
      </c>
      <c r="AG1682" s="34" t="s">
        <v>2127</v>
      </c>
      <c r="AH1682" s="34" t="s">
        <v>2127</v>
      </c>
      <c r="AK1682" s="34" t="s">
        <v>125</v>
      </c>
      <c r="AM1682" s="34" t="s">
        <v>2127</v>
      </c>
      <c r="AN1682" s="36" t="s">
        <v>2127</v>
      </c>
      <c r="AO1682" s="36" t="s">
        <v>2127</v>
      </c>
      <c r="AP1682" s="34" t="s">
        <v>2127</v>
      </c>
      <c r="AQ1682" s="36" t="s">
        <v>2127</v>
      </c>
      <c r="AR1682" s="34" t="s">
        <v>2098</v>
      </c>
      <c r="AS1682" s="91" t="s">
        <v>7758</v>
      </c>
      <c r="AT1682" s="34">
        <v>3222239365</v>
      </c>
      <c r="AU1682" s="34" t="s">
        <v>2127</v>
      </c>
      <c r="AX1682" s="90"/>
      <c r="BA1682" s="91"/>
      <c r="BB1682" s="91"/>
      <c r="BC1682" s="91"/>
      <c r="BF1682" s="34" t="s">
        <v>4983</v>
      </c>
      <c r="BG1682" s="92" t="s">
        <v>2098</v>
      </c>
      <c r="BM1682" s="36" t="s">
        <v>131</v>
      </c>
      <c r="BN1682" s="34" t="s">
        <v>132</v>
      </c>
      <c r="BO1682" s="36">
        <v>0</v>
      </c>
      <c r="BQ1682" s="94"/>
      <c r="BS1682" s="36" t="s">
        <v>2127</v>
      </c>
      <c r="BU1682" s="95"/>
      <c r="BV1682" s="95"/>
      <c r="BW1682" s="61"/>
      <c r="BX1682" s="60"/>
      <c r="BY1682" s="59" t="str">
        <f t="shared" ca="1" si="131"/>
        <v/>
      </c>
      <c r="CD1682" s="68"/>
      <c r="CE1682" s="68"/>
      <c r="CF1682" s="67"/>
      <c r="CG1682">
        <v>60</v>
      </c>
      <c r="CH1682" s="2">
        <v>160</v>
      </c>
      <c r="CI1682" s="4">
        <f t="shared" si="132"/>
        <v>23.437499999999996</v>
      </c>
      <c r="CJ1682" s="5" t="str">
        <f t="shared" si="133"/>
        <v>NORMAL</v>
      </c>
      <c r="CK1682" s="36">
        <v>0</v>
      </c>
      <c r="CL1682" s="66"/>
      <c r="CM1682" s="89">
        <v>44454</v>
      </c>
      <c r="CN1682" s="97">
        <v>44473</v>
      </c>
      <c r="CP1682"/>
      <c r="CQ1682" s="65"/>
      <c r="CR1682" s="65"/>
      <c r="CS1682" s="98"/>
      <c r="CT1682"/>
      <c r="CU1682"/>
      <c r="CV1682" s="97"/>
      <c r="CW1682" s="2"/>
      <c r="CX1682" s="82"/>
      <c r="DG1682" s="64"/>
      <c r="DI1682" s="89"/>
      <c r="DJ1682" s="89"/>
      <c r="DN1682" s="34"/>
      <c r="DO1682" s="34"/>
      <c r="DP1682" s="34"/>
      <c r="DQ1682" s="34"/>
      <c r="DR1682" s="34"/>
      <c r="DS1682" s="34" t="s">
        <v>2127</v>
      </c>
      <c r="DT1682" s="34"/>
      <c r="DZ1682" t="s">
        <v>7941</v>
      </c>
      <c r="EB1682" s="4"/>
      <c r="EJ1682"/>
      <c r="EL1682" s="34"/>
      <c r="EN1682" s="34"/>
    </row>
    <row r="1683" spans="1:144" x14ac:dyDescent="0.25">
      <c r="A1683" s="85">
        <v>2022</v>
      </c>
      <c r="B1683" s="87">
        <v>44830</v>
      </c>
      <c r="C1683" t="s">
        <v>121</v>
      </c>
      <c r="D1683" t="s">
        <v>122</v>
      </c>
      <c r="E1683" s="34" t="s">
        <v>7938</v>
      </c>
      <c r="F1683" s="34">
        <f t="shared" si="134"/>
        <v>1682</v>
      </c>
      <c r="G1683" s="34" t="s">
        <v>4985</v>
      </c>
      <c r="H1683">
        <v>18</v>
      </c>
      <c r="I1683" s="34" t="s">
        <v>6141</v>
      </c>
      <c r="J1683" s="34" t="s">
        <v>4988</v>
      </c>
      <c r="K1683" s="34" t="str">
        <f>VLOOKUP(J1683,[2]CodMpios!$B$347:$E$362,4,FALSE)</f>
        <v>18001 - Florencia</v>
      </c>
      <c r="L1683" s="34" t="str">
        <f>VLOOKUP($J1683,[2]Coord_Mpios_X_Y!$B$2:$K$1123,9,FALSE)</f>
        <v>1,749138703818</v>
      </c>
      <c r="M1683" s="34" t="str">
        <f>VLOOKUP($J1683,[2]Coord_Mpios_X_Y!$B$2:$K$1123,10,FALSE)</f>
        <v>-75,558239064333</v>
      </c>
      <c r="N1683" s="34" t="s">
        <v>125</v>
      </c>
      <c r="O1683" s="34" t="s">
        <v>126</v>
      </c>
      <c r="Q1683" s="34" t="s">
        <v>127</v>
      </c>
      <c r="R1683" s="34">
        <v>40755676</v>
      </c>
      <c r="S1683" s="34" t="str">
        <f t="shared" si="130"/>
        <v>CC40755676</v>
      </c>
      <c r="T1683" s="34" t="s">
        <v>838</v>
      </c>
      <c r="V1683" s="34" t="s">
        <v>1074</v>
      </c>
      <c r="W1683" s="34" t="s">
        <v>497</v>
      </c>
      <c r="X1683" s="87">
        <v>19647</v>
      </c>
      <c r="Y1683">
        <v>69</v>
      </c>
      <c r="Z1683" s="36">
        <f>VLOOKUP($Y1683,[2]Edades!$A$3:$H$153,4,FALSE)</f>
        <v>6</v>
      </c>
      <c r="AA1683" s="34" t="str">
        <f>VLOOKUP($Y1683,[2]Edades!$A$3:$H$153,6,FALSE)</f>
        <v>6 - Persona mayor</v>
      </c>
      <c r="AB1683" s="34">
        <f>VLOOKUP($Y1683,[2]Edades!$A$3:$H$153,7,FALSE)</f>
        <v>14</v>
      </c>
      <c r="AC1683" s="34" t="str">
        <f>VLOOKUP($Y1683,[2]Edades!$A$3:$H$153,8,FALSE)</f>
        <v>65-69</v>
      </c>
      <c r="AD1683" s="34" t="s">
        <v>129</v>
      </c>
      <c r="AE1683" s="1">
        <v>2</v>
      </c>
      <c r="AF1683" s="34" t="s">
        <v>2137</v>
      </c>
      <c r="AG1683" s="34" t="s">
        <v>2127</v>
      </c>
      <c r="AH1683" s="34" t="s">
        <v>2127</v>
      </c>
      <c r="AK1683" s="34" t="s">
        <v>125</v>
      </c>
      <c r="AM1683" s="34" t="s">
        <v>2127</v>
      </c>
      <c r="AN1683" s="36" t="s">
        <v>2127</v>
      </c>
      <c r="AO1683" s="36" t="s">
        <v>2127</v>
      </c>
      <c r="AP1683" s="34" t="s">
        <v>2127</v>
      </c>
      <c r="AQ1683" s="36" t="s">
        <v>2127</v>
      </c>
      <c r="AR1683" s="34" t="s">
        <v>2098</v>
      </c>
      <c r="AS1683" s="91" t="s">
        <v>7759</v>
      </c>
      <c r="AT1683" s="34">
        <v>3124956471</v>
      </c>
      <c r="AU1683" s="34" t="s">
        <v>2127</v>
      </c>
      <c r="AX1683" s="90"/>
      <c r="BA1683" s="91"/>
      <c r="BB1683" s="91"/>
      <c r="BC1683" s="91"/>
      <c r="BF1683" s="34" t="s">
        <v>4983</v>
      </c>
      <c r="BG1683" s="92" t="s">
        <v>2098</v>
      </c>
      <c r="BM1683" s="36" t="s">
        <v>131</v>
      </c>
      <c r="BN1683" s="34" t="s">
        <v>132</v>
      </c>
      <c r="BO1683" s="36">
        <v>0</v>
      </c>
      <c r="BQ1683" s="94"/>
      <c r="BS1683" s="36" t="s">
        <v>2127</v>
      </c>
      <c r="BU1683" s="95"/>
      <c r="BV1683" s="95"/>
      <c r="BW1683" s="61"/>
      <c r="BX1683" s="60"/>
      <c r="BY1683" s="59" t="str">
        <f t="shared" ca="1" si="131"/>
        <v/>
      </c>
      <c r="CD1683" s="68"/>
      <c r="CE1683" s="68"/>
      <c r="CF1683" s="67"/>
      <c r="CG1683">
        <v>65</v>
      </c>
      <c r="CH1683" s="2">
        <v>160</v>
      </c>
      <c r="CI1683" s="4">
        <f t="shared" si="132"/>
        <v>25.390624999999996</v>
      </c>
      <c r="CJ1683" s="5" t="str">
        <f t="shared" si="133"/>
        <v>SOBREPESO</v>
      </c>
      <c r="CK1683" s="36">
        <v>0</v>
      </c>
      <c r="CL1683" s="66"/>
      <c r="CM1683" s="89">
        <v>44473</v>
      </c>
      <c r="CN1683" s="97">
        <v>44490</v>
      </c>
      <c r="CP1683"/>
      <c r="CQ1683" s="65"/>
      <c r="CR1683" s="65"/>
      <c r="CS1683" s="98"/>
      <c r="CT1683"/>
      <c r="CU1683"/>
      <c r="CV1683" s="97"/>
      <c r="CW1683" s="2">
        <v>120</v>
      </c>
      <c r="CX1683" s="82">
        <v>70</v>
      </c>
      <c r="DG1683" s="64"/>
      <c r="DI1683" s="89"/>
      <c r="DJ1683" s="89"/>
      <c r="DN1683" s="34"/>
      <c r="DO1683" s="34"/>
      <c r="DP1683" s="34"/>
      <c r="DQ1683" s="34"/>
      <c r="DR1683" s="34"/>
      <c r="DS1683" s="34" t="s">
        <v>2127</v>
      </c>
      <c r="DT1683" s="34"/>
      <c r="DU1683" s="47">
        <v>44594</v>
      </c>
      <c r="DY1683" s="1">
        <v>2</v>
      </c>
      <c r="DZ1683" t="s">
        <v>7941</v>
      </c>
      <c r="EB1683" s="4"/>
      <c r="ED1683" s="4">
        <v>112</v>
      </c>
      <c r="EJ1683"/>
      <c r="EL1683" s="34"/>
      <c r="EN1683" s="34"/>
    </row>
    <row r="1684" spans="1:144" x14ac:dyDescent="0.25">
      <c r="A1684" s="85">
        <v>2022</v>
      </c>
      <c r="B1684" s="87">
        <v>44830</v>
      </c>
      <c r="C1684" t="s">
        <v>121</v>
      </c>
      <c r="D1684" t="s">
        <v>122</v>
      </c>
      <c r="E1684" s="34" t="s">
        <v>7938</v>
      </c>
      <c r="F1684" s="34">
        <f t="shared" si="134"/>
        <v>1683</v>
      </c>
      <c r="G1684" s="34" t="s">
        <v>4985</v>
      </c>
      <c r="H1684">
        <v>18</v>
      </c>
      <c r="I1684" s="34" t="s">
        <v>6141</v>
      </c>
      <c r="J1684" s="34" t="s">
        <v>4988</v>
      </c>
      <c r="K1684" s="34" t="str">
        <f>VLOOKUP(J1684,[2]CodMpios!$B$347:$E$362,4,FALSE)</f>
        <v>18001 - Florencia</v>
      </c>
      <c r="L1684" s="34" t="str">
        <f>VLOOKUP($J1684,[2]Coord_Mpios_X_Y!$B$2:$K$1123,9,FALSE)</f>
        <v>1,749138703818</v>
      </c>
      <c r="M1684" s="34" t="str">
        <f>VLOOKUP($J1684,[2]Coord_Mpios_X_Y!$B$2:$K$1123,10,FALSE)</f>
        <v>-75,558239064333</v>
      </c>
      <c r="N1684" s="34" t="s">
        <v>125</v>
      </c>
      <c r="O1684" s="34" t="s">
        <v>126</v>
      </c>
      <c r="Q1684" s="34" t="s">
        <v>127</v>
      </c>
      <c r="R1684" s="34">
        <v>17628972</v>
      </c>
      <c r="S1684" s="34" t="str">
        <f t="shared" si="130"/>
        <v>CC17628972</v>
      </c>
      <c r="T1684" s="34" t="s">
        <v>262</v>
      </c>
      <c r="V1684" s="34" t="s">
        <v>5178</v>
      </c>
      <c r="W1684" s="34" t="s">
        <v>5102</v>
      </c>
      <c r="X1684" s="87">
        <v>19658</v>
      </c>
      <c r="Y1684">
        <v>69</v>
      </c>
      <c r="Z1684" s="36">
        <f>VLOOKUP($Y1684,[2]Edades!$A$3:$H$153,4,FALSE)</f>
        <v>6</v>
      </c>
      <c r="AA1684" s="34" t="str">
        <f>VLOOKUP($Y1684,[2]Edades!$A$3:$H$153,6,FALSE)</f>
        <v>6 - Persona mayor</v>
      </c>
      <c r="AB1684" s="34">
        <f>VLOOKUP($Y1684,[2]Edades!$A$3:$H$153,7,FALSE)</f>
        <v>14</v>
      </c>
      <c r="AC1684" s="34" t="str">
        <f>VLOOKUP($Y1684,[2]Edades!$A$3:$H$153,8,FALSE)</f>
        <v>65-69</v>
      </c>
      <c r="AD1684" s="34" t="s">
        <v>146</v>
      </c>
      <c r="AE1684">
        <v>1</v>
      </c>
      <c r="AF1684" s="34" t="s">
        <v>2137</v>
      </c>
      <c r="AG1684" s="34" t="s">
        <v>2127</v>
      </c>
      <c r="AH1684" s="34" t="s">
        <v>2127</v>
      </c>
      <c r="AK1684" s="34" t="s">
        <v>125</v>
      </c>
      <c r="AM1684" s="34" t="s">
        <v>2127</v>
      </c>
      <c r="AN1684" s="36" t="s">
        <v>2127</v>
      </c>
      <c r="AO1684" s="36" t="s">
        <v>2127</v>
      </c>
      <c r="AP1684" s="34" t="s">
        <v>2127</v>
      </c>
      <c r="AQ1684" s="36" t="s">
        <v>2127</v>
      </c>
      <c r="AR1684" s="34" t="s">
        <v>2098</v>
      </c>
      <c r="AS1684" s="91" t="s">
        <v>7760</v>
      </c>
      <c r="AT1684" s="34">
        <v>3142470642</v>
      </c>
      <c r="AU1684" s="34" t="s">
        <v>2127</v>
      </c>
      <c r="AX1684" s="90"/>
      <c r="BA1684" s="91"/>
      <c r="BB1684" s="91"/>
      <c r="BC1684" s="91"/>
      <c r="BF1684" s="34" t="s">
        <v>4983</v>
      </c>
      <c r="BG1684" s="92" t="s">
        <v>2098</v>
      </c>
      <c r="BM1684" s="36" t="s">
        <v>131</v>
      </c>
      <c r="BN1684" s="34" t="s">
        <v>132</v>
      </c>
      <c r="BO1684" s="36">
        <v>0</v>
      </c>
      <c r="BQ1684" s="94"/>
      <c r="BS1684" s="36" t="s">
        <v>2127</v>
      </c>
      <c r="BU1684" s="95"/>
      <c r="BV1684" s="95"/>
      <c r="BW1684" s="61"/>
      <c r="BX1684" s="60"/>
      <c r="BY1684" s="59" t="str">
        <f t="shared" ca="1" si="131"/>
        <v/>
      </c>
      <c r="CD1684" s="68"/>
      <c r="CE1684" s="68"/>
      <c r="CF1684" s="67"/>
      <c r="CG1684">
        <v>74</v>
      </c>
      <c r="CH1684" s="2">
        <v>164</v>
      </c>
      <c r="CI1684" s="4">
        <f t="shared" si="132"/>
        <v>27.513384889946465</v>
      </c>
      <c r="CJ1684" s="5" t="str">
        <f t="shared" si="133"/>
        <v>SOBREPESO</v>
      </c>
      <c r="CK1684" s="36">
        <v>0</v>
      </c>
      <c r="CL1684" s="66"/>
      <c r="CM1684" s="89">
        <v>44474</v>
      </c>
      <c r="CN1684" s="97">
        <v>44502</v>
      </c>
      <c r="CP1684"/>
      <c r="CQ1684" s="65"/>
      <c r="CR1684" s="65"/>
      <c r="CS1684" s="98"/>
      <c r="CT1684"/>
      <c r="CU1684"/>
      <c r="CV1684" s="97"/>
      <c r="CW1684" s="2"/>
      <c r="CX1684" s="82"/>
      <c r="DG1684" s="64"/>
      <c r="DI1684" s="89"/>
      <c r="DJ1684" s="89"/>
      <c r="DN1684" s="34"/>
      <c r="DO1684" s="34"/>
      <c r="DP1684" s="34"/>
      <c r="DQ1684" s="34"/>
      <c r="DR1684" s="34"/>
      <c r="DS1684" s="34" t="s">
        <v>2127</v>
      </c>
      <c r="DT1684" s="34"/>
      <c r="DU1684" s="47">
        <v>44502</v>
      </c>
      <c r="DY1684" s="1">
        <v>1</v>
      </c>
      <c r="DZ1684" t="s">
        <v>7940</v>
      </c>
      <c r="EB1684" s="4"/>
      <c r="EJ1684"/>
      <c r="EL1684" s="34"/>
      <c r="EN1684" s="34"/>
    </row>
    <row r="1685" spans="1:144" x14ac:dyDescent="0.25">
      <c r="A1685" s="85">
        <v>2022</v>
      </c>
      <c r="B1685" s="87">
        <v>44830</v>
      </c>
      <c r="C1685" t="s">
        <v>121</v>
      </c>
      <c r="D1685" t="s">
        <v>122</v>
      </c>
      <c r="E1685" s="34" t="s">
        <v>7938</v>
      </c>
      <c r="F1685" s="34">
        <f t="shared" si="134"/>
        <v>1684</v>
      </c>
      <c r="G1685" s="34" t="s">
        <v>4985</v>
      </c>
      <c r="H1685">
        <v>18</v>
      </c>
      <c r="I1685" s="34" t="s">
        <v>6141</v>
      </c>
      <c r="J1685" s="34" t="s">
        <v>5052</v>
      </c>
      <c r="K1685" s="34" t="str">
        <f>VLOOKUP(J1685,[2]CodMpios!$B$347:$E$362,4,FALSE)</f>
        <v>18256 - El Paujil</v>
      </c>
      <c r="L1685" s="34" t="str">
        <f>VLOOKUP($J1685,[2]Coord_Mpios_X_Y!$B$2:$K$1123,9,FALSE)</f>
        <v>1,617746356165</v>
      </c>
      <c r="M1685" s="34" t="str">
        <f>VLOOKUP($J1685,[2]Coord_Mpios_X_Y!$B$2:$K$1123,10,FALSE)</f>
        <v>-75,234043334186</v>
      </c>
      <c r="N1685" s="34" t="s">
        <v>125</v>
      </c>
      <c r="O1685" s="34" t="s">
        <v>126</v>
      </c>
      <c r="Q1685" s="34" t="s">
        <v>127</v>
      </c>
      <c r="R1685" s="34">
        <v>17629722</v>
      </c>
      <c r="S1685" s="34" t="str">
        <f t="shared" si="130"/>
        <v>CC17629722</v>
      </c>
      <c r="T1685" s="34" t="s">
        <v>983</v>
      </c>
      <c r="U1685" s="34" t="s">
        <v>218</v>
      </c>
      <c r="V1685" s="34" t="s">
        <v>5177</v>
      </c>
      <c r="X1685" s="87">
        <v>21198</v>
      </c>
      <c r="Y1685">
        <v>65</v>
      </c>
      <c r="Z1685" s="36">
        <f>VLOOKUP($Y1685,[2]Edades!$A$3:$H$153,4,FALSE)</f>
        <v>6</v>
      </c>
      <c r="AA1685" s="34" t="str">
        <f>VLOOKUP($Y1685,[2]Edades!$A$3:$H$153,6,FALSE)</f>
        <v>6 - Persona mayor</v>
      </c>
      <c r="AB1685" s="34">
        <f>VLOOKUP($Y1685,[2]Edades!$A$3:$H$153,7,FALSE)</f>
        <v>14</v>
      </c>
      <c r="AC1685" s="34" t="str">
        <f>VLOOKUP($Y1685,[2]Edades!$A$3:$H$153,8,FALSE)</f>
        <v>65-69</v>
      </c>
      <c r="AD1685" s="34" t="s">
        <v>146</v>
      </c>
      <c r="AE1685">
        <v>1</v>
      </c>
      <c r="AF1685" s="34" t="s">
        <v>2137</v>
      </c>
      <c r="AG1685" s="34" t="s">
        <v>2127</v>
      </c>
      <c r="AH1685" s="34" t="s">
        <v>2127</v>
      </c>
      <c r="AK1685" s="34" t="s">
        <v>125</v>
      </c>
      <c r="AM1685" s="34" t="s">
        <v>2127</v>
      </c>
      <c r="AN1685" s="36" t="s">
        <v>2127</v>
      </c>
      <c r="AO1685" s="36" t="s">
        <v>2127</v>
      </c>
      <c r="AP1685" s="34" t="s">
        <v>2127</v>
      </c>
      <c r="AQ1685" s="36" t="s">
        <v>2127</v>
      </c>
      <c r="AR1685" s="34" t="s">
        <v>2098</v>
      </c>
      <c r="AS1685" s="91"/>
      <c r="AT1685" s="34">
        <v>3125589619</v>
      </c>
      <c r="AU1685" s="34" t="s">
        <v>2127</v>
      </c>
      <c r="AX1685" s="90"/>
      <c r="BA1685" s="91"/>
      <c r="BB1685" s="91"/>
      <c r="BC1685" s="91"/>
      <c r="BF1685" s="34" t="s">
        <v>4983</v>
      </c>
      <c r="BG1685" s="92" t="s">
        <v>2098</v>
      </c>
      <c r="BM1685" s="36" t="s">
        <v>131</v>
      </c>
      <c r="BN1685" s="34" t="s">
        <v>132</v>
      </c>
      <c r="BO1685" s="36">
        <v>0</v>
      </c>
      <c r="BQ1685" s="94"/>
      <c r="BS1685" s="36" t="s">
        <v>2127</v>
      </c>
      <c r="BU1685" s="95"/>
      <c r="BV1685" s="95"/>
      <c r="BW1685" s="61"/>
      <c r="BX1685" s="60"/>
      <c r="BY1685" s="59" t="str">
        <f t="shared" ca="1" si="131"/>
        <v/>
      </c>
      <c r="CD1685" s="68"/>
      <c r="CE1685" s="68"/>
      <c r="CF1685" s="67"/>
      <c r="CG1685">
        <v>102</v>
      </c>
      <c r="CH1685" s="2">
        <v>162</v>
      </c>
      <c r="CI1685" s="4">
        <f t="shared" si="132"/>
        <v>38.866026520347503</v>
      </c>
      <c r="CJ1685" s="5" t="str">
        <f t="shared" si="133"/>
        <v>OBESIDAD</v>
      </c>
      <c r="CK1685" s="36">
        <v>0</v>
      </c>
      <c r="CL1685" s="66"/>
      <c r="CM1685" s="89">
        <v>44456</v>
      </c>
      <c r="CN1685" s="97">
        <v>44474</v>
      </c>
      <c r="CP1685"/>
      <c r="CQ1685" s="65"/>
      <c r="CR1685" s="65"/>
      <c r="CS1685" s="98"/>
      <c r="CT1685"/>
      <c r="CU1685"/>
      <c r="CV1685" s="97"/>
      <c r="CW1685" s="2"/>
      <c r="CX1685" s="82"/>
      <c r="DG1685" s="64"/>
      <c r="DI1685" s="89"/>
      <c r="DJ1685" s="89"/>
      <c r="DN1685" s="34"/>
      <c r="DO1685" s="34"/>
      <c r="DP1685" s="34"/>
      <c r="DQ1685" s="34"/>
      <c r="DR1685" s="34"/>
      <c r="DS1685" s="34" t="s">
        <v>2127</v>
      </c>
      <c r="DT1685" s="34"/>
      <c r="DY1685" s="1">
        <v>1</v>
      </c>
      <c r="DZ1685" t="s">
        <v>7941</v>
      </c>
      <c r="EB1685" s="4"/>
      <c r="EJ1685"/>
      <c r="EL1685" s="34"/>
      <c r="EN1685" s="34"/>
    </row>
    <row r="1686" spans="1:144" x14ac:dyDescent="0.25">
      <c r="A1686" s="85">
        <v>2022</v>
      </c>
      <c r="B1686" s="87">
        <v>44830</v>
      </c>
      <c r="C1686" t="s">
        <v>121</v>
      </c>
      <c r="D1686" t="s">
        <v>122</v>
      </c>
      <c r="E1686" s="34" t="s">
        <v>7938</v>
      </c>
      <c r="F1686" s="34">
        <f t="shared" si="134"/>
        <v>1685</v>
      </c>
      <c r="G1686" s="34" t="s">
        <v>4985</v>
      </c>
      <c r="H1686">
        <v>18</v>
      </c>
      <c r="I1686" s="34" t="s">
        <v>6141</v>
      </c>
      <c r="J1686" s="34" t="s">
        <v>4988</v>
      </c>
      <c r="K1686" s="34" t="str">
        <f>VLOOKUP(J1686,[2]CodMpios!$B$347:$E$362,4,FALSE)</f>
        <v>18001 - Florencia</v>
      </c>
      <c r="L1686" s="34" t="str">
        <f>VLOOKUP($J1686,[2]Coord_Mpios_X_Y!$B$2:$K$1123,9,FALSE)</f>
        <v>1,749138703818</v>
      </c>
      <c r="M1686" s="34" t="str">
        <f>VLOOKUP($J1686,[2]Coord_Mpios_X_Y!$B$2:$K$1123,10,FALSE)</f>
        <v>-75,558239064333</v>
      </c>
      <c r="N1686" s="34" t="s">
        <v>125</v>
      </c>
      <c r="O1686" s="34" t="s">
        <v>126</v>
      </c>
      <c r="Q1686" s="34" t="s">
        <v>127</v>
      </c>
      <c r="R1686" s="34">
        <v>40758234</v>
      </c>
      <c r="S1686" s="34" t="str">
        <f t="shared" si="130"/>
        <v>CC40758234</v>
      </c>
      <c r="T1686" s="34" t="s">
        <v>2102</v>
      </c>
      <c r="U1686" s="34" t="s">
        <v>343</v>
      </c>
      <c r="V1686" s="34" t="s">
        <v>5053</v>
      </c>
      <c r="W1686" s="34" t="s">
        <v>5176</v>
      </c>
      <c r="X1686" s="87">
        <v>21695</v>
      </c>
      <c r="Y1686">
        <v>63</v>
      </c>
      <c r="Z1686" s="36">
        <f>VLOOKUP($Y1686,[2]Edades!$A$3:$H$153,4,FALSE)</f>
        <v>6</v>
      </c>
      <c r="AA1686" s="34" t="str">
        <f>VLOOKUP($Y1686,[2]Edades!$A$3:$H$153,6,FALSE)</f>
        <v>6 - Persona mayor</v>
      </c>
      <c r="AB1686" s="34">
        <f>VLOOKUP($Y1686,[2]Edades!$A$3:$H$153,7,FALSE)</f>
        <v>13</v>
      </c>
      <c r="AC1686" s="34" t="str">
        <f>VLOOKUP($Y1686,[2]Edades!$A$3:$H$153,8,FALSE)</f>
        <v>60-64</v>
      </c>
      <c r="AD1686" s="34" t="s">
        <v>129</v>
      </c>
      <c r="AE1686" s="1">
        <v>2</v>
      </c>
      <c r="AF1686" s="34" t="s">
        <v>2137</v>
      </c>
      <c r="AG1686" s="34" t="s">
        <v>2127</v>
      </c>
      <c r="AH1686" s="34" t="s">
        <v>2127</v>
      </c>
      <c r="AK1686" s="34" t="s">
        <v>125</v>
      </c>
      <c r="AM1686" s="34" t="s">
        <v>2127</v>
      </c>
      <c r="AN1686" s="36" t="s">
        <v>2127</v>
      </c>
      <c r="AO1686" s="36" t="s">
        <v>2127</v>
      </c>
      <c r="AP1686" s="34" t="s">
        <v>2127</v>
      </c>
      <c r="AQ1686" s="36" t="s">
        <v>2127</v>
      </c>
      <c r="AR1686" s="34" t="s">
        <v>2098</v>
      </c>
      <c r="AS1686" s="91" t="s">
        <v>7761</v>
      </c>
      <c r="AT1686" s="34">
        <v>3123888867</v>
      </c>
      <c r="AU1686" s="34" t="s">
        <v>2127</v>
      </c>
      <c r="AX1686" s="90"/>
      <c r="BA1686" s="91"/>
      <c r="BB1686" s="91"/>
      <c r="BC1686" s="91"/>
      <c r="BF1686" s="34" t="s">
        <v>4983</v>
      </c>
      <c r="BG1686" s="92" t="s">
        <v>2098</v>
      </c>
      <c r="BM1686" s="36" t="s">
        <v>131</v>
      </c>
      <c r="BN1686" s="34" t="s">
        <v>132</v>
      </c>
      <c r="BO1686" s="36">
        <v>0</v>
      </c>
      <c r="BQ1686" s="94"/>
      <c r="BS1686" s="36" t="s">
        <v>2127</v>
      </c>
      <c r="BU1686" s="95"/>
      <c r="BV1686" s="95"/>
      <c r="BW1686" s="61"/>
      <c r="BX1686" s="60"/>
      <c r="BY1686" s="59" t="str">
        <f t="shared" ca="1" si="131"/>
        <v/>
      </c>
      <c r="CD1686" s="68"/>
      <c r="CE1686" s="68"/>
      <c r="CF1686" s="67"/>
      <c r="CG1686">
        <v>80</v>
      </c>
      <c r="CH1686" s="2">
        <v>154</v>
      </c>
      <c r="CI1686" s="4">
        <f t="shared" si="132"/>
        <v>33.732501264968796</v>
      </c>
      <c r="CJ1686" s="5" t="str">
        <f t="shared" si="133"/>
        <v>OBESIDAD</v>
      </c>
      <c r="CK1686" s="36">
        <v>0</v>
      </c>
      <c r="CL1686" s="66"/>
      <c r="CM1686" s="89">
        <v>44481</v>
      </c>
      <c r="CN1686" s="97">
        <v>44481</v>
      </c>
      <c r="CP1686"/>
      <c r="CQ1686" s="65"/>
      <c r="CR1686" s="65"/>
      <c r="CS1686" s="98"/>
      <c r="CT1686"/>
      <c r="CU1686"/>
      <c r="CV1686" s="97"/>
      <c r="CW1686" s="2"/>
      <c r="CX1686" s="82"/>
      <c r="DG1686" s="64"/>
      <c r="DI1686" s="89"/>
      <c r="DJ1686" s="89"/>
      <c r="DN1686" s="34"/>
      <c r="DO1686" s="34"/>
      <c r="DP1686" s="34"/>
      <c r="DQ1686" s="34"/>
      <c r="DR1686" s="34"/>
      <c r="DS1686" s="34" t="s">
        <v>2127</v>
      </c>
      <c r="DT1686" s="34"/>
      <c r="DY1686" s="1">
        <v>2</v>
      </c>
      <c r="DZ1686" t="s">
        <v>7940</v>
      </c>
      <c r="EB1686" s="4"/>
      <c r="EJ1686"/>
      <c r="EL1686" s="34"/>
      <c r="EN1686" s="34"/>
    </row>
    <row r="1687" spans="1:144" x14ac:dyDescent="0.25">
      <c r="A1687" s="85">
        <v>2022</v>
      </c>
      <c r="B1687" s="87">
        <v>44830</v>
      </c>
      <c r="C1687" t="s">
        <v>121</v>
      </c>
      <c r="D1687" t="s">
        <v>122</v>
      </c>
      <c r="E1687" s="34" t="s">
        <v>7938</v>
      </c>
      <c r="F1687" s="34">
        <f t="shared" si="134"/>
        <v>1686</v>
      </c>
      <c r="G1687" s="34" t="s">
        <v>4985</v>
      </c>
      <c r="H1687">
        <v>18</v>
      </c>
      <c r="I1687" s="34" t="s">
        <v>6141</v>
      </c>
      <c r="J1687" s="34" t="s">
        <v>5052</v>
      </c>
      <c r="K1687" s="34" t="str">
        <f>VLOOKUP(J1687,[2]CodMpios!$B$347:$E$362,4,FALSE)</f>
        <v>18256 - El Paujil</v>
      </c>
      <c r="L1687" s="34" t="str">
        <f>VLOOKUP($J1687,[2]Coord_Mpios_X_Y!$B$2:$K$1123,9,FALSE)</f>
        <v>1,617746356165</v>
      </c>
      <c r="M1687" s="34" t="str">
        <f>VLOOKUP($J1687,[2]Coord_Mpios_X_Y!$B$2:$K$1123,10,FALSE)</f>
        <v>-75,234043334186</v>
      </c>
      <c r="N1687" s="34" t="s">
        <v>139</v>
      </c>
      <c r="O1687" s="34" t="s">
        <v>126</v>
      </c>
      <c r="Q1687" s="34" t="s">
        <v>127</v>
      </c>
      <c r="R1687" s="34">
        <v>40756065</v>
      </c>
      <c r="S1687" s="34" t="str">
        <f t="shared" si="130"/>
        <v>CC40756065</v>
      </c>
      <c r="T1687" s="34" t="s">
        <v>245</v>
      </c>
      <c r="V1687" s="34" t="s">
        <v>5092</v>
      </c>
      <c r="W1687" s="34" t="s">
        <v>160</v>
      </c>
      <c r="X1687" s="87">
        <v>19808</v>
      </c>
      <c r="Y1687">
        <v>69</v>
      </c>
      <c r="Z1687" s="36">
        <f>VLOOKUP($Y1687,[2]Edades!$A$3:$H$153,4,FALSE)</f>
        <v>6</v>
      </c>
      <c r="AA1687" s="34" t="str">
        <f>VLOOKUP($Y1687,[2]Edades!$A$3:$H$153,6,FALSE)</f>
        <v>6 - Persona mayor</v>
      </c>
      <c r="AB1687" s="34">
        <f>VLOOKUP($Y1687,[2]Edades!$A$3:$H$153,7,FALSE)</f>
        <v>14</v>
      </c>
      <c r="AC1687" s="34" t="str">
        <f>VLOOKUP($Y1687,[2]Edades!$A$3:$H$153,8,FALSE)</f>
        <v>65-69</v>
      </c>
      <c r="AD1687" s="34" t="s">
        <v>129</v>
      </c>
      <c r="AE1687" s="1">
        <v>2</v>
      </c>
      <c r="AF1687" s="34" t="s">
        <v>2137</v>
      </c>
      <c r="AG1687" s="34" t="s">
        <v>2127</v>
      </c>
      <c r="AH1687" s="34" t="s">
        <v>2127</v>
      </c>
      <c r="AK1687" s="34" t="s">
        <v>139</v>
      </c>
      <c r="AM1687" s="34" t="s">
        <v>2127</v>
      </c>
      <c r="AN1687" s="36" t="s">
        <v>2127</v>
      </c>
      <c r="AO1687" s="36" t="s">
        <v>2127</v>
      </c>
      <c r="AP1687" s="34" t="s">
        <v>2127</v>
      </c>
      <c r="AQ1687" s="36" t="s">
        <v>2127</v>
      </c>
      <c r="AR1687" s="34" t="s">
        <v>5078</v>
      </c>
      <c r="AS1687" s="91" t="s">
        <v>7762</v>
      </c>
      <c r="AT1687" s="34">
        <v>3134314835</v>
      </c>
      <c r="AU1687" s="34" t="s">
        <v>2127</v>
      </c>
      <c r="AX1687" s="90"/>
      <c r="BA1687" s="91"/>
      <c r="BB1687" s="91"/>
      <c r="BC1687" s="91"/>
      <c r="BF1687" s="34" t="s">
        <v>4983</v>
      </c>
      <c r="BG1687" s="92" t="s">
        <v>5078</v>
      </c>
      <c r="BM1687" s="45" t="s">
        <v>2127</v>
      </c>
      <c r="BN1687" s="34" t="s">
        <v>132</v>
      </c>
      <c r="BO1687" s="36">
        <v>0</v>
      </c>
      <c r="BQ1687" s="94"/>
      <c r="BS1687" s="36" t="s">
        <v>2127</v>
      </c>
      <c r="BU1687" s="95"/>
      <c r="BV1687" s="95"/>
      <c r="BW1687" s="61"/>
      <c r="BX1687" s="60"/>
      <c r="BY1687" s="59" t="str">
        <f t="shared" ca="1" si="131"/>
        <v/>
      </c>
      <c r="CD1687" s="68"/>
      <c r="CE1687" s="68"/>
      <c r="CF1687" s="67"/>
      <c r="CG1687">
        <v>72</v>
      </c>
      <c r="CH1687" s="2">
        <v>143</v>
      </c>
      <c r="CI1687" s="4">
        <f t="shared" si="132"/>
        <v>35.209545699056193</v>
      </c>
      <c r="CJ1687" s="5" t="str">
        <f t="shared" si="133"/>
        <v>OBESIDAD</v>
      </c>
      <c r="CK1687" s="36">
        <v>0</v>
      </c>
      <c r="CL1687" s="66"/>
      <c r="CM1687" s="89">
        <v>44489</v>
      </c>
      <c r="CN1687" s="97">
        <v>44652</v>
      </c>
      <c r="CP1687"/>
      <c r="CQ1687" s="65"/>
      <c r="CR1687" s="65"/>
      <c r="CS1687" s="98"/>
      <c r="CT1687"/>
      <c r="CU1687"/>
      <c r="CV1687" s="97"/>
      <c r="CW1687" s="2">
        <v>130</v>
      </c>
      <c r="CX1687" s="82">
        <v>75</v>
      </c>
      <c r="DG1687" s="64"/>
      <c r="DI1687" s="89"/>
      <c r="DJ1687" s="89"/>
      <c r="DN1687" s="34"/>
      <c r="DO1687" s="34"/>
      <c r="DP1687" s="34"/>
      <c r="DQ1687" s="34"/>
      <c r="DR1687" s="34"/>
      <c r="DS1687" s="34" t="s">
        <v>2127</v>
      </c>
      <c r="DT1687" s="34"/>
      <c r="DU1687" s="47">
        <v>44652</v>
      </c>
      <c r="DY1687" s="1">
        <v>2</v>
      </c>
      <c r="DZ1687" t="s">
        <v>7941</v>
      </c>
      <c r="EA1687" s="4">
        <v>0.7</v>
      </c>
      <c r="EB1687" s="4">
        <v>105</v>
      </c>
      <c r="EC1687" s="4">
        <v>237</v>
      </c>
      <c r="ED1687" s="4">
        <v>174</v>
      </c>
      <c r="EE1687" s="4">
        <v>43.9</v>
      </c>
      <c r="EF1687" s="4">
        <v>98</v>
      </c>
      <c r="EG1687" s="4">
        <v>2.2999999999999998</v>
      </c>
      <c r="EJ1687"/>
      <c r="EL1687" s="34"/>
      <c r="EN1687" s="34"/>
    </row>
    <row r="1688" spans="1:144" x14ac:dyDescent="0.25">
      <c r="A1688" s="85">
        <v>2022</v>
      </c>
      <c r="B1688" s="87">
        <v>44830</v>
      </c>
      <c r="C1688" t="s">
        <v>121</v>
      </c>
      <c r="D1688" t="s">
        <v>122</v>
      </c>
      <c r="E1688" s="34" t="s">
        <v>7938</v>
      </c>
      <c r="F1688" s="34">
        <f t="shared" si="134"/>
        <v>1687</v>
      </c>
      <c r="G1688" s="34" t="s">
        <v>4985</v>
      </c>
      <c r="H1688">
        <v>18</v>
      </c>
      <c r="I1688" s="34" t="s">
        <v>6141</v>
      </c>
      <c r="J1688" s="34" t="s">
        <v>4988</v>
      </c>
      <c r="K1688" s="34" t="str">
        <f>VLOOKUP(J1688,[2]CodMpios!$B$347:$E$362,4,FALSE)</f>
        <v>18001 - Florencia</v>
      </c>
      <c r="L1688" s="34" t="str">
        <f>VLOOKUP($J1688,[2]Coord_Mpios_X_Y!$B$2:$K$1123,9,FALSE)</f>
        <v>1,749138703818</v>
      </c>
      <c r="M1688" s="34" t="str">
        <f>VLOOKUP($J1688,[2]Coord_Mpios_X_Y!$B$2:$K$1123,10,FALSE)</f>
        <v>-75,558239064333</v>
      </c>
      <c r="N1688" s="34" t="s">
        <v>139</v>
      </c>
      <c r="O1688" s="34" t="s">
        <v>126</v>
      </c>
      <c r="Q1688" s="34" t="s">
        <v>127</v>
      </c>
      <c r="R1688" s="34">
        <v>30065240</v>
      </c>
      <c r="S1688" s="34" t="str">
        <f t="shared" si="130"/>
        <v>CC30065240</v>
      </c>
      <c r="T1688" s="34" t="s">
        <v>220</v>
      </c>
      <c r="V1688" s="34" t="s">
        <v>743</v>
      </c>
      <c r="W1688" s="34" t="s">
        <v>2199</v>
      </c>
      <c r="X1688" s="87">
        <v>12784</v>
      </c>
      <c r="Y1688">
        <v>88</v>
      </c>
      <c r="Z1688" s="36">
        <f>VLOOKUP($Y1688,[2]Edades!$A$3:$H$153,4,FALSE)</f>
        <v>6</v>
      </c>
      <c r="AA1688" s="34" t="str">
        <f>VLOOKUP($Y1688,[2]Edades!$A$3:$H$153,6,FALSE)</f>
        <v>6 - Persona mayor</v>
      </c>
      <c r="AB1688" s="34">
        <f>VLOOKUP($Y1688,[2]Edades!$A$3:$H$153,7,FALSE)</f>
        <v>17</v>
      </c>
      <c r="AC1688" s="34" t="str">
        <f>VLOOKUP($Y1688,[2]Edades!$A$3:$H$153,8,FALSE)</f>
        <v>80 Y MÁS</v>
      </c>
      <c r="AD1688" s="34" t="s">
        <v>129</v>
      </c>
      <c r="AE1688" s="1">
        <v>2</v>
      </c>
      <c r="AF1688" s="34" t="s">
        <v>2137</v>
      </c>
      <c r="AG1688" s="34" t="s">
        <v>2127</v>
      </c>
      <c r="AH1688" s="34" t="s">
        <v>2127</v>
      </c>
      <c r="AK1688" s="34" t="s">
        <v>139</v>
      </c>
      <c r="AM1688" s="34" t="s">
        <v>2127</v>
      </c>
      <c r="AN1688" s="36" t="s">
        <v>2127</v>
      </c>
      <c r="AO1688" s="36" t="s">
        <v>2127</v>
      </c>
      <c r="AP1688" s="34" t="s">
        <v>2127</v>
      </c>
      <c r="AQ1688" s="36" t="s">
        <v>2127</v>
      </c>
      <c r="AR1688" s="34" t="s">
        <v>2098</v>
      </c>
      <c r="AS1688" s="91" t="s">
        <v>7763</v>
      </c>
      <c r="AT1688" s="34">
        <v>3133720563</v>
      </c>
      <c r="AU1688" s="34" t="s">
        <v>2127</v>
      </c>
      <c r="AX1688" s="90"/>
      <c r="BA1688" s="91"/>
      <c r="BB1688" s="91"/>
      <c r="BC1688" s="91"/>
      <c r="BF1688" s="34" t="s">
        <v>4983</v>
      </c>
      <c r="BG1688" s="92" t="s">
        <v>2098</v>
      </c>
      <c r="BM1688" s="36" t="s">
        <v>131</v>
      </c>
      <c r="BN1688" s="34" t="s">
        <v>132</v>
      </c>
      <c r="BO1688" s="36">
        <v>0</v>
      </c>
      <c r="BQ1688" s="94"/>
      <c r="BS1688" s="36" t="s">
        <v>2127</v>
      </c>
      <c r="BU1688" s="95"/>
      <c r="BV1688" s="95"/>
      <c r="BW1688" s="61"/>
      <c r="BX1688" s="60"/>
      <c r="BY1688" s="59" t="str">
        <f t="shared" ca="1" si="131"/>
        <v/>
      </c>
      <c r="CD1688" s="68"/>
      <c r="CE1688" s="68"/>
      <c r="CF1688" s="67"/>
      <c r="CG1688">
        <v>45</v>
      </c>
      <c r="CH1688" s="2">
        <v>145</v>
      </c>
      <c r="CI1688" s="4">
        <f t="shared" si="132"/>
        <v>21.403091557669441</v>
      </c>
      <c r="CJ1688" s="5" t="str">
        <f t="shared" si="133"/>
        <v>NORMAL</v>
      </c>
      <c r="CK1688" s="36">
        <v>0</v>
      </c>
      <c r="CL1688" s="66"/>
      <c r="CM1688" s="89">
        <v>44482</v>
      </c>
      <c r="CN1688" s="97">
        <v>44482</v>
      </c>
      <c r="CP1688"/>
      <c r="CQ1688" s="65"/>
      <c r="CR1688" s="65"/>
      <c r="CS1688" s="98"/>
      <c r="CT1688"/>
      <c r="CU1688"/>
      <c r="CV1688" s="97"/>
      <c r="CW1688" s="2">
        <v>130</v>
      </c>
      <c r="CX1688" s="82">
        <v>70</v>
      </c>
      <c r="DG1688" s="64"/>
      <c r="DI1688" s="89"/>
      <c r="DJ1688" s="89"/>
      <c r="DN1688" s="34"/>
      <c r="DO1688" s="34"/>
      <c r="DP1688" s="34"/>
      <c r="DQ1688" s="34"/>
      <c r="DR1688" s="34"/>
      <c r="DS1688" s="34" t="s">
        <v>2127</v>
      </c>
      <c r="DT1688" s="34"/>
      <c r="DU1688" s="47">
        <v>44494</v>
      </c>
      <c r="DY1688" s="1">
        <v>2</v>
      </c>
      <c r="DZ1688" t="s">
        <v>7940</v>
      </c>
      <c r="EA1688" s="4">
        <v>0.94</v>
      </c>
      <c r="EB1688" s="4">
        <v>98</v>
      </c>
      <c r="EC1688" s="4">
        <v>182</v>
      </c>
      <c r="EF1688" s="4">
        <v>170</v>
      </c>
      <c r="EJ1688"/>
      <c r="EL1688" s="34"/>
      <c r="EN1688" s="34"/>
    </row>
    <row r="1689" spans="1:144" x14ac:dyDescent="0.25">
      <c r="A1689" s="85">
        <v>2022</v>
      </c>
      <c r="B1689" s="87">
        <v>44830</v>
      </c>
      <c r="C1689" t="s">
        <v>121</v>
      </c>
      <c r="D1689" t="s">
        <v>122</v>
      </c>
      <c r="E1689" s="34" t="s">
        <v>7938</v>
      </c>
      <c r="F1689" s="34">
        <f t="shared" si="134"/>
        <v>1688</v>
      </c>
      <c r="G1689" s="34" t="s">
        <v>4985</v>
      </c>
      <c r="H1689">
        <v>18</v>
      </c>
      <c r="I1689" s="34" t="s">
        <v>6141</v>
      </c>
      <c r="J1689" s="34" t="s">
        <v>4988</v>
      </c>
      <c r="K1689" s="34" t="str">
        <f>VLOOKUP(J1689,[2]CodMpios!$B$347:$E$362,4,FALSE)</f>
        <v>18001 - Florencia</v>
      </c>
      <c r="L1689" s="34" t="str">
        <f>VLOOKUP($J1689,[2]Coord_Mpios_X_Y!$B$2:$K$1123,9,FALSE)</f>
        <v>1,749138703818</v>
      </c>
      <c r="M1689" s="34" t="str">
        <f>VLOOKUP($J1689,[2]Coord_Mpios_X_Y!$B$2:$K$1123,10,FALSE)</f>
        <v>-75,558239064333</v>
      </c>
      <c r="N1689" s="34" t="s">
        <v>125</v>
      </c>
      <c r="O1689" s="34" t="s">
        <v>126</v>
      </c>
      <c r="Q1689" s="34" t="s">
        <v>127</v>
      </c>
      <c r="R1689" s="34">
        <v>16188405</v>
      </c>
      <c r="S1689" s="34" t="str">
        <f t="shared" si="130"/>
        <v>CC16188405</v>
      </c>
      <c r="T1689" s="34" t="s">
        <v>134</v>
      </c>
      <c r="V1689" s="34" t="s">
        <v>5146</v>
      </c>
      <c r="W1689" s="34" t="s">
        <v>150</v>
      </c>
      <c r="X1689" s="87">
        <v>29574</v>
      </c>
      <c r="Y1689">
        <v>42</v>
      </c>
      <c r="Z1689" s="36">
        <f>VLOOKUP($Y1689,[2]Edades!$A$3:$H$153,4,FALSE)</f>
        <v>5</v>
      </c>
      <c r="AA1689" s="34" t="str">
        <f>VLOOKUP($Y1689,[2]Edades!$A$3:$H$153,6,FALSE)</f>
        <v>5 - Adultez</v>
      </c>
      <c r="AB1689" s="34">
        <f>VLOOKUP($Y1689,[2]Edades!$A$3:$H$153,7,FALSE)</f>
        <v>9</v>
      </c>
      <c r="AC1689" s="34" t="str">
        <f>VLOOKUP($Y1689,[2]Edades!$A$3:$H$153,8,FALSE)</f>
        <v>40-44</v>
      </c>
      <c r="AD1689" s="34" t="s">
        <v>146</v>
      </c>
      <c r="AE1689">
        <v>1</v>
      </c>
      <c r="AF1689" s="34" t="s">
        <v>130</v>
      </c>
      <c r="AG1689" s="34" t="s">
        <v>2127</v>
      </c>
      <c r="AH1689" s="34" t="s">
        <v>2127</v>
      </c>
      <c r="AK1689" s="34" t="s">
        <v>125</v>
      </c>
      <c r="AM1689" s="34" t="s">
        <v>2127</v>
      </c>
      <c r="AN1689" s="36" t="s">
        <v>2127</v>
      </c>
      <c r="AO1689" s="36" t="s">
        <v>2127</v>
      </c>
      <c r="AP1689" s="34" t="s">
        <v>2127</v>
      </c>
      <c r="AQ1689" s="36" t="s">
        <v>2127</v>
      </c>
      <c r="AR1689" s="34" t="s">
        <v>2098</v>
      </c>
      <c r="AS1689" s="91" t="s">
        <v>7764</v>
      </c>
      <c r="AT1689" s="34">
        <v>3203876103</v>
      </c>
      <c r="AU1689" s="34" t="s">
        <v>2127</v>
      </c>
      <c r="AX1689" s="90"/>
      <c r="BA1689" s="91"/>
      <c r="BB1689" s="91"/>
      <c r="BC1689" s="91"/>
      <c r="BF1689" s="34" t="s">
        <v>4983</v>
      </c>
      <c r="BG1689" s="92" t="s">
        <v>2098</v>
      </c>
      <c r="BM1689" s="36" t="s">
        <v>131</v>
      </c>
      <c r="BN1689" s="34" t="s">
        <v>132</v>
      </c>
      <c r="BO1689" s="36">
        <v>0</v>
      </c>
      <c r="BQ1689" s="94"/>
      <c r="BS1689" s="36" t="s">
        <v>2127</v>
      </c>
      <c r="BU1689" s="95"/>
      <c r="BV1689" s="95"/>
      <c r="BW1689" s="61"/>
      <c r="BX1689" s="60"/>
      <c r="BY1689" s="59" t="str">
        <f t="shared" ca="1" si="131"/>
        <v/>
      </c>
      <c r="CD1689" s="68"/>
      <c r="CE1689" s="68"/>
      <c r="CF1689" s="67"/>
      <c r="CG1689">
        <v>81</v>
      </c>
      <c r="CH1689" s="2">
        <v>170</v>
      </c>
      <c r="CI1689" s="4">
        <f t="shared" si="132"/>
        <v>28.027681660899656</v>
      </c>
      <c r="CJ1689" s="5" t="str">
        <f t="shared" si="133"/>
        <v>SOBREPESO</v>
      </c>
      <c r="CK1689" s="36">
        <v>0</v>
      </c>
      <c r="CL1689" s="66"/>
      <c r="CM1689" s="89">
        <v>44490</v>
      </c>
      <c r="CN1689" s="97">
        <v>44511</v>
      </c>
      <c r="CP1689"/>
      <c r="CQ1689" s="65"/>
      <c r="CR1689" s="65"/>
      <c r="CS1689" s="98"/>
      <c r="CT1689"/>
      <c r="CU1689"/>
      <c r="CV1689" s="97"/>
      <c r="CW1689" s="2"/>
      <c r="CX1689" s="82"/>
      <c r="DG1689" s="64"/>
      <c r="DI1689" s="89"/>
      <c r="DJ1689" s="89"/>
      <c r="DN1689" s="34"/>
      <c r="DO1689" s="34"/>
      <c r="DP1689" s="34"/>
      <c r="DQ1689" s="34"/>
      <c r="DR1689" s="34"/>
      <c r="DS1689" s="34" t="s">
        <v>2127</v>
      </c>
      <c r="DT1689" s="34"/>
      <c r="DU1689" s="47">
        <v>44565</v>
      </c>
      <c r="DY1689" s="1">
        <v>1</v>
      </c>
      <c r="DZ1689" t="s">
        <v>7941</v>
      </c>
      <c r="EA1689" s="4">
        <v>0.86</v>
      </c>
      <c r="EB1689" s="4">
        <v>110</v>
      </c>
      <c r="EC1689" s="4">
        <v>240</v>
      </c>
      <c r="ED1689" s="4">
        <v>128</v>
      </c>
      <c r="EE1689" s="4">
        <v>52.2</v>
      </c>
      <c r="EF1689" s="4">
        <v>298</v>
      </c>
      <c r="EG1689" s="4">
        <v>2.1</v>
      </c>
      <c r="EJ1689"/>
      <c r="EL1689" s="34"/>
      <c r="EN1689" s="34"/>
    </row>
    <row r="1690" spans="1:144" x14ac:dyDescent="0.25">
      <c r="A1690" s="85">
        <v>2022</v>
      </c>
      <c r="B1690" s="87">
        <v>44830</v>
      </c>
      <c r="C1690" t="s">
        <v>121</v>
      </c>
      <c r="D1690" t="s">
        <v>122</v>
      </c>
      <c r="E1690" s="34" t="s">
        <v>7938</v>
      </c>
      <c r="F1690" s="34">
        <f t="shared" si="134"/>
        <v>1689</v>
      </c>
      <c r="G1690" s="34" t="s">
        <v>4985</v>
      </c>
      <c r="H1690">
        <v>18</v>
      </c>
      <c r="I1690" s="34" t="s">
        <v>6141</v>
      </c>
      <c r="J1690" s="34" t="s">
        <v>5041</v>
      </c>
      <c r="K1690" s="34" t="str">
        <f>VLOOKUP(J1690,[2]CodMpios!$B$347:$E$362,4,FALSE)</f>
        <v>18205 - Curillo</v>
      </c>
      <c r="L1690" s="34" t="str">
        <f>VLOOKUP($J1690,[2]Coord_Mpios_X_Y!$B$2:$K$1123,9,FALSE)</f>
        <v>1,059663165070</v>
      </c>
      <c r="M1690" s="34" t="str">
        <f>VLOOKUP($J1690,[2]Coord_Mpios_X_Y!$B$2:$K$1123,10,FALSE)</f>
        <v>-75,951785056704</v>
      </c>
      <c r="N1690" s="34" t="s">
        <v>125</v>
      </c>
      <c r="O1690" s="34" t="s">
        <v>126</v>
      </c>
      <c r="Q1690" s="34" t="s">
        <v>127</v>
      </c>
      <c r="R1690" s="34">
        <v>11438658</v>
      </c>
      <c r="S1690" s="34" t="str">
        <f t="shared" si="130"/>
        <v>CC11438658</v>
      </c>
      <c r="T1690" s="34" t="s">
        <v>781</v>
      </c>
      <c r="V1690" s="34" t="s">
        <v>299</v>
      </c>
      <c r="W1690" s="34" t="s">
        <v>196</v>
      </c>
      <c r="X1690" s="87">
        <v>26854</v>
      </c>
      <c r="Y1690">
        <v>49</v>
      </c>
      <c r="Z1690" s="36">
        <f>VLOOKUP($Y1690,[2]Edades!$A$3:$H$153,4,FALSE)</f>
        <v>5</v>
      </c>
      <c r="AA1690" s="34" t="str">
        <f>VLOOKUP($Y1690,[2]Edades!$A$3:$H$153,6,FALSE)</f>
        <v>5 - Adultez</v>
      </c>
      <c r="AB1690" s="34">
        <f>VLOOKUP($Y1690,[2]Edades!$A$3:$H$153,7,FALSE)</f>
        <v>10</v>
      </c>
      <c r="AC1690" s="34" t="str">
        <f>VLOOKUP($Y1690,[2]Edades!$A$3:$H$153,8,FALSE)</f>
        <v>45-49</v>
      </c>
      <c r="AD1690" s="34" t="s">
        <v>146</v>
      </c>
      <c r="AE1690">
        <v>1</v>
      </c>
      <c r="AF1690" s="34" t="s">
        <v>130</v>
      </c>
      <c r="AG1690" s="34" t="s">
        <v>2127</v>
      </c>
      <c r="AH1690" s="34" t="s">
        <v>2127</v>
      </c>
      <c r="AK1690" s="34" t="s">
        <v>125</v>
      </c>
      <c r="AM1690" s="34" t="s">
        <v>2127</v>
      </c>
      <c r="AN1690" s="36" t="s">
        <v>2127</v>
      </c>
      <c r="AO1690" s="36" t="s">
        <v>2127</v>
      </c>
      <c r="AP1690" s="34" t="s">
        <v>2127</v>
      </c>
      <c r="AQ1690" s="36" t="s">
        <v>2127</v>
      </c>
      <c r="AR1690" s="34" t="s">
        <v>5305</v>
      </c>
      <c r="AS1690" s="91" t="s">
        <v>7765</v>
      </c>
      <c r="AT1690" s="34">
        <v>3212194409</v>
      </c>
      <c r="AU1690" s="34" t="s">
        <v>2127</v>
      </c>
      <c r="AX1690" s="90"/>
      <c r="BA1690" s="91"/>
      <c r="BB1690" s="91"/>
      <c r="BC1690" s="91"/>
      <c r="BF1690" s="34" t="s">
        <v>4983</v>
      </c>
      <c r="BG1690" s="92" t="s">
        <v>2098</v>
      </c>
      <c r="BM1690" s="36" t="s">
        <v>131</v>
      </c>
      <c r="BN1690" s="34" t="s">
        <v>132</v>
      </c>
      <c r="BO1690" s="36">
        <v>0</v>
      </c>
      <c r="BQ1690" s="94"/>
      <c r="BS1690" s="36" t="s">
        <v>2127</v>
      </c>
      <c r="BU1690" s="95"/>
      <c r="BV1690" s="95"/>
      <c r="BW1690" s="61"/>
      <c r="BX1690" s="60"/>
      <c r="BY1690" s="59" t="str">
        <f t="shared" ca="1" si="131"/>
        <v/>
      </c>
      <c r="CD1690" s="68"/>
      <c r="CE1690" s="68"/>
      <c r="CF1690" s="67"/>
      <c r="CG1690">
        <v>85</v>
      </c>
      <c r="CH1690" s="2">
        <v>167</v>
      </c>
      <c r="CI1690" s="4">
        <f t="shared" si="132"/>
        <v>30.477966223242138</v>
      </c>
      <c r="CJ1690" s="5" t="str">
        <f t="shared" si="133"/>
        <v>OBESIDAD</v>
      </c>
      <c r="CK1690" s="36">
        <v>0</v>
      </c>
      <c r="CL1690" s="66"/>
      <c r="CM1690" s="89">
        <v>44494</v>
      </c>
      <c r="CN1690" s="97">
        <v>44505</v>
      </c>
      <c r="CP1690"/>
      <c r="CQ1690" s="65"/>
      <c r="CR1690" s="65"/>
      <c r="CS1690" s="98"/>
      <c r="CT1690"/>
      <c r="CU1690"/>
      <c r="CV1690" s="97"/>
      <c r="CW1690" s="2"/>
      <c r="CX1690" s="82"/>
      <c r="DG1690" s="64"/>
      <c r="DI1690" s="89"/>
      <c r="DJ1690" s="89"/>
      <c r="DN1690" s="34"/>
      <c r="DO1690" s="34"/>
      <c r="DP1690" s="34"/>
      <c r="DQ1690" s="34"/>
      <c r="DR1690" s="34"/>
      <c r="DS1690" s="34" t="s">
        <v>2127</v>
      </c>
      <c r="DT1690" s="34"/>
      <c r="DY1690" s="1">
        <v>2</v>
      </c>
      <c r="DZ1690" t="s">
        <v>7940</v>
      </c>
      <c r="EB1690" s="4"/>
      <c r="EJ1690"/>
      <c r="EL1690" s="34"/>
      <c r="EN1690" s="34"/>
    </row>
    <row r="1691" spans="1:144" x14ac:dyDescent="0.25">
      <c r="A1691" s="85">
        <v>2022</v>
      </c>
      <c r="B1691" s="87">
        <v>44830</v>
      </c>
      <c r="C1691" t="s">
        <v>121</v>
      </c>
      <c r="D1691" t="s">
        <v>122</v>
      </c>
      <c r="E1691" s="34" t="s">
        <v>7938</v>
      </c>
      <c r="F1691" s="34">
        <f t="shared" si="134"/>
        <v>1690</v>
      </c>
      <c r="G1691" s="34" t="s">
        <v>4985</v>
      </c>
      <c r="H1691">
        <v>18</v>
      </c>
      <c r="I1691" s="34" t="s">
        <v>6141</v>
      </c>
      <c r="J1691" s="34" t="s">
        <v>4988</v>
      </c>
      <c r="K1691" s="34" t="str">
        <f>VLOOKUP(J1691,[2]CodMpios!$B$347:$E$362,4,FALSE)</f>
        <v>18001 - Florencia</v>
      </c>
      <c r="L1691" s="34" t="str">
        <f>VLOOKUP($J1691,[2]Coord_Mpios_X_Y!$B$2:$K$1123,9,FALSE)</f>
        <v>1,749138703818</v>
      </c>
      <c r="M1691" s="34" t="str">
        <f>VLOOKUP($J1691,[2]Coord_Mpios_X_Y!$B$2:$K$1123,10,FALSE)</f>
        <v>-75,558239064333</v>
      </c>
      <c r="N1691" s="34" t="s">
        <v>125</v>
      </c>
      <c r="O1691" s="34" t="s">
        <v>126</v>
      </c>
      <c r="Q1691" s="34" t="s">
        <v>127</v>
      </c>
      <c r="R1691" s="34">
        <v>5516513</v>
      </c>
      <c r="S1691" s="34" t="str">
        <f t="shared" si="130"/>
        <v>CC5516513</v>
      </c>
      <c r="T1691" s="34" t="s">
        <v>671</v>
      </c>
      <c r="V1691" s="34" t="s">
        <v>5167</v>
      </c>
      <c r="W1691" s="34" t="s">
        <v>5175</v>
      </c>
      <c r="X1691" s="87">
        <v>26544</v>
      </c>
      <c r="Y1691">
        <v>50</v>
      </c>
      <c r="Z1691" s="36">
        <f>VLOOKUP($Y1691,[2]Edades!$A$3:$H$153,4,FALSE)</f>
        <v>5</v>
      </c>
      <c r="AA1691" s="34" t="str">
        <f>VLOOKUP($Y1691,[2]Edades!$A$3:$H$153,6,FALSE)</f>
        <v>5 - Adultez</v>
      </c>
      <c r="AB1691" s="34">
        <f>VLOOKUP($Y1691,[2]Edades!$A$3:$H$153,7,FALSE)</f>
        <v>11</v>
      </c>
      <c r="AC1691" s="34" t="str">
        <f>VLOOKUP($Y1691,[2]Edades!$A$3:$H$153,8,FALSE)</f>
        <v>50-54</v>
      </c>
      <c r="AD1691" s="34" t="s">
        <v>129</v>
      </c>
      <c r="AE1691" s="1">
        <v>2</v>
      </c>
      <c r="AF1691" s="34" t="s">
        <v>130</v>
      </c>
      <c r="AG1691" s="34" t="s">
        <v>2127</v>
      </c>
      <c r="AH1691" s="34" t="s">
        <v>2127</v>
      </c>
      <c r="AK1691" s="34" t="s">
        <v>125</v>
      </c>
      <c r="AM1691" s="34" t="s">
        <v>2127</v>
      </c>
      <c r="AN1691" s="36" t="s">
        <v>2127</v>
      </c>
      <c r="AO1691" s="36" t="s">
        <v>2127</v>
      </c>
      <c r="AP1691" s="34" t="s">
        <v>2127</v>
      </c>
      <c r="AQ1691" s="36" t="s">
        <v>2127</v>
      </c>
      <c r="AR1691" s="34" t="s">
        <v>2098</v>
      </c>
      <c r="AS1691" s="91" t="s">
        <v>7766</v>
      </c>
      <c r="AT1691" s="34">
        <v>3133508871</v>
      </c>
      <c r="AU1691" s="34" t="s">
        <v>2127</v>
      </c>
      <c r="AX1691" s="90"/>
      <c r="BA1691" s="91"/>
      <c r="BB1691" s="91"/>
      <c r="BC1691" s="91"/>
      <c r="BF1691" s="34" t="s">
        <v>4983</v>
      </c>
      <c r="BG1691" s="92" t="s">
        <v>2098</v>
      </c>
      <c r="BM1691" s="36" t="s">
        <v>131</v>
      </c>
      <c r="BN1691" s="34" t="s">
        <v>132</v>
      </c>
      <c r="BO1691" s="36">
        <v>0</v>
      </c>
      <c r="BQ1691" s="94"/>
      <c r="BS1691" s="36" t="s">
        <v>2127</v>
      </c>
      <c r="BU1691" s="95"/>
      <c r="BV1691" s="95"/>
      <c r="BW1691" s="61"/>
      <c r="BX1691" s="60"/>
      <c r="BY1691" s="59" t="str">
        <f t="shared" ca="1" si="131"/>
        <v/>
      </c>
      <c r="CD1691" s="68"/>
      <c r="CE1691" s="68"/>
      <c r="CF1691" s="67"/>
      <c r="CG1691"/>
      <c r="CH1691" s="2"/>
      <c r="CI1691" s="4" t="e">
        <f t="shared" si="132"/>
        <v>#DIV/0!</v>
      </c>
      <c r="CJ1691" s="5" t="str">
        <f t="shared" si="133"/>
        <v>SIN DATO</v>
      </c>
      <c r="CK1691" s="36">
        <v>0</v>
      </c>
      <c r="CL1691" s="66"/>
      <c r="CM1691" s="89">
        <v>44494</v>
      </c>
      <c r="CN1691" s="97"/>
      <c r="CP1691"/>
      <c r="CQ1691" s="65"/>
      <c r="CR1691" s="65"/>
      <c r="CS1691" s="98"/>
      <c r="CT1691"/>
      <c r="CU1691"/>
      <c r="CV1691" s="97"/>
      <c r="CW1691" s="2"/>
      <c r="CX1691" s="82"/>
      <c r="DG1691" s="64"/>
      <c r="DI1691" s="89"/>
      <c r="DJ1691" s="89"/>
      <c r="DN1691" s="34"/>
      <c r="DO1691" s="34"/>
      <c r="DP1691" s="34"/>
      <c r="DQ1691" s="34"/>
      <c r="DR1691" s="34"/>
      <c r="DS1691" s="34" t="s">
        <v>2127</v>
      </c>
      <c r="DT1691" s="34"/>
      <c r="DZ1691" t="s">
        <v>7941</v>
      </c>
      <c r="EB1691" s="4"/>
      <c r="EJ1691"/>
      <c r="EL1691" s="34"/>
      <c r="EN1691" s="34"/>
    </row>
    <row r="1692" spans="1:144" x14ac:dyDescent="0.25">
      <c r="A1692" s="85">
        <v>2022</v>
      </c>
      <c r="B1692" s="87">
        <v>44830</v>
      </c>
      <c r="C1692" t="s">
        <v>121</v>
      </c>
      <c r="D1692" t="s">
        <v>122</v>
      </c>
      <c r="E1692" s="34" t="s">
        <v>7938</v>
      </c>
      <c r="F1692" s="34">
        <f t="shared" si="134"/>
        <v>1691</v>
      </c>
      <c r="G1692" s="34" t="s">
        <v>4985</v>
      </c>
      <c r="H1692">
        <v>18</v>
      </c>
      <c r="I1692" s="34" t="s">
        <v>6141</v>
      </c>
      <c r="J1692" s="34" t="s">
        <v>4988</v>
      </c>
      <c r="K1692" s="34" t="str">
        <f>VLOOKUP(J1692,[2]CodMpios!$B$347:$E$362,4,FALSE)</f>
        <v>18001 - Florencia</v>
      </c>
      <c r="L1692" s="34" t="str">
        <f>VLOOKUP($J1692,[2]Coord_Mpios_X_Y!$B$2:$K$1123,9,FALSE)</f>
        <v>1,749138703818</v>
      </c>
      <c r="M1692" s="34" t="str">
        <f>VLOOKUP($J1692,[2]Coord_Mpios_X_Y!$B$2:$K$1123,10,FALSE)</f>
        <v>-75,558239064333</v>
      </c>
      <c r="N1692" s="34" t="s">
        <v>125</v>
      </c>
      <c r="O1692" s="34" t="s">
        <v>126</v>
      </c>
      <c r="Q1692" s="34" t="s">
        <v>127</v>
      </c>
      <c r="R1692" s="34">
        <v>24047701</v>
      </c>
      <c r="S1692" s="34" t="str">
        <f t="shared" si="130"/>
        <v>CC24047701</v>
      </c>
      <c r="T1692" s="34" t="s">
        <v>275</v>
      </c>
      <c r="V1692" s="34" t="s">
        <v>5174</v>
      </c>
      <c r="W1692" s="34" t="s">
        <v>5146</v>
      </c>
      <c r="X1692" s="87">
        <v>20637</v>
      </c>
      <c r="Y1692">
        <v>66</v>
      </c>
      <c r="Z1692" s="36">
        <f>VLOOKUP($Y1692,[2]Edades!$A$3:$H$153,4,FALSE)</f>
        <v>6</v>
      </c>
      <c r="AA1692" s="34" t="str">
        <f>VLOOKUP($Y1692,[2]Edades!$A$3:$H$153,6,FALSE)</f>
        <v>6 - Persona mayor</v>
      </c>
      <c r="AB1692" s="34">
        <f>VLOOKUP($Y1692,[2]Edades!$A$3:$H$153,7,FALSE)</f>
        <v>14</v>
      </c>
      <c r="AC1692" s="34" t="str">
        <f>VLOOKUP($Y1692,[2]Edades!$A$3:$H$153,8,FALSE)</f>
        <v>65-69</v>
      </c>
      <c r="AD1692" s="34" t="s">
        <v>129</v>
      </c>
      <c r="AE1692" s="1">
        <v>2</v>
      </c>
      <c r="AF1692" s="34" t="s">
        <v>2137</v>
      </c>
      <c r="AG1692" s="34" t="s">
        <v>2127</v>
      </c>
      <c r="AH1692" s="34" t="s">
        <v>2127</v>
      </c>
      <c r="AK1692" s="34" t="s">
        <v>125</v>
      </c>
      <c r="AM1692" s="34" t="s">
        <v>2127</v>
      </c>
      <c r="AN1692" s="36" t="s">
        <v>2127</v>
      </c>
      <c r="AO1692" s="36" t="s">
        <v>2127</v>
      </c>
      <c r="AP1692" s="34" t="s">
        <v>2127</v>
      </c>
      <c r="AQ1692" s="36" t="s">
        <v>2127</v>
      </c>
      <c r="AR1692" s="34" t="s">
        <v>2098</v>
      </c>
      <c r="AS1692" s="91" t="s">
        <v>7767</v>
      </c>
      <c r="AT1692" s="34">
        <v>3108733803</v>
      </c>
      <c r="AU1692" s="34" t="s">
        <v>2127</v>
      </c>
      <c r="AX1692" s="90"/>
      <c r="BA1692" s="91"/>
      <c r="BB1692" s="91"/>
      <c r="BC1692" s="91"/>
      <c r="BF1692" s="34" t="s">
        <v>4983</v>
      </c>
      <c r="BG1692" s="92" t="s">
        <v>2098</v>
      </c>
      <c r="BM1692" s="36" t="s">
        <v>131</v>
      </c>
      <c r="BN1692" s="34" t="s">
        <v>132</v>
      </c>
      <c r="BO1692" s="36">
        <v>0</v>
      </c>
      <c r="BQ1692" s="94"/>
      <c r="BS1692" s="36" t="s">
        <v>2127</v>
      </c>
      <c r="BU1692" s="95"/>
      <c r="BV1692" s="95"/>
      <c r="BW1692" s="61"/>
      <c r="BX1692" s="60"/>
      <c r="BY1692" s="59" t="str">
        <f t="shared" ca="1" si="131"/>
        <v/>
      </c>
      <c r="CD1692" s="68"/>
      <c r="CE1692" s="68"/>
      <c r="CF1692" s="67"/>
      <c r="CG1692">
        <v>64</v>
      </c>
      <c r="CH1692" s="2">
        <v>152</v>
      </c>
      <c r="CI1692" s="4">
        <f t="shared" si="132"/>
        <v>27.700831024930746</v>
      </c>
      <c r="CJ1692" s="5" t="str">
        <f t="shared" si="133"/>
        <v>SOBREPESO</v>
      </c>
      <c r="CK1692" s="36">
        <v>0</v>
      </c>
      <c r="CL1692" s="66"/>
      <c r="CM1692" s="89">
        <v>44503</v>
      </c>
      <c r="CN1692" s="97">
        <v>44547</v>
      </c>
      <c r="CP1692"/>
      <c r="CQ1692" s="65"/>
      <c r="CR1692" s="65"/>
      <c r="CS1692" s="98"/>
      <c r="CT1692"/>
      <c r="CU1692"/>
      <c r="CV1692" s="97"/>
      <c r="CW1692" s="2">
        <v>120</v>
      </c>
      <c r="CX1692" s="82">
        <v>80</v>
      </c>
      <c r="DG1692" s="64"/>
      <c r="DI1692" s="89"/>
      <c r="DJ1692" s="89"/>
      <c r="DN1692" s="34"/>
      <c r="DO1692" s="34"/>
      <c r="DP1692" s="34"/>
      <c r="DQ1692" s="34"/>
      <c r="DR1692" s="34"/>
      <c r="DS1692" s="34" t="s">
        <v>2127</v>
      </c>
      <c r="DT1692" s="34"/>
      <c r="DU1692" s="47">
        <v>44662</v>
      </c>
      <c r="DY1692" s="1">
        <v>3</v>
      </c>
      <c r="DZ1692" t="s">
        <v>7941</v>
      </c>
      <c r="EA1692" s="4">
        <v>1.1599999999999999</v>
      </c>
      <c r="EB1692" s="4">
        <v>94</v>
      </c>
      <c r="ED1692" s="4">
        <v>77</v>
      </c>
      <c r="EF1692" s="4">
        <v>110</v>
      </c>
      <c r="EH1692" s="4">
        <v>5.6</v>
      </c>
      <c r="EJ1692"/>
      <c r="EL1692" s="34"/>
      <c r="EN1692" s="34"/>
    </row>
    <row r="1693" spans="1:144" x14ac:dyDescent="0.25">
      <c r="A1693" s="85">
        <v>2022</v>
      </c>
      <c r="B1693" s="87">
        <v>44830</v>
      </c>
      <c r="C1693" t="s">
        <v>121</v>
      </c>
      <c r="D1693" t="s">
        <v>122</v>
      </c>
      <c r="E1693" s="34" t="s">
        <v>7938</v>
      </c>
      <c r="F1693" s="34">
        <f t="shared" si="134"/>
        <v>1692</v>
      </c>
      <c r="G1693" s="34" t="s">
        <v>4985</v>
      </c>
      <c r="H1693">
        <v>18</v>
      </c>
      <c r="I1693" s="34" t="s">
        <v>6141</v>
      </c>
      <c r="J1693" s="34" t="s">
        <v>4988</v>
      </c>
      <c r="K1693" s="34" t="str">
        <f>VLOOKUP(J1693,[2]CodMpios!$B$347:$E$362,4,FALSE)</f>
        <v>18001 - Florencia</v>
      </c>
      <c r="L1693" s="34" t="str">
        <f>VLOOKUP($J1693,[2]Coord_Mpios_X_Y!$B$2:$K$1123,9,FALSE)</f>
        <v>1,749138703818</v>
      </c>
      <c r="M1693" s="34" t="str">
        <f>VLOOKUP($J1693,[2]Coord_Mpios_X_Y!$B$2:$K$1123,10,FALSE)</f>
        <v>-75,558239064333</v>
      </c>
      <c r="N1693" s="34" t="s">
        <v>139</v>
      </c>
      <c r="O1693" s="34" t="s">
        <v>126</v>
      </c>
      <c r="Q1693" s="34" t="s">
        <v>127</v>
      </c>
      <c r="R1693" s="34">
        <v>1006509535</v>
      </c>
      <c r="S1693" s="34" t="str">
        <f t="shared" si="130"/>
        <v>CC1006509535</v>
      </c>
      <c r="T1693" s="34" t="s">
        <v>134</v>
      </c>
      <c r="U1693" s="34" t="s">
        <v>220</v>
      </c>
      <c r="V1693" s="34" t="s">
        <v>5173</v>
      </c>
      <c r="W1693" s="34" t="s">
        <v>5096</v>
      </c>
      <c r="X1693" s="87">
        <v>37584</v>
      </c>
      <c r="Y1693">
        <v>20</v>
      </c>
      <c r="Z1693" s="36">
        <f>VLOOKUP($Y1693,[2]Edades!$A$3:$H$153,4,FALSE)</f>
        <v>4</v>
      </c>
      <c r="AA1693" s="34" t="str">
        <f>VLOOKUP($Y1693,[2]Edades!$A$3:$H$153,6,FALSE)</f>
        <v>4 - Juventud</v>
      </c>
      <c r="AB1693" s="34">
        <f>VLOOKUP($Y1693,[2]Edades!$A$3:$H$153,7,FALSE)</f>
        <v>5</v>
      </c>
      <c r="AC1693" s="34" t="str">
        <f>VLOOKUP($Y1693,[2]Edades!$A$3:$H$153,8,FALSE)</f>
        <v>20-24</v>
      </c>
      <c r="AD1693" s="34" t="s">
        <v>129</v>
      </c>
      <c r="AE1693" s="1">
        <v>2</v>
      </c>
      <c r="AF1693" s="34" t="s">
        <v>130</v>
      </c>
      <c r="AG1693" s="34" t="s">
        <v>2127</v>
      </c>
      <c r="AH1693" s="34" t="s">
        <v>2127</v>
      </c>
      <c r="AK1693" s="34" t="s">
        <v>139</v>
      </c>
      <c r="AM1693" s="34" t="s">
        <v>2127</v>
      </c>
      <c r="AN1693" s="36" t="s">
        <v>2127</v>
      </c>
      <c r="AO1693" s="36" t="s">
        <v>2127</v>
      </c>
      <c r="AP1693" s="34" t="s">
        <v>2127</v>
      </c>
      <c r="AQ1693" s="36" t="s">
        <v>2127</v>
      </c>
      <c r="AR1693" s="34" t="s">
        <v>2098</v>
      </c>
      <c r="AS1693" s="91" t="s">
        <v>7768</v>
      </c>
      <c r="AT1693" s="34">
        <v>3102635898</v>
      </c>
      <c r="AU1693" s="34" t="s">
        <v>2127</v>
      </c>
      <c r="AX1693" s="90"/>
      <c r="BA1693" s="91"/>
      <c r="BB1693" s="91"/>
      <c r="BC1693" s="91"/>
      <c r="BF1693" s="34" t="s">
        <v>4983</v>
      </c>
      <c r="BG1693" s="92" t="s">
        <v>2098</v>
      </c>
      <c r="BM1693" s="36" t="s">
        <v>131</v>
      </c>
      <c r="BN1693" s="34" t="s">
        <v>132</v>
      </c>
      <c r="BO1693" s="36">
        <v>0</v>
      </c>
      <c r="BQ1693" s="94"/>
      <c r="BS1693" s="36" t="s">
        <v>2127</v>
      </c>
      <c r="BU1693" s="95"/>
      <c r="BV1693" s="95"/>
      <c r="BW1693" s="61"/>
      <c r="BX1693" s="60"/>
      <c r="BY1693" s="59" t="str">
        <f t="shared" ca="1" si="131"/>
        <v/>
      </c>
      <c r="CD1693" s="68"/>
      <c r="CE1693" s="68"/>
      <c r="CF1693" s="67"/>
      <c r="CG1693">
        <v>75</v>
      </c>
      <c r="CH1693" s="2">
        <v>156</v>
      </c>
      <c r="CI1693" s="4">
        <f t="shared" si="132"/>
        <v>30.818540433925047</v>
      </c>
      <c r="CJ1693" s="5" t="str">
        <f t="shared" si="133"/>
        <v>OBESIDAD</v>
      </c>
      <c r="CK1693" s="36">
        <v>0</v>
      </c>
      <c r="CL1693" s="66"/>
      <c r="CM1693" s="89">
        <v>44489</v>
      </c>
      <c r="CN1693" s="97">
        <v>44505</v>
      </c>
      <c r="CP1693"/>
      <c r="CQ1693" s="65"/>
      <c r="CR1693" s="65"/>
      <c r="CS1693" s="98"/>
      <c r="CT1693"/>
      <c r="CU1693"/>
      <c r="CV1693" s="97"/>
      <c r="CW1693" s="2">
        <v>120</v>
      </c>
      <c r="CX1693" s="82">
        <v>80</v>
      </c>
      <c r="DG1693" s="64"/>
      <c r="DI1693" s="89"/>
      <c r="DJ1693" s="89"/>
      <c r="DN1693" s="34"/>
      <c r="DO1693" s="34"/>
      <c r="DP1693" s="34"/>
      <c r="DQ1693" s="34"/>
      <c r="DR1693" s="34"/>
      <c r="DS1693" s="34" t="s">
        <v>2127</v>
      </c>
      <c r="DT1693" s="34"/>
      <c r="DY1693" s="1">
        <v>1</v>
      </c>
      <c r="DZ1693" t="s">
        <v>7940</v>
      </c>
      <c r="EB1693" s="4"/>
      <c r="EJ1693"/>
      <c r="EL1693" s="34"/>
      <c r="EN1693" s="34"/>
    </row>
    <row r="1694" spans="1:144" x14ac:dyDescent="0.25">
      <c r="A1694" s="85">
        <v>2022</v>
      </c>
      <c r="B1694" s="87">
        <v>44830</v>
      </c>
      <c r="C1694" t="s">
        <v>121</v>
      </c>
      <c r="D1694" t="s">
        <v>122</v>
      </c>
      <c r="E1694" s="34" t="s">
        <v>7938</v>
      </c>
      <c r="F1694" s="34">
        <f t="shared" si="134"/>
        <v>1693</v>
      </c>
      <c r="G1694" s="34" t="s">
        <v>4985</v>
      </c>
      <c r="H1694">
        <v>18</v>
      </c>
      <c r="I1694" s="34" t="s">
        <v>6141</v>
      </c>
      <c r="J1694" s="34" t="s">
        <v>4988</v>
      </c>
      <c r="K1694" s="34" t="str">
        <f>VLOOKUP(J1694,[2]CodMpios!$B$347:$E$362,4,FALSE)</f>
        <v>18001 - Florencia</v>
      </c>
      <c r="L1694" s="34" t="str">
        <f>VLOOKUP($J1694,[2]Coord_Mpios_X_Y!$B$2:$K$1123,9,FALSE)</f>
        <v>1,749138703818</v>
      </c>
      <c r="M1694" s="34" t="str">
        <f>VLOOKUP($J1694,[2]Coord_Mpios_X_Y!$B$2:$K$1123,10,FALSE)</f>
        <v>-75,558239064333</v>
      </c>
      <c r="N1694" s="34" t="s">
        <v>125</v>
      </c>
      <c r="O1694" s="34" t="s">
        <v>126</v>
      </c>
      <c r="Q1694" s="34" t="s">
        <v>127</v>
      </c>
      <c r="R1694" s="34">
        <v>17723072</v>
      </c>
      <c r="S1694" s="34" t="str">
        <f t="shared" si="130"/>
        <v>CC17723072</v>
      </c>
      <c r="T1694" s="34" t="s">
        <v>1064</v>
      </c>
      <c r="U1694" s="34" t="s">
        <v>567</v>
      </c>
      <c r="V1694" s="34" t="s">
        <v>5172</v>
      </c>
      <c r="W1694" s="34" t="s">
        <v>4987</v>
      </c>
      <c r="X1694" s="87">
        <v>20168</v>
      </c>
      <c r="Y1694">
        <v>68</v>
      </c>
      <c r="Z1694" s="36">
        <f>VLOOKUP($Y1694,[2]Edades!$A$3:$H$153,4,FALSE)</f>
        <v>6</v>
      </c>
      <c r="AA1694" s="34" t="str">
        <f>VLOOKUP($Y1694,[2]Edades!$A$3:$H$153,6,FALSE)</f>
        <v>6 - Persona mayor</v>
      </c>
      <c r="AB1694" s="34">
        <f>VLOOKUP($Y1694,[2]Edades!$A$3:$H$153,7,FALSE)</f>
        <v>14</v>
      </c>
      <c r="AC1694" s="34" t="str">
        <f>VLOOKUP($Y1694,[2]Edades!$A$3:$H$153,8,FALSE)</f>
        <v>65-69</v>
      </c>
      <c r="AD1694" s="34" t="s">
        <v>146</v>
      </c>
      <c r="AE1694">
        <v>1</v>
      </c>
      <c r="AF1694" s="34" t="s">
        <v>2137</v>
      </c>
      <c r="AG1694" s="34" t="s">
        <v>2127</v>
      </c>
      <c r="AH1694" s="34" t="s">
        <v>2127</v>
      </c>
      <c r="AK1694" s="34" t="s">
        <v>125</v>
      </c>
      <c r="AM1694" s="34" t="s">
        <v>2127</v>
      </c>
      <c r="AN1694" s="36" t="s">
        <v>2127</v>
      </c>
      <c r="AO1694" s="36" t="s">
        <v>2127</v>
      </c>
      <c r="AP1694" s="34" t="s">
        <v>2127</v>
      </c>
      <c r="AQ1694" s="36" t="s">
        <v>2127</v>
      </c>
      <c r="AR1694" s="34" t="s">
        <v>2098</v>
      </c>
      <c r="AS1694" s="91" t="s">
        <v>7769</v>
      </c>
      <c r="AT1694" s="34">
        <v>3144724401</v>
      </c>
      <c r="AU1694" s="34" t="s">
        <v>2127</v>
      </c>
      <c r="AX1694" s="90"/>
      <c r="BA1694" s="91"/>
      <c r="BB1694" s="91"/>
      <c r="BC1694" s="91"/>
      <c r="BF1694" s="34" t="s">
        <v>4983</v>
      </c>
      <c r="BG1694" s="92" t="s">
        <v>2098</v>
      </c>
      <c r="BM1694" s="36" t="s">
        <v>131</v>
      </c>
      <c r="BN1694" s="34" t="s">
        <v>132</v>
      </c>
      <c r="BO1694" s="36">
        <v>0</v>
      </c>
      <c r="BQ1694" s="94"/>
      <c r="BS1694" s="36" t="s">
        <v>2127</v>
      </c>
      <c r="BU1694" s="95"/>
      <c r="BV1694" s="95"/>
      <c r="BW1694" s="61"/>
      <c r="BX1694" s="60"/>
      <c r="BY1694" s="59" t="str">
        <f t="shared" ca="1" si="131"/>
        <v/>
      </c>
      <c r="CD1694" s="68"/>
      <c r="CE1694" s="68"/>
      <c r="CF1694" s="67"/>
      <c r="CG1694">
        <v>72</v>
      </c>
      <c r="CH1694" s="2">
        <v>167</v>
      </c>
      <c r="CI1694" s="4">
        <f t="shared" si="132"/>
        <v>25.816630212628635</v>
      </c>
      <c r="CJ1694" s="5" t="str">
        <f t="shared" si="133"/>
        <v>SOBREPESO</v>
      </c>
      <c r="CK1694" s="36">
        <v>0</v>
      </c>
      <c r="CL1694" s="66"/>
      <c r="CM1694" s="89">
        <v>44495</v>
      </c>
      <c r="CN1694" s="97">
        <v>44509</v>
      </c>
      <c r="CP1694"/>
      <c r="CQ1694" s="65"/>
      <c r="CR1694" s="65"/>
      <c r="CS1694" s="98"/>
      <c r="CT1694"/>
      <c r="CU1694"/>
      <c r="CV1694" s="97"/>
      <c r="CW1694" s="2"/>
      <c r="CX1694" s="82"/>
      <c r="DG1694" s="64"/>
      <c r="DI1694" s="89"/>
      <c r="DJ1694" s="89"/>
      <c r="DN1694" s="34"/>
      <c r="DO1694" s="34"/>
      <c r="DP1694" s="34"/>
      <c r="DQ1694" s="34"/>
      <c r="DR1694" s="34"/>
      <c r="DS1694" s="34" t="s">
        <v>2127</v>
      </c>
      <c r="DT1694" s="34"/>
      <c r="DY1694" s="1">
        <v>3</v>
      </c>
      <c r="DZ1694" t="s">
        <v>7940</v>
      </c>
      <c r="EB1694" s="4"/>
      <c r="EJ1694"/>
      <c r="EL1694" s="34"/>
      <c r="EN1694" s="34"/>
    </row>
    <row r="1695" spans="1:144" x14ac:dyDescent="0.25">
      <c r="A1695" s="85">
        <v>2022</v>
      </c>
      <c r="B1695" s="87">
        <v>44830</v>
      </c>
      <c r="C1695" t="s">
        <v>121</v>
      </c>
      <c r="D1695" t="s">
        <v>122</v>
      </c>
      <c r="E1695" s="34" t="s">
        <v>7938</v>
      </c>
      <c r="F1695" s="34">
        <f t="shared" si="134"/>
        <v>1694</v>
      </c>
      <c r="G1695" s="34" t="s">
        <v>4985</v>
      </c>
      <c r="H1695">
        <v>18</v>
      </c>
      <c r="I1695" s="34" t="s">
        <v>6141</v>
      </c>
      <c r="J1695" s="34" t="s">
        <v>5049</v>
      </c>
      <c r="K1695" s="34" t="str">
        <f>VLOOKUP(J1695,[2]CodMpios!$B$347:$E$362,4,FALSE)</f>
        <v>18610 - San José Del Fragua</v>
      </c>
      <c r="L1695" s="34" t="str">
        <f>VLOOKUP($J1695,[2]Coord_Mpios_X_Y!$B$2:$K$1123,9,FALSE)</f>
        <v>1,304702314265</v>
      </c>
      <c r="M1695" s="34" t="str">
        <f>VLOOKUP($J1695,[2]Coord_Mpios_X_Y!$B$2:$K$1123,10,FALSE)</f>
        <v>-76,110005941537</v>
      </c>
      <c r="N1695" s="34" t="s">
        <v>125</v>
      </c>
      <c r="O1695" s="34" t="s">
        <v>126</v>
      </c>
      <c r="Q1695" s="34" t="s">
        <v>127</v>
      </c>
      <c r="R1695" s="34">
        <v>1117496524</v>
      </c>
      <c r="S1695" s="34" t="str">
        <f t="shared" si="130"/>
        <v>CC1117496524</v>
      </c>
      <c r="T1695" s="34" t="s">
        <v>5171</v>
      </c>
      <c r="V1695" s="34" t="s">
        <v>5104</v>
      </c>
      <c r="W1695" s="34" t="s">
        <v>2398</v>
      </c>
      <c r="X1695" s="87">
        <v>32074</v>
      </c>
      <c r="Y1695">
        <v>35</v>
      </c>
      <c r="Z1695" s="36">
        <f>VLOOKUP($Y1695,[2]Edades!$A$3:$H$153,4,FALSE)</f>
        <v>5</v>
      </c>
      <c r="AA1695" s="34" t="str">
        <f>VLOOKUP($Y1695,[2]Edades!$A$3:$H$153,6,FALSE)</f>
        <v>5 - Adultez</v>
      </c>
      <c r="AB1695" s="34">
        <f>VLOOKUP($Y1695,[2]Edades!$A$3:$H$153,7,FALSE)</f>
        <v>8</v>
      </c>
      <c r="AC1695" s="34" t="str">
        <f>VLOOKUP($Y1695,[2]Edades!$A$3:$H$153,8,FALSE)</f>
        <v>35-39</v>
      </c>
      <c r="AD1695" s="34" t="s">
        <v>146</v>
      </c>
      <c r="AE1695">
        <v>1</v>
      </c>
      <c r="AF1695" s="34" t="s">
        <v>130</v>
      </c>
      <c r="AG1695" s="34" t="s">
        <v>2127</v>
      </c>
      <c r="AH1695" s="34" t="s">
        <v>2127</v>
      </c>
      <c r="AK1695" s="34" t="s">
        <v>125</v>
      </c>
      <c r="AM1695" s="34" t="s">
        <v>2127</v>
      </c>
      <c r="AN1695" s="36" t="s">
        <v>2127</v>
      </c>
      <c r="AO1695" s="36" t="s">
        <v>2127</v>
      </c>
      <c r="AP1695" s="34" t="s">
        <v>2127</v>
      </c>
      <c r="AQ1695" s="36" t="s">
        <v>2127</v>
      </c>
      <c r="AR1695" s="34" t="s">
        <v>2098</v>
      </c>
      <c r="AS1695" s="91" t="s">
        <v>7770</v>
      </c>
      <c r="AT1695" s="34">
        <v>3212159210</v>
      </c>
      <c r="AU1695" s="34" t="s">
        <v>2127</v>
      </c>
      <c r="AX1695" s="90"/>
      <c r="BA1695" s="91"/>
      <c r="BB1695" s="91"/>
      <c r="BC1695" s="91"/>
      <c r="BF1695" s="34" t="s">
        <v>4983</v>
      </c>
      <c r="BG1695" s="92" t="s">
        <v>2098</v>
      </c>
      <c r="BM1695" s="36" t="s">
        <v>131</v>
      </c>
      <c r="BN1695" s="34" t="s">
        <v>132</v>
      </c>
      <c r="BO1695" s="36">
        <v>0</v>
      </c>
      <c r="BQ1695" s="94"/>
      <c r="BS1695" s="36" t="s">
        <v>2127</v>
      </c>
      <c r="BU1695" s="95"/>
      <c r="BV1695" s="95"/>
      <c r="BW1695" s="61"/>
      <c r="BX1695" s="60"/>
      <c r="BY1695" s="59" t="str">
        <f t="shared" ca="1" si="131"/>
        <v/>
      </c>
      <c r="CD1695" s="68"/>
      <c r="CE1695" s="68"/>
      <c r="CF1695" s="67"/>
      <c r="CG1695">
        <v>82</v>
      </c>
      <c r="CH1695" s="2">
        <v>165</v>
      </c>
      <c r="CI1695" s="4">
        <f t="shared" si="132"/>
        <v>30.119375573921033</v>
      </c>
      <c r="CJ1695" s="5" t="str">
        <f t="shared" si="133"/>
        <v>OBESIDAD</v>
      </c>
      <c r="CK1695" s="36">
        <v>0</v>
      </c>
      <c r="CL1695" s="66"/>
      <c r="CM1695" s="89">
        <v>44488</v>
      </c>
      <c r="CN1695" s="97">
        <v>44508</v>
      </c>
      <c r="CP1695"/>
      <c r="CQ1695" s="65"/>
      <c r="CR1695" s="65"/>
      <c r="CS1695" s="98"/>
      <c r="CT1695"/>
      <c r="CU1695"/>
      <c r="CV1695" s="97"/>
      <c r="CW1695" s="2">
        <v>110</v>
      </c>
      <c r="CX1695" s="82">
        <v>80</v>
      </c>
      <c r="DG1695" s="64"/>
      <c r="DI1695" s="89">
        <v>44606</v>
      </c>
      <c r="DJ1695" s="89"/>
      <c r="DN1695" s="34"/>
      <c r="DO1695" s="34"/>
      <c r="DP1695" s="34"/>
      <c r="DQ1695" s="34"/>
      <c r="DR1695" s="34"/>
      <c r="DS1695" s="34" t="s">
        <v>2127</v>
      </c>
      <c r="DT1695" s="34"/>
      <c r="DU1695" s="47">
        <v>44508</v>
      </c>
      <c r="DY1695" s="1">
        <v>1</v>
      </c>
      <c r="DZ1695" t="s">
        <v>7940</v>
      </c>
      <c r="EB1695" s="4"/>
      <c r="EJ1695"/>
      <c r="EL1695" s="34"/>
      <c r="EN1695" s="34"/>
    </row>
    <row r="1696" spans="1:144" x14ac:dyDescent="0.25">
      <c r="A1696" s="85">
        <v>2022</v>
      </c>
      <c r="B1696" s="87">
        <v>44830</v>
      </c>
      <c r="C1696" t="s">
        <v>121</v>
      </c>
      <c r="D1696" t="s">
        <v>122</v>
      </c>
      <c r="E1696" s="34" t="s">
        <v>7938</v>
      </c>
      <c r="F1696" s="34">
        <f t="shared" si="134"/>
        <v>1695</v>
      </c>
      <c r="G1696" s="34" t="s">
        <v>4985</v>
      </c>
      <c r="H1696">
        <v>18</v>
      </c>
      <c r="I1696" s="34" t="s">
        <v>6141</v>
      </c>
      <c r="J1696" s="34" t="s">
        <v>4996</v>
      </c>
      <c r="K1696" s="34" t="str">
        <f>VLOOKUP(J1696,[2]CodMpios!$B$347:$E$362,4,FALSE)</f>
        <v>18247 - El Doncello</v>
      </c>
      <c r="L1696" s="34" t="str">
        <f>VLOOKUP($J1696,[2]Coord_Mpios_X_Y!$B$2:$K$1123,9,FALSE)</f>
        <v>1,791385903474</v>
      </c>
      <c r="M1696" s="34" t="str">
        <f>VLOOKUP($J1696,[2]Coord_Mpios_X_Y!$B$2:$K$1123,10,FALSE)</f>
        <v>-75,193944154894</v>
      </c>
      <c r="N1696" s="34" t="s">
        <v>125</v>
      </c>
      <c r="O1696" s="34" t="s">
        <v>126</v>
      </c>
      <c r="Q1696" s="34" t="s">
        <v>127</v>
      </c>
      <c r="R1696" s="34">
        <v>17641901</v>
      </c>
      <c r="S1696" s="34" t="str">
        <f t="shared" si="130"/>
        <v>CC17641901</v>
      </c>
      <c r="T1696" s="34" t="s">
        <v>5170</v>
      </c>
      <c r="V1696" s="34" t="s">
        <v>5169</v>
      </c>
      <c r="W1696" s="34" t="s">
        <v>5168</v>
      </c>
      <c r="X1696" s="87">
        <v>24384</v>
      </c>
      <c r="Y1696">
        <v>50</v>
      </c>
      <c r="Z1696" s="36">
        <f>VLOOKUP($Y1696,[2]Edades!$A$3:$H$153,4,FALSE)</f>
        <v>5</v>
      </c>
      <c r="AA1696" s="34" t="str">
        <f>VLOOKUP($Y1696,[2]Edades!$A$3:$H$153,6,FALSE)</f>
        <v>5 - Adultez</v>
      </c>
      <c r="AB1696" s="34">
        <f>VLOOKUP($Y1696,[2]Edades!$A$3:$H$153,7,FALSE)</f>
        <v>11</v>
      </c>
      <c r="AC1696" s="34" t="str">
        <f>VLOOKUP($Y1696,[2]Edades!$A$3:$H$153,8,FALSE)</f>
        <v>50-54</v>
      </c>
      <c r="AD1696" s="34" t="s">
        <v>146</v>
      </c>
      <c r="AE1696">
        <v>1</v>
      </c>
      <c r="AF1696" s="34" t="s">
        <v>130</v>
      </c>
      <c r="AG1696" s="34" t="s">
        <v>2127</v>
      </c>
      <c r="AH1696" s="34" t="s">
        <v>2127</v>
      </c>
      <c r="AK1696" s="34" t="s">
        <v>125</v>
      </c>
      <c r="AM1696" s="34" t="s">
        <v>2127</v>
      </c>
      <c r="AN1696" s="36" t="s">
        <v>2127</v>
      </c>
      <c r="AO1696" s="36" t="s">
        <v>2127</v>
      </c>
      <c r="AP1696" s="34" t="s">
        <v>2127</v>
      </c>
      <c r="AQ1696" s="36" t="s">
        <v>2127</v>
      </c>
      <c r="AR1696" s="34" t="s">
        <v>5189</v>
      </c>
      <c r="AS1696" s="91" t="s">
        <v>7771</v>
      </c>
      <c r="AT1696" s="34">
        <v>3204453893</v>
      </c>
      <c r="AU1696" s="34" t="s">
        <v>2127</v>
      </c>
      <c r="AX1696" s="90"/>
      <c r="BA1696" s="91"/>
      <c r="BB1696" s="91"/>
      <c r="BC1696" s="91"/>
      <c r="BF1696" s="34" t="s">
        <v>4983</v>
      </c>
      <c r="BG1696" s="92" t="s">
        <v>2098</v>
      </c>
      <c r="BM1696" s="36" t="s">
        <v>131</v>
      </c>
      <c r="BN1696" s="34" t="s">
        <v>132</v>
      </c>
      <c r="BO1696" s="36">
        <v>0</v>
      </c>
      <c r="BQ1696" s="94"/>
      <c r="BS1696" s="36" t="s">
        <v>2127</v>
      </c>
      <c r="BU1696" s="95"/>
      <c r="BV1696" s="95"/>
      <c r="BW1696" s="61"/>
      <c r="BX1696" s="60"/>
      <c r="BY1696" s="59" t="str">
        <f t="shared" ca="1" si="131"/>
        <v/>
      </c>
      <c r="CD1696" s="68"/>
      <c r="CE1696" s="68"/>
      <c r="CF1696" s="67"/>
      <c r="CG1696">
        <v>82</v>
      </c>
      <c r="CH1696" s="2">
        <v>166</v>
      </c>
      <c r="CI1696" s="4">
        <f t="shared" si="132"/>
        <v>29.757584555087824</v>
      </c>
      <c r="CJ1696" s="5" t="str">
        <f t="shared" si="133"/>
        <v>SOBREPESO</v>
      </c>
      <c r="CK1696" s="36">
        <v>0</v>
      </c>
      <c r="CL1696" s="66"/>
      <c r="CM1696" s="89">
        <v>42916</v>
      </c>
      <c r="CN1696" s="97">
        <v>43371</v>
      </c>
      <c r="CP1696"/>
      <c r="CQ1696" s="65"/>
      <c r="CR1696" s="65"/>
      <c r="CS1696" s="98"/>
      <c r="CT1696"/>
      <c r="CU1696"/>
      <c r="CV1696" s="97"/>
      <c r="CW1696" s="2">
        <v>120</v>
      </c>
      <c r="CX1696" s="82">
        <v>80</v>
      </c>
      <c r="DG1696" s="64"/>
      <c r="DI1696" s="89"/>
      <c r="DJ1696" s="89"/>
      <c r="DN1696" s="34"/>
      <c r="DO1696" s="34"/>
      <c r="DP1696" s="34"/>
      <c r="DQ1696" s="34"/>
      <c r="DR1696" s="34"/>
      <c r="DS1696" s="34" t="s">
        <v>2127</v>
      </c>
      <c r="DT1696" s="34"/>
      <c r="DU1696" s="47">
        <v>44258</v>
      </c>
      <c r="DY1696" s="1">
        <v>1</v>
      </c>
      <c r="DZ1696" t="s">
        <v>7940</v>
      </c>
      <c r="EB1696" s="4"/>
      <c r="EJ1696"/>
      <c r="EL1696" s="34"/>
      <c r="EN1696" s="34"/>
    </row>
    <row r="1697" spans="1:144" x14ac:dyDescent="0.25">
      <c r="A1697" s="85">
        <v>2022</v>
      </c>
      <c r="B1697" s="87">
        <v>44830</v>
      </c>
      <c r="C1697" t="s">
        <v>121</v>
      </c>
      <c r="D1697" t="s">
        <v>122</v>
      </c>
      <c r="E1697" s="34" t="s">
        <v>7938</v>
      </c>
      <c r="F1697" s="34">
        <f t="shared" si="134"/>
        <v>1696</v>
      </c>
      <c r="G1697" s="34" t="s">
        <v>4985</v>
      </c>
      <c r="H1697">
        <v>18</v>
      </c>
      <c r="I1697" s="34" t="s">
        <v>6141</v>
      </c>
      <c r="J1697" s="34" t="s">
        <v>4988</v>
      </c>
      <c r="K1697" s="34" t="str">
        <f>VLOOKUP(J1697,[2]CodMpios!$B$347:$E$362,4,FALSE)</f>
        <v>18001 - Florencia</v>
      </c>
      <c r="L1697" s="34" t="str">
        <f>VLOOKUP($J1697,[2]Coord_Mpios_X_Y!$B$2:$K$1123,9,FALSE)</f>
        <v>1,749138703818</v>
      </c>
      <c r="M1697" s="34" t="str">
        <f>VLOOKUP($J1697,[2]Coord_Mpios_X_Y!$B$2:$K$1123,10,FALSE)</f>
        <v>-75,558239064333</v>
      </c>
      <c r="N1697" s="34" t="s">
        <v>125</v>
      </c>
      <c r="O1697" s="34" t="s">
        <v>126</v>
      </c>
      <c r="Q1697" s="34" t="s">
        <v>127</v>
      </c>
      <c r="R1697" s="34">
        <v>55164513</v>
      </c>
      <c r="S1697" s="34" t="str">
        <f t="shared" si="130"/>
        <v>CC55164513</v>
      </c>
      <c r="T1697" s="34" t="s">
        <v>134</v>
      </c>
      <c r="U1697" s="34" t="s">
        <v>278</v>
      </c>
      <c r="V1697" s="34" t="s">
        <v>5167</v>
      </c>
      <c r="W1697" s="34" t="s">
        <v>2500</v>
      </c>
      <c r="X1697" s="87">
        <v>26544</v>
      </c>
      <c r="Y1697">
        <v>50</v>
      </c>
      <c r="Z1697" s="36">
        <f>VLOOKUP($Y1697,[2]Edades!$A$3:$H$153,4,FALSE)</f>
        <v>5</v>
      </c>
      <c r="AA1697" s="34" t="str">
        <f>VLOOKUP($Y1697,[2]Edades!$A$3:$H$153,6,FALSE)</f>
        <v>5 - Adultez</v>
      </c>
      <c r="AB1697" s="34">
        <f>VLOOKUP($Y1697,[2]Edades!$A$3:$H$153,7,FALSE)</f>
        <v>11</v>
      </c>
      <c r="AC1697" s="34" t="str">
        <f>VLOOKUP($Y1697,[2]Edades!$A$3:$H$153,8,FALSE)</f>
        <v>50-54</v>
      </c>
      <c r="AD1697" s="34" t="s">
        <v>129</v>
      </c>
      <c r="AE1697" s="1">
        <v>2</v>
      </c>
      <c r="AF1697" s="34" t="s">
        <v>130</v>
      </c>
      <c r="AG1697" s="34" t="s">
        <v>2127</v>
      </c>
      <c r="AH1697" s="34" t="s">
        <v>2127</v>
      </c>
      <c r="AK1697" s="34" t="s">
        <v>125</v>
      </c>
      <c r="AM1697" s="34" t="s">
        <v>2127</v>
      </c>
      <c r="AN1697" s="36" t="s">
        <v>2127</v>
      </c>
      <c r="AO1697" s="36" t="s">
        <v>2127</v>
      </c>
      <c r="AP1697" s="34" t="s">
        <v>2127</v>
      </c>
      <c r="AQ1697" s="36" t="s">
        <v>2127</v>
      </c>
      <c r="AR1697" s="34" t="s">
        <v>2098</v>
      </c>
      <c r="AS1697" s="91" t="s">
        <v>7772</v>
      </c>
      <c r="AT1697" s="34">
        <v>3118404873</v>
      </c>
      <c r="AU1697" s="34" t="s">
        <v>2127</v>
      </c>
      <c r="AX1697" s="90"/>
      <c r="BA1697" s="91"/>
      <c r="BB1697" s="91"/>
      <c r="BC1697" s="91"/>
      <c r="BF1697" s="34" t="s">
        <v>4983</v>
      </c>
      <c r="BG1697" s="92" t="s">
        <v>2098</v>
      </c>
      <c r="BM1697" s="36" t="s">
        <v>131</v>
      </c>
      <c r="BN1697" s="34" t="s">
        <v>132</v>
      </c>
      <c r="BO1697" s="36">
        <v>0</v>
      </c>
      <c r="BQ1697" s="94"/>
      <c r="BS1697" s="36" t="s">
        <v>2127</v>
      </c>
      <c r="BU1697" s="95"/>
      <c r="BV1697" s="95"/>
      <c r="BW1697" s="61"/>
      <c r="BX1697" s="60"/>
      <c r="BY1697" s="59" t="str">
        <f t="shared" ca="1" si="131"/>
        <v/>
      </c>
      <c r="CD1697" s="68"/>
      <c r="CE1697" s="68"/>
      <c r="CF1697" s="67"/>
      <c r="CG1697">
        <v>72</v>
      </c>
      <c r="CH1697" s="2">
        <v>162</v>
      </c>
      <c r="CI1697" s="4">
        <f t="shared" si="132"/>
        <v>27.434842249657059</v>
      </c>
      <c r="CJ1697" s="5" t="str">
        <f t="shared" si="133"/>
        <v>SOBREPESO</v>
      </c>
      <c r="CK1697" s="36">
        <v>0</v>
      </c>
      <c r="CL1697" s="66"/>
      <c r="CM1697" s="89">
        <v>44495</v>
      </c>
      <c r="CN1697" s="97">
        <v>44510</v>
      </c>
      <c r="CP1697"/>
      <c r="CQ1697" s="65"/>
      <c r="CR1697" s="65"/>
      <c r="CS1697" s="98"/>
      <c r="CT1697"/>
      <c r="CU1697"/>
      <c r="CV1697" s="97"/>
      <c r="CW1697" s="2"/>
      <c r="CX1697" s="82"/>
      <c r="DG1697" s="64"/>
      <c r="DI1697" s="89"/>
      <c r="DJ1697" s="89"/>
      <c r="DN1697" s="34"/>
      <c r="DO1697" s="34"/>
      <c r="DP1697" s="34"/>
      <c r="DQ1697" s="34"/>
      <c r="DR1697" s="34"/>
      <c r="DS1697" s="34" t="s">
        <v>2127</v>
      </c>
      <c r="DT1697" s="34"/>
      <c r="DU1697" s="47">
        <v>44508</v>
      </c>
      <c r="DY1697" s="1">
        <v>1</v>
      </c>
      <c r="DZ1697" t="s">
        <v>7940</v>
      </c>
      <c r="EB1697" s="4">
        <v>140</v>
      </c>
      <c r="EH1697" s="4">
        <v>8.6</v>
      </c>
      <c r="EJ1697"/>
      <c r="EL1697" s="34"/>
      <c r="EN1697" s="34"/>
    </row>
    <row r="1698" spans="1:144" x14ac:dyDescent="0.25">
      <c r="A1698" s="85">
        <v>2022</v>
      </c>
      <c r="B1698" s="87">
        <v>44830</v>
      </c>
      <c r="C1698" t="s">
        <v>121</v>
      </c>
      <c r="D1698" t="s">
        <v>122</v>
      </c>
      <c r="E1698" s="34" t="s">
        <v>7938</v>
      </c>
      <c r="F1698" s="34">
        <f t="shared" si="134"/>
        <v>1697</v>
      </c>
      <c r="G1698" s="34" t="s">
        <v>4985</v>
      </c>
      <c r="H1698">
        <v>18</v>
      </c>
      <c r="I1698" s="34" t="s">
        <v>6141</v>
      </c>
      <c r="J1698" s="34" t="s">
        <v>5007</v>
      </c>
      <c r="K1698" s="34" t="str">
        <f>VLOOKUP(J1698,[2]CodMpios!$B$347:$E$362,4,FALSE)</f>
        <v>18410 - La Montañita</v>
      </c>
      <c r="L1698" s="34" t="str">
        <f>VLOOKUP($J1698,[2]Coord_Mpios_X_Y!$B$2:$K$1123,9,FALSE)</f>
        <v>1,302860442333</v>
      </c>
      <c r="M1698" s="34" t="str">
        <f>VLOOKUP($J1698,[2]Coord_Mpios_X_Y!$B$2:$K$1123,10,FALSE)</f>
        <v>-75,235727318747</v>
      </c>
      <c r="N1698" s="34" t="s">
        <v>139</v>
      </c>
      <c r="O1698" s="34" t="s">
        <v>126</v>
      </c>
      <c r="Q1698" s="34" t="s">
        <v>127</v>
      </c>
      <c r="R1698" s="34">
        <v>1006508978</v>
      </c>
      <c r="S1698" s="34" t="str">
        <f t="shared" si="130"/>
        <v>CC1006508978</v>
      </c>
      <c r="T1698" s="34" t="s">
        <v>5166</v>
      </c>
      <c r="U1698" s="34" t="s">
        <v>5165</v>
      </c>
      <c r="V1698" s="34" t="s">
        <v>5164</v>
      </c>
      <c r="W1698" s="34" t="s">
        <v>2371</v>
      </c>
      <c r="X1698" s="87">
        <v>37521</v>
      </c>
      <c r="Y1698">
        <v>20</v>
      </c>
      <c r="Z1698" s="36">
        <f>VLOOKUP($Y1698,[2]Edades!$A$3:$H$153,4,FALSE)</f>
        <v>4</v>
      </c>
      <c r="AA1698" s="34" t="str">
        <f>VLOOKUP($Y1698,[2]Edades!$A$3:$H$153,6,FALSE)</f>
        <v>4 - Juventud</v>
      </c>
      <c r="AB1698" s="34">
        <f>VLOOKUP($Y1698,[2]Edades!$A$3:$H$153,7,FALSE)</f>
        <v>5</v>
      </c>
      <c r="AC1698" s="34" t="str">
        <f>VLOOKUP($Y1698,[2]Edades!$A$3:$H$153,8,FALSE)</f>
        <v>20-24</v>
      </c>
      <c r="AD1698" s="34" t="s">
        <v>129</v>
      </c>
      <c r="AE1698" s="1">
        <v>2</v>
      </c>
      <c r="AF1698" s="34" t="s">
        <v>130</v>
      </c>
      <c r="AG1698" s="34" t="s">
        <v>2127</v>
      </c>
      <c r="AH1698" s="34" t="s">
        <v>2127</v>
      </c>
      <c r="AK1698" s="34" t="s">
        <v>139</v>
      </c>
      <c r="AM1698" s="34" t="s">
        <v>2127</v>
      </c>
      <c r="AN1698" s="36" t="s">
        <v>2127</v>
      </c>
      <c r="AO1698" s="36" t="s">
        <v>2127</v>
      </c>
      <c r="AP1698" s="34" t="s">
        <v>2127</v>
      </c>
      <c r="AQ1698" s="36" t="s">
        <v>2127</v>
      </c>
      <c r="AR1698" s="34" t="s">
        <v>2098</v>
      </c>
      <c r="AS1698" s="91" t="s">
        <v>7773</v>
      </c>
      <c r="AT1698" s="34">
        <v>3105752870</v>
      </c>
      <c r="AU1698" s="34" t="s">
        <v>2127</v>
      </c>
      <c r="AX1698" s="90"/>
      <c r="BA1698" s="91"/>
      <c r="BB1698" s="91"/>
      <c r="BC1698" s="91"/>
      <c r="BF1698" s="34" t="s">
        <v>4983</v>
      </c>
      <c r="BG1698" s="92" t="s">
        <v>2098</v>
      </c>
      <c r="BM1698" s="36" t="s">
        <v>131</v>
      </c>
      <c r="BN1698" s="34" t="s">
        <v>132</v>
      </c>
      <c r="BO1698" s="36">
        <v>0</v>
      </c>
      <c r="BQ1698" s="94"/>
      <c r="BS1698" s="36" t="s">
        <v>2127</v>
      </c>
      <c r="BU1698" s="95"/>
      <c r="BV1698" s="95"/>
      <c r="BW1698" s="61"/>
      <c r="BX1698" s="60"/>
      <c r="BY1698" s="59" t="str">
        <f t="shared" ca="1" si="131"/>
        <v/>
      </c>
      <c r="CD1698" s="68"/>
      <c r="CE1698" s="68"/>
      <c r="CF1698" s="67"/>
      <c r="CG1698">
        <v>80</v>
      </c>
      <c r="CH1698" s="2">
        <v>168</v>
      </c>
      <c r="CI1698" s="4">
        <f t="shared" si="132"/>
        <v>28.344671201814062</v>
      </c>
      <c r="CJ1698" s="5" t="str">
        <f t="shared" si="133"/>
        <v>SOBREPESO</v>
      </c>
      <c r="CK1698" s="36">
        <v>0</v>
      </c>
      <c r="CL1698" s="66"/>
      <c r="CM1698" s="89">
        <v>44511</v>
      </c>
      <c r="CN1698" s="97">
        <v>44559</v>
      </c>
      <c r="CP1698"/>
      <c r="CQ1698" s="65"/>
      <c r="CR1698" s="65"/>
      <c r="CS1698" s="98"/>
      <c r="CT1698"/>
      <c r="CU1698"/>
      <c r="CV1698" s="97"/>
      <c r="CW1698" s="2">
        <v>120</v>
      </c>
      <c r="CX1698" s="82">
        <v>70</v>
      </c>
      <c r="DG1698" s="64"/>
      <c r="DI1698" s="89"/>
      <c r="DJ1698" s="89"/>
      <c r="DN1698" s="34"/>
      <c r="DO1698" s="34"/>
      <c r="DP1698" s="34"/>
      <c r="DQ1698" s="34"/>
      <c r="DR1698" s="34"/>
      <c r="DS1698" s="34" t="s">
        <v>2127</v>
      </c>
      <c r="DT1698" s="34"/>
      <c r="DU1698" s="47">
        <v>44559</v>
      </c>
      <c r="DY1698" s="1">
        <v>1</v>
      </c>
      <c r="DZ1698" t="s">
        <v>7941</v>
      </c>
      <c r="EA1698" s="4">
        <v>0.92</v>
      </c>
      <c r="EB1698" s="4">
        <v>97</v>
      </c>
      <c r="EC1698" s="4">
        <v>145</v>
      </c>
      <c r="ED1698" s="4">
        <v>71</v>
      </c>
      <c r="EE1698" s="4">
        <v>44.3</v>
      </c>
      <c r="EF1698" s="4">
        <v>80</v>
      </c>
      <c r="EG1698" s="4">
        <v>2.8</v>
      </c>
      <c r="EJ1698"/>
      <c r="EL1698" s="34"/>
      <c r="EN1698" s="34"/>
    </row>
    <row r="1699" spans="1:144" x14ac:dyDescent="0.25">
      <c r="A1699" s="85">
        <v>2022</v>
      </c>
      <c r="B1699" s="87">
        <v>44830</v>
      </c>
      <c r="C1699" t="s">
        <v>121</v>
      </c>
      <c r="D1699" t="s">
        <v>122</v>
      </c>
      <c r="E1699" s="34" t="s">
        <v>7938</v>
      </c>
      <c r="F1699" s="34">
        <f t="shared" si="134"/>
        <v>1698</v>
      </c>
      <c r="G1699" s="34" t="s">
        <v>4985</v>
      </c>
      <c r="H1699">
        <v>18</v>
      </c>
      <c r="I1699" s="34" t="s">
        <v>6141</v>
      </c>
      <c r="J1699" s="34" t="s">
        <v>5007</v>
      </c>
      <c r="K1699" s="34" t="str">
        <f>VLOOKUP(J1699,[2]CodMpios!$B$347:$E$362,4,FALSE)</f>
        <v>18410 - La Montañita</v>
      </c>
      <c r="L1699" s="34" t="str">
        <f>VLOOKUP($J1699,[2]Coord_Mpios_X_Y!$B$2:$K$1123,9,FALSE)</f>
        <v>1,302860442333</v>
      </c>
      <c r="M1699" s="34" t="str">
        <f>VLOOKUP($J1699,[2]Coord_Mpios_X_Y!$B$2:$K$1123,10,FALSE)</f>
        <v>-75,235727318747</v>
      </c>
      <c r="N1699" s="34" t="s">
        <v>125</v>
      </c>
      <c r="O1699" s="34" t="s">
        <v>126</v>
      </c>
      <c r="Q1699" s="34" t="s">
        <v>127</v>
      </c>
      <c r="R1699" s="34">
        <v>52110804</v>
      </c>
      <c r="S1699" s="34" t="str">
        <f t="shared" si="130"/>
        <v>CC52110804</v>
      </c>
      <c r="T1699" s="34" t="s">
        <v>5163</v>
      </c>
      <c r="V1699" s="34" t="s">
        <v>5162</v>
      </c>
      <c r="W1699" s="34" t="s">
        <v>743</v>
      </c>
      <c r="X1699" s="87">
        <v>27490</v>
      </c>
      <c r="Y1699">
        <v>47</v>
      </c>
      <c r="Z1699" s="36">
        <f>VLOOKUP($Y1699,[2]Edades!$A$3:$H$153,4,FALSE)</f>
        <v>5</v>
      </c>
      <c r="AA1699" s="34" t="str">
        <f>VLOOKUP($Y1699,[2]Edades!$A$3:$H$153,6,FALSE)</f>
        <v>5 - Adultez</v>
      </c>
      <c r="AB1699" s="34">
        <f>VLOOKUP($Y1699,[2]Edades!$A$3:$H$153,7,FALSE)</f>
        <v>10</v>
      </c>
      <c r="AC1699" s="34" t="str">
        <f>VLOOKUP($Y1699,[2]Edades!$A$3:$H$153,8,FALSE)</f>
        <v>45-49</v>
      </c>
      <c r="AD1699" s="34" t="s">
        <v>129</v>
      </c>
      <c r="AE1699" s="1">
        <v>2</v>
      </c>
      <c r="AF1699" s="34" t="s">
        <v>130</v>
      </c>
      <c r="AG1699" s="34" t="s">
        <v>2127</v>
      </c>
      <c r="AH1699" s="34" t="s">
        <v>2127</v>
      </c>
      <c r="AK1699" s="34" t="s">
        <v>125</v>
      </c>
      <c r="AM1699" s="34" t="s">
        <v>2127</v>
      </c>
      <c r="AN1699" s="36" t="s">
        <v>2127</v>
      </c>
      <c r="AO1699" s="36" t="s">
        <v>2127</v>
      </c>
      <c r="AP1699" s="34" t="s">
        <v>2127</v>
      </c>
      <c r="AQ1699" s="36" t="s">
        <v>2127</v>
      </c>
      <c r="AR1699" s="34" t="s">
        <v>5919</v>
      </c>
      <c r="AS1699" s="91" t="s">
        <v>7774</v>
      </c>
      <c r="AT1699" s="34">
        <v>3102352871</v>
      </c>
      <c r="AU1699" s="34" t="s">
        <v>2127</v>
      </c>
      <c r="AX1699" s="90"/>
      <c r="BA1699" s="91"/>
      <c r="BB1699" s="91"/>
      <c r="BC1699" s="91"/>
      <c r="BF1699" s="34" t="s">
        <v>4983</v>
      </c>
      <c r="BG1699" s="92" t="s">
        <v>2098</v>
      </c>
      <c r="BM1699" s="36" t="s">
        <v>131</v>
      </c>
      <c r="BN1699" s="34" t="s">
        <v>132</v>
      </c>
      <c r="BO1699" s="36">
        <v>0</v>
      </c>
      <c r="BQ1699" s="94"/>
      <c r="BS1699" s="36" t="s">
        <v>2127</v>
      </c>
      <c r="BU1699" s="95"/>
      <c r="BV1699" s="95"/>
      <c r="BW1699" s="61"/>
      <c r="BX1699" s="60"/>
      <c r="BY1699" s="59" t="str">
        <f t="shared" ca="1" si="131"/>
        <v/>
      </c>
      <c r="CD1699" s="68"/>
      <c r="CE1699" s="68"/>
      <c r="CF1699" s="67"/>
      <c r="CG1699">
        <v>75</v>
      </c>
      <c r="CH1699" s="2">
        <v>155</v>
      </c>
      <c r="CI1699" s="4">
        <f t="shared" si="132"/>
        <v>31.217481789802285</v>
      </c>
      <c r="CJ1699" s="5" t="str">
        <f t="shared" si="133"/>
        <v>OBESIDAD</v>
      </c>
      <c r="CK1699" s="36">
        <v>0</v>
      </c>
      <c r="CL1699" s="66"/>
      <c r="CM1699" s="89">
        <v>44459</v>
      </c>
      <c r="CN1699" s="97">
        <v>44511</v>
      </c>
      <c r="CP1699"/>
      <c r="CQ1699" s="65"/>
      <c r="CR1699" s="65"/>
      <c r="CS1699" s="98"/>
      <c r="CT1699"/>
      <c r="CU1699"/>
      <c r="CV1699" s="97"/>
      <c r="CW1699" s="2">
        <v>120</v>
      </c>
      <c r="CX1699" s="82">
        <v>70</v>
      </c>
      <c r="DG1699" s="64"/>
      <c r="DI1699" s="89"/>
      <c r="DJ1699" s="89"/>
      <c r="DN1699" s="34"/>
      <c r="DO1699" s="34"/>
      <c r="DP1699" s="34"/>
      <c r="DQ1699" s="34"/>
      <c r="DR1699" s="34"/>
      <c r="DS1699" s="34" t="s">
        <v>2127</v>
      </c>
      <c r="DT1699" s="34"/>
      <c r="DU1699" s="47">
        <v>44511</v>
      </c>
      <c r="DY1699" s="1">
        <v>1</v>
      </c>
      <c r="DZ1699" t="s">
        <v>7940</v>
      </c>
      <c r="EB1699" s="4"/>
      <c r="EJ1699"/>
      <c r="EL1699" s="34"/>
      <c r="EN1699" s="34"/>
    </row>
    <row r="1700" spans="1:144" x14ac:dyDescent="0.25">
      <c r="A1700" s="85">
        <v>2022</v>
      </c>
      <c r="B1700" s="87">
        <v>44830</v>
      </c>
      <c r="C1700" t="s">
        <v>121</v>
      </c>
      <c r="D1700" t="s">
        <v>122</v>
      </c>
      <c r="E1700" s="34" t="s">
        <v>7938</v>
      </c>
      <c r="F1700" s="34">
        <f t="shared" si="134"/>
        <v>1699</v>
      </c>
      <c r="G1700" s="34" t="s">
        <v>4985</v>
      </c>
      <c r="H1700">
        <v>18</v>
      </c>
      <c r="I1700" s="34" t="s">
        <v>6141</v>
      </c>
      <c r="J1700" s="34" t="s">
        <v>4988</v>
      </c>
      <c r="K1700" s="34" t="str">
        <f>VLOOKUP(J1700,[2]CodMpios!$B$347:$E$362,4,FALSE)</f>
        <v>18001 - Florencia</v>
      </c>
      <c r="L1700" s="34" t="str">
        <f>VLOOKUP($J1700,[2]Coord_Mpios_X_Y!$B$2:$K$1123,9,FALSE)</f>
        <v>1,749138703818</v>
      </c>
      <c r="M1700" s="34" t="str">
        <f>VLOOKUP($J1700,[2]Coord_Mpios_X_Y!$B$2:$K$1123,10,FALSE)</f>
        <v>-75,558239064333</v>
      </c>
      <c r="N1700" s="34" t="s">
        <v>6142</v>
      </c>
      <c r="O1700" s="34" t="s">
        <v>126</v>
      </c>
      <c r="Q1700" s="34" t="s">
        <v>127</v>
      </c>
      <c r="R1700" s="34">
        <v>40759626</v>
      </c>
      <c r="S1700" s="34" t="str">
        <f t="shared" si="130"/>
        <v>CC40759626</v>
      </c>
      <c r="T1700" s="34" t="s">
        <v>395</v>
      </c>
      <c r="V1700" s="34" t="s">
        <v>1063</v>
      </c>
      <c r="W1700" s="34" t="s">
        <v>5161</v>
      </c>
      <c r="X1700" s="87">
        <v>21858</v>
      </c>
      <c r="Y1700">
        <v>63</v>
      </c>
      <c r="Z1700" s="36">
        <f>VLOOKUP($Y1700,[2]Edades!$A$3:$H$153,4,FALSE)</f>
        <v>6</v>
      </c>
      <c r="AA1700" s="34" t="str">
        <f>VLOOKUP($Y1700,[2]Edades!$A$3:$H$153,6,FALSE)</f>
        <v>6 - Persona mayor</v>
      </c>
      <c r="AB1700" s="34">
        <f>VLOOKUP($Y1700,[2]Edades!$A$3:$H$153,7,FALSE)</f>
        <v>13</v>
      </c>
      <c r="AC1700" s="34" t="str">
        <f>VLOOKUP($Y1700,[2]Edades!$A$3:$H$153,8,FALSE)</f>
        <v>60-64</v>
      </c>
      <c r="AD1700" s="34" t="s">
        <v>129</v>
      </c>
      <c r="AE1700" s="1">
        <v>2</v>
      </c>
      <c r="AF1700" s="34" t="s">
        <v>2137</v>
      </c>
      <c r="AG1700" s="34" t="s">
        <v>2127</v>
      </c>
      <c r="AH1700" s="34" t="s">
        <v>2127</v>
      </c>
      <c r="AK1700" s="34" t="s">
        <v>6142</v>
      </c>
      <c r="AM1700" s="34" t="s">
        <v>2127</v>
      </c>
      <c r="AN1700" s="36" t="s">
        <v>2127</v>
      </c>
      <c r="AO1700" s="36" t="s">
        <v>2127</v>
      </c>
      <c r="AP1700" s="34" t="s">
        <v>2127</v>
      </c>
      <c r="AQ1700" s="36" t="s">
        <v>2127</v>
      </c>
      <c r="AR1700" s="34" t="s">
        <v>2098</v>
      </c>
      <c r="AS1700" s="91" t="s">
        <v>7775</v>
      </c>
      <c r="AT1700" s="34">
        <v>3114910687</v>
      </c>
      <c r="AU1700" s="34" t="s">
        <v>2127</v>
      </c>
      <c r="AX1700" s="90"/>
      <c r="BA1700" s="91"/>
      <c r="BB1700" s="91"/>
      <c r="BC1700" s="91"/>
      <c r="BF1700" s="34" t="s">
        <v>4983</v>
      </c>
      <c r="BG1700" s="92" t="s">
        <v>2098</v>
      </c>
      <c r="BM1700" s="36" t="s">
        <v>131</v>
      </c>
      <c r="BN1700" s="34" t="s">
        <v>132</v>
      </c>
      <c r="BO1700" s="36">
        <v>0</v>
      </c>
      <c r="BQ1700" s="94"/>
      <c r="BS1700" s="36" t="s">
        <v>2127</v>
      </c>
      <c r="BU1700" s="95"/>
      <c r="BV1700" s="95"/>
      <c r="BW1700" s="61"/>
      <c r="BX1700" s="60"/>
      <c r="BY1700" s="59" t="str">
        <f t="shared" ca="1" si="131"/>
        <v/>
      </c>
      <c r="CD1700" s="68"/>
      <c r="CE1700" s="68"/>
      <c r="CF1700" s="67"/>
      <c r="CG1700">
        <v>61</v>
      </c>
      <c r="CH1700" s="2">
        <v>163</v>
      </c>
      <c r="CI1700" s="4">
        <f t="shared" si="132"/>
        <v>22.959087658549439</v>
      </c>
      <c r="CJ1700" s="5" t="str">
        <f t="shared" si="133"/>
        <v>NORMAL</v>
      </c>
      <c r="CK1700" s="36">
        <v>0</v>
      </c>
      <c r="CL1700" s="66"/>
      <c r="CM1700" s="89">
        <v>44518</v>
      </c>
      <c r="CN1700" s="97">
        <v>44530</v>
      </c>
      <c r="CP1700"/>
      <c r="CQ1700" s="65"/>
      <c r="CR1700" s="65"/>
      <c r="CS1700" s="98"/>
      <c r="CT1700"/>
      <c r="CU1700"/>
      <c r="CV1700" s="97"/>
      <c r="CW1700" s="2">
        <v>110</v>
      </c>
      <c r="CX1700" s="82">
        <v>70</v>
      </c>
      <c r="DG1700" s="64"/>
      <c r="DI1700" s="89"/>
      <c r="DJ1700" s="89"/>
      <c r="DN1700" s="34"/>
      <c r="DO1700" s="34"/>
      <c r="DP1700" s="34"/>
      <c r="DQ1700" s="34"/>
      <c r="DR1700" s="34"/>
      <c r="DS1700" s="34" t="s">
        <v>2127</v>
      </c>
      <c r="DT1700" s="34"/>
      <c r="DU1700" s="47">
        <v>44530</v>
      </c>
      <c r="DY1700" s="1">
        <v>2</v>
      </c>
      <c r="DZ1700" t="s">
        <v>7940</v>
      </c>
      <c r="EB1700" s="4"/>
      <c r="EC1700" s="4">
        <v>149</v>
      </c>
      <c r="ED1700" s="4">
        <v>71</v>
      </c>
      <c r="EE1700" s="4">
        <v>67.7</v>
      </c>
      <c r="EJ1700"/>
      <c r="EL1700" s="34"/>
      <c r="EN1700" s="34"/>
    </row>
    <row r="1701" spans="1:144" x14ac:dyDescent="0.25">
      <c r="A1701" s="85">
        <v>2022</v>
      </c>
      <c r="B1701" s="87">
        <v>44830</v>
      </c>
      <c r="C1701" t="s">
        <v>121</v>
      </c>
      <c r="D1701" t="s">
        <v>122</v>
      </c>
      <c r="E1701" s="34" t="s">
        <v>7938</v>
      </c>
      <c r="F1701" s="34">
        <f t="shared" si="134"/>
        <v>1700</v>
      </c>
      <c r="G1701" s="34" t="s">
        <v>4985</v>
      </c>
      <c r="H1701">
        <v>18</v>
      </c>
      <c r="I1701" s="34" t="s">
        <v>6141</v>
      </c>
      <c r="J1701" s="34" t="s">
        <v>4991</v>
      </c>
      <c r="K1701" s="34" t="str">
        <f>VLOOKUP(J1701,[2]CodMpios!$B$347:$E$362,4,FALSE)</f>
        <v>18592 - Puerto Rico</v>
      </c>
      <c r="L1701" s="34" t="str">
        <f>VLOOKUP($J1701,[2]Coord_Mpios_X_Y!$B$2:$K$1123,9,FALSE)</f>
        <v>2,018940891255</v>
      </c>
      <c r="M1701" s="34" t="str">
        <f>VLOOKUP($J1701,[2]Coord_Mpios_X_Y!$B$2:$K$1123,10,FALSE)</f>
        <v>-75,073086267336</v>
      </c>
      <c r="N1701" s="34" t="s">
        <v>125</v>
      </c>
      <c r="O1701" s="34" t="s">
        <v>126</v>
      </c>
      <c r="Q1701" s="34" t="s">
        <v>127</v>
      </c>
      <c r="R1701" s="34">
        <v>30518196</v>
      </c>
      <c r="S1701" s="34" t="str">
        <f t="shared" si="130"/>
        <v>CC30518196</v>
      </c>
      <c r="T1701" s="34" t="s">
        <v>483</v>
      </c>
      <c r="V1701" s="34" t="s">
        <v>5160</v>
      </c>
      <c r="W1701" s="34" t="s">
        <v>5152</v>
      </c>
      <c r="X1701" s="87">
        <v>26930</v>
      </c>
      <c r="Y1701">
        <v>49</v>
      </c>
      <c r="Z1701" s="36">
        <f>VLOOKUP($Y1701,[2]Edades!$A$3:$H$153,4,FALSE)</f>
        <v>5</v>
      </c>
      <c r="AA1701" s="34" t="str">
        <f>VLOOKUP($Y1701,[2]Edades!$A$3:$H$153,6,FALSE)</f>
        <v>5 - Adultez</v>
      </c>
      <c r="AB1701" s="34">
        <f>VLOOKUP($Y1701,[2]Edades!$A$3:$H$153,7,FALSE)</f>
        <v>10</v>
      </c>
      <c r="AC1701" s="34" t="str">
        <f>VLOOKUP($Y1701,[2]Edades!$A$3:$H$153,8,FALSE)</f>
        <v>45-49</v>
      </c>
      <c r="AD1701" s="34" t="s">
        <v>129</v>
      </c>
      <c r="AE1701" s="1">
        <v>2</v>
      </c>
      <c r="AF1701" s="34" t="s">
        <v>130</v>
      </c>
      <c r="AG1701" s="34" t="s">
        <v>2127</v>
      </c>
      <c r="AH1701" s="34" t="s">
        <v>2127</v>
      </c>
      <c r="AK1701" s="34" t="s">
        <v>125</v>
      </c>
      <c r="AM1701" s="34" t="s">
        <v>2127</v>
      </c>
      <c r="AN1701" s="36" t="s">
        <v>2127</v>
      </c>
      <c r="AO1701" s="36" t="s">
        <v>2127</v>
      </c>
      <c r="AP1701" s="34" t="s">
        <v>2127</v>
      </c>
      <c r="AQ1701" s="36" t="s">
        <v>2127</v>
      </c>
      <c r="AR1701" s="34" t="s">
        <v>4989</v>
      </c>
      <c r="AS1701" s="91" t="s">
        <v>7776</v>
      </c>
      <c r="AT1701" s="34">
        <v>3105720355</v>
      </c>
      <c r="AU1701" s="34" t="s">
        <v>2127</v>
      </c>
      <c r="AX1701" s="90"/>
      <c r="BA1701" s="91"/>
      <c r="BB1701" s="91"/>
      <c r="BC1701" s="91"/>
      <c r="BF1701" s="34" t="s">
        <v>4983</v>
      </c>
      <c r="BG1701" s="92" t="s">
        <v>4989</v>
      </c>
      <c r="BM1701" s="36" t="s">
        <v>131</v>
      </c>
      <c r="BN1701" s="34" t="s">
        <v>132</v>
      </c>
      <c r="BO1701" s="36">
        <v>0</v>
      </c>
      <c r="BQ1701" s="94"/>
      <c r="BS1701" s="36" t="s">
        <v>2127</v>
      </c>
      <c r="BU1701" s="95"/>
      <c r="BV1701" s="95"/>
      <c r="BW1701" s="61"/>
      <c r="BX1701" s="60"/>
      <c r="BY1701" s="59" t="str">
        <f t="shared" ca="1" si="131"/>
        <v/>
      </c>
      <c r="CD1701" s="68"/>
      <c r="CE1701" s="68"/>
      <c r="CF1701" s="67"/>
      <c r="CG1701"/>
      <c r="CH1701" s="2"/>
      <c r="CI1701" s="4" t="e">
        <f t="shared" si="132"/>
        <v>#DIV/0!</v>
      </c>
      <c r="CJ1701" s="5" t="str">
        <f t="shared" si="133"/>
        <v>SIN DATO</v>
      </c>
      <c r="CK1701" s="36">
        <v>0</v>
      </c>
      <c r="CL1701" s="66"/>
      <c r="CM1701" s="89">
        <v>44533</v>
      </c>
      <c r="CN1701" s="97">
        <v>44582</v>
      </c>
      <c r="CP1701"/>
      <c r="CQ1701" s="65"/>
      <c r="CR1701" s="65"/>
      <c r="CS1701" s="98"/>
      <c r="CT1701"/>
      <c r="CU1701"/>
      <c r="CV1701" s="97"/>
      <c r="CW1701" s="2"/>
      <c r="CX1701" s="82"/>
      <c r="DG1701" s="64"/>
      <c r="DI1701" s="89"/>
      <c r="DJ1701" s="89"/>
      <c r="DN1701" s="34"/>
      <c r="DO1701" s="34"/>
      <c r="DP1701" s="34"/>
      <c r="DQ1701" s="34"/>
      <c r="DR1701" s="34"/>
      <c r="DS1701" s="34" t="s">
        <v>2127</v>
      </c>
      <c r="DT1701" s="34"/>
      <c r="DZ1701" t="s">
        <v>7941</v>
      </c>
      <c r="EB1701" s="4"/>
      <c r="EJ1701"/>
      <c r="EL1701" s="34"/>
      <c r="EN1701" s="34"/>
    </row>
    <row r="1702" spans="1:144" x14ac:dyDescent="0.25">
      <c r="A1702" s="85">
        <v>2022</v>
      </c>
      <c r="B1702" s="87">
        <v>44830</v>
      </c>
      <c r="C1702" t="s">
        <v>121</v>
      </c>
      <c r="D1702" t="s">
        <v>122</v>
      </c>
      <c r="E1702" s="34" t="s">
        <v>7938</v>
      </c>
      <c r="F1702" s="34">
        <f t="shared" si="134"/>
        <v>1701</v>
      </c>
      <c r="G1702" s="34" t="s">
        <v>4985</v>
      </c>
      <c r="H1702">
        <v>18</v>
      </c>
      <c r="I1702" s="34" t="s">
        <v>6141</v>
      </c>
      <c r="J1702" s="34" t="s">
        <v>4984</v>
      </c>
      <c r="K1702" s="34" t="str">
        <f>VLOOKUP(J1702,[2]CodMpios!$B$347:$E$362,4,FALSE)</f>
        <v>18753 - San Vicente Del Caguán</v>
      </c>
      <c r="L1702" s="34" t="str">
        <f>VLOOKUP($J1702,[2]Coord_Mpios_X_Y!$B$2:$K$1123,9,FALSE)</f>
        <v>1,567801695842</v>
      </c>
      <c r="M1702" s="34" t="str">
        <f>VLOOKUP($J1702,[2]Coord_Mpios_X_Y!$B$2:$K$1123,10,FALSE)</f>
        <v>-74,262977514784</v>
      </c>
      <c r="N1702" s="34" t="s">
        <v>125</v>
      </c>
      <c r="O1702" s="34" t="s">
        <v>126</v>
      </c>
      <c r="Q1702" s="34" t="s">
        <v>127</v>
      </c>
      <c r="R1702" s="34">
        <v>30521548</v>
      </c>
      <c r="S1702" s="34" t="str">
        <f t="shared" si="130"/>
        <v>CC30521548</v>
      </c>
      <c r="T1702" s="34" t="s">
        <v>4976</v>
      </c>
      <c r="U1702" s="34" t="s">
        <v>286</v>
      </c>
      <c r="V1702" s="34" t="s">
        <v>917</v>
      </c>
      <c r="W1702" s="34" t="s">
        <v>479</v>
      </c>
      <c r="X1702" s="87">
        <v>30925</v>
      </c>
      <c r="Y1702">
        <v>38</v>
      </c>
      <c r="Z1702" s="36">
        <f>VLOOKUP($Y1702,[2]Edades!$A$3:$H$153,4,FALSE)</f>
        <v>5</v>
      </c>
      <c r="AA1702" s="34" t="str">
        <f>VLOOKUP($Y1702,[2]Edades!$A$3:$H$153,6,FALSE)</f>
        <v>5 - Adultez</v>
      </c>
      <c r="AB1702" s="34">
        <f>VLOOKUP($Y1702,[2]Edades!$A$3:$H$153,7,FALSE)</f>
        <v>8</v>
      </c>
      <c r="AC1702" s="34" t="str">
        <f>VLOOKUP($Y1702,[2]Edades!$A$3:$H$153,8,FALSE)</f>
        <v>35-39</v>
      </c>
      <c r="AD1702" s="34" t="s">
        <v>129</v>
      </c>
      <c r="AE1702" s="1">
        <v>2</v>
      </c>
      <c r="AF1702" s="34" t="s">
        <v>130</v>
      </c>
      <c r="AG1702" s="34" t="s">
        <v>2127</v>
      </c>
      <c r="AH1702" s="34" t="s">
        <v>2127</v>
      </c>
      <c r="AK1702" s="34" t="s">
        <v>125</v>
      </c>
      <c r="AM1702" s="34" t="s">
        <v>2127</v>
      </c>
      <c r="AN1702" s="36" t="s">
        <v>2127</v>
      </c>
      <c r="AO1702" s="36" t="s">
        <v>2127</v>
      </c>
      <c r="AP1702" s="34" t="s">
        <v>2127</v>
      </c>
      <c r="AQ1702" s="36" t="s">
        <v>2127</v>
      </c>
      <c r="AR1702" s="34" t="s">
        <v>5042</v>
      </c>
      <c r="AS1702" s="91" t="s">
        <v>7777</v>
      </c>
      <c r="AT1702" s="34">
        <v>3213495204</v>
      </c>
      <c r="AU1702" s="34" t="s">
        <v>2127</v>
      </c>
      <c r="AX1702" s="90"/>
      <c r="BA1702" s="91"/>
      <c r="BB1702" s="91"/>
      <c r="BC1702" s="91"/>
      <c r="BF1702" s="34" t="s">
        <v>4983</v>
      </c>
      <c r="BG1702" s="92" t="s">
        <v>2098</v>
      </c>
      <c r="BM1702" s="36" t="s">
        <v>131</v>
      </c>
      <c r="BN1702" s="34" t="s">
        <v>132</v>
      </c>
      <c r="BO1702" s="36">
        <v>0</v>
      </c>
      <c r="BQ1702" s="94"/>
      <c r="BS1702" s="36" t="s">
        <v>2127</v>
      </c>
      <c r="BU1702" s="95"/>
      <c r="BV1702" s="95"/>
      <c r="BW1702" s="61"/>
      <c r="BX1702" s="60"/>
      <c r="BY1702" s="59" t="str">
        <f t="shared" ca="1" si="131"/>
        <v/>
      </c>
      <c r="CD1702" s="68"/>
      <c r="CE1702" s="68"/>
      <c r="CF1702" s="67"/>
      <c r="CG1702"/>
      <c r="CH1702" s="2"/>
      <c r="CI1702" s="4" t="e">
        <f t="shared" si="132"/>
        <v>#DIV/0!</v>
      </c>
      <c r="CJ1702" s="5" t="str">
        <f t="shared" si="133"/>
        <v>SIN DATO</v>
      </c>
      <c r="CK1702" s="36">
        <v>0</v>
      </c>
      <c r="CL1702" s="66"/>
      <c r="CM1702" s="89">
        <v>44519</v>
      </c>
      <c r="CN1702" s="97"/>
      <c r="CP1702"/>
      <c r="CQ1702" s="65"/>
      <c r="CR1702" s="65"/>
      <c r="CS1702" s="98"/>
      <c r="CT1702"/>
      <c r="CU1702"/>
      <c r="CV1702" s="97"/>
      <c r="CW1702" s="2"/>
      <c r="CX1702" s="82"/>
      <c r="DG1702" s="64"/>
      <c r="DI1702" s="89"/>
      <c r="DJ1702" s="89"/>
      <c r="DN1702" s="34"/>
      <c r="DO1702" s="34"/>
      <c r="DP1702" s="34"/>
      <c r="DQ1702" s="34"/>
      <c r="DR1702" s="34"/>
      <c r="DS1702" s="34" t="s">
        <v>2127</v>
      </c>
      <c r="DT1702" s="34"/>
      <c r="DZ1702" t="s">
        <v>7941</v>
      </c>
      <c r="EB1702" s="4"/>
      <c r="EJ1702"/>
      <c r="EL1702" s="34"/>
      <c r="EN1702" s="34"/>
    </row>
    <row r="1703" spans="1:144" x14ac:dyDescent="0.25">
      <c r="A1703" s="85">
        <v>2022</v>
      </c>
      <c r="B1703" s="87">
        <v>44830</v>
      </c>
      <c r="C1703" t="s">
        <v>121</v>
      </c>
      <c r="D1703" t="s">
        <v>122</v>
      </c>
      <c r="E1703" s="34" t="s">
        <v>7938</v>
      </c>
      <c r="F1703" s="34">
        <f t="shared" si="134"/>
        <v>1702</v>
      </c>
      <c r="G1703" s="34" t="s">
        <v>4985</v>
      </c>
      <c r="H1703">
        <v>18</v>
      </c>
      <c r="I1703" s="34" t="s">
        <v>6141</v>
      </c>
      <c r="J1703" s="34" t="s">
        <v>4996</v>
      </c>
      <c r="K1703" s="34" t="str">
        <f>VLOOKUP(J1703,[2]CodMpios!$B$347:$E$362,4,FALSE)</f>
        <v>18247 - El Doncello</v>
      </c>
      <c r="L1703" s="34" t="str">
        <f>VLOOKUP($J1703,[2]Coord_Mpios_X_Y!$B$2:$K$1123,9,FALSE)</f>
        <v>1,791385903474</v>
      </c>
      <c r="M1703" s="34" t="str">
        <f>VLOOKUP($J1703,[2]Coord_Mpios_X_Y!$B$2:$K$1123,10,FALSE)</f>
        <v>-75,193944154894</v>
      </c>
      <c r="N1703" s="34" t="s">
        <v>125</v>
      </c>
      <c r="O1703" s="34" t="s">
        <v>126</v>
      </c>
      <c r="Q1703" s="34" t="s">
        <v>127</v>
      </c>
      <c r="R1703" s="34">
        <v>96350831</v>
      </c>
      <c r="S1703" s="34" t="str">
        <f t="shared" si="130"/>
        <v>CC96350831</v>
      </c>
      <c r="T1703" s="34" t="s">
        <v>5159</v>
      </c>
      <c r="V1703" s="34" t="s">
        <v>5158</v>
      </c>
      <c r="W1703" s="34" t="s">
        <v>160</v>
      </c>
      <c r="X1703" s="87">
        <v>24243</v>
      </c>
      <c r="Y1703">
        <v>56</v>
      </c>
      <c r="Z1703" s="36">
        <f>VLOOKUP($Y1703,[2]Edades!$A$3:$H$153,4,FALSE)</f>
        <v>5</v>
      </c>
      <c r="AA1703" s="34" t="str">
        <f>VLOOKUP($Y1703,[2]Edades!$A$3:$H$153,6,FALSE)</f>
        <v>5 - Adultez</v>
      </c>
      <c r="AB1703" s="34">
        <f>VLOOKUP($Y1703,[2]Edades!$A$3:$H$153,7,FALSE)</f>
        <v>12</v>
      </c>
      <c r="AC1703" s="34" t="str">
        <f>VLOOKUP($Y1703,[2]Edades!$A$3:$H$153,8,FALSE)</f>
        <v>55-59</v>
      </c>
      <c r="AD1703" s="34" t="s">
        <v>129</v>
      </c>
      <c r="AE1703" s="1">
        <v>2</v>
      </c>
      <c r="AF1703" s="34" t="s">
        <v>130</v>
      </c>
      <c r="AG1703" s="34" t="s">
        <v>2127</v>
      </c>
      <c r="AH1703" s="34" t="s">
        <v>2127</v>
      </c>
      <c r="AK1703" s="34" t="s">
        <v>125</v>
      </c>
      <c r="AM1703" s="34" t="s">
        <v>2127</v>
      </c>
      <c r="AN1703" s="36" t="s">
        <v>2127</v>
      </c>
      <c r="AO1703" s="36" t="s">
        <v>2127</v>
      </c>
      <c r="AP1703" s="34" t="s">
        <v>2127</v>
      </c>
      <c r="AQ1703" s="36" t="s">
        <v>2127</v>
      </c>
      <c r="AR1703" s="34" t="s">
        <v>5063</v>
      </c>
      <c r="AS1703" s="91" t="s">
        <v>7778</v>
      </c>
      <c r="AT1703" s="34">
        <v>3203795142</v>
      </c>
      <c r="AU1703" s="34" t="s">
        <v>2127</v>
      </c>
      <c r="AX1703" s="90"/>
      <c r="BA1703" s="91"/>
      <c r="BB1703" s="91"/>
      <c r="BC1703" s="91"/>
      <c r="BF1703" s="34" t="s">
        <v>4983</v>
      </c>
      <c r="BG1703" s="92" t="s">
        <v>5063</v>
      </c>
      <c r="BM1703" s="36" t="s">
        <v>131</v>
      </c>
      <c r="BN1703" s="34" t="s">
        <v>132</v>
      </c>
      <c r="BO1703" s="36">
        <v>0</v>
      </c>
      <c r="BQ1703" s="94"/>
      <c r="BS1703" s="36" t="s">
        <v>2127</v>
      </c>
      <c r="BU1703" s="95"/>
      <c r="BV1703" s="95"/>
      <c r="BW1703" s="61"/>
      <c r="BX1703" s="60"/>
      <c r="BY1703" s="59" t="str">
        <f t="shared" ca="1" si="131"/>
        <v/>
      </c>
      <c r="CD1703" s="68"/>
      <c r="CE1703" s="68"/>
      <c r="CF1703" s="67"/>
      <c r="CG1703"/>
      <c r="CH1703" s="2"/>
      <c r="CI1703" s="4" t="e">
        <f t="shared" si="132"/>
        <v>#DIV/0!</v>
      </c>
      <c r="CJ1703" s="5" t="str">
        <f t="shared" si="133"/>
        <v>SIN DATO</v>
      </c>
      <c r="CK1703" s="36">
        <v>0</v>
      </c>
      <c r="CL1703" s="66"/>
      <c r="CM1703" s="89">
        <v>44413</v>
      </c>
      <c r="CN1703" s="97">
        <v>44413</v>
      </c>
      <c r="CP1703"/>
      <c r="CQ1703" s="65"/>
      <c r="CR1703" s="65"/>
      <c r="CS1703" s="98"/>
      <c r="CT1703"/>
      <c r="CU1703"/>
      <c r="CV1703" s="97"/>
      <c r="CW1703" s="2"/>
      <c r="CX1703" s="82"/>
      <c r="DG1703" s="64"/>
      <c r="DI1703" s="89"/>
      <c r="DJ1703" s="89"/>
      <c r="DN1703" s="34"/>
      <c r="DO1703" s="34"/>
      <c r="DP1703" s="34"/>
      <c r="DQ1703" s="34"/>
      <c r="DR1703" s="34"/>
      <c r="DS1703" s="34" t="s">
        <v>2127</v>
      </c>
      <c r="DT1703" s="34"/>
      <c r="DZ1703" t="s">
        <v>7941</v>
      </c>
      <c r="EB1703" s="4"/>
      <c r="EJ1703"/>
      <c r="EL1703" s="34"/>
      <c r="EN1703" s="34"/>
    </row>
    <row r="1704" spans="1:144" x14ac:dyDescent="0.25">
      <c r="A1704" s="85">
        <v>2022</v>
      </c>
      <c r="B1704" s="87">
        <v>44830</v>
      </c>
      <c r="C1704" t="s">
        <v>121</v>
      </c>
      <c r="D1704" t="s">
        <v>122</v>
      </c>
      <c r="E1704" s="34" t="s">
        <v>7938</v>
      </c>
      <c r="F1704" s="34">
        <f t="shared" si="134"/>
        <v>1703</v>
      </c>
      <c r="G1704" s="34" t="s">
        <v>4985</v>
      </c>
      <c r="H1704">
        <v>18</v>
      </c>
      <c r="I1704" s="34" t="s">
        <v>6141</v>
      </c>
      <c r="J1704" s="34" t="s">
        <v>4988</v>
      </c>
      <c r="K1704" s="34" t="str">
        <f>VLOOKUP(J1704,[2]CodMpios!$B$347:$E$362,4,FALSE)</f>
        <v>18001 - Florencia</v>
      </c>
      <c r="L1704" s="34" t="str">
        <f>VLOOKUP($J1704,[2]Coord_Mpios_X_Y!$B$2:$K$1123,9,FALSE)</f>
        <v>1,749138703818</v>
      </c>
      <c r="M1704" s="34" t="str">
        <f>VLOOKUP($J1704,[2]Coord_Mpios_X_Y!$B$2:$K$1123,10,FALSE)</f>
        <v>-75,558239064333</v>
      </c>
      <c r="N1704" s="34" t="s">
        <v>139</v>
      </c>
      <c r="O1704" s="34" t="s">
        <v>126</v>
      </c>
      <c r="Q1704" s="34" t="s">
        <v>127</v>
      </c>
      <c r="R1704" s="34">
        <v>5811929</v>
      </c>
      <c r="S1704" s="34" t="str">
        <f t="shared" si="130"/>
        <v>CC5811929</v>
      </c>
      <c r="T1704" s="34" t="s">
        <v>317</v>
      </c>
      <c r="U1704" s="34" t="s">
        <v>295</v>
      </c>
      <c r="V1704" s="34" t="s">
        <v>1063</v>
      </c>
      <c r="W1704" s="34" t="s">
        <v>2309</v>
      </c>
      <c r="X1704" s="87">
        <v>14873</v>
      </c>
      <c r="Y1704">
        <v>82</v>
      </c>
      <c r="Z1704" s="36">
        <f>VLOOKUP($Y1704,[2]Edades!$A$3:$H$153,4,FALSE)</f>
        <v>6</v>
      </c>
      <c r="AA1704" s="34" t="str">
        <f>VLOOKUP($Y1704,[2]Edades!$A$3:$H$153,6,FALSE)</f>
        <v>6 - Persona mayor</v>
      </c>
      <c r="AB1704" s="34">
        <f>VLOOKUP($Y1704,[2]Edades!$A$3:$H$153,7,FALSE)</f>
        <v>17</v>
      </c>
      <c r="AC1704" s="34" t="str">
        <f>VLOOKUP($Y1704,[2]Edades!$A$3:$H$153,8,FALSE)</f>
        <v>80 Y MÁS</v>
      </c>
      <c r="AD1704" s="34" t="s">
        <v>146</v>
      </c>
      <c r="AE1704">
        <v>1</v>
      </c>
      <c r="AF1704" s="34" t="s">
        <v>2137</v>
      </c>
      <c r="AG1704" s="34" t="s">
        <v>2127</v>
      </c>
      <c r="AH1704" s="34" t="s">
        <v>2127</v>
      </c>
      <c r="AK1704" s="34" t="s">
        <v>139</v>
      </c>
      <c r="AM1704" s="34" t="s">
        <v>2127</v>
      </c>
      <c r="AN1704" s="36" t="s">
        <v>2127</v>
      </c>
      <c r="AO1704" s="36" t="s">
        <v>2127</v>
      </c>
      <c r="AP1704" s="34" t="s">
        <v>2127</v>
      </c>
      <c r="AQ1704" s="36" t="s">
        <v>2127</v>
      </c>
      <c r="AR1704" s="34" t="s">
        <v>2098</v>
      </c>
      <c r="AS1704" s="91" t="s">
        <v>7779</v>
      </c>
      <c r="AT1704" s="34">
        <v>3212841182</v>
      </c>
      <c r="AU1704" s="34" t="s">
        <v>2127</v>
      </c>
      <c r="AX1704" s="90"/>
      <c r="BA1704" s="91"/>
      <c r="BB1704" s="91"/>
      <c r="BC1704" s="91"/>
      <c r="BF1704" s="34" t="s">
        <v>4983</v>
      </c>
      <c r="BG1704" s="92" t="s">
        <v>2098</v>
      </c>
      <c r="BM1704" s="36" t="s">
        <v>131</v>
      </c>
      <c r="BN1704" s="34" t="s">
        <v>132</v>
      </c>
      <c r="BO1704" s="36">
        <v>0</v>
      </c>
      <c r="BQ1704" s="94"/>
      <c r="BS1704" s="36" t="s">
        <v>2127</v>
      </c>
      <c r="BU1704" s="95"/>
      <c r="BV1704" s="95"/>
      <c r="BW1704" s="61"/>
      <c r="BX1704" s="60"/>
      <c r="BY1704" s="59" t="str">
        <f t="shared" ca="1" si="131"/>
        <v/>
      </c>
      <c r="CD1704" s="68"/>
      <c r="CE1704" s="68"/>
      <c r="CF1704" s="67"/>
      <c r="CG1704">
        <v>80</v>
      </c>
      <c r="CH1704" s="2">
        <v>160</v>
      </c>
      <c r="CI1704" s="4">
        <f t="shared" si="132"/>
        <v>31.249999999999993</v>
      </c>
      <c r="CJ1704" s="5" t="str">
        <f t="shared" si="133"/>
        <v>OBESIDAD</v>
      </c>
      <c r="CK1704" s="36">
        <v>0</v>
      </c>
      <c r="CL1704" s="66"/>
      <c r="CM1704" s="89">
        <v>44526</v>
      </c>
      <c r="CN1704" s="97">
        <v>44559</v>
      </c>
      <c r="CP1704"/>
      <c r="CQ1704" s="65"/>
      <c r="CR1704" s="65"/>
      <c r="CS1704" s="98"/>
      <c r="CT1704"/>
      <c r="CU1704"/>
      <c r="CV1704" s="97"/>
      <c r="CW1704" s="2">
        <v>120</v>
      </c>
      <c r="CX1704" s="82">
        <v>70</v>
      </c>
      <c r="DG1704" s="64"/>
      <c r="DI1704" s="89"/>
      <c r="DJ1704" s="89"/>
      <c r="DN1704" s="34"/>
      <c r="DO1704" s="34"/>
      <c r="DP1704" s="34"/>
      <c r="DQ1704" s="34"/>
      <c r="DR1704" s="34"/>
      <c r="DS1704" s="34" t="s">
        <v>2127</v>
      </c>
      <c r="DT1704" s="34"/>
      <c r="DU1704" s="47">
        <v>44559</v>
      </c>
      <c r="DY1704" s="1">
        <v>2</v>
      </c>
      <c r="DZ1704" t="s">
        <v>7940</v>
      </c>
      <c r="EB1704" s="4">
        <v>214</v>
      </c>
      <c r="EC1704" s="4">
        <v>286</v>
      </c>
      <c r="EF1704" s="4">
        <v>394</v>
      </c>
      <c r="EH1704" s="4">
        <v>11.3</v>
      </c>
      <c r="EJ1704"/>
      <c r="EL1704" s="34"/>
      <c r="EN1704" s="34"/>
    </row>
    <row r="1705" spans="1:144" x14ac:dyDescent="0.25">
      <c r="A1705" s="85">
        <v>2022</v>
      </c>
      <c r="B1705" s="87">
        <v>44830</v>
      </c>
      <c r="C1705" t="s">
        <v>121</v>
      </c>
      <c r="D1705" t="s">
        <v>122</v>
      </c>
      <c r="E1705" s="34" t="s">
        <v>7938</v>
      </c>
      <c r="F1705" s="34">
        <f t="shared" si="134"/>
        <v>1704</v>
      </c>
      <c r="G1705" s="34" t="s">
        <v>4985</v>
      </c>
      <c r="H1705">
        <v>18</v>
      </c>
      <c r="I1705" s="34" t="s">
        <v>6141</v>
      </c>
      <c r="J1705" s="34" t="s">
        <v>4988</v>
      </c>
      <c r="K1705" s="34" t="str">
        <f>VLOOKUP(J1705,[2]CodMpios!$B$347:$E$362,4,FALSE)</f>
        <v>18001 - Florencia</v>
      </c>
      <c r="L1705" s="34" t="str">
        <f>VLOOKUP($J1705,[2]Coord_Mpios_X_Y!$B$2:$K$1123,9,FALSE)</f>
        <v>1,749138703818</v>
      </c>
      <c r="M1705" s="34" t="str">
        <f>VLOOKUP($J1705,[2]Coord_Mpios_X_Y!$B$2:$K$1123,10,FALSE)</f>
        <v>-75,558239064333</v>
      </c>
      <c r="N1705" s="34" t="s">
        <v>139</v>
      </c>
      <c r="O1705" s="34" t="s">
        <v>126</v>
      </c>
      <c r="Q1705" s="34" t="s">
        <v>127</v>
      </c>
      <c r="R1705" s="34">
        <v>3116404</v>
      </c>
      <c r="S1705" s="34" t="str">
        <f t="shared" si="130"/>
        <v>CC3116404</v>
      </c>
      <c r="T1705" s="34" t="s">
        <v>1064</v>
      </c>
      <c r="U1705" s="34" t="s">
        <v>302</v>
      </c>
      <c r="V1705" s="34" t="s">
        <v>763</v>
      </c>
      <c r="W1705" s="34" t="s">
        <v>390</v>
      </c>
      <c r="X1705" s="87">
        <v>18384</v>
      </c>
      <c r="Y1705">
        <v>72</v>
      </c>
      <c r="Z1705" s="36">
        <f>VLOOKUP($Y1705,[2]Edades!$A$3:$H$153,4,FALSE)</f>
        <v>6</v>
      </c>
      <c r="AA1705" s="34" t="str">
        <f>VLOOKUP($Y1705,[2]Edades!$A$3:$H$153,6,FALSE)</f>
        <v>6 - Persona mayor</v>
      </c>
      <c r="AB1705" s="34">
        <f>VLOOKUP($Y1705,[2]Edades!$A$3:$H$153,7,FALSE)</f>
        <v>15</v>
      </c>
      <c r="AC1705" s="34" t="str">
        <f>VLOOKUP($Y1705,[2]Edades!$A$3:$H$153,8,FALSE)</f>
        <v>70-74</v>
      </c>
      <c r="AD1705" s="34" t="s">
        <v>146</v>
      </c>
      <c r="AE1705">
        <v>1</v>
      </c>
      <c r="AF1705" s="34" t="s">
        <v>2137</v>
      </c>
      <c r="AG1705" s="34" t="s">
        <v>2127</v>
      </c>
      <c r="AH1705" s="34" t="s">
        <v>2127</v>
      </c>
      <c r="AK1705" s="34" t="s">
        <v>139</v>
      </c>
      <c r="AM1705" s="34" t="s">
        <v>2127</v>
      </c>
      <c r="AN1705" s="36" t="s">
        <v>2127</v>
      </c>
      <c r="AO1705" s="36" t="s">
        <v>2127</v>
      </c>
      <c r="AP1705" s="34" t="s">
        <v>2127</v>
      </c>
      <c r="AQ1705" s="36" t="s">
        <v>2127</v>
      </c>
      <c r="AR1705" s="34" t="s">
        <v>2098</v>
      </c>
      <c r="AS1705" s="91" t="s">
        <v>7780</v>
      </c>
      <c r="AT1705" s="34">
        <v>3123286371</v>
      </c>
      <c r="AU1705" s="34" t="s">
        <v>2127</v>
      </c>
      <c r="AX1705" s="90"/>
      <c r="BA1705" s="91"/>
      <c r="BB1705" s="91"/>
      <c r="BC1705" s="91"/>
      <c r="BF1705" s="34" t="s">
        <v>4983</v>
      </c>
      <c r="BG1705" s="92" t="s">
        <v>2098</v>
      </c>
      <c r="BM1705" s="36" t="s">
        <v>131</v>
      </c>
      <c r="BN1705" s="34" t="s">
        <v>132</v>
      </c>
      <c r="BO1705" s="36">
        <v>0</v>
      </c>
      <c r="BQ1705" s="94"/>
      <c r="BS1705" s="36" t="s">
        <v>2127</v>
      </c>
      <c r="BU1705" s="95"/>
      <c r="BV1705" s="95"/>
      <c r="BW1705" s="61"/>
      <c r="BX1705" s="60"/>
      <c r="BY1705" s="59" t="str">
        <f t="shared" ca="1" si="131"/>
        <v/>
      </c>
      <c r="CD1705" s="68"/>
      <c r="CE1705" s="68"/>
      <c r="CF1705" s="67"/>
      <c r="CG1705">
        <v>71</v>
      </c>
      <c r="CH1705" s="2">
        <v>165</v>
      </c>
      <c r="CI1705" s="4">
        <f t="shared" si="132"/>
        <v>26.078971533516992</v>
      </c>
      <c r="CJ1705" s="5" t="str">
        <f t="shared" si="133"/>
        <v>SOBREPESO</v>
      </c>
      <c r="CK1705" s="36">
        <v>0</v>
      </c>
      <c r="CL1705" s="66"/>
      <c r="CM1705" s="89">
        <v>44483</v>
      </c>
      <c r="CN1705" s="97">
        <v>44658</v>
      </c>
      <c r="CP1705"/>
      <c r="CQ1705" s="65"/>
      <c r="CR1705" s="65"/>
      <c r="CS1705" s="98"/>
      <c r="CT1705"/>
      <c r="CU1705"/>
      <c r="CV1705" s="97"/>
      <c r="CW1705" s="2">
        <v>140</v>
      </c>
      <c r="CX1705" s="82">
        <v>80</v>
      </c>
      <c r="DG1705" s="64"/>
      <c r="DI1705" s="89"/>
      <c r="DJ1705" s="89"/>
      <c r="DN1705" s="34"/>
      <c r="DO1705" s="34"/>
      <c r="DP1705" s="34"/>
      <c r="DQ1705" s="34"/>
      <c r="DR1705" s="34"/>
      <c r="DS1705" s="34" t="s">
        <v>2127</v>
      </c>
      <c r="DT1705" s="34"/>
      <c r="DU1705" s="47">
        <v>44655</v>
      </c>
      <c r="DY1705" s="1">
        <v>1</v>
      </c>
      <c r="DZ1705" t="s">
        <v>7941</v>
      </c>
      <c r="EA1705" s="4">
        <v>0.74</v>
      </c>
      <c r="EB1705" s="4">
        <v>86</v>
      </c>
      <c r="EC1705" s="4">
        <v>199</v>
      </c>
      <c r="ED1705" s="4">
        <v>104</v>
      </c>
      <c r="EE1705" s="4">
        <v>49.7</v>
      </c>
      <c r="EF1705" s="4">
        <v>220</v>
      </c>
      <c r="EH1705" s="4">
        <v>5.5</v>
      </c>
      <c r="EJ1705"/>
      <c r="EL1705" s="34"/>
      <c r="EN1705" s="34"/>
    </row>
    <row r="1706" spans="1:144" x14ac:dyDescent="0.25">
      <c r="A1706" s="85">
        <v>2022</v>
      </c>
      <c r="B1706" s="87">
        <v>44830</v>
      </c>
      <c r="C1706" t="s">
        <v>121</v>
      </c>
      <c r="D1706" t="s">
        <v>122</v>
      </c>
      <c r="E1706" s="34" t="s">
        <v>7938</v>
      </c>
      <c r="F1706" s="34">
        <f t="shared" si="134"/>
        <v>1705</v>
      </c>
      <c r="G1706" s="34" t="s">
        <v>4985</v>
      </c>
      <c r="H1706">
        <v>18</v>
      </c>
      <c r="I1706" s="34" t="s">
        <v>6141</v>
      </c>
      <c r="J1706" s="34" t="s">
        <v>4988</v>
      </c>
      <c r="K1706" s="34" t="str">
        <f>VLOOKUP(J1706,[2]CodMpios!$B$347:$E$362,4,FALSE)</f>
        <v>18001 - Florencia</v>
      </c>
      <c r="L1706" s="34" t="str">
        <f>VLOOKUP($J1706,[2]Coord_Mpios_X_Y!$B$2:$K$1123,9,FALSE)</f>
        <v>1,749138703818</v>
      </c>
      <c r="M1706" s="34" t="str">
        <f>VLOOKUP($J1706,[2]Coord_Mpios_X_Y!$B$2:$K$1123,10,FALSE)</f>
        <v>-75,558239064333</v>
      </c>
      <c r="N1706" s="34" t="s">
        <v>139</v>
      </c>
      <c r="O1706" s="34" t="s">
        <v>126</v>
      </c>
      <c r="Q1706" s="34" t="s">
        <v>127</v>
      </c>
      <c r="R1706" s="34">
        <v>96352088</v>
      </c>
      <c r="S1706" s="34" t="str">
        <f t="shared" si="130"/>
        <v>CC96352088</v>
      </c>
      <c r="T1706" s="34" t="s">
        <v>925</v>
      </c>
      <c r="V1706" s="34" t="s">
        <v>5086</v>
      </c>
      <c r="W1706" s="34" t="s">
        <v>5157</v>
      </c>
      <c r="X1706" s="87">
        <v>25522</v>
      </c>
      <c r="Y1706">
        <v>53</v>
      </c>
      <c r="Z1706" s="36">
        <f>VLOOKUP($Y1706,[2]Edades!$A$3:$H$153,4,FALSE)</f>
        <v>5</v>
      </c>
      <c r="AA1706" s="34" t="str">
        <f>VLOOKUP($Y1706,[2]Edades!$A$3:$H$153,6,FALSE)</f>
        <v>5 - Adultez</v>
      </c>
      <c r="AB1706" s="34">
        <f>VLOOKUP($Y1706,[2]Edades!$A$3:$H$153,7,FALSE)</f>
        <v>11</v>
      </c>
      <c r="AC1706" s="34" t="str">
        <f>VLOOKUP($Y1706,[2]Edades!$A$3:$H$153,8,FALSE)</f>
        <v>50-54</v>
      </c>
      <c r="AD1706" s="34" t="s">
        <v>146</v>
      </c>
      <c r="AE1706">
        <v>1</v>
      </c>
      <c r="AF1706" s="34" t="s">
        <v>130</v>
      </c>
      <c r="AG1706" s="34" t="s">
        <v>2127</v>
      </c>
      <c r="AH1706" s="34" t="s">
        <v>2127</v>
      </c>
      <c r="AK1706" s="34" t="s">
        <v>139</v>
      </c>
      <c r="AM1706" s="34" t="s">
        <v>2127</v>
      </c>
      <c r="AN1706" s="36" t="s">
        <v>2127</v>
      </c>
      <c r="AO1706" s="36" t="s">
        <v>2127</v>
      </c>
      <c r="AP1706" s="34" t="s">
        <v>2127</v>
      </c>
      <c r="AQ1706" s="36" t="s">
        <v>2127</v>
      </c>
      <c r="AR1706" s="34" t="s">
        <v>2098</v>
      </c>
      <c r="AS1706" s="91" t="s">
        <v>7781</v>
      </c>
      <c r="AT1706" s="34">
        <v>3107891574</v>
      </c>
      <c r="AU1706" s="34" t="s">
        <v>2127</v>
      </c>
      <c r="AX1706" s="90"/>
      <c r="BA1706" s="91"/>
      <c r="BB1706" s="91"/>
      <c r="BC1706" s="91"/>
      <c r="BF1706" s="34" t="s">
        <v>4983</v>
      </c>
      <c r="BG1706" s="92" t="s">
        <v>2098</v>
      </c>
      <c r="BM1706" s="36" t="s">
        <v>131</v>
      </c>
      <c r="BN1706" s="34" t="s">
        <v>132</v>
      </c>
      <c r="BO1706" s="36">
        <v>0</v>
      </c>
      <c r="BQ1706" s="94"/>
      <c r="BS1706" s="36" t="s">
        <v>2127</v>
      </c>
      <c r="BU1706" s="95"/>
      <c r="BV1706" s="95"/>
      <c r="BW1706" s="61"/>
      <c r="BX1706" s="60"/>
      <c r="BY1706" s="59" t="str">
        <f t="shared" ca="1" si="131"/>
        <v/>
      </c>
      <c r="CD1706" s="68"/>
      <c r="CE1706" s="68"/>
      <c r="CF1706" s="67"/>
      <c r="CG1706">
        <v>87</v>
      </c>
      <c r="CH1706" s="2">
        <v>170</v>
      </c>
      <c r="CI1706" s="4">
        <f t="shared" si="132"/>
        <v>30.103806228373706</v>
      </c>
      <c r="CJ1706" s="5" t="str">
        <f t="shared" si="133"/>
        <v>OBESIDAD</v>
      </c>
      <c r="CK1706" s="36">
        <v>0</v>
      </c>
      <c r="CL1706" s="66"/>
      <c r="CM1706" s="89">
        <v>44526</v>
      </c>
      <c r="CN1706" s="97">
        <v>44652</v>
      </c>
      <c r="CP1706"/>
      <c r="CQ1706" s="65"/>
      <c r="CR1706" s="65"/>
      <c r="CS1706" s="98"/>
      <c r="CT1706"/>
      <c r="CU1706"/>
      <c r="CV1706" s="97"/>
      <c r="CW1706" s="2">
        <v>127</v>
      </c>
      <c r="CX1706" s="82">
        <v>87</v>
      </c>
      <c r="DG1706" s="64"/>
      <c r="DI1706" s="89"/>
      <c r="DJ1706" s="89"/>
      <c r="DN1706" s="34"/>
      <c r="DO1706" s="34"/>
      <c r="DP1706" s="34"/>
      <c r="DQ1706" s="34"/>
      <c r="DR1706" s="34"/>
      <c r="DS1706" s="34" t="s">
        <v>2127</v>
      </c>
      <c r="DT1706" s="34"/>
      <c r="DU1706" s="47">
        <v>44652</v>
      </c>
      <c r="DY1706" s="1">
        <v>2</v>
      </c>
      <c r="DZ1706" t="s">
        <v>7941</v>
      </c>
      <c r="EA1706" s="4">
        <v>1.01</v>
      </c>
      <c r="EB1706" s="4">
        <v>85</v>
      </c>
      <c r="EC1706" s="4">
        <v>171</v>
      </c>
      <c r="EE1706" s="4">
        <v>38.5</v>
      </c>
      <c r="EF1706" s="4">
        <v>88</v>
      </c>
      <c r="EG1706" s="4">
        <v>2.2999999999999998</v>
      </c>
      <c r="EJ1706"/>
      <c r="EL1706" s="34"/>
      <c r="EN1706" s="34"/>
    </row>
    <row r="1707" spans="1:144" x14ac:dyDescent="0.25">
      <c r="A1707" s="85">
        <v>2022</v>
      </c>
      <c r="B1707" s="87">
        <v>44830</v>
      </c>
      <c r="C1707" t="s">
        <v>121</v>
      </c>
      <c r="D1707" t="s">
        <v>122</v>
      </c>
      <c r="E1707" s="34" t="s">
        <v>7938</v>
      </c>
      <c r="F1707" s="34">
        <f t="shared" si="134"/>
        <v>1706</v>
      </c>
      <c r="G1707" s="34" t="s">
        <v>4985</v>
      </c>
      <c r="H1707">
        <v>18</v>
      </c>
      <c r="I1707" s="34" t="s">
        <v>6141</v>
      </c>
      <c r="J1707" s="34" t="s">
        <v>4991</v>
      </c>
      <c r="K1707" s="34" t="str">
        <f>VLOOKUP(J1707,[2]CodMpios!$B$347:$E$362,4,FALSE)</f>
        <v>18592 - Puerto Rico</v>
      </c>
      <c r="L1707" s="34" t="str">
        <f>VLOOKUP($J1707,[2]Coord_Mpios_X_Y!$B$2:$K$1123,9,FALSE)</f>
        <v>2,018940891255</v>
      </c>
      <c r="M1707" s="34" t="str">
        <f>VLOOKUP($J1707,[2]Coord_Mpios_X_Y!$B$2:$K$1123,10,FALSE)</f>
        <v>-75,073086267336</v>
      </c>
      <c r="N1707" s="34" t="s">
        <v>125</v>
      </c>
      <c r="O1707" s="34" t="s">
        <v>126</v>
      </c>
      <c r="Q1707" s="34" t="s">
        <v>127</v>
      </c>
      <c r="R1707" s="34">
        <v>17667197</v>
      </c>
      <c r="S1707" s="34" t="str">
        <f t="shared" si="130"/>
        <v>CC17667197</v>
      </c>
      <c r="T1707" s="34" t="s">
        <v>5156</v>
      </c>
      <c r="V1707" s="34" t="s">
        <v>5155</v>
      </c>
      <c r="W1707" s="34" t="s">
        <v>759</v>
      </c>
      <c r="X1707" s="87">
        <v>20682</v>
      </c>
      <c r="Y1707">
        <v>66</v>
      </c>
      <c r="Z1707" s="36">
        <f>VLOOKUP($Y1707,[2]Edades!$A$3:$H$153,4,FALSE)</f>
        <v>6</v>
      </c>
      <c r="AA1707" s="34" t="str">
        <f>VLOOKUP($Y1707,[2]Edades!$A$3:$H$153,6,FALSE)</f>
        <v>6 - Persona mayor</v>
      </c>
      <c r="AB1707" s="34">
        <f>VLOOKUP($Y1707,[2]Edades!$A$3:$H$153,7,FALSE)</f>
        <v>14</v>
      </c>
      <c r="AC1707" s="34" t="str">
        <f>VLOOKUP($Y1707,[2]Edades!$A$3:$H$153,8,FALSE)</f>
        <v>65-69</v>
      </c>
      <c r="AD1707" s="34" t="s">
        <v>146</v>
      </c>
      <c r="AE1707">
        <v>1</v>
      </c>
      <c r="AF1707" s="34" t="s">
        <v>2137</v>
      </c>
      <c r="AG1707" s="34" t="s">
        <v>2127</v>
      </c>
      <c r="AH1707" s="34" t="s">
        <v>2127</v>
      </c>
      <c r="AK1707" s="34" t="s">
        <v>125</v>
      </c>
      <c r="AM1707" s="34" t="s">
        <v>2127</v>
      </c>
      <c r="AN1707" s="36" t="s">
        <v>2127</v>
      </c>
      <c r="AO1707" s="36" t="s">
        <v>2127</v>
      </c>
      <c r="AP1707" s="34" t="s">
        <v>2127</v>
      </c>
      <c r="AQ1707" s="36" t="s">
        <v>2127</v>
      </c>
      <c r="AR1707" s="34" t="s">
        <v>2098</v>
      </c>
      <c r="AS1707" s="91" t="s">
        <v>7782</v>
      </c>
      <c r="AT1707" s="34">
        <v>3138169924</v>
      </c>
      <c r="AU1707" s="34" t="s">
        <v>2127</v>
      </c>
      <c r="AX1707" s="90"/>
      <c r="BA1707" s="91"/>
      <c r="BB1707" s="91"/>
      <c r="BC1707" s="91"/>
      <c r="BF1707" s="34" t="s">
        <v>4983</v>
      </c>
      <c r="BG1707" s="92" t="s">
        <v>2098</v>
      </c>
      <c r="BM1707" s="36" t="s">
        <v>131</v>
      </c>
      <c r="BN1707" s="34" t="s">
        <v>132</v>
      </c>
      <c r="BO1707" s="36">
        <v>0</v>
      </c>
      <c r="BQ1707" s="94"/>
      <c r="BS1707" s="36" t="s">
        <v>2127</v>
      </c>
      <c r="BU1707" s="95"/>
      <c r="BV1707" s="95"/>
      <c r="BW1707" s="61"/>
      <c r="BX1707" s="60"/>
      <c r="BY1707" s="59" t="str">
        <f t="shared" ca="1" si="131"/>
        <v/>
      </c>
      <c r="CD1707" s="68"/>
      <c r="CE1707" s="68"/>
      <c r="CF1707" s="67"/>
      <c r="CG1707"/>
      <c r="CH1707" s="2"/>
      <c r="CI1707" s="4" t="e">
        <f t="shared" si="132"/>
        <v>#DIV/0!</v>
      </c>
      <c r="CJ1707" s="5" t="str">
        <f t="shared" si="133"/>
        <v>SIN DATO</v>
      </c>
      <c r="CK1707" s="36">
        <v>0</v>
      </c>
      <c r="CL1707" s="66"/>
      <c r="CM1707" s="89">
        <v>44581</v>
      </c>
      <c r="CN1707" s="97"/>
      <c r="CP1707"/>
      <c r="CQ1707" s="65"/>
      <c r="CR1707" s="65"/>
      <c r="CS1707" s="98"/>
      <c r="CT1707"/>
      <c r="CU1707"/>
      <c r="CV1707" s="97"/>
      <c r="CW1707" s="2"/>
      <c r="CX1707" s="82"/>
      <c r="DG1707" s="64"/>
      <c r="DI1707" s="89"/>
      <c r="DJ1707" s="89"/>
      <c r="DN1707" s="34"/>
      <c r="DO1707" s="34"/>
      <c r="DP1707" s="34"/>
      <c r="DQ1707" s="34"/>
      <c r="DR1707" s="34"/>
      <c r="DS1707" s="34" t="s">
        <v>2127</v>
      </c>
      <c r="DT1707" s="34"/>
      <c r="DZ1707" t="s">
        <v>7941</v>
      </c>
      <c r="EB1707" s="4"/>
      <c r="EJ1707"/>
      <c r="EL1707" s="34"/>
      <c r="EN1707" s="34"/>
    </row>
    <row r="1708" spans="1:144" x14ac:dyDescent="0.25">
      <c r="A1708" s="85">
        <v>2022</v>
      </c>
      <c r="B1708" s="87">
        <v>44830</v>
      </c>
      <c r="C1708" t="s">
        <v>121</v>
      </c>
      <c r="D1708" t="s">
        <v>122</v>
      </c>
      <c r="E1708" s="34" t="s">
        <v>7938</v>
      </c>
      <c r="F1708" s="34">
        <f t="shared" si="134"/>
        <v>1707</v>
      </c>
      <c r="G1708" s="34" t="s">
        <v>4985</v>
      </c>
      <c r="H1708">
        <v>18</v>
      </c>
      <c r="I1708" s="34" t="s">
        <v>6141</v>
      </c>
      <c r="J1708" s="34" t="s">
        <v>5049</v>
      </c>
      <c r="K1708" s="34" t="str">
        <f>VLOOKUP(J1708,[2]CodMpios!$B$347:$E$362,4,FALSE)</f>
        <v>18610 - San José Del Fragua</v>
      </c>
      <c r="L1708" s="34" t="str">
        <f>VLOOKUP($J1708,[2]Coord_Mpios_X_Y!$B$2:$K$1123,9,FALSE)</f>
        <v>1,304702314265</v>
      </c>
      <c r="M1708" s="34" t="str">
        <f>VLOOKUP($J1708,[2]Coord_Mpios_X_Y!$B$2:$K$1123,10,FALSE)</f>
        <v>-76,110005941537</v>
      </c>
      <c r="N1708" s="34" t="s">
        <v>125</v>
      </c>
      <c r="O1708" s="34" t="s">
        <v>126</v>
      </c>
      <c r="Q1708" s="34" t="s">
        <v>127</v>
      </c>
      <c r="R1708" s="34">
        <v>40783089</v>
      </c>
      <c r="S1708" s="34" t="str">
        <f t="shared" si="130"/>
        <v>CC40783089</v>
      </c>
      <c r="T1708" s="34" t="s">
        <v>2203</v>
      </c>
      <c r="U1708" s="34" t="s">
        <v>514</v>
      </c>
      <c r="V1708" s="34" t="s">
        <v>2530</v>
      </c>
      <c r="W1708" s="34" t="s">
        <v>759</v>
      </c>
      <c r="X1708" s="87">
        <v>28323</v>
      </c>
      <c r="Y1708">
        <v>45</v>
      </c>
      <c r="Z1708" s="36">
        <f>VLOOKUP($Y1708,[2]Edades!$A$3:$H$153,4,FALSE)</f>
        <v>5</v>
      </c>
      <c r="AA1708" s="34" t="str">
        <f>VLOOKUP($Y1708,[2]Edades!$A$3:$H$153,6,FALSE)</f>
        <v>5 - Adultez</v>
      </c>
      <c r="AB1708" s="34">
        <f>VLOOKUP($Y1708,[2]Edades!$A$3:$H$153,7,FALSE)</f>
        <v>10</v>
      </c>
      <c r="AC1708" s="34" t="str">
        <f>VLOOKUP($Y1708,[2]Edades!$A$3:$H$153,8,FALSE)</f>
        <v>45-49</v>
      </c>
      <c r="AD1708" s="34" t="s">
        <v>129</v>
      </c>
      <c r="AE1708" s="1">
        <v>2</v>
      </c>
      <c r="AF1708" s="34" t="s">
        <v>130</v>
      </c>
      <c r="AG1708" s="34" t="s">
        <v>2127</v>
      </c>
      <c r="AH1708" s="34" t="s">
        <v>2127</v>
      </c>
      <c r="AK1708" s="34" t="s">
        <v>125</v>
      </c>
      <c r="AM1708" s="34" t="s">
        <v>2127</v>
      </c>
      <c r="AN1708" s="36" t="s">
        <v>2127</v>
      </c>
      <c r="AO1708" s="36" t="s">
        <v>2127</v>
      </c>
      <c r="AP1708" s="34" t="s">
        <v>2127</v>
      </c>
      <c r="AQ1708" s="36" t="s">
        <v>2127</v>
      </c>
      <c r="AR1708" s="34" t="s">
        <v>2098</v>
      </c>
      <c r="AS1708" s="91" t="s">
        <v>7783</v>
      </c>
      <c r="AT1708" s="34">
        <v>3102896386</v>
      </c>
      <c r="AU1708" s="34" t="s">
        <v>2127</v>
      </c>
      <c r="AX1708" s="90"/>
      <c r="BA1708" s="91"/>
      <c r="BB1708" s="91"/>
      <c r="BC1708" s="91"/>
      <c r="BF1708" s="34" t="s">
        <v>4983</v>
      </c>
      <c r="BG1708" s="92" t="s">
        <v>2098</v>
      </c>
      <c r="BM1708" s="36" t="s">
        <v>131</v>
      </c>
      <c r="BN1708" s="34" t="s">
        <v>132</v>
      </c>
      <c r="BO1708" s="36">
        <v>0</v>
      </c>
      <c r="BQ1708" s="94"/>
      <c r="BS1708" s="36" t="s">
        <v>2127</v>
      </c>
      <c r="BU1708" s="95"/>
      <c r="BV1708" s="95"/>
      <c r="BW1708" s="61"/>
      <c r="BX1708" s="60"/>
      <c r="BY1708" s="59" t="str">
        <f t="shared" ca="1" si="131"/>
        <v/>
      </c>
      <c r="CD1708" s="68"/>
      <c r="CE1708" s="68"/>
      <c r="CF1708" s="67"/>
      <c r="CG1708">
        <v>67</v>
      </c>
      <c r="CH1708" s="2">
        <v>146</v>
      </c>
      <c r="CI1708" s="4">
        <f t="shared" si="132"/>
        <v>31.431788328016516</v>
      </c>
      <c r="CJ1708" s="5" t="str">
        <f t="shared" si="133"/>
        <v>OBESIDAD</v>
      </c>
      <c r="CK1708" s="36">
        <v>0</v>
      </c>
      <c r="CL1708" s="66"/>
      <c r="CM1708" s="89">
        <v>44529</v>
      </c>
      <c r="CN1708" s="97">
        <v>44551</v>
      </c>
      <c r="CP1708"/>
      <c r="CQ1708" s="65"/>
      <c r="CR1708" s="65"/>
      <c r="CS1708" s="98"/>
      <c r="CT1708"/>
      <c r="CU1708"/>
      <c r="CV1708" s="97"/>
      <c r="CW1708" s="2">
        <v>120</v>
      </c>
      <c r="CX1708" s="82">
        <v>71</v>
      </c>
      <c r="DG1708" s="64"/>
      <c r="DI1708" s="89"/>
      <c r="DJ1708" s="89"/>
      <c r="DN1708" s="34"/>
      <c r="DO1708" s="34"/>
      <c r="DP1708" s="34"/>
      <c r="DQ1708" s="34"/>
      <c r="DR1708" s="34"/>
      <c r="DS1708" s="34" t="s">
        <v>2127</v>
      </c>
      <c r="DT1708" s="34"/>
      <c r="DU1708" s="47">
        <v>44551</v>
      </c>
      <c r="DY1708" s="1">
        <v>1</v>
      </c>
      <c r="DZ1708" t="s">
        <v>7941</v>
      </c>
      <c r="EB1708" s="4"/>
      <c r="EC1708" s="4">
        <v>228</v>
      </c>
      <c r="ED1708" s="4">
        <v>148</v>
      </c>
      <c r="EE1708" s="4">
        <v>39.6</v>
      </c>
      <c r="EF1708" s="4">
        <v>205</v>
      </c>
      <c r="EJ1708"/>
      <c r="EL1708" s="34"/>
      <c r="EN1708" s="34"/>
    </row>
    <row r="1709" spans="1:144" x14ac:dyDescent="0.25">
      <c r="A1709" s="85">
        <v>2022</v>
      </c>
      <c r="B1709" s="87">
        <v>44830</v>
      </c>
      <c r="C1709" t="s">
        <v>121</v>
      </c>
      <c r="D1709" t="s">
        <v>122</v>
      </c>
      <c r="E1709" s="34" t="s">
        <v>7938</v>
      </c>
      <c r="F1709" s="34">
        <f t="shared" si="134"/>
        <v>1708</v>
      </c>
      <c r="G1709" s="34" t="s">
        <v>4985</v>
      </c>
      <c r="H1709">
        <v>18</v>
      </c>
      <c r="I1709" s="34" t="s">
        <v>6141</v>
      </c>
      <c r="J1709" s="34" t="s">
        <v>5007</v>
      </c>
      <c r="K1709" s="34" t="str">
        <f>VLOOKUP(J1709,[2]CodMpios!$B$347:$E$362,4,FALSE)</f>
        <v>18410 - La Montañita</v>
      </c>
      <c r="L1709" s="34" t="str">
        <f>VLOOKUP($J1709,[2]Coord_Mpios_X_Y!$B$2:$K$1123,9,FALSE)</f>
        <v>1,302860442333</v>
      </c>
      <c r="M1709" s="34" t="str">
        <f>VLOOKUP($J1709,[2]Coord_Mpios_X_Y!$B$2:$K$1123,10,FALSE)</f>
        <v>-75,235727318747</v>
      </c>
      <c r="N1709" s="34" t="s">
        <v>139</v>
      </c>
      <c r="O1709" s="34" t="s">
        <v>126</v>
      </c>
      <c r="Q1709" s="34" t="s">
        <v>127</v>
      </c>
      <c r="R1709" s="34">
        <v>40781435</v>
      </c>
      <c r="S1709" s="34" t="str">
        <f t="shared" si="130"/>
        <v>CC40781435</v>
      </c>
      <c r="T1709" s="34" t="s">
        <v>986</v>
      </c>
      <c r="U1709" s="34" t="s">
        <v>799</v>
      </c>
      <c r="V1709" s="34" t="s">
        <v>373</v>
      </c>
      <c r="W1709" s="34" t="s">
        <v>5154</v>
      </c>
      <c r="X1709" s="87">
        <v>24855</v>
      </c>
      <c r="Y1709">
        <v>55</v>
      </c>
      <c r="Z1709" s="36">
        <f>VLOOKUP($Y1709,[2]Edades!$A$3:$H$153,4,FALSE)</f>
        <v>5</v>
      </c>
      <c r="AA1709" s="34" t="str">
        <f>VLOOKUP($Y1709,[2]Edades!$A$3:$H$153,6,FALSE)</f>
        <v>5 - Adultez</v>
      </c>
      <c r="AB1709" s="34">
        <f>VLOOKUP($Y1709,[2]Edades!$A$3:$H$153,7,FALSE)</f>
        <v>12</v>
      </c>
      <c r="AC1709" s="34" t="str">
        <f>VLOOKUP($Y1709,[2]Edades!$A$3:$H$153,8,FALSE)</f>
        <v>55-59</v>
      </c>
      <c r="AD1709" s="34" t="s">
        <v>129</v>
      </c>
      <c r="AE1709" s="1">
        <v>2</v>
      </c>
      <c r="AF1709" s="34" t="s">
        <v>130</v>
      </c>
      <c r="AG1709" s="34" t="s">
        <v>2127</v>
      </c>
      <c r="AH1709" s="34" t="s">
        <v>2127</v>
      </c>
      <c r="AK1709" s="34" t="s">
        <v>139</v>
      </c>
      <c r="AM1709" s="34" t="s">
        <v>2127</v>
      </c>
      <c r="AN1709" s="36" t="s">
        <v>2127</v>
      </c>
      <c r="AO1709" s="36" t="s">
        <v>2127</v>
      </c>
      <c r="AP1709" s="34" t="s">
        <v>2127</v>
      </c>
      <c r="AQ1709" s="36" t="s">
        <v>2127</v>
      </c>
      <c r="AR1709" s="34" t="s">
        <v>5919</v>
      </c>
      <c r="AS1709" s="91" t="s">
        <v>7784</v>
      </c>
      <c r="AT1709" s="34">
        <v>3229445266</v>
      </c>
      <c r="AU1709" s="34" t="s">
        <v>2127</v>
      </c>
      <c r="AX1709" s="90"/>
      <c r="BA1709" s="91"/>
      <c r="BB1709" s="91"/>
      <c r="BC1709" s="91"/>
      <c r="BF1709" s="34" t="s">
        <v>4983</v>
      </c>
      <c r="BG1709" s="92" t="s">
        <v>2098</v>
      </c>
      <c r="BM1709" s="36" t="s">
        <v>131</v>
      </c>
      <c r="BN1709" s="34" t="s">
        <v>132</v>
      </c>
      <c r="BO1709" s="36">
        <v>0</v>
      </c>
      <c r="BQ1709" s="94"/>
      <c r="BS1709" s="36" t="s">
        <v>2127</v>
      </c>
      <c r="BU1709" s="95"/>
      <c r="BV1709" s="95"/>
      <c r="BW1709" s="61"/>
      <c r="BX1709" s="60"/>
      <c r="BY1709" s="59" t="str">
        <f t="shared" ca="1" si="131"/>
        <v/>
      </c>
      <c r="CD1709" s="68"/>
      <c r="CE1709" s="68"/>
      <c r="CF1709" s="67"/>
      <c r="CG1709">
        <v>72</v>
      </c>
      <c r="CH1709" s="2">
        <v>165</v>
      </c>
      <c r="CI1709" s="4">
        <f t="shared" si="132"/>
        <v>26.446280991735541</v>
      </c>
      <c r="CJ1709" s="5" t="str">
        <f t="shared" si="133"/>
        <v>SOBREPESO</v>
      </c>
      <c r="CK1709" s="36">
        <v>0</v>
      </c>
      <c r="CL1709" s="66"/>
      <c r="CM1709" s="89">
        <v>44529</v>
      </c>
      <c r="CN1709" s="97">
        <v>44589</v>
      </c>
      <c r="CP1709"/>
      <c r="CQ1709" s="65"/>
      <c r="CR1709" s="65"/>
      <c r="CS1709" s="98"/>
      <c r="CT1709"/>
      <c r="CU1709"/>
      <c r="CV1709" s="97"/>
      <c r="CW1709" s="2">
        <v>128</v>
      </c>
      <c r="CX1709" s="82">
        <v>85</v>
      </c>
      <c r="DG1709" s="64"/>
      <c r="DI1709" s="89">
        <v>44592</v>
      </c>
      <c r="DJ1709" s="89"/>
      <c r="DN1709" s="34"/>
      <c r="DO1709" s="34"/>
      <c r="DP1709" s="34"/>
      <c r="DQ1709" s="34"/>
      <c r="DR1709" s="34"/>
      <c r="DS1709" s="34" t="s">
        <v>2127</v>
      </c>
      <c r="DT1709" s="34"/>
      <c r="DU1709" s="47">
        <v>44589</v>
      </c>
      <c r="DY1709" s="1">
        <v>1</v>
      </c>
      <c r="DZ1709" t="s">
        <v>7941</v>
      </c>
      <c r="EA1709" s="4">
        <v>0.89</v>
      </c>
      <c r="EB1709" s="4">
        <v>103</v>
      </c>
      <c r="EC1709" s="4">
        <v>168</v>
      </c>
      <c r="ED1709" s="4">
        <v>79.400000000000006</v>
      </c>
      <c r="EE1709" s="4">
        <v>47.4</v>
      </c>
      <c r="EF1709" s="4">
        <v>206</v>
      </c>
      <c r="EJ1709"/>
      <c r="EL1709" s="34"/>
      <c r="EN1709" s="34"/>
    </row>
    <row r="1710" spans="1:144" x14ac:dyDescent="0.25">
      <c r="A1710" s="85">
        <v>2022</v>
      </c>
      <c r="B1710" s="87">
        <v>44830</v>
      </c>
      <c r="C1710" t="s">
        <v>121</v>
      </c>
      <c r="D1710" t="s">
        <v>122</v>
      </c>
      <c r="E1710" s="34" t="s">
        <v>7938</v>
      </c>
      <c r="F1710" s="34">
        <f t="shared" si="134"/>
        <v>1709</v>
      </c>
      <c r="G1710" s="34" t="s">
        <v>4985</v>
      </c>
      <c r="H1710">
        <v>18</v>
      </c>
      <c r="I1710" s="34" t="s">
        <v>6141</v>
      </c>
      <c r="J1710" s="34" t="s">
        <v>4988</v>
      </c>
      <c r="K1710" s="34" t="str">
        <f>VLOOKUP(J1710,[2]CodMpios!$B$347:$E$362,4,FALSE)</f>
        <v>18001 - Florencia</v>
      </c>
      <c r="L1710" s="34" t="str">
        <f>VLOOKUP($J1710,[2]Coord_Mpios_X_Y!$B$2:$K$1123,9,FALSE)</f>
        <v>1,749138703818</v>
      </c>
      <c r="M1710" s="34" t="str">
        <f>VLOOKUP($J1710,[2]Coord_Mpios_X_Y!$B$2:$K$1123,10,FALSE)</f>
        <v>-75,558239064333</v>
      </c>
      <c r="N1710" s="34" t="s">
        <v>139</v>
      </c>
      <c r="O1710" s="34" t="s">
        <v>126</v>
      </c>
      <c r="Q1710" s="34" t="s">
        <v>127</v>
      </c>
      <c r="R1710" s="34">
        <v>40764914</v>
      </c>
      <c r="S1710" s="34" t="str">
        <f t="shared" si="130"/>
        <v>CC40764914</v>
      </c>
      <c r="T1710" s="34" t="s">
        <v>710</v>
      </c>
      <c r="U1710" s="34" t="s">
        <v>418</v>
      </c>
      <c r="V1710" s="34" t="s">
        <v>5153</v>
      </c>
      <c r="W1710" s="34" t="s">
        <v>5152</v>
      </c>
      <c r="X1710" s="87">
        <v>23464</v>
      </c>
      <c r="Y1710">
        <v>58</v>
      </c>
      <c r="Z1710" s="36">
        <f>VLOOKUP($Y1710,[2]Edades!$A$3:$H$153,4,FALSE)</f>
        <v>5</v>
      </c>
      <c r="AA1710" s="34" t="str">
        <f>VLOOKUP($Y1710,[2]Edades!$A$3:$H$153,6,FALSE)</f>
        <v>5 - Adultez</v>
      </c>
      <c r="AB1710" s="34">
        <f>VLOOKUP($Y1710,[2]Edades!$A$3:$H$153,7,FALSE)</f>
        <v>12</v>
      </c>
      <c r="AC1710" s="34" t="str">
        <f>VLOOKUP($Y1710,[2]Edades!$A$3:$H$153,8,FALSE)</f>
        <v>55-59</v>
      </c>
      <c r="AD1710" s="34" t="s">
        <v>129</v>
      </c>
      <c r="AE1710" s="1">
        <v>2</v>
      </c>
      <c r="AF1710" s="34" t="s">
        <v>130</v>
      </c>
      <c r="AG1710" s="34" t="s">
        <v>2127</v>
      </c>
      <c r="AH1710" s="34" t="s">
        <v>2127</v>
      </c>
      <c r="AK1710" s="34" t="s">
        <v>139</v>
      </c>
      <c r="AM1710" s="34" t="s">
        <v>2127</v>
      </c>
      <c r="AN1710" s="36" t="s">
        <v>2127</v>
      </c>
      <c r="AO1710" s="36" t="s">
        <v>2127</v>
      </c>
      <c r="AP1710" s="34" t="s">
        <v>2127</v>
      </c>
      <c r="AQ1710" s="36" t="s">
        <v>2127</v>
      </c>
      <c r="AR1710" s="34" t="s">
        <v>2098</v>
      </c>
      <c r="AS1710" s="91" t="s">
        <v>7785</v>
      </c>
      <c r="AT1710" s="34">
        <v>3118546490</v>
      </c>
      <c r="AU1710" s="34" t="s">
        <v>2127</v>
      </c>
      <c r="AX1710" s="90"/>
      <c r="BA1710" s="91"/>
      <c r="BB1710" s="91"/>
      <c r="BC1710" s="91"/>
      <c r="BF1710" s="34" t="s">
        <v>4983</v>
      </c>
      <c r="BG1710" s="92" t="s">
        <v>2098</v>
      </c>
      <c r="BM1710" s="36" t="s">
        <v>131</v>
      </c>
      <c r="BN1710" s="34" t="s">
        <v>132</v>
      </c>
      <c r="BO1710" s="36">
        <v>0</v>
      </c>
      <c r="BQ1710" s="94"/>
      <c r="BS1710" s="36" t="s">
        <v>2127</v>
      </c>
      <c r="BU1710" s="95"/>
      <c r="BV1710" s="95"/>
      <c r="BW1710" s="61"/>
      <c r="BX1710" s="60"/>
      <c r="BY1710" s="59" t="str">
        <f t="shared" ca="1" si="131"/>
        <v/>
      </c>
      <c r="CD1710" s="68"/>
      <c r="CE1710" s="68"/>
      <c r="CF1710" s="67"/>
      <c r="CG1710">
        <v>60</v>
      </c>
      <c r="CH1710" s="2">
        <v>157</v>
      </c>
      <c r="CI1710" s="4">
        <f t="shared" si="132"/>
        <v>24.341758286340216</v>
      </c>
      <c r="CJ1710" s="5" t="str">
        <f t="shared" si="133"/>
        <v>NORMAL</v>
      </c>
      <c r="CK1710" s="36">
        <v>0</v>
      </c>
      <c r="CL1710" s="66"/>
      <c r="CM1710" s="89">
        <v>44468</v>
      </c>
      <c r="CN1710" s="97">
        <v>44531</v>
      </c>
      <c r="CP1710"/>
      <c r="CQ1710" s="65"/>
      <c r="CR1710" s="65"/>
      <c r="CS1710" s="98"/>
      <c r="CT1710"/>
      <c r="CU1710"/>
      <c r="CV1710" s="97"/>
      <c r="CW1710" s="2">
        <v>140</v>
      </c>
      <c r="CX1710" s="82">
        <v>80</v>
      </c>
      <c r="DG1710" s="64"/>
      <c r="DI1710" s="89"/>
      <c r="DJ1710" s="89"/>
      <c r="DN1710" s="34"/>
      <c r="DO1710" s="34"/>
      <c r="DP1710" s="34"/>
      <c r="DQ1710" s="34"/>
      <c r="DR1710" s="34"/>
      <c r="DS1710" s="34" t="s">
        <v>2127</v>
      </c>
      <c r="DT1710" s="34"/>
      <c r="DU1710" s="47">
        <v>44531</v>
      </c>
      <c r="DY1710" s="1">
        <v>2</v>
      </c>
      <c r="DZ1710" t="s">
        <v>7940</v>
      </c>
      <c r="EB1710" s="4"/>
      <c r="EJ1710"/>
      <c r="EL1710" s="34"/>
      <c r="EN1710" s="34"/>
    </row>
    <row r="1711" spans="1:144" x14ac:dyDescent="0.25">
      <c r="A1711" s="85">
        <v>2022</v>
      </c>
      <c r="B1711" s="87">
        <v>44830</v>
      </c>
      <c r="C1711" t="s">
        <v>121</v>
      </c>
      <c r="D1711" t="s">
        <v>122</v>
      </c>
      <c r="E1711" s="34" t="s">
        <v>7938</v>
      </c>
      <c r="F1711" s="34">
        <f t="shared" si="134"/>
        <v>1710</v>
      </c>
      <c r="G1711" s="34" t="s">
        <v>4985</v>
      </c>
      <c r="H1711">
        <v>18</v>
      </c>
      <c r="I1711" s="34" t="s">
        <v>6141</v>
      </c>
      <c r="J1711" s="34" t="s">
        <v>4988</v>
      </c>
      <c r="K1711" s="34" t="str">
        <f>VLOOKUP(J1711,[2]CodMpios!$B$347:$E$362,4,FALSE)</f>
        <v>18001 - Florencia</v>
      </c>
      <c r="L1711" s="34" t="str">
        <f>VLOOKUP($J1711,[2]Coord_Mpios_X_Y!$B$2:$K$1123,9,FALSE)</f>
        <v>1,749138703818</v>
      </c>
      <c r="M1711" s="34" t="str">
        <f>VLOOKUP($J1711,[2]Coord_Mpios_X_Y!$B$2:$K$1123,10,FALSE)</f>
        <v>-75,558239064333</v>
      </c>
      <c r="N1711" s="34" t="s">
        <v>139</v>
      </c>
      <c r="O1711" s="34" t="s">
        <v>126</v>
      </c>
      <c r="Q1711" s="34" t="s">
        <v>127</v>
      </c>
      <c r="R1711" s="34">
        <v>22210539</v>
      </c>
      <c r="S1711" s="34" t="str">
        <f t="shared" si="130"/>
        <v>CC22210539</v>
      </c>
      <c r="T1711" s="34" t="s">
        <v>5151</v>
      </c>
      <c r="V1711" s="34" t="s">
        <v>5150</v>
      </c>
      <c r="W1711" s="34" t="s">
        <v>5149</v>
      </c>
      <c r="X1711" s="87">
        <v>16225</v>
      </c>
      <c r="Y1711">
        <v>78</v>
      </c>
      <c r="Z1711" s="36">
        <f>VLOOKUP($Y1711,[2]Edades!$A$3:$H$153,4,FALSE)</f>
        <v>6</v>
      </c>
      <c r="AA1711" s="34" t="str">
        <f>VLOOKUP($Y1711,[2]Edades!$A$3:$H$153,6,FALSE)</f>
        <v>6 - Persona mayor</v>
      </c>
      <c r="AB1711" s="34">
        <f>VLOOKUP($Y1711,[2]Edades!$A$3:$H$153,7,FALSE)</f>
        <v>16</v>
      </c>
      <c r="AC1711" s="34" t="str">
        <f>VLOOKUP($Y1711,[2]Edades!$A$3:$H$153,8,FALSE)</f>
        <v>75-79</v>
      </c>
      <c r="AD1711" s="34" t="s">
        <v>129</v>
      </c>
      <c r="AE1711" s="1">
        <v>2</v>
      </c>
      <c r="AF1711" s="34" t="s">
        <v>2137</v>
      </c>
      <c r="AG1711" s="34" t="s">
        <v>2127</v>
      </c>
      <c r="AH1711" s="34" t="s">
        <v>2127</v>
      </c>
      <c r="AK1711" s="34" t="s">
        <v>139</v>
      </c>
      <c r="AM1711" s="34" t="s">
        <v>2127</v>
      </c>
      <c r="AN1711" s="36" t="s">
        <v>2127</v>
      </c>
      <c r="AO1711" s="36" t="s">
        <v>2127</v>
      </c>
      <c r="AP1711" s="34" t="s">
        <v>2127</v>
      </c>
      <c r="AQ1711" s="36" t="s">
        <v>2127</v>
      </c>
      <c r="AR1711" s="34" t="s">
        <v>2098</v>
      </c>
      <c r="AS1711" s="91" t="s">
        <v>7786</v>
      </c>
      <c r="AT1711" s="34">
        <v>3153691833</v>
      </c>
      <c r="AU1711" s="34" t="s">
        <v>2127</v>
      </c>
      <c r="AX1711" s="90"/>
      <c r="BA1711" s="91"/>
      <c r="BB1711" s="91"/>
      <c r="BC1711" s="91"/>
      <c r="BF1711" s="34" t="s">
        <v>4983</v>
      </c>
      <c r="BG1711" s="92" t="s">
        <v>2098</v>
      </c>
      <c r="BM1711" s="36" t="s">
        <v>131</v>
      </c>
      <c r="BN1711" s="34" t="s">
        <v>132</v>
      </c>
      <c r="BO1711" s="36">
        <v>0</v>
      </c>
      <c r="BQ1711" s="94"/>
      <c r="BS1711" s="36" t="s">
        <v>2127</v>
      </c>
      <c r="BU1711" s="95"/>
      <c r="BV1711" s="95"/>
      <c r="BW1711" s="61"/>
      <c r="BX1711" s="60"/>
      <c r="BY1711" s="59" t="str">
        <f t="shared" ca="1" si="131"/>
        <v/>
      </c>
      <c r="CD1711" s="68"/>
      <c r="CE1711" s="68"/>
      <c r="CF1711" s="67"/>
      <c r="CG1711">
        <v>54</v>
      </c>
      <c r="CH1711" s="2">
        <v>150</v>
      </c>
      <c r="CI1711" s="4">
        <f t="shared" si="132"/>
        <v>24</v>
      </c>
      <c r="CJ1711" s="5" t="str">
        <f t="shared" si="133"/>
        <v>NORMAL</v>
      </c>
      <c r="CK1711" s="36">
        <v>0</v>
      </c>
      <c r="CL1711" s="66"/>
      <c r="CM1711" s="89">
        <v>44533</v>
      </c>
      <c r="CN1711" s="97">
        <v>44648</v>
      </c>
      <c r="CP1711"/>
      <c r="CQ1711" s="65"/>
      <c r="CR1711" s="65"/>
      <c r="CS1711" s="98"/>
      <c r="CT1711"/>
      <c r="CU1711"/>
      <c r="CV1711" s="97"/>
      <c r="CW1711" s="2">
        <v>130</v>
      </c>
      <c r="CX1711" s="82">
        <v>70</v>
      </c>
      <c r="DG1711" s="64"/>
      <c r="DI1711" s="89"/>
      <c r="DJ1711" s="89"/>
      <c r="DN1711" s="34"/>
      <c r="DO1711" s="34"/>
      <c r="DP1711" s="34"/>
      <c r="DQ1711" s="34"/>
      <c r="DR1711" s="34"/>
      <c r="DS1711" s="34" t="s">
        <v>2127</v>
      </c>
      <c r="DT1711" s="34"/>
      <c r="DU1711" s="47" t="s">
        <v>7951</v>
      </c>
      <c r="DY1711" s="1">
        <v>3</v>
      </c>
      <c r="DZ1711" t="s">
        <v>7941</v>
      </c>
      <c r="EA1711" s="4">
        <v>1.1299999999999999</v>
      </c>
      <c r="EB1711" s="4">
        <v>109</v>
      </c>
      <c r="EC1711" s="4">
        <v>153</v>
      </c>
      <c r="ED1711" s="4">
        <v>90</v>
      </c>
      <c r="EE1711" s="4">
        <v>47.1</v>
      </c>
      <c r="EF1711" s="4">
        <v>76</v>
      </c>
      <c r="EG1711" s="4">
        <v>3.4</v>
      </c>
      <c r="EJ1711"/>
      <c r="EL1711" s="34"/>
      <c r="EN1711" s="34"/>
    </row>
    <row r="1712" spans="1:144" x14ac:dyDescent="0.25">
      <c r="A1712" s="85">
        <v>2022</v>
      </c>
      <c r="B1712" s="87">
        <v>44830</v>
      </c>
      <c r="C1712" t="s">
        <v>121</v>
      </c>
      <c r="D1712" t="s">
        <v>122</v>
      </c>
      <c r="E1712" s="34" t="s">
        <v>7938</v>
      </c>
      <c r="F1712" s="34">
        <f t="shared" si="134"/>
        <v>1711</v>
      </c>
      <c r="G1712" s="34" t="s">
        <v>4985</v>
      </c>
      <c r="H1712">
        <v>18</v>
      </c>
      <c r="I1712" s="34" t="s">
        <v>6141</v>
      </c>
      <c r="J1712" s="34" t="s">
        <v>4988</v>
      </c>
      <c r="K1712" s="34" t="str">
        <f>VLOOKUP(J1712,[2]CodMpios!$B$347:$E$362,4,FALSE)</f>
        <v>18001 - Florencia</v>
      </c>
      <c r="L1712" s="34" t="str">
        <f>VLOOKUP($J1712,[2]Coord_Mpios_X_Y!$B$2:$K$1123,9,FALSE)</f>
        <v>1,749138703818</v>
      </c>
      <c r="M1712" s="34" t="str">
        <f>VLOOKUP($J1712,[2]Coord_Mpios_X_Y!$B$2:$K$1123,10,FALSE)</f>
        <v>-75,558239064333</v>
      </c>
      <c r="N1712" s="34" t="s">
        <v>125</v>
      </c>
      <c r="O1712" s="34" t="s">
        <v>126</v>
      </c>
      <c r="Q1712" s="34" t="s">
        <v>127</v>
      </c>
      <c r="R1712" s="34">
        <v>176283333</v>
      </c>
      <c r="S1712" s="34" t="str">
        <f t="shared" si="130"/>
        <v>CC176283333</v>
      </c>
      <c r="T1712" s="34" t="s">
        <v>176</v>
      </c>
      <c r="V1712" s="34" t="s">
        <v>5148</v>
      </c>
      <c r="W1712" s="34" t="s">
        <v>290</v>
      </c>
      <c r="X1712" s="87">
        <v>20138</v>
      </c>
      <c r="Y1712">
        <v>68</v>
      </c>
      <c r="Z1712" s="36">
        <f>VLOOKUP($Y1712,[2]Edades!$A$3:$H$153,4,FALSE)</f>
        <v>6</v>
      </c>
      <c r="AA1712" s="34" t="str">
        <f>VLOOKUP($Y1712,[2]Edades!$A$3:$H$153,6,FALSE)</f>
        <v>6 - Persona mayor</v>
      </c>
      <c r="AB1712" s="34">
        <f>VLOOKUP($Y1712,[2]Edades!$A$3:$H$153,7,FALSE)</f>
        <v>14</v>
      </c>
      <c r="AC1712" s="34" t="str">
        <f>VLOOKUP($Y1712,[2]Edades!$A$3:$H$153,8,FALSE)</f>
        <v>65-69</v>
      </c>
      <c r="AD1712" s="34" t="s">
        <v>146</v>
      </c>
      <c r="AE1712">
        <v>1</v>
      </c>
      <c r="AF1712" s="34" t="s">
        <v>2137</v>
      </c>
      <c r="AG1712" s="34" t="s">
        <v>2127</v>
      </c>
      <c r="AH1712" s="34" t="s">
        <v>2127</v>
      </c>
      <c r="AK1712" s="34" t="s">
        <v>125</v>
      </c>
      <c r="AM1712" s="34" t="s">
        <v>2127</v>
      </c>
      <c r="AN1712" s="36" t="s">
        <v>2127</v>
      </c>
      <c r="AO1712" s="36" t="s">
        <v>2127</v>
      </c>
      <c r="AP1712" s="34" t="s">
        <v>2127</v>
      </c>
      <c r="AQ1712" s="36" t="s">
        <v>2127</v>
      </c>
      <c r="AR1712" s="34" t="s">
        <v>2098</v>
      </c>
      <c r="AS1712" s="91" t="s">
        <v>7787</v>
      </c>
      <c r="AT1712" s="34">
        <v>3222745533</v>
      </c>
      <c r="AU1712" s="34" t="s">
        <v>2127</v>
      </c>
      <c r="AX1712" s="90"/>
      <c r="BA1712" s="91"/>
      <c r="BB1712" s="91"/>
      <c r="BC1712" s="91"/>
      <c r="BF1712" s="34" t="s">
        <v>4983</v>
      </c>
      <c r="BG1712" s="92" t="s">
        <v>2098</v>
      </c>
      <c r="BM1712" s="45" t="s">
        <v>2127</v>
      </c>
      <c r="BN1712" s="34" t="s">
        <v>132</v>
      </c>
      <c r="BO1712" s="36">
        <v>0</v>
      </c>
      <c r="BQ1712" s="94"/>
      <c r="BS1712" s="36" t="s">
        <v>2127</v>
      </c>
      <c r="BU1712" s="95"/>
      <c r="BV1712" s="95"/>
      <c r="BW1712" s="61"/>
      <c r="BX1712" s="60"/>
      <c r="BY1712" s="59" t="str">
        <f t="shared" ca="1" si="131"/>
        <v/>
      </c>
      <c r="CD1712" s="68"/>
      <c r="CE1712" s="68"/>
      <c r="CF1712" s="67"/>
      <c r="CG1712">
        <v>76</v>
      </c>
      <c r="CH1712" s="2">
        <v>165</v>
      </c>
      <c r="CI1712" s="4">
        <f t="shared" si="132"/>
        <v>27.915518824609737</v>
      </c>
      <c r="CJ1712" s="5" t="str">
        <f t="shared" si="133"/>
        <v>SOBREPESO</v>
      </c>
      <c r="CK1712" s="36">
        <v>0</v>
      </c>
      <c r="CL1712" s="66"/>
      <c r="CM1712" s="89">
        <v>44537</v>
      </c>
      <c r="CN1712" s="97">
        <v>44579</v>
      </c>
      <c r="CP1712"/>
      <c r="CQ1712" s="65"/>
      <c r="CR1712" s="65"/>
      <c r="CS1712" s="98"/>
      <c r="CT1712"/>
      <c r="CU1712"/>
      <c r="CV1712" s="97"/>
      <c r="CW1712" s="2">
        <v>120</v>
      </c>
      <c r="CX1712" s="82">
        <v>70</v>
      </c>
      <c r="DG1712" s="64"/>
      <c r="DI1712" s="89"/>
      <c r="DJ1712" s="89"/>
      <c r="DN1712" s="34"/>
      <c r="DO1712" s="34"/>
      <c r="DP1712" s="34"/>
      <c r="DQ1712" s="34"/>
      <c r="DR1712" s="34"/>
      <c r="DS1712" s="34" t="s">
        <v>2127</v>
      </c>
      <c r="DT1712" s="34"/>
      <c r="DU1712" s="47">
        <v>44557</v>
      </c>
      <c r="DY1712" s="1">
        <v>2</v>
      </c>
      <c r="DZ1712" t="s">
        <v>7941</v>
      </c>
      <c r="EB1712" s="4"/>
      <c r="ED1712" s="4">
        <v>74</v>
      </c>
      <c r="EF1712" s="4">
        <v>139</v>
      </c>
      <c r="EJ1712"/>
      <c r="EL1712" s="34"/>
      <c r="EN1712" s="34"/>
    </row>
    <row r="1713" spans="1:144" x14ac:dyDescent="0.25">
      <c r="A1713" s="85">
        <v>2022</v>
      </c>
      <c r="B1713" s="87">
        <v>44830</v>
      </c>
      <c r="C1713" t="s">
        <v>121</v>
      </c>
      <c r="D1713" t="s">
        <v>122</v>
      </c>
      <c r="E1713" s="34" t="s">
        <v>7938</v>
      </c>
      <c r="F1713" s="34">
        <f t="shared" si="134"/>
        <v>1712</v>
      </c>
      <c r="G1713" s="34" t="s">
        <v>4985</v>
      </c>
      <c r="H1713">
        <v>18</v>
      </c>
      <c r="I1713" s="34" t="s">
        <v>6141</v>
      </c>
      <c r="J1713" s="34" t="s">
        <v>4991</v>
      </c>
      <c r="K1713" s="34" t="str">
        <f>VLOOKUP(J1713,[2]CodMpios!$B$347:$E$362,4,FALSE)</f>
        <v>18592 - Puerto Rico</v>
      </c>
      <c r="L1713" s="34" t="str">
        <f>VLOOKUP($J1713,[2]Coord_Mpios_X_Y!$B$2:$K$1123,9,FALSE)</f>
        <v>2,018940891255</v>
      </c>
      <c r="M1713" s="34" t="str">
        <f>VLOOKUP($J1713,[2]Coord_Mpios_X_Y!$B$2:$K$1123,10,FALSE)</f>
        <v>-75,073086267336</v>
      </c>
      <c r="N1713" s="34" t="s">
        <v>139</v>
      </c>
      <c r="O1713" s="34" t="s">
        <v>126</v>
      </c>
      <c r="Q1713" s="34" t="s">
        <v>127</v>
      </c>
      <c r="R1713" s="34">
        <v>17667290</v>
      </c>
      <c r="S1713" s="34" t="str">
        <f t="shared" si="130"/>
        <v>CC17667290</v>
      </c>
      <c r="T1713" s="34" t="s">
        <v>197</v>
      </c>
      <c r="U1713" s="34" t="s">
        <v>332</v>
      </c>
      <c r="V1713" s="34" t="s">
        <v>5147</v>
      </c>
      <c r="W1713" s="34" t="s">
        <v>5102</v>
      </c>
      <c r="X1713" s="87">
        <v>19727</v>
      </c>
      <c r="Y1713">
        <v>69</v>
      </c>
      <c r="Z1713" s="36">
        <f>VLOOKUP($Y1713,[2]Edades!$A$3:$H$153,4,FALSE)</f>
        <v>6</v>
      </c>
      <c r="AA1713" s="34" t="str">
        <f>VLOOKUP($Y1713,[2]Edades!$A$3:$H$153,6,FALSE)</f>
        <v>6 - Persona mayor</v>
      </c>
      <c r="AB1713" s="34">
        <f>VLOOKUP($Y1713,[2]Edades!$A$3:$H$153,7,FALSE)</f>
        <v>14</v>
      </c>
      <c r="AC1713" s="34" t="str">
        <f>VLOOKUP($Y1713,[2]Edades!$A$3:$H$153,8,FALSE)</f>
        <v>65-69</v>
      </c>
      <c r="AD1713" s="34" t="s">
        <v>129</v>
      </c>
      <c r="AE1713" s="1">
        <v>2</v>
      </c>
      <c r="AF1713" s="34" t="s">
        <v>2137</v>
      </c>
      <c r="AG1713" s="34" t="s">
        <v>2127</v>
      </c>
      <c r="AH1713" s="34" t="s">
        <v>2127</v>
      </c>
      <c r="AK1713" s="34" t="s">
        <v>2127</v>
      </c>
      <c r="AM1713" s="34" t="s">
        <v>2127</v>
      </c>
      <c r="AN1713" s="36" t="s">
        <v>2127</v>
      </c>
      <c r="AO1713" s="36" t="s">
        <v>2127</v>
      </c>
      <c r="AP1713" s="34" t="s">
        <v>2127</v>
      </c>
      <c r="AQ1713" s="36" t="s">
        <v>2127</v>
      </c>
      <c r="AR1713" s="34" t="s">
        <v>2098</v>
      </c>
      <c r="AS1713" s="91" t="s">
        <v>7788</v>
      </c>
      <c r="AT1713" s="34">
        <v>3219488383</v>
      </c>
      <c r="AU1713" s="34" t="s">
        <v>2127</v>
      </c>
      <c r="AX1713" s="90"/>
      <c r="BA1713" s="91"/>
      <c r="BB1713" s="91"/>
      <c r="BC1713" s="91"/>
      <c r="BF1713" s="34" t="s">
        <v>4983</v>
      </c>
      <c r="BG1713" s="92" t="s">
        <v>2098</v>
      </c>
      <c r="BM1713" s="45" t="s">
        <v>2127</v>
      </c>
      <c r="BN1713" s="93" t="s">
        <v>2127</v>
      </c>
      <c r="BO1713">
        <v>0</v>
      </c>
      <c r="BQ1713" s="94"/>
      <c r="BS1713" s="36" t="s">
        <v>2127</v>
      </c>
      <c r="BU1713" s="95"/>
      <c r="BV1713" s="95"/>
      <c r="BW1713" s="61"/>
      <c r="BX1713" s="60"/>
      <c r="BY1713" s="59" t="str">
        <f t="shared" ca="1" si="131"/>
        <v/>
      </c>
      <c r="CD1713" s="68"/>
      <c r="CE1713" s="68"/>
      <c r="CF1713" s="67"/>
      <c r="CG1713">
        <v>71</v>
      </c>
      <c r="CH1713" s="2">
        <v>165</v>
      </c>
      <c r="CI1713" s="4">
        <f t="shared" si="132"/>
        <v>26.078971533516992</v>
      </c>
      <c r="CJ1713" s="5" t="str">
        <f t="shared" si="133"/>
        <v>SOBREPESO</v>
      </c>
      <c r="CK1713" s="36">
        <v>0</v>
      </c>
      <c r="CL1713" s="66"/>
      <c r="CM1713" s="89">
        <v>44522</v>
      </c>
      <c r="CN1713" s="97">
        <v>44533</v>
      </c>
      <c r="CP1713"/>
      <c r="CQ1713" s="65"/>
      <c r="CR1713" s="65"/>
      <c r="CS1713" s="98"/>
      <c r="CT1713"/>
      <c r="CU1713"/>
      <c r="CV1713" s="97"/>
      <c r="CW1713" s="2">
        <v>131</v>
      </c>
      <c r="CX1713" s="82">
        <v>66</v>
      </c>
      <c r="DG1713" s="64"/>
      <c r="DI1713" s="89"/>
      <c r="DJ1713" s="89"/>
      <c r="DN1713" s="34"/>
      <c r="DO1713" s="34"/>
      <c r="DP1713" s="34"/>
      <c r="DQ1713" s="34"/>
      <c r="DR1713" s="34"/>
      <c r="DS1713" s="34" t="s">
        <v>2127</v>
      </c>
      <c r="DT1713" s="34"/>
      <c r="DU1713" s="47">
        <v>44533</v>
      </c>
      <c r="DY1713" s="1">
        <v>2</v>
      </c>
      <c r="DZ1713" t="s">
        <v>7941</v>
      </c>
      <c r="EB1713" s="4"/>
      <c r="EJ1713"/>
      <c r="EL1713" s="34"/>
      <c r="EN1713" s="34"/>
    </row>
    <row r="1714" spans="1:144" x14ac:dyDescent="0.25">
      <c r="A1714" s="85">
        <v>2022</v>
      </c>
      <c r="B1714" s="87">
        <v>44830</v>
      </c>
      <c r="C1714" t="s">
        <v>121</v>
      </c>
      <c r="D1714" t="s">
        <v>122</v>
      </c>
      <c r="E1714" s="34" t="s">
        <v>7938</v>
      </c>
      <c r="F1714" s="34">
        <f t="shared" si="134"/>
        <v>1713</v>
      </c>
      <c r="G1714" s="34" t="s">
        <v>4985</v>
      </c>
      <c r="H1714">
        <v>18</v>
      </c>
      <c r="I1714" s="34" t="s">
        <v>6141</v>
      </c>
      <c r="J1714" s="34" t="s">
        <v>5041</v>
      </c>
      <c r="K1714" s="34" t="str">
        <f>VLOOKUP(J1714,[2]CodMpios!$B$347:$E$362,4,FALSE)</f>
        <v>18205 - Curillo</v>
      </c>
      <c r="L1714" s="34" t="str">
        <f>VLOOKUP($J1714,[2]Coord_Mpios_X_Y!$B$2:$K$1123,9,FALSE)</f>
        <v>1,059663165070</v>
      </c>
      <c r="M1714" s="34" t="str">
        <f>VLOOKUP($J1714,[2]Coord_Mpios_X_Y!$B$2:$K$1123,10,FALSE)</f>
        <v>-75,951785056704</v>
      </c>
      <c r="N1714" s="34" t="s">
        <v>125</v>
      </c>
      <c r="O1714" s="34" t="s">
        <v>126</v>
      </c>
      <c r="Q1714" s="34" t="s">
        <v>127</v>
      </c>
      <c r="R1714" s="34">
        <v>41901575</v>
      </c>
      <c r="S1714" s="34" t="str">
        <f t="shared" si="130"/>
        <v>CC41901575</v>
      </c>
      <c r="T1714" s="34" t="s">
        <v>385</v>
      </c>
      <c r="V1714" s="34" t="s">
        <v>716</v>
      </c>
      <c r="W1714" s="34" t="s">
        <v>716</v>
      </c>
      <c r="X1714" s="87">
        <v>23050</v>
      </c>
      <c r="Y1714">
        <v>60</v>
      </c>
      <c r="Z1714" s="36">
        <f>VLOOKUP($Y1714,[2]Edades!$A$3:$H$153,4,FALSE)</f>
        <v>6</v>
      </c>
      <c r="AA1714" s="34" t="str">
        <f>VLOOKUP($Y1714,[2]Edades!$A$3:$H$153,6,FALSE)</f>
        <v>6 - Persona mayor</v>
      </c>
      <c r="AB1714" s="34">
        <f>VLOOKUP($Y1714,[2]Edades!$A$3:$H$153,7,FALSE)</f>
        <v>13</v>
      </c>
      <c r="AC1714" s="34" t="str">
        <f>VLOOKUP($Y1714,[2]Edades!$A$3:$H$153,8,FALSE)</f>
        <v>60-64</v>
      </c>
      <c r="AD1714" s="34" t="s">
        <v>129</v>
      </c>
      <c r="AE1714" s="1">
        <v>2</v>
      </c>
      <c r="AF1714" s="34" t="s">
        <v>2137</v>
      </c>
      <c r="AG1714" s="34" t="s">
        <v>2127</v>
      </c>
      <c r="AH1714" s="34" t="s">
        <v>2127</v>
      </c>
      <c r="AK1714" s="34" t="s">
        <v>125</v>
      </c>
      <c r="AM1714" s="34" t="s">
        <v>2127</v>
      </c>
      <c r="AN1714" s="36" t="s">
        <v>2127</v>
      </c>
      <c r="AO1714" s="36" t="s">
        <v>2127</v>
      </c>
      <c r="AP1714" s="34" t="s">
        <v>2127</v>
      </c>
      <c r="AQ1714" s="36" t="s">
        <v>2127</v>
      </c>
      <c r="AR1714" s="34" t="s">
        <v>5045</v>
      </c>
      <c r="AS1714" s="91" t="s">
        <v>7789</v>
      </c>
      <c r="AT1714" s="34">
        <v>3123072881</v>
      </c>
      <c r="AU1714" s="34" t="s">
        <v>2127</v>
      </c>
      <c r="AX1714" s="90"/>
      <c r="BA1714" s="91"/>
      <c r="BB1714" s="91"/>
      <c r="BC1714" s="91"/>
      <c r="BF1714" s="34" t="s">
        <v>4983</v>
      </c>
      <c r="BG1714" s="92" t="s">
        <v>2098</v>
      </c>
      <c r="BM1714" s="36" t="s">
        <v>131</v>
      </c>
      <c r="BN1714" s="34" t="s">
        <v>132</v>
      </c>
      <c r="BO1714" s="36">
        <v>0</v>
      </c>
      <c r="BQ1714" s="94"/>
      <c r="BS1714" s="36" t="s">
        <v>2127</v>
      </c>
      <c r="BU1714" s="95"/>
      <c r="BV1714" s="95"/>
      <c r="BW1714" s="61"/>
      <c r="BX1714" s="60"/>
      <c r="BY1714" s="59" t="str">
        <f t="shared" ca="1" si="131"/>
        <v/>
      </c>
      <c r="CD1714" s="68"/>
      <c r="CE1714" s="68"/>
      <c r="CF1714" s="67"/>
      <c r="CG1714">
        <v>67</v>
      </c>
      <c r="CH1714" s="2">
        <v>156</v>
      </c>
      <c r="CI1714" s="4">
        <f t="shared" si="132"/>
        <v>27.531229454306374</v>
      </c>
      <c r="CJ1714" s="5" t="str">
        <f t="shared" si="133"/>
        <v>SOBREPESO</v>
      </c>
      <c r="CK1714" s="36">
        <v>0</v>
      </c>
      <c r="CL1714" s="66"/>
      <c r="CM1714" s="89">
        <v>44537</v>
      </c>
      <c r="CN1714" s="97">
        <v>44592</v>
      </c>
      <c r="CP1714"/>
      <c r="CQ1714" s="65"/>
      <c r="CR1714" s="65"/>
      <c r="CS1714" s="98"/>
      <c r="CT1714"/>
      <c r="CU1714"/>
      <c r="CV1714" s="97"/>
      <c r="CW1714" s="2">
        <v>110</v>
      </c>
      <c r="CX1714" s="82">
        <v>70</v>
      </c>
      <c r="DG1714" s="64"/>
      <c r="DI1714" s="89"/>
      <c r="DJ1714" s="89"/>
      <c r="DN1714" s="34"/>
      <c r="DO1714" s="34"/>
      <c r="DP1714" s="34"/>
      <c r="DQ1714" s="34"/>
      <c r="DR1714" s="34"/>
      <c r="DS1714" s="34" t="s">
        <v>2127</v>
      </c>
      <c r="DT1714" s="34"/>
      <c r="DU1714" s="47">
        <v>44592</v>
      </c>
      <c r="DY1714" s="1">
        <v>3</v>
      </c>
      <c r="DZ1714" t="s">
        <v>7941</v>
      </c>
      <c r="EA1714" s="4">
        <v>1.0900000000000001</v>
      </c>
      <c r="EB1714" s="4">
        <v>98</v>
      </c>
      <c r="EC1714" s="4">
        <v>228</v>
      </c>
      <c r="ED1714" s="4">
        <v>139</v>
      </c>
      <c r="EE1714" s="4">
        <v>68.099999999999994</v>
      </c>
      <c r="EF1714" s="4">
        <v>102</v>
      </c>
      <c r="EG1714" s="4">
        <v>2.2999999999999998</v>
      </c>
      <c r="EJ1714"/>
      <c r="EL1714" s="34"/>
      <c r="EN1714" s="34"/>
    </row>
    <row r="1715" spans="1:144" x14ac:dyDescent="0.25">
      <c r="A1715" s="85">
        <v>2022</v>
      </c>
      <c r="B1715" s="87">
        <v>44830</v>
      </c>
      <c r="C1715" t="s">
        <v>121</v>
      </c>
      <c r="D1715" t="s">
        <v>122</v>
      </c>
      <c r="E1715" s="34" t="s">
        <v>7938</v>
      </c>
      <c r="F1715" s="34">
        <f t="shared" si="134"/>
        <v>1714</v>
      </c>
      <c r="G1715" s="34" t="s">
        <v>4985</v>
      </c>
      <c r="H1715">
        <v>18</v>
      </c>
      <c r="I1715" s="34" t="s">
        <v>6141</v>
      </c>
      <c r="J1715" s="34" t="s">
        <v>5110</v>
      </c>
      <c r="K1715" s="34" t="str">
        <f>VLOOKUP(J1715,[2]CodMpios!$B$347:$E$362,4,FALSE)</f>
        <v>18479 - Morelia</v>
      </c>
      <c r="L1715" s="34" t="str">
        <f>VLOOKUP($J1715,[2]Coord_Mpios_X_Y!$B$2:$K$1123,9,FALSE)</f>
        <v>1,382996109840</v>
      </c>
      <c r="M1715" s="34" t="str">
        <f>VLOOKUP($J1715,[2]Coord_Mpios_X_Y!$B$2:$K$1123,10,FALSE)</f>
        <v>-75,673811233713</v>
      </c>
      <c r="N1715" s="34" t="s">
        <v>139</v>
      </c>
      <c r="O1715" s="34" t="s">
        <v>126</v>
      </c>
      <c r="Q1715" s="34" t="s">
        <v>127</v>
      </c>
      <c r="R1715" s="34">
        <v>17636216</v>
      </c>
      <c r="S1715" s="34" t="str">
        <f t="shared" si="130"/>
        <v>CC17636216</v>
      </c>
      <c r="T1715" s="34" t="s">
        <v>1105</v>
      </c>
      <c r="V1715" s="34" t="s">
        <v>1063</v>
      </c>
      <c r="W1715" s="34" t="s">
        <v>5146</v>
      </c>
      <c r="X1715" s="87">
        <v>23314</v>
      </c>
      <c r="Y1715">
        <v>59</v>
      </c>
      <c r="Z1715" s="36">
        <f>VLOOKUP($Y1715,[2]Edades!$A$3:$H$153,4,FALSE)</f>
        <v>5</v>
      </c>
      <c r="AA1715" s="34" t="str">
        <f>VLOOKUP($Y1715,[2]Edades!$A$3:$H$153,6,FALSE)</f>
        <v>5 - Adultez</v>
      </c>
      <c r="AB1715" s="34">
        <f>VLOOKUP($Y1715,[2]Edades!$A$3:$H$153,7,FALSE)</f>
        <v>12</v>
      </c>
      <c r="AC1715" s="34" t="str">
        <f>VLOOKUP($Y1715,[2]Edades!$A$3:$H$153,8,FALSE)</f>
        <v>55-59</v>
      </c>
      <c r="AD1715" s="34" t="s">
        <v>146</v>
      </c>
      <c r="AE1715">
        <v>1</v>
      </c>
      <c r="AF1715" s="34" t="s">
        <v>130</v>
      </c>
      <c r="AG1715" s="34" t="s">
        <v>2127</v>
      </c>
      <c r="AH1715" s="34" t="s">
        <v>2127</v>
      </c>
      <c r="AK1715" s="34" t="s">
        <v>139</v>
      </c>
      <c r="AM1715" s="34" t="s">
        <v>2127</v>
      </c>
      <c r="AN1715" s="36" t="s">
        <v>2127</v>
      </c>
      <c r="AO1715" s="36" t="s">
        <v>2127</v>
      </c>
      <c r="AP1715" s="34" t="s">
        <v>2127</v>
      </c>
      <c r="AQ1715" s="36" t="s">
        <v>2127</v>
      </c>
      <c r="AR1715" s="34" t="s">
        <v>2098</v>
      </c>
      <c r="AS1715" s="91" t="s">
        <v>7790</v>
      </c>
      <c r="AT1715" s="34">
        <v>3156131005</v>
      </c>
      <c r="AU1715" s="34" t="s">
        <v>2127</v>
      </c>
      <c r="AX1715" s="90"/>
      <c r="BA1715" s="91"/>
      <c r="BB1715" s="91"/>
      <c r="BC1715" s="91"/>
      <c r="BF1715" s="34" t="s">
        <v>4983</v>
      </c>
      <c r="BG1715" s="92" t="s">
        <v>2098</v>
      </c>
      <c r="BM1715" s="36" t="s">
        <v>131</v>
      </c>
      <c r="BN1715" s="34" t="s">
        <v>132</v>
      </c>
      <c r="BO1715" s="36">
        <v>0</v>
      </c>
      <c r="BQ1715" s="94"/>
      <c r="BS1715" s="36" t="s">
        <v>2127</v>
      </c>
      <c r="BU1715" s="95"/>
      <c r="BV1715" s="95"/>
      <c r="BW1715" s="61"/>
      <c r="BX1715" s="60"/>
      <c r="BY1715" s="59" t="str">
        <f t="shared" ca="1" si="131"/>
        <v/>
      </c>
      <c r="CD1715" s="68"/>
      <c r="CE1715" s="68"/>
      <c r="CF1715" s="67"/>
      <c r="CG1715">
        <v>80</v>
      </c>
      <c r="CH1715" s="2">
        <v>170</v>
      </c>
      <c r="CI1715" s="4">
        <f t="shared" si="132"/>
        <v>27.681660899653981</v>
      </c>
      <c r="CJ1715" s="5" t="str">
        <f t="shared" si="133"/>
        <v>SOBREPESO</v>
      </c>
      <c r="CK1715" s="36">
        <v>0</v>
      </c>
      <c r="CL1715" s="66"/>
      <c r="CM1715" s="89">
        <v>44546</v>
      </c>
      <c r="CN1715" s="97">
        <v>44588</v>
      </c>
      <c r="CP1715"/>
      <c r="CQ1715" s="65"/>
      <c r="CR1715" s="65"/>
      <c r="CS1715" s="98"/>
      <c r="CT1715"/>
      <c r="CU1715"/>
      <c r="CV1715" s="97"/>
      <c r="CW1715" s="2">
        <v>130</v>
      </c>
      <c r="CX1715" s="82">
        <v>80</v>
      </c>
      <c r="DG1715" s="64"/>
      <c r="DI1715" s="89"/>
      <c r="DJ1715" s="89"/>
      <c r="DN1715" s="34"/>
      <c r="DO1715" s="34"/>
      <c r="DP1715" s="34"/>
      <c r="DQ1715" s="34"/>
      <c r="DR1715" s="34"/>
      <c r="DS1715" s="34" t="s">
        <v>2127</v>
      </c>
      <c r="DT1715" s="34"/>
      <c r="DU1715" s="47">
        <v>44588</v>
      </c>
      <c r="DY1715" s="1">
        <v>2</v>
      </c>
      <c r="DZ1715" t="s">
        <v>7941</v>
      </c>
      <c r="EA1715" s="4">
        <v>0.97</v>
      </c>
      <c r="EB1715" s="4">
        <v>86</v>
      </c>
      <c r="EC1715" s="4">
        <v>176</v>
      </c>
      <c r="ED1715" s="4">
        <v>105.3</v>
      </c>
      <c r="EE1715" s="4">
        <v>38.9</v>
      </c>
      <c r="EF1715" s="4">
        <v>159</v>
      </c>
      <c r="EG1715" s="4">
        <v>2</v>
      </c>
      <c r="EJ1715"/>
      <c r="EL1715" s="34"/>
      <c r="EN1715" s="34"/>
    </row>
    <row r="1716" spans="1:144" x14ac:dyDescent="0.25">
      <c r="A1716" s="85">
        <v>2022</v>
      </c>
      <c r="B1716" s="87">
        <v>44830</v>
      </c>
      <c r="C1716" t="s">
        <v>121</v>
      </c>
      <c r="D1716" t="s">
        <v>122</v>
      </c>
      <c r="E1716" s="34" t="s">
        <v>7938</v>
      </c>
      <c r="F1716" s="34">
        <f t="shared" si="134"/>
        <v>1715</v>
      </c>
      <c r="G1716" s="34" t="s">
        <v>4985</v>
      </c>
      <c r="H1716">
        <v>18</v>
      </c>
      <c r="I1716" s="34" t="s">
        <v>6141</v>
      </c>
      <c r="J1716" s="34" t="s">
        <v>5110</v>
      </c>
      <c r="K1716" s="34" t="str">
        <f>VLOOKUP(J1716,[2]CodMpios!$B$347:$E$362,4,FALSE)</f>
        <v>18479 - Morelia</v>
      </c>
      <c r="L1716" s="34" t="str">
        <f>VLOOKUP($J1716,[2]Coord_Mpios_X_Y!$B$2:$K$1123,9,FALSE)</f>
        <v>1,382996109840</v>
      </c>
      <c r="M1716" s="34" t="str">
        <f>VLOOKUP($J1716,[2]Coord_Mpios_X_Y!$B$2:$K$1123,10,FALSE)</f>
        <v>-75,673811233713</v>
      </c>
      <c r="N1716" s="34" t="s">
        <v>139</v>
      </c>
      <c r="O1716" s="34" t="s">
        <v>126</v>
      </c>
      <c r="Q1716" s="34" t="s">
        <v>127</v>
      </c>
      <c r="R1716" s="34">
        <v>40764322</v>
      </c>
      <c r="S1716" s="34" t="str">
        <f t="shared" si="130"/>
        <v>CC40764322</v>
      </c>
      <c r="T1716" s="34" t="s">
        <v>284</v>
      </c>
      <c r="V1716" s="34" t="s">
        <v>487</v>
      </c>
      <c r="W1716" s="34" t="s">
        <v>763</v>
      </c>
      <c r="X1716" s="87">
        <v>22598</v>
      </c>
      <c r="Y1716">
        <v>61</v>
      </c>
      <c r="Z1716" s="36">
        <f>VLOOKUP($Y1716,[2]Edades!$A$3:$H$153,4,FALSE)</f>
        <v>6</v>
      </c>
      <c r="AA1716" s="34" t="str">
        <f>VLOOKUP($Y1716,[2]Edades!$A$3:$H$153,6,FALSE)</f>
        <v>6 - Persona mayor</v>
      </c>
      <c r="AB1716" s="34">
        <f>VLOOKUP($Y1716,[2]Edades!$A$3:$H$153,7,FALSE)</f>
        <v>13</v>
      </c>
      <c r="AC1716" s="34" t="str">
        <f>VLOOKUP($Y1716,[2]Edades!$A$3:$H$153,8,FALSE)</f>
        <v>60-64</v>
      </c>
      <c r="AD1716" s="34" t="s">
        <v>129</v>
      </c>
      <c r="AE1716" s="1">
        <v>2</v>
      </c>
      <c r="AF1716" s="34" t="s">
        <v>2137</v>
      </c>
      <c r="AG1716" s="34" t="s">
        <v>2127</v>
      </c>
      <c r="AH1716" s="34" t="s">
        <v>2127</v>
      </c>
      <c r="AK1716" s="34" t="s">
        <v>139</v>
      </c>
      <c r="AM1716" s="34" t="s">
        <v>2127</v>
      </c>
      <c r="AN1716" s="36" t="s">
        <v>2127</v>
      </c>
      <c r="AO1716" s="36" t="s">
        <v>2127</v>
      </c>
      <c r="AP1716" s="34" t="s">
        <v>2127</v>
      </c>
      <c r="AQ1716" s="36" t="s">
        <v>2127</v>
      </c>
      <c r="AR1716" s="34" t="s">
        <v>5906</v>
      </c>
      <c r="AS1716" s="91" t="s">
        <v>7791</v>
      </c>
      <c r="AT1716" s="34">
        <v>3144426127</v>
      </c>
      <c r="AU1716" s="34" t="s">
        <v>2127</v>
      </c>
      <c r="AX1716" s="90"/>
      <c r="BA1716" s="91"/>
      <c r="BB1716" s="91"/>
      <c r="BC1716" s="91"/>
      <c r="BF1716" s="34" t="s">
        <v>4983</v>
      </c>
      <c r="BG1716" s="92" t="s">
        <v>2098</v>
      </c>
      <c r="BM1716" s="36" t="s">
        <v>131</v>
      </c>
      <c r="BN1716" s="34" t="s">
        <v>132</v>
      </c>
      <c r="BO1716" s="36">
        <v>0</v>
      </c>
      <c r="BQ1716" s="94"/>
      <c r="BS1716" s="36" t="s">
        <v>2127</v>
      </c>
      <c r="BU1716" s="95"/>
      <c r="BV1716" s="95"/>
      <c r="BW1716" s="61"/>
      <c r="BX1716" s="60"/>
      <c r="BY1716" s="59" t="str">
        <f t="shared" ca="1" si="131"/>
        <v/>
      </c>
      <c r="CD1716" s="68"/>
      <c r="CE1716" s="68"/>
      <c r="CF1716" s="67"/>
      <c r="CG1716">
        <v>89</v>
      </c>
      <c r="CH1716" s="2">
        <v>157</v>
      </c>
      <c r="CI1716" s="4">
        <f t="shared" si="132"/>
        <v>36.106941458071319</v>
      </c>
      <c r="CJ1716" s="5" t="str">
        <f t="shared" si="133"/>
        <v>OBESIDAD</v>
      </c>
      <c r="CK1716" s="36">
        <v>0</v>
      </c>
      <c r="CL1716" s="66"/>
      <c r="CM1716" s="89">
        <v>44547</v>
      </c>
      <c r="CN1716" s="97">
        <v>44547</v>
      </c>
      <c r="CP1716"/>
      <c r="CQ1716" s="65"/>
      <c r="CR1716" s="65"/>
      <c r="CS1716" s="98"/>
      <c r="CT1716"/>
      <c r="CU1716"/>
      <c r="CV1716" s="97"/>
      <c r="CW1716" s="2">
        <v>110</v>
      </c>
      <c r="CX1716" s="82">
        <v>60</v>
      </c>
      <c r="DG1716" s="64"/>
      <c r="DI1716" s="89"/>
      <c r="DJ1716" s="89"/>
      <c r="DK1716" s="89">
        <v>44859</v>
      </c>
      <c r="DN1716" s="34"/>
      <c r="DO1716" s="34"/>
      <c r="DP1716" s="34"/>
      <c r="DQ1716" s="34"/>
      <c r="DR1716" s="34"/>
      <c r="DS1716" s="34" t="s">
        <v>2127</v>
      </c>
      <c r="DT1716" s="34"/>
      <c r="DU1716" s="47">
        <v>44713</v>
      </c>
      <c r="DY1716" s="1">
        <v>2</v>
      </c>
      <c r="DZ1716" t="s">
        <v>7941</v>
      </c>
      <c r="EA1716" s="4">
        <v>0.8</v>
      </c>
      <c r="EB1716" s="4">
        <v>131</v>
      </c>
      <c r="EC1716" s="4">
        <v>140</v>
      </c>
      <c r="ED1716" s="4">
        <v>39</v>
      </c>
      <c r="EE1716" s="4">
        <v>48.2</v>
      </c>
      <c r="EF1716" s="4">
        <v>205</v>
      </c>
      <c r="EG1716" s="4">
        <v>41</v>
      </c>
      <c r="EH1716" s="4">
        <v>6.9</v>
      </c>
      <c r="EJ1716"/>
      <c r="EL1716" s="34"/>
      <c r="EN1716" s="34"/>
    </row>
    <row r="1717" spans="1:144" x14ac:dyDescent="0.25">
      <c r="A1717" s="85">
        <v>2022</v>
      </c>
      <c r="B1717" s="87">
        <v>44830</v>
      </c>
      <c r="C1717" t="s">
        <v>121</v>
      </c>
      <c r="D1717" t="s">
        <v>122</v>
      </c>
      <c r="E1717" s="34" t="s">
        <v>7938</v>
      </c>
      <c r="F1717" s="34">
        <f t="shared" si="134"/>
        <v>1716</v>
      </c>
      <c r="G1717" s="34" t="s">
        <v>4985</v>
      </c>
      <c r="H1717">
        <v>18</v>
      </c>
      <c r="I1717" s="34" t="s">
        <v>6141</v>
      </c>
      <c r="J1717" s="34" t="s">
        <v>4988</v>
      </c>
      <c r="K1717" s="34" t="str">
        <f>VLOOKUP(J1717,[2]CodMpios!$B$347:$E$362,4,FALSE)</f>
        <v>18001 - Florencia</v>
      </c>
      <c r="L1717" s="34" t="str">
        <f>VLOOKUP($J1717,[2]Coord_Mpios_X_Y!$B$2:$K$1123,9,FALSE)</f>
        <v>1,749138703818</v>
      </c>
      <c r="M1717" s="34" t="str">
        <f>VLOOKUP($J1717,[2]Coord_Mpios_X_Y!$B$2:$K$1123,10,FALSE)</f>
        <v>-75,558239064333</v>
      </c>
      <c r="N1717" s="34" t="s">
        <v>139</v>
      </c>
      <c r="O1717" s="34" t="s">
        <v>126</v>
      </c>
      <c r="Q1717" s="34" t="s">
        <v>127</v>
      </c>
      <c r="R1717" s="34">
        <v>17622887</v>
      </c>
      <c r="S1717" s="34" t="str">
        <f t="shared" si="130"/>
        <v>CC17622887</v>
      </c>
      <c r="T1717" s="34" t="s">
        <v>5145</v>
      </c>
      <c r="V1717" s="34" t="s">
        <v>5144</v>
      </c>
      <c r="X1717" s="87">
        <v>16119</v>
      </c>
      <c r="Y1717">
        <v>79</v>
      </c>
      <c r="Z1717" s="36">
        <f>VLOOKUP($Y1717,[2]Edades!$A$3:$H$153,4,FALSE)</f>
        <v>6</v>
      </c>
      <c r="AA1717" s="34" t="str">
        <f>VLOOKUP($Y1717,[2]Edades!$A$3:$H$153,6,FALSE)</f>
        <v>6 - Persona mayor</v>
      </c>
      <c r="AB1717" s="34">
        <f>VLOOKUP($Y1717,[2]Edades!$A$3:$H$153,7,FALSE)</f>
        <v>16</v>
      </c>
      <c r="AC1717" s="34" t="str">
        <f>VLOOKUP($Y1717,[2]Edades!$A$3:$H$153,8,FALSE)</f>
        <v>75-79</v>
      </c>
      <c r="AD1717" s="34" t="s">
        <v>146</v>
      </c>
      <c r="AE1717">
        <v>1</v>
      </c>
      <c r="AF1717" s="34" t="s">
        <v>2137</v>
      </c>
      <c r="AG1717" s="34" t="s">
        <v>2127</v>
      </c>
      <c r="AH1717" s="34" t="s">
        <v>2127</v>
      </c>
      <c r="AK1717" s="34" t="s">
        <v>139</v>
      </c>
      <c r="AM1717" s="34" t="s">
        <v>2127</v>
      </c>
      <c r="AN1717" s="36" t="s">
        <v>2127</v>
      </c>
      <c r="AO1717" s="36" t="s">
        <v>2127</v>
      </c>
      <c r="AP1717" s="34" t="s">
        <v>2127</v>
      </c>
      <c r="AQ1717" s="36" t="s">
        <v>2127</v>
      </c>
      <c r="AR1717" s="34" t="s">
        <v>2098</v>
      </c>
      <c r="AS1717" s="91" t="s">
        <v>6149</v>
      </c>
      <c r="AT1717" s="34">
        <v>3203487105</v>
      </c>
      <c r="AU1717" s="34" t="s">
        <v>2127</v>
      </c>
      <c r="AX1717" s="90"/>
      <c r="BA1717" s="91"/>
      <c r="BB1717" s="91"/>
      <c r="BC1717" s="91"/>
      <c r="BF1717" s="34" t="s">
        <v>4983</v>
      </c>
      <c r="BG1717" s="92" t="s">
        <v>2098</v>
      </c>
      <c r="BM1717" s="36" t="s">
        <v>131</v>
      </c>
      <c r="BN1717" s="34" t="s">
        <v>132</v>
      </c>
      <c r="BO1717" s="36">
        <v>0</v>
      </c>
      <c r="BQ1717" s="94"/>
      <c r="BS1717" s="36" t="s">
        <v>2127</v>
      </c>
      <c r="BU1717" s="95"/>
      <c r="BV1717" s="95"/>
      <c r="BW1717" s="61"/>
      <c r="BX1717" s="60"/>
      <c r="BY1717" s="59" t="str">
        <f t="shared" ca="1" si="131"/>
        <v/>
      </c>
      <c r="CD1717" s="68"/>
      <c r="CE1717" s="68"/>
      <c r="CF1717" s="67"/>
      <c r="CG1717">
        <v>69</v>
      </c>
      <c r="CH1717" s="2">
        <v>165</v>
      </c>
      <c r="CI1717" s="4">
        <f t="shared" si="132"/>
        <v>25.344352617079892</v>
      </c>
      <c r="CJ1717" s="5" t="str">
        <f t="shared" si="133"/>
        <v>SOBREPESO</v>
      </c>
      <c r="CK1717" s="36">
        <v>0</v>
      </c>
      <c r="CL1717" s="66"/>
      <c r="CM1717" s="89">
        <v>44557</v>
      </c>
      <c r="CN1717" s="97">
        <v>44600</v>
      </c>
      <c r="CP1717"/>
      <c r="CQ1717" s="65"/>
      <c r="CR1717" s="65"/>
      <c r="CS1717" s="98"/>
      <c r="CT1717"/>
      <c r="CU1717"/>
      <c r="CV1717" s="97"/>
      <c r="CW1717" s="2">
        <v>130</v>
      </c>
      <c r="CX1717" s="82">
        <v>80</v>
      </c>
      <c r="DG1717" s="64"/>
      <c r="DI1717" s="89"/>
      <c r="DJ1717" s="89"/>
      <c r="DN1717" s="34"/>
      <c r="DO1717" s="34"/>
      <c r="DP1717" s="34"/>
      <c r="DQ1717" s="34"/>
      <c r="DR1717" s="34"/>
      <c r="DS1717" s="34" t="s">
        <v>2127</v>
      </c>
      <c r="DT1717" s="34"/>
      <c r="DU1717" s="47">
        <v>44600</v>
      </c>
      <c r="DY1717" s="1">
        <v>2</v>
      </c>
      <c r="DZ1717" t="s">
        <v>7941</v>
      </c>
      <c r="EA1717" s="4">
        <v>101</v>
      </c>
      <c r="EB1717" s="4">
        <v>92</v>
      </c>
      <c r="EC1717" s="4">
        <v>150</v>
      </c>
      <c r="ED1717" s="4">
        <v>78</v>
      </c>
      <c r="EE1717" s="4">
        <v>32.6</v>
      </c>
      <c r="EF1717" s="4">
        <v>100</v>
      </c>
      <c r="EG1717" s="4">
        <v>2.2000000000000002</v>
      </c>
      <c r="EJ1717"/>
      <c r="EL1717" s="34"/>
      <c r="EN1717" s="34"/>
    </row>
    <row r="1718" spans="1:144" x14ac:dyDescent="0.25">
      <c r="A1718" s="85">
        <v>2022</v>
      </c>
      <c r="B1718" s="87">
        <v>44830</v>
      </c>
      <c r="C1718" t="s">
        <v>121</v>
      </c>
      <c r="D1718" t="s">
        <v>122</v>
      </c>
      <c r="E1718" s="34" t="s">
        <v>7938</v>
      </c>
      <c r="F1718" s="34">
        <f t="shared" si="134"/>
        <v>1717</v>
      </c>
      <c r="G1718" s="34" t="s">
        <v>4985</v>
      </c>
      <c r="H1718">
        <v>18</v>
      </c>
      <c r="I1718" s="34" t="s">
        <v>6141</v>
      </c>
      <c r="J1718" s="34" t="s">
        <v>4996</v>
      </c>
      <c r="K1718" s="34" t="str">
        <f>VLOOKUP(J1718,[2]CodMpios!$B$347:$E$362,4,FALSE)</f>
        <v>18247 - El Doncello</v>
      </c>
      <c r="L1718" s="34" t="str">
        <f>VLOOKUP($J1718,[2]Coord_Mpios_X_Y!$B$2:$K$1123,9,FALSE)</f>
        <v>1,791385903474</v>
      </c>
      <c r="M1718" s="34" t="str">
        <f>VLOOKUP($J1718,[2]Coord_Mpios_X_Y!$B$2:$K$1123,10,FALSE)</f>
        <v>-75,193944154894</v>
      </c>
      <c r="N1718" s="34" t="s">
        <v>6142</v>
      </c>
      <c r="O1718" s="34" t="s">
        <v>126</v>
      </c>
      <c r="Q1718" s="34" t="s">
        <v>127</v>
      </c>
      <c r="R1718" s="34">
        <v>17699740</v>
      </c>
      <c r="S1718" s="34" t="str">
        <f t="shared" si="130"/>
        <v>CC17699740</v>
      </c>
      <c r="T1718" s="34" t="s">
        <v>5143</v>
      </c>
      <c r="V1718" s="34" t="s">
        <v>5142</v>
      </c>
      <c r="W1718" s="34" t="s">
        <v>5141</v>
      </c>
      <c r="X1718" s="87">
        <v>20531</v>
      </c>
      <c r="Y1718">
        <v>67</v>
      </c>
      <c r="Z1718" s="36">
        <f>VLOOKUP($Y1718,[2]Edades!$A$3:$H$153,4,FALSE)</f>
        <v>6</v>
      </c>
      <c r="AA1718" s="34" t="str">
        <f>VLOOKUP($Y1718,[2]Edades!$A$3:$H$153,6,FALSE)</f>
        <v>6 - Persona mayor</v>
      </c>
      <c r="AB1718" s="34">
        <f>VLOOKUP($Y1718,[2]Edades!$A$3:$H$153,7,FALSE)</f>
        <v>14</v>
      </c>
      <c r="AC1718" s="34" t="str">
        <f>VLOOKUP($Y1718,[2]Edades!$A$3:$H$153,8,FALSE)</f>
        <v>65-69</v>
      </c>
      <c r="AD1718" s="34" t="s">
        <v>146</v>
      </c>
      <c r="AE1718">
        <v>1</v>
      </c>
      <c r="AF1718" s="34" t="s">
        <v>2137</v>
      </c>
      <c r="AG1718" s="34" t="s">
        <v>2127</v>
      </c>
      <c r="AH1718" s="34" t="s">
        <v>2127</v>
      </c>
      <c r="AK1718" s="34" t="s">
        <v>6142</v>
      </c>
      <c r="AM1718" s="34" t="s">
        <v>2127</v>
      </c>
      <c r="AN1718" s="36" t="s">
        <v>2127</v>
      </c>
      <c r="AO1718" s="36" t="s">
        <v>2127</v>
      </c>
      <c r="AP1718" s="34" t="s">
        <v>2127</v>
      </c>
      <c r="AQ1718" s="36" t="s">
        <v>2127</v>
      </c>
      <c r="AR1718" s="34" t="s">
        <v>5189</v>
      </c>
      <c r="AS1718" s="91" t="s">
        <v>7792</v>
      </c>
      <c r="AT1718" s="34">
        <v>3138918146</v>
      </c>
      <c r="AU1718" s="34" t="s">
        <v>2127</v>
      </c>
      <c r="AX1718" s="90"/>
      <c r="BA1718" s="91"/>
      <c r="BB1718" s="91"/>
      <c r="BC1718" s="91"/>
      <c r="BF1718" s="34" t="s">
        <v>4983</v>
      </c>
      <c r="BG1718" s="92" t="s">
        <v>2098</v>
      </c>
      <c r="BM1718" s="36" t="s">
        <v>131</v>
      </c>
      <c r="BN1718" s="34" t="s">
        <v>132</v>
      </c>
      <c r="BO1718" s="36">
        <v>0</v>
      </c>
      <c r="BQ1718" s="94"/>
      <c r="BS1718" s="36" t="s">
        <v>2127</v>
      </c>
      <c r="BU1718" s="95"/>
      <c r="BV1718" s="95"/>
      <c r="BW1718" s="61"/>
      <c r="BX1718" s="60"/>
      <c r="BY1718" s="59" t="str">
        <f t="shared" ca="1" si="131"/>
        <v/>
      </c>
      <c r="CD1718" s="68"/>
      <c r="CE1718" s="68"/>
      <c r="CF1718" s="67"/>
      <c r="CG1718"/>
      <c r="CH1718" s="2"/>
      <c r="CI1718" s="4" t="e">
        <f t="shared" si="132"/>
        <v>#DIV/0!</v>
      </c>
      <c r="CJ1718" s="5" t="str">
        <f t="shared" si="133"/>
        <v>SIN DATO</v>
      </c>
      <c r="CK1718" s="36">
        <v>0</v>
      </c>
      <c r="CL1718" s="66"/>
      <c r="CM1718" s="89">
        <v>44566</v>
      </c>
      <c r="CN1718" s="97">
        <v>44589</v>
      </c>
      <c r="CP1718"/>
      <c r="CQ1718" s="65"/>
      <c r="CR1718" s="65"/>
      <c r="CS1718" s="98"/>
      <c r="CT1718"/>
      <c r="CU1718"/>
      <c r="CV1718" s="97"/>
      <c r="CW1718" s="2">
        <v>140</v>
      </c>
      <c r="CX1718" s="82">
        <v>85</v>
      </c>
      <c r="DG1718" s="64"/>
      <c r="DI1718" s="89"/>
      <c r="DJ1718" s="89"/>
      <c r="DN1718" s="34"/>
      <c r="DO1718" s="34"/>
      <c r="DP1718" s="34"/>
      <c r="DQ1718" s="34"/>
      <c r="DR1718" s="34"/>
      <c r="DS1718" s="34" t="s">
        <v>2127</v>
      </c>
      <c r="DT1718" s="34"/>
      <c r="DU1718" s="47">
        <v>44589</v>
      </c>
      <c r="DY1718" s="1">
        <v>1</v>
      </c>
      <c r="DZ1718" t="s">
        <v>7941</v>
      </c>
      <c r="EA1718" s="4">
        <v>0.83</v>
      </c>
      <c r="EB1718" s="4">
        <v>109</v>
      </c>
      <c r="EC1718" s="4">
        <v>170</v>
      </c>
      <c r="EE1718" s="4">
        <v>48.2</v>
      </c>
      <c r="EF1718" s="4">
        <v>130</v>
      </c>
      <c r="EG1718" s="4">
        <v>187</v>
      </c>
      <c r="EH1718" s="4">
        <v>7.2</v>
      </c>
      <c r="EJ1718"/>
      <c r="EL1718" s="34"/>
      <c r="EN1718" s="34"/>
    </row>
    <row r="1719" spans="1:144" x14ac:dyDescent="0.25">
      <c r="A1719" s="85">
        <v>2022</v>
      </c>
      <c r="B1719" s="87">
        <v>44830</v>
      </c>
      <c r="C1719" t="s">
        <v>121</v>
      </c>
      <c r="D1719" t="s">
        <v>122</v>
      </c>
      <c r="E1719" s="34" t="s">
        <v>7938</v>
      </c>
      <c r="F1719" s="34">
        <f t="shared" si="134"/>
        <v>1718</v>
      </c>
      <c r="G1719" s="34" t="s">
        <v>4985</v>
      </c>
      <c r="H1719">
        <v>18</v>
      </c>
      <c r="I1719" s="34" t="s">
        <v>6141</v>
      </c>
      <c r="J1719" s="34" t="s">
        <v>5021</v>
      </c>
      <c r="K1719" s="34" t="str">
        <f>VLOOKUP(J1719,[2]CodMpios!$B$347:$E$362,4,FALSE)</f>
        <v>18785 - Solita</v>
      </c>
      <c r="L1719" s="34" t="str">
        <f>VLOOKUP($J1719,[2]Coord_Mpios_X_Y!$B$2:$K$1123,9,FALSE)</f>
        <v>0,909265456917</v>
      </c>
      <c r="M1719" s="34" t="str">
        <f>VLOOKUP($J1719,[2]Coord_Mpios_X_Y!$B$2:$K$1123,10,FALSE)</f>
        <v>-75,638400454679</v>
      </c>
      <c r="N1719" s="34" t="s">
        <v>139</v>
      </c>
      <c r="O1719" s="34" t="s">
        <v>126</v>
      </c>
      <c r="Q1719" s="34" t="s">
        <v>127</v>
      </c>
      <c r="R1719" s="34">
        <v>26630154</v>
      </c>
      <c r="S1719" s="34" t="str">
        <f t="shared" si="130"/>
        <v>CC26630154</v>
      </c>
      <c r="T1719" s="34" t="s">
        <v>1043</v>
      </c>
      <c r="V1719" s="34" t="s">
        <v>1074</v>
      </c>
      <c r="W1719" s="34" t="s">
        <v>5128</v>
      </c>
      <c r="X1719" s="87">
        <v>17699</v>
      </c>
      <c r="Y1719">
        <v>74</v>
      </c>
      <c r="Z1719" s="36">
        <f>VLOOKUP($Y1719,[2]Edades!$A$3:$H$153,4,FALSE)</f>
        <v>6</v>
      </c>
      <c r="AA1719" s="34" t="str">
        <f>VLOOKUP($Y1719,[2]Edades!$A$3:$H$153,6,FALSE)</f>
        <v>6 - Persona mayor</v>
      </c>
      <c r="AB1719" s="34">
        <f>VLOOKUP($Y1719,[2]Edades!$A$3:$H$153,7,FALSE)</f>
        <v>15</v>
      </c>
      <c r="AC1719" s="34" t="str">
        <f>VLOOKUP($Y1719,[2]Edades!$A$3:$H$153,8,FALSE)</f>
        <v>70-74</v>
      </c>
      <c r="AD1719" s="34" t="s">
        <v>129</v>
      </c>
      <c r="AE1719" s="1">
        <v>2</v>
      </c>
      <c r="AF1719" s="34" t="s">
        <v>2137</v>
      </c>
      <c r="AG1719" s="34" t="s">
        <v>2127</v>
      </c>
      <c r="AH1719" s="34" t="s">
        <v>2127</v>
      </c>
      <c r="AK1719" s="34" t="s">
        <v>139</v>
      </c>
      <c r="AM1719" s="34" t="s">
        <v>2127</v>
      </c>
      <c r="AN1719" s="36" t="s">
        <v>2127</v>
      </c>
      <c r="AO1719" s="36" t="s">
        <v>2127</v>
      </c>
      <c r="AP1719" s="34" t="s">
        <v>2127</v>
      </c>
      <c r="AQ1719" s="36" t="s">
        <v>2127</v>
      </c>
      <c r="AR1719" s="34" t="s">
        <v>2098</v>
      </c>
      <c r="AS1719" s="91" t="s">
        <v>7793</v>
      </c>
      <c r="AT1719" s="34">
        <v>3134329320</v>
      </c>
      <c r="AU1719" s="34" t="s">
        <v>2127</v>
      </c>
      <c r="AX1719" s="90"/>
      <c r="BA1719" s="91"/>
      <c r="BB1719" s="91"/>
      <c r="BC1719" s="91"/>
      <c r="BF1719" s="34" t="s">
        <v>4983</v>
      </c>
      <c r="BG1719" s="92" t="s">
        <v>2098</v>
      </c>
      <c r="BM1719" s="36" t="s">
        <v>131</v>
      </c>
      <c r="BN1719" s="34" t="s">
        <v>132</v>
      </c>
      <c r="BO1719" s="36">
        <v>0</v>
      </c>
      <c r="BQ1719" s="94"/>
      <c r="BS1719" s="36" t="s">
        <v>2127</v>
      </c>
      <c r="BU1719" s="95"/>
      <c r="BV1719" s="95"/>
      <c r="BW1719" s="61"/>
      <c r="BX1719" s="60"/>
      <c r="BY1719" s="59" t="str">
        <f t="shared" ca="1" si="131"/>
        <v/>
      </c>
      <c r="CD1719" s="68"/>
      <c r="CE1719" s="68"/>
      <c r="CF1719" s="67"/>
      <c r="CG1719"/>
      <c r="CH1719" s="2"/>
      <c r="CI1719" s="4" t="e">
        <f t="shared" si="132"/>
        <v>#DIV/0!</v>
      </c>
      <c r="CJ1719" s="5" t="str">
        <f t="shared" si="133"/>
        <v>SIN DATO</v>
      </c>
      <c r="CK1719" s="36">
        <v>0</v>
      </c>
      <c r="CL1719" s="66"/>
      <c r="CM1719" s="89">
        <v>44573</v>
      </c>
      <c r="CN1719" s="97">
        <v>44588</v>
      </c>
      <c r="CP1719"/>
      <c r="CQ1719" s="65"/>
      <c r="CR1719" s="65"/>
      <c r="CS1719" s="98"/>
      <c r="CT1719"/>
      <c r="CU1719"/>
      <c r="CV1719" s="97"/>
      <c r="CW1719" s="2"/>
      <c r="CX1719" s="82"/>
      <c r="DG1719" s="64"/>
      <c r="DI1719" s="89"/>
      <c r="DJ1719" s="89"/>
      <c r="DN1719" s="34"/>
      <c r="DO1719" s="34"/>
      <c r="DP1719" s="34"/>
      <c r="DQ1719" s="34"/>
      <c r="DR1719" s="34"/>
      <c r="DS1719" s="34" t="s">
        <v>2127</v>
      </c>
      <c r="DT1719" s="34"/>
      <c r="DU1719" s="47">
        <v>44588</v>
      </c>
      <c r="DY1719" s="1">
        <v>2</v>
      </c>
      <c r="DZ1719" t="s">
        <v>7941</v>
      </c>
      <c r="EA1719" s="4">
        <v>0.68</v>
      </c>
      <c r="EB1719" s="4">
        <v>151</v>
      </c>
      <c r="EC1719" s="4">
        <v>279</v>
      </c>
      <c r="ED1719" s="4">
        <v>180.8</v>
      </c>
      <c r="EE1719" s="4">
        <v>40.200000000000003</v>
      </c>
      <c r="EF1719" s="4">
        <v>290</v>
      </c>
      <c r="EG1719" s="4">
        <v>2</v>
      </c>
      <c r="EJ1719"/>
      <c r="EL1719" s="34"/>
      <c r="EN1719" s="34"/>
    </row>
    <row r="1720" spans="1:144" x14ac:dyDescent="0.25">
      <c r="A1720" s="85">
        <v>2022</v>
      </c>
      <c r="B1720" s="87">
        <v>44830</v>
      </c>
      <c r="C1720" t="s">
        <v>121</v>
      </c>
      <c r="D1720" t="s">
        <v>122</v>
      </c>
      <c r="E1720" s="34" t="s">
        <v>7938</v>
      </c>
      <c r="F1720" s="34">
        <f t="shared" si="134"/>
        <v>1719</v>
      </c>
      <c r="G1720" s="34" t="s">
        <v>4985</v>
      </c>
      <c r="H1720">
        <v>18</v>
      </c>
      <c r="I1720" s="34" t="s">
        <v>6141</v>
      </c>
      <c r="J1720" s="34" t="s">
        <v>5008</v>
      </c>
      <c r="K1720" s="34" t="str">
        <f>VLOOKUP(J1720,[2]CodMpios!$B$347:$E$362,4,FALSE)</f>
        <v>18094 - Belén De Los Andaquíes</v>
      </c>
      <c r="L1720" s="34" t="str">
        <f>VLOOKUP($J1720,[2]Coord_Mpios_X_Y!$B$2:$K$1123,9,FALSE)</f>
        <v>1,500923003060</v>
      </c>
      <c r="M1720" s="34" t="str">
        <f>VLOOKUP($J1720,[2]Coord_Mpios_X_Y!$B$2:$K$1123,10,FALSE)</f>
        <v>-75,875645424257</v>
      </c>
      <c r="N1720" s="34" t="s">
        <v>125</v>
      </c>
      <c r="O1720" s="34" t="s">
        <v>126</v>
      </c>
      <c r="Q1720" s="34" t="s">
        <v>127</v>
      </c>
      <c r="R1720" s="34">
        <v>25152068</v>
      </c>
      <c r="S1720" s="34" t="str">
        <f t="shared" si="130"/>
        <v>CC25152068</v>
      </c>
      <c r="T1720" s="34" t="s">
        <v>2140</v>
      </c>
      <c r="V1720" s="34" t="s">
        <v>5140</v>
      </c>
      <c r="W1720" s="34" t="s">
        <v>5139</v>
      </c>
      <c r="X1720" s="87">
        <v>18709</v>
      </c>
      <c r="Y1720">
        <v>72</v>
      </c>
      <c r="Z1720" s="36">
        <f>VLOOKUP($Y1720,[2]Edades!$A$3:$H$153,4,FALSE)</f>
        <v>6</v>
      </c>
      <c r="AA1720" s="34" t="str">
        <f>VLOOKUP($Y1720,[2]Edades!$A$3:$H$153,6,FALSE)</f>
        <v>6 - Persona mayor</v>
      </c>
      <c r="AB1720" s="34">
        <f>VLOOKUP($Y1720,[2]Edades!$A$3:$H$153,7,FALSE)</f>
        <v>15</v>
      </c>
      <c r="AC1720" s="34" t="str">
        <f>VLOOKUP($Y1720,[2]Edades!$A$3:$H$153,8,FALSE)</f>
        <v>70-74</v>
      </c>
      <c r="AD1720" s="34" t="s">
        <v>129</v>
      </c>
      <c r="AE1720" s="1">
        <v>2</v>
      </c>
      <c r="AF1720" s="34" t="s">
        <v>2137</v>
      </c>
      <c r="AG1720" s="34" t="s">
        <v>2127</v>
      </c>
      <c r="AH1720" s="34" t="s">
        <v>2127</v>
      </c>
      <c r="AK1720" s="34" t="s">
        <v>125</v>
      </c>
      <c r="AM1720" s="34" t="s">
        <v>2127</v>
      </c>
      <c r="AN1720" s="36" t="s">
        <v>2127</v>
      </c>
      <c r="AO1720" s="36" t="s">
        <v>2127</v>
      </c>
      <c r="AP1720" s="34" t="s">
        <v>2127</v>
      </c>
      <c r="AQ1720" s="36" t="s">
        <v>2127</v>
      </c>
      <c r="AR1720" s="34" t="s">
        <v>5238</v>
      </c>
      <c r="AS1720" s="91" t="s">
        <v>7794</v>
      </c>
      <c r="AT1720" s="34">
        <v>3187751137</v>
      </c>
      <c r="AU1720" s="34" t="s">
        <v>2127</v>
      </c>
      <c r="AX1720" s="90"/>
      <c r="BA1720" s="91"/>
      <c r="BB1720" s="91"/>
      <c r="BC1720" s="91"/>
      <c r="BF1720" s="34" t="s">
        <v>4983</v>
      </c>
      <c r="BG1720" s="92" t="s">
        <v>2098</v>
      </c>
      <c r="BM1720" s="36" t="s">
        <v>131</v>
      </c>
      <c r="BN1720" s="34" t="s">
        <v>132</v>
      </c>
      <c r="BO1720" s="36">
        <v>0</v>
      </c>
      <c r="BQ1720" s="94"/>
      <c r="BS1720" s="36" t="s">
        <v>2127</v>
      </c>
      <c r="BU1720" s="95"/>
      <c r="BV1720" s="95"/>
      <c r="BW1720" s="61"/>
      <c r="BX1720" s="60"/>
      <c r="BY1720" s="59" t="str">
        <f t="shared" ca="1" si="131"/>
        <v/>
      </c>
      <c r="CD1720" s="68"/>
      <c r="CE1720" s="68"/>
      <c r="CF1720" s="67"/>
      <c r="CG1720">
        <v>70</v>
      </c>
      <c r="CH1720" s="2">
        <v>155</v>
      </c>
      <c r="CI1720" s="4">
        <f t="shared" si="132"/>
        <v>29.136316337148799</v>
      </c>
      <c r="CJ1720" s="5" t="str">
        <f t="shared" si="133"/>
        <v>SOBREPESO</v>
      </c>
      <c r="CK1720" s="36">
        <v>0</v>
      </c>
      <c r="CL1720" s="66"/>
      <c r="CM1720" s="89">
        <v>44552</v>
      </c>
      <c r="CN1720" s="97">
        <v>44552</v>
      </c>
      <c r="CP1720"/>
      <c r="CQ1720" s="65"/>
      <c r="CR1720" s="65"/>
      <c r="CS1720" s="98"/>
      <c r="CT1720"/>
      <c r="CU1720"/>
      <c r="CV1720" s="97"/>
      <c r="CW1720" s="2">
        <v>120</v>
      </c>
      <c r="CX1720" s="82">
        <v>70</v>
      </c>
      <c r="DG1720" s="64"/>
      <c r="DI1720" s="89"/>
      <c r="DJ1720" s="89"/>
      <c r="DN1720" s="34"/>
      <c r="DO1720" s="34"/>
      <c r="DP1720" s="34"/>
      <c r="DQ1720" s="34"/>
      <c r="DR1720" s="34"/>
      <c r="DS1720" s="34" t="s">
        <v>2127</v>
      </c>
      <c r="DT1720" s="34"/>
      <c r="DU1720" s="47">
        <v>44552</v>
      </c>
      <c r="DY1720" s="1">
        <v>2</v>
      </c>
      <c r="DZ1720" t="s">
        <v>7941</v>
      </c>
      <c r="EB1720" s="4"/>
      <c r="EJ1720"/>
      <c r="EL1720" s="34"/>
      <c r="EN1720" s="34"/>
    </row>
    <row r="1721" spans="1:144" x14ac:dyDescent="0.25">
      <c r="A1721" s="85">
        <v>2022</v>
      </c>
      <c r="B1721" s="87">
        <v>44830</v>
      </c>
      <c r="C1721" t="s">
        <v>121</v>
      </c>
      <c r="D1721" t="s">
        <v>122</v>
      </c>
      <c r="E1721" s="34" t="s">
        <v>7938</v>
      </c>
      <c r="F1721" s="34">
        <f t="shared" si="134"/>
        <v>1720</v>
      </c>
      <c r="G1721" s="34" t="s">
        <v>4985</v>
      </c>
      <c r="H1721">
        <v>18</v>
      </c>
      <c r="I1721" s="34" t="s">
        <v>6141</v>
      </c>
      <c r="J1721" s="34" t="s">
        <v>4988</v>
      </c>
      <c r="K1721" s="34" t="str">
        <f>VLOOKUP(J1721,[2]CodMpios!$B$347:$E$362,4,FALSE)</f>
        <v>18001 - Florencia</v>
      </c>
      <c r="L1721" s="34" t="str">
        <f>VLOOKUP($J1721,[2]Coord_Mpios_X_Y!$B$2:$K$1123,9,FALSE)</f>
        <v>1,749138703818</v>
      </c>
      <c r="M1721" s="34" t="str">
        <f>VLOOKUP($J1721,[2]Coord_Mpios_X_Y!$B$2:$K$1123,10,FALSE)</f>
        <v>-75,558239064333</v>
      </c>
      <c r="N1721" s="34" t="s">
        <v>139</v>
      </c>
      <c r="O1721" s="34" t="s">
        <v>126</v>
      </c>
      <c r="Q1721" s="34" t="s">
        <v>127</v>
      </c>
      <c r="R1721" s="34">
        <v>40759370</v>
      </c>
      <c r="S1721" s="34" t="str">
        <f t="shared" si="130"/>
        <v>CC40759370</v>
      </c>
      <c r="T1721" s="34" t="s">
        <v>5138</v>
      </c>
      <c r="V1721" s="34" t="s">
        <v>2429</v>
      </c>
      <c r="W1721" s="34" t="s">
        <v>1478</v>
      </c>
      <c r="X1721" s="87">
        <v>21283</v>
      </c>
      <c r="Y1721">
        <v>64</v>
      </c>
      <c r="Z1721" s="36">
        <f>VLOOKUP($Y1721,[2]Edades!$A$3:$H$153,4,FALSE)</f>
        <v>6</v>
      </c>
      <c r="AA1721" s="34" t="str">
        <f>VLOOKUP($Y1721,[2]Edades!$A$3:$H$153,6,FALSE)</f>
        <v>6 - Persona mayor</v>
      </c>
      <c r="AB1721" s="34">
        <f>VLOOKUP($Y1721,[2]Edades!$A$3:$H$153,7,FALSE)</f>
        <v>13</v>
      </c>
      <c r="AC1721" s="34" t="str">
        <f>VLOOKUP($Y1721,[2]Edades!$A$3:$H$153,8,FALSE)</f>
        <v>60-64</v>
      </c>
      <c r="AD1721" s="34" t="s">
        <v>129</v>
      </c>
      <c r="AE1721" s="1">
        <v>2</v>
      </c>
      <c r="AF1721" s="34" t="s">
        <v>2137</v>
      </c>
      <c r="AG1721" s="34" t="s">
        <v>2127</v>
      </c>
      <c r="AH1721" s="34" t="s">
        <v>2127</v>
      </c>
      <c r="AK1721" s="34" t="s">
        <v>139</v>
      </c>
      <c r="AM1721" s="34" t="s">
        <v>2127</v>
      </c>
      <c r="AN1721" s="36" t="s">
        <v>2127</v>
      </c>
      <c r="AO1721" s="36" t="s">
        <v>2127</v>
      </c>
      <c r="AP1721" s="34" t="s">
        <v>2127</v>
      </c>
      <c r="AQ1721" s="36" t="s">
        <v>2127</v>
      </c>
      <c r="AR1721" s="34" t="s">
        <v>2098</v>
      </c>
      <c r="AS1721" s="91" t="s">
        <v>7795</v>
      </c>
      <c r="AT1721" s="34">
        <v>3132566548</v>
      </c>
      <c r="AU1721" s="34" t="s">
        <v>2127</v>
      </c>
      <c r="AX1721" s="90"/>
      <c r="BA1721" s="91"/>
      <c r="BB1721" s="91"/>
      <c r="BC1721" s="91"/>
      <c r="BF1721" s="34" t="s">
        <v>4983</v>
      </c>
      <c r="BG1721" s="92" t="s">
        <v>2098</v>
      </c>
      <c r="BM1721" s="36" t="s">
        <v>131</v>
      </c>
      <c r="BN1721" s="34" t="s">
        <v>132</v>
      </c>
      <c r="BO1721" s="36">
        <v>0</v>
      </c>
      <c r="BQ1721" s="94"/>
      <c r="BS1721" s="36" t="s">
        <v>2127</v>
      </c>
      <c r="BU1721" s="95"/>
      <c r="BV1721" s="95"/>
      <c r="BW1721" s="61"/>
      <c r="BX1721" s="60"/>
      <c r="BY1721" s="59" t="str">
        <f t="shared" ca="1" si="131"/>
        <v/>
      </c>
      <c r="CD1721" s="68"/>
      <c r="CE1721" s="68"/>
      <c r="CF1721" s="67"/>
      <c r="CG1721">
        <v>125</v>
      </c>
      <c r="CH1721" s="2">
        <v>152</v>
      </c>
      <c r="CI1721" s="4">
        <f t="shared" si="132"/>
        <v>54.103185595567865</v>
      </c>
      <c r="CJ1721" s="5" t="str">
        <f t="shared" si="133"/>
        <v>OBESIDAD</v>
      </c>
      <c r="CK1721" s="36">
        <v>0</v>
      </c>
      <c r="CL1721" s="66"/>
      <c r="CM1721" s="89">
        <v>44537</v>
      </c>
      <c r="CN1721" s="97">
        <v>44560</v>
      </c>
      <c r="CP1721"/>
      <c r="CQ1721" s="65"/>
      <c r="CR1721" s="65"/>
      <c r="CS1721" s="98"/>
      <c r="CT1721"/>
      <c r="CU1721"/>
      <c r="CV1721" s="97"/>
      <c r="CW1721" s="2">
        <v>160</v>
      </c>
      <c r="CX1721" s="82">
        <v>110</v>
      </c>
      <c r="DG1721" s="64"/>
      <c r="DI1721" s="89"/>
      <c r="DJ1721" s="89"/>
      <c r="DN1721" s="34"/>
      <c r="DO1721" s="34"/>
      <c r="DP1721" s="34"/>
      <c r="DQ1721" s="34"/>
      <c r="DR1721" s="34"/>
      <c r="DS1721" s="34" t="s">
        <v>2127</v>
      </c>
      <c r="DT1721" s="34"/>
      <c r="DU1721" s="47">
        <v>44560</v>
      </c>
      <c r="DY1721" s="1">
        <v>1</v>
      </c>
      <c r="DZ1721" t="s">
        <v>7941</v>
      </c>
      <c r="EB1721" s="4"/>
      <c r="EJ1721"/>
      <c r="EL1721" s="34"/>
      <c r="EN1721" s="34"/>
    </row>
    <row r="1722" spans="1:144" x14ac:dyDescent="0.25">
      <c r="A1722" s="85">
        <v>2022</v>
      </c>
      <c r="B1722" s="87">
        <v>44830</v>
      </c>
      <c r="C1722" t="s">
        <v>121</v>
      </c>
      <c r="D1722" t="s">
        <v>122</v>
      </c>
      <c r="E1722" s="34" t="s">
        <v>7938</v>
      </c>
      <c r="F1722" s="34">
        <f t="shared" si="134"/>
        <v>1721</v>
      </c>
      <c r="G1722" s="34" t="s">
        <v>4985</v>
      </c>
      <c r="H1722">
        <v>18</v>
      </c>
      <c r="I1722" s="34" t="s">
        <v>6141</v>
      </c>
      <c r="J1722" s="34" t="s">
        <v>4988</v>
      </c>
      <c r="K1722" s="34" t="str">
        <f>VLOOKUP(J1722,[2]CodMpios!$B$347:$E$362,4,FALSE)</f>
        <v>18001 - Florencia</v>
      </c>
      <c r="L1722" s="34" t="str">
        <f>VLOOKUP($J1722,[2]Coord_Mpios_X_Y!$B$2:$K$1123,9,FALSE)</f>
        <v>1,749138703818</v>
      </c>
      <c r="M1722" s="34" t="str">
        <f>VLOOKUP($J1722,[2]Coord_Mpios_X_Y!$B$2:$K$1123,10,FALSE)</f>
        <v>-75,558239064333</v>
      </c>
      <c r="N1722" s="34" t="s">
        <v>6142</v>
      </c>
      <c r="O1722" s="34" t="s">
        <v>126</v>
      </c>
      <c r="Q1722" s="34" t="s">
        <v>127</v>
      </c>
      <c r="R1722" s="34">
        <v>40755523</v>
      </c>
      <c r="S1722" s="34" t="str">
        <f t="shared" si="130"/>
        <v>CC40755523</v>
      </c>
      <c r="T1722" s="34" t="s">
        <v>986</v>
      </c>
      <c r="U1722" s="34" t="s">
        <v>140</v>
      </c>
      <c r="V1722" s="34" t="s">
        <v>165</v>
      </c>
      <c r="W1722" s="34" t="s">
        <v>135</v>
      </c>
      <c r="X1722" s="87">
        <v>19428</v>
      </c>
      <c r="Y1722">
        <v>70</v>
      </c>
      <c r="Z1722" s="36">
        <f>VLOOKUP($Y1722,[2]Edades!$A$3:$H$153,4,FALSE)</f>
        <v>6</v>
      </c>
      <c r="AA1722" s="34" t="str">
        <f>VLOOKUP($Y1722,[2]Edades!$A$3:$H$153,6,FALSE)</f>
        <v>6 - Persona mayor</v>
      </c>
      <c r="AB1722" s="34">
        <f>VLOOKUP($Y1722,[2]Edades!$A$3:$H$153,7,FALSE)</f>
        <v>15</v>
      </c>
      <c r="AC1722" s="34" t="str">
        <f>VLOOKUP($Y1722,[2]Edades!$A$3:$H$153,8,FALSE)</f>
        <v>70-74</v>
      </c>
      <c r="AD1722" s="34" t="s">
        <v>129</v>
      </c>
      <c r="AE1722" s="1">
        <v>2</v>
      </c>
      <c r="AF1722" s="34" t="s">
        <v>2137</v>
      </c>
      <c r="AG1722" s="34" t="s">
        <v>2127</v>
      </c>
      <c r="AH1722" s="34" t="s">
        <v>2127</v>
      </c>
      <c r="AK1722" s="34" t="s">
        <v>6142</v>
      </c>
      <c r="AM1722" s="34" t="s">
        <v>2127</v>
      </c>
      <c r="AN1722" s="36" t="s">
        <v>2127</v>
      </c>
      <c r="AO1722" s="36" t="s">
        <v>2127</v>
      </c>
      <c r="AP1722" s="34" t="s">
        <v>2127</v>
      </c>
      <c r="AQ1722" s="36" t="s">
        <v>2127</v>
      </c>
      <c r="AR1722" s="34" t="s">
        <v>2098</v>
      </c>
      <c r="AS1722" s="91" t="s">
        <v>7779</v>
      </c>
      <c r="AT1722" s="34">
        <v>3165061623</v>
      </c>
      <c r="AU1722" s="34" t="s">
        <v>2127</v>
      </c>
      <c r="AX1722" s="90"/>
      <c r="BA1722" s="91"/>
      <c r="BB1722" s="91"/>
      <c r="BC1722" s="91"/>
      <c r="BF1722" s="34" t="s">
        <v>4983</v>
      </c>
      <c r="BG1722" s="92" t="s">
        <v>2098</v>
      </c>
      <c r="BM1722" s="36" t="s">
        <v>131</v>
      </c>
      <c r="BN1722" s="34" t="s">
        <v>132</v>
      </c>
      <c r="BO1722" s="36">
        <v>0</v>
      </c>
      <c r="BQ1722" s="94"/>
      <c r="BS1722" s="36" t="s">
        <v>2127</v>
      </c>
      <c r="BU1722" s="95"/>
      <c r="BV1722" s="95"/>
      <c r="BW1722" s="61"/>
      <c r="BX1722" s="60"/>
      <c r="BY1722" s="59" t="str">
        <f t="shared" ca="1" si="131"/>
        <v/>
      </c>
      <c r="CD1722" s="68"/>
      <c r="CE1722" s="68"/>
      <c r="CF1722" s="67"/>
      <c r="CG1722">
        <v>59</v>
      </c>
      <c r="CH1722" s="2">
        <v>150</v>
      </c>
      <c r="CI1722" s="4">
        <f t="shared" si="132"/>
        <v>26.222222222222221</v>
      </c>
      <c r="CJ1722" s="5" t="str">
        <f t="shared" si="133"/>
        <v>SOBREPESO</v>
      </c>
      <c r="CK1722" s="36">
        <v>0</v>
      </c>
      <c r="CL1722" s="66"/>
      <c r="CM1722" s="89">
        <v>44559</v>
      </c>
      <c r="CN1722" s="97">
        <v>44559</v>
      </c>
      <c r="CP1722"/>
      <c r="CQ1722" s="65"/>
      <c r="CR1722" s="65"/>
      <c r="CS1722" s="98"/>
      <c r="CT1722"/>
      <c r="CU1722"/>
      <c r="CV1722" s="97"/>
      <c r="CW1722" s="2"/>
      <c r="CX1722" s="82"/>
      <c r="DG1722" s="64"/>
      <c r="DI1722" s="89"/>
      <c r="DJ1722" s="89"/>
      <c r="DN1722" s="34"/>
      <c r="DO1722" s="34"/>
      <c r="DP1722" s="34"/>
      <c r="DQ1722" s="34"/>
      <c r="DR1722" s="34"/>
      <c r="DS1722" s="34" t="s">
        <v>2127</v>
      </c>
      <c r="DT1722" s="34"/>
      <c r="DZ1722" t="s">
        <v>7941</v>
      </c>
      <c r="EB1722" s="4"/>
      <c r="EJ1722"/>
      <c r="EL1722" s="34"/>
      <c r="EN1722" s="34"/>
    </row>
    <row r="1723" spans="1:144" x14ac:dyDescent="0.25">
      <c r="A1723" s="85">
        <v>2022</v>
      </c>
      <c r="B1723" s="87">
        <v>44830</v>
      </c>
      <c r="C1723" t="s">
        <v>121</v>
      </c>
      <c r="D1723" t="s">
        <v>122</v>
      </c>
      <c r="E1723" s="34" t="s">
        <v>7938</v>
      </c>
      <c r="F1723" s="34">
        <f t="shared" si="134"/>
        <v>1722</v>
      </c>
      <c r="G1723" s="34" t="s">
        <v>4985</v>
      </c>
      <c r="H1723">
        <v>18</v>
      </c>
      <c r="I1723" s="34" t="s">
        <v>6141</v>
      </c>
      <c r="J1723" s="34" t="s">
        <v>5014</v>
      </c>
      <c r="K1723" s="34" t="str">
        <f>VLOOKUP(J1723,[2]CodMpios!$B$347:$E$362,4,FALSE)</f>
        <v>18029 - Albania</v>
      </c>
      <c r="L1723" s="34" t="str">
        <f>VLOOKUP($J1723,[2]Coord_Mpios_X_Y!$B$2:$K$1123,9,FALSE)</f>
        <v>1,227865490191</v>
      </c>
      <c r="M1723" s="34" t="str">
        <f>VLOOKUP($J1723,[2]Coord_Mpios_X_Y!$B$2:$K$1123,10,FALSE)</f>
        <v>-75,882326507579</v>
      </c>
      <c r="N1723" s="34" t="s">
        <v>125</v>
      </c>
      <c r="O1723" s="34" t="s">
        <v>126</v>
      </c>
      <c r="Q1723" s="34" t="s">
        <v>127</v>
      </c>
      <c r="R1723" s="34">
        <v>40772598</v>
      </c>
      <c r="S1723" s="34" t="str">
        <f t="shared" si="130"/>
        <v>CC40772598</v>
      </c>
      <c r="T1723" s="34" t="s">
        <v>174</v>
      </c>
      <c r="V1723" s="34" t="s">
        <v>165</v>
      </c>
      <c r="W1723" s="34" t="s">
        <v>5137</v>
      </c>
      <c r="X1723" s="87">
        <v>25105</v>
      </c>
      <c r="Y1723">
        <v>54</v>
      </c>
      <c r="Z1723" s="36">
        <f>VLOOKUP($Y1723,[2]Edades!$A$3:$H$153,4,FALSE)</f>
        <v>5</v>
      </c>
      <c r="AA1723" s="34" t="str">
        <f>VLOOKUP($Y1723,[2]Edades!$A$3:$H$153,6,FALSE)</f>
        <v>5 - Adultez</v>
      </c>
      <c r="AB1723" s="34">
        <f>VLOOKUP($Y1723,[2]Edades!$A$3:$H$153,7,FALSE)</f>
        <v>11</v>
      </c>
      <c r="AC1723" s="34" t="str">
        <f>VLOOKUP($Y1723,[2]Edades!$A$3:$H$153,8,FALSE)</f>
        <v>50-54</v>
      </c>
      <c r="AD1723" s="34" t="s">
        <v>129</v>
      </c>
      <c r="AE1723" s="1">
        <v>2</v>
      </c>
      <c r="AF1723" s="34" t="s">
        <v>130</v>
      </c>
      <c r="AG1723" s="34" t="s">
        <v>2127</v>
      </c>
      <c r="AH1723" s="34" t="s">
        <v>2127</v>
      </c>
      <c r="AK1723" s="34" t="s">
        <v>125</v>
      </c>
      <c r="AM1723" s="34" t="s">
        <v>2127</v>
      </c>
      <c r="AN1723" s="36" t="s">
        <v>2127</v>
      </c>
      <c r="AO1723" s="36" t="s">
        <v>2127</v>
      </c>
      <c r="AP1723" s="34" t="s">
        <v>2127</v>
      </c>
      <c r="AQ1723" s="36" t="s">
        <v>2127</v>
      </c>
      <c r="AR1723" s="34" t="s">
        <v>5305</v>
      </c>
      <c r="AS1723" s="91" t="s">
        <v>7796</v>
      </c>
      <c r="AT1723" s="34">
        <v>3219580363</v>
      </c>
      <c r="AU1723" s="34" t="s">
        <v>2127</v>
      </c>
      <c r="AX1723" s="90"/>
      <c r="BA1723" s="91"/>
      <c r="BB1723" s="91"/>
      <c r="BC1723" s="91"/>
      <c r="BF1723" s="34" t="s">
        <v>4983</v>
      </c>
      <c r="BG1723" s="92" t="s">
        <v>2098</v>
      </c>
      <c r="BM1723" s="36" t="s">
        <v>131</v>
      </c>
      <c r="BN1723" s="34" t="s">
        <v>132</v>
      </c>
      <c r="BO1723" s="36">
        <v>0</v>
      </c>
      <c r="BQ1723" s="94"/>
      <c r="BS1723" s="36" t="s">
        <v>2127</v>
      </c>
      <c r="BU1723" s="95"/>
      <c r="BV1723" s="95"/>
      <c r="BW1723" s="61"/>
      <c r="BX1723" s="60"/>
      <c r="BY1723" s="59" t="str">
        <f t="shared" ca="1" si="131"/>
        <v/>
      </c>
      <c r="CD1723" s="68"/>
      <c r="CE1723" s="68"/>
      <c r="CF1723" s="67"/>
      <c r="CG1723">
        <v>82</v>
      </c>
      <c r="CH1723" s="2">
        <v>152</v>
      </c>
      <c r="CI1723" s="4">
        <f t="shared" si="132"/>
        <v>35.491689750692522</v>
      </c>
      <c r="CJ1723" s="5" t="str">
        <f t="shared" si="133"/>
        <v>OBESIDAD</v>
      </c>
      <c r="CK1723" s="36">
        <v>0</v>
      </c>
      <c r="CL1723" s="66"/>
      <c r="CM1723" s="89">
        <v>44582</v>
      </c>
      <c r="CN1723" s="97">
        <v>44599</v>
      </c>
      <c r="CP1723"/>
      <c r="CQ1723" s="65"/>
      <c r="CR1723" s="65"/>
      <c r="CS1723" s="98"/>
      <c r="CT1723"/>
      <c r="CU1723"/>
      <c r="CV1723" s="97"/>
      <c r="CW1723" s="2">
        <v>120</v>
      </c>
      <c r="CX1723" s="82">
        <v>80</v>
      </c>
      <c r="DG1723" s="64"/>
      <c r="DI1723" s="89"/>
      <c r="DJ1723" s="89"/>
      <c r="DN1723" s="34"/>
      <c r="DO1723" s="34"/>
      <c r="DP1723" s="34"/>
      <c r="DQ1723" s="34"/>
      <c r="DR1723" s="34"/>
      <c r="DS1723" s="34" t="s">
        <v>2127</v>
      </c>
      <c r="DT1723" s="34"/>
      <c r="DU1723" s="47">
        <v>44599</v>
      </c>
      <c r="DY1723" s="1">
        <v>1</v>
      </c>
      <c r="DZ1723" t="s">
        <v>7941</v>
      </c>
      <c r="EA1723" s="4">
        <v>0.87</v>
      </c>
      <c r="EB1723" s="4">
        <v>106</v>
      </c>
      <c r="EC1723" s="4">
        <v>186</v>
      </c>
      <c r="ED1723" s="4">
        <v>109</v>
      </c>
      <c r="EE1723" s="4">
        <v>41.7</v>
      </c>
      <c r="EF1723" s="4">
        <v>126</v>
      </c>
      <c r="EG1723" s="4">
        <v>2.2000000000000002</v>
      </c>
      <c r="EJ1723"/>
      <c r="EL1723" s="34"/>
      <c r="EN1723" s="34"/>
    </row>
    <row r="1724" spans="1:144" x14ac:dyDescent="0.25">
      <c r="A1724" s="85">
        <v>2022</v>
      </c>
      <c r="B1724" s="87">
        <v>44830</v>
      </c>
      <c r="C1724" t="s">
        <v>121</v>
      </c>
      <c r="D1724" t="s">
        <v>122</v>
      </c>
      <c r="E1724" s="34" t="s">
        <v>7938</v>
      </c>
      <c r="F1724" s="34">
        <f t="shared" si="134"/>
        <v>1723</v>
      </c>
      <c r="G1724" s="34" t="s">
        <v>4985</v>
      </c>
      <c r="H1724">
        <v>18</v>
      </c>
      <c r="I1724" s="34" t="s">
        <v>6141</v>
      </c>
      <c r="J1724" s="34" t="s">
        <v>5002</v>
      </c>
      <c r="K1724" s="34" t="str">
        <f>VLOOKUP(J1724,[2]CodMpios!$B$347:$E$362,4,FALSE)</f>
        <v>18860 - Valparaíso</v>
      </c>
      <c r="L1724" s="34" t="str">
        <f>VLOOKUP($J1724,[2]Coord_Mpios_X_Y!$B$2:$K$1123,9,FALSE)</f>
        <v>1,061292206570</v>
      </c>
      <c r="M1724" s="34" t="str">
        <f>VLOOKUP($J1724,[2]Coord_Mpios_X_Y!$B$2:$K$1123,10,FALSE)</f>
        <v>-75,627047667443</v>
      </c>
      <c r="N1724" s="34" t="s">
        <v>125</v>
      </c>
      <c r="O1724" s="34" t="s">
        <v>126</v>
      </c>
      <c r="Q1724" s="34" t="s">
        <v>127</v>
      </c>
      <c r="R1724" s="34">
        <v>40761382</v>
      </c>
      <c r="S1724" s="34" t="str">
        <f t="shared" si="130"/>
        <v>CC40761382</v>
      </c>
      <c r="T1724" s="34" t="s">
        <v>995</v>
      </c>
      <c r="U1724" s="34" t="s">
        <v>739</v>
      </c>
      <c r="V1724" s="34" t="s">
        <v>328</v>
      </c>
      <c r="W1724" s="34" t="s">
        <v>1063</v>
      </c>
      <c r="X1724" s="87">
        <v>21957</v>
      </c>
      <c r="Y1724">
        <v>63</v>
      </c>
      <c r="Z1724" s="36">
        <f>VLOOKUP($Y1724,[2]Edades!$A$3:$H$153,4,FALSE)</f>
        <v>6</v>
      </c>
      <c r="AA1724" s="34" t="str">
        <f>VLOOKUP($Y1724,[2]Edades!$A$3:$H$153,6,FALSE)</f>
        <v>6 - Persona mayor</v>
      </c>
      <c r="AB1724" s="34">
        <f>VLOOKUP($Y1724,[2]Edades!$A$3:$H$153,7,FALSE)</f>
        <v>13</v>
      </c>
      <c r="AC1724" s="34" t="str">
        <f>VLOOKUP($Y1724,[2]Edades!$A$3:$H$153,8,FALSE)</f>
        <v>60-64</v>
      </c>
      <c r="AD1724" s="34" t="s">
        <v>129</v>
      </c>
      <c r="AE1724" s="1">
        <v>2</v>
      </c>
      <c r="AF1724" s="34" t="s">
        <v>2137</v>
      </c>
      <c r="AG1724" s="34" t="s">
        <v>2127</v>
      </c>
      <c r="AH1724" s="34" t="s">
        <v>2127</v>
      </c>
      <c r="AK1724" s="34" t="s">
        <v>125</v>
      </c>
      <c r="AM1724" s="34" t="s">
        <v>2127</v>
      </c>
      <c r="AN1724" s="36" t="s">
        <v>2127</v>
      </c>
      <c r="AO1724" s="36" t="s">
        <v>2127</v>
      </c>
      <c r="AP1724" s="34" t="s">
        <v>2127</v>
      </c>
      <c r="AQ1724" s="36" t="s">
        <v>2127</v>
      </c>
      <c r="AR1724" s="34" t="s">
        <v>5262</v>
      </c>
      <c r="AS1724" s="91" t="s">
        <v>7797</v>
      </c>
      <c r="AT1724" s="34">
        <v>3212755934</v>
      </c>
      <c r="AU1724" s="34" t="s">
        <v>2127</v>
      </c>
      <c r="AX1724" s="90"/>
      <c r="BA1724" s="91"/>
      <c r="BB1724" s="91"/>
      <c r="BC1724" s="91"/>
      <c r="BF1724" s="34" t="s">
        <v>4983</v>
      </c>
      <c r="BG1724" s="92" t="s">
        <v>2098</v>
      </c>
      <c r="BM1724" s="36" t="s">
        <v>131</v>
      </c>
      <c r="BN1724" s="34" t="s">
        <v>132</v>
      </c>
      <c r="BO1724" s="36">
        <v>0</v>
      </c>
      <c r="BQ1724" s="94"/>
      <c r="BS1724" s="36" t="s">
        <v>2127</v>
      </c>
      <c r="BU1724" s="95"/>
      <c r="BV1724" s="95"/>
      <c r="BW1724" s="61"/>
      <c r="BX1724" s="60"/>
      <c r="BY1724" s="59" t="str">
        <f t="shared" ca="1" si="131"/>
        <v/>
      </c>
      <c r="CD1724" s="68"/>
      <c r="CE1724" s="68"/>
      <c r="CF1724" s="67"/>
      <c r="CG1724">
        <v>68</v>
      </c>
      <c r="CH1724" s="2">
        <v>170</v>
      </c>
      <c r="CI1724" s="4">
        <f t="shared" si="132"/>
        <v>23.529411764705884</v>
      </c>
      <c r="CJ1724" s="5" t="str">
        <f t="shared" si="133"/>
        <v>NORMAL</v>
      </c>
      <c r="CK1724" s="36">
        <v>0</v>
      </c>
      <c r="CL1724" s="66"/>
      <c r="CM1724" s="89">
        <v>44585</v>
      </c>
      <c r="CN1724" s="97">
        <v>44613</v>
      </c>
      <c r="CP1724"/>
      <c r="CQ1724" s="65"/>
      <c r="CR1724" s="65"/>
      <c r="CS1724" s="98"/>
      <c r="CT1724"/>
      <c r="CU1724"/>
      <c r="CV1724" s="97"/>
      <c r="CW1724" s="2">
        <v>160</v>
      </c>
      <c r="CX1724" s="82">
        <v>80</v>
      </c>
      <c r="DG1724" s="64"/>
      <c r="DI1724" s="89"/>
      <c r="DJ1724" s="89"/>
      <c r="DN1724" s="34"/>
      <c r="DO1724" s="34"/>
      <c r="DP1724" s="34"/>
      <c r="DQ1724" s="34"/>
      <c r="DR1724" s="34"/>
      <c r="DS1724" s="34" t="s">
        <v>2127</v>
      </c>
      <c r="DT1724" s="34"/>
      <c r="DU1724" s="47">
        <v>44613</v>
      </c>
      <c r="DY1724" s="1">
        <v>3</v>
      </c>
      <c r="DZ1724" t="s">
        <v>7941</v>
      </c>
      <c r="EA1724" s="4">
        <v>1.01</v>
      </c>
      <c r="EB1724" s="4">
        <v>97</v>
      </c>
      <c r="EC1724" s="4">
        <v>200</v>
      </c>
      <c r="EE1724" s="4">
        <v>66</v>
      </c>
      <c r="EF1724" s="4">
        <v>93</v>
      </c>
      <c r="EG1724" s="4">
        <v>1.6</v>
      </c>
      <c r="EJ1724"/>
      <c r="EL1724" s="34"/>
      <c r="EN1724" s="34"/>
    </row>
    <row r="1725" spans="1:144" x14ac:dyDescent="0.25">
      <c r="A1725" s="85">
        <v>2022</v>
      </c>
      <c r="B1725" s="87">
        <v>44830</v>
      </c>
      <c r="C1725" t="s">
        <v>121</v>
      </c>
      <c r="D1725" t="s">
        <v>122</v>
      </c>
      <c r="E1725" s="34" t="s">
        <v>7938</v>
      </c>
      <c r="F1725" s="34">
        <f t="shared" si="134"/>
        <v>1724</v>
      </c>
      <c r="G1725" s="34" t="s">
        <v>4985</v>
      </c>
      <c r="H1725">
        <v>18</v>
      </c>
      <c r="I1725" s="34" t="s">
        <v>6141</v>
      </c>
      <c r="J1725" s="34" t="s">
        <v>5008</v>
      </c>
      <c r="K1725" s="34" t="str">
        <f>VLOOKUP(J1725,[2]CodMpios!$B$347:$E$362,4,FALSE)</f>
        <v>18094 - Belén De Los Andaquíes</v>
      </c>
      <c r="L1725" s="34" t="str">
        <f>VLOOKUP($J1725,[2]Coord_Mpios_X_Y!$B$2:$K$1123,9,FALSE)</f>
        <v>1,500923003060</v>
      </c>
      <c r="M1725" s="34" t="str">
        <f>VLOOKUP($J1725,[2]Coord_Mpios_X_Y!$B$2:$K$1123,10,FALSE)</f>
        <v>-75,875645424257</v>
      </c>
      <c r="N1725" s="34" t="s">
        <v>125</v>
      </c>
      <c r="O1725" s="34" t="s">
        <v>126</v>
      </c>
      <c r="Q1725" s="34" t="s">
        <v>127</v>
      </c>
      <c r="R1725" s="34">
        <v>22424556</v>
      </c>
      <c r="S1725" s="34" t="str">
        <f t="shared" si="130"/>
        <v>CC22424556</v>
      </c>
      <c r="T1725" s="34" t="s">
        <v>334</v>
      </c>
      <c r="V1725" s="34" t="s">
        <v>5136</v>
      </c>
      <c r="W1725" s="34" t="s">
        <v>5135</v>
      </c>
      <c r="X1725" s="87">
        <v>19924</v>
      </c>
      <c r="Y1725">
        <v>68</v>
      </c>
      <c r="Z1725" s="36">
        <f>VLOOKUP($Y1725,[2]Edades!$A$3:$H$153,4,FALSE)</f>
        <v>6</v>
      </c>
      <c r="AA1725" s="34" t="str">
        <f>VLOOKUP($Y1725,[2]Edades!$A$3:$H$153,6,FALSE)</f>
        <v>6 - Persona mayor</v>
      </c>
      <c r="AB1725" s="34">
        <f>VLOOKUP($Y1725,[2]Edades!$A$3:$H$153,7,FALSE)</f>
        <v>14</v>
      </c>
      <c r="AC1725" s="34" t="str">
        <f>VLOOKUP($Y1725,[2]Edades!$A$3:$H$153,8,FALSE)</f>
        <v>65-69</v>
      </c>
      <c r="AD1725" s="34" t="s">
        <v>129</v>
      </c>
      <c r="AE1725" s="1">
        <v>2</v>
      </c>
      <c r="AF1725" s="34" t="s">
        <v>2137</v>
      </c>
      <c r="AG1725" s="34" t="s">
        <v>2127</v>
      </c>
      <c r="AH1725" s="34" t="s">
        <v>2127</v>
      </c>
      <c r="AK1725" s="34" t="s">
        <v>125</v>
      </c>
      <c r="AM1725" s="34" t="s">
        <v>2127</v>
      </c>
      <c r="AN1725" s="36" t="s">
        <v>2127</v>
      </c>
      <c r="AO1725" s="36" t="s">
        <v>2127</v>
      </c>
      <c r="AP1725" s="34" t="s">
        <v>2127</v>
      </c>
      <c r="AQ1725" s="36" t="s">
        <v>2127</v>
      </c>
      <c r="AR1725" s="34" t="s">
        <v>2098</v>
      </c>
      <c r="AS1725" s="91" t="s">
        <v>6144</v>
      </c>
      <c r="AT1725" s="34">
        <v>3124797302</v>
      </c>
      <c r="AU1725" s="34" t="s">
        <v>2127</v>
      </c>
      <c r="AX1725" s="90"/>
      <c r="BA1725" s="91"/>
      <c r="BB1725" s="91"/>
      <c r="BC1725" s="91"/>
      <c r="BF1725" s="34" t="s">
        <v>4983</v>
      </c>
      <c r="BG1725" s="92" t="s">
        <v>2098</v>
      </c>
      <c r="BM1725" s="36" t="s">
        <v>131</v>
      </c>
      <c r="BN1725" s="34" t="s">
        <v>132</v>
      </c>
      <c r="BO1725" s="36">
        <v>0</v>
      </c>
      <c r="BQ1725" s="94"/>
      <c r="BS1725" s="36" t="s">
        <v>2127</v>
      </c>
      <c r="BU1725" s="95"/>
      <c r="BV1725" s="95"/>
      <c r="BW1725" s="61"/>
      <c r="BX1725" s="60"/>
      <c r="BY1725" s="59" t="str">
        <f t="shared" ca="1" si="131"/>
        <v/>
      </c>
      <c r="CD1725" s="68"/>
      <c r="CE1725" s="68"/>
      <c r="CF1725" s="67"/>
      <c r="CG1725">
        <v>78</v>
      </c>
      <c r="CH1725" s="2">
        <v>165</v>
      </c>
      <c r="CI1725" s="4">
        <f t="shared" si="132"/>
        <v>28.650137741046834</v>
      </c>
      <c r="CJ1725" s="5" t="str">
        <f t="shared" si="133"/>
        <v>SOBREPESO</v>
      </c>
      <c r="CK1725" s="36">
        <v>0</v>
      </c>
      <c r="CL1725" s="66"/>
      <c r="CM1725" s="89">
        <v>44634</v>
      </c>
      <c r="CN1725" s="97">
        <v>44673</v>
      </c>
      <c r="CP1725"/>
      <c r="CQ1725" s="65"/>
      <c r="CR1725" s="65"/>
      <c r="CS1725" s="98"/>
      <c r="CT1725"/>
      <c r="CU1725"/>
      <c r="CV1725" s="97"/>
      <c r="CW1725" s="2">
        <v>120</v>
      </c>
      <c r="CX1725" s="82">
        <v>70</v>
      </c>
      <c r="DG1725" s="64"/>
      <c r="DI1725" s="89"/>
      <c r="DJ1725" s="89"/>
      <c r="DN1725" s="34"/>
      <c r="DO1725" s="34"/>
      <c r="DP1725" s="34"/>
      <c r="DQ1725" s="34"/>
      <c r="DR1725" s="34"/>
      <c r="DS1725" s="34" t="s">
        <v>2127</v>
      </c>
      <c r="DT1725" s="34"/>
      <c r="DU1725" s="47">
        <v>44673</v>
      </c>
      <c r="DY1725" s="1">
        <v>2</v>
      </c>
      <c r="DZ1725" t="s">
        <v>7941</v>
      </c>
      <c r="EA1725" s="4">
        <v>0.88</v>
      </c>
      <c r="EB1725" s="4">
        <v>78</v>
      </c>
      <c r="EC1725" s="4">
        <v>252</v>
      </c>
      <c r="ED1725" s="4">
        <v>157</v>
      </c>
      <c r="EE1725" s="4">
        <v>58.9</v>
      </c>
      <c r="EF1725" s="4">
        <v>181</v>
      </c>
      <c r="EG1725" s="4">
        <v>2</v>
      </c>
      <c r="EJ1725"/>
      <c r="EL1725" s="34"/>
      <c r="EN1725" s="34"/>
    </row>
    <row r="1726" spans="1:144" x14ac:dyDescent="0.25">
      <c r="A1726" s="85">
        <v>2022</v>
      </c>
      <c r="B1726" s="87">
        <v>44830</v>
      </c>
      <c r="C1726" t="s">
        <v>121</v>
      </c>
      <c r="D1726" t="s">
        <v>122</v>
      </c>
      <c r="E1726" s="34" t="s">
        <v>7938</v>
      </c>
      <c r="F1726" s="34">
        <f t="shared" si="134"/>
        <v>1725</v>
      </c>
      <c r="G1726" s="34" t="s">
        <v>4985</v>
      </c>
      <c r="H1726">
        <v>18</v>
      </c>
      <c r="I1726" s="34" t="s">
        <v>6141</v>
      </c>
      <c r="J1726" s="34" t="s">
        <v>5007</v>
      </c>
      <c r="K1726" s="34" t="str">
        <f>VLOOKUP(J1726,[2]CodMpios!$B$347:$E$362,4,FALSE)</f>
        <v>18410 - La Montañita</v>
      </c>
      <c r="L1726" s="34" t="str">
        <f>VLOOKUP($J1726,[2]Coord_Mpios_X_Y!$B$2:$K$1123,9,FALSE)</f>
        <v>1,302860442333</v>
      </c>
      <c r="M1726" s="34" t="str">
        <f>VLOOKUP($J1726,[2]Coord_Mpios_X_Y!$B$2:$K$1123,10,FALSE)</f>
        <v>-75,235727318747</v>
      </c>
      <c r="N1726" s="34" t="s">
        <v>125</v>
      </c>
      <c r="O1726" s="34" t="s">
        <v>126</v>
      </c>
      <c r="Q1726" s="34" t="s">
        <v>127</v>
      </c>
      <c r="R1726" s="34">
        <v>36280246</v>
      </c>
      <c r="S1726" s="34" t="str">
        <f t="shared" si="130"/>
        <v>CC36280246</v>
      </c>
      <c r="T1726" s="34" t="s">
        <v>986</v>
      </c>
      <c r="U1726" s="34" t="s">
        <v>524</v>
      </c>
      <c r="V1726" s="34" t="s">
        <v>142</v>
      </c>
      <c r="W1726" s="34" t="s">
        <v>142</v>
      </c>
      <c r="X1726" s="87">
        <v>25937</v>
      </c>
      <c r="Y1726">
        <v>52</v>
      </c>
      <c r="Z1726" s="36">
        <f>VLOOKUP($Y1726,[2]Edades!$A$3:$H$153,4,FALSE)</f>
        <v>5</v>
      </c>
      <c r="AA1726" s="34" t="str">
        <f>VLOOKUP($Y1726,[2]Edades!$A$3:$H$153,6,FALSE)</f>
        <v>5 - Adultez</v>
      </c>
      <c r="AB1726" s="34">
        <f>VLOOKUP($Y1726,[2]Edades!$A$3:$H$153,7,FALSE)</f>
        <v>11</v>
      </c>
      <c r="AC1726" s="34" t="str">
        <f>VLOOKUP($Y1726,[2]Edades!$A$3:$H$153,8,FALSE)</f>
        <v>50-54</v>
      </c>
      <c r="AD1726" s="34" t="s">
        <v>129</v>
      </c>
      <c r="AE1726" s="1">
        <v>2</v>
      </c>
      <c r="AF1726" s="34" t="s">
        <v>130</v>
      </c>
      <c r="AG1726" s="34" t="s">
        <v>2127</v>
      </c>
      <c r="AH1726" s="34" t="s">
        <v>2127</v>
      </c>
      <c r="AK1726" s="34" t="s">
        <v>125</v>
      </c>
      <c r="AM1726" s="34" t="s">
        <v>2127</v>
      </c>
      <c r="AN1726" s="36" t="s">
        <v>2127</v>
      </c>
      <c r="AO1726" s="36" t="s">
        <v>2127</v>
      </c>
      <c r="AP1726" s="34" t="s">
        <v>2127</v>
      </c>
      <c r="AQ1726" s="36" t="s">
        <v>2127</v>
      </c>
      <c r="AR1726" s="34" t="s">
        <v>5189</v>
      </c>
      <c r="AS1726" s="91" t="s">
        <v>7798</v>
      </c>
      <c r="AT1726" s="34">
        <v>3223587216</v>
      </c>
      <c r="AU1726" s="34" t="s">
        <v>2127</v>
      </c>
      <c r="AX1726" s="90"/>
      <c r="BA1726" s="91"/>
      <c r="BB1726" s="91"/>
      <c r="BC1726" s="91"/>
      <c r="BF1726" s="34" t="s">
        <v>4983</v>
      </c>
      <c r="BG1726" s="92" t="s">
        <v>2098</v>
      </c>
      <c r="BM1726" s="36" t="s">
        <v>131</v>
      </c>
      <c r="BN1726" s="34" t="s">
        <v>132</v>
      </c>
      <c r="BO1726" s="36">
        <v>0</v>
      </c>
      <c r="BQ1726" s="94"/>
      <c r="BS1726" s="36" t="s">
        <v>2127</v>
      </c>
      <c r="BU1726" s="95"/>
      <c r="BV1726" s="95"/>
      <c r="BW1726" s="61"/>
      <c r="BX1726" s="60"/>
      <c r="BY1726" s="59" t="str">
        <f t="shared" ca="1" si="131"/>
        <v/>
      </c>
      <c r="CD1726" s="68"/>
      <c r="CE1726" s="68"/>
      <c r="CF1726" s="67"/>
      <c r="CG1726">
        <v>84</v>
      </c>
      <c r="CH1726" s="2">
        <v>155</v>
      </c>
      <c r="CI1726" s="4">
        <f t="shared" si="132"/>
        <v>34.963579604578563</v>
      </c>
      <c r="CJ1726" s="5" t="str">
        <f t="shared" si="133"/>
        <v>OBESIDAD</v>
      </c>
      <c r="CK1726" s="36">
        <v>0</v>
      </c>
      <c r="CL1726" s="66"/>
      <c r="CM1726" s="89">
        <v>44574</v>
      </c>
      <c r="CN1726" s="97">
        <v>44662</v>
      </c>
      <c r="CP1726"/>
      <c r="CQ1726" s="65"/>
      <c r="CR1726" s="65"/>
      <c r="CS1726" s="98"/>
      <c r="CT1726"/>
      <c r="CU1726"/>
      <c r="CV1726" s="97"/>
      <c r="CW1726" s="2">
        <v>125</v>
      </c>
      <c r="CX1726" s="82">
        <v>80</v>
      </c>
      <c r="DG1726" s="64"/>
      <c r="DI1726" s="89"/>
      <c r="DJ1726" s="89"/>
      <c r="DN1726" s="34"/>
      <c r="DO1726" s="34"/>
      <c r="DP1726" s="34"/>
      <c r="DQ1726" s="34"/>
      <c r="DR1726" s="34"/>
      <c r="DS1726" s="34" t="s">
        <v>2127</v>
      </c>
      <c r="DT1726" s="34"/>
      <c r="DZ1726" t="s">
        <v>7941</v>
      </c>
      <c r="EB1726" s="4">
        <v>87</v>
      </c>
      <c r="ED1726" s="4">
        <v>204</v>
      </c>
      <c r="EF1726" s="4">
        <v>93</v>
      </c>
      <c r="EH1726" s="4">
        <v>6.1</v>
      </c>
      <c r="EJ1726"/>
      <c r="EL1726" s="34"/>
      <c r="EN1726" s="34"/>
    </row>
    <row r="1727" spans="1:144" x14ac:dyDescent="0.25">
      <c r="A1727" s="85">
        <v>2022</v>
      </c>
      <c r="B1727" s="87">
        <v>44830</v>
      </c>
      <c r="C1727" t="s">
        <v>121</v>
      </c>
      <c r="D1727" t="s">
        <v>122</v>
      </c>
      <c r="E1727" s="34" t="s">
        <v>7938</v>
      </c>
      <c r="F1727" s="34">
        <f t="shared" si="134"/>
        <v>1726</v>
      </c>
      <c r="G1727" s="34" t="s">
        <v>4985</v>
      </c>
      <c r="H1727">
        <v>18</v>
      </c>
      <c r="I1727" s="34" t="s">
        <v>6141</v>
      </c>
      <c r="J1727" s="34" t="s">
        <v>4988</v>
      </c>
      <c r="K1727" s="34" t="str">
        <f>VLOOKUP(J1727,[2]CodMpios!$B$347:$E$362,4,FALSE)</f>
        <v>18001 - Florencia</v>
      </c>
      <c r="L1727" s="34" t="str">
        <f>VLOOKUP($J1727,[2]Coord_Mpios_X_Y!$B$2:$K$1123,9,FALSE)</f>
        <v>1,749138703818</v>
      </c>
      <c r="M1727" s="34" t="str">
        <f>VLOOKUP($J1727,[2]Coord_Mpios_X_Y!$B$2:$K$1123,10,FALSE)</f>
        <v>-75,558239064333</v>
      </c>
      <c r="N1727" s="34" t="s">
        <v>125</v>
      </c>
      <c r="O1727" s="34" t="s">
        <v>126</v>
      </c>
      <c r="Q1727" s="34" t="s">
        <v>127</v>
      </c>
      <c r="R1727" s="34">
        <v>17643438</v>
      </c>
      <c r="S1727" s="34" t="str">
        <f t="shared" si="130"/>
        <v>CC17643438</v>
      </c>
      <c r="T1727" s="34" t="s">
        <v>1453</v>
      </c>
      <c r="V1727" s="34" t="s">
        <v>5134</v>
      </c>
      <c r="W1727" s="34" t="s">
        <v>303</v>
      </c>
      <c r="X1727" s="87">
        <v>25095</v>
      </c>
      <c r="Y1727">
        <v>54</v>
      </c>
      <c r="Z1727" s="36">
        <f>VLOOKUP($Y1727,[2]Edades!$A$3:$H$153,4,FALSE)</f>
        <v>5</v>
      </c>
      <c r="AA1727" s="34" t="str">
        <f>VLOOKUP($Y1727,[2]Edades!$A$3:$H$153,6,FALSE)</f>
        <v>5 - Adultez</v>
      </c>
      <c r="AB1727" s="34">
        <f>VLOOKUP($Y1727,[2]Edades!$A$3:$H$153,7,FALSE)</f>
        <v>11</v>
      </c>
      <c r="AC1727" s="34" t="str">
        <f>VLOOKUP($Y1727,[2]Edades!$A$3:$H$153,8,FALSE)</f>
        <v>50-54</v>
      </c>
      <c r="AD1727" s="34" t="s">
        <v>146</v>
      </c>
      <c r="AE1727">
        <v>1</v>
      </c>
      <c r="AF1727" s="34" t="s">
        <v>130</v>
      </c>
      <c r="AG1727" s="34" t="s">
        <v>2127</v>
      </c>
      <c r="AH1727" s="34" t="s">
        <v>2127</v>
      </c>
      <c r="AK1727" s="34" t="s">
        <v>125</v>
      </c>
      <c r="AM1727" s="34" t="s">
        <v>2127</v>
      </c>
      <c r="AN1727" s="36" t="s">
        <v>2127</v>
      </c>
      <c r="AO1727" s="36" t="s">
        <v>2127</v>
      </c>
      <c r="AP1727" s="34" t="s">
        <v>2127</v>
      </c>
      <c r="AQ1727" s="36" t="s">
        <v>2127</v>
      </c>
      <c r="AR1727" s="34" t="s">
        <v>2098</v>
      </c>
      <c r="AS1727" s="91" t="s">
        <v>7799</v>
      </c>
      <c r="AT1727" s="34">
        <v>3507457874</v>
      </c>
      <c r="AU1727" s="34" t="s">
        <v>2127</v>
      </c>
      <c r="AX1727" s="90"/>
      <c r="BA1727" s="91"/>
      <c r="BB1727" s="91"/>
      <c r="BC1727" s="91"/>
      <c r="BF1727" s="34" t="s">
        <v>4983</v>
      </c>
      <c r="BG1727" s="92" t="s">
        <v>2098</v>
      </c>
      <c r="BM1727" s="36" t="s">
        <v>131</v>
      </c>
      <c r="BN1727" s="34" t="s">
        <v>132</v>
      </c>
      <c r="BO1727" s="36">
        <v>0</v>
      </c>
      <c r="BQ1727" s="94"/>
      <c r="BS1727" s="36" t="s">
        <v>2127</v>
      </c>
      <c r="BU1727" s="95"/>
      <c r="BV1727" s="95"/>
      <c r="BW1727" s="61"/>
      <c r="BX1727" s="60"/>
      <c r="BY1727" s="59" t="str">
        <f t="shared" ca="1" si="131"/>
        <v/>
      </c>
      <c r="CD1727" s="68"/>
      <c r="CE1727" s="68"/>
      <c r="CF1727" s="67"/>
      <c r="CG1727">
        <v>90</v>
      </c>
      <c r="CH1727" s="2">
        <v>182</v>
      </c>
      <c r="CI1727" s="4">
        <f t="shared" si="132"/>
        <v>27.170631566235961</v>
      </c>
      <c r="CJ1727" s="5" t="str">
        <f t="shared" si="133"/>
        <v>SOBREPESO</v>
      </c>
      <c r="CK1727" s="36">
        <v>0</v>
      </c>
      <c r="CL1727" s="66"/>
      <c r="CM1727" s="89">
        <v>44589</v>
      </c>
      <c r="CN1727" s="97">
        <v>44522</v>
      </c>
      <c r="CP1727"/>
      <c r="CQ1727" s="65"/>
      <c r="CR1727" s="65"/>
      <c r="CS1727" s="98"/>
      <c r="CT1727"/>
      <c r="CU1727"/>
      <c r="CV1727" s="97"/>
      <c r="CW1727" s="2">
        <v>110</v>
      </c>
      <c r="CX1727" s="82">
        <v>80</v>
      </c>
      <c r="DG1727" s="64"/>
      <c r="DI1727" s="89"/>
      <c r="DJ1727" s="89"/>
      <c r="DN1727" s="34"/>
      <c r="DO1727" s="34"/>
      <c r="DP1727" s="34"/>
      <c r="DQ1727" s="34"/>
      <c r="DR1727" s="34"/>
      <c r="DS1727" s="34" t="s">
        <v>2127</v>
      </c>
      <c r="DT1727" s="34"/>
      <c r="DU1727" s="47">
        <v>44522</v>
      </c>
      <c r="DY1727" s="1">
        <v>2</v>
      </c>
      <c r="DZ1727" t="s">
        <v>7941</v>
      </c>
      <c r="EB1727" s="4"/>
      <c r="EJ1727"/>
      <c r="EL1727" s="34"/>
      <c r="EN1727" s="34"/>
    </row>
    <row r="1728" spans="1:144" x14ac:dyDescent="0.25">
      <c r="A1728" s="85">
        <v>2022</v>
      </c>
      <c r="B1728" s="87">
        <v>44830</v>
      </c>
      <c r="C1728" t="s">
        <v>121</v>
      </c>
      <c r="D1728" t="s">
        <v>122</v>
      </c>
      <c r="E1728" s="34" t="s">
        <v>7938</v>
      </c>
      <c r="F1728" s="34">
        <f t="shared" si="134"/>
        <v>1727</v>
      </c>
      <c r="G1728" s="34" t="s">
        <v>4985</v>
      </c>
      <c r="H1728">
        <v>18</v>
      </c>
      <c r="I1728" s="34" t="s">
        <v>6141</v>
      </c>
      <c r="J1728" s="34" t="s">
        <v>5007</v>
      </c>
      <c r="K1728" s="34" t="str">
        <f>VLOOKUP(J1728,[2]CodMpios!$B$347:$E$362,4,FALSE)</f>
        <v>18410 - La Montañita</v>
      </c>
      <c r="L1728" s="34" t="str">
        <f>VLOOKUP($J1728,[2]Coord_Mpios_X_Y!$B$2:$K$1123,9,FALSE)</f>
        <v>1,302860442333</v>
      </c>
      <c r="M1728" s="34" t="str">
        <f>VLOOKUP($J1728,[2]Coord_Mpios_X_Y!$B$2:$K$1123,10,FALSE)</f>
        <v>-75,235727318747</v>
      </c>
      <c r="N1728" s="34" t="s">
        <v>125</v>
      </c>
      <c r="O1728" s="34" t="s">
        <v>126</v>
      </c>
      <c r="Q1728" s="34" t="s">
        <v>127</v>
      </c>
      <c r="R1728" s="34">
        <v>40088210</v>
      </c>
      <c r="S1728" s="34" t="str">
        <f t="shared" si="130"/>
        <v>CC40088210</v>
      </c>
      <c r="T1728" s="34" t="s">
        <v>5133</v>
      </c>
      <c r="V1728" s="34" t="s">
        <v>2544</v>
      </c>
      <c r="W1728" s="34" t="s">
        <v>816</v>
      </c>
      <c r="X1728" s="87">
        <v>28019</v>
      </c>
      <c r="Y1728">
        <v>46</v>
      </c>
      <c r="Z1728" s="36">
        <f>VLOOKUP($Y1728,[2]Edades!$A$3:$H$153,4,FALSE)</f>
        <v>5</v>
      </c>
      <c r="AA1728" s="34" t="str">
        <f>VLOOKUP($Y1728,[2]Edades!$A$3:$H$153,6,FALSE)</f>
        <v>5 - Adultez</v>
      </c>
      <c r="AB1728" s="34">
        <f>VLOOKUP($Y1728,[2]Edades!$A$3:$H$153,7,FALSE)</f>
        <v>10</v>
      </c>
      <c r="AC1728" s="34" t="str">
        <f>VLOOKUP($Y1728,[2]Edades!$A$3:$H$153,8,FALSE)</f>
        <v>45-49</v>
      </c>
      <c r="AD1728" s="34" t="s">
        <v>129</v>
      </c>
      <c r="AE1728" s="1">
        <v>2</v>
      </c>
      <c r="AF1728" s="34" t="s">
        <v>130</v>
      </c>
      <c r="AG1728" s="34" t="s">
        <v>2127</v>
      </c>
      <c r="AH1728" s="34" t="s">
        <v>2127</v>
      </c>
      <c r="AK1728" s="34" t="s">
        <v>125</v>
      </c>
      <c r="AM1728" s="34" t="s">
        <v>2127</v>
      </c>
      <c r="AN1728" s="36" t="s">
        <v>2127</v>
      </c>
      <c r="AO1728" s="36" t="s">
        <v>2127</v>
      </c>
      <c r="AP1728" s="34" t="s">
        <v>2127</v>
      </c>
      <c r="AQ1728" s="36" t="s">
        <v>2127</v>
      </c>
      <c r="AR1728" s="34" t="s">
        <v>5919</v>
      </c>
      <c r="AS1728" s="91" t="s">
        <v>7800</v>
      </c>
      <c r="AT1728" s="34">
        <v>3132530497</v>
      </c>
      <c r="AU1728" s="34" t="s">
        <v>2127</v>
      </c>
      <c r="AX1728" s="90"/>
      <c r="BA1728" s="91"/>
      <c r="BB1728" s="91"/>
      <c r="BC1728" s="91"/>
      <c r="BF1728" s="34" t="s">
        <v>4983</v>
      </c>
      <c r="BG1728" s="92" t="s">
        <v>2098</v>
      </c>
      <c r="BM1728" s="36" t="s">
        <v>131</v>
      </c>
      <c r="BN1728" s="34" t="s">
        <v>132</v>
      </c>
      <c r="BO1728" s="36">
        <v>0</v>
      </c>
      <c r="BQ1728" s="94"/>
      <c r="BS1728" s="36" t="s">
        <v>2127</v>
      </c>
      <c r="BU1728" s="95"/>
      <c r="BV1728" s="95"/>
      <c r="BW1728" s="61"/>
      <c r="BX1728" s="60"/>
      <c r="BY1728" s="59" t="str">
        <f t="shared" ca="1" si="131"/>
        <v/>
      </c>
      <c r="CD1728" s="68"/>
      <c r="CE1728" s="68"/>
      <c r="CF1728" s="67"/>
      <c r="CG1728">
        <v>79</v>
      </c>
      <c r="CH1728" s="2">
        <v>145</v>
      </c>
      <c r="CI1728" s="4">
        <f t="shared" si="132"/>
        <v>37.574316290130795</v>
      </c>
      <c r="CJ1728" s="5" t="str">
        <f t="shared" si="133"/>
        <v>OBESIDAD</v>
      </c>
      <c r="CK1728" s="36">
        <v>0</v>
      </c>
      <c r="CL1728" s="66"/>
      <c r="CM1728" s="89">
        <v>44586</v>
      </c>
      <c r="CN1728" s="97">
        <v>44600</v>
      </c>
      <c r="CP1728"/>
      <c r="CQ1728" s="65"/>
      <c r="CR1728" s="65"/>
      <c r="CS1728" s="98"/>
      <c r="CT1728"/>
      <c r="CU1728"/>
      <c r="CV1728" s="97"/>
      <c r="CW1728" s="2">
        <v>120</v>
      </c>
      <c r="CX1728" s="82">
        <v>60</v>
      </c>
      <c r="DG1728" s="64"/>
      <c r="DI1728" s="89">
        <v>44601</v>
      </c>
      <c r="DJ1728" s="89"/>
      <c r="DN1728" s="34"/>
      <c r="DO1728" s="34"/>
      <c r="DP1728" s="34"/>
      <c r="DQ1728" s="34"/>
      <c r="DR1728" s="34"/>
      <c r="DS1728" s="34" t="s">
        <v>2127</v>
      </c>
      <c r="DT1728" s="34"/>
      <c r="DU1728" s="47">
        <v>44600</v>
      </c>
      <c r="DY1728" s="1">
        <v>1</v>
      </c>
      <c r="DZ1728" t="s">
        <v>7941</v>
      </c>
      <c r="EA1728" s="4">
        <v>0.83</v>
      </c>
      <c r="EB1728" s="4">
        <v>94</v>
      </c>
      <c r="EC1728" s="4">
        <v>106</v>
      </c>
      <c r="ED1728" s="4">
        <v>35</v>
      </c>
      <c r="EE1728" s="4">
        <v>37.799999999999997</v>
      </c>
      <c r="EF1728" s="4">
        <v>140</v>
      </c>
      <c r="EG1728" s="4">
        <v>4</v>
      </c>
      <c r="EH1728" s="4">
        <v>6.5</v>
      </c>
      <c r="EJ1728"/>
      <c r="EL1728" s="34"/>
      <c r="EN1728" s="34"/>
    </row>
    <row r="1729" spans="1:144" x14ac:dyDescent="0.25">
      <c r="A1729" s="85">
        <v>2022</v>
      </c>
      <c r="B1729" s="87">
        <v>44830</v>
      </c>
      <c r="C1729" t="s">
        <v>121</v>
      </c>
      <c r="D1729" t="s">
        <v>122</v>
      </c>
      <c r="E1729" s="34" t="s">
        <v>7938</v>
      </c>
      <c r="F1729" s="34">
        <f t="shared" si="134"/>
        <v>1728</v>
      </c>
      <c r="G1729" s="34" t="s">
        <v>4985</v>
      </c>
      <c r="H1729">
        <v>18</v>
      </c>
      <c r="I1729" s="34" t="s">
        <v>6141</v>
      </c>
      <c r="J1729" s="34" t="s">
        <v>4984</v>
      </c>
      <c r="K1729" s="34" t="str">
        <f>VLOOKUP(J1729,[2]CodMpios!$B$347:$E$362,4,FALSE)</f>
        <v>18753 - San Vicente Del Caguán</v>
      </c>
      <c r="L1729" s="34" t="str">
        <f>VLOOKUP($J1729,[2]Coord_Mpios_X_Y!$B$2:$K$1123,9,FALSE)</f>
        <v>1,567801695842</v>
      </c>
      <c r="M1729" s="34" t="str">
        <f>VLOOKUP($J1729,[2]Coord_Mpios_X_Y!$B$2:$K$1123,10,FALSE)</f>
        <v>-74,262977514784</v>
      </c>
      <c r="N1729" s="34" t="s">
        <v>125</v>
      </c>
      <c r="O1729" s="34" t="s">
        <v>126</v>
      </c>
      <c r="Q1729" s="34" t="s">
        <v>127</v>
      </c>
      <c r="R1729" s="34">
        <v>26649667</v>
      </c>
      <c r="S1729" s="34" t="str">
        <f t="shared" si="130"/>
        <v>CC26649667</v>
      </c>
      <c r="T1729" s="34" t="s">
        <v>739</v>
      </c>
      <c r="V1729" s="34" t="s">
        <v>5132</v>
      </c>
      <c r="W1729" s="34" t="s">
        <v>962</v>
      </c>
      <c r="X1729" s="87">
        <v>28360</v>
      </c>
      <c r="Y1729">
        <v>45</v>
      </c>
      <c r="Z1729" s="36">
        <f>VLOOKUP($Y1729,[2]Edades!$A$3:$H$153,4,FALSE)</f>
        <v>5</v>
      </c>
      <c r="AA1729" s="34" t="str">
        <f>VLOOKUP($Y1729,[2]Edades!$A$3:$H$153,6,FALSE)</f>
        <v>5 - Adultez</v>
      </c>
      <c r="AB1729" s="34">
        <f>VLOOKUP($Y1729,[2]Edades!$A$3:$H$153,7,FALSE)</f>
        <v>10</v>
      </c>
      <c r="AC1729" s="34" t="str">
        <f>VLOOKUP($Y1729,[2]Edades!$A$3:$H$153,8,FALSE)</f>
        <v>45-49</v>
      </c>
      <c r="AD1729" s="34" t="s">
        <v>129</v>
      </c>
      <c r="AE1729" s="1">
        <v>2</v>
      </c>
      <c r="AF1729" s="34" t="s">
        <v>130</v>
      </c>
      <c r="AG1729" s="34" t="s">
        <v>2127</v>
      </c>
      <c r="AH1729" s="34" t="s">
        <v>2127</v>
      </c>
      <c r="AK1729" s="34" t="s">
        <v>125</v>
      </c>
      <c r="AM1729" s="34" t="s">
        <v>2127</v>
      </c>
      <c r="AN1729" s="36" t="s">
        <v>2127</v>
      </c>
      <c r="AO1729" s="36" t="s">
        <v>2127</v>
      </c>
      <c r="AP1729" s="34" t="s">
        <v>2127</v>
      </c>
      <c r="AQ1729" s="36" t="s">
        <v>2127</v>
      </c>
      <c r="AR1729" s="34" t="s">
        <v>5042</v>
      </c>
      <c r="AS1729" s="91" t="s">
        <v>7801</v>
      </c>
      <c r="AT1729" s="34">
        <v>3103414993</v>
      </c>
      <c r="AU1729" s="34" t="s">
        <v>2127</v>
      </c>
      <c r="AX1729" s="90"/>
      <c r="BA1729" s="91"/>
      <c r="BB1729" s="91"/>
      <c r="BC1729" s="91"/>
      <c r="BF1729" s="34" t="s">
        <v>4983</v>
      </c>
      <c r="BG1729" s="92" t="s">
        <v>5042</v>
      </c>
      <c r="BM1729" s="36" t="s">
        <v>131</v>
      </c>
      <c r="BN1729" s="34" t="s">
        <v>132</v>
      </c>
      <c r="BO1729" s="36">
        <v>0</v>
      </c>
      <c r="BQ1729" s="94"/>
      <c r="BS1729" s="36" t="s">
        <v>2127</v>
      </c>
      <c r="BU1729" s="95"/>
      <c r="BV1729" s="95"/>
      <c r="BW1729" s="61"/>
      <c r="BX1729" s="60"/>
      <c r="BY1729" s="59" t="str">
        <f t="shared" ca="1" si="131"/>
        <v/>
      </c>
      <c r="CD1729" s="68"/>
      <c r="CE1729" s="68"/>
      <c r="CF1729" s="67"/>
      <c r="CG1729"/>
      <c r="CH1729" s="2"/>
      <c r="CI1729" s="4" t="e">
        <f t="shared" si="132"/>
        <v>#DIV/0!</v>
      </c>
      <c r="CJ1729" s="5" t="str">
        <f t="shared" si="133"/>
        <v>SIN DATO</v>
      </c>
      <c r="CK1729" s="36">
        <v>0</v>
      </c>
      <c r="CL1729" s="66"/>
      <c r="CM1729" s="89">
        <v>44579</v>
      </c>
      <c r="CN1729" s="97">
        <v>44579</v>
      </c>
      <c r="CP1729"/>
      <c r="CQ1729" s="65"/>
      <c r="CR1729" s="65"/>
      <c r="CS1729" s="98"/>
      <c r="CT1729"/>
      <c r="CU1729"/>
      <c r="CV1729" s="97"/>
      <c r="CW1729" s="2"/>
      <c r="CX1729" s="82"/>
      <c r="DG1729" s="64"/>
      <c r="DI1729" s="89"/>
      <c r="DJ1729" s="89"/>
      <c r="DN1729" s="34"/>
      <c r="DO1729" s="34"/>
      <c r="DP1729" s="34"/>
      <c r="DQ1729" s="34"/>
      <c r="DR1729" s="34"/>
      <c r="DS1729" s="34" t="s">
        <v>2127</v>
      </c>
      <c r="DT1729" s="34"/>
      <c r="DZ1729" t="s">
        <v>7941</v>
      </c>
      <c r="EB1729" s="4"/>
      <c r="EJ1729"/>
      <c r="EL1729" s="34"/>
      <c r="EN1729" s="34"/>
    </row>
    <row r="1730" spans="1:144" x14ac:dyDescent="0.25">
      <c r="A1730" s="85">
        <v>2022</v>
      </c>
      <c r="B1730" s="87">
        <v>44830</v>
      </c>
      <c r="C1730" t="s">
        <v>121</v>
      </c>
      <c r="D1730" t="s">
        <v>122</v>
      </c>
      <c r="E1730" s="34" t="s">
        <v>7938</v>
      </c>
      <c r="F1730" s="34">
        <f t="shared" si="134"/>
        <v>1729</v>
      </c>
      <c r="G1730" s="34" t="s">
        <v>4985</v>
      </c>
      <c r="H1730">
        <v>18</v>
      </c>
      <c r="I1730" s="34" t="s">
        <v>6141</v>
      </c>
      <c r="J1730" s="34" t="s">
        <v>4988</v>
      </c>
      <c r="K1730" s="34" t="str">
        <f>VLOOKUP(J1730,[2]CodMpios!$B$347:$E$362,4,FALSE)</f>
        <v>18001 - Florencia</v>
      </c>
      <c r="L1730" s="34" t="str">
        <f>VLOOKUP($J1730,[2]Coord_Mpios_X_Y!$B$2:$K$1123,9,FALSE)</f>
        <v>1,749138703818</v>
      </c>
      <c r="M1730" s="34" t="str">
        <f>VLOOKUP($J1730,[2]Coord_Mpios_X_Y!$B$2:$K$1123,10,FALSE)</f>
        <v>-75,558239064333</v>
      </c>
      <c r="N1730" s="34" t="s">
        <v>139</v>
      </c>
      <c r="O1730" s="34" t="s">
        <v>126</v>
      </c>
      <c r="Q1730" s="34" t="s">
        <v>127</v>
      </c>
      <c r="R1730" s="34">
        <v>4962860</v>
      </c>
      <c r="S1730" s="34" t="str">
        <f t="shared" ref="S1730:S1793" si="135">CONCATENATE(Q1730,R1730)</f>
        <v>CC4962860</v>
      </c>
      <c r="T1730" s="34" t="s">
        <v>144</v>
      </c>
      <c r="U1730" s="34" t="s">
        <v>145</v>
      </c>
      <c r="V1730" s="34" t="s">
        <v>5085</v>
      </c>
      <c r="W1730" s="34" t="s">
        <v>303</v>
      </c>
      <c r="X1730" s="87">
        <v>19639</v>
      </c>
      <c r="Y1730">
        <v>69</v>
      </c>
      <c r="Z1730" s="36">
        <f>VLOOKUP($Y1730,[2]Edades!$A$3:$H$153,4,FALSE)</f>
        <v>6</v>
      </c>
      <c r="AA1730" s="34" t="str">
        <f>VLOOKUP($Y1730,[2]Edades!$A$3:$H$153,6,FALSE)</f>
        <v>6 - Persona mayor</v>
      </c>
      <c r="AB1730" s="34">
        <f>VLOOKUP($Y1730,[2]Edades!$A$3:$H$153,7,FALSE)</f>
        <v>14</v>
      </c>
      <c r="AC1730" s="34" t="str">
        <f>VLOOKUP($Y1730,[2]Edades!$A$3:$H$153,8,FALSE)</f>
        <v>65-69</v>
      </c>
      <c r="AD1730" s="34" t="s">
        <v>146</v>
      </c>
      <c r="AE1730">
        <v>1</v>
      </c>
      <c r="AF1730" s="34" t="s">
        <v>2137</v>
      </c>
      <c r="AG1730" s="34" t="s">
        <v>2127</v>
      </c>
      <c r="AH1730" s="34" t="s">
        <v>2127</v>
      </c>
      <c r="AK1730" s="34" t="s">
        <v>139</v>
      </c>
      <c r="AM1730" s="34" t="s">
        <v>2127</v>
      </c>
      <c r="AN1730" s="36" t="s">
        <v>2127</v>
      </c>
      <c r="AO1730" s="36" t="s">
        <v>2127</v>
      </c>
      <c r="AP1730" s="34" t="s">
        <v>2127</v>
      </c>
      <c r="AQ1730" s="36" t="s">
        <v>2127</v>
      </c>
      <c r="AR1730" s="34" t="s">
        <v>2098</v>
      </c>
      <c r="AS1730" s="91" t="s">
        <v>7802</v>
      </c>
      <c r="AT1730" s="34">
        <v>3115071572</v>
      </c>
      <c r="AU1730" s="34" t="s">
        <v>2127</v>
      </c>
      <c r="AX1730" s="90"/>
      <c r="BA1730" s="91"/>
      <c r="BB1730" s="91"/>
      <c r="BC1730" s="91"/>
      <c r="BF1730" s="34" t="s">
        <v>4983</v>
      </c>
      <c r="BG1730" s="92" t="s">
        <v>2098</v>
      </c>
      <c r="BM1730" s="36" t="s">
        <v>131</v>
      </c>
      <c r="BN1730" s="34" t="s">
        <v>132</v>
      </c>
      <c r="BO1730" s="36">
        <v>0</v>
      </c>
      <c r="BQ1730" s="94"/>
      <c r="BS1730" s="36" t="s">
        <v>2127</v>
      </c>
      <c r="BU1730" s="95"/>
      <c r="BV1730" s="95"/>
      <c r="BW1730" s="61"/>
      <c r="BX1730" s="60"/>
      <c r="BY1730" s="59" t="str">
        <f t="shared" ref="BY1730:BY1793" ca="1" si="136">IFERROR(IF(BW1730="","",BW1730-TODAY()),"SIN DATO")</f>
        <v/>
      </c>
      <c r="CD1730" s="68"/>
      <c r="CE1730" s="68"/>
      <c r="CF1730" s="67"/>
      <c r="CG1730">
        <v>84</v>
      </c>
      <c r="CH1730" s="2">
        <v>160</v>
      </c>
      <c r="CI1730" s="4">
        <f t="shared" ref="CI1730:CI1793" si="137">(CG1730/((CH1730/100)*(CH1730/100)))</f>
        <v>32.812499999999993</v>
      </c>
      <c r="CJ1730" s="5" t="str">
        <f t="shared" ref="CJ1730:CJ1793" si="138">IFERROR(IF(CI1730&lt;=18.5,"BAJO PESO",IF(AND(CI1730&gt;18.5,CI1730&lt;25),"NORMAL",IF(AND(CI1730&gt;=25,CI1730&lt;=30),"SOBREPESO","OBESIDAD"))),"SIN DATO")</f>
        <v>OBESIDAD</v>
      </c>
      <c r="CK1730" s="36">
        <v>0</v>
      </c>
      <c r="CL1730" s="66"/>
      <c r="CM1730" s="89">
        <v>44580</v>
      </c>
      <c r="CN1730" s="97">
        <v>44600</v>
      </c>
      <c r="CP1730"/>
      <c r="CQ1730" s="65"/>
      <c r="CR1730" s="65"/>
      <c r="CS1730" s="98"/>
      <c r="CT1730"/>
      <c r="CU1730"/>
      <c r="CV1730" s="97"/>
      <c r="CW1730" s="2">
        <v>120</v>
      </c>
      <c r="CX1730" s="82">
        <v>80</v>
      </c>
      <c r="DG1730" s="64"/>
      <c r="DI1730" s="89"/>
      <c r="DJ1730" s="89"/>
      <c r="DN1730" s="34"/>
      <c r="DO1730" s="34"/>
      <c r="DP1730" s="34"/>
      <c r="DQ1730" s="34"/>
      <c r="DR1730" s="34"/>
      <c r="DS1730" s="34" t="s">
        <v>2127</v>
      </c>
      <c r="DT1730" s="34"/>
      <c r="DU1730" s="47">
        <v>44600</v>
      </c>
      <c r="DY1730" s="1">
        <v>2</v>
      </c>
      <c r="DZ1730" t="s">
        <v>7941</v>
      </c>
      <c r="EA1730" s="4">
        <v>0.95</v>
      </c>
      <c r="EB1730" s="4">
        <v>104</v>
      </c>
      <c r="EC1730" s="4">
        <v>179</v>
      </c>
      <c r="ED1730" s="4">
        <v>115</v>
      </c>
      <c r="EE1730" s="4">
        <v>39.700000000000003</v>
      </c>
      <c r="EF1730" s="4">
        <v>123</v>
      </c>
      <c r="EG1730" s="4">
        <v>2</v>
      </c>
      <c r="EJ1730"/>
      <c r="EL1730" s="34"/>
      <c r="EN1730" s="34"/>
    </row>
    <row r="1731" spans="1:144" x14ac:dyDescent="0.25">
      <c r="A1731" s="85">
        <v>2022</v>
      </c>
      <c r="B1731" s="87">
        <v>44830</v>
      </c>
      <c r="C1731" t="s">
        <v>121</v>
      </c>
      <c r="D1731" t="s">
        <v>122</v>
      </c>
      <c r="E1731" s="34" t="s">
        <v>7938</v>
      </c>
      <c r="F1731" s="34">
        <f t="shared" ref="F1731:F1794" si="139">F1730+1</f>
        <v>1730</v>
      </c>
      <c r="G1731" s="34" t="s">
        <v>4985</v>
      </c>
      <c r="H1731">
        <v>18</v>
      </c>
      <c r="I1731" s="34" t="s">
        <v>6141</v>
      </c>
      <c r="J1731" s="34" t="s">
        <v>4988</v>
      </c>
      <c r="K1731" s="34" t="str">
        <f>VLOOKUP(J1731,[2]CodMpios!$B$347:$E$362,4,FALSE)</f>
        <v>18001 - Florencia</v>
      </c>
      <c r="L1731" s="34" t="str">
        <f>VLOOKUP($J1731,[2]Coord_Mpios_X_Y!$B$2:$K$1123,9,FALSE)</f>
        <v>1,749138703818</v>
      </c>
      <c r="M1731" s="34" t="str">
        <f>VLOOKUP($J1731,[2]Coord_Mpios_X_Y!$B$2:$K$1123,10,FALSE)</f>
        <v>-75,558239064333</v>
      </c>
      <c r="N1731" s="34" t="s">
        <v>139</v>
      </c>
      <c r="O1731" s="34" t="s">
        <v>126</v>
      </c>
      <c r="Q1731" s="34" t="s">
        <v>127</v>
      </c>
      <c r="R1731" s="34">
        <v>40759382</v>
      </c>
      <c r="S1731" s="34" t="str">
        <f t="shared" si="135"/>
        <v>CC40759382</v>
      </c>
      <c r="T1731" s="34" t="s">
        <v>309</v>
      </c>
      <c r="U1731" s="34" t="s">
        <v>2531</v>
      </c>
      <c r="V1731" s="34" t="s">
        <v>495</v>
      </c>
      <c r="W1731" s="34" t="s">
        <v>5131</v>
      </c>
      <c r="X1731" s="87">
        <v>21858</v>
      </c>
      <c r="Y1731">
        <v>63</v>
      </c>
      <c r="Z1731" s="36">
        <f>VLOOKUP($Y1731,[2]Edades!$A$3:$H$153,4,FALSE)</f>
        <v>6</v>
      </c>
      <c r="AA1731" s="34" t="str">
        <f>VLOOKUP($Y1731,[2]Edades!$A$3:$H$153,6,FALSE)</f>
        <v>6 - Persona mayor</v>
      </c>
      <c r="AB1731" s="34">
        <f>VLOOKUP($Y1731,[2]Edades!$A$3:$H$153,7,FALSE)</f>
        <v>13</v>
      </c>
      <c r="AC1731" s="34" t="str">
        <f>VLOOKUP($Y1731,[2]Edades!$A$3:$H$153,8,FALSE)</f>
        <v>60-64</v>
      </c>
      <c r="AD1731" s="34" t="s">
        <v>129</v>
      </c>
      <c r="AE1731" s="1">
        <v>2</v>
      </c>
      <c r="AF1731" s="34" t="s">
        <v>2137</v>
      </c>
      <c r="AG1731" s="34" t="s">
        <v>2127</v>
      </c>
      <c r="AH1731" s="34" t="s">
        <v>2127</v>
      </c>
      <c r="AK1731" s="34" t="s">
        <v>2127</v>
      </c>
      <c r="AM1731" s="34" t="s">
        <v>2127</v>
      </c>
      <c r="AN1731" s="36" t="s">
        <v>2127</v>
      </c>
      <c r="AO1731" s="36" t="s">
        <v>2127</v>
      </c>
      <c r="AP1731" s="34" t="s">
        <v>2127</v>
      </c>
      <c r="AQ1731" s="36" t="s">
        <v>2127</v>
      </c>
      <c r="AR1731" s="34" t="s">
        <v>2098</v>
      </c>
      <c r="AS1731" s="91" t="s">
        <v>7803</v>
      </c>
      <c r="AT1731" s="34">
        <v>3138976078</v>
      </c>
      <c r="AU1731" s="34" t="s">
        <v>2127</v>
      </c>
      <c r="AX1731" s="90"/>
      <c r="BA1731" s="91"/>
      <c r="BB1731" s="91"/>
      <c r="BC1731" s="91"/>
      <c r="BF1731" s="34" t="s">
        <v>4983</v>
      </c>
      <c r="BG1731" s="92" t="s">
        <v>2098</v>
      </c>
      <c r="BM1731" s="36" t="s">
        <v>131</v>
      </c>
      <c r="BN1731" s="34" t="s">
        <v>132</v>
      </c>
      <c r="BO1731" s="36">
        <v>0</v>
      </c>
      <c r="BQ1731" s="94"/>
      <c r="BS1731" s="36" t="s">
        <v>2127</v>
      </c>
      <c r="BU1731" s="95"/>
      <c r="BV1731" s="95"/>
      <c r="BW1731" s="61"/>
      <c r="BX1731" s="60"/>
      <c r="BY1731" s="59" t="str">
        <f t="shared" ca="1" si="136"/>
        <v/>
      </c>
      <c r="CD1731" s="68"/>
      <c r="CE1731" s="68"/>
      <c r="CF1731" s="67"/>
      <c r="CG1731">
        <v>94</v>
      </c>
      <c r="CH1731" s="2">
        <v>160</v>
      </c>
      <c r="CI1731" s="4">
        <f t="shared" si="137"/>
        <v>36.718749999999993</v>
      </c>
      <c r="CJ1731" s="5" t="str">
        <f t="shared" si="138"/>
        <v>OBESIDAD</v>
      </c>
      <c r="CK1731" s="36">
        <v>0</v>
      </c>
      <c r="CL1731" s="66"/>
      <c r="CM1731" s="89">
        <v>44580</v>
      </c>
      <c r="CN1731" s="97">
        <v>44580</v>
      </c>
      <c r="CP1731"/>
      <c r="CQ1731" s="65"/>
      <c r="CR1731" s="65"/>
      <c r="CS1731" s="98"/>
      <c r="CT1731"/>
      <c r="CU1731"/>
      <c r="CV1731" s="97"/>
      <c r="CW1731" s="2">
        <v>150</v>
      </c>
      <c r="CX1731" s="82">
        <v>100</v>
      </c>
      <c r="DG1731" s="64"/>
      <c r="DI1731" s="89"/>
      <c r="DJ1731" s="89"/>
      <c r="DN1731" s="34"/>
      <c r="DO1731" s="34"/>
      <c r="DP1731" s="34"/>
      <c r="DQ1731" s="34"/>
      <c r="DR1731" s="34"/>
      <c r="DS1731" s="34" t="s">
        <v>2127</v>
      </c>
      <c r="DT1731" s="34"/>
      <c r="DU1731" s="47">
        <v>44600</v>
      </c>
      <c r="DZ1731" t="s">
        <v>7941</v>
      </c>
      <c r="EA1731" s="4">
        <v>1.2</v>
      </c>
      <c r="EB1731" s="4">
        <v>112</v>
      </c>
      <c r="EC1731" s="4">
        <v>152</v>
      </c>
      <c r="ED1731" s="4">
        <v>79</v>
      </c>
      <c r="EE1731" s="4">
        <v>32</v>
      </c>
      <c r="EF1731" s="4">
        <v>205</v>
      </c>
      <c r="EG1731" s="4">
        <v>56.96</v>
      </c>
      <c r="EJ1731"/>
      <c r="EL1731" s="34"/>
      <c r="EN1731" s="34"/>
    </row>
    <row r="1732" spans="1:144" x14ac:dyDescent="0.25">
      <c r="A1732" s="85">
        <v>2022</v>
      </c>
      <c r="B1732" s="87">
        <v>44830</v>
      </c>
      <c r="C1732" t="s">
        <v>121</v>
      </c>
      <c r="D1732" t="s">
        <v>122</v>
      </c>
      <c r="E1732" s="34" t="s">
        <v>7938</v>
      </c>
      <c r="F1732" s="34">
        <f t="shared" si="139"/>
        <v>1731</v>
      </c>
      <c r="G1732" s="34" t="s">
        <v>4985</v>
      </c>
      <c r="H1732">
        <v>18</v>
      </c>
      <c r="I1732" s="34" t="s">
        <v>6141</v>
      </c>
      <c r="J1732" s="34" t="s">
        <v>4988</v>
      </c>
      <c r="K1732" s="34" t="str">
        <f>VLOOKUP(J1732,[2]CodMpios!$B$347:$E$362,4,FALSE)</f>
        <v>18001 - Florencia</v>
      </c>
      <c r="L1732" s="34" t="str">
        <f>VLOOKUP($J1732,[2]Coord_Mpios_X_Y!$B$2:$K$1123,9,FALSE)</f>
        <v>1,749138703818</v>
      </c>
      <c r="M1732" s="34" t="str">
        <f>VLOOKUP($J1732,[2]Coord_Mpios_X_Y!$B$2:$K$1123,10,FALSE)</f>
        <v>-75,558239064333</v>
      </c>
      <c r="N1732" s="34" t="s">
        <v>125</v>
      </c>
      <c r="O1732" s="34" t="s">
        <v>126</v>
      </c>
      <c r="Q1732" s="34" t="s">
        <v>127</v>
      </c>
      <c r="R1732" s="34">
        <v>40760242</v>
      </c>
      <c r="S1732" s="34" t="str">
        <f t="shared" si="135"/>
        <v>CC40760242</v>
      </c>
      <c r="T1732" s="34" t="s">
        <v>739</v>
      </c>
      <c r="V1732" s="34" t="s">
        <v>5130</v>
      </c>
      <c r="W1732" s="34" t="s">
        <v>927</v>
      </c>
      <c r="X1732" s="87">
        <v>22380</v>
      </c>
      <c r="Y1732">
        <v>61</v>
      </c>
      <c r="Z1732" s="36">
        <f>VLOOKUP($Y1732,[2]Edades!$A$3:$H$153,4,FALSE)</f>
        <v>6</v>
      </c>
      <c r="AA1732" s="34" t="str">
        <f>VLOOKUP($Y1732,[2]Edades!$A$3:$H$153,6,FALSE)</f>
        <v>6 - Persona mayor</v>
      </c>
      <c r="AB1732" s="34">
        <f>VLOOKUP($Y1732,[2]Edades!$A$3:$H$153,7,FALSE)</f>
        <v>13</v>
      </c>
      <c r="AC1732" s="34" t="str">
        <f>VLOOKUP($Y1732,[2]Edades!$A$3:$H$153,8,FALSE)</f>
        <v>60-64</v>
      </c>
      <c r="AD1732" s="34" t="s">
        <v>129</v>
      </c>
      <c r="AE1732" s="1">
        <v>2</v>
      </c>
      <c r="AF1732" s="34" t="s">
        <v>2137</v>
      </c>
      <c r="AG1732" s="34" t="s">
        <v>2127</v>
      </c>
      <c r="AH1732" s="34" t="s">
        <v>2127</v>
      </c>
      <c r="AK1732" s="34" t="s">
        <v>125</v>
      </c>
      <c r="AM1732" s="34" t="s">
        <v>2127</v>
      </c>
      <c r="AN1732" s="36" t="s">
        <v>2127</v>
      </c>
      <c r="AO1732" s="36" t="s">
        <v>2127</v>
      </c>
      <c r="AP1732" s="34" t="s">
        <v>2127</v>
      </c>
      <c r="AQ1732" s="36" t="s">
        <v>2127</v>
      </c>
      <c r="AR1732" s="34" t="s">
        <v>2098</v>
      </c>
      <c r="AS1732" s="91" t="s">
        <v>7804</v>
      </c>
      <c r="AT1732" s="34">
        <v>3013707427</v>
      </c>
      <c r="AU1732" s="34" t="s">
        <v>2127</v>
      </c>
      <c r="AX1732" s="90"/>
      <c r="BA1732" s="91"/>
      <c r="BB1732" s="91"/>
      <c r="BC1732" s="91"/>
      <c r="BF1732" s="34" t="s">
        <v>4983</v>
      </c>
      <c r="BG1732" s="92" t="s">
        <v>2098</v>
      </c>
      <c r="BM1732" s="36" t="s">
        <v>131</v>
      </c>
      <c r="BN1732" s="34" t="s">
        <v>132</v>
      </c>
      <c r="BO1732" s="36">
        <v>0</v>
      </c>
      <c r="BQ1732" s="94"/>
      <c r="BS1732" s="36" t="s">
        <v>2127</v>
      </c>
      <c r="BU1732" s="95"/>
      <c r="BV1732" s="95"/>
      <c r="BW1732" s="61"/>
      <c r="BX1732" s="60"/>
      <c r="BY1732" s="59" t="str">
        <f t="shared" ca="1" si="136"/>
        <v/>
      </c>
      <c r="CD1732" s="68"/>
      <c r="CE1732" s="68"/>
      <c r="CF1732" s="67"/>
      <c r="CG1732"/>
      <c r="CH1732" s="2"/>
      <c r="CI1732" s="4" t="e">
        <f t="shared" si="137"/>
        <v>#DIV/0!</v>
      </c>
      <c r="CJ1732" s="5" t="str">
        <f t="shared" si="138"/>
        <v>SIN DATO</v>
      </c>
      <c r="CK1732" s="36">
        <v>0</v>
      </c>
      <c r="CL1732" s="66"/>
      <c r="CM1732" s="89">
        <v>44552</v>
      </c>
      <c r="CN1732" s="97"/>
      <c r="CP1732"/>
      <c r="CQ1732" s="65"/>
      <c r="CR1732" s="65"/>
      <c r="CS1732" s="98"/>
      <c r="CT1732"/>
      <c r="CU1732"/>
      <c r="CV1732" s="97"/>
      <c r="CW1732" s="2"/>
      <c r="CX1732" s="82"/>
      <c r="DG1732" s="64"/>
      <c r="DI1732" s="89"/>
      <c r="DJ1732" s="89"/>
      <c r="DN1732" s="34"/>
      <c r="DO1732" s="34"/>
      <c r="DP1732" s="34"/>
      <c r="DQ1732" s="34"/>
      <c r="DR1732" s="34"/>
      <c r="DS1732" s="34" t="s">
        <v>2127</v>
      </c>
      <c r="DT1732" s="34"/>
      <c r="DZ1732" t="s">
        <v>7941</v>
      </c>
      <c r="EB1732" s="4"/>
      <c r="EJ1732"/>
      <c r="EL1732" s="34"/>
      <c r="EN1732" s="34"/>
    </row>
    <row r="1733" spans="1:144" x14ac:dyDescent="0.25">
      <c r="A1733" s="85">
        <v>2022</v>
      </c>
      <c r="B1733" s="87">
        <v>44830</v>
      </c>
      <c r="C1733" t="s">
        <v>121</v>
      </c>
      <c r="D1733" t="s">
        <v>122</v>
      </c>
      <c r="E1733" s="34" t="s">
        <v>7938</v>
      </c>
      <c r="F1733" s="34">
        <f t="shared" si="139"/>
        <v>1732</v>
      </c>
      <c r="G1733" s="34" t="s">
        <v>4985</v>
      </c>
      <c r="H1733">
        <v>18</v>
      </c>
      <c r="I1733" s="34" t="s">
        <v>6141</v>
      </c>
      <c r="J1733" s="34" t="s">
        <v>5032</v>
      </c>
      <c r="K1733" s="34" t="str">
        <f>VLOOKUP(J1733,[2]CodMpios!$B$347:$E$362,4,FALSE)</f>
        <v>18150 - Cartagena Del Chaira</v>
      </c>
      <c r="L1733" s="34" t="str">
        <f>VLOOKUP($J1733,[2]Coord_Mpios_X_Y!$B$2:$K$1123,9,FALSE)</f>
        <v>0,647693081213</v>
      </c>
      <c r="M1733" s="34" t="str">
        <f>VLOOKUP($J1733,[2]Coord_Mpios_X_Y!$B$2:$K$1123,10,FALSE)</f>
        <v>-74,272354990827</v>
      </c>
      <c r="N1733" s="34" t="s">
        <v>139</v>
      </c>
      <c r="O1733" s="34" t="s">
        <v>126</v>
      </c>
      <c r="Q1733" s="34" t="s">
        <v>127</v>
      </c>
      <c r="R1733" s="34">
        <v>40730363</v>
      </c>
      <c r="S1733" s="34" t="str">
        <f t="shared" si="135"/>
        <v>CC40730363</v>
      </c>
      <c r="T1733" s="34" t="s">
        <v>2428</v>
      </c>
      <c r="V1733" s="34" t="s">
        <v>2161</v>
      </c>
      <c r="W1733" s="34" t="s">
        <v>207</v>
      </c>
      <c r="X1733" s="87">
        <v>26909</v>
      </c>
      <c r="Y1733">
        <v>49</v>
      </c>
      <c r="Z1733" s="36">
        <f>VLOOKUP($Y1733,[2]Edades!$A$3:$H$153,4,FALSE)</f>
        <v>5</v>
      </c>
      <c r="AA1733" s="34" t="str">
        <f>VLOOKUP($Y1733,[2]Edades!$A$3:$H$153,6,FALSE)</f>
        <v>5 - Adultez</v>
      </c>
      <c r="AB1733" s="34">
        <f>VLOOKUP($Y1733,[2]Edades!$A$3:$H$153,7,FALSE)</f>
        <v>10</v>
      </c>
      <c r="AC1733" s="34" t="str">
        <f>VLOOKUP($Y1733,[2]Edades!$A$3:$H$153,8,FALSE)</f>
        <v>45-49</v>
      </c>
      <c r="AD1733" s="34" t="s">
        <v>129</v>
      </c>
      <c r="AE1733">
        <v>2</v>
      </c>
      <c r="AF1733" s="34" t="s">
        <v>130</v>
      </c>
      <c r="AG1733" s="34" t="s">
        <v>2127</v>
      </c>
      <c r="AH1733" s="34" t="s">
        <v>2127</v>
      </c>
      <c r="AK1733" s="34" t="s">
        <v>2127</v>
      </c>
      <c r="AM1733" s="34" t="s">
        <v>2127</v>
      </c>
      <c r="AN1733" s="36" t="s">
        <v>2127</v>
      </c>
      <c r="AO1733" s="36" t="s">
        <v>2127</v>
      </c>
      <c r="AP1733" s="34" t="s">
        <v>2127</v>
      </c>
      <c r="AQ1733" s="36" t="s">
        <v>2127</v>
      </c>
      <c r="AR1733" s="34" t="s">
        <v>5318</v>
      </c>
      <c r="AS1733" s="91" t="s">
        <v>7805</v>
      </c>
      <c r="AT1733" s="34">
        <v>3136809552</v>
      </c>
      <c r="AU1733" s="34" t="s">
        <v>2127</v>
      </c>
      <c r="AX1733" s="90"/>
      <c r="BA1733" s="91"/>
      <c r="BB1733" s="91"/>
      <c r="BC1733" s="91"/>
      <c r="BF1733" s="34" t="s">
        <v>4983</v>
      </c>
      <c r="BG1733" s="92" t="s">
        <v>2098</v>
      </c>
      <c r="BM1733" s="45" t="s">
        <v>2127</v>
      </c>
      <c r="BN1733" s="93" t="s">
        <v>2127</v>
      </c>
      <c r="BO1733">
        <v>0</v>
      </c>
      <c r="BQ1733" s="94"/>
      <c r="BS1733" s="36" t="s">
        <v>2127</v>
      </c>
      <c r="BU1733" s="95"/>
      <c r="BV1733" s="95"/>
      <c r="BW1733" s="61"/>
      <c r="BX1733" s="60"/>
      <c r="BY1733" s="59" t="str">
        <f t="shared" ca="1" si="136"/>
        <v/>
      </c>
      <c r="CD1733" s="68"/>
      <c r="CE1733" s="68"/>
      <c r="CF1733" s="67"/>
      <c r="CG1733"/>
      <c r="CH1733" s="2"/>
      <c r="CI1733" s="4" t="e">
        <f t="shared" si="137"/>
        <v>#DIV/0!</v>
      </c>
      <c r="CJ1733" s="5" t="str">
        <f t="shared" si="138"/>
        <v>SIN DATO</v>
      </c>
      <c r="CK1733" s="36">
        <v>0</v>
      </c>
      <c r="CL1733" s="66"/>
      <c r="CM1733" s="89">
        <v>44581</v>
      </c>
      <c r="CN1733" s="97"/>
      <c r="CP1733"/>
      <c r="CQ1733" s="65"/>
      <c r="CR1733" s="65"/>
      <c r="CS1733" s="98"/>
      <c r="CT1733"/>
      <c r="CU1733"/>
      <c r="CV1733" s="97"/>
      <c r="CW1733" s="2"/>
      <c r="CX1733" s="82"/>
      <c r="DG1733" s="64"/>
      <c r="DI1733" s="89"/>
      <c r="DJ1733" s="89"/>
      <c r="DN1733" s="34"/>
      <c r="DO1733" s="34"/>
      <c r="DP1733" s="34"/>
      <c r="DQ1733" s="34"/>
      <c r="DR1733" s="34"/>
      <c r="DS1733" s="34" t="s">
        <v>2127</v>
      </c>
      <c r="DT1733" s="34"/>
      <c r="DZ1733" t="s">
        <v>7941</v>
      </c>
      <c r="EB1733" s="4"/>
      <c r="EJ1733"/>
      <c r="EL1733" s="34"/>
      <c r="EN1733" s="34"/>
    </row>
    <row r="1734" spans="1:144" x14ac:dyDescent="0.25">
      <c r="A1734" s="85">
        <v>2022</v>
      </c>
      <c r="B1734" s="87">
        <v>44830</v>
      </c>
      <c r="C1734" t="s">
        <v>121</v>
      </c>
      <c r="D1734" t="s">
        <v>122</v>
      </c>
      <c r="E1734" s="34" t="s">
        <v>7938</v>
      </c>
      <c r="F1734" s="34">
        <f t="shared" si="139"/>
        <v>1733</v>
      </c>
      <c r="G1734" s="34" t="s">
        <v>4985</v>
      </c>
      <c r="H1734">
        <v>18</v>
      </c>
      <c r="I1734" s="34" t="s">
        <v>6141</v>
      </c>
      <c r="J1734" s="34" t="s">
        <v>4988</v>
      </c>
      <c r="K1734" s="34" t="str">
        <f>VLOOKUP(J1734,[2]CodMpios!$B$347:$E$362,4,FALSE)</f>
        <v>18001 - Florencia</v>
      </c>
      <c r="L1734" s="34" t="str">
        <f>VLOOKUP($J1734,[2]Coord_Mpios_X_Y!$B$2:$K$1123,9,FALSE)</f>
        <v>1,749138703818</v>
      </c>
      <c r="M1734" s="34" t="str">
        <f>VLOOKUP($J1734,[2]Coord_Mpios_X_Y!$B$2:$K$1123,10,FALSE)</f>
        <v>-75,558239064333</v>
      </c>
      <c r="N1734" s="34" t="s">
        <v>125</v>
      </c>
      <c r="O1734" s="34" t="s">
        <v>126</v>
      </c>
      <c r="Q1734" s="34" t="s">
        <v>127</v>
      </c>
      <c r="R1734" s="34">
        <v>78028732</v>
      </c>
      <c r="S1734" s="34" t="str">
        <f t="shared" si="135"/>
        <v>CC78028732</v>
      </c>
      <c r="T1734" s="34" t="s">
        <v>533</v>
      </c>
      <c r="V1734" s="34" t="s">
        <v>5129</v>
      </c>
      <c r="W1734" s="34" t="s">
        <v>2195</v>
      </c>
      <c r="X1734" s="87">
        <v>24218</v>
      </c>
      <c r="Y1734">
        <v>56</v>
      </c>
      <c r="Z1734" s="36">
        <f>VLOOKUP($Y1734,[2]Edades!$A$3:$H$153,4,FALSE)</f>
        <v>5</v>
      </c>
      <c r="AA1734" s="34" t="str">
        <f>VLOOKUP($Y1734,[2]Edades!$A$3:$H$153,6,FALSE)</f>
        <v>5 - Adultez</v>
      </c>
      <c r="AB1734" s="34">
        <f>VLOOKUP($Y1734,[2]Edades!$A$3:$H$153,7,FALSE)</f>
        <v>12</v>
      </c>
      <c r="AC1734" s="34" t="str">
        <f>VLOOKUP($Y1734,[2]Edades!$A$3:$H$153,8,FALSE)</f>
        <v>55-59</v>
      </c>
      <c r="AD1734" s="34" t="s">
        <v>146</v>
      </c>
      <c r="AE1734">
        <v>1</v>
      </c>
      <c r="AF1734" s="34" t="s">
        <v>130</v>
      </c>
      <c r="AG1734" s="34" t="s">
        <v>2127</v>
      </c>
      <c r="AH1734" s="34" t="s">
        <v>2127</v>
      </c>
      <c r="AK1734" s="34" t="s">
        <v>125</v>
      </c>
      <c r="AM1734" s="34" t="s">
        <v>2127</v>
      </c>
      <c r="AN1734" s="36" t="s">
        <v>2127</v>
      </c>
      <c r="AO1734" s="36" t="s">
        <v>2127</v>
      </c>
      <c r="AP1734" s="34" t="s">
        <v>2127</v>
      </c>
      <c r="AQ1734" s="36" t="s">
        <v>2127</v>
      </c>
      <c r="AR1734" s="34" t="s">
        <v>2098</v>
      </c>
      <c r="AS1734" s="91" t="s">
        <v>7806</v>
      </c>
      <c r="AT1734" s="34">
        <v>3153886545</v>
      </c>
      <c r="AU1734" s="34" t="s">
        <v>2127</v>
      </c>
      <c r="AX1734" s="90"/>
      <c r="BA1734" s="91"/>
      <c r="BB1734" s="91"/>
      <c r="BC1734" s="91"/>
      <c r="BF1734" s="34" t="s">
        <v>4983</v>
      </c>
      <c r="BG1734" s="92" t="s">
        <v>2098</v>
      </c>
      <c r="BM1734" s="36" t="s">
        <v>131</v>
      </c>
      <c r="BN1734" s="34" t="s">
        <v>132</v>
      </c>
      <c r="BO1734" s="36">
        <v>0</v>
      </c>
      <c r="BQ1734" s="94"/>
      <c r="BS1734" s="36" t="s">
        <v>2127</v>
      </c>
      <c r="BU1734" s="95"/>
      <c r="BV1734" s="95"/>
      <c r="BW1734" s="61"/>
      <c r="BX1734" s="60"/>
      <c r="BY1734" s="59" t="str">
        <f t="shared" ca="1" si="136"/>
        <v/>
      </c>
      <c r="CD1734" s="68"/>
      <c r="CE1734" s="68"/>
      <c r="CF1734" s="67"/>
      <c r="CG1734"/>
      <c r="CH1734" s="2"/>
      <c r="CI1734" s="4" t="e">
        <f t="shared" si="137"/>
        <v>#DIV/0!</v>
      </c>
      <c r="CJ1734" s="5" t="str">
        <f t="shared" si="138"/>
        <v>SIN DATO</v>
      </c>
      <c r="CK1734" s="36">
        <v>0</v>
      </c>
      <c r="CL1734" s="66"/>
      <c r="CM1734" s="89">
        <v>44581</v>
      </c>
      <c r="CN1734" s="97"/>
      <c r="CP1734"/>
      <c r="CQ1734" s="65"/>
      <c r="CR1734" s="65"/>
      <c r="CS1734" s="98"/>
      <c r="CT1734"/>
      <c r="CU1734"/>
      <c r="CV1734" s="97"/>
      <c r="CW1734" s="2"/>
      <c r="CX1734" s="82"/>
      <c r="DG1734" s="64"/>
      <c r="DI1734" s="89"/>
      <c r="DJ1734" s="89"/>
      <c r="DN1734" s="34"/>
      <c r="DO1734" s="34"/>
      <c r="DP1734" s="34"/>
      <c r="DQ1734" s="34"/>
      <c r="DR1734" s="34"/>
      <c r="DS1734" s="34" t="s">
        <v>2127</v>
      </c>
      <c r="DT1734" s="34"/>
      <c r="DZ1734" t="s">
        <v>2127</v>
      </c>
      <c r="EB1734" s="4"/>
      <c r="EJ1734"/>
      <c r="EL1734" s="34"/>
      <c r="EN1734" s="34"/>
    </row>
    <row r="1735" spans="1:144" x14ac:dyDescent="0.25">
      <c r="A1735" s="85">
        <v>2022</v>
      </c>
      <c r="B1735" s="87">
        <v>44830</v>
      </c>
      <c r="C1735" t="s">
        <v>121</v>
      </c>
      <c r="D1735" t="s">
        <v>122</v>
      </c>
      <c r="E1735" s="34" t="s">
        <v>7938</v>
      </c>
      <c r="F1735" s="34">
        <f t="shared" si="139"/>
        <v>1734</v>
      </c>
      <c r="G1735" s="34" t="s">
        <v>4985</v>
      </c>
      <c r="H1735">
        <v>18</v>
      </c>
      <c r="I1735" s="34" t="s">
        <v>6141</v>
      </c>
      <c r="J1735" s="34" t="s">
        <v>4996</v>
      </c>
      <c r="K1735" s="34" t="str">
        <f>VLOOKUP(J1735,[2]CodMpios!$B$347:$E$362,4,FALSE)</f>
        <v>18247 - El Doncello</v>
      </c>
      <c r="L1735" s="34" t="str">
        <f>VLOOKUP($J1735,[2]Coord_Mpios_X_Y!$B$2:$K$1123,9,FALSE)</f>
        <v>1,791385903474</v>
      </c>
      <c r="M1735" s="34" t="str">
        <f>VLOOKUP($J1735,[2]Coord_Mpios_X_Y!$B$2:$K$1123,10,FALSE)</f>
        <v>-75,193944154894</v>
      </c>
      <c r="N1735" s="34" t="s">
        <v>125</v>
      </c>
      <c r="O1735" s="34" t="s">
        <v>126</v>
      </c>
      <c r="Q1735" s="34" t="s">
        <v>127</v>
      </c>
      <c r="R1735" s="34">
        <v>40725821</v>
      </c>
      <c r="S1735" s="34" t="str">
        <f t="shared" si="135"/>
        <v>CC40725821</v>
      </c>
      <c r="T1735" s="34" t="s">
        <v>134</v>
      </c>
      <c r="V1735" s="34" t="s">
        <v>5128</v>
      </c>
      <c r="W1735" s="34" t="s">
        <v>1265</v>
      </c>
      <c r="X1735" s="87">
        <v>21523</v>
      </c>
      <c r="Y1735">
        <v>64</v>
      </c>
      <c r="Z1735" s="36">
        <f>VLOOKUP($Y1735,[2]Edades!$A$3:$H$153,4,FALSE)</f>
        <v>6</v>
      </c>
      <c r="AA1735" s="34" t="str">
        <f>VLOOKUP($Y1735,[2]Edades!$A$3:$H$153,6,FALSE)</f>
        <v>6 - Persona mayor</v>
      </c>
      <c r="AB1735" s="34">
        <f>VLOOKUP($Y1735,[2]Edades!$A$3:$H$153,7,FALSE)</f>
        <v>13</v>
      </c>
      <c r="AC1735" s="34" t="str">
        <f>VLOOKUP($Y1735,[2]Edades!$A$3:$H$153,8,FALSE)</f>
        <v>60-64</v>
      </c>
      <c r="AD1735" s="34" t="s">
        <v>129</v>
      </c>
      <c r="AE1735" s="1">
        <v>2</v>
      </c>
      <c r="AF1735" s="34" t="s">
        <v>2137</v>
      </c>
      <c r="AG1735" s="34" t="s">
        <v>2127</v>
      </c>
      <c r="AH1735" s="34" t="s">
        <v>2127</v>
      </c>
      <c r="AK1735" s="34" t="s">
        <v>125</v>
      </c>
      <c r="AM1735" s="34" t="s">
        <v>2127</v>
      </c>
      <c r="AN1735" s="36" t="s">
        <v>2127</v>
      </c>
      <c r="AO1735" s="36" t="s">
        <v>2127</v>
      </c>
      <c r="AP1735" s="34" t="s">
        <v>2127</v>
      </c>
      <c r="AQ1735" s="36" t="s">
        <v>2127</v>
      </c>
      <c r="AR1735" s="34" t="s">
        <v>5189</v>
      </c>
      <c r="AS1735" s="91" t="s">
        <v>7807</v>
      </c>
      <c r="AT1735" s="34">
        <v>3118984514</v>
      </c>
      <c r="AU1735" s="34" t="s">
        <v>2127</v>
      </c>
      <c r="AX1735" s="90"/>
      <c r="BA1735" s="91"/>
      <c r="BB1735" s="91"/>
      <c r="BC1735" s="91"/>
      <c r="BF1735" s="34" t="s">
        <v>4983</v>
      </c>
      <c r="BG1735" s="92" t="s">
        <v>2098</v>
      </c>
      <c r="BM1735" s="36" t="s">
        <v>131</v>
      </c>
      <c r="BN1735" s="34" t="s">
        <v>132</v>
      </c>
      <c r="BO1735" s="36">
        <v>0</v>
      </c>
      <c r="BQ1735" s="94"/>
      <c r="BS1735" s="36" t="s">
        <v>2127</v>
      </c>
      <c r="BU1735" s="95"/>
      <c r="BV1735" s="95"/>
      <c r="BW1735" s="61"/>
      <c r="BX1735" s="60"/>
      <c r="BY1735" s="59" t="str">
        <f t="shared" ca="1" si="136"/>
        <v/>
      </c>
      <c r="CD1735" s="68"/>
      <c r="CE1735" s="68"/>
      <c r="CF1735" s="67"/>
      <c r="CG1735"/>
      <c r="CH1735" s="2"/>
      <c r="CI1735" s="4" t="e">
        <f t="shared" si="137"/>
        <v>#DIV/0!</v>
      </c>
      <c r="CJ1735" s="5" t="str">
        <f t="shared" si="138"/>
        <v>SIN DATO</v>
      </c>
      <c r="CK1735" s="36">
        <v>0</v>
      </c>
      <c r="CL1735" s="66"/>
      <c r="CM1735" s="89">
        <v>44537</v>
      </c>
      <c r="CN1735" s="97">
        <v>44586</v>
      </c>
      <c r="CP1735"/>
      <c r="CQ1735" s="65"/>
      <c r="CR1735" s="65"/>
      <c r="CS1735" s="98"/>
      <c r="CT1735"/>
      <c r="CU1735"/>
      <c r="CV1735" s="97"/>
      <c r="CW1735" s="2">
        <v>110</v>
      </c>
      <c r="CX1735" s="82">
        <v>80</v>
      </c>
      <c r="DG1735" s="64"/>
      <c r="DI1735" s="89"/>
      <c r="DJ1735" s="89"/>
      <c r="DN1735" s="34"/>
      <c r="DO1735" s="34"/>
      <c r="DP1735" s="34"/>
      <c r="DQ1735" s="34"/>
      <c r="DR1735" s="34"/>
      <c r="DS1735" s="34" t="s">
        <v>2127</v>
      </c>
      <c r="DT1735" s="34"/>
      <c r="DY1735" s="1">
        <v>2</v>
      </c>
      <c r="DZ1735" t="s">
        <v>7941</v>
      </c>
      <c r="EA1735" s="4">
        <v>0.86</v>
      </c>
      <c r="EB1735" s="4">
        <v>112</v>
      </c>
      <c r="EC1735" s="4">
        <v>258</v>
      </c>
      <c r="ED1735" s="4">
        <v>141.4</v>
      </c>
      <c r="EE1735" s="4">
        <v>73.599999999999994</v>
      </c>
      <c r="EF1735" s="4">
        <v>215</v>
      </c>
      <c r="EG1735" s="4">
        <v>2</v>
      </c>
      <c r="EJ1735"/>
      <c r="EL1735" s="34"/>
      <c r="EN1735" s="34"/>
    </row>
    <row r="1736" spans="1:144" x14ac:dyDescent="0.25">
      <c r="A1736" s="85">
        <v>2022</v>
      </c>
      <c r="B1736" s="87">
        <v>44830</v>
      </c>
      <c r="C1736" t="s">
        <v>121</v>
      </c>
      <c r="D1736" t="s">
        <v>122</v>
      </c>
      <c r="E1736" s="34" t="s">
        <v>7938</v>
      </c>
      <c r="F1736" s="34">
        <f t="shared" si="139"/>
        <v>1735</v>
      </c>
      <c r="G1736" s="34" t="s">
        <v>4985</v>
      </c>
      <c r="H1736">
        <v>18</v>
      </c>
      <c r="I1736" s="34" t="s">
        <v>6141</v>
      </c>
      <c r="J1736" s="34" t="s">
        <v>4988</v>
      </c>
      <c r="K1736" s="34" t="str">
        <f>VLOOKUP(J1736,[2]CodMpios!$B$347:$E$362,4,FALSE)</f>
        <v>18001 - Florencia</v>
      </c>
      <c r="L1736" s="34" t="str">
        <f>VLOOKUP($J1736,[2]Coord_Mpios_X_Y!$B$2:$K$1123,9,FALSE)</f>
        <v>1,749138703818</v>
      </c>
      <c r="M1736" s="34" t="str">
        <f>VLOOKUP($J1736,[2]Coord_Mpios_X_Y!$B$2:$K$1123,10,FALSE)</f>
        <v>-75,558239064333</v>
      </c>
      <c r="N1736" s="34" t="s">
        <v>6142</v>
      </c>
      <c r="O1736" s="34" t="s">
        <v>126</v>
      </c>
      <c r="Q1736" s="34" t="s">
        <v>127</v>
      </c>
      <c r="R1736" s="34">
        <v>26614134</v>
      </c>
      <c r="S1736" s="34" t="str">
        <f t="shared" si="135"/>
        <v>CC26614134</v>
      </c>
      <c r="T1736" s="34" t="s">
        <v>5127</v>
      </c>
      <c r="V1736" s="34" t="s">
        <v>2323</v>
      </c>
      <c r="W1736" s="34" t="s">
        <v>303</v>
      </c>
      <c r="X1736" s="87">
        <v>16377</v>
      </c>
      <c r="Y1736">
        <v>78</v>
      </c>
      <c r="Z1736" s="36">
        <f>VLOOKUP($Y1736,[2]Edades!$A$3:$H$153,4,FALSE)</f>
        <v>6</v>
      </c>
      <c r="AA1736" s="34" t="str">
        <f>VLOOKUP($Y1736,[2]Edades!$A$3:$H$153,6,FALSE)</f>
        <v>6 - Persona mayor</v>
      </c>
      <c r="AB1736" s="34">
        <f>VLOOKUP($Y1736,[2]Edades!$A$3:$H$153,7,FALSE)</f>
        <v>16</v>
      </c>
      <c r="AC1736" s="34" t="str">
        <f>VLOOKUP($Y1736,[2]Edades!$A$3:$H$153,8,FALSE)</f>
        <v>75-79</v>
      </c>
      <c r="AD1736" s="34" t="s">
        <v>129</v>
      </c>
      <c r="AE1736" s="1">
        <v>2</v>
      </c>
      <c r="AF1736" s="34" t="s">
        <v>2137</v>
      </c>
      <c r="AG1736" s="34" t="s">
        <v>2127</v>
      </c>
      <c r="AH1736" s="34" t="s">
        <v>2127</v>
      </c>
      <c r="AK1736" s="34" t="s">
        <v>6142</v>
      </c>
      <c r="AM1736" s="34" t="s">
        <v>2127</v>
      </c>
      <c r="AN1736" s="36" t="s">
        <v>2127</v>
      </c>
      <c r="AO1736" s="36" t="s">
        <v>2127</v>
      </c>
      <c r="AP1736" s="34" t="s">
        <v>2127</v>
      </c>
      <c r="AQ1736" s="36" t="s">
        <v>2127</v>
      </c>
      <c r="AR1736" s="34" t="s">
        <v>2098</v>
      </c>
      <c r="AS1736" s="91" t="s">
        <v>7808</v>
      </c>
      <c r="AT1736" s="34">
        <v>3125323461</v>
      </c>
      <c r="AU1736" s="34" t="s">
        <v>2127</v>
      </c>
      <c r="AX1736" s="90"/>
      <c r="BA1736" s="91"/>
      <c r="BB1736" s="91"/>
      <c r="BC1736" s="91"/>
      <c r="BF1736" s="34" t="s">
        <v>4983</v>
      </c>
      <c r="BG1736" s="92" t="s">
        <v>2098</v>
      </c>
      <c r="BM1736" s="36" t="s">
        <v>131</v>
      </c>
      <c r="BN1736" s="34" t="s">
        <v>132</v>
      </c>
      <c r="BO1736" s="36">
        <v>0</v>
      </c>
      <c r="BQ1736" s="94"/>
      <c r="BS1736" s="36" t="s">
        <v>2127</v>
      </c>
      <c r="BU1736" s="95"/>
      <c r="BV1736" s="95"/>
      <c r="BW1736" s="61"/>
      <c r="BX1736" s="60"/>
      <c r="BY1736" s="59" t="str">
        <f t="shared" ca="1" si="136"/>
        <v/>
      </c>
      <c r="CD1736" s="68"/>
      <c r="CE1736" s="68"/>
      <c r="CF1736" s="67"/>
      <c r="CG1736">
        <v>64</v>
      </c>
      <c r="CH1736" s="2">
        <v>147</v>
      </c>
      <c r="CI1736" s="4">
        <f t="shared" si="137"/>
        <v>29.617289092507754</v>
      </c>
      <c r="CJ1736" s="5" t="str">
        <f t="shared" si="138"/>
        <v>SOBREPESO</v>
      </c>
      <c r="CK1736" s="36">
        <v>0</v>
      </c>
      <c r="CL1736" s="66"/>
      <c r="CM1736" s="89">
        <v>44588</v>
      </c>
      <c r="CN1736" s="97">
        <v>44607</v>
      </c>
      <c r="CP1736"/>
      <c r="CQ1736" s="65"/>
      <c r="CR1736" s="65"/>
      <c r="CS1736" s="98"/>
      <c r="CT1736"/>
      <c r="CU1736"/>
      <c r="CV1736" s="97"/>
      <c r="CW1736" s="2">
        <v>140</v>
      </c>
      <c r="CX1736" s="82">
        <v>80</v>
      </c>
      <c r="DG1736" s="64"/>
      <c r="DI1736" s="89"/>
      <c r="DJ1736" s="89"/>
      <c r="DN1736" s="34"/>
      <c r="DO1736" s="34"/>
      <c r="DP1736" s="34"/>
      <c r="DQ1736" s="34"/>
      <c r="DR1736" s="34"/>
      <c r="DS1736" s="34" t="s">
        <v>2127</v>
      </c>
      <c r="DT1736" s="34"/>
      <c r="DU1736" s="47">
        <v>44608</v>
      </c>
      <c r="DY1736" s="1">
        <v>3</v>
      </c>
      <c r="DZ1736" t="s">
        <v>7941</v>
      </c>
      <c r="EA1736" s="4">
        <v>0.95</v>
      </c>
      <c r="EB1736" s="4">
        <v>87</v>
      </c>
      <c r="EC1736" s="4">
        <v>266</v>
      </c>
      <c r="ED1736" s="4">
        <v>175</v>
      </c>
      <c r="EF1736" s="4">
        <v>170</v>
      </c>
      <c r="EG1736" s="4">
        <v>2.7</v>
      </c>
      <c r="EJ1736"/>
      <c r="EL1736" s="34"/>
      <c r="EN1736" s="34"/>
    </row>
    <row r="1737" spans="1:144" x14ac:dyDescent="0.25">
      <c r="A1737" s="85">
        <v>2022</v>
      </c>
      <c r="B1737" s="87">
        <v>44830</v>
      </c>
      <c r="C1737" t="s">
        <v>121</v>
      </c>
      <c r="D1737" t="s">
        <v>122</v>
      </c>
      <c r="E1737" s="34" t="s">
        <v>7938</v>
      </c>
      <c r="F1737" s="34">
        <f t="shared" si="139"/>
        <v>1736</v>
      </c>
      <c r="G1737" s="34" t="s">
        <v>4985</v>
      </c>
      <c r="H1737">
        <v>18</v>
      </c>
      <c r="I1737" s="34" t="s">
        <v>6141</v>
      </c>
      <c r="J1737" s="34" t="s">
        <v>5014</v>
      </c>
      <c r="K1737" s="34" t="str">
        <f>VLOOKUP(J1737,[2]CodMpios!$B$347:$E$362,4,FALSE)</f>
        <v>18029 - Albania</v>
      </c>
      <c r="L1737" s="34" t="str">
        <f>VLOOKUP($J1737,[2]Coord_Mpios_X_Y!$B$2:$K$1123,9,FALSE)</f>
        <v>1,227865490191</v>
      </c>
      <c r="M1737" s="34" t="str">
        <f>VLOOKUP($J1737,[2]Coord_Mpios_X_Y!$B$2:$K$1123,10,FALSE)</f>
        <v>-75,882326507579</v>
      </c>
      <c r="N1737" s="34" t="s">
        <v>139</v>
      </c>
      <c r="O1737" s="34" t="s">
        <v>126</v>
      </c>
      <c r="Q1737" s="34" t="s">
        <v>127</v>
      </c>
      <c r="R1737" s="34">
        <v>26629510</v>
      </c>
      <c r="S1737" s="34" t="str">
        <f t="shared" si="135"/>
        <v>CC26629510</v>
      </c>
      <c r="T1737" s="34" t="s">
        <v>896</v>
      </c>
      <c r="V1737" s="34" t="s">
        <v>5126</v>
      </c>
      <c r="W1737" s="34" t="s">
        <v>216</v>
      </c>
      <c r="X1737" s="87">
        <v>23346</v>
      </c>
      <c r="Y1737">
        <v>59</v>
      </c>
      <c r="Z1737" s="36">
        <f>VLOOKUP($Y1737,[2]Edades!$A$3:$H$153,4,FALSE)</f>
        <v>5</v>
      </c>
      <c r="AA1737" s="34" t="str">
        <f>VLOOKUP($Y1737,[2]Edades!$A$3:$H$153,6,FALSE)</f>
        <v>5 - Adultez</v>
      </c>
      <c r="AB1737" s="34">
        <f>VLOOKUP($Y1737,[2]Edades!$A$3:$H$153,7,FALSE)</f>
        <v>12</v>
      </c>
      <c r="AC1737" s="34" t="str">
        <f>VLOOKUP($Y1737,[2]Edades!$A$3:$H$153,8,FALSE)</f>
        <v>55-59</v>
      </c>
      <c r="AD1737" s="34" t="s">
        <v>129</v>
      </c>
      <c r="AE1737" s="1">
        <v>2</v>
      </c>
      <c r="AF1737" s="34" t="s">
        <v>130</v>
      </c>
      <c r="AG1737" s="34" t="s">
        <v>2127</v>
      </c>
      <c r="AH1737" s="34" t="s">
        <v>2127</v>
      </c>
      <c r="AK1737" s="34" t="s">
        <v>139</v>
      </c>
      <c r="AM1737" s="34" t="s">
        <v>2127</v>
      </c>
      <c r="AN1737" s="36" t="s">
        <v>2127</v>
      </c>
      <c r="AO1737" s="36" t="s">
        <v>2127</v>
      </c>
      <c r="AP1737" s="34" t="s">
        <v>2127</v>
      </c>
      <c r="AQ1737" s="36" t="s">
        <v>2127</v>
      </c>
      <c r="AR1737" s="34" t="s">
        <v>5305</v>
      </c>
      <c r="AS1737" s="91" t="s">
        <v>7809</v>
      </c>
      <c r="AT1737" s="34">
        <v>3208295483</v>
      </c>
      <c r="AU1737" s="34" t="s">
        <v>2127</v>
      </c>
      <c r="AX1737" s="90"/>
      <c r="BA1737" s="91"/>
      <c r="BB1737" s="91"/>
      <c r="BC1737" s="91"/>
      <c r="BF1737" s="34" t="s">
        <v>4983</v>
      </c>
      <c r="BG1737" s="92" t="s">
        <v>2098</v>
      </c>
      <c r="BM1737" s="36" t="s">
        <v>131</v>
      </c>
      <c r="BN1737" s="34" t="s">
        <v>132</v>
      </c>
      <c r="BO1737" s="36">
        <v>0</v>
      </c>
      <c r="BQ1737" s="94"/>
      <c r="BS1737" s="36" t="s">
        <v>2127</v>
      </c>
      <c r="BU1737" s="95"/>
      <c r="BV1737" s="95"/>
      <c r="BW1737" s="61"/>
      <c r="BX1737" s="60"/>
      <c r="BY1737" s="59" t="str">
        <f t="shared" ca="1" si="136"/>
        <v/>
      </c>
      <c r="CD1737" s="68"/>
      <c r="CE1737" s="68"/>
      <c r="CF1737" s="67"/>
      <c r="CG1737">
        <v>72</v>
      </c>
      <c r="CH1737" s="2">
        <v>155</v>
      </c>
      <c r="CI1737" s="4">
        <f t="shared" si="137"/>
        <v>29.968782518210194</v>
      </c>
      <c r="CJ1737" s="5" t="str">
        <f t="shared" si="138"/>
        <v>SOBREPESO</v>
      </c>
      <c r="CK1737" s="36">
        <v>0</v>
      </c>
      <c r="CL1737" s="66"/>
      <c r="CM1737" s="89">
        <v>44592</v>
      </c>
      <c r="CN1737" s="97">
        <v>44592</v>
      </c>
      <c r="CP1737"/>
      <c r="CQ1737" s="65"/>
      <c r="CR1737" s="65"/>
      <c r="CS1737" s="98"/>
      <c r="CT1737"/>
      <c r="CU1737"/>
      <c r="CV1737" s="97"/>
      <c r="CW1737" s="2">
        <v>160</v>
      </c>
      <c r="CX1737" s="82">
        <v>90</v>
      </c>
      <c r="DG1737" s="64"/>
      <c r="DI1737" s="89"/>
      <c r="DJ1737" s="89"/>
      <c r="DN1737" s="34"/>
      <c r="DO1737" s="34"/>
      <c r="DP1737" s="34"/>
      <c r="DQ1737" s="34"/>
      <c r="DR1737" s="34"/>
      <c r="DS1737" s="34" t="s">
        <v>2127</v>
      </c>
      <c r="DT1737" s="34"/>
      <c r="DU1737" s="47">
        <v>44573</v>
      </c>
      <c r="DY1737" s="1">
        <v>2</v>
      </c>
      <c r="DZ1737" t="s">
        <v>7941</v>
      </c>
      <c r="EA1737" s="4">
        <v>0.86</v>
      </c>
      <c r="EB1737" s="4">
        <v>91</v>
      </c>
      <c r="EC1737" s="4">
        <v>199</v>
      </c>
      <c r="ED1737" s="4">
        <v>129</v>
      </c>
      <c r="EE1737" s="4">
        <v>53.5</v>
      </c>
      <c r="EF1737" s="4">
        <v>201</v>
      </c>
      <c r="EG1737" s="4">
        <v>1.9</v>
      </c>
      <c r="EH1737" s="4">
        <v>6.6</v>
      </c>
      <c r="EJ1737"/>
      <c r="EL1737" s="34"/>
      <c r="EN1737" s="34"/>
    </row>
    <row r="1738" spans="1:144" x14ac:dyDescent="0.25">
      <c r="A1738" s="85">
        <v>2022</v>
      </c>
      <c r="B1738" s="87">
        <v>44830</v>
      </c>
      <c r="C1738" t="s">
        <v>121</v>
      </c>
      <c r="D1738" t="s">
        <v>122</v>
      </c>
      <c r="E1738" s="34" t="s">
        <v>7938</v>
      </c>
      <c r="F1738" s="34">
        <f t="shared" si="139"/>
        <v>1737</v>
      </c>
      <c r="G1738" s="34" t="s">
        <v>4985</v>
      </c>
      <c r="H1738">
        <v>18</v>
      </c>
      <c r="I1738" s="34" t="s">
        <v>6141</v>
      </c>
      <c r="J1738" s="34" t="s">
        <v>4991</v>
      </c>
      <c r="K1738" s="34" t="str">
        <f>VLOOKUP(J1738,[2]CodMpios!$B$347:$E$362,4,FALSE)</f>
        <v>18592 - Puerto Rico</v>
      </c>
      <c r="L1738" s="34" t="str">
        <f>VLOOKUP($J1738,[2]Coord_Mpios_X_Y!$B$2:$K$1123,9,FALSE)</f>
        <v>2,018940891255</v>
      </c>
      <c r="M1738" s="34" t="str">
        <f>VLOOKUP($J1738,[2]Coord_Mpios_X_Y!$B$2:$K$1123,10,FALSE)</f>
        <v>-75,073086267336</v>
      </c>
      <c r="N1738" s="34" t="s">
        <v>139</v>
      </c>
      <c r="O1738" s="34" t="s">
        <v>126</v>
      </c>
      <c r="Q1738" s="34" t="s">
        <v>127</v>
      </c>
      <c r="R1738" s="34">
        <v>30518391</v>
      </c>
      <c r="S1738" s="34" t="str">
        <f t="shared" si="135"/>
        <v>CC30518391</v>
      </c>
      <c r="T1738" s="34" t="s">
        <v>2531</v>
      </c>
      <c r="V1738" s="34" t="s">
        <v>2129</v>
      </c>
      <c r="W1738" s="34" t="s">
        <v>5125</v>
      </c>
      <c r="X1738" s="87">
        <v>27240</v>
      </c>
      <c r="Y1738">
        <v>48</v>
      </c>
      <c r="Z1738" s="36">
        <f>VLOOKUP($Y1738,[2]Edades!$A$3:$H$153,4,FALSE)</f>
        <v>5</v>
      </c>
      <c r="AA1738" s="34" t="str">
        <f>VLOOKUP($Y1738,[2]Edades!$A$3:$H$153,6,FALSE)</f>
        <v>5 - Adultez</v>
      </c>
      <c r="AB1738" s="34">
        <f>VLOOKUP($Y1738,[2]Edades!$A$3:$H$153,7,FALSE)</f>
        <v>10</v>
      </c>
      <c r="AC1738" s="34" t="str">
        <f>VLOOKUP($Y1738,[2]Edades!$A$3:$H$153,8,FALSE)</f>
        <v>45-49</v>
      </c>
      <c r="AD1738" s="34" t="s">
        <v>129</v>
      </c>
      <c r="AE1738" s="1">
        <v>2</v>
      </c>
      <c r="AF1738" s="34" t="s">
        <v>130</v>
      </c>
      <c r="AG1738" s="34" t="s">
        <v>2127</v>
      </c>
      <c r="AH1738" s="34" t="s">
        <v>2127</v>
      </c>
      <c r="AK1738" s="34" t="s">
        <v>139</v>
      </c>
      <c r="AM1738" s="34" t="s">
        <v>2127</v>
      </c>
      <c r="AN1738" s="36" t="s">
        <v>2127</v>
      </c>
      <c r="AO1738" s="36" t="s">
        <v>2127</v>
      </c>
      <c r="AP1738" s="34" t="s">
        <v>2127</v>
      </c>
      <c r="AQ1738" s="36" t="s">
        <v>2127</v>
      </c>
      <c r="AR1738" s="34" t="s">
        <v>4989</v>
      </c>
      <c r="AS1738" s="91" t="s">
        <v>7810</v>
      </c>
      <c r="AT1738" s="34">
        <v>3115101491</v>
      </c>
      <c r="AU1738" s="34" t="s">
        <v>2127</v>
      </c>
      <c r="AX1738" s="90"/>
      <c r="BA1738" s="91"/>
      <c r="BB1738" s="91"/>
      <c r="BC1738" s="91"/>
      <c r="BF1738" s="34" t="s">
        <v>4983</v>
      </c>
      <c r="BG1738" s="92" t="s">
        <v>2098</v>
      </c>
      <c r="BM1738" s="36" t="s">
        <v>131</v>
      </c>
      <c r="BN1738" s="34" t="s">
        <v>132</v>
      </c>
      <c r="BO1738" s="36">
        <v>0</v>
      </c>
      <c r="BQ1738" s="94"/>
      <c r="BS1738" s="36" t="s">
        <v>2127</v>
      </c>
      <c r="BU1738" s="95"/>
      <c r="BV1738" s="95"/>
      <c r="BW1738" s="61"/>
      <c r="BX1738" s="60"/>
      <c r="BY1738" s="59" t="str">
        <f t="shared" ca="1" si="136"/>
        <v/>
      </c>
      <c r="CD1738" s="68"/>
      <c r="CE1738" s="68"/>
      <c r="CF1738" s="67"/>
      <c r="CG1738">
        <v>96</v>
      </c>
      <c r="CH1738" s="2">
        <v>169</v>
      </c>
      <c r="CI1738" s="4">
        <f t="shared" si="137"/>
        <v>33.612268477994469</v>
      </c>
      <c r="CJ1738" s="5" t="str">
        <f t="shared" si="138"/>
        <v>OBESIDAD</v>
      </c>
      <c r="CK1738" s="36">
        <v>0</v>
      </c>
      <c r="CL1738" s="66"/>
      <c r="CM1738" s="89">
        <v>44589</v>
      </c>
      <c r="CN1738" s="97">
        <v>44671</v>
      </c>
      <c r="CP1738"/>
      <c r="CQ1738" s="65"/>
      <c r="CR1738" s="65"/>
      <c r="CS1738" s="98"/>
      <c r="CT1738"/>
      <c r="CU1738"/>
      <c r="CV1738" s="97"/>
      <c r="CW1738" s="2">
        <v>129</v>
      </c>
      <c r="CX1738" s="82">
        <v>81</v>
      </c>
      <c r="DG1738" s="64"/>
      <c r="DI1738" s="89"/>
      <c r="DJ1738" s="89"/>
      <c r="DN1738" s="34"/>
      <c r="DO1738" s="34"/>
      <c r="DP1738" s="34"/>
      <c r="DQ1738" s="34"/>
      <c r="DR1738" s="34"/>
      <c r="DS1738" s="34" t="s">
        <v>2127</v>
      </c>
      <c r="DT1738" s="34"/>
      <c r="DU1738" s="47">
        <v>44671</v>
      </c>
      <c r="DY1738" s="1">
        <v>1</v>
      </c>
      <c r="DZ1738" t="s">
        <v>7941</v>
      </c>
      <c r="EA1738" s="4">
        <v>0.55000000000000004</v>
      </c>
      <c r="EB1738" s="4">
        <v>147</v>
      </c>
      <c r="EC1738" s="4">
        <v>182</v>
      </c>
      <c r="ED1738" s="4">
        <v>106</v>
      </c>
      <c r="EE1738" s="4">
        <v>43.1</v>
      </c>
      <c r="EF1738" s="4">
        <v>163</v>
      </c>
      <c r="EG1738" s="4">
        <v>1.8</v>
      </c>
      <c r="EH1738" s="4">
        <v>8.1</v>
      </c>
      <c r="EJ1738"/>
      <c r="EL1738" s="34"/>
      <c r="EN1738" s="34"/>
    </row>
    <row r="1739" spans="1:144" x14ac:dyDescent="0.25">
      <c r="A1739" s="85">
        <v>2022</v>
      </c>
      <c r="B1739" s="87">
        <v>44830</v>
      </c>
      <c r="C1739" t="s">
        <v>121</v>
      </c>
      <c r="D1739" t="s">
        <v>122</v>
      </c>
      <c r="E1739" s="34" t="s">
        <v>7938</v>
      </c>
      <c r="F1739" s="34">
        <f t="shared" si="139"/>
        <v>1738</v>
      </c>
      <c r="G1739" s="34" t="s">
        <v>4985</v>
      </c>
      <c r="H1739">
        <v>18</v>
      </c>
      <c r="I1739" s="34" t="s">
        <v>6141</v>
      </c>
      <c r="J1739" s="34" t="s">
        <v>5052</v>
      </c>
      <c r="K1739" s="34" t="str">
        <f>VLOOKUP(J1739,[2]CodMpios!$B$347:$E$362,4,FALSE)</f>
        <v>18256 - El Paujil</v>
      </c>
      <c r="L1739" s="34" t="str">
        <f>VLOOKUP($J1739,[2]Coord_Mpios_X_Y!$B$2:$K$1123,9,FALSE)</f>
        <v>1,617746356165</v>
      </c>
      <c r="M1739" s="34" t="str">
        <f>VLOOKUP($J1739,[2]Coord_Mpios_X_Y!$B$2:$K$1123,10,FALSE)</f>
        <v>-75,234043334186</v>
      </c>
      <c r="N1739" s="34" t="s">
        <v>125</v>
      </c>
      <c r="O1739" s="34" t="s">
        <v>126</v>
      </c>
      <c r="Q1739" s="34" t="s">
        <v>127</v>
      </c>
      <c r="R1739" s="34">
        <v>17669990</v>
      </c>
      <c r="S1739" s="34" t="str">
        <f t="shared" si="135"/>
        <v>CC17669990</v>
      </c>
      <c r="T1739" s="34" t="s">
        <v>1453</v>
      </c>
      <c r="U1739" s="34" t="s">
        <v>427</v>
      </c>
      <c r="V1739" s="34" t="s">
        <v>5124</v>
      </c>
      <c r="W1739" s="34" t="s">
        <v>5123</v>
      </c>
      <c r="X1739" s="87">
        <v>23427</v>
      </c>
      <c r="Y1739">
        <v>59</v>
      </c>
      <c r="Z1739" s="36">
        <f>VLOOKUP($Y1739,[2]Edades!$A$3:$H$153,4,FALSE)</f>
        <v>5</v>
      </c>
      <c r="AA1739" s="34" t="str">
        <f>VLOOKUP($Y1739,[2]Edades!$A$3:$H$153,6,FALSE)</f>
        <v>5 - Adultez</v>
      </c>
      <c r="AB1739" s="34">
        <f>VLOOKUP($Y1739,[2]Edades!$A$3:$H$153,7,FALSE)</f>
        <v>12</v>
      </c>
      <c r="AC1739" s="34" t="str">
        <f>VLOOKUP($Y1739,[2]Edades!$A$3:$H$153,8,FALSE)</f>
        <v>55-59</v>
      </c>
      <c r="AD1739" s="34" t="s">
        <v>146</v>
      </c>
      <c r="AE1739">
        <v>1</v>
      </c>
      <c r="AF1739" s="34" t="s">
        <v>130</v>
      </c>
      <c r="AG1739" s="34" t="s">
        <v>2127</v>
      </c>
      <c r="AH1739" s="34" t="s">
        <v>2127</v>
      </c>
      <c r="AK1739" s="34" t="s">
        <v>125</v>
      </c>
      <c r="AM1739" s="34" t="s">
        <v>2127</v>
      </c>
      <c r="AN1739" s="36" t="s">
        <v>2127</v>
      </c>
      <c r="AO1739" s="36" t="s">
        <v>2127</v>
      </c>
      <c r="AP1739" s="34" t="s">
        <v>2127</v>
      </c>
      <c r="AQ1739" s="36" t="s">
        <v>2127</v>
      </c>
      <c r="AR1739" s="34" t="s">
        <v>5078</v>
      </c>
      <c r="AS1739" s="91" t="s">
        <v>7811</v>
      </c>
      <c r="AT1739" s="34">
        <v>3118546882</v>
      </c>
      <c r="AU1739" s="34" t="s">
        <v>2127</v>
      </c>
      <c r="AX1739" s="90"/>
      <c r="BA1739" s="91"/>
      <c r="BB1739" s="91"/>
      <c r="BC1739" s="91"/>
      <c r="BF1739" s="34" t="s">
        <v>4983</v>
      </c>
      <c r="BG1739" s="92" t="s">
        <v>2098</v>
      </c>
      <c r="BM1739" s="36" t="s">
        <v>131</v>
      </c>
      <c r="BN1739" s="34" t="s">
        <v>132</v>
      </c>
      <c r="BO1739" s="36">
        <v>0</v>
      </c>
      <c r="BQ1739" s="94"/>
      <c r="BS1739" s="36" t="s">
        <v>2127</v>
      </c>
      <c r="BU1739" s="95"/>
      <c r="BV1739" s="95"/>
      <c r="BW1739" s="61"/>
      <c r="BX1739" s="60"/>
      <c r="BY1739" s="59" t="str">
        <f t="shared" ca="1" si="136"/>
        <v/>
      </c>
      <c r="CD1739" s="68"/>
      <c r="CE1739" s="68"/>
      <c r="CF1739" s="67"/>
      <c r="CG1739">
        <v>77</v>
      </c>
      <c r="CH1739" s="2">
        <v>174</v>
      </c>
      <c r="CI1739" s="4">
        <f t="shared" si="137"/>
        <v>25.432685955872639</v>
      </c>
      <c r="CJ1739" s="5" t="str">
        <f t="shared" si="138"/>
        <v>SOBREPESO</v>
      </c>
      <c r="CK1739" s="36">
        <v>0</v>
      </c>
      <c r="CL1739" s="66"/>
      <c r="CM1739" s="89">
        <v>44572</v>
      </c>
      <c r="CN1739" s="97">
        <v>44589</v>
      </c>
      <c r="CP1739"/>
      <c r="CQ1739" s="65"/>
      <c r="CR1739" s="65"/>
      <c r="CS1739" s="98"/>
      <c r="CT1739"/>
      <c r="CU1739"/>
      <c r="CV1739" s="97"/>
      <c r="CW1739" s="2">
        <v>130</v>
      </c>
      <c r="CX1739" s="82">
        <v>80</v>
      </c>
      <c r="DG1739" s="64"/>
      <c r="DI1739" s="89"/>
      <c r="DJ1739" s="89"/>
      <c r="DN1739" s="34"/>
      <c r="DO1739" s="34"/>
      <c r="DP1739" s="34"/>
      <c r="DQ1739" s="34"/>
      <c r="DR1739" s="34"/>
      <c r="DS1739" s="34" t="s">
        <v>2127</v>
      </c>
      <c r="DT1739" s="34"/>
      <c r="DU1739" s="47">
        <v>44589</v>
      </c>
      <c r="DY1739" s="1">
        <v>1</v>
      </c>
      <c r="DZ1739" t="s">
        <v>7941</v>
      </c>
      <c r="EA1739" s="4">
        <v>0.9</v>
      </c>
      <c r="EB1739" s="4">
        <v>123</v>
      </c>
      <c r="EC1739" s="4">
        <v>210</v>
      </c>
      <c r="ED1739" s="4">
        <v>68</v>
      </c>
      <c r="EE1739" s="4">
        <v>33.9</v>
      </c>
      <c r="EF1739" s="4">
        <v>542</v>
      </c>
      <c r="EG1739" s="4">
        <v>8</v>
      </c>
      <c r="EH1739" s="4">
        <v>6.4</v>
      </c>
      <c r="EJ1739"/>
      <c r="EL1739" s="34"/>
      <c r="EN1739" s="34"/>
    </row>
    <row r="1740" spans="1:144" x14ac:dyDescent="0.25">
      <c r="A1740" s="85">
        <v>2022</v>
      </c>
      <c r="B1740" s="87">
        <v>44830</v>
      </c>
      <c r="C1740" t="s">
        <v>121</v>
      </c>
      <c r="D1740" t="s">
        <v>122</v>
      </c>
      <c r="E1740" s="34" t="s">
        <v>7938</v>
      </c>
      <c r="F1740" s="34">
        <f t="shared" si="139"/>
        <v>1739</v>
      </c>
      <c r="G1740" s="34" t="s">
        <v>4985</v>
      </c>
      <c r="H1740">
        <v>18</v>
      </c>
      <c r="I1740" s="34" t="s">
        <v>6141</v>
      </c>
      <c r="J1740" s="34" t="s">
        <v>4988</v>
      </c>
      <c r="K1740" s="34" t="str">
        <f>VLOOKUP(J1740,[2]CodMpios!$B$347:$E$362,4,FALSE)</f>
        <v>18001 - Florencia</v>
      </c>
      <c r="L1740" s="34" t="str">
        <f>VLOOKUP($J1740,[2]Coord_Mpios_X_Y!$B$2:$K$1123,9,FALSE)</f>
        <v>1,749138703818</v>
      </c>
      <c r="M1740" s="34" t="str">
        <f>VLOOKUP($J1740,[2]Coord_Mpios_X_Y!$B$2:$K$1123,10,FALSE)</f>
        <v>-75,558239064333</v>
      </c>
      <c r="N1740" s="34" t="s">
        <v>6142</v>
      </c>
      <c r="O1740" s="34" t="s">
        <v>126</v>
      </c>
      <c r="Q1740" s="34" t="s">
        <v>127</v>
      </c>
      <c r="R1740" s="34">
        <v>26582076</v>
      </c>
      <c r="S1740" s="34" t="str">
        <f t="shared" si="135"/>
        <v>CC26582076</v>
      </c>
      <c r="T1740" s="34" t="s">
        <v>305</v>
      </c>
      <c r="V1740" s="34" t="s">
        <v>5122</v>
      </c>
      <c r="W1740" s="34" t="s">
        <v>339</v>
      </c>
      <c r="X1740" s="87">
        <v>19452</v>
      </c>
      <c r="Y1740">
        <v>69</v>
      </c>
      <c r="Z1740" s="36">
        <f>VLOOKUP($Y1740,[2]Edades!$A$3:$H$153,4,FALSE)</f>
        <v>6</v>
      </c>
      <c r="AA1740" s="34" t="str">
        <f>VLOOKUP($Y1740,[2]Edades!$A$3:$H$153,6,FALSE)</f>
        <v>6 - Persona mayor</v>
      </c>
      <c r="AB1740" s="34">
        <f>VLOOKUP($Y1740,[2]Edades!$A$3:$H$153,7,FALSE)</f>
        <v>14</v>
      </c>
      <c r="AC1740" s="34" t="str">
        <f>VLOOKUP($Y1740,[2]Edades!$A$3:$H$153,8,FALSE)</f>
        <v>65-69</v>
      </c>
      <c r="AD1740" s="34" t="s">
        <v>129</v>
      </c>
      <c r="AE1740" s="1">
        <v>2</v>
      </c>
      <c r="AF1740" s="34" t="s">
        <v>2137</v>
      </c>
      <c r="AG1740" s="34" t="s">
        <v>2127</v>
      </c>
      <c r="AH1740" s="34" t="s">
        <v>2127</v>
      </c>
      <c r="AK1740" s="34" t="s">
        <v>6142</v>
      </c>
      <c r="AM1740" s="34" t="s">
        <v>2127</v>
      </c>
      <c r="AN1740" s="36" t="s">
        <v>2127</v>
      </c>
      <c r="AO1740" s="36" t="s">
        <v>2127</v>
      </c>
      <c r="AP1740" s="34" t="s">
        <v>2127</v>
      </c>
      <c r="AQ1740" s="36" t="s">
        <v>2127</v>
      </c>
      <c r="AR1740" s="34" t="s">
        <v>2098</v>
      </c>
      <c r="AS1740" s="91" t="s">
        <v>7812</v>
      </c>
      <c r="AT1740" s="34">
        <v>3105771233</v>
      </c>
      <c r="AU1740" s="34" t="s">
        <v>2127</v>
      </c>
      <c r="AX1740" s="90"/>
      <c r="BA1740" s="91"/>
      <c r="BB1740" s="91"/>
      <c r="BC1740" s="91"/>
      <c r="BF1740" s="34" t="s">
        <v>4983</v>
      </c>
      <c r="BG1740" s="92" t="s">
        <v>2098</v>
      </c>
      <c r="BM1740" s="36" t="s">
        <v>131</v>
      </c>
      <c r="BN1740" s="34" t="s">
        <v>132</v>
      </c>
      <c r="BO1740" s="36">
        <v>0</v>
      </c>
      <c r="BQ1740" s="94"/>
      <c r="BS1740" s="36" t="s">
        <v>2127</v>
      </c>
      <c r="BU1740" s="95"/>
      <c r="BV1740" s="95"/>
      <c r="BW1740" s="61"/>
      <c r="BX1740" s="60"/>
      <c r="BY1740" s="59" t="str">
        <f t="shared" ca="1" si="136"/>
        <v/>
      </c>
      <c r="CD1740" s="68"/>
      <c r="CE1740" s="68"/>
      <c r="CF1740" s="67"/>
      <c r="CG1740">
        <v>78</v>
      </c>
      <c r="CH1740" s="2">
        <v>150</v>
      </c>
      <c r="CI1740" s="4">
        <f t="shared" si="137"/>
        <v>34.666666666666664</v>
      </c>
      <c r="CJ1740" s="5" t="str">
        <f t="shared" si="138"/>
        <v>OBESIDAD</v>
      </c>
      <c r="CK1740" s="36">
        <v>0</v>
      </c>
      <c r="CL1740" s="66"/>
      <c r="CM1740" s="89">
        <v>44593</v>
      </c>
      <c r="CN1740" s="97">
        <v>44683</v>
      </c>
      <c r="CP1740"/>
      <c r="CQ1740" s="65"/>
      <c r="CR1740" s="65"/>
      <c r="CS1740" s="98"/>
      <c r="CT1740"/>
      <c r="CU1740"/>
      <c r="CV1740" s="97"/>
      <c r="CW1740" s="2">
        <v>120</v>
      </c>
      <c r="CX1740" s="82">
        <v>80</v>
      </c>
      <c r="DG1740" s="64"/>
      <c r="DI1740" s="89"/>
      <c r="DJ1740" s="89"/>
      <c r="DN1740" s="34"/>
      <c r="DO1740" s="34"/>
      <c r="DP1740" s="34"/>
      <c r="DQ1740" s="34"/>
      <c r="DR1740" s="34"/>
      <c r="DS1740" s="34" t="s">
        <v>2127</v>
      </c>
      <c r="DT1740" s="34"/>
      <c r="DU1740" s="47">
        <v>44683</v>
      </c>
      <c r="DY1740" s="1">
        <v>3</v>
      </c>
      <c r="DZ1740" t="s">
        <v>7941</v>
      </c>
      <c r="EA1740" s="4">
        <v>1.1299999999999999</v>
      </c>
      <c r="EB1740" s="4">
        <v>103</v>
      </c>
      <c r="EC1740" s="4">
        <v>159</v>
      </c>
      <c r="ED1740" s="4">
        <v>84.8</v>
      </c>
      <c r="EE1740" s="4">
        <v>50.1</v>
      </c>
      <c r="EF1740" s="4">
        <v>121</v>
      </c>
      <c r="EG1740" s="4">
        <v>2</v>
      </c>
      <c r="EJ1740"/>
      <c r="EL1740" s="34"/>
      <c r="EN1740" s="34"/>
    </row>
    <row r="1741" spans="1:144" x14ac:dyDescent="0.25">
      <c r="A1741" s="85">
        <v>2022</v>
      </c>
      <c r="B1741" s="87">
        <v>44830</v>
      </c>
      <c r="C1741" t="s">
        <v>121</v>
      </c>
      <c r="D1741" t="s">
        <v>122</v>
      </c>
      <c r="E1741" s="34" t="s">
        <v>7938</v>
      </c>
      <c r="F1741" s="34">
        <f t="shared" si="139"/>
        <v>1740</v>
      </c>
      <c r="G1741" s="34" t="s">
        <v>4985</v>
      </c>
      <c r="H1741">
        <v>18</v>
      </c>
      <c r="I1741" s="34" t="s">
        <v>6141</v>
      </c>
      <c r="J1741" s="34" t="s">
        <v>4984</v>
      </c>
      <c r="K1741" s="34" t="str">
        <f>VLOOKUP(J1741,[2]CodMpios!$B$347:$E$362,4,FALSE)</f>
        <v>18753 - San Vicente Del Caguán</v>
      </c>
      <c r="L1741" s="34" t="str">
        <f>VLOOKUP($J1741,[2]Coord_Mpios_X_Y!$B$2:$K$1123,9,FALSE)</f>
        <v>1,567801695842</v>
      </c>
      <c r="M1741" s="34" t="str">
        <f>VLOOKUP($J1741,[2]Coord_Mpios_X_Y!$B$2:$K$1123,10,FALSE)</f>
        <v>-74,262977514784</v>
      </c>
      <c r="N1741" s="34" t="s">
        <v>125</v>
      </c>
      <c r="O1741" s="34" t="s">
        <v>126</v>
      </c>
      <c r="Q1741" s="34" t="s">
        <v>127</v>
      </c>
      <c r="R1741" s="34">
        <v>26629927</v>
      </c>
      <c r="S1741" s="34" t="str">
        <f t="shared" si="135"/>
        <v>CC26629927</v>
      </c>
      <c r="T1741" s="34" t="s">
        <v>2189</v>
      </c>
      <c r="V1741" s="34" t="s">
        <v>135</v>
      </c>
      <c r="W1741" s="34" t="s">
        <v>5121</v>
      </c>
      <c r="X1741" s="87">
        <v>23913</v>
      </c>
      <c r="Y1741">
        <v>57</v>
      </c>
      <c r="Z1741" s="36">
        <f>VLOOKUP($Y1741,[2]Edades!$A$3:$H$153,4,FALSE)</f>
        <v>5</v>
      </c>
      <c r="AA1741" s="34" t="str">
        <f>VLOOKUP($Y1741,[2]Edades!$A$3:$H$153,6,FALSE)</f>
        <v>5 - Adultez</v>
      </c>
      <c r="AB1741" s="34">
        <f>VLOOKUP($Y1741,[2]Edades!$A$3:$H$153,7,FALSE)</f>
        <v>12</v>
      </c>
      <c r="AC1741" s="34" t="str">
        <f>VLOOKUP($Y1741,[2]Edades!$A$3:$H$153,8,FALSE)</f>
        <v>55-59</v>
      </c>
      <c r="AD1741" s="34" t="s">
        <v>129</v>
      </c>
      <c r="AE1741" s="1">
        <v>2</v>
      </c>
      <c r="AF1741" s="34" t="s">
        <v>130</v>
      </c>
      <c r="AG1741" s="34" t="s">
        <v>2127</v>
      </c>
      <c r="AH1741" s="34" t="s">
        <v>2127</v>
      </c>
      <c r="AK1741" s="34" t="s">
        <v>125</v>
      </c>
      <c r="AM1741" s="34" t="s">
        <v>2127</v>
      </c>
      <c r="AN1741" s="36" t="s">
        <v>2127</v>
      </c>
      <c r="AO1741" s="36" t="s">
        <v>2127</v>
      </c>
      <c r="AP1741" s="34" t="s">
        <v>2127</v>
      </c>
      <c r="AQ1741" s="36" t="s">
        <v>2127</v>
      </c>
      <c r="AR1741" s="34" t="s">
        <v>5042</v>
      </c>
      <c r="AS1741" s="91" t="s">
        <v>7813</v>
      </c>
      <c r="AT1741" s="34">
        <v>3232084566</v>
      </c>
      <c r="AU1741" s="34" t="s">
        <v>2127</v>
      </c>
      <c r="AX1741" s="90"/>
      <c r="BA1741" s="91"/>
      <c r="BB1741" s="91"/>
      <c r="BC1741" s="91"/>
      <c r="BF1741" s="34" t="s">
        <v>4983</v>
      </c>
      <c r="BG1741" s="92" t="s">
        <v>5042</v>
      </c>
      <c r="BM1741" s="36" t="s">
        <v>131</v>
      </c>
      <c r="BN1741" s="34" t="s">
        <v>132</v>
      </c>
      <c r="BO1741" s="36">
        <v>0</v>
      </c>
      <c r="BQ1741" s="94"/>
      <c r="BS1741" s="36" t="s">
        <v>2127</v>
      </c>
      <c r="BU1741" s="95"/>
      <c r="BV1741" s="95"/>
      <c r="BW1741" s="61"/>
      <c r="BX1741" s="60"/>
      <c r="BY1741" s="59" t="str">
        <f t="shared" ca="1" si="136"/>
        <v/>
      </c>
      <c r="CD1741" s="68"/>
      <c r="CE1741" s="68"/>
      <c r="CF1741" s="67"/>
      <c r="CG1741"/>
      <c r="CH1741" s="2"/>
      <c r="CI1741" s="4" t="e">
        <f t="shared" si="137"/>
        <v>#DIV/0!</v>
      </c>
      <c r="CJ1741" s="5" t="str">
        <f t="shared" si="138"/>
        <v>SIN DATO</v>
      </c>
      <c r="CK1741" s="36">
        <v>0</v>
      </c>
      <c r="CL1741" s="66"/>
      <c r="CM1741" s="89">
        <v>44514</v>
      </c>
      <c r="CN1741" s="97">
        <v>44514</v>
      </c>
      <c r="CP1741"/>
      <c r="CQ1741" s="65"/>
      <c r="CR1741" s="65"/>
      <c r="CS1741" s="98"/>
      <c r="CT1741"/>
      <c r="CU1741"/>
      <c r="CV1741" s="97"/>
      <c r="CW1741" s="2"/>
      <c r="CX1741" s="82"/>
      <c r="DG1741" s="64"/>
      <c r="DI1741" s="89">
        <v>44595</v>
      </c>
      <c r="DJ1741" s="89"/>
      <c r="DN1741" s="34"/>
      <c r="DO1741" s="34"/>
      <c r="DP1741" s="34"/>
      <c r="DQ1741" s="34"/>
      <c r="DR1741" s="34"/>
      <c r="DS1741" s="34" t="s">
        <v>2127</v>
      </c>
      <c r="DT1741" s="34"/>
      <c r="DZ1741" t="s">
        <v>2127</v>
      </c>
      <c r="EB1741" s="4"/>
      <c r="EJ1741"/>
      <c r="EL1741" s="34"/>
      <c r="EN1741" s="34"/>
    </row>
    <row r="1742" spans="1:144" x14ac:dyDescent="0.25">
      <c r="A1742" s="85">
        <v>2022</v>
      </c>
      <c r="B1742" s="87">
        <v>44830</v>
      </c>
      <c r="C1742" t="s">
        <v>121</v>
      </c>
      <c r="D1742" t="s">
        <v>122</v>
      </c>
      <c r="E1742" s="34" t="s">
        <v>7938</v>
      </c>
      <c r="F1742" s="34">
        <f t="shared" si="139"/>
        <v>1741</v>
      </c>
      <c r="G1742" s="34" t="s">
        <v>4985</v>
      </c>
      <c r="H1742">
        <v>18</v>
      </c>
      <c r="I1742" s="34" t="s">
        <v>6141</v>
      </c>
      <c r="J1742" s="34" t="s">
        <v>5002</v>
      </c>
      <c r="K1742" s="34" t="str">
        <f>VLOOKUP(J1742,[2]CodMpios!$B$347:$E$362,4,FALSE)</f>
        <v>18860 - Valparaíso</v>
      </c>
      <c r="L1742" s="34" t="str">
        <f>VLOOKUP($J1742,[2]Coord_Mpios_X_Y!$B$2:$K$1123,9,FALSE)</f>
        <v>1,061292206570</v>
      </c>
      <c r="M1742" s="34" t="str">
        <f>VLOOKUP($J1742,[2]Coord_Mpios_X_Y!$B$2:$K$1123,10,FALSE)</f>
        <v>-75,627047667443</v>
      </c>
      <c r="N1742" s="34" t="s">
        <v>139</v>
      </c>
      <c r="O1742" s="34" t="s">
        <v>126</v>
      </c>
      <c r="Q1742" s="34" t="s">
        <v>127</v>
      </c>
      <c r="R1742" s="34">
        <v>26620224</v>
      </c>
      <c r="S1742" s="34" t="str">
        <f t="shared" si="135"/>
        <v>CC26620224</v>
      </c>
      <c r="T1742" s="34" t="s">
        <v>399</v>
      </c>
      <c r="V1742" s="34" t="s">
        <v>2529</v>
      </c>
      <c r="W1742" s="34" t="s">
        <v>673</v>
      </c>
      <c r="X1742" s="87">
        <v>21693</v>
      </c>
      <c r="Y1742">
        <v>63</v>
      </c>
      <c r="Z1742" s="36">
        <f>VLOOKUP($Y1742,[2]Edades!$A$3:$H$153,4,FALSE)</f>
        <v>6</v>
      </c>
      <c r="AA1742" s="34" t="str">
        <f>VLOOKUP($Y1742,[2]Edades!$A$3:$H$153,6,FALSE)</f>
        <v>6 - Persona mayor</v>
      </c>
      <c r="AB1742" s="34">
        <f>VLOOKUP($Y1742,[2]Edades!$A$3:$H$153,7,FALSE)</f>
        <v>13</v>
      </c>
      <c r="AC1742" s="34" t="str">
        <f>VLOOKUP($Y1742,[2]Edades!$A$3:$H$153,8,FALSE)</f>
        <v>60-64</v>
      </c>
      <c r="AD1742" s="34" t="s">
        <v>129</v>
      </c>
      <c r="AE1742" s="1">
        <v>2</v>
      </c>
      <c r="AF1742" s="34" t="s">
        <v>2137</v>
      </c>
      <c r="AG1742" s="34" t="s">
        <v>2127</v>
      </c>
      <c r="AH1742" s="34" t="s">
        <v>2127</v>
      </c>
      <c r="AK1742" s="34" t="s">
        <v>139</v>
      </c>
      <c r="AM1742" s="34" t="s">
        <v>2127</v>
      </c>
      <c r="AN1742" s="36" t="s">
        <v>2127</v>
      </c>
      <c r="AO1742" s="36" t="s">
        <v>2127</v>
      </c>
      <c r="AP1742" s="34" t="s">
        <v>2127</v>
      </c>
      <c r="AQ1742" s="36" t="s">
        <v>2127</v>
      </c>
      <c r="AR1742" s="34" t="s">
        <v>2098</v>
      </c>
      <c r="AS1742" s="91" t="s">
        <v>7814</v>
      </c>
      <c r="AT1742" s="34">
        <v>3132629789</v>
      </c>
      <c r="AU1742" s="34" t="s">
        <v>2127</v>
      </c>
      <c r="AX1742" s="90"/>
      <c r="BA1742" s="91"/>
      <c r="BB1742" s="91"/>
      <c r="BC1742" s="91"/>
      <c r="BF1742" s="34" t="s">
        <v>4983</v>
      </c>
      <c r="BG1742" s="92" t="s">
        <v>2098</v>
      </c>
      <c r="BM1742" s="36" t="s">
        <v>131</v>
      </c>
      <c r="BN1742" s="34" t="s">
        <v>132</v>
      </c>
      <c r="BO1742" s="36">
        <v>0</v>
      </c>
      <c r="BQ1742" s="94"/>
      <c r="BS1742" s="36" t="s">
        <v>2127</v>
      </c>
      <c r="BU1742" s="95"/>
      <c r="BV1742" s="95"/>
      <c r="BW1742" s="61"/>
      <c r="BX1742" s="60"/>
      <c r="BY1742" s="59" t="str">
        <f t="shared" ca="1" si="136"/>
        <v/>
      </c>
      <c r="CD1742" s="68"/>
      <c r="CE1742" s="68"/>
      <c r="CF1742" s="67"/>
      <c r="CG1742">
        <v>70</v>
      </c>
      <c r="CH1742" s="2">
        <v>160</v>
      </c>
      <c r="CI1742" s="4">
        <f t="shared" si="137"/>
        <v>27.343749999999996</v>
      </c>
      <c r="CJ1742" s="5" t="str">
        <f t="shared" si="138"/>
        <v>SOBREPESO</v>
      </c>
      <c r="CK1742" s="36">
        <v>0</v>
      </c>
      <c r="CL1742" s="66"/>
      <c r="CM1742" s="89">
        <v>44574</v>
      </c>
      <c r="CN1742" s="97">
        <v>44610</v>
      </c>
      <c r="CP1742"/>
      <c r="CQ1742" s="65"/>
      <c r="CR1742" s="65"/>
      <c r="CS1742" s="98"/>
      <c r="CT1742"/>
      <c r="CU1742"/>
      <c r="CV1742" s="97"/>
      <c r="CW1742" s="2">
        <v>120</v>
      </c>
      <c r="CX1742" s="82">
        <v>70</v>
      </c>
      <c r="DG1742" s="64"/>
      <c r="DI1742" s="89"/>
      <c r="DJ1742" s="89"/>
      <c r="DN1742" s="34"/>
      <c r="DO1742" s="34"/>
      <c r="DP1742" s="34"/>
      <c r="DQ1742" s="34"/>
      <c r="DR1742" s="34"/>
      <c r="DS1742" s="34" t="s">
        <v>2127</v>
      </c>
      <c r="DT1742" s="34"/>
      <c r="DU1742" s="47">
        <v>44610</v>
      </c>
      <c r="DY1742" s="1">
        <v>2</v>
      </c>
      <c r="DZ1742" t="s">
        <v>7941</v>
      </c>
      <c r="EA1742" s="4">
        <v>0.62</v>
      </c>
      <c r="EB1742" s="4">
        <v>125</v>
      </c>
      <c r="ED1742" s="4">
        <v>99</v>
      </c>
      <c r="EF1742" s="4">
        <v>338</v>
      </c>
      <c r="EG1742" s="4">
        <v>1.7</v>
      </c>
      <c r="EH1742" s="4">
        <v>6.8</v>
      </c>
      <c r="EJ1742"/>
      <c r="EL1742" s="34"/>
      <c r="EN1742" s="34"/>
    </row>
    <row r="1743" spans="1:144" x14ac:dyDescent="0.25">
      <c r="A1743" s="85">
        <v>2022</v>
      </c>
      <c r="B1743" s="87">
        <v>44830</v>
      </c>
      <c r="C1743" t="s">
        <v>121</v>
      </c>
      <c r="D1743" t="s">
        <v>122</v>
      </c>
      <c r="E1743" s="34" t="s">
        <v>7938</v>
      </c>
      <c r="F1743" s="34">
        <f t="shared" si="139"/>
        <v>1742</v>
      </c>
      <c r="G1743" s="34" t="s">
        <v>4985</v>
      </c>
      <c r="H1743">
        <v>18</v>
      </c>
      <c r="I1743" s="34" t="s">
        <v>6141</v>
      </c>
      <c r="J1743" s="34" t="s">
        <v>5008</v>
      </c>
      <c r="K1743" s="34" t="str">
        <f>VLOOKUP(J1743,[2]CodMpios!$B$347:$E$362,4,FALSE)</f>
        <v>18094 - Belén De Los Andaquíes</v>
      </c>
      <c r="L1743" s="34" t="str">
        <f>VLOOKUP($J1743,[2]Coord_Mpios_X_Y!$B$2:$K$1123,9,FALSE)</f>
        <v>1,500923003060</v>
      </c>
      <c r="M1743" s="34" t="str">
        <f>VLOOKUP($J1743,[2]Coord_Mpios_X_Y!$B$2:$K$1123,10,FALSE)</f>
        <v>-75,875645424257</v>
      </c>
      <c r="N1743" s="34" t="s">
        <v>125</v>
      </c>
      <c r="O1743" s="34" t="s">
        <v>126</v>
      </c>
      <c r="Q1743" s="34" t="s">
        <v>127</v>
      </c>
      <c r="R1743" s="34">
        <v>17680626</v>
      </c>
      <c r="S1743" s="34" t="str">
        <f t="shared" si="135"/>
        <v>CC17680626</v>
      </c>
      <c r="T1743" s="34" t="s">
        <v>262</v>
      </c>
      <c r="V1743" s="34" t="s">
        <v>763</v>
      </c>
      <c r="W1743" s="34" t="s">
        <v>763</v>
      </c>
      <c r="X1743" s="87">
        <v>21380</v>
      </c>
      <c r="Y1743">
        <v>64</v>
      </c>
      <c r="Z1743" s="36">
        <f>VLOOKUP($Y1743,[2]Edades!$A$3:$H$153,4,FALSE)</f>
        <v>6</v>
      </c>
      <c r="AA1743" s="34" t="str">
        <f>VLOOKUP($Y1743,[2]Edades!$A$3:$H$153,6,FALSE)</f>
        <v>6 - Persona mayor</v>
      </c>
      <c r="AB1743" s="34">
        <f>VLOOKUP($Y1743,[2]Edades!$A$3:$H$153,7,FALSE)</f>
        <v>13</v>
      </c>
      <c r="AC1743" s="34" t="str">
        <f>VLOOKUP($Y1743,[2]Edades!$A$3:$H$153,8,FALSE)</f>
        <v>60-64</v>
      </c>
      <c r="AD1743" s="34" t="s">
        <v>146</v>
      </c>
      <c r="AE1743">
        <v>1</v>
      </c>
      <c r="AF1743" s="34" t="s">
        <v>2137</v>
      </c>
      <c r="AG1743" s="34" t="s">
        <v>2127</v>
      </c>
      <c r="AH1743" s="34" t="s">
        <v>2127</v>
      </c>
      <c r="AK1743" s="34" t="s">
        <v>125</v>
      </c>
      <c r="AM1743" s="34" t="s">
        <v>2127</v>
      </c>
      <c r="AN1743" s="36" t="s">
        <v>2127</v>
      </c>
      <c r="AO1743" s="36" t="s">
        <v>2127</v>
      </c>
      <c r="AP1743" s="34" t="s">
        <v>2127</v>
      </c>
      <c r="AQ1743" s="36" t="s">
        <v>2127</v>
      </c>
      <c r="AR1743" s="34" t="s">
        <v>5238</v>
      </c>
      <c r="AS1743" s="91" t="s">
        <v>7815</v>
      </c>
      <c r="AT1743" s="34">
        <v>3106088180</v>
      </c>
      <c r="AU1743" s="34" t="s">
        <v>2127</v>
      </c>
      <c r="AX1743" s="90"/>
      <c r="BA1743" s="91"/>
      <c r="BB1743" s="91"/>
      <c r="BC1743" s="91"/>
      <c r="BF1743" s="34" t="s">
        <v>4983</v>
      </c>
      <c r="BG1743" s="92" t="s">
        <v>2098</v>
      </c>
      <c r="BM1743" s="36" t="s">
        <v>131</v>
      </c>
      <c r="BN1743" s="34" t="s">
        <v>132</v>
      </c>
      <c r="BO1743" s="36">
        <v>0</v>
      </c>
      <c r="BQ1743" s="94"/>
      <c r="BS1743" s="36" t="s">
        <v>2127</v>
      </c>
      <c r="BU1743" s="95"/>
      <c r="BV1743" s="95"/>
      <c r="BW1743" s="61"/>
      <c r="BX1743" s="60"/>
      <c r="BY1743" s="59" t="str">
        <f t="shared" ca="1" si="136"/>
        <v/>
      </c>
      <c r="CD1743" s="68"/>
      <c r="CE1743" s="68"/>
      <c r="CF1743" s="67"/>
      <c r="CG1743"/>
      <c r="CH1743" s="2"/>
      <c r="CI1743" s="4" t="e">
        <f t="shared" si="137"/>
        <v>#DIV/0!</v>
      </c>
      <c r="CJ1743" s="5" t="str">
        <f t="shared" si="138"/>
        <v>SIN DATO</v>
      </c>
      <c r="CK1743" s="36">
        <v>0</v>
      </c>
      <c r="CL1743" s="66"/>
      <c r="CM1743" s="89">
        <v>44596</v>
      </c>
      <c r="CN1743" s="97">
        <v>44819</v>
      </c>
      <c r="CP1743"/>
      <c r="CQ1743" s="65"/>
      <c r="CR1743" s="65"/>
      <c r="CS1743" s="98"/>
      <c r="CT1743"/>
      <c r="CU1743"/>
      <c r="CV1743" s="97"/>
      <c r="CW1743" s="2"/>
      <c r="CX1743" s="82"/>
      <c r="DG1743" s="64"/>
      <c r="DI1743" s="89"/>
      <c r="DJ1743" s="89"/>
      <c r="DN1743" s="34"/>
      <c r="DO1743" s="34"/>
      <c r="DP1743" s="34"/>
      <c r="DQ1743" s="34"/>
      <c r="DR1743" s="34"/>
      <c r="DS1743" s="34" t="s">
        <v>2127</v>
      </c>
      <c r="DT1743" s="34"/>
      <c r="DU1743" s="47">
        <v>44819</v>
      </c>
      <c r="DY1743" s="1">
        <v>2</v>
      </c>
      <c r="DZ1743" t="s">
        <v>7941</v>
      </c>
      <c r="EA1743" s="4">
        <v>1.03</v>
      </c>
      <c r="EB1743" s="4">
        <v>129</v>
      </c>
      <c r="EC1743" s="4">
        <v>183</v>
      </c>
      <c r="EF1743" s="4">
        <v>202</v>
      </c>
      <c r="EH1743" s="4">
        <v>7.6</v>
      </c>
      <c r="EJ1743"/>
      <c r="EL1743" s="34"/>
      <c r="EN1743" s="34"/>
    </row>
    <row r="1744" spans="1:144" x14ac:dyDescent="0.25">
      <c r="A1744" s="85">
        <v>2022</v>
      </c>
      <c r="B1744" s="87">
        <v>44830</v>
      </c>
      <c r="C1744" t="s">
        <v>121</v>
      </c>
      <c r="D1744" t="s">
        <v>122</v>
      </c>
      <c r="E1744" s="34" t="s">
        <v>7938</v>
      </c>
      <c r="F1744" s="34">
        <f t="shared" si="139"/>
        <v>1743</v>
      </c>
      <c r="G1744" s="34" t="s">
        <v>4985</v>
      </c>
      <c r="H1744">
        <v>18</v>
      </c>
      <c r="I1744" s="34" t="s">
        <v>6141</v>
      </c>
      <c r="J1744" s="34" t="s">
        <v>4991</v>
      </c>
      <c r="K1744" s="34" t="str">
        <f>VLOOKUP(J1744,[2]CodMpios!$B$347:$E$362,4,FALSE)</f>
        <v>18592 - Puerto Rico</v>
      </c>
      <c r="L1744" s="34" t="str">
        <f>VLOOKUP($J1744,[2]Coord_Mpios_X_Y!$B$2:$K$1123,9,FALSE)</f>
        <v>2,018940891255</v>
      </c>
      <c r="M1744" s="34" t="str">
        <f>VLOOKUP($J1744,[2]Coord_Mpios_X_Y!$B$2:$K$1123,10,FALSE)</f>
        <v>-75,073086267336</v>
      </c>
      <c r="N1744" s="34" t="s">
        <v>125</v>
      </c>
      <c r="O1744" s="34" t="s">
        <v>126</v>
      </c>
      <c r="Q1744" s="34" t="s">
        <v>127</v>
      </c>
      <c r="R1744" s="34">
        <v>30515169</v>
      </c>
      <c r="S1744" s="34" t="str">
        <f t="shared" si="135"/>
        <v>CC30515169</v>
      </c>
      <c r="T1744" s="34" t="s">
        <v>878</v>
      </c>
      <c r="V1744" s="34" t="s">
        <v>339</v>
      </c>
      <c r="W1744" s="34" t="s">
        <v>5120</v>
      </c>
      <c r="X1744" s="87">
        <v>20156</v>
      </c>
      <c r="Y1744">
        <v>68</v>
      </c>
      <c r="Z1744" s="36">
        <f>VLOOKUP($Y1744,[2]Edades!$A$3:$H$153,4,FALSE)</f>
        <v>6</v>
      </c>
      <c r="AA1744" s="34" t="str">
        <f>VLOOKUP($Y1744,[2]Edades!$A$3:$H$153,6,FALSE)</f>
        <v>6 - Persona mayor</v>
      </c>
      <c r="AB1744" s="34">
        <f>VLOOKUP($Y1744,[2]Edades!$A$3:$H$153,7,FALSE)</f>
        <v>14</v>
      </c>
      <c r="AC1744" s="34" t="str">
        <f>VLOOKUP($Y1744,[2]Edades!$A$3:$H$153,8,FALSE)</f>
        <v>65-69</v>
      </c>
      <c r="AD1744" s="34" t="s">
        <v>129</v>
      </c>
      <c r="AE1744" s="1">
        <v>2</v>
      </c>
      <c r="AF1744" s="34" t="s">
        <v>2137</v>
      </c>
      <c r="AG1744" s="34" t="s">
        <v>2127</v>
      </c>
      <c r="AH1744" s="34" t="s">
        <v>2127</v>
      </c>
      <c r="AK1744" s="34" t="s">
        <v>125</v>
      </c>
      <c r="AM1744" s="34" t="s">
        <v>2127</v>
      </c>
      <c r="AN1744" s="36" t="s">
        <v>2127</v>
      </c>
      <c r="AO1744" s="36" t="s">
        <v>2127</v>
      </c>
      <c r="AP1744" s="34" t="s">
        <v>2127</v>
      </c>
      <c r="AQ1744" s="36" t="s">
        <v>2127</v>
      </c>
      <c r="AR1744" s="34" t="s">
        <v>4989</v>
      </c>
      <c r="AS1744" s="91" t="s">
        <v>7816</v>
      </c>
      <c r="AT1744" s="34">
        <v>3138997572</v>
      </c>
      <c r="AU1744" s="34" t="s">
        <v>2127</v>
      </c>
      <c r="AX1744" s="90"/>
      <c r="BA1744" s="91"/>
      <c r="BB1744" s="91"/>
      <c r="BC1744" s="91"/>
      <c r="BF1744" s="34" t="s">
        <v>4983</v>
      </c>
      <c r="BG1744" s="92" t="s">
        <v>2098</v>
      </c>
      <c r="BM1744" s="36" t="s">
        <v>131</v>
      </c>
      <c r="BN1744" s="34" t="s">
        <v>132</v>
      </c>
      <c r="BO1744" s="36">
        <v>0</v>
      </c>
      <c r="BQ1744" s="94"/>
      <c r="BS1744" s="36" t="s">
        <v>2127</v>
      </c>
      <c r="BU1744" s="95"/>
      <c r="BV1744" s="95"/>
      <c r="BW1744" s="61"/>
      <c r="BX1744" s="60"/>
      <c r="BY1744" s="59" t="str">
        <f t="shared" ca="1" si="136"/>
        <v/>
      </c>
      <c r="CD1744" s="68"/>
      <c r="CE1744" s="68"/>
      <c r="CF1744" s="67"/>
      <c r="CG1744">
        <v>64</v>
      </c>
      <c r="CH1744" s="2">
        <v>162</v>
      </c>
      <c r="CI1744" s="4">
        <f t="shared" si="137"/>
        <v>24.386526444139609</v>
      </c>
      <c r="CJ1744" s="5" t="str">
        <f t="shared" si="138"/>
        <v>NORMAL</v>
      </c>
      <c r="CK1744" s="36">
        <v>0</v>
      </c>
      <c r="CL1744" s="66"/>
      <c r="CM1744" s="89">
        <v>44614</v>
      </c>
      <c r="CN1744" s="97">
        <v>44614</v>
      </c>
      <c r="CP1744"/>
      <c r="CQ1744" s="65"/>
      <c r="CR1744" s="65"/>
      <c r="CS1744" s="98"/>
      <c r="CT1744"/>
      <c r="CU1744"/>
      <c r="CV1744" s="97"/>
      <c r="CW1744" s="2">
        <v>100</v>
      </c>
      <c r="CX1744" s="82">
        <v>60</v>
      </c>
      <c r="DG1744" s="64"/>
      <c r="DI1744" s="89"/>
      <c r="DJ1744" s="89"/>
      <c r="DN1744" s="34"/>
      <c r="DO1744" s="34"/>
      <c r="DP1744" s="34"/>
      <c r="DQ1744" s="34"/>
      <c r="DR1744" s="34"/>
      <c r="DS1744" s="34" t="s">
        <v>2127</v>
      </c>
      <c r="DT1744" s="34"/>
      <c r="DU1744" s="47">
        <v>44614</v>
      </c>
      <c r="DZ1744" t="s">
        <v>7941</v>
      </c>
      <c r="EB1744" s="4"/>
      <c r="EJ1744"/>
      <c r="EL1744" s="34"/>
      <c r="EN1744" s="34"/>
    </row>
    <row r="1745" spans="1:144" x14ac:dyDescent="0.25">
      <c r="A1745" s="85">
        <v>2022</v>
      </c>
      <c r="B1745" s="87">
        <v>44830</v>
      </c>
      <c r="C1745" t="s">
        <v>121</v>
      </c>
      <c r="D1745" t="s">
        <v>122</v>
      </c>
      <c r="E1745" s="34" t="s">
        <v>7938</v>
      </c>
      <c r="F1745" s="34">
        <f t="shared" si="139"/>
        <v>1744</v>
      </c>
      <c r="G1745" s="34" t="s">
        <v>4985</v>
      </c>
      <c r="H1745">
        <v>18</v>
      </c>
      <c r="I1745" s="34" t="s">
        <v>6141</v>
      </c>
      <c r="J1745" s="34" t="s">
        <v>4988</v>
      </c>
      <c r="K1745" s="34" t="str">
        <f>VLOOKUP(J1745,[2]CodMpios!$B$347:$E$362,4,FALSE)</f>
        <v>18001 - Florencia</v>
      </c>
      <c r="L1745" s="34" t="str">
        <f>VLOOKUP($J1745,[2]Coord_Mpios_X_Y!$B$2:$K$1123,9,FALSE)</f>
        <v>1,749138703818</v>
      </c>
      <c r="M1745" s="34" t="str">
        <f>VLOOKUP($J1745,[2]Coord_Mpios_X_Y!$B$2:$K$1123,10,FALSE)</f>
        <v>-75,558239064333</v>
      </c>
      <c r="N1745" s="34" t="s">
        <v>125</v>
      </c>
      <c r="O1745" s="34" t="s">
        <v>126</v>
      </c>
      <c r="Q1745" s="34" t="s">
        <v>127</v>
      </c>
      <c r="R1745" s="34">
        <v>40755273</v>
      </c>
      <c r="S1745" s="34" t="str">
        <f t="shared" si="135"/>
        <v>CC40755273</v>
      </c>
      <c r="T1745" s="34" t="s">
        <v>986</v>
      </c>
      <c r="U1745" s="34" t="s">
        <v>524</v>
      </c>
      <c r="V1745" s="34" t="s">
        <v>2374</v>
      </c>
      <c r="W1745" s="34" t="s">
        <v>5119</v>
      </c>
      <c r="X1745" s="87">
        <v>18826</v>
      </c>
      <c r="Y1745">
        <v>71</v>
      </c>
      <c r="Z1745" s="36">
        <f>VLOOKUP($Y1745,[2]Edades!$A$3:$H$153,4,FALSE)</f>
        <v>6</v>
      </c>
      <c r="AA1745" s="34" t="str">
        <f>VLOOKUP($Y1745,[2]Edades!$A$3:$H$153,6,FALSE)</f>
        <v>6 - Persona mayor</v>
      </c>
      <c r="AB1745" s="34">
        <f>VLOOKUP($Y1745,[2]Edades!$A$3:$H$153,7,FALSE)</f>
        <v>15</v>
      </c>
      <c r="AC1745" s="34" t="str">
        <f>VLOOKUP($Y1745,[2]Edades!$A$3:$H$153,8,FALSE)</f>
        <v>70-74</v>
      </c>
      <c r="AD1745" s="34" t="s">
        <v>129</v>
      </c>
      <c r="AE1745" s="1">
        <v>2</v>
      </c>
      <c r="AF1745" s="34" t="s">
        <v>2137</v>
      </c>
      <c r="AG1745" s="34" t="s">
        <v>2127</v>
      </c>
      <c r="AH1745" s="34" t="s">
        <v>2127</v>
      </c>
      <c r="AK1745" s="34" t="s">
        <v>125</v>
      </c>
      <c r="AM1745" s="34" t="s">
        <v>2127</v>
      </c>
      <c r="AN1745" s="36" t="s">
        <v>2127</v>
      </c>
      <c r="AO1745" s="36" t="s">
        <v>2127</v>
      </c>
      <c r="AP1745" s="34" t="s">
        <v>2127</v>
      </c>
      <c r="AQ1745" s="36" t="s">
        <v>2127</v>
      </c>
      <c r="AR1745" s="34" t="s">
        <v>2098</v>
      </c>
      <c r="AS1745" s="91" t="s">
        <v>7817</v>
      </c>
      <c r="AT1745" s="34">
        <v>3143314158</v>
      </c>
      <c r="AU1745" s="34" t="s">
        <v>2127</v>
      </c>
      <c r="AX1745" s="90"/>
      <c r="BA1745" s="91"/>
      <c r="BB1745" s="91"/>
      <c r="BC1745" s="91"/>
      <c r="BF1745" s="34" t="s">
        <v>4983</v>
      </c>
      <c r="BG1745" s="92" t="s">
        <v>2098</v>
      </c>
      <c r="BM1745" s="36" t="s">
        <v>131</v>
      </c>
      <c r="BN1745" s="34" t="s">
        <v>132</v>
      </c>
      <c r="BO1745" s="36">
        <v>0</v>
      </c>
      <c r="BQ1745" s="94"/>
      <c r="BS1745" s="36" t="s">
        <v>2127</v>
      </c>
      <c r="BU1745" s="95"/>
      <c r="BV1745" s="95"/>
      <c r="BW1745" s="61"/>
      <c r="BX1745" s="60"/>
      <c r="BY1745" s="59" t="str">
        <f t="shared" ca="1" si="136"/>
        <v/>
      </c>
      <c r="CD1745" s="68"/>
      <c r="CE1745" s="68"/>
      <c r="CF1745" s="67"/>
      <c r="CG1745"/>
      <c r="CH1745" s="2"/>
      <c r="CI1745" s="4" t="e">
        <f t="shared" si="137"/>
        <v>#DIV/0!</v>
      </c>
      <c r="CJ1745" s="5" t="str">
        <f t="shared" si="138"/>
        <v>SIN DATO</v>
      </c>
      <c r="CK1745" s="36">
        <v>0</v>
      </c>
      <c r="CL1745" s="66"/>
      <c r="CM1745" s="89">
        <v>43069</v>
      </c>
      <c r="CN1745" s="97">
        <v>43069</v>
      </c>
      <c r="CP1745"/>
      <c r="CQ1745" s="65"/>
      <c r="CR1745" s="65"/>
      <c r="CS1745" s="98"/>
      <c r="CT1745"/>
      <c r="CU1745"/>
      <c r="CV1745" s="97"/>
      <c r="CW1745" s="2">
        <v>125</v>
      </c>
      <c r="CX1745" s="82">
        <v>78</v>
      </c>
      <c r="DG1745" s="64"/>
      <c r="DI1745" s="89"/>
      <c r="DJ1745" s="89"/>
      <c r="DN1745" s="34"/>
      <c r="DO1745" s="34"/>
      <c r="DP1745" s="34"/>
      <c r="DQ1745" s="34"/>
      <c r="DR1745" s="34"/>
      <c r="DS1745" s="34" t="s">
        <v>2127</v>
      </c>
      <c r="DT1745" s="34"/>
      <c r="DU1745" s="47">
        <v>44615</v>
      </c>
      <c r="DY1745" s="1">
        <v>1</v>
      </c>
      <c r="DZ1745" t="s">
        <v>7941</v>
      </c>
      <c r="EA1745" s="4">
        <v>0.89</v>
      </c>
      <c r="EB1745" s="4"/>
      <c r="EE1745" s="4">
        <v>49.7</v>
      </c>
      <c r="EF1745" s="4">
        <v>468</v>
      </c>
      <c r="EJ1745"/>
      <c r="EL1745" s="34"/>
      <c r="EN1745" s="34"/>
    </row>
    <row r="1746" spans="1:144" x14ac:dyDescent="0.25">
      <c r="A1746" s="85">
        <v>2022</v>
      </c>
      <c r="B1746" s="87">
        <v>44830</v>
      </c>
      <c r="C1746" t="s">
        <v>121</v>
      </c>
      <c r="D1746" t="s">
        <v>122</v>
      </c>
      <c r="E1746" s="34" t="s">
        <v>7938</v>
      </c>
      <c r="F1746" s="34">
        <f t="shared" si="139"/>
        <v>1745</v>
      </c>
      <c r="G1746" s="34" t="s">
        <v>4985</v>
      </c>
      <c r="H1746">
        <v>18</v>
      </c>
      <c r="I1746" s="34" t="s">
        <v>6141</v>
      </c>
      <c r="J1746" s="34" t="s">
        <v>4988</v>
      </c>
      <c r="K1746" s="34" t="str">
        <f>VLOOKUP(J1746,[2]CodMpios!$B$347:$E$362,4,FALSE)</f>
        <v>18001 - Florencia</v>
      </c>
      <c r="L1746" s="34" t="str">
        <f>VLOOKUP($J1746,[2]Coord_Mpios_X_Y!$B$2:$K$1123,9,FALSE)</f>
        <v>1,749138703818</v>
      </c>
      <c r="M1746" s="34" t="str">
        <f>VLOOKUP($J1746,[2]Coord_Mpios_X_Y!$B$2:$K$1123,10,FALSE)</f>
        <v>-75,558239064333</v>
      </c>
      <c r="N1746" s="34" t="s">
        <v>125</v>
      </c>
      <c r="O1746" s="34" t="s">
        <v>126</v>
      </c>
      <c r="Q1746" s="34" t="s">
        <v>127</v>
      </c>
      <c r="R1746" s="34">
        <v>17644233</v>
      </c>
      <c r="S1746" s="34" t="str">
        <f t="shared" si="135"/>
        <v>CC17644233</v>
      </c>
      <c r="T1746" s="34" t="s">
        <v>2345</v>
      </c>
      <c r="U1746" s="34" t="s">
        <v>197</v>
      </c>
      <c r="V1746" s="34" t="s">
        <v>5118</v>
      </c>
      <c r="W1746" s="34" t="s">
        <v>2195</v>
      </c>
      <c r="X1746" s="87">
        <v>25326</v>
      </c>
      <c r="Y1746">
        <v>53</v>
      </c>
      <c r="Z1746" s="36">
        <f>VLOOKUP($Y1746,[2]Edades!$A$3:$H$153,4,FALSE)</f>
        <v>5</v>
      </c>
      <c r="AA1746" s="34" t="str">
        <f>VLOOKUP($Y1746,[2]Edades!$A$3:$H$153,6,FALSE)</f>
        <v>5 - Adultez</v>
      </c>
      <c r="AB1746" s="34">
        <f>VLOOKUP($Y1746,[2]Edades!$A$3:$H$153,7,FALSE)</f>
        <v>11</v>
      </c>
      <c r="AC1746" s="34" t="str">
        <f>VLOOKUP($Y1746,[2]Edades!$A$3:$H$153,8,FALSE)</f>
        <v>50-54</v>
      </c>
      <c r="AD1746" s="34" t="s">
        <v>146</v>
      </c>
      <c r="AE1746">
        <v>1</v>
      </c>
      <c r="AF1746" s="34" t="s">
        <v>130</v>
      </c>
      <c r="AG1746" s="34" t="s">
        <v>2127</v>
      </c>
      <c r="AH1746" s="34" t="s">
        <v>2127</v>
      </c>
      <c r="AK1746" s="34" t="s">
        <v>125</v>
      </c>
      <c r="AM1746" s="34" t="s">
        <v>2127</v>
      </c>
      <c r="AN1746" s="36" t="s">
        <v>2127</v>
      </c>
      <c r="AO1746" s="36" t="s">
        <v>2127</v>
      </c>
      <c r="AP1746" s="34" t="s">
        <v>2127</v>
      </c>
      <c r="AQ1746" s="36" t="s">
        <v>2127</v>
      </c>
      <c r="AR1746" s="34" t="s">
        <v>2098</v>
      </c>
      <c r="AS1746" s="91" t="s">
        <v>7818</v>
      </c>
      <c r="AT1746" s="34">
        <v>3115482220</v>
      </c>
      <c r="AU1746" s="34" t="s">
        <v>2127</v>
      </c>
      <c r="AX1746" s="90"/>
      <c r="BA1746" s="91"/>
      <c r="BB1746" s="91"/>
      <c r="BC1746" s="91"/>
      <c r="BF1746" s="34" t="s">
        <v>4983</v>
      </c>
      <c r="BG1746" s="92" t="s">
        <v>2098</v>
      </c>
      <c r="BM1746" s="36" t="s">
        <v>131</v>
      </c>
      <c r="BN1746" s="34" t="s">
        <v>132</v>
      </c>
      <c r="BO1746" s="36">
        <v>0</v>
      </c>
      <c r="BQ1746" s="94"/>
      <c r="BS1746" s="36" t="s">
        <v>2127</v>
      </c>
      <c r="BU1746" s="95"/>
      <c r="BV1746" s="95"/>
      <c r="BW1746" s="61"/>
      <c r="BX1746" s="60"/>
      <c r="BY1746" s="59" t="str">
        <f t="shared" ca="1" si="136"/>
        <v/>
      </c>
      <c r="CD1746" s="68"/>
      <c r="CE1746" s="68"/>
      <c r="CF1746" s="67"/>
      <c r="CG1746"/>
      <c r="CH1746" s="2"/>
      <c r="CI1746" s="4" t="e">
        <f t="shared" si="137"/>
        <v>#DIV/0!</v>
      </c>
      <c r="CJ1746" s="5" t="str">
        <f t="shared" si="138"/>
        <v>SIN DATO</v>
      </c>
      <c r="CK1746" s="36">
        <v>0</v>
      </c>
      <c r="CL1746" s="66"/>
      <c r="CM1746" s="89">
        <v>44622</v>
      </c>
      <c r="CN1746" s="97"/>
      <c r="CP1746"/>
      <c r="CQ1746" s="65"/>
      <c r="CR1746" s="65"/>
      <c r="CS1746" s="98"/>
      <c r="CT1746"/>
      <c r="CU1746"/>
      <c r="CV1746" s="97"/>
      <c r="CW1746" s="2"/>
      <c r="CX1746" s="82"/>
      <c r="DG1746" s="64"/>
      <c r="DI1746" s="89">
        <v>44617</v>
      </c>
      <c r="DJ1746" s="89"/>
      <c r="DN1746" s="34"/>
      <c r="DO1746" s="34"/>
      <c r="DP1746" s="34"/>
      <c r="DQ1746" s="34"/>
      <c r="DR1746" s="34"/>
      <c r="DS1746" s="34" t="s">
        <v>2127</v>
      </c>
      <c r="DT1746" s="34"/>
      <c r="DZ1746" t="s">
        <v>7941</v>
      </c>
      <c r="EB1746" s="4"/>
      <c r="EJ1746"/>
      <c r="EL1746" s="34"/>
      <c r="EN1746" s="34"/>
    </row>
    <row r="1747" spans="1:144" x14ac:dyDescent="0.25">
      <c r="A1747" s="85">
        <v>2022</v>
      </c>
      <c r="B1747" s="87">
        <v>44830</v>
      </c>
      <c r="C1747" t="s">
        <v>121</v>
      </c>
      <c r="D1747" t="s">
        <v>122</v>
      </c>
      <c r="E1747" s="34" t="s">
        <v>7938</v>
      </c>
      <c r="F1747" s="34">
        <f t="shared" si="139"/>
        <v>1746</v>
      </c>
      <c r="G1747" s="34" t="s">
        <v>4985</v>
      </c>
      <c r="H1747">
        <v>18</v>
      </c>
      <c r="I1747" s="34" t="s">
        <v>6141</v>
      </c>
      <c r="J1747" s="34" t="s">
        <v>5007</v>
      </c>
      <c r="K1747" s="34" t="str">
        <f>VLOOKUP(J1747,[2]CodMpios!$B$347:$E$362,4,FALSE)</f>
        <v>18410 - La Montañita</v>
      </c>
      <c r="L1747" s="34" t="str">
        <f>VLOOKUP($J1747,[2]Coord_Mpios_X_Y!$B$2:$K$1123,9,FALSE)</f>
        <v>1,302860442333</v>
      </c>
      <c r="M1747" s="34" t="str">
        <f>VLOOKUP($J1747,[2]Coord_Mpios_X_Y!$B$2:$K$1123,10,FALSE)</f>
        <v>-75,235727318747</v>
      </c>
      <c r="N1747" s="34" t="s">
        <v>125</v>
      </c>
      <c r="O1747" s="34" t="s">
        <v>126</v>
      </c>
      <c r="Q1747" s="34" t="s">
        <v>127</v>
      </c>
      <c r="R1747" s="34">
        <v>30509876</v>
      </c>
      <c r="S1747" s="34" t="str">
        <f t="shared" si="135"/>
        <v>CC30509876</v>
      </c>
      <c r="T1747" s="34" t="s">
        <v>974</v>
      </c>
      <c r="U1747" s="34" t="s">
        <v>2163</v>
      </c>
      <c r="V1747" s="34" t="s">
        <v>487</v>
      </c>
      <c r="X1747" s="87">
        <v>30017</v>
      </c>
      <c r="Y1747">
        <v>41</v>
      </c>
      <c r="Z1747" s="36">
        <f>VLOOKUP($Y1747,[2]Edades!$A$3:$H$153,4,FALSE)</f>
        <v>5</v>
      </c>
      <c r="AA1747" s="34" t="str">
        <f>VLOOKUP($Y1747,[2]Edades!$A$3:$H$153,6,FALSE)</f>
        <v>5 - Adultez</v>
      </c>
      <c r="AB1747" s="34">
        <f>VLOOKUP($Y1747,[2]Edades!$A$3:$H$153,7,FALSE)</f>
        <v>9</v>
      </c>
      <c r="AC1747" s="34" t="str">
        <f>VLOOKUP($Y1747,[2]Edades!$A$3:$H$153,8,FALSE)</f>
        <v>40-44</v>
      </c>
      <c r="AD1747" s="34" t="s">
        <v>129</v>
      </c>
      <c r="AE1747" s="1">
        <v>2</v>
      </c>
      <c r="AF1747" s="34" t="s">
        <v>130</v>
      </c>
      <c r="AG1747" s="34" t="s">
        <v>2127</v>
      </c>
      <c r="AH1747" s="34" t="s">
        <v>2127</v>
      </c>
      <c r="AK1747" s="34" t="s">
        <v>125</v>
      </c>
      <c r="AM1747" s="34" t="s">
        <v>2127</v>
      </c>
      <c r="AN1747" s="36" t="s">
        <v>2127</v>
      </c>
      <c r="AO1747" s="36" t="s">
        <v>2127</v>
      </c>
      <c r="AP1747" s="34" t="s">
        <v>2127</v>
      </c>
      <c r="AQ1747" s="36" t="s">
        <v>2127</v>
      </c>
      <c r="AR1747" s="34" t="s">
        <v>2098</v>
      </c>
      <c r="AS1747" s="91" t="s">
        <v>7819</v>
      </c>
      <c r="AT1747" s="34">
        <v>3136281026</v>
      </c>
      <c r="AU1747" s="34" t="s">
        <v>2127</v>
      </c>
      <c r="AX1747" s="90"/>
      <c r="BA1747" s="91"/>
      <c r="BB1747" s="91"/>
      <c r="BC1747" s="91"/>
      <c r="BF1747" s="34" t="s">
        <v>4983</v>
      </c>
      <c r="BG1747" s="92" t="s">
        <v>2098</v>
      </c>
      <c r="BM1747" s="36" t="s">
        <v>131</v>
      </c>
      <c r="BN1747" s="34" t="s">
        <v>132</v>
      </c>
      <c r="BO1747" s="36">
        <v>0</v>
      </c>
      <c r="BQ1747" s="94"/>
      <c r="BS1747" s="36" t="s">
        <v>2127</v>
      </c>
      <c r="BU1747" s="95"/>
      <c r="BV1747" s="95"/>
      <c r="BW1747" s="61"/>
      <c r="BX1747" s="60"/>
      <c r="BY1747" s="59" t="str">
        <f t="shared" ca="1" si="136"/>
        <v/>
      </c>
      <c r="CD1747" s="68"/>
      <c r="CE1747" s="68"/>
      <c r="CF1747" s="67"/>
      <c r="CG1747">
        <v>83</v>
      </c>
      <c r="CH1747" s="2">
        <v>155</v>
      </c>
      <c r="CI1747" s="4">
        <f t="shared" si="137"/>
        <v>34.54734651404786</v>
      </c>
      <c r="CJ1747" s="5" t="str">
        <f t="shared" si="138"/>
        <v>OBESIDAD</v>
      </c>
      <c r="CK1747" s="36">
        <v>0</v>
      </c>
      <c r="CL1747" s="66"/>
      <c r="CM1747" s="89">
        <v>44618</v>
      </c>
      <c r="CN1747" s="97">
        <v>44673</v>
      </c>
      <c r="CP1747"/>
      <c r="CQ1747" s="65"/>
      <c r="CR1747" s="65"/>
      <c r="CS1747" s="98"/>
      <c r="CT1747"/>
      <c r="CU1747"/>
      <c r="CV1747" s="97"/>
      <c r="CW1747" s="2">
        <v>120</v>
      </c>
      <c r="CX1747" s="82">
        <v>80</v>
      </c>
      <c r="DG1747" s="64"/>
      <c r="DI1747" s="89">
        <v>44621</v>
      </c>
      <c r="DJ1747" s="89"/>
      <c r="DN1747" s="34"/>
      <c r="DO1747" s="34"/>
      <c r="DP1747" s="34"/>
      <c r="DQ1747" s="34"/>
      <c r="DR1747" s="34"/>
      <c r="DS1747" s="34" t="s">
        <v>2127</v>
      </c>
      <c r="DT1747" s="34"/>
      <c r="DU1747" s="47">
        <v>44673</v>
      </c>
      <c r="DY1747" s="1">
        <v>1</v>
      </c>
      <c r="DZ1747" t="s">
        <v>7941</v>
      </c>
      <c r="EA1747" s="4">
        <v>0.73</v>
      </c>
      <c r="EB1747" s="4">
        <v>78</v>
      </c>
      <c r="EC1747" s="4">
        <v>218</v>
      </c>
      <c r="ED1747" s="4">
        <v>162</v>
      </c>
      <c r="EE1747" s="4">
        <v>34.700000000000003</v>
      </c>
      <c r="EF1747" s="4">
        <v>109</v>
      </c>
      <c r="EG1747" s="4">
        <v>48</v>
      </c>
      <c r="EJ1747"/>
      <c r="EL1747" s="34"/>
      <c r="EN1747" s="34"/>
    </row>
    <row r="1748" spans="1:144" x14ac:dyDescent="0.25">
      <c r="A1748" s="85">
        <v>2022</v>
      </c>
      <c r="B1748" s="87">
        <v>44830</v>
      </c>
      <c r="C1748" t="s">
        <v>121</v>
      </c>
      <c r="D1748" t="s">
        <v>122</v>
      </c>
      <c r="E1748" s="34" t="s">
        <v>7938</v>
      </c>
      <c r="F1748" s="34">
        <f t="shared" si="139"/>
        <v>1747</v>
      </c>
      <c r="G1748" s="34" t="s">
        <v>4985</v>
      </c>
      <c r="H1748">
        <v>18</v>
      </c>
      <c r="I1748" s="34" t="s">
        <v>6141</v>
      </c>
      <c r="J1748" s="34" t="s">
        <v>4988</v>
      </c>
      <c r="K1748" s="34" t="str">
        <f>VLOOKUP(J1748,[2]CodMpios!$B$347:$E$362,4,FALSE)</f>
        <v>18001 - Florencia</v>
      </c>
      <c r="L1748" s="34" t="str">
        <f>VLOOKUP($J1748,[2]Coord_Mpios_X_Y!$B$2:$K$1123,9,FALSE)</f>
        <v>1,749138703818</v>
      </c>
      <c r="M1748" s="34" t="str">
        <f>VLOOKUP($J1748,[2]Coord_Mpios_X_Y!$B$2:$K$1123,10,FALSE)</f>
        <v>-75,558239064333</v>
      </c>
      <c r="N1748" s="34" t="s">
        <v>6142</v>
      </c>
      <c r="O1748" s="34" t="s">
        <v>126</v>
      </c>
      <c r="Q1748" s="34" t="s">
        <v>127</v>
      </c>
      <c r="R1748" s="34">
        <v>26345335</v>
      </c>
      <c r="S1748" s="34" t="str">
        <f t="shared" si="135"/>
        <v>CC26345335</v>
      </c>
      <c r="T1748" s="34" t="s">
        <v>2024</v>
      </c>
      <c r="V1748" s="34" t="s">
        <v>2350</v>
      </c>
      <c r="W1748" s="34" t="s">
        <v>5117</v>
      </c>
      <c r="X1748" s="87">
        <v>17844</v>
      </c>
      <c r="Y1748">
        <v>74</v>
      </c>
      <c r="Z1748" s="36">
        <f>VLOOKUP($Y1748,[2]Edades!$A$3:$H$153,4,FALSE)</f>
        <v>6</v>
      </c>
      <c r="AA1748" s="34" t="str">
        <f>VLOOKUP($Y1748,[2]Edades!$A$3:$H$153,6,FALSE)</f>
        <v>6 - Persona mayor</v>
      </c>
      <c r="AB1748" s="34">
        <f>VLOOKUP($Y1748,[2]Edades!$A$3:$H$153,7,FALSE)</f>
        <v>15</v>
      </c>
      <c r="AC1748" s="34" t="str">
        <f>VLOOKUP($Y1748,[2]Edades!$A$3:$H$153,8,FALSE)</f>
        <v>70-74</v>
      </c>
      <c r="AD1748" s="34" t="s">
        <v>129</v>
      </c>
      <c r="AE1748" s="1">
        <v>2</v>
      </c>
      <c r="AF1748" s="34" t="s">
        <v>2137</v>
      </c>
      <c r="AG1748" s="34" t="s">
        <v>2127</v>
      </c>
      <c r="AH1748" s="34" t="s">
        <v>2127</v>
      </c>
      <c r="AK1748" s="34" t="s">
        <v>6142</v>
      </c>
      <c r="AM1748" s="34" t="s">
        <v>2127</v>
      </c>
      <c r="AN1748" s="36" t="s">
        <v>2127</v>
      </c>
      <c r="AO1748" s="36" t="s">
        <v>2127</v>
      </c>
      <c r="AP1748" s="34" t="s">
        <v>2127</v>
      </c>
      <c r="AQ1748" s="36" t="s">
        <v>2127</v>
      </c>
      <c r="AR1748" s="34" t="s">
        <v>2098</v>
      </c>
      <c r="AS1748" s="91" t="s">
        <v>7820</v>
      </c>
      <c r="AT1748" s="34">
        <v>3143815815</v>
      </c>
      <c r="AU1748" s="34" t="s">
        <v>2127</v>
      </c>
      <c r="AX1748" s="90"/>
      <c r="BA1748" s="91"/>
      <c r="BB1748" s="91"/>
      <c r="BC1748" s="91"/>
      <c r="BF1748" s="34" t="s">
        <v>4983</v>
      </c>
      <c r="BG1748" s="92" t="s">
        <v>2098</v>
      </c>
      <c r="BM1748" s="36" t="s">
        <v>131</v>
      </c>
      <c r="BN1748" s="34" t="s">
        <v>132</v>
      </c>
      <c r="BO1748" s="36">
        <v>0</v>
      </c>
      <c r="BQ1748" s="94"/>
      <c r="BS1748" s="36" t="s">
        <v>2127</v>
      </c>
      <c r="BU1748" s="95"/>
      <c r="BV1748" s="95"/>
      <c r="BW1748" s="61"/>
      <c r="BX1748" s="60"/>
      <c r="BY1748" s="59" t="str">
        <f t="shared" ca="1" si="136"/>
        <v/>
      </c>
      <c r="CD1748" s="68"/>
      <c r="CE1748" s="68"/>
      <c r="CF1748" s="67"/>
      <c r="CG1748">
        <v>84</v>
      </c>
      <c r="CH1748" s="2">
        <v>155</v>
      </c>
      <c r="CI1748" s="4">
        <f t="shared" si="137"/>
        <v>34.963579604578563</v>
      </c>
      <c r="CJ1748" s="5" t="str">
        <f t="shared" si="138"/>
        <v>OBESIDAD</v>
      </c>
      <c r="CK1748" s="36">
        <v>0</v>
      </c>
      <c r="CL1748" s="66"/>
      <c r="CM1748" s="89">
        <v>44623</v>
      </c>
      <c r="CN1748" s="97">
        <v>44629</v>
      </c>
      <c r="CP1748"/>
      <c r="CQ1748" s="65"/>
      <c r="CR1748" s="65"/>
      <c r="CS1748" s="98"/>
      <c r="CT1748"/>
      <c r="CU1748"/>
      <c r="CV1748" s="97"/>
      <c r="CW1748" s="2">
        <v>110</v>
      </c>
      <c r="CX1748" s="82">
        <v>80</v>
      </c>
      <c r="DG1748" s="64"/>
      <c r="DI1748" s="89"/>
      <c r="DJ1748" s="89"/>
      <c r="DN1748" s="34"/>
      <c r="DO1748" s="34"/>
      <c r="DP1748" s="34"/>
      <c r="DQ1748" s="34"/>
      <c r="DR1748" s="34"/>
      <c r="DS1748" s="34" t="s">
        <v>2127</v>
      </c>
      <c r="DT1748" s="34"/>
      <c r="DU1748" s="47">
        <v>44629</v>
      </c>
      <c r="DY1748" s="1">
        <v>3</v>
      </c>
      <c r="DZ1748" t="s">
        <v>7941</v>
      </c>
      <c r="EA1748" s="4">
        <v>1.1200000000000001</v>
      </c>
      <c r="EB1748" s="4">
        <v>110</v>
      </c>
      <c r="EC1748" s="4">
        <v>252</v>
      </c>
      <c r="ED1748" s="4">
        <v>197</v>
      </c>
      <c r="EE1748" s="4">
        <v>58.4</v>
      </c>
      <c r="EF1748" s="4">
        <v>107</v>
      </c>
      <c r="EG1748" s="4">
        <v>2.6</v>
      </c>
      <c r="EJ1748"/>
      <c r="EL1748" s="34"/>
      <c r="EN1748" s="34"/>
    </row>
    <row r="1749" spans="1:144" x14ac:dyDescent="0.25">
      <c r="A1749" s="85">
        <v>2022</v>
      </c>
      <c r="B1749" s="87">
        <v>44830</v>
      </c>
      <c r="C1749" t="s">
        <v>121</v>
      </c>
      <c r="D1749" t="s">
        <v>122</v>
      </c>
      <c r="E1749" s="34" t="s">
        <v>7938</v>
      </c>
      <c r="F1749" s="34">
        <f t="shared" si="139"/>
        <v>1748</v>
      </c>
      <c r="G1749" s="34" t="s">
        <v>4985</v>
      </c>
      <c r="H1749">
        <v>18</v>
      </c>
      <c r="I1749" s="34" t="s">
        <v>6141</v>
      </c>
      <c r="J1749" s="34" t="s">
        <v>5032</v>
      </c>
      <c r="K1749" s="34" t="str">
        <f>VLOOKUP(J1749,[2]CodMpios!$B$347:$E$362,4,FALSE)</f>
        <v>18150 - Cartagena Del Chaira</v>
      </c>
      <c r="L1749" s="34" t="str">
        <f>VLOOKUP($J1749,[2]Coord_Mpios_X_Y!$B$2:$K$1123,9,FALSE)</f>
        <v>0,647693081213</v>
      </c>
      <c r="M1749" s="34" t="str">
        <f>VLOOKUP($J1749,[2]Coord_Mpios_X_Y!$B$2:$K$1123,10,FALSE)</f>
        <v>-74,272354990827</v>
      </c>
      <c r="N1749" s="34" t="s">
        <v>125</v>
      </c>
      <c r="O1749" s="34" t="s">
        <v>126</v>
      </c>
      <c r="Q1749" s="34" t="s">
        <v>127</v>
      </c>
      <c r="R1749" s="34">
        <v>40093374</v>
      </c>
      <c r="S1749" s="34" t="str">
        <f t="shared" si="135"/>
        <v>CC40093374</v>
      </c>
      <c r="T1749" s="34" t="s">
        <v>5116</v>
      </c>
      <c r="V1749" s="34" t="s">
        <v>328</v>
      </c>
      <c r="W1749" s="34" t="s">
        <v>1879</v>
      </c>
      <c r="X1749" s="87">
        <v>28296</v>
      </c>
      <c r="Y1749">
        <v>45</v>
      </c>
      <c r="Z1749" s="36">
        <f>VLOOKUP($Y1749,[2]Edades!$A$3:$H$153,4,FALSE)</f>
        <v>5</v>
      </c>
      <c r="AA1749" s="34" t="str">
        <f>VLOOKUP($Y1749,[2]Edades!$A$3:$H$153,6,FALSE)</f>
        <v>5 - Adultez</v>
      </c>
      <c r="AB1749" s="34">
        <f>VLOOKUP($Y1749,[2]Edades!$A$3:$H$153,7,FALSE)</f>
        <v>10</v>
      </c>
      <c r="AC1749" s="34" t="str">
        <f>VLOOKUP($Y1749,[2]Edades!$A$3:$H$153,8,FALSE)</f>
        <v>45-49</v>
      </c>
      <c r="AD1749" s="34" t="s">
        <v>129</v>
      </c>
      <c r="AE1749" s="1">
        <v>2</v>
      </c>
      <c r="AF1749" s="34" t="s">
        <v>130</v>
      </c>
      <c r="AG1749" s="34" t="s">
        <v>2127</v>
      </c>
      <c r="AH1749" s="34" t="s">
        <v>2127</v>
      </c>
      <c r="AK1749" s="34" t="s">
        <v>125</v>
      </c>
      <c r="AM1749" s="34" t="s">
        <v>2127</v>
      </c>
      <c r="AN1749" s="36" t="s">
        <v>2127</v>
      </c>
      <c r="AO1749" s="36" t="s">
        <v>2127</v>
      </c>
      <c r="AP1749" s="34" t="s">
        <v>2127</v>
      </c>
      <c r="AQ1749" s="36" t="s">
        <v>2127</v>
      </c>
      <c r="AR1749" s="34" t="s">
        <v>5318</v>
      </c>
      <c r="AS1749" s="91"/>
      <c r="AT1749" s="34">
        <v>3158463488</v>
      </c>
      <c r="AU1749" s="34" t="s">
        <v>2127</v>
      </c>
      <c r="AX1749" s="90"/>
      <c r="BA1749" s="91"/>
      <c r="BB1749" s="91"/>
      <c r="BC1749" s="91"/>
      <c r="BF1749" s="34" t="s">
        <v>4983</v>
      </c>
      <c r="BG1749" s="92" t="s">
        <v>2098</v>
      </c>
      <c r="BM1749" s="36" t="s">
        <v>131</v>
      </c>
      <c r="BN1749" s="34" t="s">
        <v>132</v>
      </c>
      <c r="BO1749" s="36">
        <v>0</v>
      </c>
      <c r="BQ1749" s="94"/>
      <c r="BS1749" s="36" t="s">
        <v>2127</v>
      </c>
      <c r="BU1749" s="95"/>
      <c r="BV1749" s="95"/>
      <c r="BW1749" s="61"/>
      <c r="BX1749" s="60"/>
      <c r="BY1749" s="59" t="str">
        <f t="shared" ca="1" si="136"/>
        <v/>
      </c>
      <c r="CD1749" s="68"/>
      <c r="CE1749" s="68"/>
      <c r="CF1749" s="67"/>
      <c r="CG1749"/>
      <c r="CH1749" s="2"/>
      <c r="CI1749" s="4" t="e">
        <f t="shared" si="137"/>
        <v>#DIV/0!</v>
      </c>
      <c r="CJ1749" s="5" t="str">
        <f t="shared" si="138"/>
        <v>SIN DATO</v>
      </c>
      <c r="CK1749" s="36">
        <v>0</v>
      </c>
      <c r="CL1749" s="66"/>
      <c r="CM1749" s="89">
        <v>44624</v>
      </c>
      <c r="CN1749" s="97">
        <v>44624</v>
      </c>
      <c r="CP1749"/>
      <c r="CQ1749" s="65"/>
      <c r="CR1749" s="65"/>
      <c r="CS1749" s="98"/>
      <c r="CT1749"/>
      <c r="CU1749"/>
      <c r="CV1749" s="97"/>
      <c r="CW1749" s="2"/>
      <c r="CX1749" s="82"/>
      <c r="DG1749" s="64"/>
      <c r="DI1749" s="89"/>
      <c r="DJ1749" s="89"/>
      <c r="DN1749" s="34"/>
      <c r="DO1749" s="34"/>
      <c r="DP1749" s="34"/>
      <c r="DQ1749" s="34"/>
      <c r="DR1749" s="34"/>
      <c r="DS1749" s="34" t="s">
        <v>2127</v>
      </c>
      <c r="DT1749" s="34"/>
      <c r="DZ1749" t="s">
        <v>7941</v>
      </c>
      <c r="EB1749" s="4"/>
      <c r="EJ1749"/>
      <c r="EL1749" s="34"/>
      <c r="EN1749" s="34"/>
    </row>
    <row r="1750" spans="1:144" x14ac:dyDescent="0.25">
      <c r="A1750" s="85">
        <v>2022</v>
      </c>
      <c r="B1750" s="87">
        <v>44830</v>
      </c>
      <c r="C1750" t="s">
        <v>121</v>
      </c>
      <c r="D1750" t="s">
        <v>122</v>
      </c>
      <c r="E1750" s="34" t="s">
        <v>7938</v>
      </c>
      <c r="F1750" s="34">
        <f t="shared" si="139"/>
        <v>1749</v>
      </c>
      <c r="G1750" s="34" t="s">
        <v>4985</v>
      </c>
      <c r="H1750">
        <v>18</v>
      </c>
      <c r="I1750" s="34" t="s">
        <v>6141</v>
      </c>
      <c r="J1750" s="34" t="s">
        <v>5002</v>
      </c>
      <c r="K1750" s="34" t="str">
        <f>VLOOKUP(J1750,[2]CodMpios!$B$347:$E$362,4,FALSE)</f>
        <v>18860 - Valparaíso</v>
      </c>
      <c r="L1750" s="34" t="str">
        <f>VLOOKUP($J1750,[2]Coord_Mpios_X_Y!$B$2:$K$1123,9,FALSE)</f>
        <v>1,061292206570</v>
      </c>
      <c r="M1750" s="34" t="str">
        <f>VLOOKUP($J1750,[2]Coord_Mpios_X_Y!$B$2:$K$1123,10,FALSE)</f>
        <v>-75,627047667443</v>
      </c>
      <c r="N1750" s="34" t="s">
        <v>125</v>
      </c>
      <c r="O1750" s="34" t="s">
        <v>126</v>
      </c>
      <c r="Q1750" s="34" t="s">
        <v>127</v>
      </c>
      <c r="R1750" s="34">
        <v>20737758</v>
      </c>
      <c r="S1750" s="34" t="str">
        <f t="shared" si="135"/>
        <v>CC20737758</v>
      </c>
      <c r="T1750" s="34" t="s">
        <v>5115</v>
      </c>
      <c r="V1750" s="34" t="s">
        <v>1277</v>
      </c>
      <c r="W1750" s="34" t="s">
        <v>5114</v>
      </c>
      <c r="X1750" s="87">
        <v>22562</v>
      </c>
      <c r="Y1750">
        <v>61</v>
      </c>
      <c r="Z1750" s="36">
        <f>VLOOKUP($Y1750,[2]Edades!$A$3:$H$153,4,FALSE)</f>
        <v>6</v>
      </c>
      <c r="AA1750" s="34" t="str">
        <f>VLOOKUP($Y1750,[2]Edades!$A$3:$H$153,6,FALSE)</f>
        <v>6 - Persona mayor</v>
      </c>
      <c r="AB1750" s="34">
        <f>VLOOKUP($Y1750,[2]Edades!$A$3:$H$153,7,FALSE)</f>
        <v>13</v>
      </c>
      <c r="AC1750" s="34" t="str">
        <f>VLOOKUP($Y1750,[2]Edades!$A$3:$H$153,8,FALSE)</f>
        <v>60-64</v>
      </c>
      <c r="AD1750" s="34" t="s">
        <v>129</v>
      </c>
      <c r="AE1750" s="1">
        <v>2</v>
      </c>
      <c r="AF1750" s="34" t="s">
        <v>2137</v>
      </c>
      <c r="AG1750" s="34" t="s">
        <v>2127</v>
      </c>
      <c r="AH1750" s="34" t="s">
        <v>2127</v>
      </c>
      <c r="AK1750" s="34" t="s">
        <v>125</v>
      </c>
      <c r="AM1750" s="34" t="s">
        <v>2127</v>
      </c>
      <c r="AN1750" s="36" t="s">
        <v>2127</v>
      </c>
      <c r="AO1750" s="36" t="s">
        <v>2127</v>
      </c>
      <c r="AP1750" s="34" t="s">
        <v>2127</v>
      </c>
      <c r="AQ1750" s="36" t="s">
        <v>2127</v>
      </c>
      <c r="AR1750" s="34" t="s">
        <v>5262</v>
      </c>
      <c r="AS1750" s="91" t="s">
        <v>7821</v>
      </c>
      <c r="AT1750" s="34">
        <v>3204042790</v>
      </c>
      <c r="AU1750" s="34" t="s">
        <v>2127</v>
      </c>
      <c r="AX1750" s="90"/>
      <c r="BA1750" s="91"/>
      <c r="BB1750" s="91"/>
      <c r="BC1750" s="91"/>
      <c r="BF1750" s="34" t="s">
        <v>4983</v>
      </c>
      <c r="BG1750" s="92" t="s">
        <v>2098</v>
      </c>
      <c r="BM1750" s="36" t="s">
        <v>131</v>
      </c>
      <c r="BN1750" s="34" t="s">
        <v>132</v>
      </c>
      <c r="BO1750" s="36">
        <v>0</v>
      </c>
      <c r="BQ1750" s="94"/>
      <c r="BS1750" s="36" t="s">
        <v>2127</v>
      </c>
      <c r="BU1750" s="95"/>
      <c r="BV1750" s="95"/>
      <c r="BW1750" s="61"/>
      <c r="BX1750" s="60"/>
      <c r="BY1750" s="59" t="str">
        <f t="shared" ca="1" si="136"/>
        <v/>
      </c>
      <c r="CD1750" s="68"/>
      <c r="CE1750" s="68"/>
      <c r="CF1750" s="67"/>
      <c r="CG1750">
        <v>72</v>
      </c>
      <c r="CH1750" s="2">
        <v>150</v>
      </c>
      <c r="CI1750" s="4">
        <f t="shared" si="137"/>
        <v>32</v>
      </c>
      <c r="CJ1750" s="5" t="str">
        <f t="shared" si="138"/>
        <v>OBESIDAD</v>
      </c>
      <c r="CK1750" s="36">
        <v>0</v>
      </c>
      <c r="CL1750" s="66"/>
      <c r="CM1750" s="89">
        <v>44623</v>
      </c>
      <c r="CN1750" s="97">
        <v>44672</v>
      </c>
      <c r="CP1750"/>
      <c r="CQ1750" s="65"/>
      <c r="CR1750" s="65"/>
      <c r="CS1750" s="98"/>
      <c r="CT1750"/>
      <c r="CU1750"/>
      <c r="CV1750" s="97"/>
      <c r="CW1750" s="2">
        <v>132</v>
      </c>
      <c r="CX1750" s="82">
        <v>84</v>
      </c>
      <c r="DG1750" s="64"/>
      <c r="DI1750" s="89"/>
      <c r="DJ1750" s="89"/>
      <c r="DN1750" s="34"/>
      <c r="DO1750" s="34"/>
      <c r="DP1750" s="34"/>
      <c r="DQ1750" s="34"/>
      <c r="DR1750" s="34"/>
      <c r="DS1750" s="34" t="s">
        <v>2127</v>
      </c>
      <c r="DT1750" s="34"/>
      <c r="DU1750" s="47">
        <v>44672</v>
      </c>
      <c r="DY1750" s="1">
        <v>2</v>
      </c>
      <c r="DZ1750" t="s">
        <v>7941</v>
      </c>
      <c r="EA1750" s="4">
        <v>0.88</v>
      </c>
      <c r="EB1750" s="4">
        <v>101</v>
      </c>
      <c r="EC1750" s="4">
        <v>228</v>
      </c>
      <c r="ED1750" s="4">
        <v>163</v>
      </c>
      <c r="EE1750" s="4">
        <v>49.8</v>
      </c>
      <c r="EF1750" s="4">
        <v>80</v>
      </c>
      <c r="EG1750" s="4">
        <v>10</v>
      </c>
      <c r="EJ1750"/>
      <c r="EL1750" s="34"/>
      <c r="EN1750" s="34"/>
    </row>
    <row r="1751" spans="1:144" x14ac:dyDescent="0.25">
      <c r="A1751" s="85">
        <v>2022</v>
      </c>
      <c r="B1751" s="87">
        <v>44830</v>
      </c>
      <c r="C1751" t="s">
        <v>121</v>
      </c>
      <c r="D1751" t="s">
        <v>122</v>
      </c>
      <c r="E1751" s="34" t="s">
        <v>7938</v>
      </c>
      <c r="F1751" s="34">
        <f t="shared" si="139"/>
        <v>1750</v>
      </c>
      <c r="G1751" s="34" t="s">
        <v>4985</v>
      </c>
      <c r="H1751">
        <v>18</v>
      </c>
      <c r="I1751" s="34" t="s">
        <v>6141</v>
      </c>
      <c r="J1751" s="34" t="s">
        <v>4988</v>
      </c>
      <c r="K1751" s="34" t="str">
        <f>VLOOKUP(J1751,[2]CodMpios!$B$347:$E$362,4,FALSE)</f>
        <v>18001 - Florencia</v>
      </c>
      <c r="L1751" s="34" t="str">
        <f>VLOOKUP($J1751,[2]Coord_Mpios_X_Y!$B$2:$K$1123,9,FALSE)</f>
        <v>1,749138703818</v>
      </c>
      <c r="M1751" s="34" t="str">
        <f>VLOOKUP($J1751,[2]Coord_Mpios_X_Y!$B$2:$K$1123,10,FALSE)</f>
        <v>-75,558239064333</v>
      </c>
      <c r="N1751" s="34" t="s">
        <v>125</v>
      </c>
      <c r="O1751" s="34" t="s">
        <v>126</v>
      </c>
      <c r="Q1751" s="34" t="s">
        <v>127</v>
      </c>
      <c r="R1751" s="34">
        <v>6715271</v>
      </c>
      <c r="S1751" s="34" t="str">
        <f t="shared" si="135"/>
        <v>CC6715271</v>
      </c>
      <c r="T1751" s="34" t="s">
        <v>5113</v>
      </c>
      <c r="V1751" s="34" t="s">
        <v>5112</v>
      </c>
      <c r="W1751" s="34" t="s">
        <v>5111</v>
      </c>
      <c r="X1751" s="87">
        <v>19760</v>
      </c>
      <c r="Y1751">
        <v>69</v>
      </c>
      <c r="Z1751" s="36">
        <f>VLOOKUP($Y1751,[2]Edades!$A$3:$H$153,4,FALSE)</f>
        <v>6</v>
      </c>
      <c r="AA1751" s="34" t="str">
        <f>VLOOKUP($Y1751,[2]Edades!$A$3:$H$153,6,FALSE)</f>
        <v>6 - Persona mayor</v>
      </c>
      <c r="AB1751" s="34">
        <f>VLOOKUP($Y1751,[2]Edades!$A$3:$H$153,7,FALSE)</f>
        <v>14</v>
      </c>
      <c r="AC1751" s="34" t="str">
        <f>VLOOKUP($Y1751,[2]Edades!$A$3:$H$153,8,FALSE)</f>
        <v>65-69</v>
      </c>
      <c r="AD1751" s="34" t="s">
        <v>146</v>
      </c>
      <c r="AE1751">
        <v>1</v>
      </c>
      <c r="AF1751" s="34" t="s">
        <v>2137</v>
      </c>
      <c r="AG1751" s="34" t="s">
        <v>2127</v>
      </c>
      <c r="AH1751" s="34" t="s">
        <v>2127</v>
      </c>
      <c r="AK1751" s="34" t="s">
        <v>125</v>
      </c>
      <c r="AM1751" s="34" t="s">
        <v>2127</v>
      </c>
      <c r="AN1751" s="36" t="s">
        <v>2127</v>
      </c>
      <c r="AO1751" s="36" t="s">
        <v>2127</v>
      </c>
      <c r="AP1751" s="34" t="s">
        <v>2127</v>
      </c>
      <c r="AQ1751" s="36" t="s">
        <v>2127</v>
      </c>
      <c r="AR1751" s="34" t="s">
        <v>2098</v>
      </c>
      <c r="AS1751" s="91" t="s">
        <v>7822</v>
      </c>
      <c r="AT1751" s="34">
        <v>3212233490</v>
      </c>
      <c r="AU1751" s="34" t="s">
        <v>2127</v>
      </c>
      <c r="AX1751" s="90"/>
      <c r="BA1751" s="91"/>
      <c r="BB1751" s="91"/>
      <c r="BC1751" s="91"/>
      <c r="BF1751" s="34" t="s">
        <v>4983</v>
      </c>
      <c r="BG1751" s="92" t="s">
        <v>2098</v>
      </c>
      <c r="BM1751" s="36" t="s">
        <v>131</v>
      </c>
      <c r="BN1751" s="34" t="s">
        <v>131</v>
      </c>
      <c r="BO1751">
        <v>1</v>
      </c>
      <c r="BQ1751" s="94"/>
      <c r="BS1751" s="36" t="s">
        <v>2127</v>
      </c>
      <c r="BU1751" s="95"/>
      <c r="BV1751" s="95"/>
      <c r="BW1751" s="61"/>
      <c r="BX1751" s="60"/>
      <c r="BY1751" s="59" t="str">
        <f t="shared" ca="1" si="136"/>
        <v/>
      </c>
      <c r="CD1751" s="68"/>
      <c r="CE1751" s="68"/>
      <c r="CF1751" s="67"/>
      <c r="CG1751"/>
      <c r="CH1751" s="2"/>
      <c r="CI1751" s="4" t="e">
        <f t="shared" si="137"/>
        <v>#DIV/0!</v>
      </c>
      <c r="CJ1751" s="5" t="str">
        <f t="shared" si="138"/>
        <v>SIN DATO</v>
      </c>
      <c r="CK1751" s="36">
        <v>0</v>
      </c>
      <c r="CL1751" s="66"/>
      <c r="CM1751" s="89">
        <v>44628</v>
      </c>
      <c r="CN1751" s="97">
        <v>44651</v>
      </c>
      <c r="CP1751"/>
      <c r="CQ1751" s="65"/>
      <c r="CR1751" s="65"/>
      <c r="CS1751" s="98"/>
      <c r="CT1751"/>
      <c r="CU1751"/>
      <c r="CV1751" s="97"/>
      <c r="CW1751" s="2"/>
      <c r="CX1751" s="82"/>
      <c r="DG1751" s="64"/>
      <c r="DI1751" s="89">
        <v>44657</v>
      </c>
      <c r="DJ1751" s="89"/>
      <c r="DN1751" s="34"/>
      <c r="DO1751" s="34"/>
      <c r="DP1751" s="34"/>
      <c r="DQ1751" s="34"/>
      <c r="DR1751" s="34"/>
      <c r="DS1751" s="34" t="s">
        <v>2127</v>
      </c>
      <c r="DT1751" s="34"/>
      <c r="DU1751" s="47">
        <v>44651</v>
      </c>
      <c r="DZ1751" t="s">
        <v>7941</v>
      </c>
      <c r="EB1751" s="4"/>
      <c r="EJ1751"/>
      <c r="EL1751" s="34"/>
      <c r="EN1751" s="34"/>
    </row>
    <row r="1752" spans="1:144" x14ac:dyDescent="0.25">
      <c r="A1752" s="85">
        <v>2022</v>
      </c>
      <c r="B1752" s="87">
        <v>44830</v>
      </c>
      <c r="C1752" t="s">
        <v>121</v>
      </c>
      <c r="D1752" t="s">
        <v>122</v>
      </c>
      <c r="E1752" s="34" t="s">
        <v>7938</v>
      </c>
      <c r="F1752" s="34">
        <f t="shared" si="139"/>
        <v>1751</v>
      </c>
      <c r="G1752" s="34" t="s">
        <v>4985</v>
      </c>
      <c r="H1752">
        <v>18</v>
      </c>
      <c r="I1752" s="34" t="s">
        <v>6141</v>
      </c>
      <c r="J1752" s="34" t="s">
        <v>5110</v>
      </c>
      <c r="K1752" s="34" t="str">
        <f>VLOOKUP(J1752,[2]CodMpios!$B$347:$E$362,4,FALSE)</f>
        <v>18479 - Morelia</v>
      </c>
      <c r="L1752" s="34" t="str">
        <f>VLOOKUP($J1752,[2]Coord_Mpios_X_Y!$B$2:$K$1123,9,FALSE)</f>
        <v>1,382996109840</v>
      </c>
      <c r="M1752" s="34" t="str">
        <f>VLOOKUP($J1752,[2]Coord_Mpios_X_Y!$B$2:$K$1123,10,FALSE)</f>
        <v>-75,673811233713</v>
      </c>
      <c r="N1752" s="34" t="s">
        <v>139</v>
      </c>
      <c r="O1752" s="34" t="s">
        <v>126</v>
      </c>
      <c r="Q1752" s="34" t="s">
        <v>127</v>
      </c>
      <c r="R1752" s="34">
        <v>26634431</v>
      </c>
      <c r="S1752" s="34" t="str">
        <f t="shared" si="135"/>
        <v>CC26634431</v>
      </c>
      <c r="T1752" s="34" t="s">
        <v>5109</v>
      </c>
      <c r="V1752" s="34" t="s">
        <v>962</v>
      </c>
      <c r="W1752" s="34" t="s">
        <v>2144</v>
      </c>
      <c r="X1752" s="87">
        <v>26578</v>
      </c>
      <c r="Y1752">
        <v>50</v>
      </c>
      <c r="Z1752" s="36">
        <f>VLOOKUP($Y1752,[2]Edades!$A$3:$H$153,4,FALSE)</f>
        <v>5</v>
      </c>
      <c r="AA1752" s="34" t="str">
        <f>VLOOKUP($Y1752,[2]Edades!$A$3:$H$153,6,FALSE)</f>
        <v>5 - Adultez</v>
      </c>
      <c r="AB1752" s="34">
        <f>VLOOKUP($Y1752,[2]Edades!$A$3:$H$153,7,FALSE)</f>
        <v>11</v>
      </c>
      <c r="AC1752" s="34" t="str">
        <f>VLOOKUP($Y1752,[2]Edades!$A$3:$H$153,8,FALSE)</f>
        <v>50-54</v>
      </c>
      <c r="AD1752" s="34" t="s">
        <v>129</v>
      </c>
      <c r="AE1752" s="1">
        <v>2</v>
      </c>
      <c r="AF1752" s="34" t="s">
        <v>130</v>
      </c>
      <c r="AG1752" s="34" t="s">
        <v>2127</v>
      </c>
      <c r="AH1752" s="34" t="s">
        <v>2127</v>
      </c>
      <c r="AK1752" s="34" t="s">
        <v>139</v>
      </c>
      <c r="AM1752" s="34" t="s">
        <v>2127</v>
      </c>
      <c r="AN1752" s="36" t="s">
        <v>2127</v>
      </c>
      <c r="AO1752" s="36" t="s">
        <v>2127</v>
      </c>
      <c r="AP1752" s="34" t="s">
        <v>2127</v>
      </c>
      <c r="AQ1752" s="36" t="s">
        <v>2127</v>
      </c>
      <c r="AR1752" s="34" t="s">
        <v>5906</v>
      </c>
      <c r="AS1752" s="91" t="s">
        <v>7823</v>
      </c>
      <c r="AT1752" s="34">
        <v>3219706390</v>
      </c>
      <c r="AU1752" s="34" t="s">
        <v>2127</v>
      </c>
      <c r="AX1752" s="90"/>
      <c r="BA1752" s="91"/>
      <c r="BB1752" s="91"/>
      <c r="BC1752" s="91"/>
      <c r="BF1752" s="34" t="s">
        <v>4983</v>
      </c>
      <c r="BG1752" s="92" t="s">
        <v>2098</v>
      </c>
      <c r="BM1752" s="36" t="s">
        <v>131</v>
      </c>
      <c r="BN1752" s="34" t="s">
        <v>132</v>
      </c>
      <c r="BO1752" s="36">
        <v>0</v>
      </c>
      <c r="BQ1752" s="94"/>
      <c r="BS1752" s="36" t="s">
        <v>2127</v>
      </c>
      <c r="BU1752" s="95"/>
      <c r="BV1752" s="95"/>
      <c r="BW1752" s="61"/>
      <c r="BX1752" s="60"/>
      <c r="BY1752" s="59" t="str">
        <f t="shared" ca="1" si="136"/>
        <v/>
      </c>
      <c r="CD1752" s="68"/>
      <c r="CE1752" s="68"/>
      <c r="CF1752" s="67"/>
      <c r="CG1752">
        <v>74</v>
      </c>
      <c r="CH1752" s="2">
        <v>155</v>
      </c>
      <c r="CI1752" s="4">
        <f t="shared" si="137"/>
        <v>30.801248699271589</v>
      </c>
      <c r="CJ1752" s="5" t="str">
        <f t="shared" si="138"/>
        <v>OBESIDAD</v>
      </c>
      <c r="CK1752" s="36">
        <v>0</v>
      </c>
      <c r="CL1752" s="66"/>
      <c r="CM1752" s="89">
        <v>44628</v>
      </c>
      <c r="CN1752" s="97">
        <v>44655</v>
      </c>
      <c r="CP1752"/>
      <c r="CQ1752" s="65"/>
      <c r="CR1752" s="65"/>
      <c r="CS1752" s="98"/>
      <c r="CT1752"/>
      <c r="CU1752"/>
      <c r="CV1752" s="97"/>
      <c r="CW1752" s="2">
        <v>120</v>
      </c>
      <c r="CX1752" s="82">
        <v>80</v>
      </c>
      <c r="DG1752" s="64"/>
      <c r="DI1752" s="89"/>
      <c r="DJ1752" s="89"/>
      <c r="DN1752" s="34"/>
      <c r="DO1752" s="34"/>
      <c r="DP1752" s="34"/>
      <c r="DQ1752" s="34"/>
      <c r="DR1752" s="34"/>
      <c r="DS1752" s="34" t="s">
        <v>2127</v>
      </c>
      <c r="DT1752" s="34"/>
      <c r="DU1752" s="47">
        <v>44655</v>
      </c>
      <c r="DY1752" s="1">
        <v>3</v>
      </c>
      <c r="DZ1752" t="s">
        <v>7941</v>
      </c>
      <c r="EA1752" s="4">
        <v>1.1000000000000001</v>
      </c>
      <c r="EB1752" s="4">
        <v>100</v>
      </c>
      <c r="EC1752" s="4">
        <v>173</v>
      </c>
      <c r="ED1752" s="4">
        <v>110</v>
      </c>
      <c r="EE1752" s="4">
        <v>32.799999999999997</v>
      </c>
      <c r="EF1752" s="4">
        <v>150</v>
      </c>
      <c r="EG1752" s="4">
        <v>2.7</v>
      </c>
      <c r="EJ1752"/>
      <c r="EL1752" s="34"/>
      <c r="EN1752" s="34"/>
    </row>
    <row r="1753" spans="1:144" x14ac:dyDescent="0.25">
      <c r="A1753" s="85">
        <v>2022</v>
      </c>
      <c r="B1753" s="87">
        <v>44830</v>
      </c>
      <c r="C1753" t="s">
        <v>121</v>
      </c>
      <c r="D1753" t="s">
        <v>122</v>
      </c>
      <c r="E1753" s="34" t="s">
        <v>7938</v>
      </c>
      <c r="F1753" s="34">
        <f t="shared" si="139"/>
        <v>1752</v>
      </c>
      <c r="G1753" s="34" t="s">
        <v>4985</v>
      </c>
      <c r="H1753">
        <v>18</v>
      </c>
      <c r="I1753" s="34" t="s">
        <v>6141</v>
      </c>
      <c r="J1753" s="34" t="s">
        <v>4988</v>
      </c>
      <c r="K1753" s="34" t="str">
        <f>VLOOKUP(J1753,[2]CodMpios!$B$347:$E$362,4,FALSE)</f>
        <v>18001 - Florencia</v>
      </c>
      <c r="L1753" s="34" t="str">
        <f>VLOOKUP($J1753,[2]Coord_Mpios_X_Y!$B$2:$K$1123,9,FALSE)</f>
        <v>1,749138703818</v>
      </c>
      <c r="M1753" s="34" t="str">
        <f>VLOOKUP($J1753,[2]Coord_Mpios_X_Y!$B$2:$K$1123,10,FALSE)</f>
        <v>-75,558239064333</v>
      </c>
      <c r="N1753" s="34" t="s">
        <v>125</v>
      </c>
      <c r="O1753" s="34" t="s">
        <v>126</v>
      </c>
      <c r="Q1753" s="34" t="s">
        <v>127</v>
      </c>
      <c r="R1753" s="34">
        <v>26628834</v>
      </c>
      <c r="S1753" s="34" t="str">
        <f t="shared" si="135"/>
        <v>CC26628834</v>
      </c>
      <c r="T1753" s="34" t="s">
        <v>2397</v>
      </c>
      <c r="V1753" s="34" t="s">
        <v>2402</v>
      </c>
      <c r="W1753" s="34" t="s">
        <v>135</v>
      </c>
      <c r="X1753" s="87">
        <v>22234</v>
      </c>
      <c r="Y1753">
        <v>62</v>
      </c>
      <c r="Z1753" s="36">
        <f>VLOOKUP($Y1753,[2]Edades!$A$3:$H$153,4,FALSE)</f>
        <v>6</v>
      </c>
      <c r="AA1753" s="34" t="str">
        <f>VLOOKUP($Y1753,[2]Edades!$A$3:$H$153,6,FALSE)</f>
        <v>6 - Persona mayor</v>
      </c>
      <c r="AB1753" s="34">
        <f>VLOOKUP($Y1753,[2]Edades!$A$3:$H$153,7,FALSE)</f>
        <v>13</v>
      </c>
      <c r="AC1753" s="34" t="str">
        <f>VLOOKUP($Y1753,[2]Edades!$A$3:$H$153,8,FALSE)</f>
        <v>60-64</v>
      </c>
      <c r="AD1753" s="34" t="s">
        <v>129</v>
      </c>
      <c r="AE1753" s="1">
        <v>2</v>
      </c>
      <c r="AF1753" s="34" t="s">
        <v>2137</v>
      </c>
      <c r="AG1753" s="34" t="s">
        <v>2127</v>
      </c>
      <c r="AH1753" s="34" t="s">
        <v>2127</v>
      </c>
      <c r="AK1753" s="34" t="s">
        <v>125</v>
      </c>
      <c r="AM1753" s="34" t="s">
        <v>2127</v>
      </c>
      <c r="AN1753" s="36" t="s">
        <v>2127</v>
      </c>
      <c r="AO1753" s="36" t="s">
        <v>2127</v>
      </c>
      <c r="AP1753" s="34" t="s">
        <v>2127</v>
      </c>
      <c r="AQ1753" s="36" t="s">
        <v>2127</v>
      </c>
      <c r="AR1753" s="34" t="s">
        <v>2098</v>
      </c>
      <c r="AS1753" s="91" t="s">
        <v>7824</v>
      </c>
      <c r="AT1753" s="34">
        <v>3133765617</v>
      </c>
      <c r="AU1753" s="34" t="s">
        <v>2127</v>
      </c>
      <c r="AX1753" s="90"/>
      <c r="BA1753" s="91"/>
      <c r="BB1753" s="91"/>
      <c r="BC1753" s="91"/>
      <c r="BF1753" s="34" t="s">
        <v>4983</v>
      </c>
      <c r="BG1753" s="92" t="s">
        <v>2098</v>
      </c>
      <c r="BM1753" s="36" t="s">
        <v>131</v>
      </c>
      <c r="BN1753" s="34" t="s">
        <v>132</v>
      </c>
      <c r="BO1753" s="36">
        <v>0</v>
      </c>
      <c r="BQ1753" s="94"/>
      <c r="BS1753" s="36" t="s">
        <v>2127</v>
      </c>
      <c r="BU1753" s="95"/>
      <c r="BV1753" s="95"/>
      <c r="BW1753" s="61"/>
      <c r="BX1753" s="60"/>
      <c r="BY1753" s="59" t="str">
        <f t="shared" ca="1" si="136"/>
        <v/>
      </c>
      <c r="CD1753" s="68"/>
      <c r="CE1753" s="68"/>
      <c r="CF1753" s="67"/>
      <c r="CG1753">
        <v>75</v>
      </c>
      <c r="CH1753" s="2">
        <v>165</v>
      </c>
      <c r="CI1753" s="4">
        <f t="shared" si="137"/>
        <v>27.548209366391188</v>
      </c>
      <c r="CJ1753" s="5" t="str">
        <f t="shared" si="138"/>
        <v>SOBREPESO</v>
      </c>
      <c r="CK1753" s="36">
        <v>0</v>
      </c>
      <c r="CL1753" s="66"/>
      <c r="CM1753" s="89">
        <v>44634</v>
      </c>
      <c r="CN1753" s="97">
        <v>44656</v>
      </c>
      <c r="CP1753"/>
      <c r="CQ1753" s="65"/>
      <c r="CR1753" s="65"/>
      <c r="CS1753" s="98"/>
      <c r="CT1753"/>
      <c r="CU1753"/>
      <c r="CV1753" s="97"/>
      <c r="CW1753" s="2">
        <v>120</v>
      </c>
      <c r="CX1753" s="82">
        <v>80</v>
      </c>
      <c r="DG1753" s="64"/>
      <c r="DI1753" s="89"/>
      <c r="DJ1753" s="89"/>
      <c r="DK1753" s="89">
        <v>44662</v>
      </c>
      <c r="DN1753" s="34"/>
      <c r="DO1753" s="34"/>
      <c r="DP1753" s="34"/>
      <c r="DQ1753" s="34"/>
      <c r="DR1753" s="34"/>
      <c r="DS1753" s="34" t="s">
        <v>2127</v>
      </c>
      <c r="DT1753" s="34"/>
      <c r="DU1753" s="47">
        <v>44656</v>
      </c>
      <c r="DY1753" s="1">
        <v>2</v>
      </c>
      <c r="DZ1753" t="s">
        <v>7941</v>
      </c>
      <c r="EA1753" s="4">
        <v>0.79</v>
      </c>
      <c r="EB1753" s="4">
        <v>98</v>
      </c>
      <c r="EC1753" s="4">
        <v>234</v>
      </c>
      <c r="ED1753" s="4">
        <v>122</v>
      </c>
      <c r="EE1753" s="4">
        <v>42.2</v>
      </c>
      <c r="EF1753" s="4">
        <v>350</v>
      </c>
      <c r="EG1753" s="4">
        <v>2</v>
      </c>
      <c r="EJ1753"/>
      <c r="EL1753" s="34"/>
      <c r="EN1753" s="34"/>
    </row>
    <row r="1754" spans="1:144" x14ac:dyDescent="0.25">
      <c r="A1754" s="85">
        <v>2022</v>
      </c>
      <c r="B1754" s="87">
        <v>44830</v>
      </c>
      <c r="C1754" t="s">
        <v>121</v>
      </c>
      <c r="D1754" t="s">
        <v>122</v>
      </c>
      <c r="E1754" s="34" t="s">
        <v>7938</v>
      </c>
      <c r="F1754" s="34">
        <f t="shared" si="139"/>
        <v>1753</v>
      </c>
      <c r="G1754" s="34" t="s">
        <v>4985</v>
      </c>
      <c r="H1754">
        <v>18</v>
      </c>
      <c r="I1754" s="34" t="s">
        <v>6141</v>
      </c>
      <c r="J1754" s="34" t="s">
        <v>4996</v>
      </c>
      <c r="K1754" s="34" t="str">
        <f>VLOOKUP(J1754,[2]CodMpios!$B$347:$E$362,4,FALSE)</f>
        <v>18247 - El Doncello</v>
      </c>
      <c r="L1754" s="34" t="str">
        <f>VLOOKUP($J1754,[2]Coord_Mpios_X_Y!$B$2:$K$1123,9,FALSE)</f>
        <v>1,791385903474</v>
      </c>
      <c r="M1754" s="34" t="str">
        <f>VLOOKUP($J1754,[2]Coord_Mpios_X_Y!$B$2:$K$1123,10,FALSE)</f>
        <v>-75,193944154894</v>
      </c>
      <c r="N1754" s="34" t="s">
        <v>6142</v>
      </c>
      <c r="O1754" s="34" t="s">
        <v>126</v>
      </c>
      <c r="Q1754" s="34" t="s">
        <v>127</v>
      </c>
      <c r="R1754" s="34">
        <v>17667266</v>
      </c>
      <c r="S1754" s="34" t="str">
        <f t="shared" si="135"/>
        <v>CC17667266</v>
      </c>
      <c r="T1754" s="34" t="s">
        <v>238</v>
      </c>
      <c r="V1754" s="34" t="s">
        <v>5108</v>
      </c>
      <c r="W1754" s="34" t="s">
        <v>256</v>
      </c>
      <c r="X1754" s="87">
        <v>20247</v>
      </c>
      <c r="Y1754">
        <v>67</v>
      </c>
      <c r="Z1754" s="36">
        <f>VLOOKUP($Y1754,[2]Edades!$A$3:$H$153,4,FALSE)</f>
        <v>6</v>
      </c>
      <c r="AA1754" s="34" t="str">
        <f>VLOOKUP($Y1754,[2]Edades!$A$3:$H$153,6,FALSE)</f>
        <v>6 - Persona mayor</v>
      </c>
      <c r="AB1754" s="34">
        <f>VLOOKUP($Y1754,[2]Edades!$A$3:$H$153,7,FALSE)</f>
        <v>14</v>
      </c>
      <c r="AC1754" s="34" t="str">
        <f>VLOOKUP($Y1754,[2]Edades!$A$3:$H$153,8,FALSE)</f>
        <v>65-69</v>
      </c>
      <c r="AD1754" s="34" t="s">
        <v>146</v>
      </c>
      <c r="AE1754">
        <v>1</v>
      </c>
      <c r="AF1754" s="34" t="s">
        <v>2137</v>
      </c>
      <c r="AG1754" s="34" t="s">
        <v>2127</v>
      </c>
      <c r="AH1754" s="34" t="s">
        <v>2127</v>
      </c>
      <c r="AK1754" s="34" t="s">
        <v>6142</v>
      </c>
      <c r="AM1754" s="34" t="s">
        <v>2127</v>
      </c>
      <c r="AN1754" s="36" t="s">
        <v>2127</v>
      </c>
      <c r="AO1754" s="36" t="s">
        <v>2127</v>
      </c>
      <c r="AP1754" s="34" t="s">
        <v>2127</v>
      </c>
      <c r="AQ1754" s="36" t="s">
        <v>2127</v>
      </c>
      <c r="AR1754" s="34" t="s">
        <v>2098</v>
      </c>
      <c r="AS1754" s="91" t="s">
        <v>7825</v>
      </c>
      <c r="AT1754" s="34">
        <v>3204678955</v>
      </c>
      <c r="AU1754" s="34" t="s">
        <v>2127</v>
      </c>
      <c r="AX1754" s="90"/>
      <c r="BA1754" s="91"/>
      <c r="BB1754" s="91"/>
      <c r="BC1754" s="91"/>
      <c r="BF1754" s="34" t="s">
        <v>4983</v>
      </c>
      <c r="BG1754" s="92" t="s">
        <v>2098</v>
      </c>
      <c r="BM1754" s="36" t="s">
        <v>131</v>
      </c>
      <c r="BN1754" s="34" t="s">
        <v>132</v>
      </c>
      <c r="BO1754" s="36">
        <v>0</v>
      </c>
      <c r="BQ1754" s="94"/>
      <c r="BS1754" s="36" t="s">
        <v>2127</v>
      </c>
      <c r="BU1754" s="95"/>
      <c r="BV1754" s="95"/>
      <c r="BW1754" s="61"/>
      <c r="BX1754" s="60"/>
      <c r="BY1754" s="59" t="str">
        <f t="shared" ca="1" si="136"/>
        <v/>
      </c>
      <c r="CD1754" s="68"/>
      <c r="CE1754" s="68"/>
      <c r="CF1754" s="67"/>
      <c r="CG1754">
        <v>74</v>
      </c>
      <c r="CH1754" s="2">
        <v>165</v>
      </c>
      <c r="CI1754" s="4">
        <f t="shared" si="137"/>
        <v>27.180899908172638</v>
      </c>
      <c r="CJ1754" s="5" t="str">
        <f t="shared" si="138"/>
        <v>SOBREPESO</v>
      </c>
      <c r="CK1754" s="36">
        <v>0</v>
      </c>
      <c r="CL1754" s="66"/>
      <c r="CM1754" s="89">
        <v>44634</v>
      </c>
      <c r="CN1754" s="97">
        <v>44655</v>
      </c>
      <c r="CP1754"/>
      <c r="CQ1754" s="65"/>
      <c r="CR1754" s="65"/>
      <c r="CS1754" s="98"/>
      <c r="CT1754"/>
      <c r="CU1754"/>
      <c r="CV1754" s="97"/>
      <c r="CW1754" s="2"/>
      <c r="CX1754" s="82"/>
      <c r="DG1754" s="64"/>
      <c r="DI1754" s="89"/>
      <c r="DJ1754" s="89"/>
      <c r="DN1754" s="34"/>
      <c r="DO1754" s="34"/>
      <c r="DP1754" s="34"/>
      <c r="DQ1754" s="34"/>
      <c r="DR1754" s="34"/>
      <c r="DS1754" s="34" t="s">
        <v>2127</v>
      </c>
      <c r="DT1754" s="34"/>
      <c r="DU1754" s="47">
        <v>44655</v>
      </c>
      <c r="DY1754" s="1">
        <v>2</v>
      </c>
      <c r="DZ1754" t="s">
        <v>7941</v>
      </c>
      <c r="EA1754" s="4">
        <v>1.1599999999999999</v>
      </c>
      <c r="EB1754" s="4">
        <v>82</v>
      </c>
      <c r="EC1754" s="4">
        <v>184</v>
      </c>
      <c r="EE1754" s="4">
        <v>26.9</v>
      </c>
      <c r="EF1754" s="4">
        <v>159</v>
      </c>
      <c r="EH1754" s="4">
        <v>6</v>
      </c>
      <c r="EJ1754"/>
      <c r="EL1754" s="34"/>
      <c r="EN1754" s="34"/>
    </row>
    <row r="1755" spans="1:144" x14ac:dyDescent="0.25">
      <c r="A1755" s="85">
        <v>2022</v>
      </c>
      <c r="B1755" s="87">
        <v>44830</v>
      </c>
      <c r="C1755" t="s">
        <v>121</v>
      </c>
      <c r="D1755" t="s">
        <v>122</v>
      </c>
      <c r="E1755" s="34" t="s">
        <v>7938</v>
      </c>
      <c r="F1755" s="34">
        <f t="shared" si="139"/>
        <v>1754</v>
      </c>
      <c r="G1755" s="34" t="s">
        <v>4985</v>
      </c>
      <c r="H1755">
        <v>18</v>
      </c>
      <c r="I1755" s="34" t="s">
        <v>6141</v>
      </c>
      <c r="J1755" s="34" t="s">
        <v>4988</v>
      </c>
      <c r="K1755" s="34" t="str">
        <f>VLOOKUP(J1755,[2]CodMpios!$B$347:$E$362,4,FALSE)</f>
        <v>18001 - Florencia</v>
      </c>
      <c r="L1755" s="34" t="str">
        <f>VLOOKUP($J1755,[2]Coord_Mpios_X_Y!$B$2:$K$1123,9,FALSE)</f>
        <v>1,749138703818</v>
      </c>
      <c r="M1755" s="34" t="str">
        <f>VLOOKUP($J1755,[2]Coord_Mpios_X_Y!$B$2:$K$1123,10,FALSE)</f>
        <v>-75,558239064333</v>
      </c>
      <c r="N1755" s="34" t="s">
        <v>125</v>
      </c>
      <c r="O1755" s="34" t="s">
        <v>126</v>
      </c>
      <c r="Q1755" s="34" t="s">
        <v>127</v>
      </c>
      <c r="R1755" s="34">
        <v>17628637</v>
      </c>
      <c r="S1755" s="34" t="str">
        <f t="shared" si="135"/>
        <v>CC17628637</v>
      </c>
      <c r="T1755" s="34" t="s">
        <v>1329</v>
      </c>
      <c r="U1755" s="34" t="s">
        <v>341</v>
      </c>
      <c r="V1755" s="34" t="s">
        <v>5107</v>
      </c>
      <c r="W1755" s="34" t="s">
        <v>5106</v>
      </c>
      <c r="X1755" s="87">
        <v>19744</v>
      </c>
      <c r="Y1755">
        <v>69</v>
      </c>
      <c r="Z1755" s="36">
        <f>VLOOKUP($Y1755,[2]Edades!$A$3:$H$153,4,FALSE)</f>
        <v>6</v>
      </c>
      <c r="AA1755" s="34" t="str">
        <f>VLOOKUP($Y1755,[2]Edades!$A$3:$H$153,6,FALSE)</f>
        <v>6 - Persona mayor</v>
      </c>
      <c r="AB1755" s="34">
        <f>VLOOKUP($Y1755,[2]Edades!$A$3:$H$153,7,FALSE)</f>
        <v>14</v>
      </c>
      <c r="AC1755" s="34" t="str">
        <f>VLOOKUP($Y1755,[2]Edades!$A$3:$H$153,8,FALSE)</f>
        <v>65-69</v>
      </c>
      <c r="AD1755" s="34" t="s">
        <v>146</v>
      </c>
      <c r="AE1755">
        <v>1</v>
      </c>
      <c r="AF1755" s="34" t="s">
        <v>2137</v>
      </c>
      <c r="AG1755" s="34" t="s">
        <v>2127</v>
      </c>
      <c r="AH1755" s="34" t="s">
        <v>2127</v>
      </c>
      <c r="AK1755" s="34" t="s">
        <v>125</v>
      </c>
      <c r="AM1755" s="34" t="s">
        <v>2127</v>
      </c>
      <c r="AN1755" s="36" t="s">
        <v>2127</v>
      </c>
      <c r="AO1755" s="36" t="s">
        <v>2127</v>
      </c>
      <c r="AP1755" s="34" t="s">
        <v>2127</v>
      </c>
      <c r="AQ1755" s="36" t="s">
        <v>2127</v>
      </c>
      <c r="AR1755" s="34" t="s">
        <v>2098</v>
      </c>
      <c r="AS1755" s="91" t="s">
        <v>7826</v>
      </c>
      <c r="AT1755" s="34">
        <v>3144860275</v>
      </c>
      <c r="AU1755" s="34" t="s">
        <v>2127</v>
      </c>
      <c r="AX1755" s="90"/>
      <c r="BA1755" s="91"/>
      <c r="BB1755" s="91"/>
      <c r="BC1755" s="91"/>
      <c r="BF1755" s="34" t="s">
        <v>4983</v>
      </c>
      <c r="BG1755" s="92" t="s">
        <v>2098</v>
      </c>
      <c r="BM1755" s="36" t="s">
        <v>131</v>
      </c>
      <c r="BN1755" s="34" t="s">
        <v>132</v>
      </c>
      <c r="BO1755" s="36">
        <v>0</v>
      </c>
      <c r="BQ1755" s="94"/>
      <c r="BS1755" s="36" t="s">
        <v>2127</v>
      </c>
      <c r="BU1755" s="95"/>
      <c r="BV1755" s="95"/>
      <c r="BW1755" s="61"/>
      <c r="BX1755" s="60"/>
      <c r="BY1755" s="59" t="str">
        <f t="shared" ca="1" si="136"/>
        <v/>
      </c>
      <c r="CD1755" s="68"/>
      <c r="CE1755" s="68"/>
      <c r="CF1755" s="67"/>
      <c r="CG1755"/>
      <c r="CH1755" s="2"/>
      <c r="CI1755" s="4" t="e">
        <f t="shared" si="137"/>
        <v>#DIV/0!</v>
      </c>
      <c r="CJ1755" s="5" t="str">
        <f t="shared" si="138"/>
        <v>SIN DATO</v>
      </c>
      <c r="CK1755" s="36">
        <v>0</v>
      </c>
      <c r="CL1755" s="66"/>
      <c r="CM1755" s="89">
        <v>44635</v>
      </c>
      <c r="CN1755" s="97"/>
      <c r="CP1755"/>
      <c r="CQ1755" s="65"/>
      <c r="CR1755" s="65"/>
      <c r="CS1755" s="98"/>
      <c r="CT1755"/>
      <c r="CU1755"/>
      <c r="CV1755" s="97"/>
      <c r="CW1755" s="2"/>
      <c r="CX1755" s="82"/>
      <c r="DG1755" s="64"/>
      <c r="DI1755" s="89"/>
      <c r="DJ1755" s="89"/>
      <c r="DN1755" s="34"/>
      <c r="DO1755" s="34"/>
      <c r="DP1755" s="34"/>
      <c r="DQ1755" s="34"/>
      <c r="DR1755" s="34"/>
      <c r="DS1755" s="34" t="s">
        <v>2127</v>
      </c>
      <c r="DT1755" s="34"/>
      <c r="DZ1755" t="s">
        <v>7941</v>
      </c>
      <c r="EB1755" s="4"/>
      <c r="EJ1755"/>
      <c r="EL1755" s="34"/>
      <c r="EN1755" s="34"/>
    </row>
    <row r="1756" spans="1:144" x14ac:dyDescent="0.25">
      <c r="A1756" s="85">
        <v>2022</v>
      </c>
      <c r="B1756" s="87">
        <v>44830</v>
      </c>
      <c r="C1756" t="s">
        <v>121</v>
      </c>
      <c r="D1756" t="s">
        <v>122</v>
      </c>
      <c r="E1756" s="34" t="s">
        <v>7938</v>
      </c>
      <c r="F1756" s="34">
        <f t="shared" si="139"/>
        <v>1755</v>
      </c>
      <c r="G1756" s="34" t="s">
        <v>4985</v>
      </c>
      <c r="H1756">
        <v>18</v>
      </c>
      <c r="I1756" s="34" t="s">
        <v>6141</v>
      </c>
      <c r="J1756" s="34" t="s">
        <v>5002</v>
      </c>
      <c r="K1756" s="34" t="str">
        <f>VLOOKUP(J1756,[2]CodMpios!$B$347:$E$362,4,FALSE)</f>
        <v>18860 - Valparaíso</v>
      </c>
      <c r="L1756" s="34" t="str">
        <f>VLOOKUP($J1756,[2]Coord_Mpios_X_Y!$B$2:$K$1123,9,FALSE)</f>
        <v>1,061292206570</v>
      </c>
      <c r="M1756" s="34" t="str">
        <f>VLOOKUP($J1756,[2]Coord_Mpios_X_Y!$B$2:$K$1123,10,FALSE)</f>
        <v>-75,627047667443</v>
      </c>
      <c r="N1756" s="34" t="s">
        <v>125</v>
      </c>
      <c r="O1756" s="34" t="s">
        <v>126</v>
      </c>
      <c r="Q1756" s="34" t="s">
        <v>127</v>
      </c>
      <c r="R1756" s="34">
        <v>40774478</v>
      </c>
      <c r="S1756" s="34" t="str">
        <f t="shared" si="135"/>
        <v>CC40774478</v>
      </c>
      <c r="T1756" s="34" t="s">
        <v>986</v>
      </c>
      <c r="U1756" s="34" t="s">
        <v>245</v>
      </c>
      <c r="V1756" s="34" t="s">
        <v>1366</v>
      </c>
      <c r="W1756" s="34" t="s">
        <v>266</v>
      </c>
      <c r="X1756" s="87">
        <v>25789</v>
      </c>
      <c r="Y1756">
        <v>52</v>
      </c>
      <c r="Z1756" s="36">
        <f>VLOOKUP($Y1756,[2]Edades!$A$3:$H$153,4,FALSE)</f>
        <v>5</v>
      </c>
      <c r="AA1756" s="34" t="str">
        <f>VLOOKUP($Y1756,[2]Edades!$A$3:$H$153,6,FALSE)</f>
        <v>5 - Adultez</v>
      </c>
      <c r="AB1756" s="34">
        <f>VLOOKUP($Y1756,[2]Edades!$A$3:$H$153,7,FALSE)</f>
        <v>11</v>
      </c>
      <c r="AC1756" s="34" t="str">
        <f>VLOOKUP($Y1756,[2]Edades!$A$3:$H$153,8,FALSE)</f>
        <v>50-54</v>
      </c>
      <c r="AD1756" s="34" t="s">
        <v>129</v>
      </c>
      <c r="AE1756" s="1">
        <v>2</v>
      </c>
      <c r="AF1756" s="34" t="s">
        <v>130</v>
      </c>
      <c r="AG1756" s="34" t="s">
        <v>2127</v>
      </c>
      <c r="AH1756" s="34" t="s">
        <v>2127</v>
      </c>
      <c r="AK1756" s="34" t="s">
        <v>125</v>
      </c>
      <c r="AM1756" s="34" t="s">
        <v>2127</v>
      </c>
      <c r="AN1756" s="36" t="s">
        <v>2127</v>
      </c>
      <c r="AO1756" s="36" t="s">
        <v>2127</v>
      </c>
      <c r="AP1756" s="34" t="s">
        <v>2127</v>
      </c>
      <c r="AQ1756" s="36" t="s">
        <v>2127</v>
      </c>
      <c r="AR1756" s="34" t="s">
        <v>2098</v>
      </c>
      <c r="AS1756" s="91" t="s">
        <v>7827</v>
      </c>
      <c r="AT1756" s="34">
        <v>3127524590</v>
      </c>
      <c r="AU1756" s="34" t="s">
        <v>2127</v>
      </c>
      <c r="AX1756" s="90"/>
      <c r="BA1756" s="91"/>
      <c r="BB1756" s="91"/>
      <c r="BC1756" s="91"/>
      <c r="BF1756" s="34" t="s">
        <v>4983</v>
      </c>
      <c r="BG1756" s="92" t="s">
        <v>2098</v>
      </c>
      <c r="BM1756" s="36" t="s">
        <v>131</v>
      </c>
      <c r="BN1756" s="34" t="s">
        <v>132</v>
      </c>
      <c r="BO1756" s="36">
        <v>0</v>
      </c>
      <c r="BQ1756" s="94"/>
      <c r="BS1756" s="36" t="s">
        <v>2127</v>
      </c>
      <c r="BU1756" s="95"/>
      <c r="BV1756" s="95"/>
      <c r="BW1756" s="61"/>
      <c r="BX1756" s="60"/>
      <c r="BY1756" s="59" t="str">
        <f t="shared" ca="1" si="136"/>
        <v/>
      </c>
      <c r="CD1756" s="68"/>
      <c r="CE1756" s="68"/>
      <c r="CF1756" s="67"/>
      <c r="CG1756">
        <v>97</v>
      </c>
      <c r="CH1756" s="2">
        <v>165</v>
      </c>
      <c r="CI1756" s="4">
        <f t="shared" si="137"/>
        <v>35.629017447199267</v>
      </c>
      <c r="CJ1756" s="5" t="str">
        <f t="shared" si="138"/>
        <v>OBESIDAD</v>
      </c>
      <c r="CK1756" s="36">
        <v>0</v>
      </c>
      <c r="CL1756" s="66"/>
      <c r="CM1756" s="89">
        <v>44635</v>
      </c>
      <c r="CN1756" s="97">
        <v>44656</v>
      </c>
      <c r="CP1756"/>
      <c r="CQ1756" s="65"/>
      <c r="CR1756" s="65"/>
      <c r="CS1756" s="98"/>
      <c r="CT1756"/>
      <c r="CU1756"/>
      <c r="CV1756" s="97"/>
      <c r="CW1756" s="2">
        <v>120</v>
      </c>
      <c r="CX1756" s="82">
        <v>80</v>
      </c>
      <c r="DG1756" s="64"/>
      <c r="DI1756" s="89"/>
      <c r="DJ1756" s="89"/>
      <c r="DN1756" s="34"/>
      <c r="DO1756" s="34"/>
      <c r="DP1756" s="34"/>
      <c r="DQ1756" s="34"/>
      <c r="DR1756" s="34"/>
      <c r="DS1756" s="34" t="s">
        <v>2127</v>
      </c>
      <c r="DT1756" s="34"/>
      <c r="DU1756" s="47">
        <v>44656</v>
      </c>
      <c r="DY1756" s="1">
        <v>2</v>
      </c>
      <c r="DZ1756" t="s">
        <v>7941</v>
      </c>
      <c r="EA1756" s="4">
        <v>0.84</v>
      </c>
      <c r="EB1756" s="4">
        <v>106</v>
      </c>
      <c r="EC1756" s="4">
        <v>148</v>
      </c>
      <c r="EE1756" s="4">
        <v>40.9</v>
      </c>
      <c r="EF1756" s="4">
        <v>235</v>
      </c>
      <c r="EG1756" s="4">
        <v>1.7</v>
      </c>
      <c r="EJ1756"/>
      <c r="EL1756" s="34"/>
      <c r="EN1756" s="34"/>
    </row>
    <row r="1757" spans="1:144" x14ac:dyDescent="0.25">
      <c r="A1757" s="85">
        <v>2022</v>
      </c>
      <c r="B1757" s="87">
        <v>44830</v>
      </c>
      <c r="C1757" t="s">
        <v>121</v>
      </c>
      <c r="D1757" t="s">
        <v>122</v>
      </c>
      <c r="E1757" s="34" t="s">
        <v>7938</v>
      </c>
      <c r="F1757" s="34">
        <f t="shared" si="139"/>
        <v>1756</v>
      </c>
      <c r="G1757" s="34" t="s">
        <v>4985</v>
      </c>
      <c r="H1757">
        <v>18</v>
      </c>
      <c r="I1757" s="34" t="s">
        <v>6141</v>
      </c>
      <c r="J1757" s="34" t="s">
        <v>5007</v>
      </c>
      <c r="K1757" s="34" t="str">
        <f>VLOOKUP(J1757,[2]CodMpios!$B$347:$E$362,4,FALSE)</f>
        <v>18410 - La Montañita</v>
      </c>
      <c r="L1757" s="34" t="str">
        <f>VLOOKUP($J1757,[2]Coord_Mpios_X_Y!$B$2:$K$1123,9,FALSE)</f>
        <v>1,302860442333</v>
      </c>
      <c r="M1757" s="34" t="str">
        <f>VLOOKUP($J1757,[2]Coord_Mpios_X_Y!$B$2:$K$1123,10,FALSE)</f>
        <v>-75,235727318747</v>
      </c>
      <c r="N1757" s="34" t="s">
        <v>6142</v>
      </c>
      <c r="O1757" s="34" t="s">
        <v>126</v>
      </c>
      <c r="Q1757" s="34" t="s">
        <v>127</v>
      </c>
      <c r="R1757" s="34">
        <v>4956705</v>
      </c>
      <c r="S1757" s="34" t="str">
        <f t="shared" si="135"/>
        <v>CC4956705</v>
      </c>
      <c r="T1757" s="34" t="s">
        <v>1064</v>
      </c>
      <c r="U1757" s="34" t="s">
        <v>332</v>
      </c>
      <c r="V1757" s="34" t="s">
        <v>179</v>
      </c>
      <c r="W1757" s="34" t="s">
        <v>290</v>
      </c>
      <c r="X1757" s="87">
        <v>18951</v>
      </c>
      <c r="Y1757">
        <v>71</v>
      </c>
      <c r="Z1757" s="36">
        <f>VLOOKUP($Y1757,[2]Edades!$A$3:$H$153,4,FALSE)</f>
        <v>6</v>
      </c>
      <c r="AA1757" s="34" t="str">
        <f>VLOOKUP($Y1757,[2]Edades!$A$3:$H$153,6,FALSE)</f>
        <v>6 - Persona mayor</v>
      </c>
      <c r="AB1757" s="34">
        <f>VLOOKUP($Y1757,[2]Edades!$A$3:$H$153,7,FALSE)</f>
        <v>15</v>
      </c>
      <c r="AC1757" s="34" t="str">
        <f>VLOOKUP($Y1757,[2]Edades!$A$3:$H$153,8,FALSE)</f>
        <v>70-74</v>
      </c>
      <c r="AD1757" s="34" t="s">
        <v>146</v>
      </c>
      <c r="AE1757">
        <v>1</v>
      </c>
      <c r="AF1757" s="34" t="s">
        <v>2137</v>
      </c>
      <c r="AG1757" s="34" t="s">
        <v>2127</v>
      </c>
      <c r="AH1757" s="34" t="s">
        <v>2127</v>
      </c>
      <c r="AK1757" s="34" t="s">
        <v>6142</v>
      </c>
      <c r="AM1757" s="34" t="s">
        <v>2127</v>
      </c>
      <c r="AN1757" s="36" t="s">
        <v>2127</v>
      </c>
      <c r="AO1757" s="36" t="s">
        <v>2127</v>
      </c>
      <c r="AP1757" s="34" t="s">
        <v>2127</v>
      </c>
      <c r="AQ1757" s="36" t="s">
        <v>2127</v>
      </c>
      <c r="AR1757" s="34" t="s">
        <v>2098</v>
      </c>
      <c r="AS1757" s="91" t="s">
        <v>7828</v>
      </c>
      <c r="AT1757" s="34">
        <v>3168176111</v>
      </c>
      <c r="AU1757" s="34" t="s">
        <v>2127</v>
      </c>
      <c r="AX1757" s="90"/>
      <c r="BA1757" s="91"/>
      <c r="BB1757" s="91"/>
      <c r="BC1757" s="91"/>
      <c r="BF1757" s="34" t="s">
        <v>4983</v>
      </c>
      <c r="BG1757" s="92" t="s">
        <v>2098</v>
      </c>
      <c r="BM1757" s="36" t="s">
        <v>131</v>
      </c>
      <c r="BN1757" s="34" t="s">
        <v>132</v>
      </c>
      <c r="BO1757" s="36">
        <v>0</v>
      </c>
      <c r="BQ1757" s="94"/>
      <c r="BS1757" s="36" t="s">
        <v>2127</v>
      </c>
      <c r="BU1757" s="95"/>
      <c r="BV1757" s="95"/>
      <c r="BW1757" s="61"/>
      <c r="BX1757" s="60"/>
      <c r="BY1757" s="59" t="str">
        <f t="shared" ca="1" si="136"/>
        <v/>
      </c>
      <c r="CD1757" s="68"/>
      <c r="CE1757" s="68"/>
      <c r="CF1757" s="67"/>
      <c r="CG1757">
        <v>61</v>
      </c>
      <c r="CH1757" s="2">
        <v>160</v>
      </c>
      <c r="CI1757" s="4">
        <f t="shared" si="137"/>
        <v>23.828124999999996</v>
      </c>
      <c r="CJ1757" s="5" t="str">
        <f t="shared" si="138"/>
        <v>NORMAL</v>
      </c>
      <c r="CK1757" s="36">
        <v>0</v>
      </c>
      <c r="CL1757" s="66"/>
      <c r="CM1757" s="89">
        <v>44635</v>
      </c>
      <c r="CN1757" s="97">
        <v>44652</v>
      </c>
      <c r="CP1757"/>
      <c r="CQ1757" s="65"/>
      <c r="CR1757" s="65"/>
      <c r="CS1757" s="98"/>
      <c r="CT1757"/>
      <c r="CU1757"/>
      <c r="CV1757" s="97"/>
      <c r="CW1757" s="2">
        <v>110</v>
      </c>
      <c r="CX1757" s="82">
        <v>60</v>
      </c>
      <c r="DG1757" s="64"/>
      <c r="DI1757" s="89"/>
      <c r="DJ1757" s="89"/>
      <c r="DN1757" s="34"/>
      <c r="DO1757" s="34"/>
      <c r="DP1757" s="34"/>
      <c r="DQ1757" s="34"/>
      <c r="DR1757" s="34"/>
      <c r="DS1757" s="34" t="s">
        <v>2127</v>
      </c>
      <c r="DT1757" s="34"/>
      <c r="DU1757" s="47">
        <v>44652</v>
      </c>
      <c r="DY1757" s="1">
        <v>3</v>
      </c>
      <c r="DZ1757" t="s">
        <v>7941</v>
      </c>
      <c r="EA1757" s="4">
        <v>1.4</v>
      </c>
      <c r="EB1757" s="4">
        <v>96</v>
      </c>
      <c r="EC1757" s="4">
        <v>130</v>
      </c>
      <c r="EE1757" s="4">
        <v>37.200000000000003</v>
      </c>
      <c r="EF1757" s="4">
        <v>70</v>
      </c>
      <c r="EG1757" s="4">
        <v>1.9</v>
      </c>
      <c r="EJ1757"/>
      <c r="EL1757" s="34"/>
      <c r="EN1757" s="34"/>
    </row>
    <row r="1758" spans="1:144" x14ac:dyDescent="0.25">
      <c r="A1758" s="85">
        <v>2022</v>
      </c>
      <c r="B1758" s="87">
        <v>44830</v>
      </c>
      <c r="C1758" t="s">
        <v>121</v>
      </c>
      <c r="D1758" t="s">
        <v>122</v>
      </c>
      <c r="E1758" s="34" t="s">
        <v>7938</v>
      </c>
      <c r="F1758" s="34">
        <f t="shared" si="139"/>
        <v>1757</v>
      </c>
      <c r="G1758" s="34" t="s">
        <v>4985</v>
      </c>
      <c r="H1758">
        <v>18</v>
      </c>
      <c r="I1758" s="34" t="s">
        <v>6141</v>
      </c>
      <c r="J1758" s="34" t="s">
        <v>4988</v>
      </c>
      <c r="K1758" s="34" t="str">
        <f>VLOOKUP(J1758,[2]CodMpios!$B$347:$E$362,4,FALSE)</f>
        <v>18001 - Florencia</v>
      </c>
      <c r="L1758" s="34" t="str">
        <f>VLOOKUP($J1758,[2]Coord_Mpios_X_Y!$B$2:$K$1123,9,FALSE)</f>
        <v>1,749138703818</v>
      </c>
      <c r="M1758" s="34" t="str">
        <f>VLOOKUP($J1758,[2]Coord_Mpios_X_Y!$B$2:$K$1123,10,FALSE)</f>
        <v>-75,558239064333</v>
      </c>
      <c r="N1758" s="34" t="s">
        <v>139</v>
      </c>
      <c r="O1758" s="34" t="s">
        <v>126</v>
      </c>
      <c r="Q1758" s="34" t="s">
        <v>127</v>
      </c>
      <c r="R1758" s="34">
        <v>40772832</v>
      </c>
      <c r="S1758" s="34" t="str">
        <f t="shared" si="135"/>
        <v>CC40772832</v>
      </c>
      <c r="T1758" s="34" t="s">
        <v>607</v>
      </c>
      <c r="V1758" s="34" t="s">
        <v>5105</v>
      </c>
      <c r="W1758" s="34" t="s">
        <v>5104</v>
      </c>
      <c r="X1758" s="87">
        <v>25452</v>
      </c>
      <c r="Y1758">
        <v>53</v>
      </c>
      <c r="Z1758" s="36">
        <f>VLOOKUP($Y1758,[2]Edades!$A$3:$H$153,4,FALSE)</f>
        <v>5</v>
      </c>
      <c r="AA1758" s="34" t="str">
        <f>VLOOKUP($Y1758,[2]Edades!$A$3:$H$153,6,FALSE)</f>
        <v>5 - Adultez</v>
      </c>
      <c r="AB1758" s="34">
        <f>VLOOKUP($Y1758,[2]Edades!$A$3:$H$153,7,FALSE)</f>
        <v>11</v>
      </c>
      <c r="AC1758" s="34" t="str">
        <f>VLOOKUP($Y1758,[2]Edades!$A$3:$H$153,8,FALSE)</f>
        <v>50-54</v>
      </c>
      <c r="AD1758" s="34" t="s">
        <v>129</v>
      </c>
      <c r="AE1758" s="1">
        <v>2</v>
      </c>
      <c r="AF1758" s="34" t="s">
        <v>130</v>
      </c>
      <c r="AG1758" s="34" t="s">
        <v>2127</v>
      </c>
      <c r="AH1758" s="34" t="s">
        <v>2127</v>
      </c>
      <c r="AK1758" s="34" t="s">
        <v>139</v>
      </c>
      <c r="AM1758" s="34" t="s">
        <v>2127</v>
      </c>
      <c r="AN1758" s="36" t="s">
        <v>2127</v>
      </c>
      <c r="AO1758" s="36" t="s">
        <v>2127</v>
      </c>
      <c r="AP1758" s="34" t="s">
        <v>2127</v>
      </c>
      <c r="AQ1758" s="36" t="s">
        <v>2127</v>
      </c>
      <c r="AR1758" s="34" t="s">
        <v>2098</v>
      </c>
      <c r="AS1758" s="91" t="s">
        <v>7829</v>
      </c>
      <c r="AT1758" s="34">
        <v>3134669536</v>
      </c>
      <c r="AU1758" s="34" t="s">
        <v>2127</v>
      </c>
      <c r="AX1758" s="90"/>
      <c r="BA1758" s="91"/>
      <c r="BB1758" s="91"/>
      <c r="BC1758" s="91"/>
      <c r="BF1758" s="34" t="s">
        <v>4983</v>
      </c>
      <c r="BG1758" s="92" t="s">
        <v>2098</v>
      </c>
      <c r="BM1758" s="36" t="s">
        <v>131</v>
      </c>
      <c r="BN1758" s="34" t="s">
        <v>132</v>
      </c>
      <c r="BO1758" s="36">
        <v>0</v>
      </c>
      <c r="BQ1758" s="94"/>
      <c r="BS1758" s="36" t="s">
        <v>2127</v>
      </c>
      <c r="BU1758" s="95"/>
      <c r="BV1758" s="95"/>
      <c r="BW1758" s="61"/>
      <c r="BX1758" s="60"/>
      <c r="BY1758" s="59" t="str">
        <f t="shared" ca="1" si="136"/>
        <v/>
      </c>
      <c r="CD1758" s="68"/>
      <c r="CE1758" s="68"/>
      <c r="CF1758" s="67"/>
      <c r="CG1758">
        <v>78</v>
      </c>
      <c r="CH1758" s="2">
        <v>158</v>
      </c>
      <c r="CI1758" s="4">
        <f t="shared" si="137"/>
        <v>31.244992789617044</v>
      </c>
      <c r="CJ1758" s="5" t="str">
        <f t="shared" si="138"/>
        <v>OBESIDAD</v>
      </c>
      <c r="CK1758" s="36">
        <v>0</v>
      </c>
      <c r="CL1758" s="66"/>
      <c r="CM1758" s="89">
        <v>44636</v>
      </c>
      <c r="CN1758" s="97">
        <v>44687</v>
      </c>
      <c r="CP1758"/>
      <c r="CQ1758" s="65"/>
      <c r="CR1758" s="65"/>
      <c r="CS1758" s="98"/>
      <c r="CT1758"/>
      <c r="CU1758"/>
      <c r="CV1758" s="97"/>
      <c r="CW1758" s="2">
        <v>130</v>
      </c>
      <c r="CX1758" s="82">
        <v>80</v>
      </c>
      <c r="DG1758" s="64"/>
      <c r="DI1758" s="89"/>
      <c r="DJ1758" s="89"/>
      <c r="DN1758" s="34"/>
      <c r="DO1758" s="34"/>
      <c r="DP1758" s="34"/>
      <c r="DQ1758" s="34"/>
      <c r="DR1758" s="34"/>
      <c r="DS1758" s="34" t="s">
        <v>2127</v>
      </c>
      <c r="DT1758" s="34"/>
      <c r="DU1758" s="47">
        <v>44687</v>
      </c>
      <c r="DY1758" s="1">
        <v>2</v>
      </c>
      <c r="DZ1758" t="s">
        <v>7941</v>
      </c>
      <c r="EA1758" s="4">
        <v>0.77</v>
      </c>
      <c r="EB1758" s="4">
        <v>119</v>
      </c>
      <c r="EC1758" s="4">
        <v>263</v>
      </c>
      <c r="ED1758" s="4">
        <v>168</v>
      </c>
      <c r="EE1758" s="4">
        <v>59</v>
      </c>
      <c r="EF1758" s="4">
        <v>179</v>
      </c>
      <c r="EG1758" s="4">
        <v>2</v>
      </c>
      <c r="EJ1758"/>
      <c r="EL1758" s="34"/>
      <c r="EN1758" s="34"/>
    </row>
    <row r="1759" spans="1:144" x14ac:dyDescent="0.25">
      <c r="A1759" s="85">
        <v>2022</v>
      </c>
      <c r="B1759" s="87">
        <v>44830</v>
      </c>
      <c r="C1759" t="s">
        <v>121</v>
      </c>
      <c r="D1759" t="s">
        <v>122</v>
      </c>
      <c r="E1759" s="34" t="s">
        <v>7938</v>
      </c>
      <c r="F1759" s="34">
        <f t="shared" si="139"/>
        <v>1758</v>
      </c>
      <c r="G1759" s="34" t="s">
        <v>4985</v>
      </c>
      <c r="H1759">
        <v>18</v>
      </c>
      <c r="I1759" s="34" t="s">
        <v>6141</v>
      </c>
      <c r="J1759" s="34" t="s">
        <v>4988</v>
      </c>
      <c r="K1759" s="34" t="str">
        <f>VLOOKUP(J1759,[2]CodMpios!$B$347:$E$362,4,FALSE)</f>
        <v>18001 - Florencia</v>
      </c>
      <c r="L1759" s="34" t="str">
        <f>VLOOKUP($J1759,[2]Coord_Mpios_X_Y!$B$2:$K$1123,9,FALSE)</f>
        <v>1,749138703818</v>
      </c>
      <c r="M1759" s="34" t="str">
        <f>VLOOKUP($J1759,[2]Coord_Mpios_X_Y!$B$2:$K$1123,10,FALSE)</f>
        <v>-75,558239064333</v>
      </c>
      <c r="N1759" s="34" t="s">
        <v>139</v>
      </c>
      <c r="O1759" s="34" t="s">
        <v>126</v>
      </c>
      <c r="Q1759" s="34" t="s">
        <v>127</v>
      </c>
      <c r="R1759" s="34">
        <v>40775739</v>
      </c>
      <c r="S1759" s="34" t="str">
        <f t="shared" si="135"/>
        <v>CC40775739</v>
      </c>
      <c r="T1759" s="34" t="s">
        <v>1095</v>
      </c>
      <c r="U1759" s="34" t="s">
        <v>330</v>
      </c>
      <c r="V1759" s="34" t="s">
        <v>5103</v>
      </c>
      <c r="W1759" s="34" t="s">
        <v>2425</v>
      </c>
      <c r="X1759" s="87">
        <v>26584</v>
      </c>
      <c r="Y1759">
        <v>50</v>
      </c>
      <c r="Z1759" s="36">
        <f>VLOOKUP($Y1759,[2]Edades!$A$3:$H$153,4,FALSE)</f>
        <v>5</v>
      </c>
      <c r="AA1759" s="34" t="str">
        <f>VLOOKUP($Y1759,[2]Edades!$A$3:$H$153,6,FALSE)</f>
        <v>5 - Adultez</v>
      </c>
      <c r="AB1759" s="34">
        <f>VLOOKUP($Y1759,[2]Edades!$A$3:$H$153,7,FALSE)</f>
        <v>11</v>
      </c>
      <c r="AC1759" s="34" t="str">
        <f>VLOOKUP($Y1759,[2]Edades!$A$3:$H$153,8,FALSE)</f>
        <v>50-54</v>
      </c>
      <c r="AD1759" s="34" t="s">
        <v>129</v>
      </c>
      <c r="AE1759" s="1">
        <v>2</v>
      </c>
      <c r="AF1759" s="34" t="s">
        <v>130</v>
      </c>
      <c r="AG1759" s="34" t="s">
        <v>2127</v>
      </c>
      <c r="AH1759" s="34" t="s">
        <v>2127</v>
      </c>
      <c r="AK1759" s="34" t="s">
        <v>139</v>
      </c>
      <c r="AM1759" s="34" t="s">
        <v>2127</v>
      </c>
      <c r="AN1759" s="36" t="s">
        <v>2127</v>
      </c>
      <c r="AO1759" s="36" t="s">
        <v>2127</v>
      </c>
      <c r="AP1759" s="34" t="s">
        <v>2127</v>
      </c>
      <c r="AQ1759" s="36" t="s">
        <v>2127</v>
      </c>
      <c r="AR1759" s="34" t="s">
        <v>2098</v>
      </c>
      <c r="AS1759" s="91" t="s">
        <v>7830</v>
      </c>
      <c r="AT1759" s="34">
        <v>3166271674</v>
      </c>
      <c r="AU1759" s="34" t="s">
        <v>2127</v>
      </c>
      <c r="AX1759" s="90"/>
      <c r="BA1759" s="91"/>
      <c r="BB1759" s="91"/>
      <c r="BC1759" s="91"/>
      <c r="BF1759" s="34" t="s">
        <v>4983</v>
      </c>
      <c r="BG1759" s="92" t="s">
        <v>2098</v>
      </c>
      <c r="BM1759" s="36" t="s">
        <v>131</v>
      </c>
      <c r="BN1759" s="34" t="s">
        <v>132</v>
      </c>
      <c r="BO1759" s="36">
        <v>0</v>
      </c>
      <c r="BQ1759" s="94"/>
      <c r="BS1759" s="36" t="s">
        <v>2127</v>
      </c>
      <c r="BU1759" s="95"/>
      <c r="BV1759" s="95"/>
      <c r="BW1759" s="61"/>
      <c r="BX1759" s="60"/>
      <c r="BY1759" s="59" t="str">
        <f t="shared" ca="1" si="136"/>
        <v/>
      </c>
      <c r="CD1759" s="68"/>
      <c r="CE1759" s="68"/>
      <c r="CF1759" s="67"/>
      <c r="CG1759">
        <v>59</v>
      </c>
      <c r="CH1759" s="2">
        <v>152</v>
      </c>
      <c r="CI1759" s="4">
        <f t="shared" si="137"/>
        <v>25.536703601108034</v>
      </c>
      <c r="CJ1759" s="5" t="str">
        <f t="shared" si="138"/>
        <v>SOBREPESO</v>
      </c>
      <c r="CK1759" s="36">
        <v>0</v>
      </c>
      <c r="CL1759" s="66"/>
      <c r="CM1759" s="89">
        <v>44642</v>
      </c>
      <c r="CN1759" s="97">
        <v>44669</v>
      </c>
      <c r="CP1759"/>
      <c r="CQ1759" s="65"/>
      <c r="CR1759" s="65"/>
      <c r="CS1759" s="98"/>
      <c r="CT1759"/>
      <c r="CU1759"/>
      <c r="CV1759" s="97"/>
      <c r="CW1759" s="2">
        <v>110</v>
      </c>
      <c r="CX1759" s="82">
        <v>60</v>
      </c>
      <c r="DG1759" s="64"/>
      <c r="DI1759" s="89"/>
      <c r="DJ1759" s="89"/>
      <c r="DN1759" s="34"/>
      <c r="DO1759" s="34"/>
      <c r="DP1759" s="34"/>
      <c r="DQ1759" s="34"/>
      <c r="DR1759" s="34"/>
      <c r="DS1759" s="34" t="s">
        <v>2127</v>
      </c>
      <c r="DT1759" s="34"/>
      <c r="DU1759" s="47">
        <v>44669</v>
      </c>
      <c r="DY1759" s="1">
        <v>1</v>
      </c>
      <c r="DZ1759" t="s">
        <v>7941</v>
      </c>
      <c r="EA1759" s="4">
        <v>0.6</v>
      </c>
      <c r="EB1759" s="4">
        <v>88</v>
      </c>
      <c r="EC1759" s="4">
        <v>214</v>
      </c>
      <c r="EE1759" s="4">
        <v>46</v>
      </c>
      <c r="EF1759" s="4">
        <v>180</v>
      </c>
      <c r="EJ1759"/>
      <c r="EL1759" s="34"/>
      <c r="EN1759" s="34"/>
    </row>
    <row r="1760" spans="1:144" x14ac:dyDescent="0.25">
      <c r="A1760" s="85">
        <v>2022</v>
      </c>
      <c r="B1760" s="87">
        <v>44830</v>
      </c>
      <c r="C1760" t="s">
        <v>121</v>
      </c>
      <c r="D1760" t="s">
        <v>122</v>
      </c>
      <c r="E1760" s="34" t="s">
        <v>7938</v>
      </c>
      <c r="F1760" s="34">
        <f t="shared" si="139"/>
        <v>1759</v>
      </c>
      <c r="G1760" s="34" t="s">
        <v>4985</v>
      </c>
      <c r="H1760">
        <v>18</v>
      </c>
      <c r="I1760" s="34" t="s">
        <v>6141</v>
      </c>
      <c r="J1760" s="34" t="s">
        <v>5052</v>
      </c>
      <c r="K1760" s="34" t="str">
        <f>VLOOKUP(J1760,[2]CodMpios!$B$347:$E$362,4,FALSE)</f>
        <v>18256 - El Paujil</v>
      </c>
      <c r="L1760" s="34" t="str">
        <f>VLOOKUP($J1760,[2]Coord_Mpios_X_Y!$B$2:$K$1123,9,FALSE)</f>
        <v>1,617746356165</v>
      </c>
      <c r="M1760" s="34" t="str">
        <f>VLOOKUP($J1760,[2]Coord_Mpios_X_Y!$B$2:$K$1123,10,FALSE)</f>
        <v>-75,234043334186</v>
      </c>
      <c r="N1760" s="34" t="s">
        <v>125</v>
      </c>
      <c r="O1760" s="34" t="s">
        <v>126</v>
      </c>
      <c r="Q1760" s="34" t="s">
        <v>127</v>
      </c>
      <c r="R1760" s="34">
        <v>26615126</v>
      </c>
      <c r="S1760" s="34" t="str">
        <f t="shared" si="135"/>
        <v>CC26615126</v>
      </c>
      <c r="T1760" s="34" t="s">
        <v>191</v>
      </c>
      <c r="V1760" s="34" t="s">
        <v>5102</v>
      </c>
      <c r="W1760" s="34" t="s">
        <v>5101</v>
      </c>
      <c r="X1760" s="87">
        <v>17551</v>
      </c>
      <c r="Y1760">
        <v>75</v>
      </c>
      <c r="Z1760" s="36">
        <f>VLOOKUP($Y1760,[2]Edades!$A$3:$H$153,4,FALSE)</f>
        <v>6</v>
      </c>
      <c r="AA1760" s="34" t="str">
        <f>VLOOKUP($Y1760,[2]Edades!$A$3:$H$153,6,FALSE)</f>
        <v>6 - Persona mayor</v>
      </c>
      <c r="AB1760" s="34">
        <f>VLOOKUP($Y1760,[2]Edades!$A$3:$H$153,7,FALSE)</f>
        <v>16</v>
      </c>
      <c r="AC1760" s="34" t="str">
        <f>VLOOKUP($Y1760,[2]Edades!$A$3:$H$153,8,FALSE)</f>
        <v>75-79</v>
      </c>
      <c r="AD1760" s="34" t="s">
        <v>129</v>
      </c>
      <c r="AE1760" s="1">
        <v>2</v>
      </c>
      <c r="AF1760" s="34" t="s">
        <v>2137</v>
      </c>
      <c r="AG1760" s="34" t="s">
        <v>2127</v>
      </c>
      <c r="AH1760" s="34" t="s">
        <v>2127</v>
      </c>
      <c r="AK1760" s="34" t="s">
        <v>125</v>
      </c>
      <c r="AM1760" s="34" t="s">
        <v>2127</v>
      </c>
      <c r="AN1760" s="36" t="s">
        <v>2127</v>
      </c>
      <c r="AO1760" s="36" t="s">
        <v>2127</v>
      </c>
      <c r="AP1760" s="34" t="s">
        <v>2127</v>
      </c>
      <c r="AQ1760" s="36" t="s">
        <v>2127</v>
      </c>
      <c r="AR1760" s="34" t="s">
        <v>5078</v>
      </c>
      <c r="AS1760" s="91">
        <v>17551</v>
      </c>
      <c r="AT1760" s="34">
        <v>3123652263</v>
      </c>
      <c r="AU1760" s="34" t="s">
        <v>2127</v>
      </c>
      <c r="AX1760" s="90"/>
      <c r="BA1760" s="91"/>
      <c r="BB1760" s="91"/>
      <c r="BC1760" s="91"/>
      <c r="BF1760" s="34" t="s">
        <v>4983</v>
      </c>
      <c r="BG1760" s="92" t="s">
        <v>5078</v>
      </c>
      <c r="BM1760" s="36" t="s">
        <v>131</v>
      </c>
      <c r="BN1760" s="34" t="s">
        <v>132</v>
      </c>
      <c r="BO1760" s="36">
        <v>0</v>
      </c>
      <c r="BQ1760" s="94"/>
      <c r="BS1760" s="36" t="s">
        <v>2127</v>
      </c>
      <c r="BU1760" s="95"/>
      <c r="BV1760" s="95"/>
      <c r="BW1760" s="61"/>
      <c r="BX1760" s="60"/>
      <c r="BY1760" s="59" t="str">
        <f t="shared" ca="1" si="136"/>
        <v/>
      </c>
      <c r="CD1760" s="68"/>
      <c r="CE1760" s="68"/>
      <c r="CF1760" s="67"/>
      <c r="CG1760"/>
      <c r="CH1760" s="2"/>
      <c r="CI1760" s="4" t="e">
        <f t="shared" si="137"/>
        <v>#DIV/0!</v>
      </c>
      <c r="CJ1760" s="5" t="str">
        <f t="shared" si="138"/>
        <v>SIN DATO</v>
      </c>
      <c r="CK1760" s="36">
        <v>0</v>
      </c>
      <c r="CL1760" s="66"/>
      <c r="CM1760" s="89">
        <v>44637</v>
      </c>
      <c r="CN1760" s="97">
        <v>44637</v>
      </c>
      <c r="CP1760"/>
      <c r="CQ1760" s="65"/>
      <c r="CR1760" s="65"/>
      <c r="CS1760" s="98"/>
      <c r="CT1760"/>
      <c r="CU1760"/>
      <c r="CV1760" s="97"/>
      <c r="CW1760" s="2"/>
      <c r="CX1760" s="82"/>
      <c r="DG1760" s="64"/>
      <c r="DI1760" s="89"/>
      <c r="DJ1760" s="89"/>
      <c r="DN1760" s="34"/>
      <c r="DO1760" s="34"/>
      <c r="DP1760" s="34"/>
      <c r="DQ1760" s="34"/>
      <c r="DR1760" s="34"/>
      <c r="DS1760" s="34" t="s">
        <v>2127</v>
      </c>
      <c r="DT1760" s="34"/>
      <c r="DZ1760" t="s">
        <v>7941</v>
      </c>
      <c r="EB1760" s="4"/>
      <c r="EJ1760"/>
      <c r="EL1760" s="34"/>
      <c r="EN1760" s="34"/>
    </row>
    <row r="1761" spans="1:144" x14ac:dyDescent="0.25">
      <c r="A1761" s="85">
        <v>2022</v>
      </c>
      <c r="B1761" s="87">
        <v>44830</v>
      </c>
      <c r="C1761" t="s">
        <v>121</v>
      </c>
      <c r="D1761" t="s">
        <v>122</v>
      </c>
      <c r="E1761" s="34" t="s">
        <v>7938</v>
      </c>
      <c r="F1761" s="34">
        <f t="shared" si="139"/>
        <v>1760</v>
      </c>
      <c r="G1761" s="34" t="s">
        <v>4985</v>
      </c>
      <c r="H1761">
        <v>18</v>
      </c>
      <c r="I1761" s="34" t="s">
        <v>6141</v>
      </c>
      <c r="J1761" s="34" t="s">
        <v>5052</v>
      </c>
      <c r="K1761" s="34" t="str">
        <f>VLOOKUP(J1761,[2]CodMpios!$B$347:$E$362,4,FALSE)</f>
        <v>18256 - El Paujil</v>
      </c>
      <c r="L1761" s="34" t="str">
        <f>VLOOKUP($J1761,[2]Coord_Mpios_X_Y!$B$2:$K$1123,9,FALSE)</f>
        <v>1,617746356165</v>
      </c>
      <c r="M1761" s="34" t="str">
        <f>VLOOKUP($J1761,[2]Coord_Mpios_X_Y!$B$2:$K$1123,10,FALSE)</f>
        <v>-75,234043334186</v>
      </c>
      <c r="N1761" s="34" t="s">
        <v>125</v>
      </c>
      <c r="O1761" s="34" t="s">
        <v>126</v>
      </c>
      <c r="Q1761" s="34" t="s">
        <v>127</v>
      </c>
      <c r="R1761" s="34">
        <v>24808037</v>
      </c>
      <c r="S1761" s="34" t="str">
        <f t="shared" si="135"/>
        <v>CC24808037</v>
      </c>
      <c r="T1761" s="34" t="s">
        <v>710</v>
      </c>
      <c r="U1761" s="34" t="s">
        <v>5100</v>
      </c>
      <c r="V1761" s="34" t="s">
        <v>5099</v>
      </c>
      <c r="W1761" s="34" t="s">
        <v>876</v>
      </c>
      <c r="X1761" s="87">
        <v>23840</v>
      </c>
      <c r="Y1761">
        <v>57</v>
      </c>
      <c r="Z1761" s="36">
        <f>VLOOKUP($Y1761,[2]Edades!$A$3:$H$153,4,FALSE)</f>
        <v>5</v>
      </c>
      <c r="AA1761" s="34" t="str">
        <f>VLOOKUP($Y1761,[2]Edades!$A$3:$H$153,6,FALSE)</f>
        <v>5 - Adultez</v>
      </c>
      <c r="AB1761" s="34">
        <f>VLOOKUP($Y1761,[2]Edades!$A$3:$H$153,7,FALSE)</f>
        <v>12</v>
      </c>
      <c r="AC1761" s="34" t="str">
        <f>VLOOKUP($Y1761,[2]Edades!$A$3:$H$153,8,FALSE)</f>
        <v>55-59</v>
      </c>
      <c r="AD1761" s="34" t="s">
        <v>129</v>
      </c>
      <c r="AE1761" s="1">
        <v>2</v>
      </c>
      <c r="AF1761" s="34" t="s">
        <v>130</v>
      </c>
      <c r="AG1761" s="34" t="s">
        <v>2127</v>
      </c>
      <c r="AH1761" s="34" t="s">
        <v>2127</v>
      </c>
      <c r="AK1761" s="34" t="s">
        <v>125</v>
      </c>
      <c r="AM1761" s="34" t="s">
        <v>2127</v>
      </c>
      <c r="AN1761" s="36" t="s">
        <v>2127</v>
      </c>
      <c r="AO1761" s="36" t="s">
        <v>2127</v>
      </c>
      <c r="AP1761" s="34" t="s">
        <v>2127</v>
      </c>
      <c r="AQ1761" s="36" t="s">
        <v>2127</v>
      </c>
      <c r="AR1761" s="34" t="s">
        <v>5078</v>
      </c>
      <c r="AS1761" s="91" t="s">
        <v>7831</v>
      </c>
      <c r="AT1761" s="34">
        <v>3123652263</v>
      </c>
      <c r="AU1761" s="34" t="s">
        <v>2127</v>
      </c>
      <c r="AX1761" s="90"/>
      <c r="BA1761" s="91"/>
      <c r="BB1761" s="91"/>
      <c r="BC1761" s="91"/>
      <c r="BF1761" s="34" t="s">
        <v>4983</v>
      </c>
      <c r="BG1761" s="92" t="s">
        <v>5078</v>
      </c>
      <c r="BM1761" s="36" t="s">
        <v>131</v>
      </c>
      <c r="BN1761" s="34" t="s">
        <v>132</v>
      </c>
      <c r="BO1761" s="36">
        <v>0</v>
      </c>
      <c r="BQ1761" s="94"/>
      <c r="BS1761" s="36" t="s">
        <v>2127</v>
      </c>
      <c r="BU1761" s="95"/>
      <c r="BV1761" s="95"/>
      <c r="BW1761" s="61"/>
      <c r="BX1761" s="60"/>
      <c r="BY1761" s="59" t="str">
        <f t="shared" ca="1" si="136"/>
        <v/>
      </c>
      <c r="CD1761" s="68"/>
      <c r="CE1761" s="68"/>
      <c r="CF1761" s="67"/>
      <c r="CG1761"/>
      <c r="CH1761" s="2"/>
      <c r="CI1761" s="4" t="e">
        <f t="shared" si="137"/>
        <v>#DIV/0!</v>
      </c>
      <c r="CJ1761" s="5" t="str">
        <f t="shared" si="138"/>
        <v>SIN DATO</v>
      </c>
      <c r="CK1761" s="36">
        <v>0</v>
      </c>
      <c r="CL1761" s="66"/>
      <c r="CM1761" s="89">
        <v>44642</v>
      </c>
      <c r="CN1761" s="97">
        <v>44642</v>
      </c>
      <c r="CP1761"/>
      <c r="CQ1761" s="65"/>
      <c r="CR1761" s="65"/>
      <c r="CS1761" s="98"/>
      <c r="CT1761"/>
      <c r="CU1761"/>
      <c r="CV1761" s="97"/>
      <c r="CW1761" s="2"/>
      <c r="CX1761" s="82"/>
      <c r="DG1761" s="64"/>
      <c r="DI1761" s="89"/>
      <c r="DJ1761" s="89"/>
      <c r="DN1761" s="34"/>
      <c r="DO1761" s="34"/>
      <c r="DP1761" s="34"/>
      <c r="DQ1761" s="34"/>
      <c r="DR1761" s="34"/>
      <c r="DS1761" s="34" t="s">
        <v>2127</v>
      </c>
      <c r="DT1761" s="34"/>
      <c r="DZ1761" t="s">
        <v>7941</v>
      </c>
      <c r="EB1761" s="4"/>
      <c r="EJ1761"/>
      <c r="EL1761" s="34"/>
      <c r="EN1761" s="34"/>
    </row>
    <row r="1762" spans="1:144" x14ac:dyDescent="0.25">
      <c r="A1762" s="85">
        <v>2022</v>
      </c>
      <c r="B1762" s="87">
        <v>44830</v>
      </c>
      <c r="C1762" t="s">
        <v>121</v>
      </c>
      <c r="D1762" t="s">
        <v>122</v>
      </c>
      <c r="E1762" s="34" t="s">
        <v>7938</v>
      </c>
      <c r="F1762" s="34">
        <f t="shared" si="139"/>
        <v>1761</v>
      </c>
      <c r="G1762" s="34" t="s">
        <v>4985</v>
      </c>
      <c r="H1762">
        <v>18</v>
      </c>
      <c r="I1762" s="34" t="s">
        <v>6141</v>
      </c>
      <c r="J1762" s="34" t="s">
        <v>5014</v>
      </c>
      <c r="K1762" s="34" t="str">
        <f>VLOOKUP(J1762,[2]CodMpios!$B$347:$E$362,4,FALSE)</f>
        <v>18029 - Albania</v>
      </c>
      <c r="L1762" s="34" t="str">
        <f>VLOOKUP($J1762,[2]Coord_Mpios_X_Y!$B$2:$K$1123,9,FALSE)</f>
        <v>1,227865490191</v>
      </c>
      <c r="M1762" s="34" t="str">
        <f>VLOOKUP($J1762,[2]Coord_Mpios_X_Y!$B$2:$K$1123,10,FALSE)</f>
        <v>-75,882326507579</v>
      </c>
      <c r="N1762" s="34" t="s">
        <v>125</v>
      </c>
      <c r="O1762" s="34" t="s">
        <v>126</v>
      </c>
      <c r="Q1762" s="34" t="s">
        <v>127</v>
      </c>
      <c r="R1762" s="34">
        <v>4695519</v>
      </c>
      <c r="S1762" s="34" t="str">
        <f t="shared" si="135"/>
        <v>CC4695519</v>
      </c>
      <c r="T1762" s="34" t="s">
        <v>5098</v>
      </c>
      <c r="V1762" s="34" t="s">
        <v>5085</v>
      </c>
      <c r="W1762" s="34" t="s">
        <v>222</v>
      </c>
      <c r="X1762" s="87">
        <v>23286</v>
      </c>
      <c r="Y1762">
        <v>59</v>
      </c>
      <c r="Z1762" s="36">
        <f>VLOOKUP($Y1762,[2]Edades!$A$3:$H$153,4,FALSE)</f>
        <v>5</v>
      </c>
      <c r="AA1762" s="34" t="str">
        <f>VLOOKUP($Y1762,[2]Edades!$A$3:$H$153,6,FALSE)</f>
        <v>5 - Adultez</v>
      </c>
      <c r="AB1762" s="34">
        <f>VLOOKUP($Y1762,[2]Edades!$A$3:$H$153,7,FALSE)</f>
        <v>12</v>
      </c>
      <c r="AC1762" s="34" t="str">
        <f>VLOOKUP($Y1762,[2]Edades!$A$3:$H$153,8,FALSE)</f>
        <v>55-59</v>
      </c>
      <c r="AD1762" s="34" t="s">
        <v>146</v>
      </c>
      <c r="AE1762">
        <v>1</v>
      </c>
      <c r="AF1762" s="34" t="s">
        <v>130</v>
      </c>
      <c r="AG1762" s="34" t="s">
        <v>2127</v>
      </c>
      <c r="AH1762" s="34" t="s">
        <v>2127</v>
      </c>
      <c r="AK1762" s="34" t="s">
        <v>125</v>
      </c>
      <c r="AM1762" s="34" t="s">
        <v>2127</v>
      </c>
      <c r="AN1762" s="36" t="s">
        <v>2127</v>
      </c>
      <c r="AO1762" s="36" t="s">
        <v>2127</v>
      </c>
      <c r="AP1762" s="34" t="s">
        <v>2127</v>
      </c>
      <c r="AQ1762" s="36" t="s">
        <v>2127</v>
      </c>
      <c r="AR1762" s="34" t="s">
        <v>5305</v>
      </c>
      <c r="AS1762" s="91" t="s">
        <v>7832</v>
      </c>
      <c r="AT1762" s="34">
        <v>3124340056</v>
      </c>
      <c r="AU1762" s="34" t="s">
        <v>2127</v>
      </c>
      <c r="AX1762" s="90"/>
      <c r="BA1762" s="91"/>
      <c r="BB1762" s="91"/>
      <c r="BC1762" s="91"/>
      <c r="BF1762" s="34" t="s">
        <v>4983</v>
      </c>
      <c r="BG1762" s="92" t="s">
        <v>2098</v>
      </c>
      <c r="BM1762" s="36" t="s">
        <v>131</v>
      </c>
      <c r="BN1762" s="34" t="s">
        <v>132</v>
      </c>
      <c r="BO1762" s="36">
        <v>0</v>
      </c>
      <c r="BQ1762" s="94"/>
      <c r="BS1762" s="36" t="s">
        <v>2127</v>
      </c>
      <c r="BU1762" s="95"/>
      <c r="BV1762" s="95"/>
      <c r="BW1762" s="61"/>
      <c r="BX1762" s="60"/>
      <c r="BY1762" s="59" t="str">
        <f t="shared" ca="1" si="136"/>
        <v/>
      </c>
      <c r="CD1762" s="68"/>
      <c r="CE1762" s="68"/>
      <c r="CF1762" s="67"/>
      <c r="CG1762">
        <v>74</v>
      </c>
      <c r="CH1762" s="2">
        <v>160</v>
      </c>
      <c r="CI1762" s="4">
        <f t="shared" si="137"/>
        <v>28.906249999999993</v>
      </c>
      <c r="CJ1762" s="5" t="str">
        <f t="shared" si="138"/>
        <v>SOBREPESO</v>
      </c>
      <c r="CK1762" s="36">
        <v>0</v>
      </c>
      <c r="CL1762" s="66"/>
      <c r="CM1762" s="89">
        <v>44650</v>
      </c>
      <c r="CN1762" s="97">
        <v>44650</v>
      </c>
      <c r="CP1762"/>
      <c r="CQ1762" s="65"/>
      <c r="CR1762" s="65"/>
      <c r="CS1762" s="98"/>
      <c r="CT1762"/>
      <c r="CU1762"/>
      <c r="CV1762" s="97"/>
      <c r="CW1762" s="2">
        <v>120</v>
      </c>
      <c r="CX1762" s="82">
        <v>70</v>
      </c>
      <c r="DG1762" s="64"/>
      <c r="DI1762" s="89"/>
      <c r="DJ1762" s="89"/>
      <c r="DN1762" s="34"/>
      <c r="DO1762" s="34"/>
      <c r="DP1762" s="34"/>
      <c r="DQ1762" s="34"/>
      <c r="DR1762" s="34"/>
      <c r="DS1762" s="34" t="s">
        <v>2127</v>
      </c>
      <c r="DT1762" s="34"/>
      <c r="DU1762" s="47">
        <v>44650</v>
      </c>
      <c r="DY1762" s="1">
        <v>2</v>
      </c>
      <c r="DZ1762" t="s">
        <v>7941</v>
      </c>
      <c r="EA1762" s="4">
        <v>1.0900000000000001</v>
      </c>
      <c r="EB1762" s="4">
        <v>87</v>
      </c>
      <c r="EC1762" s="4">
        <v>229</v>
      </c>
      <c r="ED1762" s="4">
        <v>127</v>
      </c>
      <c r="EE1762" s="4">
        <v>42.8</v>
      </c>
      <c r="EF1762" s="4">
        <v>297</v>
      </c>
      <c r="EJ1762"/>
      <c r="EL1762" s="34"/>
      <c r="EN1762" s="34"/>
    </row>
    <row r="1763" spans="1:144" x14ac:dyDescent="0.25">
      <c r="A1763" s="85">
        <v>2022</v>
      </c>
      <c r="B1763" s="87">
        <v>44830</v>
      </c>
      <c r="C1763" t="s">
        <v>121</v>
      </c>
      <c r="D1763" t="s">
        <v>122</v>
      </c>
      <c r="E1763" s="34" t="s">
        <v>7938</v>
      </c>
      <c r="F1763" s="34">
        <f t="shared" si="139"/>
        <v>1762</v>
      </c>
      <c r="G1763" s="34" t="s">
        <v>4985</v>
      </c>
      <c r="H1763">
        <v>18</v>
      </c>
      <c r="I1763" s="34" t="s">
        <v>6141</v>
      </c>
      <c r="J1763" s="34" t="s">
        <v>4988</v>
      </c>
      <c r="K1763" s="34" t="str">
        <f>VLOOKUP(J1763,[2]CodMpios!$B$347:$E$362,4,FALSE)</f>
        <v>18001 - Florencia</v>
      </c>
      <c r="L1763" s="34" t="str">
        <f>VLOOKUP($J1763,[2]Coord_Mpios_X_Y!$B$2:$K$1123,9,FALSE)</f>
        <v>1,749138703818</v>
      </c>
      <c r="M1763" s="34" t="str">
        <f>VLOOKUP($J1763,[2]Coord_Mpios_X_Y!$B$2:$K$1123,10,FALSE)</f>
        <v>-75,558239064333</v>
      </c>
      <c r="N1763" s="34" t="s">
        <v>6142</v>
      </c>
      <c r="O1763" s="34" t="s">
        <v>126</v>
      </c>
      <c r="Q1763" s="34" t="s">
        <v>127</v>
      </c>
      <c r="R1763" s="34">
        <v>20291034</v>
      </c>
      <c r="S1763" s="34" t="str">
        <f t="shared" si="135"/>
        <v>CC20291034</v>
      </c>
      <c r="T1763" s="34" t="s">
        <v>398</v>
      </c>
      <c r="U1763" s="34" t="s">
        <v>518</v>
      </c>
      <c r="V1763" s="34" t="s">
        <v>228</v>
      </c>
      <c r="W1763" s="34" t="s">
        <v>864</v>
      </c>
      <c r="X1763" s="87">
        <v>14831</v>
      </c>
      <c r="Y1763">
        <v>82</v>
      </c>
      <c r="Z1763" s="36">
        <f>VLOOKUP($Y1763,[2]Edades!$A$3:$H$153,4,FALSE)</f>
        <v>6</v>
      </c>
      <c r="AA1763" s="34" t="str">
        <f>VLOOKUP($Y1763,[2]Edades!$A$3:$H$153,6,FALSE)</f>
        <v>6 - Persona mayor</v>
      </c>
      <c r="AB1763" s="34">
        <f>VLOOKUP($Y1763,[2]Edades!$A$3:$H$153,7,FALSE)</f>
        <v>17</v>
      </c>
      <c r="AC1763" s="34" t="str">
        <f>VLOOKUP($Y1763,[2]Edades!$A$3:$H$153,8,FALSE)</f>
        <v>80 Y MÁS</v>
      </c>
      <c r="AD1763" s="34" t="s">
        <v>129</v>
      </c>
      <c r="AE1763" s="1">
        <v>2</v>
      </c>
      <c r="AF1763" s="34" t="s">
        <v>2137</v>
      </c>
      <c r="AG1763" s="34" t="s">
        <v>2127</v>
      </c>
      <c r="AH1763" s="34" t="s">
        <v>2127</v>
      </c>
      <c r="AK1763" s="34" t="s">
        <v>6142</v>
      </c>
      <c r="AM1763" s="34" t="s">
        <v>2127</v>
      </c>
      <c r="AN1763" s="36" t="s">
        <v>2127</v>
      </c>
      <c r="AO1763" s="36" t="s">
        <v>2127</v>
      </c>
      <c r="AP1763" s="34" t="s">
        <v>2127</v>
      </c>
      <c r="AQ1763" s="36" t="s">
        <v>2127</v>
      </c>
      <c r="AR1763" s="34" t="s">
        <v>2098</v>
      </c>
      <c r="AS1763" s="91" t="s">
        <v>7833</v>
      </c>
      <c r="AT1763" s="34">
        <v>3112040446</v>
      </c>
      <c r="AU1763" s="34" t="s">
        <v>2127</v>
      </c>
      <c r="AX1763" s="90"/>
      <c r="BA1763" s="91"/>
      <c r="BB1763" s="91"/>
      <c r="BC1763" s="91"/>
      <c r="BF1763" s="34" t="s">
        <v>4983</v>
      </c>
      <c r="BG1763" s="92" t="s">
        <v>2098</v>
      </c>
      <c r="BM1763" s="36" t="s">
        <v>131</v>
      </c>
      <c r="BN1763" s="34" t="s">
        <v>132</v>
      </c>
      <c r="BO1763" s="36">
        <v>0</v>
      </c>
      <c r="BQ1763" s="94"/>
      <c r="BS1763" s="36" t="s">
        <v>2127</v>
      </c>
      <c r="BU1763" s="95"/>
      <c r="BV1763" s="95"/>
      <c r="BW1763" s="61"/>
      <c r="BX1763" s="60"/>
      <c r="BY1763" s="59" t="str">
        <f t="shared" ca="1" si="136"/>
        <v/>
      </c>
      <c r="CD1763" s="68"/>
      <c r="CE1763" s="68"/>
      <c r="CF1763" s="67"/>
      <c r="CG1763">
        <v>61</v>
      </c>
      <c r="CH1763" s="2">
        <v>165</v>
      </c>
      <c r="CI1763" s="4">
        <f t="shared" si="137"/>
        <v>22.4058769513315</v>
      </c>
      <c r="CJ1763" s="5" t="str">
        <f t="shared" si="138"/>
        <v>NORMAL</v>
      </c>
      <c r="CK1763" s="36">
        <v>0</v>
      </c>
      <c r="CL1763" s="66"/>
      <c r="CM1763" s="89">
        <v>44623</v>
      </c>
      <c r="CN1763" s="97">
        <v>44648</v>
      </c>
      <c r="CP1763"/>
      <c r="CQ1763" s="65"/>
      <c r="CR1763" s="65"/>
      <c r="CS1763" s="98"/>
      <c r="CT1763"/>
      <c r="CU1763"/>
      <c r="CV1763" s="97"/>
      <c r="CW1763" s="2">
        <v>100</v>
      </c>
      <c r="CX1763" s="82">
        <v>60</v>
      </c>
      <c r="DG1763" s="64"/>
      <c r="DI1763" s="89"/>
      <c r="DJ1763" s="89"/>
      <c r="DN1763" s="34"/>
      <c r="DO1763" s="34"/>
      <c r="DP1763" s="34"/>
      <c r="DQ1763" s="34"/>
      <c r="DR1763" s="34"/>
      <c r="DS1763" s="34" t="s">
        <v>2127</v>
      </c>
      <c r="DT1763" s="34"/>
      <c r="DY1763" s="1">
        <v>2</v>
      </c>
      <c r="DZ1763" t="s">
        <v>7941</v>
      </c>
      <c r="EA1763" s="4">
        <v>1.0900000000000001</v>
      </c>
      <c r="EB1763" s="4">
        <v>87</v>
      </c>
      <c r="EC1763" s="4">
        <v>229</v>
      </c>
      <c r="ED1763" s="4">
        <v>127</v>
      </c>
      <c r="EE1763" s="4">
        <v>42.8</v>
      </c>
      <c r="EF1763" s="4">
        <v>297</v>
      </c>
      <c r="EJ1763"/>
      <c r="EL1763" s="34"/>
      <c r="EN1763" s="34"/>
    </row>
    <row r="1764" spans="1:144" x14ac:dyDescent="0.25">
      <c r="A1764" s="85">
        <v>2022</v>
      </c>
      <c r="B1764" s="87">
        <v>44830</v>
      </c>
      <c r="C1764" t="s">
        <v>121</v>
      </c>
      <c r="D1764" t="s">
        <v>122</v>
      </c>
      <c r="E1764" s="34" t="s">
        <v>7938</v>
      </c>
      <c r="F1764" s="34">
        <f t="shared" si="139"/>
        <v>1763</v>
      </c>
      <c r="G1764" s="34" t="s">
        <v>4985</v>
      </c>
      <c r="H1764">
        <v>18</v>
      </c>
      <c r="I1764" s="34" t="s">
        <v>6141</v>
      </c>
      <c r="J1764" s="34" t="s">
        <v>4988</v>
      </c>
      <c r="K1764" s="34" t="str">
        <f>VLOOKUP(J1764,[2]CodMpios!$B$347:$E$362,4,FALSE)</f>
        <v>18001 - Florencia</v>
      </c>
      <c r="L1764" s="34" t="str">
        <f>VLOOKUP($J1764,[2]Coord_Mpios_X_Y!$B$2:$K$1123,9,FALSE)</f>
        <v>1,749138703818</v>
      </c>
      <c r="M1764" s="34" t="str">
        <f>VLOOKUP($J1764,[2]Coord_Mpios_X_Y!$B$2:$K$1123,10,FALSE)</f>
        <v>-75,558239064333</v>
      </c>
      <c r="N1764" s="34" t="s">
        <v>6142</v>
      </c>
      <c r="O1764" s="34" t="s">
        <v>126</v>
      </c>
      <c r="Q1764" s="34" t="s">
        <v>127</v>
      </c>
      <c r="R1764" s="34">
        <v>17623258</v>
      </c>
      <c r="S1764" s="34" t="str">
        <f t="shared" si="135"/>
        <v>CC17623258</v>
      </c>
      <c r="T1764" s="34" t="s">
        <v>317</v>
      </c>
      <c r="V1764" s="34" t="s">
        <v>5097</v>
      </c>
      <c r="W1764" s="34" t="s">
        <v>264</v>
      </c>
      <c r="X1764" s="87">
        <v>15460</v>
      </c>
      <c r="Y1764">
        <v>80</v>
      </c>
      <c r="Z1764" s="36">
        <f>VLOOKUP($Y1764,[2]Edades!$A$3:$H$153,4,FALSE)</f>
        <v>6</v>
      </c>
      <c r="AA1764" s="34" t="str">
        <f>VLOOKUP($Y1764,[2]Edades!$A$3:$H$153,6,FALSE)</f>
        <v>6 - Persona mayor</v>
      </c>
      <c r="AB1764" s="34">
        <f>VLOOKUP($Y1764,[2]Edades!$A$3:$H$153,7,FALSE)</f>
        <v>17</v>
      </c>
      <c r="AC1764" s="34" t="str">
        <f>VLOOKUP($Y1764,[2]Edades!$A$3:$H$153,8,FALSE)</f>
        <v>80 Y MÁS</v>
      </c>
      <c r="AD1764" s="34" t="s">
        <v>146</v>
      </c>
      <c r="AE1764">
        <v>1</v>
      </c>
      <c r="AF1764" s="34" t="s">
        <v>2137</v>
      </c>
      <c r="AG1764" s="34" t="s">
        <v>2127</v>
      </c>
      <c r="AH1764" s="34" t="s">
        <v>2127</v>
      </c>
      <c r="AK1764" s="34" t="s">
        <v>6142</v>
      </c>
      <c r="AM1764" s="34" t="s">
        <v>2127</v>
      </c>
      <c r="AN1764" s="36" t="s">
        <v>2127</v>
      </c>
      <c r="AO1764" s="36" t="s">
        <v>2127</v>
      </c>
      <c r="AP1764" s="34" t="s">
        <v>2127</v>
      </c>
      <c r="AQ1764" s="36" t="s">
        <v>2127</v>
      </c>
      <c r="AR1764" s="34" t="s">
        <v>2098</v>
      </c>
      <c r="AS1764" s="91" t="s">
        <v>7834</v>
      </c>
      <c r="AT1764" s="34">
        <v>3133142826</v>
      </c>
      <c r="AU1764" s="34" t="s">
        <v>2127</v>
      </c>
      <c r="AX1764" s="90"/>
      <c r="BA1764" s="91"/>
      <c r="BB1764" s="91"/>
      <c r="BC1764" s="91"/>
      <c r="BF1764" s="34" t="s">
        <v>4983</v>
      </c>
      <c r="BG1764" s="92" t="s">
        <v>2098</v>
      </c>
      <c r="BM1764" s="36" t="s">
        <v>131</v>
      </c>
      <c r="BN1764" s="34" t="s">
        <v>132</v>
      </c>
      <c r="BO1764" s="36">
        <v>0</v>
      </c>
      <c r="BQ1764" s="94"/>
      <c r="BS1764" s="36" t="s">
        <v>2127</v>
      </c>
      <c r="BU1764" s="95"/>
      <c r="BV1764" s="95"/>
      <c r="BW1764" s="61"/>
      <c r="BX1764" s="60"/>
      <c r="BY1764" s="59" t="str">
        <f t="shared" ca="1" si="136"/>
        <v/>
      </c>
      <c r="CD1764" s="68"/>
      <c r="CE1764" s="68"/>
      <c r="CF1764" s="67"/>
      <c r="CG1764">
        <v>72</v>
      </c>
      <c r="CH1764" s="2">
        <v>154</v>
      </c>
      <c r="CI1764" s="4">
        <f t="shared" si="137"/>
        <v>30.359251138471919</v>
      </c>
      <c r="CJ1764" s="5" t="str">
        <f t="shared" si="138"/>
        <v>OBESIDAD</v>
      </c>
      <c r="CK1764" s="36">
        <v>0</v>
      </c>
      <c r="CL1764" s="66"/>
      <c r="CM1764" s="89">
        <v>44623</v>
      </c>
      <c r="CN1764" s="97">
        <v>44650</v>
      </c>
      <c r="CP1764"/>
      <c r="CQ1764" s="65"/>
      <c r="CR1764" s="65"/>
      <c r="CS1764" s="98"/>
      <c r="CT1764"/>
      <c r="CU1764"/>
      <c r="CV1764" s="97"/>
      <c r="CW1764" s="2">
        <v>110</v>
      </c>
      <c r="CX1764" s="82">
        <v>70</v>
      </c>
      <c r="DG1764" s="64"/>
      <c r="DI1764" s="89"/>
      <c r="DJ1764" s="89"/>
      <c r="DN1764" s="34"/>
      <c r="DO1764" s="34"/>
      <c r="DP1764" s="34"/>
      <c r="DQ1764" s="34"/>
      <c r="DR1764" s="34"/>
      <c r="DS1764" s="34" t="s">
        <v>2127</v>
      </c>
      <c r="DT1764" s="34"/>
      <c r="DY1764" s="1">
        <v>3</v>
      </c>
      <c r="DZ1764" t="s">
        <v>7941</v>
      </c>
      <c r="EA1764" s="4">
        <v>1.1499999999999999</v>
      </c>
      <c r="EB1764" s="4">
        <v>111</v>
      </c>
      <c r="EC1764" s="4">
        <v>114</v>
      </c>
      <c r="EE1764" s="4">
        <v>40.9</v>
      </c>
      <c r="EF1764" s="4">
        <v>104</v>
      </c>
      <c r="EG1764" s="4">
        <v>2.4</v>
      </c>
      <c r="EH1764" s="4">
        <v>7.1</v>
      </c>
      <c r="EJ1764"/>
      <c r="EL1764" s="34"/>
      <c r="EN1764" s="34"/>
    </row>
    <row r="1765" spans="1:144" x14ac:dyDescent="0.25">
      <c r="A1765" s="85">
        <v>2022</v>
      </c>
      <c r="B1765" s="87">
        <v>44830</v>
      </c>
      <c r="C1765" t="s">
        <v>121</v>
      </c>
      <c r="D1765" t="s">
        <v>122</v>
      </c>
      <c r="E1765" s="34" t="s">
        <v>7938</v>
      </c>
      <c r="F1765" s="34">
        <f t="shared" si="139"/>
        <v>1764</v>
      </c>
      <c r="G1765" s="34" t="s">
        <v>4985</v>
      </c>
      <c r="H1765">
        <v>18</v>
      </c>
      <c r="I1765" s="34" t="s">
        <v>6141</v>
      </c>
      <c r="J1765" s="34" t="s">
        <v>4991</v>
      </c>
      <c r="K1765" s="34" t="str">
        <f>VLOOKUP(J1765,[2]CodMpios!$B$347:$E$362,4,FALSE)</f>
        <v>18592 - Puerto Rico</v>
      </c>
      <c r="L1765" s="34" t="str">
        <f>VLOOKUP($J1765,[2]Coord_Mpios_X_Y!$B$2:$K$1123,9,FALSE)</f>
        <v>2,018940891255</v>
      </c>
      <c r="M1765" s="34" t="str">
        <f>VLOOKUP($J1765,[2]Coord_Mpios_X_Y!$B$2:$K$1123,10,FALSE)</f>
        <v>-75,073086267336</v>
      </c>
      <c r="N1765" s="34" t="s">
        <v>139</v>
      </c>
      <c r="O1765" s="34" t="s">
        <v>126</v>
      </c>
      <c r="Q1765" s="34" t="s">
        <v>127</v>
      </c>
      <c r="R1765" s="34">
        <v>40640034</v>
      </c>
      <c r="S1765" s="34" t="str">
        <f t="shared" si="135"/>
        <v>CC40640034</v>
      </c>
      <c r="T1765" s="34" t="s">
        <v>234</v>
      </c>
      <c r="U1765" s="34" t="s">
        <v>2523</v>
      </c>
      <c r="V1765" s="34" t="s">
        <v>2439</v>
      </c>
      <c r="W1765" s="34" t="s">
        <v>344</v>
      </c>
      <c r="X1765" s="87">
        <v>19315</v>
      </c>
      <c r="Y1765">
        <v>70</v>
      </c>
      <c r="Z1765" s="36">
        <f>VLOOKUP($Y1765,[2]Edades!$A$3:$H$153,4,FALSE)</f>
        <v>6</v>
      </c>
      <c r="AA1765" s="34" t="str">
        <f>VLOOKUP($Y1765,[2]Edades!$A$3:$H$153,6,FALSE)</f>
        <v>6 - Persona mayor</v>
      </c>
      <c r="AB1765" s="34">
        <f>VLOOKUP($Y1765,[2]Edades!$A$3:$H$153,7,FALSE)</f>
        <v>15</v>
      </c>
      <c r="AC1765" s="34" t="str">
        <f>VLOOKUP($Y1765,[2]Edades!$A$3:$H$153,8,FALSE)</f>
        <v>70-74</v>
      </c>
      <c r="AD1765" s="34" t="s">
        <v>146</v>
      </c>
      <c r="AE1765">
        <v>1</v>
      </c>
      <c r="AF1765" s="34" t="s">
        <v>2137</v>
      </c>
      <c r="AG1765" s="34" t="s">
        <v>2127</v>
      </c>
      <c r="AH1765" s="34" t="s">
        <v>2127</v>
      </c>
      <c r="AK1765" s="34" t="s">
        <v>139</v>
      </c>
      <c r="AM1765" s="34" t="s">
        <v>2127</v>
      </c>
      <c r="AN1765" s="36" t="s">
        <v>2127</v>
      </c>
      <c r="AO1765" s="36" t="s">
        <v>2127</v>
      </c>
      <c r="AP1765" s="34" t="s">
        <v>2127</v>
      </c>
      <c r="AQ1765" s="36" t="s">
        <v>2127</v>
      </c>
      <c r="AR1765" s="34" t="s">
        <v>4989</v>
      </c>
      <c r="AS1765" s="91" t="s">
        <v>7835</v>
      </c>
      <c r="AT1765" s="34">
        <v>31250233115</v>
      </c>
      <c r="AU1765" s="34" t="s">
        <v>2127</v>
      </c>
      <c r="AX1765" s="90"/>
      <c r="BA1765" s="91"/>
      <c r="BB1765" s="91"/>
      <c r="BC1765" s="91"/>
      <c r="BF1765" s="34" t="s">
        <v>4983</v>
      </c>
      <c r="BG1765" s="92" t="s">
        <v>4989</v>
      </c>
      <c r="BM1765" s="36" t="s">
        <v>131</v>
      </c>
      <c r="BN1765" s="34" t="s">
        <v>132</v>
      </c>
      <c r="BO1765" s="36">
        <v>0</v>
      </c>
      <c r="BQ1765" s="94"/>
      <c r="BS1765" s="36" t="s">
        <v>2127</v>
      </c>
      <c r="BU1765" s="95"/>
      <c r="BV1765" s="95"/>
      <c r="BW1765" s="61"/>
      <c r="BX1765" s="60"/>
      <c r="BY1765" s="59" t="str">
        <f t="shared" ca="1" si="136"/>
        <v/>
      </c>
      <c r="CD1765" s="68"/>
      <c r="CE1765" s="68"/>
      <c r="CF1765" s="67"/>
      <c r="CG1765"/>
      <c r="CH1765" s="2"/>
      <c r="CI1765" s="4" t="e">
        <f t="shared" si="137"/>
        <v>#DIV/0!</v>
      </c>
      <c r="CJ1765" s="5" t="str">
        <f t="shared" si="138"/>
        <v>SIN DATO</v>
      </c>
      <c r="CK1765" s="36">
        <v>0</v>
      </c>
      <c r="CL1765" s="66"/>
      <c r="CM1765" s="89">
        <v>44635</v>
      </c>
      <c r="CN1765" s="97">
        <v>44635</v>
      </c>
      <c r="CP1765"/>
      <c r="CQ1765" s="65"/>
      <c r="CR1765" s="65"/>
      <c r="CS1765" s="98"/>
      <c r="CT1765"/>
      <c r="CU1765"/>
      <c r="CV1765" s="97"/>
      <c r="CW1765" s="2"/>
      <c r="CX1765" s="82"/>
      <c r="DG1765" s="64"/>
      <c r="DI1765" s="89"/>
      <c r="DJ1765" s="89"/>
      <c r="DN1765" s="34"/>
      <c r="DO1765" s="34"/>
      <c r="DP1765" s="34"/>
      <c r="DQ1765" s="34"/>
      <c r="DR1765" s="34"/>
      <c r="DS1765" s="34" t="s">
        <v>2127</v>
      </c>
      <c r="DT1765" s="34"/>
      <c r="DZ1765" t="s">
        <v>7941</v>
      </c>
      <c r="EB1765" s="4"/>
      <c r="EJ1765"/>
      <c r="EL1765" s="34"/>
      <c r="EN1765" s="34"/>
    </row>
    <row r="1766" spans="1:144" x14ac:dyDescent="0.25">
      <c r="A1766" s="85">
        <v>2022</v>
      </c>
      <c r="B1766" s="87">
        <v>44830</v>
      </c>
      <c r="C1766" t="s">
        <v>121</v>
      </c>
      <c r="D1766" t="s">
        <v>122</v>
      </c>
      <c r="E1766" s="34" t="s">
        <v>7938</v>
      </c>
      <c r="F1766" s="34">
        <f t="shared" si="139"/>
        <v>1765</v>
      </c>
      <c r="G1766" s="34" t="s">
        <v>4985</v>
      </c>
      <c r="H1766">
        <v>18</v>
      </c>
      <c r="I1766" s="34" t="s">
        <v>6141</v>
      </c>
      <c r="J1766" s="34" t="s">
        <v>4991</v>
      </c>
      <c r="K1766" s="34" t="str">
        <f>VLOOKUP(J1766,[2]CodMpios!$B$347:$E$362,4,FALSE)</f>
        <v>18592 - Puerto Rico</v>
      </c>
      <c r="L1766" s="34" t="str">
        <f>VLOOKUP($J1766,[2]Coord_Mpios_X_Y!$B$2:$K$1123,9,FALSE)</f>
        <v>2,018940891255</v>
      </c>
      <c r="M1766" s="34" t="str">
        <f>VLOOKUP($J1766,[2]Coord_Mpios_X_Y!$B$2:$K$1123,10,FALSE)</f>
        <v>-75,073086267336</v>
      </c>
      <c r="N1766" s="34" t="s">
        <v>125</v>
      </c>
      <c r="O1766" s="34" t="s">
        <v>126</v>
      </c>
      <c r="Q1766" s="34" t="s">
        <v>127</v>
      </c>
      <c r="R1766" s="34">
        <v>40784348</v>
      </c>
      <c r="S1766" s="34" t="str">
        <f t="shared" si="135"/>
        <v>CC40784348</v>
      </c>
      <c r="T1766" s="34" t="s">
        <v>521</v>
      </c>
      <c r="V1766" s="34" t="s">
        <v>1117</v>
      </c>
      <c r="W1766" s="34" t="s">
        <v>5096</v>
      </c>
      <c r="X1766" s="87">
        <v>28523</v>
      </c>
      <c r="Y1766">
        <v>45</v>
      </c>
      <c r="Z1766" s="36">
        <f>VLOOKUP($Y1766,[2]Edades!$A$3:$H$153,4,FALSE)</f>
        <v>5</v>
      </c>
      <c r="AA1766" s="34" t="str">
        <f>VLOOKUP($Y1766,[2]Edades!$A$3:$H$153,6,FALSE)</f>
        <v>5 - Adultez</v>
      </c>
      <c r="AB1766" s="34">
        <f>VLOOKUP($Y1766,[2]Edades!$A$3:$H$153,7,FALSE)</f>
        <v>10</v>
      </c>
      <c r="AC1766" s="34" t="str">
        <f>VLOOKUP($Y1766,[2]Edades!$A$3:$H$153,8,FALSE)</f>
        <v>45-49</v>
      </c>
      <c r="AD1766" s="34" t="s">
        <v>129</v>
      </c>
      <c r="AE1766" s="1">
        <v>2</v>
      </c>
      <c r="AF1766" s="34" t="s">
        <v>130</v>
      </c>
      <c r="AG1766" s="34" t="s">
        <v>2127</v>
      </c>
      <c r="AH1766" s="34" t="s">
        <v>2127</v>
      </c>
      <c r="AK1766" s="34" t="s">
        <v>125</v>
      </c>
      <c r="AM1766" s="34" t="s">
        <v>2127</v>
      </c>
      <c r="AN1766" s="36" t="s">
        <v>2127</v>
      </c>
      <c r="AO1766" s="36" t="s">
        <v>2127</v>
      </c>
      <c r="AP1766" s="34" t="s">
        <v>2127</v>
      </c>
      <c r="AQ1766" s="36" t="s">
        <v>2127</v>
      </c>
      <c r="AR1766" s="34" t="s">
        <v>4989</v>
      </c>
      <c r="AS1766" s="91" t="s">
        <v>7836</v>
      </c>
      <c r="AT1766" s="34" t="s">
        <v>7934</v>
      </c>
      <c r="AU1766" s="34" t="s">
        <v>2127</v>
      </c>
      <c r="AX1766" s="90"/>
      <c r="BA1766" s="91"/>
      <c r="BB1766" s="91"/>
      <c r="BC1766" s="91"/>
      <c r="BF1766" s="34" t="s">
        <v>4983</v>
      </c>
      <c r="BG1766" s="92" t="s">
        <v>4989</v>
      </c>
      <c r="BM1766" s="36" t="s">
        <v>131</v>
      </c>
      <c r="BN1766" s="34" t="s">
        <v>132</v>
      </c>
      <c r="BO1766" s="36">
        <v>0</v>
      </c>
      <c r="BQ1766" s="94"/>
      <c r="BS1766" s="36" t="s">
        <v>2127</v>
      </c>
      <c r="BU1766" s="95"/>
      <c r="BV1766" s="95"/>
      <c r="BW1766" s="61"/>
      <c r="BX1766" s="60"/>
      <c r="BY1766" s="59" t="str">
        <f t="shared" ca="1" si="136"/>
        <v/>
      </c>
      <c r="CD1766" s="68"/>
      <c r="CE1766" s="68"/>
      <c r="CF1766" s="67"/>
      <c r="CG1766"/>
      <c r="CH1766" s="2"/>
      <c r="CI1766" s="4" t="e">
        <f t="shared" si="137"/>
        <v>#DIV/0!</v>
      </c>
      <c r="CJ1766" s="5" t="str">
        <f t="shared" si="138"/>
        <v>SIN DATO</v>
      </c>
      <c r="CK1766" s="36">
        <v>0</v>
      </c>
      <c r="CL1766" s="66"/>
      <c r="CM1766" s="89">
        <v>44646</v>
      </c>
      <c r="CN1766" s="97">
        <v>44646</v>
      </c>
      <c r="CP1766"/>
      <c r="CQ1766" s="65"/>
      <c r="CR1766" s="65"/>
      <c r="CS1766" s="98"/>
      <c r="CT1766"/>
      <c r="CU1766"/>
      <c r="CV1766" s="97"/>
      <c r="CW1766" s="2"/>
      <c r="CX1766" s="82"/>
      <c r="DG1766" s="64"/>
      <c r="DI1766" s="89"/>
      <c r="DJ1766" s="89"/>
      <c r="DN1766" s="34"/>
      <c r="DO1766" s="34"/>
      <c r="DP1766" s="34"/>
      <c r="DQ1766" s="34"/>
      <c r="DR1766" s="34"/>
      <c r="DS1766" s="34" t="s">
        <v>2127</v>
      </c>
      <c r="DT1766" s="34"/>
      <c r="DZ1766" t="s">
        <v>7941</v>
      </c>
      <c r="EB1766" s="4"/>
      <c r="EJ1766"/>
      <c r="EL1766" s="34"/>
      <c r="EN1766" s="34"/>
    </row>
    <row r="1767" spans="1:144" x14ac:dyDescent="0.25">
      <c r="A1767" s="85">
        <v>2022</v>
      </c>
      <c r="B1767" s="87">
        <v>44830</v>
      </c>
      <c r="C1767" t="s">
        <v>121</v>
      </c>
      <c r="D1767" t="s">
        <v>122</v>
      </c>
      <c r="E1767" s="34" t="s">
        <v>7938</v>
      </c>
      <c r="F1767" s="34">
        <f t="shared" si="139"/>
        <v>1766</v>
      </c>
      <c r="G1767" s="34" t="s">
        <v>4985</v>
      </c>
      <c r="H1767">
        <v>18</v>
      </c>
      <c r="I1767" s="34" t="s">
        <v>6141</v>
      </c>
      <c r="J1767" s="34" t="s">
        <v>4988</v>
      </c>
      <c r="K1767" s="34" t="str">
        <f>VLOOKUP(J1767,[2]CodMpios!$B$347:$E$362,4,FALSE)</f>
        <v>18001 - Florencia</v>
      </c>
      <c r="L1767" s="34" t="str">
        <f>VLOOKUP($J1767,[2]Coord_Mpios_X_Y!$B$2:$K$1123,9,FALSE)</f>
        <v>1,749138703818</v>
      </c>
      <c r="M1767" s="34" t="str">
        <f>VLOOKUP($J1767,[2]Coord_Mpios_X_Y!$B$2:$K$1123,10,FALSE)</f>
        <v>-75,558239064333</v>
      </c>
      <c r="N1767" s="34" t="s">
        <v>125</v>
      </c>
      <c r="O1767" s="34" t="s">
        <v>126</v>
      </c>
      <c r="Q1767" s="34" t="s">
        <v>127</v>
      </c>
      <c r="R1767" s="34">
        <v>30735106</v>
      </c>
      <c r="S1767" s="34" t="str">
        <f t="shared" si="135"/>
        <v>CC30735106</v>
      </c>
      <c r="T1767" s="34" t="s">
        <v>986</v>
      </c>
      <c r="U1767" s="34" t="s">
        <v>584</v>
      </c>
      <c r="V1767" s="34" t="s">
        <v>561</v>
      </c>
      <c r="X1767" s="87">
        <v>23605</v>
      </c>
      <c r="Y1767">
        <v>58</v>
      </c>
      <c r="Z1767" s="36">
        <f>VLOOKUP($Y1767,[2]Edades!$A$3:$H$153,4,FALSE)</f>
        <v>5</v>
      </c>
      <c r="AA1767" s="34" t="str">
        <f>VLOOKUP($Y1767,[2]Edades!$A$3:$H$153,6,FALSE)</f>
        <v>5 - Adultez</v>
      </c>
      <c r="AB1767" s="34">
        <f>VLOOKUP($Y1767,[2]Edades!$A$3:$H$153,7,FALSE)</f>
        <v>12</v>
      </c>
      <c r="AC1767" s="34" t="str">
        <f>VLOOKUP($Y1767,[2]Edades!$A$3:$H$153,8,FALSE)</f>
        <v>55-59</v>
      </c>
      <c r="AD1767" s="34" t="s">
        <v>129</v>
      </c>
      <c r="AE1767" s="1">
        <v>2</v>
      </c>
      <c r="AF1767" s="34" t="s">
        <v>130</v>
      </c>
      <c r="AG1767" s="34" t="s">
        <v>2127</v>
      </c>
      <c r="AH1767" s="34" t="s">
        <v>2127</v>
      </c>
      <c r="AK1767" s="34" t="s">
        <v>125</v>
      </c>
      <c r="AM1767" s="34" t="s">
        <v>2127</v>
      </c>
      <c r="AN1767" s="36" t="s">
        <v>2127</v>
      </c>
      <c r="AO1767" s="36" t="s">
        <v>2127</v>
      </c>
      <c r="AP1767" s="34" t="s">
        <v>2127</v>
      </c>
      <c r="AQ1767" s="36" t="s">
        <v>2127</v>
      </c>
      <c r="AR1767" s="34" t="s">
        <v>2098</v>
      </c>
      <c r="AS1767" s="91" t="s">
        <v>7837</v>
      </c>
      <c r="AT1767" s="34"/>
      <c r="AU1767" s="34" t="s">
        <v>2127</v>
      </c>
      <c r="AX1767" s="90"/>
      <c r="BA1767" s="91"/>
      <c r="BB1767" s="91"/>
      <c r="BC1767" s="91"/>
      <c r="BF1767" s="34" t="s">
        <v>4983</v>
      </c>
      <c r="BG1767" s="92" t="s">
        <v>2098</v>
      </c>
      <c r="BM1767" s="36" t="s">
        <v>131</v>
      </c>
      <c r="BN1767" s="34" t="s">
        <v>132</v>
      </c>
      <c r="BO1767" s="36">
        <v>0</v>
      </c>
      <c r="BQ1767" s="94"/>
      <c r="BS1767" s="36" t="s">
        <v>2127</v>
      </c>
      <c r="BU1767" s="95"/>
      <c r="BV1767" s="95"/>
      <c r="BW1767" s="61"/>
      <c r="BX1767" s="60"/>
      <c r="BY1767" s="59" t="str">
        <f t="shared" ca="1" si="136"/>
        <v/>
      </c>
      <c r="CD1767" s="68"/>
      <c r="CE1767" s="68"/>
      <c r="CF1767" s="67"/>
      <c r="CG1767">
        <v>75</v>
      </c>
      <c r="CH1767" s="2">
        <v>160</v>
      </c>
      <c r="CI1767" s="4">
        <f t="shared" si="137"/>
        <v>29.296874999999993</v>
      </c>
      <c r="CJ1767" s="5" t="str">
        <f t="shared" si="138"/>
        <v>SOBREPESO</v>
      </c>
      <c r="CK1767" s="36">
        <v>0</v>
      </c>
      <c r="CL1767" s="66"/>
      <c r="CM1767" s="89">
        <v>44656</v>
      </c>
      <c r="CN1767" s="97">
        <v>44735</v>
      </c>
      <c r="CP1767"/>
      <c r="CQ1767" s="65"/>
      <c r="CR1767" s="65"/>
      <c r="CS1767" s="98"/>
      <c r="CT1767"/>
      <c r="CU1767"/>
      <c r="CV1767" s="97"/>
      <c r="CW1767" s="2">
        <v>140</v>
      </c>
      <c r="CX1767" s="82">
        <v>90</v>
      </c>
      <c r="DG1767" s="64"/>
      <c r="DI1767" s="89"/>
      <c r="DJ1767" s="89"/>
      <c r="DN1767" s="34"/>
      <c r="DO1767" s="34"/>
      <c r="DP1767" s="34"/>
      <c r="DQ1767" s="34"/>
      <c r="DR1767" s="34"/>
      <c r="DS1767" s="34" t="s">
        <v>2127</v>
      </c>
      <c r="DT1767" s="34"/>
      <c r="DU1767" s="47">
        <v>44735</v>
      </c>
      <c r="DY1767" s="1">
        <v>3</v>
      </c>
      <c r="DZ1767" t="s">
        <v>7941</v>
      </c>
      <c r="EA1767" s="4">
        <v>1.04</v>
      </c>
      <c r="EB1767" s="4">
        <v>93</v>
      </c>
      <c r="EC1767" s="4">
        <v>200</v>
      </c>
      <c r="ED1767" s="4">
        <v>141</v>
      </c>
      <c r="EE1767" s="4">
        <v>31.8</v>
      </c>
      <c r="EF1767" s="4">
        <v>130</v>
      </c>
      <c r="EG1767" s="4">
        <v>2.5</v>
      </c>
      <c r="EJ1767"/>
      <c r="EL1767" s="34"/>
      <c r="EN1767" s="34"/>
    </row>
    <row r="1768" spans="1:144" x14ac:dyDescent="0.25">
      <c r="A1768" s="85">
        <v>2022</v>
      </c>
      <c r="B1768" s="87">
        <v>44830</v>
      </c>
      <c r="C1768" t="s">
        <v>121</v>
      </c>
      <c r="D1768" t="s">
        <v>122</v>
      </c>
      <c r="E1768" s="34" t="s">
        <v>7938</v>
      </c>
      <c r="F1768" s="34">
        <f t="shared" si="139"/>
        <v>1767</v>
      </c>
      <c r="G1768" s="34" t="s">
        <v>4985</v>
      </c>
      <c r="H1768">
        <v>18</v>
      </c>
      <c r="I1768" s="34" t="s">
        <v>6141</v>
      </c>
      <c r="J1768" s="34" t="s">
        <v>5002</v>
      </c>
      <c r="K1768" s="34" t="str">
        <f>VLOOKUP(J1768,[2]CodMpios!$B$347:$E$362,4,FALSE)</f>
        <v>18860 - Valparaíso</v>
      </c>
      <c r="L1768" s="34" t="str">
        <f>VLOOKUP($J1768,[2]Coord_Mpios_X_Y!$B$2:$K$1123,9,FALSE)</f>
        <v>1,061292206570</v>
      </c>
      <c r="M1768" s="34" t="str">
        <f>VLOOKUP($J1768,[2]Coord_Mpios_X_Y!$B$2:$K$1123,10,FALSE)</f>
        <v>-75,627047667443</v>
      </c>
      <c r="N1768" s="34" t="s">
        <v>139</v>
      </c>
      <c r="O1768" s="34" t="s">
        <v>126</v>
      </c>
      <c r="Q1768" s="34" t="s">
        <v>127</v>
      </c>
      <c r="R1768" s="34">
        <v>17188920</v>
      </c>
      <c r="S1768" s="34" t="str">
        <f t="shared" si="135"/>
        <v>CC17188920</v>
      </c>
      <c r="T1768" s="34" t="s">
        <v>283</v>
      </c>
      <c r="V1768" s="34" t="s">
        <v>5095</v>
      </c>
      <c r="W1768" s="34" t="s">
        <v>5095</v>
      </c>
      <c r="X1768" s="87">
        <v>17226</v>
      </c>
      <c r="Y1768">
        <v>70</v>
      </c>
      <c r="Z1768" s="36">
        <f>VLOOKUP($Y1768,[2]Edades!$A$3:$H$153,4,FALSE)</f>
        <v>6</v>
      </c>
      <c r="AA1768" s="34" t="str">
        <f>VLOOKUP($Y1768,[2]Edades!$A$3:$H$153,6,FALSE)</f>
        <v>6 - Persona mayor</v>
      </c>
      <c r="AB1768" s="34">
        <f>VLOOKUP($Y1768,[2]Edades!$A$3:$H$153,7,FALSE)</f>
        <v>15</v>
      </c>
      <c r="AC1768" s="34" t="str">
        <f>VLOOKUP($Y1768,[2]Edades!$A$3:$H$153,8,FALSE)</f>
        <v>70-74</v>
      </c>
      <c r="AD1768" s="34" t="s">
        <v>146</v>
      </c>
      <c r="AE1768">
        <v>1</v>
      </c>
      <c r="AF1768" s="34" t="s">
        <v>2137</v>
      </c>
      <c r="AG1768" s="34" t="s">
        <v>2127</v>
      </c>
      <c r="AH1768" s="34" t="s">
        <v>2127</v>
      </c>
      <c r="AK1768" s="34" t="s">
        <v>139</v>
      </c>
      <c r="AM1768" s="34" t="s">
        <v>2127</v>
      </c>
      <c r="AN1768" s="36" t="s">
        <v>2127</v>
      </c>
      <c r="AO1768" s="36" t="s">
        <v>2127</v>
      </c>
      <c r="AP1768" s="34" t="s">
        <v>2127</v>
      </c>
      <c r="AQ1768" s="36" t="s">
        <v>2127</v>
      </c>
      <c r="AR1768" s="34" t="s">
        <v>5262</v>
      </c>
      <c r="AS1768" s="91" t="s">
        <v>7838</v>
      </c>
      <c r="AT1768" s="34">
        <v>3102005595</v>
      </c>
      <c r="AU1768" s="34" t="s">
        <v>2127</v>
      </c>
      <c r="AX1768" s="90"/>
      <c r="BA1768" s="91"/>
      <c r="BB1768" s="91"/>
      <c r="BC1768" s="91"/>
      <c r="BF1768" s="34" t="s">
        <v>4983</v>
      </c>
      <c r="BG1768" s="92" t="s">
        <v>2098</v>
      </c>
      <c r="BM1768" s="36" t="s">
        <v>131</v>
      </c>
      <c r="BN1768" s="34" t="s">
        <v>132</v>
      </c>
      <c r="BO1768" s="36">
        <v>0</v>
      </c>
      <c r="BQ1768" s="94"/>
      <c r="BS1768" s="36" t="s">
        <v>2127</v>
      </c>
      <c r="BU1768" s="95"/>
      <c r="BV1768" s="95"/>
      <c r="BW1768" s="61"/>
      <c r="BX1768" s="60"/>
      <c r="BY1768" s="59" t="str">
        <f t="shared" ca="1" si="136"/>
        <v/>
      </c>
      <c r="CD1768" s="68"/>
      <c r="CE1768" s="68"/>
      <c r="CF1768" s="67"/>
      <c r="CG1768">
        <v>65</v>
      </c>
      <c r="CH1768" s="2">
        <v>165</v>
      </c>
      <c r="CI1768" s="4">
        <f t="shared" si="137"/>
        <v>23.875114784205696</v>
      </c>
      <c r="CJ1768" s="5" t="str">
        <f t="shared" si="138"/>
        <v>NORMAL</v>
      </c>
      <c r="CK1768" s="36">
        <v>0</v>
      </c>
      <c r="CL1768" s="66"/>
      <c r="CM1768" s="89">
        <v>43888</v>
      </c>
      <c r="CN1768" s="97">
        <v>43896</v>
      </c>
      <c r="CP1768"/>
      <c r="CQ1768" s="65"/>
      <c r="CR1768" s="65"/>
      <c r="CS1768" s="98"/>
      <c r="CT1768"/>
      <c r="CU1768"/>
      <c r="CV1768" s="97"/>
      <c r="CW1768" s="2">
        <v>110</v>
      </c>
      <c r="CX1768" s="82">
        <v>60</v>
      </c>
      <c r="DG1768" s="64"/>
      <c r="DI1768" s="89"/>
      <c r="DJ1768" s="89"/>
      <c r="DK1768" s="89">
        <v>44817</v>
      </c>
      <c r="DN1768" s="34"/>
      <c r="DO1768" s="34"/>
      <c r="DP1768" s="34"/>
      <c r="DQ1768" s="34"/>
      <c r="DR1768" s="34"/>
      <c r="DS1768" s="34" t="s">
        <v>2127</v>
      </c>
      <c r="DT1768" s="34"/>
      <c r="DZ1768" t="s">
        <v>2127</v>
      </c>
      <c r="EA1768" s="4">
        <v>1.54</v>
      </c>
      <c r="EB1768" s="4"/>
      <c r="ED1768" s="4">
        <v>79</v>
      </c>
      <c r="EJ1768"/>
      <c r="EL1768" s="34"/>
      <c r="EN1768" s="34"/>
    </row>
    <row r="1769" spans="1:144" x14ac:dyDescent="0.25">
      <c r="A1769" s="85">
        <v>2022</v>
      </c>
      <c r="B1769" s="87">
        <v>44830</v>
      </c>
      <c r="C1769" t="s">
        <v>121</v>
      </c>
      <c r="D1769" t="s">
        <v>122</v>
      </c>
      <c r="E1769" s="34" t="s">
        <v>7938</v>
      </c>
      <c r="F1769" s="34">
        <f t="shared" si="139"/>
        <v>1768</v>
      </c>
      <c r="G1769" s="34" t="s">
        <v>4985</v>
      </c>
      <c r="H1769">
        <v>18</v>
      </c>
      <c r="I1769" s="34" t="s">
        <v>6141</v>
      </c>
      <c r="J1769" s="34" t="s">
        <v>5007</v>
      </c>
      <c r="K1769" s="34" t="str">
        <f>VLOOKUP(J1769,[2]CodMpios!$B$347:$E$362,4,FALSE)</f>
        <v>18410 - La Montañita</v>
      </c>
      <c r="L1769" s="34" t="str">
        <f>VLOOKUP($J1769,[2]Coord_Mpios_X_Y!$B$2:$K$1123,9,FALSE)</f>
        <v>1,302860442333</v>
      </c>
      <c r="M1769" s="34" t="str">
        <f>VLOOKUP($J1769,[2]Coord_Mpios_X_Y!$B$2:$K$1123,10,FALSE)</f>
        <v>-75,235727318747</v>
      </c>
      <c r="N1769" s="34" t="s">
        <v>139</v>
      </c>
      <c r="O1769" s="34" t="s">
        <v>126</v>
      </c>
      <c r="Q1769" s="34" t="s">
        <v>127</v>
      </c>
      <c r="R1769" s="34">
        <v>1117524938</v>
      </c>
      <c r="S1769" s="34" t="str">
        <f t="shared" si="135"/>
        <v>CC1117524938</v>
      </c>
      <c r="T1769" s="34" t="s">
        <v>5094</v>
      </c>
      <c r="U1769" s="34" t="s">
        <v>5093</v>
      </c>
      <c r="V1769" s="34" t="s">
        <v>5092</v>
      </c>
      <c r="W1769" s="34" t="s">
        <v>5053</v>
      </c>
      <c r="X1769" s="87">
        <v>33857</v>
      </c>
      <c r="Y1769">
        <v>30</v>
      </c>
      <c r="Z1769" s="36">
        <f>VLOOKUP($Y1769,[2]Edades!$A$3:$H$153,4,FALSE)</f>
        <v>5</v>
      </c>
      <c r="AA1769" s="34" t="str">
        <f>VLOOKUP($Y1769,[2]Edades!$A$3:$H$153,6,FALSE)</f>
        <v>5 - Adultez</v>
      </c>
      <c r="AB1769" s="34">
        <f>VLOOKUP($Y1769,[2]Edades!$A$3:$H$153,7,FALSE)</f>
        <v>7</v>
      </c>
      <c r="AC1769" s="34" t="str">
        <f>VLOOKUP($Y1769,[2]Edades!$A$3:$H$153,8,FALSE)</f>
        <v>30-34</v>
      </c>
      <c r="AD1769" s="34" t="s">
        <v>129</v>
      </c>
      <c r="AE1769" s="1">
        <v>2</v>
      </c>
      <c r="AF1769" s="34" t="s">
        <v>130</v>
      </c>
      <c r="AG1769" s="34" t="s">
        <v>2127</v>
      </c>
      <c r="AH1769" s="34" t="s">
        <v>2127</v>
      </c>
      <c r="AK1769" s="34" t="s">
        <v>139</v>
      </c>
      <c r="AM1769" s="34" t="s">
        <v>2127</v>
      </c>
      <c r="AN1769" s="36" t="s">
        <v>2127</v>
      </c>
      <c r="AO1769" s="36" t="s">
        <v>2127</v>
      </c>
      <c r="AP1769" s="34" t="s">
        <v>2127</v>
      </c>
      <c r="AQ1769" s="36" t="s">
        <v>2127</v>
      </c>
      <c r="AR1769" s="34" t="s">
        <v>5919</v>
      </c>
      <c r="AS1769" s="91" t="s">
        <v>7839</v>
      </c>
      <c r="AT1769" s="34">
        <v>3208264815</v>
      </c>
      <c r="AU1769" s="34" t="s">
        <v>2127</v>
      </c>
      <c r="AX1769" s="90"/>
      <c r="BA1769" s="91"/>
      <c r="BB1769" s="91"/>
      <c r="BC1769" s="91"/>
      <c r="BF1769" s="34" t="s">
        <v>4983</v>
      </c>
      <c r="BG1769" s="92" t="s">
        <v>2098</v>
      </c>
      <c r="BM1769" s="36" t="s">
        <v>131</v>
      </c>
      <c r="BN1769" s="34" t="s">
        <v>132</v>
      </c>
      <c r="BO1769" s="36">
        <v>0</v>
      </c>
      <c r="BQ1769" s="94"/>
      <c r="BS1769" s="36" t="s">
        <v>2127</v>
      </c>
      <c r="BU1769" s="95"/>
      <c r="BV1769" s="95"/>
      <c r="BW1769" s="61"/>
      <c r="BX1769" s="60"/>
      <c r="BY1769" s="59" t="str">
        <f t="shared" ca="1" si="136"/>
        <v/>
      </c>
      <c r="CD1769" s="68"/>
      <c r="CE1769" s="68"/>
      <c r="CF1769" s="67"/>
      <c r="CG1769"/>
      <c r="CH1769" s="2"/>
      <c r="CI1769" s="4" t="e">
        <f t="shared" si="137"/>
        <v>#DIV/0!</v>
      </c>
      <c r="CJ1769" s="5" t="str">
        <f t="shared" si="138"/>
        <v>SIN DATO</v>
      </c>
      <c r="CK1769" s="36">
        <v>0</v>
      </c>
      <c r="CL1769" s="66"/>
      <c r="CM1769" s="89">
        <v>44656</v>
      </c>
      <c r="CN1769" s="97"/>
      <c r="CP1769"/>
      <c r="CQ1769" s="65"/>
      <c r="CR1769" s="65"/>
      <c r="CS1769" s="98"/>
      <c r="CT1769"/>
      <c r="CU1769"/>
      <c r="CV1769" s="97"/>
      <c r="CW1769" s="2"/>
      <c r="CX1769" s="82"/>
      <c r="DG1769" s="64"/>
      <c r="DI1769" s="89"/>
      <c r="DJ1769" s="89"/>
      <c r="DN1769" s="34"/>
      <c r="DO1769" s="34"/>
      <c r="DP1769" s="34"/>
      <c r="DQ1769" s="34"/>
      <c r="DR1769" s="34"/>
      <c r="DS1769" s="34" t="s">
        <v>2127</v>
      </c>
      <c r="DT1769" s="34"/>
      <c r="DZ1769" t="s">
        <v>7941</v>
      </c>
      <c r="EB1769" s="4"/>
      <c r="EJ1769"/>
      <c r="EL1769" s="34"/>
      <c r="EN1769" s="34"/>
    </row>
    <row r="1770" spans="1:144" x14ac:dyDescent="0.25">
      <c r="A1770" s="85">
        <v>2022</v>
      </c>
      <c r="B1770" s="87">
        <v>44830</v>
      </c>
      <c r="C1770" t="s">
        <v>121</v>
      </c>
      <c r="D1770" t="s">
        <v>122</v>
      </c>
      <c r="E1770" s="34" t="s">
        <v>7938</v>
      </c>
      <c r="F1770" s="34">
        <f t="shared" si="139"/>
        <v>1769</v>
      </c>
      <c r="G1770" s="34" t="s">
        <v>4985</v>
      </c>
      <c r="H1770">
        <v>18</v>
      </c>
      <c r="I1770" s="34" t="s">
        <v>6141</v>
      </c>
      <c r="J1770" s="34" t="s">
        <v>4984</v>
      </c>
      <c r="K1770" s="34" t="str">
        <f>VLOOKUP(J1770,[2]CodMpios!$B$347:$E$362,4,FALSE)</f>
        <v>18753 - San Vicente Del Caguán</v>
      </c>
      <c r="L1770" s="34" t="str">
        <f>VLOOKUP($J1770,[2]Coord_Mpios_X_Y!$B$2:$K$1123,9,FALSE)</f>
        <v>1,567801695842</v>
      </c>
      <c r="M1770" s="34" t="str">
        <f>VLOOKUP($J1770,[2]Coord_Mpios_X_Y!$B$2:$K$1123,10,FALSE)</f>
        <v>-74,262977514784</v>
      </c>
      <c r="N1770" s="34" t="s">
        <v>125</v>
      </c>
      <c r="O1770" s="34" t="s">
        <v>126</v>
      </c>
      <c r="Q1770" s="34" t="s">
        <v>127</v>
      </c>
      <c r="R1770" s="34">
        <v>17789016</v>
      </c>
      <c r="S1770" s="34" t="str">
        <f t="shared" si="135"/>
        <v>CC17789016</v>
      </c>
      <c r="T1770" s="34" t="s">
        <v>2362</v>
      </c>
      <c r="U1770" s="34" t="s">
        <v>341</v>
      </c>
      <c r="V1770" s="34" t="s">
        <v>5091</v>
      </c>
      <c r="W1770" s="34" t="s">
        <v>507</v>
      </c>
      <c r="X1770" s="87">
        <v>31040</v>
      </c>
      <c r="Y1770">
        <v>38</v>
      </c>
      <c r="Z1770" s="36">
        <f>VLOOKUP($Y1770,[2]Edades!$A$3:$H$153,4,FALSE)</f>
        <v>5</v>
      </c>
      <c r="AA1770" s="34" t="str">
        <f>VLOOKUP($Y1770,[2]Edades!$A$3:$H$153,6,FALSE)</f>
        <v>5 - Adultez</v>
      </c>
      <c r="AB1770" s="34">
        <f>VLOOKUP($Y1770,[2]Edades!$A$3:$H$153,7,FALSE)</f>
        <v>8</v>
      </c>
      <c r="AC1770" s="34" t="str">
        <f>VLOOKUP($Y1770,[2]Edades!$A$3:$H$153,8,FALSE)</f>
        <v>35-39</v>
      </c>
      <c r="AD1770" s="34" t="s">
        <v>146</v>
      </c>
      <c r="AE1770">
        <v>1</v>
      </c>
      <c r="AF1770" s="34" t="s">
        <v>130</v>
      </c>
      <c r="AG1770" s="34" t="s">
        <v>2127</v>
      </c>
      <c r="AH1770" s="34" t="s">
        <v>2127</v>
      </c>
      <c r="AK1770" s="34" t="s">
        <v>125</v>
      </c>
      <c r="AM1770" s="34" t="s">
        <v>2127</v>
      </c>
      <c r="AN1770" s="36" t="s">
        <v>2127</v>
      </c>
      <c r="AO1770" s="36" t="s">
        <v>2127</v>
      </c>
      <c r="AP1770" s="34" t="s">
        <v>2127</v>
      </c>
      <c r="AQ1770" s="36" t="s">
        <v>2127</v>
      </c>
      <c r="AR1770" s="34" t="s">
        <v>4989</v>
      </c>
      <c r="AS1770" s="91" t="s">
        <v>7840</v>
      </c>
      <c r="AT1770" s="34">
        <v>3134029335</v>
      </c>
      <c r="AU1770" s="34" t="s">
        <v>2127</v>
      </c>
      <c r="AX1770" s="90"/>
      <c r="BA1770" s="91"/>
      <c r="BB1770" s="91"/>
      <c r="BC1770" s="91"/>
      <c r="BF1770" s="34" t="s">
        <v>4983</v>
      </c>
      <c r="BG1770" s="92" t="s">
        <v>4989</v>
      </c>
      <c r="BM1770" s="36" t="s">
        <v>131</v>
      </c>
      <c r="BN1770" s="34" t="s">
        <v>132</v>
      </c>
      <c r="BO1770" s="36">
        <v>0</v>
      </c>
      <c r="BQ1770" s="94"/>
      <c r="BS1770" s="36" t="s">
        <v>2127</v>
      </c>
      <c r="BU1770" s="95"/>
      <c r="BV1770" s="95"/>
      <c r="BW1770" s="61"/>
      <c r="BX1770" s="60"/>
      <c r="BY1770" s="59" t="str">
        <f t="shared" ca="1" si="136"/>
        <v/>
      </c>
      <c r="CD1770" s="68"/>
      <c r="CE1770" s="68"/>
      <c r="CF1770" s="67"/>
      <c r="CG1770"/>
      <c r="CH1770" s="2"/>
      <c r="CI1770" s="4" t="e">
        <f t="shared" si="137"/>
        <v>#DIV/0!</v>
      </c>
      <c r="CJ1770" s="5" t="str">
        <f t="shared" si="138"/>
        <v>SIN DATO</v>
      </c>
      <c r="CK1770" s="36">
        <v>0</v>
      </c>
      <c r="CL1770" s="66"/>
      <c r="CM1770" s="89">
        <v>44655</v>
      </c>
      <c r="CN1770" s="97">
        <v>44655</v>
      </c>
      <c r="CP1770"/>
      <c r="CQ1770" s="65"/>
      <c r="CR1770" s="65"/>
      <c r="CS1770" s="98"/>
      <c r="CT1770"/>
      <c r="CU1770"/>
      <c r="CV1770" s="97"/>
      <c r="CW1770" s="2"/>
      <c r="CX1770" s="82"/>
      <c r="DG1770" s="64"/>
      <c r="DI1770" s="89"/>
      <c r="DJ1770" s="89"/>
      <c r="DN1770" s="34"/>
      <c r="DO1770" s="34"/>
      <c r="DP1770" s="34"/>
      <c r="DQ1770" s="34"/>
      <c r="DR1770" s="34"/>
      <c r="DS1770" s="34" t="s">
        <v>2127</v>
      </c>
      <c r="DT1770" s="34"/>
      <c r="DZ1770" t="s">
        <v>7941</v>
      </c>
      <c r="EB1770" s="4"/>
      <c r="EJ1770"/>
      <c r="EL1770" s="34"/>
      <c r="EN1770" s="34"/>
    </row>
    <row r="1771" spans="1:144" x14ac:dyDescent="0.25">
      <c r="A1771" s="85">
        <v>2022</v>
      </c>
      <c r="B1771" s="87">
        <v>44830</v>
      </c>
      <c r="C1771" t="s">
        <v>121</v>
      </c>
      <c r="D1771" t="s">
        <v>122</v>
      </c>
      <c r="E1771" s="34" t="s">
        <v>7938</v>
      </c>
      <c r="F1771" s="34">
        <f t="shared" si="139"/>
        <v>1770</v>
      </c>
      <c r="G1771" s="34" t="s">
        <v>4985</v>
      </c>
      <c r="H1771">
        <v>18</v>
      </c>
      <c r="I1771" s="34" t="s">
        <v>6141</v>
      </c>
      <c r="J1771" s="34" t="s">
        <v>4988</v>
      </c>
      <c r="K1771" s="34" t="str">
        <f>VLOOKUP(J1771,[2]CodMpios!$B$347:$E$362,4,FALSE)</f>
        <v>18001 - Florencia</v>
      </c>
      <c r="L1771" s="34" t="str">
        <f>VLOOKUP($J1771,[2]Coord_Mpios_X_Y!$B$2:$K$1123,9,FALSE)</f>
        <v>1,749138703818</v>
      </c>
      <c r="M1771" s="34" t="str">
        <f>VLOOKUP($J1771,[2]Coord_Mpios_X_Y!$B$2:$K$1123,10,FALSE)</f>
        <v>-75,558239064333</v>
      </c>
      <c r="N1771" s="34" t="s">
        <v>139</v>
      </c>
      <c r="O1771" s="34" t="s">
        <v>126</v>
      </c>
      <c r="Q1771" s="34" t="s">
        <v>127</v>
      </c>
      <c r="R1771" s="34">
        <v>17624582</v>
      </c>
      <c r="S1771" s="34" t="str">
        <f t="shared" si="135"/>
        <v>CC17624582</v>
      </c>
      <c r="T1771" s="34" t="s">
        <v>375</v>
      </c>
      <c r="V1771" s="34" t="s">
        <v>763</v>
      </c>
      <c r="X1771" s="87">
        <v>17831</v>
      </c>
      <c r="Y1771">
        <v>74</v>
      </c>
      <c r="Z1771" s="36">
        <f>VLOOKUP($Y1771,[2]Edades!$A$3:$H$153,4,FALSE)</f>
        <v>6</v>
      </c>
      <c r="AA1771" s="34" t="str">
        <f>VLOOKUP($Y1771,[2]Edades!$A$3:$H$153,6,FALSE)</f>
        <v>6 - Persona mayor</v>
      </c>
      <c r="AB1771" s="34">
        <f>VLOOKUP($Y1771,[2]Edades!$A$3:$H$153,7,FALSE)</f>
        <v>15</v>
      </c>
      <c r="AC1771" s="34" t="str">
        <f>VLOOKUP($Y1771,[2]Edades!$A$3:$H$153,8,FALSE)</f>
        <v>70-74</v>
      </c>
      <c r="AD1771" s="34" t="s">
        <v>146</v>
      </c>
      <c r="AE1771">
        <v>1</v>
      </c>
      <c r="AF1771" s="34" t="s">
        <v>2137</v>
      </c>
      <c r="AG1771" s="34" t="s">
        <v>2127</v>
      </c>
      <c r="AH1771" s="34" t="s">
        <v>2127</v>
      </c>
      <c r="AK1771" s="34" t="s">
        <v>139</v>
      </c>
      <c r="AM1771" s="34" t="s">
        <v>2127</v>
      </c>
      <c r="AN1771" s="36" t="s">
        <v>2127</v>
      </c>
      <c r="AO1771" s="36" t="s">
        <v>2127</v>
      </c>
      <c r="AP1771" s="34" t="s">
        <v>2127</v>
      </c>
      <c r="AQ1771" s="36" t="s">
        <v>2127</v>
      </c>
      <c r="AR1771" s="34" t="s">
        <v>2098</v>
      </c>
      <c r="AS1771" s="91"/>
      <c r="AT1771" s="34"/>
      <c r="AU1771" s="34" t="s">
        <v>2127</v>
      </c>
      <c r="AX1771" s="90"/>
      <c r="BA1771" s="91"/>
      <c r="BB1771" s="91"/>
      <c r="BC1771" s="91"/>
      <c r="BF1771" s="34" t="s">
        <v>4983</v>
      </c>
      <c r="BG1771" s="92" t="s">
        <v>2098</v>
      </c>
      <c r="BM1771" s="36" t="s">
        <v>131</v>
      </c>
      <c r="BN1771" s="34" t="s">
        <v>132</v>
      </c>
      <c r="BO1771" s="36">
        <v>0</v>
      </c>
      <c r="BQ1771" s="94"/>
      <c r="BS1771" s="36" t="s">
        <v>2127</v>
      </c>
      <c r="BU1771" s="95"/>
      <c r="BV1771" s="95"/>
      <c r="BW1771" s="61"/>
      <c r="BX1771" s="60"/>
      <c r="BY1771" s="59" t="str">
        <f t="shared" ca="1" si="136"/>
        <v/>
      </c>
      <c r="CD1771" s="68"/>
      <c r="CE1771" s="68"/>
      <c r="CF1771" s="67"/>
      <c r="CG1771"/>
      <c r="CH1771" s="2"/>
      <c r="CI1771" s="4" t="e">
        <f t="shared" si="137"/>
        <v>#DIV/0!</v>
      </c>
      <c r="CJ1771" s="5" t="str">
        <f t="shared" si="138"/>
        <v>SIN DATO</v>
      </c>
      <c r="CK1771" s="36">
        <v>0</v>
      </c>
      <c r="CL1771" s="66"/>
      <c r="CM1771" s="89">
        <v>44594</v>
      </c>
      <c r="CN1771" s="97">
        <v>44656</v>
      </c>
      <c r="CP1771"/>
      <c r="CQ1771" s="65"/>
      <c r="CR1771" s="65"/>
      <c r="CS1771" s="98"/>
      <c r="CT1771"/>
      <c r="CU1771"/>
      <c r="CV1771" s="97"/>
      <c r="CW1771" s="2">
        <v>125</v>
      </c>
      <c r="CX1771" s="82">
        <v>70</v>
      </c>
      <c r="DG1771" s="64"/>
      <c r="DI1771" s="89"/>
      <c r="DJ1771" s="89"/>
      <c r="DN1771" s="34"/>
      <c r="DO1771" s="34"/>
      <c r="DP1771" s="34"/>
      <c r="DQ1771" s="34"/>
      <c r="DR1771" s="34"/>
      <c r="DS1771" s="34" t="s">
        <v>2127</v>
      </c>
      <c r="DT1771" s="34"/>
      <c r="DU1771" s="47">
        <v>44656</v>
      </c>
      <c r="DY1771" s="1">
        <v>2</v>
      </c>
      <c r="DZ1771" t="s">
        <v>7941</v>
      </c>
      <c r="EA1771" s="4">
        <v>1.17</v>
      </c>
      <c r="EB1771" s="4">
        <v>144</v>
      </c>
      <c r="EC1771" s="4">
        <v>243</v>
      </c>
      <c r="ED1771" s="4">
        <v>146.69999999999999</v>
      </c>
      <c r="EE1771" s="4">
        <v>49.7</v>
      </c>
      <c r="EF1771" s="4">
        <v>233</v>
      </c>
      <c r="EG1771" s="4">
        <v>2</v>
      </c>
      <c r="EJ1771"/>
      <c r="EL1771" s="34"/>
      <c r="EN1771" s="34"/>
    </row>
    <row r="1772" spans="1:144" x14ac:dyDescent="0.25">
      <c r="A1772" s="85">
        <v>2022</v>
      </c>
      <c r="B1772" s="87">
        <v>44830</v>
      </c>
      <c r="C1772" t="s">
        <v>121</v>
      </c>
      <c r="D1772" t="s">
        <v>122</v>
      </c>
      <c r="E1772" s="34" t="s">
        <v>7938</v>
      </c>
      <c r="F1772" s="34">
        <f t="shared" si="139"/>
        <v>1771</v>
      </c>
      <c r="G1772" s="34" t="s">
        <v>4985</v>
      </c>
      <c r="H1772">
        <v>18</v>
      </c>
      <c r="I1772" s="34" t="s">
        <v>6141</v>
      </c>
      <c r="J1772" s="34" t="s">
        <v>4988</v>
      </c>
      <c r="K1772" s="34" t="str">
        <f>VLOOKUP(J1772,[2]CodMpios!$B$347:$E$362,4,FALSE)</f>
        <v>18001 - Florencia</v>
      </c>
      <c r="L1772" s="34" t="str">
        <f>VLOOKUP($J1772,[2]Coord_Mpios_X_Y!$B$2:$K$1123,9,FALSE)</f>
        <v>1,749138703818</v>
      </c>
      <c r="M1772" s="34" t="str">
        <f>VLOOKUP($J1772,[2]Coord_Mpios_X_Y!$B$2:$K$1123,10,FALSE)</f>
        <v>-75,558239064333</v>
      </c>
      <c r="N1772" s="34" t="s">
        <v>125</v>
      </c>
      <c r="O1772" s="34" t="s">
        <v>126</v>
      </c>
      <c r="Q1772" s="34" t="s">
        <v>127</v>
      </c>
      <c r="R1772" s="34">
        <v>40774980</v>
      </c>
      <c r="S1772" s="34" t="str">
        <f t="shared" si="135"/>
        <v>CC40774980</v>
      </c>
      <c r="T1772" s="34" t="s">
        <v>5090</v>
      </c>
      <c r="V1772" s="34" t="s">
        <v>1097</v>
      </c>
      <c r="W1772" s="34" t="s">
        <v>1029</v>
      </c>
      <c r="X1772" s="87">
        <v>26256</v>
      </c>
      <c r="Y1772">
        <v>51</v>
      </c>
      <c r="Z1772" s="36">
        <f>VLOOKUP($Y1772,[2]Edades!$A$3:$H$153,4,FALSE)</f>
        <v>5</v>
      </c>
      <c r="AA1772" s="34" t="str">
        <f>VLOOKUP($Y1772,[2]Edades!$A$3:$H$153,6,FALSE)</f>
        <v>5 - Adultez</v>
      </c>
      <c r="AB1772" s="34">
        <f>VLOOKUP($Y1772,[2]Edades!$A$3:$H$153,7,FALSE)</f>
        <v>11</v>
      </c>
      <c r="AC1772" s="34" t="str">
        <f>VLOOKUP($Y1772,[2]Edades!$A$3:$H$153,8,FALSE)</f>
        <v>50-54</v>
      </c>
      <c r="AD1772" s="34" t="s">
        <v>129</v>
      </c>
      <c r="AE1772" s="1">
        <v>2</v>
      </c>
      <c r="AF1772" s="34" t="s">
        <v>130</v>
      </c>
      <c r="AG1772" s="34" t="s">
        <v>2127</v>
      </c>
      <c r="AH1772" s="34" t="s">
        <v>2127</v>
      </c>
      <c r="AK1772" s="34" t="s">
        <v>125</v>
      </c>
      <c r="AM1772" s="34" t="s">
        <v>2127</v>
      </c>
      <c r="AN1772" s="36" t="s">
        <v>2127</v>
      </c>
      <c r="AO1772" s="36" t="s">
        <v>2127</v>
      </c>
      <c r="AP1772" s="34" t="s">
        <v>2127</v>
      </c>
      <c r="AQ1772" s="36" t="s">
        <v>2127</v>
      </c>
      <c r="AR1772" s="34" t="s">
        <v>2098</v>
      </c>
      <c r="AS1772" s="91" t="s">
        <v>7841</v>
      </c>
      <c r="AT1772" s="34">
        <v>3115523996</v>
      </c>
      <c r="AU1772" s="34" t="s">
        <v>2127</v>
      </c>
      <c r="AX1772" s="90"/>
      <c r="BA1772" s="91"/>
      <c r="BB1772" s="91"/>
      <c r="BC1772" s="91"/>
      <c r="BF1772" s="34" t="s">
        <v>4983</v>
      </c>
      <c r="BG1772" s="92" t="s">
        <v>2098</v>
      </c>
      <c r="BM1772" s="36" t="s">
        <v>131</v>
      </c>
      <c r="BN1772" s="34" t="s">
        <v>132</v>
      </c>
      <c r="BO1772" s="36">
        <v>0</v>
      </c>
      <c r="BQ1772" s="94"/>
      <c r="BS1772" s="36" t="s">
        <v>2127</v>
      </c>
      <c r="BU1772" s="95"/>
      <c r="BV1772" s="95"/>
      <c r="BW1772" s="61"/>
      <c r="BX1772" s="60"/>
      <c r="BY1772" s="59" t="str">
        <f t="shared" ca="1" si="136"/>
        <v/>
      </c>
      <c r="CD1772" s="68"/>
      <c r="CE1772" s="68"/>
      <c r="CF1772" s="67"/>
      <c r="CG1772">
        <v>68</v>
      </c>
      <c r="CH1772" s="2">
        <v>155</v>
      </c>
      <c r="CI1772" s="4">
        <f t="shared" si="137"/>
        <v>28.303850156087407</v>
      </c>
      <c r="CJ1772" s="5" t="str">
        <f t="shared" si="138"/>
        <v>SOBREPESO</v>
      </c>
      <c r="CK1772" s="36">
        <v>0</v>
      </c>
      <c r="CL1772" s="66"/>
      <c r="CM1772" s="89">
        <v>44663</v>
      </c>
      <c r="CN1772" s="97">
        <v>44690</v>
      </c>
      <c r="CP1772"/>
      <c r="CQ1772" s="65"/>
      <c r="CR1772" s="65"/>
      <c r="CS1772" s="98"/>
      <c r="CT1772"/>
      <c r="CU1772"/>
      <c r="CV1772" s="97"/>
      <c r="CW1772" s="2">
        <v>130</v>
      </c>
      <c r="CX1772" s="82">
        <v>100</v>
      </c>
      <c r="DG1772" s="64"/>
      <c r="DI1772" s="89"/>
      <c r="DJ1772" s="89"/>
      <c r="DN1772" s="34"/>
      <c r="DO1772" s="34"/>
      <c r="DP1772" s="34"/>
      <c r="DQ1772" s="34"/>
      <c r="DR1772" s="34"/>
      <c r="DS1772" s="34" t="s">
        <v>2127</v>
      </c>
      <c r="DT1772" s="34"/>
      <c r="DU1772" s="47">
        <v>44690</v>
      </c>
      <c r="DY1772" s="1">
        <v>2</v>
      </c>
      <c r="DZ1772" t="s">
        <v>7941</v>
      </c>
      <c r="EA1772" s="4">
        <v>0.88</v>
      </c>
      <c r="EB1772" s="4">
        <v>94</v>
      </c>
      <c r="EC1772" s="4">
        <v>183</v>
      </c>
      <c r="EE1772" s="4">
        <v>53.6</v>
      </c>
      <c r="EF1772" s="4">
        <v>80</v>
      </c>
      <c r="EG1772" s="4">
        <v>1.7</v>
      </c>
      <c r="EJ1772"/>
      <c r="EL1772" s="34"/>
      <c r="EN1772" s="34"/>
    </row>
    <row r="1773" spans="1:144" x14ac:dyDescent="0.25">
      <c r="A1773" s="85">
        <v>2022</v>
      </c>
      <c r="B1773" s="87">
        <v>44830</v>
      </c>
      <c r="C1773" t="s">
        <v>121</v>
      </c>
      <c r="D1773" t="s">
        <v>122</v>
      </c>
      <c r="E1773" s="34" t="s">
        <v>7938</v>
      </c>
      <c r="F1773" s="34">
        <f t="shared" si="139"/>
        <v>1772</v>
      </c>
      <c r="G1773" s="34" t="s">
        <v>4985</v>
      </c>
      <c r="H1773">
        <v>18</v>
      </c>
      <c r="I1773" s="34" t="s">
        <v>6141</v>
      </c>
      <c r="J1773" s="34" t="s">
        <v>4988</v>
      </c>
      <c r="K1773" s="34" t="str">
        <f>VLOOKUP(J1773,[2]CodMpios!$B$347:$E$362,4,FALSE)</f>
        <v>18001 - Florencia</v>
      </c>
      <c r="L1773" s="34" t="str">
        <f>VLOOKUP($J1773,[2]Coord_Mpios_X_Y!$B$2:$K$1123,9,FALSE)</f>
        <v>1,749138703818</v>
      </c>
      <c r="M1773" s="34" t="str">
        <f>VLOOKUP($J1773,[2]Coord_Mpios_X_Y!$B$2:$K$1123,10,FALSE)</f>
        <v>-75,558239064333</v>
      </c>
      <c r="N1773" s="34" t="s">
        <v>125</v>
      </c>
      <c r="O1773" s="34" t="s">
        <v>126</v>
      </c>
      <c r="Q1773" s="34" t="s">
        <v>127</v>
      </c>
      <c r="R1773" s="34">
        <v>26615604</v>
      </c>
      <c r="S1773" s="34" t="str">
        <f t="shared" si="135"/>
        <v>CC26615604</v>
      </c>
      <c r="T1773" s="34" t="s">
        <v>4975</v>
      </c>
      <c r="V1773" s="34" t="s">
        <v>1265</v>
      </c>
      <c r="W1773" s="34" t="s">
        <v>1093</v>
      </c>
      <c r="X1773" s="87">
        <v>17784</v>
      </c>
      <c r="Y1773">
        <v>74</v>
      </c>
      <c r="Z1773" s="36">
        <f>VLOOKUP($Y1773,[2]Edades!$A$3:$H$153,4,FALSE)</f>
        <v>6</v>
      </c>
      <c r="AA1773" s="34" t="str">
        <f>VLOOKUP($Y1773,[2]Edades!$A$3:$H$153,6,FALSE)</f>
        <v>6 - Persona mayor</v>
      </c>
      <c r="AB1773" s="34">
        <f>VLOOKUP($Y1773,[2]Edades!$A$3:$H$153,7,FALSE)</f>
        <v>15</v>
      </c>
      <c r="AC1773" s="34" t="str">
        <f>VLOOKUP($Y1773,[2]Edades!$A$3:$H$153,8,FALSE)</f>
        <v>70-74</v>
      </c>
      <c r="AD1773" s="34" t="s">
        <v>129</v>
      </c>
      <c r="AE1773" s="1">
        <v>2</v>
      </c>
      <c r="AF1773" s="34" t="s">
        <v>2137</v>
      </c>
      <c r="AG1773" s="34" t="s">
        <v>2127</v>
      </c>
      <c r="AH1773" s="34" t="s">
        <v>2127</v>
      </c>
      <c r="AK1773" s="34" t="s">
        <v>125</v>
      </c>
      <c r="AM1773" s="34" t="s">
        <v>2127</v>
      </c>
      <c r="AN1773" s="36" t="s">
        <v>2127</v>
      </c>
      <c r="AO1773" s="36" t="s">
        <v>2127</v>
      </c>
      <c r="AP1773" s="34" t="s">
        <v>2127</v>
      </c>
      <c r="AQ1773" s="36" t="s">
        <v>2127</v>
      </c>
      <c r="AR1773" s="34" t="s">
        <v>2098</v>
      </c>
      <c r="AS1773" s="91" t="s">
        <v>7842</v>
      </c>
      <c r="AT1773" s="34">
        <v>3133142826</v>
      </c>
      <c r="AU1773" s="34" t="s">
        <v>2127</v>
      </c>
      <c r="AX1773" s="90"/>
      <c r="BA1773" s="91"/>
      <c r="BB1773" s="91"/>
      <c r="BC1773" s="91"/>
      <c r="BF1773" s="34" t="s">
        <v>4983</v>
      </c>
      <c r="BG1773" s="92" t="s">
        <v>2098</v>
      </c>
      <c r="BM1773" s="36" t="s">
        <v>131</v>
      </c>
      <c r="BN1773" s="34" t="s">
        <v>132</v>
      </c>
      <c r="BO1773" s="36">
        <v>0</v>
      </c>
      <c r="BQ1773" s="94"/>
      <c r="BS1773" s="36" t="s">
        <v>2127</v>
      </c>
      <c r="BU1773" s="95"/>
      <c r="BV1773" s="95"/>
      <c r="BW1773" s="61"/>
      <c r="BX1773" s="60"/>
      <c r="BY1773" s="59" t="str">
        <f t="shared" ca="1" si="136"/>
        <v/>
      </c>
      <c r="CD1773" s="68"/>
      <c r="CE1773" s="68"/>
      <c r="CF1773" s="67"/>
      <c r="CG1773">
        <v>58</v>
      </c>
      <c r="CH1773" s="2">
        <v>158</v>
      </c>
      <c r="CI1773" s="4">
        <f t="shared" si="137"/>
        <v>23.233456176894723</v>
      </c>
      <c r="CJ1773" s="5" t="str">
        <f t="shared" si="138"/>
        <v>NORMAL</v>
      </c>
      <c r="CK1773" s="36">
        <v>0</v>
      </c>
      <c r="CL1773" s="66"/>
      <c r="CM1773" s="89">
        <v>44623</v>
      </c>
      <c r="CN1773" s="97">
        <v>44657</v>
      </c>
      <c r="CP1773"/>
      <c r="CQ1773" s="65"/>
      <c r="CR1773" s="65"/>
      <c r="CS1773" s="98"/>
      <c r="CT1773"/>
      <c r="CU1773"/>
      <c r="CV1773" s="97"/>
      <c r="CW1773" s="2">
        <v>120</v>
      </c>
      <c r="CX1773" s="82">
        <v>80</v>
      </c>
      <c r="DG1773" s="64"/>
      <c r="DI1773" s="89"/>
      <c r="DJ1773" s="89"/>
      <c r="DN1773" s="34"/>
      <c r="DO1773" s="34"/>
      <c r="DP1773" s="34"/>
      <c r="DQ1773" s="34"/>
      <c r="DR1773" s="34"/>
      <c r="DS1773" s="34" t="s">
        <v>2127</v>
      </c>
      <c r="DT1773" s="34"/>
      <c r="DU1773" s="47">
        <v>44657</v>
      </c>
      <c r="DY1773" s="1">
        <v>2</v>
      </c>
      <c r="DZ1773" t="s">
        <v>7941</v>
      </c>
      <c r="EA1773" s="4">
        <v>0.8</v>
      </c>
      <c r="EB1773" s="4">
        <v>106</v>
      </c>
      <c r="EC1773" s="4">
        <v>198</v>
      </c>
      <c r="ED1773" s="4">
        <v>104</v>
      </c>
      <c r="EE1773" s="4">
        <v>61.3</v>
      </c>
      <c r="EF1773" s="4">
        <v>164</v>
      </c>
      <c r="EG1773" s="4">
        <v>2.2999999999999998</v>
      </c>
      <c r="EH1773" s="4">
        <v>6.5</v>
      </c>
      <c r="EJ1773"/>
      <c r="EL1773" s="34"/>
      <c r="EN1773" s="34"/>
    </row>
    <row r="1774" spans="1:144" x14ac:dyDescent="0.25">
      <c r="A1774" s="85">
        <v>2022</v>
      </c>
      <c r="B1774" s="87">
        <v>44830</v>
      </c>
      <c r="C1774" t="s">
        <v>121</v>
      </c>
      <c r="D1774" t="s">
        <v>122</v>
      </c>
      <c r="E1774" s="34" t="s">
        <v>7938</v>
      </c>
      <c r="F1774" s="34">
        <f t="shared" si="139"/>
        <v>1773</v>
      </c>
      <c r="G1774" s="34" t="s">
        <v>4985</v>
      </c>
      <c r="H1774">
        <v>18</v>
      </c>
      <c r="I1774" s="34" t="s">
        <v>6141</v>
      </c>
      <c r="J1774" s="34" t="s">
        <v>4988</v>
      </c>
      <c r="K1774" s="34" t="str">
        <f>VLOOKUP(J1774,[2]CodMpios!$B$347:$E$362,4,FALSE)</f>
        <v>18001 - Florencia</v>
      </c>
      <c r="L1774" s="34" t="str">
        <f>VLOOKUP($J1774,[2]Coord_Mpios_X_Y!$B$2:$K$1123,9,FALSE)</f>
        <v>1,749138703818</v>
      </c>
      <c r="M1774" s="34" t="str">
        <f>VLOOKUP($J1774,[2]Coord_Mpios_X_Y!$B$2:$K$1123,10,FALSE)</f>
        <v>-75,558239064333</v>
      </c>
      <c r="N1774" s="34" t="s">
        <v>125</v>
      </c>
      <c r="O1774" s="34" t="s">
        <v>126</v>
      </c>
      <c r="Q1774" s="34" t="s">
        <v>127</v>
      </c>
      <c r="R1774" s="34">
        <v>39717330</v>
      </c>
      <c r="S1774" s="34" t="str">
        <f t="shared" si="135"/>
        <v>CC39717330</v>
      </c>
      <c r="T1774" s="34" t="s">
        <v>134</v>
      </c>
      <c r="U1774" s="34" t="s">
        <v>2423</v>
      </c>
      <c r="V1774" s="34" t="s">
        <v>5089</v>
      </c>
      <c r="W1774" s="34" t="s">
        <v>1030</v>
      </c>
      <c r="X1774" s="87">
        <v>27171</v>
      </c>
      <c r="Y1774">
        <v>48</v>
      </c>
      <c r="Z1774" s="36">
        <f>VLOOKUP($Y1774,[2]Edades!$A$3:$H$153,4,FALSE)</f>
        <v>5</v>
      </c>
      <c r="AA1774" s="34" t="str">
        <f>VLOOKUP($Y1774,[2]Edades!$A$3:$H$153,6,FALSE)</f>
        <v>5 - Adultez</v>
      </c>
      <c r="AB1774" s="34">
        <f>VLOOKUP($Y1774,[2]Edades!$A$3:$H$153,7,FALSE)</f>
        <v>10</v>
      </c>
      <c r="AC1774" s="34" t="str">
        <f>VLOOKUP($Y1774,[2]Edades!$A$3:$H$153,8,FALSE)</f>
        <v>45-49</v>
      </c>
      <c r="AD1774" s="34" t="s">
        <v>129</v>
      </c>
      <c r="AE1774" s="1">
        <v>2</v>
      </c>
      <c r="AF1774" s="34" t="s">
        <v>130</v>
      </c>
      <c r="AG1774" s="34" t="s">
        <v>2127</v>
      </c>
      <c r="AH1774" s="34" t="s">
        <v>2127</v>
      </c>
      <c r="AK1774" s="34" t="s">
        <v>125</v>
      </c>
      <c r="AM1774" s="34" t="s">
        <v>2127</v>
      </c>
      <c r="AN1774" s="36" t="s">
        <v>2127</v>
      </c>
      <c r="AO1774" s="36" t="s">
        <v>2127</v>
      </c>
      <c r="AP1774" s="34" t="s">
        <v>2127</v>
      </c>
      <c r="AQ1774" s="36" t="s">
        <v>2127</v>
      </c>
      <c r="AR1774" s="34" t="s">
        <v>5048</v>
      </c>
      <c r="AS1774" s="91" t="s">
        <v>7461</v>
      </c>
      <c r="AT1774" s="34">
        <v>3102932664</v>
      </c>
      <c r="AU1774" s="34" t="s">
        <v>2127</v>
      </c>
      <c r="AX1774" s="90"/>
      <c r="BA1774" s="91"/>
      <c r="BB1774" s="91"/>
      <c r="BC1774" s="91"/>
      <c r="BF1774" s="34" t="s">
        <v>4983</v>
      </c>
      <c r="BG1774" s="92" t="s">
        <v>2098</v>
      </c>
      <c r="BM1774" s="36" t="s">
        <v>131</v>
      </c>
      <c r="BN1774" s="34" t="s">
        <v>132</v>
      </c>
      <c r="BO1774" s="36">
        <v>0</v>
      </c>
      <c r="BQ1774" s="94"/>
      <c r="BS1774" s="36" t="s">
        <v>2127</v>
      </c>
      <c r="BU1774" s="95"/>
      <c r="BV1774" s="95"/>
      <c r="BW1774" s="61"/>
      <c r="BX1774" s="60"/>
      <c r="BY1774" s="59" t="str">
        <f t="shared" ca="1" si="136"/>
        <v/>
      </c>
      <c r="CD1774" s="68"/>
      <c r="CE1774" s="68"/>
      <c r="CF1774" s="67"/>
      <c r="CG1774">
        <v>79</v>
      </c>
      <c r="CH1774" s="2">
        <v>163</v>
      </c>
      <c r="CI1774" s="4">
        <f t="shared" si="137"/>
        <v>29.733900410252552</v>
      </c>
      <c r="CJ1774" s="5" t="str">
        <f t="shared" si="138"/>
        <v>SOBREPESO</v>
      </c>
      <c r="CK1774" s="36">
        <v>0</v>
      </c>
      <c r="CL1774" s="66"/>
      <c r="CM1774" s="89">
        <v>44462</v>
      </c>
      <c r="CN1774" s="97">
        <v>44658</v>
      </c>
      <c r="CP1774"/>
      <c r="CQ1774" s="65"/>
      <c r="CR1774" s="65"/>
      <c r="CS1774" s="98"/>
      <c r="CT1774"/>
      <c r="CU1774"/>
      <c r="CV1774" s="97"/>
      <c r="CW1774" s="2">
        <v>130</v>
      </c>
      <c r="CX1774" s="82">
        <v>80</v>
      </c>
      <c r="DG1774" s="64"/>
      <c r="DI1774" s="89"/>
      <c r="DJ1774" s="89"/>
      <c r="DN1774" s="34"/>
      <c r="DO1774" s="34"/>
      <c r="DP1774" s="34"/>
      <c r="DQ1774" s="34"/>
      <c r="DR1774" s="34"/>
      <c r="DS1774" s="34" t="s">
        <v>2127</v>
      </c>
      <c r="DT1774" s="34"/>
      <c r="DU1774" s="47">
        <v>44658</v>
      </c>
      <c r="DY1774" s="1">
        <v>2</v>
      </c>
      <c r="DZ1774" t="s">
        <v>7941</v>
      </c>
      <c r="EA1774" s="4">
        <v>0.92</v>
      </c>
      <c r="EB1774" s="4">
        <v>90</v>
      </c>
      <c r="EC1774" s="4">
        <v>193</v>
      </c>
      <c r="ED1774" s="4">
        <v>94</v>
      </c>
      <c r="EE1774" s="4">
        <v>45.9</v>
      </c>
      <c r="EF1774" s="4">
        <v>269</v>
      </c>
      <c r="EG1774" s="4">
        <v>2</v>
      </c>
      <c r="EJ1774"/>
      <c r="EL1774" s="34"/>
      <c r="EN1774" s="34"/>
    </row>
    <row r="1775" spans="1:144" x14ac:dyDescent="0.25">
      <c r="A1775" s="85">
        <v>2022</v>
      </c>
      <c r="B1775" s="87">
        <v>44830</v>
      </c>
      <c r="C1775" t="s">
        <v>121</v>
      </c>
      <c r="D1775" t="s">
        <v>122</v>
      </c>
      <c r="E1775" s="34" t="s">
        <v>7938</v>
      </c>
      <c r="F1775" s="34">
        <f t="shared" si="139"/>
        <v>1774</v>
      </c>
      <c r="G1775" s="34" t="s">
        <v>4985</v>
      </c>
      <c r="H1775">
        <v>18</v>
      </c>
      <c r="I1775" s="34" t="s">
        <v>6141</v>
      </c>
      <c r="J1775" s="34" t="s">
        <v>5049</v>
      </c>
      <c r="K1775" s="34" t="str">
        <f>VLOOKUP(J1775,[2]CodMpios!$B$347:$E$362,4,FALSE)</f>
        <v>18610 - San José Del Fragua</v>
      </c>
      <c r="L1775" s="34" t="str">
        <f>VLOOKUP($J1775,[2]Coord_Mpios_X_Y!$B$2:$K$1123,9,FALSE)</f>
        <v>1,304702314265</v>
      </c>
      <c r="M1775" s="34" t="str">
        <f>VLOOKUP($J1775,[2]Coord_Mpios_X_Y!$B$2:$K$1123,10,FALSE)</f>
        <v>-76,110005941537</v>
      </c>
      <c r="N1775" s="34" t="s">
        <v>125</v>
      </c>
      <c r="O1775" s="34" t="s">
        <v>126</v>
      </c>
      <c r="Q1775" s="34" t="s">
        <v>127</v>
      </c>
      <c r="R1775" s="34">
        <v>40600612</v>
      </c>
      <c r="S1775" s="34" t="str">
        <f t="shared" si="135"/>
        <v>CC40600612</v>
      </c>
      <c r="T1775" s="34" t="s">
        <v>2494</v>
      </c>
      <c r="U1775" s="34" t="s">
        <v>392</v>
      </c>
      <c r="V1775" s="34" t="s">
        <v>5088</v>
      </c>
      <c r="W1775" s="34" t="s">
        <v>5087</v>
      </c>
      <c r="X1775" s="87">
        <v>27171</v>
      </c>
      <c r="Y1775">
        <v>48</v>
      </c>
      <c r="Z1775" s="36">
        <f>VLOOKUP($Y1775,[2]Edades!$A$3:$H$153,4,FALSE)</f>
        <v>5</v>
      </c>
      <c r="AA1775" s="34" t="str">
        <f>VLOOKUP($Y1775,[2]Edades!$A$3:$H$153,6,FALSE)</f>
        <v>5 - Adultez</v>
      </c>
      <c r="AB1775" s="34">
        <f>VLOOKUP($Y1775,[2]Edades!$A$3:$H$153,7,FALSE)</f>
        <v>10</v>
      </c>
      <c r="AC1775" s="34" t="str">
        <f>VLOOKUP($Y1775,[2]Edades!$A$3:$H$153,8,FALSE)</f>
        <v>45-49</v>
      </c>
      <c r="AD1775" s="34" t="s">
        <v>129</v>
      </c>
      <c r="AE1775" s="1">
        <v>2</v>
      </c>
      <c r="AF1775" s="34" t="s">
        <v>130</v>
      </c>
      <c r="AG1775" s="34" t="s">
        <v>2127</v>
      </c>
      <c r="AH1775" s="34" t="s">
        <v>2127</v>
      </c>
      <c r="AK1775" s="34" t="s">
        <v>125</v>
      </c>
      <c r="AM1775" s="34" t="s">
        <v>2127</v>
      </c>
      <c r="AN1775" s="36" t="s">
        <v>2127</v>
      </c>
      <c r="AO1775" s="36" t="s">
        <v>2127</v>
      </c>
      <c r="AP1775" s="34" t="s">
        <v>2127</v>
      </c>
      <c r="AQ1775" s="36" t="s">
        <v>2127</v>
      </c>
      <c r="AR1775" s="34" t="s">
        <v>5048</v>
      </c>
      <c r="AS1775" s="91" t="s">
        <v>7843</v>
      </c>
      <c r="AT1775" s="34">
        <v>3102062210</v>
      </c>
      <c r="AU1775" s="34" t="s">
        <v>2127</v>
      </c>
      <c r="AX1775" s="90"/>
      <c r="BA1775" s="91"/>
      <c r="BB1775" s="91"/>
      <c r="BC1775" s="91"/>
      <c r="BF1775" s="34" t="s">
        <v>4983</v>
      </c>
      <c r="BG1775" s="92" t="s">
        <v>2098</v>
      </c>
      <c r="BM1775" s="36" t="s">
        <v>131</v>
      </c>
      <c r="BN1775" s="34" t="s">
        <v>132</v>
      </c>
      <c r="BO1775" s="36">
        <v>0</v>
      </c>
      <c r="BQ1775" s="94"/>
      <c r="BS1775" s="36" t="s">
        <v>2127</v>
      </c>
      <c r="BU1775" s="95"/>
      <c r="BV1775" s="95"/>
      <c r="BW1775" s="61"/>
      <c r="BX1775" s="60"/>
      <c r="BY1775" s="59" t="str">
        <f t="shared" ca="1" si="136"/>
        <v/>
      </c>
      <c r="CD1775" s="68"/>
      <c r="CE1775" s="68"/>
      <c r="CF1775" s="67"/>
      <c r="CG1775">
        <v>55</v>
      </c>
      <c r="CH1775" s="2">
        <v>150</v>
      </c>
      <c r="CI1775" s="4">
        <f t="shared" si="137"/>
        <v>24.444444444444443</v>
      </c>
      <c r="CJ1775" s="5" t="str">
        <f t="shared" si="138"/>
        <v>NORMAL</v>
      </c>
      <c r="CK1775" s="36">
        <v>0</v>
      </c>
      <c r="CL1775" s="66"/>
      <c r="CM1775" s="89">
        <v>44643</v>
      </c>
      <c r="CN1775" s="97">
        <v>44658</v>
      </c>
      <c r="CP1775"/>
      <c r="CQ1775" s="65"/>
      <c r="CR1775" s="65"/>
      <c r="CS1775" s="98"/>
      <c r="CT1775"/>
      <c r="CU1775"/>
      <c r="CV1775" s="97"/>
      <c r="CW1775" s="2">
        <v>130</v>
      </c>
      <c r="CX1775" s="82">
        <v>80</v>
      </c>
      <c r="DG1775" s="64"/>
      <c r="DI1775" s="89"/>
      <c r="DJ1775" s="89"/>
      <c r="DN1775" s="34"/>
      <c r="DO1775" s="34"/>
      <c r="DP1775" s="34"/>
      <c r="DQ1775" s="34"/>
      <c r="DR1775" s="34"/>
      <c r="DS1775" s="34" t="s">
        <v>2127</v>
      </c>
      <c r="DT1775" s="34"/>
      <c r="DU1775" s="47">
        <v>44658</v>
      </c>
      <c r="DY1775" s="1">
        <v>2</v>
      </c>
      <c r="DZ1775" t="s">
        <v>7941</v>
      </c>
      <c r="EA1775" s="4">
        <v>0.85</v>
      </c>
      <c r="EB1775" s="4">
        <v>90</v>
      </c>
      <c r="EC1775" s="4">
        <v>214</v>
      </c>
      <c r="ED1775" s="4">
        <v>92</v>
      </c>
      <c r="EE1775" s="4">
        <v>52</v>
      </c>
      <c r="EF1775" s="4">
        <v>101</v>
      </c>
      <c r="EG1775" s="4">
        <v>29</v>
      </c>
      <c r="EH1775" s="4">
        <v>5.7</v>
      </c>
      <c r="EJ1775"/>
      <c r="EL1775" s="34"/>
      <c r="EN1775" s="34"/>
    </row>
    <row r="1776" spans="1:144" x14ac:dyDescent="0.25">
      <c r="A1776" s="85">
        <v>2022</v>
      </c>
      <c r="B1776" s="87">
        <v>44830</v>
      </c>
      <c r="C1776" t="s">
        <v>121</v>
      </c>
      <c r="D1776" t="s">
        <v>122</v>
      </c>
      <c r="E1776" s="34" t="s">
        <v>7938</v>
      </c>
      <c r="F1776" s="34">
        <f t="shared" si="139"/>
        <v>1775</v>
      </c>
      <c r="G1776" s="34" t="s">
        <v>4985</v>
      </c>
      <c r="H1776">
        <v>18</v>
      </c>
      <c r="I1776" s="34" t="s">
        <v>6141</v>
      </c>
      <c r="J1776" s="34" t="s">
        <v>5007</v>
      </c>
      <c r="K1776" s="34" t="str">
        <f>VLOOKUP(J1776,[2]CodMpios!$B$347:$E$362,4,FALSE)</f>
        <v>18410 - La Montañita</v>
      </c>
      <c r="L1776" s="34" t="str">
        <f>VLOOKUP($J1776,[2]Coord_Mpios_X_Y!$B$2:$K$1123,9,FALSE)</f>
        <v>1,302860442333</v>
      </c>
      <c r="M1776" s="34" t="str">
        <f>VLOOKUP($J1776,[2]Coord_Mpios_X_Y!$B$2:$K$1123,10,FALSE)</f>
        <v>-75,235727318747</v>
      </c>
      <c r="N1776" s="34" t="s">
        <v>139</v>
      </c>
      <c r="O1776" s="34" t="s">
        <v>126</v>
      </c>
      <c r="Q1776" s="34" t="s">
        <v>127</v>
      </c>
      <c r="R1776" s="34">
        <v>19343289</v>
      </c>
      <c r="S1776" s="34" t="str">
        <f t="shared" si="135"/>
        <v>CC19343289</v>
      </c>
      <c r="T1776" s="34" t="s">
        <v>983</v>
      </c>
      <c r="U1776" s="34" t="s">
        <v>2490</v>
      </c>
      <c r="V1776" s="34" t="s">
        <v>5086</v>
      </c>
      <c r="W1776" s="34" t="s">
        <v>2451</v>
      </c>
      <c r="X1776" s="87">
        <v>21473</v>
      </c>
      <c r="Y1776">
        <v>64</v>
      </c>
      <c r="Z1776" s="36">
        <f>VLOOKUP($Y1776,[2]Edades!$A$3:$H$153,4,FALSE)</f>
        <v>6</v>
      </c>
      <c r="AA1776" s="34" t="str">
        <f>VLOOKUP($Y1776,[2]Edades!$A$3:$H$153,6,FALSE)</f>
        <v>6 - Persona mayor</v>
      </c>
      <c r="AB1776" s="34">
        <f>VLOOKUP($Y1776,[2]Edades!$A$3:$H$153,7,FALSE)</f>
        <v>13</v>
      </c>
      <c r="AC1776" s="34" t="str">
        <f>VLOOKUP($Y1776,[2]Edades!$A$3:$H$153,8,FALSE)</f>
        <v>60-64</v>
      </c>
      <c r="AD1776" s="34" t="s">
        <v>146</v>
      </c>
      <c r="AE1776">
        <v>1</v>
      </c>
      <c r="AF1776" s="34" t="s">
        <v>2137</v>
      </c>
      <c r="AG1776" s="34" t="s">
        <v>2127</v>
      </c>
      <c r="AH1776" s="34" t="s">
        <v>2127</v>
      </c>
      <c r="AK1776" s="34" t="s">
        <v>139</v>
      </c>
      <c r="AM1776" s="34" t="s">
        <v>2127</v>
      </c>
      <c r="AN1776" s="36" t="s">
        <v>2127</v>
      </c>
      <c r="AO1776" s="36" t="s">
        <v>2127</v>
      </c>
      <c r="AP1776" s="34" t="s">
        <v>2127</v>
      </c>
      <c r="AQ1776" s="36" t="s">
        <v>2127</v>
      </c>
      <c r="AR1776" s="34" t="s">
        <v>5919</v>
      </c>
      <c r="AS1776" s="91" t="s">
        <v>7844</v>
      </c>
      <c r="AT1776" s="34">
        <v>3142397121</v>
      </c>
      <c r="AU1776" s="34" t="s">
        <v>2127</v>
      </c>
      <c r="AX1776" s="90"/>
      <c r="BA1776" s="91"/>
      <c r="BB1776" s="91"/>
      <c r="BC1776" s="91"/>
      <c r="BF1776" s="34" t="s">
        <v>4983</v>
      </c>
      <c r="BG1776" s="92" t="s">
        <v>2098</v>
      </c>
      <c r="BM1776" s="36" t="s">
        <v>131</v>
      </c>
      <c r="BN1776" s="34" t="s">
        <v>132</v>
      </c>
      <c r="BO1776" s="36">
        <v>0</v>
      </c>
      <c r="BQ1776" s="94"/>
      <c r="BS1776" s="36" t="s">
        <v>2127</v>
      </c>
      <c r="BU1776" s="95"/>
      <c r="BV1776" s="95"/>
      <c r="BW1776" s="61"/>
      <c r="BX1776" s="60"/>
      <c r="BY1776" s="59" t="str">
        <f t="shared" ca="1" si="136"/>
        <v/>
      </c>
      <c r="CD1776" s="68"/>
      <c r="CE1776" s="68"/>
      <c r="CF1776" s="67"/>
      <c r="CG1776">
        <v>73</v>
      </c>
      <c r="CH1776" s="2">
        <v>158</v>
      </c>
      <c r="CI1776" s="4">
        <f t="shared" si="137"/>
        <v>29.242108636436463</v>
      </c>
      <c r="CJ1776" s="5" t="str">
        <f t="shared" si="138"/>
        <v>SOBREPESO</v>
      </c>
      <c r="CK1776" s="36">
        <v>0</v>
      </c>
      <c r="CL1776" s="66"/>
      <c r="CM1776" s="89">
        <v>44462</v>
      </c>
      <c r="CN1776" s="97">
        <v>44658</v>
      </c>
      <c r="CP1776"/>
      <c r="CQ1776" s="65"/>
      <c r="CR1776" s="65"/>
      <c r="CS1776" s="98"/>
      <c r="CT1776"/>
      <c r="CU1776"/>
      <c r="CV1776" s="97"/>
      <c r="CW1776" s="2">
        <v>130</v>
      </c>
      <c r="CX1776" s="82">
        <v>70</v>
      </c>
      <c r="DG1776" s="64"/>
      <c r="DI1776" s="89"/>
      <c r="DJ1776" s="89"/>
      <c r="DN1776" s="34"/>
      <c r="DO1776" s="34"/>
      <c r="DP1776" s="34"/>
      <c r="DQ1776" s="34"/>
      <c r="DR1776" s="34"/>
      <c r="DS1776" s="34" t="s">
        <v>2127</v>
      </c>
      <c r="DT1776" s="34"/>
      <c r="DU1776" s="47">
        <v>44658</v>
      </c>
      <c r="DY1776" s="1">
        <v>2</v>
      </c>
      <c r="DZ1776" t="s">
        <v>7941</v>
      </c>
      <c r="EA1776" s="4">
        <v>1.03</v>
      </c>
      <c r="EB1776" s="4">
        <v>145</v>
      </c>
      <c r="EC1776" s="4">
        <v>252</v>
      </c>
      <c r="ED1776" s="4">
        <v>137</v>
      </c>
      <c r="EE1776" s="4">
        <v>51.8</v>
      </c>
      <c r="EF1776" s="4">
        <v>319</v>
      </c>
      <c r="EG1776" s="4">
        <v>202</v>
      </c>
      <c r="EJ1776"/>
      <c r="EL1776" s="34"/>
      <c r="EN1776" s="34"/>
    </row>
    <row r="1777" spans="1:144" x14ac:dyDescent="0.25">
      <c r="A1777" s="85">
        <v>2022</v>
      </c>
      <c r="B1777" s="87">
        <v>44830</v>
      </c>
      <c r="C1777" t="s">
        <v>121</v>
      </c>
      <c r="D1777" t="s">
        <v>122</v>
      </c>
      <c r="E1777" s="34" t="s">
        <v>7938</v>
      </c>
      <c r="F1777" s="34">
        <f t="shared" si="139"/>
        <v>1776</v>
      </c>
      <c r="G1777" s="34" t="s">
        <v>4985</v>
      </c>
      <c r="H1777">
        <v>18</v>
      </c>
      <c r="I1777" s="34" t="s">
        <v>6141</v>
      </c>
      <c r="J1777" s="34" t="s">
        <v>5049</v>
      </c>
      <c r="K1777" s="34" t="str">
        <f>VLOOKUP(J1777,[2]CodMpios!$B$347:$E$362,4,FALSE)</f>
        <v>18610 - San José Del Fragua</v>
      </c>
      <c r="L1777" s="34" t="str">
        <f>VLOOKUP($J1777,[2]Coord_Mpios_X_Y!$B$2:$K$1123,9,FALSE)</f>
        <v>1,304702314265</v>
      </c>
      <c r="M1777" s="34" t="str">
        <f>VLOOKUP($J1777,[2]Coord_Mpios_X_Y!$B$2:$K$1123,10,FALSE)</f>
        <v>-76,110005941537</v>
      </c>
      <c r="N1777" s="34" t="s">
        <v>139</v>
      </c>
      <c r="O1777" s="34" t="s">
        <v>126</v>
      </c>
      <c r="Q1777" s="34" t="s">
        <v>127</v>
      </c>
      <c r="R1777" s="34">
        <v>17655425</v>
      </c>
      <c r="S1777" s="34" t="str">
        <f t="shared" si="135"/>
        <v>CC17655425</v>
      </c>
      <c r="T1777" s="34" t="s">
        <v>145</v>
      </c>
      <c r="V1777" s="34" t="s">
        <v>5085</v>
      </c>
      <c r="W1777" s="34" t="s">
        <v>5084</v>
      </c>
      <c r="X1777" s="87">
        <v>28164</v>
      </c>
      <c r="Y1777">
        <v>46</v>
      </c>
      <c r="Z1777" s="36">
        <f>VLOOKUP($Y1777,[2]Edades!$A$3:$H$153,4,FALSE)</f>
        <v>5</v>
      </c>
      <c r="AA1777" s="34" t="str">
        <f>VLOOKUP($Y1777,[2]Edades!$A$3:$H$153,6,FALSE)</f>
        <v>5 - Adultez</v>
      </c>
      <c r="AB1777" s="34">
        <f>VLOOKUP($Y1777,[2]Edades!$A$3:$H$153,7,FALSE)</f>
        <v>10</v>
      </c>
      <c r="AC1777" s="34" t="str">
        <f>VLOOKUP($Y1777,[2]Edades!$A$3:$H$153,8,FALSE)</f>
        <v>45-49</v>
      </c>
      <c r="AD1777" s="34" t="s">
        <v>146</v>
      </c>
      <c r="AE1777">
        <v>1</v>
      </c>
      <c r="AF1777" s="34" t="s">
        <v>130</v>
      </c>
      <c r="AG1777" s="34" t="s">
        <v>2127</v>
      </c>
      <c r="AH1777" s="34" t="s">
        <v>2127</v>
      </c>
      <c r="AK1777" s="34" t="s">
        <v>139</v>
      </c>
      <c r="AM1777" s="34" t="s">
        <v>2127</v>
      </c>
      <c r="AN1777" s="36" t="s">
        <v>2127</v>
      </c>
      <c r="AO1777" s="36" t="s">
        <v>2127</v>
      </c>
      <c r="AP1777" s="34" t="s">
        <v>2127</v>
      </c>
      <c r="AQ1777" s="36" t="s">
        <v>2127</v>
      </c>
      <c r="AR1777" s="34" t="s">
        <v>5048</v>
      </c>
      <c r="AS1777" s="91" t="s">
        <v>7845</v>
      </c>
      <c r="AT1777" s="34">
        <v>3209331612</v>
      </c>
      <c r="AU1777" s="34" t="s">
        <v>2127</v>
      </c>
      <c r="AX1777" s="90"/>
      <c r="BA1777" s="91"/>
      <c r="BB1777" s="91"/>
      <c r="BC1777" s="91"/>
      <c r="BF1777" s="34" t="s">
        <v>4983</v>
      </c>
      <c r="BG1777" s="92" t="s">
        <v>2098</v>
      </c>
      <c r="BM1777" s="36" t="s">
        <v>131</v>
      </c>
      <c r="BN1777" s="34" t="s">
        <v>132</v>
      </c>
      <c r="BO1777" s="36">
        <v>0</v>
      </c>
      <c r="BQ1777" s="94"/>
      <c r="BS1777" s="36" t="s">
        <v>2127</v>
      </c>
      <c r="BU1777" s="95"/>
      <c r="BV1777" s="95"/>
      <c r="BW1777" s="61"/>
      <c r="BX1777" s="60"/>
      <c r="BY1777" s="59" t="str">
        <f t="shared" ca="1" si="136"/>
        <v/>
      </c>
      <c r="CD1777" s="68"/>
      <c r="CE1777" s="68"/>
      <c r="CF1777" s="67"/>
      <c r="CG1777">
        <v>77</v>
      </c>
      <c r="CH1777" s="2">
        <v>169</v>
      </c>
      <c r="CI1777" s="4">
        <f t="shared" si="137"/>
        <v>26.959840341724732</v>
      </c>
      <c r="CJ1777" s="5" t="str">
        <f t="shared" si="138"/>
        <v>SOBREPESO</v>
      </c>
      <c r="CK1777" s="36">
        <v>0</v>
      </c>
      <c r="CL1777" s="66"/>
      <c r="CM1777" s="89">
        <v>44671</v>
      </c>
      <c r="CN1777" s="97">
        <v>44694</v>
      </c>
      <c r="CP1777"/>
      <c r="CQ1777" s="65"/>
      <c r="CR1777" s="65"/>
      <c r="CS1777" s="98"/>
      <c r="CT1777"/>
      <c r="CU1777"/>
      <c r="CV1777" s="97"/>
      <c r="CW1777" s="2">
        <v>122</v>
      </c>
      <c r="CX1777" s="82">
        <v>81</v>
      </c>
      <c r="DG1777" s="64"/>
      <c r="DI1777" s="89"/>
      <c r="DJ1777" s="89"/>
      <c r="DN1777" s="34"/>
      <c r="DO1777" s="34"/>
      <c r="DP1777" s="34"/>
      <c r="DQ1777" s="34"/>
      <c r="DR1777" s="34"/>
      <c r="DS1777" s="34" t="s">
        <v>2127</v>
      </c>
      <c r="DT1777" s="34"/>
      <c r="DU1777" s="47">
        <v>44728</v>
      </c>
      <c r="DY1777" s="1">
        <v>1</v>
      </c>
      <c r="DZ1777" t="s">
        <v>7941</v>
      </c>
      <c r="EA1777" s="4">
        <v>0.89</v>
      </c>
      <c r="EB1777" s="4">
        <v>136</v>
      </c>
      <c r="EC1777" s="4">
        <v>156</v>
      </c>
      <c r="ED1777" s="4">
        <v>70</v>
      </c>
      <c r="EE1777" s="4">
        <v>37.9</v>
      </c>
      <c r="EF1777" s="4">
        <v>244</v>
      </c>
      <c r="EG1777" s="4">
        <v>7.2</v>
      </c>
      <c r="EH1777" s="4">
        <v>9.5</v>
      </c>
      <c r="EJ1777"/>
      <c r="EL1777" s="34"/>
      <c r="EN1777" s="34"/>
    </row>
    <row r="1778" spans="1:144" x14ac:dyDescent="0.25">
      <c r="A1778" s="85">
        <v>2022</v>
      </c>
      <c r="B1778" s="87">
        <v>44830</v>
      </c>
      <c r="C1778" t="s">
        <v>121</v>
      </c>
      <c r="D1778" t="s">
        <v>122</v>
      </c>
      <c r="E1778" s="34" t="s">
        <v>7938</v>
      </c>
      <c r="F1778" s="34">
        <f t="shared" si="139"/>
        <v>1777</v>
      </c>
      <c r="G1778" s="34" t="s">
        <v>4985</v>
      </c>
      <c r="H1778">
        <v>18</v>
      </c>
      <c r="I1778" s="34" t="s">
        <v>6141</v>
      </c>
      <c r="J1778" s="34" t="s">
        <v>4988</v>
      </c>
      <c r="K1778" s="34" t="str">
        <f>VLOOKUP(J1778,[2]CodMpios!$B$347:$E$362,4,FALSE)</f>
        <v>18001 - Florencia</v>
      </c>
      <c r="L1778" s="34" t="str">
        <f>VLOOKUP($J1778,[2]Coord_Mpios_X_Y!$B$2:$K$1123,9,FALSE)</f>
        <v>1,749138703818</v>
      </c>
      <c r="M1778" s="34" t="str">
        <f>VLOOKUP($J1778,[2]Coord_Mpios_X_Y!$B$2:$K$1123,10,FALSE)</f>
        <v>-75,558239064333</v>
      </c>
      <c r="N1778" s="34" t="s">
        <v>139</v>
      </c>
      <c r="O1778" s="34" t="s">
        <v>126</v>
      </c>
      <c r="Q1778" s="34" t="s">
        <v>127</v>
      </c>
      <c r="R1778" s="34">
        <v>40759014</v>
      </c>
      <c r="S1778" s="34" t="str">
        <f t="shared" si="135"/>
        <v>CC40759014</v>
      </c>
      <c r="T1778" s="34" t="s">
        <v>929</v>
      </c>
      <c r="V1778" s="34" t="s">
        <v>431</v>
      </c>
      <c r="W1778" s="34" t="s">
        <v>2193</v>
      </c>
      <c r="X1778" s="87">
        <v>18467</v>
      </c>
      <c r="Y1778" s="2" t="e">
        <f>YEAR("27/9/2022")-YEAR(X1778)</f>
        <v>#VALUE!</v>
      </c>
      <c r="Z1778" s="36" t="e">
        <f>VLOOKUP($Y1778,[2]Edades!$A$3:$H$153,4,FALSE)</f>
        <v>#VALUE!</v>
      </c>
      <c r="AA1778" s="34" t="e">
        <f>VLOOKUP($Y1778,[2]Edades!$A$3:$H$153,6,FALSE)</f>
        <v>#VALUE!</v>
      </c>
      <c r="AB1778" s="34" t="e">
        <f>VLOOKUP($Y1778,[2]Edades!$A$3:$H$153,7,FALSE)</f>
        <v>#VALUE!</v>
      </c>
      <c r="AC1778" s="34" t="e">
        <f>VLOOKUP($Y1778,[2]Edades!$A$3:$H$153,8,FALSE)</f>
        <v>#VALUE!</v>
      </c>
      <c r="AD1778" s="34" t="s">
        <v>129</v>
      </c>
      <c r="AE1778">
        <v>2</v>
      </c>
      <c r="AF1778" s="34" t="s">
        <v>2137</v>
      </c>
      <c r="AG1778" s="34" t="s">
        <v>2127</v>
      </c>
      <c r="AH1778" s="34" t="s">
        <v>2127</v>
      </c>
      <c r="AK1778" s="34" t="s">
        <v>139</v>
      </c>
      <c r="AM1778" s="34" t="s">
        <v>2127</v>
      </c>
      <c r="AN1778" s="36" t="s">
        <v>2127</v>
      </c>
      <c r="AO1778" s="36" t="s">
        <v>2127</v>
      </c>
      <c r="AP1778" s="34" t="s">
        <v>2127</v>
      </c>
      <c r="AQ1778" s="36" t="s">
        <v>2127</v>
      </c>
      <c r="AR1778" s="34" t="s">
        <v>2098</v>
      </c>
      <c r="AS1778" s="91" t="s">
        <v>7846</v>
      </c>
      <c r="AT1778" s="34">
        <v>3103377447</v>
      </c>
      <c r="AU1778" s="34" t="s">
        <v>2127</v>
      </c>
      <c r="AX1778" s="90"/>
      <c r="BA1778" s="91"/>
      <c r="BB1778" s="91"/>
      <c r="BC1778" s="91"/>
      <c r="BF1778" s="34" t="s">
        <v>4983</v>
      </c>
      <c r="BG1778" s="92" t="s">
        <v>2098</v>
      </c>
      <c r="BM1778" s="45" t="s">
        <v>2127</v>
      </c>
      <c r="BN1778" s="93" t="s">
        <v>2127</v>
      </c>
      <c r="BO1778">
        <v>0</v>
      </c>
      <c r="BQ1778" s="94"/>
      <c r="BS1778" s="36" t="s">
        <v>2127</v>
      </c>
      <c r="BU1778" s="95"/>
      <c r="BV1778" s="95"/>
      <c r="BW1778" s="61"/>
      <c r="BX1778" s="60"/>
      <c r="BY1778" s="59" t="str">
        <f t="shared" ca="1" si="136"/>
        <v/>
      </c>
      <c r="CD1778" s="68"/>
      <c r="CE1778" s="68"/>
      <c r="CF1778" s="67"/>
      <c r="CG1778">
        <v>73</v>
      </c>
      <c r="CH1778" s="2">
        <v>165</v>
      </c>
      <c r="CI1778" s="4">
        <f t="shared" si="137"/>
        <v>26.813590449954088</v>
      </c>
      <c r="CJ1778" s="5" t="str">
        <f t="shared" si="138"/>
        <v>SOBREPESO</v>
      </c>
      <c r="CK1778" s="36">
        <v>0</v>
      </c>
      <c r="CL1778" s="66"/>
      <c r="CM1778" s="89">
        <v>44662</v>
      </c>
      <c r="CN1778" s="97">
        <v>44686</v>
      </c>
      <c r="CP1778"/>
      <c r="CQ1778" s="65"/>
      <c r="CR1778" s="65"/>
      <c r="CS1778" s="98"/>
      <c r="CT1778"/>
      <c r="CU1778"/>
      <c r="CV1778" s="97"/>
      <c r="CW1778" s="2">
        <v>150</v>
      </c>
      <c r="CX1778" s="82">
        <v>90</v>
      </c>
      <c r="DG1778" s="64"/>
      <c r="DI1778" s="89"/>
      <c r="DJ1778" s="89"/>
      <c r="DN1778" s="34"/>
      <c r="DO1778" s="34"/>
      <c r="DP1778" s="34"/>
      <c r="DQ1778" s="34"/>
      <c r="DR1778" s="34"/>
      <c r="DS1778" s="34" t="s">
        <v>2127</v>
      </c>
      <c r="DT1778" s="34"/>
      <c r="DU1778" s="47">
        <v>44686</v>
      </c>
      <c r="DY1778" s="1">
        <v>2</v>
      </c>
      <c r="DZ1778" t="s">
        <v>7941</v>
      </c>
      <c r="EA1778" s="4">
        <v>0.71</v>
      </c>
      <c r="EB1778" s="4">
        <v>101</v>
      </c>
      <c r="EC1778" s="4">
        <v>171</v>
      </c>
      <c r="ED1778" s="4">
        <v>100</v>
      </c>
      <c r="EE1778" s="4">
        <v>47.6</v>
      </c>
      <c r="EF1778" s="4">
        <v>118</v>
      </c>
      <c r="EG1778" s="4">
        <v>2</v>
      </c>
      <c r="EJ1778"/>
      <c r="EL1778" s="34"/>
      <c r="EN1778" s="34"/>
    </row>
    <row r="1779" spans="1:144" x14ac:dyDescent="0.25">
      <c r="A1779" s="85">
        <v>2022</v>
      </c>
      <c r="B1779" s="87">
        <v>44830</v>
      </c>
      <c r="C1779" t="s">
        <v>121</v>
      </c>
      <c r="D1779" t="s">
        <v>122</v>
      </c>
      <c r="E1779" s="34" t="s">
        <v>7938</v>
      </c>
      <c r="F1779" s="34">
        <f t="shared" si="139"/>
        <v>1778</v>
      </c>
      <c r="G1779" s="34" t="s">
        <v>4985</v>
      </c>
      <c r="H1779">
        <v>18</v>
      </c>
      <c r="I1779" s="34" t="s">
        <v>6141</v>
      </c>
      <c r="J1779" s="34" t="s">
        <v>5007</v>
      </c>
      <c r="K1779" s="34" t="str">
        <f>VLOOKUP(J1779,[2]CodMpios!$B$347:$E$362,4,FALSE)</f>
        <v>18410 - La Montañita</v>
      </c>
      <c r="L1779" s="34" t="str">
        <f>VLOOKUP($J1779,[2]Coord_Mpios_X_Y!$B$2:$K$1123,9,FALSE)</f>
        <v>1,302860442333</v>
      </c>
      <c r="M1779" s="34" t="str">
        <f>VLOOKUP($J1779,[2]Coord_Mpios_X_Y!$B$2:$K$1123,10,FALSE)</f>
        <v>-75,235727318747</v>
      </c>
      <c r="N1779" s="34" t="s">
        <v>125</v>
      </c>
      <c r="O1779" s="34" t="s">
        <v>126</v>
      </c>
      <c r="Q1779" s="34" t="s">
        <v>127</v>
      </c>
      <c r="R1779" s="34">
        <v>29843069</v>
      </c>
      <c r="S1779" s="34" t="str">
        <f t="shared" si="135"/>
        <v>CC29843069</v>
      </c>
      <c r="T1779" s="34" t="s">
        <v>383</v>
      </c>
      <c r="V1779" s="34" t="s">
        <v>2327</v>
      </c>
      <c r="W1779" s="34" t="s">
        <v>5083</v>
      </c>
      <c r="X1779" s="87">
        <v>22909</v>
      </c>
      <c r="Y1779">
        <v>60</v>
      </c>
      <c r="Z1779" s="36">
        <f>VLOOKUP($Y1779,[2]Edades!$A$3:$H$153,4,FALSE)</f>
        <v>6</v>
      </c>
      <c r="AA1779" s="34" t="str">
        <f>VLOOKUP($Y1779,[2]Edades!$A$3:$H$153,6,FALSE)</f>
        <v>6 - Persona mayor</v>
      </c>
      <c r="AB1779" s="34">
        <f>VLOOKUP($Y1779,[2]Edades!$A$3:$H$153,7,FALSE)</f>
        <v>13</v>
      </c>
      <c r="AC1779" s="34" t="str">
        <f>VLOOKUP($Y1779,[2]Edades!$A$3:$H$153,8,FALSE)</f>
        <v>60-64</v>
      </c>
      <c r="AD1779" s="34" t="s">
        <v>129</v>
      </c>
      <c r="AE1779" s="1">
        <v>2</v>
      </c>
      <c r="AF1779" s="34" t="s">
        <v>2137</v>
      </c>
      <c r="AG1779" s="34" t="s">
        <v>2127</v>
      </c>
      <c r="AH1779" s="34" t="s">
        <v>2127</v>
      </c>
      <c r="AK1779" s="34" t="s">
        <v>125</v>
      </c>
      <c r="AM1779" s="34" t="s">
        <v>2127</v>
      </c>
      <c r="AN1779" s="36" t="s">
        <v>2127</v>
      </c>
      <c r="AO1779" s="36" t="s">
        <v>2127</v>
      </c>
      <c r="AP1779" s="34" t="s">
        <v>2127</v>
      </c>
      <c r="AQ1779" s="36" t="s">
        <v>2127</v>
      </c>
      <c r="AR1779" s="34" t="s">
        <v>5919</v>
      </c>
      <c r="AS1779" s="91" t="s">
        <v>7847</v>
      </c>
      <c r="AT1779" s="34">
        <v>3116442172</v>
      </c>
      <c r="AU1779" s="34" t="s">
        <v>2127</v>
      </c>
      <c r="AX1779" s="90"/>
      <c r="BA1779" s="91"/>
      <c r="BB1779" s="91"/>
      <c r="BC1779" s="91"/>
      <c r="BF1779" s="34" t="s">
        <v>4983</v>
      </c>
      <c r="BG1779" s="92" t="s">
        <v>2098</v>
      </c>
      <c r="BM1779" s="36" t="s">
        <v>131</v>
      </c>
      <c r="BN1779" s="34" t="s">
        <v>132</v>
      </c>
      <c r="BO1779" s="36">
        <v>0</v>
      </c>
      <c r="BQ1779" s="94"/>
      <c r="BS1779" s="36" t="s">
        <v>2127</v>
      </c>
      <c r="BU1779" s="95"/>
      <c r="BV1779" s="95"/>
      <c r="BW1779" s="61"/>
      <c r="BX1779" s="60"/>
      <c r="BY1779" s="59" t="str">
        <f t="shared" ca="1" si="136"/>
        <v/>
      </c>
      <c r="CD1779" s="68"/>
      <c r="CE1779" s="68"/>
      <c r="CF1779" s="67"/>
      <c r="CG1779">
        <v>73</v>
      </c>
      <c r="CH1779" s="2">
        <v>160</v>
      </c>
      <c r="CI1779" s="4">
        <f t="shared" si="137"/>
        <v>28.515624999999993</v>
      </c>
      <c r="CJ1779" s="5" t="str">
        <f t="shared" si="138"/>
        <v>SOBREPESO</v>
      </c>
      <c r="CK1779" s="36">
        <v>0</v>
      </c>
      <c r="CL1779" s="66"/>
      <c r="CM1779" s="89">
        <v>44671</v>
      </c>
      <c r="CN1779" s="97">
        <v>44816</v>
      </c>
      <c r="CP1779"/>
      <c r="CQ1779" s="65"/>
      <c r="CR1779" s="65"/>
      <c r="CS1779" s="98"/>
      <c r="CT1779"/>
      <c r="CU1779"/>
      <c r="CV1779" s="97"/>
      <c r="CW1779" s="2">
        <v>160</v>
      </c>
      <c r="CX1779" s="82">
        <v>100</v>
      </c>
      <c r="DG1779" s="64"/>
      <c r="DI1779" s="89"/>
      <c r="DJ1779" s="89"/>
      <c r="DN1779" s="34"/>
      <c r="DO1779" s="34"/>
      <c r="DP1779" s="34"/>
      <c r="DQ1779" s="34"/>
      <c r="DR1779" s="34"/>
      <c r="DS1779" s="34" t="s">
        <v>2127</v>
      </c>
      <c r="DT1779" s="34"/>
      <c r="DU1779" s="47">
        <v>44816</v>
      </c>
      <c r="DY1779" s="1">
        <v>2</v>
      </c>
      <c r="DZ1779" t="s">
        <v>7941</v>
      </c>
      <c r="EA1779" s="4">
        <v>0.99</v>
      </c>
      <c r="EB1779" s="4">
        <v>132</v>
      </c>
      <c r="EC1779" s="4">
        <v>253</v>
      </c>
      <c r="EF1779" s="4">
        <v>218</v>
      </c>
      <c r="EJ1779"/>
      <c r="EL1779" s="34"/>
      <c r="EN1779" s="34"/>
    </row>
    <row r="1780" spans="1:144" x14ac:dyDescent="0.25">
      <c r="A1780" s="85">
        <v>2022</v>
      </c>
      <c r="B1780" s="87">
        <v>44830</v>
      </c>
      <c r="C1780" t="s">
        <v>121</v>
      </c>
      <c r="D1780" t="s">
        <v>122</v>
      </c>
      <c r="E1780" s="34" t="s">
        <v>7938</v>
      </c>
      <c r="F1780" s="34">
        <f t="shared" si="139"/>
        <v>1779</v>
      </c>
      <c r="G1780" s="34" t="s">
        <v>4985</v>
      </c>
      <c r="H1780">
        <v>18</v>
      </c>
      <c r="I1780" s="34" t="s">
        <v>6141</v>
      </c>
      <c r="J1780" s="34" t="s">
        <v>5032</v>
      </c>
      <c r="K1780" s="34" t="str">
        <f>VLOOKUP(J1780,[2]CodMpios!$B$347:$E$362,4,FALSE)</f>
        <v>18150 - Cartagena Del Chaira</v>
      </c>
      <c r="L1780" s="34" t="str">
        <f>VLOOKUP($J1780,[2]Coord_Mpios_X_Y!$B$2:$K$1123,9,FALSE)</f>
        <v>0,647693081213</v>
      </c>
      <c r="M1780" s="34" t="str">
        <f>VLOOKUP($J1780,[2]Coord_Mpios_X_Y!$B$2:$K$1123,10,FALSE)</f>
        <v>-74,272354990827</v>
      </c>
      <c r="N1780" s="34" t="s">
        <v>125</v>
      </c>
      <c r="O1780" s="34" t="s">
        <v>126</v>
      </c>
      <c r="Q1780" s="34" t="s">
        <v>127</v>
      </c>
      <c r="R1780" s="34">
        <v>9993615</v>
      </c>
      <c r="S1780" s="34" t="str">
        <f t="shared" si="135"/>
        <v>CC9993615</v>
      </c>
      <c r="T1780" s="34" t="s">
        <v>911</v>
      </c>
      <c r="U1780" s="34" t="s">
        <v>413</v>
      </c>
      <c r="V1780" s="34" t="s">
        <v>2103</v>
      </c>
      <c r="W1780" s="34" t="s">
        <v>2429</v>
      </c>
      <c r="X1780" s="87">
        <v>26241</v>
      </c>
      <c r="Y1780">
        <v>51</v>
      </c>
      <c r="Z1780" s="36">
        <f>VLOOKUP($Y1780,[2]Edades!$A$3:$H$153,4,FALSE)</f>
        <v>5</v>
      </c>
      <c r="AA1780" s="34" t="str">
        <f>VLOOKUP($Y1780,[2]Edades!$A$3:$H$153,6,FALSE)</f>
        <v>5 - Adultez</v>
      </c>
      <c r="AB1780" s="34">
        <f>VLOOKUP($Y1780,[2]Edades!$A$3:$H$153,7,FALSE)</f>
        <v>11</v>
      </c>
      <c r="AC1780" s="34" t="str">
        <f>VLOOKUP($Y1780,[2]Edades!$A$3:$H$153,8,FALSE)</f>
        <v>50-54</v>
      </c>
      <c r="AD1780" s="34" t="s">
        <v>146</v>
      </c>
      <c r="AE1780">
        <v>1</v>
      </c>
      <c r="AF1780" s="34" t="s">
        <v>130</v>
      </c>
      <c r="AG1780" s="34" t="s">
        <v>2127</v>
      </c>
      <c r="AH1780" s="34" t="s">
        <v>2127</v>
      </c>
      <c r="AK1780" s="34" t="s">
        <v>125</v>
      </c>
      <c r="AM1780" s="34" t="s">
        <v>2127</v>
      </c>
      <c r="AN1780" s="36" t="s">
        <v>2127</v>
      </c>
      <c r="AO1780" s="36" t="s">
        <v>2127</v>
      </c>
      <c r="AP1780" s="34" t="s">
        <v>2127</v>
      </c>
      <c r="AQ1780" s="36" t="s">
        <v>2127</v>
      </c>
      <c r="AR1780" s="34" t="s">
        <v>5262</v>
      </c>
      <c r="AS1780" s="91" t="s">
        <v>7848</v>
      </c>
      <c r="AT1780" s="34">
        <v>3203225022</v>
      </c>
      <c r="AU1780" s="34" t="s">
        <v>2127</v>
      </c>
      <c r="AX1780" s="90"/>
      <c r="BA1780" s="91"/>
      <c r="BB1780" s="91"/>
      <c r="BC1780" s="91"/>
      <c r="BF1780" s="34" t="s">
        <v>4983</v>
      </c>
      <c r="BG1780" s="92" t="s">
        <v>2098</v>
      </c>
      <c r="BM1780" s="36" t="s">
        <v>131</v>
      </c>
      <c r="BN1780" s="34" t="s">
        <v>132</v>
      </c>
      <c r="BO1780" s="36">
        <v>0</v>
      </c>
      <c r="BQ1780" s="94"/>
      <c r="BS1780" s="36" t="s">
        <v>2127</v>
      </c>
      <c r="BU1780" s="95"/>
      <c r="BV1780" s="95"/>
      <c r="BW1780" s="61"/>
      <c r="BX1780" s="60"/>
      <c r="BY1780" s="59" t="str">
        <f t="shared" ca="1" si="136"/>
        <v/>
      </c>
      <c r="CD1780" s="68"/>
      <c r="CE1780" s="68"/>
      <c r="CF1780" s="67"/>
      <c r="CG1780">
        <v>68</v>
      </c>
      <c r="CH1780" s="2">
        <v>158</v>
      </c>
      <c r="CI1780" s="4">
        <f t="shared" si="137"/>
        <v>27.239224483255885</v>
      </c>
      <c r="CJ1780" s="5" t="str">
        <f t="shared" si="138"/>
        <v>SOBREPESO</v>
      </c>
      <c r="CK1780" s="36">
        <v>0</v>
      </c>
      <c r="CL1780" s="66"/>
      <c r="CM1780" s="89">
        <v>44667</v>
      </c>
      <c r="CN1780" s="97">
        <v>44736</v>
      </c>
      <c r="CP1780"/>
      <c r="CQ1780" s="65"/>
      <c r="CR1780" s="65"/>
      <c r="CS1780" s="98"/>
      <c r="CT1780"/>
      <c r="CU1780"/>
      <c r="CV1780" s="97"/>
      <c r="CW1780" s="2">
        <v>137</v>
      </c>
      <c r="CX1780" s="82">
        <v>87</v>
      </c>
      <c r="DG1780" s="64"/>
      <c r="DI1780" s="89"/>
      <c r="DJ1780" s="89"/>
      <c r="DN1780" s="34"/>
      <c r="DO1780" s="34"/>
      <c r="DP1780" s="34"/>
      <c r="DQ1780" s="34"/>
      <c r="DR1780" s="34"/>
      <c r="DS1780" s="34" t="s">
        <v>2127</v>
      </c>
      <c r="DT1780" s="34"/>
      <c r="DU1780" s="47">
        <v>44736</v>
      </c>
      <c r="DY1780" s="1">
        <v>1</v>
      </c>
      <c r="DZ1780" t="s">
        <v>7941</v>
      </c>
      <c r="EA1780" s="4">
        <v>0.97</v>
      </c>
      <c r="EB1780" s="4">
        <v>98</v>
      </c>
      <c r="EC1780" s="4">
        <v>192</v>
      </c>
      <c r="ED1780" s="4">
        <v>114</v>
      </c>
      <c r="EE1780" s="4">
        <v>44.1</v>
      </c>
      <c r="EF1780" s="4">
        <v>169</v>
      </c>
      <c r="EJ1780"/>
      <c r="EL1780" s="34"/>
      <c r="EN1780" s="34"/>
    </row>
    <row r="1781" spans="1:144" x14ac:dyDescent="0.25">
      <c r="A1781" s="85">
        <v>2022</v>
      </c>
      <c r="B1781" s="87">
        <v>44830</v>
      </c>
      <c r="C1781" t="s">
        <v>121</v>
      </c>
      <c r="D1781" t="s">
        <v>122</v>
      </c>
      <c r="E1781" s="34" t="s">
        <v>7938</v>
      </c>
      <c r="F1781" s="34">
        <f t="shared" si="139"/>
        <v>1780</v>
      </c>
      <c r="G1781" s="34" t="s">
        <v>4985</v>
      </c>
      <c r="H1781">
        <v>18</v>
      </c>
      <c r="I1781" s="34" t="s">
        <v>6141</v>
      </c>
      <c r="J1781" s="34" t="s">
        <v>4988</v>
      </c>
      <c r="K1781" s="34" t="str">
        <f>VLOOKUP(J1781,[2]CodMpios!$B$347:$E$362,4,FALSE)</f>
        <v>18001 - Florencia</v>
      </c>
      <c r="L1781" s="34" t="str">
        <f>VLOOKUP($J1781,[2]Coord_Mpios_X_Y!$B$2:$K$1123,9,FALSE)</f>
        <v>1,749138703818</v>
      </c>
      <c r="M1781" s="34" t="str">
        <f>VLOOKUP($J1781,[2]Coord_Mpios_X_Y!$B$2:$K$1123,10,FALSE)</f>
        <v>-75,558239064333</v>
      </c>
      <c r="N1781" s="34" t="s">
        <v>125</v>
      </c>
      <c r="O1781" s="34" t="s">
        <v>126</v>
      </c>
      <c r="Q1781" s="34" t="s">
        <v>127</v>
      </c>
      <c r="R1781" s="34">
        <v>48654120</v>
      </c>
      <c r="S1781" s="34" t="str">
        <f t="shared" si="135"/>
        <v>CC48654120</v>
      </c>
      <c r="T1781" s="34" t="s">
        <v>598</v>
      </c>
      <c r="V1781" s="34" t="s">
        <v>2516</v>
      </c>
      <c r="W1781" s="34" t="s">
        <v>1553</v>
      </c>
      <c r="X1781" s="87">
        <v>25266</v>
      </c>
      <c r="Y1781">
        <v>54</v>
      </c>
      <c r="Z1781" s="36">
        <f>VLOOKUP($Y1781,[2]Edades!$A$3:$H$153,4,FALSE)</f>
        <v>5</v>
      </c>
      <c r="AA1781" s="34" t="str">
        <f>VLOOKUP($Y1781,[2]Edades!$A$3:$H$153,6,FALSE)</f>
        <v>5 - Adultez</v>
      </c>
      <c r="AB1781" s="34">
        <f>VLOOKUP($Y1781,[2]Edades!$A$3:$H$153,7,FALSE)</f>
        <v>11</v>
      </c>
      <c r="AC1781" s="34" t="str">
        <f>VLOOKUP($Y1781,[2]Edades!$A$3:$H$153,8,FALSE)</f>
        <v>50-54</v>
      </c>
      <c r="AD1781" s="34" t="s">
        <v>129</v>
      </c>
      <c r="AE1781" s="1">
        <v>2</v>
      </c>
      <c r="AF1781" s="34" t="s">
        <v>130</v>
      </c>
      <c r="AG1781" s="34" t="s">
        <v>2127</v>
      </c>
      <c r="AH1781" s="34" t="s">
        <v>2127</v>
      </c>
      <c r="AK1781" s="34" t="s">
        <v>125</v>
      </c>
      <c r="AM1781" s="34" t="s">
        <v>2127</v>
      </c>
      <c r="AN1781" s="36" t="s">
        <v>2127</v>
      </c>
      <c r="AO1781" s="36" t="s">
        <v>2127</v>
      </c>
      <c r="AP1781" s="34" t="s">
        <v>2127</v>
      </c>
      <c r="AQ1781" s="36" t="s">
        <v>2127</v>
      </c>
      <c r="AR1781" s="34" t="s">
        <v>2098</v>
      </c>
      <c r="AS1781" s="91" t="s">
        <v>7849</v>
      </c>
      <c r="AT1781" s="34" t="s">
        <v>7935</v>
      </c>
      <c r="AU1781" s="34" t="s">
        <v>2127</v>
      </c>
      <c r="AX1781" s="90"/>
      <c r="BA1781" s="91"/>
      <c r="BB1781" s="91"/>
      <c r="BC1781" s="91"/>
      <c r="BF1781" s="34" t="s">
        <v>4983</v>
      </c>
      <c r="BG1781" s="92" t="s">
        <v>2098</v>
      </c>
      <c r="BM1781" s="36" t="s">
        <v>131</v>
      </c>
      <c r="BN1781" s="34" t="s">
        <v>132</v>
      </c>
      <c r="BO1781" s="36">
        <v>0</v>
      </c>
      <c r="BQ1781" s="94"/>
      <c r="BS1781" s="36" t="s">
        <v>2127</v>
      </c>
      <c r="BU1781" s="95"/>
      <c r="BV1781" s="95"/>
      <c r="BW1781" s="61"/>
      <c r="BX1781" s="60"/>
      <c r="BY1781" s="59" t="str">
        <f t="shared" ca="1" si="136"/>
        <v/>
      </c>
      <c r="CD1781" s="68"/>
      <c r="CE1781" s="68"/>
      <c r="CF1781" s="67"/>
      <c r="CG1781">
        <v>66</v>
      </c>
      <c r="CH1781" s="2">
        <v>160</v>
      </c>
      <c r="CI1781" s="4">
        <f t="shared" si="137"/>
        <v>25.781249999999996</v>
      </c>
      <c r="CJ1781" s="5" t="str">
        <f t="shared" si="138"/>
        <v>SOBREPESO</v>
      </c>
      <c r="CK1781" s="36">
        <v>0</v>
      </c>
      <c r="CL1781" s="66"/>
      <c r="CM1781" s="89">
        <v>44574</v>
      </c>
      <c r="CN1781" s="97">
        <v>44669</v>
      </c>
      <c r="CP1781"/>
      <c r="CQ1781" s="65"/>
      <c r="CR1781" s="65"/>
      <c r="CS1781" s="98"/>
      <c r="CT1781"/>
      <c r="CU1781"/>
      <c r="CV1781" s="97"/>
      <c r="CW1781" s="2">
        <v>110</v>
      </c>
      <c r="CX1781" s="82">
        <v>60</v>
      </c>
      <c r="DG1781" s="64"/>
      <c r="DI1781" s="89"/>
      <c r="DJ1781" s="89"/>
      <c r="DK1781" s="89">
        <v>44806</v>
      </c>
      <c r="DN1781" s="34"/>
      <c r="DO1781" s="34"/>
      <c r="DP1781" s="34"/>
      <c r="DQ1781" s="34"/>
      <c r="DR1781" s="34"/>
      <c r="DS1781" s="34" t="s">
        <v>2127</v>
      </c>
      <c r="DT1781" s="34"/>
      <c r="DU1781" s="47">
        <v>44669</v>
      </c>
      <c r="DY1781" s="1">
        <v>1</v>
      </c>
      <c r="DZ1781" t="s">
        <v>7941</v>
      </c>
      <c r="EA1781" s="4">
        <v>0.67</v>
      </c>
      <c r="EB1781" s="4">
        <v>113</v>
      </c>
      <c r="EC1781" s="4">
        <v>205</v>
      </c>
      <c r="EE1781" s="4">
        <v>50.7</v>
      </c>
      <c r="EF1781" s="4">
        <v>94</v>
      </c>
      <c r="EG1781" s="4">
        <v>21.2</v>
      </c>
      <c r="EJ1781"/>
      <c r="EL1781" s="34"/>
      <c r="EN1781" s="34"/>
    </row>
    <row r="1782" spans="1:144" x14ac:dyDescent="0.25">
      <c r="A1782" s="85">
        <v>2022</v>
      </c>
      <c r="B1782" s="87">
        <v>44830</v>
      </c>
      <c r="C1782" t="s">
        <v>121</v>
      </c>
      <c r="D1782" t="s">
        <v>122</v>
      </c>
      <c r="E1782" s="34" t="s">
        <v>7938</v>
      </c>
      <c r="F1782" s="34">
        <f t="shared" si="139"/>
        <v>1781</v>
      </c>
      <c r="G1782" s="34" t="s">
        <v>4985</v>
      </c>
      <c r="H1782">
        <v>18</v>
      </c>
      <c r="I1782" s="34" t="s">
        <v>6141</v>
      </c>
      <c r="J1782" s="34" t="s">
        <v>4988</v>
      </c>
      <c r="K1782" s="34" t="str">
        <f>VLOOKUP(J1782,[2]CodMpios!$B$347:$E$362,4,FALSE)</f>
        <v>18001 - Florencia</v>
      </c>
      <c r="L1782" s="34" t="str">
        <f>VLOOKUP($J1782,[2]Coord_Mpios_X_Y!$B$2:$K$1123,9,FALSE)</f>
        <v>1,749138703818</v>
      </c>
      <c r="M1782" s="34" t="str">
        <f>VLOOKUP($J1782,[2]Coord_Mpios_X_Y!$B$2:$K$1123,10,FALSE)</f>
        <v>-75,558239064333</v>
      </c>
      <c r="N1782" s="34" t="s">
        <v>125</v>
      </c>
      <c r="O1782" s="34" t="s">
        <v>126</v>
      </c>
      <c r="Q1782" s="34" t="s">
        <v>127</v>
      </c>
      <c r="R1782" s="34">
        <v>40773057</v>
      </c>
      <c r="S1782" s="34" t="str">
        <f t="shared" si="135"/>
        <v>CC40773057</v>
      </c>
      <c r="T1782" s="34" t="s">
        <v>5082</v>
      </c>
      <c r="V1782" s="34" t="s">
        <v>5081</v>
      </c>
      <c r="W1782" s="34" t="s">
        <v>196</v>
      </c>
      <c r="X1782" s="87">
        <v>25831</v>
      </c>
      <c r="Y1782">
        <v>52</v>
      </c>
      <c r="Z1782" s="36">
        <f>VLOOKUP($Y1782,[2]Edades!$A$3:$H$153,4,FALSE)</f>
        <v>5</v>
      </c>
      <c r="AA1782" s="34" t="str">
        <f>VLOOKUP($Y1782,[2]Edades!$A$3:$H$153,6,FALSE)</f>
        <v>5 - Adultez</v>
      </c>
      <c r="AB1782" s="34">
        <f>VLOOKUP($Y1782,[2]Edades!$A$3:$H$153,7,FALSE)</f>
        <v>11</v>
      </c>
      <c r="AC1782" s="34" t="str">
        <f>VLOOKUP($Y1782,[2]Edades!$A$3:$H$153,8,FALSE)</f>
        <v>50-54</v>
      </c>
      <c r="AD1782" s="34" t="s">
        <v>129</v>
      </c>
      <c r="AE1782" s="1">
        <v>2</v>
      </c>
      <c r="AF1782" s="34" t="s">
        <v>130</v>
      </c>
      <c r="AG1782" s="34" t="s">
        <v>2127</v>
      </c>
      <c r="AH1782" s="34" t="s">
        <v>2127</v>
      </c>
      <c r="AK1782" s="34" t="s">
        <v>125</v>
      </c>
      <c r="AM1782" s="34" t="s">
        <v>2127</v>
      </c>
      <c r="AN1782" s="36" t="s">
        <v>2127</v>
      </c>
      <c r="AO1782" s="36" t="s">
        <v>2127</v>
      </c>
      <c r="AP1782" s="34" t="s">
        <v>2127</v>
      </c>
      <c r="AQ1782" s="36" t="s">
        <v>2127</v>
      </c>
      <c r="AR1782" s="34" t="s">
        <v>2098</v>
      </c>
      <c r="AS1782" s="91" t="s">
        <v>7850</v>
      </c>
      <c r="AT1782" s="34">
        <v>3146810029</v>
      </c>
      <c r="AU1782" s="34" t="s">
        <v>2127</v>
      </c>
      <c r="AX1782" s="90"/>
      <c r="BA1782" s="91"/>
      <c r="BB1782" s="91"/>
      <c r="BC1782" s="91"/>
      <c r="BF1782" s="34" t="s">
        <v>4983</v>
      </c>
      <c r="BG1782" s="92" t="s">
        <v>2098</v>
      </c>
      <c r="BM1782" s="36" t="s">
        <v>131</v>
      </c>
      <c r="BN1782" s="34" t="s">
        <v>132</v>
      </c>
      <c r="BO1782" s="36">
        <v>0</v>
      </c>
      <c r="BQ1782" s="94"/>
      <c r="BS1782" s="36" t="s">
        <v>2127</v>
      </c>
      <c r="BU1782" s="95"/>
      <c r="BV1782" s="95"/>
      <c r="BW1782" s="61"/>
      <c r="BX1782" s="60"/>
      <c r="BY1782" s="59" t="str">
        <f t="shared" ca="1" si="136"/>
        <v/>
      </c>
      <c r="CD1782" s="68"/>
      <c r="CE1782" s="68"/>
      <c r="CF1782" s="67"/>
      <c r="CG1782"/>
      <c r="CH1782" s="2"/>
      <c r="CI1782" s="4" t="e">
        <f t="shared" si="137"/>
        <v>#DIV/0!</v>
      </c>
      <c r="CJ1782" s="5" t="str">
        <f t="shared" si="138"/>
        <v>SIN DATO</v>
      </c>
      <c r="CK1782" s="36">
        <v>0</v>
      </c>
      <c r="CL1782" s="66"/>
      <c r="CM1782" s="89">
        <v>44602</v>
      </c>
      <c r="CN1782" s="97">
        <v>44669</v>
      </c>
      <c r="CP1782"/>
      <c r="CQ1782" s="65"/>
      <c r="CR1782" s="65"/>
      <c r="CS1782" s="98"/>
      <c r="CT1782"/>
      <c r="CU1782"/>
      <c r="CV1782" s="97"/>
      <c r="CW1782" s="2"/>
      <c r="CX1782" s="82"/>
      <c r="DG1782" s="64"/>
      <c r="DI1782" s="89"/>
      <c r="DJ1782" s="89"/>
      <c r="DN1782" s="34"/>
      <c r="DO1782" s="34"/>
      <c r="DP1782" s="34"/>
      <c r="DQ1782" s="34"/>
      <c r="DR1782" s="34"/>
      <c r="DS1782" s="34" t="s">
        <v>2127</v>
      </c>
      <c r="DT1782" s="34"/>
      <c r="DU1782" s="47">
        <v>44669</v>
      </c>
      <c r="DY1782" s="1">
        <v>2</v>
      </c>
      <c r="DZ1782" t="s">
        <v>7941</v>
      </c>
      <c r="EA1782" s="4">
        <v>0.77</v>
      </c>
      <c r="EB1782" s="4">
        <v>99</v>
      </c>
      <c r="EC1782" s="4">
        <v>269</v>
      </c>
      <c r="EE1782" s="4">
        <v>71</v>
      </c>
      <c r="EF1782" s="4">
        <v>188</v>
      </c>
      <c r="EG1782" s="4">
        <v>2.5</v>
      </c>
      <c r="EJ1782"/>
      <c r="EL1782" s="34"/>
      <c r="EN1782" s="34"/>
    </row>
    <row r="1783" spans="1:144" x14ac:dyDescent="0.25">
      <c r="A1783" s="85">
        <v>2022</v>
      </c>
      <c r="B1783" s="87">
        <v>44830</v>
      </c>
      <c r="C1783" t="s">
        <v>121</v>
      </c>
      <c r="D1783" t="s">
        <v>122</v>
      </c>
      <c r="E1783" s="34" t="s">
        <v>7938</v>
      </c>
      <c r="F1783" s="34">
        <f t="shared" si="139"/>
        <v>1782</v>
      </c>
      <c r="G1783" s="34" t="s">
        <v>4985</v>
      </c>
      <c r="H1783">
        <v>18</v>
      </c>
      <c r="I1783" s="34" t="s">
        <v>6141</v>
      </c>
      <c r="J1783" s="34" t="s">
        <v>5002</v>
      </c>
      <c r="K1783" s="34" t="str">
        <f>VLOOKUP(J1783,[2]CodMpios!$B$347:$E$362,4,FALSE)</f>
        <v>18860 - Valparaíso</v>
      </c>
      <c r="L1783" s="34" t="str">
        <f>VLOOKUP($J1783,[2]Coord_Mpios_X_Y!$B$2:$K$1123,9,FALSE)</f>
        <v>1,061292206570</v>
      </c>
      <c r="M1783" s="34" t="str">
        <f>VLOOKUP($J1783,[2]Coord_Mpios_X_Y!$B$2:$K$1123,10,FALSE)</f>
        <v>-75,627047667443</v>
      </c>
      <c r="N1783" s="34" t="s">
        <v>125</v>
      </c>
      <c r="O1783" s="34" t="s">
        <v>126</v>
      </c>
      <c r="Q1783" s="34" t="s">
        <v>127</v>
      </c>
      <c r="R1783" s="34">
        <v>17652319</v>
      </c>
      <c r="S1783" s="34" t="str">
        <f t="shared" si="135"/>
        <v>CC17652319</v>
      </c>
      <c r="T1783" s="34" t="s">
        <v>5080</v>
      </c>
      <c r="U1783" s="34" t="s">
        <v>375</v>
      </c>
      <c r="V1783" s="34" t="s">
        <v>5065</v>
      </c>
      <c r="X1783" s="87">
        <v>27190</v>
      </c>
      <c r="Y1783">
        <v>48</v>
      </c>
      <c r="Z1783" s="36">
        <f>VLOOKUP($Y1783,[2]Edades!$A$3:$H$153,4,FALSE)</f>
        <v>5</v>
      </c>
      <c r="AA1783" s="34" t="str">
        <f>VLOOKUP($Y1783,[2]Edades!$A$3:$H$153,6,FALSE)</f>
        <v>5 - Adultez</v>
      </c>
      <c r="AB1783" s="34">
        <f>VLOOKUP($Y1783,[2]Edades!$A$3:$H$153,7,FALSE)</f>
        <v>10</v>
      </c>
      <c r="AC1783" s="34" t="str">
        <f>VLOOKUP($Y1783,[2]Edades!$A$3:$H$153,8,FALSE)</f>
        <v>45-49</v>
      </c>
      <c r="AD1783" s="34" t="s">
        <v>146</v>
      </c>
      <c r="AE1783">
        <v>1</v>
      </c>
      <c r="AF1783" s="34" t="s">
        <v>130</v>
      </c>
      <c r="AG1783" s="34" t="s">
        <v>2127</v>
      </c>
      <c r="AH1783" s="34" t="s">
        <v>2127</v>
      </c>
      <c r="AK1783" s="34" t="s">
        <v>125</v>
      </c>
      <c r="AM1783" s="34" t="s">
        <v>2127</v>
      </c>
      <c r="AN1783" s="36" t="s">
        <v>2127</v>
      </c>
      <c r="AO1783" s="36" t="s">
        <v>2127</v>
      </c>
      <c r="AP1783" s="34" t="s">
        <v>2127</v>
      </c>
      <c r="AQ1783" s="36" t="s">
        <v>2127</v>
      </c>
      <c r="AR1783" s="34" t="s">
        <v>5262</v>
      </c>
      <c r="AS1783" s="91" t="s">
        <v>7851</v>
      </c>
      <c r="AT1783" s="34">
        <v>3118135777</v>
      </c>
      <c r="AU1783" s="34" t="s">
        <v>2127</v>
      </c>
      <c r="AX1783" s="90"/>
      <c r="BA1783" s="91"/>
      <c r="BB1783" s="91"/>
      <c r="BC1783" s="91"/>
      <c r="BF1783" s="34" t="s">
        <v>4983</v>
      </c>
      <c r="BG1783" s="92" t="s">
        <v>2098</v>
      </c>
      <c r="BM1783" s="36" t="s">
        <v>131</v>
      </c>
      <c r="BN1783" s="34" t="s">
        <v>132</v>
      </c>
      <c r="BO1783" s="36">
        <v>0</v>
      </c>
      <c r="BQ1783" s="94"/>
      <c r="BS1783" s="36" t="s">
        <v>2127</v>
      </c>
      <c r="BU1783" s="95"/>
      <c r="BV1783" s="95"/>
      <c r="BW1783" s="61"/>
      <c r="BX1783" s="60"/>
      <c r="BY1783" s="59" t="str">
        <f t="shared" ca="1" si="136"/>
        <v/>
      </c>
      <c r="CD1783" s="68"/>
      <c r="CE1783" s="68"/>
      <c r="CF1783" s="67"/>
      <c r="CG1783"/>
      <c r="CH1783" s="2"/>
      <c r="CI1783" s="4" t="e">
        <f t="shared" si="137"/>
        <v>#DIV/0!</v>
      </c>
      <c r="CJ1783" s="5" t="str">
        <f t="shared" si="138"/>
        <v>SIN DATO</v>
      </c>
      <c r="CK1783" s="36">
        <v>0</v>
      </c>
      <c r="CL1783" s="66"/>
      <c r="CM1783" s="89">
        <v>44669</v>
      </c>
      <c r="CN1783" s="97">
        <v>44796</v>
      </c>
      <c r="CP1783"/>
      <c r="CQ1783" s="65"/>
      <c r="CR1783" s="65"/>
      <c r="CS1783" s="98"/>
      <c r="CT1783"/>
      <c r="CU1783"/>
      <c r="CV1783" s="97"/>
      <c r="CW1783" s="2">
        <v>128</v>
      </c>
      <c r="CX1783" s="82">
        <v>89</v>
      </c>
      <c r="DG1783" s="64"/>
      <c r="DI1783" s="89"/>
      <c r="DJ1783" s="89"/>
      <c r="DN1783" s="34"/>
      <c r="DO1783" s="34"/>
      <c r="DP1783" s="34"/>
      <c r="DQ1783" s="34"/>
      <c r="DR1783" s="34"/>
      <c r="DS1783" s="34" t="s">
        <v>2127</v>
      </c>
      <c r="DT1783" s="34"/>
      <c r="DU1783" s="47">
        <v>44701</v>
      </c>
      <c r="DY1783" s="1">
        <v>1</v>
      </c>
      <c r="DZ1783" t="s">
        <v>7941</v>
      </c>
      <c r="EA1783" s="4">
        <v>0.96</v>
      </c>
      <c r="EB1783" s="4">
        <v>103</v>
      </c>
      <c r="EC1783" s="4">
        <v>198</v>
      </c>
      <c r="ED1783" s="4">
        <v>147</v>
      </c>
      <c r="EE1783" s="4">
        <v>34.4</v>
      </c>
      <c r="EF1783" s="4">
        <v>84</v>
      </c>
      <c r="EJ1783"/>
      <c r="EL1783" s="34"/>
      <c r="EN1783" s="34"/>
    </row>
    <row r="1784" spans="1:144" x14ac:dyDescent="0.25">
      <c r="A1784" s="85">
        <v>2022</v>
      </c>
      <c r="B1784" s="87">
        <v>44830</v>
      </c>
      <c r="C1784" t="s">
        <v>121</v>
      </c>
      <c r="D1784" t="s">
        <v>122</v>
      </c>
      <c r="E1784" s="34" t="s">
        <v>7938</v>
      </c>
      <c r="F1784" s="34">
        <f t="shared" si="139"/>
        <v>1783</v>
      </c>
      <c r="G1784" s="34" t="s">
        <v>4985</v>
      </c>
      <c r="H1784">
        <v>18</v>
      </c>
      <c r="I1784" s="34" t="s">
        <v>6141</v>
      </c>
      <c r="J1784" s="34" t="s">
        <v>5041</v>
      </c>
      <c r="K1784" s="34" t="str">
        <f>VLOOKUP(J1784,[2]CodMpios!$B$347:$E$362,4,FALSE)</f>
        <v>18205 - Curillo</v>
      </c>
      <c r="L1784" s="34" t="str">
        <f>VLOOKUP($J1784,[2]Coord_Mpios_X_Y!$B$2:$K$1123,9,FALSE)</f>
        <v>1,059663165070</v>
      </c>
      <c r="M1784" s="34" t="str">
        <f>VLOOKUP($J1784,[2]Coord_Mpios_X_Y!$B$2:$K$1123,10,FALSE)</f>
        <v>-75,951785056704</v>
      </c>
      <c r="N1784" s="34" t="s">
        <v>139</v>
      </c>
      <c r="O1784" s="34" t="s">
        <v>126</v>
      </c>
      <c r="Q1784" s="34" t="s">
        <v>127</v>
      </c>
      <c r="R1784" s="34">
        <v>36695108</v>
      </c>
      <c r="S1784" s="34" t="str">
        <f t="shared" si="135"/>
        <v>CC36695108</v>
      </c>
      <c r="T1784" s="34" t="s">
        <v>2387</v>
      </c>
      <c r="U1784" s="34" t="s">
        <v>420</v>
      </c>
      <c r="V1784" s="34" t="s">
        <v>5079</v>
      </c>
      <c r="W1784" s="34" t="s">
        <v>1191</v>
      </c>
      <c r="X1784" s="87">
        <v>23899</v>
      </c>
      <c r="Y1784">
        <v>57</v>
      </c>
      <c r="Z1784" s="36">
        <f>VLOOKUP($Y1784,[2]Edades!$A$3:$H$153,4,FALSE)</f>
        <v>5</v>
      </c>
      <c r="AA1784" s="34" t="str">
        <f>VLOOKUP($Y1784,[2]Edades!$A$3:$H$153,6,FALSE)</f>
        <v>5 - Adultez</v>
      </c>
      <c r="AB1784" s="34">
        <f>VLOOKUP($Y1784,[2]Edades!$A$3:$H$153,7,FALSE)</f>
        <v>12</v>
      </c>
      <c r="AC1784" s="34" t="str">
        <f>VLOOKUP($Y1784,[2]Edades!$A$3:$H$153,8,FALSE)</f>
        <v>55-59</v>
      </c>
      <c r="AD1784" s="34" t="s">
        <v>129</v>
      </c>
      <c r="AE1784" s="1">
        <v>2</v>
      </c>
      <c r="AF1784" s="34" t="s">
        <v>130</v>
      </c>
      <c r="AG1784" s="34" t="s">
        <v>2127</v>
      </c>
      <c r="AH1784" s="34" t="s">
        <v>2127</v>
      </c>
      <c r="AK1784" s="34" t="s">
        <v>139</v>
      </c>
      <c r="AM1784" s="34" t="s">
        <v>2127</v>
      </c>
      <c r="AN1784" s="36" t="s">
        <v>2127</v>
      </c>
      <c r="AO1784" s="36" t="s">
        <v>2127</v>
      </c>
      <c r="AP1784" s="34" t="s">
        <v>2127</v>
      </c>
      <c r="AQ1784" s="36" t="s">
        <v>2127</v>
      </c>
      <c r="AR1784" s="34" t="s">
        <v>5045</v>
      </c>
      <c r="AS1784" s="91" t="s">
        <v>7852</v>
      </c>
      <c r="AT1784" s="34">
        <v>3028573828</v>
      </c>
      <c r="AU1784" s="34" t="s">
        <v>2127</v>
      </c>
      <c r="AX1784" s="90"/>
      <c r="BA1784" s="91"/>
      <c r="BB1784" s="91"/>
      <c r="BC1784" s="91"/>
      <c r="BF1784" s="34" t="s">
        <v>4983</v>
      </c>
      <c r="BG1784" s="92" t="s">
        <v>5045</v>
      </c>
      <c r="BM1784" s="36" t="s">
        <v>131</v>
      </c>
      <c r="BN1784" s="34" t="s">
        <v>132</v>
      </c>
      <c r="BO1784" s="36">
        <v>0</v>
      </c>
      <c r="BQ1784" s="94"/>
      <c r="BS1784" s="36" t="s">
        <v>2127</v>
      </c>
      <c r="BU1784" s="95"/>
      <c r="BV1784" s="95"/>
      <c r="BW1784" s="61"/>
      <c r="BX1784" s="60"/>
      <c r="BY1784" s="59" t="str">
        <f t="shared" ca="1" si="136"/>
        <v/>
      </c>
      <c r="CD1784" s="68"/>
      <c r="CE1784" s="68"/>
      <c r="CF1784" s="67"/>
      <c r="CG1784">
        <v>90</v>
      </c>
      <c r="CH1784" s="2">
        <v>160</v>
      </c>
      <c r="CI1784" s="4">
        <f t="shared" si="137"/>
        <v>35.156249999999993</v>
      </c>
      <c r="CJ1784" s="5" t="str">
        <f t="shared" si="138"/>
        <v>OBESIDAD</v>
      </c>
      <c r="CK1784" s="36">
        <v>0</v>
      </c>
      <c r="CL1784" s="66"/>
      <c r="CM1784" s="89">
        <v>44673</v>
      </c>
      <c r="CN1784" s="97">
        <v>44673</v>
      </c>
      <c r="CP1784"/>
      <c r="CQ1784" s="65"/>
      <c r="CR1784" s="65"/>
      <c r="CS1784" s="98"/>
      <c r="CT1784"/>
      <c r="CU1784"/>
      <c r="CV1784" s="97"/>
      <c r="CW1784" s="2"/>
      <c r="CX1784" s="82"/>
      <c r="DG1784" s="64"/>
      <c r="DI1784" s="89"/>
      <c r="DJ1784" s="89"/>
      <c r="DN1784" s="34"/>
      <c r="DO1784" s="34"/>
      <c r="DP1784" s="34"/>
      <c r="DQ1784" s="34"/>
      <c r="DR1784" s="34"/>
      <c r="DS1784" s="34" t="s">
        <v>2127</v>
      </c>
      <c r="DT1784" s="34"/>
      <c r="DZ1784" t="s">
        <v>7941</v>
      </c>
      <c r="EB1784" s="4"/>
      <c r="EJ1784"/>
      <c r="EL1784" s="34"/>
      <c r="EN1784" s="34"/>
    </row>
    <row r="1785" spans="1:144" x14ac:dyDescent="0.25">
      <c r="A1785" s="85">
        <v>2022</v>
      </c>
      <c r="B1785" s="87">
        <v>44830</v>
      </c>
      <c r="C1785" t="s">
        <v>121</v>
      </c>
      <c r="D1785" t="s">
        <v>122</v>
      </c>
      <c r="E1785" s="34" t="s">
        <v>7938</v>
      </c>
      <c r="F1785" s="34">
        <f t="shared" si="139"/>
        <v>1784</v>
      </c>
      <c r="G1785" s="34" t="s">
        <v>4985</v>
      </c>
      <c r="H1785">
        <v>18</v>
      </c>
      <c r="I1785" s="34" t="s">
        <v>6141</v>
      </c>
      <c r="J1785" s="34" t="s">
        <v>5002</v>
      </c>
      <c r="K1785" s="34" t="str">
        <f>VLOOKUP(J1785,[2]CodMpios!$B$347:$E$362,4,FALSE)</f>
        <v>18860 - Valparaíso</v>
      </c>
      <c r="L1785" s="34" t="str">
        <f>VLOOKUP($J1785,[2]Coord_Mpios_X_Y!$B$2:$K$1123,9,FALSE)</f>
        <v>1,061292206570</v>
      </c>
      <c r="M1785" s="34" t="str">
        <f>VLOOKUP($J1785,[2]Coord_Mpios_X_Y!$B$2:$K$1123,10,FALSE)</f>
        <v>-75,627047667443</v>
      </c>
      <c r="N1785" s="34" t="s">
        <v>125</v>
      </c>
      <c r="O1785" s="34" t="s">
        <v>126</v>
      </c>
      <c r="Q1785" s="34" t="s">
        <v>127</v>
      </c>
      <c r="R1785" s="34">
        <v>1113625234</v>
      </c>
      <c r="S1785" s="34" t="str">
        <f t="shared" si="135"/>
        <v>CC1113625234</v>
      </c>
      <c r="T1785" s="34" t="s">
        <v>368</v>
      </c>
      <c r="U1785" s="34" t="s">
        <v>2353</v>
      </c>
      <c r="V1785" s="34" t="s">
        <v>1093</v>
      </c>
      <c r="W1785" s="34" t="s">
        <v>135</v>
      </c>
      <c r="X1785" s="87">
        <v>31810</v>
      </c>
      <c r="Y1785">
        <v>36</v>
      </c>
      <c r="Z1785" s="36">
        <f>VLOOKUP($Y1785,[2]Edades!$A$3:$H$153,4,FALSE)</f>
        <v>5</v>
      </c>
      <c r="AA1785" s="34" t="str">
        <f>VLOOKUP($Y1785,[2]Edades!$A$3:$H$153,6,FALSE)</f>
        <v>5 - Adultez</v>
      </c>
      <c r="AB1785" s="34">
        <f>VLOOKUP($Y1785,[2]Edades!$A$3:$H$153,7,FALSE)</f>
        <v>8</v>
      </c>
      <c r="AC1785" s="34" t="str">
        <f>VLOOKUP($Y1785,[2]Edades!$A$3:$H$153,8,FALSE)</f>
        <v>35-39</v>
      </c>
      <c r="AD1785" s="34" t="s">
        <v>146</v>
      </c>
      <c r="AE1785">
        <v>1</v>
      </c>
      <c r="AF1785" s="34" t="s">
        <v>130</v>
      </c>
      <c r="AG1785" s="34" t="s">
        <v>2127</v>
      </c>
      <c r="AH1785" s="34" t="s">
        <v>2127</v>
      </c>
      <c r="AK1785" s="34" t="s">
        <v>125</v>
      </c>
      <c r="AM1785" s="34" t="s">
        <v>2127</v>
      </c>
      <c r="AN1785" s="36" t="s">
        <v>2127</v>
      </c>
      <c r="AO1785" s="36" t="s">
        <v>2127</v>
      </c>
      <c r="AP1785" s="34" t="s">
        <v>2127</v>
      </c>
      <c r="AQ1785" s="36" t="s">
        <v>2127</v>
      </c>
      <c r="AR1785" s="34" t="s">
        <v>5262</v>
      </c>
      <c r="AS1785" s="91" t="s">
        <v>7853</v>
      </c>
      <c r="AT1785" s="34">
        <v>3224546204</v>
      </c>
      <c r="AU1785" s="34" t="s">
        <v>2127</v>
      </c>
      <c r="AX1785" s="90"/>
      <c r="BA1785" s="91"/>
      <c r="BB1785" s="91"/>
      <c r="BC1785" s="91"/>
      <c r="BF1785" s="34" t="s">
        <v>4983</v>
      </c>
      <c r="BG1785" s="92" t="s">
        <v>2098</v>
      </c>
      <c r="BM1785" s="36" t="s">
        <v>131</v>
      </c>
      <c r="BN1785" s="34" t="s">
        <v>132</v>
      </c>
      <c r="BO1785" s="36">
        <v>0</v>
      </c>
      <c r="BQ1785" s="94"/>
      <c r="BS1785" s="36" t="s">
        <v>2127</v>
      </c>
      <c r="BU1785" s="95"/>
      <c r="BV1785" s="95"/>
      <c r="BW1785" s="61"/>
      <c r="BX1785" s="60"/>
      <c r="BY1785" s="59" t="str">
        <f t="shared" ca="1" si="136"/>
        <v/>
      </c>
      <c r="CD1785" s="68"/>
      <c r="CE1785" s="68"/>
      <c r="CF1785" s="67"/>
      <c r="CG1785"/>
      <c r="CH1785" s="2"/>
      <c r="CI1785" s="4" t="e">
        <f t="shared" si="137"/>
        <v>#DIV/0!</v>
      </c>
      <c r="CJ1785" s="5" t="str">
        <f t="shared" si="138"/>
        <v>SIN DATO</v>
      </c>
      <c r="CK1785" s="36">
        <v>0</v>
      </c>
      <c r="CL1785" s="66"/>
      <c r="CM1785" s="89">
        <v>44678</v>
      </c>
      <c r="CN1785" s="97"/>
      <c r="CP1785"/>
      <c r="CQ1785" s="65"/>
      <c r="CR1785" s="65"/>
      <c r="CS1785" s="98"/>
      <c r="CT1785"/>
      <c r="CU1785"/>
      <c r="CV1785" s="97"/>
      <c r="CW1785" s="2"/>
      <c r="CX1785" s="82"/>
      <c r="DG1785" s="64"/>
      <c r="DI1785" s="89"/>
      <c r="DJ1785" s="89"/>
      <c r="DN1785" s="34"/>
      <c r="DO1785" s="34"/>
      <c r="DP1785" s="34"/>
      <c r="DQ1785" s="34"/>
      <c r="DR1785" s="34"/>
      <c r="DS1785" s="34" t="s">
        <v>2127</v>
      </c>
      <c r="DT1785" s="34"/>
      <c r="DZ1785" t="s">
        <v>7941</v>
      </c>
      <c r="EB1785" s="4"/>
      <c r="EJ1785"/>
      <c r="EL1785" s="34"/>
      <c r="EN1785" s="34"/>
    </row>
    <row r="1786" spans="1:144" x14ac:dyDescent="0.25">
      <c r="A1786" s="85">
        <v>2022</v>
      </c>
      <c r="B1786" s="87">
        <v>44830</v>
      </c>
      <c r="C1786" t="s">
        <v>121</v>
      </c>
      <c r="D1786" t="s">
        <v>122</v>
      </c>
      <c r="E1786" s="34" t="s">
        <v>7938</v>
      </c>
      <c r="F1786" s="34">
        <f t="shared" si="139"/>
        <v>1785</v>
      </c>
      <c r="G1786" s="34" t="s">
        <v>4985</v>
      </c>
      <c r="H1786">
        <v>18</v>
      </c>
      <c r="I1786" s="34" t="s">
        <v>6141</v>
      </c>
      <c r="J1786" s="34" t="s">
        <v>5052</v>
      </c>
      <c r="K1786" s="34" t="str">
        <f>VLOOKUP(J1786,[2]CodMpios!$B$347:$E$362,4,FALSE)</f>
        <v>18256 - El Paujil</v>
      </c>
      <c r="L1786" s="34" t="str">
        <f>VLOOKUP($J1786,[2]Coord_Mpios_X_Y!$B$2:$K$1123,9,FALSE)</f>
        <v>1,617746356165</v>
      </c>
      <c r="M1786" s="34" t="str">
        <f>VLOOKUP($J1786,[2]Coord_Mpios_X_Y!$B$2:$K$1123,10,FALSE)</f>
        <v>-75,234043334186</v>
      </c>
      <c r="N1786" s="34" t="s">
        <v>125</v>
      </c>
      <c r="O1786" s="34" t="s">
        <v>126</v>
      </c>
      <c r="Q1786" s="34" t="s">
        <v>127</v>
      </c>
      <c r="R1786" s="34">
        <v>87102400</v>
      </c>
      <c r="S1786" s="34" t="str">
        <f t="shared" si="135"/>
        <v>CC87102400</v>
      </c>
      <c r="T1786" s="34" t="s">
        <v>1329</v>
      </c>
      <c r="U1786" s="34" t="s">
        <v>206</v>
      </c>
      <c r="V1786" s="34" t="s">
        <v>2412</v>
      </c>
      <c r="W1786" s="34" t="s">
        <v>136</v>
      </c>
      <c r="X1786" s="87">
        <v>29148</v>
      </c>
      <c r="Y1786">
        <v>43</v>
      </c>
      <c r="Z1786" s="36">
        <f>VLOOKUP($Y1786,[2]Edades!$A$3:$H$153,4,FALSE)</f>
        <v>5</v>
      </c>
      <c r="AA1786" s="34" t="str">
        <f>VLOOKUP($Y1786,[2]Edades!$A$3:$H$153,6,FALSE)</f>
        <v>5 - Adultez</v>
      </c>
      <c r="AB1786" s="34">
        <f>VLOOKUP($Y1786,[2]Edades!$A$3:$H$153,7,FALSE)</f>
        <v>9</v>
      </c>
      <c r="AC1786" s="34" t="str">
        <f>VLOOKUP($Y1786,[2]Edades!$A$3:$H$153,8,FALSE)</f>
        <v>40-44</v>
      </c>
      <c r="AD1786" s="34" t="s">
        <v>146</v>
      </c>
      <c r="AE1786">
        <v>1</v>
      </c>
      <c r="AF1786" s="34" t="s">
        <v>130</v>
      </c>
      <c r="AG1786" s="34" t="s">
        <v>2127</v>
      </c>
      <c r="AH1786" s="34" t="s">
        <v>2127</v>
      </c>
      <c r="AK1786" s="34" t="s">
        <v>125</v>
      </c>
      <c r="AM1786" s="34" t="s">
        <v>2127</v>
      </c>
      <c r="AN1786" s="36" t="s">
        <v>2127</v>
      </c>
      <c r="AO1786" s="36" t="s">
        <v>2127</v>
      </c>
      <c r="AP1786" s="34" t="s">
        <v>2127</v>
      </c>
      <c r="AQ1786" s="36" t="s">
        <v>2127</v>
      </c>
      <c r="AR1786" s="34" t="s">
        <v>5078</v>
      </c>
      <c r="AS1786" s="91"/>
      <c r="AT1786" s="34">
        <v>3113193001</v>
      </c>
      <c r="AU1786" s="34" t="s">
        <v>2127</v>
      </c>
      <c r="AX1786" s="90"/>
      <c r="BA1786" s="91"/>
      <c r="BB1786" s="91"/>
      <c r="BC1786" s="91"/>
      <c r="BF1786" s="34" t="s">
        <v>4983</v>
      </c>
      <c r="BG1786" s="92" t="s">
        <v>5078</v>
      </c>
      <c r="BM1786" s="36" t="s">
        <v>131</v>
      </c>
      <c r="BN1786" s="34" t="s">
        <v>132</v>
      </c>
      <c r="BO1786" s="36">
        <v>0</v>
      </c>
      <c r="BQ1786" s="94"/>
      <c r="BS1786" s="36" t="s">
        <v>2127</v>
      </c>
      <c r="BU1786" s="95"/>
      <c r="BV1786" s="95"/>
      <c r="BW1786" s="61"/>
      <c r="BX1786" s="60"/>
      <c r="BY1786" s="59" t="str">
        <f t="shared" ca="1" si="136"/>
        <v/>
      </c>
      <c r="CD1786" s="68"/>
      <c r="CE1786" s="68"/>
      <c r="CF1786" s="67"/>
      <c r="CG1786"/>
      <c r="CH1786" s="2"/>
      <c r="CI1786" s="4" t="e">
        <f t="shared" si="137"/>
        <v>#DIV/0!</v>
      </c>
      <c r="CJ1786" s="5" t="str">
        <f t="shared" si="138"/>
        <v>SIN DATO</v>
      </c>
      <c r="CK1786" s="36">
        <v>0</v>
      </c>
      <c r="CL1786" s="66"/>
      <c r="CM1786" s="89">
        <v>44621</v>
      </c>
      <c r="CN1786" s="97">
        <v>44621</v>
      </c>
      <c r="CP1786"/>
      <c r="CQ1786" s="65"/>
      <c r="CR1786" s="65"/>
      <c r="CS1786" s="98"/>
      <c r="CT1786"/>
      <c r="CU1786"/>
      <c r="CV1786" s="97"/>
      <c r="CW1786" s="2"/>
      <c r="CX1786" s="82"/>
      <c r="DG1786" s="64"/>
      <c r="DI1786" s="89"/>
      <c r="DJ1786" s="89"/>
      <c r="DN1786" s="34"/>
      <c r="DO1786" s="34"/>
      <c r="DP1786" s="34"/>
      <c r="DQ1786" s="34"/>
      <c r="DR1786" s="34"/>
      <c r="DS1786" s="34" t="s">
        <v>2127</v>
      </c>
      <c r="DT1786" s="34"/>
      <c r="DZ1786" t="s">
        <v>7941</v>
      </c>
      <c r="EB1786" s="4"/>
      <c r="EJ1786"/>
      <c r="EL1786" s="34"/>
      <c r="EN1786" s="34"/>
    </row>
    <row r="1787" spans="1:144" x14ac:dyDescent="0.25">
      <c r="A1787" s="85">
        <v>2022</v>
      </c>
      <c r="B1787" s="87">
        <v>44830</v>
      </c>
      <c r="C1787" t="s">
        <v>121</v>
      </c>
      <c r="D1787" t="s">
        <v>122</v>
      </c>
      <c r="E1787" s="34" t="s">
        <v>7938</v>
      </c>
      <c r="F1787" s="34">
        <f t="shared" si="139"/>
        <v>1786</v>
      </c>
      <c r="G1787" s="34" t="s">
        <v>4985</v>
      </c>
      <c r="H1787">
        <v>18</v>
      </c>
      <c r="I1787" s="34" t="s">
        <v>6141</v>
      </c>
      <c r="J1787" s="34" t="s">
        <v>5032</v>
      </c>
      <c r="K1787" s="34" t="str">
        <f>VLOOKUP(J1787,[2]CodMpios!$B$347:$E$362,4,FALSE)</f>
        <v>18150 - Cartagena Del Chaira</v>
      </c>
      <c r="L1787" s="34" t="str">
        <f>VLOOKUP($J1787,[2]Coord_Mpios_X_Y!$B$2:$K$1123,9,FALSE)</f>
        <v>0,647693081213</v>
      </c>
      <c r="M1787" s="34" t="str">
        <f>VLOOKUP($J1787,[2]Coord_Mpios_X_Y!$B$2:$K$1123,10,FALSE)</f>
        <v>-74,272354990827</v>
      </c>
      <c r="N1787" s="34" t="s">
        <v>125</v>
      </c>
      <c r="O1787" s="34" t="s">
        <v>126</v>
      </c>
      <c r="Q1787" s="34" t="s">
        <v>127</v>
      </c>
      <c r="R1787" s="34">
        <v>79695621</v>
      </c>
      <c r="S1787" s="34" t="str">
        <f t="shared" si="135"/>
        <v>CC79695621</v>
      </c>
      <c r="T1787" s="34" t="s">
        <v>5077</v>
      </c>
      <c r="V1787" s="34" t="s">
        <v>1088</v>
      </c>
      <c r="W1787" s="34" t="s">
        <v>5076</v>
      </c>
      <c r="X1787" s="87">
        <v>27428</v>
      </c>
      <c r="Y1787">
        <v>48</v>
      </c>
      <c r="Z1787" s="36">
        <f>VLOOKUP($Y1787,[2]Edades!$A$3:$H$153,4,FALSE)</f>
        <v>5</v>
      </c>
      <c r="AA1787" s="34" t="str">
        <f>VLOOKUP($Y1787,[2]Edades!$A$3:$H$153,6,FALSE)</f>
        <v>5 - Adultez</v>
      </c>
      <c r="AB1787" s="34">
        <f>VLOOKUP($Y1787,[2]Edades!$A$3:$H$153,7,FALSE)</f>
        <v>10</v>
      </c>
      <c r="AC1787" s="34" t="str">
        <f>VLOOKUP($Y1787,[2]Edades!$A$3:$H$153,8,FALSE)</f>
        <v>45-49</v>
      </c>
      <c r="AD1787" s="34" t="s">
        <v>146</v>
      </c>
      <c r="AE1787">
        <v>1</v>
      </c>
      <c r="AF1787" s="34" t="s">
        <v>130</v>
      </c>
      <c r="AG1787" s="34" t="s">
        <v>2127</v>
      </c>
      <c r="AH1787" s="34" t="s">
        <v>2127</v>
      </c>
      <c r="AK1787" s="34" t="s">
        <v>125</v>
      </c>
      <c r="AM1787" s="34" t="s">
        <v>2127</v>
      </c>
      <c r="AN1787" s="36" t="s">
        <v>2127</v>
      </c>
      <c r="AO1787" s="36" t="s">
        <v>2127</v>
      </c>
      <c r="AP1787" s="34" t="s">
        <v>2127</v>
      </c>
      <c r="AQ1787" s="36" t="s">
        <v>2127</v>
      </c>
      <c r="AR1787" s="34" t="s">
        <v>5318</v>
      </c>
      <c r="AS1787" s="91"/>
      <c r="AT1787" s="34">
        <v>3206031667</v>
      </c>
      <c r="AU1787" s="34" t="s">
        <v>2127</v>
      </c>
      <c r="AX1787" s="90"/>
      <c r="BA1787" s="91"/>
      <c r="BB1787" s="91"/>
      <c r="BC1787" s="91"/>
      <c r="BF1787" s="34" t="s">
        <v>4983</v>
      </c>
      <c r="BG1787" s="92" t="s">
        <v>2098</v>
      </c>
      <c r="BM1787" s="36" t="s">
        <v>131</v>
      </c>
      <c r="BN1787" s="34" t="s">
        <v>132</v>
      </c>
      <c r="BO1787" s="36">
        <v>0</v>
      </c>
      <c r="BQ1787" s="94"/>
      <c r="BS1787" s="36" t="s">
        <v>2127</v>
      </c>
      <c r="BU1787" s="95"/>
      <c r="BV1787" s="95"/>
      <c r="BW1787" s="61"/>
      <c r="BX1787" s="60"/>
      <c r="BY1787" s="59" t="str">
        <f t="shared" ca="1" si="136"/>
        <v/>
      </c>
      <c r="CD1787" s="68"/>
      <c r="CE1787" s="68"/>
      <c r="CF1787" s="67"/>
      <c r="CG1787"/>
      <c r="CH1787" s="2"/>
      <c r="CI1787" s="4" t="e">
        <f t="shared" si="137"/>
        <v>#DIV/0!</v>
      </c>
      <c r="CJ1787" s="5" t="str">
        <f t="shared" si="138"/>
        <v>SIN DATO</v>
      </c>
      <c r="CK1787" s="36">
        <v>0</v>
      </c>
      <c r="CL1787" s="66"/>
      <c r="CM1787" s="89">
        <v>44678</v>
      </c>
      <c r="CN1787" s="97">
        <v>44678</v>
      </c>
      <c r="CP1787"/>
      <c r="CQ1787" s="65"/>
      <c r="CR1787" s="65"/>
      <c r="CS1787" s="98"/>
      <c r="CT1787"/>
      <c r="CU1787"/>
      <c r="CV1787" s="97"/>
      <c r="CW1787" s="2"/>
      <c r="CX1787" s="82"/>
      <c r="DG1787" s="64"/>
      <c r="DI1787" s="89"/>
      <c r="DJ1787" s="89"/>
      <c r="DN1787" s="34"/>
      <c r="DO1787" s="34"/>
      <c r="DP1787" s="34"/>
      <c r="DQ1787" s="34"/>
      <c r="DR1787" s="34"/>
      <c r="DS1787" s="34" t="s">
        <v>2127</v>
      </c>
      <c r="DT1787" s="34"/>
      <c r="DU1787" s="47">
        <v>44678</v>
      </c>
      <c r="DY1787" s="1">
        <v>3</v>
      </c>
      <c r="DZ1787" t="s">
        <v>7941</v>
      </c>
      <c r="EA1787" s="4">
        <v>1.68</v>
      </c>
      <c r="EB1787" s="4">
        <v>97</v>
      </c>
      <c r="EC1787" s="4">
        <v>169</v>
      </c>
      <c r="ED1787" s="4">
        <v>114</v>
      </c>
      <c r="EE1787" s="4">
        <v>32.700000000000003</v>
      </c>
      <c r="EF1787" s="4">
        <v>111</v>
      </c>
      <c r="EJ1787"/>
      <c r="EL1787" s="34"/>
      <c r="EN1787" s="34"/>
    </row>
    <row r="1788" spans="1:144" x14ac:dyDescent="0.25">
      <c r="A1788" s="85">
        <v>2022</v>
      </c>
      <c r="B1788" s="87">
        <v>44830</v>
      </c>
      <c r="C1788" t="s">
        <v>121</v>
      </c>
      <c r="D1788" t="s">
        <v>122</v>
      </c>
      <c r="E1788" s="34" t="s">
        <v>7938</v>
      </c>
      <c r="F1788" s="34">
        <f t="shared" si="139"/>
        <v>1787</v>
      </c>
      <c r="G1788" s="34" t="s">
        <v>4985</v>
      </c>
      <c r="H1788">
        <v>18</v>
      </c>
      <c r="I1788" s="34" t="s">
        <v>6141</v>
      </c>
      <c r="J1788" s="34" t="s">
        <v>5014</v>
      </c>
      <c r="K1788" s="34" t="str">
        <f>VLOOKUP(J1788,[2]CodMpios!$B$347:$E$362,4,FALSE)</f>
        <v>18029 - Albania</v>
      </c>
      <c r="L1788" s="34" t="str">
        <f>VLOOKUP($J1788,[2]Coord_Mpios_X_Y!$B$2:$K$1123,9,FALSE)</f>
        <v>1,227865490191</v>
      </c>
      <c r="M1788" s="34" t="str">
        <f>VLOOKUP($J1788,[2]Coord_Mpios_X_Y!$B$2:$K$1123,10,FALSE)</f>
        <v>-75,882326507579</v>
      </c>
      <c r="N1788" s="34" t="s">
        <v>139</v>
      </c>
      <c r="O1788" s="34" t="s">
        <v>126</v>
      </c>
      <c r="Q1788" s="34" t="s">
        <v>127</v>
      </c>
      <c r="R1788" s="34">
        <v>26620530</v>
      </c>
      <c r="S1788" s="34" t="str">
        <f t="shared" si="135"/>
        <v>CC26620530</v>
      </c>
      <c r="T1788" s="34" t="s">
        <v>986</v>
      </c>
      <c r="U1788" s="34" t="s">
        <v>1086</v>
      </c>
      <c r="V1788" s="34" t="s">
        <v>5075</v>
      </c>
      <c r="W1788" s="34" t="s">
        <v>5047</v>
      </c>
      <c r="X1788" s="87">
        <v>21750</v>
      </c>
      <c r="Y1788">
        <v>63</v>
      </c>
      <c r="Z1788" s="36">
        <f>VLOOKUP($Y1788,[2]Edades!$A$3:$H$153,4,FALSE)</f>
        <v>6</v>
      </c>
      <c r="AA1788" s="34" t="str">
        <f>VLOOKUP($Y1788,[2]Edades!$A$3:$H$153,6,FALSE)</f>
        <v>6 - Persona mayor</v>
      </c>
      <c r="AB1788" s="34">
        <f>VLOOKUP($Y1788,[2]Edades!$A$3:$H$153,7,FALSE)</f>
        <v>13</v>
      </c>
      <c r="AC1788" s="34" t="str">
        <f>VLOOKUP($Y1788,[2]Edades!$A$3:$H$153,8,FALSE)</f>
        <v>60-64</v>
      </c>
      <c r="AD1788" s="34" t="s">
        <v>129</v>
      </c>
      <c r="AE1788" s="1">
        <v>2</v>
      </c>
      <c r="AF1788" s="34" t="s">
        <v>2137</v>
      </c>
      <c r="AG1788" s="34" t="s">
        <v>2127</v>
      </c>
      <c r="AH1788" s="34" t="s">
        <v>2127</v>
      </c>
      <c r="AK1788" s="34" t="s">
        <v>139</v>
      </c>
      <c r="AM1788" s="34" t="s">
        <v>2127</v>
      </c>
      <c r="AN1788" s="36" t="s">
        <v>2127</v>
      </c>
      <c r="AO1788" s="36" t="s">
        <v>2127</v>
      </c>
      <c r="AP1788" s="34" t="s">
        <v>2127</v>
      </c>
      <c r="AQ1788" s="36" t="s">
        <v>2127</v>
      </c>
      <c r="AR1788" s="34" t="s">
        <v>5305</v>
      </c>
      <c r="AS1788" s="91" t="s">
        <v>7854</v>
      </c>
      <c r="AT1788" s="34">
        <v>3124696100</v>
      </c>
      <c r="AU1788" s="34" t="s">
        <v>2127</v>
      </c>
      <c r="AX1788" s="90"/>
      <c r="BA1788" s="91"/>
      <c r="BB1788" s="91"/>
      <c r="BC1788" s="91"/>
      <c r="BF1788" s="34" t="s">
        <v>4983</v>
      </c>
      <c r="BG1788" s="92" t="s">
        <v>2098</v>
      </c>
      <c r="BM1788" s="36" t="s">
        <v>131</v>
      </c>
      <c r="BN1788" s="34" t="s">
        <v>132</v>
      </c>
      <c r="BO1788" s="36">
        <v>0</v>
      </c>
      <c r="BQ1788" s="94"/>
      <c r="BS1788" s="36" t="s">
        <v>2127</v>
      </c>
      <c r="BU1788" s="95"/>
      <c r="BV1788" s="95"/>
      <c r="BW1788" s="61"/>
      <c r="BX1788" s="60"/>
      <c r="BY1788" s="59" t="str">
        <f t="shared" ca="1" si="136"/>
        <v/>
      </c>
      <c r="CD1788" s="68"/>
      <c r="CE1788" s="68"/>
      <c r="CF1788" s="67"/>
      <c r="CG1788">
        <v>56</v>
      </c>
      <c r="CH1788" s="2">
        <v>154</v>
      </c>
      <c r="CI1788" s="4">
        <f t="shared" si="137"/>
        <v>23.61275088547816</v>
      </c>
      <c r="CJ1788" s="5" t="str">
        <f t="shared" si="138"/>
        <v>NORMAL</v>
      </c>
      <c r="CK1788" s="36">
        <v>0</v>
      </c>
      <c r="CL1788" s="66"/>
      <c r="CM1788" s="89">
        <v>44679</v>
      </c>
      <c r="CN1788" s="97">
        <v>44707</v>
      </c>
      <c r="CP1788"/>
      <c r="CQ1788" s="65"/>
      <c r="CR1788" s="65"/>
      <c r="CS1788" s="98"/>
      <c r="CT1788"/>
      <c r="CU1788"/>
      <c r="CV1788" s="97"/>
      <c r="CW1788" s="2">
        <v>140</v>
      </c>
      <c r="CX1788" s="82">
        <v>80</v>
      </c>
      <c r="DG1788" s="64"/>
      <c r="DI1788" s="89"/>
      <c r="DJ1788" s="89"/>
      <c r="DN1788" s="34"/>
      <c r="DO1788" s="34"/>
      <c r="DP1788" s="34"/>
      <c r="DQ1788" s="34"/>
      <c r="DR1788" s="34"/>
      <c r="DS1788" s="34" t="s">
        <v>2127</v>
      </c>
      <c r="DT1788" s="34"/>
      <c r="DU1788" s="47">
        <v>44707</v>
      </c>
      <c r="DY1788" s="1">
        <v>2</v>
      </c>
      <c r="DZ1788" t="s">
        <v>7941</v>
      </c>
      <c r="EA1788" s="4">
        <v>1</v>
      </c>
      <c r="EB1788" s="4">
        <v>110</v>
      </c>
      <c r="EC1788" s="4">
        <v>177</v>
      </c>
      <c r="EE1788" s="4">
        <v>46.3</v>
      </c>
      <c r="EF1788" s="4">
        <v>235</v>
      </c>
      <c r="EG1788" s="4">
        <v>1.4</v>
      </c>
      <c r="EH1788" s="4">
        <v>6.8</v>
      </c>
      <c r="EJ1788"/>
      <c r="EL1788" s="34"/>
      <c r="EN1788" s="34"/>
    </row>
    <row r="1789" spans="1:144" x14ac:dyDescent="0.25">
      <c r="A1789" s="85">
        <v>2022</v>
      </c>
      <c r="B1789" s="87">
        <v>44830</v>
      </c>
      <c r="C1789" t="s">
        <v>121</v>
      </c>
      <c r="D1789" t="s">
        <v>122</v>
      </c>
      <c r="E1789" s="34" t="s">
        <v>7938</v>
      </c>
      <c r="F1789" s="34">
        <f t="shared" si="139"/>
        <v>1788</v>
      </c>
      <c r="G1789" s="34" t="s">
        <v>4985</v>
      </c>
      <c r="H1789">
        <v>18</v>
      </c>
      <c r="I1789" s="34" t="s">
        <v>6141</v>
      </c>
      <c r="J1789" s="34" t="s">
        <v>4988</v>
      </c>
      <c r="K1789" s="34" t="str">
        <f>VLOOKUP(J1789,[2]CodMpios!$B$347:$E$362,4,FALSE)</f>
        <v>18001 - Florencia</v>
      </c>
      <c r="L1789" s="34" t="str">
        <f>VLOOKUP($J1789,[2]Coord_Mpios_X_Y!$B$2:$K$1123,9,FALSE)</f>
        <v>1,749138703818</v>
      </c>
      <c r="M1789" s="34" t="str">
        <f>VLOOKUP($J1789,[2]Coord_Mpios_X_Y!$B$2:$K$1123,10,FALSE)</f>
        <v>-75,558239064333</v>
      </c>
      <c r="N1789" s="34" t="s">
        <v>125</v>
      </c>
      <c r="O1789" s="34" t="s">
        <v>126</v>
      </c>
      <c r="Q1789" s="34" t="s">
        <v>127</v>
      </c>
      <c r="R1789" s="34">
        <v>71672616</v>
      </c>
      <c r="S1789" s="34" t="str">
        <f t="shared" si="135"/>
        <v>CC71672616</v>
      </c>
      <c r="T1789" s="34" t="s">
        <v>533</v>
      </c>
      <c r="V1789" s="34" t="s">
        <v>2445</v>
      </c>
      <c r="W1789" s="34" t="s">
        <v>2195</v>
      </c>
      <c r="X1789" s="87">
        <v>24218</v>
      </c>
      <c r="Y1789">
        <v>56</v>
      </c>
      <c r="Z1789" s="36">
        <f>VLOOKUP($Y1789,[2]Edades!$A$3:$H$153,4,FALSE)</f>
        <v>5</v>
      </c>
      <c r="AA1789" s="34" t="str">
        <f>VLOOKUP($Y1789,[2]Edades!$A$3:$H$153,6,FALSE)</f>
        <v>5 - Adultez</v>
      </c>
      <c r="AB1789" s="34">
        <f>VLOOKUP($Y1789,[2]Edades!$A$3:$H$153,7,FALSE)</f>
        <v>12</v>
      </c>
      <c r="AC1789" s="34" t="str">
        <f>VLOOKUP($Y1789,[2]Edades!$A$3:$H$153,8,FALSE)</f>
        <v>55-59</v>
      </c>
      <c r="AD1789" s="34" t="s">
        <v>146</v>
      </c>
      <c r="AE1789">
        <v>1</v>
      </c>
      <c r="AF1789" s="34" t="s">
        <v>130</v>
      </c>
      <c r="AG1789" s="34" t="s">
        <v>2127</v>
      </c>
      <c r="AH1789" s="34" t="s">
        <v>2127</v>
      </c>
      <c r="AK1789" s="34" t="s">
        <v>125</v>
      </c>
      <c r="AM1789" s="34" t="s">
        <v>2127</v>
      </c>
      <c r="AN1789" s="36" t="s">
        <v>2127</v>
      </c>
      <c r="AO1789" s="36" t="s">
        <v>2127</v>
      </c>
      <c r="AP1789" s="34" t="s">
        <v>2127</v>
      </c>
      <c r="AQ1789" s="36" t="s">
        <v>2127</v>
      </c>
      <c r="AR1789" s="34" t="s">
        <v>2098</v>
      </c>
      <c r="AS1789" s="91" t="s">
        <v>7855</v>
      </c>
      <c r="AT1789" s="34">
        <v>3102483148</v>
      </c>
      <c r="AU1789" s="34" t="s">
        <v>2127</v>
      </c>
      <c r="AX1789" s="90"/>
      <c r="BA1789" s="91"/>
      <c r="BB1789" s="91"/>
      <c r="BC1789" s="91"/>
      <c r="BF1789" s="34" t="s">
        <v>4983</v>
      </c>
      <c r="BG1789" s="92" t="s">
        <v>2098</v>
      </c>
      <c r="BM1789" s="36" t="s">
        <v>131</v>
      </c>
      <c r="BN1789" s="34" t="s">
        <v>132</v>
      </c>
      <c r="BO1789" s="36">
        <v>0</v>
      </c>
      <c r="BQ1789" s="94"/>
      <c r="BS1789" s="36" t="s">
        <v>2127</v>
      </c>
      <c r="BU1789" s="95"/>
      <c r="BV1789" s="95"/>
      <c r="BW1789" s="61"/>
      <c r="BX1789" s="60"/>
      <c r="BY1789" s="59" t="str">
        <f t="shared" ca="1" si="136"/>
        <v/>
      </c>
      <c r="CD1789" s="68"/>
      <c r="CE1789" s="68"/>
      <c r="CF1789" s="67"/>
      <c r="CG1789">
        <v>81</v>
      </c>
      <c r="CH1789" s="2">
        <v>170</v>
      </c>
      <c r="CI1789" s="4">
        <f t="shared" si="137"/>
        <v>28.027681660899656</v>
      </c>
      <c r="CJ1789" s="5" t="str">
        <f t="shared" si="138"/>
        <v>SOBREPESO</v>
      </c>
      <c r="CK1789" s="36">
        <v>0</v>
      </c>
      <c r="CL1789" s="66"/>
      <c r="CM1789" s="89">
        <v>44585</v>
      </c>
      <c r="CN1789" s="97">
        <v>44680</v>
      </c>
      <c r="CP1789"/>
      <c r="CQ1789" s="65"/>
      <c r="CR1789" s="65"/>
      <c r="CS1789" s="98"/>
      <c r="CT1789"/>
      <c r="CU1789"/>
      <c r="CV1789" s="97"/>
      <c r="CW1789" s="2">
        <v>122</v>
      </c>
      <c r="CX1789" s="82">
        <v>80</v>
      </c>
      <c r="DG1789" s="64"/>
      <c r="DI1789" s="89"/>
      <c r="DJ1789" s="89"/>
      <c r="DN1789" s="34"/>
      <c r="DO1789" s="34"/>
      <c r="DP1789" s="34"/>
      <c r="DQ1789" s="34"/>
      <c r="DR1789" s="34"/>
      <c r="DS1789" s="34" t="s">
        <v>2127</v>
      </c>
      <c r="DT1789" s="34"/>
      <c r="DU1789" s="47">
        <v>44680</v>
      </c>
      <c r="DY1789" s="1">
        <v>2</v>
      </c>
      <c r="DZ1789" t="s">
        <v>7941</v>
      </c>
      <c r="EA1789" s="4">
        <v>1.19</v>
      </c>
      <c r="EB1789" s="4">
        <v>111</v>
      </c>
      <c r="EC1789" s="4">
        <v>197</v>
      </c>
      <c r="EE1789" s="4">
        <v>39</v>
      </c>
      <c r="EF1789" s="4">
        <v>281</v>
      </c>
      <c r="EG1789" s="4">
        <v>45.7</v>
      </c>
      <c r="EJ1789"/>
      <c r="EL1789" s="34"/>
      <c r="EN1789" s="34"/>
    </row>
    <row r="1790" spans="1:144" x14ac:dyDescent="0.25">
      <c r="A1790" s="85">
        <v>2022</v>
      </c>
      <c r="B1790" s="87">
        <v>44830</v>
      </c>
      <c r="C1790" t="s">
        <v>121</v>
      </c>
      <c r="D1790" t="s">
        <v>122</v>
      </c>
      <c r="E1790" s="34" t="s">
        <v>7938</v>
      </c>
      <c r="F1790" s="34">
        <f t="shared" si="139"/>
        <v>1789</v>
      </c>
      <c r="G1790" s="34" t="s">
        <v>4985</v>
      </c>
      <c r="H1790">
        <v>18</v>
      </c>
      <c r="I1790" s="34" t="s">
        <v>6141</v>
      </c>
      <c r="J1790" s="34" t="s">
        <v>5014</v>
      </c>
      <c r="K1790" s="34" t="str">
        <f>VLOOKUP(J1790,[2]CodMpios!$B$347:$E$362,4,FALSE)</f>
        <v>18029 - Albania</v>
      </c>
      <c r="L1790" s="34" t="str">
        <f>VLOOKUP($J1790,[2]Coord_Mpios_X_Y!$B$2:$K$1123,9,FALSE)</f>
        <v>1,227865490191</v>
      </c>
      <c r="M1790" s="34" t="str">
        <f>VLOOKUP($J1790,[2]Coord_Mpios_X_Y!$B$2:$K$1123,10,FALSE)</f>
        <v>-75,882326507579</v>
      </c>
      <c r="N1790" s="34" t="s">
        <v>125</v>
      </c>
      <c r="O1790" s="34" t="s">
        <v>126</v>
      </c>
      <c r="Q1790" s="34" t="s">
        <v>127</v>
      </c>
      <c r="R1790" s="34">
        <v>40600642</v>
      </c>
      <c r="S1790" s="34" t="str">
        <f t="shared" si="135"/>
        <v>CC40600642</v>
      </c>
      <c r="T1790" s="34" t="s">
        <v>956</v>
      </c>
      <c r="V1790" s="34" t="s">
        <v>1476</v>
      </c>
      <c r="W1790" s="34" t="s">
        <v>497</v>
      </c>
      <c r="X1790" s="87">
        <v>27129</v>
      </c>
      <c r="Y1790">
        <v>48</v>
      </c>
      <c r="Z1790" s="36">
        <f>VLOOKUP($Y1790,[2]Edades!$A$3:$H$153,4,FALSE)</f>
        <v>5</v>
      </c>
      <c r="AA1790" s="34" t="str">
        <f>VLOOKUP($Y1790,[2]Edades!$A$3:$H$153,6,FALSE)</f>
        <v>5 - Adultez</v>
      </c>
      <c r="AB1790" s="34">
        <f>VLOOKUP($Y1790,[2]Edades!$A$3:$H$153,7,FALSE)</f>
        <v>10</v>
      </c>
      <c r="AC1790" s="34" t="str">
        <f>VLOOKUP($Y1790,[2]Edades!$A$3:$H$153,8,FALSE)</f>
        <v>45-49</v>
      </c>
      <c r="AD1790" s="34" t="s">
        <v>129</v>
      </c>
      <c r="AE1790" s="1">
        <v>2</v>
      </c>
      <c r="AF1790" s="34" t="s">
        <v>130</v>
      </c>
      <c r="AG1790" s="34" t="s">
        <v>2127</v>
      </c>
      <c r="AH1790" s="34" t="s">
        <v>2127</v>
      </c>
      <c r="AK1790" s="34" t="s">
        <v>125</v>
      </c>
      <c r="AM1790" s="34" t="s">
        <v>2127</v>
      </c>
      <c r="AN1790" s="36" t="s">
        <v>2127</v>
      </c>
      <c r="AO1790" s="36" t="s">
        <v>2127</v>
      </c>
      <c r="AP1790" s="34" t="s">
        <v>2127</v>
      </c>
      <c r="AQ1790" s="36" t="s">
        <v>2127</v>
      </c>
      <c r="AR1790" s="34" t="s">
        <v>5305</v>
      </c>
      <c r="AS1790" s="91" t="s">
        <v>7856</v>
      </c>
      <c r="AT1790" s="34">
        <v>3135704580</v>
      </c>
      <c r="AU1790" s="34" t="s">
        <v>2127</v>
      </c>
      <c r="AX1790" s="90"/>
      <c r="BA1790" s="91"/>
      <c r="BB1790" s="91"/>
      <c r="BC1790" s="91"/>
      <c r="BF1790" s="34" t="s">
        <v>4983</v>
      </c>
      <c r="BG1790" s="92" t="s">
        <v>2098</v>
      </c>
      <c r="BM1790" s="36" t="s">
        <v>131</v>
      </c>
      <c r="BN1790" s="34" t="s">
        <v>132</v>
      </c>
      <c r="BO1790" s="36">
        <v>0</v>
      </c>
      <c r="BQ1790" s="94"/>
      <c r="BS1790" s="36" t="s">
        <v>2127</v>
      </c>
      <c r="BU1790" s="95"/>
      <c r="BV1790" s="95"/>
      <c r="BW1790" s="61"/>
      <c r="BX1790" s="60"/>
      <c r="BY1790" s="59" t="str">
        <f t="shared" ca="1" si="136"/>
        <v/>
      </c>
      <c r="CD1790" s="68"/>
      <c r="CE1790" s="68"/>
      <c r="CF1790" s="67"/>
      <c r="CG1790"/>
      <c r="CH1790" s="2"/>
      <c r="CI1790" s="4" t="e">
        <f t="shared" si="137"/>
        <v>#DIV/0!</v>
      </c>
      <c r="CJ1790" s="5" t="str">
        <f t="shared" si="138"/>
        <v>SIN DATO</v>
      </c>
      <c r="CK1790" s="36">
        <v>0</v>
      </c>
      <c r="CL1790" s="66"/>
      <c r="CM1790" s="89">
        <v>44683</v>
      </c>
      <c r="CN1790" s="97">
        <v>44683</v>
      </c>
      <c r="CP1790"/>
      <c r="CQ1790" s="65"/>
      <c r="CR1790" s="65"/>
      <c r="CS1790" s="98"/>
      <c r="CT1790"/>
      <c r="CU1790"/>
      <c r="CV1790" s="97"/>
      <c r="CW1790" s="2"/>
      <c r="CX1790" s="82"/>
      <c r="DG1790" s="64"/>
      <c r="DI1790" s="89"/>
      <c r="DJ1790" s="89"/>
      <c r="DN1790" s="34"/>
      <c r="DO1790" s="34"/>
      <c r="DP1790" s="34"/>
      <c r="DQ1790" s="34"/>
      <c r="DR1790" s="34"/>
      <c r="DS1790" s="34" t="s">
        <v>2127</v>
      </c>
      <c r="DT1790" s="34"/>
      <c r="DU1790" s="47">
        <v>44683</v>
      </c>
      <c r="DY1790" s="1">
        <v>1</v>
      </c>
      <c r="DZ1790" t="s">
        <v>7941</v>
      </c>
      <c r="EA1790" s="4">
        <v>0.7</v>
      </c>
      <c r="EB1790" s="4">
        <v>108</v>
      </c>
      <c r="EC1790" s="4">
        <v>210</v>
      </c>
      <c r="ED1790" s="4">
        <v>112</v>
      </c>
      <c r="EF1790" s="4">
        <v>225</v>
      </c>
      <c r="EG1790" s="4">
        <v>23.8</v>
      </c>
      <c r="EJ1790"/>
      <c r="EL1790" s="34"/>
      <c r="EN1790" s="34"/>
    </row>
    <row r="1791" spans="1:144" x14ac:dyDescent="0.25">
      <c r="A1791" s="85">
        <v>2022</v>
      </c>
      <c r="B1791" s="87">
        <v>44830</v>
      </c>
      <c r="C1791" t="s">
        <v>121</v>
      </c>
      <c r="D1791" t="s">
        <v>122</v>
      </c>
      <c r="E1791" s="34" t="s">
        <v>7938</v>
      </c>
      <c r="F1791" s="34">
        <f t="shared" si="139"/>
        <v>1790</v>
      </c>
      <c r="G1791" s="34" t="s">
        <v>4985</v>
      </c>
      <c r="H1791">
        <v>18</v>
      </c>
      <c r="I1791" s="34" t="s">
        <v>6141</v>
      </c>
      <c r="J1791" s="34" t="s">
        <v>4988</v>
      </c>
      <c r="K1791" s="34" t="str">
        <f>VLOOKUP(J1791,[2]CodMpios!$B$347:$E$362,4,FALSE)</f>
        <v>18001 - Florencia</v>
      </c>
      <c r="L1791" s="34" t="str">
        <f>VLOOKUP($J1791,[2]Coord_Mpios_X_Y!$B$2:$K$1123,9,FALSE)</f>
        <v>1,749138703818</v>
      </c>
      <c r="M1791" s="34" t="str">
        <f>VLOOKUP($J1791,[2]Coord_Mpios_X_Y!$B$2:$K$1123,10,FALSE)</f>
        <v>-75,558239064333</v>
      </c>
      <c r="N1791" s="34" t="s">
        <v>139</v>
      </c>
      <c r="O1791" s="34" t="s">
        <v>126</v>
      </c>
      <c r="Q1791" s="34" t="s">
        <v>127</v>
      </c>
      <c r="R1791" s="34">
        <v>12201595</v>
      </c>
      <c r="S1791" s="34" t="str">
        <f t="shared" si="135"/>
        <v>CC12201595</v>
      </c>
      <c r="T1791" s="34" t="s">
        <v>5074</v>
      </c>
      <c r="V1791" s="34" t="s">
        <v>1054</v>
      </c>
      <c r="W1791" s="34" t="s">
        <v>1382</v>
      </c>
      <c r="X1791" s="87">
        <v>29647</v>
      </c>
      <c r="Y1791">
        <v>42</v>
      </c>
      <c r="Z1791" s="36">
        <f>VLOOKUP($Y1791,[2]Edades!$A$3:$H$153,4,FALSE)</f>
        <v>5</v>
      </c>
      <c r="AA1791" s="34" t="str">
        <f>VLOOKUP($Y1791,[2]Edades!$A$3:$H$153,6,FALSE)</f>
        <v>5 - Adultez</v>
      </c>
      <c r="AB1791" s="34">
        <f>VLOOKUP($Y1791,[2]Edades!$A$3:$H$153,7,FALSE)</f>
        <v>9</v>
      </c>
      <c r="AC1791" s="34" t="str">
        <f>VLOOKUP($Y1791,[2]Edades!$A$3:$H$153,8,FALSE)</f>
        <v>40-44</v>
      </c>
      <c r="AD1791" s="34" t="s">
        <v>129</v>
      </c>
      <c r="AE1791" s="1">
        <v>2</v>
      </c>
      <c r="AF1791" s="34" t="s">
        <v>130</v>
      </c>
      <c r="AG1791" s="34" t="s">
        <v>2127</v>
      </c>
      <c r="AH1791" s="34" t="s">
        <v>2127</v>
      </c>
      <c r="AK1791" s="34" t="s">
        <v>139</v>
      </c>
      <c r="AM1791" s="34" t="s">
        <v>2127</v>
      </c>
      <c r="AN1791" s="36" t="s">
        <v>2127</v>
      </c>
      <c r="AO1791" s="36" t="s">
        <v>2127</v>
      </c>
      <c r="AP1791" s="34" t="s">
        <v>2127</v>
      </c>
      <c r="AQ1791" s="36" t="s">
        <v>2127</v>
      </c>
      <c r="AR1791" s="34" t="s">
        <v>2098</v>
      </c>
      <c r="AS1791" s="91" t="s">
        <v>7857</v>
      </c>
      <c r="AT1791" s="34">
        <v>3108714047</v>
      </c>
      <c r="AU1791" s="34" t="s">
        <v>2127</v>
      </c>
      <c r="AX1791" s="90"/>
      <c r="BA1791" s="91"/>
      <c r="BB1791" s="91"/>
      <c r="BC1791" s="91"/>
      <c r="BF1791" s="34" t="s">
        <v>4983</v>
      </c>
      <c r="BG1791" s="92" t="s">
        <v>2098</v>
      </c>
      <c r="BM1791" s="36" t="s">
        <v>131</v>
      </c>
      <c r="BN1791" s="34" t="s">
        <v>132</v>
      </c>
      <c r="BO1791" s="36">
        <v>0</v>
      </c>
      <c r="BQ1791" s="94"/>
      <c r="BS1791" s="36" t="s">
        <v>2127</v>
      </c>
      <c r="BU1791" s="95"/>
      <c r="BV1791" s="95"/>
      <c r="BW1791" s="61"/>
      <c r="BX1791" s="60"/>
      <c r="BY1791" s="59" t="str">
        <f t="shared" ca="1" si="136"/>
        <v/>
      </c>
      <c r="CD1791" s="68"/>
      <c r="CE1791" s="68"/>
      <c r="CF1791" s="67"/>
      <c r="CG1791">
        <v>73</v>
      </c>
      <c r="CH1791" s="2">
        <v>158</v>
      </c>
      <c r="CI1791" s="4">
        <f t="shared" si="137"/>
        <v>29.242108636436463</v>
      </c>
      <c r="CJ1791" s="5" t="str">
        <f t="shared" si="138"/>
        <v>SOBREPESO</v>
      </c>
      <c r="CK1791" s="36">
        <v>0</v>
      </c>
      <c r="CL1791" s="66"/>
      <c r="CM1791" s="89">
        <v>44683</v>
      </c>
      <c r="CN1791" s="97">
        <v>44760</v>
      </c>
      <c r="CP1791"/>
      <c r="CQ1791" s="65"/>
      <c r="CR1791" s="65"/>
      <c r="CS1791" s="98"/>
      <c r="CT1791"/>
      <c r="CU1791"/>
      <c r="CV1791" s="97"/>
      <c r="CW1791" s="2">
        <v>130</v>
      </c>
      <c r="CX1791" s="82">
        <v>80</v>
      </c>
      <c r="DG1791" s="64"/>
      <c r="DI1791" s="89"/>
      <c r="DJ1791" s="89"/>
      <c r="DK1791" s="89">
        <v>44719</v>
      </c>
      <c r="DN1791" s="34"/>
      <c r="DO1791" s="34"/>
      <c r="DP1791" s="34"/>
      <c r="DQ1791" s="34"/>
      <c r="DR1791" s="34"/>
      <c r="DS1791" s="34" t="s">
        <v>2127</v>
      </c>
      <c r="DT1791" s="34"/>
      <c r="DU1791" s="47">
        <v>44760</v>
      </c>
      <c r="DY1791" s="1">
        <v>1</v>
      </c>
      <c r="DZ1791" t="s">
        <v>7941</v>
      </c>
      <c r="EA1791" s="4">
        <v>0.89</v>
      </c>
      <c r="EB1791" s="4"/>
      <c r="ED1791" s="4">
        <v>120</v>
      </c>
      <c r="EF1791" s="4">
        <v>109</v>
      </c>
      <c r="EG1791" s="4">
        <v>1.9</v>
      </c>
      <c r="EJ1791"/>
      <c r="EL1791" s="34"/>
      <c r="EN1791" s="34"/>
    </row>
    <row r="1792" spans="1:144" x14ac:dyDescent="0.25">
      <c r="A1792" s="85">
        <v>2022</v>
      </c>
      <c r="B1792" s="87">
        <v>44830</v>
      </c>
      <c r="C1792" t="s">
        <v>121</v>
      </c>
      <c r="D1792" t="s">
        <v>122</v>
      </c>
      <c r="E1792" s="34" t="s">
        <v>7938</v>
      </c>
      <c r="F1792" s="34">
        <f t="shared" si="139"/>
        <v>1791</v>
      </c>
      <c r="G1792" s="34" t="s">
        <v>4985</v>
      </c>
      <c r="H1792">
        <v>18</v>
      </c>
      <c r="I1792" s="34" t="s">
        <v>6141</v>
      </c>
      <c r="J1792" s="34" t="s">
        <v>4986</v>
      </c>
      <c r="K1792" s="34" t="str">
        <f>VLOOKUP(J1792,[2]CodMpios!$B$347:$E$362,4,FALSE)</f>
        <v>18756 - Solano</v>
      </c>
      <c r="L1792" s="34" t="str">
        <f>VLOOKUP($J1792,[2]Coord_Mpios_X_Y!$B$2:$K$1123,9,FALSE)</f>
        <v>0,211280845516</v>
      </c>
      <c r="M1792" s="34" t="str">
        <f>VLOOKUP($J1792,[2]Coord_Mpios_X_Y!$B$2:$K$1123,10,FALSE)</f>
        <v>-73,123867898891</v>
      </c>
      <c r="N1792" s="34" t="s">
        <v>125</v>
      </c>
      <c r="O1792" s="34" t="s">
        <v>126</v>
      </c>
      <c r="Q1792" s="34" t="s">
        <v>127</v>
      </c>
      <c r="R1792" s="34">
        <v>82361577</v>
      </c>
      <c r="S1792" s="34" t="str">
        <f t="shared" si="135"/>
        <v>CC82361577</v>
      </c>
      <c r="T1792" s="34" t="s">
        <v>5073</v>
      </c>
      <c r="U1792" s="34" t="s">
        <v>5072</v>
      </c>
      <c r="V1792" s="34" t="s">
        <v>5071</v>
      </c>
      <c r="W1792" s="34" t="s">
        <v>5070</v>
      </c>
      <c r="X1792" s="87">
        <v>27966</v>
      </c>
      <c r="Y1792">
        <v>46</v>
      </c>
      <c r="Z1792" s="36">
        <f>VLOOKUP($Y1792,[2]Edades!$A$3:$H$153,4,FALSE)</f>
        <v>5</v>
      </c>
      <c r="AA1792" s="34" t="str">
        <f>VLOOKUP($Y1792,[2]Edades!$A$3:$H$153,6,FALSE)</f>
        <v>5 - Adultez</v>
      </c>
      <c r="AB1792" s="34">
        <f>VLOOKUP($Y1792,[2]Edades!$A$3:$H$153,7,FALSE)</f>
        <v>10</v>
      </c>
      <c r="AC1792" s="34" t="str">
        <f>VLOOKUP($Y1792,[2]Edades!$A$3:$H$153,8,FALSE)</f>
        <v>45-49</v>
      </c>
      <c r="AD1792" s="34" t="s">
        <v>146</v>
      </c>
      <c r="AE1792">
        <v>1</v>
      </c>
      <c r="AF1792" s="34" t="s">
        <v>5066</v>
      </c>
      <c r="AG1792" s="34" t="s">
        <v>2127</v>
      </c>
      <c r="AH1792" s="34" t="s">
        <v>2127</v>
      </c>
      <c r="AK1792" s="34" t="s">
        <v>125</v>
      </c>
      <c r="AM1792" s="34" t="s">
        <v>2127</v>
      </c>
      <c r="AN1792" s="36" t="s">
        <v>2127</v>
      </c>
      <c r="AO1792" s="36" t="s">
        <v>2127</v>
      </c>
      <c r="AP1792" s="34" t="s">
        <v>2127</v>
      </c>
      <c r="AQ1792" s="36" t="s">
        <v>2127</v>
      </c>
      <c r="AR1792" s="34" t="s">
        <v>665</v>
      </c>
      <c r="AS1792" s="91" t="s">
        <v>7858</v>
      </c>
      <c r="AT1792" s="34">
        <v>3114207573</v>
      </c>
      <c r="AU1792" s="34" t="s">
        <v>2127</v>
      </c>
      <c r="AX1792" s="90"/>
      <c r="BA1792" s="91"/>
      <c r="BB1792" s="91"/>
      <c r="BC1792" s="91"/>
      <c r="BF1792" s="34" t="s">
        <v>4983</v>
      </c>
      <c r="BG1792" s="92" t="s">
        <v>2098</v>
      </c>
      <c r="BM1792" s="36" t="s">
        <v>131</v>
      </c>
      <c r="BN1792" s="34" t="s">
        <v>132</v>
      </c>
      <c r="BO1792" s="36">
        <v>0</v>
      </c>
      <c r="BQ1792" s="94"/>
      <c r="BS1792" s="36" t="s">
        <v>2127</v>
      </c>
      <c r="BU1792" s="95"/>
      <c r="BV1792" s="95"/>
      <c r="BW1792" s="61"/>
      <c r="BX1792" s="60"/>
      <c r="BY1792" s="59" t="str">
        <f t="shared" ca="1" si="136"/>
        <v/>
      </c>
      <c r="CD1792" s="68"/>
      <c r="CE1792" s="68"/>
      <c r="CF1792" s="67"/>
      <c r="CG1792"/>
      <c r="CH1792" s="2"/>
      <c r="CI1792" s="4" t="e">
        <f t="shared" si="137"/>
        <v>#DIV/0!</v>
      </c>
      <c r="CJ1792" s="5" t="str">
        <f t="shared" si="138"/>
        <v>SIN DATO</v>
      </c>
      <c r="CK1792" s="36">
        <v>0</v>
      </c>
      <c r="CL1792" s="66"/>
      <c r="CM1792" s="89">
        <v>44686</v>
      </c>
      <c r="CN1792" s="97">
        <v>44757</v>
      </c>
      <c r="CP1792"/>
      <c r="CQ1792" s="65"/>
      <c r="CR1792" s="65"/>
      <c r="CS1792" s="98"/>
      <c r="CT1792"/>
      <c r="CU1792"/>
      <c r="CV1792" s="97"/>
      <c r="CW1792" s="2"/>
      <c r="CX1792" s="82"/>
      <c r="DG1792" s="64"/>
      <c r="DI1792" s="89"/>
      <c r="DJ1792" s="89"/>
      <c r="DN1792" s="34"/>
      <c r="DO1792" s="34"/>
      <c r="DP1792" s="34"/>
      <c r="DQ1792" s="34"/>
      <c r="DR1792" s="34"/>
      <c r="DS1792" s="34" t="s">
        <v>2127</v>
      </c>
      <c r="DT1792" s="34"/>
      <c r="DU1792" s="47">
        <v>44757</v>
      </c>
      <c r="DY1792" s="1">
        <v>2</v>
      </c>
      <c r="DZ1792" t="s">
        <v>7941</v>
      </c>
      <c r="EA1792" s="4">
        <v>1.8</v>
      </c>
      <c r="EB1792" s="4">
        <v>115</v>
      </c>
      <c r="EC1792" s="4">
        <v>233</v>
      </c>
      <c r="ED1792" s="4">
        <v>143</v>
      </c>
      <c r="EE1792" s="4">
        <v>56.6</v>
      </c>
      <c r="EG1792" s="4">
        <v>12.7</v>
      </c>
      <c r="EJ1792"/>
      <c r="EL1792" s="34"/>
      <c r="EN1792" s="34"/>
    </row>
    <row r="1793" spans="1:144" x14ac:dyDescent="0.25">
      <c r="A1793" s="85">
        <v>2022</v>
      </c>
      <c r="B1793" s="87">
        <v>44830</v>
      </c>
      <c r="C1793" t="s">
        <v>121</v>
      </c>
      <c r="D1793" t="s">
        <v>122</v>
      </c>
      <c r="E1793" s="34" t="s">
        <v>7938</v>
      </c>
      <c r="F1793" s="34">
        <f t="shared" si="139"/>
        <v>1792</v>
      </c>
      <c r="G1793" s="34" t="s">
        <v>4985</v>
      </c>
      <c r="H1793">
        <v>18</v>
      </c>
      <c r="I1793" s="34" t="s">
        <v>6141</v>
      </c>
      <c r="J1793" s="34" t="s">
        <v>4986</v>
      </c>
      <c r="K1793" s="34" t="str">
        <f>VLOOKUP(J1793,[2]CodMpios!$B$347:$E$362,4,FALSE)</f>
        <v>18756 - Solano</v>
      </c>
      <c r="L1793" s="34" t="str">
        <f>VLOOKUP($J1793,[2]Coord_Mpios_X_Y!$B$2:$K$1123,9,FALSE)</f>
        <v>0,211280845516</v>
      </c>
      <c r="M1793" s="34" t="str">
        <f>VLOOKUP($J1793,[2]Coord_Mpios_X_Y!$B$2:$K$1123,10,FALSE)</f>
        <v>-73,123867898891</v>
      </c>
      <c r="N1793" s="34" t="s">
        <v>125</v>
      </c>
      <c r="O1793" s="34" t="s">
        <v>126</v>
      </c>
      <c r="Q1793" s="34" t="s">
        <v>127</v>
      </c>
      <c r="R1793" s="34">
        <v>12020367</v>
      </c>
      <c r="S1793" s="34" t="str">
        <f t="shared" si="135"/>
        <v>CC12020367</v>
      </c>
      <c r="T1793" s="34" t="s">
        <v>5069</v>
      </c>
      <c r="V1793" s="34" t="s">
        <v>5068</v>
      </c>
      <c r="W1793" s="34" t="s">
        <v>5067</v>
      </c>
      <c r="X1793" s="87">
        <v>30690</v>
      </c>
      <c r="Y1793">
        <v>39</v>
      </c>
      <c r="Z1793" s="36">
        <f>VLOOKUP($Y1793,[2]Edades!$A$3:$H$153,4,FALSE)</f>
        <v>5</v>
      </c>
      <c r="AA1793" s="34" t="str">
        <f>VLOOKUP($Y1793,[2]Edades!$A$3:$H$153,6,FALSE)</f>
        <v>5 - Adultez</v>
      </c>
      <c r="AB1793" s="34">
        <f>VLOOKUP($Y1793,[2]Edades!$A$3:$H$153,7,FALSE)</f>
        <v>8</v>
      </c>
      <c r="AC1793" s="34" t="str">
        <f>VLOOKUP($Y1793,[2]Edades!$A$3:$H$153,8,FALSE)</f>
        <v>35-39</v>
      </c>
      <c r="AD1793" s="34" t="s">
        <v>146</v>
      </c>
      <c r="AE1793">
        <v>1</v>
      </c>
      <c r="AF1793" s="34" t="s">
        <v>5066</v>
      </c>
      <c r="AG1793" s="34" t="s">
        <v>2127</v>
      </c>
      <c r="AH1793" s="34" t="s">
        <v>2127</v>
      </c>
      <c r="AK1793" s="34" t="s">
        <v>125</v>
      </c>
      <c r="AM1793" s="34" t="s">
        <v>2127</v>
      </c>
      <c r="AN1793" s="36" t="s">
        <v>2127</v>
      </c>
      <c r="AO1793" s="36" t="s">
        <v>2127</v>
      </c>
      <c r="AP1793" s="34" t="s">
        <v>2127</v>
      </c>
      <c r="AQ1793" s="36" t="s">
        <v>2127</v>
      </c>
      <c r="AR1793" s="34" t="s">
        <v>665</v>
      </c>
      <c r="AS1793" s="91" t="s">
        <v>7858</v>
      </c>
      <c r="AT1793" s="34">
        <v>3217409206</v>
      </c>
      <c r="AU1793" s="34" t="s">
        <v>2127</v>
      </c>
      <c r="AX1793" s="90"/>
      <c r="BA1793" s="91"/>
      <c r="BB1793" s="91"/>
      <c r="BC1793" s="91"/>
      <c r="BF1793" s="34" t="s">
        <v>4983</v>
      </c>
      <c r="BG1793" s="92" t="s">
        <v>2098</v>
      </c>
      <c r="BM1793" s="36" t="s">
        <v>131</v>
      </c>
      <c r="BN1793" s="34" t="s">
        <v>132</v>
      </c>
      <c r="BO1793" s="36">
        <v>0</v>
      </c>
      <c r="BQ1793" s="94"/>
      <c r="BS1793" s="36" t="s">
        <v>2127</v>
      </c>
      <c r="BU1793" s="95"/>
      <c r="BV1793" s="95"/>
      <c r="BW1793" s="61"/>
      <c r="BX1793" s="60"/>
      <c r="BY1793" s="59" t="str">
        <f t="shared" ca="1" si="136"/>
        <v/>
      </c>
      <c r="CD1793" s="68"/>
      <c r="CE1793" s="68"/>
      <c r="CF1793" s="67"/>
      <c r="CG1793"/>
      <c r="CH1793" s="2"/>
      <c r="CI1793" s="4" t="e">
        <f t="shared" si="137"/>
        <v>#DIV/0!</v>
      </c>
      <c r="CJ1793" s="5" t="str">
        <f t="shared" si="138"/>
        <v>SIN DATO</v>
      </c>
      <c r="CK1793" s="36">
        <v>0</v>
      </c>
      <c r="CL1793" s="66"/>
      <c r="CM1793" s="89">
        <v>44686</v>
      </c>
      <c r="CN1793" s="97">
        <v>44799</v>
      </c>
      <c r="CP1793"/>
      <c r="CQ1793" s="65"/>
      <c r="CR1793" s="65"/>
      <c r="CS1793" s="98"/>
      <c r="CT1793"/>
      <c r="CU1793"/>
      <c r="CV1793" s="97"/>
      <c r="CW1793" s="2"/>
      <c r="CX1793" s="82"/>
      <c r="DG1793" s="64"/>
      <c r="DI1793" s="89"/>
      <c r="DJ1793" s="89"/>
      <c r="DN1793" s="34"/>
      <c r="DO1793" s="34"/>
      <c r="DP1793" s="34"/>
      <c r="DQ1793" s="34"/>
      <c r="DR1793" s="34"/>
      <c r="DS1793" s="34" t="s">
        <v>2127</v>
      </c>
      <c r="DT1793" s="34"/>
      <c r="DU1793" s="47">
        <v>44799</v>
      </c>
      <c r="DY1793" s="1">
        <v>1</v>
      </c>
      <c r="DZ1793" t="s">
        <v>7939</v>
      </c>
      <c r="EA1793" s="4">
        <v>0.87</v>
      </c>
      <c r="EB1793" s="4">
        <v>94</v>
      </c>
      <c r="EC1793" s="4">
        <v>228</v>
      </c>
      <c r="ED1793" s="4">
        <v>156</v>
      </c>
      <c r="EE1793" s="4">
        <v>47</v>
      </c>
      <c r="EF1793" s="4">
        <v>125</v>
      </c>
      <c r="EG1793" s="4">
        <v>2</v>
      </c>
      <c r="EJ1793"/>
      <c r="EL1793" s="34"/>
      <c r="EN1793" s="34"/>
    </row>
    <row r="1794" spans="1:144" x14ac:dyDescent="0.25">
      <c r="A1794" s="85">
        <v>2022</v>
      </c>
      <c r="B1794" s="87">
        <v>44830</v>
      </c>
      <c r="C1794" t="s">
        <v>121</v>
      </c>
      <c r="D1794" t="s">
        <v>122</v>
      </c>
      <c r="E1794" s="34" t="s">
        <v>7938</v>
      </c>
      <c r="F1794" s="34">
        <f t="shared" si="139"/>
        <v>1793</v>
      </c>
      <c r="G1794" s="34" t="s">
        <v>4985</v>
      </c>
      <c r="H1794">
        <v>18</v>
      </c>
      <c r="I1794" s="34" t="s">
        <v>6141</v>
      </c>
      <c r="J1794" s="34" t="s">
        <v>4991</v>
      </c>
      <c r="K1794" s="34" t="str">
        <f>VLOOKUP(J1794,[2]CodMpios!$B$347:$E$362,4,FALSE)</f>
        <v>18592 - Puerto Rico</v>
      </c>
      <c r="L1794" s="34" t="str">
        <f>VLOOKUP($J1794,[2]Coord_Mpios_X_Y!$B$2:$K$1123,9,FALSE)</f>
        <v>2,018940891255</v>
      </c>
      <c r="M1794" s="34" t="str">
        <f>VLOOKUP($J1794,[2]Coord_Mpios_X_Y!$B$2:$K$1123,10,FALSE)</f>
        <v>-75,073086267336</v>
      </c>
      <c r="N1794" s="34" t="s">
        <v>6142</v>
      </c>
      <c r="O1794" s="34" t="s">
        <v>126</v>
      </c>
      <c r="Q1794" s="34" t="s">
        <v>127</v>
      </c>
      <c r="R1794" s="34">
        <v>17627652</v>
      </c>
      <c r="S1794" s="34" t="str">
        <f t="shared" ref="S1794:S1857" si="140">CONCATENATE(Q1794,R1794)</f>
        <v>CC17627652</v>
      </c>
      <c r="T1794" s="34" t="s">
        <v>262</v>
      </c>
      <c r="V1794" s="34" t="s">
        <v>5065</v>
      </c>
      <c r="W1794" s="34" t="s">
        <v>5064</v>
      </c>
      <c r="X1794" s="87">
        <v>20079</v>
      </c>
      <c r="Y1794">
        <v>68</v>
      </c>
      <c r="Z1794" s="36">
        <f>VLOOKUP($Y1794,[2]Edades!$A$3:$H$153,4,FALSE)</f>
        <v>6</v>
      </c>
      <c r="AA1794" s="34" t="str">
        <f>VLOOKUP($Y1794,[2]Edades!$A$3:$H$153,6,FALSE)</f>
        <v>6 - Persona mayor</v>
      </c>
      <c r="AB1794" s="34">
        <f>VLOOKUP($Y1794,[2]Edades!$A$3:$H$153,7,FALSE)</f>
        <v>14</v>
      </c>
      <c r="AC1794" s="34" t="str">
        <f>VLOOKUP($Y1794,[2]Edades!$A$3:$H$153,8,FALSE)</f>
        <v>65-69</v>
      </c>
      <c r="AD1794" s="34" t="s">
        <v>146</v>
      </c>
      <c r="AE1794">
        <v>1</v>
      </c>
      <c r="AF1794" s="34" t="s">
        <v>2137</v>
      </c>
      <c r="AG1794" s="34" t="s">
        <v>2127</v>
      </c>
      <c r="AH1794" s="34" t="s">
        <v>2127</v>
      </c>
      <c r="AK1794" s="34" t="s">
        <v>6142</v>
      </c>
      <c r="AM1794" s="34" t="s">
        <v>2127</v>
      </c>
      <c r="AN1794" s="36" t="s">
        <v>2127</v>
      </c>
      <c r="AO1794" s="36" t="s">
        <v>2127</v>
      </c>
      <c r="AP1794" s="34" t="s">
        <v>2127</v>
      </c>
      <c r="AQ1794" s="36" t="s">
        <v>2127</v>
      </c>
      <c r="AR1794" s="34" t="s">
        <v>5063</v>
      </c>
      <c r="AS1794" s="91" t="s">
        <v>7859</v>
      </c>
      <c r="AT1794" s="34">
        <v>3118460731</v>
      </c>
      <c r="AU1794" s="34" t="s">
        <v>2127</v>
      </c>
      <c r="AX1794" s="90"/>
      <c r="BA1794" s="91"/>
      <c r="BB1794" s="91"/>
      <c r="BC1794" s="91"/>
      <c r="BF1794" s="34" t="s">
        <v>4983</v>
      </c>
      <c r="BG1794" s="92" t="s">
        <v>5063</v>
      </c>
      <c r="BM1794" s="36" t="s">
        <v>131</v>
      </c>
      <c r="BN1794" s="34" t="s">
        <v>132</v>
      </c>
      <c r="BO1794" s="36">
        <v>0</v>
      </c>
      <c r="BQ1794" s="94"/>
      <c r="BS1794" s="36" t="s">
        <v>2127</v>
      </c>
      <c r="BU1794" s="95"/>
      <c r="BV1794" s="95"/>
      <c r="BW1794" s="61"/>
      <c r="BX1794" s="60"/>
      <c r="BY1794" s="59" t="str">
        <f t="shared" ref="BY1794:BY1862" ca="1" si="141">IFERROR(IF(BW1794="","",BW1794-TODAY()),"SIN DATO")</f>
        <v/>
      </c>
      <c r="CD1794" s="68"/>
      <c r="CE1794" s="68"/>
      <c r="CF1794" s="67"/>
      <c r="CG1794"/>
      <c r="CH1794" s="2"/>
      <c r="CI1794" s="4" t="e">
        <f t="shared" ref="CI1794:CI1857" si="142">(CG1794/((CH1794/100)*(CH1794/100)))</f>
        <v>#DIV/0!</v>
      </c>
      <c r="CJ1794" s="5" t="str">
        <f t="shared" ref="CJ1794:CJ1857" si="143">IFERROR(IF(CI1794&lt;=18.5,"BAJO PESO",IF(AND(CI1794&gt;18.5,CI1794&lt;25),"NORMAL",IF(AND(CI1794&gt;=25,CI1794&lt;=30),"SOBREPESO","OBESIDAD"))),"SIN DATO")</f>
        <v>SIN DATO</v>
      </c>
      <c r="CK1794" s="36">
        <v>0</v>
      </c>
      <c r="CL1794" s="66"/>
      <c r="CM1794" s="89">
        <v>44690</v>
      </c>
      <c r="CN1794" s="97">
        <v>44690</v>
      </c>
      <c r="CP1794"/>
      <c r="CQ1794" s="65"/>
      <c r="CR1794" s="65"/>
      <c r="CS1794" s="98"/>
      <c r="CT1794"/>
      <c r="CU1794"/>
      <c r="CV1794" s="97"/>
      <c r="CW1794" s="2"/>
      <c r="CX1794" s="82"/>
      <c r="DG1794" s="64"/>
      <c r="DI1794" s="89"/>
      <c r="DJ1794" s="89"/>
      <c r="DN1794" s="34"/>
      <c r="DO1794" s="34"/>
      <c r="DP1794" s="34"/>
      <c r="DQ1794" s="34"/>
      <c r="DR1794" s="34"/>
      <c r="DS1794" s="34" t="s">
        <v>2127</v>
      </c>
      <c r="DT1794" s="34"/>
      <c r="DZ1794" t="s">
        <v>7941</v>
      </c>
      <c r="EB1794" s="4"/>
      <c r="EJ1794"/>
      <c r="EL1794" s="34"/>
      <c r="EN1794" s="34"/>
    </row>
    <row r="1795" spans="1:144" x14ac:dyDescent="0.25">
      <c r="A1795" s="85">
        <v>2022</v>
      </c>
      <c r="B1795" s="87">
        <v>44830</v>
      </c>
      <c r="C1795" t="s">
        <v>121</v>
      </c>
      <c r="D1795" t="s">
        <v>122</v>
      </c>
      <c r="E1795" s="34" t="s">
        <v>7938</v>
      </c>
      <c r="F1795" s="34">
        <f t="shared" ref="F1795:F1862" si="144">F1794+1</f>
        <v>1794</v>
      </c>
      <c r="G1795" s="34" t="s">
        <v>4985</v>
      </c>
      <c r="H1795">
        <v>18</v>
      </c>
      <c r="I1795" s="34" t="s">
        <v>6141</v>
      </c>
      <c r="J1795" s="34" t="s">
        <v>4988</v>
      </c>
      <c r="K1795" s="34" t="str">
        <f>VLOOKUP(J1795,[2]CodMpios!$B$347:$E$362,4,FALSE)</f>
        <v>18001 - Florencia</v>
      </c>
      <c r="L1795" s="34" t="str">
        <f>VLOOKUP($J1795,[2]Coord_Mpios_X_Y!$B$2:$K$1123,9,FALSE)</f>
        <v>1,749138703818</v>
      </c>
      <c r="M1795" s="34" t="str">
        <f>VLOOKUP($J1795,[2]Coord_Mpios_X_Y!$B$2:$K$1123,10,FALSE)</f>
        <v>-75,558239064333</v>
      </c>
      <c r="N1795" s="34" t="s">
        <v>6142</v>
      </c>
      <c r="O1795" s="34" t="s">
        <v>126</v>
      </c>
      <c r="Q1795" s="34" t="s">
        <v>127</v>
      </c>
      <c r="R1795" s="34">
        <v>26616025</v>
      </c>
      <c r="S1795" s="34" t="str">
        <f t="shared" si="140"/>
        <v>CC26616025</v>
      </c>
      <c r="T1795" s="34" t="s">
        <v>896</v>
      </c>
      <c r="V1795" s="34" t="s">
        <v>5062</v>
      </c>
      <c r="W1795" s="34" t="s">
        <v>273</v>
      </c>
      <c r="X1795" s="87">
        <v>17656</v>
      </c>
      <c r="Y1795">
        <v>74</v>
      </c>
      <c r="Z1795" s="36">
        <f>VLOOKUP($Y1795,[2]Edades!$A$3:$H$153,4,FALSE)</f>
        <v>6</v>
      </c>
      <c r="AA1795" s="34" t="str">
        <f>VLOOKUP($Y1795,[2]Edades!$A$3:$H$153,6,FALSE)</f>
        <v>6 - Persona mayor</v>
      </c>
      <c r="AB1795" s="34">
        <f>VLOOKUP($Y1795,[2]Edades!$A$3:$H$153,7,FALSE)</f>
        <v>15</v>
      </c>
      <c r="AC1795" s="34" t="str">
        <f>VLOOKUP($Y1795,[2]Edades!$A$3:$H$153,8,FALSE)</f>
        <v>70-74</v>
      </c>
      <c r="AD1795" s="34" t="s">
        <v>129</v>
      </c>
      <c r="AE1795" s="1">
        <v>2</v>
      </c>
      <c r="AF1795" s="34" t="s">
        <v>2137</v>
      </c>
      <c r="AG1795" s="34" t="s">
        <v>2127</v>
      </c>
      <c r="AH1795" s="34" t="s">
        <v>2127</v>
      </c>
      <c r="AK1795" s="34" t="s">
        <v>6142</v>
      </c>
      <c r="AM1795" s="34" t="s">
        <v>2127</v>
      </c>
      <c r="AN1795" s="36" t="s">
        <v>2127</v>
      </c>
      <c r="AO1795" s="36" t="s">
        <v>2127</v>
      </c>
      <c r="AP1795" s="34" t="s">
        <v>2127</v>
      </c>
      <c r="AQ1795" s="36" t="s">
        <v>2127</v>
      </c>
      <c r="AR1795" s="34" t="s">
        <v>2098</v>
      </c>
      <c r="AS1795" s="91" t="s">
        <v>7860</v>
      </c>
      <c r="AT1795" s="34">
        <v>3108520862</v>
      </c>
      <c r="AU1795" s="34" t="s">
        <v>2127</v>
      </c>
      <c r="AX1795" s="90"/>
      <c r="BA1795" s="91"/>
      <c r="BB1795" s="91"/>
      <c r="BC1795" s="91"/>
      <c r="BF1795" s="34" t="s">
        <v>4983</v>
      </c>
      <c r="BG1795" s="92" t="s">
        <v>2098</v>
      </c>
      <c r="BM1795" s="36" t="s">
        <v>131</v>
      </c>
      <c r="BN1795" s="34" t="s">
        <v>132</v>
      </c>
      <c r="BO1795" s="36">
        <v>0</v>
      </c>
      <c r="BQ1795" s="94"/>
      <c r="BS1795" s="36" t="s">
        <v>2127</v>
      </c>
      <c r="BU1795" s="95"/>
      <c r="BV1795" s="95"/>
      <c r="BW1795" s="61"/>
      <c r="BX1795" s="60"/>
      <c r="BY1795" s="59" t="str">
        <f t="shared" ca="1" si="141"/>
        <v/>
      </c>
      <c r="CD1795" s="68"/>
      <c r="CE1795" s="68"/>
      <c r="CF1795" s="67"/>
      <c r="CG1795">
        <v>66</v>
      </c>
      <c r="CH1795" s="2">
        <v>155</v>
      </c>
      <c r="CI1795" s="4">
        <f t="shared" si="142"/>
        <v>27.471383975026011</v>
      </c>
      <c r="CJ1795" s="5" t="str">
        <f t="shared" si="143"/>
        <v>SOBREPESO</v>
      </c>
      <c r="CK1795" s="36">
        <v>0</v>
      </c>
      <c r="CL1795" s="66"/>
      <c r="CM1795" s="89">
        <v>44697</v>
      </c>
      <c r="CN1795" s="97">
        <v>44760</v>
      </c>
      <c r="CP1795"/>
      <c r="CQ1795" s="65"/>
      <c r="CR1795" s="65"/>
      <c r="CS1795" s="98"/>
      <c r="CT1795"/>
      <c r="CU1795"/>
      <c r="CV1795" s="97"/>
      <c r="CW1795" s="2">
        <v>98</v>
      </c>
      <c r="CX1795" s="82">
        <v>55</v>
      </c>
      <c r="DG1795" s="64"/>
      <c r="DI1795" s="89"/>
      <c r="DJ1795" s="89"/>
      <c r="DN1795" s="34"/>
      <c r="DO1795" s="34"/>
      <c r="DP1795" s="34"/>
      <c r="DQ1795" s="34"/>
      <c r="DR1795" s="34"/>
      <c r="DS1795" s="34" t="s">
        <v>2127</v>
      </c>
      <c r="DT1795" s="34"/>
      <c r="DU1795" s="47">
        <v>44760</v>
      </c>
      <c r="DY1795" s="1">
        <v>2</v>
      </c>
      <c r="DZ1795" t="s">
        <v>7941</v>
      </c>
      <c r="EB1795" s="4"/>
      <c r="EJ1795"/>
      <c r="EL1795" s="34"/>
      <c r="EN1795" s="34"/>
    </row>
    <row r="1796" spans="1:144" x14ac:dyDescent="0.25">
      <c r="A1796" s="85">
        <v>2022</v>
      </c>
      <c r="B1796" s="87">
        <v>44830</v>
      </c>
      <c r="C1796" t="s">
        <v>121</v>
      </c>
      <c r="D1796" t="s">
        <v>122</v>
      </c>
      <c r="E1796" s="34" t="s">
        <v>7938</v>
      </c>
      <c r="F1796" s="34">
        <f t="shared" si="144"/>
        <v>1795</v>
      </c>
      <c r="G1796" s="34" t="s">
        <v>4985</v>
      </c>
      <c r="H1796">
        <v>18</v>
      </c>
      <c r="I1796" s="34" t="s">
        <v>6141</v>
      </c>
      <c r="J1796" s="34" t="s">
        <v>4984</v>
      </c>
      <c r="K1796" s="34" t="str">
        <f>VLOOKUP(J1796,[2]CodMpios!$B$347:$E$362,4,FALSE)</f>
        <v>18753 - San Vicente Del Caguán</v>
      </c>
      <c r="L1796" s="34" t="str">
        <f>VLOOKUP($J1796,[2]Coord_Mpios_X_Y!$B$2:$K$1123,9,FALSE)</f>
        <v>1,567801695842</v>
      </c>
      <c r="M1796" s="34" t="str">
        <f>VLOOKUP($J1796,[2]Coord_Mpios_X_Y!$B$2:$K$1123,10,FALSE)</f>
        <v>-74,262977514784</v>
      </c>
      <c r="N1796" s="34" t="s">
        <v>139</v>
      </c>
      <c r="O1796" s="34" t="s">
        <v>126</v>
      </c>
      <c r="Q1796" s="34" t="s">
        <v>127</v>
      </c>
      <c r="R1796" s="34">
        <v>4903836</v>
      </c>
      <c r="S1796" s="34" t="str">
        <f t="shared" si="140"/>
        <v>CC4903836</v>
      </c>
      <c r="T1796" s="34" t="s">
        <v>5061</v>
      </c>
      <c r="V1796" s="34" t="s">
        <v>5051</v>
      </c>
      <c r="W1796" s="34" t="s">
        <v>161</v>
      </c>
      <c r="X1796" s="87">
        <v>15764</v>
      </c>
      <c r="Y1796">
        <v>80</v>
      </c>
      <c r="Z1796" s="36">
        <f>VLOOKUP($Y1796,[2]Edades!$A$3:$H$153,4,FALSE)</f>
        <v>6</v>
      </c>
      <c r="AA1796" s="34" t="str">
        <f>VLOOKUP($Y1796,[2]Edades!$A$3:$H$153,6,FALSE)</f>
        <v>6 - Persona mayor</v>
      </c>
      <c r="AB1796" s="34">
        <f>VLOOKUP($Y1796,[2]Edades!$A$3:$H$153,7,FALSE)</f>
        <v>17</v>
      </c>
      <c r="AC1796" s="34" t="str">
        <f>VLOOKUP($Y1796,[2]Edades!$A$3:$H$153,8,FALSE)</f>
        <v>80 Y MÁS</v>
      </c>
      <c r="AD1796" s="34" t="s">
        <v>146</v>
      </c>
      <c r="AE1796">
        <v>1</v>
      </c>
      <c r="AF1796" s="34" t="s">
        <v>2137</v>
      </c>
      <c r="AG1796" s="34" t="s">
        <v>2127</v>
      </c>
      <c r="AH1796" s="34" t="s">
        <v>2127</v>
      </c>
      <c r="AK1796" s="34" t="s">
        <v>139</v>
      </c>
      <c r="AM1796" s="34" t="s">
        <v>2127</v>
      </c>
      <c r="AN1796" s="36" t="s">
        <v>2127</v>
      </c>
      <c r="AO1796" s="36" t="s">
        <v>2127</v>
      </c>
      <c r="AP1796" s="34" t="s">
        <v>2127</v>
      </c>
      <c r="AQ1796" s="36" t="s">
        <v>2127</v>
      </c>
      <c r="AR1796" s="34" t="s">
        <v>2098</v>
      </c>
      <c r="AS1796" s="91" t="s">
        <v>7861</v>
      </c>
      <c r="AT1796" s="34">
        <v>3208647346</v>
      </c>
      <c r="AU1796" s="34" t="s">
        <v>2127</v>
      </c>
      <c r="AX1796" s="90"/>
      <c r="BA1796" s="91"/>
      <c r="BB1796" s="91"/>
      <c r="BC1796" s="91"/>
      <c r="BF1796" s="34" t="s">
        <v>4983</v>
      </c>
      <c r="BG1796" s="92" t="s">
        <v>2098</v>
      </c>
      <c r="BM1796" s="36" t="s">
        <v>131</v>
      </c>
      <c r="BN1796" s="34" t="s">
        <v>132</v>
      </c>
      <c r="BO1796" s="36">
        <v>0</v>
      </c>
      <c r="BQ1796" s="94"/>
      <c r="BS1796" s="36" t="s">
        <v>2127</v>
      </c>
      <c r="BU1796" s="95"/>
      <c r="BV1796" s="95"/>
      <c r="BW1796" s="61"/>
      <c r="BX1796" s="60"/>
      <c r="BY1796" s="59" t="str">
        <f t="shared" ca="1" si="141"/>
        <v/>
      </c>
      <c r="CD1796" s="68"/>
      <c r="CE1796" s="68"/>
      <c r="CF1796" s="67"/>
      <c r="CG1796">
        <v>82</v>
      </c>
      <c r="CH1796" s="2">
        <v>167</v>
      </c>
      <c r="CI1796" s="4">
        <f t="shared" si="142"/>
        <v>29.402273297715947</v>
      </c>
      <c r="CJ1796" s="5" t="str">
        <f t="shared" si="143"/>
        <v>SOBREPESO</v>
      </c>
      <c r="CK1796" s="36">
        <v>0</v>
      </c>
      <c r="CL1796" s="66"/>
      <c r="CM1796" s="89">
        <v>44651</v>
      </c>
      <c r="CN1796" s="97">
        <v>44692</v>
      </c>
      <c r="CP1796"/>
      <c r="CQ1796" s="65"/>
      <c r="CR1796" s="65"/>
      <c r="CS1796" s="98"/>
      <c r="CT1796"/>
      <c r="CU1796"/>
      <c r="CV1796" s="97"/>
      <c r="CW1796" s="2">
        <v>120</v>
      </c>
      <c r="CX1796" s="82">
        <v>60</v>
      </c>
      <c r="DG1796" s="64"/>
      <c r="DI1796" s="89"/>
      <c r="DJ1796" s="89"/>
      <c r="DN1796" s="34"/>
      <c r="DO1796" s="34"/>
      <c r="DP1796" s="34"/>
      <c r="DQ1796" s="34"/>
      <c r="DR1796" s="34"/>
      <c r="DS1796" s="34" t="s">
        <v>2127</v>
      </c>
      <c r="DT1796" s="34"/>
      <c r="DU1796" s="47">
        <v>44692</v>
      </c>
      <c r="DY1796" s="1">
        <v>3</v>
      </c>
      <c r="DZ1796" t="s">
        <v>7941</v>
      </c>
      <c r="EA1796" s="4">
        <v>1.26</v>
      </c>
      <c r="EB1796" s="4">
        <v>136</v>
      </c>
      <c r="EC1796" s="4">
        <v>137</v>
      </c>
      <c r="ED1796" s="4">
        <v>75.400000000000006</v>
      </c>
      <c r="EE1796" s="4">
        <v>34</v>
      </c>
      <c r="EF1796" s="4">
        <v>138</v>
      </c>
      <c r="EG1796" s="4">
        <v>2.1</v>
      </c>
      <c r="EJ1796"/>
      <c r="EL1796" s="34"/>
      <c r="EN1796" s="34"/>
    </row>
    <row r="1797" spans="1:144" x14ac:dyDescent="0.25">
      <c r="A1797" s="85">
        <v>2022</v>
      </c>
      <c r="B1797" s="87">
        <v>44830</v>
      </c>
      <c r="C1797" t="s">
        <v>121</v>
      </c>
      <c r="D1797" t="s">
        <v>122</v>
      </c>
      <c r="E1797" s="34" t="s">
        <v>7938</v>
      </c>
      <c r="F1797" s="34">
        <f t="shared" si="144"/>
        <v>1796</v>
      </c>
      <c r="G1797" s="34" t="s">
        <v>4985</v>
      </c>
      <c r="H1797">
        <v>18</v>
      </c>
      <c r="I1797" s="34" t="s">
        <v>6141</v>
      </c>
      <c r="J1797" s="34" t="s">
        <v>5007</v>
      </c>
      <c r="K1797" s="34" t="str">
        <f>VLOOKUP(J1797,[2]CodMpios!$B$347:$E$362,4,FALSE)</f>
        <v>18410 - La Montañita</v>
      </c>
      <c r="L1797" s="34" t="str">
        <f>VLOOKUP($J1797,[2]Coord_Mpios_X_Y!$B$2:$K$1123,9,FALSE)</f>
        <v>1,302860442333</v>
      </c>
      <c r="M1797" s="34" t="str">
        <f>VLOOKUP($J1797,[2]Coord_Mpios_X_Y!$B$2:$K$1123,10,FALSE)</f>
        <v>-75,235727318747</v>
      </c>
      <c r="N1797" s="34" t="s">
        <v>139</v>
      </c>
      <c r="O1797" s="34" t="s">
        <v>126</v>
      </c>
      <c r="Q1797" s="34" t="s">
        <v>127</v>
      </c>
      <c r="R1797" s="34">
        <v>36277697</v>
      </c>
      <c r="S1797" s="34" t="str">
        <f t="shared" si="140"/>
        <v>CC36277697</v>
      </c>
      <c r="T1797" s="34" t="s">
        <v>1095</v>
      </c>
      <c r="U1797" s="34" t="s">
        <v>392</v>
      </c>
      <c r="V1797" s="34" t="s">
        <v>5053</v>
      </c>
      <c r="W1797" s="34" t="s">
        <v>135</v>
      </c>
      <c r="X1797" s="87">
        <v>24945</v>
      </c>
      <c r="Y1797">
        <v>54</v>
      </c>
      <c r="Z1797" s="36">
        <f>VLOOKUP($Y1797,[2]Edades!$A$3:$H$153,4,FALSE)</f>
        <v>5</v>
      </c>
      <c r="AA1797" s="34" t="str">
        <f>VLOOKUP($Y1797,[2]Edades!$A$3:$H$153,6,FALSE)</f>
        <v>5 - Adultez</v>
      </c>
      <c r="AB1797" s="34">
        <f>VLOOKUP($Y1797,[2]Edades!$A$3:$H$153,7,FALSE)</f>
        <v>11</v>
      </c>
      <c r="AC1797" s="34" t="str">
        <f>VLOOKUP($Y1797,[2]Edades!$A$3:$H$153,8,FALSE)</f>
        <v>50-54</v>
      </c>
      <c r="AD1797" s="34" t="s">
        <v>129</v>
      </c>
      <c r="AE1797" s="1">
        <v>2</v>
      </c>
      <c r="AF1797" s="34" t="s">
        <v>130</v>
      </c>
      <c r="AG1797" s="34" t="s">
        <v>2127</v>
      </c>
      <c r="AH1797" s="34" t="s">
        <v>2127</v>
      </c>
      <c r="AK1797" s="34" t="s">
        <v>139</v>
      </c>
      <c r="AM1797" s="34" t="s">
        <v>2127</v>
      </c>
      <c r="AN1797" s="36" t="s">
        <v>2127</v>
      </c>
      <c r="AO1797" s="36" t="s">
        <v>2127</v>
      </c>
      <c r="AP1797" s="34" t="s">
        <v>2127</v>
      </c>
      <c r="AQ1797" s="36" t="s">
        <v>2127</v>
      </c>
      <c r="AR1797" s="34" t="s">
        <v>5919</v>
      </c>
      <c r="AS1797" s="91" t="s">
        <v>7862</v>
      </c>
      <c r="AT1797" s="34">
        <v>3219415142</v>
      </c>
      <c r="AU1797" s="34" t="s">
        <v>2127</v>
      </c>
      <c r="AX1797" s="90"/>
      <c r="BA1797" s="91"/>
      <c r="BB1797" s="91"/>
      <c r="BC1797" s="91"/>
      <c r="BF1797" s="34" t="s">
        <v>4983</v>
      </c>
      <c r="BG1797" s="92" t="s">
        <v>2098</v>
      </c>
      <c r="BM1797" s="36" t="s">
        <v>131</v>
      </c>
      <c r="BN1797" s="34" t="s">
        <v>132</v>
      </c>
      <c r="BO1797" s="36">
        <v>0</v>
      </c>
      <c r="BQ1797" s="94"/>
      <c r="BS1797" s="36" t="s">
        <v>2127</v>
      </c>
      <c r="BU1797" s="95"/>
      <c r="BV1797" s="95"/>
      <c r="BW1797" s="61"/>
      <c r="BX1797" s="60"/>
      <c r="BY1797" s="59" t="str">
        <f t="shared" ca="1" si="141"/>
        <v/>
      </c>
      <c r="CD1797" s="68"/>
      <c r="CE1797" s="68"/>
      <c r="CF1797" s="67"/>
      <c r="CG1797"/>
      <c r="CH1797" s="2"/>
      <c r="CI1797" s="4" t="e">
        <f t="shared" si="142"/>
        <v>#DIV/0!</v>
      </c>
      <c r="CJ1797" s="5" t="str">
        <f t="shared" si="143"/>
        <v>SIN DATO</v>
      </c>
      <c r="CK1797" s="36">
        <v>0</v>
      </c>
      <c r="CL1797" s="66"/>
      <c r="CM1797" s="89">
        <v>44701</v>
      </c>
      <c r="CN1797" s="97">
        <v>44743</v>
      </c>
      <c r="CP1797"/>
      <c r="CQ1797" s="65"/>
      <c r="CR1797" s="65"/>
      <c r="CS1797" s="98"/>
      <c r="CT1797"/>
      <c r="CU1797"/>
      <c r="CV1797" s="97"/>
      <c r="CW1797" s="2"/>
      <c r="CX1797" s="82"/>
      <c r="DG1797" s="64"/>
      <c r="DI1797" s="89"/>
      <c r="DJ1797" s="89"/>
      <c r="DN1797" s="34"/>
      <c r="DO1797" s="34"/>
      <c r="DP1797" s="34"/>
      <c r="DQ1797" s="34"/>
      <c r="DR1797" s="34"/>
      <c r="DS1797" s="34" t="s">
        <v>2127</v>
      </c>
      <c r="DT1797" s="34"/>
      <c r="DU1797" s="47">
        <v>44743</v>
      </c>
      <c r="DY1797" s="1">
        <v>1</v>
      </c>
      <c r="DZ1797" t="s">
        <v>7941</v>
      </c>
      <c r="EA1797" s="4">
        <v>0.74</v>
      </c>
      <c r="EB1797" s="4">
        <v>93</v>
      </c>
      <c r="EC1797" s="4">
        <v>179</v>
      </c>
      <c r="ED1797" s="4">
        <v>110</v>
      </c>
      <c r="EE1797" s="4">
        <v>45.2</v>
      </c>
      <c r="EF1797" s="4">
        <v>118</v>
      </c>
      <c r="EJ1797"/>
      <c r="EL1797" s="34"/>
      <c r="EN1797" s="34"/>
    </row>
    <row r="1798" spans="1:144" x14ac:dyDescent="0.25">
      <c r="A1798" s="85">
        <v>2022</v>
      </c>
      <c r="B1798" s="87">
        <v>44830</v>
      </c>
      <c r="C1798" t="s">
        <v>121</v>
      </c>
      <c r="D1798" t="s">
        <v>122</v>
      </c>
      <c r="E1798" s="34" t="s">
        <v>7938</v>
      </c>
      <c r="F1798" s="34">
        <f t="shared" si="144"/>
        <v>1797</v>
      </c>
      <c r="G1798" s="34" t="s">
        <v>4985</v>
      </c>
      <c r="H1798">
        <v>18</v>
      </c>
      <c r="I1798" s="34" t="s">
        <v>6141</v>
      </c>
      <c r="J1798" s="34" t="s">
        <v>5008</v>
      </c>
      <c r="K1798" s="34" t="str">
        <f>VLOOKUP(J1798,[2]CodMpios!$B$347:$E$362,4,FALSE)</f>
        <v>18094 - Belén De Los Andaquíes</v>
      </c>
      <c r="L1798" s="34" t="str">
        <f>VLOOKUP($J1798,[2]Coord_Mpios_X_Y!$B$2:$K$1123,9,FALSE)</f>
        <v>1,500923003060</v>
      </c>
      <c r="M1798" s="34" t="str">
        <f>VLOOKUP($J1798,[2]Coord_Mpios_X_Y!$B$2:$K$1123,10,FALSE)</f>
        <v>-75,875645424257</v>
      </c>
      <c r="N1798" s="34" t="s">
        <v>125</v>
      </c>
      <c r="O1798" s="34" t="s">
        <v>126</v>
      </c>
      <c r="Q1798" s="34" t="s">
        <v>127</v>
      </c>
      <c r="R1798" s="34">
        <v>26630461</v>
      </c>
      <c r="S1798" s="34" t="str">
        <f t="shared" si="140"/>
        <v>CC26630461</v>
      </c>
      <c r="T1798" s="34" t="s">
        <v>852</v>
      </c>
      <c r="U1798" s="34" t="s">
        <v>173</v>
      </c>
      <c r="V1798" s="34" t="s">
        <v>273</v>
      </c>
      <c r="W1798" s="34" t="s">
        <v>5060</v>
      </c>
      <c r="X1798" s="87">
        <v>23970</v>
      </c>
      <c r="Y1798">
        <v>57</v>
      </c>
      <c r="Z1798" s="36">
        <f>VLOOKUP($Y1798,[2]Edades!$A$3:$H$153,4,FALSE)</f>
        <v>5</v>
      </c>
      <c r="AA1798" s="34" t="str">
        <f>VLOOKUP($Y1798,[2]Edades!$A$3:$H$153,6,FALSE)</f>
        <v>5 - Adultez</v>
      </c>
      <c r="AB1798" s="34">
        <f>VLOOKUP($Y1798,[2]Edades!$A$3:$H$153,7,FALSE)</f>
        <v>12</v>
      </c>
      <c r="AC1798" s="34" t="str">
        <f>VLOOKUP($Y1798,[2]Edades!$A$3:$H$153,8,FALSE)</f>
        <v>55-59</v>
      </c>
      <c r="AD1798" s="34" t="s">
        <v>129</v>
      </c>
      <c r="AE1798" s="1">
        <v>2</v>
      </c>
      <c r="AF1798" s="34" t="s">
        <v>130</v>
      </c>
      <c r="AG1798" s="34" t="s">
        <v>2127</v>
      </c>
      <c r="AH1798" s="34" t="s">
        <v>2127</v>
      </c>
      <c r="AK1798" s="34" t="s">
        <v>125</v>
      </c>
      <c r="AM1798" s="34" t="s">
        <v>2127</v>
      </c>
      <c r="AN1798" s="36" t="s">
        <v>2127</v>
      </c>
      <c r="AO1798" s="36" t="s">
        <v>2127</v>
      </c>
      <c r="AP1798" s="34" t="s">
        <v>2127</v>
      </c>
      <c r="AQ1798" s="36" t="s">
        <v>2127</v>
      </c>
      <c r="AR1798" s="34" t="s">
        <v>5238</v>
      </c>
      <c r="AS1798" s="91" t="s">
        <v>7863</v>
      </c>
      <c r="AT1798" s="34">
        <v>3203101836</v>
      </c>
      <c r="AU1798" s="34" t="s">
        <v>2127</v>
      </c>
      <c r="AX1798" s="90"/>
      <c r="BA1798" s="91"/>
      <c r="BB1798" s="91"/>
      <c r="BC1798" s="91"/>
      <c r="BF1798" s="34" t="s">
        <v>4983</v>
      </c>
      <c r="BG1798" s="92" t="s">
        <v>2098</v>
      </c>
      <c r="BM1798" s="36" t="s">
        <v>131</v>
      </c>
      <c r="BN1798" s="34" t="s">
        <v>132</v>
      </c>
      <c r="BO1798" s="36">
        <v>0</v>
      </c>
      <c r="BQ1798" s="94"/>
      <c r="BS1798" s="36" t="s">
        <v>2127</v>
      </c>
      <c r="BU1798" s="95"/>
      <c r="BV1798" s="95"/>
      <c r="BW1798" s="61"/>
      <c r="BX1798" s="60"/>
      <c r="BY1798" s="59" t="str">
        <f t="shared" ca="1" si="141"/>
        <v/>
      </c>
      <c r="CD1798" s="68"/>
      <c r="CE1798" s="68"/>
      <c r="CF1798" s="67"/>
      <c r="CG1798">
        <v>77</v>
      </c>
      <c r="CH1798" s="2">
        <v>154</v>
      </c>
      <c r="CI1798" s="4">
        <f t="shared" si="142"/>
        <v>32.467532467532472</v>
      </c>
      <c r="CJ1798" s="5" t="str">
        <f t="shared" si="143"/>
        <v>OBESIDAD</v>
      </c>
      <c r="CK1798" s="36">
        <v>0</v>
      </c>
      <c r="CL1798" s="66"/>
      <c r="CM1798" s="89">
        <v>44697</v>
      </c>
      <c r="CN1798" s="97">
        <v>44735</v>
      </c>
      <c r="CP1798"/>
      <c r="CQ1798" s="65"/>
      <c r="CR1798" s="65"/>
      <c r="CS1798" s="98"/>
      <c r="CT1798"/>
      <c r="CU1798"/>
      <c r="CV1798" s="97"/>
      <c r="CW1798" s="2">
        <v>120</v>
      </c>
      <c r="CX1798" s="82">
        <v>70</v>
      </c>
      <c r="DG1798" s="64"/>
      <c r="DI1798" s="89"/>
      <c r="DJ1798" s="89"/>
      <c r="DN1798" s="34"/>
      <c r="DO1798" s="34"/>
      <c r="DP1798" s="34"/>
      <c r="DQ1798" s="34"/>
      <c r="DR1798" s="34"/>
      <c r="DS1798" s="34" t="s">
        <v>2127</v>
      </c>
      <c r="DT1798" s="34"/>
      <c r="DU1798" s="47">
        <v>44735</v>
      </c>
      <c r="DY1798" s="1">
        <v>2</v>
      </c>
      <c r="DZ1798" t="s">
        <v>7941</v>
      </c>
      <c r="EA1798" s="4">
        <v>0.87</v>
      </c>
      <c r="EB1798" s="4">
        <v>94</v>
      </c>
      <c r="EC1798" s="4">
        <v>260</v>
      </c>
      <c r="ED1798" s="4">
        <v>182.1</v>
      </c>
      <c r="EE1798" s="4">
        <v>48.3</v>
      </c>
      <c r="EF1798" s="4">
        <v>148</v>
      </c>
      <c r="EG1798" s="4">
        <v>1.8</v>
      </c>
      <c r="EJ1798"/>
      <c r="EL1798" s="34"/>
      <c r="EN1798" s="34"/>
    </row>
    <row r="1799" spans="1:144" x14ac:dyDescent="0.25">
      <c r="A1799" s="85">
        <v>2022</v>
      </c>
      <c r="B1799" s="87">
        <v>44830</v>
      </c>
      <c r="C1799" t="s">
        <v>121</v>
      </c>
      <c r="D1799" t="s">
        <v>122</v>
      </c>
      <c r="E1799" s="34" t="s">
        <v>7938</v>
      </c>
      <c r="F1799" s="34">
        <f t="shared" si="144"/>
        <v>1798</v>
      </c>
      <c r="G1799" s="34" t="s">
        <v>4985</v>
      </c>
      <c r="H1799">
        <v>18</v>
      </c>
      <c r="I1799" s="34" t="s">
        <v>6141</v>
      </c>
      <c r="J1799" s="34" t="s">
        <v>5007</v>
      </c>
      <c r="K1799" s="34" t="str">
        <f>VLOOKUP(J1799,[2]CodMpios!$B$347:$E$362,4,FALSE)</f>
        <v>18410 - La Montañita</v>
      </c>
      <c r="L1799" s="34" t="str">
        <f>VLOOKUP($J1799,[2]Coord_Mpios_X_Y!$B$2:$K$1123,9,FALSE)</f>
        <v>1,302860442333</v>
      </c>
      <c r="M1799" s="34" t="str">
        <f>VLOOKUP($J1799,[2]Coord_Mpios_X_Y!$B$2:$K$1123,10,FALSE)</f>
        <v>-75,235727318747</v>
      </c>
      <c r="N1799" s="34" t="s">
        <v>6142</v>
      </c>
      <c r="O1799" s="34" t="s">
        <v>126</v>
      </c>
      <c r="Q1799" s="34" t="s">
        <v>127</v>
      </c>
      <c r="R1799" s="34">
        <v>40755183</v>
      </c>
      <c r="S1799" s="34" t="str">
        <f t="shared" si="140"/>
        <v>CC40755183</v>
      </c>
      <c r="T1799" s="34" t="s">
        <v>309</v>
      </c>
      <c r="U1799" s="34" t="s">
        <v>134</v>
      </c>
      <c r="V1799" s="34" t="s">
        <v>2323</v>
      </c>
      <c r="W1799" s="34" t="s">
        <v>5059</v>
      </c>
      <c r="X1799" s="87">
        <v>18961</v>
      </c>
      <c r="Y1799">
        <v>71</v>
      </c>
      <c r="Z1799" s="36">
        <f>VLOOKUP($Y1799,[2]Edades!$A$3:$H$153,4,FALSE)</f>
        <v>6</v>
      </c>
      <c r="AA1799" s="34" t="str">
        <f>VLOOKUP($Y1799,[2]Edades!$A$3:$H$153,6,FALSE)</f>
        <v>6 - Persona mayor</v>
      </c>
      <c r="AB1799" s="34">
        <f>VLOOKUP($Y1799,[2]Edades!$A$3:$H$153,7,FALSE)</f>
        <v>15</v>
      </c>
      <c r="AC1799" s="34" t="str">
        <f>VLOOKUP($Y1799,[2]Edades!$A$3:$H$153,8,FALSE)</f>
        <v>70-74</v>
      </c>
      <c r="AD1799" s="34" t="s">
        <v>129</v>
      </c>
      <c r="AE1799" s="1">
        <v>2</v>
      </c>
      <c r="AF1799" s="34" t="s">
        <v>2137</v>
      </c>
      <c r="AG1799" s="34" t="s">
        <v>2127</v>
      </c>
      <c r="AH1799" s="34" t="s">
        <v>2127</v>
      </c>
      <c r="AK1799" s="34" t="s">
        <v>6142</v>
      </c>
      <c r="AM1799" s="34" t="s">
        <v>2127</v>
      </c>
      <c r="AN1799" s="36" t="s">
        <v>2127</v>
      </c>
      <c r="AO1799" s="36" t="s">
        <v>2127</v>
      </c>
      <c r="AP1799" s="34" t="s">
        <v>2127</v>
      </c>
      <c r="AQ1799" s="36" t="s">
        <v>2127</v>
      </c>
      <c r="AR1799" s="34" t="s">
        <v>2098</v>
      </c>
      <c r="AS1799" s="91" t="s">
        <v>7864</v>
      </c>
      <c r="AT1799" s="34" t="s">
        <v>7936</v>
      </c>
      <c r="AU1799" s="34" t="s">
        <v>2127</v>
      </c>
      <c r="AX1799" s="90"/>
      <c r="BA1799" s="91"/>
      <c r="BB1799" s="91"/>
      <c r="BC1799" s="91"/>
      <c r="BF1799" s="34" t="s">
        <v>4983</v>
      </c>
      <c r="BG1799" s="92" t="s">
        <v>2098</v>
      </c>
      <c r="BM1799" s="36" t="s">
        <v>131</v>
      </c>
      <c r="BN1799" s="34" t="s">
        <v>132</v>
      </c>
      <c r="BO1799" s="36">
        <v>0</v>
      </c>
      <c r="BQ1799" s="94"/>
      <c r="BS1799" s="36" t="s">
        <v>2127</v>
      </c>
      <c r="BU1799" s="95"/>
      <c r="BV1799" s="95"/>
      <c r="BW1799" s="61"/>
      <c r="BX1799" s="60"/>
      <c r="BY1799" s="59" t="str">
        <f t="shared" ca="1" si="141"/>
        <v/>
      </c>
      <c r="CD1799" s="68"/>
      <c r="CE1799" s="68"/>
      <c r="CF1799" s="67"/>
      <c r="CG1799">
        <v>55</v>
      </c>
      <c r="CH1799" s="2">
        <v>155</v>
      </c>
      <c r="CI1799" s="4">
        <f t="shared" si="142"/>
        <v>22.892819979188342</v>
      </c>
      <c r="CJ1799" s="5" t="str">
        <f t="shared" si="143"/>
        <v>NORMAL</v>
      </c>
      <c r="CK1799" s="36">
        <v>0</v>
      </c>
      <c r="CL1799" s="66"/>
      <c r="CM1799" s="89">
        <v>44699</v>
      </c>
      <c r="CN1799" s="97">
        <v>44741</v>
      </c>
      <c r="CP1799"/>
      <c r="CQ1799" s="65"/>
      <c r="CR1799" s="65"/>
      <c r="CS1799" s="98"/>
      <c r="CT1799"/>
      <c r="CU1799"/>
      <c r="CV1799" s="97"/>
      <c r="CW1799" s="2">
        <v>120</v>
      </c>
      <c r="CX1799" s="82">
        <v>80</v>
      </c>
      <c r="DG1799" s="64"/>
      <c r="DI1799" s="89"/>
      <c r="DJ1799" s="89"/>
      <c r="DN1799" s="34"/>
      <c r="DO1799" s="34"/>
      <c r="DP1799" s="34"/>
      <c r="DQ1799" s="34"/>
      <c r="DR1799" s="34"/>
      <c r="DS1799" s="34" t="s">
        <v>2127</v>
      </c>
      <c r="DT1799" s="34"/>
      <c r="DU1799" s="47">
        <v>44741</v>
      </c>
      <c r="DY1799" s="1">
        <v>3</v>
      </c>
      <c r="DZ1799" t="s">
        <v>7941</v>
      </c>
      <c r="EA1799" s="4">
        <v>0.96</v>
      </c>
      <c r="EB1799" s="4">
        <v>105</v>
      </c>
      <c r="EC1799" s="4">
        <v>309</v>
      </c>
      <c r="ED1799" s="4">
        <v>237</v>
      </c>
      <c r="EE1799" s="4">
        <v>29.6</v>
      </c>
      <c r="EF1799" s="4">
        <v>211</v>
      </c>
      <c r="EG1799" s="4">
        <v>2.2999999999999998</v>
      </c>
      <c r="EJ1799"/>
      <c r="EL1799" s="34"/>
      <c r="EN1799" s="34"/>
    </row>
    <row r="1800" spans="1:144" x14ac:dyDescent="0.25">
      <c r="A1800" s="85">
        <v>2022</v>
      </c>
      <c r="B1800" s="87">
        <v>44830</v>
      </c>
      <c r="C1800" t="s">
        <v>121</v>
      </c>
      <c r="D1800" t="s">
        <v>122</v>
      </c>
      <c r="E1800" s="34" t="s">
        <v>7938</v>
      </c>
      <c r="F1800" s="34">
        <f t="shared" si="144"/>
        <v>1799</v>
      </c>
      <c r="G1800" s="34" t="s">
        <v>4985</v>
      </c>
      <c r="H1800">
        <v>18</v>
      </c>
      <c r="I1800" s="34" t="s">
        <v>6141</v>
      </c>
      <c r="J1800" s="34" t="s">
        <v>5049</v>
      </c>
      <c r="K1800" s="34" t="str">
        <f>VLOOKUP(J1800,[2]CodMpios!$B$347:$E$362,4,FALSE)</f>
        <v>18610 - San José Del Fragua</v>
      </c>
      <c r="L1800" s="34" t="str">
        <f>VLOOKUP($J1800,[2]Coord_Mpios_X_Y!$B$2:$K$1123,9,FALSE)</f>
        <v>1,304702314265</v>
      </c>
      <c r="M1800" s="34" t="str">
        <f>VLOOKUP($J1800,[2]Coord_Mpios_X_Y!$B$2:$K$1123,10,FALSE)</f>
        <v>-76,110005941537</v>
      </c>
      <c r="N1800" s="34" t="s">
        <v>125</v>
      </c>
      <c r="O1800" s="34" t="s">
        <v>126</v>
      </c>
      <c r="Q1800" s="34" t="s">
        <v>127</v>
      </c>
      <c r="R1800" s="34">
        <v>40600637</v>
      </c>
      <c r="S1800" s="34" t="str">
        <f t="shared" si="140"/>
        <v>CC40600637</v>
      </c>
      <c r="T1800" s="34" t="s">
        <v>397</v>
      </c>
      <c r="V1800" s="34" t="s">
        <v>2129</v>
      </c>
      <c r="W1800" s="34" t="s">
        <v>2524</v>
      </c>
      <c r="X1800" s="87">
        <v>27345</v>
      </c>
      <c r="Y1800">
        <v>48</v>
      </c>
      <c r="Z1800" s="36">
        <f>VLOOKUP($Y1800,[2]Edades!$A$3:$H$153,4,FALSE)</f>
        <v>5</v>
      </c>
      <c r="AA1800" s="34" t="str">
        <f>VLOOKUP($Y1800,[2]Edades!$A$3:$H$153,6,FALSE)</f>
        <v>5 - Adultez</v>
      </c>
      <c r="AB1800" s="34">
        <f>VLOOKUP($Y1800,[2]Edades!$A$3:$H$153,7,FALSE)</f>
        <v>10</v>
      </c>
      <c r="AC1800" s="34" t="str">
        <f>VLOOKUP($Y1800,[2]Edades!$A$3:$H$153,8,FALSE)</f>
        <v>45-49</v>
      </c>
      <c r="AD1800" s="34" t="s">
        <v>129</v>
      </c>
      <c r="AE1800" s="1">
        <v>2</v>
      </c>
      <c r="AF1800" s="34" t="s">
        <v>130</v>
      </c>
      <c r="AG1800" s="34" t="s">
        <v>2127</v>
      </c>
      <c r="AH1800" s="34" t="s">
        <v>2127</v>
      </c>
      <c r="AK1800" s="34" t="s">
        <v>125</v>
      </c>
      <c r="AM1800" s="34" t="s">
        <v>2127</v>
      </c>
      <c r="AN1800" s="36" t="s">
        <v>2127</v>
      </c>
      <c r="AO1800" s="36" t="s">
        <v>2127</v>
      </c>
      <c r="AP1800" s="34" t="s">
        <v>2127</v>
      </c>
      <c r="AQ1800" s="36" t="s">
        <v>2127</v>
      </c>
      <c r="AR1800" s="34" t="s">
        <v>5048</v>
      </c>
      <c r="AS1800" s="91" t="s">
        <v>7865</v>
      </c>
      <c r="AT1800" s="34">
        <v>3112118203</v>
      </c>
      <c r="AU1800" s="34" t="s">
        <v>2127</v>
      </c>
      <c r="AX1800" s="90"/>
      <c r="BA1800" s="91"/>
      <c r="BB1800" s="91"/>
      <c r="BC1800" s="91"/>
      <c r="BF1800" s="34" t="s">
        <v>4983</v>
      </c>
      <c r="BG1800" s="92" t="s">
        <v>2098</v>
      </c>
      <c r="BM1800" s="36" t="s">
        <v>131</v>
      </c>
      <c r="BN1800" s="34" t="s">
        <v>132</v>
      </c>
      <c r="BO1800" s="36">
        <v>0</v>
      </c>
      <c r="BQ1800" s="94"/>
      <c r="BS1800" s="36" t="s">
        <v>2127</v>
      </c>
      <c r="BU1800" s="95"/>
      <c r="BV1800" s="95"/>
      <c r="BW1800" s="61"/>
      <c r="BX1800" s="60"/>
      <c r="BY1800" s="59" t="str">
        <f t="shared" ca="1" si="141"/>
        <v/>
      </c>
      <c r="CD1800" s="68"/>
      <c r="CE1800" s="68"/>
      <c r="CF1800" s="67"/>
      <c r="CG1800">
        <v>74</v>
      </c>
      <c r="CH1800" s="2">
        <v>153</v>
      </c>
      <c r="CI1800" s="4">
        <f t="shared" si="142"/>
        <v>31.611773249604852</v>
      </c>
      <c r="CJ1800" s="5" t="str">
        <f t="shared" si="143"/>
        <v>OBESIDAD</v>
      </c>
      <c r="CK1800" s="36">
        <v>0</v>
      </c>
      <c r="CL1800" s="66"/>
      <c r="CM1800" s="89">
        <v>44700</v>
      </c>
      <c r="CN1800" s="97">
        <v>44719</v>
      </c>
      <c r="CP1800"/>
      <c r="CQ1800" s="65"/>
      <c r="CR1800" s="65"/>
      <c r="CS1800" s="98"/>
      <c r="CT1800"/>
      <c r="CU1800"/>
      <c r="CV1800" s="97"/>
      <c r="CW1800" s="2">
        <v>130</v>
      </c>
      <c r="CX1800" s="82">
        <v>80</v>
      </c>
      <c r="DG1800" s="64"/>
      <c r="DI1800" s="89"/>
      <c r="DJ1800" s="89"/>
      <c r="DN1800" s="34"/>
      <c r="DO1800" s="34"/>
      <c r="DP1800" s="34"/>
      <c r="DQ1800" s="34"/>
      <c r="DR1800" s="34"/>
      <c r="DS1800" s="34" t="s">
        <v>2127</v>
      </c>
      <c r="DT1800" s="34"/>
      <c r="DU1800" s="47">
        <v>44719</v>
      </c>
      <c r="DY1800" s="1">
        <v>1</v>
      </c>
      <c r="DZ1800" t="s">
        <v>7941</v>
      </c>
      <c r="EA1800" s="4">
        <v>0.68</v>
      </c>
      <c r="EB1800" s="4">
        <v>93</v>
      </c>
      <c r="EC1800" s="4">
        <v>215</v>
      </c>
      <c r="ED1800" s="4">
        <v>119</v>
      </c>
      <c r="EE1800" s="4">
        <v>65.5</v>
      </c>
      <c r="EF1800" s="4">
        <v>151</v>
      </c>
      <c r="EG1800" s="4">
        <v>2.1</v>
      </c>
      <c r="EJ1800"/>
      <c r="EL1800" s="34"/>
      <c r="EN1800" s="34"/>
    </row>
    <row r="1801" spans="1:144" x14ac:dyDescent="0.25">
      <c r="A1801" s="85">
        <v>2022</v>
      </c>
      <c r="B1801" s="87">
        <v>44830</v>
      </c>
      <c r="C1801" t="s">
        <v>121</v>
      </c>
      <c r="D1801" t="s">
        <v>122</v>
      </c>
      <c r="E1801" s="34" t="s">
        <v>7938</v>
      </c>
      <c r="F1801" s="34">
        <f t="shared" si="144"/>
        <v>1800</v>
      </c>
      <c r="G1801" s="34" t="s">
        <v>4985</v>
      </c>
      <c r="H1801">
        <v>18</v>
      </c>
      <c r="I1801" s="34" t="s">
        <v>6141</v>
      </c>
      <c r="J1801" s="34" t="s">
        <v>4988</v>
      </c>
      <c r="K1801" s="34" t="str">
        <f>VLOOKUP(J1801,[2]CodMpios!$B$347:$E$362,4,FALSE)</f>
        <v>18001 - Florencia</v>
      </c>
      <c r="L1801" s="34" t="str">
        <f>VLOOKUP($J1801,[2]Coord_Mpios_X_Y!$B$2:$K$1123,9,FALSE)</f>
        <v>1,749138703818</v>
      </c>
      <c r="M1801" s="34" t="str">
        <f>VLOOKUP($J1801,[2]Coord_Mpios_X_Y!$B$2:$K$1123,10,FALSE)</f>
        <v>-75,558239064333</v>
      </c>
      <c r="N1801" s="34" t="s">
        <v>6142</v>
      </c>
      <c r="O1801" s="34" t="s">
        <v>126</v>
      </c>
      <c r="Q1801" s="34" t="s">
        <v>127</v>
      </c>
      <c r="R1801" s="34">
        <v>17625174</v>
      </c>
      <c r="S1801" s="34" t="str">
        <f t="shared" si="140"/>
        <v>CC17625174</v>
      </c>
      <c r="T1801" s="34" t="s">
        <v>983</v>
      </c>
      <c r="U1801" s="34" t="s">
        <v>150</v>
      </c>
      <c r="V1801" s="34" t="s">
        <v>5058</v>
      </c>
      <c r="W1801" s="34" t="s">
        <v>5057</v>
      </c>
      <c r="X1801" s="87">
        <v>18644</v>
      </c>
      <c r="Y1801">
        <v>72</v>
      </c>
      <c r="Z1801" s="36">
        <f>VLOOKUP($Y1801,[2]Edades!$A$3:$H$153,4,FALSE)</f>
        <v>6</v>
      </c>
      <c r="AA1801" s="34" t="str">
        <f>VLOOKUP($Y1801,[2]Edades!$A$3:$H$153,6,FALSE)</f>
        <v>6 - Persona mayor</v>
      </c>
      <c r="AB1801" s="34">
        <f>VLOOKUP($Y1801,[2]Edades!$A$3:$H$153,7,FALSE)</f>
        <v>15</v>
      </c>
      <c r="AC1801" s="34" t="str">
        <f>VLOOKUP($Y1801,[2]Edades!$A$3:$H$153,8,FALSE)</f>
        <v>70-74</v>
      </c>
      <c r="AD1801" s="34" t="s">
        <v>146</v>
      </c>
      <c r="AE1801">
        <v>1</v>
      </c>
      <c r="AF1801" s="34" t="s">
        <v>2137</v>
      </c>
      <c r="AG1801" s="34" t="s">
        <v>2127</v>
      </c>
      <c r="AH1801" s="34" t="s">
        <v>2127</v>
      </c>
      <c r="AK1801" s="34" t="s">
        <v>6142</v>
      </c>
      <c r="AM1801" s="34" t="s">
        <v>2127</v>
      </c>
      <c r="AN1801" s="36" t="s">
        <v>2127</v>
      </c>
      <c r="AO1801" s="36" t="s">
        <v>2127</v>
      </c>
      <c r="AP1801" s="34" t="s">
        <v>2127</v>
      </c>
      <c r="AQ1801" s="36" t="s">
        <v>2127</v>
      </c>
      <c r="AR1801" s="34" t="s">
        <v>2098</v>
      </c>
      <c r="AS1801" s="91" t="s">
        <v>7866</v>
      </c>
      <c r="AT1801" s="34">
        <v>3208576629</v>
      </c>
      <c r="AU1801" s="34" t="s">
        <v>2127</v>
      </c>
      <c r="AX1801" s="90"/>
      <c r="BA1801" s="91"/>
      <c r="BB1801" s="91"/>
      <c r="BC1801" s="91"/>
      <c r="BF1801" s="34" t="s">
        <v>4983</v>
      </c>
      <c r="BG1801" s="92" t="s">
        <v>2098</v>
      </c>
      <c r="BM1801" s="36" t="s">
        <v>131</v>
      </c>
      <c r="BN1801" s="34" t="s">
        <v>132</v>
      </c>
      <c r="BO1801" s="36">
        <v>0</v>
      </c>
      <c r="BQ1801" s="94"/>
      <c r="BS1801" s="36" t="s">
        <v>2127</v>
      </c>
      <c r="BU1801" s="95"/>
      <c r="BV1801" s="95"/>
      <c r="BW1801" s="61"/>
      <c r="BX1801" s="60"/>
      <c r="BY1801" s="59" t="str">
        <f t="shared" ca="1" si="141"/>
        <v/>
      </c>
      <c r="CD1801" s="68"/>
      <c r="CE1801" s="68"/>
      <c r="CF1801" s="67"/>
      <c r="CG1801">
        <v>75</v>
      </c>
      <c r="CH1801" s="2">
        <v>160</v>
      </c>
      <c r="CI1801" s="4">
        <f t="shared" si="142"/>
        <v>29.296874999999993</v>
      </c>
      <c r="CJ1801" s="5" t="str">
        <f t="shared" si="143"/>
        <v>SOBREPESO</v>
      </c>
      <c r="CK1801" s="36">
        <v>0</v>
      </c>
      <c r="CL1801" s="66"/>
      <c r="CM1801" s="89">
        <v>44706</v>
      </c>
      <c r="CN1801" s="97">
        <v>44736</v>
      </c>
      <c r="CP1801"/>
      <c r="CQ1801" s="65"/>
      <c r="CR1801" s="65"/>
      <c r="CS1801" s="98"/>
      <c r="CT1801"/>
      <c r="CU1801"/>
      <c r="CV1801" s="97"/>
      <c r="CW1801" s="2">
        <v>120</v>
      </c>
      <c r="CX1801" s="82">
        <v>70</v>
      </c>
      <c r="DG1801" s="64"/>
      <c r="DI1801" s="89"/>
      <c r="DJ1801" s="89"/>
      <c r="DN1801" s="34"/>
      <c r="DO1801" s="34"/>
      <c r="DP1801" s="34"/>
      <c r="DQ1801" s="34"/>
      <c r="DR1801" s="34"/>
      <c r="DS1801" s="34" t="s">
        <v>2127</v>
      </c>
      <c r="DT1801" s="34"/>
      <c r="DU1801" s="47">
        <v>44736</v>
      </c>
      <c r="DY1801" s="1">
        <v>2</v>
      </c>
      <c r="DZ1801" t="s">
        <v>7941</v>
      </c>
      <c r="EA1801" s="4">
        <v>1.02</v>
      </c>
      <c r="EB1801" s="4">
        <v>101</v>
      </c>
      <c r="EC1801" s="4">
        <v>129</v>
      </c>
      <c r="EF1801" s="4">
        <v>131</v>
      </c>
      <c r="EG1801" s="4">
        <v>1.5</v>
      </c>
      <c r="EJ1801"/>
      <c r="EL1801" s="34"/>
      <c r="EN1801" s="34"/>
    </row>
    <row r="1802" spans="1:144" x14ac:dyDescent="0.25">
      <c r="A1802" s="85">
        <v>2022</v>
      </c>
      <c r="B1802" s="87">
        <v>44830</v>
      </c>
      <c r="C1802" t="s">
        <v>121</v>
      </c>
      <c r="D1802" t="s">
        <v>122</v>
      </c>
      <c r="E1802" s="34" t="s">
        <v>7938</v>
      </c>
      <c r="F1802" s="34">
        <f t="shared" si="144"/>
        <v>1801</v>
      </c>
      <c r="G1802" s="34" t="s">
        <v>4985</v>
      </c>
      <c r="H1802">
        <v>18</v>
      </c>
      <c r="I1802" s="34" t="s">
        <v>6141</v>
      </c>
      <c r="J1802" s="34" t="s">
        <v>4991</v>
      </c>
      <c r="K1802" s="34" t="str">
        <f>VLOOKUP(J1802,[2]CodMpios!$B$347:$E$362,4,FALSE)</f>
        <v>18592 - Puerto Rico</v>
      </c>
      <c r="L1802" s="34" t="str">
        <f>VLOOKUP($J1802,[2]Coord_Mpios_X_Y!$B$2:$K$1123,9,FALSE)</f>
        <v>2,018940891255</v>
      </c>
      <c r="M1802" s="34" t="str">
        <f>VLOOKUP($J1802,[2]Coord_Mpios_X_Y!$B$2:$K$1123,10,FALSE)</f>
        <v>-75,073086267336</v>
      </c>
      <c r="N1802" s="34" t="s">
        <v>139</v>
      </c>
      <c r="O1802" s="34" t="s">
        <v>126</v>
      </c>
      <c r="Q1802" s="34" t="s">
        <v>127</v>
      </c>
      <c r="R1802" s="34">
        <v>40763397</v>
      </c>
      <c r="S1802" s="34" t="str">
        <f t="shared" si="140"/>
        <v>CC40763397</v>
      </c>
      <c r="T1802" s="34" t="s">
        <v>988</v>
      </c>
      <c r="U1802" s="34" t="s">
        <v>802</v>
      </c>
      <c r="V1802" s="34" t="s">
        <v>2429</v>
      </c>
      <c r="W1802" s="34" t="s">
        <v>5056</v>
      </c>
      <c r="X1802" s="87">
        <v>22098</v>
      </c>
      <c r="Y1802">
        <v>62</v>
      </c>
      <c r="Z1802" s="36">
        <f>VLOOKUP($Y1802,[2]Edades!$A$3:$H$153,4,FALSE)</f>
        <v>6</v>
      </c>
      <c r="AA1802" s="34" t="str">
        <f>VLOOKUP($Y1802,[2]Edades!$A$3:$H$153,6,FALSE)</f>
        <v>6 - Persona mayor</v>
      </c>
      <c r="AB1802" s="34">
        <f>VLOOKUP($Y1802,[2]Edades!$A$3:$H$153,7,FALSE)</f>
        <v>13</v>
      </c>
      <c r="AC1802" s="34" t="str">
        <f>VLOOKUP($Y1802,[2]Edades!$A$3:$H$153,8,FALSE)</f>
        <v>60-64</v>
      </c>
      <c r="AD1802" s="34" t="s">
        <v>129</v>
      </c>
      <c r="AE1802" s="1">
        <v>2</v>
      </c>
      <c r="AF1802" s="34" t="s">
        <v>2137</v>
      </c>
      <c r="AG1802" s="34" t="s">
        <v>2127</v>
      </c>
      <c r="AH1802" s="34" t="s">
        <v>2127</v>
      </c>
      <c r="AK1802" s="34" t="s">
        <v>139</v>
      </c>
      <c r="AM1802" s="34" t="s">
        <v>2127</v>
      </c>
      <c r="AN1802" s="36" t="s">
        <v>2127</v>
      </c>
      <c r="AO1802" s="36" t="s">
        <v>2127</v>
      </c>
      <c r="AP1802" s="34" t="s">
        <v>2127</v>
      </c>
      <c r="AQ1802" s="36" t="s">
        <v>2127</v>
      </c>
      <c r="AR1802" s="34" t="s">
        <v>4989</v>
      </c>
      <c r="AS1802" s="91" t="s">
        <v>7867</v>
      </c>
      <c r="AT1802" s="34">
        <v>3107584957</v>
      </c>
      <c r="AU1802" s="34" t="s">
        <v>2127</v>
      </c>
      <c r="AX1802" s="90"/>
      <c r="BA1802" s="91"/>
      <c r="BB1802" s="91"/>
      <c r="BC1802" s="91"/>
      <c r="BF1802" s="34" t="s">
        <v>4983</v>
      </c>
      <c r="BG1802" s="92" t="s">
        <v>4989</v>
      </c>
      <c r="BM1802" s="36" t="s">
        <v>131</v>
      </c>
      <c r="BN1802" s="34" t="s">
        <v>132</v>
      </c>
      <c r="BO1802" s="36">
        <v>0</v>
      </c>
      <c r="BQ1802" s="94"/>
      <c r="BS1802" s="36" t="s">
        <v>2127</v>
      </c>
      <c r="BU1802" s="95"/>
      <c r="BV1802" s="95"/>
      <c r="BW1802" s="61"/>
      <c r="BX1802" s="60"/>
      <c r="BY1802" s="59" t="str">
        <f t="shared" ca="1" si="141"/>
        <v/>
      </c>
      <c r="CD1802" s="68"/>
      <c r="CE1802" s="68"/>
      <c r="CF1802" s="67"/>
      <c r="CG1802"/>
      <c r="CH1802" s="2"/>
      <c r="CI1802" s="4" t="e">
        <f t="shared" si="142"/>
        <v>#DIV/0!</v>
      </c>
      <c r="CJ1802" s="5" t="str">
        <f t="shared" si="143"/>
        <v>SIN DATO</v>
      </c>
      <c r="CK1802" s="36">
        <v>0</v>
      </c>
      <c r="CL1802" s="66"/>
      <c r="CM1802" s="89">
        <v>44706</v>
      </c>
      <c r="CN1802" s="97">
        <v>44733</v>
      </c>
      <c r="CP1802"/>
      <c r="CQ1802" s="65"/>
      <c r="CR1802" s="65"/>
      <c r="CS1802" s="98"/>
      <c r="CT1802"/>
      <c r="CU1802"/>
      <c r="CV1802" s="97"/>
      <c r="CW1802" s="2">
        <v>138</v>
      </c>
      <c r="CX1802" s="82">
        <v>80</v>
      </c>
      <c r="DG1802" s="64"/>
      <c r="DI1802" s="89"/>
      <c r="DJ1802" s="89"/>
      <c r="DN1802" s="34"/>
      <c r="DO1802" s="34"/>
      <c r="DP1802" s="34"/>
      <c r="DQ1802" s="34"/>
      <c r="DR1802" s="34"/>
      <c r="DS1802" s="34" t="s">
        <v>2127</v>
      </c>
      <c r="DT1802" s="34"/>
      <c r="DU1802" s="47">
        <v>44733</v>
      </c>
      <c r="DY1802" s="1">
        <v>2</v>
      </c>
      <c r="DZ1802" t="s">
        <v>7941</v>
      </c>
      <c r="EA1802" s="4">
        <v>0.78</v>
      </c>
      <c r="EB1802" s="4">
        <v>102</v>
      </c>
      <c r="EC1802" s="4">
        <v>208</v>
      </c>
      <c r="EE1802" s="4">
        <v>58.8</v>
      </c>
      <c r="EF1802" s="4">
        <v>123</v>
      </c>
      <c r="EG1802" s="4">
        <v>2</v>
      </c>
      <c r="EJ1802"/>
      <c r="EL1802" s="34"/>
      <c r="EN1802" s="34"/>
    </row>
    <row r="1803" spans="1:144" x14ac:dyDescent="0.25">
      <c r="A1803" s="85">
        <v>2022</v>
      </c>
      <c r="B1803" s="87">
        <v>44830</v>
      </c>
      <c r="C1803" t="s">
        <v>121</v>
      </c>
      <c r="D1803" t="s">
        <v>122</v>
      </c>
      <c r="E1803" s="34" t="s">
        <v>7938</v>
      </c>
      <c r="F1803" s="34">
        <f t="shared" si="144"/>
        <v>1802</v>
      </c>
      <c r="G1803" s="34" t="s">
        <v>4985</v>
      </c>
      <c r="H1803">
        <v>18</v>
      </c>
      <c r="I1803" s="34" t="s">
        <v>6141</v>
      </c>
      <c r="J1803" s="34" t="s">
        <v>5021</v>
      </c>
      <c r="K1803" s="34" t="str">
        <f>VLOOKUP(J1803,[2]CodMpios!$B$347:$E$362,4,FALSE)</f>
        <v>18785 - Solita</v>
      </c>
      <c r="L1803" s="34" t="str">
        <f>VLOOKUP($J1803,[2]Coord_Mpios_X_Y!$B$2:$K$1123,9,FALSE)</f>
        <v>0,909265456917</v>
      </c>
      <c r="M1803" s="34" t="str">
        <f>VLOOKUP($J1803,[2]Coord_Mpios_X_Y!$B$2:$K$1123,10,FALSE)</f>
        <v>-75,638400454679</v>
      </c>
      <c r="N1803" s="34" t="s">
        <v>125</v>
      </c>
      <c r="O1803" s="34" t="s">
        <v>126</v>
      </c>
      <c r="Q1803" s="34" t="s">
        <v>127</v>
      </c>
      <c r="R1803" s="34">
        <v>6804751</v>
      </c>
      <c r="S1803" s="34" t="str">
        <f t="shared" si="140"/>
        <v>CC6804751</v>
      </c>
      <c r="T1803" s="34" t="s">
        <v>368</v>
      </c>
      <c r="V1803" s="34" t="s">
        <v>5055</v>
      </c>
      <c r="W1803" s="34" t="s">
        <v>5054</v>
      </c>
      <c r="X1803" s="87">
        <v>30572</v>
      </c>
      <c r="Y1803">
        <v>39</v>
      </c>
      <c r="Z1803" s="36">
        <f>VLOOKUP($Y1803,[2]Edades!$A$3:$H$153,4,FALSE)</f>
        <v>5</v>
      </c>
      <c r="AA1803" s="34" t="str">
        <f>VLOOKUP($Y1803,[2]Edades!$A$3:$H$153,6,FALSE)</f>
        <v>5 - Adultez</v>
      </c>
      <c r="AB1803" s="34">
        <f>VLOOKUP($Y1803,[2]Edades!$A$3:$H$153,7,FALSE)</f>
        <v>8</v>
      </c>
      <c r="AC1803" s="34" t="str">
        <f>VLOOKUP($Y1803,[2]Edades!$A$3:$H$153,8,FALSE)</f>
        <v>35-39</v>
      </c>
      <c r="AD1803" s="34" t="s">
        <v>146</v>
      </c>
      <c r="AE1803">
        <v>1</v>
      </c>
      <c r="AF1803" s="34" t="s">
        <v>130</v>
      </c>
      <c r="AG1803" s="34" t="s">
        <v>2127</v>
      </c>
      <c r="AH1803" s="34" t="s">
        <v>2127</v>
      </c>
      <c r="AK1803" s="34" t="s">
        <v>125</v>
      </c>
      <c r="AM1803" s="34" t="s">
        <v>2127</v>
      </c>
      <c r="AN1803" s="36" t="s">
        <v>2127</v>
      </c>
      <c r="AO1803" s="36" t="s">
        <v>2127</v>
      </c>
      <c r="AP1803" s="34" t="s">
        <v>2127</v>
      </c>
      <c r="AQ1803" s="36" t="s">
        <v>2127</v>
      </c>
      <c r="AR1803" s="34" t="s">
        <v>5973</v>
      </c>
      <c r="AS1803" s="91" t="s">
        <v>7868</v>
      </c>
      <c r="AT1803" s="34">
        <v>3143568110</v>
      </c>
      <c r="AU1803" s="34" t="s">
        <v>2127</v>
      </c>
      <c r="AX1803" s="90"/>
      <c r="BA1803" s="91"/>
      <c r="BB1803" s="91"/>
      <c r="BC1803" s="91"/>
      <c r="BF1803" s="34" t="s">
        <v>4983</v>
      </c>
      <c r="BG1803" s="92" t="s">
        <v>2098</v>
      </c>
      <c r="BM1803" s="36" t="s">
        <v>131</v>
      </c>
      <c r="BN1803" s="34" t="s">
        <v>132</v>
      </c>
      <c r="BO1803" s="36">
        <v>0</v>
      </c>
      <c r="BQ1803" s="94"/>
      <c r="BS1803" s="36" t="s">
        <v>2127</v>
      </c>
      <c r="BU1803" s="95"/>
      <c r="BV1803" s="95"/>
      <c r="BW1803" s="61"/>
      <c r="BX1803" s="60"/>
      <c r="BY1803" s="59" t="str">
        <f t="shared" ca="1" si="141"/>
        <v/>
      </c>
      <c r="CD1803" s="68"/>
      <c r="CE1803" s="68"/>
      <c r="CF1803" s="67"/>
      <c r="CG1803">
        <v>78</v>
      </c>
      <c r="CH1803" s="2">
        <v>170</v>
      </c>
      <c r="CI1803" s="4">
        <f t="shared" si="142"/>
        <v>26.989619377162633</v>
      </c>
      <c r="CJ1803" s="5" t="str">
        <f t="shared" si="143"/>
        <v>SOBREPESO</v>
      </c>
      <c r="CK1803" s="36">
        <v>0</v>
      </c>
      <c r="CL1803" s="66"/>
      <c r="CM1803" s="89">
        <v>44707</v>
      </c>
      <c r="CN1803" s="97">
        <v>44735</v>
      </c>
      <c r="CP1803"/>
      <c r="CQ1803" s="65"/>
      <c r="CR1803" s="65"/>
      <c r="CS1803" s="98"/>
      <c r="CT1803"/>
      <c r="CU1803"/>
      <c r="CV1803" s="97"/>
      <c r="CW1803" s="2">
        <v>150</v>
      </c>
      <c r="CX1803" s="82">
        <v>100</v>
      </c>
      <c r="DG1803" s="64"/>
      <c r="DI1803" s="89"/>
      <c r="DJ1803" s="89"/>
      <c r="DN1803" s="34"/>
      <c r="DO1803" s="34"/>
      <c r="DP1803" s="34"/>
      <c r="DQ1803" s="34"/>
      <c r="DR1803" s="34"/>
      <c r="DS1803" s="34" t="s">
        <v>2127</v>
      </c>
      <c r="DT1803" s="34"/>
      <c r="DU1803" s="47">
        <v>44735</v>
      </c>
      <c r="DY1803" s="1">
        <v>2</v>
      </c>
      <c r="DZ1803" t="s">
        <v>7941</v>
      </c>
      <c r="EA1803" s="4">
        <v>1.1000000000000001</v>
      </c>
      <c r="EB1803" s="4">
        <v>103</v>
      </c>
      <c r="EC1803" s="4">
        <v>207</v>
      </c>
      <c r="EE1803" s="4">
        <v>35</v>
      </c>
      <c r="EF1803" s="4">
        <v>360</v>
      </c>
      <c r="EG1803" s="4">
        <v>2.8</v>
      </c>
      <c r="EJ1803"/>
      <c r="EL1803" s="34"/>
      <c r="EN1803" s="34"/>
    </row>
    <row r="1804" spans="1:144" x14ac:dyDescent="0.25">
      <c r="A1804" s="85">
        <v>2022</v>
      </c>
      <c r="B1804" s="87">
        <v>44830</v>
      </c>
      <c r="C1804" t="s">
        <v>121</v>
      </c>
      <c r="D1804" t="s">
        <v>122</v>
      </c>
      <c r="E1804" s="34" t="s">
        <v>7938</v>
      </c>
      <c r="F1804" s="34">
        <f t="shared" si="144"/>
        <v>1803</v>
      </c>
      <c r="G1804" s="34" t="s">
        <v>4985</v>
      </c>
      <c r="H1804">
        <v>18</v>
      </c>
      <c r="I1804" s="34" t="s">
        <v>6141</v>
      </c>
      <c r="J1804" s="34" t="s">
        <v>4988</v>
      </c>
      <c r="K1804" s="34" t="str">
        <f>VLOOKUP(J1804,[2]CodMpios!$B$347:$E$362,4,FALSE)</f>
        <v>18001 - Florencia</v>
      </c>
      <c r="L1804" s="34" t="str">
        <f>VLOOKUP($J1804,[2]Coord_Mpios_X_Y!$B$2:$K$1123,9,FALSE)</f>
        <v>1,749138703818</v>
      </c>
      <c r="M1804" s="34" t="str">
        <f>VLOOKUP($J1804,[2]Coord_Mpios_X_Y!$B$2:$K$1123,10,FALSE)</f>
        <v>-75,558239064333</v>
      </c>
      <c r="N1804" s="34" t="s">
        <v>125</v>
      </c>
      <c r="O1804" s="34" t="s">
        <v>126</v>
      </c>
      <c r="Q1804" s="34" t="s">
        <v>127</v>
      </c>
      <c r="R1804" s="34">
        <v>17630762</v>
      </c>
      <c r="S1804" s="34" t="str">
        <f t="shared" si="140"/>
        <v>CC17630762</v>
      </c>
      <c r="T1804" s="34" t="s">
        <v>317</v>
      </c>
      <c r="V1804" s="34" t="s">
        <v>165</v>
      </c>
      <c r="W1804" s="34" t="s">
        <v>5053</v>
      </c>
      <c r="X1804" s="87">
        <v>21400</v>
      </c>
      <c r="Y1804">
        <v>64</v>
      </c>
      <c r="Z1804" s="36">
        <f>VLOOKUP($Y1804,[2]Edades!$A$3:$H$153,4,FALSE)</f>
        <v>6</v>
      </c>
      <c r="AA1804" s="34" t="str">
        <f>VLOOKUP($Y1804,[2]Edades!$A$3:$H$153,6,FALSE)</f>
        <v>6 - Persona mayor</v>
      </c>
      <c r="AB1804" s="34">
        <f>VLOOKUP($Y1804,[2]Edades!$A$3:$H$153,7,FALSE)</f>
        <v>13</v>
      </c>
      <c r="AC1804" s="34" t="str">
        <f>VLOOKUP($Y1804,[2]Edades!$A$3:$H$153,8,FALSE)</f>
        <v>60-64</v>
      </c>
      <c r="AD1804" s="34" t="s">
        <v>146</v>
      </c>
      <c r="AE1804">
        <v>1</v>
      </c>
      <c r="AF1804" s="34" t="s">
        <v>2137</v>
      </c>
      <c r="AG1804" s="34" t="s">
        <v>2127</v>
      </c>
      <c r="AH1804" s="34" t="s">
        <v>2127</v>
      </c>
      <c r="AK1804" s="34" t="s">
        <v>125</v>
      </c>
      <c r="AM1804" s="34" t="s">
        <v>2127</v>
      </c>
      <c r="AN1804" s="36" t="s">
        <v>2127</v>
      </c>
      <c r="AO1804" s="36" t="s">
        <v>2127</v>
      </c>
      <c r="AP1804" s="34" t="s">
        <v>2127</v>
      </c>
      <c r="AQ1804" s="36" t="s">
        <v>2127</v>
      </c>
      <c r="AR1804" s="34" t="s">
        <v>2098</v>
      </c>
      <c r="AS1804" s="91" t="s">
        <v>7869</v>
      </c>
      <c r="AT1804" s="34">
        <v>3106132303</v>
      </c>
      <c r="AU1804" s="34" t="s">
        <v>2127</v>
      </c>
      <c r="AX1804" s="90"/>
      <c r="BA1804" s="91"/>
      <c r="BB1804" s="91"/>
      <c r="BC1804" s="91"/>
      <c r="BF1804" s="34" t="s">
        <v>4983</v>
      </c>
      <c r="BG1804" s="92" t="s">
        <v>2098</v>
      </c>
      <c r="BM1804" s="36" t="s">
        <v>131</v>
      </c>
      <c r="BN1804" s="34" t="s">
        <v>132</v>
      </c>
      <c r="BO1804" s="36">
        <v>0</v>
      </c>
      <c r="BQ1804" s="94"/>
      <c r="BS1804" s="36" t="s">
        <v>2127</v>
      </c>
      <c r="BU1804" s="95"/>
      <c r="BV1804" s="95"/>
      <c r="BW1804" s="61"/>
      <c r="BX1804" s="60"/>
      <c r="BY1804" s="59" t="str">
        <f t="shared" ca="1" si="141"/>
        <v/>
      </c>
      <c r="CD1804" s="68"/>
      <c r="CE1804" s="68"/>
      <c r="CF1804" s="67"/>
      <c r="CG1804">
        <v>84</v>
      </c>
      <c r="CH1804" s="2">
        <v>171</v>
      </c>
      <c r="CI1804" s="4">
        <f t="shared" si="142"/>
        <v>28.726787729557817</v>
      </c>
      <c r="CJ1804" s="5" t="str">
        <f t="shared" si="143"/>
        <v>SOBREPESO</v>
      </c>
      <c r="CK1804" s="36">
        <v>0</v>
      </c>
      <c r="CL1804" s="66"/>
      <c r="CM1804" s="89">
        <v>44713</v>
      </c>
      <c r="CN1804" s="97">
        <v>44735</v>
      </c>
      <c r="CP1804"/>
      <c r="CQ1804" s="65"/>
      <c r="CR1804" s="65"/>
      <c r="CS1804" s="98"/>
      <c r="CT1804"/>
      <c r="CU1804"/>
      <c r="CV1804" s="97"/>
      <c r="CW1804" s="2">
        <v>140</v>
      </c>
      <c r="CX1804" s="82">
        <v>90</v>
      </c>
      <c r="DG1804" s="64"/>
      <c r="DI1804" s="89"/>
      <c r="DJ1804" s="89"/>
      <c r="DN1804" s="34"/>
      <c r="DO1804" s="34"/>
      <c r="DP1804" s="34"/>
      <c r="DQ1804" s="34"/>
      <c r="DR1804" s="34"/>
      <c r="DS1804" s="34" t="s">
        <v>2127</v>
      </c>
      <c r="DT1804" s="34"/>
      <c r="DU1804" s="47">
        <v>44735</v>
      </c>
      <c r="DY1804" s="1">
        <v>2</v>
      </c>
      <c r="DZ1804" t="s">
        <v>7941</v>
      </c>
      <c r="EA1804" s="4">
        <v>1.18</v>
      </c>
      <c r="EB1804" s="4">
        <v>87</v>
      </c>
      <c r="EC1804" s="4">
        <v>176</v>
      </c>
      <c r="EE1804" s="4">
        <v>38</v>
      </c>
      <c r="EF1804" s="4">
        <v>98</v>
      </c>
      <c r="EG1804" s="4">
        <v>2.2000000000000002</v>
      </c>
      <c r="EJ1804"/>
      <c r="EL1804" s="34"/>
      <c r="EN1804" s="34"/>
    </row>
    <row r="1805" spans="1:144" x14ac:dyDescent="0.25">
      <c r="A1805" s="85">
        <v>2022</v>
      </c>
      <c r="B1805" s="87">
        <v>44830</v>
      </c>
      <c r="C1805" t="s">
        <v>121</v>
      </c>
      <c r="D1805" t="s">
        <v>122</v>
      </c>
      <c r="E1805" s="34" t="s">
        <v>7938</v>
      </c>
      <c r="F1805" s="34">
        <f t="shared" si="144"/>
        <v>1804</v>
      </c>
      <c r="G1805" s="34" t="s">
        <v>4985</v>
      </c>
      <c r="H1805">
        <v>18</v>
      </c>
      <c r="I1805" s="34" t="s">
        <v>6141</v>
      </c>
      <c r="J1805" s="34" t="s">
        <v>5052</v>
      </c>
      <c r="K1805" s="34" t="str">
        <f>VLOOKUP(J1805,[2]CodMpios!$B$347:$E$362,4,FALSE)</f>
        <v>18256 - El Paujil</v>
      </c>
      <c r="L1805" s="34" t="str">
        <f>VLOOKUP($J1805,[2]Coord_Mpios_X_Y!$B$2:$K$1123,9,FALSE)</f>
        <v>1,617746356165</v>
      </c>
      <c r="M1805" s="34" t="str">
        <f>VLOOKUP($J1805,[2]Coord_Mpios_X_Y!$B$2:$K$1123,10,FALSE)</f>
        <v>-75,234043334186</v>
      </c>
      <c r="N1805" s="34" t="s">
        <v>125</v>
      </c>
      <c r="O1805" s="34" t="s">
        <v>126</v>
      </c>
      <c r="Q1805" s="34" t="s">
        <v>127</v>
      </c>
      <c r="R1805" s="34">
        <v>30066653</v>
      </c>
      <c r="S1805" s="34" t="str">
        <f t="shared" si="140"/>
        <v>CC30066653</v>
      </c>
      <c r="T1805" s="34" t="s">
        <v>2461</v>
      </c>
      <c r="V1805" s="34" t="s">
        <v>250</v>
      </c>
      <c r="W1805" s="34" t="s">
        <v>501</v>
      </c>
      <c r="X1805" s="87">
        <v>21619</v>
      </c>
      <c r="Y1805">
        <v>64</v>
      </c>
      <c r="Z1805" s="36">
        <f>VLOOKUP($Y1805,[2]Edades!$A$3:$H$153,4,FALSE)</f>
        <v>6</v>
      </c>
      <c r="AA1805" s="34" t="str">
        <f>VLOOKUP($Y1805,[2]Edades!$A$3:$H$153,6,FALSE)</f>
        <v>6 - Persona mayor</v>
      </c>
      <c r="AB1805" s="34">
        <f>VLOOKUP($Y1805,[2]Edades!$A$3:$H$153,7,FALSE)</f>
        <v>13</v>
      </c>
      <c r="AC1805" s="34" t="str">
        <f>VLOOKUP($Y1805,[2]Edades!$A$3:$H$153,8,FALSE)</f>
        <v>60-64</v>
      </c>
      <c r="AD1805" s="34" t="s">
        <v>129</v>
      </c>
      <c r="AE1805" s="1">
        <v>2</v>
      </c>
      <c r="AF1805" s="34" t="s">
        <v>2137</v>
      </c>
      <c r="AG1805" s="34" t="s">
        <v>2127</v>
      </c>
      <c r="AH1805" s="34" t="s">
        <v>2127</v>
      </c>
      <c r="AK1805" s="34" t="s">
        <v>125</v>
      </c>
      <c r="AM1805" s="34" t="s">
        <v>2127</v>
      </c>
      <c r="AN1805" s="36" t="s">
        <v>2127</v>
      </c>
      <c r="AO1805" s="36" t="s">
        <v>2127</v>
      </c>
      <c r="AP1805" s="34" t="s">
        <v>2127</v>
      </c>
      <c r="AQ1805" s="36" t="s">
        <v>2127</v>
      </c>
      <c r="AR1805" s="34" t="s">
        <v>5078</v>
      </c>
      <c r="AS1805" s="91"/>
      <c r="AT1805" s="34" t="s">
        <v>7937</v>
      </c>
      <c r="AU1805" s="34" t="s">
        <v>2127</v>
      </c>
      <c r="AX1805" s="90"/>
      <c r="BA1805" s="91"/>
      <c r="BB1805" s="91"/>
      <c r="BC1805" s="91"/>
      <c r="BF1805" s="34" t="s">
        <v>4983</v>
      </c>
      <c r="BG1805" s="92" t="s">
        <v>2098</v>
      </c>
      <c r="BM1805" s="36" t="s">
        <v>131</v>
      </c>
      <c r="BN1805" s="34" t="s">
        <v>132</v>
      </c>
      <c r="BO1805" s="36">
        <v>0</v>
      </c>
      <c r="BQ1805" s="94"/>
      <c r="BS1805" s="36" t="s">
        <v>2127</v>
      </c>
      <c r="BU1805" s="95"/>
      <c r="BV1805" s="95"/>
      <c r="BW1805" s="61"/>
      <c r="BX1805" s="60"/>
      <c r="BY1805" s="59" t="str">
        <f t="shared" ca="1" si="141"/>
        <v/>
      </c>
      <c r="CD1805" s="68"/>
      <c r="CE1805" s="68"/>
      <c r="CF1805" s="67"/>
      <c r="CG1805">
        <v>79</v>
      </c>
      <c r="CH1805" s="2">
        <v>169</v>
      </c>
      <c r="CI1805" s="4">
        <f t="shared" si="142"/>
        <v>27.660095935016283</v>
      </c>
      <c r="CJ1805" s="5" t="str">
        <f t="shared" si="143"/>
        <v>SOBREPESO</v>
      </c>
      <c r="CK1805" s="36">
        <v>0</v>
      </c>
      <c r="CL1805" s="66"/>
      <c r="CM1805" s="89">
        <v>44704</v>
      </c>
      <c r="CN1805" s="97">
        <v>44727</v>
      </c>
      <c r="CP1805"/>
      <c r="CQ1805" s="65"/>
      <c r="CR1805" s="65"/>
      <c r="CS1805" s="98"/>
      <c r="CT1805"/>
      <c r="CU1805"/>
      <c r="CV1805" s="97"/>
      <c r="CW1805" s="2">
        <v>138</v>
      </c>
      <c r="CX1805" s="82">
        <v>85</v>
      </c>
      <c r="DG1805" s="64"/>
      <c r="DI1805" s="89"/>
      <c r="DJ1805" s="89"/>
      <c r="DK1805" s="89">
        <v>44761</v>
      </c>
      <c r="DN1805" s="34"/>
      <c r="DO1805" s="34"/>
      <c r="DP1805" s="34"/>
      <c r="DQ1805" s="34"/>
      <c r="DR1805" s="34"/>
      <c r="DS1805" s="34" t="s">
        <v>2127</v>
      </c>
      <c r="DT1805" s="34"/>
      <c r="DU1805" s="47">
        <v>44727</v>
      </c>
      <c r="DY1805" s="1">
        <v>3</v>
      </c>
      <c r="DZ1805" t="s">
        <v>7941</v>
      </c>
      <c r="EA1805" s="4">
        <v>1.04</v>
      </c>
      <c r="EB1805" s="4">
        <v>103</v>
      </c>
      <c r="EC1805" s="4">
        <v>268</v>
      </c>
      <c r="ED1805" s="4">
        <v>173</v>
      </c>
      <c r="EE1805" s="4">
        <v>38.1</v>
      </c>
      <c r="EF1805" s="4">
        <v>285</v>
      </c>
      <c r="EG1805" s="4">
        <v>2.6</v>
      </c>
      <c r="EJ1805"/>
      <c r="EL1805" s="34"/>
      <c r="EN1805" s="34"/>
    </row>
    <row r="1806" spans="1:144" x14ac:dyDescent="0.25">
      <c r="A1806" s="85">
        <v>2022</v>
      </c>
      <c r="B1806" s="87">
        <v>44830</v>
      </c>
      <c r="C1806" t="s">
        <v>121</v>
      </c>
      <c r="D1806" t="s">
        <v>122</v>
      </c>
      <c r="E1806" s="34" t="s">
        <v>7938</v>
      </c>
      <c r="F1806" s="34">
        <f t="shared" si="144"/>
        <v>1805</v>
      </c>
      <c r="G1806" s="34" t="s">
        <v>4985</v>
      </c>
      <c r="H1806">
        <v>18</v>
      </c>
      <c r="I1806" s="34" t="s">
        <v>6141</v>
      </c>
      <c r="J1806" s="34" t="s">
        <v>4988</v>
      </c>
      <c r="K1806" s="34" t="str">
        <f>VLOOKUP(J1806,[2]CodMpios!$B$347:$E$362,4,FALSE)</f>
        <v>18001 - Florencia</v>
      </c>
      <c r="L1806" s="34" t="str">
        <f>VLOOKUP($J1806,[2]Coord_Mpios_X_Y!$B$2:$K$1123,9,FALSE)</f>
        <v>1,749138703818</v>
      </c>
      <c r="M1806" s="34" t="str">
        <f>VLOOKUP($J1806,[2]Coord_Mpios_X_Y!$B$2:$K$1123,10,FALSE)</f>
        <v>-75,558239064333</v>
      </c>
      <c r="N1806" s="34" t="s">
        <v>125</v>
      </c>
      <c r="O1806" s="34" t="s">
        <v>126</v>
      </c>
      <c r="Q1806" s="34" t="s">
        <v>127</v>
      </c>
      <c r="R1806" s="34">
        <v>51866517</v>
      </c>
      <c r="S1806" s="34" t="str">
        <f t="shared" si="140"/>
        <v>CC51866517</v>
      </c>
      <c r="T1806" s="34" t="s">
        <v>675</v>
      </c>
      <c r="U1806" s="34" t="s">
        <v>392</v>
      </c>
      <c r="V1806" s="34" t="s">
        <v>5051</v>
      </c>
      <c r="W1806" s="34" t="s">
        <v>216</v>
      </c>
      <c r="X1806" s="87">
        <v>24153</v>
      </c>
      <c r="Y1806">
        <v>57</v>
      </c>
      <c r="Z1806" s="36">
        <f>VLOOKUP($Y1806,[2]Edades!$A$3:$H$153,4,FALSE)</f>
        <v>5</v>
      </c>
      <c r="AA1806" s="34" t="str">
        <f>VLOOKUP($Y1806,[2]Edades!$A$3:$H$153,6,FALSE)</f>
        <v>5 - Adultez</v>
      </c>
      <c r="AB1806" s="34">
        <f>VLOOKUP($Y1806,[2]Edades!$A$3:$H$153,7,FALSE)</f>
        <v>12</v>
      </c>
      <c r="AC1806" s="34" t="str">
        <f>VLOOKUP($Y1806,[2]Edades!$A$3:$H$153,8,FALSE)</f>
        <v>55-59</v>
      </c>
      <c r="AD1806" s="34" t="s">
        <v>129</v>
      </c>
      <c r="AE1806" s="1">
        <v>2</v>
      </c>
      <c r="AF1806" s="34" t="s">
        <v>130</v>
      </c>
      <c r="AG1806" s="34" t="s">
        <v>2127</v>
      </c>
      <c r="AH1806" s="34" t="s">
        <v>2127</v>
      </c>
      <c r="AK1806" s="34" t="s">
        <v>125</v>
      </c>
      <c r="AM1806" s="34" t="s">
        <v>2127</v>
      </c>
      <c r="AN1806" s="36" t="s">
        <v>2127</v>
      </c>
      <c r="AO1806" s="36" t="s">
        <v>2127</v>
      </c>
      <c r="AP1806" s="34" t="s">
        <v>2127</v>
      </c>
      <c r="AQ1806" s="36" t="s">
        <v>2127</v>
      </c>
      <c r="AR1806" s="34" t="s">
        <v>2098</v>
      </c>
      <c r="AS1806" s="91" t="s">
        <v>7870</v>
      </c>
      <c r="AT1806" s="34">
        <v>3164044488</v>
      </c>
      <c r="AU1806" s="34" t="s">
        <v>2127</v>
      </c>
      <c r="AX1806" s="90"/>
      <c r="BA1806" s="91"/>
      <c r="BB1806" s="91"/>
      <c r="BC1806" s="91"/>
      <c r="BF1806" s="34" t="s">
        <v>4983</v>
      </c>
      <c r="BG1806" s="92" t="s">
        <v>2098</v>
      </c>
      <c r="BM1806" s="36" t="s">
        <v>131</v>
      </c>
      <c r="BN1806" s="34" t="s">
        <v>132</v>
      </c>
      <c r="BO1806" s="36">
        <v>0</v>
      </c>
      <c r="BQ1806" s="94"/>
      <c r="BS1806" s="36" t="s">
        <v>2127</v>
      </c>
      <c r="BU1806" s="95"/>
      <c r="BV1806" s="95"/>
      <c r="BW1806" s="61"/>
      <c r="BX1806" s="60"/>
      <c r="BY1806" s="59" t="str">
        <f t="shared" ca="1" si="141"/>
        <v/>
      </c>
      <c r="CD1806" s="68"/>
      <c r="CE1806" s="68"/>
      <c r="CF1806" s="67"/>
      <c r="CG1806">
        <v>78</v>
      </c>
      <c r="CH1806" s="2">
        <v>173</v>
      </c>
      <c r="CI1806" s="4">
        <f t="shared" si="142"/>
        <v>26.061679307694877</v>
      </c>
      <c r="CJ1806" s="5" t="str">
        <f t="shared" si="143"/>
        <v>SOBREPESO</v>
      </c>
      <c r="CK1806" s="36">
        <v>0</v>
      </c>
      <c r="CL1806" s="66"/>
      <c r="CM1806" s="89">
        <v>44718</v>
      </c>
      <c r="CN1806" s="97">
        <v>44770</v>
      </c>
      <c r="CP1806"/>
      <c r="CQ1806" s="65"/>
      <c r="CR1806" s="65"/>
      <c r="CS1806" s="98"/>
      <c r="CT1806"/>
      <c r="CU1806"/>
      <c r="CV1806" s="97"/>
      <c r="CW1806" s="2">
        <v>120</v>
      </c>
      <c r="CX1806" s="82">
        <v>80</v>
      </c>
      <c r="DG1806" s="64"/>
      <c r="DI1806" s="89"/>
      <c r="DJ1806" s="89"/>
      <c r="DN1806" s="34"/>
      <c r="DO1806" s="34"/>
      <c r="DP1806" s="34"/>
      <c r="DQ1806" s="34"/>
      <c r="DR1806" s="34"/>
      <c r="DS1806" s="34" t="s">
        <v>2127</v>
      </c>
      <c r="DT1806" s="34"/>
      <c r="DU1806" s="47">
        <v>44770</v>
      </c>
      <c r="DY1806" s="1">
        <v>2</v>
      </c>
      <c r="DZ1806" t="s">
        <v>7941</v>
      </c>
      <c r="EA1806" s="4">
        <v>0.8</v>
      </c>
      <c r="EB1806" s="4">
        <v>90</v>
      </c>
      <c r="EC1806" s="4">
        <v>237</v>
      </c>
      <c r="ED1806" s="4">
        <v>182</v>
      </c>
      <c r="EE1806" s="4">
        <v>31</v>
      </c>
      <c r="EF1806" s="4">
        <v>120</v>
      </c>
      <c r="EG1806" s="4">
        <v>2.9</v>
      </c>
      <c r="EJ1806"/>
      <c r="EL1806" s="34"/>
      <c r="EN1806" s="34"/>
    </row>
    <row r="1807" spans="1:144" x14ac:dyDescent="0.25">
      <c r="A1807" s="85">
        <v>2022</v>
      </c>
      <c r="B1807" s="87">
        <v>44830</v>
      </c>
      <c r="C1807" t="s">
        <v>121</v>
      </c>
      <c r="D1807" t="s">
        <v>122</v>
      </c>
      <c r="E1807" s="34" t="s">
        <v>7938</v>
      </c>
      <c r="F1807" s="34">
        <f t="shared" si="144"/>
        <v>1806</v>
      </c>
      <c r="G1807" s="34" t="s">
        <v>4985</v>
      </c>
      <c r="H1807">
        <v>18</v>
      </c>
      <c r="I1807" s="34" t="s">
        <v>6141</v>
      </c>
      <c r="J1807" s="34" t="s">
        <v>4996</v>
      </c>
      <c r="K1807" s="34" t="str">
        <f>VLOOKUP(J1807,[2]CodMpios!$B$347:$E$362,4,FALSE)</f>
        <v>18247 - El Doncello</v>
      </c>
      <c r="L1807" s="34" t="str">
        <f>VLOOKUP($J1807,[2]Coord_Mpios_X_Y!$B$2:$K$1123,9,FALSE)</f>
        <v>1,791385903474</v>
      </c>
      <c r="M1807" s="34" t="str">
        <f>VLOOKUP($J1807,[2]Coord_Mpios_X_Y!$B$2:$K$1123,10,FALSE)</f>
        <v>-75,193944154894</v>
      </c>
      <c r="N1807" s="34" t="s">
        <v>125</v>
      </c>
      <c r="O1807" s="34" t="s">
        <v>126</v>
      </c>
      <c r="Q1807" s="34" t="s">
        <v>127</v>
      </c>
      <c r="R1807" s="34">
        <v>96352764</v>
      </c>
      <c r="S1807" s="34" t="str">
        <f t="shared" si="140"/>
        <v>CC96352764</v>
      </c>
      <c r="T1807" s="34" t="s">
        <v>144</v>
      </c>
      <c r="U1807" s="34" t="s">
        <v>473</v>
      </c>
      <c r="V1807" s="34" t="s">
        <v>165</v>
      </c>
      <c r="W1807" s="34" t="s">
        <v>5050</v>
      </c>
      <c r="X1807" s="87">
        <v>26200</v>
      </c>
      <c r="Y1807">
        <v>51</v>
      </c>
      <c r="Z1807" s="36">
        <f>VLOOKUP($Y1807,[2]Edades!$A$3:$H$153,4,FALSE)</f>
        <v>5</v>
      </c>
      <c r="AA1807" s="34" t="str">
        <f>VLOOKUP($Y1807,[2]Edades!$A$3:$H$153,6,FALSE)</f>
        <v>5 - Adultez</v>
      </c>
      <c r="AB1807" s="34">
        <f>VLOOKUP($Y1807,[2]Edades!$A$3:$H$153,7,FALSE)</f>
        <v>11</v>
      </c>
      <c r="AC1807" s="34" t="str">
        <f>VLOOKUP($Y1807,[2]Edades!$A$3:$H$153,8,FALSE)</f>
        <v>50-54</v>
      </c>
      <c r="AD1807" s="34" t="s">
        <v>146</v>
      </c>
      <c r="AE1807">
        <v>1</v>
      </c>
      <c r="AF1807" s="34" t="s">
        <v>130</v>
      </c>
      <c r="AG1807" s="34" t="s">
        <v>2127</v>
      </c>
      <c r="AH1807" s="34" t="s">
        <v>2127</v>
      </c>
      <c r="AK1807" s="34" t="s">
        <v>125</v>
      </c>
      <c r="AM1807" s="34" t="s">
        <v>2127</v>
      </c>
      <c r="AN1807" s="36" t="s">
        <v>2127</v>
      </c>
      <c r="AO1807" s="36" t="s">
        <v>2127</v>
      </c>
      <c r="AP1807" s="34" t="s">
        <v>2127</v>
      </c>
      <c r="AQ1807" s="36" t="s">
        <v>2127</v>
      </c>
      <c r="AR1807" s="34" t="s">
        <v>5189</v>
      </c>
      <c r="AS1807" s="91" t="s">
        <v>7871</v>
      </c>
      <c r="AT1807" s="34">
        <v>3202353297</v>
      </c>
      <c r="AU1807" s="34" t="s">
        <v>2127</v>
      </c>
      <c r="AX1807" s="90"/>
      <c r="BA1807" s="91"/>
      <c r="BB1807" s="91"/>
      <c r="BC1807" s="91"/>
      <c r="BF1807" s="34" t="s">
        <v>4983</v>
      </c>
      <c r="BG1807" s="92" t="s">
        <v>2098</v>
      </c>
      <c r="BM1807" s="36" t="s">
        <v>131</v>
      </c>
      <c r="BN1807" s="34" t="s">
        <v>132</v>
      </c>
      <c r="BO1807" s="36">
        <v>0</v>
      </c>
      <c r="BQ1807" s="94"/>
      <c r="BS1807" s="36" t="s">
        <v>2127</v>
      </c>
      <c r="BU1807" s="95"/>
      <c r="BV1807" s="95"/>
      <c r="BW1807" s="61"/>
      <c r="BX1807" s="60"/>
      <c r="BY1807" s="59" t="str">
        <f t="shared" ca="1" si="141"/>
        <v/>
      </c>
      <c r="CD1807" s="68"/>
      <c r="CE1807" s="68"/>
      <c r="CF1807" s="67"/>
      <c r="CG1807">
        <v>75</v>
      </c>
      <c r="CH1807" s="2">
        <v>172</v>
      </c>
      <c r="CI1807" s="4">
        <f t="shared" si="142"/>
        <v>25.351541373715524</v>
      </c>
      <c r="CJ1807" s="5" t="str">
        <f t="shared" si="143"/>
        <v>SOBREPESO</v>
      </c>
      <c r="CK1807" s="36">
        <v>0</v>
      </c>
      <c r="CL1807" s="66"/>
      <c r="CM1807" s="89">
        <v>44672</v>
      </c>
      <c r="CN1807" s="97">
        <v>44705</v>
      </c>
      <c r="CP1807"/>
      <c r="CQ1807" s="65"/>
      <c r="CR1807" s="65"/>
      <c r="CS1807" s="98"/>
      <c r="CT1807"/>
      <c r="CU1807"/>
      <c r="CV1807" s="97"/>
      <c r="CW1807" s="2">
        <v>150</v>
      </c>
      <c r="CX1807" s="82">
        <v>90</v>
      </c>
      <c r="DG1807" s="64"/>
      <c r="DI1807" s="89"/>
      <c r="DJ1807" s="89"/>
      <c r="DN1807" s="34"/>
      <c r="DO1807" s="34"/>
      <c r="DP1807" s="34"/>
      <c r="DQ1807" s="34"/>
      <c r="DR1807" s="34"/>
      <c r="DS1807" s="34" t="s">
        <v>2127</v>
      </c>
      <c r="DT1807" s="34"/>
      <c r="DU1807" s="47">
        <v>44705</v>
      </c>
      <c r="DY1807" s="1">
        <v>2</v>
      </c>
      <c r="DZ1807" t="s">
        <v>7941</v>
      </c>
      <c r="EA1807" s="4">
        <v>1.1599999999999999</v>
      </c>
      <c r="EB1807" s="4">
        <v>104</v>
      </c>
      <c r="EC1807" s="4">
        <v>207</v>
      </c>
      <c r="ED1807" s="4">
        <v>127</v>
      </c>
      <c r="EE1807" s="4">
        <v>47.7</v>
      </c>
      <c r="EF1807" s="4">
        <v>161</v>
      </c>
      <c r="EG1807" s="4">
        <v>2</v>
      </c>
      <c r="EJ1807"/>
      <c r="EL1807" s="34"/>
      <c r="EN1807" s="34"/>
    </row>
    <row r="1808" spans="1:144" x14ac:dyDescent="0.25">
      <c r="A1808" s="85">
        <v>2022</v>
      </c>
      <c r="B1808" s="87">
        <v>44830</v>
      </c>
      <c r="C1808" t="s">
        <v>121</v>
      </c>
      <c r="D1808" t="s">
        <v>122</v>
      </c>
      <c r="E1808" s="34" t="s">
        <v>7938</v>
      </c>
      <c r="F1808" s="34">
        <f t="shared" si="144"/>
        <v>1807</v>
      </c>
      <c r="G1808" s="34" t="s">
        <v>4985</v>
      </c>
      <c r="H1808">
        <v>18</v>
      </c>
      <c r="I1808" s="34" t="s">
        <v>6141</v>
      </c>
      <c r="J1808" s="34" t="s">
        <v>4988</v>
      </c>
      <c r="K1808" s="34" t="str">
        <f>VLOOKUP(J1808,[2]CodMpios!$B$347:$E$362,4,FALSE)</f>
        <v>18001 - Florencia</v>
      </c>
      <c r="L1808" s="34" t="str">
        <f>VLOOKUP($J1808,[2]Coord_Mpios_X_Y!$B$2:$K$1123,9,FALSE)</f>
        <v>1,749138703818</v>
      </c>
      <c r="M1808" s="34" t="str">
        <f>VLOOKUP($J1808,[2]Coord_Mpios_X_Y!$B$2:$K$1123,10,FALSE)</f>
        <v>-75,558239064333</v>
      </c>
      <c r="N1808" s="34" t="s">
        <v>139</v>
      </c>
      <c r="O1808" s="34" t="s">
        <v>126</v>
      </c>
      <c r="Q1808" s="34" t="s">
        <v>127</v>
      </c>
      <c r="R1808" s="34">
        <v>40757196</v>
      </c>
      <c r="S1808" s="34" t="str">
        <f t="shared" si="140"/>
        <v>CC40757196</v>
      </c>
      <c r="T1808" s="34" t="s">
        <v>739</v>
      </c>
      <c r="V1808" s="34" t="s">
        <v>1342</v>
      </c>
      <c r="W1808" s="34" t="s">
        <v>447</v>
      </c>
      <c r="X1808" s="87">
        <v>21151</v>
      </c>
      <c r="Y1808">
        <v>65</v>
      </c>
      <c r="Z1808" s="36">
        <f>VLOOKUP($Y1808,[2]Edades!$A$3:$H$153,4,FALSE)</f>
        <v>6</v>
      </c>
      <c r="AA1808" s="34" t="str">
        <f>VLOOKUP($Y1808,[2]Edades!$A$3:$H$153,6,FALSE)</f>
        <v>6 - Persona mayor</v>
      </c>
      <c r="AB1808" s="34">
        <f>VLOOKUP($Y1808,[2]Edades!$A$3:$H$153,7,FALSE)</f>
        <v>14</v>
      </c>
      <c r="AC1808" s="34" t="str">
        <f>VLOOKUP($Y1808,[2]Edades!$A$3:$H$153,8,FALSE)</f>
        <v>65-69</v>
      </c>
      <c r="AD1808" s="34" t="s">
        <v>129</v>
      </c>
      <c r="AE1808" s="1">
        <v>2</v>
      </c>
      <c r="AF1808" s="34" t="s">
        <v>2137</v>
      </c>
      <c r="AG1808" s="34" t="s">
        <v>2127</v>
      </c>
      <c r="AH1808" s="34" t="s">
        <v>2127</v>
      </c>
      <c r="AK1808" s="34" t="s">
        <v>139</v>
      </c>
      <c r="AM1808" s="34" t="s">
        <v>2127</v>
      </c>
      <c r="AN1808" s="36" t="s">
        <v>2127</v>
      </c>
      <c r="AO1808" s="36" t="s">
        <v>2127</v>
      </c>
      <c r="AP1808" s="34" t="s">
        <v>2127</v>
      </c>
      <c r="AQ1808" s="36" t="s">
        <v>2127</v>
      </c>
      <c r="AR1808" s="34" t="s">
        <v>2098</v>
      </c>
      <c r="AS1808" s="91" t="s">
        <v>7872</v>
      </c>
      <c r="AT1808" s="34">
        <v>3112349049</v>
      </c>
      <c r="AU1808" s="34" t="s">
        <v>2127</v>
      </c>
      <c r="AX1808" s="90"/>
      <c r="BA1808" s="91"/>
      <c r="BB1808" s="91"/>
      <c r="BC1808" s="91"/>
      <c r="BF1808" s="34" t="s">
        <v>4983</v>
      </c>
      <c r="BG1808" s="92" t="s">
        <v>2098</v>
      </c>
      <c r="BM1808" s="36" t="s">
        <v>131</v>
      </c>
      <c r="BN1808" s="34" t="s">
        <v>132</v>
      </c>
      <c r="BO1808" s="36">
        <v>0</v>
      </c>
      <c r="BQ1808" s="94"/>
      <c r="BS1808" s="36" t="s">
        <v>2127</v>
      </c>
      <c r="BU1808" s="95"/>
      <c r="BV1808" s="95"/>
      <c r="BW1808" s="61"/>
      <c r="BX1808" s="60"/>
      <c r="BY1808" s="59" t="str">
        <f t="shared" ca="1" si="141"/>
        <v/>
      </c>
      <c r="CD1808" s="68"/>
      <c r="CE1808" s="68"/>
      <c r="CF1808" s="67"/>
      <c r="CG1808">
        <v>70</v>
      </c>
      <c r="CH1808" s="2">
        <v>155</v>
      </c>
      <c r="CI1808" s="4">
        <f t="shared" si="142"/>
        <v>29.136316337148799</v>
      </c>
      <c r="CJ1808" s="5" t="str">
        <f t="shared" si="143"/>
        <v>SOBREPESO</v>
      </c>
      <c r="CK1808" s="36">
        <v>0</v>
      </c>
      <c r="CL1808" s="66"/>
      <c r="CM1808" s="89">
        <v>44721</v>
      </c>
      <c r="CN1808" s="97">
        <v>44721</v>
      </c>
      <c r="CP1808"/>
      <c r="CQ1808" s="65"/>
      <c r="CR1808" s="65"/>
      <c r="CS1808" s="98"/>
      <c r="CT1808"/>
      <c r="CU1808"/>
      <c r="CV1808" s="97"/>
      <c r="CW1808" s="2">
        <v>150</v>
      </c>
      <c r="CX1808" s="82">
        <v>90</v>
      </c>
      <c r="DG1808" s="64"/>
      <c r="DI1808" s="89"/>
      <c r="DJ1808" s="89"/>
      <c r="DN1808" s="34"/>
      <c r="DO1808" s="34"/>
      <c r="DP1808" s="34"/>
      <c r="DQ1808" s="34"/>
      <c r="DR1808" s="34"/>
      <c r="DS1808" s="34" t="s">
        <v>2127</v>
      </c>
      <c r="DT1808" s="34"/>
      <c r="DU1808" s="47">
        <v>44721</v>
      </c>
      <c r="DY1808" s="1">
        <v>2</v>
      </c>
      <c r="DZ1808" t="s">
        <v>7941</v>
      </c>
      <c r="EA1808" s="4">
        <v>0.75</v>
      </c>
      <c r="EB1808" s="4">
        <v>155</v>
      </c>
      <c r="EC1808" s="4">
        <v>272</v>
      </c>
      <c r="ED1808" s="4">
        <v>184</v>
      </c>
      <c r="EE1808" s="4">
        <v>57.4</v>
      </c>
      <c r="EG1808" s="4">
        <v>1.2</v>
      </c>
      <c r="EJ1808"/>
      <c r="EL1808" s="34"/>
      <c r="EN1808" s="34"/>
    </row>
    <row r="1809" spans="1:144" x14ac:dyDescent="0.25">
      <c r="A1809" s="85">
        <v>2022</v>
      </c>
      <c r="B1809" s="87">
        <v>44830</v>
      </c>
      <c r="C1809" t="s">
        <v>121</v>
      </c>
      <c r="D1809" t="s">
        <v>122</v>
      </c>
      <c r="E1809" s="34" t="s">
        <v>7938</v>
      </c>
      <c r="F1809" s="34">
        <f t="shared" si="144"/>
        <v>1808</v>
      </c>
      <c r="G1809" s="34" t="s">
        <v>4985</v>
      </c>
      <c r="H1809">
        <v>18</v>
      </c>
      <c r="I1809" s="34" t="s">
        <v>6141</v>
      </c>
      <c r="J1809" s="34" t="s">
        <v>4988</v>
      </c>
      <c r="K1809" s="34" t="str">
        <f>VLOOKUP(J1809,[2]CodMpios!$B$347:$E$362,4,FALSE)</f>
        <v>18001 - Florencia</v>
      </c>
      <c r="L1809" s="34" t="str">
        <f>VLOOKUP($J1809,[2]Coord_Mpios_X_Y!$B$2:$K$1123,9,FALSE)</f>
        <v>1,749138703818</v>
      </c>
      <c r="M1809" s="34" t="str">
        <f>VLOOKUP($J1809,[2]Coord_Mpios_X_Y!$B$2:$K$1123,10,FALSE)</f>
        <v>-75,558239064333</v>
      </c>
      <c r="N1809" s="34" t="s">
        <v>139</v>
      </c>
      <c r="O1809" s="34" t="s">
        <v>126</v>
      </c>
      <c r="Q1809" s="34" t="s">
        <v>127</v>
      </c>
      <c r="R1809" s="34">
        <v>40763928</v>
      </c>
      <c r="S1809" s="34" t="str">
        <f t="shared" si="140"/>
        <v>CC40763928</v>
      </c>
      <c r="T1809" s="34" t="s">
        <v>988</v>
      </c>
      <c r="U1809" s="34" t="s">
        <v>140</v>
      </c>
      <c r="V1809" s="34" t="s">
        <v>216</v>
      </c>
      <c r="X1809" s="87">
        <v>23478</v>
      </c>
      <c r="Y1809">
        <v>58</v>
      </c>
      <c r="Z1809" s="36">
        <f>VLOOKUP($Y1809,[2]Edades!$A$3:$H$153,4,FALSE)</f>
        <v>5</v>
      </c>
      <c r="AA1809" s="34" t="str">
        <f>VLOOKUP($Y1809,[2]Edades!$A$3:$H$153,6,FALSE)</f>
        <v>5 - Adultez</v>
      </c>
      <c r="AB1809" s="34">
        <f>VLOOKUP($Y1809,[2]Edades!$A$3:$H$153,7,FALSE)</f>
        <v>12</v>
      </c>
      <c r="AC1809" s="34" t="str">
        <f>VLOOKUP($Y1809,[2]Edades!$A$3:$H$153,8,FALSE)</f>
        <v>55-59</v>
      </c>
      <c r="AD1809" s="34" t="s">
        <v>129</v>
      </c>
      <c r="AE1809" s="1">
        <v>2</v>
      </c>
      <c r="AF1809" s="34" t="s">
        <v>130</v>
      </c>
      <c r="AG1809" s="34" t="s">
        <v>2127</v>
      </c>
      <c r="AH1809" s="34" t="s">
        <v>2127</v>
      </c>
      <c r="AK1809" s="34" t="s">
        <v>139</v>
      </c>
      <c r="AM1809" s="34" t="s">
        <v>2127</v>
      </c>
      <c r="AN1809" s="36" t="s">
        <v>2127</v>
      </c>
      <c r="AO1809" s="36" t="s">
        <v>2127</v>
      </c>
      <c r="AP1809" s="34" t="s">
        <v>2127</v>
      </c>
      <c r="AQ1809" s="36" t="s">
        <v>2127</v>
      </c>
      <c r="AR1809" s="34" t="s">
        <v>2098</v>
      </c>
      <c r="AS1809" s="91" t="s">
        <v>7873</v>
      </c>
      <c r="AT1809" s="34">
        <v>3144587245</v>
      </c>
      <c r="AU1809" s="34" t="s">
        <v>2127</v>
      </c>
      <c r="AX1809" s="90"/>
      <c r="BA1809" s="91"/>
      <c r="BB1809" s="91"/>
      <c r="BC1809" s="91"/>
      <c r="BF1809" s="34" t="s">
        <v>4983</v>
      </c>
      <c r="BG1809" s="92" t="s">
        <v>2098</v>
      </c>
      <c r="BM1809" s="36" t="s">
        <v>131</v>
      </c>
      <c r="BN1809" s="34" t="s">
        <v>132</v>
      </c>
      <c r="BO1809" s="36">
        <v>0</v>
      </c>
      <c r="BQ1809" s="94"/>
      <c r="BS1809" s="36" t="s">
        <v>2127</v>
      </c>
      <c r="BU1809" s="95"/>
      <c r="BV1809" s="95"/>
      <c r="BW1809" s="61"/>
      <c r="BX1809" s="60"/>
      <c r="BY1809" s="59" t="str">
        <f t="shared" ca="1" si="141"/>
        <v/>
      </c>
      <c r="CD1809" s="68"/>
      <c r="CE1809" s="68"/>
      <c r="CF1809" s="67"/>
      <c r="CG1809">
        <v>72</v>
      </c>
      <c r="CH1809" s="2">
        <v>154</v>
      </c>
      <c r="CI1809" s="4">
        <f t="shared" si="142"/>
        <v>30.359251138471919</v>
      </c>
      <c r="CJ1809" s="5" t="str">
        <f t="shared" si="143"/>
        <v>OBESIDAD</v>
      </c>
      <c r="CK1809" s="36">
        <v>0</v>
      </c>
      <c r="CL1809" s="66"/>
      <c r="CM1809" s="89">
        <v>44687</v>
      </c>
      <c r="CN1809" s="97">
        <v>44757</v>
      </c>
      <c r="CP1809"/>
      <c r="CQ1809" s="65"/>
      <c r="CR1809" s="65"/>
      <c r="CS1809" s="98"/>
      <c r="CT1809"/>
      <c r="CU1809"/>
      <c r="CV1809" s="97"/>
      <c r="CW1809" s="2">
        <v>121</v>
      </c>
      <c r="CX1809" s="82">
        <v>71</v>
      </c>
      <c r="DG1809" s="64"/>
      <c r="DI1809" s="89"/>
      <c r="DJ1809" s="89"/>
      <c r="DN1809" s="34"/>
      <c r="DO1809" s="34"/>
      <c r="DP1809" s="34"/>
      <c r="DQ1809" s="34"/>
      <c r="DR1809" s="34"/>
      <c r="DS1809" s="34" t="s">
        <v>2127</v>
      </c>
      <c r="DT1809" s="34"/>
      <c r="DU1809" s="47">
        <v>44757</v>
      </c>
      <c r="DY1809" s="1">
        <v>2</v>
      </c>
      <c r="DZ1809" t="s">
        <v>7941</v>
      </c>
      <c r="EA1809" s="4">
        <v>0.96</v>
      </c>
      <c r="EB1809" s="4">
        <v>91</v>
      </c>
      <c r="EC1809" s="4">
        <v>293</v>
      </c>
      <c r="ED1809" s="4">
        <v>207</v>
      </c>
      <c r="EE1809" s="4">
        <v>48</v>
      </c>
      <c r="EF1809" s="4">
        <v>190</v>
      </c>
      <c r="EG1809" s="4">
        <v>1.9</v>
      </c>
      <c r="EJ1809"/>
      <c r="EL1809" s="34"/>
      <c r="EN1809" s="34"/>
    </row>
    <row r="1810" spans="1:144" x14ac:dyDescent="0.25">
      <c r="A1810" s="85">
        <v>2022</v>
      </c>
      <c r="B1810" s="87">
        <v>44830</v>
      </c>
      <c r="C1810" t="s">
        <v>121</v>
      </c>
      <c r="D1810" t="s">
        <v>122</v>
      </c>
      <c r="E1810" s="34" t="s">
        <v>7938</v>
      </c>
      <c r="F1810" s="34">
        <f t="shared" si="144"/>
        <v>1809</v>
      </c>
      <c r="G1810" s="34" t="s">
        <v>4985</v>
      </c>
      <c r="H1810">
        <v>18</v>
      </c>
      <c r="I1810" s="34" t="s">
        <v>6141</v>
      </c>
      <c r="J1810" s="34" t="s">
        <v>4988</v>
      </c>
      <c r="K1810" s="34" t="str">
        <f>VLOOKUP(J1810,[2]CodMpios!$B$347:$E$362,4,FALSE)</f>
        <v>18001 - Florencia</v>
      </c>
      <c r="L1810" s="34" t="str">
        <f>VLOOKUP($J1810,[2]Coord_Mpios_X_Y!$B$2:$K$1123,9,FALSE)</f>
        <v>1,749138703818</v>
      </c>
      <c r="M1810" s="34" t="str">
        <f>VLOOKUP($J1810,[2]Coord_Mpios_X_Y!$B$2:$K$1123,10,FALSE)</f>
        <v>-75,558239064333</v>
      </c>
      <c r="N1810" s="34" t="s">
        <v>139</v>
      </c>
      <c r="O1810" s="34" t="s">
        <v>126</v>
      </c>
      <c r="Q1810" s="34" t="s">
        <v>127</v>
      </c>
      <c r="R1810" s="34">
        <v>17657916</v>
      </c>
      <c r="S1810" s="34" t="str">
        <f t="shared" si="140"/>
        <v>CC17657916</v>
      </c>
      <c r="T1810" s="34" t="s">
        <v>677</v>
      </c>
      <c r="V1810" s="34" t="s">
        <v>260</v>
      </c>
      <c r="W1810" s="34" t="s">
        <v>142</v>
      </c>
      <c r="X1810" s="87">
        <v>28707</v>
      </c>
      <c r="Y1810">
        <v>44</v>
      </c>
      <c r="Z1810" s="36">
        <f>VLOOKUP($Y1810,[2]Edades!$A$3:$H$153,4,FALSE)</f>
        <v>5</v>
      </c>
      <c r="AA1810" s="34" t="str">
        <f>VLOOKUP($Y1810,[2]Edades!$A$3:$H$153,6,FALSE)</f>
        <v>5 - Adultez</v>
      </c>
      <c r="AB1810" s="34">
        <f>VLOOKUP($Y1810,[2]Edades!$A$3:$H$153,7,FALSE)</f>
        <v>9</v>
      </c>
      <c r="AC1810" s="34" t="str">
        <f>VLOOKUP($Y1810,[2]Edades!$A$3:$H$153,8,FALSE)</f>
        <v>40-44</v>
      </c>
      <c r="AD1810" s="34" t="s">
        <v>146</v>
      </c>
      <c r="AE1810">
        <v>1</v>
      </c>
      <c r="AF1810" s="34" t="s">
        <v>130</v>
      </c>
      <c r="AG1810" s="34" t="s">
        <v>2127</v>
      </c>
      <c r="AH1810" s="34" t="s">
        <v>2127</v>
      </c>
      <c r="AK1810" s="34" t="s">
        <v>139</v>
      </c>
      <c r="AM1810" s="34" t="s">
        <v>2127</v>
      </c>
      <c r="AN1810" s="36" t="s">
        <v>2127</v>
      </c>
      <c r="AO1810" s="36" t="s">
        <v>2127</v>
      </c>
      <c r="AP1810" s="34" t="s">
        <v>2127</v>
      </c>
      <c r="AQ1810" s="36" t="s">
        <v>2127</v>
      </c>
      <c r="AR1810" s="34" t="s">
        <v>2098</v>
      </c>
      <c r="AS1810" s="91" t="s">
        <v>7874</v>
      </c>
      <c r="AT1810" s="34">
        <v>3162952509</v>
      </c>
      <c r="AU1810" s="34" t="s">
        <v>2127</v>
      </c>
      <c r="AX1810" s="90"/>
      <c r="BA1810" s="91"/>
      <c r="BB1810" s="91"/>
      <c r="BC1810" s="91"/>
      <c r="BF1810" s="34" t="s">
        <v>4983</v>
      </c>
      <c r="BG1810" s="92" t="s">
        <v>2098</v>
      </c>
      <c r="BM1810" s="36" t="s">
        <v>131</v>
      </c>
      <c r="BN1810" s="34" t="s">
        <v>132</v>
      </c>
      <c r="BO1810" s="36">
        <v>0</v>
      </c>
      <c r="BQ1810" s="94"/>
      <c r="BS1810" s="36" t="s">
        <v>2127</v>
      </c>
      <c r="BU1810" s="95"/>
      <c r="BV1810" s="95"/>
      <c r="BW1810" s="61"/>
      <c r="BX1810" s="60"/>
      <c r="BY1810" s="59" t="str">
        <f t="shared" ca="1" si="141"/>
        <v/>
      </c>
      <c r="CD1810" s="68"/>
      <c r="CE1810" s="68"/>
      <c r="CF1810" s="67"/>
      <c r="CG1810">
        <v>116</v>
      </c>
      <c r="CH1810" s="2">
        <v>180</v>
      </c>
      <c r="CI1810" s="4">
        <f t="shared" si="142"/>
        <v>35.802469135802468</v>
      </c>
      <c r="CJ1810" s="5" t="str">
        <f t="shared" si="143"/>
        <v>OBESIDAD</v>
      </c>
      <c r="CK1810" s="36">
        <v>0</v>
      </c>
      <c r="CL1810" s="66"/>
      <c r="CM1810" s="89">
        <v>44712</v>
      </c>
      <c r="CN1810" s="97">
        <v>44790</v>
      </c>
      <c r="CP1810"/>
      <c r="CQ1810" s="65"/>
      <c r="CR1810" s="65"/>
      <c r="CS1810" s="98"/>
      <c r="CT1810"/>
      <c r="CU1810"/>
      <c r="CV1810" s="97"/>
      <c r="CW1810" s="2"/>
      <c r="CX1810" s="82"/>
      <c r="DG1810" s="64"/>
      <c r="DI1810" s="89"/>
      <c r="DJ1810" s="89"/>
      <c r="DN1810" s="34"/>
      <c r="DO1810" s="34"/>
      <c r="DP1810" s="34"/>
      <c r="DQ1810" s="34"/>
      <c r="DR1810" s="34"/>
      <c r="DS1810" s="34" t="s">
        <v>2127</v>
      </c>
      <c r="DT1810" s="34"/>
      <c r="DU1810" s="47">
        <v>44790</v>
      </c>
      <c r="DY1810" s="1">
        <v>1</v>
      </c>
      <c r="DZ1810" t="s">
        <v>7941</v>
      </c>
      <c r="EA1810" s="4">
        <v>0.9</v>
      </c>
      <c r="EB1810" s="4">
        <v>85</v>
      </c>
      <c r="EC1810" s="4">
        <v>188</v>
      </c>
      <c r="ED1810" s="4">
        <v>97</v>
      </c>
      <c r="EE1810" s="4">
        <v>36.299999999999997</v>
      </c>
      <c r="EF1810" s="4">
        <v>272</v>
      </c>
      <c r="EG1810" s="4">
        <v>1.5</v>
      </c>
      <c r="EJ1810"/>
      <c r="EL1810" s="34"/>
      <c r="EN1810" s="34"/>
    </row>
    <row r="1811" spans="1:144" x14ac:dyDescent="0.25">
      <c r="A1811" s="85">
        <v>2022</v>
      </c>
      <c r="B1811" s="87">
        <v>44830</v>
      </c>
      <c r="C1811" t="s">
        <v>121</v>
      </c>
      <c r="D1811" t="s">
        <v>122</v>
      </c>
      <c r="E1811" s="34" t="s">
        <v>7938</v>
      </c>
      <c r="F1811" s="34">
        <f t="shared" si="144"/>
        <v>1810</v>
      </c>
      <c r="G1811" s="34" t="s">
        <v>4985</v>
      </c>
      <c r="H1811">
        <v>18</v>
      </c>
      <c r="I1811" s="34" t="s">
        <v>6141</v>
      </c>
      <c r="J1811" s="34" t="s">
        <v>5049</v>
      </c>
      <c r="K1811" s="34" t="str">
        <f>VLOOKUP(J1811,[2]CodMpios!$B$347:$E$362,4,FALSE)</f>
        <v>18610 - San José Del Fragua</v>
      </c>
      <c r="L1811" s="34" t="str">
        <f>VLOOKUP($J1811,[2]Coord_Mpios_X_Y!$B$2:$K$1123,9,FALSE)</f>
        <v>1,304702314265</v>
      </c>
      <c r="M1811" s="34" t="str">
        <f>VLOOKUP($J1811,[2]Coord_Mpios_X_Y!$B$2:$K$1123,10,FALSE)</f>
        <v>-76,110005941537</v>
      </c>
      <c r="N1811" s="34" t="s">
        <v>139</v>
      </c>
      <c r="O1811" s="34" t="s">
        <v>126</v>
      </c>
      <c r="Q1811" s="34" t="s">
        <v>127</v>
      </c>
      <c r="R1811" s="34">
        <v>26574004</v>
      </c>
      <c r="S1811" s="34" t="str">
        <f t="shared" si="140"/>
        <v>CC26574004</v>
      </c>
      <c r="T1811" s="34" t="s">
        <v>234</v>
      </c>
      <c r="U1811" s="34" t="s">
        <v>164</v>
      </c>
      <c r="V1811" s="34" t="s">
        <v>1030</v>
      </c>
      <c r="X1811" s="87">
        <v>16504</v>
      </c>
      <c r="Y1811">
        <v>78</v>
      </c>
      <c r="Z1811" s="36">
        <f>VLOOKUP($Y1811,[2]Edades!$A$3:$H$153,4,FALSE)</f>
        <v>6</v>
      </c>
      <c r="AA1811" s="34" t="str">
        <f>VLOOKUP($Y1811,[2]Edades!$A$3:$H$153,6,FALSE)</f>
        <v>6 - Persona mayor</v>
      </c>
      <c r="AB1811" s="34">
        <f>VLOOKUP($Y1811,[2]Edades!$A$3:$H$153,7,FALSE)</f>
        <v>16</v>
      </c>
      <c r="AC1811" s="34" t="str">
        <f>VLOOKUP($Y1811,[2]Edades!$A$3:$H$153,8,FALSE)</f>
        <v>75-79</v>
      </c>
      <c r="AD1811" s="34" t="s">
        <v>129</v>
      </c>
      <c r="AE1811" s="1">
        <v>2</v>
      </c>
      <c r="AF1811" s="34" t="s">
        <v>2137</v>
      </c>
      <c r="AG1811" s="34" t="s">
        <v>2127</v>
      </c>
      <c r="AH1811" s="34" t="s">
        <v>2127</v>
      </c>
      <c r="AK1811" s="34" t="s">
        <v>2127</v>
      </c>
      <c r="AM1811" s="34" t="s">
        <v>2127</v>
      </c>
      <c r="AN1811" s="36" t="s">
        <v>2127</v>
      </c>
      <c r="AO1811" s="36" t="s">
        <v>2127</v>
      </c>
      <c r="AP1811" s="34" t="s">
        <v>2127</v>
      </c>
      <c r="AQ1811" s="36" t="s">
        <v>2127</v>
      </c>
      <c r="AR1811" s="34" t="s">
        <v>5048</v>
      </c>
      <c r="AS1811" s="91">
        <v>16504</v>
      </c>
      <c r="AT1811" s="34"/>
      <c r="AU1811" s="34" t="s">
        <v>2127</v>
      </c>
      <c r="AX1811" s="90"/>
      <c r="BA1811" s="91"/>
      <c r="BB1811" s="91"/>
      <c r="BC1811" s="91"/>
      <c r="BF1811" s="34" t="s">
        <v>4983</v>
      </c>
      <c r="BG1811" s="92" t="s">
        <v>5048</v>
      </c>
      <c r="BM1811" s="45" t="s">
        <v>2127</v>
      </c>
      <c r="BN1811" s="93" t="s">
        <v>2127</v>
      </c>
      <c r="BO1811">
        <v>0</v>
      </c>
      <c r="BQ1811" s="94"/>
      <c r="BS1811" s="36" t="s">
        <v>2127</v>
      </c>
      <c r="BU1811" s="95"/>
      <c r="BV1811" s="95"/>
      <c r="BW1811" s="61"/>
      <c r="BX1811" s="60"/>
      <c r="BY1811" s="59" t="str">
        <f t="shared" ca="1" si="141"/>
        <v/>
      </c>
      <c r="CD1811" s="68"/>
      <c r="CE1811" s="68"/>
      <c r="CF1811" s="67"/>
      <c r="CG1811">
        <v>43</v>
      </c>
      <c r="CH1811" s="2">
        <v>148</v>
      </c>
      <c r="CI1811" s="4">
        <f t="shared" si="142"/>
        <v>19.631117604090576</v>
      </c>
      <c r="CJ1811" s="5" t="str">
        <f t="shared" si="143"/>
        <v>NORMAL</v>
      </c>
      <c r="CK1811" s="36">
        <v>0</v>
      </c>
      <c r="CL1811" s="66"/>
      <c r="CM1811" s="89">
        <v>44565</v>
      </c>
      <c r="CN1811" s="97">
        <v>44698</v>
      </c>
      <c r="CP1811"/>
      <c r="CQ1811" s="65"/>
      <c r="CR1811" s="65"/>
      <c r="CS1811" s="98"/>
      <c r="CT1811"/>
      <c r="CU1811"/>
      <c r="CV1811" s="97"/>
      <c r="CW1811" s="2">
        <v>161</v>
      </c>
      <c r="CX1811" s="82">
        <v>71</v>
      </c>
      <c r="DG1811" s="64"/>
      <c r="DI1811" s="89"/>
      <c r="DJ1811" s="89"/>
      <c r="DN1811" s="34"/>
      <c r="DO1811" s="34"/>
      <c r="DP1811" s="34"/>
      <c r="DQ1811" s="34"/>
      <c r="DR1811" s="34"/>
      <c r="DS1811" s="34" t="s">
        <v>2127</v>
      </c>
      <c r="DT1811" s="34"/>
      <c r="DU1811" s="47">
        <v>44715</v>
      </c>
      <c r="DY1811" s="1">
        <v>2</v>
      </c>
      <c r="DZ1811" t="s">
        <v>7941</v>
      </c>
      <c r="EA1811" s="4">
        <v>0.67</v>
      </c>
      <c r="EB1811" s="4">
        <v>111</v>
      </c>
      <c r="EC1811" s="4">
        <v>242</v>
      </c>
      <c r="ED1811" s="4">
        <v>166</v>
      </c>
      <c r="EE1811" s="4">
        <v>55.7</v>
      </c>
      <c r="EF1811" s="4">
        <v>102</v>
      </c>
      <c r="EJ1811"/>
      <c r="EL1811" s="34"/>
      <c r="EN1811" s="34"/>
    </row>
    <row r="1812" spans="1:144" x14ac:dyDescent="0.25">
      <c r="A1812" s="85">
        <v>2022</v>
      </c>
      <c r="B1812" s="87">
        <v>44830</v>
      </c>
      <c r="C1812" t="s">
        <v>121</v>
      </c>
      <c r="D1812" t="s">
        <v>122</v>
      </c>
      <c r="E1812" s="34" t="s">
        <v>7938</v>
      </c>
      <c r="F1812" s="34">
        <f t="shared" si="144"/>
        <v>1811</v>
      </c>
      <c r="G1812" s="34" t="s">
        <v>4985</v>
      </c>
      <c r="H1812">
        <v>18</v>
      </c>
      <c r="I1812" s="34" t="s">
        <v>6141</v>
      </c>
      <c r="J1812" s="34" t="s">
        <v>5032</v>
      </c>
      <c r="K1812" s="34" t="str">
        <f>VLOOKUP(J1812,[2]CodMpios!$B$347:$E$362,4,FALSE)</f>
        <v>18150 - Cartagena Del Chaira</v>
      </c>
      <c r="L1812" s="34" t="str">
        <f>VLOOKUP($J1812,[2]Coord_Mpios_X_Y!$B$2:$K$1123,9,FALSE)</f>
        <v>0,647693081213</v>
      </c>
      <c r="M1812" s="34" t="str">
        <f>VLOOKUP($J1812,[2]Coord_Mpios_X_Y!$B$2:$K$1123,10,FALSE)</f>
        <v>-74,272354990827</v>
      </c>
      <c r="N1812" s="34" t="s">
        <v>6142</v>
      </c>
      <c r="O1812" s="34" t="s">
        <v>126</v>
      </c>
      <c r="Q1812" s="34" t="s">
        <v>127</v>
      </c>
      <c r="R1812" s="34">
        <v>17633379</v>
      </c>
      <c r="S1812" s="34" t="str">
        <f t="shared" si="140"/>
        <v>CC17633379</v>
      </c>
      <c r="T1812" s="34" t="s">
        <v>1441</v>
      </c>
      <c r="U1812" s="34" t="s">
        <v>188</v>
      </c>
      <c r="V1812" s="34" t="s">
        <v>273</v>
      </c>
      <c r="W1812" s="34" t="s">
        <v>5047</v>
      </c>
      <c r="X1812" s="87">
        <v>22046</v>
      </c>
      <c r="Y1812">
        <v>62</v>
      </c>
      <c r="Z1812" s="36">
        <f>VLOOKUP($Y1812,[2]Edades!$A$3:$H$153,4,FALSE)</f>
        <v>6</v>
      </c>
      <c r="AA1812" s="34" t="str">
        <f>VLOOKUP($Y1812,[2]Edades!$A$3:$H$153,6,FALSE)</f>
        <v>6 - Persona mayor</v>
      </c>
      <c r="AB1812" s="34">
        <f>VLOOKUP($Y1812,[2]Edades!$A$3:$H$153,7,FALSE)</f>
        <v>13</v>
      </c>
      <c r="AC1812" s="34" t="str">
        <f>VLOOKUP($Y1812,[2]Edades!$A$3:$H$153,8,FALSE)</f>
        <v>60-64</v>
      </c>
      <c r="AD1812" s="34" t="s">
        <v>146</v>
      </c>
      <c r="AE1812">
        <v>1</v>
      </c>
      <c r="AF1812" s="34" t="s">
        <v>2137</v>
      </c>
      <c r="AG1812" s="34" t="s">
        <v>2127</v>
      </c>
      <c r="AH1812" s="34" t="s">
        <v>2127</v>
      </c>
      <c r="AK1812" s="34" t="s">
        <v>6142</v>
      </c>
      <c r="AM1812" s="34" t="s">
        <v>2127</v>
      </c>
      <c r="AN1812" s="36" t="s">
        <v>2127</v>
      </c>
      <c r="AO1812" s="36" t="s">
        <v>2127</v>
      </c>
      <c r="AP1812" s="34" t="s">
        <v>2127</v>
      </c>
      <c r="AQ1812" s="36" t="s">
        <v>2127</v>
      </c>
      <c r="AR1812" s="34" t="s">
        <v>2098</v>
      </c>
      <c r="AS1812" s="91" t="s">
        <v>7875</v>
      </c>
      <c r="AT1812" s="34">
        <v>3026318479</v>
      </c>
      <c r="AU1812" s="34" t="s">
        <v>2127</v>
      </c>
      <c r="AX1812" s="90"/>
      <c r="BA1812" s="91"/>
      <c r="BB1812" s="91"/>
      <c r="BC1812" s="91"/>
      <c r="BF1812" s="34" t="s">
        <v>4983</v>
      </c>
      <c r="BG1812" s="92" t="s">
        <v>2098</v>
      </c>
      <c r="BM1812" s="36" t="s">
        <v>131</v>
      </c>
      <c r="BN1812" s="34" t="s">
        <v>132</v>
      </c>
      <c r="BO1812" s="36">
        <v>0</v>
      </c>
      <c r="BQ1812" s="94"/>
      <c r="BS1812" s="36" t="s">
        <v>2127</v>
      </c>
      <c r="BU1812" s="95"/>
      <c r="BV1812" s="95"/>
      <c r="BW1812" s="61"/>
      <c r="BX1812" s="60"/>
      <c r="BY1812" s="59" t="str">
        <f t="shared" ca="1" si="141"/>
        <v/>
      </c>
      <c r="CD1812" s="68"/>
      <c r="CE1812" s="68"/>
      <c r="CF1812" s="67"/>
      <c r="CG1812">
        <v>84</v>
      </c>
      <c r="CH1812" s="2">
        <v>160</v>
      </c>
      <c r="CI1812" s="4">
        <f t="shared" si="142"/>
        <v>32.812499999999993</v>
      </c>
      <c r="CJ1812" s="5" t="str">
        <f t="shared" si="143"/>
        <v>OBESIDAD</v>
      </c>
      <c r="CK1812" s="36">
        <v>0</v>
      </c>
      <c r="CL1812" s="66"/>
      <c r="CM1812" s="89">
        <v>44721</v>
      </c>
      <c r="CN1812" s="97">
        <v>44721</v>
      </c>
      <c r="CP1812"/>
      <c r="CQ1812" s="65"/>
      <c r="CR1812" s="65"/>
      <c r="CS1812" s="98"/>
      <c r="CT1812"/>
      <c r="CU1812"/>
      <c r="CV1812" s="97"/>
      <c r="CW1812" s="2"/>
      <c r="CX1812" s="82"/>
      <c r="DG1812" s="64"/>
      <c r="DI1812" s="89"/>
      <c r="DJ1812" s="89"/>
      <c r="DN1812" s="34"/>
      <c r="DO1812" s="34"/>
      <c r="DP1812" s="34"/>
      <c r="DQ1812" s="34"/>
      <c r="DR1812" s="34"/>
      <c r="DS1812" s="34" t="s">
        <v>2127</v>
      </c>
      <c r="DT1812" s="34"/>
      <c r="DU1812" s="47">
        <v>44818</v>
      </c>
      <c r="DY1812" s="1">
        <v>2</v>
      </c>
      <c r="DZ1812" t="s">
        <v>7941</v>
      </c>
      <c r="EA1812" s="4">
        <v>0.93</v>
      </c>
      <c r="EB1812" s="4">
        <v>100</v>
      </c>
      <c r="EC1812" s="4">
        <v>141</v>
      </c>
      <c r="EE1812" s="4">
        <v>29</v>
      </c>
      <c r="EF1812" s="4">
        <v>117</v>
      </c>
      <c r="EG1812" s="4">
        <v>2.2000000000000002</v>
      </c>
      <c r="EJ1812"/>
      <c r="EL1812" s="34"/>
      <c r="EN1812" s="34"/>
    </row>
    <row r="1813" spans="1:144" x14ac:dyDescent="0.25">
      <c r="A1813" s="85">
        <v>2022</v>
      </c>
      <c r="B1813" s="87">
        <v>44830</v>
      </c>
      <c r="C1813" t="s">
        <v>121</v>
      </c>
      <c r="D1813" t="s">
        <v>122</v>
      </c>
      <c r="E1813" s="34" t="s">
        <v>7938</v>
      </c>
      <c r="F1813" s="34">
        <f t="shared" si="144"/>
        <v>1812</v>
      </c>
      <c r="G1813" s="34" t="s">
        <v>4985</v>
      </c>
      <c r="H1813">
        <v>18</v>
      </c>
      <c r="I1813" s="34" t="s">
        <v>6141</v>
      </c>
      <c r="J1813" s="34" t="s">
        <v>4988</v>
      </c>
      <c r="K1813" s="34" t="str">
        <f>VLOOKUP(J1813,[2]CodMpios!$B$347:$E$362,4,FALSE)</f>
        <v>18001 - Florencia</v>
      </c>
      <c r="L1813" s="34" t="str">
        <f>VLOOKUP($J1813,[2]Coord_Mpios_X_Y!$B$2:$K$1123,9,FALSE)</f>
        <v>1,749138703818</v>
      </c>
      <c r="M1813" s="34" t="str">
        <f>VLOOKUP($J1813,[2]Coord_Mpios_X_Y!$B$2:$K$1123,10,FALSE)</f>
        <v>-75,558239064333</v>
      </c>
      <c r="N1813" s="34" t="s">
        <v>139</v>
      </c>
      <c r="O1813" s="34" t="s">
        <v>126</v>
      </c>
      <c r="Q1813" s="34" t="s">
        <v>127</v>
      </c>
      <c r="R1813" s="34">
        <v>37807932</v>
      </c>
      <c r="S1813" s="34" t="str">
        <f t="shared" si="140"/>
        <v>CC37807932</v>
      </c>
      <c r="T1813" s="34" t="s">
        <v>974</v>
      </c>
      <c r="U1813" s="34" t="s">
        <v>245</v>
      </c>
      <c r="V1813" s="34" t="s">
        <v>2344</v>
      </c>
      <c r="W1813" s="34" t="s">
        <v>5046</v>
      </c>
      <c r="X1813" s="87">
        <v>18351</v>
      </c>
      <c r="Y1813">
        <v>72</v>
      </c>
      <c r="Z1813" s="36">
        <f>VLOOKUP($Y1813,[2]Edades!$A$3:$H$153,4,FALSE)</f>
        <v>6</v>
      </c>
      <c r="AA1813" s="34" t="str">
        <f>VLOOKUP($Y1813,[2]Edades!$A$3:$H$153,6,FALSE)</f>
        <v>6 - Persona mayor</v>
      </c>
      <c r="AB1813" s="34">
        <f>VLOOKUP($Y1813,[2]Edades!$A$3:$H$153,7,FALSE)</f>
        <v>15</v>
      </c>
      <c r="AC1813" s="34" t="str">
        <f>VLOOKUP($Y1813,[2]Edades!$A$3:$H$153,8,FALSE)</f>
        <v>70-74</v>
      </c>
      <c r="AD1813" s="34" t="s">
        <v>129</v>
      </c>
      <c r="AE1813" s="1">
        <v>2</v>
      </c>
      <c r="AF1813" s="34" t="s">
        <v>2137</v>
      </c>
      <c r="AG1813" s="34" t="s">
        <v>2127</v>
      </c>
      <c r="AH1813" s="34" t="s">
        <v>2127</v>
      </c>
      <c r="AK1813" s="34" t="s">
        <v>139</v>
      </c>
      <c r="AM1813" s="34" t="s">
        <v>2127</v>
      </c>
      <c r="AN1813" s="36" t="s">
        <v>2127</v>
      </c>
      <c r="AO1813" s="36" t="s">
        <v>2127</v>
      </c>
      <c r="AP1813" s="34" t="s">
        <v>2127</v>
      </c>
      <c r="AQ1813" s="36" t="s">
        <v>2127</v>
      </c>
      <c r="AR1813" s="34" t="s">
        <v>2098</v>
      </c>
      <c r="AS1813" s="91" t="s">
        <v>7035</v>
      </c>
      <c r="AT1813" s="34">
        <v>3104839383</v>
      </c>
      <c r="AU1813" s="34" t="s">
        <v>2127</v>
      </c>
      <c r="AX1813" s="90"/>
      <c r="BA1813" s="91"/>
      <c r="BB1813" s="91"/>
      <c r="BC1813" s="91"/>
      <c r="BF1813" s="34" t="s">
        <v>4983</v>
      </c>
      <c r="BG1813" s="92" t="s">
        <v>2098</v>
      </c>
      <c r="BM1813" s="36" t="s">
        <v>131</v>
      </c>
      <c r="BN1813" s="34" t="s">
        <v>132</v>
      </c>
      <c r="BO1813" s="36">
        <v>0</v>
      </c>
      <c r="BQ1813" s="94"/>
      <c r="BS1813" s="36" t="s">
        <v>2127</v>
      </c>
      <c r="BU1813" s="95"/>
      <c r="BV1813" s="95"/>
      <c r="BW1813" s="61"/>
      <c r="BX1813" s="60"/>
      <c r="BY1813" s="59" t="str">
        <f t="shared" ca="1" si="141"/>
        <v/>
      </c>
      <c r="CD1813" s="68"/>
      <c r="CE1813" s="68"/>
      <c r="CF1813" s="67"/>
      <c r="CG1813">
        <v>79</v>
      </c>
      <c r="CH1813" s="2">
        <v>160</v>
      </c>
      <c r="CI1813" s="4">
        <f t="shared" si="142"/>
        <v>30.859374999999993</v>
      </c>
      <c r="CJ1813" s="5" t="str">
        <f t="shared" si="143"/>
        <v>OBESIDAD</v>
      </c>
      <c r="CK1813" s="36">
        <v>0</v>
      </c>
      <c r="CL1813" s="66"/>
      <c r="CM1813" s="89">
        <v>44734</v>
      </c>
      <c r="CN1813" s="97">
        <v>44763</v>
      </c>
      <c r="CP1813"/>
      <c r="CQ1813" s="65"/>
      <c r="CR1813" s="65"/>
      <c r="CS1813" s="98"/>
      <c r="CT1813"/>
      <c r="CU1813"/>
      <c r="CV1813" s="97"/>
      <c r="CW1813" s="2">
        <v>130</v>
      </c>
      <c r="CX1813" s="82">
        <v>80</v>
      </c>
      <c r="DG1813" s="64"/>
      <c r="DI1813" s="89"/>
      <c r="DJ1813" s="89"/>
      <c r="DN1813" s="34"/>
      <c r="DO1813" s="34"/>
      <c r="DP1813" s="34"/>
      <c r="DQ1813" s="34"/>
      <c r="DR1813" s="34"/>
      <c r="DS1813" s="34" t="s">
        <v>2127</v>
      </c>
      <c r="DT1813" s="34"/>
      <c r="DU1813" s="47">
        <v>44763</v>
      </c>
      <c r="DY1813" s="1">
        <v>2</v>
      </c>
      <c r="DZ1813" t="s">
        <v>7941</v>
      </c>
      <c r="EA1813" s="4">
        <v>0.78</v>
      </c>
      <c r="EB1813" s="4">
        <v>93</v>
      </c>
      <c r="EC1813" s="4">
        <v>213</v>
      </c>
      <c r="EF1813" s="4">
        <v>113</v>
      </c>
      <c r="EJ1813"/>
      <c r="EL1813" s="34"/>
      <c r="EN1813" s="34"/>
    </row>
    <row r="1814" spans="1:144" x14ac:dyDescent="0.25">
      <c r="A1814" s="85">
        <v>2022</v>
      </c>
      <c r="B1814" s="87">
        <v>44830</v>
      </c>
      <c r="C1814" t="s">
        <v>121</v>
      </c>
      <c r="D1814" t="s">
        <v>122</v>
      </c>
      <c r="E1814" s="34" t="s">
        <v>7938</v>
      </c>
      <c r="F1814" s="34">
        <f t="shared" si="144"/>
        <v>1813</v>
      </c>
      <c r="G1814" s="34" t="s">
        <v>4985</v>
      </c>
      <c r="H1814">
        <v>18</v>
      </c>
      <c r="I1814" s="34" t="s">
        <v>6141</v>
      </c>
      <c r="J1814" s="34" t="s">
        <v>5041</v>
      </c>
      <c r="K1814" s="34" t="str">
        <f>VLOOKUP(J1814,[2]CodMpios!$B$347:$E$362,4,FALSE)</f>
        <v>18205 - Curillo</v>
      </c>
      <c r="L1814" s="34" t="str">
        <f>VLOOKUP($J1814,[2]Coord_Mpios_X_Y!$B$2:$K$1123,9,FALSE)</f>
        <v>1,059663165070</v>
      </c>
      <c r="M1814" s="34" t="str">
        <f>VLOOKUP($J1814,[2]Coord_Mpios_X_Y!$B$2:$K$1123,10,FALSE)</f>
        <v>-75,951785056704</v>
      </c>
      <c r="N1814" s="34" t="s">
        <v>139</v>
      </c>
      <c r="O1814" s="34" t="s">
        <v>126</v>
      </c>
      <c r="Q1814" s="34" t="s">
        <v>127</v>
      </c>
      <c r="R1814" s="34">
        <v>32695108</v>
      </c>
      <c r="S1814" s="34" t="str">
        <f t="shared" si="140"/>
        <v>CC32695108</v>
      </c>
      <c r="T1814" s="34" t="s">
        <v>2387</v>
      </c>
      <c r="U1814" s="34" t="s">
        <v>420</v>
      </c>
      <c r="V1814" s="34" t="s">
        <v>1191</v>
      </c>
      <c r="W1814" s="34" t="s">
        <v>1191</v>
      </c>
      <c r="X1814" s="87">
        <v>23899</v>
      </c>
      <c r="Y1814">
        <v>57</v>
      </c>
      <c r="Z1814" s="36">
        <f>VLOOKUP($Y1814,[2]Edades!$A$3:$H$153,4,FALSE)</f>
        <v>5</v>
      </c>
      <c r="AA1814" s="34" t="str">
        <f>VLOOKUP($Y1814,[2]Edades!$A$3:$H$153,6,FALSE)</f>
        <v>5 - Adultez</v>
      </c>
      <c r="AB1814" s="34">
        <f>VLOOKUP($Y1814,[2]Edades!$A$3:$H$153,7,FALSE)</f>
        <v>12</v>
      </c>
      <c r="AC1814" s="34" t="str">
        <f>VLOOKUP($Y1814,[2]Edades!$A$3:$H$153,8,FALSE)</f>
        <v>55-59</v>
      </c>
      <c r="AD1814" s="34" t="s">
        <v>129</v>
      </c>
      <c r="AE1814" s="1">
        <v>2</v>
      </c>
      <c r="AF1814" s="34" t="s">
        <v>130</v>
      </c>
      <c r="AG1814" s="34" t="s">
        <v>2127</v>
      </c>
      <c r="AH1814" s="34" t="s">
        <v>2127</v>
      </c>
      <c r="AK1814" s="34" t="s">
        <v>139</v>
      </c>
      <c r="AM1814" s="34" t="s">
        <v>2127</v>
      </c>
      <c r="AN1814" s="36" t="s">
        <v>2127</v>
      </c>
      <c r="AO1814" s="36" t="s">
        <v>2127</v>
      </c>
      <c r="AP1814" s="34" t="s">
        <v>2127</v>
      </c>
      <c r="AQ1814" s="36" t="s">
        <v>2127</v>
      </c>
      <c r="AR1814" s="34" t="s">
        <v>5045</v>
      </c>
      <c r="AS1814" s="91" t="s">
        <v>7876</v>
      </c>
      <c r="AT1814" s="34">
        <v>3025873828</v>
      </c>
      <c r="AU1814" s="34" t="s">
        <v>2127</v>
      </c>
      <c r="AX1814" s="90"/>
      <c r="BA1814" s="91"/>
      <c r="BB1814" s="91"/>
      <c r="BC1814" s="91"/>
      <c r="BF1814" s="34" t="s">
        <v>4983</v>
      </c>
      <c r="BG1814" s="92" t="s">
        <v>5045</v>
      </c>
      <c r="BM1814" s="36" t="s">
        <v>131</v>
      </c>
      <c r="BN1814" s="34" t="s">
        <v>132</v>
      </c>
      <c r="BO1814" s="36">
        <v>0</v>
      </c>
      <c r="BQ1814" s="94"/>
      <c r="BS1814" s="36" t="s">
        <v>2127</v>
      </c>
      <c r="BU1814" s="95"/>
      <c r="BV1814" s="95"/>
      <c r="BW1814" s="61"/>
      <c r="BX1814" s="60"/>
      <c r="BY1814" s="59" t="str">
        <f t="shared" ca="1" si="141"/>
        <v/>
      </c>
      <c r="CD1814" s="68"/>
      <c r="CE1814" s="68"/>
      <c r="CF1814" s="67"/>
      <c r="CG1814">
        <v>90</v>
      </c>
      <c r="CH1814" s="2">
        <v>160</v>
      </c>
      <c r="CI1814" s="4">
        <f t="shared" si="142"/>
        <v>35.156249999999993</v>
      </c>
      <c r="CJ1814" s="5" t="str">
        <f t="shared" si="143"/>
        <v>OBESIDAD</v>
      </c>
      <c r="CK1814" s="36">
        <v>0</v>
      </c>
      <c r="CL1814" s="66"/>
      <c r="CM1814" s="89">
        <v>44725</v>
      </c>
      <c r="CN1814" s="97">
        <v>44782</v>
      </c>
      <c r="CP1814"/>
      <c r="CQ1814" s="65"/>
      <c r="CR1814" s="65"/>
      <c r="CS1814" s="98"/>
      <c r="CT1814"/>
      <c r="CU1814"/>
      <c r="CV1814" s="97"/>
      <c r="CW1814" s="2">
        <v>110</v>
      </c>
      <c r="CX1814" s="82">
        <v>60</v>
      </c>
      <c r="DG1814" s="64"/>
      <c r="DI1814" s="89"/>
      <c r="DJ1814" s="89"/>
      <c r="DN1814" s="34"/>
      <c r="DO1814" s="34"/>
      <c r="DP1814" s="34"/>
      <c r="DQ1814" s="34"/>
      <c r="DR1814" s="34"/>
      <c r="DS1814" s="34" t="s">
        <v>2127</v>
      </c>
      <c r="DT1814" s="34"/>
      <c r="DU1814" s="47">
        <v>44782</v>
      </c>
      <c r="DY1814" s="1">
        <v>1</v>
      </c>
      <c r="DZ1814" t="s">
        <v>7941</v>
      </c>
      <c r="EA1814" s="4">
        <v>95</v>
      </c>
      <c r="EB1814" s="4">
        <v>158</v>
      </c>
      <c r="EC1814" s="4">
        <v>235</v>
      </c>
      <c r="EF1814" s="4">
        <v>154</v>
      </c>
      <c r="EH1814" s="4">
        <v>7.1</v>
      </c>
      <c r="EJ1814"/>
      <c r="EL1814" s="34"/>
      <c r="EN1814" s="34"/>
    </row>
    <row r="1815" spans="1:144" x14ac:dyDescent="0.25">
      <c r="A1815" s="85">
        <v>2022</v>
      </c>
      <c r="B1815" s="87">
        <v>44830</v>
      </c>
      <c r="C1815" t="s">
        <v>121</v>
      </c>
      <c r="D1815" t="s">
        <v>122</v>
      </c>
      <c r="E1815" s="34" t="s">
        <v>7938</v>
      </c>
      <c r="F1815" s="34">
        <f t="shared" si="144"/>
        <v>1814</v>
      </c>
      <c r="G1815" s="34" t="s">
        <v>4985</v>
      </c>
      <c r="H1815">
        <v>18</v>
      </c>
      <c r="I1815" s="34" t="s">
        <v>6141</v>
      </c>
      <c r="J1815" s="34" t="s">
        <v>4988</v>
      </c>
      <c r="K1815" s="34" t="str">
        <f>VLOOKUP(J1815,[2]CodMpios!$B$347:$E$362,4,FALSE)</f>
        <v>18001 - Florencia</v>
      </c>
      <c r="L1815" s="34" t="str">
        <f>VLOOKUP($J1815,[2]Coord_Mpios_X_Y!$B$2:$K$1123,9,FALSE)</f>
        <v>1,749138703818</v>
      </c>
      <c r="M1815" s="34" t="str">
        <f>VLOOKUP($J1815,[2]Coord_Mpios_X_Y!$B$2:$K$1123,10,FALSE)</f>
        <v>-75,558239064333</v>
      </c>
      <c r="N1815" s="34" t="s">
        <v>125</v>
      </c>
      <c r="O1815" s="34" t="s">
        <v>126</v>
      </c>
      <c r="Q1815" s="34" t="s">
        <v>127</v>
      </c>
      <c r="R1815" s="34">
        <v>40772277</v>
      </c>
      <c r="S1815" s="34" t="str">
        <f t="shared" si="140"/>
        <v>CC40772277</v>
      </c>
      <c r="T1815" s="34" t="s">
        <v>382</v>
      </c>
      <c r="V1815" s="34" t="s">
        <v>344</v>
      </c>
      <c r="W1815" s="34" t="s">
        <v>500</v>
      </c>
      <c r="X1815" s="87">
        <v>25350</v>
      </c>
      <c r="Y1815">
        <v>53</v>
      </c>
      <c r="Z1815" s="36">
        <f>VLOOKUP($Y1815,[2]Edades!$A$3:$H$153,4,FALSE)</f>
        <v>5</v>
      </c>
      <c r="AA1815" s="34" t="str">
        <f>VLOOKUP($Y1815,[2]Edades!$A$3:$H$153,6,FALSE)</f>
        <v>5 - Adultez</v>
      </c>
      <c r="AB1815" s="34">
        <f>VLOOKUP($Y1815,[2]Edades!$A$3:$H$153,7,FALSE)</f>
        <v>11</v>
      </c>
      <c r="AC1815" s="34" t="str">
        <f>VLOOKUP($Y1815,[2]Edades!$A$3:$H$153,8,FALSE)</f>
        <v>50-54</v>
      </c>
      <c r="AD1815" s="34" t="s">
        <v>129</v>
      </c>
      <c r="AE1815" s="1">
        <v>2</v>
      </c>
      <c r="AF1815" s="34" t="s">
        <v>130</v>
      </c>
      <c r="AG1815" s="34" t="s">
        <v>2127</v>
      </c>
      <c r="AH1815" s="34" t="s">
        <v>2127</v>
      </c>
      <c r="AK1815" s="34" t="s">
        <v>125</v>
      </c>
      <c r="AM1815" s="34" t="s">
        <v>2127</v>
      </c>
      <c r="AN1815" s="36" t="s">
        <v>2127</v>
      </c>
      <c r="AO1815" s="36" t="s">
        <v>2127</v>
      </c>
      <c r="AP1815" s="34" t="s">
        <v>2127</v>
      </c>
      <c r="AQ1815" s="36" t="s">
        <v>2127</v>
      </c>
      <c r="AR1815" s="34" t="s">
        <v>2098</v>
      </c>
      <c r="AS1815" s="91" t="s">
        <v>7877</v>
      </c>
      <c r="AT1815" s="34">
        <v>3102419377</v>
      </c>
      <c r="AU1815" s="34" t="s">
        <v>2127</v>
      </c>
      <c r="AX1815" s="90"/>
      <c r="BA1815" s="91"/>
      <c r="BB1815" s="91"/>
      <c r="BC1815" s="91"/>
      <c r="BF1815" s="34" t="s">
        <v>4983</v>
      </c>
      <c r="BG1815" s="92" t="s">
        <v>2098</v>
      </c>
      <c r="BM1815" s="36" t="s">
        <v>131</v>
      </c>
      <c r="BN1815" s="34" t="s">
        <v>132</v>
      </c>
      <c r="BO1815" s="36">
        <v>0</v>
      </c>
      <c r="BQ1815" s="94"/>
      <c r="BS1815" s="36" t="s">
        <v>2127</v>
      </c>
      <c r="BU1815" s="95"/>
      <c r="BV1815" s="95"/>
      <c r="BW1815" s="61"/>
      <c r="BX1815" s="60"/>
      <c r="BY1815" s="59" t="str">
        <f t="shared" ca="1" si="141"/>
        <v/>
      </c>
      <c r="CD1815" s="68"/>
      <c r="CE1815" s="68"/>
      <c r="CF1815" s="67"/>
      <c r="CG1815">
        <v>87</v>
      </c>
      <c r="CH1815" s="2">
        <v>169</v>
      </c>
      <c r="CI1815" s="4">
        <f t="shared" si="142"/>
        <v>30.461118308182492</v>
      </c>
      <c r="CJ1815" s="5" t="str">
        <f t="shared" si="143"/>
        <v>OBESIDAD</v>
      </c>
      <c r="CK1815" s="36">
        <v>0</v>
      </c>
      <c r="CL1815" s="66"/>
      <c r="CM1815" s="89">
        <v>44726</v>
      </c>
      <c r="CN1815" s="97">
        <v>44735</v>
      </c>
      <c r="CP1815"/>
      <c r="CQ1815" s="65"/>
      <c r="CR1815" s="65"/>
      <c r="CS1815" s="98"/>
      <c r="CT1815"/>
      <c r="CU1815"/>
      <c r="CV1815" s="97"/>
      <c r="CW1815" s="2">
        <v>120</v>
      </c>
      <c r="CX1815" s="82">
        <v>70</v>
      </c>
      <c r="DG1815" s="64"/>
      <c r="DI1815" s="89"/>
      <c r="DJ1815" s="89"/>
      <c r="DN1815" s="34"/>
      <c r="DO1815" s="34"/>
      <c r="DP1815" s="34"/>
      <c r="DQ1815" s="34"/>
      <c r="DR1815" s="34"/>
      <c r="DS1815" s="34" t="s">
        <v>2127</v>
      </c>
      <c r="DT1815" s="34"/>
      <c r="DU1815" s="47">
        <v>44735</v>
      </c>
      <c r="DY1815" s="1">
        <v>1</v>
      </c>
      <c r="DZ1815" t="s">
        <v>7941</v>
      </c>
      <c r="EA1815" s="4">
        <v>0.54</v>
      </c>
      <c r="EB1815" s="4">
        <v>88</v>
      </c>
      <c r="EC1815" s="4">
        <v>208</v>
      </c>
      <c r="ED1815" s="4">
        <v>132.6</v>
      </c>
      <c r="EE1815" s="4">
        <v>39.4</v>
      </c>
      <c r="EF1815" s="4">
        <v>180</v>
      </c>
      <c r="EG1815" s="4">
        <v>2.1</v>
      </c>
      <c r="EJ1815"/>
      <c r="EL1815" s="34"/>
      <c r="EN1815" s="34"/>
    </row>
    <row r="1816" spans="1:144" x14ac:dyDescent="0.25">
      <c r="A1816" s="85">
        <v>2022</v>
      </c>
      <c r="B1816" s="87">
        <v>44830</v>
      </c>
      <c r="C1816" t="s">
        <v>121</v>
      </c>
      <c r="D1816" t="s">
        <v>122</v>
      </c>
      <c r="E1816" s="34" t="s">
        <v>7938</v>
      </c>
      <c r="F1816" s="34">
        <f t="shared" si="144"/>
        <v>1815</v>
      </c>
      <c r="G1816" s="34" t="s">
        <v>4985</v>
      </c>
      <c r="H1816">
        <v>18</v>
      </c>
      <c r="I1816" s="34" t="s">
        <v>6141</v>
      </c>
      <c r="J1816" s="34" t="s">
        <v>4996</v>
      </c>
      <c r="K1816" s="34" t="str">
        <f>VLOOKUP(J1816,[2]CodMpios!$B$347:$E$362,4,FALSE)</f>
        <v>18247 - El Doncello</v>
      </c>
      <c r="L1816" s="34" t="str">
        <f>VLOOKUP($J1816,[2]Coord_Mpios_X_Y!$B$2:$K$1123,9,FALSE)</f>
        <v>1,791385903474</v>
      </c>
      <c r="M1816" s="34" t="str">
        <f>VLOOKUP($J1816,[2]Coord_Mpios_X_Y!$B$2:$K$1123,10,FALSE)</f>
        <v>-75,193944154894</v>
      </c>
      <c r="N1816" s="34" t="s">
        <v>125</v>
      </c>
      <c r="O1816" s="34" t="s">
        <v>126</v>
      </c>
      <c r="Q1816" s="34" t="s">
        <v>127</v>
      </c>
      <c r="R1816" s="34">
        <v>48574902</v>
      </c>
      <c r="S1816" s="34" t="str">
        <f t="shared" si="140"/>
        <v>CC48574902</v>
      </c>
      <c r="T1816" s="34" t="s">
        <v>1177</v>
      </c>
      <c r="U1816" s="34" t="s">
        <v>2385</v>
      </c>
      <c r="V1816" s="34" t="s">
        <v>408</v>
      </c>
      <c r="W1816" s="34" t="s">
        <v>5044</v>
      </c>
      <c r="X1816" s="87">
        <v>30384</v>
      </c>
      <c r="Y1816">
        <v>40</v>
      </c>
      <c r="Z1816" s="36">
        <f>VLOOKUP($Y1816,[2]Edades!$A$3:$H$153,4,FALSE)</f>
        <v>5</v>
      </c>
      <c r="AA1816" s="34" t="str">
        <f>VLOOKUP($Y1816,[2]Edades!$A$3:$H$153,6,FALSE)</f>
        <v>5 - Adultez</v>
      </c>
      <c r="AB1816" s="34">
        <f>VLOOKUP($Y1816,[2]Edades!$A$3:$H$153,7,FALSE)</f>
        <v>9</v>
      </c>
      <c r="AC1816" s="34" t="str">
        <f>VLOOKUP($Y1816,[2]Edades!$A$3:$H$153,8,FALSE)</f>
        <v>40-44</v>
      </c>
      <c r="AD1816" s="34" t="s">
        <v>129</v>
      </c>
      <c r="AE1816" s="1">
        <v>2</v>
      </c>
      <c r="AF1816" s="34" t="s">
        <v>130</v>
      </c>
      <c r="AG1816" s="34" t="s">
        <v>2127</v>
      </c>
      <c r="AH1816" s="34" t="s">
        <v>2127</v>
      </c>
      <c r="AK1816" s="34" t="s">
        <v>125</v>
      </c>
      <c r="AM1816" s="34" t="s">
        <v>2127</v>
      </c>
      <c r="AN1816" s="36" t="s">
        <v>2127</v>
      </c>
      <c r="AO1816" s="36" t="s">
        <v>2127</v>
      </c>
      <c r="AP1816" s="34" t="s">
        <v>2127</v>
      </c>
      <c r="AQ1816" s="36" t="s">
        <v>2127</v>
      </c>
      <c r="AR1816" s="34" t="s">
        <v>5189</v>
      </c>
      <c r="AS1816" s="91" t="s">
        <v>7878</v>
      </c>
      <c r="AT1816" s="34">
        <v>3217300476</v>
      </c>
      <c r="AU1816" s="34" t="s">
        <v>2127</v>
      </c>
      <c r="AX1816" s="90"/>
      <c r="BA1816" s="91"/>
      <c r="BB1816" s="91"/>
      <c r="BC1816" s="91"/>
      <c r="BF1816" s="34" t="s">
        <v>4983</v>
      </c>
      <c r="BG1816" s="92" t="s">
        <v>2098</v>
      </c>
      <c r="BM1816" s="36" t="s">
        <v>131</v>
      </c>
      <c r="BN1816" s="34" t="s">
        <v>132</v>
      </c>
      <c r="BO1816" s="36">
        <v>0</v>
      </c>
      <c r="BQ1816" s="94"/>
      <c r="BS1816" s="36" t="s">
        <v>2127</v>
      </c>
      <c r="BU1816" s="95"/>
      <c r="BV1816" s="95"/>
      <c r="BW1816" s="61"/>
      <c r="BX1816" s="60"/>
      <c r="BY1816" s="59" t="str">
        <f t="shared" ca="1" si="141"/>
        <v/>
      </c>
      <c r="CD1816" s="68"/>
      <c r="CE1816" s="68"/>
      <c r="CF1816" s="67"/>
      <c r="CG1816"/>
      <c r="CH1816" s="2"/>
      <c r="CI1816" s="4" t="e">
        <f t="shared" si="142"/>
        <v>#DIV/0!</v>
      </c>
      <c r="CJ1816" s="5" t="str">
        <f t="shared" si="143"/>
        <v>SIN DATO</v>
      </c>
      <c r="CK1816" s="36">
        <v>0</v>
      </c>
      <c r="CL1816" s="66"/>
      <c r="CM1816" s="89">
        <v>44727</v>
      </c>
      <c r="CN1816" s="97">
        <v>44733</v>
      </c>
      <c r="CP1816"/>
      <c r="CQ1816" s="65"/>
      <c r="CR1816" s="65"/>
      <c r="CS1816" s="98"/>
      <c r="CT1816"/>
      <c r="CU1816"/>
      <c r="CV1816" s="97"/>
      <c r="CW1816" s="2"/>
      <c r="CX1816" s="82"/>
      <c r="DG1816" s="64"/>
      <c r="DI1816" s="89"/>
      <c r="DJ1816" s="89"/>
      <c r="DN1816" s="34"/>
      <c r="DO1816" s="34"/>
      <c r="DP1816" s="34"/>
      <c r="DQ1816" s="34"/>
      <c r="DR1816" s="34"/>
      <c r="DS1816" s="34" t="s">
        <v>2127</v>
      </c>
      <c r="DT1816" s="34"/>
      <c r="DU1816" s="47">
        <v>44733</v>
      </c>
      <c r="DY1816" s="1">
        <v>2</v>
      </c>
      <c r="DZ1816" t="s">
        <v>7941</v>
      </c>
      <c r="EA1816" s="4">
        <v>0.93</v>
      </c>
      <c r="EB1816" s="4">
        <v>81</v>
      </c>
      <c r="EC1816" s="4">
        <v>198</v>
      </c>
      <c r="ED1816" s="4">
        <v>124</v>
      </c>
      <c r="EE1816" s="4">
        <v>59.7</v>
      </c>
      <c r="EF1816" s="4">
        <v>71</v>
      </c>
      <c r="EG1816" s="4">
        <v>2.6</v>
      </c>
      <c r="EH1816" s="4">
        <v>5.9</v>
      </c>
      <c r="EJ1816"/>
      <c r="EL1816" s="34"/>
      <c r="EN1816" s="34"/>
    </row>
    <row r="1817" spans="1:144" x14ac:dyDescent="0.25">
      <c r="A1817" s="85">
        <v>2022</v>
      </c>
      <c r="B1817" s="87">
        <v>44830</v>
      </c>
      <c r="C1817" t="s">
        <v>121</v>
      </c>
      <c r="D1817" t="s">
        <v>122</v>
      </c>
      <c r="E1817" s="34" t="s">
        <v>7938</v>
      </c>
      <c r="F1817" s="34">
        <f t="shared" si="144"/>
        <v>1816</v>
      </c>
      <c r="G1817" s="34" t="s">
        <v>4985</v>
      </c>
      <c r="H1817">
        <v>18</v>
      </c>
      <c r="I1817" s="34" t="s">
        <v>6141</v>
      </c>
      <c r="J1817" s="34" t="s">
        <v>4988</v>
      </c>
      <c r="K1817" s="34" t="str">
        <f>VLOOKUP(J1817,[2]CodMpios!$B$347:$E$362,4,FALSE)</f>
        <v>18001 - Florencia</v>
      </c>
      <c r="L1817" s="34" t="str">
        <f>VLOOKUP($J1817,[2]Coord_Mpios_X_Y!$B$2:$K$1123,9,FALSE)</f>
        <v>1,749138703818</v>
      </c>
      <c r="M1817" s="34" t="str">
        <f>VLOOKUP($J1817,[2]Coord_Mpios_X_Y!$B$2:$K$1123,10,FALSE)</f>
        <v>-75,558239064333</v>
      </c>
      <c r="N1817" s="34" t="s">
        <v>139</v>
      </c>
      <c r="O1817" s="34" t="s">
        <v>126</v>
      </c>
      <c r="Q1817" s="34" t="s">
        <v>127</v>
      </c>
      <c r="R1817" s="34">
        <v>26627820</v>
      </c>
      <c r="S1817" s="34" t="str">
        <f t="shared" si="140"/>
        <v>CC26627820</v>
      </c>
      <c r="T1817" s="34" t="s">
        <v>134</v>
      </c>
      <c r="U1817" s="34" t="s">
        <v>5043</v>
      </c>
      <c r="V1817" s="34" t="s">
        <v>5012</v>
      </c>
      <c r="W1817" s="34" t="s">
        <v>547</v>
      </c>
      <c r="X1817" s="87">
        <v>15109</v>
      </c>
      <c r="Y1817">
        <v>81</v>
      </c>
      <c r="Z1817" s="36">
        <f>VLOOKUP($Y1817,[2]Edades!$A$3:$H$153,4,FALSE)</f>
        <v>6</v>
      </c>
      <c r="AA1817" s="34" t="str">
        <f>VLOOKUP($Y1817,[2]Edades!$A$3:$H$153,6,FALSE)</f>
        <v>6 - Persona mayor</v>
      </c>
      <c r="AB1817" s="34">
        <f>VLOOKUP($Y1817,[2]Edades!$A$3:$H$153,7,FALSE)</f>
        <v>17</v>
      </c>
      <c r="AC1817" s="34" t="str">
        <f>VLOOKUP($Y1817,[2]Edades!$A$3:$H$153,8,FALSE)</f>
        <v>80 Y MÁS</v>
      </c>
      <c r="AD1817" s="34" t="s">
        <v>129</v>
      </c>
      <c r="AE1817" s="1">
        <v>2</v>
      </c>
      <c r="AF1817" s="34" t="s">
        <v>2137</v>
      </c>
      <c r="AG1817" s="34" t="s">
        <v>2127</v>
      </c>
      <c r="AH1817" s="34" t="s">
        <v>2127</v>
      </c>
      <c r="AK1817" s="34" t="s">
        <v>139</v>
      </c>
      <c r="AM1817" s="34" t="s">
        <v>2127</v>
      </c>
      <c r="AN1817" s="36" t="s">
        <v>2127</v>
      </c>
      <c r="AO1817" s="36" t="s">
        <v>2127</v>
      </c>
      <c r="AP1817" s="34" t="s">
        <v>2127</v>
      </c>
      <c r="AQ1817" s="36" t="s">
        <v>2127</v>
      </c>
      <c r="AR1817" s="34" t="s">
        <v>2098</v>
      </c>
      <c r="AS1817" s="91" t="s">
        <v>7879</v>
      </c>
      <c r="AT1817" s="34">
        <v>3203311512</v>
      </c>
      <c r="AU1817" s="34" t="s">
        <v>2127</v>
      </c>
      <c r="AX1817" s="90"/>
      <c r="BA1817" s="91"/>
      <c r="BB1817" s="91"/>
      <c r="BC1817" s="91"/>
      <c r="BF1817" s="34" t="s">
        <v>4983</v>
      </c>
      <c r="BG1817" s="92" t="s">
        <v>2098</v>
      </c>
      <c r="BM1817" s="36" t="s">
        <v>131</v>
      </c>
      <c r="BN1817" s="34" t="s">
        <v>132</v>
      </c>
      <c r="BO1817" s="36">
        <v>0</v>
      </c>
      <c r="BQ1817" s="94"/>
      <c r="BS1817" s="36" t="s">
        <v>2127</v>
      </c>
      <c r="BU1817" s="95"/>
      <c r="BV1817" s="95"/>
      <c r="BW1817" s="61"/>
      <c r="BX1817" s="60"/>
      <c r="BY1817" s="59" t="str">
        <f t="shared" ca="1" si="141"/>
        <v/>
      </c>
      <c r="CD1817" s="68"/>
      <c r="CE1817" s="68"/>
      <c r="CF1817" s="67"/>
      <c r="CG1817">
        <v>55</v>
      </c>
      <c r="CH1817" s="2">
        <v>155</v>
      </c>
      <c r="CI1817" s="4">
        <f t="shared" si="142"/>
        <v>22.892819979188342</v>
      </c>
      <c r="CJ1817" s="5" t="str">
        <f t="shared" si="143"/>
        <v>NORMAL</v>
      </c>
      <c r="CK1817" s="36">
        <v>0</v>
      </c>
      <c r="CL1817" s="66"/>
      <c r="CM1817" s="89">
        <v>44677</v>
      </c>
      <c r="CN1817" s="97">
        <v>44728</v>
      </c>
      <c r="CP1817"/>
      <c r="CQ1817" s="65"/>
      <c r="CR1817" s="65"/>
      <c r="CS1817" s="98"/>
      <c r="CT1817"/>
      <c r="CU1817"/>
      <c r="CV1817" s="97"/>
      <c r="CW1817" s="2">
        <v>120</v>
      </c>
      <c r="CX1817" s="82">
        <v>80</v>
      </c>
      <c r="DG1817" s="64"/>
      <c r="DI1817" s="89"/>
      <c r="DJ1817" s="89"/>
      <c r="DN1817" s="34"/>
      <c r="DO1817" s="34"/>
      <c r="DP1817" s="34"/>
      <c r="DQ1817" s="34"/>
      <c r="DR1817" s="34"/>
      <c r="DS1817" s="34" t="s">
        <v>2127</v>
      </c>
      <c r="DT1817" s="34"/>
      <c r="DY1817" s="1">
        <v>2</v>
      </c>
      <c r="DZ1817" t="s">
        <v>7941</v>
      </c>
      <c r="EA1817" s="4">
        <v>0.72</v>
      </c>
      <c r="EB1817" s="4">
        <v>96</v>
      </c>
      <c r="EC1817" s="4">
        <v>255</v>
      </c>
      <c r="EF1817" s="4">
        <v>178</v>
      </c>
      <c r="EG1817" s="4">
        <v>2.2999999999999998</v>
      </c>
      <c r="EJ1817"/>
      <c r="EL1817" s="34"/>
      <c r="EN1817" s="34"/>
    </row>
    <row r="1818" spans="1:144" x14ac:dyDescent="0.25">
      <c r="A1818" s="85">
        <v>2022</v>
      </c>
      <c r="B1818" s="87">
        <v>44830</v>
      </c>
      <c r="C1818" t="s">
        <v>121</v>
      </c>
      <c r="D1818" t="s">
        <v>122</v>
      </c>
      <c r="E1818" s="34" t="s">
        <v>7938</v>
      </c>
      <c r="F1818" s="34">
        <f t="shared" si="144"/>
        <v>1817</v>
      </c>
      <c r="G1818" s="34" t="s">
        <v>4985</v>
      </c>
      <c r="H1818">
        <v>18</v>
      </c>
      <c r="I1818" s="34" t="s">
        <v>6141</v>
      </c>
      <c r="J1818" s="34" t="s">
        <v>4988</v>
      </c>
      <c r="K1818" s="34" t="str">
        <f>VLOOKUP(J1818,[2]CodMpios!$B$347:$E$362,4,FALSE)</f>
        <v>18001 - Florencia</v>
      </c>
      <c r="L1818" s="34" t="str">
        <f>VLOOKUP($J1818,[2]Coord_Mpios_X_Y!$B$2:$K$1123,9,FALSE)</f>
        <v>1,749138703818</v>
      </c>
      <c r="M1818" s="34" t="str">
        <f>VLOOKUP($J1818,[2]Coord_Mpios_X_Y!$B$2:$K$1123,10,FALSE)</f>
        <v>-75,558239064333</v>
      </c>
      <c r="N1818" s="34" t="s">
        <v>125</v>
      </c>
      <c r="O1818" s="34" t="s">
        <v>126</v>
      </c>
      <c r="Q1818" s="34" t="s">
        <v>127</v>
      </c>
      <c r="R1818" s="34">
        <v>52818604</v>
      </c>
      <c r="S1818" s="34" t="str">
        <f t="shared" si="140"/>
        <v>CC52818604</v>
      </c>
      <c r="T1818" s="34" t="s">
        <v>286</v>
      </c>
      <c r="U1818" s="34" t="s">
        <v>890</v>
      </c>
      <c r="V1818" s="34" t="s">
        <v>495</v>
      </c>
      <c r="W1818" s="34" t="s">
        <v>2498</v>
      </c>
      <c r="X1818" s="87">
        <v>30729</v>
      </c>
      <c r="Y1818">
        <v>39</v>
      </c>
      <c r="Z1818" s="36">
        <f>VLOOKUP($Y1818,[2]Edades!$A$3:$H$153,4,FALSE)</f>
        <v>5</v>
      </c>
      <c r="AA1818" s="34" t="str">
        <f>VLOOKUP($Y1818,[2]Edades!$A$3:$H$153,6,FALSE)</f>
        <v>5 - Adultez</v>
      </c>
      <c r="AB1818" s="34">
        <f>VLOOKUP($Y1818,[2]Edades!$A$3:$H$153,7,FALSE)</f>
        <v>8</v>
      </c>
      <c r="AC1818" s="34" t="str">
        <f>VLOOKUP($Y1818,[2]Edades!$A$3:$H$153,8,FALSE)</f>
        <v>35-39</v>
      </c>
      <c r="AD1818" s="34" t="s">
        <v>129</v>
      </c>
      <c r="AE1818" s="1">
        <v>2</v>
      </c>
      <c r="AF1818" s="34" t="s">
        <v>130</v>
      </c>
      <c r="AG1818" s="34" t="s">
        <v>2127</v>
      </c>
      <c r="AH1818" s="34" t="s">
        <v>2127</v>
      </c>
      <c r="AK1818" s="34" t="s">
        <v>125</v>
      </c>
      <c r="AM1818" s="34" t="s">
        <v>2127</v>
      </c>
      <c r="AN1818" s="36" t="s">
        <v>2127</v>
      </c>
      <c r="AO1818" s="36" t="s">
        <v>2127</v>
      </c>
      <c r="AP1818" s="34" t="s">
        <v>2127</v>
      </c>
      <c r="AQ1818" s="36" t="s">
        <v>2127</v>
      </c>
      <c r="AR1818" s="34" t="s">
        <v>2098</v>
      </c>
      <c r="AS1818" s="91" t="s">
        <v>7880</v>
      </c>
      <c r="AT1818" s="34">
        <v>3212038371</v>
      </c>
      <c r="AU1818" s="34" t="s">
        <v>2127</v>
      </c>
      <c r="AX1818" s="90"/>
      <c r="BA1818" s="91"/>
      <c r="BB1818" s="91"/>
      <c r="BC1818" s="91"/>
      <c r="BF1818" s="34" t="s">
        <v>4983</v>
      </c>
      <c r="BG1818" s="92" t="s">
        <v>2098</v>
      </c>
      <c r="BM1818" s="36" t="s">
        <v>131</v>
      </c>
      <c r="BN1818" s="34" t="s">
        <v>132</v>
      </c>
      <c r="BO1818" s="36">
        <v>0</v>
      </c>
      <c r="BQ1818" s="94"/>
      <c r="BS1818" s="36" t="s">
        <v>2127</v>
      </c>
      <c r="BU1818" s="95"/>
      <c r="BV1818" s="95"/>
      <c r="BW1818" s="61"/>
      <c r="BX1818" s="60"/>
      <c r="BY1818" s="59" t="str">
        <f t="shared" ca="1" si="141"/>
        <v/>
      </c>
      <c r="CD1818" s="68"/>
      <c r="CE1818" s="68"/>
      <c r="CF1818" s="67"/>
      <c r="CG1818">
        <v>79</v>
      </c>
      <c r="CH1818" s="2">
        <v>168</v>
      </c>
      <c r="CI1818" s="4">
        <f t="shared" si="142"/>
        <v>27.990362811791389</v>
      </c>
      <c r="CJ1818" s="5" t="str">
        <f t="shared" si="143"/>
        <v>SOBREPESO</v>
      </c>
      <c r="CK1818" s="36">
        <v>0</v>
      </c>
      <c r="CL1818" s="66"/>
      <c r="CM1818" s="89">
        <v>44601</v>
      </c>
      <c r="CN1818" s="97">
        <v>44733</v>
      </c>
      <c r="CP1818"/>
      <c r="CQ1818" s="65"/>
      <c r="CR1818" s="65"/>
      <c r="CS1818" s="98"/>
      <c r="CT1818"/>
      <c r="CU1818"/>
      <c r="CV1818" s="97"/>
      <c r="CW1818" s="2">
        <v>138</v>
      </c>
      <c r="CX1818" s="82">
        <v>80</v>
      </c>
      <c r="DG1818" s="64"/>
      <c r="DI1818" s="89"/>
      <c r="DJ1818" s="89"/>
      <c r="DN1818" s="34"/>
      <c r="DO1818" s="34"/>
      <c r="DP1818" s="34"/>
      <c r="DQ1818" s="34"/>
      <c r="DR1818" s="34"/>
      <c r="DS1818" s="34" t="s">
        <v>2127</v>
      </c>
      <c r="DT1818" s="34"/>
      <c r="DU1818" s="47">
        <v>44733</v>
      </c>
      <c r="DY1818" s="1">
        <v>2</v>
      </c>
      <c r="DZ1818" t="s">
        <v>7941</v>
      </c>
      <c r="EA1818" s="4">
        <v>0.82</v>
      </c>
      <c r="EB1818" s="4">
        <v>93</v>
      </c>
      <c r="EC1818" s="4">
        <v>139</v>
      </c>
      <c r="ED1818" s="4">
        <v>83.4</v>
      </c>
      <c r="EE1818" s="4">
        <v>37.799999999999997</v>
      </c>
      <c r="EF1818" s="4">
        <v>93</v>
      </c>
      <c r="EG1818" s="4">
        <v>4</v>
      </c>
      <c r="EJ1818"/>
      <c r="EL1818" s="34"/>
      <c r="EN1818" s="34"/>
    </row>
    <row r="1819" spans="1:144" x14ac:dyDescent="0.25">
      <c r="A1819" s="85">
        <v>2022</v>
      </c>
      <c r="B1819" s="87">
        <v>44830</v>
      </c>
      <c r="C1819" t="s">
        <v>121</v>
      </c>
      <c r="D1819" t="s">
        <v>122</v>
      </c>
      <c r="E1819" s="34" t="s">
        <v>7938</v>
      </c>
      <c r="F1819" s="34">
        <f t="shared" si="144"/>
        <v>1818</v>
      </c>
      <c r="G1819" s="34" t="s">
        <v>4985</v>
      </c>
      <c r="H1819">
        <v>18</v>
      </c>
      <c r="I1819" s="34" t="s">
        <v>6141</v>
      </c>
      <c r="J1819" s="34" t="s">
        <v>4991</v>
      </c>
      <c r="K1819" s="34" t="str">
        <f>VLOOKUP(J1819,[2]CodMpios!$B$347:$E$362,4,FALSE)</f>
        <v>18592 - Puerto Rico</v>
      </c>
      <c r="L1819" s="34" t="str">
        <f>VLOOKUP($J1819,[2]Coord_Mpios_X_Y!$B$2:$K$1123,9,FALSE)</f>
        <v>2,018940891255</v>
      </c>
      <c r="M1819" s="34" t="str">
        <f>VLOOKUP($J1819,[2]Coord_Mpios_X_Y!$B$2:$K$1123,10,FALSE)</f>
        <v>-75,073086267336</v>
      </c>
      <c r="N1819" s="34" t="s">
        <v>125</v>
      </c>
      <c r="O1819" s="34" t="s">
        <v>126</v>
      </c>
      <c r="Q1819" s="34" t="s">
        <v>127</v>
      </c>
      <c r="R1819" s="34">
        <v>40728459</v>
      </c>
      <c r="S1819" s="34" t="str">
        <f t="shared" si="140"/>
        <v>CC40728459</v>
      </c>
      <c r="T1819" s="34" t="s">
        <v>2092</v>
      </c>
      <c r="V1819" s="34" t="s">
        <v>2435</v>
      </c>
      <c r="W1819" s="34" t="s">
        <v>2322</v>
      </c>
      <c r="X1819" s="87">
        <v>23259</v>
      </c>
      <c r="Y1819">
        <v>59</v>
      </c>
      <c r="Z1819" s="36">
        <f>VLOOKUP($Y1819,[2]Edades!$A$3:$H$153,4,FALSE)</f>
        <v>5</v>
      </c>
      <c r="AA1819" s="34" t="str">
        <f>VLOOKUP($Y1819,[2]Edades!$A$3:$H$153,6,FALSE)</f>
        <v>5 - Adultez</v>
      </c>
      <c r="AB1819" s="34">
        <f>VLOOKUP($Y1819,[2]Edades!$A$3:$H$153,7,FALSE)</f>
        <v>12</v>
      </c>
      <c r="AC1819" s="34" t="str">
        <f>VLOOKUP($Y1819,[2]Edades!$A$3:$H$153,8,FALSE)</f>
        <v>55-59</v>
      </c>
      <c r="AD1819" s="34" t="s">
        <v>129</v>
      </c>
      <c r="AE1819" s="1">
        <v>2</v>
      </c>
      <c r="AF1819" s="34" t="s">
        <v>130</v>
      </c>
      <c r="AG1819" s="34" t="s">
        <v>2127</v>
      </c>
      <c r="AH1819" s="34" t="s">
        <v>2127</v>
      </c>
      <c r="AK1819" s="34" t="s">
        <v>125</v>
      </c>
      <c r="AM1819" s="34" t="s">
        <v>2127</v>
      </c>
      <c r="AN1819" s="36" t="s">
        <v>2127</v>
      </c>
      <c r="AO1819" s="36" t="s">
        <v>2127</v>
      </c>
      <c r="AP1819" s="34" t="s">
        <v>2127</v>
      </c>
      <c r="AQ1819" s="36" t="s">
        <v>2127</v>
      </c>
      <c r="AR1819" s="34" t="s">
        <v>4989</v>
      </c>
      <c r="AS1819" s="91" t="s">
        <v>7881</v>
      </c>
      <c r="AT1819" s="34">
        <v>3146121885</v>
      </c>
      <c r="AU1819" s="34" t="s">
        <v>2127</v>
      </c>
      <c r="AX1819" s="90"/>
      <c r="BA1819" s="91"/>
      <c r="BB1819" s="91"/>
      <c r="BC1819" s="91"/>
      <c r="BF1819" s="34" t="s">
        <v>4983</v>
      </c>
      <c r="BG1819" s="92" t="s">
        <v>2098</v>
      </c>
      <c r="BM1819" s="36" t="s">
        <v>131</v>
      </c>
      <c r="BN1819" s="34" t="s">
        <v>132</v>
      </c>
      <c r="BO1819" s="36">
        <v>0</v>
      </c>
      <c r="BQ1819" s="94"/>
      <c r="BS1819" s="36" t="s">
        <v>2127</v>
      </c>
      <c r="BU1819" s="95"/>
      <c r="BV1819" s="95"/>
      <c r="BW1819" s="61"/>
      <c r="BX1819" s="60"/>
      <c r="BY1819" s="59" t="str">
        <f t="shared" ca="1" si="141"/>
        <v/>
      </c>
      <c r="CD1819" s="68"/>
      <c r="CE1819" s="68"/>
      <c r="CF1819" s="67"/>
      <c r="CG1819"/>
      <c r="CH1819" s="2"/>
      <c r="CI1819" s="4" t="e">
        <f t="shared" si="142"/>
        <v>#DIV/0!</v>
      </c>
      <c r="CJ1819" s="5" t="str">
        <f t="shared" si="143"/>
        <v>SIN DATO</v>
      </c>
      <c r="CK1819" s="36">
        <v>0</v>
      </c>
      <c r="CL1819" s="66"/>
      <c r="CM1819" s="89">
        <v>44734</v>
      </c>
      <c r="CN1819" s="97"/>
      <c r="CP1819"/>
      <c r="CQ1819" s="65"/>
      <c r="CR1819" s="65"/>
      <c r="CS1819" s="98"/>
      <c r="CT1819"/>
      <c r="CU1819"/>
      <c r="CV1819" s="97"/>
      <c r="CW1819" s="2"/>
      <c r="CX1819" s="82"/>
      <c r="DG1819" s="64"/>
      <c r="DI1819" s="89"/>
      <c r="DJ1819" s="89"/>
      <c r="DN1819" s="34"/>
      <c r="DO1819" s="34"/>
      <c r="DP1819" s="34"/>
      <c r="DQ1819" s="34"/>
      <c r="DR1819" s="34"/>
      <c r="DS1819" s="34" t="s">
        <v>2127</v>
      </c>
      <c r="DT1819" s="34"/>
      <c r="DZ1819" t="s">
        <v>7941</v>
      </c>
      <c r="EB1819" s="4"/>
      <c r="EJ1819"/>
      <c r="EL1819" s="34"/>
      <c r="EN1819" s="34"/>
    </row>
    <row r="1820" spans="1:144" x14ac:dyDescent="0.25">
      <c r="A1820" s="85">
        <v>2022</v>
      </c>
      <c r="B1820" s="87">
        <v>44830</v>
      </c>
      <c r="C1820" t="s">
        <v>121</v>
      </c>
      <c r="D1820" t="s">
        <v>122</v>
      </c>
      <c r="E1820" s="34" t="s">
        <v>7938</v>
      </c>
      <c r="F1820" s="34">
        <f t="shared" si="144"/>
        <v>1819</v>
      </c>
      <c r="G1820" s="34" t="s">
        <v>4985</v>
      </c>
      <c r="H1820">
        <v>18</v>
      </c>
      <c r="I1820" s="34" t="s">
        <v>6141</v>
      </c>
      <c r="J1820" s="34" t="s">
        <v>5041</v>
      </c>
      <c r="K1820" s="34" t="str">
        <f>VLOOKUP(J1820,[2]CodMpios!$B$347:$E$362,4,FALSE)</f>
        <v>18205 - Curillo</v>
      </c>
      <c r="L1820" s="34" t="str">
        <f>VLOOKUP($J1820,[2]Coord_Mpios_X_Y!$B$2:$K$1123,9,FALSE)</f>
        <v>1,059663165070</v>
      </c>
      <c r="M1820" s="34" t="str">
        <f>VLOOKUP($J1820,[2]Coord_Mpios_X_Y!$B$2:$K$1123,10,FALSE)</f>
        <v>-75,951785056704</v>
      </c>
      <c r="N1820" s="34" t="s">
        <v>125</v>
      </c>
      <c r="O1820" s="34" t="s">
        <v>126</v>
      </c>
      <c r="Q1820" s="34" t="s">
        <v>127</v>
      </c>
      <c r="R1820" s="34">
        <v>17652067</v>
      </c>
      <c r="S1820" s="34" t="str">
        <f t="shared" si="140"/>
        <v>CC17652067</v>
      </c>
      <c r="T1820" s="34" t="s">
        <v>2538</v>
      </c>
      <c r="U1820" s="34" t="s">
        <v>2172</v>
      </c>
      <c r="V1820" s="34" t="s">
        <v>303</v>
      </c>
      <c r="W1820" s="34" t="s">
        <v>1162</v>
      </c>
      <c r="X1820" s="87">
        <v>27085</v>
      </c>
      <c r="Y1820">
        <v>49</v>
      </c>
      <c r="Z1820" s="36">
        <f>VLOOKUP($Y1820,[2]Edades!$A$3:$H$153,4,FALSE)</f>
        <v>5</v>
      </c>
      <c r="AA1820" s="34" t="str">
        <f>VLOOKUP($Y1820,[2]Edades!$A$3:$H$153,6,FALSE)</f>
        <v>5 - Adultez</v>
      </c>
      <c r="AB1820" s="34">
        <f>VLOOKUP($Y1820,[2]Edades!$A$3:$H$153,7,FALSE)</f>
        <v>10</v>
      </c>
      <c r="AC1820" s="34" t="str">
        <f>VLOOKUP($Y1820,[2]Edades!$A$3:$H$153,8,FALSE)</f>
        <v>45-49</v>
      </c>
      <c r="AD1820" s="34" t="s">
        <v>146</v>
      </c>
      <c r="AE1820">
        <v>1</v>
      </c>
      <c r="AF1820" s="34" t="s">
        <v>130</v>
      </c>
      <c r="AG1820" s="34" t="s">
        <v>2127</v>
      </c>
      <c r="AH1820" s="34" t="s">
        <v>2127</v>
      </c>
      <c r="AK1820" s="34" t="s">
        <v>125</v>
      </c>
      <c r="AM1820" s="34" t="s">
        <v>2127</v>
      </c>
      <c r="AN1820" s="36" t="s">
        <v>2127</v>
      </c>
      <c r="AO1820" s="36" t="s">
        <v>2127</v>
      </c>
      <c r="AP1820" s="34" t="s">
        <v>2127</v>
      </c>
      <c r="AQ1820" s="36" t="s">
        <v>2127</v>
      </c>
      <c r="AR1820" s="34" t="s">
        <v>5045</v>
      </c>
      <c r="AS1820" s="91" t="s">
        <v>7882</v>
      </c>
      <c r="AT1820" s="34">
        <v>3112897389</v>
      </c>
      <c r="AU1820" s="34" t="s">
        <v>2127</v>
      </c>
      <c r="AX1820" s="90"/>
      <c r="BA1820" s="91"/>
      <c r="BB1820" s="91"/>
      <c r="BC1820" s="91"/>
      <c r="BF1820" s="34" t="s">
        <v>4983</v>
      </c>
      <c r="BG1820" s="92" t="s">
        <v>2098</v>
      </c>
      <c r="BM1820" s="36" t="s">
        <v>131</v>
      </c>
      <c r="BN1820" s="34" t="s">
        <v>132</v>
      </c>
      <c r="BO1820" s="36">
        <v>0</v>
      </c>
      <c r="BQ1820" s="94"/>
      <c r="BS1820" s="36" t="s">
        <v>2127</v>
      </c>
      <c r="BU1820" s="95"/>
      <c r="BV1820" s="95"/>
      <c r="BW1820" s="61"/>
      <c r="BX1820" s="60"/>
      <c r="BY1820" s="59" t="str">
        <f t="shared" ca="1" si="141"/>
        <v/>
      </c>
      <c r="CD1820" s="68"/>
      <c r="CE1820" s="68"/>
      <c r="CF1820" s="67"/>
      <c r="CG1820">
        <v>85</v>
      </c>
      <c r="CH1820" s="2">
        <v>175</v>
      </c>
      <c r="CI1820" s="4">
        <f t="shared" si="142"/>
        <v>27.755102040816325</v>
      </c>
      <c r="CJ1820" s="5" t="str">
        <f t="shared" si="143"/>
        <v>SOBREPESO</v>
      </c>
      <c r="CK1820" s="36">
        <v>0</v>
      </c>
      <c r="CL1820" s="66"/>
      <c r="CM1820" s="89">
        <v>44735</v>
      </c>
      <c r="CN1820" s="97">
        <v>44756</v>
      </c>
      <c r="CP1820"/>
      <c r="CQ1820" s="65"/>
      <c r="CR1820" s="65"/>
      <c r="CS1820" s="98"/>
      <c r="CT1820"/>
      <c r="CU1820"/>
      <c r="CV1820" s="97"/>
      <c r="CW1820" s="2"/>
      <c r="CX1820" s="82"/>
      <c r="DG1820" s="64"/>
      <c r="DI1820" s="89"/>
      <c r="DJ1820" s="89"/>
      <c r="DN1820" s="34"/>
      <c r="DO1820" s="34"/>
      <c r="DP1820" s="34"/>
      <c r="DQ1820" s="34"/>
      <c r="DR1820" s="34"/>
      <c r="DS1820" s="34" t="s">
        <v>2127</v>
      </c>
      <c r="DT1820" s="34"/>
      <c r="DZ1820" t="s">
        <v>7941</v>
      </c>
      <c r="EB1820" s="4"/>
      <c r="EJ1820"/>
      <c r="EL1820" s="34"/>
      <c r="EN1820" s="34"/>
    </row>
    <row r="1821" spans="1:144" x14ac:dyDescent="0.25">
      <c r="A1821" s="85">
        <v>2022</v>
      </c>
      <c r="B1821" s="87">
        <v>44830</v>
      </c>
      <c r="C1821" t="s">
        <v>121</v>
      </c>
      <c r="D1821" t="s">
        <v>122</v>
      </c>
      <c r="E1821" s="34" t="s">
        <v>7938</v>
      </c>
      <c r="F1821" s="34">
        <f t="shared" si="144"/>
        <v>1820</v>
      </c>
      <c r="G1821" s="34" t="s">
        <v>4985</v>
      </c>
      <c r="H1821">
        <v>18</v>
      </c>
      <c r="I1821" s="34" t="s">
        <v>6141</v>
      </c>
      <c r="J1821" s="34" t="s">
        <v>4988</v>
      </c>
      <c r="K1821" s="34" t="str">
        <f>VLOOKUP(J1821,[2]CodMpios!$B$347:$E$362,4,FALSE)</f>
        <v>18001 - Florencia</v>
      </c>
      <c r="L1821" s="34" t="str">
        <f>VLOOKUP($J1821,[2]Coord_Mpios_X_Y!$B$2:$K$1123,9,FALSE)</f>
        <v>1,749138703818</v>
      </c>
      <c r="M1821" s="34" t="str">
        <f>VLOOKUP($J1821,[2]Coord_Mpios_X_Y!$B$2:$K$1123,10,FALSE)</f>
        <v>-75,558239064333</v>
      </c>
      <c r="N1821" s="34" t="s">
        <v>139</v>
      </c>
      <c r="O1821" s="34" t="s">
        <v>126</v>
      </c>
      <c r="Q1821" s="34" t="s">
        <v>127</v>
      </c>
      <c r="R1821" s="34">
        <v>40763746</v>
      </c>
      <c r="S1821" s="34" t="str">
        <f t="shared" si="140"/>
        <v>CC40763746</v>
      </c>
      <c r="T1821" s="34" t="s">
        <v>524</v>
      </c>
      <c r="U1821" s="34" t="s">
        <v>481</v>
      </c>
      <c r="V1821" s="34" t="s">
        <v>1030</v>
      </c>
      <c r="W1821" s="34" t="s">
        <v>454</v>
      </c>
      <c r="X1821" s="87">
        <v>23167</v>
      </c>
      <c r="Y1821">
        <v>59</v>
      </c>
      <c r="Z1821" s="36">
        <f>VLOOKUP($Y1821,[2]Edades!$A$3:$H$153,4,FALSE)</f>
        <v>5</v>
      </c>
      <c r="AA1821" s="34" t="str">
        <f>VLOOKUP($Y1821,[2]Edades!$A$3:$H$153,6,FALSE)</f>
        <v>5 - Adultez</v>
      </c>
      <c r="AB1821" s="34">
        <f>VLOOKUP($Y1821,[2]Edades!$A$3:$H$153,7,FALSE)</f>
        <v>12</v>
      </c>
      <c r="AC1821" s="34" t="str">
        <f>VLOOKUP($Y1821,[2]Edades!$A$3:$H$153,8,FALSE)</f>
        <v>55-59</v>
      </c>
      <c r="AD1821" s="34" t="s">
        <v>129</v>
      </c>
      <c r="AE1821" s="1">
        <v>2</v>
      </c>
      <c r="AF1821" s="34" t="s">
        <v>130</v>
      </c>
      <c r="AG1821" s="34" t="s">
        <v>2127</v>
      </c>
      <c r="AH1821" s="34" t="s">
        <v>2127</v>
      </c>
      <c r="AK1821" s="34" t="s">
        <v>139</v>
      </c>
      <c r="AM1821" s="34" t="s">
        <v>2127</v>
      </c>
      <c r="AN1821" s="36" t="s">
        <v>2127</v>
      </c>
      <c r="AO1821" s="36" t="s">
        <v>2127</v>
      </c>
      <c r="AP1821" s="34" t="s">
        <v>2127</v>
      </c>
      <c r="AQ1821" s="36" t="s">
        <v>2127</v>
      </c>
      <c r="AR1821" s="34" t="s">
        <v>2098</v>
      </c>
      <c r="AS1821" s="91" t="s">
        <v>7883</v>
      </c>
      <c r="AT1821" s="34">
        <v>3203520445</v>
      </c>
      <c r="AU1821" s="34" t="s">
        <v>2127</v>
      </c>
      <c r="AX1821" s="90"/>
      <c r="BA1821" s="91"/>
      <c r="BB1821" s="91"/>
      <c r="BC1821" s="91"/>
      <c r="BF1821" s="34" t="s">
        <v>4983</v>
      </c>
      <c r="BG1821" s="92" t="s">
        <v>2098</v>
      </c>
      <c r="BM1821" s="36" t="s">
        <v>131</v>
      </c>
      <c r="BN1821" s="34" t="s">
        <v>132</v>
      </c>
      <c r="BO1821" s="36">
        <v>0</v>
      </c>
      <c r="BQ1821" s="94"/>
      <c r="BS1821" s="36" t="s">
        <v>2127</v>
      </c>
      <c r="BU1821" s="95"/>
      <c r="BV1821" s="95"/>
      <c r="BW1821" s="61"/>
      <c r="BX1821" s="60"/>
      <c r="BY1821" s="59" t="str">
        <f t="shared" ca="1" si="141"/>
        <v/>
      </c>
      <c r="CD1821" s="68"/>
      <c r="CE1821" s="68"/>
      <c r="CF1821" s="67"/>
      <c r="CG1821">
        <v>60</v>
      </c>
      <c r="CH1821" s="2">
        <v>165</v>
      </c>
      <c r="CI1821" s="4">
        <f t="shared" si="142"/>
        <v>22.03856749311295</v>
      </c>
      <c r="CJ1821" s="5" t="str">
        <f t="shared" si="143"/>
        <v>NORMAL</v>
      </c>
      <c r="CK1821" s="36">
        <v>0</v>
      </c>
      <c r="CL1821" s="66"/>
      <c r="CM1821" s="89">
        <v>44736</v>
      </c>
      <c r="CN1821" s="97">
        <v>44754</v>
      </c>
      <c r="CP1821"/>
      <c r="CQ1821" s="65"/>
      <c r="CR1821" s="65"/>
      <c r="CS1821" s="98"/>
      <c r="CT1821"/>
      <c r="CU1821"/>
      <c r="CV1821" s="97"/>
      <c r="CW1821" s="2">
        <v>151</v>
      </c>
      <c r="CX1821" s="82">
        <v>90</v>
      </c>
      <c r="DG1821" s="64"/>
      <c r="DI1821" s="89"/>
      <c r="DJ1821" s="89"/>
      <c r="DN1821" s="34"/>
      <c r="DO1821" s="34"/>
      <c r="DP1821" s="34"/>
      <c r="DQ1821" s="34"/>
      <c r="DR1821" s="34"/>
      <c r="DS1821" s="34" t="s">
        <v>2127</v>
      </c>
      <c r="DT1821" s="34"/>
      <c r="DU1821" s="47">
        <v>44754</v>
      </c>
      <c r="DY1821" s="1">
        <v>2</v>
      </c>
      <c r="DZ1821" t="s">
        <v>7941</v>
      </c>
      <c r="EA1821" s="4">
        <v>0.76</v>
      </c>
      <c r="EB1821" s="4">
        <v>90</v>
      </c>
      <c r="EC1821" s="4">
        <v>240</v>
      </c>
      <c r="ED1821" s="4">
        <v>171</v>
      </c>
      <c r="EE1821" s="4">
        <v>44.5</v>
      </c>
      <c r="EF1821" s="4">
        <v>121</v>
      </c>
      <c r="EG1821" s="4">
        <v>2</v>
      </c>
      <c r="EJ1821"/>
      <c r="EL1821" s="34"/>
      <c r="EN1821" s="34"/>
    </row>
    <row r="1822" spans="1:144" x14ac:dyDescent="0.25">
      <c r="A1822" s="85">
        <v>2022</v>
      </c>
      <c r="B1822" s="87">
        <v>44830</v>
      </c>
      <c r="C1822" t="s">
        <v>121</v>
      </c>
      <c r="D1822" t="s">
        <v>122</v>
      </c>
      <c r="E1822" s="34" t="s">
        <v>7938</v>
      </c>
      <c r="F1822" s="34">
        <f t="shared" si="144"/>
        <v>1821</v>
      </c>
      <c r="G1822" s="34" t="s">
        <v>4985</v>
      </c>
      <c r="H1822">
        <v>18</v>
      </c>
      <c r="I1822" s="34" t="s">
        <v>6141</v>
      </c>
      <c r="J1822" s="34" t="s">
        <v>4988</v>
      </c>
      <c r="K1822" s="34" t="str">
        <f>VLOOKUP(J1822,[2]CodMpios!$B$347:$E$362,4,FALSE)</f>
        <v>18001 - Florencia</v>
      </c>
      <c r="L1822" s="34" t="str">
        <f>VLOOKUP($J1822,[2]Coord_Mpios_X_Y!$B$2:$K$1123,9,FALSE)</f>
        <v>1,749138703818</v>
      </c>
      <c r="M1822" s="34" t="str">
        <f>VLOOKUP($J1822,[2]Coord_Mpios_X_Y!$B$2:$K$1123,10,FALSE)</f>
        <v>-75,558239064333</v>
      </c>
      <c r="N1822" s="34" t="s">
        <v>125</v>
      </c>
      <c r="O1822" s="34" t="s">
        <v>126</v>
      </c>
      <c r="Q1822" s="34" t="s">
        <v>127</v>
      </c>
      <c r="R1822" s="34">
        <v>40611572</v>
      </c>
      <c r="S1822" s="34" t="str">
        <f t="shared" si="140"/>
        <v>CC40611572</v>
      </c>
      <c r="T1822" s="34" t="s">
        <v>2331</v>
      </c>
      <c r="V1822" s="34" t="s">
        <v>2129</v>
      </c>
      <c r="W1822" s="34" t="s">
        <v>495</v>
      </c>
      <c r="X1822" s="87">
        <v>29720</v>
      </c>
      <c r="Y1822">
        <v>41</v>
      </c>
      <c r="Z1822" s="36">
        <f>VLOOKUP($Y1822,[2]Edades!$A$3:$H$153,4,FALSE)</f>
        <v>5</v>
      </c>
      <c r="AA1822" s="34" t="str">
        <f>VLOOKUP($Y1822,[2]Edades!$A$3:$H$153,6,FALSE)</f>
        <v>5 - Adultez</v>
      </c>
      <c r="AB1822" s="34">
        <f>VLOOKUP($Y1822,[2]Edades!$A$3:$H$153,7,FALSE)</f>
        <v>9</v>
      </c>
      <c r="AC1822" s="34" t="str">
        <f>VLOOKUP($Y1822,[2]Edades!$A$3:$H$153,8,FALSE)</f>
        <v>40-44</v>
      </c>
      <c r="AD1822" s="34" t="s">
        <v>129</v>
      </c>
      <c r="AE1822" s="1">
        <v>2</v>
      </c>
      <c r="AF1822" s="34" t="s">
        <v>130</v>
      </c>
      <c r="AG1822" s="34" t="s">
        <v>2127</v>
      </c>
      <c r="AH1822" s="34" t="s">
        <v>2127</v>
      </c>
      <c r="AK1822" s="34" t="s">
        <v>125</v>
      </c>
      <c r="AM1822" s="34" t="s">
        <v>2127</v>
      </c>
      <c r="AN1822" s="36" t="s">
        <v>2127</v>
      </c>
      <c r="AO1822" s="36" t="s">
        <v>2127</v>
      </c>
      <c r="AP1822" s="34" t="s">
        <v>2127</v>
      </c>
      <c r="AQ1822" s="36" t="s">
        <v>2127</v>
      </c>
      <c r="AR1822" s="34" t="s">
        <v>5042</v>
      </c>
      <c r="AS1822" s="91" t="s">
        <v>7580</v>
      </c>
      <c r="AT1822" s="34">
        <v>3102386154</v>
      </c>
      <c r="AU1822" s="34" t="s">
        <v>2127</v>
      </c>
      <c r="AX1822" s="90"/>
      <c r="BA1822" s="91"/>
      <c r="BB1822" s="91"/>
      <c r="BC1822" s="91"/>
      <c r="BF1822" s="34" t="s">
        <v>4983</v>
      </c>
      <c r="BG1822" s="92" t="s">
        <v>5042</v>
      </c>
      <c r="BM1822" s="36" t="s">
        <v>131</v>
      </c>
      <c r="BN1822" s="34" t="s">
        <v>132</v>
      </c>
      <c r="BO1822" s="36">
        <v>0</v>
      </c>
      <c r="BQ1822" s="94"/>
      <c r="BS1822" s="36" t="s">
        <v>2127</v>
      </c>
      <c r="BU1822" s="95"/>
      <c r="BV1822" s="95"/>
      <c r="BW1822" s="61"/>
      <c r="BX1822" s="60"/>
      <c r="BY1822" s="59" t="str">
        <f t="shared" ca="1" si="141"/>
        <v/>
      </c>
      <c r="CD1822" s="68"/>
      <c r="CE1822" s="68"/>
      <c r="CF1822" s="67"/>
      <c r="CG1822"/>
      <c r="CH1822" s="2"/>
      <c r="CI1822" s="4" t="e">
        <f t="shared" si="142"/>
        <v>#DIV/0!</v>
      </c>
      <c r="CJ1822" s="5" t="str">
        <f t="shared" si="143"/>
        <v>SIN DATO</v>
      </c>
      <c r="CK1822" s="36">
        <v>0</v>
      </c>
      <c r="CL1822" s="66"/>
      <c r="CM1822" s="89">
        <v>44742</v>
      </c>
      <c r="CN1822" s="97">
        <v>44742</v>
      </c>
      <c r="CP1822"/>
      <c r="CQ1822" s="65"/>
      <c r="CR1822" s="65"/>
      <c r="CS1822" s="98"/>
      <c r="CT1822"/>
      <c r="CU1822"/>
      <c r="CV1822" s="97"/>
      <c r="CW1822" s="2"/>
      <c r="CX1822" s="82"/>
      <c r="DG1822" s="64"/>
      <c r="DI1822" s="89"/>
      <c r="DJ1822" s="89"/>
      <c r="DN1822" s="34"/>
      <c r="DO1822" s="34"/>
      <c r="DP1822" s="34"/>
      <c r="DQ1822" s="34"/>
      <c r="DR1822" s="34"/>
      <c r="DS1822" s="34" t="s">
        <v>2127</v>
      </c>
      <c r="DT1822" s="34"/>
      <c r="DZ1822" t="s">
        <v>7941</v>
      </c>
      <c r="EB1822" s="4"/>
      <c r="EJ1822"/>
      <c r="EL1822" s="34"/>
      <c r="EN1822" s="34"/>
    </row>
    <row r="1823" spans="1:144" x14ac:dyDescent="0.25">
      <c r="A1823" s="85">
        <v>2022</v>
      </c>
      <c r="B1823" s="87">
        <v>44830</v>
      </c>
      <c r="C1823" t="s">
        <v>121</v>
      </c>
      <c r="D1823" t="s">
        <v>122</v>
      </c>
      <c r="E1823" s="34" t="s">
        <v>7938</v>
      </c>
      <c r="F1823" s="34">
        <f t="shared" si="144"/>
        <v>1822</v>
      </c>
      <c r="G1823" s="34" t="s">
        <v>4985</v>
      </c>
      <c r="H1823">
        <v>18</v>
      </c>
      <c r="I1823" s="34" t="s">
        <v>6141</v>
      </c>
      <c r="J1823" s="34" t="s">
        <v>5041</v>
      </c>
      <c r="K1823" s="34" t="str">
        <f>VLOOKUP(J1823,[2]CodMpios!$B$347:$E$362,4,FALSE)</f>
        <v>18205 - Curillo</v>
      </c>
      <c r="L1823" s="34" t="str">
        <f>VLOOKUP($J1823,[2]Coord_Mpios_X_Y!$B$2:$K$1123,9,FALSE)</f>
        <v>1,059663165070</v>
      </c>
      <c r="M1823" s="34" t="str">
        <f>VLOOKUP($J1823,[2]Coord_Mpios_X_Y!$B$2:$K$1123,10,FALSE)</f>
        <v>-75,951785056704</v>
      </c>
      <c r="N1823" s="34" t="s">
        <v>139</v>
      </c>
      <c r="O1823" s="34" t="s">
        <v>126</v>
      </c>
      <c r="Q1823" s="34" t="s">
        <v>127</v>
      </c>
      <c r="R1823" s="34">
        <v>4961051</v>
      </c>
      <c r="S1823" s="34" t="str">
        <f t="shared" si="140"/>
        <v>CC4961051</v>
      </c>
      <c r="T1823" s="34" t="s">
        <v>185</v>
      </c>
      <c r="V1823" s="34" t="s">
        <v>303</v>
      </c>
      <c r="X1823" s="87">
        <v>15835</v>
      </c>
      <c r="Y1823">
        <v>79</v>
      </c>
      <c r="Z1823" s="36">
        <f>VLOOKUP($Y1823,[2]Edades!$A$3:$H$153,4,FALSE)</f>
        <v>6</v>
      </c>
      <c r="AA1823" s="34" t="str">
        <f>VLOOKUP($Y1823,[2]Edades!$A$3:$H$153,6,FALSE)</f>
        <v>6 - Persona mayor</v>
      </c>
      <c r="AB1823" s="34">
        <f>VLOOKUP($Y1823,[2]Edades!$A$3:$H$153,7,FALSE)</f>
        <v>16</v>
      </c>
      <c r="AC1823" s="34" t="str">
        <f>VLOOKUP($Y1823,[2]Edades!$A$3:$H$153,8,FALSE)</f>
        <v>75-79</v>
      </c>
      <c r="AD1823" s="34" t="s">
        <v>146</v>
      </c>
      <c r="AE1823">
        <v>1</v>
      </c>
      <c r="AF1823" s="34" t="s">
        <v>2137</v>
      </c>
      <c r="AG1823" s="34" t="s">
        <v>2127</v>
      </c>
      <c r="AH1823" s="34" t="s">
        <v>2127</v>
      </c>
      <c r="AK1823" s="34" t="s">
        <v>2127</v>
      </c>
      <c r="AM1823" s="34" t="s">
        <v>2127</v>
      </c>
      <c r="AN1823" s="36" t="s">
        <v>2127</v>
      </c>
      <c r="AO1823" s="36" t="s">
        <v>2127</v>
      </c>
      <c r="AP1823" s="34" t="s">
        <v>2127</v>
      </c>
      <c r="AQ1823" s="36" t="s">
        <v>2127</v>
      </c>
      <c r="AR1823" s="34" t="s">
        <v>2098</v>
      </c>
      <c r="AS1823" s="91" t="s">
        <v>7884</v>
      </c>
      <c r="AT1823" s="34">
        <v>3153247958</v>
      </c>
      <c r="AU1823" s="34" t="s">
        <v>2127</v>
      </c>
      <c r="AX1823" s="90"/>
      <c r="BA1823" s="91"/>
      <c r="BB1823" s="91"/>
      <c r="BC1823" s="91"/>
      <c r="BF1823" s="34" t="s">
        <v>4983</v>
      </c>
      <c r="BG1823" s="92" t="s">
        <v>2098</v>
      </c>
      <c r="BM1823" s="45" t="s">
        <v>2127</v>
      </c>
      <c r="BN1823" s="34" t="s">
        <v>132</v>
      </c>
      <c r="BO1823" s="36">
        <v>0</v>
      </c>
      <c r="BQ1823" s="94"/>
      <c r="BS1823" s="36" t="s">
        <v>2127</v>
      </c>
      <c r="BU1823" s="95"/>
      <c r="BV1823" s="95"/>
      <c r="BW1823" s="61"/>
      <c r="BX1823" s="60"/>
      <c r="BY1823" s="59" t="str">
        <f t="shared" ca="1" si="141"/>
        <v/>
      </c>
      <c r="CD1823" s="68"/>
      <c r="CE1823" s="68"/>
      <c r="CF1823" s="67"/>
      <c r="CG1823">
        <v>70</v>
      </c>
      <c r="CH1823" s="2">
        <v>165</v>
      </c>
      <c r="CI1823" s="4">
        <f t="shared" si="142"/>
        <v>25.711662075298442</v>
      </c>
      <c r="CJ1823" s="5" t="str">
        <f t="shared" si="143"/>
        <v>SOBREPESO</v>
      </c>
      <c r="CK1823" s="36">
        <v>0</v>
      </c>
      <c r="CL1823" s="66"/>
      <c r="CM1823" s="89">
        <v>44768</v>
      </c>
      <c r="CN1823" s="97">
        <v>44796</v>
      </c>
      <c r="CP1823"/>
      <c r="CQ1823" s="65"/>
      <c r="CR1823" s="65"/>
      <c r="CS1823" s="98"/>
      <c r="CT1823"/>
      <c r="CU1823"/>
      <c r="CV1823" s="97"/>
      <c r="CW1823" s="2">
        <v>120</v>
      </c>
      <c r="CX1823" s="82">
        <v>76</v>
      </c>
      <c r="DG1823" s="64"/>
      <c r="DI1823" s="89"/>
      <c r="DJ1823" s="89"/>
      <c r="DN1823" s="34"/>
      <c r="DO1823" s="34"/>
      <c r="DP1823" s="34"/>
      <c r="DQ1823" s="34"/>
      <c r="DR1823" s="34"/>
      <c r="DS1823" s="34" t="s">
        <v>2127</v>
      </c>
      <c r="DT1823" s="34"/>
      <c r="DU1823" s="47">
        <v>44796</v>
      </c>
      <c r="DY1823" s="1">
        <v>3</v>
      </c>
      <c r="DZ1823" t="s">
        <v>7941</v>
      </c>
      <c r="EA1823" s="4">
        <v>1.65</v>
      </c>
      <c r="EB1823" s="4">
        <v>100</v>
      </c>
      <c r="EC1823" s="4">
        <v>192</v>
      </c>
      <c r="ED1823" s="4">
        <v>128</v>
      </c>
      <c r="EE1823" s="4">
        <v>28.7</v>
      </c>
      <c r="EF1823" s="4">
        <v>176</v>
      </c>
      <c r="EG1823" s="4">
        <v>2.5</v>
      </c>
      <c r="EJ1823"/>
      <c r="EL1823" s="34"/>
      <c r="EN1823" s="34"/>
    </row>
    <row r="1824" spans="1:144" x14ac:dyDescent="0.25">
      <c r="A1824" s="85">
        <v>2022</v>
      </c>
      <c r="B1824" s="87">
        <v>44830</v>
      </c>
      <c r="C1824" t="s">
        <v>121</v>
      </c>
      <c r="D1824" t="s">
        <v>122</v>
      </c>
      <c r="E1824" s="34" t="s">
        <v>7938</v>
      </c>
      <c r="F1824" s="34">
        <f t="shared" si="144"/>
        <v>1823</v>
      </c>
      <c r="G1824" s="34" t="s">
        <v>4985</v>
      </c>
      <c r="H1824">
        <v>18</v>
      </c>
      <c r="I1824" s="34" t="s">
        <v>6141</v>
      </c>
      <c r="J1824" s="34" t="s">
        <v>4988</v>
      </c>
      <c r="K1824" s="34" t="str">
        <f>VLOOKUP(J1824,[2]CodMpios!$B$347:$E$362,4,FALSE)</f>
        <v>18001 - Florencia</v>
      </c>
      <c r="L1824" s="34" t="str">
        <f>VLOOKUP($J1824,[2]Coord_Mpios_X_Y!$B$2:$K$1123,9,FALSE)</f>
        <v>1,749138703818</v>
      </c>
      <c r="M1824" s="34" t="str">
        <f>VLOOKUP($J1824,[2]Coord_Mpios_X_Y!$B$2:$K$1123,10,FALSE)</f>
        <v>-75,558239064333</v>
      </c>
      <c r="N1824" s="34" t="s">
        <v>125</v>
      </c>
      <c r="O1824" s="34" t="s">
        <v>126</v>
      </c>
      <c r="Q1824" s="34" t="s">
        <v>127</v>
      </c>
      <c r="R1824" s="34">
        <v>17627060</v>
      </c>
      <c r="S1824" s="34" t="str">
        <f t="shared" si="140"/>
        <v>CC17627060</v>
      </c>
      <c r="T1824" s="34" t="s">
        <v>1064</v>
      </c>
      <c r="U1824" s="34" t="s">
        <v>237</v>
      </c>
      <c r="V1824" s="34" t="s">
        <v>5040</v>
      </c>
      <c r="X1824" s="87">
        <v>19381</v>
      </c>
      <c r="Y1824">
        <v>70</v>
      </c>
      <c r="Z1824" s="36">
        <f>VLOOKUP($Y1824,[2]Edades!$A$3:$H$153,4,FALSE)</f>
        <v>6</v>
      </c>
      <c r="AA1824" s="34" t="str">
        <f>VLOOKUP($Y1824,[2]Edades!$A$3:$H$153,6,FALSE)</f>
        <v>6 - Persona mayor</v>
      </c>
      <c r="AB1824" s="34">
        <f>VLOOKUP($Y1824,[2]Edades!$A$3:$H$153,7,FALSE)</f>
        <v>15</v>
      </c>
      <c r="AC1824" s="34" t="str">
        <f>VLOOKUP($Y1824,[2]Edades!$A$3:$H$153,8,FALSE)</f>
        <v>70-74</v>
      </c>
      <c r="AD1824" s="34" t="s">
        <v>146</v>
      </c>
      <c r="AE1824">
        <v>1</v>
      </c>
      <c r="AF1824" s="34" t="s">
        <v>2137</v>
      </c>
      <c r="AG1824" s="34" t="s">
        <v>2127</v>
      </c>
      <c r="AH1824" s="34" t="s">
        <v>2127</v>
      </c>
      <c r="AK1824" s="34" t="s">
        <v>125</v>
      </c>
      <c r="AM1824" s="34" t="s">
        <v>2127</v>
      </c>
      <c r="AN1824" s="36" t="s">
        <v>2127</v>
      </c>
      <c r="AO1824" s="36" t="s">
        <v>2127</v>
      </c>
      <c r="AP1824" s="34" t="s">
        <v>2127</v>
      </c>
      <c r="AQ1824" s="36" t="s">
        <v>2127</v>
      </c>
      <c r="AR1824" s="34" t="s">
        <v>2098</v>
      </c>
      <c r="AS1824" s="91" t="s">
        <v>7885</v>
      </c>
      <c r="AT1824" s="34">
        <v>3123869321</v>
      </c>
      <c r="AU1824" s="34" t="s">
        <v>2127</v>
      </c>
      <c r="AX1824" s="90"/>
      <c r="BA1824" s="91"/>
      <c r="BB1824" s="91"/>
      <c r="BC1824" s="91"/>
      <c r="BF1824" s="34" t="s">
        <v>4983</v>
      </c>
      <c r="BG1824" s="92" t="s">
        <v>2098</v>
      </c>
      <c r="BM1824" t="s">
        <v>132</v>
      </c>
      <c r="BN1824" s="34" t="s">
        <v>132</v>
      </c>
      <c r="BO1824" s="36">
        <v>0</v>
      </c>
      <c r="BQ1824" s="94"/>
      <c r="BS1824" s="36" t="s">
        <v>2127</v>
      </c>
      <c r="BU1824" s="95"/>
      <c r="BV1824" s="95"/>
      <c r="BW1824" s="61"/>
      <c r="BX1824" s="60"/>
      <c r="BY1824" s="59" t="str">
        <f t="shared" ca="1" si="141"/>
        <v/>
      </c>
      <c r="CD1824" s="68"/>
      <c r="CE1824" s="68"/>
      <c r="CF1824" s="67"/>
      <c r="CG1824">
        <v>62</v>
      </c>
      <c r="CH1824" s="2">
        <v>170</v>
      </c>
      <c r="CI1824" s="4">
        <f t="shared" si="142"/>
        <v>21.453287197231838</v>
      </c>
      <c r="CJ1824" s="5" t="str">
        <f t="shared" si="143"/>
        <v>NORMAL</v>
      </c>
      <c r="CK1824" s="36">
        <v>0</v>
      </c>
      <c r="CL1824" s="66"/>
      <c r="CM1824" s="89">
        <v>44755</v>
      </c>
      <c r="CN1824" s="97">
        <v>44774</v>
      </c>
      <c r="CP1824"/>
      <c r="CQ1824" s="65"/>
      <c r="CR1824" s="65"/>
      <c r="CS1824" s="98"/>
      <c r="CT1824"/>
      <c r="CU1824"/>
      <c r="CV1824" s="97"/>
      <c r="CW1824" s="2">
        <v>120</v>
      </c>
      <c r="CX1824" s="82">
        <v>70</v>
      </c>
      <c r="DG1824" s="64"/>
      <c r="DI1824" s="89"/>
      <c r="DJ1824" s="89"/>
      <c r="DN1824" s="34"/>
      <c r="DO1824" s="34"/>
      <c r="DP1824" s="34"/>
      <c r="DQ1824" s="34"/>
      <c r="DR1824" s="34"/>
      <c r="DS1824" s="34" t="s">
        <v>2127</v>
      </c>
      <c r="DT1824" s="34"/>
      <c r="DU1824" s="47">
        <v>44774</v>
      </c>
      <c r="DY1824" s="1">
        <v>2</v>
      </c>
      <c r="DZ1824" t="s">
        <v>7941</v>
      </c>
      <c r="EA1824" s="4">
        <v>1.2</v>
      </c>
      <c r="EB1824" s="4">
        <v>116</v>
      </c>
      <c r="EC1824" s="4">
        <v>175</v>
      </c>
      <c r="ED1824" s="4">
        <v>104</v>
      </c>
      <c r="EE1824" s="4">
        <v>53.3</v>
      </c>
      <c r="EF1824" s="4">
        <v>86</v>
      </c>
      <c r="EG1824" s="4">
        <v>8.3000000000000007</v>
      </c>
      <c r="EJ1824"/>
      <c r="EL1824" s="34"/>
      <c r="EN1824" s="34"/>
    </row>
    <row r="1825" spans="1:144" x14ac:dyDescent="0.25">
      <c r="A1825" s="85">
        <v>2022</v>
      </c>
      <c r="B1825" s="87">
        <v>44830</v>
      </c>
      <c r="C1825" t="s">
        <v>121</v>
      </c>
      <c r="D1825" t="s">
        <v>122</v>
      </c>
      <c r="E1825" s="34" t="s">
        <v>7938</v>
      </c>
      <c r="F1825" s="34">
        <f t="shared" si="144"/>
        <v>1824</v>
      </c>
      <c r="G1825" s="34" t="s">
        <v>4985</v>
      </c>
      <c r="H1825">
        <v>18</v>
      </c>
      <c r="I1825" s="34" t="s">
        <v>6141</v>
      </c>
      <c r="J1825" s="34" t="s">
        <v>4988</v>
      </c>
      <c r="K1825" s="34" t="str">
        <f>VLOOKUP(J1825,[2]CodMpios!$B$347:$E$362,4,FALSE)</f>
        <v>18001 - Florencia</v>
      </c>
      <c r="L1825" s="34" t="str">
        <f>VLOOKUP($J1825,[2]Coord_Mpios_X_Y!$B$2:$K$1123,9,FALSE)</f>
        <v>1,749138703818</v>
      </c>
      <c r="M1825" s="34" t="str">
        <f>VLOOKUP($J1825,[2]Coord_Mpios_X_Y!$B$2:$K$1123,10,FALSE)</f>
        <v>-75,558239064333</v>
      </c>
      <c r="N1825" s="34" t="s">
        <v>6142</v>
      </c>
      <c r="O1825" s="34" t="s">
        <v>126</v>
      </c>
      <c r="Q1825" s="34" t="s">
        <v>127</v>
      </c>
      <c r="R1825" s="34">
        <v>25271665</v>
      </c>
      <c r="S1825" s="34" t="str">
        <f t="shared" si="140"/>
        <v>CC25271665</v>
      </c>
      <c r="T1825" s="34" t="s">
        <v>5039</v>
      </c>
      <c r="V1825" s="34" t="s">
        <v>5038</v>
      </c>
      <c r="W1825" s="34" t="s">
        <v>834</v>
      </c>
      <c r="X1825" s="87">
        <v>18411</v>
      </c>
      <c r="Y1825">
        <v>72</v>
      </c>
      <c r="Z1825" s="36">
        <f>VLOOKUP($Y1825,[2]Edades!$A$3:$H$153,4,FALSE)</f>
        <v>6</v>
      </c>
      <c r="AA1825" s="34" t="str">
        <f>VLOOKUP($Y1825,[2]Edades!$A$3:$H$153,6,FALSE)</f>
        <v>6 - Persona mayor</v>
      </c>
      <c r="AB1825" s="34">
        <f>VLOOKUP($Y1825,[2]Edades!$A$3:$H$153,7,FALSE)</f>
        <v>15</v>
      </c>
      <c r="AC1825" s="34" t="str">
        <f>VLOOKUP($Y1825,[2]Edades!$A$3:$H$153,8,FALSE)</f>
        <v>70-74</v>
      </c>
      <c r="AD1825" s="34" t="s">
        <v>129</v>
      </c>
      <c r="AE1825" s="1">
        <v>2</v>
      </c>
      <c r="AF1825" s="34" t="s">
        <v>2137</v>
      </c>
      <c r="AG1825" s="34" t="s">
        <v>2127</v>
      </c>
      <c r="AH1825" s="34" t="s">
        <v>2127</v>
      </c>
      <c r="AK1825" s="34" t="s">
        <v>6142</v>
      </c>
      <c r="AM1825" s="34" t="s">
        <v>2127</v>
      </c>
      <c r="AN1825" s="36" t="s">
        <v>2127</v>
      </c>
      <c r="AO1825" s="36" t="s">
        <v>2127</v>
      </c>
      <c r="AP1825" s="34" t="s">
        <v>2127</v>
      </c>
      <c r="AQ1825" s="36" t="s">
        <v>2127</v>
      </c>
      <c r="AR1825" s="34" t="s">
        <v>2098</v>
      </c>
      <c r="AS1825" s="91" t="s">
        <v>7886</v>
      </c>
      <c r="AT1825" s="34">
        <v>3172774932</v>
      </c>
      <c r="AU1825" s="34" t="s">
        <v>2127</v>
      </c>
      <c r="AX1825" s="90"/>
      <c r="BA1825" s="91"/>
      <c r="BB1825" s="91"/>
      <c r="BC1825" s="91"/>
      <c r="BF1825" s="34" t="s">
        <v>4983</v>
      </c>
      <c r="BG1825" s="92" t="s">
        <v>2098</v>
      </c>
      <c r="BM1825" s="36" t="s">
        <v>131</v>
      </c>
      <c r="BN1825" s="34" t="s">
        <v>132</v>
      </c>
      <c r="BO1825" s="36">
        <v>0</v>
      </c>
      <c r="BQ1825" s="94"/>
      <c r="BS1825" s="36" t="s">
        <v>2127</v>
      </c>
      <c r="BU1825" s="95"/>
      <c r="BV1825" s="95"/>
      <c r="BW1825" s="61"/>
      <c r="BX1825" s="60"/>
      <c r="BY1825" s="59" t="str">
        <f t="shared" ca="1" si="141"/>
        <v/>
      </c>
      <c r="CD1825" s="68"/>
      <c r="CE1825" s="68"/>
      <c r="CF1825" s="67"/>
      <c r="CG1825">
        <v>95</v>
      </c>
      <c r="CH1825" s="2">
        <v>164</v>
      </c>
      <c r="CI1825" s="4">
        <f t="shared" si="142"/>
        <v>35.321237358715059</v>
      </c>
      <c r="CJ1825" s="5" t="str">
        <f t="shared" si="143"/>
        <v>OBESIDAD</v>
      </c>
      <c r="CK1825" s="36">
        <v>0</v>
      </c>
      <c r="CL1825" s="66"/>
      <c r="CM1825" s="89">
        <v>44750</v>
      </c>
      <c r="CN1825" s="97">
        <v>44769</v>
      </c>
      <c r="CP1825"/>
      <c r="CQ1825" s="65"/>
      <c r="CR1825" s="65"/>
      <c r="CS1825" s="98"/>
      <c r="CT1825"/>
      <c r="CU1825"/>
      <c r="CV1825" s="97"/>
      <c r="CW1825" s="2">
        <v>120</v>
      </c>
      <c r="CX1825" s="82">
        <v>70</v>
      </c>
      <c r="DG1825" s="64"/>
      <c r="DI1825" s="89"/>
      <c r="DJ1825" s="89"/>
      <c r="DN1825" s="34"/>
      <c r="DO1825" s="34"/>
      <c r="DP1825" s="34"/>
      <c r="DQ1825" s="34"/>
      <c r="DR1825" s="34"/>
      <c r="DS1825" s="34" t="s">
        <v>2127</v>
      </c>
      <c r="DT1825" s="34"/>
      <c r="DU1825" s="47">
        <v>44769</v>
      </c>
      <c r="DY1825" s="1">
        <v>3</v>
      </c>
      <c r="DZ1825" t="s">
        <v>7941</v>
      </c>
      <c r="EA1825" s="4">
        <v>1.04</v>
      </c>
      <c r="EB1825" s="4">
        <v>139</v>
      </c>
      <c r="EC1825" s="4">
        <v>233</v>
      </c>
      <c r="ED1825" s="4">
        <v>140</v>
      </c>
      <c r="EE1825" s="4">
        <v>66.5</v>
      </c>
      <c r="EF1825" s="4">
        <v>133</v>
      </c>
      <c r="EH1825" s="4">
        <v>8.1</v>
      </c>
      <c r="EJ1825"/>
      <c r="EL1825" s="34"/>
      <c r="EN1825" s="34"/>
    </row>
    <row r="1826" spans="1:144" x14ac:dyDescent="0.25">
      <c r="A1826" s="85">
        <v>2022</v>
      </c>
      <c r="B1826" s="87">
        <v>44830</v>
      </c>
      <c r="C1826" t="s">
        <v>121</v>
      </c>
      <c r="D1826" t="s">
        <v>122</v>
      </c>
      <c r="E1826" s="34" t="s">
        <v>7938</v>
      </c>
      <c r="F1826" s="34">
        <f t="shared" si="144"/>
        <v>1825</v>
      </c>
      <c r="G1826" s="34" t="s">
        <v>4985</v>
      </c>
      <c r="H1826">
        <v>18</v>
      </c>
      <c r="I1826" s="34" t="s">
        <v>6141</v>
      </c>
      <c r="J1826" s="34" t="s">
        <v>5032</v>
      </c>
      <c r="K1826" s="34" t="str">
        <f>VLOOKUP(J1826,[2]CodMpios!$B$347:$E$362,4,FALSE)</f>
        <v>18150 - Cartagena Del Chaira</v>
      </c>
      <c r="L1826" s="34" t="str">
        <f>VLOOKUP($J1826,[2]Coord_Mpios_X_Y!$B$2:$K$1123,9,FALSE)</f>
        <v>0,647693081213</v>
      </c>
      <c r="M1826" s="34" t="str">
        <f>VLOOKUP($J1826,[2]Coord_Mpios_X_Y!$B$2:$K$1123,10,FALSE)</f>
        <v>-74,272354990827</v>
      </c>
      <c r="N1826" s="34" t="s">
        <v>125</v>
      </c>
      <c r="O1826" s="34" t="s">
        <v>126</v>
      </c>
      <c r="Q1826" s="34" t="s">
        <v>127</v>
      </c>
      <c r="R1826" s="34">
        <v>40670055</v>
      </c>
      <c r="S1826" s="34" t="str">
        <f t="shared" si="140"/>
        <v>CC40670055</v>
      </c>
      <c r="T1826" s="34" t="s">
        <v>5037</v>
      </c>
      <c r="U1826" s="34" t="s">
        <v>5036</v>
      </c>
      <c r="V1826" s="34" t="s">
        <v>5035</v>
      </c>
      <c r="W1826" s="34" t="s">
        <v>716</v>
      </c>
      <c r="X1826" s="87">
        <v>31232</v>
      </c>
      <c r="Y1826">
        <v>37</v>
      </c>
      <c r="Z1826" s="36">
        <f>VLOOKUP($Y1826,[2]Edades!$A$3:$H$153,4,FALSE)</f>
        <v>5</v>
      </c>
      <c r="AA1826" s="34" t="str">
        <f>VLOOKUP($Y1826,[2]Edades!$A$3:$H$153,6,FALSE)</f>
        <v>5 - Adultez</v>
      </c>
      <c r="AB1826" s="34">
        <f>VLOOKUP($Y1826,[2]Edades!$A$3:$H$153,7,FALSE)</f>
        <v>8</v>
      </c>
      <c r="AC1826" s="34" t="str">
        <f>VLOOKUP($Y1826,[2]Edades!$A$3:$H$153,8,FALSE)</f>
        <v>35-39</v>
      </c>
      <c r="AD1826" s="34" t="s">
        <v>129</v>
      </c>
      <c r="AE1826" s="1">
        <v>2</v>
      </c>
      <c r="AF1826" s="34" t="s">
        <v>130</v>
      </c>
      <c r="AG1826" s="34" t="s">
        <v>2127</v>
      </c>
      <c r="AH1826" s="34" t="s">
        <v>2127</v>
      </c>
      <c r="AK1826" s="34" t="s">
        <v>125</v>
      </c>
      <c r="AM1826" s="34" t="s">
        <v>2127</v>
      </c>
      <c r="AN1826" s="36" t="s">
        <v>2127</v>
      </c>
      <c r="AO1826" s="36" t="s">
        <v>2127</v>
      </c>
      <c r="AP1826" s="34" t="s">
        <v>2127</v>
      </c>
      <c r="AQ1826" s="36" t="s">
        <v>2127</v>
      </c>
      <c r="AR1826" s="34" t="s">
        <v>5318</v>
      </c>
      <c r="AS1826" s="91" t="s">
        <v>7887</v>
      </c>
      <c r="AT1826" s="34">
        <v>3133066969</v>
      </c>
      <c r="AU1826" s="34" t="s">
        <v>2127</v>
      </c>
      <c r="AX1826" s="90"/>
      <c r="BA1826" s="91"/>
      <c r="BB1826" s="91"/>
      <c r="BC1826" s="91"/>
      <c r="BF1826" s="34" t="s">
        <v>4983</v>
      </c>
      <c r="BG1826" s="92" t="s">
        <v>2098</v>
      </c>
      <c r="BM1826" s="36" t="s">
        <v>131</v>
      </c>
      <c r="BN1826" s="34" t="s">
        <v>132</v>
      </c>
      <c r="BO1826" s="36">
        <v>0</v>
      </c>
      <c r="BQ1826" s="94"/>
      <c r="BS1826" s="36" t="s">
        <v>2127</v>
      </c>
      <c r="BU1826" s="95"/>
      <c r="BV1826" s="95"/>
      <c r="BW1826" s="61"/>
      <c r="BX1826" s="60"/>
      <c r="BY1826" s="59" t="str">
        <f t="shared" ca="1" si="141"/>
        <v/>
      </c>
      <c r="CD1826" s="68"/>
      <c r="CE1826" s="68"/>
      <c r="CF1826" s="67"/>
      <c r="CG1826">
        <v>101</v>
      </c>
      <c r="CH1826" s="2">
        <v>169</v>
      </c>
      <c r="CI1826" s="4">
        <f t="shared" si="142"/>
        <v>35.362907461223351</v>
      </c>
      <c r="CJ1826" s="5" t="str">
        <f t="shared" si="143"/>
        <v>OBESIDAD</v>
      </c>
      <c r="CK1826" s="36">
        <v>0</v>
      </c>
      <c r="CL1826" s="66"/>
      <c r="CM1826" s="89">
        <v>44759</v>
      </c>
      <c r="CN1826" s="97">
        <v>44795</v>
      </c>
      <c r="CP1826"/>
      <c r="CQ1826" s="65"/>
      <c r="CR1826" s="65"/>
      <c r="CS1826" s="98"/>
      <c r="CT1826"/>
      <c r="CU1826"/>
      <c r="CV1826" s="97"/>
      <c r="CW1826" s="2"/>
      <c r="CX1826" s="82"/>
      <c r="DG1826" s="64"/>
      <c r="DI1826" s="89"/>
      <c r="DJ1826" s="89"/>
      <c r="DN1826" s="34"/>
      <c r="DO1826" s="34"/>
      <c r="DP1826" s="34"/>
      <c r="DQ1826" s="34"/>
      <c r="DR1826" s="34"/>
      <c r="DS1826" s="34" t="s">
        <v>2127</v>
      </c>
      <c r="DT1826" s="34"/>
      <c r="DZ1826" t="s">
        <v>7941</v>
      </c>
      <c r="EB1826" s="4">
        <v>82</v>
      </c>
      <c r="EF1826" s="4">
        <v>203</v>
      </c>
      <c r="EH1826" s="4">
        <v>6</v>
      </c>
      <c r="EJ1826"/>
      <c r="EL1826" s="34"/>
      <c r="EN1826" s="34"/>
    </row>
    <row r="1827" spans="1:144" x14ac:dyDescent="0.25">
      <c r="A1827" s="85">
        <v>2022</v>
      </c>
      <c r="B1827" s="87">
        <v>44830</v>
      </c>
      <c r="C1827" t="s">
        <v>121</v>
      </c>
      <c r="D1827" t="s">
        <v>122</v>
      </c>
      <c r="E1827" s="34" t="s">
        <v>7938</v>
      </c>
      <c r="F1827" s="34">
        <f t="shared" si="144"/>
        <v>1826</v>
      </c>
      <c r="G1827" s="34" t="s">
        <v>4985</v>
      </c>
      <c r="H1827">
        <v>18</v>
      </c>
      <c r="I1827" s="34" t="s">
        <v>6141</v>
      </c>
      <c r="J1827" s="34" t="s">
        <v>4988</v>
      </c>
      <c r="K1827" s="34" t="str">
        <f>VLOOKUP(J1827,[2]CodMpios!$B$347:$E$362,4,FALSE)</f>
        <v>18001 - Florencia</v>
      </c>
      <c r="L1827" s="34" t="str">
        <f>VLOOKUP($J1827,[2]Coord_Mpios_X_Y!$B$2:$K$1123,9,FALSE)</f>
        <v>1,749138703818</v>
      </c>
      <c r="M1827" s="34" t="str">
        <f>VLOOKUP($J1827,[2]Coord_Mpios_X_Y!$B$2:$K$1123,10,FALSE)</f>
        <v>-75,558239064333</v>
      </c>
      <c r="N1827" s="34" t="s">
        <v>6142</v>
      </c>
      <c r="O1827" s="34" t="s">
        <v>126</v>
      </c>
      <c r="Q1827" s="34" t="s">
        <v>127</v>
      </c>
      <c r="R1827" s="34">
        <v>17624610</v>
      </c>
      <c r="S1827" s="34" t="str">
        <f t="shared" si="140"/>
        <v>CC17624610</v>
      </c>
      <c r="T1827" s="34" t="s">
        <v>2522</v>
      </c>
      <c r="V1827" s="34" t="s">
        <v>5034</v>
      </c>
      <c r="W1827" s="34" t="s">
        <v>228</v>
      </c>
      <c r="X1827" s="87">
        <v>18565</v>
      </c>
      <c r="Y1827">
        <v>72</v>
      </c>
      <c r="Z1827" s="36">
        <f>VLOOKUP($Y1827,[2]Edades!$A$3:$H$153,4,FALSE)</f>
        <v>6</v>
      </c>
      <c r="AA1827" s="34" t="str">
        <f>VLOOKUP($Y1827,[2]Edades!$A$3:$H$153,6,FALSE)</f>
        <v>6 - Persona mayor</v>
      </c>
      <c r="AB1827" s="34">
        <f>VLOOKUP($Y1827,[2]Edades!$A$3:$H$153,7,FALSE)</f>
        <v>15</v>
      </c>
      <c r="AC1827" s="34" t="str">
        <f>VLOOKUP($Y1827,[2]Edades!$A$3:$H$153,8,FALSE)</f>
        <v>70-74</v>
      </c>
      <c r="AD1827" s="34" t="s">
        <v>146</v>
      </c>
      <c r="AE1827">
        <v>1</v>
      </c>
      <c r="AF1827" s="34" t="s">
        <v>2137</v>
      </c>
      <c r="AG1827" s="34" t="s">
        <v>2127</v>
      </c>
      <c r="AH1827" s="34" t="s">
        <v>2127</v>
      </c>
      <c r="AK1827" s="34" t="s">
        <v>6142</v>
      </c>
      <c r="AM1827" s="34" t="s">
        <v>2127</v>
      </c>
      <c r="AN1827" s="36" t="s">
        <v>2127</v>
      </c>
      <c r="AO1827" s="36" t="s">
        <v>2127</v>
      </c>
      <c r="AP1827" s="34" t="s">
        <v>2127</v>
      </c>
      <c r="AQ1827" s="36" t="s">
        <v>2127</v>
      </c>
      <c r="AR1827" s="34" t="s">
        <v>2098</v>
      </c>
      <c r="AS1827" s="91" t="s">
        <v>7463</v>
      </c>
      <c r="AT1827" s="34">
        <v>3108614648</v>
      </c>
      <c r="AU1827" s="34" t="s">
        <v>2127</v>
      </c>
      <c r="AX1827" s="90"/>
      <c r="BA1827" s="91"/>
      <c r="BB1827" s="91"/>
      <c r="BC1827" s="91"/>
      <c r="BF1827" s="34" t="s">
        <v>4983</v>
      </c>
      <c r="BG1827" s="92" t="s">
        <v>2098</v>
      </c>
      <c r="BM1827" s="36" t="s">
        <v>131</v>
      </c>
      <c r="BN1827" s="34" t="s">
        <v>132</v>
      </c>
      <c r="BO1827" s="36">
        <v>0</v>
      </c>
      <c r="BQ1827" s="94"/>
      <c r="BS1827" s="36" t="s">
        <v>2127</v>
      </c>
      <c r="BU1827" s="95"/>
      <c r="BV1827" s="95"/>
      <c r="BW1827" s="61"/>
      <c r="BX1827" s="60"/>
      <c r="BY1827" s="59" t="str">
        <f t="shared" ca="1" si="141"/>
        <v/>
      </c>
      <c r="CD1827" s="68"/>
      <c r="CE1827" s="68"/>
      <c r="CF1827" s="67"/>
      <c r="CG1827">
        <v>67</v>
      </c>
      <c r="CH1827" s="2">
        <v>167</v>
      </c>
      <c r="CI1827" s="4">
        <f t="shared" si="142"/>
        <v>24.023808670084982</v>
      </c>
      <c r="CJ1827" s="5" t="str">
        <f t="shared" si="143"/>
        <v>NORMAL</v>
      </c>
      <c r="CK1827" s="36">
        <v>0</v>
      </c>
      <c r="CL1827" s="66"/>
      <c r="CM1827" s="89">
        <v>44757</v>
      </c>
      <c r="CN1827" s="97">
        <v>44798</v>
      </c>
      <c r="CP1827"/>
      <c r="CQ1827" s="65"/>
      <c r="CR1827" s="65"/>
      <c r="CS1827" s="98"/>
      <c r="CT1827"/>
      <c r="CU1827"/>
      <c r="CV1827" s="97"/>
      <c r="CW1827" s="2">
        <v>110</v>
      </c>
      <c r="CX1827" s="82">
        <v>60</v>
      </c>
      <c r="DG1827" s="64"/>
      <c r="DI1827" s="89"/>
      <c r="DJ1827" s="89"/>
      <c r="DN1827" s="34"/>
      <c r="DO1827" s="34"/>
      <c r="DP1827" s="34"/>
      <c r="DQ1827" s="34"/>
      <c r="DR1827" s="34"/>
      <c r="DS1827" s="34" t="s">
        <v>2127</v>
      </c>
      <c r="DT1827" s="34"/>
      <c r="DU1827" s="47">
        <v>44798</v>
      </c>
      <c r="DY1827" s="1">
        <v>3</v>
      </c>
      <c r="DZ1827" t="s">
        <v>7941</v>
      </c>
      <c r="EA1827" s="4">
        <v>1.58</v>
      </c>
      <c r="EB1827" s="4">
        <v>94</v>
      </c>
      <c r="EC1827" s="4">
        <v>239</v>
      </c>
      <c r="ED1827" s="4">
        <v>167</v>
      </c>
      <c r="EE1827" s="4">
        <v>48.6</v>
      </c>
      <c r="EF1827" s="4">
        <v>116</v>
      </c>
      <c r="EG1827" s="4">
        <v>2.8</v>
      </c>
      <c r="EJ1827"/>
      <c r="EL1827" s="34"/>
      <c r="EN1827" s="34"/>
    </row>
    <row r="1828" spans="1:144" x14ac:dyDescent="0.25">
      <c r="A1828" s="85">
        <v>2022</v>
      </c>
      <c r="B1828" s="87">
        <v>44830</v>
      </c>
      <c r="C1828" t="s">
        <v>121</v>
      </c>
      <c r="D1828" t="s">
        <v>122</v>
      </c>
      <c r="E1828" s="34" t="s">
        <v>7938</v>
      </c>
      <c r="F1828" s="34">
        <f t="shared" si="144"/>
        <v>1827</v>
      </c>
      <c r="G1828" s="34" t="s">
        <v>4985</v>
      </c>
      <c r="H1828">
        <v>18</v>
      </c>
      <c r="I1828" s="34" t="s">
        <v>6141</v>
      </c>
      <c r="J1828" s="34" t="s">
        <v>4984</v>
      </c>
      <c r="K1828" s="34" t="str">
        <f>VLOOKUP(J1828,[2]CodMpios!$B$347:$E$362,4,FALSE)</f>
        <v>18753 - San Vicente Del Caguán</v>
      </c>
      <c r="L1828" s="34" t="str">
        <f>VLOOKUP($J1828,[2]Coord_Mpios_X_Y!$B$2:$K$1123,9,FALSE)</f>
        <v>1,567801695842</v>
      </c>
      <c r="M1828" s="34" t="str">
        <f>VLOOKUP($J1828,[2]Coord_Mpios_X_Y!$B$2:$K$1123,10,FALSE)</f>
        <v>-74,262977514784</v>
      </c>
      <c r="N1828" s="34" t="s">
        <v>125</v>
      </c>
      <c r="O1828" s="34" t="s">
        <v>126</v>
      </c>
      <c r="Q1828" s="34" t="s">
        <v>127</v>
      </c>
      <c r="R1828" s="34">
        <v>17672702</v>
      </c>
      <c r="S1828" s="34" t="str">
        <f t="shared" si="140"/>
        <v>CC17672702</v>
      </c>
      <c r="T1828" s="34" t="s">
        <v>175</v>
      </c>
      <c r="V1828" s="34" t="s">
        <v>5033</v>
      </c>
      <c r="W1828" s="34" t="s">
        <v>228</v>
      </c>
      <c r="X1828" s="87">
        <v>25968</v>
      </c>
      <c r="Y1828">
        <v>52</v>
      </c>
      <c r="Z1828" s="36">
        <f>VLOOKUP($Y1828,[2]Edades!$A$3:$H$153,4,FALSE)</f>
        <v>5</v>
      </c>
      <c r="AA1828" s="34" t="str">
        <f>VLOOKUP($Y1828,[2]Edades!$A$3:$H$153,6,FALSE)</f>
        <v>5 - Adultez</v>
      </c>
      <c r="AB1828" s="34">
        <f>VLOOKUP($Y1828,[2]Edades!$A$3:$H$153,7,FALSE)</f>
        <v>11</v>
      </c>
      <c r="AC1828" s="34" t="str">
        <f>VLOOKUP($Y1828,[2]Edades!$A$3:$H$153,8,FALSE)</f>
        <v>50-54</v>
      </c>
      <c r="AD1828" s="34" t="s">
        <v>146</v>
      </c>
      <c r="AE1828">
        <v>1</v>
      </c>
      <c r="AF1828" s="34" t="s">
        <v>130</v>
      </c>
      <c r="AG1828" s="34" t="s">
        <v>2127</v>
      </c>
      <c r="AH1828" s="34" t="s">
        <v>2127</v>
      </c>
      <c r="AK1828" s="34" t="s">
        <v>125</v>
      </c>
      <c r="AM1828" s="34" t="s">
        <v>2127</v>
      </c>
      <c r="AN1828" s="36" t="s">
        <v>2127</v>
      </c>
      <c r="AO1828" s="36" t="s">
        <v>2127</v>
      </c>
      <c r="AP1828" s="34" t="s">
        <v>2127</v>
      </c>
      <c r="AQ1828" s="36" t="s">
        <v>2127</v>
      </c>
      <c r="AR1828" s="34" t="s">
        <v>5042</v>
      </c>
      <c r="AS1828" s="91" t="s">
        <v>7888</v>
      </c>
      <c r="AT1828" s="34">
        <v>3115010748</v>
      </c>
      <c r="AU1828" s="34" t="s">
        <v>2127</v>
      </c>
      <c r="AX1828" s="90"/>
      <c r="BA1828" s="91"/>
      <c r="BB1828" s="91"/>
      <c r="BC1828" s="91"/>
      <c r="BF1828" s="34" t="s">
        <v>4983</v>
      </c>
      <c r="BG1828" s="92" t="s">
        <v>2098</v>
      </c>
      <c r="BM1828" s="36" t="s">
        <v>131</v>
      </c>
      <c r="BN1828" s="34" t="s">
        <v>132</v>
      </c>
      <c r="BO1828" s="36">
        <v>0</v>
      </c>
      <c r="BQ1828" s="94"/>
      <c r="BS1828" s="36" t="s">
        <v>2127</v>
      </c>
      <c r="BU1828" s="95"/>
      <c r="BV1828" s="95"/>
      <c r="BW1828" s="61"/>
      <c r="BX1828" s="60"/>
      <c r="BY1828" s="59" t="str">
        <f t="shared" ca="1" si="141"/>
        <v/>
      </c>
      <c r="CD1828" s="68"/>
      <c r="CE1828" s="68"/>
      <c r="CF1828" s="67"/>
      <c r="CG1828"/>
      <c r="CH1828" s="2"/>
      <c r="CI1828" s="4" t="e">
        <f t="shared" si="142"/>
        <v>#DIV/0!</v>
      </c>
      <c r="CJ1828" s="5" t="str">
        <f t="shared" si="143"/>
        <v>SIN DATO</v>
      </c>
      <c r="CK1828" s="36">
        <v>0</v>
      </c>
      <c r="CL1828" s="66"/>
      <c r="CM1828" s="89">
        <v>44760</v>
      </c>
      <c r="CN1828" s="97">
        <v>44760</v>
      </c>
      <c r="CP1828"/>
      <c r="CQ1828" s="65"/>
      <c r="CR1828" s="65"/>
      <c r="CS1828" s="98"/>
      <c r="CT1828"/>
      <c r="CU1828"/>
      <c r="CV1828" s="97"/>
      <c r="CW1828" s="2"/>
      <c r="CX1828" s="82"/>
      <c r="DG1828" s="64"/>
      <c r="DI1828" s="89"/>
      <c r="DJ1828" s="89"/>
      <c r="DN1828" s="34"/>
      <c r="DO1828" s="34"/>
      <c r="DP1828" s="34"/>
      <c r="DQ1828" s="34"/>
      <c r="DR1828" s="34"/>
      <c r="DS1828" s="34" t="s">
        <v>2127</v>
      </c>
      <c r="DT1828" s="34"/>
      <c r="DZ1828" t="s">
        <v>7941</v>
      </c>
      <c r="EB1828" s="4"/>
      <c r="EJ1828"/>
      <c r="EL1828" s="34"/>
      <c r="EN1828" s="34"/>
    </row>
    <row r="1829" spans="1:144" x14ac:dyDescent="0.25">
      <c r="A1829" s="85">
        <v>2022</v>
      </c>
      <c r="B1829" s="87">
        <v>44830</v>
      </c>
      <c r="C1829" t="s">
        <v>121</v>
      </c>
      <c r="D1829" t="s">
        <v>122</v>
      </c>
      <c r="E1829" s="34" t="s">
        <v>7938</v>
      </c>
      <c r="F1829" s="34">
        <f t="shared" si="144"/>
        <v>1828</v>
      </c>
      <c r="G1829" s="34" t="s">
        <v>4985</v>
      </c>
      <c r="H1829">
        <v>18</v>
      </c>
      <c r="I1829" s="34" t="s">
        <v>6141</v>
      </c>
      <c r="J1829" s="34" t="s">
        <v>5032</v>
      </c>
      <c r="K1829" s="34" t="str">
        <f>VLOOKUP(J1829,[2]CodMpios!$B$347:$E$362,4,FALSE)</f>
        <v>18150 - Cartagena Del Chaira</v>
      </c>
      <c r="L1829" s="34" t="str">
        <f>VLOOKUP($J1829,[2]Coord_Mpios_X_Y!$B$2:$K$1123,9,FALSE)</f>
        <v>0,647693081213</v>
      </c>
      <c r="M1829" s="34" t="str">
        <f>VLOOKUP($J1829,[2]Coord_Mpios_X_Y!$B$2:$K$1123,10,FALSE)</f>
        <v>-74,272354990827</v>
      </c>
      <c r="N1829" s="34" t="s">
        <v>139</v>
      </c>
      <c r="O1829" s="34" t="s">
        <v>126</v>
      </c>
      <c r="Q1829" s="34" t="s">
        <v>127</v>
      </c>
      <c r="R1829" s="34">
        <v>26631772</v>
      </c>
      <c r="S1829" s="34" t="str">
        <f t="shared" si="140"/>
        <v>CC26631772</v>
      </c>
      <c r="T1829" s="34" t="s">
        <v>1292</v>
      </c>
      <c r="U1829" s="34" t="s">
        <v>5031</v>
      </c>
      <c r="V1829" s="34" t="s">
        <v>5030</v>
      </c>
      <c r="W1829" s="34" t="s">
        <v>328</v>
      </c>
      <c r="X1829" s="87">
        <v>25288</v>
      </c>
      <c r="Y1829">
        <v>54</v>
      </c>
      <c r="Z1829" s="36">
        <f>VLOOKUP($Y1829,[2]Edades!$A$3:$H$153,4,FALSE)</f>
        <v>5</v>
      </c>
      <c r="AA1829" s="34" t="str">
        <f>VLOOKUP($Y1829,[2]Edades!$A$3:$H$153,6,FALSE)</f>
        <v>5 - Adultez</v>
      </c>
      <c r="AB1829" s="34">
        <f>VLOOKUP($Y1829,[2]Edades!$A$3:$H$153,7,FALSE)</f>
        <v>11</v>
      </c>
      <c r="AC1829" s="34" t="str">
        <f>VLOOKUP($Y1829,[2]Edades!$A$3:$H$153,8,FALSE)</f>
        <v>50-54</v>
      </c>
      <c r="AD1829" s="34" t="s">
        <v>129</v>
      </c>
      <c r="AE1829" s="1">
        <v>2</v>
      </c>
      <c r="AF1829" s="34" t="s">
        <v>130</v>
      </c>
      <c r="AG1829" s="34" t="s">
        <v>2127</v>
      </c>
      <c r="AH1829" s="34" t="s">
        <v>2127</v>
      </c>
      <c r="AK1829" s="34" t="s">
        <v>139</v>
      </c>
      <c r="AM1829" s="34" t="s">
        <v>2127</v>
      </c>
      <c r="AN1829" s="36" t="s">
        <v>2127</v>
      </c>
      <c r="AO1829" s="36" t="s">
        <v>2127</v>
      </c>
      <c r="AP1829" s="34" t="s">
        <v>2127</v>
      </c>
      <c r="AQ1829" s="36" t="s">
        <v>2127</v>
      </c>
      <c r="AR1829" s="34" t="s">
        <v>2098</v>
      </c>
      <c r="AS1829" s="91" t="s">
        <v>7889</v>
      </c>
      <c r="AT1829" s="34">
        <v>3133911502</v>
      </c>
      <c r="AU1829" s="34" t="s">
        <v>2127</v>
      </c>
      <c r="AX1829" s="90"/>
      <c r="BA1829" s="91"/>
      <c r="BB1829" s="91"/>
      <c r="BC1829" s="91"/>
      <c r="BF1829" s="34" t="s">
        <v>4983</v>
      </c>
      <c r="BG1829" s="92" t="s">
        <v>2098</v>
      </c>
      <c r="BM1829" s="36" t="s">
        <v>131</v>
      </c>
      <c r="BN1829" s="34" t="s">
        <v>132</v>
      </c>
      <c r="BO1829" s="36">
        <v>0</v>
      </c>
      <c r="BQ1829" s="94"/>
      <c r="BS1829" s="36" t="s">
        <v>2127</v>
      </c>
      <c r="BU1829" s="95"/>
      <c r="BV1829" s="95"/>
      <c r="BW1829" s="61"/>
      <c r="BX1829" s="60"/>
      <c r="BY1829" s="59" t="str">
        <f t="shared" ca="1" si="141"/>
        <v/>
      </c>
      <c r="CD1829" s="68"/>
      <c r="CE1829" s="68"/>
      <c r="CF1829" s="67"/>
      <c r="CG1829">
        <v>61</v>
      </c>
      <c r="CH1829" s="2">
        <v>159</v>
      </c>
      <c r="CI1829" s="4">
        <f t="shared" si="142"/>
        <v>24.128792373719392</v>
      </c>
      <c r="CJ1829" s="5" t="str">
        <f t="shared" si="143"/>
        <v>NORMAL</v>
      </c>
      <c r="CK1829" s="36">
        <v>0</v>
      </c>
      <c r="CL1829" s="66"/>
      <c r="CM1829" s="89">
        <v>44760</v>
      </c>
      <c r="CN1829" s="97">
        <v>44760</v>
      </c>
      <c r="CP1829"/>
      <c r="CQ1829" s="65"/>
      <c r="CR1829" s="65"/>
      <c r="CS1829" s="98"/>
      <c r="CT1829"/>
      <c r="CU1829"/>
      <c r="CV1829" s="97"/>
      <c r="CW1829" s="2">
        <v>130</v>
      </c>
      <c r="CX1829" s="82">
        <v>75</v>
      </c>
      <c r="DG1829" s="64"/>
      <c r="DI1829" s="89"/>
      <c r="DJ1829" s="89"/>
      <c r="DN1829" s="34"/>
      <c r="DO1829" s="34"/>
      <c r="DP1829" s="34"/>
      <c r="DQ1829" s="34"/>
      <c r="DR1829" s="34"/>
      <c r="DS1829" s="34" t="s">
        <v>2127</v>
      </c>
      <c r="DT1829" s="34"/>
      <c r="DU1829" s="47">
        <v>44818</v>
      </c>
      <c r="DY1829" s="1">
        <v>2</v>
      </c>
      <c r="DZ1829" t="s">
        <v>7941</v>
      </c>
      <c r="EA1829" s="4">
        <v>0.92</v>
      </c>
      <c r="EB1829" s="4">
        <v>108</v>
      </c>
      <c r="EC1829" s="4">
        <v>249</v>
      </c>
      <c r="ED1829" s="4">
        <v>146</v>
      </c>
      <c r="EE1829" s="4">
        <v>48</v>
      </c>
      <c r="EF1829" s="4">
        <v>269</v>
      </c>
      <c r="EJ1829"/>
      <c r="EL1829" s="34"/>
      <c r="EN1829" s="34"/>
    </row>
    <row r="1830" spans="1:144" x14ac:dyDescent="0.25">
      <c r="A1830" s="85">
        <v>2022</v>
      </c>
      <c r="B1830" s="87">
        <v>44830</v>
      </c>
      <c r="C1830" t="s">
        <v>121</v>
      </c>
      <c r="D1830" t="s">
        <v>122</v>
      </c>
      <c r="E1830" s="34" t="s">
        <v>7938</v>
      </c>
      <c r="F1830" s="34">
        <f t="shared" si="144"/>
        <v>1829</v>
      </c>
      <c r="G1830" s="34" t="s">
        <v>4985</v>
      </c>
      <c r="H1830">
        <v>18</v>
      </c>
      <c r="I1830" s="34" t="s">
        <v>6141</v>
      </c>
      <c r="J1830" s="34" t="s">
        <v>4988</v>
      </c>
      <c r="K1830" s="34" t="str">
        <f>VLOOKUP(J1830,[2]CodMpios!$B$347:$E$362,4,FALSE)</f>
        <v>18001 - Florencia</v>
      </c>
      <c r="L1830" s="34" t="str">
        <f>VLOOKUP($J1830,[2]Coord_Mpios_X_Y!$B$2:$K$1123,9,FALSE)</f>
        <v>1,749138703818</v>
      </c>
      <c r="M1830" s="34" t="str">
        <f>VLOOKUP($J1830,[2]Coord_Mpios_X_Y!$B$2:$K$1123,10,FALSE)</f>
        <v>-75,558239064333</v>
      </c>
      <c r="N1830" s="34" t="s">
        <v>125</v>
      </c>
      <c r="O1830" s="34" t="s">
        <v>126</v>
      </c>
      <c r="Q1830" s="34" t="s">
        <v>127</v>
      </c>
      <c r="R1830" s="34">
        <v>17627131</v>
      </c>
      <c r="S1830" s="34" t="str">
        <f t="shared" si="140"/>
        <v>CC17627131</v>
      </c>
      <c r="T1830" s="34" t="s">
        <v>1172</v>
      </c>
      <c r="U1830" s="34" t="s">
        <v>446</v>
      </c>
      <c r="V1830" s="34" t="s">
        <v>5029</v>
      </c>
      <c r="W1830" s="34" t="s">
        <v>228</v>
      </c>
      <c r="X1830" s="87">
        <v>19953</v>
      </c>
      <c r="Y1830">
        <v>68</v>
      </c>
      <c r="Z1830" s="36">
        <f>VLOOKUP($Y1830,[2]Edades!$A$3:$H$153,4,FALSE)</f>
        <v>6</v>
      </c>
      <c r="AA1830" s="34" t="str">
        <f>VLOOKUP($Y1830,[2]Edades!$A$3:$H$153,6,FALSE)</f>
        <v>6 - Persona mayor</v>
      </c>
      <c r="AB1830" s="34">
        <f>VLOOKUP($Y1830,[2]Edades!$A$3:$H$153,7,FALSE)</f>
        <v>14</v>
      </c>
      <c r="AC1830" s="34" t="str">
        <f>VLOOKUP($Y1830,[2]Edades!$A$3:$H$153,8,FALSE)</f>
        <v>65-69</v>
      </c>
      <c r="AD1830" s="34" t="s">
        <v>146</v>
      </c>
      <c r="AE1830">
        <v>1</v>
      </c>
      <c r="AF1830" s="34" t="s">
        <v>2137</v>
      </c>
      <c r="AG1830" s="34" t="s">
        <v>2127</v>
      </c>
      <c r="AH1830" s="34" t="s">
        <v>2127</v>
      </c>
      <c r="AK1830" s="34" t="s">
        <v>125</v>
      </c>
      <c r="AM1830" s="34" t="s">
        <v>2127</v>
      </c>
      <c r="AN1830" s="36" t="s">
        <v>2127</v>
      </c>
      <c r="AO1830" s="36" t="s">
        <v>2127</v>
      </c>
      <c r="AP1830" s="34" t="s">
        <v>2127</v>
      </c>
      <c r="AQ1830" s="36" t="s">
        <v>2127</v>
      </c>
      <c r="AR1830" s="34" t="s">
        <v>2098</v>
      </c>
      <c r="AS1830" s="91" t="s">
        <v>7890</v>
      </c>
      <c r="AT1830" s="34">
        <v>3134611207</v>
      </c>
      <c r="AU1830" s="34" t="s">
        <v>2127</v>
      </c>
      <c r="AX1830" s="90"/>
      <c r="BA1830" s="91"/>
      <c r="BB1830" s="91"/>
      <c r="BC1830" s="91"/>
      <c r="BF1830" s="34" t="s">
        <v>4983</v>
      </c>
      <c r="BG1830" s="92" t="s">
        <v>2098</v>
      </c>
      <c r="BM1830" s="36" t="s">
        <v>131</v>
      </c>
      <c r="BN1830" s="34" t="s">
        <v>132</v>
      </c>
      <c r="BO1830" s="36">
        <v>0</v>
      </c>
      <c r="BQ1830" s="94"/>
      <c r="BS1830" s="36" t="s">
        <v>2127</v>
      </c>
      <c r="BU1830" s="95"/>
      <c r="BV1830" s="95"/>
      <c r="BW1830" s="61"/>
      <c r="BX1830" s="60"/>
      <c r="BY1830" s="59" t="str">
        <f t="shared" ca="1" si="141"/>
        <v/>
      </c>
      <c r="CD1830" s="68"/>
      <c r="CE1830" s="68"/>
      <c r="CF1830" s="67"/>
      <c r="CG1830">
        <v>68</v>
      </c>
      <c r="CH1830" s="2">
        <v>173</v>
      </c>
      <c r="CI1830" s="4">
        <f t="shared" si="142"/>
        <v>22.720438370810918</v>
      </c>
      <c r="CJ1830" s="5" t="str">
        <f t="shared" si="143"/>
        <v>NORMAL</v>
      </c>
      <c r="CK1830" s="36">
        <v>0</v>
      </c>
      <c r="CL1830" s="66"/>
      <c r="CM1830" s="89">
        <v>44775</v>
      </c>
      <c r="CN1830" s="97">
        <v>44818</v>
      </c>
      <c r="CP1830"/>
      <c r="CQ1830" s="65"/>
      <c r="CR1830" s="65"/>
      <c r="CS1830" s="98"/>
      <c r="CT1830"/>
      <c r="CU1830"/>
      <c r="CV1830" s="97"/>
      <c r="CW1830" s="2">
        <v>120</v>
      </c>
      <c r="CX1830" s="82">
        <v>80</v>
      </c>
      <c r="DG1830" s="64"/>
      <c r="DI1830" s="89"/>
      <c r="DJ1830" s="89"/>
      <c r="DN1830" s="34"/>
      <c r="DO1830" s="34"/>
      <c r="DP1830" s="34"/>
      <c r="DQ1830" s="34"/>
      <c r="DR1830" s="34"/>
      <c r="DS1830" s="34" t="s">
        <v>2127</v>
      </c>
      <c r="DT1830" s="34"/>
      <c r="DU1830" s="47">
        <v>44818</v>
      </c>
      <c r="DY1830" s="1">
        <v>2</v>
      </c>
      <c r="DZ1830" t="s">
        <v>7941</v>
      </c>
      <c r="EA1830" s="4">
        <v>0.91</v>
      </c>
      <c r="EB1830" s="4">
        <v>93</v>
      </c>
      <c r="EC1830" s="4">
        <v>202</v>
      </c>
      <c r="EE1830" s="4">
        <v>33</v>
      </c>
      <c r="EF1830" s="4">
        <v>122</v>
      </c>
      <c r="EG1830" s="4">
        <v>1.5</v>
      </c>
      <c r="EJ1830"/>
      <c r="EL1830" s="34"/>
      <c r="EN1830" s="34"/>
    </row>
    <row r="1831" spans="1:144" x14ac:dyDescent="0.25">
      <c r="A1831" s="85">
        <v>2022</v>
      </c>
      <c r="B1831" s="87">
        <v>44830</v>
      </c>
      <c r="C1831" t="s">
        <v>121</v>
      </c>
      <c r="D1831" t="s">
        <v>122</v>
      </c>
      <c r="E1831" s="34" t="s">
        <v>7938</v>
      </c>
      <c r="F1831" s="34">
        <f t="shared" si="144"/>
        <v>1830</v>
      </c>
      <c r="G1831" s="34" t="s">
        <v>4985</v>
      </c>
      <c r="H1831">
        <v>18</v>
      </c>
      <c r="I1831" s="34" t="s">
        <v>6141</v>
      </c>
      <c r="J1831" s="34" t="s">
        <v>5002</v>
      </c>
      <c r="K1831" s="34" t="str">
        <f>VLOOKUP(J1831,[2]CodMpios!$B$347:$E$362,4,FALSE)</f>
        <v>18860 - Valparaíso</v>
      </c>
      <c r="L1831" s="34" t="str">
        <f>VLOOKUP($J1831,[2]Coord_Mpios_X_Y!$B$2:$K$1123,9,FALSE)</f>
        <v>1,061292206570</v>
      </c>
      <c r="M1831" s="34" t="str">
        <f>VLOOKUP($J1831,[2]Coord_Mpios_X_Y!$B$2:$K$1123,10,FALSE)</f>
        <v>-75,627047667443</v>
      </c>
      <c r="N1831" s="34" t="s">
        <v>6142</v>
      </c>
      <c r="O1831" s="34" t="s">
        <v>126</v>
      </c>
      <c r="Q1831" s="34" t="s">
        <v>127</v>
      </c>
      <c r="R1831" s="34">
        <v>20564838</v>
      </c>
      <c r="S1831" s="34" t="str">
        <f t="shared" si="140"/>
        <v>CC20564838</v>
      </c>
      <c r="T1831" s="34" t="s">
        <v>789</v>
      </c>
      <c r="V1831" s="34" t="s">
        <v>5028</v>
      </c>
      <c r="W1831" s="34" t="s">
        <v>5027</v>
      </c>
      <c r="X1831" s="87">
        <v>18615</v>
      </c>
      <c r="Y1831">
        <v>72</v>
      </c>
      <c r="Z1831" s="36">
        <f>VLOOKUP($Y1831,[2]Edades!$A$3:$H$153,4,FALSE)</f>
        <v>6</v>
      </c>
      <c r="AA1831" s="34" t="str">
        <f>VLOOKUP($Y1831,[2]Edades!$A$3:$H$153,6,FALSE)</f>
        <v>6 - Persona mayor</v>
      </c>
      <c r="AB1831" s="34">
        <f>VLOOKUP($Y1831,[2]Edades!$A$3:$H$153,7,FALSE)</f>
        <v>15</v>
      </c>
      <c r="AC1831" s="34" t="str">
        <f>VLOOKUP($Y1831,[2]Edades!$A$3:$H$153,8,FALSE)</f>
        <v>70-74</v>
      </c>
      <c r="AD1831" s="34" t="s">
        <v>129</v>
      </c>
      <c r="AE1831" s="1">
        <v>2</v>
      </c>
      <c r="AF1831" s="34" t="s">
        <v>2137</v>
      </c>
      <c r="AG1831" s="34" t="s">
        <v>2127</v>
      </c>
      <c r="AH1831" s="34" t="s">
        <v>2127</v>
      </c>
      <c r="AK1831" s="34" t="s">
        <v>6142</v>
      </c>
      <c r="AM1831" s="34" t="s">
        <v>2127</v>
      </c>
      <c r="AN1831" s="36" t="s">
        <v>2127</v>
      </c>
      <c r="AO1831" s="36" t="s">
        <v>2127</v>
      </c>
      <c r="AP1831" s="34" t="s">
        <v>2127</v>
      </c>
      <c r="AQ1831" s="36" t="s">
        <v>2127</v>
      </c>
      <c r="AR1831" s="34" t="s">
        <v>2098</v>
      </c>
      <c r="AS1831" s="91" t="s">
        <v>7891</v>
      </c>
      <c r="AT1831" s="34">
        <v>3133916197</v>
      </c>
      <c r="AU1831" s="34" t="s">
        <v>2127</v>
      </c>
      <c r="AX1831" s="90"/>
      <c r="BA1831" s="91"/>
      <c r="BB1831" s="91"/>
      <c r="BC1831" s="91"/>
      <c r="BF1831" s="34" t="s">
        <v>4983</v>
      </c>
      <c r="BG1831" s="92" t="s">
        <v>2098</v>
      </c>
      <c r="BM1831" s="36" t="s">
        <v>131</v>
      </c>
      <c r="BN1831" s="34" t="s">
        <v>132</v>
      </c>
      <c r="BO1831" s="36">
        <v>0</v>
      </c>
      <c r="BQ1831" s="94"/>
      <c r="BS1831" s="36" t="s">
        <v>2127</v>
      </c>
      <c r="BU1831" s="95"/>
      <c r="BV1831" s="95"/>
      <c r="BW1831" s="61"/>
      <c r="BX1831" s="60"/>
      <c r="BY1831" s="59" t="str">
        <f t="shared" ca="1" si="141"/>
        <v/>
      </c>
      <c r="CD1831" s="68"/>
      <c r="CE1831" s="68"/>
      <c r="CF1831" s="67"/>
      <c r="CG1831"/>
      <c r="CH1831" s="2"/>
      <c r="CI1831" s="4" t="e">
        <f t="shared" si="142"/>
        <v>#DIV/0!</v>
      </c>
      <c r="CJ1831" s="5" t="str">
        <f t="shared" si="143"/>
        <v>SIN DATO</v>
      </c>
      <c r="CK1831" s="36">
        <v>0</v>
      </c>
      <c r="CL1831" s="66"/>
      <c r="CN1831" s="97"/>
      <c r="CP1831"/>
      <c r="CQ1831" s="65"/>
      <c r="CR1831" s="65"/>
      <c r="CS1831" s="98"/>
      <c r="CT1831"/>
      <c r="CU1831"/>
      <c r="CV1831" s="97"/>
      <c r="CW1831" s="2"/>
      <c r="CX1831" s="82"/>
      <c r="DG1831" s="64"/>
      <c r="DI1831" s="89"/>
      <c r="DJ1831" s="89"/>
      <c r="DK1831" s="89">
        <v>44806</v>
      </c>
      <c r="DN1831" s="34"/>
      <c r="DO1831" s="34"/>
      <c r="DP1831" s="34"/>
      <c r="DQ1831" s="34"/>
      <c r="DR1831" s="34"/>
      <c r="DS1831" s="34" t="s">
        <v>2127</v>
      </c>
      <c r="DT1831" s="34"/>
      <c r="DZ1831" t="s">
        <v>7941</v>
      </c>
      <c r="EB1831" s="4"/>
      <c r="EJ1831"/>
      <c r="EL1831" s="34"/>
      <c r="EN1831" s="34"/>
    </row>
    <row r="1832" spans="1:144" x14ac:dyDescent="0.25">
      <c r="A1832" s="85">
        <v>2022</v>
      </c>
      <c r="B1832" s="87">
        <v>44830</v>
      </c>
      <c r="C1832" t="s">
        <v>121</v>
      </c>
      <c r="D1832" t="s">
        <v>122</v>
      </c>
      <c r="E1832" s="34" t="s">
        <v>7938</v>
      </c>
      <c r="F1832" s="34">
        <f t="shared" si="144"/>
        <v>1831</v>
      </c>
      <c r="G1832" s="34" t="s">
        <v>4985</v>
      </c>
      <c r="H1832">
        <v>18</v>
      </c>
      <c r="I1832" s="34" t="s">
        <v>6141</v>
      </c>
      <c r="J1832" s="34" t="s">
        <v>4988</v>
      </c>
      <c r="K1832" s="34" t="str">
        <f>VLOOKUP(J1832,[2]CodMpios!$B$347:$E$362,4,FALSE)</f>
        <v>18001 - Florencia</v>
      </c>
      <c r="L1832" s="34" t="str">
        <f>VLOOKUP($J1832,[2]Coord_Mpios_X_Y!$B$2:$K$1123,9,FALSE)</f>
        <v>1,749138703818</v>
      </c>
      <c r="M1832" s="34" t="str">
        <f>VLOOKUP($J1832,[2]Coord_Mpios_X_Y!$B$2:$K$1123,10,FALSE)</f>
        <v>-75,558239064333</v>
      </c>
      <c r="N1832" s="34" t="s">
        <v>125</v>
      </c>
      <c r="O1832" s="34" t="s">
        <v>126</v>
      </c>
      <c r="Q1832" s="34" t="s">
        <v>127</v>
      </c>
      <c r="R1832" s="34">
        <v>52421710</v>
      </c>
      <c r="S1832" s="34" t="str">
        <f t="shared" si="140"/>
        <v>CC52421710</v>
      </c>
      <c r="T1832" s="34" t="s">
        <v>986</v>
      </c>
      <c r="U1832" s="34" t="s">
        <v>5026</v>
      </c>
      <c r="V1832" s="34" t="s">
        <v>5025</v>
      </c>
      <c r="W1832" s="34" t="s">
        <v>5024</v>
      </c>
      <c r="X1832" s="87">
        <v>28331</v>
      </c>
      <c r="Y1832">
        <v>45</v>
      </c>
      <c r="Z1832" s="36">
        <f>VLOOKUP($Y1832,[2]Edades!$A$3:$H$153,4,FALSE)</f>
        <v>5</v>
      </c>
      <c r="AA1832" s="34" t="str">
        <f>VLOOKUP($Y1832,[2]Edades!$A$3:$H$153,6,FALSE)</f>
        <v>5 - Adultez</v>
      </c>
      <c r="AB1832" s="34">
        <f>VLOOKUP($Y1832,[2]Edades!$A$3:$H$153,7,FALSE)</f>
        <v>10</v>
      </c>
      <c r="AC1832" s="34" t="str">
        <f>VLOOKUP($Y1832,[2]Edades!$A$3:$H$153,8,FALSE)</f>
        <v>45-49</v>
      </c>
      <c r="AD1832" s="34" t="s">
        <v>129</v>
      </c>
      <c r="AE1832" s="1">
        <v>2</v>
      </c>
      <c r="AF1832" s="34" t="s">
        <v>130</v>
      </c>
      <c r="AG1832" s="34" t="s">
        <v>2127</v>
      </c>
      <c r="AH1832" s="34" t="s">
        <v>2127</v>
      </c>
      <c r="AK1832" s="34" t="s">
        <v>125</v>
      </c>
      <c r="AM1832" s="34" t="s">
        <v>2127</v>
      </c>
      <c r="AN1832" s="36" t="s">
        <v>2127</v>
      </c>
      <c r="AO1832" s="36" t="s">
        <v>2127</v>
      </c>
      <c r="AP1832" s="34" t="s">
        <v>2127</v>
      </c>
      <c r="AQ1832" s="36" t="s">
        <v>2127</v>
      </c>
      <c r="AR1832" s="34" t="s">
        <v>2098</v>
      </c>
      <c r="AS1832" s="91" t="s">
        <v>6854</v>
      </c>
      <c r="AT1832" s="34">
        <v>3143673092</v>
      </c>
      <c r="AU1832" s="34" t="s">
        <v>2127</v>
      </c>
      <c r="AX1832" s="90"/>
      <c r="BA1832" s="91"/>
      <c r="BB1832" s="91"/>
      <c r="BC1832" s="91"/>
      <c r="BF1832" s="34" t="s">
        <v>4983</v>
      </c>
      <c r="BG1832" s="92" t="s">
        <v>2098</v>
      </c>
      <c r="BM1832" s="36" t="s">
        <v>131</v>
      </c>
      <c r="BN1832" s="34" t="s">
        <v>132</v>
      </c>
      <c r="BO1832" s="36">
        <v>0</v>
      </c>
      <c r="BQ1832" s="94"/>
      <c r="BS1832" s="36" t="s">
        <v>2127</v>
      </c>
      <c r="BU1832" s="95"/>
      <c r="BV1832" s="95"/>
      <c r="BW1832" s="61"/>
      <c r="BX1832" s="60"/>
      <c r="BY1832" s="59" t="str">
        <f t="shared" ca="1" si="141"/>
        <v/>
      </c>
      <c r="CD1832" s="68"/>
      <c r="CE1832" s="68"/>
      <c r="CF1832" s="67"/>
      <c r="CG1832"/>
      <c r="CH1832" s="2"/>
      <c r="CI1832" s="4" t="e">
        <f t="shared" si="142"/>
        <v>#DIV/0!</v>
      </c>
      <c r="CJ1832" s="5" t="str">
        <f t="shared" si="143"/>
        <v>SIN DATO</v>
      </c>
      <c r="CK1832" s="36">
        <v>0</v>
      </c>
      <c r="CL1832" s="66"/>
      <c r="CN1832" s="97"/>
      <c r="CP1832"/>
      <c r="CQ1832" s="65"/>
      <c r="CR1832" s="65"/>
      <c r="CS1832" s="98"/>
      <c r="CT1832"/>
      <c r="CU1832"/>
      <c r="CV1832" s="97"/>
      <c r="CW1832" s="2"/>
      <c r="CX1832" s="82"/>
      <c r="DG1832" s="64"/>
      <c r="DI1832" s="89"/>
      <c r="DJ1832" s="89"/>
      <c r="DN1832" s="34"/>
      <c r="DO1832" s="34"/>
      <c r="DP1832" s="34"/>
      <c r="DQ1832" s="34"/>
      <c r="DR1832" s="34"/>
      <c r="DS1832" s="34" t="s">
        <v>2127</v>
      </c>
      <c r="DT1832" s="34"/>
      <c r="DZ1832" t="s">
        <v>7941</v>
      </c>
      <c r="EB1832" s="4"/>
      <c r="EJ1832"/>
      <c r="EL1832" s="34"/>
      <c r="EN1832" s="34"/>
    </row>
    <row r="1833" spans="1:144" x14ac:dyDescent="0.25">
      <c r="A1833" s="85">
        <v>2022</v>
      </c>
      <c r="B1833" s="87">
        <v>44830</v>
      </c>
      <c r="C1833" t="s">
        <v>121</v>
      </c>
      <c r="D1833" t="s">
        <v>122</v>
      </c>
      <c r="E1833" s="34" t="s">
        <v>7938</v>
      </c>
      <c r="F1833" s="34">
        <f t="shared" si="144"/>
        <v>1832</v>
      </c>
      <c r="G1833" s="34" t="s">
        <v>4985</v>
      </c>
      <c r="H1833">
        <v>18</v>
      </c>
      <c r="I1833" s="34" t="s">
        <v>6141</v>
      </c>
      <c r="J1833" s="34" t="s">
        <v>4988</v>
      </c>
      <c r="K1833" s="34" t="str">
        <f>VLOOKUP(J1833,[2]CodMpios!$B$347:$E$362,4,FALSE)</f>
        <v>18001 - Florencia</v>
      </c>
      <c r="L1833" s="34" t="str">
        <f>VLOOKUP($J1833,[2]Coord_Mpios_X_Y!$B$2:$K$1123,9,FALSE)</f>
        <v>1,749138703818</v>
      </c>
      <c r="M1833" s="34" t="str">
        <f>VLOOKUP($J1833,[2]Coord_Mpios_X_Y!$B$2:$K$1123,10,FALSE)</f>
        <v>-75,558239064333</v>
      </c>
      <c r="N1833" s="34" t="s">
        <v>6142</v>
      </c>
      <c r="O1833" s="34" t="s">
        <v>126</v>
      </c>
      <c r="Q1833" s="34" t="s">
        <v>127</v>
      </c>
      <c r="R1833" s="34">
        <v>40759998</v>
      </c>
      <c r="S1833" s="34" t="str">
        <f t="shared" si="140"/>
        <v>CC40759998</v>
      </c>
      <c r="T1833" s="34" t="s">
        <v>5023</v>
      </c>
      <c r="V1833" s="34" t="s">
        <v>2394</v>
      </c>
      <c r="X1833" s="87">
        <v>22109</v>
      </c>
      <c r="Y1833">
        <v>62</v>
      </c>
      <c r="Z1833" s="36">
        <f>VLOOKUP($Y1833,[2]Edades!$A$3:$H$153,4,FALSE)</f>
        <v>6</v>
      </c>
      <c r="AA1833" s="34" t="str">
        <f>VLOOKUP($Y1833,[2]Edades!$A$3:$H$153,6,FALSE)</f>
        <v>6 - Persona mayor</v>
      </c>
      <c r="AB1833" s="34">
        <f>VLOOKUP($Y1833,[2]Edades!$A$3:$H$153,7,FALSE)</f>
        <v>13</v>
      </c>
      <c r="AC1833" s="34" t="str">
        <f>VLOOKUP($Y1833,[2]Edades!$A$3:$H$153,8,FALSE)</f>
        <v>60-64</v>
      </c>
      <c r="AD1833" s="34" t="s">
        <v>129</v>
      </c>
      <c r="AE1833" s="1">
        <v>2</v>
      </c>
      <c r="AF1833" s="34" t="s">
        <v>2137</v>
      </c>
      <c r="AG1833" s="34" t="s">
        <v>2127</v>
      </c>
      <c r="AH1833" s="34" t="s">
        <v>2127</v>
      </c>
      <c r="AK1833" s="34" t="s">
        <v>6142</v>
      </c>
      <c r="AM1833" s="34" t="s">
        <v>2127</v>
      </c>
      <c r="AN1833" s="36" t="s">
        <v>2127</v>
      </c>
      <c r="AO1833" s="36" t="s">
        <v>2127</v>
      </c>
      <c r="AP1833" s="34" t="s">
        <v>2127</v>
      </c>
      <c r="AQ1833" s="36" t="s">
        <v>2127</v>
      </c>
      <c r="AR1833" s="34" t="s">
        <v>2098</v>
      </c>
      <c r="AS1833" s="91" t="s">
        <v>7892</v>
      </c>
      <c r="AT1833" s="34">
        <v>3115503545</v>
      </c>
      <c r="AU1833" s="34" t="s">
        <v>2127</v>
      </c>
      <c r="AX1833" s="90"/>
      <c r="BA1833" s="91"/>
      <c r="BB1833" s="91"/>
      <c r="BC1833" s="91"/>
      <c r="BF1833" s="34" t="s">
        <v>4983</v>
      </c>
      <c r="BG1833" s="92" t="s">
        <v>2098</v>
      </c>
      <c r="BM1833" s="36" t="s">
        <v>131</v>
      </c>
      <c r="BN1833" s="34" t="s">
        <v>132</v>
      </c>
      <c r="BO1833" s="36">
        <v>0</v>
      </c>
      <c r="BQ1833" s="94"/>
      <c r="BS1833" s="36" t="s">
        <v>2127</v>
      </c>
      <c r="BU1833" s="95"/>
      <c r="BV1833" s="95"/>
      <c r="BW1833" s="61"/>
      <c r="BX1833" s="60"/>
      <c r="BY1833" s="59" t="str">
        <f t="shared" ca="1" si="141"/>
        <v/>
      </c>
      <c r="CD1833" s="68"/>
      <c r="CE1833" s="68"/>
      <c r="CF1833" s="67"/>
      <c r="CG1833">
        <v>65</v>
      </c>
      <c r="CH1833" s="2">
        <v>162</v>
      </c>
      <c r="CI1833" s="4">
        <f t="shared" si="142"/>
        <v>24.767565919829291</v>
      </c>
      <c r="CJ1833" s="5" t="str">
        <f t="shared" si="143"/>
        <v>NORMAL</v>
      </c>
      <c r="CK1833" s="36">
        <v>0</v>
      </c>
      <c r="CL1833" s="66"/>
      <c r="CM1833" s="89">
        <v>44783</v>
      </c>
      <c r="CN1833" s="97">
        <v>44802</v>
      </c>
      <c r="CP1833"/>
      <c r="CQ1833" s="65"/>
      <c r="CR1833" s="65"/>
      <c r="CS1833" s="98"/>
      <c r="CT1833"/>
      <c r="CU1833"/>
      <c r="CV1833" s="97"/>
      <c r="CW1833" s="2">
        <v>130</v>
      </c>
      <c r="CX1833" s="82">
        <v>70</v>
      </c>
      <c r="DG1833" s="64"/>
      <c r="DI1833" s="89"/>
      <c r="DJ1833" s="89"/>
      <c r="DN1833" s="34"/>
      <c r="DO1833" s="34"/>
      <c r="DP1833" s="34"/>
      <c r="DQ1833" s="34"/>
      <c r="DR1833" s="34"/>
      <c r="DS1833" s="34" t="s">
        <v>2127</v>
      </c>
      <c r="DT1833" s="34"/>
      <c r="DU1833" s="47">
        <v>44802</v>
      </c>
      <c r="DY1833" s="1">
        <v>4</v>
      </c>
      <c r="DZ1833" t="s">
        <v>7941</v>
      </c>
      <c r="EA1833" s="4">
        <v>1.88</v>
      </c>
      <c r="EB1833" s="4">
        <v>90</v>
      </c>
      <c r="EC1833" s="4">
        <v>164</v>
      </c>
      <c r="ED1833" s="4">
        <v>104</v>
      </c>
      <c r="EE1833" s="4">
        <v>33</v>
      </c>
      <c r="EF1833" s="4">
        <v>134</v>
      </c>
      <c r="EG1833" s="4">
        <v>1.9</v>
      </c>
      <c r="EJ1833"/>
      <c r="EL1833" s="34"/>
      <c r="EN1833" s="34"/>
    </row>
    <row r="1834" spans="1:144" x14ac:dyDescent="0.25">
      <c r="A1834" s="85">
        <v>2022</v>
      </c>
      <c r="B1834" s="87">
        <v>44830</v>
      </c>
      <c r="C1834" t="s">
        <v>121</v>
      </c>
      <c r="D1834" t="s">
        <v>122</v>
      </c>
      <c r="E1834" s="34" t="s">
        <v>7938</v>
      </c>
      <c r="F1834" s="34">
        <f t="shared" si="144"/>
        <v>1833</v>
      </c>
      <c r="G1834" s="34" t="s">
        <v>4985</v>
      </c>
      <c r="H1834">
        <v>18</v>
      </c>
      <c r="I1834" s="34" t="s">
        <v>6141</v>
      </c>
      <c r="J1834" s="34" t="s">
        <v>5008</v>
      </c>
      <c r="K1834" s="34" t="str">
        <f>VLOOKUP(J1834,[2]CodMpios!$B$347:$E$362,4,FALSE)</f>
        <v>18094 - Belén De Los Andaquíes</v>
      </c>
      <c r="L1834" s="34" t="str">
        <f>VLOOKUP($J1834,[2]Coord_Mpios_X_Y!$B$2:$K$1123,9,FALSE)</f>
        <v>1,500923003060</v>
      </c>
      <c r="M1834" s="34" t="str">
        <f>VLOOKUP($J1834,[2]Coord_Mpios_X_Y!$B$2:$K$1123,10,FALSE)</f>
        <v>-75,875645424257</v>
      </c>
      <c r="N1834" s="34" t="s">
        <v>139</v>
      </c>
      <c r="O1834" s="34" t="s">
        <v>126</v>
      </c>
      <c r="Q1834" s="34" t="s">
        <v>127</v>
      </c>
      <c r="R1834" s="34">
        <v>6383103</v>
      </c>
      <c r="S1834" s="34" t="str">
        <f t="shared" si="140"/>
        <v>CC6383103</v>
      </c>
      <c r="T1834" s="34" t="s">
        <v>5022</v>
      </c>
      <c r="V1834" s="34" t="s">
        <v>2146</v>
      </c>
      <c r="W1834" s="34" t="s">
        <v>808</v>
      </c>
      <c r="X1834" s="87">
        <v>15117</v>
      </c>
      <c r="Y1834">
        <v>81</v>
      </c>
      <c r="Z1834" s="36">
        <f>VLOOKUP($Y1834,[2]Edades!$A$3:$H$153,4,FALSE)</f>
        <v>6</v>
      </c>
      <c r="AA1834" s="34" t="str">
        <f>VLOOKUP($Y1834,[2]Edades!$A$3:$H$153,6,FALSE)</f>
        <v>6 - Persona mayor</v>
      </c>
      <c r="AB1834" s="34">
        <f>VLOOKUP($Y1834,[2]Edades!$A$3:$H$153,7,FALSE)</f>
        <v>17</v>
      </c>
      <c r="AC1834" s="34" t="str">
        <f>VLOOKUP($Y1834,[2]Edades!$A$3:$H$153,8,FALSE)</f>
        <v>80 Y MÁS</v>
      </c>
      <c r="AD1834" s="34" t="s">
        <v>146</v>
      </c>
      <c r="AE1834">
        <v>1</v>
      </c>
      <c r="AF1834" s="34" t="s">
        <v>2137</v>
      </c>
      <c r="AG1834" s="34" t="s">
        <v>2127</v>
      </c>
      <c r="AH1834" s="34" t="s">
        <v>2127</v>
      </c>
      <c r="AK1834" s="34" t="s">
        <v>139</v>
      </c>
      <c r="AM1834" s="34" t="s">
        <v>2127</v>
      </c>
      <c r="AN1834" s="36" t="s">
        <v>2127</v>
      </c>
      <c r="AO1834" s="36" t="s">
        <v>2127</v>
      </c>
      <c r="AP1834" s="34" t="s">
        <v>2127</v>
      </c>
      <c r="AQ1834" s="36" t="s">
        <v>2127</v>
      </c>
      <c r="AR1834" s="34" t="s">
        <v>5189</v>
      </c>
      <c r="AS1834" s="91" t="s">
        <v>7893</v>
      </c>
      <c r="AT1834" s="34">
        <v>3123788385</v>
      </c>
      <c r="AU1834" s="34" t="s">
        <v>2127</v>
      </c>
      <c r="AX1834" s="90"/>
      <c r="BA1834" s="91"/>
      <c r="BB1834" s="91"/>
      <c r="BC1834" s="91"/>
      <c r="BF1834" s="34" t="s">
        <v>4983</v>
      </c>
      <c r="BG1834" s="92" t="s">
        <v>2098</v>
      </c>
      <c r="BM1834" s="36" t="s">
        <v>131</v>
      </c>
      <c r="BN1834" s="34" t="s">
        <v>131</v>
      </c>
      <c r="BO1834">
        <v>1</v>
      </c>
      <c r="BQ1834" s="94"/>
      <c r="BS1834" s="36" t="s">
        <v>2127</v>
      </c>
      <c r="BU1834" s="95"/>
      <c r="BV1834" s="95"/>
      <c r="BW1834" s="61"/>
      <c r="BX1834" s="60"/>
      <c r="BY1834" s="59" t="str">
        <f t="shared" ca="1" si="141"/>
        <v/>
      </c>
      <c r="CD1834" s="68"/>
      <c r="CE1834" s="68"/>
      <c r="CF1834" s="67"/>
      <c r="CG1834"/>
      <c r="CH1834" s="2"/>
      <c r="CI1834" s="4" t="e">
        <f t="shared" si="142"/>
        <v>#DIV/0!</v>
      </c>
      <c r="CJ1834" s="5" t="str">
        <f t="shared" si="143"/>
        <v>SIN DATO</v>
      </c>
      <c r="CK1834" s="36">
        <v>0</v>
      </c>
      <c r="CL1834" s="66"/>
      <c r="CN1834" s="97"/>
      <c r="CP1834"/>
      <c r="CQ1834" s="65"/>
      <c r="CR1834" s="65"/>
      <c r="CS1834" s="98"/>
      <c r="CT1834"/>
      <c r="CU1834"/>
      <c r="CV1834" s="97"/>
      <c r="CW1834" s="2"/>
      <c r="CX1834" s="82"/>
      <c r="DG1834" s="64"/>
      <c r="DI1834" s="89"/>
      <c r="DJ1834" s="89"/>
      <c r="DN1834" s="34"/>
      <c r="DO1834" s="34"/>
      <c r="DP1834" s="34"/>
      <c r="DQ1834" s="34"/>
      <c r="DR1834" s="34"/>
      <c r="DS1834" s="34" t="s">
        <v>2127</v>
      </c>
      <c r="DT1834" s="34"/>
      <c r="DZ1834" t="s">
        <v>7941</v>
      </c>
      <c r="EB1834" s="4"/>
      <c r="EJ1834"/>
      <c r="EL1834" s="34"/>
      <c r="EN1834" s="34"/>
    </row>
    <row r="1835" spans="1:144" x14ac:dyDescent="0.25">
      <c r="A1835" s="85">
        <v>2022</v>
      </c>
      <c r="B1835" s="87">
        <v>44830</v>
      </c>
      <c r="C1835" t="s">
        <v>121</v>
      </c>
      <c r="D1835" t="s">
        <v>122</v>
      </c>
      <c r="E1835" s="34" t="s">
        <v>7938</v>
      </c>
      <c r="F1835" s="34">
        <f t="shared" si="144"/>
        <v>1834</v>
      </c>
      <c r="G1835" s="34" t="s">
        <v>4985</v>
      </c>
      <c r="H1835">
        <v>18</v>
      </c>
      <c r="I1835" s="34" t="s">
        <v>6141</v>
      </c>
      <c r="J1835" s="34" t="s">
        <v>5021</v>
      </c>
      <c r="K1835" s="34" t="str">
        <f>VLOOKUP(J1835,[2]CodMpios!$B$347:$E$362,4,FALSE)</f>
        <v>18785 - Solita</v>
      </c>
      <c r="L1835" s="34" t="str">
        <f>VLOOKUP($J1835,[2]Coord_Mpios_X_Y!$B$2:$K$1123,9,FALSE)</f>
        <v>0,909265456917</v>
      </c>
      <c r="M1835" s="34" t="str">
        <f>VLOOKUP($J1835,[2]Coord_Mpios_X_Y!$B$2:$K$1123,10,FALSE)</f>
        <v>-75,638400454679</v>
      </c>
      <c r="N1835" s="34" t="s">
        <v>139</v>
      </c>
      <c r="O1835" s="34" t="s">
        <v>126</v>
      </c>
      <c r="Q1835" s="34" t="s">
        <v>127</v>
      </c>
      <c r="R1835" s="34">
        <v>11371831</v>
      </c>
      <c r="S1835" s="34" t="str">
        <f t="shared" si="140"/>
        <v>CC11371831</v>
      </c>
      <c r="T1835" s="34" t="s">
        <v>2353</v>
      </c>
      <c r="V1835" s="34" t="s">
        <v>5020</v>
      </c>
      <c r="W1835" s="34" t="s">
        <v>5019</v>
      </c>
      <c r="X1835" s="87">
        <v>18139</v>
      </c>
      <c r="Y1835">
        <v>73</v>
      </c>
      <c r="Z1835" s="36">
        <f>VLOOKUP($Y1835,[2]Edades!$A$3:$H$153,4,FALSE)</f>
        <v>6</v>
      </c>
      <c r="AA1835" s="34" t="str">
        <f>VLOOKUP($Y1835,[2]Edades!$A$3:$H$153,6,FALSE)</f>
        <v>6 - Persona mayor</v>
      </c>
      <c r="AB1835" s="34">
        <f>VLOOKUP($Y1835,[2]Edades!$A$3:$H$153,7,FALSE)</f>
        <v>15</v>
      </c>
      <c r="AC1835" s="34" t="str">
        <f>VLOOKUP($Y1835,[2]Edades!$A$3:$H$153,8,FALSE)</f>
        <v>70-74</v>
      </c>
      <c r="AD1835" s="34" t="s">
        <v>146</v>
      </c>
      <c r="AE1835">
        <v>1</v>
      </c>
      <c r="AF1835" s="34" t="s">
        <v>2137</v>
      </c>
      <c r="AG1835" s="34" t="s">
        <v>2127</v>
      </c>
      <c r="AH1835" s="34" t="s">
        <v>2127</v>
      </c>
      <c r="AK1835" s="34" t="s">
        <v>139</v>
      </c>
      <c r="AM1835" s="34" t="s">
        <v>2127</v>
      </c>
      <c r="AN1835" s="36" t="s">
        <v>2127</v>
      </c>
      <c r="AO1835" s="36" t="s">
        <v>2127</v>
      </c>
      <c r="AP1835" s="34" t="s">
        <v>2127</v>
      </c>
      <c r="AQ1835" s="36" t="s">
        <v>2127</v>
      </c>
      <c r="AR1835" s="34" t="s">
        <v>5973</v>
      </c>
      <c r="AS1835" s="91"/>
      <c r="AT1835" s="34">
        <v>3144233697</v>
      </c>
      <c r="AU1835" s="34" t="s">
        <v>2127</v>
      </c>
      <c r="AX1835" s="90"/>
      <c r="BA1835" s="91"/>
      <c r="BB1835" s="91"/>
      <c r="BC1835" s="91"/>
      <c r="BF1835" s="34" t="s">
        <v>4983</v>
      </c>
      <c r="BG1835" s="92" t="s">
        <v>2098</v>
      </c>
      <c r="BM1835" s="36" t="s">
        <v>131</v>
      </c>
      <c r="BN1835" s="34" t="s">
        <v>132</v>
      </c>
      <c r="BO1835" s="36">
        <v>0</v>
      </c>
      <c r="BQ1835" s="94"/>
      <c r="BS1835" s="36" t="s">
        <v>2127</v>
      </c>
      <c r="BU1835" s="95"/>
      <c r="BV1835" s="95"/>
      <c r="BW1835" s="61"/>
      <c r="BX1835" s="60"/>
      <c r="BY1835" s="59" t="str">
        <f t="shared" ca="1" si="141"/>
        <v/>
      </c>
      <c r="CD1835" s="68"/>
      <c r="CE1835" s="68"/>
      <c r="CF1835" s="67"/>
      <c r="CG1835"/>
      <c r="CH1835" s="2"/>
      <c r="CI1835" s="4" t="e">
        <f t="shared" si="142"/>
        <v>#DIV/0!</v>
      </c>
      <c r="CJ1835" s="5" t="str">
        <f t="shared" si="143"/>
        <v>SIN DATO</v>
      </c>
      <c r="CK1835" s="36">
        <v>0</v>
      </c>
      <c r="CL1835" s="66"/>
      <c r="CM1835" s="89">
        <v>44686</v>
      </c>
      <c r="CN1835" s="97">
        <v>44757</v>
      </c>
      <c r="CP1835"/>
      <c r="CQ1835" s="65"/>
      <c r="CR1835" s="65"/>
      <c r="CS1835" s="98"/>
      <c r="CT1835"/>
      <c r="CU1835"/>
      <c r="CV1835" s="97"/>
      <c r="CW1835" s="2"/>
      <c r="CX1835" s="82"/>
      <c r="DG1835" s="64"/>
      <c r="DI1835" s="89"/>
      <c r="DJ1835" s="89"/>
      <c r="DN1835" s="34"/>
      <c r="DO1835" s="34"/>
      <c r="DP1835" s="34"/>
      <c r="DQ1835" s="34"/>
      <c r="DR1835" s="34"/>
      <c r="DS1835" s="34" t="s">
        <v>2127</v>
      </c>
      <c r="DT1835" s="34"/>
      <c r="DY1835" s="1">
        <v>2</v>
      </c>
      <c r="DZ1835" t="s">
        <v>7941</v>
      </c>
      <c r="EA1835" s="4">
        <v>0.88</v>
      </c>
      <c r="EB1835" s="4">
        <v>106</v>
      </c>
      <c r="EC1835" s="4">
        <v>206</v>
      </c>
      <c r="ED1835" s="4">
        <v>157</v>
      </c>
      <c r="EE1835" s="4">
        <v>30</v>
      </c>
      <c r="EF1835" s="4">
        <v>143</v>
      </c>
      <c r="EG1835" s="4">
        <v>2.2999999999999998</v>
      </c>
      <c r="EH1835" s="4">
        <v>5.5</v>
      </c>
      <c r="EJ1835"/>
      <c r="EL1835" s="34"/>
      <c r="EN1835" s="34"/>
    </row>
    <row r="1836" spans="1:144" x14ac:dyDescent="0.25">
      <c r="A1836" s="85">
        <v>2022</v>
      </c>
      <c r="B1836" s="87">
        <v>44830</v>
      </c>
      <c r="C1836" t="s">
        <v>121</v>
      </c>
      <c r="D1836" t="s">
        <v>122</v>
      </c>
      <c r="E1836" s="34" t="s">
        <v>7938</v>
      </c>
      <c r="F1836" s="34">
        <f t="shared" si="144"/>
        <v>1835</v>
      </c>
      <c r="G1836" s="34" t="s">
        <v>4985</v>
      </c>
      <c r="H1836">
        <v>18</v>
      </c>
      <c r="I1836" s="34" t="s">
        <v>6141</v>
      </c>
      <c r="J1836" s="34" t="s">
        <v>5014</v>
      </c>
      <c r="K1836" s="34" t="str">
        <f>VLOOKUP(J1836,[2]CodMpios!$B$347:$E$362,4,FALSE)</f>
        <v>18029 - Albania</v>
      </c>
      <c r="L1836" s="34" t="str">
        <f>VLOOKUP($J1836,[2]Coord_Mpios_X_Y!$B$2:$K$1123,9,FALSE)</f>
        <v>1,227865490191</v>
      </c>
      <c r="M1836" s="34" t="str">
        <f>VLOOKUP($J1836,[2]Coord_Mpios_X_Y!$B$2:$K$1123,10,FALSE)</f>
        <v>-75,882326507579</v>
      </c>
      <c r="N1836" s="34" t="s">
        <v>139</v>
      </c>
      <c r="O1836" s="34" t="s">
        <v>126</v>
      </c>
      <c r="Q1836" s="34" t="s">
        <v>127</v>
      </c>
      <c r="R1836" s="34">
        <v>26630444</v>
      </c>
      <c r="S1836" s="34" t="str">
        <f t="shared" si="140"/>
        <v>CC26630444</v>
      </c>
      <c r="T1836" s="34" t="s">
        <v>986</v>
      </c>
      <c r="U1836" s="34" t="s">
        <v>2479</v>
      </c>
      <c r="V1836" s="34" t="s">
        <v>5018</v>
      </c>
      <c r="W1836" s="34" t="s">
        <v>763</v>
      </c>
      <c r="X1836" s="87">
        <v>24251</v>
      </c>
      <c r="Y1836">
        <v>56</v>
      </c>
      <c r="Z1836" s="36">
        <f>VLOOKUP($Y1836,[2]Edades!$A$3:$H$153,4,FALSE)</f>
        <v>5</v>
      </c>
      <c r="AA1836" s="34" t="str">
        <f>VLOOKUP($Y1836,[2]Edades!$A$3:$H$153,6,FALSE)</f>
        <v>5 - Adultez</v>
      </c>
      <c r="AB1836" s="34">
        <f>VLOOKUP($Y1836,[2]Edades!$A$3:$H$153,7,FALSE)</f>
        <v>12</v>
      </c>
      <c r="AC1836" s="34" t="str">
        <f>VLOOKUP($Y1836,[2]Edades!$A$3:$H$153,8,FALSE)</f>
        <v>55-59</v>
      </c>
      <c r="AD1836" s="34" t="s">
        <v>129</v>
      </c>
      <c r="AE1836" s="1">
        <v>2</v>
      </c>
      <c r="AF1836" s="34" t="s">
        <v>130</v>
      </c>
      <c r="AG1836" s="34" t="s">
        <v>2127</v>
      </c>
      <c r="AH1836" s="34" t="s">
        <v>2127</v>
      </c>
      <c r="AK1836" s="34" t="s">
        <v>139</v>
      </c>
      <c r="AM1836" s="34" t="s">
        <v>2127</v>
      </c>
      <c r="AN1836" s="36" t="s">
        <v>2127</v>
      </c>
      <c r="AO1836" s="36" t="s">
        <v>2127</v>
      </c>
      <c r="AP1836" s="34" t="s">
        <v>2127</v>
      </c>
      <c r="AQ1836" s="36" t="s">
        <v>2127</v>
      </c>
      <c r="AR1836" s="34" t="s">
        <v>5305</v>
      </c>
      <c r="AS1836" s="91" t="s">
        <v>7894</v>
      </c>
      <c r="AT1836" s="34">
        <v>3133938349</v>
      </c>
      <c r="AU1836" s="34" t="s">
        <v>2127</v>
      </c>
      <c r="AX1836" s="90"/>
      <c r="BA1836" s="91"/>
      <c r="BB1836" s="91"/>
      <c r="BC1836" s="91"/>
      <c r="BF1836" s="34" t="s">
        <v>4983</v>
      </c>
      <c r="BG1836" s="92" t="s">
        <v>2098</v>
      </c>
      <c r="BM1836" s="36" t="s">
        <v>131</v>
      </c>
      <c r="BN1836" s="34" t="s">
        <v>132</v>
      </c>
      <c r="BO1836" s="36">
        <v>0</v>
      </c>
      <c r="BQ1836" s="94"/>
      <c r="BS1836" s="36" t="s">
        <v>2127</v>
      </c>
      <c r="BU1836" s="95"/>
      <c r="BV1836" s="95"/>
      <c r="BW1836" s="61"/>
      <c r="BX1836" s="60"/>
      <c r="BY1836" s="59" t="str">
        <f t="shared" ca="1" si="141"/>
        <v/>
      </c>
      <c r="CD1836" s="68"/>
      <c r="CE1836" s="68"/>
      <c r="CF1836" s="67"/>
      <c r="CG1836">
        <v>73</v>
      </c>
      <c r="CH1836" s="2">
        <v>160</v>
      </c>
      <c r="CI1836" s="4">
        <f t="shared" si="142"/>
        <v>28.515624999999993</v>
      </c>
      <c r="CJ1836" s="5" t="str">
        <f t="shared" si="143"/>
        <v>SOBREPESO</v>
      </c>
      <c r="CK1836" s="36">
        <v>0</v>
      </c>
      <c r="CL1836" s="66"/>
      <c r="CM1836" s="89">
        <v>44789</v>
      </c>
      <c r="CN1836" s="97"/>
      <c r="CP1836"/>
      <c r="CQ1836" s="65"/>
      <c r="CR1836" s="65"/>
      <c r="CS1836" s="98"/>
      <c r="CT1836"/>
      <c r="CU1836"/>
      <c r="CV1836" s="97"/>
      <c r="CW1836" s="2">
        <v>120</v>
      </c>
      <c r="CX1836" s="82">
        <v>80</v>
      </c>
      <c r="DG1836" s="64"/>
      <c r="DI1836" s="89"/>
      <c r="DJ1836" s="89"/>
      <c r="DN1836" s="34"/>
      <c r="DO1836" s="34"/>
      <c r="DP1836" s="34"/>
      <c r="DQ1836" s="34"/>
      <c r="DR1836" s="34"/>
      <c r="DS1836" s="34" t="s">
        <v>2127</v>
      </c>
      <c r="DT1836" s="34"/>
      <c r="DU1836" s="47">
        <v>44809</v>
      </c>
      <c r="DY1836" s="1">
        <v>2</v>
      </c>
      <c r="DZ1836" t="s">
        <v>7941</v>
      </c>
      <c r="EA1836" s="4">
        <v>0.96</v>
      </c>
      <c r="EB1836" s="4">
        <v>95</v>
      </c>
      <c r="EC1836" s="4">
        <v>291</v>
      </c>
      <c r="EE1836" s="4">
        <v>196</v>
      </c>
      <c r="EF1836" s="4">
        <v>185</v>
      </c>
      <c r="EG1836" s="4">
        <v>1.5</v>
      </c>
      <c r="EJ1836"/>
      <c r="EL1836" s="34"/>
      <c r="EN1836" s="34"/>
    </row>
    <row r="1837" spans="1:144" x14ac:dyDescent="0.25">
      <c r="A1837" s="85">
        <v>2022</v>
      </c>
      <c r="B1837" s="87">
        <v>44830</v>
      </c>
      <c r="C1837" t="s">
        <v>121</v>
      </c>
      <c r="D1837" t="s">
        <v>122</v>
      </c>
      <c r="E1837" s="34" t="s">
        <v>7938</v>
      </c>
      <c r="F1837" s="34">
        <f t="shared" si="144"/>
        <v>1836</v>
      </c>
      <c r="G1837" s="34" t="s">
        <v>4985</v>
      </c>
      <c r="H1837">
        <v>18</v>
      </c>
      <c r="I1837" s="34" t="s">
        <v>6141</v>
      </c>
      <c r="J1837" s="34" t="s">
        <v>4991</v>
      </c>
      <c r="K1837" s="34" t="str">
        <f>VLOOKUP(J1837,[2]CodMpios!$B$347:$E$362,4,FALSE)</f>
        <v>18592 - Puerto Rico</v>
      </c>
      <c r="L1837" s="34" t="str">
        <f>VLOOKUP($J1837,[2]Coord_Mpios_X_Y!$B$2:$K$1123,9,FALSE)</f>
        <v>2,018940891255</v>
      </c>
      <c r="M1837" s="34" t="str">
        <f>VLOOKUP($J1837,[2]Coord_Mpios_X_Y!$B$2:$K$1123,10,FALSE)</f>
        <v>-75,073086267336</v>
      </c>
      <c r="N1837" s="34" t="s">
        <v>139</v>
      </c>
      <c r="O1837" s="34" t="s">
        <v>126</v>
      </c>
      <c r="Q1837" s="34" t="s">
        <v>127</v>
      </c>
      <c r="R1837" s="34">
        <v>94379523</v>
      </c>
      <c r="S1837" s="34" t="str">
        <f t="shared" si="140"/>
        <v>CC94379523</v>
      </c>
      <c r="T1837" s="34" t="s">
        <v>2164</v>
      </c>
      <c r="V1837" s="34" t="s">
        <v>250</v>
      </c>
      <c r="W1837" s="34" t="s">
        <v>5017</v>
      </c>
      <c r="X1837" s="87">
        <v>26705</v>
      </c>
      <c r="Y1837">
        <v>50</v>
      </c>
      <c r="Z1837" s="36">
        <f>VLOOKUP($Y1837,[2]Edades!$A$3:$H$153,4,FALSE)</f>
        <v>5</v>
      </c>
      <c r="AA1837" s="34" t="str">
        <f>VLOOKUP($Y1837,[2]Edades!$A$3:$H$153,6,FALSE)</f>
        <v>5 - Adultez</v>
      </c>
      <c r="AB1837" s="34">
        <f>VLOOKUP($Y1837,[2]Edades!$A$3:$H$153,7,FALSE)</f>
        <v>11</v>
      </c>
      <c r="AC1837" s="34" t="str">
        <f>VLOOKUP($Y1837,[2]Edades!$A$3:$H$153,8,FALSE)</f>
        <v>50-54</v>
      </c>
      <c r="AD1837" s="34" t="s">
        <v>146</v>
      </c>
      <c r="AE1837">
        <v>1</v>
      </c>
      <c r="AF1837" s="34" t="s">
        <v>130</v>
      </c>
      <c r="AG1837" s="34" t="s">
        <v>2127</v>
      </c>
      <c r="AH1837" s="34" t="s">
        <v>2127</v>
      </c>
      <c r="AK1837" s="34" t="s">
        <v>139</v>
      </c>
      <c r="AM1837" s="34" t="s">
        <v>2127</v>
      </c>
      <c r="AN1837" s="36" t="s">
        <v>2127</v>
      </c>
      <c r="AO1837" s="36" t="s">
        <v>2127</v>
      </c>
      <c r="AP1837" s="34" t="s">
        <v>2127</v>
      </c>
      <c r="AQ1837" s="36" t="s">
        <v>2127</v>
      </c>
      <c r="AR1837" s="34" t="s">
        <v>4989</v>
      </c>
      <c r="AS1837" s="91" t="s">
        <v>7895</v>
      </c>
      <c r="AT1837" s="34">
        <v>3132610682</v>
      </c>
      <c r="AU1837" s="34" t="s">
        <v>2127</v>
      </c>
      <c r="AX1837" s="90"/>
      <c r="BA1837" s="91"/>
      <c r="BB1837" s="91"/>
      <c r="BC1837" s="91"/>
      <c r="BF1837" s="34" t="s">
        <v>4983</v>
      </c>
      <c r="BG1837" s="92" t="s">
        <v>2098</v>
      </c>
      <c r="BM1837" s="36" t="s">
        <v>131</v>
      </c>
      <c r="BN1837" s="34" t="s">
        <v>132</v>
      </c>
      <c r="BO1837" s="36">
        <v>0</v>
      </c>
      <c r="BQ1837" s="94"/>
      <c r="BS1837" s="36" t="s">
        <v>2127</v>
      </c>
      <c r="BU1837" s="95"/>
      <c r="BV1837" s="95"/>
      <c r="BW1837" s="61"/>
      <c r="BX1837" s="60"/>
      <c r="BY1837" s="59" t="str">
        <f t="shared" ca="1" si="141"/>
        <v/>
      </c>
      <c r="CD1837" s="68"/>
      <c r="CE1837" s="68"/>
      <c r="CF1837" s="67"/>
      <c r="CG1837">
        <v>99</v>
      </c>
      <c r="CH1837" s="2">
        <v>156</v>
      </c>
      <c r="CI1837" s="4">
        <f t="shared" si="142"/>
        <v>40.680473372781059</v>
      </c>
      <c r="CJ1837" s="5" t="str">
        <f t="shared" si="143"/>
        <v>OBESIDAD</v>
      </c>
      <c r="CK1837" s="36">
        <v>0</v>
      </c>
      <c r="CL1837" s="66"/>
      <c r="CM1837" s="89">
        <v>44779</v>
      </c>
      <c r="CN1837" s="97">
        <v>44779</v>
      </c>
      <c r="CP1837"/>
      <c r="CQ1837" s="65"/>
      <c r="CR1837" s="65"/>
      <c r="CS1837" s="98"/>
      <c r="CT1837"/>
      <c r="CU1837"/>
      <c r="CV1837" s="97"/>
      <c r="CW1837" s="2">
        <v>120</v>
      </c>
      <c r="CX1837" s="82">
        <v>80</v>
      </c>
      <c r="DG1837" s="64"/>
      <c r="DI1837" s="89"/>
      <c r="DJ1837" s="89"/>
      <c r="DK1837" s="89">
        <v>44816</v>
      </c>
      <c r="DN1837" s="34"/>
      <c r="DO1837" s="34"/>
      <c r="DP1837" s="34"/>
      <c r="DQ1837" s="34"/>
      <c r="DR1837" s="34"/>
      <c r="DS1837" s="34" t="s">
        <v>2127</v>
      </c>
      <c r="DT1837" s="34"/>
      <c r="DY1837" s="1">
        <v>1</v>
      </c>
      <c r="DZ1837" t="s">
        <v>7941</v>
      </c>
      <c r="EA1837" s="4">
        <v>0.85</v>
      </c>
      <c r="EB1837" s="4">
        <v>124</v>
      </c>
      <c r="ED1837" s="4">
        <v>84</v>
      </c>
      <c r="EF1837" s="4">
        <v>154</v>
      </c>
      <c r="EG1837" s="4">
        <v>8.8000000000000007</v>
      </c>
      <c r="EH1837" s="4">
        <v>6.9</v>
      </c>
      <c r="EJ1837"/>
      <c r="EL1837" s="34"/>
      <c r="EN1837" s="34"/>
    </row>
    <row r="1838" spans="1:144" x14ac:dyDescent="0.25">
      <c r="A1838" s="85">
        <v>2022</v>
      </c>
      <c r="B1838" s="87">
        <v>44830</v>
      </c>
      <c r="C1838" t="s">
        <v>121</v>
      </c>
      <c r="D1838" t="s">
        <v>122</v>
      </c>
      <c r="E1838" s="34" t="s">
        <v>7938</v>
      </c>
      <c r="F1838" s="34">
        <f t="shared" si="144"/>
        <v>1837</v>
      </c>
      <c r="G1838" s="34" t="s">
        <v>4985</v>
      </c>
      <c r="H1838">
        <v>18</v>
      </c>
      <c r="I1838" s="34" t="s">
        <v>6141</v>
      </c>
      <c r="J1838" s="34" t="s">
        <v>4988</v>
      </c>
      <c r="K1838" s="34" t="str">
        <f>VLOOKUP(J1838,[2]CodMpios!$B$347:$E$362,4,FALSE)</f>
        <v>18001 - Florencia</v>
      </c>
      <c r="L1838" s="34" t="str">
        <f>VLOOKUP($J1838,[2]Coord_Mpios_X_Y!$B$2:$K$1123,9,FALSE)</f>
        <v>1,749138703818</v>
      </c>
      <c r="M1838" s="34" t="str">
        <f>VLOOKUP($J1838,[2]Coord_Mpios_X_Y!$B$2:$K$1123,10,FALSE)</f>
        <v>-75,558239064333</v>
      </c>
      <c r="N1838" s="34" t="s">
        <v>125</v>
      </c>
      <c r="O1838" s="34" t="s">
        <v>126</v>
      </c>
      <c r="Q1838" s="34" t="s">
        <v>127</v>
      </c>
      <c r="R1838" s="34">
        <v>40755899</v>
      </c>
      <c r="S1838" s="34" t="str">
        <f t="shared" si="140"/>
        <v>CC40755899</v>
      </c>
      <c r="T1838" s="34" t="s">
        <v>343</v>
      </c>
      <c r="V1838" s="34" t="s">
        <v>142</v>
      </c>
      <c r="W1838" s="34" t="s">
        <v>303</v>
      </c>
      <c r="X1838" s="87">
        <v>20755</v>
      </c>
      <c r="Y1838">
        <v>66</v>
      </c>
      <c r="Z1838" s="36">
        <f>VLOOKUP($Y1838,[2]Edades!$A$3:$H$153,4,FALSE)</f>
        <v>6</v>
      </c>
      <c r="AA1838" s="34" t="str">
        <f>VLOOKUP($Y1838,[2]Edades!$A$3:$H$153,6,FALSE)</f>
        <v>6 - Persona mayor</v>
      </c>
      <c r="AB1838" s="34">
        <f>VLOOKUP($Y1838,[2]Edades!$A$3:$H$153,7,FALSE)</f>
        <v>14</v>
      </c>
      <c r="AC1838" s="34" t="str">
        <f>VLOOKUP($Y1838,[2]Edades!$A$3:$H$153,8,FALSE)</f>
        <v>65-69</v>
      </c>
      <c r="AD1838" s="34" t="s">
        <v>129</v>
      </c>
      <c r="AE1838" s="1">
        <v>2</v>
      </c>
      <c r="AF1838" s="34" t="s">
        <v>2137</v>
      </c>
      <c r="AG1838" s="34" t="s">
        <v>2127</v>
      </c>
      <c r="AH1838" s="34" t="s">
        <v>2127</v>
      </c>
      <c r="AK1838" s="34" t="s">
        <v>125</v>
      </c>
      <c r="AM1838" s="34" t="s">
        <v>2127</v>
      </c>
      <c r="AN1838" s="36" t="s">
        <v>2127</v>
      </c>
      <c r="AO1838" s="36" t="s">
        <v>2127</v>
      </c>
      <c r="AP1838" s="34" t="s">
        <v>2127</v>
      </c>
      <c r="AQ1838" s="36" t="s">
        <v>2127</v>
      </c>
      <c r="AR1838" s="34" t="s">
        <v>2098</v>
      </c>
      <c r="AS1838" s="91" t="s">
        <v>7896</v>
      </c>
      <c r="AT1838" s="34">
        <v>3206635277</v>
      </c>
      <c r="AU1838" s="34" t="s">
        <v>2127</v>
      </c>
      <c r="AX1838" s="90"/>
      <c r="BA1838" s="91"/>
      <c r="BB1838" s="91"/>
      <c r="BC1838" s="91"/>
      <c r="BF1838" s="34" t="s">
        <v>4983</v>
      </c>
      <c r="BG1838" s="92" t="s">
        <v>2098</v>
      </c>
      <c r="BM1838" s="36" t="s">
        <v>131</v>
      </c>
      <c r="BN1838" s="34" t="s">
        <v>132</v>
      </c>
      <c r="BO1838" s="36">
        <v>0</v>
      </c>
      <c r="BQ1838" s="94"/>
      <c r="BS1838" s="36" t="s">
        <v>2127</v>
      </c>
      <c r="BU1838" s="95"/>
      <c r="BV1838" s="95"/>
      <c r="BW1838" s="61"/>
      <c r="BX1838" s="60"/>
      <c r="BY1838" s="59" t="str">
        <f t="shared" ca="1" si="141"/>
        <v/>
      </c>
      <c r="CD1838" s="68"/>
      <c r="CE1838" s="68"/>
      <c r="CF1838" s="67"/>
      <c r="CG1838">
        <v>101</v>
      </c>
      <c r="CH1838" s="2">
        <v>163</v>
      </c>
      <c r="CI1838" s="4">
        <f t="shared" si="142"/>
        <v>38.014227106778577</v>
      </c>
      <c r="CJ1838" s="5" t="str">
        <f t="shared" si="143"/>
        <v>OBESIDAD</v>
      </c>
      <c r="CK1838" s="36">
        <v>0</v>
      </c>
      <c r="CL1838" s="66"/>
      <c r="CM1838" s="89">
        <v>44725</v>
      </c>
      <c r="CN1838" s="97">
        <v>44790</v>
      </c>
      <c r="CP1838"/>
      <c r="CQ1838" s="65"/>
      <c r="CR1838" s="65"/>
      <c r="CS1838" s="98"/>
      <c r="CT1838"/>
      <c r="CU1838"/>
      <c r="CV1838" s="97"/>
      <c r="CW1838" s="2">
        <v>120</v>
      </c>
      <c r="CX1838" s="82">
        <v>80</v>
      </c>
      <c r="DG1838" s="64"/>
      <c r="DI1838" s="89"/>
      <c r="DJ1838" s="89"/>
      <c r="DN1838" s="34"/>
      <c r="DO1838" s="34"/>
      <c r="DP1838" s="34"/>
      <c r="DQ1838" s="34"/>
      <c r="DR1838" s="34"/>
      <c r="DS1838" s="34" t="s">
        <v>2127</v>
      </c>
      <c r="DT1838" s="34"/>
      <c r="DU1838" s="47">
        <v>44790</v>
      </c>
      <c r="DY1838" s="1">
        <v>2</v>
      </c>
      <c r="DZ1838" t="s">
        <v>7941</v>
      </c>
      <c r="EA1838" s="4">
        <v>0.8</v>
      </c>
      <c r="EB1838" s="4">
        <v>147</v>
      </c>
      <c r="EC1838" s="4">
        <v>217</v>
      </c>
      <c r="ED1838" s="4">
        <v>201</v>
      </c>
      <c r="EE1838" s="4">
        <v>59.3</v>
      </c>
      <c r="EF1838" s="4">
        <v>105</v>
      </c>
      <c r="EG1838" s="4">
        <v>31</v>
      </c>
      <c r="EH1838" s="4">
        <v>8.6</v>
      </c>
      <c r="EJ1838"/>
      <c r="EL1838" s="34"/>
      <c r="EN1838" s="34"/>
    </row>
    <row r="1839" spans="1:144" x14ac:dyDescent="0.25">
      <c r="A1839" s="85">
        <v>2022</v>
      </c>
      <c r="B1839" s="87">
        <v>44830</v>
      </c>
      <c r="C1839" t="s">
        <v>121</v>
      </c>
      <c r="D1839" t="s">
        <v>122</v>
      </c>
      <c r="E1839" s="34" t="s">
        <v>7938</v>
      </c>
      <c r="F1839" s="34">
        <f t="shared" si="144"/>
        <v>1838</v>
      </c>
      <c r="G1839" s="34" t="s">
        <v>4985</v>
      </c>
      <c r="H1839">
        <v>18</v>
      </c>
      <c r="I1839" s="34" t="s">
        <v>6141</v>
      </c>
      <c r="J1839" s="34" t="s">
        <v>4988</v>
      </c>
      <c r="K1839" s="34" t="str">
        <f>VLOOKUP(J1839,[2]CodMpios!$B$347:$E$362,4,FALSE)</f>
        <v>18001 - Florencia</v>
      </c>
      <c r="L1839" s="34" t="str">
        <f>VLOOKUP($J1839,[2]Coord_Mpios_X_Y!$B$2:$K$1123,9,FALSE)</f>
        <v>1,749138703818</v>
      </c>
      <c r="M1839" s="34" t="str">
        <f>VLOOKUP($J1839,[2]Coord_Mpios_X_Y!$B$2:$K$1123,10,FALSE)</f>
        <v>-75,558239064333</v>
      </c>
      <c r="N1839" s="34" t="s">
        <v>139</v>
      </c>
      <c r="O1839" s="34" t="s">
        <v>126</v>
      </c>
      <c r="Q1839" s="34" t="s">
        <v>127</v>
      </c>
      <c r="R1839" s="34">
        <v>17659450</v>
      </c>
      <c r="S1839" s="34" t="str">
        <f t="shared" si="140"/>
        <v>CC17659450</v>
      </c>
      <c r="T1839" s="34" t="s">
        <v>1064</v>
      </c>
      <c r="U1839" s="34" t="s">
        <v>223</v>
      </c>
      <c r="V1839" s="34" t="s">
        <v>2327</v>
      </c>
      <c r="W1839" s="34" t="s">
        <v>290</v>
      </c>
      <c r="X1839" s="87">
        <v>28967</v>
      </c>
      <c r="Y1839">
        <v>43</v>
      </c>
      <c r="Z1839" s="36">
        <f>VLOOKUP($Y1839,[2]Edades!$A$3:$H$153,4,FALSE)</f>
        <v>5</v>
      </c>
      <c r="AA1839" s="34" t="str">
        <f>VLOOKUP($Y1839,[2]Edades!$A$3:$H$153,6,FALSE)</f>
        <v>5 - Adultez</v>
      </c>
      <c r="AB1839" s="34">
        <f>VLOOKUP($Y1839,[2]Edades!$A$3:$H$153,7,FALSE)</f>
        <v>9</v>
      </c>
      <c r="AC1839" s="34" t="str">
        <f>VLOOKUP($Y1839,[2]Edades!$A$3:$H$153,8,FALSE)</f>
        <v>40-44</v>
      </c>
      <c r="AD1839" s="34" t="s">
        <v>146</v>
      </c>
      <c r="AE1839">
        <v>1</v>
      </c>
      <c r="AF1839" s="34" t="s">
        <v>130</v>
      </c>
      <c r="AG1839" s="34" t="s">
        <v>2127</v>
      </c>
      <c r="AH1839" s="34" t="s">
        <v>2127</v>
      </c>
      <c r="AK1839" s="34" t="s">
        <v>139</v>
      </c>
      <c r="AM1839" s="34" t="s">
        <v>2127</v>
      </c>
      <c r="AN1839" s="36" t="s">
        <v>2127</v>
      </c>
      <c r="AO1839" s="36" t="s">
        <v>2127</v>
      </c>
      <c r="AP1839" s="34" t="s">
        <v>2127</v>
      </c>
      <c r="AQ1839" s="36" t="s">
        <v>2127</v>
      </c>
      <c r="AR1839" s="34" t="s">
        <v>2098</v>
      </c>
      <c r="AS1839" s="91" t="s">
        <v>7897</v>
      </c>
      <c r="AT1839" s="34">
        <v>3103029546</v>
      </c>
      <c r="AU1839" s="34" t="s">
        <v>2127</v>
      </c>
      <c r="AX1839" s="90"/>
      <c r="BA1839" s="91"/>
      <c r="BB1839" s="91"/>
      <c r="BC1839" s="91"/>
      <c r="BF1839" s="34" t="s">
        <v>4983</v>
      </c>
      <c r="BG1839" s="92" t="s">
        <v>2098</v>
      </c>
      <c r="BM1839" s="36" t="s">
        <v>131</v>
      </c>
      <c r="BN1839" s="34" t="s">
        <v>132</v>
      </c>
      <c r="BO1839" s="36">
        <v>0</v>
      </c>
      <c r="BQ1839" s="94"/>
      <c r="BS1839" s="36" t="s">
        <v>2127</v>
      </c>
      <c r="BU1839" s="95"/>
      <c r="BV1839" s="95"/>
      <c r="BW1839" s="61"/>
      <c r="BX1839" s="60"/>
      <c r="BY1839" s="59" t="str">
        <f t="shared" ca="1" si="141"/>
        <v/>
      </c>
      <c r="CD1839" s="68"/>
      <c r="CE1839" s="68"/>
      <c r="CF1839" s="67"/>
      <c r="CG1839">
        <v>110</v>
      </c>
      <c r="CH1839" s="2">
        <v>182</v>
      </c>
      <c r="CI1839" s="4">
        <f t="shared" si="142"/>
        <v>33.208549692066171</v>
      </c>
      <c r="CJ1839" s="5" t="str">
        <f t="shared" si="143"/>
        <v>OBESIDAD</v>
      </c>
      <c r="CK1839" s="36">
        <v>0</v>
      </c>
      <c r="CL1839" s="66"/>
      <c r="CM1839" s="89">
        <v>44791</v>
      </c>
      <c r="CN1839" s="97">
        <v>44803</v>
      </c>
      <c r="CP1839"/>
      <c r="CQ1839" s="65"/>
      <c r="CR1839" s="65"/>
      <c r="CS1839" s="98"/>
      <c r="CT1839"/>
      <c r="CU1839"/>
      <c r="CV1839" s="97"/>
      <c r="CW1839" s="2">
        <v>150</v>
      </c>
      <c r="CX1839" s="82">
        <v>100</v>
      </c>
      <c r="DG1839" s="64"/>
      <c r="DI1839" s="89"/>
      <c r="DJ1839" s="89"/>
      <c r="DN1839" s="34"/>
      <c r="DO1839" s="34"/>
      <c r="DP1839" s="34"/>
      <c r="DQ1839" s="34"/>
      <c r="DR1839" s="34"/>
      <c r="DS1839" s="34" t="s">
        <v>2127</v>
      </c>
      <c r="DT1839" s="34"/>
      <c r="DU1839" s="47">
        <v>44803</v>
      </c>
      <c r="DY1839" s="1">
        <v>2</v>
      </c>
      <c r="DZ1839" t="s">
        <v>7941</v>
      </c>
      <c r="EA1839" s="4">
        <v>1.1499999999999999</v>
      </c>
      <c r="EB1839" s="4">
        <v>95</v>
      </c>
      <c r="EC1839" s="4">
        <v>174</v>
      </c>
      <c r="EE1839" s="4">
        <v>35.4</v>
      </c>
      <c r="EF1839" s="4">
        <v>130</v>
      </c>
      <c r="EG1839" s="4">
        <v>2</v>
      </c>
      <c r="EJ1839"/>
      <c r="EL1839" s="34"/>
      <c r="EN1839" s="34"/>
    </row>
    <row r="1840" spans="1:144" x14ac:dyDescent="0.25">
      <c r="A1840" s="85">
        <v>2022</v>
      </c>
      <c r="B1840" s="87">
        <v>44830</v>
      </c>
      <c r="C1840" t="s">
        <v>121</v>
      </c>
      <c r="D1840" t="s">
        <v>122</v>
      </c>
      <c r="E1840" s="34" t="s">
        <v>7938</v>
      </c>
      <c r="F1840" s="34">
        <f t="shared" si="144"/>
        <v>1839</v>
      </c>
      <c r="G1840" s="34" t="s">
        <v>4985</v>
      </c>
      <c r="H1840">
        <v>18</v>
      </c>
      <c r="I1840" s="34" t="s">
        <v>6141</v>
      </c>
      <c r="J1840" s="34" t="s">
        <v>4988</v>
      </c>
      <c r="K1840" s="34" t="str">
        <f>VLOOKUP(J1840,[2]CodMpios!$B$347:$E$362,4,FALSE)</f>
        <v>18001 - Florencia</v>
      </c>
      <c r="L1840" s="34" t="str">
        <f>VLOOKUP($J1840,[2]Coord_Mpios_X_Y!$B$2:$K$1123,9,FALSE)</f>
        <v>1,749138703818</v>
      </c>
      <c r="M1840" s="34" t="str">
        <f>VLOOKUP($J1840,[2]Coord_Mpios_X_Y!$B$2:$K$1123,10,FALSE)</f>
        <v>-75,558239064333</v>
      </c>
      <c r="N1840" s="34" t="s">
        <v>139</v>
      </c>
      <c r="O1840" s="34" t="s">
        <v>126</v>
      </c>
      <c r="Q1840" s="34" t="s">
        <v>127</v>
      </c>
      <c r="R1840" s="34">
        <v>27360086</v>
      </c>
      <c r="S1840" s="34" t="str">
        <f t="shared" si="140"/>
        <v>CC27360086</v>
      </c>
      <c r="T1840" s="34" t="s">
        <v>400</v>
      </c>
      <c r="V1840" s="34" t="s">
        <v>2514</v>
      </c>
      <c r="W1840" s="34" t="s">
        <v>952</v>
      </c>
      <c r="X1840" s="87">
        <v>21805</v>
      </c>
      <c r="Y1840">
        <v>63</v>
      </c>
      <c r="Z1840" s="36">
        <f>VLOOKUP($Y1840,[2]Edades!$A$3:$H$153,4,FALSE)</f>
        <v>6</v>
      </c>
      <c r="AA1840" s="34" t="str">
        <f>VLOOKUP($Y1840,[2]Edades!$A$3:$H$153,6,FALSE)</f>
        <v>6 - Persona mayor</v>
      </c>
      <c r="AB1840" s="34">
        <f>VLOOKUP($Y1840,[2]Edades!$A$3:$H$153,7,FALSE)</f>
        <v>13</v>
      </c>
      <c r="AC1840" s="34" t="str">
        <f>VLOOKUP($Y1840,[2]Edades!$A$3:$H$153,8,FALSE)</f>
        <v>60-64</v>
      </c>
      <c r="AD1840" s="34" t="s">
        <v>129</v>
      </c>
      <c r="AE1840" s="1">
        <v>2</v>
      </c>
      <c r="AF1840" s="34" t="s">
        <v>2137</v>
      </c>
      <c r="AG1840" s="34" t="s">
        <v>2127</v>
      </c>
      <c r="AH1840" s="34" t="s">
        <v>2127</v>
      </c>
      <c r="AK1840" s="34" t="s">
        <v>139</v>
      </c>
      <c r="AM1840" s="34" t="s">
        <v>2127</v>
      </c>
      <c r="AN1840" s="36" t="s">
        <v>2127</v>
      </c>
      <c r="AO1840" s="36" t="s">
        <v>2127</v>
      </c>
      <c r="AP1840" s="34" t="s">
        <v>2127</v>
      </c>
      <c r="AQ1840" s="36" t="s">
        <v>2127</v>
      </c>
      <c r="AR1840" s="34" t="s">
        <v>2098</v>
      </c>
      <c r="AS1840" s="91" t="s">
        <v>7898</v>
      </c>
      <c r="AT1840" s="34">
        <v>3137205590</v>
      </c>
      <c r="AU1840" s="34" t="s">
        <v>2127</v>
      </c>
      <c r="AX1840" s="90"/>
      <c r="BA1840" s="91"/>
      <c r="BB1840" s="91"/>
      <c r="BC1840" s="91"/>
      <c r="BF1840" s="34" t="s">
        <v>4983</v>
      </c>
      <c r="BG1840" s="92" t="s">
        <v>2098</v>
      </c>
      <c r="BM1840" s="36" t="s">
        <v>131</v>
      </c>
      <c r="BN1840" s="34" t="s">
        <v>132</v>
      </c>
      <c r="BO1840" s="36">
        <v>0</v>
      </c>
      <c r="BQ1840" s="94"/>
      <c r="BS1840" s="36" t="s">
        <v>2127</v>
      </c>
      <c r="BU1840" s="95"/>
      <c r="BV1840" s="95"/>
      <c r="BW1840" s="61"/>
      <c r="BX1840" s="60"/>
      <c r="BY1840" s="59" t="str">
        <f t="shared" ca="1" si="141"/>
        <v/>
      </c>
      <c r="CD1840" s="68"/>
      <c r="CE1840" s="68"/>
      <c r="CF1840" s="67"/>
      <c r="CG1840">
        <v>66</v>
      </c>
      <c r="CH1840" s="2">
        <v>154</v>
      </c>
      <c r="CI1840" s="4">
        <f t="shared" si="142"/>
        <v>27.829313543599259</v>
      </c>
      <c r="CJ1840" s="5" t="str">
        <f t="shared" si="143"/>
        <v>SOBREPESO</v>
      </c>
      <c r="CK1840" s="36">
        <v>0</v>
      </c>
      <c r="CL1840" s="66"/>
      <c r="CM1840" s="89">
        <v>44797</v>
      </c>
      <c r="CN1840" s="97">
        <v>44811</v>
      </c>
      <c r="CP1840"/>
      <c r="CQ1840" s="65"/>
      <c r="CR1840" s="65"/>
      <c r="CS1840" s="98"/>
      <c r="CT1840"/>
      <c r="CU1840"/>
      <c r="CV1840" s="97"/>
      <c r="CW1840" s="2">
        <v>120</v>
      </c>
      <c r="CX1840" s="82">
        <v>85</v>
      </c>
      <c r="DG1840" s="64"/>
      <c r="DI1840" s="89"/>
      <c r="DJ1840" s="89"/>
      <c r="DN1840" s="34"/>
      <c r="DO1840" s="34"/>
      <c r="DP1840" s="34"/>
      <c r="DQ1840" s="34"/>
      <c r="DR1840" s="34"/>
      <c r="DS1840" s="34" t="s">
        <v>2127</v>
      </c>
      <c r="DT1840" s="34"/>
      <c r="DU1840" s="47">
        <v>44811</v>
      </c>
      <c r="DY1840" s="1">
        <v>2</v>
      </c>
      <c r="DZ1840" t="s">
        <v>7941</v>
      </c>
      <c r="EA1840" s="4">
        <v>0.92</v>
      </c>
      <c r="EB1840" s="4">
        <v>114</v>
      </c>
      <c r="EC1840" s="4">
        <v>144</v>
      </c>
      <c r="EE1840" s="4">
        <v>42.7</v>
      </c>
      <c r="EF1840" s="4">
        <v>104</v>
      </c>
      <c r="EG1840" s="4">
        <v>2</v>
      </c>
      <c r="EJ1840"/>
      <c r="EL1840" s="34"/>
      <c r="EN1840" s="34"/>
    </row>
    <row r="1841" spans="1:144" x14ac:dyDescent="0.25">
      <c r="A1841" s="85">
        <v>2022</v>
      </c>
      <c r="B1841" s="87">
        <v>44830</v>
      </c>
      <c r="C1841" t="s">
        <v>121</v>
      </c>
      <c r="D1841" t="s">
        <v>122</v>
      </c>
      <c r="E1841" s="34" t="s">
        <v>7938</v>
      </c>
      <c r="F1841" s="34">
        <f t="shared" si="144"/>
        <v>1840</v>
      </c>
      <c r="G1841" s="34" t="s">
        <v>4985</v>
      </c>
      <c r="H1841">
        <v>18</v>
      </c>
      <c r="I1841" s="34" t="s">
        <v>6141</v>
      </c>
      <c r="J1841" s="34" t="s">
        <v>4991</v>
      </c>
      <c r="K1841" s="34" t="str">
        <f>VLOOKUP(J1841,[2]CodMpios!$B$347:$E$362,4,FALSE)</f>
        <v>18592 - Puerto Rico</v>
      </c>
      <c r="L1841" s="34" t="str">
        <f>VLOOKUP($J1841,[2]Coord_Mpios_X_Y!$B$2:$K$1123,9,FALSE)</f>
        <v>2,018940891255</v>
      </c>
      <c r="M1841" s="34" t="str">
        <f>VLOOKUP($J1841,[2]Coord_Mpios_X_Y!$B$2:$K$1123,10,FALSE)</f>
        <v>-75,073086267336</v>
      </c>
      <c r="N1841" s="34" t="s">
        <v>125</v>
      </c>
      <c r="O1841" s="34" t="s">
        <v>126</v>
      </c>
      <c r="Q1841" s="34" t="s">
        <v>127</v>
      </c>
      <c r="R1841" s="34">
        <v>30517926</v>
      </c>
      <c r="S1841" s="34" t="str">
        <f t="shared" si="140"/>
        <v>CC30517926</v>
      </c>
      <c r="T1841" s="34" t="s">
        <v>1407</v>
      </c>
      <c r="V1841" s="34" t="s">
        <v>5016</v>
      </c>
      <c r="W1841" s="34" t="s">
        <v>5015</v>
      </c>
      <c r="X1841" s="87">
        <v>25545</v>
      </c>
      <c r="Y1841">
        <v>53</v>
      </c>
      <c r="Z1841" s="36">
        <f>VLOOKUP($Y1841,[2]Edades!$A$3:$H$153,4,FALSE)</f>
        <v>5</v>
      </c>
      <c r="AA1841" s="34" t="str">
        <f>VLOOKUP($Y1841,[2]Edades!$A$3:$H$153,6,FALSE)</f>
        <v>5 - Adultez</v>
      </c>
      <c r="AB1841" s="34">
        <f>VLOOKUP($Y1841,[2]Edades!$A$3:$H$153,7,FALSE)</f>
        <v>11</v>
      </c>
      <c r="AC1841" s="34" t="str">
        <f>VLOOKUP($Y1841,[2]Edades!$A$3:$H$153,8,FALSE)</f>
        <v>50-54</v>
      </c>
      <c r="AD1841" s="34" t="s">
        <v>129</v>
      </c>
      <c r="AE1841" s="1">
        <v>2</v>
      </c>
      <c r="AF1841" s="34" t="s">
        <v>130</v>
      </c>
      <c r="AG1841" s="34" t="s">
        <v>2127</v>
      </c>
      <c r="AH1841" s="34" t="s">
        <v>2127</v>
      </c>
      <c r="AK1841" s="34" t="s">
        <v>125</v>
      </c>
      <c r="AM1841" s="34" t="s">
        <v>2127</v>
      </c>
      <c r="AN1841" s="36" t="s">
        <v>2127</v>
      </c>
      <c r="AO1841" s="36" t="s">
        <v>2127</v>
      </c>
      <c r="AP1841" s="34" t="s">
        <v>2127</v>
      </c>
      <c r="AQ1841" s="36" t="s">
        <v>2127</v>
      </c>
      <c r="AR1841" s="34" t="s">
        <v>4989</v>
      </c>
      <c r="AS1841" s="91" t="s">
        <v>7899</v>
      </c>
      <c r="AT1841" s="34">
        <v>3102507664</v>
      </c>
      <c r="AU1841" s="34" t="s">
        <v>2127</v>
      </c>
      <c r="AX1841" s="90"/>
      <c r="BA1841" s="91"/>
      <c r="BB1841" s="91"/>
      <c r="BC1841" s="91"/>
      <c r="BF1841" s="34" t="s">
        <v>4983</v>
      </c>
      <c r="BG1841" s="92" t="s">
        <v>2098</v>
      </c>
      <c r="BM1841" s="36" t="s">
        <v>131</v>
      </c>
      <c r="BN1841" s="34" t="s">
        <v>132</v>
      </c>
      <c r="BO1841" s="36">
        <v>0</v>
      </c>
      <c r="BQ1841" s="94"/>
      <c r="BS1841" s="36" t="s">
        <v>2127</v>
      </c>
      <c r="BU1841" s="95"/>
      <c r="BV1841" s="95"/>
      <c r="BW1841" s="61"/>
      <c r="BX1841" s="60"/>
      <c r="BY1841" s="59" t="str">
        <f t="shared" ca="1" si="141"/>
        <v/>
      </c>
      <c r="CD1841" s="68"/>
      <c r="CE1841" s="68"/>
      <c r="CF1841" s="67"/>
      <c r="CG1841">
        <v>60</v>
      </c>
      <c r="CH1841" s="2">
        <v>145</v>
      </c>
      <c r="CI1841" s="4">
        <f t="shared" si="142"/>
        <v>28.53745541022592</v>
      </c>
      <c r="CJ1841" s="5" t="str">
        <f t="shared" si="143"/>
        <v>SOBREPESO</v>
      </c>
      <c r="CK1841" s="36">
        <v>0</v>
      </c>
      <c r="CL1841" s="66"/>
      <c r="CM1841" s="89">
        <v>44757</v>
      </c>
      <c r="CN1841" s="97">
        <v>44797</v>
      </c>
      <c r="CP1841"/>
      <c r="CQ1841" s="65"/>
      <c r="CR1841" s="65"/>
      <c r="CS1841" s="98"/>
      <c r="CT1841"/>
      <c r="CU1841"/>
      <c r="CV1841" s="97"/>
      <c r="CW1841" s="2">
        <v>110</v>
      </c>
      <c r="CX1841" s="82">
        <v>80</v>
      </c>
      <c r="DG1841" s="64"/>
      <c r="DI1841" s="89"/>
      <c r="DJ1841" s="89"/>
      <c r="DN1841" s="34"/>
      <c r="DO1841" s="34"/>
      <c r="DP1841" s="34"/>
      <c r="DQ1841" s="34"/>
      <c r="DR1841" s="34"/>
      <c r="DS1841" s="34" t="s">
        <v>2127</v>
      </c>
      <c r="DT1841" s="34"/>
      <c r="DU1841" s="47">
        <v>44797</v>
      </c>
      <c r="DY1841" s="1">
        <v>2</v>
      </c>
      <c r="DZ1841" t="s">
        <v>7941</v>
      </c>
      <c r="EA1841" s="4">
        <v>1.01</v>
      </c>
      <c r="EB1841" s="4">
        <v>92</v>
      </c>
      <c r="EC1841" s="4">
        <v>210</v>
      </c>
      <c r="ED1841" s="4">
        <v>148</v>
      </c>
      <c r="EE1841" s="4">
        <v>47</v>
      </c>
      <c r="EF1841" s="4">
        <v>71</v>
      </c>
      <c r="EG1841" s="4">
        <v>2.4</v>
      </c>
      <c r="EJ1841"/>
      <c r="EL1841" s="34"/>
      <c r="EN1841" s="34"/>
    </row>
    <row r="1842" spans="1:144" x14ac:dyDescent="0.25">
      <c r="A1842" s="85">
        <v>2022</v>
      </c>
      <c r="B1842" s="87">
        <v>44830</v>
      </c>
      <c r="C1842" t="s">
        <v>121</v>
      </c>
      <c r="D1842" t="s">
        <v>122</v>
      </c>
      <c r="E1842" s="34" t="s">
        <v>7938</v>
      </c>
      <c r="F1842" s="34">
        <f t="shared" si="144"/>
        <v>1841</v>
      </c>
      <c r="G1842" s="34" t="s">
        <v>4985</v>
      </c>
      <c r="H1842">
        <v>18</v>
      </c>
      <c r="I1842" s="34" t="s">
        <v>6141</v>
      </c>
      <c r="J1842" s="34" t="s">
        <v>5014</v>
      </c>
      <c r="K1842" s="34" t="str">
        <f>VLOOKUP(J1842,[2]CodMpios!$B$347:$E$362,4,FALSE)</f>
        <v>18029 - Albania</v>
      </c>
      <c r="L1842" s="34" t="str">
        <f>VLOOKUP($J1842,[2]Coord_Mpios_X_Y!$B$2:$K$1123,9,FALSE)</f>
        <v>1,227865490191</v>
      </c>
      <c r="M1842" s="34" t="str">
        <f>VLOOKUP($J1842,[2]Coord_Mpios_X_Y!$B$2:$K$1123,10,FALSE)</f>
        <v>-75,882326507579</v>
      </c>
      <c r="N1842" s="34" t="s">
        <v>125</v>
      </c>
      <c r="O1842" s="34" t="s">
        <v>126</v>
      </c>
      <c r="Q1842" s="34" t="s">
        <v>127</v>
      </c>
      <c r="R1842" s="34">
        <v>4695579</v>
      </c>
      <c r="S1842" s="34" t="str">
        <f t="shared" si="140"/>
        <v>CC4695579</v>
      </c>
      <c r="T1842" s="34" t="s">
        <v>262</v>
      </c>
      <c r="U1842" s="34" t="s">
        <v>2145</v>
      </c>
      <c r="V1842" s="34" t="s">
        <v>2512</v>
      </c>
      <c r="W1842" s="34" t="s">
        <v>148</v>
      </c>
      <c r="X1842" s="87">
        <v>24285</v>
      </c>
      <c r="Y1842">
        <v>56</v>
      </c>
      <c r="Z1842" s="36">
        <f>VLOOKUP($Y1842,[2]Edades!$A$3:$H$153,4,FALSE)</f>
        <v>5</v>
      </c>
      <c r="AA1842" s="34" t="str">
        <f>VLOOKUP($Y1842,[2]Edades!$A$3:$H$153,6,FALSE)</f>
        <v>5 - Adultez</v>
      </c>
      <c r="AB1842" s="34">
        <f>VLOOKUP($Y1842,[2]Edades!$A$3:$H$153,7,FALSE)</f>
        <v>12</v>
      </c>
      <c r="AC1842" s="34" t="str">
        <f>VLOOKUP($Y1842,[2]Edades!$A$3:$H$153,8,FALSE)</f>
        <v>55-59</v>
      </c>
      <c r="AD1842" s="34" t="s">
        <v>146</v>
      </c>
      <c r="AE1842">
        <v>1</v>
      </c>
      <c r="AF1842" s="34" t="s">
        <v>130</v>
      </c>
      <c r="AG1842" s="34" t="s">
        <v>2127</v>
      </c>
      <c r="AH1842" s="34" t="s">
        <v>2127</v>
      </c>
      <c r="AK1842" s="34" t="s">
        <v>125</v>
      </c>
      <c r="AM1842" s="34" t="s">
        <v>2127</v>
      </c>
      <c r="AN1842" s="36" t="s">
        <v>2127</v>
      </c>
      <c r="AO1842" s="36" t="s">
        <v>2127</v>
      </c>
      <c r="AP1842" s="34" t="s">
        <v>2127</v>
      </c>
      <c r="AQ1842" s="36" t="s">
        <v>2127</v>
      </c>
      <c r="AR1842" s="34" t="s">
        <v>5305</v>
      </c>
      <c r="AS1842" s="91" t="s">
        <v>7900</v>
      </c>
      <c r="AT1842" s="34">
        <v>3122958389</v>
      </c>
      <c r="AU1842" s="34" t="s">
        <v>2127</v>
      </c>
      <c r="AX1842" s="90"/>
      <c r="BA1842" s="91"/>
      <c r="BB1842" s="91"/>
      <c r="BC1842" s="91"/>
      <c r="BF1842" s="34" t="s">
        <v>4983</v>
      </c>
      <c r="BG1842" s="92" t="s">
        <v>2098</v>
      </c>
      <c r="BM1842" s="36" t="s">
        <v>131</v>
      </c>
      <c r="BN1842" s="34" t="s">
        <v>132</v>
      </c>
      <c r="BO1842" s="36">
        <v>0</v>
      </c>
      <c r="BQ1842" s="94"/>
      <c r="BS1842" s="36" t="s">
        <v>2127</v>
      </c>
      <c r="BU1842" s="95"/>
      <c r="BV1842" s="95"/>
      <c r="BW1842" s="61"/>
      <c r="BX1842" s="60"/>
      <c r="BY1842" s="59" t="str">
        <f t="shared" ca="1" si="141"/>
        <v/>
      </c>
      <c r="CD1842" s="68"/>
      <c r="CE1842" s="68"/>
      <c r="CF1842" s="67"/>
      <c r="CG1842"/>
      <c r="CH1842" s="2"/>
      <c r="CI1842" s="4" t="e">
        <f t="shared" si="142"/>
        <v>#DIV/0!</v>
      </c>
      <c r="CJ1842" s="5" t="str">
        <f t="shared" si="143"/>
        <v>SIN DATO</v>
      </c>
      <c r="CK1842" s="36">
        <v>0</v>
      </c>
      <c r="CL1842" s="66"/>
      <c r="CM1842" s="89">
        <v>44798</v>
      </c>
      <c r="CN1842" s="97"/>
      <c r="CP1842"/>
      <c r="CQ1842" s="65"/>
      <c r="CR1842" s="65"/>
      <c r="CS1842" s="98"/>
      <c r="CT1842"/>
      <c r="CU1842"/>
      <c r="CV1842" s="97"/>
      <c r="CW1842" s="2"/>
      <c r="CX1842" s="82"/>
      <c r="DG1842" s="64"/>
      <c r="DI1842" s="89"/>
      <c r="DJ1842" s="89"/>
      <c r="DN1842" s="34"/>
      <c r="DO1842" s="34"/>
      <c r="DP1842" s="34"/>
      <c r="DQ1842" s="34"/>
      <c r="DR1842" s="34"/>
      <c r="DS1842" s="34" t="s">
        <v>2127</v>
      </c>
      <c r="DT1842" s="34"/>
      <c r="DZ1842" t="s">
        <v>7941</v>
      </c>
      <c r="EB1842" s="4"/>
      <c r="EJ1842"/>
      <c r="EL1842" s="34"/>
      <c r="EN1842" s="34"/>
    </row>
    <row r="1843" spans="1:144" x14ac:dyDescent="0.25">
      <c r="A1843" s="85">
        <v>2022</v>
      </c>
      <c r="B1843" s="87">
        <v>44830</v>
      </c>
      <c r="C1843" t="s">
        <v>121</v>
      </c>
      <c r="D1843" t="s">
        <v>122</v>
      </c>
      <c r="E1843" s="34" t="s">
        <v>7938</v>
      </c>
      <c r="F1843" s="34">
        <f t="shared" si="144"/>
        <v>1842</v>
      </c>
      <c r="G1843" s="34" t="s">
        <v>4985</v>
      </c>
      <c r="H1843">
        <v>18</v>
      </c>
      <c r="I1843" s="34" t="s">
        <v>6141</v>
      </c>
      <c r="J1843" s="34" t="s">
        <v>4988</v>
      </c>
      <c r="K1843" s="34" t="str">
        <f>VLOOKUP(J1843,[2]CodMpios!$B$347:$E$362,4,FALSE)</f>
        <v>18001 - Florencia</v>
      </c>
      <c r="L1843" s="34" t="str">
        <f>VLOOKUP($J1843,[2]Coord_Mpios_X_Y!$B$2:$K$1123,9,FALSE)</f>
        <v>1,749138703818</v>
      </c>
      <c r="M1843" s="34" t="str">
        <f>VLOOKUP($J1843,[2]Coord_Mpios_X_Y!$B$2:$K$1123,10,FALSE)</f>
        <v>-75,558239064333</v>
      </c>
      <c r="N1843" s="34" t="s">
        <v>139</v>
      </c>
      <c r="O1843" s="34" t="s">
        <v>126</v>
      </c>
      <c r="Q1843" s="34" t="s">
        <v>127</v>
      </c>
      <c r="R1843" s="34">
        <v>26414865</v>
      </c>
      <c r="S1843" s="34" t="str">
        <f t="shared" si="140"/>
        <v>CC26414865</v>
      </c>
      <c r="T1843" s="34" t="s">
        <v>234</v>
      </c>
      <c r="U1843" s="34" t="s">
        <v>5013</v>
      </c>
      <c r="V1843" s="34" t="s">
        <v>5012</v>
      </c>
      <c r="W1843" s="34" t="s">
        <v>5011</v>
      </c>
      <c r="X1843" s="87">
        <v>15058</v>
      </c>
      <c r="Y1843">
        <v>82</v>
      </c>
      <c r="Z1843" s="36">
        <f>VLOOKUP($Y1843,[2]Edades!$A$3:$H$153,4,FALSE)</f>
        <v>6</v>
      </c>
      <c r="AA1843" s="34" t="str">
        <f>VLOOKUP($Y1843,[2]Edades!$A$3:$H$153,6,FALSE)</f>
        <v>6 - Persona mayor</v>
      </c>
      <c r="AB1843" s="34">
        <f>VLOOKUP($Y1843,[2]Edades!$A$3:$H$153,7,FALSE)</f>
        <v>17</v>
      </c>
      <c r="AC1843" s="34" t="str">
        <f>VLOOKUP($Y1843,[2]Edades!$A$3:$H$153,8,FALSE)</f>
        <v>80 Y MÁS</v>
      </c>
      <c r="AD1843" s="34" t="s">
        <v>129</v>
      </c>
      <c r="AE1843" s="1">
        <v>2</v>
      </c>
      <c r="AF1843" s="34" t="s">
        <v>2137</v>
      </c>
      <c r="AG1843" s="34" t="s">
        <v>2127</v>
      </c>
      <c r="AH1843" s="34" t="s">
        <v>2127</v>
      </c>
      <c r="AK1843" s="34" t="s">
        <v>139</v>
      </c>
      <c r="AM1843" s="34" t="s">
        <v>2127</v>
      </c>
      <c r="AN1843" s="36" t="s">
        <v>2127</v>
      </c>
      <c r="AO1843" s="36" t="s">
        <v>2127</v>
      </c>
      <c r="AP1843" s="34" t="s">
        <v>2127</v>
      </c>
      <c r="AQ1843" s="36" t="s">
        <v>2127</v>
      </c>
      <c r="AR1843" s="34" t="s">
        <v>2098</v>
      </c>
      <c r="AS1843" s="91" t="s">
        <v>7901</v>
      </c>
      <c r="AT1843" s="34">
        <v>3203444603</v>
      </c>
      <c r="AU1843" s="34" t="s">
        <v>2127</v>
      </c>
      <c r="AX1843" s="90"/>
      <c r="BA1843" s="91"/>
      <c r="BB1843" s="91"/>
      <c r="BC1843" s="91"/>
      <c r="BF1843" s="34" t="s">
        <v>4983</v>
      </c>
      <c r="BG1843" s="92" t="s">
        <v>2098</v>
      </c>
      <c r="BM1843" s="36" t="s">
        <v>131</v>
      </c>
      <c r="BN1843" s="34" t="s">
        <v>132</v>
      </c>
      <c r="BO1843" s="36">
        <v>0</v>
      </c>
      <c r="BQ1843" s="94"/>
      <c r="BS1843" s="36" t="s">
        <v>2127</v>
      </c>
      <c r="BU1843" s="95"/>
      <c r="BV1843" s="95"/>
      <c r="BW1843" s="61"/>
      <c r="BX1843" s="60"/>
      <c r="BY1843" s="59" t="str">
        <f t="shared" ca="1" si="141"/>
        <v/>
      </c>
      <c r="CD1843" s="68"/>
      <c r="CE1843" s="68"/>
      <c r="CF1843" s="67"/>
      <c r="CG1843">
        <v>55</v>
      </c>
      <c r="CH1843" s="2">
        <v>151</v>
      </c>
      <c r="CI1843" s="4">
        <f t="shared" si="142"/>
        <v>24.121749046094468</v>
      </c>
      <c r="CJ1843" s="5" t="str">
        <f t="shared" si="143"/>
        <v>NORMAL</v>
      </c>
      <c r="CK1843" s="36">
        <v>0</v>
      </c>
      <c r="CL1843" s="66"/>
      <c r="CM1843" s="89">
        <v>44803</v>
      </c>
      <c r="CN1843" s="97">
        <v>44805</v>
      </c>
      <c r="CP1843"/>
      <c r="CQ1843" s="65"/>
      <c r="CR1843" s="65"/>
      <c r="CS1843" s="98"/>
      <c r="CT1843"/>
      <c r="CU1843"/>
      <c r="CV1843" s="97"/>
      <c r="CW1843" s="2">
        <v>145</v>
      </c>
      <c r="CX1843" s="82">
        <v>70</v>
      </c>
      <c r="DG1843" s="64"/>
      <c r="DI1843" s="89"/>
      <c r="DJ1843" s="89"/>
      <c r="DN1843" s="34"/>
      <c r="DO1843" s="34"/>
      <c r="DP1843" s="34"/>
      <c r="DQ1843" s="34"/>
      <c r="DR1843" s="34"/>
      <c r="DS1843" s="34" t="s">
        <v>2127</v>
      </c>
      <c r="DT1843" s="34"/>
      <c r="DU1843" s="47">
        <v>44805</v>
      </c>
      <c r="DY1843" s="1">
        <v>3</v>
      </c>
      <c r="DZ1843" t="s">
        <v>7941</v>
      </c>
      <c r="EA1843" s="4">
        <v>1.19</v>
      </c>
      <c r="EB1843" s="4">
        <v>118</v>
      </c>
      <c r="EC1843" s="4">
        <v>317</v>
      </c>
      <c r="EE1843" s="4">
        <v>53.2</v>
      </c>
      <c r="EF1843" s="4">
        <v>119</v>
      </c>
      <c r="EG1843" s="4">
        <v>1.8</v>
      </c>
      <c r="EJ1843"/>
      <c r="EL1843" s="34"/>
      <c r="EN1843" s="34"/>
    </row>
    <row r="1844" spans="1:144" x14ac:dyDescent="0.25">
      <c r="A1844" s="85">
        <v>2022</v>
      </c>
      <c r="B1844" s="87">
        <v>44830</v>
      </c>
      <c r="C1844" t="s">
        <v>121</v>
      </c>
      <c r="D1844" t="s">
        <v>122</v>
      </c>
      <c r="E1844" s="34" t="s">
        <v>7938</v>
      </c>
      <c r="F1844" s="34">
        <f t="shared" si="144"/>
        <v>1843</v>
      </c>
      <c r="G1844" s="34" t="s">
        <v>4985</v>
      </c>
      <c r="H1844">
        <v>18</v>
      </c>
      <c r="I1844" s="34" t="s">
        <v>6141</v>
      </c>
      <c r="J1844" s="34" t="s">
        <v>4988</v>
      </c>
      <c r="K1844" s="34" t="str">
        <f>VLOOKUP(J1844,[2]CodMpios!$B$347:$E$362,4,FALSE)</f>
        <v>18001 - Florencia</v>
      </c>
      <c r="L1844" s="34" t="str">
        <f>VLOOKUP($J1844,[2]Coord_Mpios_X_Y!$B$2:$K$1123,9,FALSE)</f>
        <v>1,749138703818</v>
      </c>
      <c r="M1844" s="34" t="str">
        <f>VLOOKUP($J1844,[2]Coord_Mpios_X_Y!$B$2:$K$1123,10,FALSE)</f>
        <v>-75,558239064333</v>
      </c>
      <c r="N1844" s="34" t="s">
        <v>139</v>
      </c>
      <c r="O1844" s="34" t="s">
        <v>126</v>
      </c>
      <c r="Q1844" s="34" t="s">
        <v>127</v>
      </c>
      <c r="R1844" s="34">
        <v>1117524885</v>
      </c>
      <c r="S1844" s="34" t="str">
        <f t="shared" si="140"/>
        <v>CC1117524885</v>
      </c>
      <c r="T1844" s="34" t="s">
        <v>368</v>
      </c>
      <c r="U1844" s="34" t="s">
        <v>164</v>
      </c>
      <c r="V1844" s="34" t="s">
        <v>918</v>
      </c>
      <c r="W1844" s="34" t="s">
        <v>5010</v>
      </c>
      <c r="X1844" s="87">
        <v>33879</v>
      </c>
      <c r="Y1844">
        <v>30</v>
      </c>
      <c r="Z1844" s="36">
        <f>VLOOKUP($Y1844,[2]Edades!$A$3:$H$153,4,FALSE)</f>
        <v>5</v>
      </c>
      <c r="AA1844" s="34" t="str">
        <f>VLOOKUP($Y1844,[2]Edades!$A$3:$H$153,6,FALSE)</f>
        <v>5 - Adultez</v>
      </c>
      <c r="AB1844" s="34">
        <f>VLOOKUP($Y1844,[2]Edades!$A$3:$H$153,7,FALSE)</f>
        <v>7</v>
      </c>
      <c r="AC1844" s="34" t="str">
        <f>VLOOKUP($Y1844,[2]Edades!$A$3:$H$153,8,FALSE)</f>
        <v>30-34</v>
      </c>
      <c r="AD1844" s="34" t="s">
        <v>146</v>
      </c>
      <c r="AE1844">
        <v>1</v>
      </c>
      <c r="AF1844" s="34" t="s">
        <v>130</v>
      </c>
      <c r="AG1844" s="34" t="s">
        <v>2127</v>
      </c>
      <c r="AH1844" s="34" t="s">
        <v>2127</v>
      </c>
      <c r="AK1844" s="34" t="s">
        <v>139</v>
      </c>
      <c r="AM1844" s="34" t="s">
        <v>2127</v>
      </c>
      <c r="AN1844" s="36" t="s">
        <v>2127</v>
      </c>
      <c r="AO1844" s="36" t="s">
        <v>2127</v>
      </c>
      <c r="AP1844" s="34" t="s">
        <v>2127</v>
      </c>
      <c r="AQ1844" s="36" t="s">
        <v>2127</v>
      </c>
      <c r="AR1844" s="34" t="s">
        <v>2098</v>
      </c>
      <c r="AS1844" s="91" t="s">
        <v>7902</v>
      </c>
      <c r="AT1844" s="34">
        <v>3123925587</v>
      </c>
      <c r="AU1844" s="34" t="s">
        <v>2127</v>
      </c>
      <c r="AX1844" s="90"/>
      <c r="BA1844" s="91"/>
      <c r="BB1844" s="91"/>
      <c r="BC1844" s="91"/>
      <c r="BF1844" s="34" t="s">
        <v>4983</v>
      </c>
      <c r="BG1844" s="92" t="s">
        <v>2098</v>
      </c>
      <c r="BM1844" s="36" t="s">
        <v>131</v>
      </c>
      <c r="BN1844" s="34" t="s">
        <v>131</v>
      </c>
      <c r="BO1844">
        <v>1</v>
      </c>
      <c r="BQ1844" s="94"/>
      <c r="BS1844" s="36" t="s">
        <v>2127</v>
      </c>
      <c r="BU1844" s="95"/>
      <c r="BV1844" s="95"/>
      <c r="BW1844" s="61"/>
      <c r="BX1844" s="60"/>
      <c r="BY1844" s="59" t="str">
        <f t="shared" ca="1" si="141"/>
        <v/>
      </c>
      <c r="CD1844" s="68"/>
      <c r="CE1844" s="68"/>
      <c r="CF1844" s="67"/>
      <c r="CG1844">
        <v>98</v>
      </c>
      <c r="CH1844" s="2">
        <v>180</v>
      </c>
      <c r="CI1844" s="4">
        <f t="shared" si="142"/>
        <v>30.246913580246911</v>
      </c>
      <c r="CJ1844" s="5" t="str">
        <f t="shared" si="143"/>
        <v>OBESIDAD</v>
      </c>
      <c r="CK1844" s="36">
        <v>0</v>
      </c>
      <c r="CL1844" s="66"/>
      <c r="CM1844" s="89">
        <v>44804</v>
      </c>
      <c r="CN1844" s="97">
        <v>44811</v>
      </c>
      <c r="CP1844"/>
      <c r="CQ1844" s="65"/>
      <c r="CR1844" s="65"/>
      <c r="CS1844" s="98"/>
      <c r="CT1844"/>
      <c r="CU1844"/>
      <c r="CV1844" s="97"/>
      <c r="CW1844" s="2">
        <v>110</v>
      </c>
      <c r="CX1844" s="82">
        <v>80</v>
      </c>
      <c r="DG1844" s="64"/>
      <c r="DI1844" s="89"/>
      <c r="DJ1844" s="89"/>
      <c r="DN1844" s="34"/>
      <c r="DO1844" s="34"/>
      <c r="DP1844" s="34"/>
      <c r="DQ1844" s="34"/>
      <c r="DR1844" s="34"/>
      <c r="DS1844" s="34" t="s">
        <v>2127</v>
      </c>
      <c r="DT1844" s="34"/>
      <c r="DU1844" s="47">
        <v>44811</v>
      </c>
      <c r="DY1844" s="1">
        <v>1</v>
      </c>
      <c r="DZ1844" t="s">
        <v>7941</v>
      </c>
      <c r="EA1844" s="4">
        <v>0.94</v>
      </c>
      <c r="EB1844" s="4">
        <v>109</v>
      </c>
      <c r="EC1844" s="4">
        <v>155</v>
      </c>
      <c r="ED1844" s="4">
        <v>84</v>
      </c>
      <c r="EE1844" s="4">
        <v>51.7</v>
      </c>
      <c r="EF1844" s="4">
        <v>96</v>
      </c>
      <c r="EG1844" s="4">
        <v>34</v>
      </c>
      <c r="EJ1844"/>
      <c r="EL1844" s="34"/>
      <c r="EN1844" s="34"/>
    </row>
    <row r="1845" spans="1:144" x14ac:dyDescent="0.25">
      <c r="A1845" s="85">
        <v>2022</v>
      </c>
      <c r="B1845" s="87">
        <v>44830</v>
      </c>
      <c r="C1845" t="s">
        <v>121</v>
      </c>
      <c r="D1845" t="s">
        <v>122</v>
      </c>
      <c r="E1845" s="34" t="s">
        <v>7938</v>
      </c>
      <c r="F1845" s="34">
        <f t="shared" si="144"/>
        <v>1844</v>
      </c>
      <c r="G1845" s="34" t="s">
        <v>4985</v>
      </c>
      <c r="H1845">
        <v>18</v>
      </c>
      <c r="I1845" s="34" t="s">
        <v>6141</v>
      </c>
      <c r="J1845" s="34" t="s">
        <v>4984</v>
      </c>
      <c r="K1845" s="34" t="str">
        <f>VLOOKUP(J1845,[2]CodMpios!$B$347:$E$362,4,FALSE)</f>
        <v>18753 - San Vicente Del Caguán</v>
      </c>
      <c r="L1845" s="34" t="str">
        <f>VLOOKUP($J1845,[2]Coord_Mpios_X_Y!$B$2:$K$1123,9,FALSE)</f>
        <v>1,567801695842</v>
      </c>
      <c r="M1845" s="34" t="str">
        <f>VLOOKUP($J1845,[2]Coord_Mpios_X_Y!$B$2:$K$1123,10,FALSE)</f>
        <v>-74,262977514784</v>
      </c>
      <c r="N1845" s="34" t="s">
        <v>125</v>
      </c>
      <c r="O1845" s="34" t="s">
        <v>126</v>
      </c>
      <c r="Q1845" s="34" t="s">
        <v>127</v>
      </c>
      <c r="R1845" s="34">
        <v>40774718</v>
      </c>
      <c r="S1845" s="34" t="str">
        <f t="shared" si="140"/>
        <v>CC40774718</v>
      </c>
      <c r="T1845" s="34" t="s">
        <v>5009</v>
      </c>
      <c r="U1845" s="34" t="s">
        <v>453</v>
      </c>
      <c r="V1845" s="34" t="s">
        <v>918</v>
      </c>
      <c r="W1845" s="34" t="s">
        <v>2131</v>
      </c>
      <c r="X1845" s="87">
        <v>26218</v>
      </c>
      <c r="Y1845">
        <v>51</v>
      </c>
      <c r="Z1845" s="36">
        <f>VLOOKUP($Y1845,[2]Edades!$A$3:$H$153,4,FALSE)</f>
        <v>5</v>
      </c>
      <c r="AA1845" s="34" t="str">
        <f>VLOOKUP($Y1845,[2]Edades!$A$3:$H$153,6,FALSE)</f>
        <v>5 - Adultez</v>
      </c>
      <c r="AB1845" s="34">
        <f>VLOOKUP($Y1845,[2]Edades!$A$3:$H$153,7,FALSE)</f>
        <v>11</v>
      </c>
      <c r="AC1845" s="34" t="str">
        <f>VLOOKUP($Y1845,[2]Edades!$A$3:$H$153,8,FALSE)</f>
        <v>50-54</v>
      </c>
      <c r="AD1845" s="34" t="s">
        <v>129</v>
      </c>
      <c r="AE1845" s="1">
        <v>2</v>
      </c>
      <c r="AF1845" s="34" t="s">
        <v>130</v>
      </c>
      <c r="AG1845" s="34" t="s">
        <v>2127</v>
      </c>
      <c r="AH1845" s="34" t="s">
        <v>2127</v>
      </c>
      <c r="AK1845" s="34" t="s">
        <v>125</v>
      </c>
      <c r="AM1845" s="34" t="s">
        <v>2127</v>
      </c>
      <c r="AN1845" s="36" t="s">
        <v>2127</v>
      </c>
      <c r="AO1845" s="36" t="s">
        <v>2127</v>
      </c>
      <c r="AP1845" s="34" t="s">
        <v>2127</v>
      </c>
      <c r="AQ1845" s="36" t="s">
        <v>2127</v>
      </c>
      <c r="AR1845" s="34" t="s">
        <v>5042</v>
      </c>
      <c r="AS1845" s="91" t="s">
        <v>7903</v>
      </c>
      <c r="AT1845" s="34">
        <v>3134896698</v>
      </c>
      <c r="AU1845" s="34" t="s">
        <v>2127</v>
      </c>
      <c r="AX1845" s="90"/>
      <c r="BA1845" s="91"/>
      <c r="BB1845" s="91"/>
      <c r="BC1845" s="91"/>
      <c r="BF1845" s="34" t="s">
        <v>4983</v>
      </c>
      <c r="BG1845" s="92" t="s">
        <v>2098</v>
      </c>
      <c r="BM1845" s="36" t="s">
        <v>131</v>
      </c>
      <c r="BN1845" s="34" t="s">
        <v>132</v>
      </c>
      <c r="BO1845" s="36">
        <v>0</v>
      </c>
      <c r="BQ1845" s="94"/>
      <c r="BS1845" s="36" t="s">
        <v>2127</v>
      </c>
      <c r="BU1845" s="95"/>
      <c r="BV1845" s="95"/>
      <c r="BW1845" s="61"/>
      <c r="BX1845" s="60"/>
      <c r="BY1845" s="59" t="str">
        <f t="shared" ca="1" si="141"/>
        <v/>
      </c>
      <c r="CD1845" s="68"/>
      <c r="CE1845" s="68"/>
      <c r="CF1845" s="67"/>
      <c r="CG1845"/>
      <c r="CH1845" s="2"/>
      <c r="CI1845" s="4" t="e">
        <f t="shared" si="142"/>
        <v>#DIV/0!</v>
      </c>
      <c r="CJ1845" s="5" t="str">
        <f t="shared" si="143"/>
        <v>SIN DATO</v>
      </c>
      <c r="CK1845" s="36">
        <v>0</v>
      </c>
      <c r="CL1845" s="66"/>
      <c r="CM1845" s="89">
        <v>44802</v>
      </c>
      <c r="CN1845" s="97"/>
      <c r="CP1845"/>
      <c r="CQ1845" s="65"/>
      <c r="CR1845" s="65"/>
      <c r="CS1845" s="98"/>
      <c r="CT1845"/>
      <c r="CU1845"/>
      <c r="CV1845" s="97"/>
      <c r="CW1845" s="2"/>
      <c r="CX1845" s="82"/>
      <c r="DG1845" s="64"/>
      <c r="DI1845" s="89"/>
      <c r="DJ1845" s="89"/>
      <c r="DN1845" s="34"/>
      <c r="DO1845" s="34"/>
      <c r="DP1845" s="34"/>
      <c r="DQ1845" s="34"/>
      <c r="DR1845" s="34"/>
      <c r="DS1845" s="34" t="s">
        <v>2127</v>
      </c>
      <c r="DT1845" s="34"/>
      <c r="DZ1845" t="s">
        <v>7941</v>
      </c>
      <c r="EB1845" s="4"/>
      <c r="EJ1845"/>
      <c r="EL1845" s="34"/>
      <c r="EN1845" s="34"/>
    </row>
    <row r="1846" spans="1:144" x14ac:dyDescent="0.25">
      <c r="A1846" s="85">
        <v>2022</v>
      </c>
      <c r="B1846" s="87">
        <v>44830</v>
      </c>
      <c r="C1846" t="s">
        <v>121</v>
      </c>
      <c r="D1846" t="s">
        <v>122</v>
      </c>
      <c r="E1846" s="34" t="s">
        <v>7938</v>
      </c>
      <c r="F1846" s="34">
        <f t="shared" si="144"/>
        <v>1845</v>
      </c>
      <c r="G1846" s="34" t="s">
        <v>4985</v>
      </c>
      <c r="H1846">
        <v>18</v>
      </c>
      <c r="I1846" s="34" t="s">
        <v>6141</v>
      </c>
      <c r="J1846" s="34" t="s">
        <v>4988</v>
      </c>
      <c r="K1846" s="34" t="str">
        <f>VLOOKUP(J1846,[2]CodMpios!$B$347:$E$362,4,FALSE)</f>
        <v>18001 - Florencia</v>
      </c>
      <c r="L1846" s="34" t="str">
        <f>VLOOKUP($J1846,[2]Coord_Mpios_X_Y!$B$2:$K$1123,9,FALSE)</f>
        <v>1,749138703818</v>
      </c>
      <c r="M1846" s="34" t="str">
        <f>VLOOKUP($J1846,[2]Coord_Mpios_X_Y!$B$2:$K$1123,10,FALSE)</f>
        <v>-75,558239064333</v>
      </c>
      <c r="N1846" s="34" t="s">
        <v>125</v>
      </c>
      <c r="O1846" s="34" t="s">
        <v>126</v>
      </c>
      <c r="Q1846" s="34" t="s">
        <v>127</v>
      </c>
      <c r="R1846" s="34">
        <v>14446949</v>
      </c>
      <c r="S1846" s="34" t="str">
        <f t="shared" si="140"/>
        <v>CC14446949</v>
      </c>
      <c r="T1846" s="34" t="s">
        <v>154</v>
      </c>
      <c r="V1846" s="34" t="s">
        <v>264</v>
      </c>
      <c r="X1846" s="87">
        <v>16424</v>
      </c>
      <c r="Y1846">
        <v>78</v>
      </c>
      <c r="Z1846" s="36">
        <f>VLOOKUP($Y1846,[2]Edades!$A$3:$H$153,4,FALSE)</f>
        <v>6</v>
      </c>
      <c r="AA1846" s="34" t="str">
        <f>VLOOKUP($Y1846,[2]Edades!$A$3:$H$153,6,FALSE)</f>
        <v>6 - Persona mayor</v>
      </c>
      <c r="AB1846" s="34">
        <f>VLOOKUP($Y1846,[2]Edades!$A$3:$H$153,7,FALSE)</f>
        <v>16</v>
      </c>
      <c r="AC1846" s="34" t="str">
        <f>VLOOKUP($Y1846,[2]Edades!$A$3:$H$153,8,FALSE)</f>
        <v>75-79</v>
      </c>
      <c r="AD1846" s="34" t="s">
        <v>146</v>
      </c>
      <c r="AE1846">
        <v>1</v>
      </c>
      <c r="AF1846" s="34" t="s">
        <v>2137</v>
      </c>
      <c r="AG1846" s="34" t="s">
        <v>2127</v>
      </c>
      <c r="AH1846" s="34" t="s">
        <v>2127</v>
      </c>
      <c r="AK1846" s="34" t="s">
        <v>125</v>
      </c>
      <c r="AM1846" s="34" t="s">
        <v>2127</v>
      </c>
      <c r="AN1846" s="36" t="s">
        <v>2127</v>
      </c>
      <c r="AO1846" s="36" t="s">
        <v>2127</v>
      </c>
      <c r="AP1846" s="34" t="s">
        <v>2127</v>
      </c>
      <c r="AQ1846" s="36" t="s">
        <v>2127</v>
      </c>
      <c r="AR1846" s="34" t="s">
        <v>2098</v>
      </c>
      <c r="AS1846" s="91" t="s">
        <v>7904</v>
      </c>
      <c r="AT1846" s="34">
        <v>3202912395</v>
      </c>
      <c r="AU1846" s="34" t="s">
        <v>2127</v>
      </c>
      <c r="AX1846" s="90"/>
      <c r="BA1846" s="91"/>
      <c r="BB1846" s="91"/>
      <c r="BC1846" s="91"/>
      <c r="BF1846" s="34" t="s">
        <v>4983</v>
      </c>
      <c r="BG1846" s="92" t="s">
        <v>2098</v>
      </c>
      <c r="BM1846" s="36" t="s">
        <v>131</v>
      </c>
      <c r="BN1846" s="34" t="s">
        <v>132</v>
      </c>
      <c r="BO1846" s="36">
        <v>0</v>
      </c>
      <c r="BQ1846" s="94"/>
      <c r="BS1846" s="36" t="s">
        <v>2127</v>
      </c>
      <c r="BU1846" s="95"/>
      <c r="BV1846" s="95"/>
      <c r="BW1846" s="61"/>
      <c r="BX1846" s="60"/>
      <c r="BY1846" s="59" t="str">
        <f t="shared" ca="1" si="141"/>
        <v/>
      </c>
      <c r="CD1846" s="68"/>
      <c r="CE1846" s="68"/>
      <c r="CF1846" s="67"/>
      <c r="CG1846"/>
      <c r="CH1846" s="2"/>
      <c r="CI1846" s="4" t="e">
        <f t="shared" si="142"/>
        <v>#DIV/0!</v>
      </c>
      <c r="CJ1846" s="5" t="str">
        <f t="shared" si="143"/>
        <v>SIN DATO</v>
      </c>
      <c r="CK1846" s="36">
        <v>0</v>
      </c>
      <c r="CL1846" s="66"/>
      <c r="CN1846" s="97"/>
      <c r="CP1846"/>
      <c r="CQ1846" s="65"/>
      <c r="CR1846" s="65"/>
      <c r="CS1846" s="98"/>
      <c r="CT1846"/>
      <c r="CU1846"/>
      <c r="CV1846" s="97"/>
      <c r="CW1846" s="2"/>
      <c r="CX1846" s="82"/>
      <c r="DG1846" s="64"/>
      <c r="DI1846" s="89"/>
      <c r="DJ1846" s="89"/>
      <c r="DN1846" s="34"/>
      <c r="DO1846" s="34"/>
      <c r="DP1846" s="34"/>
      <c r="DQ1846" s="34"/>
      <c r="DR1846" s="34"/>
      <c r="DS1846" s="34" t="s">
        <v>2127</v>
      </c>
      <c r="DT1846" s="34"/>
      <c r="DZ1846" t="s">
        <v>7941</v>
      </c>
      <c r="EB1846" s="4"/>
      <c r="EJ1846"/>
      <c r="EL1846" s="34"/>
      <c r="EN1846" s="34"/>
    </row>
    <row r="1847" spans="1:144" x14ac:dyDescent="0.25">
      <c r="A1847" s="85">
        <v>2022</v>
      </c>
      <c r="B1847" s="87">
        <v>44830</v>
      </c>
      <c r="C1847" t="s">
        <v>121</v>
      </c>
      <c r="D1847" t="s">
        <v>122</v>
      </c>
      <c r="E1847" s="34" t="s">
        <v>7938</v>
      </c>
      <c r="F1847" s="34">
        <f t="shared" si="144"/>
        <v>1846</v>
      </c>
      <c r="G1847" s="34" t="s">
        <v>4985</v>
      </c>
      <c r="H1847">
        <v>18</v>
      </c>
      <c r="I1847" s="34" t="s">
        <v>6141</v>
      </c>
      <c r="J1847" s="34" t="s">
        <v>5008</v>
      </c>
      <c r="K1847" s="34" t="str">
        <f>VLOOKUP(J1847,[2]CodMpios!$B$347:$E$362,4,FALSE)</f>
        <v>18094 - Belén De Los Andaquíes</v>
      </c>
      <c r="L1847" s="34" t="str">
        <f>VLOOKUP($J1847,[2]Coord_Mpios_X_Y!$B$2:$K$1123,9,FALSE)</f>
        <v>1,500923003060</v>
      </c>
      <c r="M1847" s="34" t="str">
        <f>VLOOKUP($J1847,[2]Coord_Mpios_X_Y!$B$2:$K$1123,10,FALSE)</f>
        <v>-75,875645424257</v>
      </c>
      <c r="N1847" s="34" t="s">
        <v>125</v>
      </c>
      <c r="O1847" s="34" t="s">
        <v>126</v>
      </c>
      <c r="Q1847" s="34" t="s">
        <v>127</v>
      </c>
      <c r="R1847" s="34">
        <v>51602717</v>
      </c>
      <c r="S1847" s="34" t="str">
        <f t="shared" si="140"/>
        <v>CC51602717</v>
      </c>
      <c r="T1847" s="34" t="s">
        <v>134</v>
      </c>
      <c r="U1847" s="34" t="s">
        <v>278</v>
      </c>
      <c r="V1847" s="34" t="s">
        <v>214</v>
      </c>
      <c r="W1847" s="34" t="s">
        <v>743</v>
      </c>
      <c r="X1847" s="87">
        <v>20769</v>
      </c>
      <c r="Y1847">
        <v>66</v>
      </c>
      <c r="Z1847" s="36">
        <f>VLOOKUP($Y1847,[2]Edades!$A$3:$H$153,4,FALSE)</f>
        <v>6</v>
      </c>
      <c r="AA1847" s="34" t="str">
        <f>VLOOKUP($Y1847,[2]Edades!$A$3:$H$153,6,FALSE)</f>
        <v>6 - Persona mayor</v>
      </c>
      <c r="AB1847" s="34">
        <f>VLOOKUP($Y1847,[2]Edades!$A$3:$H$153,7,FALSE)</f>
        <v>14</v>
      </c>
      <c r="AC1847" s="34" t="str">
        <f>VLOOKUP($Y1847,[2]Edades!$A$3:$H$153,8,FALSE)</f>
        <v>65-69</v>
      </c>
      <c r="AD1847" s="34" t="s">
        <v>129</v>
      </c>
      <c r="AE1847" s="1">
        <v>2</v>
      </c>
      <c r="AF1847" s="34" t="s">
        <v>2137</v>
      </c>
      <c r="AG1847" s="34" t="s">
        <v>2127</v>
      </c>
      <c r="AH1847" s="34" t="s">
        <v>2127</v>
      </c>
      <c r="AK1847" s="34" t="s">
        <v>125</v>
      </c>
      <c r="AM1847" s="34" t="s">
        <v>2127</v>
      </c>
      <c r="AN1847" s="36" t="s">
        <v>2127</v>
      </c>
      <c r="AO1847" s="36" t="s">
        <v>2127</v>
      </c>
      <c r="AP1847" s="34" t="s">
        <v>2127</v>
      </c>
      <c r="AQ1847" s="36" t="s">
        <v>2127</v>
      </c>
      <c r="AR1847" s="34" t="s">
        <v>5238</v>
      </c>
      <c r="AS1847" s="91" t="s">
        <v>7905</v>
      </c>
      <c r="AT1847" s="34">
        <v>3212083929</v>
      </c>
      <c r="AU1847" s="34" t="s">
        <v>2127</v>
      </c>
      <c r="AX1847" s="90"/>
      <c r="BA1847" s="91"/>
      <c r="BB1847" s="91"/>
      <c r="BC1847" s="91"/>
      <c r="BF1847" s="34" t="s">
        <v>4983</v>
      </c>
      <c r="BG1847" s="92" t="s">
        <v>2098</v>
      </c>
      <c r="BM1847" s="36" t="s">
        <v>131</v>
      </c>
      <c r="BN1847" s="34" t="s">
        <v>132</v>
      </c>
      <c r="BO1847" s="36">
        <v>0</v>
      </c>
      <c r="BQ1847" s="94"/>
      <c r="BS1847" s="36" t="s">
        <v>2127</v>
      </c>
      <c r="BU1847" s="95"/>
      <c r="BV1847" s="95"/>
      <c r="BW1847" s="61"/>
      <c r="BX1847" s="60"/>
      <c r="BY1847" s="59" t="str">
        <f t="shared" ca="1" si="141"/>
        <v/>
      </c>
      <c r="CD1847" s="68"/>
      <c r="CE1847" s="68"/>
      <c r="CF1847" s="67"/>
      <c r="CG1847">
        <v>69</v>
      </c>
      <c r="CH1847" s="2">
        <v>153</v>
      </c>
      <c r="CI1847" s="4">
        <f t="shared" si="142"/>
        <v>29.475842624631554</v>
      </c>
      <c r="CJ1847" s="5" t="str">
        <f t="shared" si="143"/>
        <v>SOBREPESO</v>
      </c>
      <c r="CK1847" s="36">
        <v>0</v>
      </c>
      <c r="CL1847" s="66"/>
      <c r="CM1847" s="89">
        <v>44802</v>
      </c>
      <c r="CN1847" s="97">
        <v>44826</v>
      </c>
      <c r="CP1847"/>
      <c r="CQ1847" s="65"/>
      <c r="CR1847" s="65"/>
      <c r="CS1847" s="98"/>
      <c r="CT1847"/>
      <c r="CU1847"/>
      <c r="CV1847" s="97"/>
      <c r="CW1847" s="2">
        <v>110</v>
      </c>
      <c r="CX1847" s="82">
        <v>80</v>
      </c>
      <c r="DG1847" s="64"/>
      <c r="DI1847" s="89"/>
      <c r="DJ1847" s="89"/>
      <c r="DN1847" s="34"/>
      <c r="DO1847" s="34"/>
      <c r="DP1847" s="34"/>
      <c r="DQ1847" s="34"/>
      <c r="DR1847" s="34"/>
      <c r="DS1847" s="34" t="s">
        <v>2127</v>
      </c>
      <c r="DT1847" s="34"/>
      <c r="DU1847" s="47">
        <v>44826</v>
      </c>
      <c r="DY1847" s="1">
        <v>2</v>
      </c>
      <c r="DZ1847" t="s">
        <v>7941</v>
      </c>
      <c r="EA1847" s="4">
        <v>0.77</v>
      </c>
      <c r="EB1847" s="4">
        <v>106</v>
      </c>
      <c r="EC1847" s="4">
        <v>205</v>
      </c>
      <c r="ED1847" s="4">
        <v>98</v>
      </c>
      <c r="EE1847" s="4">
        <v>41.1</v>
      </c>
      <c r="EF1847" s="4">
        <v>3296</v>
      </c>
      <c r="EG1847" s="4">
        <v>1.5</v>
      </c>
      <c r="EJ1847"/>
      <c r="EL1847" s="34"/>
      <c r="EN1847" s="34"/>
    </row>
    <row r="1848" spans="1:144" x14ac:dyDescent="0.25">
      <c r="A1848" s="85">
        <v>2022</v>
      </c>
      <c r="B1848" s="87">
        <v>44830</v>
      </c>
      <c r="C1848" t="s">
        <v>121</v>
      </c>
      <c r="D1848" t="s">
        <v>122</v>
      </c>
      <c r="E1848" s="34" t="s">
        <v>7938</v>
      </c>
      <c r="F1848" s="34">
        <f t="shared" si="144"/>
        <v>1847</v>
      </c>
      <c r="G1848" s="34" t="s">
        <v>4985</v>
      </c>
      <c r="H1848">
        <v>18</v>
      </c>
      <c r="I1848" s="34" t="s">
        <v>6141</v>
      </c>
      <c r="J1848" s="34" t="s">
        <v>5007</v>
      </c>
      <c r="K1848" s="34" t="str">
        <f>VLOOKUP(J1848,[2]CodMpios!$B$347:$E$362,4,FALSE)</f>
        <v>18410 - La Montañita</v>
      </c>
      <c r="L1848" s="34" t="str">
        <f>VLOOKUP($J1848,[2]Coord_Mpios_X_Y!$B$2:$K$1123,9,FALSE)</f>
        <v>1,302860442333</v>
      </c>
      <c r="M1848" s="34" t="str">
        <f>VLOOKUP($J1848,[2]Coord_Mpios_X_Y!$B$2:$K$1123,10,FALSE)</f>
        <v>-75,235727318747</v>
      </c>
      <c r="N1848" s="34" t="s">
        <v>125</v>
      </c>
      <c r="O1848" s="34" t="s">
        <v>126</v>
      </c>
      <c r="Q1848" s="34" t="s">
        <v>127</v>
      </c>
      <c r="R1848" s="34">
        <v>26620944</v>
      </c>
      <c r="S1848" s="34" t="str">
        <f t="shared" si="140"/>
        <v>CC26620944</v>
      </c>
      <c r="T1848" s="34" t="s">
        <v>5006</v>
      </c>
      <c r="V1848" s="34" t="s">
        <v>1279</v>
      </c>
      <c r="W1848" s="34" t="s">
        <v>2471</v>
      </c>
      <c r="X1848" s="87">
        <v>24818</v>
      </c>
      <c r="Y1848">
        <v>55</v>
      </c>
      <c r="Z1848" s="36">
        <f>VLOOKUP($Y1848,[2]Edades!$A$3:$H$153,4,FALSE)</f>
        <v>5</v>
      </c>
      <c r="AA1848" s="34" t="str">
        <f>VLOOKUP($Y1848,[2]Edades!$A$3:$H$153,6,FALSE)</f>
        <v>5 - Adultez</v>
      </c>
      <c r="AB1848" s="34">
        <f>VLOOKUP($Y1848,[2]Edades!$A$3:$H$153,7,FALSE)</f>
        <v>12</v>
      </c>
      <c r="AC1848" s="34" t="str">
        <f>VLOOKUP($Y1848,[2]Edades!$A$3:$H$153,8,FALSE)</f>
        <v>55-59</v>
      </c>
      <c r="AD1848" s="34" t="s">
        <v>129</v>
      </c>
      <c r="AE1848" s="1">
        <v>2</v>
      </c>
      <c r="AF1848" s="34" t="s">
        <v>130</v>
      </c>
      <c r="AG1848" s="34" t="s">
        <v>2127</v>
      </c>
      <c r="AH1848" s="34" t="s">
        <v>2127</v>
      </c>
      <c r="AK1848" s="34" t="s">
        <v>125</v>
      </c>
      <c r="AM1848" s="34" t="s">
        <v>2127</v>
      </c>
      <c r="AN1848" s="36" t="s">
        <v>2127</v>
      </c>
      <c r="AO1848" s="36" t="s">
        <v>2127</v>
      </c>
      <c r="AP1848" s="34" t="s">
        <v>2127</v>
      </c>
      <c r="AQ1848" s="36" t="s">
        <v>2127</v>
      </c>
      <c r="AR1848" s="34" t="s">
        <v>6150</v>
      </c>
      <c r="AS1848" s="91" t="s">
        <v>7327</v>
      </c>
      <c r="AT1848" s="34">
        <v>3143132212</v>
      </c>
      <c r="AU1848" s="34" t="s">
        <v>2127</v>
      </c>
      <c r="AX1848" s="90"/>
      <c r="BA1848" s="91"/>
      <c r="BB1848" s="91"/>
      <c r="BC1848" s="91"/>
      <c r="BF1848" s="34" t="s">
        <v>4983</v>
      </c>
      <c r="BG1848" s="92" t="s">
        <v>2098</v>
      </c>
      <c r="BM1848" s="36" t="s">
        <v>131</v>
      </c>
      <c r="BN1848" s="34" t="s">
        <v>132</v>
      </c>
      <c r="BO1848" s="36">
        <v>0</v>
      </c>
      <c r="BQ1848" s="94"/>
      <c r="BS1848" s="36" t="s">
        <v>2127</v>
      </c>
      <c r="BU1848" s="95"/>
      <c r="BV1848" s="95"/>
      <c r="BW1848" s="61"/>
      <c r="BX1848" s="60"/>
      <c r="BY1848" s="59" t="str">
        <f t="shared" ca="1" si="141"/>
        <v/>
      </c>
      <c r="CD1848" s="68"/>
      <c r="CE1848" s="68"/>
      <c r="CF1848" s="67"/>
      <c r="CG1848"/>
      <c r="CH1848" s="2"/>
      <c r="CI1848" s="4" t="e">
        <f t="shared" si="142"/>
        <v>#DIV/0!</v>
      </c>
      <c r="CJ1848" s="5" t="str">
        <f t="shared" si="143"/>
        <v>SIN DATO</v>
      </c>
      <c r="CK1848" s="36">
        <v>0</v>
      </c>
      <c r="CL1848" s="66"/>
      <c r="CM1848" s="89">
        <v>44806</v>
      </c>
      <c r="CN1848" s="97"/>
      <c r="CP1848"/>
      <c r="CQ1848" s="65"/>
      <c r="CR1848" s="65"/>
      <c r="CS1848" s="98"/>
      <c r="CT1848"/>
      <c r="CU1848"/>
      <c r="CV1848" s="97"/>
      <c r="CW1848" s="2"/>
      <c r="CX1848" s="82"/>
      <c r="DG1848" s="64"/>
      <c r="DI1848" s="89"/>
      <c r="DJ1848" s="89"/>
      <c r="DN1848" s="34"/>
      <c r="DO1848" s="34"/>
      <c r="DP1848" s="34"/>
      <c r="DQ1848" s="34"/>
      <c r="DR1848" s="34"/>
      <c r="DS1848" s="34" t="s">
        <v>2127</v>
      </c>
      <c r="DT1848" s="34"/>
      <c r="DZ1848" t="s">
        <v>7941</v>
      </c>
      <c r="EB1848" s="4"/>
      <c r="EJ1848"/>
      <c r="EL1848" s="34"/>
      <c r="EN1848" s="34"/>
    </row>
    <row r="1849" spans="1:144" x14ac:dyDescent="0.25">
      <c r="A1849" s="85">
        <v>2022</v>
      </c>
      <c r="B1849" s="87">
        <v>44830</v>
      </c>
      <c r="C1849" t="s">
        <v>121</v>
      </c>
      <c r="D1849" t="s">
        <v>122</v>
      </c>
      <c r="E1849" s="34" t="s">
        <v>7938</v>
      </c>
      <c r="F1849" s="34">
        <f t="shared" si="144"/>
        <v>1848</v>
      </c>
      <c r="G1849" s="34" t="s">
        <v>4985</v>
      </c>
      <c r="H1849">
        <v>18</v>
      </c>
      <c r="I1849" s="34" t="s">
        <v>6141</v>
      </c>
      <c r="J1849" s="34" t="s">
        <v>4996</v>
      </c>
      <c r="K1849" s="34" t="str">
        <f>VLOOKUP(J1849,[2]CodMpios!$B$347:$E$362,4,FALSE)</f>
        <v>18247 - El Doncello</v>
      </c>
      <c r="L1849" s="34" t="str">
        <f>VLOOKUP($J1849,[2]Coord_Mpios_X_Y!$B$2:$K$1123,9,FALSE)</f>
        <v>1,791385903474</v>
      </c>
      <c r="M1849" s="34" t="str">
        <f>VLOOKUP($J1849,[2]Coord_Mpios_X_Y!$B$2:$K$1123,10,FALSE)</f>
        <v>-75,193944154894</v>
      </c>
      <c r="N1849" s="34" t="s">
        <v>125</v>
      </c>
      <c r="O1849" s="34" t="s">
        <v>126</v>
      </c>
      <c r="Q1849" s="34" t="s">
        <v>127</v>
      </c>
      <c r="R1849" s="34">
        <v>96353927</v>
      </c>
      <c r="S1849" s="34" t="str">
        <f t="shared" si="140"/>
        <v>CC96353927</v>
      </c>
      <c r="T1849" s="34" t="s">
        <v>5005</v>
      </c>
      <c r="V1849" s="34" t="s">
        <v>373</v>
      </c>
      <c r="W1849" s="34" t="s">
        <v>135</v>
      </c>
      <c r="X1849" s="87">
        <v>26114</v>
      </c>
      <c r="Y1849">
        <v>51</v>
      </c>
      <c r="Z1849" s="36">
        <f>VLOOKUP($Y1849,[2]Edades!$A$3:$H$153,4,FALSE)</f>
        <v>5</v>
      </c>
      <c r="AA1849" s="34" t="str">
        <f>VLOOKUP($Y1849,[2]Edades!$A$3:$H$153,6,FALSE)</f>
        <v>5 - Adultez</v>
      </c>
      <c r="AB1849" s="34">
        <f>VLOOKUP($Y1849,[2]Edades!$A$3:$H$153,7,FALSE)</f>
        <v>11</v>
      </c>
      <c r="AC1849" s="34" t="str">
        <f>VLOOKUP($Y1849,[2]Edades!$A$3:$H$153,8,FALSE)</f>
        <v>50-54</v>
      </c>
      <c r="AD1849" s="34" t="s">
        <v>146</v>
      </c>
      <c r="AE1849">
        <v>1</v>
      </c>
      <c r="AF1849" s="34" t="s">
        <v>130</v>
      </c>
      <c r="AG1849" s="34" t="s">
        <v>2127</v>
      </c>
      <c r="AH1849" s="34" t="s">
        <v>2127</v>
      </c>
      <c r="AK1849" s="34" t="s">
        <v>125</v>
      </c>
      <c r="AM1849" s="34" t="s">
        <v>2127</v>
      </c>
      <c r="AN1849" s="36" t="s">
        <v>2127</v>
      </c>
      <c r="AO1849" s="36" t="s">
        <v>2127</v>
      </c>
      <c r="AP1849" s="34" t="s">
        <v>2127</v>
      </c>
      <c r="AQ1849" s="36" t="s">
        <v>2127</v>
      </c>
      <c r="AR1849" s="34" t="s">
        <v>5189</v>
      </c>
      <c r="AS1849" s="91" t="s">
        <v>7906</v>
      </c>
      <c r="AT1849" s="34">
        <v>3106669402</v>
      </c>
      <c r="AU1849" s="34" t="s">
        <v>2127</v>
      </c>
      <c r="AX1849" s="90"/>
      <c r="BA1849" s="91"/>
      <c r="BB1849" s="91"/>
      <c r="BC1849" s="91"/>
      <c r="BF1849" s="34" t="s">
        <v>4983</v>
      </c>
      <c r="BG1849" s="92" t="s">
        <v>2098</v>
      </c>
      <c r="BM1849" s="36" t="s">
        <v>131</v>
      </c>
      <c r="BN1849" s="34" t="s">
        <v>132</v>
      </c>
      <c r="BO1849" s="36">
        <v>0</v>
      </c>
      <c r="BQ1849" s="94"/>
      <c r="BS1849" s="36" t="s">
        <v>2127</v>
      </c>
      <c r="BU1849" s="95"/>
      <c r="BV1849" s="95"/>
      <c r="BW1849" s="61"/>
      <c r="BX1849" s="60"/>
      <c r="BY1849" s="59" t="str">
        <f t="shared" ca="1" si="141"/>
        <v/>
      </c>
      <c r="CD1849" s="68"/>
      <c r="CE1849" s="68"/>
      <c r="CF1849" s="67"/>
      <c r="CG1849"/>
      <c r="CH1849" s="2"/>
      <c r="CI1849" s="4" t="e">
        <f t="shared" si="142"/>
        <v>#DIV/0!</v>
      </c>
      <c r="CJ1849" s="5" t="str">
        <f t="shared" si="143"/>
        <v>SIN DATO</v>
      </c>
      <c r="CK1849" s="36">
        <v>0</v>
      </c>
      <c r="CL1849" s="66"/>
      <c r="CM1849" s="89">
        <v>44806</v>
      </c>
      <c r="CN1849" s="97"/>
      <c r="CP1849"/>
      <c r="CQ1849" s="65"/>
      <c r="CR1849" s="65"/>
      <c r="CS1849" s="98"/>
      <c r="CT1849"/>
      <c r="CU1849"/>
      <c r="CV1849" s="97"/>
      <c r="CW1849" s="2"/>
      <c r="CX1849" s="82"/>
      <c r="DG1849" s="64"/>
      <c r="DI1849" s="89"/>
      <c r="DJ1849" s="89"/>
      <c r="DN1849" s="34"/>
      <c r="DO1849" s="34"/>
      <c r="DP1849" s="34"/>
      <c r="DQ1849" s="34"/>
      <c r="DR1849" s="34"/>
      <c r="DS1849" s="34" t="s">
        <v>2127</v>
      </c>
      <c r="DT1849" s="34"/>
      <c r="DZ1849" t="s">
        <v>7941</v>
      </c>
      <c r="EB1849" s="4"/>
      <c r="EJ1849"/>
      <c r="EL1849" s="34"/>
      <c r="EN1849" s="34"/>
    </row>
    <row r="1850" spans="1:144" x14ac:dyDescent="0.25">
      <c r="A1850" s="85">
        <v>2022</v>
      </c>
      <c r="B1850" s="87">
        <v>44830</v>
      </c>
      <c r="C1850" t="s">
        <v>121</v>
      </c>
      <c r="D1850" t="s">
        <v>122</v>
      </c>
      <c r="E1850" s="34" t="s">
        <v>7938</v>
      </c>
      <c r="F1850" s="34">
        <f t="shared" si="144"/>
        <v>1849</v>
      </c>
      <c r="G1850" s="34" t="s">
        <v>4985</v>
      </c>
      <c r="H1850">
        <v>18</v>
      </c>
      <c r="I1850" s="34" t="s">
        <v>6141</v>
      </c>
      <c r="J1850" s="34" t="s">
        <v>4991</v>
      </c>
      <c r="K1850" s="34" t="str">
        <f>VLOOKUP(J1850,[2]CodMpios!$B$347:$E$362,4,FALSE)</f>
        <v>18592 - Puerto Rico</v>
      </c>
      <c r="L1850" s="34" t="str">
        <f>VLOOKUP($J1850,[2]Coord_Mpios_X_Y!$B$2:$K$1123,9,FALSE)</f>
        <v>2,018940891255</v>
      </c>
      <c r="M1850" s="34" t="str">
        <f>VLOOKUP($J1850,[2]Coord_Mpios_X_Y!$B$2:$K$1123,10,FALSE)</f>
        <v>-75,073086267336</v>
      </c>
      <c r="N1850" s="34" t="s">
        <v>139</v>
      </c>
      <c r="O1850" s="34" t="s">
        <v>126</v>
      </c>
      <c r="Q1850" s="34" t="s">
        <v>127</v>
      </c>
      <c r="R1850" s="34">
        <v>17633270</v>
      </c>
      <c r="S1850" s="34" t="str">
        <f t="shared" si="140"/>
        <v>CC17633270</v>
      </c>
      <c r="T1850" s="34" t="s">
        <v>983</v>
      </c>
      <c r="U1850" s="34" t="s">
        <v>5004</v>
      </c>
      <c r="V1850" s="34" t="s">
        <v>5003</v>
      </c>
      <c r="W1850" s="34" t="s">
        <v>763</v>
      </c>
      <c r="X1850" s="87">
        <v>22543</v>
      </c>
      <c r="Y1850">
        <v>61</v>
      </c>
      <c r="Z1850" s="36">
        <f>VLOOKUP($Y1850,[2]Edades!$A$3:$H$153,4,FALSE)</f>
        <v>6</v>
      </c>
      <c r="AA1850" s="34" t="str">
        <f>VLOOKUP($Y1850,[2]Edades!$A$3:$H$153,6,FALSE)</f>
        <v>6 - Persona mayor</v>
      </c>
      <c r="AB1850" s="34">
        <f>VLOOKUP($Y1850,[2]Edades!$A$3:$H$153,7,FALSE)</f>
        <v>13</v>
      </c>
      <c r="AC1850" s="34" t="str">
        <f>VLOOKUP($Y1850,[2]Edades!$A$3:$H$153,8,FALSE)</f>
        <v>60-64</v>
      </c>
      <c r="AD1850" s="34" t="s">
        <v>146</v>
      </c>
      <c r="AE1850">
        <v>1</v>
      </c>
      <c r="AF1850" s="34" t="s">
        <v>2137</v>
      </c>
      <c r="AG1850" s="34" t="s">
        <v>2127</v>
      </c>
      <c r="AH1850" s="34" t="s">
        <v>2127</v>
      </c>
      <c r="AK1850" s="34" t="s">
        <v>2127</v>
      </c>
      <c r="AM1850" s="34" t="s">
        <v>2127</v>
      </c>
      <c r="AN1850" s="36" t="s">
        <v>2127</v>
      </c>
      <c r="AO1850" s="36" t="s">
        <v>2127</v>
      </c>
      <c r="AP1850" s="34" t="s">
        <v>2127</v>
      </c>
      <c r="AQ1850" s="36" t="s">
        <v>2127</v>
      </c>
      <c r="AR1850" s="34" t="s">
        <v>6151</v>
      </c>
      <c r="AS1850" s="91"/>
      <c r="AT1850" s="34"/>
      <c r="AU1850" s="34" t="s">
        <v>2127</v>
      </c>
      <c r="AX1850" s="90"/>
      <c r="BA1850" s="91"/>
      <c r="BB1850" s="91"/>
      <c r="BC1850" s="91"/>
      <c r="BF1850" s="34" t="s">
        <v>4983</v>
      </c>
      <c r="BG1850" s="92"/>
      <c r="BM1850" s="45" t="s">
        <v>2127</v>
      </c>
      <c r="BN1850" s="93" t="s">
        <v>2127</v>
      </c>
      <c r="BO1850">
        <v>0</v>
      </c>
      <c r="BQ1850" s="94"/>
      <c r="BS1850" s="36" t="s">
        <v>2127</v>
      </c>
      <c r="BU1850" s="95"/>
      <c r="BV1850" s="95"/>
      <c r="BW1850" s="61"/>
      <c r="BX1850" s="60"/>
      <c r="BY1850" s="59" t="str">
        <f t="shared" ca="1" si="141"/>
        <v/>
      </c>
      <c r="CD1850" s="68"/>
      <c r="CE1850" s="68"/>
      <c r="CF1850" s="67"/>
      <c r="CG1850"/>
      <c r="CH1850" s="2"/>
      <c r="CI1850" s="4" t="e">
        <f t="shared" si="142"/>
        <v>#DIV/0!</v>
      </c>
      <c r="CJ1850" s="5" t="str">
        <f t="shared" si="143"/>
        <v>SIN DATO</v>
      </c>
      <c r="CK1850" s="36">
        <v>0</v>
      </c>
      <c r="CL1850" s="66"/>
      <c r="CN1850" s="97"/>
      <c r="CP1850"/>
      <c r="CQ1850" s="65"/>
      <c r="CR1850" s="65"/>
      <c r="CS1850" s="98"/>
      <c r="CT1850"/>
      <c r="CU1850"/>
      <c r="CV1850" s="97"/>
      <c r="CW1850" s="2"/>
      <c r="CX1850" s="82"/>
      <c r="DG1850" s="64"/>
      <c r="DI1850" s="89"/>
      <c r="DJ1850" s="89"/>
      <c r="DN1850" s="34"/>
      <c r="DO1850" s="34"/>
      <c r="DP1850" s="34"/>
      <c r="DQ1850" s="34"/>
      <c r="DR1850" s="34"/>
      <c r="DS1850" s="34" t="s">
        <v>2127</v>
      </c>
      <c r="DT1850" s="34"/>
      <c r="DZ1850" t="s">
        <v>7941</v>
      </c>
      <c r="EB1850" s="4"/>
      <c r="EJ1850"/>
      <c r="EL1850" s="34"/>
      <c r="EN1850" s="34"/>
    </row>
    <row r="1851" spans="1:144" x14ac:dyDescent="0.25">
      <c r="A1851" s="85">
        <v>2022</v>
      </c>
      <c r="B1851" s="87">
        <v>44830</v>
      </c>
      <c r="C1851" t="s">
        <v>121</v>
      </c>
      <c r="D1851" t="s">
        <v>122</v>
      </c>
      <c r="E1851" s="34" t="s">
        <v>7938</v>
      </c>
      <c r="F1851" s="34">
        <f t="shared" si="144"/>
        <v>1850</v>
      </c>
      <c r="G1851" s="34" t="s">
        <v>4985</v>
      </c>
      <c r="H1851">
        <v>18</v>
      </c>
      <c r="I1851" s="34" t="s">
        <v>6141</v>
      </c>
      <c r="J1851" s="34" t="s">
        <v>5002</v>
      </c>
      <c r="K1851" s="34" t="str">
        <f>VLOOKUP(J1851,[2]CodMpios!$B$347:$E$362,4,FALSE)</f>
        <v>18860 - Valparaíso</v>
      </c>
      <c r="L1851" s="34" t="str">
        <f>VLOOKUP($J1851,[2]Coord_Mpios_X_Y!$B$2:$K$1123,9,FALSE)</f>
        <v>1,061292206570</v>
      </c>
      <c r="M1851" s="34" t="str">
        <f>VLOOKUP($J1851,[2]Coord_Mpios_X_Y!$B$2:$K$1123,10,FALSE)</f>
        <v>-75,627047667443</v>
      </c>
      <c r="N1851" s="34" t="s">
        <v>125</v>
      </c>
      <c r="O1851" s="34" t="s">
        <v>126</v>
      </c>
      <c r="Q1851" s="34" t="s">
        <v>127</v>
      </c>
      <c r="R1851" s="34">
        <v>76334909</v>
      </c>
      <c r="S1851" s="34" t="str">
        <f t="shared" si="140"/>
        <v>CC76334909</v>
      </c>
      <c r="T1851" s="34" t="s">
        <v>5001</v>
      </c>
      <c r="U1851" s="34" t="s">
        <v>5000</v>
      </c>
      <c r="V1851" s="34" t="s">
        <v>732</v>
      </c>
      <c r="W1851" s="34" t="s">
        <v>222</v>
      </c>
      <c r="X1851" s="87">
        <v>28349</v>
      </c>
      <c r="Y1851">
        <v>45</v>
      </c>
      <c r="Z1851" s="36">
        <f>VLOOKUP($Y1851,[2]Edades!$A$3:$H$153,4,FALSE)</f>
        <v>5</v>
      </c>
      <c r="AA1851" s="34" t="str">
        <f>VLOOKUP($Y1851,[2]Edades!$A$3:$H$153,6,FALSE)</f>
        <v>5 - Adultez</v>
      </c>
      <c r="AB1851" s="34">
        <f>VLOOKUP($Y1851,[2]Edades!$A$3:$H$153,7,FALSE)</f>
        <v>10</v>
      </c>
      <c r="AC1851" s="34" t="str">
        <f>VLOOKUP($Y1851,[2]Edades!$A$3:$H$153,8,FALSE)</f>
        <v>45-49</v>
      </c>
      <c r="AD1851" s="34" t="s">
        <v>146</v>
      </c>
      <c r="AE1851">
        <v>1</v>
      </c>
      <c r="AF1851" s="34" t="s">
        <v>130</v>
      </c>
      <c r="AG1851" s="34" t="s">
        <v>2127</v>
      </c>
      <c r="AH1851" s="34" t="s">
        <v>2127</v>
      </c>
      <c r="AK1851" s="34" t="s">
        <v>125</v>
      </c>
      <c r="AM1851" s="34" t="s">
        <v>2127</v>
      </c>
      <c r="AN1851" s="36" t="s">
        <v>2127</v>
      </c>
      <c r="AO1851" s="36" t="s">
        <v>2127</v>
      </c>
      <c r="AP1851" s="34" t="s">
        <v>2127</v>
      </c>
      <c r="AQ1851" s="36" t="s">
        <v>2127</v>
      </c>
      <c r="AR1851" s="34" t="s">
        <v>5262</v>
      </c>
      <c r="AS1851" s="91" t="s">
        <v>7907</v>
      </c>
      <c r="AT1851" s="34">
        <v>3104341488</v>
      </c>
      <c r="AU1851" s="34" t="s">
        <v>2127</v>
      </c>
      <c r="AX1851" s="90"/>
      <c r="BA1851" s="91"/>
      <c r="BB1851" s="91"/>
      <c r="BC1851" s="91"/>
      <c r="BF1851" s="34" t="s">
        <v>4983</v>
      </c>
      <c r="BG1851" s="92" t="s">
        <v>2098</v>
      </c>
      <c r="BM1851" s="36" t="s">
        <v>131</v>
      </c>
      <c r="BN1851" s="34" t="s">
        <v>132</v>
      </c>
      <c r="BO1851" s="36">
        <v>0</v>
      </c>
      <c r="BQ1851" s="94"/>
      <c r="BS1851" s="36" t="s">
        <v>2127</v>
      </c>
      <c r="BU1851" s="95"/>
      <c r="BV1851" s="95"/>
      <c r="BW1851" s="61"/>
      <c r="BX1851" s="60"/>
      <c r="BY1851" s="59" t="str">
        <f t="shared" ca="1" si="141"/>
        <v/>
      </c>
      <c r="CD1851" s="68"/>
      <c r="CE1851" s="68"/>
      <c r="CF1851" s="67"/>
      <c r="CG1851"/>
      <c r="CH1851" s="2"/>
      <c r="CI1851" s="4" t="e">
        <f t="shared" si="142"/>
        <v>#DIV/0!</v>
      </c>
      <c r="CJ1851" s="5" t="str">
        <f t="shared" si="143"/>
        <v>SIN DATO</v>
      </c>
      <c r="CK1851" s="36">
        <v>0</v>
      </c>
      <c r="CL1851" s="66"/>
      <c r="CM1851" s="89">
        <v>44748</v>
      </c>
      <c r="CN1851" s="97"/>
      <c r="CP1851"/>
      <c r="CQ1851" s="65"/>
      <c r="CR1851" s="65"/>
      <c r="CS1851" s="98"/>
      <c r="CT1851"/>
      <c r="CU1851"/>
      <c r="CV1851" s="97"/>
      <c r="CW1851" s="2"/>
      <c r="CX1851" s="82"/>
      <c r="DG1851" s="64"/>
      <c r="DI1851" s="89"/>
      <c r="DJ1851" s="89"/>
      <c r="DN1851" s="34"/>
      <c r="DO1851" s="34"/>
      <c r="DP1851" s="34"/>
      <c r="DQ1851" s="34"/>
      <c r="DR1851" s="34"/>
      <c r="DS1851" s="34" t="s">
        <v>2127</v>
      </c>
      <c r="DT1851" s="34"/>
      <c r="DZ1851" t="s">
        <v>7941</v>
      </c>
      <c r="EB1851" s="4"/>
      <c r="EJ1851"/>
      <c r="EL1851" s="34"/>
      <c r="EN1851" s="34"/>
    </row>
    <row r="1852" spans="1:144" x14ac:dyDescent="0.25">
      <c r="A1852" s="85">
        <v>2022</v>
      </c>
      <c r="B1852" s="87">
        <v>44830</v>
      </c>
      <c r="C1852" t="s">
        <v>121</v>
      </c>
      <c r="D1852" t="s">
        <v>122</v>
      </c>
      <c r="E1852" s="34" t="s">
        <v>7938</v>
      </c>
      <c r="F1852" s="34">
        <f t="shared" si="144"/>
        <v>1851</v>
      </c>
      <c r="G1852" s="34" t="s">
        <v>4985</v>
      </c>
      <c r="H1852">
        <v>18</v>
      </c>
      <c r="I1852" s="34" t="s">
        <v>6141</v>
      </c>
      <c r="J1852" s="34" t="s">
        <v>4988</v>
      </c>
      <c r="K1852" s="34" t="str">
        <f>VLOOKUP(J1852,[2]CodMpios!$B$347:$E$362,4,FALSE)</f>
        <v>18001 - Florencia</v>
      </c>
      <c r="L1852" s="34" t="str">
        <f>VLOOKUP($J1852,[2]Coord_Mpios_X_Y!$B$2:$K$1123,9,FALSE)</f>
        <v>1,749138703818</v>
      </c>
      <c r="M1852" s="34" t="str">
        <f>VLOOKUP($J1852,[2]Coord_Mpios_X_Y!$B$2:$K$1123,10,FALSE)</f>
        <v>-75,558239064333</v>
      </c>
      <c r="N1852" s="34" t="s">
        <v>139</v>
      </c>
      <c r="O1852" s="34" t="s">
        <v>126</v>
      </c>
      <c r="Q1852" s="34" t="s">
        <v>127</v>
      </c>
      <c r="R1852" s="34">
        <v>40086977</v>
      </c>
      <c r="S1852" s="34" t="str">
        <f t="shared" si="140"/>
        <v>CC40086977</v>
      </c>
      <c r="T1852" s="34" t="s">
        <v>2331</v>
      </c>
      <c r="V1852" s="34" t="s">
        <v>4999</v>
      </c>
      <c r="W1852" s="34" t="s">
        <v>969</v>
      </c>
      <c r="X1852" s="87">
        <v>26282</v>
      </c>
      <c r="Y1852">
        <v>51</v>
      </c>
      <c r="Z1852" s="36">
        <f>VLOOKUP($Y1852,[2]Edades!$A$3:$H$153,4,FALSE)</f>
        <v>5</v>
      </c>
      <c r="AA1852" s="34" t="str">
        <f>VLOOKUP($Y1852,[2]Edades!$A$3:$H$153,6,FALSE)</f>
        <v>5 - Adultez</v>
      </c>
      <c r="AB1852" s="34">
        <f>VLOOKUP($Y1852,[2]Edades!$A$3:$H$153,7,FALSE)</f>
        <v>11</v>
      </c>
      <c r="AC1852" s="34" t="str">
        <f>VLOOKUP($Y1852,[2]Edades!$A$3:$H$153,8,FALSE)</f>
        <v>50-54</v>
      </c>
      <c r="AD1852" s="34" t="s">
        <v>129</v>
      </c>
      <c r="AE1852" s="1">
        <v>2</v>
      </c>
      <c r="AF1852" s="34" t="s">
        <v>130</v>
      </c>
      <c r="AG1852" s="34" t="s">
        <v>2127</v>
      </c>
      <c r="AH1852" s="34" t="s">
        <v>2127</v>
      </c>
      <c r="AK1852" s="34" t="s">
        <v>139</v>
      </c>
      <c r="AM1852" s="34" t="s">
        <v>2127</v>
      </c>
      <c r="AN1852" s="36" t="s">
        <v>2127</v>
      </c>
      <c r="AO1852" s="36" t="s">
        <v>2127</v>
      </c>
      <c r="AP1852" s="34" t="s">
        <v>2127</v>
      </c>
      <c r="AQ1852" s="36" t="s">
        <v>2127</v>
      </c>
      <c r="AR1852" s="34" t="s">
        <v>2098</v>
      </c>
      <c r="AS1852" s="91" t="s">
        <v>7908</v>
      </c>
      <c r="AT1852" s="34">
        <v>3214384449</v>
      </c>
      <c r="AU1852" s="34" t="s">
        <v>2127</v>
      </c>
      <c r="AX1852" s="90"/>
      <c r="BA1852" s="91"/>
      <c r="BB1852" s="91"/>
      <c r="BC1852" s="91"/>
      <c r="BF1852" s="34" t="s">
        <v>4983</v>
      </c>
      <c r="BG1852" s="92" t="s">
        <v>2098</v>
      </c>
      <c r="BM1852" s="36" t="s">
        <v>131</v>
      </c>
      <c r="BN1852" s="34" t="s">
        <v>132</v>
      </c>
      <c r="BO1852" s="36">
        <v>0</v>
      </c>
      <c r="BQ1852" s="94"/>
      <c r="BS1852" s="36" t="s">
        <v>2127</v>
      </c>
      <c r="BU1852" s="95"/>
      <c r="BV1852" s="95"/>
      <c r="BW1852" s="61"/>
      <c r="BX1852" s="60"/>
      <c r="BY1852" s="59" t="str">
        <f t="shared" ca="1" si="141"/>
        <v/>
      </c>
      <c r="CD1852" s="68"/>
      <c r="CE1852" s="68"/>
      <c r="CF1852" s="67"/>
      <c r="CG1852"/>
      <c r="CH1852" s="2"/>
      <c r="CI1852" s="4" t="e">
        <f t="shared" si="142"/>
        <v>#DIV/0!</v>
      </c>
      <c r="CJ1852" s="5" t="str">
        <f t="shared" si="143"/>
        <v>SIN DATO</v>
      </c>
      <c r="CK1852" s="36">
        <v>0</v>
      </c>
      <c r="CL1852" s="66"/>
      <c r="CN1852" s="97"/>
      <c r="CP1852"/>
      <c r="CQ1852" s="65"/>
      <c r="CR1852" s="65"/>
      <c r="CS1852" s="98"/>
      <c r="CT1852"/>
      <c r="CU1852"/>
      <c r="CV1852" s="97"/>
      <c r="CW1852" s="2"/>
      <c r="CX1852" s="82"/>
      <c r="DG1852" s="64"/>
      <c r="DI1852" s="89"/>
      <c r="DJ1852" s="89"/>
      <c r="DN1852" s="34"/>
      <c r="DO1852" s="34"/>
      <c r="DP1852" s="34"/>
      <c r="DQ1852" s="34"/>
      <c r="DR1852" s="34"/>
      <c r="DS1852" s="34" t="s">
        <v>2127</v>
      </c>
      <c r="DT1852" s="34"/>
      <c r="DZ1852" t="s">
        <v>7941</v>
      </c>
      <c r="EB1852" s="4"/>
      <c r="EJ1852"/>
      <c r="EL1852" s="34"/>
      <c r="EN1852" s="34"/>
    </row>
    <row r="1853" spans="1:144" x14ac:dyDescent="0.25">
      <c r="A1853" s="85">
        <v>2022</v>
      </c>
      <c r="B1853" s="87">
        <v>44830</v>
      </c>
      <c r="C1853" t="s">
        <v>121</v>
      </c>
      <c r="D1853" t="s">
        <v>122</v>
      </c>
      <c r="E1853" s="34" t="s">
        <v>7938</v>
      </c>
      <c r="F1853" s="34">
        <f t="shared" si="144"/>
        <v>1852</v>
      </c>
      <c r="G1853" s="34" t="s">
        <v>4985</v>
      </c>
      <c r="H1853">
        <v>18</v>
      </c>
      <c r="I1853" s="34" t="s">
        <v>6141</v>
      </c>
      <c r="J1853" s="34" t="s">
        <v>4991</v>
      </c>
      <c r="K1853" s="34" t="str">
        <f>VLOOKUP(J1853,[2]CodMpios!$B$347:$E$362,4,FALSE)</f>
        <v>18592 - Puerto Rico</v>
      </c>
      <c r="L1853" s="34" t="str">
        <f>VLOOKUP($J1853,[2]Coord_Mpios_X_Y!$B$2:$K$1123,9,FALSE)</f>
        <v>2,018940891255</v>
      </c>
      <c r="M1853" s="34" t="str">
        <f>VLOOKUP($J1853,[2]Coord_Mpios_X_Y!$B$2:$K$1123,10,FALSE)</f>
        <v>-75,073086267336</v>
      </c>
      <c r="N1853" s="34" t="s">
        <v>139</v>
      </c>
      <c r="O1853" s="34" t="s">
        <v>126</v>
      </c>
      <c r="Q1853" s="34" t="s">
        <v>127</v>
      </c>
      <c r="R1853" s="34">
        <v>4665064</v>
      </c>
      <c r="S1853" s="34" t="str">
        <f t="shared" si="140"/>
        <v>CC4665064</v>
      </c>
      <c r="T1853" s="34" t="s">
        <v>983</v>
      </c>
      <c r="U1853" s="34" t="s">
        <v>2160</v>
      </c>
      <c r="V1853" s="34" t="s">
        <v>356</v>
      </c>
      <c r="W1853" s="34" t="s">
        <v>215</v>
      </c>
      <c r="X1853" s="87">
        <v>14013</v>
      </c>
      <c r="Y1853">
        <v>84</v>
      </c>
      <c r="Z1853" s="36">
        <f>VLOOKUP($Y1853,[2]Edades!$A$3:$H$153,4,FALSE)</f>
        <v>6</v>
      </c>
      <c r="AA1853" s="34" t="str">
        <f>VLOOKUP($Y1853,[2]Edades!$A$3:$H$153,6,FALSE)</f>
        <v>6 - Persona mayor</v>
      </c>
      <c r="AB1853" s="34">
        <f>VLOOKUP($Y1853,[2]Edades!$A$3:$H$153,7,FALSE)</f>
        <v>17</v>
      </c>
      <c r="AC1853" s="34" t="str">
        <f>VLOOKUP($Y1853,[2]Edades!$A$3:$H$153,8,FALSE)</f>
        <v>80 Y MÁS</v>
      </c>
      <c r="AD1853" s="34" t="s">
        <v>146</v>
      </c>
      <c r="AE1853">
        <v>1</v>
      </c>
      <c r="AF1853" s="34" t="s">
        <v>2137</v>
      </c>
      <c r="AG1853" s="34" t="s">
        <v>2127</v>
      </c>
      <c r="AH1853" s="34" t="s">
        <v>2127</v>
      </c>
      <c r="AK1853" s="34" t="s">
        <v>139</v>
      </c>
      <c r="AM1853" s="34" t="s">
        <v>2127</v>
      </c>
      <c r="AN1853" s="36" t="s">
        <v>2127</v>
      </c>
      <c r="AO1853" s="36" t="s">
        <v>2127</v>
      </c>
      <c r="AP1853" s="34" t="s">
        <v>2127</v>
      </c>
      <c r="AQ1853" s="36" t="s">
        <v>2127</v>
      </c>
      <c r="AR1853" s="34" t="s">
        <v>4989</v>
      </c>
      <c r="AS1853" s="91" t="s">
        <v>7909</v>
      </c>
      <c r="AT1853" s="34">
        <v>3115215004</v>
      </c>
      <c r="AU1853" s="34" t="s">
        <v>2127</v>
      </c>
      <c r="AX1853" s="90"/>
      <c r="BA1853" s="91"/>
      <c r="BB1853" s="91"/>
      <c r="BC1853" s="91"/>
      <c r="BF1853" s="34" t="s">
        <v>4983</v>
      </c>
      <c r="BG1853" s="92" t="s">
        <v>2098</v>
      </c>
      <c r="BM1853" s="36" t="s">
        <v>131</v>
      </c>
      <c r="BN1853" s="34" t="s">
        <v>132</v>
      </c>
      <c r="BO1853" s="36">
        <v>0</v>
      </c>
      <c r="BQ1853" s="94"/>
      <c r="BS1853" s="36" t="s">
        <v>2127</v>
      </c>
      <c r="BU1853" s="95"/>
      <c r="BV1853" s="95"/>
      <c r="BW1853" s="61"/>
      <c r="BX1853" s="60"/>
      <c r="BY1853" s="59" t="str">
        <f t="shared" ca="1" si="141"/>
        <v/>
      </c>
      <c r="CD1853" s="68"/>
      <c r="CE1853" s="68"/>
      <c r="CF1853" s="67"/>
      <c r="CG1853"/>
      <c r="CH1853" s="2"/>
      <c r="CI1853" s="4" t="e">
        <f t="shared" si="142"/>
        <v>#DIV/0!</v>
      </c>
      <c r="CJ1853" s="5" t="str">
        <f t="shared" si="143"/>
        <v>SIN DATO</v>
      </c>
      <c r="CK1853" s="36">
        <v>0</v>
      </c>
      <c r="CL1853" s="66"/>
      <c r="CN1853" s="97"/>
      <c r="CP1853"/>
      <c r="CQ1853" s="65"/>
      <c r="CR1853" s="65"/>
      <c r="CS1853" s="98"/>
      <c r="CT1853"/>
      <c r="CU1853"/>
      <c r="CV1853" s="97"/>
      <c r="CW1853" s="2"/>
      <c r="CX1853" s="82"/>
      <c r="DG1853" s="64"/>
      <c r="DI1853" s="89"/>
      <c r="DJ1853" s="89"/>
      <c r="DN1853" s="34"/>
      <c r="DO1853" s="34"/>
      <c r="DP1853" s="34"/>
      <c r="DQ1853" s="34"/>
      <c r="DR1853" s="34"/>
      <c r="DS1853" s="34" t="s">
        <v>2127</v>
      </c>
      <c r="DT1853" s="34"/>
      <c r="DZ1853" t="s">
        <v>7941</v>
      </c>
      <c r="EB1853" s="4"/>
      <c r="EJ1853"/>
      <c r="EL1853" s="34"/>
      <c r="EN1853" s="34"/>
    </row>
    <row r="1854" spans="1:144" x14ac:dyDescent="0.25">
      <c r="A1854" s="85">
        <v>2022</v>
      </c>
      <c r="B1854" s="87">
        <v>44830</v>
      </c>
      <c r="C1854" t="s">
        <v>121</v>
      </c>
      <c r="D1854" t="s">
        <v>122</v>
      </c>
      <c r="E1854" s="34" t="s">
        <v>7938</v>
      </c>
      <c r="F1854" s="34">
        <f t="shared" si="144"/>
        <v>1853</v>
      </c>
      <c r="G1854" s="34" t="s">
        <v>4985</v>
      </c>
      <c r="H1854">
        <v>18</v>
      </c>
      <c r="I1854" s="34" t="s">
        <v>6141</v>
      </c>
      <c r="J1854" s="34" t="s">
        <v>4998</v>
      </c>
      <c r="K1854" s="34" t="str">
        <f>VLOOKUP(J1854,[2]CodMpios!$B$347:$E$362,4,FALSE)</f>
        <v>18460 - Milán</v>
      </c>
      <c r="L1854" s="34" t="str">
        <f>VLOOKUP($J1854,[2]Coord_Mpios_X_Y!$B$2:$K$1123,9,FALSE)</f>
        <v>1,146692553938</v>
      </c>
      <c r="M1854" s="34" t="str">
        <f>VLOOKUP($J1854,[2]Coord_Mpios_X_Y!$B$2:$K$1123,10,FALSE)</f>
        <v>-75,386647638375</v>
      </c>
      <c r="N1854" s="34" t="s">
        <v>125</v>
      </c>
      <c r="O1854" s="34" t="s">
        <v>126</v>
      </c>
      <c r="Q1854" s="34" t="s">
        <v>127</v>
      </c>
      <c r="R1854" s="34">
        <v>40756478</v>
      </c>
      <c r="S1854" s="34" t="str">
        <f t="shared" si="140"/>
        <v>CC40756478</v>
      </c>
      <c r="T1854" s="34" t="s">
        <v>352</v>
      </c>
      <c r="V1854" s="34" t="s">
        <v>4997</v>
      </c>
      <c r="W1854" s="34" t="s">
        <v>312</v>
      </c>
      <c r="X1854" s="87">
        <v>19342</v>
      </c>
      <c r="Y1854">
        <v>70</v>
      </c>
      <c r="Z1854" s="36">
        <f>VLOOKUP($Y1854,[2]Edades!$A$3:$H$153,4,FALSE)</f>
        <v>6</v>
      </c>
      <c r="AA1854" s="34" t="str">
        <f>VLOOKUP($Y1854,[2]Edades!$A$3:$H$153,6,FALSE)</f>
        <v>6 - Persona mayor</v>
      </c>
      <c r="AB1854" s="34">
        <f>VLOOKUP($Y1854,[2]Edades!$A$3:$H$153,7,FALSE)</f>
        <v>15</v>
      </c>
      <c r="AC1854" s="34" t="str">
        <f>VLOOKUP($Y1854,[2]Edades!$A$3:$H$153,8,FALSE)</f>
        <v>70-74</v>
      </c>
      <c r="AD1854" s="34" t="s">
        <v>129</v>
      </c>
      <c r="AE1854" s="1">
        <v>2</v>
      </c>
      <c r="AF1854" s="34" t="s">
        <v>2137</v>
      </c>
      <c r="AG1854" s="34" t="s">
        <v>2127</v>
      </c>
      <c r="AH1854" s="34" t="s">
        <v>2127</v>
      </c>
      <c r="AK1854" s="34" t="s">
        <v>125</v>
      </c>
      <c r="AM1854" s="34" t="s">
        <v>2127</v>
      </c>
      <c r="AN1854" s="36" t="s">
        <v>2127</v>
      </c>
      <c r="AO1854" s="36" t="s">
        <v>2127</v>
      </c>
      <c r="AP1854" s="34" t="s">
        <v>2127</v>
      </c>
      <c r="AQ1854" s="36" t="s">
        <v>2127</v>
      </c>
      <c r="AR1854" s="34" t="s">
        <v>2098</v>
      </c>
      <c r="AS1854" s="91" t="s">
        <v>7910</v>
      </c>
      <c r="AT1854" s="34">
        <v>3123363437</v>
      </c>
      <c r="AU1854" s="34" t="s">
        <v>2127</v>
      </c>
      <c r="AX1854" s="90"/>
      <c r="BA1854" s="91"/>
      <c r="BB1854" s="91"/>
      <c r="BC1854" s="91"/>
      <c r="BF1854" s="34" t="s">
        <v>4983</v>
      </c>
      <c r="BG1854" s="92" t="s">
        <v>2098</v>
      </c>
      <c r="BM1854" s="36" t="s">
        <v>131</v>
      </c>
      <c r="BN1854" s="34" t="s">
        <v>132</v>
      </c>
      <c r="BO1854" s="36">
        <v>0</v>
      </c>
      <c r="BQ1854" s="94"/>
      <c r="BS1854" s="36" t="s">
        <v>2127</v>
      </c>
      <c r="BU1854" s="95"/>
      <c r="BV1854" s="95"/>
      <c r="BW1854" s="61"/>
      <c r="BX1854" s="60"/>
      <c r="BY1854" s="59" t="str">
        <f t="shared" ca="1" si="141"/>
        <v/>
      </c>
      <c r="CD1854" s="68"/>
      <c r="CE1854" s="68"/>
      <c r="CF1854" s="67"/>
      <c r="CG1854"/>
      <c r="CH1854" s="2"/>
      <c r="CI1854" s="4" t="e">
        <f t="shared" si="142"/>
        <v>#DIV/0!</v>
      </c>
      <c r="CJ1854" s="5" t="str">
        <f t="shared" si="143"/>
        <v>SIN DATO</v>
      </c>
      <c r="CK1854" s="36">
        <v>0</v>
      </c>
      <c r="CL1854" s="66"/>
      <c r="CM1854" s="89">
        <v>44811</v>
      </c>
      <c r="CN1854" s="97"/>
      <c r="CP1854"/>
      <c r="CQ1854" s="65"/>
      <c r="CR1854" s="65"/>
      <c r="CS1854" s="98"/>
      <c r="CT1854"/>
      <c r="CU1854"/>
      <c r="CV1854" s="97"/>
      <c r="CW1854" s="2"/>
      <c r="CX1854" s="82"/>
      <c r="DG1854" s="64"/>
      <c r="DI1854" s="89"/>
      <c r="DJ1854" s="89"/>
      <c r="DN1854" s="34"/>
      <c r="DO1854" s="34"/>
      <c r="DP1854" s="34"/>
      <c r="DQ1854" s="34"/>
      <c r="DR1854" s="34"/>
      <c r="DS1854" s="34" t="s">
        <v>2127</v>
      </c>
      <c r="DT1854" s="34"/>
      <c r="DY1854" s="1">
        <v>2</v>
      </c>
      <c r="DZ1854" t="s">
        <v>7941</v>
      </c>
      <c r="EB1854" s="4">
        <v>126</v>
      </c>
      <c r="EH1854" s="4">
        <v>8.4</v>
      </c>
      <c r="EJ1854"/>
      <c r="EL1854" s="34"/>
      <c r="EN1854" s="34"/>
    </row>
    <row r="1855" spans="1:144" x14ac:dyDescent="0.25">
      <c r="A1855" s="85">
        <v>2022</v>
      </c>
      <c r="B1855" s="87">
        <v>44830</v>
      </c>
      <c r="C1855" t="s">
        <v>121</v>
      </c>
      <c r="D1855" t="s">
        <v>122</v>
      </c>
      <c r="E1855" s="34" t="s">
        <v>7938</v>
      </c>
      <c r="F1855" s="34">
        <f t="shared" si="144"/>
        <v>1854</v>
      </c>
      <c r="G1855" s="34" t="s">
        <v>4985</v>
      </c>
      <c r="H1855">
        <v>18</v>
      </c>
      <c r="I1855" s="34" t="s">
        <v>6141</v>
      </c>
      <c r="J1855" s="34" t="s">
        <v>4996</v>
      </c>
      <c r="K1855" s="34" t="str">
        <f>VLOOKUP(J1855,[2]CodMpios!$B$347:$E$362,4,FALSE)</f>
        <v>18247 - El Doncello</v>
      </c>
      <c r="L1855" s="34" t="str">
        <f>VLOOKUP($J1855,[2]Coord_Mpios_X_Y!$B$2:$K$1123,9,FALSE)</f>
        <v>1,791385903474</v>
      </c>
      <c r="M1855" s="34" t="str">
        <f>VLOOKUP($J1855,[2]Coord_Mpios_X_Y!$B$2:$K$1123,10,FALSE)</f>
        <v>-75,193944154894</v>
      </c>
      <c r="N1855" s="34" t="s">
        <v>125</v>
      </c>
      <c r="O1855" s="34" t="s">
        <v>126</v>
      </c>
      <c r="Q1855" s="34" t="s">
        <v>127</v>
      </c>
      <c r="R1855" s="34">
        <v>40771922</v>
      </c>
      <c r="S1855" s="34" t="str">
        <f t="shared" si="140"/>
        <v>CC40771922</v>
      </c>
      <c r="T1855" s="34" t="s">
        <v>399</v>
      </c>
      <c r="V1855" s="34" t="s">
        <v>4995</v>
      </c>
      <c r="W1855" s="34" t="s">
        <v>4994</v>
      </c>
      <c r="X1855" s="87">
        <v>24978</v>
      </c>
      <c r="Y1855">
        <v>54</v>
      </c>
      <c r="Z1855" s="36">
        <f>VLOOKUP($Y1855,[2]Edades!$A$3:$H$153,4,FALSE)</f>
        <v>5</v>
      </c>
      <c r="AA1855" s="34" t="str">
        <f>VLOOKUP($Y1855,[2]Edades!$A$3:$H$153,6,FALSE)</f>
        <v>5 - Adultez</v>
      </c>
      <c r="AB1855" s="34">
        <f>VLOOKUP($Y1855,[2]Edades!$A$3:$H$153,7,FALSE)</f>
        <v>11</v>
      </c>
      <c r="AC1855" s="34" t="str">
        <f>VLOOKUP($Y1855,[2]Edades!$A$3:$H$153,8,FALSE)</f>
        <v>50-54</v>
      </c>
      <c r="AD1855" s="34" t="s">
        <v>129</v>
      </c>
      <c r="AE1855" s="1">
        <v>2</v>
      </c>
      <c r="AF1855" s="34" t="s">
        <v>130</v>
      </c>
      <c r="AG1855" s="34" t="s">
        <v>2127</v>
      </c>
      <c r="AH1855" s="34" t="s">
        <v>2127</v>
      </c>
      <c r="AK1855" s="34" t="s">
        <v>125</v>
      </c>
      <c r="AM1855" s="34" t="s">
        <v>2127</v>
      </c>
      <c r="AN1855" s="36" t="s">
        <v>2127</v>
      </c>
      <c r="AO1855" s="36" t="s">
        <v>2127</v>
      </c>
      <c r="AP1855" s="34" t="s">
        <v>2127</v>
      </c>
      <c r="AQ1855" s="36" t="s">
        <v>2127</v>
      </c>
      <c r="AR1855" s="34" t="s">
        <v>5189</v>
      </c>
      <c r="AS1855" s="91" t="s">
        <v>7911</v>
      </c>
      <c r="AT1855" s="34">
        <v>3124478180</v>
      </c>
      <c r="AU1855" s="34" t="s">
        <v>2127</v>
      </c>
      <c r="AX1855" s="90"/>
      <c r="BA1855" s="91"/>
      <c r="BB1855" s="91"/>
      <c r="BC1855" s="91"/>
      <c r="BF1855" s="34" t="s">
        <v>4983</v>
      </c>
      <c r="BG1855" s="92" t="s">
        <v>2098</v>
      </c>
      <c r="BM1855" s="36" t="s">
        <v>131</v>
      </c>
      <c r="BN1855" s="34" t="s">
        <v>132</v>
      </c>
      <c r="BO1855" s="36">
        <v>0</v>
      </c>
      <c r="BQ1855" s="94"/>
      <c r="BS1855" s="36" t="s">
        <v>2127</v>
      </c>
      <c r="BU1855" s="95"/>
      <c r="BV1855" s="95"/>
      <c r="BW1855" s="61"/>
      <c r="BX1855" s="60"/>
      <c r="BY1855" s="59" t="str">
        <f t="shared" ca="1" si="141"/>
        <v/>
      </c>
      <c r="CD1855" s="68"/>
      <c r="CE1855" s="68"/>
      <c r="CF1855" s="67"/>
      <c r="CG1855">
        <v>80</v>
      </c>
      <c r="CH1855" s="2">
        <v>168</v>
      </c>
      <c r="CI1855" s="4">
        <f t="shared" si="142"/>
        <v>28.344671201814062</v>
      </c>
      <c r="CJ1855" s="5" t="str">
        <f t="shared" si="143"/>
        <v>SOBREPESO</v>
      </c>
      <c r="CK1855" s="36">
        <v>0</v>
      </c>
      <c r="CL1855" s="66"/>
      <c r="CM1855" s="89">
        <v>44803</v>
      </c>
      <c r="CN1855" s="97">
        <v>44813</v>
      </c>
      <c r="CP1855"/>
      <c r="CQ1855" s="65"/>
      <c r="CR1855" s="65"/>
      <c r="CS1855" s="98"/>
      <c r="CT1855"/>
      <c r="CU1855"/>
      <c r="CV1855" s="97"/>
      <c r="CW1855" s="2">
        <v>100</v>
      </c>
      <c r="CX1855" s="82">
        <v>60</v>
      </c>
      <c r="DG1855" s="64"/>
      <c r="DI1855" s="89"/>
      <c r="DJ1855" s="89"/>
      <c r="DN1855" s="34"/>
      <c r="DO1855" s="34"/>
      <c r="DP1855" s="34"/>
      <c r="DQ1855" s="34"/>
      <c r="DR1855" s="34"/>
      <c r="DS1855" s="34" t="s">
        <v>2127</v>
      </c>
      <c r="DT1855" s="34"/>
      <c r="DY1855" s="1">
        <v>2</v>
      </c>
      <c r="DZ1855" t="s">
        <v>7941</v>
      </c>
      <c r="EA1855" s="4">
        <v>1.05</v>
      </c>
      <c r="EB1855" s="4"/>
      <c r="EE1855" s="4">
        <v>45.6</v>
      </c>
      <c r="EG1855" s="4">
        <v>2.9</v>
      </c>
      <c r="EJ1855"/>
      <c r="EL1855" s="34"/>
      <c r="EN1855" s="34"/>
    </row>
    <row r="1856" spans="1:144" x14ac:dyDescent="0.25">
      <c r="A1856" s="85">
        <v>2022</v>
      </c>
      <c r="B1856" s="87">
        <v>44830</v>
      </c>
      <c r="C1856" t="s">
        <v>121</v>
      </c>
      <c r="D1856" t="s">
        <v>122</v>
      </c>
      <c r="E1856" s="34" t="s">
        <v>7938</v>
      </c>
      <c r="F1856" s="34">
        <f t="shared" si="144"/>
        <v>1855</v>
      </c>
      <c r="G1856" s="34" t="s">
        <v>4985</v>
      </c>
      <c r="H1856">
        <v>18</v>
      </c>
      <c r="I1856" s="34" t="s">
        <v>6141</v>
      </c>
      <c r="J1856" s="34" t="s">
        <v>4988</v>
      </c>
      <c r="K1856" s="34" t="str">
        <f>VLOOKUP(J1856,[2]CodMpios!$B$347:$E$362,4,FALSE)</f>
        <v>18001 - Florencia</v>
      </c>
      <c r="L1856" s="34" t="str">
        <f>VLOOKUP($J1856,[2]Coord_Mpios_X_Y!$B$2:$K$1123,9,FALSE)</f>
        <v>1,749138703818</v>
      </c>
      <c r="M1856" s="34" t="str">
        <f>VLOOKUP($J1856,[2]Coord_Mpios_X_Y!$B$2:$K$1123,10,FALSE)</f>
        <v>-75,558239064333</v>
      </c>
      <c r="N1856" s="34" t="s">
        <v>6142</v>
      </c>
      <c r="O1856" s="34" t="s">
        <v>126</v>
      </c>
      <c r="Q1856" s="34" t="s">
        <v>127</v>
      </c>
      <c r="R1856" s="34">
        <v>38997047</v>
      </c>
      <c r="S1856" s="34" t="str">
        <f t="shared" si="140"/>
        <v>CC38997047</v>
      </c>
      <c r="T1856" s="34" t="s">
        <v>395</v>
      </c>
      <c r="U1856" s="34" t="s">
        <v>2497</v>
      </c>
      <c r="V1856" s="34" t="s">
        <v>497</v>
      </c>
      <c r="W1856" s="34" t="s">
        <v>526</v>
      </c>
      <c r="X1856" s="87">
        <v>17703</v>
      </c>
      <c r="Y1856">
        <v>74</v>
      </c>
      <c r="Z1856" s="36">
        <f>VLOOKUP($Y1856,[2]Edades!$A$3:$H$153,4,FALSE)</f>
        <v>6</v>
      </c>
      <c r="AA1856" s="34" t="str">
        <f>VLOOKUP($Y1856,[2]Edades!$A$3:$H$153,6,FALSE)</f>
        <v>6 - Persona mayor</v>
      </c>
      <c r="AB1856" s="34">
        <f>VLOOKUP($Y1856,[2]Edades!$A$3:$H$153,7,FALSE)</f>
        <v>15</v>
      </c>
      <c r="AC1856" s="34" t="str">
        <f>VLOOKUP($Y1856,[2]Edades!$A$3:$H$153,8,FALSE)</f>
        <v>70-74</v>
      </c>
      <c r="AD1856" s="34" t="s">
        <v>129</v>
      </c>
      <c r="AE1856" s="1">
        <v>2</v>
      </c>
      <c r="AF1856" s="34" t="s">
        <v>2137</v>
      </c>
      <c r="AG1856" s="34" t="s">
        <v>2127</v>
      </c>
      <c r="AH1856" s="34" t="s">
        <v>2127</v>
      </c>
      <c r="AK1856" s="34" t="s">
        <v>6142</v>
      </c>
      <c r="AM1856" s="34" t="s">
        <v>2127</v>
      </c>
      <c r="AN1856" s="36" t="s">
        <v>2127</v>
      </c>
      <c r="AO1856" s="36" t="s">
        <v>2127</v>
      </c>
      <c r="AP1856" s="34" t="s">
        <v>2127</v>
      </c>
      <c r="AQ1856" s="36" t="s">
        <v>2127</v>
      </c>
      <c r="AR1856" s="34" t="s">
        <v>2098</v>
      </c>
      <c r="AS1856" s="91" t="s">
        <v>7912</v>
      </c>
      <c r="AT1856" s="34">
        <v>3118662767</v>
      </c>
      <c r="AU1856" s="34" t="s">
        <v>2127</v>
      </c>
      <c r="AX1856" s="90"/>
      <c r="BA1856" s="91"/>
      <c r="BB1856" s="91"/>
      <c r="BC1856" s="91"/>
      <c r="BF1856" s="34" t="s">
        <v>4983</v>
      </c>
      <c r="BG1856" s="92" t="s">
        <v>2098</v>
      </c>
      <c r="BM1856" s="36" t="s">
        <v>131</v>
      </c>
      <c r="BN1856" s="34" t="s">
        <v>132</v>
      </c>
      <c r="BO1856" s="36">
        <v>0</v>
      </c>
      <c r="BQ1856" s="94"/>
      <c r="BS1856" s="36" t="s">
        <v>2127</v>
      </c>
      <c r="BU1856" s="95"/>
      <c r="BV1856" s="95"/>
      <c r="BW1856" s="61"/>
      <c r="BX1856" s="60"/>
      <c r="BY1856" s="59" t="str">
        <f t="shared" ca="1" si="141"/>
        <v/>
      </c>
      <c r="CD1856" s="68"/>
      <c r="CE1856" s="68"/>
      <c r="CF1856" s="67"/>
      <c r="CG1856">
        <v>56</v>
      </c>
      <c r="CH1856" s="2">
        <v>150</v>
      </c>
      <c r="CI1856" s="4">
        <f t="shared" si="142"/>
        <v>24.888888888888889</v>
      </c>
      <c r="CJ1856" s="5" t="str">
        <f t="shared" si="143"/>
        <v>NORMAL</v>
      </c>
      <c r="CK1856" s="36">
        <v>0</v>
      </c>
      <c r="CL1856" s="66"/>
      <c r="CM1856" s="89">
        <v>44816</v>
      </c>
      <c r="CN1856" s="97">
        <v>44816</v>
      </c>
      <c r="CP1856"/>
      <c r="CQ1856" s="65"/>
      <c r="CR1856" s="65"/>
      <c r="CS1856" s="98"/>
      <c r="CT1856"/>
      <c r="CU1856"/>
      <c r="CV1856" s="97"/>
      <c r="CW1856" s="2">
        <v>140</v>
      </c>
      <c r="CX1856" s="82">
        <v>80</v>
      </c>
      <c r="DG1856" s="64"/>
      <c r="DI1856" s="89"/>
      <c r="DJ1856" s="89"/>
      <c r="DN1856" s="34"/>
      <c r="DO1856" s="34"/>
      <c r="DP1856" s="34"/>
      <c r="DQ1856" s="34"/>
      <c r="DR1856" s="34"/>
      <c r="DS1856" s="34" t="s">
        <v>2127</v>
      </c>
      <c r="DT1856" s="34"/>
      <c r="DU1856" s="47">
        <v>44621</v>
      </c>
      <c r="DY1856" s="1">
        <v>2</v>
      </c>
      <c r="DZ1856" t="s">
        <v>7941</v>
      </c>
      <c r="EB1856" s="4"/>
      <c r="ED1856" s="4">
        <v>167</v>
      </c>
      <c r="EJ1856"/>
      <c r="EL1856" s="34"/>
      <c r="EN1856" s="34"/>
    </row>
    <row r="1857" spans="1:145" x14ac:dyDescent="0.25">
      <c r="A1857" s="85">
        <v>2022</v>
      </c>
      <c r="B1857" s="87">
        <v>44830</v>
      </c>
      <c r="C1857" t="s">
        <v>121</v>
      </c>
      <c r="D1857" t="s">
        <v>122</v>
      </c>
      <c r="E1857" s="34" t="s">
        <v>7938</v>
      </c>
      <c r="F1857" s="34">
        <f t="shared" si="144"/>
        <v>1856</v>
      </c>
      <c r="G1857" s="34" t="s">
        <v>4985</v>
      </c>
      <c r="H1857">
        <v>18</v>
      </c>
      <c r="I1857" s="34" t="s">
        <v>6141</v>
      </c>
      <c r="J1857" s="34" t="s">
        <v>4991</v>
      </c>
      <c r="K1857" s="34" t="str">
        <f>VLOOKUP(J1857,[2]CodMpios!$B$347:$E$362,4,FALSE)</f>
        <v>18592 - Puerto Rico</v>
      </c>
      <c r="L1857" s="34" t="str">
        <f>VLOOKUP($J1857,[2]Coord_Mpios_X_Y!$B$2:$K$1123,9,FALSE)</f>
        <v>2,018940891255</v>
      </c>
      <c r="M1857" s="34" t="str">
        <f>VLOOKUP($J1857,[2]Coord_Mpios_X_Y!$B$2:$K$1123,10,FALSE)</f>
        <v>-75,073086267336</v>
      </c>
      <c r="N1857" s="34" t="s">
        <v>139</v>
      </c>
      <c r="O1857" s="34" t="s">
        <v>126</v>
      </c>
      <c r="Q1857" s="34" t="s">
        <v>127</v>
      </c>
      <c r="R1857" s="34">
        <v>40770436</v>
      </c>
      <c r="S1857" s="34" t="str">
        <f t="shared" si="140"/>
        <v>CC40770436</v>
      </c>
      <c r="T1857" s="34" t="s">
        <v>590</v>
      </c>
      <c r="V1857" s="34" t="s">
        <v>4993</v>
      </c>
      <c r="W1857" s="34" t="s">
        <v>4992</v>
      </c>
      <c r="X1857" s="87">
        <v>23982</v>
      </c>
      <c r="Y1857">
        <v>57</v>
      </c>
      <c r="Z1857" s="36">
        <f>VLOOKUP($Y1857,[2]Edades!$A$3:$H$153,4,FALSE)</f>
        <v>5</v>
      </c>
      <c r="AA1857" s="34" t="str">
        <f>VLOOKUP($Y1857,[2]Edades!$A$3:$H$153,6,FALSE)</f>
        <v>5 - Adultez</v>
      </c>
      <c r="AB1857" s="34">
        <f>VLOOKUP($Y1857,[2]Edades!$A$3:$H$153,7,FALSE)</f>
        <v>12</v>
      </c>
      <c r="AC1857" s="34" t="str">
        <f>VLOOKUP($Y1857,[2]Edades!$A$3:$H$153,8,FALSE)</f>
        <v>55-59</v>
      </c>
      <c r="AD1857" s="34" t="s">
        <v>129</v>
      </c>
      <c r="AE1857" s="1">
        <v>2</v>
      </c>
      <c r="AF1857" s="34" t="s">
        <v>130</v>
      </c>
      <c r="AG1857" s="34" t="s">
        <v>2127</v>
      </c>
      <c r="AH1857" s="34" t="s">
        <v>2127</v>
      </c>
      <c r="AK1857" s="34" t="s">
        <v>139</v>
      </c>
      <c r="AM1857" s="34" t="s">
        <v>2127</v>
      </c>
      <c r="AN1857" s="36" t="s">
        <v>2127</v>
      </c>
      <c r="AO1857" s="36" t="s">
        <v>2127</v>
      </c>
      <c r="AP1857" s="34" t="s">
        <v>2127</v>
      </c>
      <c r="AQ1857" s="36" t="s">
        <v>2127</v>
      </c>
      <c r="AR1857" s="34" t="s">
        <v>4989</v>
      </c>
      <c r="AS1857" s="91" t="s">
        <v>7913</v>
      </c>
      <c r="AT1857" s="34">
        <v>3114740066</v>
      </c>
      <c r="AU1857" s="34" t="s">
        <v>2127</v>
      </c>
      <c r="AX1857" s="90"/>
      <c r="BA1857" s="91"/>
      <c r="BB1857" s="91"/>
      <c r="BC1857" s="91"/>
      <c r="BF1857" s="34" t="s">
        <v>4983</v>
      </c>
      <c r="BG1857" s="92" t="s">
        <v>4989</v>
      </c>
      <c r="BM1857" s="36" t="s">
        <v>131</v>
      </c>
      <c r="BN1857" s="34" t="s">
        <v>132</v>
      </c>
      <c r="BO1857" s="36">
        <v>0</v>
      </c>
      <c r="BQ1857" s="94"/>
      <c r="BS1857" s="36" t="s">
        <v>2127</v>
      </c>
      <c r="BU1857" s="95"/>
      <c r="BV1857" s="95"/>
      <c r="BW1857" s="61"/>
      <c r="BX1857" s="60"/>
      <c r="BY1857" s="59" t="str">
        <f t="shared" ca="1" si="141"/>
        <v/>
      </c>
      <c r="CD1857" s="68"/>
      <c r="CE1857" s="68"/>
      <c r="CF1857" s="67"/>
      <c r="CG1857"/>
      <c r="CH1857" s="2"/>
      <c r="CI1857" s="4" t="e">
        <f t="shared" si="142"/>
        <v>#DIV/0!</v>
      </c>
      <c r="CJ1857" s="5" t="str">
        <f t="shared" si="143"/>
        <v>SIN DATO</v>
      </c>
      <c r="CK1857" s="36">
        <v>0</v>
      </c>
      <c r="CL1857" s="66"/>
      <c r="CM1857" s="89">
        <v>44823</v>
      </c>
      <c r="CN1857" s="97"/>
      <c r="CP1857"/>
      <c r="CQ1857" s="65"/>
      <c r="CR1857" s="65"/>
      <c r="CS1857" s="98"/>
      <c r="CT1857"/>
      <c r="CU1857"/>
      <c r="CV1857" s="97"/>
      <c r="CW1857" s="2"/>
      <c r="CX1857" s="82"/>
      <c r="DG1857" s="64"/>
      <c r="DI1857" s="89"/>
      <c r="DJ1857" s="89"/>
      <c r="DN1857" s="34"/>
      <c r="DO1857" s="34"/>
      <c r="DP1857" s="34"/>
      <c r="DQ1857" s="34"/>
      <c r="DR1857" s="34"/>
      <c r="DS1857" s="34" t="s">
        <v>2127</v>
      </c>
      <c r="DT1857" s="34"/>
      <c r="DZ1857" t="s">
        <v>7941</v>
      </c>
      <c r="EB1857" s="4"/>
      <c r="EJ1857"/>
      <c r="EL1857" s="34"/>
      <c r="EN1857" s="34"/>
    </row>
    <row r="1858" spans="1:145" x14ac:dyDescent="0.25">
      <c r="A1858" s="85">
        <v>2022</v>
      </c>
      <c r="B1858" s="87">
        <v>44830</v>
      </c>
      <c r="C1858" t="s">
        <v>121</v>
      </c>
      <c r="D1858" t="s">
        <v>122</v>
      </c>
      <c r="E1858" s="34" t="s">
        <v>7938</v>
      </c>
      <c r="F1858" s="34">
        <f t="shared" si="144"/>
        <v>1857</v>
      </c>
      <c r="G1858" s="34" t="s">
        <v>4985</v>
      </c>
      <c r="H1858">
        <v>18</v>
      </c>
      <c r="I1858" s="34" t="s">
        <v>6141</v>
      </c>
      <c r="J1858" s="34" t="s">
        <v>4988</v>
      </c>
      <c r="K1858" s="34" t="str">
        <f>VLOOKUP(J1858,[2]CodMpios!$B$347:$E$362,4,FALSE)</f>
        <v>18001 - Florencia</v>
      </c>
      <c r="L1858" s="34" t="str">
        <f>VLOOKUP($J1858,[2]Coord_Mpios_X_Y!$B$2:$K$1123,9,FALSE)</f>
        <v>1,749138703818</v>
      </c>
      <c r="M1858" s="34" t="str">
        <f>VLOOKUP($J1858,[2]Coord_Mpios_X_Y!$B$2:$K$1123,10,FALSE)</f>
        <v>-75,558239064333</v>
      </c>
      <c r="N1858" s="34" t="s">
        <v>139</v>
      </c>
      <c r="O1858" s="34" t="s">
        <v>126</v>
      </c>
      <c r="Q1858" s="34" t="s">
        <v>127</v>
      </c>
      <c r="R1858" s="34">
        <v>26616133</v>
      </c>
      <c r="S1858" s="34" t="str">
        <f t="shared" ref="S1858:S1862" si="145">CONCATENATE(Q1858,R1858)</f>
        <v>CC26616133</v>
      </c>
      <c r="T1858" s="34" t="s">
        <v>226</v>
      </c>
      <c r="V1858" s="34" t="s">
        <v>273</v>
      </c>
      <c r="W1858" s="34" t="s">
        <v>314</v>
      </c>
      <c r="X1858" s="87">
        <v>17908</v>
      </c>
      <c r="Y1858">
        <v>74</v>
      </c>
      <c r="Z1858" s="36">
        <f>VLOOKUP($Y1858,[2]Edades!$A$3:$H$153,4,FALSE)</f>
        <v>6</v>
      </c>
      <c r="AA1858" s="34" t="str">
        <f>VLOOKUP($Y1858,[2]Edades!$A$3:$H$153,6,FALSE)</f>
        <v>6 - Persona mayor</v>
      </c>
      <c r="AB1858" s="34">
        <f>VLOOKUP($Y1858,[2]Edades!$A$3:$H$153,7,FALSE)</f>
        <v>15</v>
      </c>
      <c r="AC1858" s="34" t="str">
        <f>VLOOKUP($Y1858,[2]Edades!$A$3:$H$153,8,FALSE)</f>
        <v>70-74</v>
      </c>
      <c r="AD1858" s="34" t="s">
        <v>129</v>
      </c>
      <c r="AE1858" s="1">
        <v>2</v>
      </c>
      <c r="AF1858" s="34" t="s">
        <v>2137</v>
      </c>
      <c r="AG1858" s="34" t="s">
        <v>2127</v>
      </c>
      <c r="AH1858" s="34" t="s">
        <v>2127</v>
      </c>
      <c r="AK1858" s="34" t="s">
        <v>139</v>
      </c>
      <c r="AM1858" s="34" t="s">
        <v>2127</v>
      </c>
      <c r="AN1858" s="36" t="s">
        <v>2127</v>
      </c>
      <c r="AO1858" s="36" t="s">
        <v>2127</v>
      </c>
      <c r="AP1858" s="34" t="s">
        <v>2127</v>
      </c>
      <c r="AQ1858" s="36" t="s">
        <v>2127</v>
      </c>
      <c r="AR1858" s="34" t="s">
        <v>2098</v>
      </c>
      <c r="AS1858" s="91" t="s">
        <v>7914</v>
      </c>
      <c r="AT1858" s="34">
        <v>3132894326</v>
      </c>
      <c r="AU1858" s="34" t="s">
        <v>2127</v>
      </c>
      <c r="AX1858" s="90"/>
      <c r="BA1858" s="91"/>
      <c r="BB1858" s="91"/>
      <c r="BC1858" s="91"/>
      <c r="BF1858" s="34" t="s">
        <v>4983</v>
      </c>
      <c r="BG1858" s="92" t="s">
        <v>2098</v>
      </c>
      <c r="BM1858" s="36" t="s">
        <v>131</v>
      </c>
      <c r="BN1858" s="34" t="s">
        <v>132</v>
      </c>
      <c r="BO1858" s="36">
        <v>0</v>
      </c>
      <c r="BQ1858" s="94"/>
      <c r="BS1858" s="36" t="s">
        <v>2127</v>
      </c>
      <c r="BU1858" s="95"/>
      <c r="BV1858" s="95"/>
      <c r="BW1858" s="61"/>
      <c r="BX1858" s="60"/>
      <c r="BY1858" s="59" t="str">
        <f t="shared" ca="1" si="141"/>
        <v/>
      </c>
      <c r="CD1858" s="68"/>
      <c r="CE1858" s="68"/>
      <c r="CF1858" s="67"/>
      <c r="CG1858"/>
      <c r="CH1858" s="2"/>
      <c r="CI1858" s="4" t="e">
        <f t="shared" ref="CI1858:CI1862" si="146">(CG1858/((CH1858/100)*(CH1858/100)))</f>
        <v>#DIV/0!</v>
      </c>
      <c r="CJ1858" s="5" t="str">
        <f t="shared" ref="CJ1858:CJ1862" si="147">IFERROR(IF(CI1858&lt;=18.5,"BAJO PESO",IF(AND(CI1858&gt;18.5,CI1858&lt;25),"NORMAL",IF(AND(CI1858&gt;=25,CI1858&lt;=30),"SOBREPESO","OBESIDAD"))),"SIN DATO")</f>
        <v>SIN DATO</v>
      </c>
      <c r="CK1858" s="36">
        <v>0</v>
      </c>
      <c r="CL1858" s="66"/>
      <c r="CM1858" s="89">
        <v>44817</v>
      </c>
      <c r="CN1858" s="97"/>
      <c r="CP1858"/>
      <c r="CQ1858" s="65"/>
      <c r="CR1858" s="65"/>
      <c r="CS1858" s="98"/>
      <c r="CT1858"/>
      <c r="CU1858"/>
      <c r="CV1858" s="97"/>
      <c r="CW1858" s="2"/>
      <c r="CX1858" s="82"/>
      <c r="DG1858" s="64"/>
      <c r="DI1858" s="89"/>
      <c r="DJ1858" s="89"/>
      <c r="DN1858" s="34"/>
      <c r="DO1858" s="34"/>
      <c r="DP1858" s="34"/>
      <c r="DQ1858" s="34"/>
      <c r="DR1858" s="34"/>
      <c r="DS1858" s="34" t="s">
        <v>2127</v>
      </c>
      <c r="DT1858" s="34"/>
      <c r="DZ1858" t="s">
        <v>7941</v>
      </c>
      <c r="EB1858" s="4"/>
      <c r="EJ1858"/>
      <c r="EL1858" s="34"/>
      <c r="EN1858" s="34"/>
    </row>
    <row r="1859" spans="1:145" x14ac:dyDescent="0.25">
      <c r="A1859" s="85">
        <v>2022</v>
      </c>
      <c r="B1859" s="87">
        <v>44830</v>
      </c>
      <c r="C1859" t="s">
        <v>121</v>
      </c>
      <c r="D1859" t="s">
        <v>122</v>
      </c>
      <c r="E1859" s="34" t="s">
        <v>7938</v>
      </c>
      <c r="F1859" s="34">
        <f t="shared" si="144"/>
        <v>1858</v>
      </c>
      <c r="G1859" s="34" t="s">
        <v>4985</v>
      </c>
      <c r="H1859">
        <v>18</v>
      </c>
      <c r="I1859" s="34" t="s">
        <v>6141</v>
      </c>
      <c r="J1859" s="34" t="s">
        <v>4991</v>
      </c>
      <c r="K1859" s="34" t="str">
        <f>VLOOKUP(J1859,[2]CodMpios!$B$347:$E$362,4,FALSE)</f>
        <v>18592 - Puerto Rico</v>
      </c>
      <c r="L1859" s="34" t="str">
        <f>VLOOKUP($J1859,[2]Coord_Mpios_X_Y!$B$2:$K$1123,9,FALSE)</f>
        <v>2,018940891255</v>
      </c>
      <c r="M1859" s="34" t="str">
        <f>VLOOKUP($J1859,[2]Coord_Mpios_X_Y!$B$2:$K$1123,10,FALSE)</f>
        <v>-75,073086267336</v>
      </c>
      <c r="N1859" s="34" t="s">
        <v>125</v>
      </c>
      <c r="O1859" s="34" t="s">
        <v>126</v>
      </c>
      <c r="Q1859" s="34" t="s">
        <v>127</v>
      </c>
      <c r="R1859" s="34">
        <v>28722770</v>
      </c>
      <c r="S1859" s="34" t="str">
        <f t="shared" si="145"/>
        <v>CC28722770</v>
      </c>
      <c r="T1859" s="34" t="s">
        <v>974</v>
      </c>
      <c r="U1859" s="34" t="s">
        <v>140</v>
      </c>
      <c r="V1859" s="34" t="s">
        <v>2179</v>
      </c>
      <c r="W1859" s="34" t="s">
        <v>4990</v>
      </c>
      <c r="X1859" s="87">
        <v>26302</v>
      </c>
      <c r="Y1859">
        <v>51</v>
      </c>
      <c r="Z1859" s="36">
        <f>VLOOKUP($Y1859,[2]Edades!$A$3:$H$153,4,FALSE)</f>
        <v>5</v>
      </c>
      <c r="AA1859" s="34" t="str">
        <f>VLOOKUP($Y1859,[2]Edades!$A$3:$H$153,6,FALSE)</f>
        <v>5 - Adultez</v>
      </c>
      <c r="AB1859" s="34">
        <f>VLOOKUP($Y1859,[2]Edades!$A$3:$H$153,7,FALSE)</f>
        <v>11</v>
      </c>
      <c r="AC1859" s="34" t="str">
        <f>VLOOKUP($Y1859,[2]Edades!$A$3:$H$153,8,FALSE)</f>
        <v>50-54</v>
      </c>
      <c r="AD1859" s="34" t="s">
        <v>129</v>
      </c>
      <c r="AE1859" s="1">
        <v>2</v>
      </c>
      <c r="AF1859" s="34" t="s">
        <v>130</v>
      </c>
      <c r="AG1859" s="34" t="s">
        <v>2127</v>
      </c>
      <c r="AH1859" s="34" t="s">
        <v>2127</v>
      </c>
      <c r="AK1859" s="34" t="s">
        <v>125</v>
      </c>
      <c r="AM1859" s="34" t="s">
        <v>2127</v>
      </c>
      <c r="AN1859" s="36" t="s">
        <v>2127</v>
      </c>
      <c r="AO1859" s="36" t="s">
        <v>2127</v>
      </c>
      <c r="AP1859" s="34" t="s">
        <v>2127</v>
      </c>
      <c r="AQ1859" s="36" t="s">
        <v>2127</v>
      </c>
      <c r="AR1859" s="34" t="s">
        <v>4989</v>
      </c>
      <c r="AS1859" s="91" t="s">
        <v>7915</v>
      </c>
      <c r="AT1859" s="34">
        <v>3112577698</v>
      </c>
      <c r="AU1859" s="34" t="s">
        <v>2127</v>
      </c>
      <c r="AX1859" s="90"/>
      <c r="BA1859" s="91"/>
      <c r="BB1859" s="91"/>
      <c r="BC1859" s="91"/>
      <c r="BF1859" s="34" t="s">
        <v>4983</v>
      </c>
      <c r="BG1859" s="92" t="s">
        <v>4989</v>
      </c>
      <c r="BM1859" s="36" t="s">
        <v>131</v>
      </c>
      <c r="BN1859" s="34" t="s">
        <v>132</v>
      </c>
      <c r="BO1859" s="36">
        <v>0</v>
      </c>
      <c r="BQ1859" s="94"/>
      <c r="BS1859" s="36" t="s">
        <v>2127</v>
      </c>
      <c r="BU1859" s="95"/>
      <c r="BV1859" s="95"/>
      <c r="BW1859" s="61"/>
      <c r="BX1859" s="60"/>
      <c r="BY1859" s="59" t="str">
        <f t="shared" ca="1" si="141"/>
        <v/>
      </c>
      <c r="CD1859" s="68"/>
      <c r="CE1859" s="68"/>
      <c r="CF1859" s="67"/>
      <c r="CG1859">
        <v>67</v>
      </c>
      <c r="CH1859" s="2">
        <v>160</v>
      </c>
      <c r="CI1859" s="4">
        <f t="shared" si="146"/>
        <v>26.171874999999996</v>
      </c>
      <c r="CJ1859" s="5" t="str">
        <f t="shared" si="147"/>
        <v>SOBREPESO</v>
      </c>
      <c r="CK1859" s="36">
        <v>0</v>
      </c>
      <c r="CL1859" s="66"/>
      <c r="CM1859" s="89">
        <v>44823</v>
      </c>
      <c r="CN1859" s="97">
        <v>44823</v>
      </c>
      <c r="CP1859"/>
      <c r="CQ1859" s="65"/>
      <c r="CR1859" s="65"/>
      <c r="CS1859" s="98"/>
      <c r="CT1859"/>
      <c r="CU1859"/>
      <c r="CV1859" s="97"/>
      <c r="CW1859" s="2"/>
      <c r="CX1859" s="82"/>
      <c r="DG1859" s="64"/>
      <c r="DI1859" s="89"/>
      <c r="DJ1859" s="89"/>
      <c r="DN1859" s="34"/>
      <c r="DO1859" s="34"/>
      <c r="DP1859" s="34"/>
      <c r="DQ1859" s="34"/>
      <c r="DR1859" s="34"/>
      <c r="DS1859" s="34" t="s">
        <v>2127</v>
      </c>
      <c r="DT1859" s="34"/>
      <c r="DZ1859" t="s">
        <v>7941</v>
      </c>
      <c r="EB1859" s="4"/>
      <c r="EJ1859"/>
      <c r="EL1859" s="34"/>
      <c r="EN1859" s="34"/>
    </row>
    <row r="1860" spans="1:145" x14ac:dyDescent="0.25">
      <c r="A1860" s="85">
        <v>2022</v>
      </c>
      <c r="B1860" s="87">
        <v>44830</v>
      </c>
      <c r="C1860" t="s">
        <v>121</v>
      </c>
      <c r="D1860" t="s">
        <v>122</v>
      </c>
      <c r="E1860" s="34" t="s">
        <v>7938</v>
      </c>
      <c r="F1860" s="34">
        <f t="shared" si="144"/>
        <v>1859</v>
      </c>
      <c r="G1860" s="34" t="s">
        <v>4985</v>
      </c>
      <c r="H1860">
        <v>18</v>
      </c>
      <c r="I1860" s="34" t="s">
        <v>6141</v>
      </c>
      <c r="J1860" s="34" t="s">
        <v>4988</v>
      </c>
      <c r="K1860" s="34" t="str">
        <f>VLOOKUP(J1860,[2]CodMpios!$B$347:$E$362,4,FALSE)</f>
        <v>18001 - Florencia</v>
      </c>
      <c r="L1860" s="34" t="str">
        <f>VLOOKUP($J1860,[2]Coord_Mpios_X_Y!$B$2:$K$1123,9,FALSE)</f>
        <v>1,749138703818</v>
      </c>
      <c r="M1860" s="34" t="str">
        <f>VLOOKUP($J1860,[2]Coord_Mpios_X_Y!$B$2:$K$1123,10,FALSE)</f>
        <v>-75,558239064333</v>
      </c>
      <c r="N1860" s="34" t="s">
        <v>139</v>
      </c>
      <c r="O1860" s="34" t="s">
        <v>126</v>
      </c>
      <c r="Q1860" s="34" t="s">
        <v>127</v>
      </c>
      <c r="R1860" s="34">
        <v>17621448</v>
      </c>
      <c r="S1860" s="34" t="str">
        <f t="shared" si="145"/>
        <v>CC17621448</v>
      </c>
      <c r="T1860" s="34" t="s">
        <v>213</v>
      </c>
      <c r="V1860" s="34" t="s">
        <v>2327</v>
      </c>
      <c r="W1860" s="34" t="s">
        <v>4987</v>
      </c>
      <c r="X1860" s="87">
        <v>16639</v>
      </c>
      <c r="Y1860">
        <v>77</v>
      </c>
      <c r="Z1860" s="36">
        <f>VLOOKUP($Y1860,[2]Edades!$A$3:$H$153,4,FALSE)</f>
        <v>6</v>
      </c>
      <c r="AA1860" s="34" t="str">
        <f>VLOOKUP($Y1860,[2]Edades!$A$3:$H$153,6,FALSE)</f>
        <v>6 - Persona mayor</v>
      </c>
      <c r="AB1860" s="34">
        <f>VLOOKUP($Y1860,[2]Edades!$A$3:$H$153,7,FALSE)</f>
        <v>16</v>
      </c>
      <c r="AC1860" s="34" t="str">
        <f>VLOOKUP($Y1860,[2]Edades!$A$3:$H$153,8,FALSE)</f>
        <v>75-79</v>
      </c>
      <c r="AD1860" s="34" t="s">
        <v>146</v>
      </c>
      <c r="AE1860">
        <v>1</v>
      </c>
      <c r="AF1860" s="34" t="s">
        <v>2137</v>
      </c>
      <c r="AG1860" s="34" t="s">
        <v>2127</v>
      </c>
      <c r="AH1860" s="34" t="s">
        <v>2127</v>
      </c>
      <c r="AK1860" s="34" t="s">
        <v>139</v>
      </c>
      <c r="AM1860" s="34" t="s">
        <v>2127</v>
      </c>
      <c r="AN1860" s="36" t="s">
        <v>2127</v>
      </c>
      <c r="AO1860" s="36" t="s">
        <v>2127</v>
      </c>
      <c r="AP1860" s="34" t="s">
        <v>2127</v>
      </c>
      <c r="AQ1860" s="36" t="s">
        <v>2127</v>
      </c>
      <c r="AR1860" s="34" t="s">
        <v>2098</v>
      </c>
      <c r="AS1860" s="91" t="s">
        <v>7916</v>
      </c>
      <c r="AT1860" s="34">
        <v>3208178482</v>
      </c>
      <c r="AU1860" s="34" t="s">
        <v>2127</v>
      </c>
      <c r="AX1860" s="90"/>
      <c r="BA1860" s="91"/>
      <c r="BB1860" s="91"/>
      <c r="BC1860" s="91"/>
      <c r="BF1860" s="34" t="s">
        <v>4983</v>
      </c>
      <c r="BG1860" s="92" t="s">
        <v>2098</v>
      </c>
      <c r="BM1860" s="36" t="s">
        <v>131</v>
      </c>
      <c r="BN1860" s="34" t="s">
        <v>132</v>
      </c>
      <c r="BO1860" s="36">
        <v>0</v>
      </c>
      <c r="BQ1860" s="94"/>
      <c r="BS1860" s="36" t="s">
        <v>2127</v>
      </c>
      <c r="BU1860" s="95"/>
      <c r="BV1860" s="95"/>
      <c r="BW1860" s="61"/>
      <c r="BX1860" s="60"/>
      <c r="BY1860" s="59" t="str">
        <f t="shared" ca="1" si="141"/>
        <v/>
      </c>
      <c r="CD1860" s="68"/>
      <c r="CE1860" s="68"/>
      <c r="CF1860" s="67"/>
      <c r="CG1860"/>
      <c r="CH1860" s="2"/>
      <c r="CI1860" s="4" t="e">
        <f t="shared" si="146"/>
        <v>#DIV/0!</v>
      </c>
      <c r="CJ1860" s="5" t="str">
        <f t="shared" si="147"/>
        <v>SIN DATO</v>
      </c>
      <c r="CK1860" s="36">
        <v>0</v>
      </c>
      <c r="CL1860" s="66"/>
      <c r="CM1860" s="89">
        <v>44824</v>
      </c>
      <c r="CN1860" s="97"/>
      <c r="CP1860"/>
      <c r="CQ1860" s="65"/>
      <c r="CR1860" s="65"/>
      <c r="CS1860" s="98"/>
      <c r="CT1860"/>
      <c r="CU1860"/>
      <c r="CV1860" s="97"/>
      <c r="CW1860" s="2"/>
      <c r="CX1860" s="82"/>
      <c r="DG1860" s="64"/>
      <c r="DI1860" s="89"/>
      <c r="DJ1860" s="89"/>
      <c r="DN1860" s="34"/>
      <c r="DO1860" s="34"/>
      <c r="DP1860" s="34"/>
      <c r="DQ1860" s="34"/>
      <c r="DR1860" s="34"/>
      <c r="DS1860" s="34" t="s">
        <v>2127</v>
      </c>
      <c r="DT1860" s="34"/>
      <c r="DZ1860" t="s">
        <v>7941</v>
      </c>
      <c r="EB1860" s="4"/>
      <c r="EJ1860"/>
      <c r="EL1860" s="34"/>
      <c r="EN1860" s="34"/>
    </row>
    <row r="1861" spans="1:145" x14ac:dyDescent="0.25">
      <c r="A1861" s="85">
        <v>2022</v>
      </c>
      <c r="B1861" s="87">
        <v>44830</v>
      </c>
      <c r="C1861" t="s">
        <v>121</v>
      </c>
      <c r="D1861" t="s">
        <v>122</v>
      </c>
      <c r="E1861" s="34" t="s">
        <v>7938</v>
      </c>
      <c r="F1861" s="34">
        <f t="shared" si="144"/>
        <v>1860</v>
      </c>
      <c r="G1861" s="34" t="s">
        <v>4985</v>
      </c>
      <c r="H1861">
        <v>18</v>
      </c>
      <c r="I1861" s="34" t="s">
        <v>6141</v>
      </c>
      <c r="J1861" s="34" t="s">
        <v>4986</v>
      </c>
      <c r="K1861" s="34" t="str">
        <f>VLOOKUP(J1861,[2]CodMpios!$B$347:$E$362,4,FALSE)</f>
        <v>18756 - Solano</v>
      </c>
      <c r="L1861" s="34" t="str">
        <f>VLOOKUP($J1861,[2]Coord_Mpios_X_Y!$B$2:$K$1123,9,FALSE)</f>
        <v>0,211280845516</v>
      </c>
      <c r="M1861" s="34" t="str">
        <f>VLOOKUP($J1861,[2]Coord_Mpios_X_Y!$B$2:$K$1123,10,FALSE)</f>
        <v>-73,123867898891</v>
      </c>
      <c r="N1861" s="34" t="s">
        <v>125</v>
      </c>
      <c r="O1861" s="34" t="s">
        <v>126</v>
      </c>
      <c r="Q1861" s="34" t="s">
        <v>127</v>
      </c>
      <c r="R1861" s="34">
        <v>40783611</v>
      </c>
      <c r="S1861" s="34" t="str">
        <f t="shared" si="145"/>
        <v>CC40783611</v>
      </c>
      <c r="T1861" s="34" t="s">
        <v>1095</v>
      </c>
      <c r="U1861" s="34" t="s">
        <v>343</v>
      </c>
      <c r="V1861" s="34" t="s">
        <v>497</v>
      </c>
      <c r="W1861" s="34" t="s">
        <v>1801</v>
      </c>
      <c r="X1861" s="87">
        <v>27376</v>
      </c>
      <c r="Y1861">
        <v>48</v>
      </c>
      <c r="Z1861" s="36">
        <f>VLOOKUP($Y1861,[2]Edades!$A$3:$H$153,4,FALSE)</f>
        <v>5</v>
      </c>
      <c r="AA1861" s="34" t="str">
        <f>VLOOKUP($Y1861,[2]Edades!$A$3:$H$153,6,FALSE)</f>
        <v>5 - Adultez</v>
      </c>
      <c r="AB1861" s="34">
        <f>VLOOKUP($Y1861,[2]Edades!$A$3:$H$153,7,FALSE)</f>
        <v>10</v>
      </c>
      <c r="AC1861" s="34" t="str">
        <f>VLOOKUP($Y1861,[2]Edades!$A$3:$H$153,8,FALSE)</f>
        <v>45-49</v>
      </c>
      <c r="AD1861" s="34" t="s">
        <v>129</v>
      </c>
      <c r="AE1861" s="1">
        <v>2</v>
      </c>
      <c r="AF1861" s="34" t="s">
        <v>130</v>
      </c>
      <c r="AG1861" s="34" t="s">
        <v>2127</v>
      </c>
      <c r="AH1861" s="34" t="s">
        <v>2127</v>
      </c>
      <c r="AK1861" s="34" t="s">
        <v>125</v>
      </c>
      <c r="AM1861" s="34" t="s">
        <v>2127</v>
      </c>
      <c r="AN1861" s="36" t="s">
        <v>2127</v>
      </c>
      <c r="AO1861" s="36" t="s">
        <v>2127</v>
      </c>
      <c r="AP1861" s="34" t="s">
        <v>2127</v>
      </c>
      <c r="AQ1861" s="36" t="s">
        <v>2127</v>
      </c>
      <c r="AR1861" s="34" t="s">
        <v>665</v>
      </c>
      <c r="AS1861" s="91" t="s">
        <v>7917</v>
      </c>
      <c r="AT1861" s="34">
        <v>3213865337</v>
      </c>
      <c r="AU1861" s="34" t="s">
        <v>2127</v>
      </c>
      <c r="AX1861" s="90"/>
      <c r="BA1861" s="91"/>
      <c r="BB1861" s="91"/>
      <c r="BC1861" s="91"/>
      <c r="BF1861" s="34" t="s">
        <v>4983</v>
      </c>
      <c r="BG1861" s="92" t="s">
        <v>2098</v>
      </c>
      <c r="BM1861" s="36" t="s">
        <v>131</v>
      </c>
      <c r="BN1861" s="34" t="s">
        <v>132</v>
      </c>
      <c r="BO1861" s="36">
        <v>0</v>
      </c>
      <c r="BQ1861" s="94"/>
      <c r="BS1861" s="36" t="s">
        <v>2127</v>
      </c>
      <c r="BU1861" s="95"/>
      <c r="BV1861" s="95"/>
      <c r="BW1861" s="61"/>
      <c r="BX1861" s="60"/>
      <c r="BY1861" s="59" t="str">
        <f t="shared" ca="1" si="141"/>
        <v/>
      </c>
      <c r="CD1861" s="68"/>
      <c r="CE1861" s="68"/>
      <c r="CF1861" s="67"/>
      <c r="CG1861">
        <v>70</v>
      </c>
      <c r="CH1861" s="2">
        <v>167</v>
      </c>
      <c r="CI1861" s="4">
        <f t="shared" si="146"/>
        <v>25.099501595611173</v>
      </c>
      <c r="CJ1861" s="5" t="str">
        <f t="shared" si="147"/>
        <v>SOBREPESO</v>
      </c>
      <c r="CK1861" s="36">
        <v>0</v>
      </c>
      <c r="CL1861" s="66"/>
      <c r="CM1861" s="89">
        <v>44795</v>
      </c>
      <c r="CN1861" s="97">
        <v>44828</v>
      </c>
      <c r="CP1861"/>
      <c r="CQ1861" s="65"/>
      <c r="CR1861" s="65"/>
      <c r="CS1861" s="98"/>
      <c r="CT1861"/>
      <c r="CU1861"/>
      <c r="CV1861" s="97"/>
      <c r="CW1861" s="2">
        <v>120</v>
      </c>
      <c r="CX1861" s="82">
        <v>70</v>
      </c>
      <c r="DG1861" s="64"/>
      <c r="DI1861" s="89"/>
      <c r="DJ1861" s="89"/>
      <c r="DN1861" s="34"/>
      <c r="DO1861" s="34"/>
      <c r="DP1861" s="34"/>
      <c r="DQ1861" s="34"/>
      <c r="DR1861" s="34"/>
      <c r="DS1861" s="34" t="s">
        <v>2127</v>
      </c>
      <c r="DT1861" s="34"/>
      <c r="DU1861" s="47">
        <v>44828</v>
      </c>
      <c r="DY1861" s="1">
        <v>1</v>
      </c>
      <c r="DZ1861" t="s">
        <v>7941</v>
      </c>
      <c r="EA1861" s="4">
        <v>0.71</v>
      </c>
      <c r="EB1861" s="4">
        <v>116</v>
      </c>
      <c r="EC1861" s="4">
        <v>280</v>
      </c>
      <c r="ED1861" s="4">
        <v>173</v>
      </c>
      <c r="EE1861" s="4">
        <v>74.7</v>
      </c>
      <c r="EF1861" s="4">
        <v>163</v>
      </c>
      <c r="EG1861" s="4">
        <v>1.8</v>
      </c>
      <c r="EH1861" s="4">
        <v>6.2</v>
      </c>
      <c r="EJ1861"/>
      <c r="EL1861" s="34"/>
      <c r="EN1861" s="34"/>
    </row>
    <row r="1862" spans="1:145" s="72" customFormat="1" x14ac:dyDescent="0.25">
      <c r="A1862" s="85">
        <v>2022</v>
      </c>
      <c r="B1862" s="87">
        <v>44830</v>
      </c>
      <c r="C1862" s="72" t="s">
        <v>121</v>
      </c>
      <c r="D1862" s="72" t="s">
        <v>122</v>
      </c>
      <c r="E1862" s="34" t="s">
        <v>7938</v>
      </c>
      <c r="F1862" s="34">
        <f t="shared" si="144"/>
        <v>1861</v>
      </c>
      <c r="G1862" s="34" t="s">
        <v>4985</v>
      </c>
      <c r="H1862" s="72">
        <v>18</v>
      </c>
      <c r="I1862" s="34" t="s">
        <v>6141</v>
      </c>
      <c r="J1862" s="34" t="s">
        <v>4984</v>
      </c>
      <c r="K1862" s="34" t="str">
        <f>VLOOKUP(J1862,[2]CodMpios!$B$347:$E$362,4,FALSE)</f>
        <v>18753 - San Vicente Del Caguán</v>
      </c>
      <c r="L1862" s="34" t="str">
        <f>VLOOKUP($J1862,[2]Coord_Mpios_X_Y!$B$2:$K$1123,9,FALSE)</f>
        <v>1,567801695842</v>
      </c>
      <c r="M1862" s="34" t="str">
        <f>VLOOKUP($J1862,[2]Coord_Mpios_X_Y!$B$2:$K$1123,10,FALSE)</f>
        <v>-74,262977514784</v>
      </c>
      <c r="N1862" s="34" t="s">
        <v>125</v>
      </c>
      <c r="O1862" s="34" t="s">
        <v>126</v>
      </c>
      <c r="P1862" s="34"/>
      <c r="Q1862" s="34" t="s">
        <v>127</v>
      </c>
      <c r="R1862" s="34">
        <v>40780528</v>
      </c>
      <c r="S1862" s="34" t="str">
        <f t="shared" si="145"/>
        <v>CC40780528</v>
      </c>
      <c r="T1862" s="34" t="s">
        <v>481</v>
      </c>
      <c r="U1862" s="34"/>
      <c r="V1862" s="34"/>
      <c r="W1862" s="34" t="s">
        <v>309</v>
      </c>
      <c r="X1862" s="87">
        <v>27553</v>
      </c>
      <c r="Y1862" s="72">
        <v>47</v>
      </c>
      <c r="Z1862" s="72">
        <f>VLOOKUP($Y1862,[2]Edades!$A$3:$H$153,4,FALSE)</f>
        <v>5</v>
      </c>
      <c r="AA1862" s="34" t="str">
        <f>VLOOKUP($Y1862,[2]Edades!$A$3:$H$153,6,FALSE)</f>
        <v>5 - Adultez</v>
      </c>
      <c r="AB1862" s="34">
        <f>VLOOKUP($Y1862,[2]Edades!$A$3:$H$153,7,FALSE)</f>
        <v>10</v>
      </c>
      <c r="AC1862" s="34" t="str">
        <f>VLOOKUP($Y1862,[2]Edades!$A$3:$H$153,8,FALSE)</f>
        <v>45-49</v>
      </c>
      <c r="AD1862" s="34" t="s">
        <v>129</v>
      </c>
      <c r="AE1862" s="73">
        <v>2</v>
      </c>
      <c r="AF1862" s="34" t="s">
        <v>130</v>
      </c>
      <c r="AG1862" s="34" t="s">
        <v>2127</v>
      </c>
      <c r="AH1862" s="34" t="s">
        <v>2127</v>
      </c>
      <c r="AI1862" s="34"/>
      <c r="AJ1862" s="34"/>
      <c r="AK1862" s="34" t="s">
        <v>125</v>
      </c>
      <c r="AL1862" s="34"/>
      <c r="AM1862" s="34" t="s">
        <v>2127</v>
      </c>
      <c r="AN1862" s="72" t="s">
        <v>2127</v>
      </c>
      <c r="AO1862" s="72" t="s">
        <v>2127</v>
      </c>
      <c r="AP1862" s="34" t="s">
        <v>2127</v>
      </c>
      <c r="AQ1862" s="72" t="s">
        <v>2127</v>
      </c>
      <c r="AR1862" s="34" t="s">
        <v>2098</v>
      </c>
      <c r="AS1862" s="91" t="s">
        <v>7918</v>
      </c>
      <c r="AT1862" s="34">
        <v>3118211295</v>
      </c>
      <c r="AU1862" s="34" t="s">
        <v>2127</v>
      </c>
      <c r="AV1862" s="34"/>
      <c r="AW1862" s="34"/>
      <c r="AX1862" s="90"/>
      <c r="AY1862" s="34"/>
      <c r="AZ1862" s="34"/>
      <c r="BA1862" s="91"/>
      <c r="BB1862" s="91"/>
      <c r="BC1862" s="91"/>
      <c r="BD1862" s="34"/>
      <c r="BE1862" s="34"/>
      <c r="BF1862" s="34" t="s">
        <v>4983</v>
      </c>
      <c r="BG1862" s="92" t="s">
        <v>2098</v>
      </c>
      <c r="BH1862" s="34"/>
      <c r="BI1862" s="34"/>
      <c r="BJ1862" s="34"/>
      <c r="BK1862" s="34"/>
      <c r="BM1862" s="72" t="s">
        <v>131</v>
      </c>
      <c r="BN1862" s="34" t="s">
        <v>132</v>
      </c>
      <c r="BO1862" s="72">
        <v>0</v>
      </c>
      <c r="BQ1862" s="94"/>
      <c r="BS1862" s="72" t="s">
        <v>2127</v>
      </c>
      <c r="BT1862" s="34"/>
      <c r="BU1862" s="95"/>
      <c r="BV1862" s="95"/>
      <c r="BW1862" s="74"/>
      <c r="BY1862" s="75" t="str">
        <f t="shared" ca="1" si="141"/>
        <v/>
      </c>
      <c r="CD1862" s="76"/>
      <c r="CE1862" s="76"/>
      <c r="CF1862" s="76"/>
      <c r="CH1862" s="75"/>
      <c r="CI1862" s="77" t="e">
        <f t="shared" si="146"/>
        <v>#DIV/0!</v>
      </c>
      <c r="CJ1862" s="78" t="str">
        <f t="shared" si="147"/>
        <v>SIN DATO</v>
      </c>
      <c r="CK1862" s="36">
        <v>0</v>
      </c>
      <c r="CL1862" s="79"/>
      <c r="CM1862" s="89">
        <v>44828</v>
      </c>
      <c r="CN1862" s="97"/>
      <c r="CQ1862" s="79"/>
      <c r="CR1862" s="79"/>
      <c r="CS1862" s="98"/>
      <c r="CV1862" s="97"/>
      <c r="CW1862" s="75"/>
      <c r="CX1862" s="83"/>
      <c r="DA1862" s="34"/>
      <c r="DC1862" s="34"/>
      <c r="DG1862" s="80"/>
      <c r="DI1862" s="89"/>
      <c r="DJ1862" s="89"/>
      <c r="DK1862" s="89"/>
      <c r="DL1862" s="89"/>
      <c r="DM1862" s="89"/>
      <c r="DN1862" s="34"/>
      <c r="DO1862" s="34"/>
      <c r="DP1862" s="34"/>
      <c r="DQ1862" s="34"/>
      <c r="DR1862" s="34"/>
      <c r="DS1862" s="34" t="s">
        <v>2127</v>
      </c>
      <c r="DT1862" s="34"/>
      <c r="DZ1862" s="72" t="s">
        <v>7941</v>
      </c>
      <c r="EA1862" s="77"/>
      <c r="EB1862" s="77"/>
      <c r="EC1862" s="77"/>
      <c r="ED1862" s="77"/>
      <c r="EE1862" s="77"/>
      <c r="EF1862" s="77"/>
      <c r="EG1862" s="77"/>
      <c r="EH1862" s="77"/>
      <c r="EL1862" s="34"/>
      <c r="EM1862" s="34"/>
      <c r="EN1862" s="34"/>
      <c r="EO1862" s="34"/>
    </row>
  </sheetData>
  <autoFilter ref="A1:ET1862" xr:uid="{00000000-0009-0000-0000-000001000000}">
    <filterColumn colId="70">
      <filters>
        <filter val="SIN DATO"/>
      </filters>
    </filterColumn>
  </autoFilter>
  <conditionalFormatting sqref="R1">
    <cfRule type="duplicateValues" dxfId="33" priority="779"/>
  </conditionalFormatting>
  <conditionalFormatting sqref="CL1">
    <cfRule type="containsText" dxfId="32" priority="773" operator="containsText" text="INTERMEDIO">
      <formula>NOT(ISERROR(SEARCH("INTERMEDIO",CL1)))</formula>
    </cfRule>
    <cfRule type="containsText" dxfId="31" priority="774" operator="containsText" text="MUY ALTO">
      <formula>NOT(ISERROR(SEARCH("MUY ALTO",CL1)))</formula>
    </cfRule>
    <cfRule type="containsText" dxfId="30" priority="775" operator="containsText" text="ALTO">
      <formula>NOT(ISERROR(SEARCH("ALTO",CL1)))</formula>
    </cfRule>
    <cfRule type="containsText" dxfId="29" priority="776" operator="containsText" text="LATENTE">
      <formula>NOT(ISERROR(SEARCH("LATENTE",CL1)))</formula>
    </cfRule>
  </conditionalFormatting>
  <conditionalFormatting sqref="CP1">
    <cfRule type="duplicateValues" dxfId="28" priority="5"/>
  </conditionalFormatting>
  <conditionalFormatting sqref="CR1">
    <cfRule type="duplicateValues" dxfId="27" priority="4"/>
  </conditionalFormatting>
  <conditionalFormatting sqref="S2:S1862">
    <cfRule type="duplicateValues" dxfId="26" priority="2"/>
  </conditionalFormatting>
  <conditionalFormatting sqref="S2:S1862">
    <cfRule type="duplicateValues" dxfId="25" priority="1"/>
  </conditionalFormatting>
  <conditionalFormatting sqref="S1">
    <cfRule type="duplicateValues" dxfId="24" priority="780"/>
  </conditionalFormatting>
  <dataValidations xWindow="669" yWindow="443" count="6">
    <dataValidation type="list" allowBlank="1" showInputMessage="1" showErrorMessage="1" sqref="CB1" xr:uid="{00000000-0002-0000-0100-000000000000}">
      <formula1>"1, 2, 3, 4, 5, 6, 7, 8,9"</formula1>
    </dataValidation>
    <dataValidation type="list" allowBlank="1" showInputMessage="1" showErrorMessage="1" sqref="CD1" xr:uid="{00000000-0002-0000-0100-000001000000}">
      <formula1>"1,2,3,4"</formula1>
    </dataValidation>
    <dataValidation type="list" allowBlank="1" showInputMessage="1" showErrorMessage="1" sqref="BW1" xr:uid="{00000000-0002-0000-0100-000002000000}">
      <formula1>"0, 1, 2, 3, 4, 5, 6,7 ,98"</formula1>
    </dataValidation>
    <dataValidation type="whole" allowBlank="1" showInputMessage="1" showErrorMessage="1" sqref="EK1" xr:uid="{00000000-0002-0000-0100-000003000000}">
      <formula1>60</formula1>
      <formula2>300</formula2>
    </dataValidation>
    <dataValidation type="list" allowBlank="1" showInputMessage="1" showErrorMessage="1" sqref="CT1" xr:uid="{00000000-0002-0000-0100-000004000000}">
      <formula1>"1, 2, 98"</formula1>
    </dataValidation>
    <dataValidation type="list" allowBlank="1" showInputMessage="1" showErrorMessage="1" sqref="CU1 BP1" xr:uid="{00000000-0002-0000-0100-000005000000}">
      <formula1>"1,2"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778"/>
  <sheetViews>
    <sheetView topLeftCell="A3735" zoomScale="85" zoomScaleNormal="85" workbookViewId="0">
      <selection activeCell="K4" sqref="K4:L3778"/>
    </sheetView>
  </sheetViews>
  <sheetFormatPr defaultColWidth="11.42578125" defaultRowHeight="15" x14ac:dyDescent="0.25"/>
  <cols>
    <col min="1" max="9" width="11.42578125" customWidth="1"/>
    <col min="12" max="12" width="19.5703125" bestFit="1" customWidth="1"/>
  </cols>
  <sheetData>
    <row r="1" spans="1:12" ht="32.25" customHeight="1" x14ac:dyDescent="0.25">
      <c r="B1" s="25" t="s">
        <v>2250</v>
      </c>
      <c r="C1" s="25" t="s">
        <v>1786</v>
      </c>
      <c r="D1" s="25" t="s">
        <v>2251</v>
      </c>
      <c r="E1" s="25" t="s">
        <v>2252</v>
      </c>
      <c r="F1" s="25" t="s">
        <v>2253</v>
      </c>
      <c r="G1" s="25" t="s">
        <v>2254</v>
      </c>
      <c r="H1" s="25" t="s">
        <v>2255</v>
      </c>
      <c r="I1" s="25" t="s">
        <v>2256</v>
      </c>
    </row>
    <row r="2" spans="1:12" ht="48" x14ac:dyDescent="0.25">
      <c r="B2" s="15" t="s">
        <v>2235</v>
      </c>
      <c r="C2" s="16" t="s">
        <v>2236</v>
      </c>
      <c r="D2" s="17" t="s">
        <v>2237</v>
      </c>
      <c r="E2" s="17" t="s">
        <v>2238</v>
      </c>
      <c r="F2" s="17" t="s">
        <v>2242</v>
      </c>
      <c r="G2" s="17" t="s">
        <v>2243</v>
      </c>
      <c r="H2" s="17" t="s">
        <v>2244</v>
      </c>
      <c r="I2" s="17" t="s">
        <v>2245</v>
      </c>
    </row>
    <row r="3" spans="1:12" s="9" customFormat="1" ht="90" x14ac:dyDescent="0.25">
      <c r="A3" s="8" t="s">
        <v>19</v>
      </c>
      <c r="B3" s="7" t="s">
        <v>25</v>
      </c>
      <c r="C3" s="11" t="s">
        <v>2239</v>
      </c>
      <c r="D3" s="11" t="s">
        <v>2237</v>
      </c>
      <c r="E3" s="18" t="s">
        <v>2240</v>
      </c>
      <c r="F3" s="10" t="s">
        <v>2241</v>
      </c>
      <c r="G3" s="10" t="s">
        <v>2231</v>
      </c>
      <c r="H3" s="10" t="s">
        <v>108</v>
      </c>
      <c r="I3" s="10" t="s">
        <v>110</v>
      </c>
      <c r="J3" s="12" t="s">
        <v>2233</v>
      </c>
      <c r="K3" s="12"/>
      <c r="L3" s="13" t="s">
        <v>2234</v>
      </c>
    </row>
    <row r="4" spans="1:12" ht="15" customHeight="1" x14ac:dyDescent="0.25">
      <c r="A4" t="s">
        <v>970</v>
      </c>
      <c r="B4" s="3">
        <v>65</v>
      </c>
      <c r="C4">
        <v>1</v>
      </c>
      <c r="D4" s="1">
        <v>0</v>
      </c>
      <c r="E4" s="24">
        <v>0</v>
      </c>
      <c r="F4" s="20">
        <v>0</v>
      </c>
      <c r="G4" s="49">
        <v>125</v>
      </c>
      <c r="H4" s="24">
        <v>169.6</v>
      </c>
      <c r="I4" s="5">
        <v>41.1</v>
      </c>
      <c r="J4" s="19">
        <f>100*(1-EXP(-EXP((LN(10)-(15.5305+(28.4441*(1-C4))+(-1.4792*LN(B4))+(0*LN(B4)*LN(B4))+(-14.4588*LN(B4)*(1-C4))+(1.8515*LN(B4)*LN(B4)*(1-C4))+(-0.9119*LN(G4))+(-0.2767*D4)+(-0.7181*LN((H4* 0.02586)/ (I4* 0.02586)))+(-0.1759*E4)+(-0.1999*E4*(1-C4))+(-0.5865*F4)+(0*F4*C4)))/(EXP(0.9145)*EXP(-0.2784*(15.5305+(28.4441*(1-C4))+(-1.4792*LN(B4))+(0*LN(B4)*LN(B4))+(-14.4588*LN(B4)*(1-C4))+(1.8515*LN(B4)*LN(B4)*(1-C4))+(-0.9119*LN(G4))+(-0.2767*D4)+(-0.7181*LN((H4* 0.02586)/ (I4* 0.02586)))+(-0.1759*E4)+(-0.1999*E4*(1-C4))+(-0.5865*F4)+(0*F4*C4)))))))</f>
        <v>13.185013567849591</v>
      </c>
      <c r="K4" s="19">
        <f>ROUND(J4,0)</f>
        <v>13</v>
      </c>
      <c r="L4" s="14" t="str">
        <f>IFERROR(VLOOKUP($K$4:$K$772,TABLAREF!$A$1:$C$4,3,1),"SIN DATO")</f>
        <v>INTERMEDIO</v>
      </c>
    </row>
    <row r="5" spans="1:12" ht="15" customHeight="1" x14ac:dyDescent="0.25">
      <c r="A5" t="s">
        <v>2546</v>
      </c>
      <c r="B5" s="3">
        <v>42</v>
      </c>
      <c r="C5">
        <v>1</v>
      </c>
      <c r="D5" s="1">
        <v>0</v>
      </c>
      <c r="E5" s="24">
        <v>1</v>
      </c>
      <c r="F5" s="20">
        <v>0</v>
      </c>
      <c r="G5" s="49">
        <v>100</v>
      </c>
      <c r="H5" s="24">
        <v>171</v>
      </c>
      <c r="I5" s="5">
        <v>42.3</v>
      </c>
      <c r="J5" s="19">
        <f t="shared" ref="J5:J68" si="0">100*(1-EXP(-EXP((LN(10)-(15.5305+(28.4441*(1-C5))+(-1.4792*LN(B5))+(0*LN(B5)*LN(B5))+(-14.4588*LN(B5)*(1-C5))+(1.8515*LN(B5)*LN(B5)*(1-C5))+(-0.9119*LN(G5))+(-0.2767*D5)+(-0.7181*LN((H5* 0.02586)/ (I5* 0.02586)))+(-0.1759*E5)+(-0.1999*E5*(1-C5))+(-0.5865*F5)+(0*F5*C5)))/(EXP(0.9145)*EXP(-0.2784*(15.5305+(28.4441*(1-C5))+(-1.4792*LN(B5))+(0*LN(B5)*LN(B5))+(-14.4588*LN(B5)*(1-C5))+(1.8515*LN(B5)*LN(B5)*(1-C5))+(-0.9119*LN(G5))+(-0.2767*D5)+(-0.7181*LN((H5* 0.02586)/ (I5* 0.02586)))+(-0.1759*E5)+(-0.1999*E5*(1-C5))+(-0.5865*F5)+(0*F5*C5)))))))</f>
        <v>3.3852048525905509</v>
      </c>
      <c r="K5" s="19">
        <f t="shared" ref="K5:K68" si="1">ROUND(J5,0)</f>
        <v>3</v>
      </c>
      <c r="L5" s="14" t="str">
        <f>IFERROR(VLOOKUP($K$4:$K$772,TABLAREF!$A$1:$C$4,3,1),"SIN DATO")</f>
        <v>LATENTE</v>
      </c>
    </row>
    <row r="6" spans="1:12" ht="15" customHeight="1" x14ac:dyDescent="0.25">
      <c r="A6" t="s">
        <v>2547</v>
      </c>
      <c r="B6" s="3">
        <v>31</v>
      </c>
      <c r="C6">
        <v>1</v>
      </c>
      <c r="D6" s="1">
        <v>0</v>
      </c>
      <c r="E6" s="24">
        <v>0</v>
      </c>
      <c r="F6" s="20">
        <v>0</v>
      </c>
      <c r="G6" s="50">
        <v>145</v>
      </c>
      <c r="H6" s="24"/>
      <c r="I6" s="5"/>
      <c r="J6" s="19" t="e">
        <f t="shared" si="0"/>
        <v>#DIV/0!</v>
      </c>
      <c r="K6" s="19" t="e">
        <f t="shared" si="1"/>
        <v>#DIV/0!</v>
      </c>
      <c r="L6" s="14" t="str">
        <f>IFERROR(VLOOKUP($K$4:$K$772,TABLAREF!$A$1:$C$4,3,1),"SIN DATO")</f>
        <v>SIN DATO</v>
      </c>
    </row>
    <row r="7" spans="1:12" ht="15" customHeight="1" x14ac:dyDescent="0.25">
      <c r="A7" t="s">
        <v>972</v>
      </c>
      <c r="B7" s="3">
        <v>55</v>
      </c>
      <c r="C7">
        <v>1</v>
      </c>
      <c r="D7" s="1">
        <v>0</v>
      </c>
      <c r="E7" s="24">
        <v>0</v>
      </c>
      <c r="F7" s="20">
        <v>0</v>
      </c>
      <c r="G7" s="50">
        <v>120</v>
      </c>
      <c r="H7" s="24"/>
      <c r="I7" s="5"/>
      <c r="J7" s="19" t="e">
        <f t="shared" si="0"/>
        <v>#DIV/0!</v>
      </c>
      <c r="K7" s="19" t="e">
        <f t="shared" si="1"/>
        <v>#DIV/0!</v>
      </c>
      <c r="L7" s="14" t="str">
        <f>IFERROR(VLOOKUP($K$4:$K$772,TABLAREF!$A$1:$C$4,3,1),"SIN DATO")</f>
        <v>SIN DATO</v>
      </c>
    </row>
    <row r="8" spans="1:12" ht="15" customHeight="1" x14ac:dyDescent="0.25">
      <c r="A8" t="s">
        <v>973</v>
      </c>
      <c r="B8" s="3">
        <v>64</v>
      </c>
      <c r="C8">
        <v>2</v>
      </c>
      <c r="D8" s="1">
        <v>0</v>
      </c>
      <c r="E8" s="24">
        <v>0</v>
      </c>
      <c r="F8" s="20">
        <v>0</v>
      </c>
      <c r="G8" s="50">
        <v>120</v>
      </c>
      <c r="H8" s="24"/>
      <c r="I8" s="5"/>
      <c r="J8" s="19" t="e">
        <f t="shared" si="0"/>
        <v>#DIV/0!</v>
      </c>
      <c r="K8" s="19" t="e">
        <f t="shared" si="1"/>
        <v>#DIV/0!</v>
      </c>
      <c r="L8" s="14" t="str">
        <f>IFERROR(VLOOKUP($K$4:$K$772,TABLAREF!$A$1:$C$4,3,1),"SIN DATO")</f>
        <v>SIN DATO</v>
      </c>
    </row>
    <row r="9" spans="1:12" ht="15" customHeight="1" x14ac:dyDescent="0.25">
      <c r="A9" t="s">
        <v>975</v>
      </c>
      <c r="B9" s="3">
        <v>69</v>
      </c>
      <c r="C9">
        <v>2</v>
      </c>
      <c r="D9" s="1">
        <v>0</v>
      </c>
      <c r="E9" s="24">
        <v>0</v>
      </c>
      <c r="F9" s="20">
        <v>0</v>
      </c>
      <c r="G9" s="50">
        <v>120</v>
      </c>
      <c r="H9" s="24">
        <v>229</v>
      </c>
      <c r="I9" s="5">
        <v>41</v>
      </c>
      <c r="J9" s="19">
        <f t="shared" si="0"/>
        <v>32.402549066709049</v>
      </c>
      <c r="K9" s="19">
        <f t="shared" si="1"/>
        <v>32</v>
      </c>
      <c r="L9" s="14" t="str">
        <f>IFERROR(VLOOKUP($K$4:$K$772,TABLAREF!$A$1:$C$4,3,1),"SIN DATO")</f>
        <v>MUY ALTO</v>
      </c>
    </row>
    <row r="10" spans="1:12" ht="15" customHeight="1" x14ac:dyDescent="0.25">
      <c r="A10" t="s">
        <v>2548</v>
      </c>
      <c r="B10" s="3">
        <v>68</v>
      </c>
      <c r="C10">
        <v>2</v>
      </c>
      <c r="D10" s="1">
        <v>0</v>
      </c>
      <c r="E10" s="24">
        <v>0</v>
      </c>
      <c r="F10" s="20">
        <v>0</v>
      </c>
      <c r="G10" s="50">
        <v>120</v>
      </c>
      <c r="H10" s="24"/>
      <c r="I10" s="5"/>
      <c r="J10" s="19" t="e">
        <f t="shared" si="0"/>
        <v>#DIV/0!</v>
      </c>
      <c r="K10" s="19" t="e">
        <f t="shared" si="1"/>
        <v>#DIV/0!</v>
      </c>
      <c r="L10" s="14" t="str">
        <f>IFERROR(VLOOKUP($K$4:$K$772,TABLAREF!$A$1:$C$4,3,1),"SIN DATO")</f>
        <v>SIN DATO</v>
      </c>
    </row>
    <row r="11" spans="1:12" ht="15" customHeight="1" x14ac:dyDescent="0.25">
      <c r="A11" t="s">
        <v>2549</v>
      </c>
      <c r="B11" s="3">
        <v>49</v>
      </c>
      <c r="C11">
        <v>2</v>
      </c>
      <c r="D11" s="1">
        <v>0</v>
      </c>
      <c r="E11" s="24">
        <v>0</v>
      </c>
      <c r="F11" s="20">
        <v>0</v>
      </c>
      <c r="G11" s="50">
        <v>110</v>
      </c>
      <c r="H11" s="24"/>
      <c r="I11" s="5"/>
      <c r="J11" s="19" t="e">
        <f t="shared" si="0"/>
        <v>#DIV/0!</v>
      </c>
      <c r="K11" s="19" t="e">
        <f t="shared" si="1"/>
        <v>#DIV/0!</v>
      </c>
      <c r="L11" s="14" t="str">
        <f>IFERROR(VLOOKUP($K$4:$K$772,TABLAREF!$A$1:$C$4,3,1),"SIN DATO")</f>
        <v>SIN DATO</v>
      </c>
    </row>
    <row r="12" spans="1:12" ht="15" customHeight="1" x14ac:dyDescent="0.25">
      <c r="A12" t="s">
        <v>976</v>
      </c>
      <c r="B12" s="3">
        <v>65</v>
      </c>
      <c r="C12">
        <v>2</v>
      </c>
      <c r="D12" s="1">
        <v>0</v>
      </c>
      <c r="E12" s="24">
        <v>0</v>
      </c>
      <c r="F12" s="20">
        <v>1</v>
      </c>
      <c r="G12" s="50">
        <v>120</v>
      </c>
      <c r="H12" s="24">
        <v>183</v>
      </c>
      <c r="I12" s="5">
        <v>59.2</v>
      </c>
      <c r="J12" s="19">
        <f t="shared" si="0"/>
        <v>32.637450210027716</v>
      </c>
      <c r="K12" s="19">
        <f t="shared" si="1"/>
        <v>33</v>
      </c>
      <c r="L12" s="14" t="str">
        <f>IFERROR(VLOOKUP($K$4:$K$772,TABLAREF!$A$1:$C$4,3,1),"SIN DATO")</f>
        <v>MUY ALTO</v>
      </c>
    </row>
    <row r="13" spans="1:12" ht="15" customHeight="1" x14ac:dyDescent="0.25">
      <c r="A13" t="s">
        <v>2550</v>
      </c>
      <c r="B13" s="3">
        <v>57</v>
      </c>
      <c r="C13">
        <v>2</v>
      </c>
      <c r="D13" s="1">
        <v>0</v>
      </c>
      <c r="E13" s="24">
        <v>0</v>
      </c>
      <c r="F13" s="20">
        <v>0</v>
      </c>
      <c r="G13" s="50">
        <v>120</v>
      </c>
      <c r="H13" s="24"/>
      <c r="I13" s="5"/>
      <c r="J13" s="19" t="e">
        <f t="shared" si="0"/>
        <v>#DIV/0!</v>
      </c>
      <c r="K13" s="19" t="e">
        <f t="shared" si="1"/>
        <v>#DIV/0!</v>
      </c>
      <c r="L13" s="14" t="str">
        <f>IFERROR(VLOOKUP($K$4:$K$772,TABLAREF!$A$1:$C$4,3,1),"SIN DATO")</f>
        <v>SIN DATO</v>
      </c>
    </row>
    <row r="14" spans="1:12" ht="15" customHeight="1" x14ac:dyDescent="0.25">
      <c r="A14" t="s">
        <v>977</v>
      </c>
      <c r="B14" s="3">
        <v>71</v>
      </c>
      <c r="C14">
        <v>2</v>
      </c>
      <c r="D14" s="1">
        <v>0</v>
      </c>
      <c r="E14" s="24">
        <v>0</v>
      </c>
      <c r="F14" s="20">
        <v>0</v>
      </c>
      <c r="G14" s="50">
        <v>120</v>
      </c>
      <c r="H14" s="24"/>
      <c r="I14" s="5"/>
      <c r="J14" s="19" t="e">
        <f t="shared" si="0"/>
        <v>#DIV/0!</v>
      </c>
      <c r="K14" s="19" t="e">
        <f t="shared" si="1"/>
        <v>#DIV/0!</v>
      </c>
      <c r="L14" s="14" t="str">
        <f>IFERROR(VLOOKUP($K$4:$K$772,TABLAREF!$A$1:$C$4,3,1),"SIN DATO")</f>
        <v>SIN DATO</v>
      </c>
    </row>
    <row r="15" spans="1:12" ht="15" customHeight="1" x14ac:dyDescent="0.25">
      <c r="A15" t="s">
        <v>978</v>
      </c>
      <c r="B15" s="3">
        <v>40</v>
      </c>
      <c r="C15">
        <v>2</v>
      </c>
      <c r="D15" s="1">
        <v>0</v>
      </c>
      <c r="E15" s="24">
        <v>0</v>
      </c>
      <c r="F15" s="20">
        <v>0</v>
      </c>
      <c r="G15" s="50">
        <v>115</v>
      </c>
      <c r="H15" s="24"/>
      <c r="I15" s="5"/>
      <c r="J15" s="19" t="e">
        <f t="shared" si="0"/>
        <v>#DIV/0!</v>
      </c>
      <c r="K15" s="19" t="e">
        <f t="shared" si="1"/>
        <v>#DIV/0!</v>
      </c>
      <c r="L15" s="14" t="str">
        <f>IFERROR(VLOOKUP($K$4:$K$772,TABLAREF!$A$1:$C$4,3,1),"SIN DATO")</f>
        <v>SIN DATO</v>
      </c>
    </row>
    <row r="16" spans="1:12" ht="15" customHeight="1" x14ac:dyDescent="0.25">
      <c r="A16" t="s">
        <v>980</v>
      </c>
      <c r="B16" s="3">
        <v>41</v>
      </c>
      <c r="C16">
        <v>1</v>
      </c>
      <c r="D16" s="1">
        <v>0</v>
      </c>
      <c r="E16" s="24">
        <v>0</v>
      </c>
      <c r="F16" s="20">
        <v>0</v>
      </c>
      <c r="G16" s="50">
        <v>110</v>
      </c>
      <c r="H16" s="24">
        <v>346</v>
      </c>
      <c r="I16" s="5">
        <v>32.1</v>
      </c>
      <c r="J16" s="19">
        <f t="shared" si="0"/>
        <v>10.98885592897113</v>
      </c>
      <c r="K16" s="19">
        <f t="shared" si="1"/>
        <v>11</v>
      </c>
      <c r="L16" s="14" t="str">
        <f>IFERROR(VLOOKUP($K$4:$K$772,TABLAREF!$A$1:$C$4,3,1),"SIN DATO")</f>
        <v>INTERMEDIO</v>
      </c>
    </row>
    <row r="17" spans="1:12" ht="15" customHeight="1" x14ac:dyDescent="0.25">
      <c r="A17" t="s">
        <v>981</v>
      </c>
      <c r="B17" s="3">
        <v>44</v>
      </c>
      <c r="C17">
        <v>2</v>
      </c>
      <c r="D17" s="1">
        <v>0</v>
      </c>
      <c r="E17" s="24">
        <v>1</v>
      </c>
      <c r="F17" s="20">
        <v>0</v>
      </c>
      <c r="G17" s="49">
        <v>130</v>
      </c>
      <c r="H17" s="24"/>
      <c r="I17" s="5"/>
      <c r="J17" s="19" t="e">
        <f t="shared" si="0"/>
        <v>#DIV/0!</v>
      </c>
      <c r="K17" s="19" t="e">
        <f t="shared" si="1"/>
        <v>#DIV/0!</v>
      </c>
      <c r="L17" s="14" t="str">
        <f>IFERROR(VLOOKUP($K$4:$K$772,TABLAREF!$A$1:$C$4,3,1),"SIN DATO")</f>
        <v>SIN DATO</v>
      </c>
    </row>
    <row r="18" spans="1:12" ht="15" customHeight="1" x14ac:dyDescent="0.25">
      <c r="A18" t="s">
        <v>982</v>
      </c>
      <c r="B18" s="3">
        <v>80</v>
      </c>
      <c r="C18">
        <v>1</v>
      </c>
      <c r="D18" s="1">
        <v>0</v>
      </c>
      <c r="E18" s="24">
        <v>1</v>
      </c>
      <c r="F18" s="20">
        <v>0</v>
      </c>
      <c r="G18" s="49">
        <v>115</v>
      </c>
      <c r="H18" s="24"/>
      <c r="I18" s="5"/>
      <c r="J18" s="19" t="e">
        <f t="shared" si="0"/>
        <v>#DIV/0!</v>
      </c>
      <c r="K18" s="19" t="e">
        <f t="shared" si="1"/>
        <v>#DIV/0!</v>
      </c>
      <c r="L18" s="14" t="str">
        <f>IFERROR(VLOOKUP($K$4:$K$772,TABLAREF!$A$1:$C$4,3,1),"SIN DATO")</f>
        <v>SIN DATO</v>
      </c>
    </row>
    <row r="19" spans="1:12" ht="15" customHeight="1" x14ac:dyDescent="0.25">
      <c r="A19" t="s">
        <v>984</v>
      </c>
      <c r="B19" s="3">
        <v>55</v>
      </c>
      <c r="C19">
        <v>1</v>
      </c>
      <c r="D19" s="1">
        <v>0</v>
      </c>
      <c r="E19" s="24">
        <v>0</v>
      </c>
      <c r="F19" s="20">
        <v>0</v>
      </c>
      <c r="G19" s="49">
        <v>125</v>
      </c>
      <c r="H19" s="24"/>
      <c r="I19" s="5"/>
      <c r="J19" s="19" t="e">
        <f t="shared" si="0"/>
        <v>#DIV/0!</v>
      </c>
      <c r="K19" s="19" t="e">
        <f t="shared" si="1"/>
        <v>#DIV/0!</v>
      </c>
      <c r="L19" s="14" t="str">
        <f>IFERROR(VLOOKUP($K$4:$K$772,TABLAREF!$A$1:$C$4,3,1),"SIN DATO")</f>
        <v>SIN DATO</v>
      </c>
    </row>
    <row r="20" spans="1:12" ht="15" customHeight="1" x14ac:dyDescent="0.25">
      <c r="A20" t="s">
        <v>2551</v>
      </c>
      <c r="B20" s="3">
        <v>40</v>
      </c>
      <c r="C20">
        <v>2</v>
      </c>
      <c r="D20" s="1">
        <v>0</v>
      </c>
      <c r="E20" s="24">
        <v>0</v>
      </c>
      <c r="F20" s="20">
        <v>0</v>
      </c>
      <c r="G20" s="49">
        <v>115</v>
      </c>
      <c r="H20" s="24"/>
      <c r="I20" s="5"/>
      <c r="J20" s="19" t="e">
        <f t="shared" si="0"/>
        <v>#DIV/0!</v>
      </c>
      <c r="K20" s="19" t="e">
        <f t="shared" si="1"/>
        <v>#DIV/0!</v>
      </c>
      <c r="L20" s="14" t="str">
        <f>IFERROR(VLOOKUP($K$4:$K$772,TABLAREF!$A$1:$C$4,3,1),"SIN DATO")</f>
        <v>SIN DATO</v>
      </c>
    </row>
    <row r="21" spans="1:12" ht="15" customHeight="1" x14ac:dyDescent="0.25">
      <c r="A21" t="s">
        <v>2552</v>
      </c>
      <c r="B21" s="3">
        <v>44</v>
      </c>
      <c r="C21">
        <v>1</v>
      </c>
      <c r="D21" s="1">
        <v>0</v>
      </c>
      <c r="E21" s="24">
        <v>0</v>
      </c>
      <c r="F21" s="20">
        <v>0</v>
      </c>
      <c r="G21" s="49">
        <v>120</v>
      </c>
      <c r="H21" s="24"/>
      <c r="I21" s="5"/>
      <c r="J21" s="19" t="e">
        <f t="shared" si="0"/>
        <v>#DIV/0!</v>
      </c>
      <c r="K21" s="19" t="e">
        <f t="shared" si="1"/>
        <v>#DIV/0!</v>
      </c>
      <c r="L21" s="14" t="str">
        <f>IFERROR(VLOOKUP($K$4:$K$772,TABLAREF!$A$1:$C$4,3,1),"SIN DATO")</f>
        <v>SIN DATO</v>
      </c>
    </row>
    <row r="22" spans="1:12" ht="15" customHeight="1" x14ac:dyDescent="0.25">
      <c r="A22" t="s">
        <v>2553</v>
      </c>
      <c r="B22" s="3">
        <v>58</v>
      </c>
      <c r="C22">
        <v>1</v>
      </c>
      <c r="D22" s="1">
        <v>0</v>
      </c>
      <c r="E22" s="24">
        <v>0</v>
      </c>
      <c r="F22" s="20">
        <v>0</v>
      </c>
      <c r="G22" s="49">
        <v>125</v>
      </c>
      <c r="H22" s="24"/>
      <c r="I22" s="5"/>
      <c r="J22" s="19" t="e">
        <f t="shared" si="0"/>
        <v>#DIV/0!</v>
      </c>
      <c r="K22" s="19" t="e">
        <f t="shared" si="1"/>
        <v>#DIV/0!</v>
      </c>
      <c r="L22" s="14" t="str">
        <f>IFERROR(VLOOKUP($K$4:$K$772,TABLAREF!$A$1:$C$4,3,1),"SIN DATO")</f>
        <v>SIN DATO</v>
      </c>
    </row>
    <row r="23" spans="1:12" ht="15" customHeight="1" x14ac:dyDescent="0.25">
      <c r="A23" t="s">
        <v>2554</v>
      </c>
      <c r="B23" s="3">
        <v>50</v>
      </c>
      <c r="C23">
        <v>1</v>
      </c>
      <c r="D23" s="1">
        <v>0</v>
      </c>
      <c r="E23" s="24">
        <v>1</v>
      </c>
      <c r="F23" s="20">
        <v>0</v>
      </c>
      <c r="G23" s="49">
        <v>110</v>
      </c>
      <c r="H23" s="24"/>
      <c r="I23" s="5"/>
      <c r="J23" s="19" t="e">
        <f t="shared" si="0"/>
        <v>#DIV/0!</v>
      </c>
      <c r="K23" s="19" t="e">
        <f t="shared" si="1"/>
        <v>#DIV/0!</v>
      </c>
      <c r="L23" s="14" t="str">
        <f>IFERROR(VLOOKUP($K$4:$K$772,TABLAREF!$A$1:$C$4,3,1),"SIN DATO")</f>
        <v>SIN DATO</v>
      </c>
    </row>
    <row r="24" spans="1:12" ht="15" customHeight="1" x14ac:dyDescent="0.25">
      <c r="A24" t="s">
        <v>985</v>
      </c>
      <c r="B24" s="3">
        <v>62</v>
      </c>
      <c r="C24">
        <v>2</v>
      </c>
      <c r="D24" s="1">
        <v>0</v>
      </c>
      <c r="E24" s="24">
        <v>1</v>
      </c>
      <c r="F24" s="20">
        <v>0</v>
      </c>
      <c r="G24" s="49">
        <v>110</v>
      </c>
      <c r="H24" s="24"/>
      <c r="I24" s="5"/>
      <c r="J24" s="19" t="e">
        <f t="shared" si="0"/>
        <v>#DIV/0!</v>
      </c>
      <c r="K24" s="19" t="e">
        <f t="shared" si="1"/>
        <v>#DIV/0!</v>
      </c>
      <c r="L24" s="14" t="str">
        <f>IFERROR(VLOOKUP($K$4:$K$772,TABLAREF!$A$1:$C$4,3,1),"SIN DATO")</f>
        <v>SIN DATO</v>
      </c>
    </row>
    <row r="25" spans="1:12" ht="15" customHeight="1" x14ac:dyDescent="0.25">
      <c r="A25" t="s">
        <v>987</v>
      </c>
      <c r="B25" s="3">
        <v>50</v>
      </c>
      <c r="C25">
        <v>2</v>
      </c>
      <c r="D25" s="1">
        <v>0</v>
      </c>
      <c r="E25" s="24">
        <v>0</v>
      </c>
      <c r="F25" s="20">
        <v>0</v>
      </c>
      <c r="G25" s="49">
        <v>105</v>
      </c>
      <c r="H25" s="24">
        <v>175</v>
      </c>
      <c r="I25" s="5">
        <v>49.2</v>
      </c>
      <c r="J25" s="19">
        <f t="shared" si="0"/>
        <v>5.8882287305362491</v>
      </c>
      <c r="K25" s="19">
        <f t="shared" si="1"/>
        <v>6</v>
      </c>
      <c r="L25" s="14" t="str">
        <f>IFERROR(VLOOKUP($K$4:$K$772,TABLAREF!$A$1:$C$4,3,1),"SIN DATO")</f>
        <v>LATENTE</v>
      </c>
    </row>
    <row r="26" spans="1:12" ht="15" customHeight="1" x14ac:dyDescent="0.25">
      <c r="A26" t="s">
        <v>989</v>
      </c>
      <c r="B26" s="3">
        <v>59</v>
      </c>
      <c r="C26">
        <v>2</v>
      </c>
      <c r="D26" s="1">
        <v>0</v>
      </c>
      <c r="E26" s="24">
        <v>0</v>
      </c>
      <c r="F26" s="20">
        <v>0</v>
      </c>
      <c r="G26" s="49">
        <v>150</v>
      </c>
      <c r="H26" s="24">
        <v>241</v>
      </c>
      <c r="I26" s="5">
        <v>43.2</v>
      </c>
      <c r="J26" s="19">
        <f t="shared" si="0"/>
        <v>26.779659607988158</v>
      </c>
      <c r="K26" s="19">
        <f t="shared" si="1"/>
        <v>27</v>
      </c>
      <c r="L26" s="14" t="str">
        <f>IFERROR(VLOOKUP($K$4:$K$772,TABLAREF!$A$1:$C$4,3,1),"SIN DATO")</f>
        <v>MUY ALTO</v>
      </c>
    </row>
    <row r="27" spans="1:12" ht="15" customHeight="1" x14ac:dyDescent="0.25">
      <c r="A27" t="s">
        <v>990</v>
      </c>
      <c r="B27" s="3">
        <v>48</v>
      </c>
      <c r="C27">
        <v>1</v>
      </c>
      <c r="D27" s="1">
        <v>0</v>
      </c>
      <c r="E27" s="24">
        <v>0</v>
      </c>
      <c r="F27" s="20">
        <v>0</v>
      </c>
      <c r="G27" s="49">
        <v>160</v>
      </c>
      <c r="H27" s="24"/>
      <c r="I27" s="5"/>
      <c r="J27" s="19" t="e">
        <f t="shared" si="0"/>
        <v>#DIV/0!</v>
      </c>
      <c r="K27" s="19" t="e">
        <f t="shared" si="1"/>
        <v>#DIV/0!</v>
      </c>
      <c r="L27" s="14" t="str">
        <f>IFERROR(VLOOKUP($K$4:$K$772,TABLAREF!$A$1:$C$4,3,1),"SIN DATO")</f>
        <v>SIN DATO</v>
      </c>
    </row>
    <row r="28" spans="1:12" ht="15" customHeight="1" x14ac:dyDescent="0.25">
      <c r="A28" t="s">
        <v>991</v>
      </c>
      <c r="B28" s="3">
        <v>61</v>
      </c>
      <c r="C28">
        <v>1</v>
      </c>
      <c r="D28" s="1">
        <v>0</v>
      </c>
      <c r="E28" s="24">
        <v>0</v>
      </c>
      <c r="F28" s="20">
        <v>0</v>
      </c>
      <c r="G28" s="49">
        <v>140</v>
      </c>
      <c r="H28" s="24"/>
      <c r="I28" s="5"/>
      <c r="J28" s="19" t="e">
        <f t="shared" si="0"/>
        <v>#DIV/0!</v>
      </c>
      <c r="K28" s="19" t="e">
        <f t="shared" si="1"/>
        <v>#DIV/0!</v>
      </c>
      <c r="L28" s="14" t="str">
        <f>IFERROR(VLOOKUP($K$4:$K$772,TABLAREF!$A$1:$C$4,3,1),"SIN DATO")</f>
        <v>SIN DATO</v>
      </c>
    </row>
    <row r="29" spans="1:12" ht="15" customHeight="1" x14ac:dyDescent="0.25">
      <c r="A29" t="s">
        <v>2555</v>
      </c>
      <c r="B29" s="3">
        <v>38</v>
      </c>
      <c r="C29">
        <v>1</v>
      </c>
      <c r="D29" s="1">
        <v>0</v>
      </c>
      <c r="E29" s="24">
        <v>0</v>
      </c>
      <c r="F29" s="20">
        <v>0</v>
      </c>
      <c r="G29" s="49">
        <v>110</v>
      </c>
      <c r="H29" s="24">
        <v>278</v>
      </c>
      <c r="I29" s="5">
        <v>32.1</v>
      </c>
      <c r="J29" s="19">
        <f t="shared" si="0"/>
        <v>6.6450478932649659</v>
      </c>
      <c r="K29" s="19">
        <f t="shared" si="1"/>
        <v>7</v>
      </c>
      <c r="L29" s="14" t="str">
        <f>IFERROR(VLOOKUP($K$4:$K$772,TABLAREF!$A$1:$C$4,3,1),"SIN DATO")</f>
        <v>LATENTE</v>
      </c>
    </row>
    <row r="30" spans="1:12" ht="15" customHeight="1" x14ac:dyDescent="0.25">
      <c r="A30" t="s">
        <v>2556</v>
      </c>
      <c r="B30" s="3">
        <v>70</v>
      </c>
      <c r="C30">
        <v>1</v>
      </c>
      <c r="D30" s="1">
        <v>0</v>
      </c>
      <c r="E30" s="24">
        <v>0</v>
      </c>
      <c r="F30" s="20">
        <v>0</v>
      </c>
      <c r="G30" s="49">
        <v>115</v>
      </c>
      <c r="H30" s="24">
        <v>160</v>
      </c>
      <c r="I30" s="5">
        <v>59.2</v>
      </c>
      <c r="J30" s="19">
        <f t="shared" si="0"/>
        <v>8.2015416752686079</v>
      </c>
      <c r="K30" s="19">
        <f t="shared" si="1"/>
        <v>8</v>
      </c>
      <c r="L30" s="14" t="str">
        <f>IFERROR(VLOOKUP($K$4:$K$772,TABLAREF!$A$1:$C$4,3,1),"SIN DATO")</f>
        <v>LATENTE</v>
      </c>
    </row>
    <row r="31" spans="1:12" ht="15" customHeight="1" x14ac:dyDescent="0.25">
      <c r="A31" t="s">
        <v>2557</v>
      </c>
      <c r="B31" s="3">
        <v>57</v>
      </c>
      <c r="C31">
        <v>2</v>
      </c>
      <c r="D31" s="1">
        <v>0</v>
      </c>
      <c r="E31" s="24">
        <v>0</v>
      </c>
      <c r="F31" s="20">
        <v>0</v>
      </c>
      <c r="G31" s="49">
        <v>110</v>
      </c>
      <c r="H31" s="24">
        <v>235</v>
      </c>
      <c r="I31" s="5">
        <v>36.1</v>
      </c>
      <c r="J31" s="19">
        <f t="shared" si="0"/>
        <v>19.689864638299369</v>
      </c>
      <c r="K31" s="19">
        <f t="shared" si="1"/>
        <v>20</v>
      </c>
      <c r="L31" s="14" t="str">
        <f>IFERROR(VLOOKUP($K$4:$K$772,TABLAREF!$A$1:$C$4,3,1),"SIN DATO")</f>
        <v>ALTO</v>
      </c>
    </row>
    <row r="32" spans="1:12" ht="15" customHeight="1" x14ac:dyDescent="0.25">
      <c r="A32" t="s">
        <v>993</v>
      </c>
      <c r="B32" s="3">
        <v>54</v>
      </c>
      <c r="C32">
        <v>2</v>
      </c>
      <c r="D32" s="1">
        <v>0</v>
      </c>
      <c r="E32" s="24">
        <v>1</v>
      </c>
      <c r="F32" s="20">
        <v>0</v>
      </c>
      <c r="G32" s="49">
        <v>125</v>
      </c>
      <c r="H32" s="24">
        <v>166</v>
      </c>
      <c r="I32" s="5">
        <v>48.1</v>
      </c>
      <c r="J32" s="19">
        <f t="shared" si="0"/>
        <v>9.3902885409488768</v>
      </c>
      <c r="K32" s="19">
        <f t="shared" si="1"/>
        <v>9</v>
      </c>
      <c r="L32" s="14" t="str">
        <f>IFERROR(VLOOKUP($K$4:$K$772,TABLAREF!$A$1:$C$4,3,1),"SIN DATO")</f>
        <v>LATENTE</v>
      </c>
    </row>
    <row r="33" spans="1:12" ht="15" customHeight="1" x14ac:dyDescent="0.25">
      <c r="A33" t="s">
        <v>994</v>
      </c>
      <c r="B33" s="3">
        <v>70</v>
      </c>
      <c r="C33">
        <v>2</v>
      </c>
      <c r="D33" s="1">
        <v>0</v>
      </c>
      <c r="E33" s="24">
        <v>0</v>
      </c>
      <c r="F33" s="20">
        <v>0</v>
      </c>
      <c r="G33" s="49">
        <v>115</v>
      </c>
      <c r="H33" s="24"/>
      <c r="I33" s="5"/>
      <c r="J33" s="19" t="e">
        <f t="shared" si="0"/>
        <v>#DIV/0!</v>
      </c>
      <c r="K33" s="19" t="e">
        <f t="shared" si="1"/>
        <v>#DIV/0!</v>
      </c>
      <c r="L33" s="14" t="str">
        <f>IFERROR(VLOOKUP($K$4:$K$772,TABLAREF!$A$1:$C$4,3,1),"SIN DATO")</f>
        <v>SIN DATO</v>
      </c>
    </row>
    <row r="34" spans="1:12" ht="15" customHeight="1" x14ac:dyDescent="0.25">
      <c r="A34" t="s">
        <v>2558</v>
      </c>
      <c r="B34" s="3">
        <v>48</v>
      </c>
      <c r="C34">
        <v>1</v>
      </c>
      <c r="D34" s="1">
        <v>0</v>
      </c>
      <c r="E34" s="24">
        <v>0</v>
      </c>
      <c r="F34" s="20">
        <v>0</v>
      </c>
      <c r="G34" s="49">
        <v>115</v>
      </c>
      <c r="H34" s="24">
        <v>187</v>
      </c>
      <c r="I34" s="5">
        <v>52.3</v>
      </c>
      <c r="J34" s="19">
        <f t="shared" si="0"/>
        <v>3.8975309094301802</v>
      </c>
      <c r="K34" s="19">
        <f t="shared" si="1"/>
        <v>4</v>
      </c>
      <c r="L34" s="14" t="str">
        <f>IFERROR(VLOOKUP($K$4:$K$772,TABLAREF!$A$1:$C$4,3,1),"SIN DATO")</f>
        <v>LATENTE</v>
      </c>
    </row>
    <row r="35" spans="1:12" ht="15" customHeight="1" x14ac:dyDescent="0.25">
      <c r="A35" t="s">
        <v>996</v>
      </c>
      <c r="B35" s="3">
        <v>58</v>
      </c>
      <c r="C35">
        <v>2</v>
      </c>
      <c r="D35" s="1">
        <v>0</v>
      </c>
      <c r="E35" s="24">
        <v>0</v>
      </c>
      <c r="F35" s="20">
        <v>0</v>
      </c>
      <c r="G35" s="49">
        <v>140</v>
      </c>
      <c r="H35" s="24">
        <v>200</v>
      </c>
      <c r="I35" s="5">
        <v>39.1</v>
      </c>
      <c r="J35" s="19">
        <f t="shared" si="0"/>
        <v>21.969139418532336</v>
      </c>
      <c r="K35" s="19">
        <f t="shared" si="1"/>
        <v>22</v>
      </c>
      <c r="L35" s="14" t="str">
        <f>IFERROR(VLOOKUP($K$4:$K$772,TABLAREF!$A$1:$C$4,3,1),"SIN DATO")</f>
        <v>ALTO</v>
      </c>
    </row>
    <row r="36" spans="1:12" ht="15" customHeight="1" x14ac:dyDescent="0.25">
      <c r="A36" t="s">
        <v>997</v>
      </c>
      <c r="B36" s="3">
        <v>62</v>
      </c>
      <c r="C36">
        <v>1</v>
      </c>
      <c r="D36" s="1">
        <v>0</v>
      </c>
      <c r="E36" s="24">
        <v>1</v>
      </c>
      <c r="F36" s="20">
        <v>0</v>
      </c>
      <c r="G36" s="49">
        <v>115</v>
      </c>
      <c r="H36" s="24">
        <v>116</v>
      </c>
      <c r="I36" s="5">
        <v>52.3</v>
      </c>
      <c r="J36" s="19">
        <f t="shared" si="0"/>
        <v>6.1575925434711127</v>
      </c>
      <c r="K36" s="19">
        <f t="shared" si="1"/>
        <v>6</v>
      </c>
      <c r="L36" s="14" t="str">
        <f>IFERROR(VLOOKUP($K$4:$K$772,TABLAREF!$A$1:$C$4,3,1),"SIN DATO")</f>
        <v>LATENTE</v>
      </c>
    </row>
    <row r="37" spans="1:12" ht="15" customHeight="1" x14ac:dyDescent="0.25">
      <c r="A37" t="s">
        <v>2559</v>
      </c>
      <c r="B37" s="3">
        <v>50</v>
      </c>
      <c r="C37">
        <v>2</v>
      </c>
      <c r="D37" s="1">
        <v>0</v>
      </c>
      <c r="E37" s="24">
        <v>0</v>
      </c>
      <c r="F37" s="20">
        <v>0</v>
      </c>
      <c r="G37" s="49">
        <v>110</v>
      </c>
      <c r="H37" s="24"/>
      <c r="I37" s="5"/>
      <c r="J37" s="19" t="e">
        <f t="shared" si="0"/>
        <v>#DIV/0!</v>
      </c>
      <c r="K37" s="19" t="e">
        <f t="shared" si="1"/>
        <v>#DIV/0!</v>
      </c>
      <c r="L37" s="14" t="str">
        <f>IFERROR(VLOOKUP($K$4:$K$772,TABLAREF!$A$1:$C$4,3,1),"SIN DATO")</f>
        <v>SIN DATO</v>
      </c>
    </row>
    <row r="38" spans="1:12" ht="15" customHeight="1" x14ac:dyDescent="0.25">
      <c r="A38" t="s">
        <v>998</v>
      </c>
      <c r="B38" s="3">
        <v>40</v>
      </c>
      <c r="C38">
        <v>2</v>
      </c>
      <c r="D38" s="1">
        <v>0</v>
      </c>
      <c r="E38" s="24">
        <v>0</v>
      </c>
      <c r="F38" s="20">
        <v>0</v>
      </c>
      <c r="G38" s="49">
        <v>115</v>
      </c>
      <c r="H38" s="24"/>
      <c r="I38" s="5"/>
      <c r="J38" s="19" t="e">
        <f t="shared" si="0"/>
        <v>#DIV/0!</v>
      </c>
      <c r="K38" s="19" t="e">
        <f t="shared" si="1"/>
        <v>#DIV/0!</v>
      </c>
      <c r="L38" s="14" t="str">
        <f>IFERROR(VLOOKUP($K$4:$K$772,TABLAREF!$A$1:$C$4,3,1),"SIN DATO")</f>
        <v>SIN DATO</v>
      </c>
    </row>
    <row r="39" spans="1:12" ht="15" customHeight="1" x14ac:dyDescent="0.25">
      <c r="A39" t="s">
        <v>999</v>
      </c>
      <c r="B39" s="3">
        <v>52</v>
      </c>
      <c r="C39">
        <v>1</v>
      </c>
      <c r="D39" s="1">
        <v>0</v>
      </c>
      <c r="E39" s="24">
        <v>1</v>
      </c>
      <c r="F39" s="20">
        <v>0</v>
      </c>
      <c r="G39" s="49">
        <v>115</v>
      </c>
      <c r="H39" s="24"/>
      <c r="I39" s="5"/>
      <c r="J39" s="19" t="e">
        <f t="shared" si="0"/>
        <v>#DIV/0!</v>
      </c>
      <c r="K39" s="19" t="e">
        <f t="shared" si="1"/>
        <v>#DIV/0!</v>
      </c>
      <c r="L39" s="14" t="str">
        <f>IFERROR(VLOOKUP($K$4:$K$772,TABLAREF!$A$1:$C$4,3,1),"SIN DATO")</f>
        <v>SIN DATO</v>
      </c>
    </row>
    <row r="40" spans="1:12" ht="15" customHeight="1" x14ac:dyDescent="0.25">
      <c r="A40" t="s">
        <v>1001</v>
      </c>
      <c r="B40" s="3">
        <v>62</v>
      </c>
      <c r="C40">
        <v>1</v>
      </c>
      <c r="D40" s="1">
        <v>0</v>
      </c>
      <c r="E40" s="24">
        <v>1</v>
      </c>
      <c r="F40" s="20">
        <v>0</v>
      </c>
      <c r="G40" s="49">
        <v>125</v>
      </c>
      <c r="H40" s="24">
        <v>149</v>
      </c>
      <c r="I40" s="5">
        <v>46.1</v>
      </c>
      <c r="J40" s="19">
        <f t="shared" si="0"/>
        <v>11.75259274719399</v>
      </c>
      <c r="K40" s="19">
        <f t="shared" si="1"/>
        <v>12</v>
      </c>
      <c r="L40" s="14" t="str">
        <f>IFERROR(VLOOKUP($K$4:$K$772,TABLAREF!$A$1:$C$4,3,1),"SIN DATO")</f>
        <v>INTERMEDIO</v>
      </c>
    </row>
    <row r="41" spans="1:12" ht="15" customHeight="1" x14ac:dyDescent="0.25">
      <c r="A41" t="s">
        <v>1002</v>
      </c>
      <c r="B41" s="3">
        <v>39</v>
      </c>
      <c r="C41">
        <v>2</v>
      </c>
      <c r="D41" s="1">
        <v>0</v>
      </c>
      <c r="E41" s="24">
        <v>0</v>
      </c>
      <c r="F41" s="20">
        <v>0</v>
      </c>
      <c r="G41" s="49">
        <v>120</v>
      </c>
      <c r="H41" s="24"/>
      <c r="I41" s="5"/>
      <c r="J41" s="19" t="e">
        <f t="shared" si="0"/>
        <v>#DIV/0!</v>
      </c>
      <c r="K41" s="19" t="e">
        <f t="shared" si="1"/>
        <v>#DIV/0!</v>
      </c>
      <c r="L41" s="14" t="str">
        <f>IFERROR(VLOOKUP($K$4:$K$772,TABLAREF!$A$1:$C$4,3,1),"SIN DATO")</f>
        <v>SIN DATO</v>
      </c>
    </row>
    <row r="42" spans="1:12" ht="15" customHeight="1" x14ac:dyDescent="0.25">
      <c r="A42" t="s">
        <v>2560</v>
      </c>
      <c r="B42" s="3">
        <v>45</v>
      </c>
      <c r="C42">
        <v>2</v>
      </c>
      <c r="D42" s="1">
        <v>0</v>
      </c>
      <c r="E42" s="24">
        <v>0</v>
      </c>
      <c r="F42" s="20">
        <v>0</v>
      </c>
      <c r="G42" s="49">
        <v>110</v>
      </c>
      <c r="H42" s="24">
        <v>157</v>
      </c>
      <c r="I42" s="5">
        <v>48.2</v>
      </c>
      <c r="J42" s="19">
        <f t="shared" si="0"/>
        <v>4.1794189299969702</v>
      </c>
      <c r="K42" s="19">
        <f t="shared" si="1"/>
        <v>4</v>
      </c>
      <c r="L42" s="14" t="str">
        <f>IFERROR(VLOOKUP($K$4:$K$772,TABLAREF!$A$1:$C$4,3,1),"SIN DATO")</f>
        <v>LATENTE</v>
      </c>
    </row>
    <row r="43" spans="1:12" ht="15" customHeight="1" x14ac:dyDescent="0.25">
      <c r="A43" t="s">
        <v>1003</v>
      </c>
      <c r="B43" s="3">
        <v>64</v>
      </c>
      <c r="C43">
        <v>2</v>
      </c>
      <c r="D43" s="1">
        <v>0</v>
      </c>
      <c r="E43" s="24">
        <v>1</v>
      </c>
      <c r="F43" s="20">
        <v>0</v>
      </c>
      <c r="G43" s="49">
        <v>120</v>
      </c>
      <c r="H43" s="24">
        <v>98</v>
      </c>
      <c r="I43" s="5">
        <v>50.1</v>
      </c>
      <c r="J43" s="19">
        <f t="shared" si="0"/>
        <v>7.9838764807919187</v>
      </c>
      <c r="K43" s="19">
        <f t="shared" si="1"/>
        <v>8</v>
      </c>
      <c r="L43" s="14" t="str">
        <f>IFERROR(VLOOKUP($K$4:$K$772,TABLAREF!$A$1:$C$4,3,1),"SIN DATO")</f>
        <v>LATENTE</v>
      </c>
    </row>
    <row r="44" spans="1:12" ht="15" customHeight="1" x14ac:dyDescent="0.25">
      <c r="A44" t="s">
        <v>1004</v>
      </c>
      <c r="B44" s="3">
        <v>64</v>
      </c>
      <c r="C44">
        <v>1</v>
      </c>
      <c r="D44" s="1">
        <v>0</v>
      </c>
      <c r="E44" s="24">
        <v>1</v>
      </c>
      <c r="F44" s="20">
        <v>0</v>
      </c>
      <c r="G44" s="49">
        <v>130</v>
      </c>
      <c r="H44" s="24">
        <v>136</v>
      </c>
      <c r="I44" s="5">
        <v>42.1</v>
      </c>
      <c r="J44" s="19">
        <f t="shared" si="0"/>
        <v>13.463294109262069</v>
      </c>
      <c r="K44" s="19">
        <f t="shared" si="1"/>
        <v>13</v>
      </c>
      <c r="L44" s="14" t="str">
        <f>IFERROR(VLOOKUP($K$4:$K$772,TABLAREF!$A$1:$C$4,3,1),"SIN DATO")</f>
        <v>INTERMEDIO</v>
      </c>
    </row>
    <row r="45" spans="1:12" ht="15" customHeight="1" x14ac:dyDescent="0.25">
      <c r="A45" t="s">
        <v>1005</v>
      </c>
      <c r="B45" s="3">
        <v>64</v>
      </c>
      <c r="C45">
        <v>2</v>
      </c>
      <c r="D45" s="1">
        <v>0</v>
      </c>
      <c r="E45" s="24">
        <v>0</v>
      </c>
      <c r="F45" s="20">
        <v>0</v>
      </c>
      <c r="G45" s="49">
        <v>140</v>
      </c>
      <c r="H45" s="24">
        <v>162</v>
      </c>
      <c r="I45" s="5">
        <v>59.1</v>
      </c>
      <c r="J45" s="19">
        <f t="shared" si="0"/>
        <v>15.96746042364996</v>
      </c>
      <c r="K45" s="19">
        <f t="shared" si="1"/>
        <v>16</v>
      </c>
      <c r="L45" s="14" t="str">
        <f>IFERROR(VLOOKUP($K$4:$K$772,TABLAREF!$A$1:$C$4,3,1),"SIN DATO")</f>
        <v>INTERMEDIO</v>
      </c>
    </row>
    <row r="46" spans="1:12" ht="15" customHeight="1" x14ac:dyDescent="0.25">
      <c r="A46" t="s">
        <v>1006</v>
      </c>
      <c r="B46" s="3">
        <v>70</v>
      </c>
      <c r="C46">
        <v>1</v>
      </c>
      <c r="D46" s="1">
        <v>0</v>
      </c>
      <c r="E46" s="24">
        <v>1</v>
      </c>
      <c r="F46" s="20">
        <v>0</v>
      </c>
      <c r="G46" s="49">
        <v>130</v>
      </c>
      <c r="H46" s="24"/>
      <c r="I46" s="5"/>
      <c r="J46" s="19" t="e">
        <f t="shared" si="0"/>
        <v>#DIV/0!</v>
      </c>
      <c r="K46" s="19" t="e">
        <f t="shared" si="1"/>
        <v>#DIV/0!</v>
      </c>
      <c r="L46" s="14" t="str">
        <f>IFERROR(VLOOKUP($K$4:$K$772,TABLAREF!$A$1:$C$4,3,1),"SIN DATO")</f>
        <v>SIN DATO</v>
      </c>
    </row>
    <row r="47" spans="1:12" ht="15" customHeight="1" x14ac:dyDescent="0.25">
      <c r="A47" t="s">
        <v>1007</v>
      </c>
      <c r="B47" s="3">
        <v>59</v>
      </c>
      <c r="C47">
        <v>2</v>
      </c>
      <c r="D47" s="1">
        <v>0</v>
      </c>
      <c r="E47" s="24">
        <v>1</v>
      </c>
      <c r="F47" s="20">
        <v>0</v>
      </c>
      <c r="G47" s="49">
        <v>135</v>
      </c>
      <c r="H47" s="24">
        <v>390</v>
      </c>
      <c r="I47" s="5">
        <v>33.1</v>
      </c>
      <c r="J47" s="19">
        <f t="shared" si="0"/>
        <v>40.601457420873764</v>
      </c>
      <c r="K47" s="19">
        <f t="shared" si="1"/>
        <v>41</v>
      </c>
      <c r="L47" s="14" t="str">
        <f>IFERROR(VLOOKUP($K$4:$K$772,TABLAREF!$A$1:$C$4,3,1),"SIN DATO")</f>
        <v>MUY ALTO</v>
      </c>
    </row>
    <row r="48" spans="1:12" ht="15" customHeight="1" x14ac:dyDescent="0.25">
      <c r="A48" t="s">
        <v>1008</v>
      </c>
      <c r="B48" s="3">
        <v>56</v>
      </c>
      <c r="C48">
        <v>2</v>
      </c>
      <c r="D48" s="1">
        <v>0</v>
      </c>
      <c r="E48" s="24">
        <v>0</v>
      </c>
      <c r="F48" s="20">
        <v>0</v>
      </c>
      <c r="G48" s="49">
        <v>125</v>
      </c>
      <c r="H48" s="24">
        <v>107</v>
      </c>
      <c r="I48" s="5">
        <v>43.5</v>
      </c>
      <c r="J48" s="19">
        <f t="shared" si="0"/>
        <v>7.0445495599108394</v>
      </c>
      <c r="K48" s="19">
        <f t="shared" si="1"/>
        <v>7</v>
      </c>
      <c r="L48" s="14" t="str">
        <f>IFERROR(VLOOKUP($K$4:$K$772,TABLAREF!$A$1:$C$4,3,1),"SIN DATO")</f>
        <v>LATENTE</v>
      </c>
    </row>
    <row r="49" spans="1:12" ht="15" customHeight="1" x14ac:dyDescent="0.25">
      <c r="A49" t="s">
        <v>1009</v>
      </c>
      <c r="B49" s="3">
        <v>70</v>
      </c>
      <c r="C49">
        <v>1</v>
      </c>
      <c r="D49" s="1">
        <v>0</v>
      </c>
      <c r="E49" s="24">
        <v>0</v>
      </c>
      <c r="F49" s="20">
        <v>0</v>
      </c>
      <c r="G49" s="49">
        <v>120</v>
      </c>
      <c r="H49" s="24">
        <v>128</v>
      </c>
      <c r="I49" s="5">
        <v>51.9</v>
      </c>
      <c r="J49" s="19">
        <f t="shared" si="0"/>
        <v>7.7910361450303949</v>
      </c>
      <c r="K49" s="19">
        <f t="shared" si="1"/>
        <v>8</v>
      </c>
      <c r="L49" s="14" t="str">
        <f>IFERROR(VLOOKUP($K$4:$K$772,TABLAREF!$A$1:$C$4,3,1),"SIN DATO")</f>
        <v>LATENTE</v>
      </c>
    </row>
    <row r="50" spans="1:12" ht="15" customHeight="1" x14ac:dyDescent="0.25">
      <c r="A50" t="s">
        <v>1010</v>
      </c>
      <c r="B50" s="3">
        <v>37</v>
      </c>
      <c r="C50">
        <v>2</v>
      </c>
      <c r="D50" s="1">
        <v>0</v>
      </c>
      <c r="E50" s="24">
        <v>0</v>
      </c>
      <c r="F50" s="20">
        <v>0</v>
      </c>
      <c r="G50" s="49">
        <v>150</v>
      </c>
      <c r="H50" s="24"/>
      <c r="I50" s="5"/>
      <c r="J50" s="19" t="e">
        <f t="shared" si="0"/>
        <v>#DIV/0!</v>
      </c>
      <c r="K50" s="19" t="e">
        <f t="shared" si="1"/>
        <v>#DIV/0!</v>
      </c>
      <c r="L50" s="14" t="str">
        <f>IFERROR(VLOOKUP($K$4:$K$772,TABLAREF!$A$1:$C$4,3,1),"SIN DATO")</f>
        <v>SIN DATO</v>
      </c>
    </row>
    <row r="51" spans="1:12" ht="15" customHeight="1" x14ac:dyDescent="0.25">
      <c r="A51" t="s">
        <v>1011</v>
      </c>
      <c r="B51" s="3">
        <v>56</v>
      </c>
      <c r="C51">
        <v>2</v>
      </c>
      <c r="D51" s="1">
        <v>0</v>
      </c>
      <c r="E51" s="24">
        <v>1</v>
      </c>
      <c r="F51" s="20">
        <v>0</v>
      </c>
      <c r="G51" s="49">
        <v>115</v>
      </c>
      <c r="H51" s="24">
        <v>158</v>
      </c>
      <c r="I51" s="5">
        <v>70</v>
      </c>
      <c r="J51" s="19">
        <f t="shared" si="0"/>
        <v>5.0467991524931417</v>
      </c>
      <c r="K51" s="19">
        <f t="shared" si="1"/>
        <v>5</v>
      </c>
      <c r="L51" s="14" t="str">
        <f>IFERROR(VLOOKUP($K$4:$K$772,TABLAREF!$A$1:$C$4,3,1),"SIN DATO")</f>
        <v>LATENTE</v>
      </c>
    </row>
    <row r="52" spans="1:12" ht="15" customHeight="1" x14ac:dyDescent="0.25">
      <c r="A52" t="s">
        <v>2561</v>
      </c>
      <c r="B52" s="3">
        <v>55</v>
      </c>
      <c r="C52">
        <v>1</v>
      </c>
      <c r="D52" s="1">
        <v>0</v>
      </c>
      <c r="E52" s="24">
        <v>0</v>
      </c>
      <c r="F52" s="20">
        <v>0</v>
      </c>
      <c r="G52" s="49">
        <v>115</v>
      </c>
      <c r="H52" s="24">
        <v>30.86</v>
      </c>
      <c r="I52" s="5"/>
      <c r="J52" s="19" t="e">
        <f t="shared" si="0"/>
        <v>#DIV/0!</v>
      </c>
      <c r="K52" s="19" t="e">
        <f t="shared" si="1"/>
        <v>#DIV/0!</v>
      </c>
      <c r="L52" s="14" t="str">
        <f>IFERROR(VLOOKUP($K$4:$K$772,TABLAREF!$A$1:$C$4,3,1),"SIN DATO")</f>
        <v>SIN DATO</v>
      </c>
    </row>
    <row r="53" spans="1:12" ht="15" customHeight="1" x14ac:dyDescent="0.25">
      <c r="A53" t="s">
        <v>1012</v>
      </c>
      <c r="B53" s="3">
        <v>71</v>
      </c>
      <c r="C53">
        <v>1</v>
      </c>
      <c r="D53" s="1">
        <v>0</v>
      </c>
      <c r="E53" s="24">
        <v>0</v>
      </c>
      <c r="F53" s="20">
        <v>0</v>
      </c>
      <c r="G53" s="49">
        <v>115</v>
      </c>
      <c r="H53" s="24">
        <v>204</v>
      </c>
      <c r="I53" s="5">
        <v>43.1</v>
      </c>
      <c r="J53" s="19">
        <f t="shared" si="0"/>
        <v>16.714504405995012</v>
      </c>
      <c r="K53" s="19">
        <f t="shared" si="1"/>
        <v>17</v>
      </c>
      <c r="L53" s="14" t="str">
        <f>IFERROR(VLOOKUP($K$4:$K$772,TABLAREF!$A$1:$C$4,3,1),"SIN DATO")</f>
        <v>INTERMEDIO</v>
      </c>
    </row>
    <row r="54" spans="1:12" ht="15" customHeight="1" x14ac:dyDescent="0.25">
      <c r="A54" t="s">
        <v>2562</v>
      </c>
      <c r="B54" s="3">
        <v>41</v>
      </c>
      <c r="C54">
        <v>2</v>
      </c>
      <c r="D54" s="1">
        <v>0</v>
      </c>
      <c r="E54" s="24">
        <v>0</v>
      </c>
      <c r="F54" s="20">
        <v>0</v>
      </c>
      <c r="G54" s="49">
        <v>115</v>
      </c>
      <c r="H54" s="24">
        <v>303</v>
      </c>
      <c r="I54" s="5">
        <v>30.1</v>
      </c>
      <c r="J54" s="19">
        <f t="shared" si="0"/>
        <v>17.044286054249568</v>
      </c>
      <c r="K54" s="19">
        <f t="shared" si="1"/>
        <v>17</v>
      </c>
      <c r="L54" s="14" t="str">
        <f>IFERROR(VLOOKUP($K$4:$K$772,TABLAREF!$A$1:$C$4,3,1),"SIN DATO")</f>
        <v>INTERMEDIO</v>
      </c>
    </row>
    <row r="55" spans="1:12" ht="15" customHeight="1" x14ac:dyDescent="0.25">
      <c r="A55" t="s">
        <v>1013</v>
      </c>
      <c r="B55" s="3">
        <v>65</v>
      </c>
      <c r="C55">
        <v>1</v>
      </c>
      <c r="D55" s="1">
        <v>0</v>
      </c>
      <c r="E55" s="24">
        <v>1</v>
      </c>
      <c r="F55" s="20">
        <v>0</v>
      </c>
      <c r="G55" s="49">
        <v>120</v>
      </c>
      <c r="H55" s="24">
        <v>179</v>
      </c>
      <c r="I55" s="5">
        <v>39.1</v>
      </c>
      <c r="J55" s="19">
        <f t="shared" si="0"/>
        <v>18.238129809784986</v>
      </c>
      <c r="K55" s="19">
        <f t="shared" si="1"/>
        <v>18</v>
      </c>
      <c r="L55" s="14" t="str">
        <f>IFERROR(VLOOKUP($K$4:$K$772,TABLAREF!$A$1:$C$4,3,1),"SIN DATO")</f>
        <v>INTERMEDIO</v>
      </c>
    </row>
    <row r="56" spans="1:12" ht="15" customHeight="1" x14ac:dyDescent="0.25">
      <c r="A56" t="s">
        <v>2563</v>
      </c>
      <c r="B56" s="3">
        <v>34</v>
      </c>
      <c r="C56">
        <v>2</v>
      </c>
      <c r="D56" s="1">
        <v>0</v>
      </c>
      <c r="E56" s="24">
        <v>0</v>
      </c>
      <c r="F56" s="20">
        <v>0</v>
      </c>
      <c r="G56" s="49">
        <v>180</v>
      </c>
      <c r="H56" s="24">
        <v>113</v>
      </c>
      <c r="I56" s="5">
        <v>54.1</v>
      </c>
      <c r="J56" s="19">
        <f t="shared" si="0"/>
        <v>3.839340800215274</v>
      </c>
      <c r="K56" s="19">
        <f t="shared" si="1"/>
        <v>4</v>
      </c>
      <c r="L56" s="14" t="str">
        <f>IFERROR(VLOOKUP($K$4:$K$772,TABLAREF!$A$1:$C$4,3,1),"SIN DATO")</f>
        <v>LATENTE</v>
      </c>
    </row>
    <row r="57" spans="1:12" ht="15" customHeight="1" x14ac:dyDescent="0.25">
      <c r="A57" t="s">
        <v>2564</v>
      </c>
      <c r="B57" s="3">
        <v>38</v>
      </c>
      <c r="C57">
        <v>2</v>
      </c>
      <c r="D57" s="1">
        <v>0</v>
      </c>
      <c r="E57" s="24">
        <v>0</v>
      </c>
      <c r="F57" s="20">
        <v>0</v>
      </c>
      <c r="G57" s="49">
        <v>115</v>
      </c>
      <c r="H57" s="24"/>
      <c r="I57" s="5"/>
      <c r="J57" s="19" t="e">
        <f t="shared" si="0"/>
        <v>#DIV/0!</v>
      </c>
      <c r="K57" s="19" t="e">
        <f t="shared" si="1"/>
        <v>#DIV/0!</v>
      </c>
      <c r="L57" s="14" t="str">
        <f>IFERROR(VLOOKUP($K$4:$K$772,TABLAREF!$A$1:$C$4,3,1),"SIN DATO")</f>
        <v>SIN DATO</v>
      </c>
    </row>
    <row r="58" spans="1:12" ht="15" customHeight="1" x14ac:dyDescent="0.25">
      <c r="A58" t="s">
        <v>1014</v>
      </c>
      <c r="B58" s="3">
        <v>65</v>
      </c>
      <c r="C58">
        <v>1</v>
      </c>
      <c r="D58" s="1">
        <v>0</v>
      </c>
      <c r="E58" s="24">
        <v>1</v>
      </c>
      <c r="F58" s="20">
        <v>0</v>
      </c>
      <c r="G58" s="49">
        <v>130</v>
      </c>
      <c r="H58" s="24">
        <v>145</v>
      </c>
      <c r="I58" s="5">
        <v>54.1</v>
      </c>
      <c r="J58" s="19">
        <f t="shared" si="0"/>
        <v>11.189727728861399</v>
      </c>
      <c r="K58" s="19">
        <f t="shared" si="1"/>
        <v>11</v>
      </c>
      <c r="L58" s="14" t="str">
        <f>IFERROR(VLOOKUP($K$4:$K$772,TABLAREF!$A$1:$C$4,3,1),"SIN DATO")</f>
        <v>INTERMEDIO</v>
      </c>
    </row>
    <row r="59" spans="1:12" ht="15" customHeight="1" x14ac:dyDescent="0.25">
      <c r="A59" t="s">
        <v>2565</v>
      </c>
      <c r="B59" s="3">
        <v>69</v>
      </c>
      <c r="C59">
        <v>1</v>
      </c>
      <c r="D59" s="1">
        <v>0</v>
      </c>
      <c r="E59" s="24">
        <v>0</v>
      </c>
      <c r="F59" s="20">
        <v>0</v>
      </c>
      <c r="G59" s="49">
        <v>140</v>
      </c>
      <c r="H59" s="24">
        <v>142.1</v>
      </c>
      <c r="I59" s="5">
        <v>29.7</v>
      </c>
      <c r="J59" s="19">
        <f t="shared" si="0"/>
        <v>20.505924884341773</v>
      </c>
      <c r="K59" s="19">
        <f t="shared" si="1"/>
        <v>21</v>
      </c>
      <c r="L59" s="14" t="str">
        <f>IFERROR(VLOOKUP($K$4:$K$772,TABLAREF!$A$1:$C$4,3,1),"SIN DATO")</f>
        <v>ALTO</v>
      </c>
    </row>
    <row r="60" spans="1:12" ht="15" customHeight="1" x14ac:dyDescent="0.25">
      <c r="A60" t="s">
        <v>1015</v>
      </c>
      <c r="B60" s="3">
        <v>60</v>
      </c>
      <c r="C60">
        <v>2</v>
      </c>
      <c r="D60" s="1">
        <v>0</v>
      </c>
      <c r="E60" s="24">
        <v>0</v>
      </c>
      <c r="F60" s="20">
        <v>0</v>
      </c>
      <c r="G60" s="49">
        <v>125</v>
      </c>
      <c r="H60" s="24"/>
      <c r="I60" s="5"/>
      <c r="J60" s="19" t="e">
        <f t="shared" si="0"/>
        <v>#DIV/0!</v>
      </c>
      <c r="K60" s="19" t="e">
        <f t="shared" si="1"/>
        <v>#DIV/0!</v>
      </c>
      <c r="L60" s="14" t="str">
        <f>IFERROR(VLOOKUP($K$4:$K$772,TABLAREF!$A$1:$C$4,3,1),"SIN DATO")</f>
        <v>SIN DATO</v>
      </c>
    </row>
    <row r="61" spans="1:12" ht="15" customHeight="1" x14ac:dyDescent="0.25">
      <c r="A61" t="s">
        <v>1016</v>
      </c>
      <c r="B61" s="3">
        <v>56</v>
      </c>
      <c r="C61">
        <v>2</v>
      </c>
      <c r="D61" s="1">
        <v>0</v>
      </c>
      <c r="E61" s="24">
        <v>0</v>
      </c>
      <c r="F61" s="20">
        <v>0</v>
      </c>
      <c r="G61" s="49">
        <v>125</v>
      </c>
      <c r="H61" s="24">
        <v>151</v>
      </c>
      <c r="I61" s="5">
        <v>41</v>
      </c>
      <c r="J61" s="19">
        <f t="shared" si="0"/>
        <v>11.959449741335938</v>
      </c>
      <c r="K61" s="19">
        <f t="shared" si="1"/>
        <v>12</v>
      </c>
      <c r="L61" s="14" t="str">
        <f>IFERROR(VLOOKUP($K$4:$K$772,TABLAREF!$A$1:$C$4,3,1),"SIN DATO")</f>
        <v>INTERMEDIO</v>
      </c>
    </row>
    <row r="62" spans="1:12" ht="15" customHeight="1" x14ac:dyDescent="0.25">
      <c r="A62" t="s">
        <v>1017</v>
      </c>
      <c r="B62" s="3">
        <v>48</v>
      </c>
      <c r="C62">
        <v>2</v>
      </c>
      <c r="D62" s="1">
        <v>0</v>
      </c>
      <c r="E62" s="24">
        <v>0</v>
      </c>
      <c r="F62" s="20">
        <v>0</v>
      </c>
      <c r="G62" s="49">
        <v>152</v>
      </c>
      <c r="H62" s="24">
        <v>246</v>
      </c>
      <c r="I62" s="5">
        <v>41.9</v>
      </c>
      <c r="J62" s="19">
        <f t="shared" si="0"/>
        <v>17.927391605595989</v>
      </c>
      <c r="K62" s="19">
        <f t="shared" si="1"/>
        <v>18</v>
      </c>
      <c r="L62" s="14" t="str">
        <f>IFERROR(VLOOKUP($K$4:$K$772,TABLAREF!$A$1:$C$4,3,1),"SIN DATO")</f>
        <v>INTERMEDIO</v>
      </c>
    </row>
    <row r="63" spans="1:12" ht="15" customHeight="1" x14ac:dyDescent="0.25">
      <c r="A63" t="s">
        <v>1018</v>
      </c>
      <c r="B63" s="3">
        <v>61</v>
      </c>
      <c r="C63">
        <v>1</v>
      </c>
      <c r="D63" s="1">
        <v>0</v>
      </c>
      <c r="E63" s="24">
        <v>0</v>
      </c>
      <c r="F63" s="20">
        <v>0</v>
      </c>
      <c r="G63" s="49">
        <v>120</v>
      </c>
      <c r="H63" s="24">
        <v>204</v>
      </c>
      <c r="I63" s="5">
        <v>84</v>
      </c>
      <c r="J63" s="19">
        <f t="shared" si="0"/>
        <v>5.0342044849721823</v>
      </c>
      <c r="K63" s="19">
        <f t="shared" si="1"/>
        <v>5</v>
      </c>
      <c r="L63" s="14" t="str">
        <f>IFERROR(VLOOKUP($K$4:$K$772,TABLAREF!$A$1:$C$4,3,1),"SIN DATO")</f>
        <v>LATENTE</v>
      </c>
    </row>
    <row r="64" spans="1:12" ht="15" customHeight="1" x14ac:dyDescent="0.25">
      <c r="A64" t="s">
        <v>1019</v>
      </c>
      <c r="B64" s="3">
        <v>76</v>
      </c>
      <c r="C64">
        <v>2</v>
      </c>
      <c r="D64" s="1">
        <v>0</v>
      </c>
      <c r="E64" s="24">
        <v>0</v>
      </c>
      <c r="F64" s="20">
        <v>0</v>
      </c>
      <c r="G64" s="49">
        <v>120</v>
      </c>
      <c r="H64" s="24"/>
      <c r="I64" s="5"/>
      <c r="J64" s="19" t="e">
        <f t="shared" si="0"/>
        <v>#DIV/0!</v>
      </c>
      <c r="K64" s="19" t="e">
        <f t="shared" si="1"/>
        <v>#DIV/0!</v>
      </c>
      <c r="L64" s="14" t="str">
        <f>IFERROR(VLOOKUP($K$4:$K$772,TABLAREF!$A$1:$C$4,3,1),"SIN DATO")</f>
        <v>SIN DATO</v>
      </c>
    </row>
    <row r="65" spans="1:12" ht="15" customHeight="1" x14ac:dyDescent="0.25">
      <c r="A65" t="s">
        <v>2566</v>
      </c>
      <c r="B65" s="3">
        <v>25</v>
      </c>
      <c r="C65">
        <v>2</v>
      </c>
      <c r="D65" s="1">
        <v>0</v>
      </c>
      <c r="E65" s="24">
        <v>0</v>
      </c>
      <c r="F65" s="20">
        <v>0</v>
      </c>
      <c r="G65" s="49">
        <v>125</v>
      </c>
      <c r="H65" s="24"/>
      <c r="I65" s="5"/>
      <c r="J65" s="19" t="e">
        <f t="shared" si="0"/>
        <v>#DIV/0!</v>
      </c>
      <c r="K65" s="19" t="e">
        <f t="shared" si="1"/>
        <v>#DIV/0!</v>
      </c>
      <c r="L65" s="14" t="str">
        <f>IFERROR(VLOOKUP($K$4:$K$772,TABLAREF!$A$1:$C$4,3,1),"SIN DATO")</f>
        <v>SIN DATO</v>
      </c>
    </row>
    <row r="66" spans="1:12" ht="15" customHeight="1" x14ac:dyDescent="0.25">
      <c r="A66" t="s">
        <v>1020</v>
      </c>
      <c r="B66" s="3">
        <v>48</v>
      </c>
      <c r="C66">
        <v>1</v>
      </c>
      <c r="D66" s="1">
        <v>0</v>
      </c>
      <c r="E66" s="24">
        <v>0</v>
      </c>
      <c r="F66" s="20">
        <v>0</v>
      </c>
      <c r="G66" s="49">
        <v>115</v>
      </c>
      <c r="H66" s="24">
        <v>232</v>
      </c>
      <c r="I66" s="5">
        <v>41</v>
      </c>
      <c r="J66" s="19">
        <f t="shared" si="0"/>
        <v>7.7827350365275887</v>
      </c>
      <c r="K66" s="19">
        <f t="shared" si="1"/>
        <v>8</v>
      </c>
      <c r="L66" s="14" t="str">
        <f>IFERROR(VLOOKUP($K$4:$K$772,TABLAREF!$A$1:$C$4,3,1),"SIN DATO")</f>
        <v>LATENTE</v>
      </c>
    </row>
    <row r="67" spans="1:12" ht="15" customHeight="1" x14ac:dyDescent="0.25">
      <c r="A67" t="s">
        <v>1021</v>
      </c>
      <c r="B67" s="3">
        <v>57</v>
      </c>
      <c r="C67">
        <v>1</v>
      </c>
      <c r="D67" s="1">
        <v>0</v>
      </c>
      <c r="E67" s="24">
        <v>0</v>
      </c>
      <c r="F67" s="20">
        <v>0</v>
      </c>
      <c r="G67" s="49">
        <v>125</v>
      </c>
      <c r="H67" s="24">
        <v>229</v>
      </c>
      <c r="I67" s="5">
        <v>45.9</v>
      </c>
      <c r="J67" s="19">
        <f t="shared" si="0"/>
        <v>11.981882231405006</v>
      </c>
      <c r="K67" s="19">
        <f t="shared" si="1"/>
        <v>12</v>
      </c>
      <c r="L67" s="14" t="str">
        <f>IFERROR(VLOOKUP($K$4:$K$772,TABLAREF!$A$1:$C$4,3,1),"SIN DATO")</f>
        <v>INTERMEDIO</v>
      </c>
    </row>
    <row r="68" spans="1:12" ht="15" customHeight="1" x14ac:dyDescent="0.25">
      <c r="A68" t="s">
        <v>1022</v>
      </c>
      <c r="B68" s="3">
        <v>74</v>
      </c>
      <c r="C68">
        <v>2</v>
      </c>
      <c r="D68" s="1">
        <v>0</v>
      </c>
      <c r="E68" s="24">
        <v>1</v>
      </c>
      <c r="F68" s="20">
        <v>0</v>
      </c>
      <c r="G68" s="49">
        <v>125</v>
      </c>
      <c r="H68" s="24"/>
      <c r="I68" s="5"/>
      <c r="J68" s="19" t="e">
        <f t="shared" si="0"/>
        <v>#DIV/0!</v>
      </c>
      <c r="K68" s="19" t="e">
        <f t="shared" si="1"/>
        <v>#DIV/0!</v>
      </c>
      <c r="L68" s="14" t="str">
        <f>IFERROR(VLOOKUP($K$4:$K$772,TABLAREF!$A$1:$C$4,3,1),"SIN DATO")</f>
        <v>SIN DATO</v>
      </c>
    </row>
    <row r="69" spans="1:12" ht="15" customHeight="1" x14ac:dyDescent="0.25">
      <c r="A69" t="s">
        <v>1023</v>
      </c>
      <c r="B69" s="3">
        <v>32</v>
      </c>
      <c r="C69">
        <v>2</v>
      </c>
      <c r="D69" s="1">
        <v>0</v>
      </c>
      <c r="E69" s="24">
        <v>0</v>
      </c>
      <c r="F69" s="20">
        <v>1</v>
      </c>
      <c r="G69" s="49">
        <v>125</v>
      </c>
      <c r="H69" s="24">
        <v>109</v>
      </c>
      <c r="I69" s="5">
        <v>43.9</v>
      </c>
      <c r="J69" s="19">
        <f t="shared" ref="J69:J132" si="2">100*(1-EXP(-EXP((LN(10)-(15.5305+(28.4441*(1-C69))+(-1.4792*LN(B69))+(0*LN(B69)*LN(B69))+(-14.4588*LN(B69)*(1-C69))+(1.8515*LN(B69)*LN(B69)*(1-C69))+(-0.9119*LN(G69))+(-0.2767*D69)+(-0.7181*LN((H69* 0.02586)/ (I69* 0.02586)))+(-0.1759*E69)+(-0.1999*E69*(1-C69))+(-0.5865*F69)+(0*F69*C69)))/(EXP(0.9145)*EXP(-0.2784*(15.5305+(28.4441*(1-C69))+(-1.4792*LN(B69))+(0*LN(B69)*LN(B69))+(-14.4588*LN(B69)*(1-C69))+(1.8515*LN(B69)*LN(B69)*(1-C69))+(-0.9119*LN(G69))+(-0.2767*D69)+(-0.7181*LN((H69* 0.02586)/ (I69* 0.02586)))+(-0.1759*E69)+(-0.1999*E69*(1-C69))+(-0.5865*F69)+(0*F69*C69)))))))</f>
        <v>8.4598891570437758</v>
      </c>
      <c r="K69" s="19">
        <f t="shared" ref="K69:K132" si="3">ROUND(J69,0)</f>
        <v>8</v>
      </c>
      <c r="L69" s="14" t="str">
        <f>IFERROR(VLOOKUP($K$4:$K$772,TABLAREF!$A$1:$C$4,3,1),"SIN DATO")</f>
        <v>LATENTE</v>
      </c>
    </row>
    <row r="70" spans="1:12" ht="15" customHeight="1" x14ac:dyDescent="0.25">
      <c r="A70" t="s">
        <v>1025</v>
      </c>
      <c r="B70" s="3">
        <v>90</v>
      </c>
      <c r="C70">
        <v>2</v>
      </c>
      <c r="D70" s="1">
        <v>0</v>
      </c>
      <c r="E70" s="24">
        <v>0</v>
      </c>
      <c r="F70" s="20">
        <v>0</v>
      </c>
      <c r="G70" s="49">
        <v>145</v>
      </c>
      <c r="H70" s="24"/>
      <c r="I70" s="5"/>
      <c r="J70" s="19" t="e">
        <f t="shared" si="2"/>
        <v>#DIV/0!</v>
      </c>
      <c r="K70" s="19" t="e">
        <f t="shared" si="3"/>
        <v>#DIV/0!</v>
      </c>
      <c r="L70" s="14" t="str">
        <f>IFERROR(VLOOKUP($K$4:$K$772,TABLAREF!$A$1:$C$4,3,1),"SIN DATO")</f>
        <v>SIN DATO</v>
      </c>
    </row>
    <row r="71" spans="1:12" ht="15" customHeight="1" x14ac:dyDescent="0.25">
      <c r="A71" t="s">
        <v>2567</v>
      </c>
      <c r="B71" s="3">
        <v>67</v>
      </c>
      <c r="C71">
        <v>1</v>
      </c>
      <c r="D71" s="1">
        <v>0</v>
      </c>
      <c r="E71" s="24">
        <v>1</v>
      </c>
      <c r="F71" s="20">
        <v>0</v>
      </c>
      <c r="G71" s="49">
        <v>135</v>
      </c>
      <c r="H71" s="24"/>
      <c r="I71" s="5"/>
      <c r="J71" s="19" t="e">
        <f t="shared" si="2"/>
        <v>#DIV/0!</v>
      </c>
      <c r="K71" s="19" t="e">
        <f t="shared" si="3"/>
        <v>#DIV/0!</v>
      </c>
      <c r="L71" s="14" t="str">
        <f>IFERROR(VLOOKUP($K$4:$K$772,TABLAREF!$A$1:$C$4,3,1),"SIN DATO")</f>
        <v>SIN DATO</v>
      </c>
    </row>
    <row r="72" spans="1:12" ht="15" customHeight="1" x14ac:dyDescent="0.25">
      <c r="A72" t="s">
        <v>1026</v>
      </c>
      <c r="B72" s="3">
        <v>57</v>
      </c>
      <c r="C72">
        <v>1</v>
      </c>
      <c r="D72" s="1">
        <v>0</v>
      </c>
      <c r="E72" s="24">
        <v>0</v>
      </c>
      <c r="F72" s="20">
        <v>1</v>
      </c>
      <c r="G72" s="49">
        <v>135</v>
      </c>
      <c r="H72" s="24"/>
      <c r="I72" s="5"/>
      <c r="J72" s="19" t="e">
        <f t="shared" si="2"/>
        <v>#DIV/0!</v>
      </c>
      <c r="K72" s="19" t="e">
        <f t="shared" si="3"/>
        <v>#DIV/0!</v>
      </c>
      <c r="L72" s="14" t="str">
        <f>IFERROR(VLOOKUP($K$4:$K$772,TABLAREF!$A$1:$C$4,3,1),"SIN DATO")</f>
        <v>SIN DATO</v>
      </c>
    </row>
    <row r="73" spans="1:12" ht="15" customHeight="1" x14ac:dyDescent="0.25">
      <c r="A73" t="s">
        <v>2568</v>
      </c>
      <c r="B73" s="3">
        <v>41</v>
      </c>
      <c r="C73">
        <v>2</v>
      </c>
      <c r="D73" s="1">
        <v>0</v>
      </c>
      <c r="E73" s="24">
        <v>0</v>
      </c>
      <c r="F73" s="20">
        <v>0</v>
      </c>
      <c r="G73" s="49">
        <v>110</v>
      </c>
      <c r="H73" s="24"/>
      <c r="I73" s="5"/>
      <c r="J73" s="19" t="e">
        <f t="shared" si="2"/>
        <v>#DIV/0!</v>
      </c>
      <c r="K73" s="19" t="e">
        <f t="shared" si="3"/>
        <v>#DIV/0!</v>
      </c>
      <c r="L73" s="14" t="str">
        <f>IFERROR(VLOOKUP($K$4:$K$772,TABLAREF!$A$1:$C$4,3,1),"SIN DATO")</f>
        <v>SIN DATO</v>
      </c>
    </row>
    <row r="74" spans="1:12" ht="15" customHeight="1" x14ac:dyDescent="0.25">
      <c r="A74" t="s">
        <v>2569</v>
      </c>
      <c r="B74" s="3">
        <v>54</v>
      </c>
      <c r="C74">
        <v>1</v>
      </c>
      <c r="D74" s="1">
        <v>0</v>
      </c>
      <c r="E74" s="24">
        <v>1</v>
      </c>
      <c r="F74" s="20">
        <v>0</v>
      </c>
      <c r="G74" s="49">
        <v>130</v>
      </c>
      <c r="H74" s="24"/>
      <c r="I74" s="5"/>
      <c r="J74" s="19" t="e">
        <f t="shared" si="2"/>
        <v>#DIV/0!</v>
      </c>
      <c r="K74" s="19" t="e">
        <f t="shared" si="3"/>
        <v>#DIV/0!</v>
      </c>
      <c r="L74" s="14" t="str">
        <f>IFERROR(VLOOKUP($K$4:$K$772,TABLAREF!$A$1:$C$4,3,1),"SIN DATO")</f>
        <v>SIN DATO</v>
      </c>
    </row>
    <row r="75" spans="1:12" ht="15" customHeight="1" x14ac:dyDescent="0.25">
      <c r="A75" t="s">
        <v>2570</v>
      </c>
      <c r="B75" s="3">
        <v>45</v>
      </c>
      <c r="C75">
        <v>2</v>
      </c>
      <c r="D75" s="1">
        <v>0</v>
      </c>
      <c r="E75" s="24">
        <v>0</v>
      </c>
      <c r="F75" s="20">
        <v>0</v>
      </c>
      <c r="G75" s="49">
        <v>110</v>
      </c>
      <c r="H75" s="24"/>
      <c r="I75" s="5"/>
      <c r="J75" s="19" t="e">
        <f t="shared" si="2"/>
        <v>#DIV/0!</v>
      </c>
      <c r="K75" s="19" t="e">
        <f t="shared" si="3"/>
        <v>#DIV/0!</v>
      </c>
      <c r="L75" s="14" t="str">
        <f>IFERROR(VLOOKUP($K$4:$K$772,TABLAREF!$A$1:$C$4,3,1),"SIN DATO")</f>
        <v>SIN DATO</v>
      </c>
    </row>
    <row r="76" spans="1:12" ht="15" customHeight="1" x14ac:dyDescent="0.25">
      <c r="A76" t="s">
        <v>2571</v>
      </c>
      <c r="B76" s="3">
        <v>19</v>
      </c>
      <c r="C76">
        <v>1</v>
      </c>
      <c r="D76" s="1">
        <v>0</v>
      </c>
      <c r="E76" s="24">
        <v>0</v>
      </c>
      <c r="F76" s="20">
        <v>0</v>
      </c>
      <c r="G76" s="49">
        <v>110</v>
      </c>
      <c r="H76" s="24"/>
      <c r="I76" s="5"/>
      <c r="J76" s="19" t="e">
        <f t="shared" si="2"/>
        <v>#DIV/0!</v>
      </c>
      <c r="K76" s="19" t="e">
        <f t="shared" si="3"/>
        <v>#DIV/0!</v>
      </c>
      <c r="L76" s="14" t="str">
        <f>IFERROR(VLOOKUP($K$4:$K$772,TABLAREF!$A$1:$C$4,3,1),"SIN DATO")</f>
        <v>SIN DATO</v>
      </c>
    </row>
    <row r="77" spans="1:12" ht="15" customHeight="1" x14ac:dyDescent="0.25">
      <c r="A77" t="s">
        <v>2572</v>
      </c>
      <c r="B77" s="3">
        <v>17</v>
      </c>
      <c r="C77">
        <v>2</v>
      </c>
      <c r="D77" s="1">
        <v>0</v>
      </c>
      <c r="E77" s="24">
        <v>0</v>
      </c>
      <c r="F77" s="20">
        <v>0</v>
      </c>
      <c r="G77" s="49">
        <v>110</v>
      </c>
      <c r="H77" s="24"/>
      <c r="I77" s="5"/>
      <c r="J77" s="19" t="e">
        <f t="shared" si="2"/>
        <v>#DIV/0!</v>
      </c>
      <c r="K77" s="19" t="e">
        <f t="shared" si="3"/>
        <v>#DIV/0!</v>
      </c>
      <c r="L77" s="14" t="str">
        <f>IFERROR(VLOOKUP($K$4:$K$772,TABLAREF!$A$1:$C$4,3,1),"SIN DATO")</f>
        <v>SIN DATO</v>
      </c>
    </row>
    <row r="78" spans="1:12" ht="15" customHeight="1" x14ac:dyDescent="0.25">
      <c r="A78" t="s">
        <v>1027</v>
      </c>
      <c r="B78" s="3">
        <v>57</v>
      </c>
      <c r="C78">
        <v>1</v>
      </c>
      <c r="D78" s="1">
        <v>0</v>
      </c>
      <c r="E78" s="24">
        <v>0</v>
      </c>
      <c r="F78" s="20">
        <v>0</v>
      </c>
      <c r="G78" s="49">
        <v>105</v>
      </c>
      <c r="H78" s="24">
        <v>205</v>
      </c>
      <c r="I78" s="5">
        <v>48.1</v>
      </c>
      <c r="J78" s="19">
        <f t="shared" si="2"/>
        <v>7.3104826232454956</v>
      </c>
      <c r="K78" s="19">
        <f t="shared" si="3"/>
        <v>7</v>
      </c>
      <c r="L78" s="14" t="str">
        <f>IFERROR(VLOOKUP($K$4:$K$772,TABLAREF!$A$1:$C$4,3,1),"SIN DATO")</f>
        <v>LATENTE</v>
      </c>
    </row>
    <row r="79" spans="1:12" ht="15" customHeight="1" x14ac:dyDescent="0.25">
      <c r="A79" t="s">
        <v>1028</v>
      </c>
      <c r="B79" s="3">
        <v>55</v>
      </c>
      <c r="C79">
        <v>2</v>
      </c>
      <c r="D79" s="1">
        <v>0</v>
      </c>
      <c r="E79" s="24">
        <v>0</v>
      </c>
      <c r="F79" s="20">
        <v>0</v>
      </c>
      <c r="G79" s="49">
        <v>115</v>
      </c>
      <c r="H79" s="24"/>
      <c r="I79" s="5"/>
      <c r="J79" s="19" t="e">
        <f t="shared" si="2"/>
        <v>#DIV/0!</v>
      </c>
      <c r="K79" s="19" t="e">
        <f t="shared" si="3"/>
        <v>#DIV/0!</v>
      </c>
      <c r="L79" s="14" t="str">
        <f>IFERROR(VLOOKUP($K$4:$K$772,TABLAREF!$A$1:$C$4,3,1),"SIN DATO")</f>
        <v>SIN DATO</v>
      </c>
    </row>
    <row r="80" spans="1:12" ht="15" customHeight="1" x14ac:dyDescent="0.25">
      <c r="A80" t="s">
        <v>1031</v>
      </c>
      <c r="B80" s="3">
        <v>61</v>
      </c>
      <c r="C80">
        <v>2</v>
      </c>
      <c r="D80" s="1">
        <v>0</v>
      </c>
      <c r="E80" s="24">
        <v>1</v>
      </c>
      <c r="F80" s="20">
        <v>0</v>
      </c>
      <c r="G80" s="49">
        <v>110</v>
      </c>
      <c r="H80" s="24"/>
      <c r="I80" s="5"/>
      <c r="J80" s="19" t="e">
        <f t="shared" si="2"/>
        <v>#DIV/0!</v>
      </c>
      <c r="K80" s="19" t="e">
        <f t="shared" si="3"/>
        <v>#DIV/0!</v>
      </c>
      <c r="L80" s="14" t="str">
        <f>IFERROR(VLOOKUP($K$4:$K$772,TABLAREF!$A$1:$C$4,3,1),"SIN DATO")</f>
        <v>SIN DATO</v>
      </c>
    </row>
    <row r="81" spans="1:12" ht="15" customHeight="1" x14ac:dyDescent="0.25">
      <c r="A81" t="s">
        <v>1032</v>
      </c>
      <c r="B81" s="3">
        <v>61</v>
      </c>
      <c r="C81">
        <v>2</v>
      </c>
      <c r="D81" s="1">
        <v>0</v>
      </c>
      <c r="E81" s="24">
        <v>1</v>
      </c>
      <c r="F81" s="20">
        <v>0</v>
      </c>
      <c r="G81" s="49">
        <v>115</v>
      </c>
      <c r="H81" s="24"/>
      <c r="I81" s="5"/>
      <c r="J81" s="19" t="e">
        <f t="shared" si="2"/>
        <v>#DIV/0!</v>
      </c>
      <c r="K81" s="19" t="e">
        <f t="shared" si="3"/>
        <v>#DIV/0!</v>
      </c>
      <c r="L81" s="14" t="str">
        <f>IFERROR(VLOOKUP($K$4:$K$772,TABLAREF!$A$1:$C$4,3,1),"SIN DATO")</f>
        <v>SIN DATO</v>
      </c>
    </row>
    <row r="82" spans="1:12" ht="15" customHeight="1" x14ac:dyDescent="0.25">
      <c r="A82" t="s">
        <v>1033</v>
      </c>
      <c r="B82" s="3">
        <v>56</v>
      </c>
      <c r="C82">
        <v>2</v>
      </c>
      <c r="D82" s="1">
        <v>0</v>
      </c>
      <c r="E82" s="24">
        <v>0</v>
      </c>
      <c r="F82" s="20">
        <v>0</v>
      </c>
      <c r="G82" s="49">
        <v>120</v>
      </c>
      <c r="H82" s="24">
        <v>256</v>
      </c>
      <c r="I82" s="5">
        <v>19.5</v>
      </c>
      <c r="J82" s="19">
        <f t="shared" si="2"/>
        <v>36.800005337045924</v>
      </c>
      <c r="K82" s="19">
        <f t="shared" si="3"/>
        <v>37</v>
      </c>
      <c r="L82" s="14" t="str">
        <f>IFERROR(VLOOKUP($K$4:$K$772,TABLAREF!$A$1:$C$4,3,1),"SIN DATO")</f>
        <v>MUY ALTO</v>
      </c>
    </row>
    <row r="83" spans="1:12" ht="15" customHeight="1" x14ac:dyDescent="0.25">
      <c r="A83" t="s">
        <v>1034</v>
      </c>
      <c r="B83" s="3">
        <v>66</v>
      </c>
      <c r="C83">
        <v>1</v>
      </c>
      <c r="D83" s="1">
        <v>0</v>
      </c>
      <c r="E83" s="24">
        <v>1</v>
      </c>
      <c r="F83" s="20">
        <v>0</v>
      </c>
      <c r="G83" s="49">
        <v>125</v>
      </c>
      <c r="H83" s="24"/>
      <c r="I83" s="5"/>
      <c r="J83" s="19" t="e">
        <f t="shared" si="2"/>
        <v>#DIV/0!</v>
      </c>
      <c r="K83" s="19" t="e">
        <f t="shared" si="3"/>
        <v>#DIV/0!</v>
      </c>
      <c r="L83" s="14" t="str">
        <f>IFERROR(VLOOKUP($K$4:$K$772,TABLAREF!$A$1:$C$4,3,1),"SIN DATO")</f>
        <v>SIN DATO</v>
      </c>
    </row>
    <row r="84" spans="1:12" ht="15" customHeight="1" x14ac:dyDescent="0.25">
      <c r="A84" t="s">
        <v>1035</v>
      </c>
      <c r="B84" s="3">
        <v>40</v>
      </c>
      <c r="C84">
        <v>1</v>
      </c>
      <c r="D84" s="1">
        <v>0</v>
      </c>
      <c r="E84" s="24">
        <v>0</v>
      </c>
      <c r="F84" s="20">
        <v>0</v>
      </c>
      <c r="G84" s="49">
        <v>90</v>
      </c>
      <c r="H84" s="24"/>
      <c r="I84" s="5"/>
      <c r="J84" s="19" t="e">
        <f t="shared" si="2"/>
        <v>#DIV/0!</v>
      </c>
      <c r="K84" s="19" t="e">
        <f t="shared" si="3"/>
        <v>#DIV/0!</v>
      </c>
      <c r="L84" s="14" t="str">
        <f>IFERROR(VLOOKUP($K$4:$K$772,TABLAREF!$A$1:$C$4,3,1),"SIN DATO")</f>
        <v>SIN DATO</v>
      </c>
    </row>
    <row r="85" spans="1:12" ht="15" customHeight="1" x14ac:dyDescent="0.25">
      <c r="A85" t="s">
        <v>2573</v>
      </c>
      <c r="B85" s="3">
        <v>39</v>
      </c>
      <c r="C85">
        <v>2</v>
      </c>
      <c r="D85" s="1">
        <v>0</v>
      </c>
      <c r="E85" s="24">
        <v>1</v>
      </c>
      <c r="F85" s="20">
        <v>0</v>
      </c>
      <c r="G85" s="49">
        <v>105</v>
      </c>
      <c r="H85" s="24"/>
      <c r="I85" s="5"/>
      <c r="J85" s="19" t="e">
        <f t="shared" si="2"/>
        <v>#DIV/0!</v>
      </c>
      <c r="K85" s="19" t="e">
        <f t="shared" si="3"/>
        <v>#DIV/0!</v>
      </c>
      <c r="L85" s="14" t="str">
        <f>IFERROR(VLOOKUP($K$4:$K$772,TABLAREF!$A$1:$C$4,3,1),"SIN DATO")</f>
        <v>SIN DATO</v>
      </c>
    </row>
    <row r="86" spans="1:12" ht="15" customHeight="1" x14ac:dyDescent="0.25">
      <c r="A86" t="s">
        <v>2574</v>
      </c>
      <c r="B86" s="3">
        <v>53</v>
      </c>
      <c r="C86">
        <v>2</v>
      </c>
      <c r="D86" s="1">
        <v>0</v>
      </c>
      <c r="E86" s="24">
        <v>0</v>
      </c>
      <c r="F86" s="20">
        <v>0</v>
      </c>
      <c r="G86" s="49">
        <v>120</v>
      </c>
      <c r="H86" s="24"/>
      <c r="I86" s="5"/>
      <c r="J86" s="19" t="e">
        <f t="shared" si="2"/>
        <v>#DIV/0!</v>
      </c>
      <c r="K86" s="19" t="e">
        <f t="shared" si="3"/>
        <v>#DIV/0!</v>
      </c>
      <c r="L86" s="14" t="str">
        <f>IFERROR(VLOOKUP($K$4:$K$772,TABLAREF!$A$1:$C$4,3,1),"SIN DATO")</f>
        <v>SIN DATO</v>
      </c>
    </row>
    <row r="87" spans="1:12" ht="15" customHeight="1" x14ac:dyDescent="0.25">
      <c r="A87" t="s">
        <v>1036</v>
      </c>
      <c r="B87" s="3">
        <v>27</v>
      </c>
      <c r="C87">
        <v>1</v>
      </c>
      <c r="D87" s="1">
        <v>0</v>
      </c>
      <c r="E87" s="24">
        <v>1</v>
      </c>
      <c r="F87" s="20">
        <v>0</v>
      </c>
      <c r="G87" s="49">
        <v>120</v>
      </c>
      <c r="H87" s="24"/>
      <c r="I87" s="5"/>
      <c r="J87" s="19" t="e">
        <f t="shared" si="2"/>
        <v>#DIV/0!</v>
      </c>
      <c r="K87" s="19" t="e">
        <f t="shared" si="3"/>
        <v>#DIV/0!</v>
      </c>
      <c r="L87" s="14" t="str">
        <f>IFERROR(VLOOKUP($K$4:$K$772,TABLAREF!$A$1:$C$4,3,1),"SIN DATO")</f>
        <v>SIN DATO</v>
      </c>
    </row>
    <row r="88" spans="1:12" ht="15" customHeight="1" x14ac:dyDescent="0.25">
      <c r="A88" t="s">
        <v>1037</v>
      </c>
      <c r="B88" s="3">
        <v>61</v>
      </c>
      <c r="C88">
        <v>2</v>
      </c>
      <c r="D88" s="1">
        <v>0</v>
      </c>
      <c r="E88" s="24">
        <v>1</v>
      </c>
      <c r="F88" s="20">
        <v>0</v>
      </c>
      <c r="G88" s="49">
        <v>115</v>
      </c>
      <c r="H88" s="24">
        <v>196</v>
      </c>
      <c r="I88" s="5"/>
      <c r="J88" s="19" t="e">
        <f t="shared" si="2"/>
        <v>#DIV/0!</v>
      </c>
      <c r="K88" s="19" t="e">
        <f t="shared" si="3"/>
        <v>#DIV/0!</v>
      </c>
      <c r="L88" s="14" t="str">
        <f>IFERROR(VLOOKUP($K$4:$K$772,TABLAREF!$A$1:$C$4,3,1),"SIN DATO")</f>
        <v>SIN DATO</v>
      </c>
    </row>
    <row r="89" spans="1:12" ht="15" customHeight="1" x14ac:dyDescent="0.25">
      <c r="A89" t="s">
        <v>1038</v>
      </c>
      <c r="B89" s="3">
        <v>71</v>
      </c>
      <c r="C89">
        <v>2</v>
      </c>
      <c r="D89" s="1">
        <v>0</v>
      </c>
      <c r="E89" s="24">
        <v>0</v>
      </c>
      <c r="F89" s="20">
        <v>0</v>
      </c>
      <c r="G89" s="49">
        <v>125</v>
      </c>
      <c r="H89" s="24"/>
      <c r="I89" s="5"/>
      <c r="J89" s="19" t="e">
        <f t="shared" si="2"/>
        <v>#DIV/0!</v>
      </c>
      <c r="K89" s="19" t="e">
        <f t="shared" si="3"/>
        <v>#DIV/0!</v>
      </c>
      <c r="L89" s="14" t="str">
        <f>IFERROR(VLOOKUP($K$4:$K$772,TABLAREF!$A$1:$C$4,3,1),"SIN DATO")</f>
        <v>SIN DATO</v>
      </c>
    </row>
    <row r="90" spans="1:12" ht="15" customHeight="1" x14ac:dyDescent="0.25">
      <c r="A90" t="s">
        <v>1039</v>
      </c>
      <c r="B90" s="3">
        <v>75</v>
      </c>
      <c r="C90">
        <v>1</v>
      </c>
      <c r="D90" s="1">
        <v>0</v>
      </c>
      <c r="E90" s="24">
        <v>1</v>
      </c>
      <c r="F90" s="20">
        <v>0</v>
      </c>
      <c r="G90" s="49">
        <v>110</v>
      </c>
      <c r="H90" s="24">
        <v>140</v>
      </c>
      <c r="I90" s="5">
        <v>50.1</v>
      </c>
      <c r="J90" s="19">
        <f t="shared" si="2"/>
        <v>12.995013799375032</v>
      </c>
      <c r="K90" s="19">
        <f t="shared" si="3"/>
        <v>13</v>
      </c>
      <c r="L90" s="14" t="str">
        <f>IFERROR(VLOOKUP($K$4:$K$772,TABLAREF!$A$1:$C$4,3,1),"SIN DATO")</f>
        <v>INTERMEDIO</v>
      </c>
    </row>
    <row r="91" spans="1:12" ht="15" customHeight="1" x14ac:dyDescent="0.25">
      <c r="A91" t="s">
        <v>2575</v>
      </c>
      <c r="B91" s="3">
        <v>68</v>
      </c>
      <c r="C91">
        <v>2</v>
      </c>
      <c r="D91" s="1">
        <v>0</v>
      </c>
      <c r="E91" s="24">
        <v>0</v>
      </c>
      <c r="F91" s="20">
        <v>0</v>
      </c>
      <c r="G91" s="49">
        <v>125</v>
      </c>
      <c r="H91" s="24">
        <v>218</v>
      </c>
      <c r="I91" s="5">
        <v>50.1</v>
      </c>
      <c r="J91" s="19">
        <f t="shared" si="2"/>
        <v>26.578621440289684</v>
      </c>
      <c r="K91" s="19">
        <f t="shared" si="3"/>
        <v>27</v>
      </c>
      <c r="L91" s="14" t="str">
        <f>IFERROR(VLOOKUP($K$4:$K$772,TABLAREF!$A$1:$C$4,3,1),"SIN DATO")</f>
        <v>MUY ALTO</v>
      </c>
    </row>
    <row r="92" spans="1:12" ht="15" customHeight="1" x14ac:dyDescent="0.25">
      <c r="A92" t="s">
        <v>2576</v>
      </c>
      <c r="B92" s="3">
        <v>49</v>
      </c>
      <c r="C92">
        <v>1</v>
      </c>
      <c r="D92" s="1">
        <v>0</v>
      </c>
      <c r="E92" s="24">
        <v>1</v>
      </c>
      <c r="F92" s="20">
        <v>0</v>
      </c>
      <c r="G92" s="49">
        <v>120</v>
      </c>
      <c r="H92" s="24"/>
      <c r="I92" s="5"/>
      <c r="J92" s="19" t="e">
        <f t="shared" si="2"/>
        <v>#DIV/0!</v>
      </c>
      <c r="K92" s="19" t="e">
        <f t="shared" si="3"/>
        <v>#DIV/0!</v>
      </c>
      <c r="L92" s="14" t="str">
        <f>IFERROR(VLOOKUP($K$4:$K$772,TABLAREF!$A$1:$C$4,3,1),"SIN DATO")</f>
        <v>SIN DATO</v>
      </c>
    </row>
    <row r="93" spans="1:12" ht="15" customHeight="1" x14ac:dyDescent="0.25">
      <c r="A93" t="s">
        <v>2577</v>
      </c>
      <c r="B93" s="3">
        <v>67</v>
      </c>
      <c r="C93">
        <v>1</v>
      </c>
      <c r="D93" s="1">
        <v>0</v>
      </c>
      <c r="E93" s="24">
        <v>1</v>
      </c>
      <c r="F93" s="20">
        <v>0</v>
      </c>
      <c r="G93" s="49">
        <v>130</v>
      </c>
      <c r="H93" s="24"/>
      <c r="I93" s="5"/>
      <c r="J93" s="19" t="e">
        <f t="shared" si="2"/>
        <v>#DIV/0!</v>
      </c>
      <c r="K93" s="19" t="e">
        <f t="shared" si="3"/>
        <v>#DIV/0!</v>
      </c>
      <c r="L93" s="14" t="str">
        <f>IFERROR(VLOOKUP($K$4:$K$772,TABLAREF!$A$1:$C$4,3,1),"SIN DATO")</f>
        <v>SIN DATO</v>
      </c>
    </row>
    <row r="94" spans="1:12" ht="15" customHeight="1" x14ac:dyDescent="0.25">
      <c r="A94" t="s">
        <v>2578</v>
      </c>
      <c r="B94" s="3">
        <v>60</v>
      </c>
      <c r="C94">
        <v>2</v>
      </c>
      <c r="D94" s="1">
        <v>0</v>
      </c>
      <c r="E94" s="24">
        <v>0</v>
      </c>
      <c r="F94" s="20">
        <v>0</v>
      </c>
      <c r="G94" s="49">
        <v>110</v>
      </c>
      <c r="H94" s="24"/>
      <c r="I94" s="5"/>
      <c r="J94" s="19" t="e">
        <f t="shared" si="2"/>
        <v>#DIV/0!</v>
      </c>
      <c r="K94" s="19" t="e">
        <f t="shared" si="3"/>
        <v>#DIV/0!</v>
      </c>
      <c r="L94" s="14" t="str">
        <f>IFERROR(VLOOKUP($K$4:$K$772,TABLAREF!$A$1:$C$4,3,1),"SIN DATO")</f>
        <v>SIN DATO</v>
      </c>
    </row>
    <row r="95" spans="1:12" ht="15" customHeight="1" x14ac:dyDescent="0.25">
      <c r="A95" t="s">
        <v>2579</v>
      </c>
      <c r="B95" s="3">
        <v>57</v>
      </c>
      <c r="C95">
        <v>2</v>
      </c>
      <c r="D95" s="1">
        <v>0</v>
      </c>
      <c r="E95" s="24">
        <v>0</v>
      </c>
      <c r="F95" s="20">
        <v>0</v>
      </c>
      <c r="G95" s="49">
        <v>110</v>
      </c>
      <c r="H95" s="24">
        <v>185</v>
      </c>
      <c r="I95" s="5">
        <v>60.1</v>
      </c>
      <c r="J95" s="19">
        <f t="shared" si="2"/>
        <v>8.209762806451316</v>
      </c>
      <c r="K95" s="19">
        <f t="shared" si="3"/>
        <v>8</v>
      </c>
      <c r="L95" s="14" t="str">
        <f>IFERROR(VLOOKUP($K$4:$K$772,TABLAREF!$A$1:$C$4,3,1),"SIN DATO")</f>
        <v>LATENTE</v>
      </c>
    </row>
    <row r="96" spans="1:12" ht="15" customHeight="1" x14ac:dyDescent="0.25">
      <c r="A96" t="s">
        <v>2580</v>
      </c>
      <c r="B96" s="3">
        <v>66</v>
      </c>
      <c r="C96">
        <v>2</v>
      </c>
      <c r="D96" s="1">
        <v>0</v>
      </c>
      <c r="E96" s="24">
        <v>1</v>
      </c>
      <c r="F96" s="20">
        <v>0</v>
      </c>
      <c r="G96" s="49">
        <v>110</v>
      </c>
      <c r="H96" s="24"/>
      <c r="I96" s="5"/>
      <c r="J96" s="19" t="e">
        <f t="shared" si="2"/>
        <v>#DIV/0!</v>
      </c>
      <c r="K96" s="19" t="e">
        <f t="shared" si="3"/>
        <v>#DIV/0!</v>
      </c>
      <c r="L96" s="14" t="str">
        <f>IFERROR(VLOOKUP($K$4:$K$772,TABLAREF!$A$1:$C$4,3,1),"SIN DATO")</f>
        <v>SIN DATO</v>
      </c>
    </row>
    <row r="97" spans="1:12" ht="15" customHeight="1" x14ac:dyDescent="0.25">
      <c r="A97" t="s">
        <v>2581</v>
      </c>
      <c r="B97" s="3">
        <v>69</v>
      </c>
      <c r="C97">
        <v>2</v>
      </c>
      <c r="D97" s="1">
        <v>0</v>
      </c>
      <c r="E97" s="24">
        <v>0</v>
      </c>
      <c r="F97" s="20">
        <v>0</v>
      </c>
      <c r="G97" s="49">
        <v>110</v>
      </c>
      <c r="H97" s="24"/>
      <c r="I97" s="5"/>
      <c r="J97" s="19" t="e">
        <f t="shared" si="2"/>
        <v>#DIV/0!</v>
      </c>
      <c r="K97" s="19" t="e">
        <f t="shared" si="3"/>
        <v>#DIV/0!</v>
      </c>
      <c r="L97" s="14" t="str">
        <f>IFERROR(VLOOKUP($K$4:$K$772,TABLAREF!$A$1:$C$4,3,1),"SIN DATO")</f>
        <v>SIN DATO</v>
      </c>
    </row>
    <row r="98" spans="1:12" ht="15" customHeight="1" x14ac:dyDescent="0.25">
      <c r="A98" t="s">
        <v>2582</v>
      </c>
      <c r="B98" s="3">
        <v>47</v>
      </c>
      <c r="C98">
        <v>2</v>
      </c>
      <c r="D98" s="1">
        <v>0</v>
      </c>
      <c r="E98" s="24">
        <v>1</v>
      </c>
      <c r="F98" s="20">
        <v>0</v>
      </c>
      <c r="G98" s="54">
        <v>130</v>
      </c>
      <c r="H98" s="24">
        <v>279</v>
      </c>
      <c r="I98" s="5">
        <v>40</v>
      </c>
      <c r="J98" s="19">
        <f t="shared" si="2"/>
        <v>16.165712674841981</v>
      </c>
      <c r="K98" s="19">
        <f t="shared" si="3"/>
        <v>16</v>
      </c>
      <c r="L98" s="14" t="str">
        <f>IFERROR(VLOOKUP($K$4:$K$772,TABLAREF!$A$1:$C$4,3,1),"SIN DATO")</f>
        <v>INTERMEDIO</v>
      </c>
    </row>
    <row r="99" spans="1:12" ht="15" customHeight="1" x14ac:dyDescent="0.25">
      <c r="A99" t="s">
        <v>2583</v>
      </c>
      <c r="B99" s="3">
        <v>67</v>
      </c>
      <c r="C99">
        <v>2</v>
      </c>
      <c r="D99" s="1">
        <v>0</v>
      </c>
      <c r="E99" s="24">
        <v>0</v>
      </c>
      <c r="F99" s="20">
        <v>0</v>
      </c>
      <c r="G99" s="49">
        <v>115</v>
      </c>
      <c r="H99" s="24"/>
      <c r="I99" s="5"/>
      <c r="J99" s="19" t="e">
        <f t="shared" si="2"/>
        <v>#DIV/0!</v>
      </c>
      <c r="K99" s="19" t="e">
        <f t="shared" si="3"/>
        <v>#DIV/0!</v>
      </c>
      <c r="L99" s="14" t="str">
        <f>IFERROR(VLOOKUP($K$4:$K$772,TABLAREF!$A$1:$C$4,3,1),"SIN DATO")</f>
        <v>SIN DATO</v>
      </c>
    </row>
    <row r="100" spans="1:12" ht="15" customHeight="1" x14ac:dyDescent="0.25">
      <c r="A100" t="s">
        <v>2584</v>
      </c>
      <c r="B100" s="3">
        <v>45</v>
      </c>
      <c r="C100">
        <v>2</v>
      </c>
      <c r="D100" s="1">
        <v>0</v>
      </c>
      <c r="E100" s="24">
        <v>0</v>
      </c>
      <c r="F100" s="20">
        <v>0</v>
      </c>
      <c r="G100" s="49">
        <v>110</v>
      </c>
      <c r="H100" s="24">
        <v>196</v>
      </c>
      <c r="I100" s="5">
        <v>42.1</v>
      </c>
      <c r="J100" s="19">
        <f t="shared" si="2"/>
        <v>7.1687281860008722</v>
      </c>
      <c r="K100" s="19">
        <f t="shared" si="3"/>
        <v>7</v>
      </c>
      <c r="L100" s="14" t="str">
        <f>IFERROR(VLOOKUP($K$4:$K$772,TABLAREF!$A$1:$C$4,3,1),"SIN DATO")</f>
        <v>LATENTE</v>
      </c>
    </row>
    <row r="101" spans="1:12" ht="15" customHeight="1" x14ac:dyDescent="0.25">
      <c r="A101" t="s">
        <v>2585</v>
      </c>
      <c r="B101" s="3">
        <v>45</v>
      </c>
      <c r="C101">
        <v>1</v>
      </c>
      <c r="D101" s="1">
        <v>0</v>
      </c>
      <c r="E101" s="24">
        <v>0</v>
      </c>
      <c r="F101" s="20">
        <v>0</v>
      </c>
      <c r="G101" s="49">
        <v>110</v>
      </c>
      <c r="H101" s="24"/>
      <c r="I101" s="5"/>
      <c r="J101" s="19" t="e">
        <f t="shared" si="2"/>
        <v>#DIV/0!</v>
      </c>
      <c r="K101" s="19" t="e">
        <f t="shared" si="3"/>
        <v>#DIV/0!</v>
      </c>
      <c r="L101" s="14" t="str">
        <f>IFERROR(VLOOKUP($K$4:$K$772,TABLAREF!$A$1:$C$4,3,1),"SIN DATO")</f>
        <v>SIN DATO</v>
      </c>
    </row>
    <row r="102" spans="1:12" ht="15" customHeight="1" x14ac:dyDescent="0.25">
      <c r="A102" t="s">
        <v>2586</v>
      </c>
      <c r="B102" s="3">
        <v>54</v>
      </c>
      <c r="C102">
        <v>1</v>
      </c>
      <c r="D102" s="1">
        <v>0</v>
      </c>
      <c r="E102" s="24">
        <v>1</v>
      </c>
      <c r="F102" s="20">
        <v>0</v>
      </c>
      <c r="G102" s="49">
        <v>125</v>
      </c>
      <c r="H102" s="24"/>
      <c r="I102" s="5"/>
      <c r="J102" s="19" t="e">
        <f t="shared" si="2"/>
        <v>#DIV/0!</v>
      </c>
      <c r="K102" s="19" t="e">
        <f t="shared" si="3"/>
        <v>#DIV/0!</v>
      </c>
      <c r="L102" s="14" t="str">
        <f>IFERROR(VLOOKUP($K$4:$K$772,TABLAREF!$A$1:$C$4,3,1),"SIN DATO")</f>
        <v>SIN DATO</v>
      </c>
    </row>
    <row r="103" spans="1:12" ht="15" customHeight="1" x14ac:dyDescent="0.25">
      <c r="A103" t="s">
        <v>2587</v>
      </c>
      <c r="B103" s="3">
        <v>48</v>
      </c>
      <c r="C103">
        <v>1</v>
      </c>
      <c r="D103" s="1">
        <v>0</v>
      </c>
      <c r="E103" s="24">
        <v>0</v>
      </c>
      <c r="F103" s="20">
        <v>0</v>
      </c>
      <c r="G103" s="49">
        <v>115</v>
      </c>
      <c r="H103" s="24"/>
      <c r="I103" s="5"/>
      <c r="J103" s="19" t="e">
        <f t="shared" si="2"/>
        <v>#DIV/0!</v>
      </c>
      <c r="K103" s="19" t="e">
        <f t="shared" si="3"/>
        <v>#DIV/0!</v>
      </c>
      <c r="L103" s="14" t="str">
        <f>IFERROR(VLOOKUP($K$4:$K$772,TABLAREF!$A$1:$C$4,3,1),"SIN DATO")</f>
        <v>SIN DATO</v>
      </c>
    </row>
    <row r="104" spans="1:12" ht="15" customHeight="1" x14ac:dyDescent="0.25">
      <c r="A104" t="s">
        <v>2588</v>
      </c>
      <c r="B104" s="3">
        <v>58</v>
      </c>
      <c r="C104">
        <v>2</v>
      </c>
      <c r="D104" s="1">
        <v>0</v>
      </c>
      <c r="E104" s="24">
        <v>0</v>
      </c>
      <c r="F104" s="20">
        <v>0</v>
      </c>
      <c r="G104" s="49">
        <v>120</v>
      </c>
      <c r="H104" s="24">
        <v>304</v>
      </c>
      <c r="I104" s="5">
        <v>34.1</v>
      </c>
      <c r="J104" s="19">
        <f t="shared" si="2"/>
        <v>29.875292635972617</v>
      </c>
      <c r="K104" s="19">
        <f t="shared" si="3"/>
        <v>30</v>
      </c>
      <c r="L104" s="14" t="str">
        <f>IFERROR(VLOOKUP($K$4:$K$772,TABLAREF!$A$1:$C$4,3,1),"SIN DATO")</f>
        <v>MUY ALTO</v>
      </c>
    </row>
    <row r="105" spans="1:12" ht="15" customHeight="1" x14ac:dyDescent="0.25">
      <c r="A105" t="s">
        <v>2589</v>
      </c>
      <c r="B105" s="3">
        <v>65</v>
      </c>
      <c r="C105">
        <v>1</v>
      </c>
      <c r="D105" s="1">
        <v>0</v>
      </c>
      <c r="E105" s="24">
        <v>0</v>
      </c>
      <c r="F105" s="20">
        <v>0</v>
      </c>
      <c r="G105" s="49">
        <v>130</v>
      </c>
      <c r="H105" s="24"/>
      <c r="I105" s="5"/>
      <c r="J105" s="19" t="e">
        <f t="shared" si="2"/>
        <v>#DIV/0!</v>
      </c>
      <c r="K105" s="19" t="e">
        <f t="shared" si="3"/>
        <v>#DIV/0!</v>
      </c>
      <c r="L105" s="14" t="str">
        <f>IFERROR(VLOOKUP($K$4:$K$772,TABLAREF!$A$1:$C$4,3,1),"SIN DATO")</f>
        <v>SIN DATO</v>
      </c>
    </row>
    <row r="106" spans="1:12" ht="15" customHeight="1" x14ac:dyDescent="0.25">
      <c r="A106" t="s">
        <v>2590</v>
      </c>
      <c r="B106" s="3">
        <v>64</v>
      </c>
      <c r="C106">
        <v>1</v>
      </c>
      <c r="D106" s="1">
        <v>0</v>
      </c>
      <c r="E106" s="24">
        <v>0</v>
      </c>
      <c r="F106" s="20">
        <v>0</v>
      </c>
      <c r="G106" s="49">
        <v>125</v>
      </c>
      <c r="H106" s="24"/>
      <c r="I106" s="5"/>
      <c r="J106" s="19" t="e">
        <f t="shared" si="2"/>
        <v>#DIV/0!</v>
      </c>
      <c r="K106" s="19" t="e">
        <f t="shared" si="3"/>
        <v>#DIV/0!</v>
      </c>
      <c r="L106" s="14" t="str">
        <f>IFERROR(VLOOKUP($K$4:$K$772,TABLAREF!$A$1:$C$4,3,1),"SIN DATO")</f>
        <v>SIN DATO</v>
      </c>
    </row>
    <row r="107" spans="1:12" ht="15" customHeight="1" x14ac:dyDescent="0.25">
      <c r="A107" t="s">
        <v>2591</v>
      </c>
      <c r="B107" s="3">
        <v>77</v>
      </c>
      <c r="C107">
        <v>2</v>
      </c>
      <c r="D107" s="1">
        <v>0</v>
      </c>
      <c r="E107" s="24">
        <v>0</v>
      </c>
      <c r="F107" s="20">
        <v>0</v>
      </c>
      <c r="G107" s="49">
        <v>130</v>
      </c>
      <c r="H107" s="24">
        <v>143</v>
      </c>
      <c r="I107" s="5">
        <v>60.9</v>
      </c>
      <c r="J107" s="19">
        <f t="shared" si="2"/>
        <v>25.050867205041694</v>
      </c>
      <c r="K107" s="19">
        <f t="shared" si="3"/>
        <v>25</v>
      </c>
      <c r="L107" s="14" t="str">
        <f>IFERROR(VLOOKUP($K$4:$K$772,TABLAREF!$A$1:$C$4,3,1),"SIN DATO")</f>
        <v>MUY ALTO</v>
      </c>
    </row>
    <row r="108" spans="1:12" ht="15" customHeight="1" x14ac:dyDescent="0.25">
      <c r="A108" t="s">
        <v>2592</v>
      </c>
      <c r="B108" s="3">
        <v>54</v>
      </c>
      <c r="C108">
        <v>2</v>
      </c>
      <c r="D108" s="1">
        <v>0</v>
      </c>
      <c r="E108" s="24">
        <v>0</v>
      </c>
      <c r="F108" s="20">
        <v>0</v>
      </c>
      <c r="G108" s="49">
        <v>135</v>
      </c>
      <c r="H108" s="24">
        <v>167</v>
      </c>
      <c r="I108" s="5">
        <v>43.8</v>
      </c>
      <c r="J108" s="19">
        <f t="shared" si="2"/>
        <v>12.519544034733398</v>
      </c>
      <c r="K108" s="19">
        <f t="shared" si="3"/>
        <v>13</v>
      </c>
      <c r="L108" s="14" t="str">
        <f>IFERROR(VLOOKUP($K$4:$K$772,TABLAREF!$A$1:$C$4,3,1),"SIN DATO")</f>
        <v>INTERMEDIO</v>
      </c>
    </row>
    <row r="109" spans="1:12" ht="15" customHeight="1" x14ac:dyDescent="0.25">
      <c r="A109" t="s">
        <v>2593</v>
      </c>
      <c r="B109" s="3">
        <v>59</v>
      </c>
      <c r="C109">
        <v>2</v>
      </c>
      <c r="D109" s="1">
        <v>0</v>
      </c>
      <c r="E109" s="24">
        <v>0</v>
      </c>
      <c r="F109" s="20">
        <v>0</v>
      </c>
      <c r="G109" s="49">
        <v>125</v>
      </c>
      <c r="H109" s="24"/>
      <c r="I109" s="5"/>
      <c r="J109" s="19" t="e">
        <f t="shared" si="2"/>
        <v>#DIV/0!</v>
      </c>
      <c r="K109" s="19" t="e">
        <f t="shared" si="3"/>
        <v>#DIV/0!</v>
      </c>
      <c r="L109" s="14" t="str">
        <f>IFERROR(VLOOKUP($K$4:$K$772,TABLAREF!$A$1:$C$4,3,1),"SIN DATO")</f>
        <v>SIN DATO</v>
      </c>
    </row>
    <row r="110" spans="1:12" ht="15" customHeight="1" x14ac:dyDescent="0.25">
      <c r="A110" t="s">
        <v>2594</v>
      </c>
      <c r="B110" s="3">
        <v>52</v>
      </c>
      <c r="C110">
        <v>2</v>
      </c>
      <c r="D110" s="1">
        <v>0</v>
      </c>
      <c r="E110" s="24">
        <v>0</v>
      </c>
      <c r="F110" s="20">
        <v>0</v>
      </c>
      <c r="G110" s="49">
        <v>110</v>
      </c>
      <c r="H110" s="24"/>
      <c r="I110" s="5"/>
      <c r="J110" s="19" t="e">
        <f t="shared" si="2"/>
        <v>#DIV/0!</v>
      </c>
      <c r="K110" s="19" t="e">
        <f t="shared" si="3"/>
        <v>#DIV/0!</v>
      </c>
      <c r="L110" s="14" t="str">
        <f>IFERROR(VLOOKUP($K$4:$K$772,TABLAREF!$A$1:$C$4,3,1),"SIN DATO")</f>
        <v>SIN DATO</v>
      </c>
    </row>
    <row r="111" spans="1:12" ht="15" customHeight="1" x14ac:dyDescent="0.25">
      <c r="A111" t="s">
        <v>2595</v>
      </c>
      <c r="B111" s="3">
        <v>62</v>
      </c>
      <c r="C111">
        <v>1</v>
      </c>
      <c r="D111" s="1">
        <v>0</v>
      </c>
      <c r="E111" s="24">
        <v>1</v>
      </c>
      <c r="F111" s="20">
        <v>0</v>
      </c>
      <c r="G111" s="49">
        <v>115</v>
      </c>
      <c r="H111" s="24"/>
      <c r="I111" s="5"/>
      <c r="J111" s="19" t="e">
        <f t="shared" si="2"/>
        <v>#DIV/0!</v>
      </c>
      <c r="K111" s="19" t="e">
        <f t="shared" si="3"/>
        <v>#DIV/0!</v>
      </c>
      <c r="L111" s="14" t="str">
        <f>IFERROR(VLOOKUP($K$4:$K$772,TABLAREF!$A$1:$C$4,3,1),"SIN DATO")</f>
        <v>SIN DATO</v>
      </c>
    </row>
    <row r="112" spans="1:12" ht="15" customHeight="1" x14ac:dyDescent="0.25">
      <c r="A112" t="s">
        <v>2596</v>
      </c>
      <c r="B112" s="3">
        <v>47</v>
      </c>
      <c r="C112">
        <v>1</v>
      </c>
      <c r="D112" s="1">
        <v>0</v>
      </c>
      <c r="E112" s="24">
        <v>0</v>
      </c>
      <c r="F112" s="20">
        <v>0</v>
      </c>
      <c r="G112" s="49">
        <v>145</v>
      </c>
      <c r="H112" s="24"/>
      <c r="I112" s="5"/>
      <c r="J112" s="19" t="e">
        <f t="shared" si="2"/>
        <v>#DIV/0!</v>
      </c>
      <c r="K112" s="19" t="e">
        <f t="shared" si="3"/>
        <v>#DIV/0!</v>
      </c>
      <c r="L112" s="14" t="str">
        <f>IFERROR(VLOOKUP($K$4:$K$772,TABLAREF!$A$1:$C$4,3,1),"SIN DATO")</f>
        <v>SIN DATO</v>
      </c>
    </row>
    <row r="113" spans="1:12" ht="15" customHeight="1" x14ac:dyDescent="0.25">
      <c r="A113" t="s">
        <v>2597</v>
      </c>
      <c r="B113" s="3">
        <v>59</v>
      </c>
      <c r="C113">
        <v>1</v>
      </c>
      <c r="D113" s="1">
        <v>0</v>
      </c>
      <c r="E113" s="24">
        <v>0</v>
      </c>
      <c r="F113" s="20">
        <v>0</v>
      </c>
      <c r="G113" s="49">
        <v>120</v>
      </c>
      <c r="H113" s="24"/>
      <c r="I113" s="5"/>
      <c r="J113" s="19" t="e">
        <f t="shared" si="2"/>
        <v>#DIV/0!</v>
      </c>
      <c r="K113" s="19" t="e">
        <f t="shared" si="3"/>
        <v>#DIV/0!</v>
      </c>
      <c r="L113" s="14" t="str">
        <f>IFERROR(VLOOKUP($K$4:$K$772,TABLAREF!$A$1:$C$4,3,1),"SIN DATO")</f>
        <v>SIN DATO</v>
      </c>
    </row>
    <row r="114" spans="1:12" ht="15" customHeight="1" x14ac:dyDescent="0.25">
      <c r="A114" t="s">
        <v>2598</v>
      </c>
      <c r="B114" s="3">
        <v>76</v>
      </c>
      <c r="C114">
        <v>2</v>
      </c>
      <c r="D114" s="1">
        <v>0</v>
      </c>
      <c r="E114" s="24">
        <v>1</v>
      </c>
      <c r="F114" s="20">
        <v>0</v>
      </c>
      <c r="G114" s="49">
        <v>115</v>
      </c>
      <c r="H114" s="24"/>
      <c r="I114" s="5"/>
      <c r="J114" s="19" t="e">
        <f t="shared" si="2"/>
        <v>#DIV/0!</v>
      </c>
      <c r="K114" s="19" t="e">
        <f t="shared" si="3"/>
        <v>#DIV/0!</v>
      </c>
      <c r="L114" s="14" t="str">
        <f>IFERROR(VLOOKUP($K$4:$K$772,TABLAREF!$A$1:$C$4,3,1),"SIN DATO")</f>
        <v>SIN DATO</v>
      </c>
    </row>
    <row r="115" spans="1:12" ht="15" customHeight="1" x14ac:dyDescent="0.25">
      <c r="A115" t="s">
        <v>2599</v>
      </c>
      <c r="B115" s="3">
        <v>53</v>
      </c>
      <c r="C115">
        <v>1</v>
      </c>
      <c r="D115" s="1">
        <v>0</v>
      </c>
      <c r="E115" s="24">
        <v>0</v>
      </c>
      <c r="F115" s="20">
        <v>0</v>
      </c>
      <c r="G115" s="49">
        <v>110</v>
      </c>
      <c r="H115" s="24"/>
      <c r="I115" s="5"/>
      <c r="J115" s="19" t="e">
        <f t="shared" si="2"/>
        <v>#DIV/0!</v>
      </c>
      <c r="K115" s="19" t="e">
        <f t="shared" si="3"/>
        <v>#DIV/0!</v>
      </c>
      <c r="L115" s="14" t="str">
        <f>IFERROR(VLOOKUP($K$4:$K$772,TABLAREF!$A$1:$C$4,3,1),"SIN DATO")</f>
        <v>SIN DATO</v>
      </c>
    </row>
    <row r="116" spans="1:12" ht="15" customHeight="1" x14ac:dyDescent="0.25">
      <c r="A116" t="s">
        <v>2600</v>
      </c>
      <c r="B116" s="3">
        <v>56</v>
      </c>
      <c r="C116">
        <v>2</v>
      </c>
      <c r="D116" s="1">
        <v>0</v>
      </c>
      <c r="E116" s="24">
        <v>0</v>
      </c>
      <c r="F116" s="20">
        <v>0</v>
      </c>
      <c r="G116" s="49">
        <v>120</v>
      </c>
      <c r="H116" s="24"/>
      <c r="I116" s="5"/>
      <c r="J116" s="19" t="e">
        <f t="shared" si="2"/>
        <v>#DIV/0!</v>
      </c>
      <c r="K116" s="19" t="e">
        <f t="shared" si="3"/>
        <v>#DIV/0!</v>
      </c>
      <c r="L116" s="14" t="str">
        <f>IFERROR(VLOOKUP($K$4:$K$772,TABLAREF!$A$1:$C$4,3,1),"SIN DATO")</f>
        <v>SIN DATO</v>
      </c>
    </row>
    <row r="117" spans="1:12" ht="15" customHeight="1" x14ac:dyDescent="0.25">
      <c r="A117" t="s">
        <v>2601</v>
      </c>
      <c r="B117" s="3">
        <v>32</v>
      </c>
      <c r="C117">
        <v>2</v>
      </c>
      <c r="D117" s="1">
        <v>0</v>
      </c>
      <c r="E117" s="24">
        <v>0</v>
      </c>
      <c r="F117" s="20">
        <v>0</v>
      </c>
      <c r="G117" s="49">
        <v>110</v>
      </c>
      <c r="H117" s="24"/>
      <c r="I117" s="5"/>
      <c r="J117" s="19" t="e">
        <f t="shared" si="2"/>
        <v>#DIV/0!</v>
      </c>
      <c r="K117" s="19" t="e">
        <f t="shared" si="3"/>
        <v>#DIV/0!</v>
      </c>
      <c r="L117" s="14" t="str">
        <f>IFERROR(VLOOKUP($K$4:$K$772,TABLAREF!$A$1:$C$4,3,1),"SIN DATO")</f>
        <v>SIN DATO</v>
      </c>
    </row>
    <row r="118" spans="1:12" ht="15" customHeight="1" x14ac:dyDescent="0.25">
      <c r="A118" t="s">
        <v>2602</v>
      </c>
      <c r="B118" s="3">
        <v>53</v>
      </c>
      <c r="C118">
        <v>1</v>
      </c>
      <c r="D118" s="1">
        <v>0</v>
      </c>
      <c r="E118" s="24">
        <v>0</v>
      </c>
      <c r="F118" s="20">
        <v>0</v>
      </c>
      <c r="G118" s="49">
        <v>125</v>
      </c>
      <c r="H118" s="24">
        <v>244</v>
      </c>
      <c r="I118" s="5">
        <v>50</v>
      </c>
      <c r="J118" s="19">
        <f t="shared" si="2"/>
        <v>9.6644162952720158</v>
      </c>
      <c r="K118" s="19">
        <f t="shared" si="3"/>
        <v>10</v>
      </c>
      <c r="L118" s="14" t="str">
        <f>IFERROR(VLOOKUP($K$4:$K$772,TABLAREF!$A$1:$C$4,3,1),"SIN DATO")</f>
        <v>LATENTE</v>
      </c>
    </row>
    <row r="119" spans="1:12" ht="15" customHeight="1" x14ac:dyDescent="0.25">
      <c r="A119" t="s">
        <v>2603</v>
      </c>
      <c r="B119" s="3">
        <v>65</v>
      </c>
      <c r="C119">
        <v>1</v>
      </c>
      <c r="D119" s="1">
        <v>0</v>
      </c>
      <c r="E119" s="24">
        <v>1</v>
      </c>
      <c r="F119" s="20">
        <v>0</v>
      </c>
      <c r="G119" s="49">
        <v>130</v>
      </c>
      <c r="H119" s="24">
        <v>108</v>
      </c>
      <c r="I119" s="5">
        <v>50.9</v>
      </c>
      <c r="J119" s="19">
        <f t="shared" si="2"/>
        <v>8.2686839692625806</v>
      </c>
      <c r="K119" s="19">
        <f t="shared" si="3"/>
        <v>8</v>
      </c>
      <c r="L119" s="14" t="str">
        <f>IFERROR(VLOOKUP($K$4:$K$772,TABLAREF!$A$1:$C$4,3,1),"SIN DATO")</f>
        <v>LATENTE</v>
      </c>
    </row>
    <row r="120" spans="1:12" ht="15" customHeight="1" x14ac:dyDescent="0.25">
      <c r="A120" t="s">
        <v>2604</v>
      </c>
      <c r="B120" s="3">
        <v>61</v>
      </c>
      <c r="C120">
        <v>2</v>
      </c>
      <c r="D120" s="1">
        <v>0</v>
      </c>
      <c r="E120" s="24">
        <v>0</v>
      </c>
      <c r="F120" s="20">
        <v>0</v>
      </c>
      <c r="G120" s="49">
        <v>110</v>
      </c>
      <c r="H120" s="24">
        <v>283</v>
      </c>
      <c r="I120" s="5">
        <v>46.1</v>
      </c>
      <c r="J120" s="19">
        <f t="shared" si="2"/>
        <v>22.529338483544002</v>
      </c>
      <c r="K120" s="19">
        <f t="shared" si="3"/>
        <v>23</v>
      </c>
      <c r="L120" s="14" t="str">
        <f>IFERROR(VLOOKUP($K$4:$K$772,TABLAREF!$A$1:$C$4,3,1),"SIN DATO")</f>
        <v>ALTO</v>
      </c>
    </row>
    <row r="121" spans="1:12" ht="15" customHeight="1" x14ac:dyDescent="0.25">
      <c r="A121" t="s">
        <v>2605</v>
      </c>
      <c r="B121" s="3">
        <v>45</v>
      </c>
      <c r="C121">
        <v>2</v>
      </c>
      <c r="D121" s="1">
        <v>0</v>
      </c>
      <c r="E121" s="24">
        <v>0</v>
      </c>
      <c r="F121" s="20">
        <v>0</v>
      </c>
      <c r="G121" s="49">
        <v>125</v>
      </c>
      <c r="H121" s="24"/>
      <c r="I121" s="5"/>
      <c r="J121" s="19" t="e">
        <f t="shared" si="2"/>
        <v>#DIV/0!</v>
      </c>
      <c r="K121" s="19" t="e">
        <f t="shared" si="3"/>
        <v>#DIV/0!</v>
      </c>
      <c r="L121" s="14" t="str">
        <f>IFERROR(VLOOKUP($K$4:$K$772,TABLAREF!$A$1:$C$4,3,1),"SIN DATO")</f>
        <v>SIN DATO</v>
      </c>
    </row>
    <row r="122" spans="1:12" ht="15" customHeight="1" x14ac:dyDescent="0.25">
      <c r="A122" t="s">
        <v>2606</v>
      </c>
      <c r="B122" s="3">
        <v>65</v>
      </c>
      <c r="C122">
        <v>2</v>
      </c>
      <c r="D122" s="1">
        <v>0</v>
      </c>
      <c r="E122" s="24">
        <v>1</v>
      </c>
      <c r="F122" s="20">
        <v>0</v>
      </c>
      <c r="G122" s="49">
        <v>120</v>
      </c>
      <c r="H122" s="24"/>
      <c r="I122" s="5"/>
      <c r="J122" s="19" t="e">
        <f t="shared" si="2"/>
        <v>#DIV/0!</v>
      </c>
      <c r="K122" s="19" t="e">
        <f t="shared" si="3"/>
        <v>#DIV/0!</v>
      </c>
      <c r="L122" s="14" t="str">
        <f>IFERROR(VLOOKUP($K$4:$K$772,TABLAREF!$A$1:$C$4,3,1),"SIN DATO")</f>
        <v>SIN DATO</v>
      </c>
    </row>
    <row r="123" spans="1:12" ht="15" customHeight="1" x14ac:dyDescent="0.25">
      <c r="A123" t="s">
        <v>2607</v>
      </c>
      <c r="B123" s="3">
        <v>33</v>
      </c>
      <c r="C123">
        <v>2</v>
      </c>
      <c r="D123" s="1">
        <v>0</v>
      </c>
      <c r="E123" s="24">
        <v>0</v>
      </c>
      <c r="F123" s="20">
        <v>0</v>
      </c>
      <c r="G123" s="49">
        <v>115</v>
      </c>
      <c r="H123" s="24"/>
      <c r="I123" s="5"/>
      <c r="J123" s="19" t="e">
        <f t="shared" si="2"/>
        <v>#DIV/0!</v>
      </c>
      <c r="K123" s="19" t="e">
        <f t="shared" si="3"/>
        <v>#DIV/0!</v>
      </c>
      <c r="L123" s="14" t="str">
        <f>IFERROR(VLOOKUP($K$4:$K$772,TABLAREF!$A$1:$C$4,3,1),"SIN DATO")</f>
        <v>SIN DATO</v>
      </c>
    </row>
    <row r="124" spans="1:12" ht="15" customHeight="1" x14ac:dyDescent="0.25">
      <c r="A124" t="s">
        <v>2608</v>
      </c>
      <c r="B124" s="3">
        <v>51</v>
      </c>
      <c r="C124">
        <v>1</v>
      </c>
      <c r="D124" s="1">
        <v>0</v>
      </c>
      <c r="E124" s="24">
        <v>0</v>
      </c>
      <c r="F124" s="20">
        <v>0</v>
      </c>
      <c r="G124" s="49">
        <v>155</v>
      </c>
      <c r="H124" s="24">
        <v>274</v>
      </c>
      <c r="I124" s="5">
        <v>39.1</v>
      </c>
      <c r="J124" s="19">
        <f t="shared" si="2"/>
        <v>18.352819546638422</v>
      </c>
      <c r="K124" s="19">
        <f t="shared" si="3"/>
        <v>18</v>
      </c>
      <c r="L124" s="14" t="str">
        <f>IFERROR(VLOOKUP($K$4:$K$772,TABLAREF!$A$1:$C$4,3,1),"SIN DATO")</f>
        <v>INTERMEDIO</v>
      </c>
    </row>
    <row r="125" spans="1:12" ht="15" customHeight="1" x14ac:dyDescent="0.25">
      <c r="A125" t="s">
        <v>2609</v>
      </c>
      <c r="B125" s="3">
        <v>54</v>
      </c>
      <c r="C125">
        <v>2</v>
      </c>
      <c r="D125" s="1">
        <v>0</v>
      </c>
      <c r="E125" s="24">
        <v>0</v>
      </c>
      <c r="F125" s="20">
        <v>0</v>
      </c>
      <c r="G125" s="49">
        <v>100</v>
      </c>
      <c r="H125" s="24"/>
      <c r="I125" s="5"/>
      <c r="J125" s="19" t="e">
        <f t="shared" si="2"/>
        <v>#DIV/0!</v>
      </c>
      <c r="K125" s="19" t="e">
        <f t="shared" si="3"/>
        <v>#DIV/0!</v>
      </c>
      <c r="L125" s="14" t="str">
        <f>IFERROR(VLOOKUP($K$4:$K$772,TABLAREF!$A$1:$C$4,3,1),"SIN DATO")</f>
        <v>SIN DATO</v>
      </c>
    </row>
    <row r="126" spans="1:12" ht="15" customHeight="1" x14ac:dyDescent="0.25">
      <c r="A126" t="s">
        <v>2610</v>
      </c>
      <c r="B126" s="3">
        <v>41</v>
      </c>
      <c r="C126">
        <v>2</v>
      </c>
      <c r="D126" s="1">
        <v>0</v>
      </c>
      <c r="E126" s="24">
        <v>0</v>
      </c>
      <c r="F126" s="20">
        <v>0</v>
      </c>
      <c r="G126" s="49">
        <v>130</v>
      </c>
      <c r="H126" s="24"/>
      <c r="I126" s="5"/>
      <c r="J126" s="19" t="e">
        <f t="shared" si="2"/>
        <v>#DIV/0!</v>
      </c>
      <c r="K126" s="19" t="e">
        <f t="shared" si="3"/>
        <v>#DIV/0!</v>
      </c>
      <c r="L126" s="14" t="str">
        <f>IFERROR(VLOOKUP($K$4:$K$772,TABLAREF!$A$1:$C$4,3,1),"SIN DATO")</f>
        <v>SIN DATO</v>
      </c>
    </row>
    <row r="127" spans="1:12" ht="15" customHeight="1" x14ac:dyDescent="0.25">
      <c r="A127" t="s">
        <v>2611</v>
      </c>
      <c r="B127" s="3">
        <v>63</v>
      </c>
      <c r="C127">
        <v>2</v>
      </c>
      <c r="D127" s="1">
        <v>0</v>
      </c>
      <c r="E127" s="24">
        <v>0</v>
      </c>
      <c r="F127" s="20">
        <v>0</v>
      </c>
      <c r="G127" s="49">
        <v>160</v>
      </c>
      <c r="H127" s="24"/>
      <c r="I127" s="5"/>
      <c r="J127" s="19" t="e">
        <f t="shared" si="2"/>
        <v>#DIV/0!</v>
      </c>
      <c r="K127" s="19" t="e">
        <f t="shared" si="3"/>
        <v>#DIV/0!</v>
      </c>
      <c r="L127" s="14" t="str">
        <f>IFERROR(VLOOKUP($K$4:$K$772,TABLAREF!$A$1:$C$4,3,1),"SIN DATO")</f>
        <v>SIN DATO</v>
      </c>
    </row>
    <row r="128" spans="1:12" ht="15" customHeight="1" x14ac:dyDescent="0.25">
      <c r="A128" t="s">
        <v>2612</v>
      </c>
      <c r="B128" s="3">
        <v>65</v>
      </c>
      <c r="C128">
        <v>1</v>
      </c>
      <c r="D128" s="1">
        <v>0</v>
      </c>
      <c r="E128" s="24">
        <v>0</v>
      </c>
      <c r="F128" s="20">
        <v>0</v>
      </c>
      <c r="G128" s="49">
        <v>115</v>
      </c>
      <c r="H128" s="24"/>
      <c r="I128" s="5"/>
      <c r="J128" s="19" t="e">
        <f t="shared" si="2"/>
        <v>#DIV/0!</v>
      </c>
      <c r="K128" s="19" t="e">
        <f t="shared" si="3"/>
        <v>#DIV/0!</v>
      </c>
      <c r="L128" s="14" t="str">
        <f>IFERROR(VLOOKUP($K$4:$K$772,TABLAREF!$A$1:$C$4,3,1),"SIN DATO")</f>
        <v>SIN DATO</v>
      </c>
    </row>
    <row r="129" spans="1:12" ht="15" customHeight="1" x14ac:dyDescent="0.25">
      <c r="A129" t="s">
        <v>2613</v>
      </c>
      <c r="B129" s="3">
        <v>44</v>
      </c>
      <c r="C129">
        <v>1</v>
      </c>
      <c r="D129" s="1">
        <v>0</v>
      </c>
      <c r="E129" s="24">
        <v>0</v>
      </c>
      <c r="F129" s="20">
        <v>0</v>
      </c>
      <c r="G129" s="49">
        <v>130</v>
      </c>
      <c r="H129" s="24"/>
      <c r="I129" s="5"/>
      <c r="J129" s="19" t="e">
        <f t="shared" si="2"/>
        <v>#DIV/0!</v>
      </c>
      <c r="K129" s="19" t="e">
        <f t="shared" si="3"/>
        <v>#DIV/0!</v>
      </c>
      <c r="L129" s="14" t="str">
        <f>IFERROR(VLOOKUP($K$4:$K$772,TABLAREF!$A$1:$C$4,3,1),"SIN DATO")</f>
        <v>SIN DATO</v>
      </c>
    </row>
    <row r="130" spans="1:12" ht="15" customHeight="1" x14ac:dyDescent="0.25">
      <c r="A130" t="s">
        <v>2614</v>
      </c>
      <c r="B130" s="3">
        <v>64</v>
      </c>
      <c r="C130">
        <v>1</v>
      </c>
      <c r="D130" s="1">
        <v>0</v>
      </c>
      <c r="E130" s="24">
        <v>1</v>
      </c>
      <c r="F130" s="20">
        <v>0</v>
      </c>
      <c r="G130" s="49">
        <v>120</v>
      </c>
      <c r="H130" s="24"/>
      <c r="I130" s="5"/>
      <c r="J130" s="19" t="e">
        <f t="shared" si="2"/>
        <v>#DIV/0!</v>
      </c>
      <c r="K130" s="19" t="e">
        <f t="shared" si="3"/>
        <v>#DIV/0!</v>
      </c>
      <c r="L130" s="14" t="str">
        <f>IFERROR(VLOOKUP($K$4:$K$772,TABLAREF!$A$1:$C$4,3,1),"SIN DATO")</f>
        <v>SIN DATO</v>
      </c>
    </row>
    <row r="131" spans="1:12" ht="15" customHeight="1" x14ac:dyDescent="0.25">
      <c r="A131" t="s">
        <v>2615</v>
      </c>
      <c r="B131" s="3">
        <v>62</v>
      </c>
      <c r="C131">
        <v>1</v>
      </c>
      <c r="D131" s="1">
        <v>0</v>
      </c>
      <c r="E131" s="24">
        <v>1</v>
      </c>
      <c r="F131" s="20">
        <v>0</v>
      </c>
      <c r="G131" s="49">
        <v>130</v>
      </c>
      <c r="H131" s="24"/>
      <c r="I131" s="5"/>
      <c r="J131" s="19" t="e">
        <f t="shared" si="2"/>
        <v>#DIV/0!</v>
      </c>
      <c r="K131" s="19" t="e">
        <f t="shared" si="3"/>
        <v>#DIV/0!</v>
      </c>
      <c r="L131" s="14" t="str">
        <f>IFERROR(VLOOKUP($K$4:$K$772,TABLAREF!$A$1:$C$4,3,1),"SIN DATO")</f>
        <v>SIN DATO</v>
      </c>
    </row>
    <row r="132" spans="1:12" ht="15" customHeight="1" x14ac:dyDescent="0.25">
      <c r="A132" t="s">
        <v>2616</v>
      </c>
      <c r="B132" s="3">
        <v>39</v>
      </c>
      <c r="C132">
        <v>1</v>
      </c>
      <c r="D132" s="1">
        <v>0</v>
      </c>
      <c r="E132" s="24">
        <v>0</v>
      </c>
      <c r="F132" s="20">
        <v>0</v>
      </c>
      <c r="G132" s="49">
        <v>140</v>
      </c>
      <c r="H132" s="24"/>
      <c r="I132" s="5"/>
      <c r="J132" s="19" t="e">
        <f t="shared" si="2"/>
        <v>#DIV/0!</v>
      </c>
      <c r="K132" s="19" t="e">
        <f t="shared" si="3"/>
        <v>#DIV/0!</v>
      </c>
      <c r="L132" s="14" t="str">
        <f>IFERROR(VLOOKUP($K$4:$K$772,TABLAREF!$A$1:$C$4,3,1),"SIN DATO")</f>
        <v>SIN DATO</v>
      </c>
    </row>
    <row r="133" spans="1:12" ht="15" customHeight="1" x14ac:dyDescent="0.25">
      <c r="A133" t="s">
        <v>2617</v>
      </c>
      <c r="B133" s="3">
        <v>49</v>
      </c>
      <c r="C133">
        <v>2</v>
      </c>
      <c r="D133" s="1">
        <v>0</v>
      </c>
      <c r="E133" s="24">
        <v>0</v>
      </c>
      <c r="F133" s="20">
        <v>0</v>
      </c>
      <c r="G133" s="49">
        <v>125</v>
      </c>
      <c r="H133" s="24">
        <v>172</v>
      </c>
      <c r="I133" s="5">
        <v>52.1</v>
      </c>
      <c r="J133" s="19">
        <f t="shared" ref="J133:J196" si="4">100*(1-EXP(-EXP((LN(10)-(15.5305+(28.4441*(1-C133))+(-1.4792*LN(B133))+(0*LN(B133)*LN(B133))+(-14.4588*LN(B133)*(1-C133))+(1.8515*LN(B133)*LN(B133)*(1-C133))+(-0.9119*LN(G133))+(-0.2767*D133)+(-0.7181*LN((H133* 0.02586)/ (I133* 0.02586)))+(-0.1759*E133)+(-0.1999*E133*(1-C133))+(-0.5865*F133)+(0*F133*C133)))/(EXP(0.9145)*EXP(-0.2784*(15.5305+(28.4441*(1-C133))+(-1.4792*LN(B133))+(0*LN(B133)*LN(B133))+(-14.4588*LN(B133)*(1-C133))+(1.8515*LN(B133)*LN(B133)*(1-C133))+(-0.9119*LN(G133))+(-0.2767*D133)+(-0.7181*LN((H133* 0.02586)/ (I133* 0.02586)))+(-0.1759*E133)+(-0.1999*E133*(1-C133))+(-0.5865*F133)+(0*F133*C133)))))))</f>
        <v>6.8667766354754463</v>
      </c>
      <c r="K133" s="19">
        <f t="shared" ref="K133:K196" si="5">ROUND(J133,0)</f>
        <v>7</v>
      </c>
      <c r="L133" s="14" t="str">
        <f>IFERROR(VLOOKUP($K$4:$K$772,TABLAREF!$A$1:$C$4,3,1),"SIN DATO")</f>
        <v>LATENTE</v>
      </c>
    </row>
    <row r="134" spans="1:12" ht="15" customHeight="1" x14ac:dyDescent="0.25">
      <c r="A134" t="s">
        <v>2618</v>
      </c>
      <c r="B134" s="3">
        <v>60</v>
      </c>
      <c r="C134">
        <v>1</v>
      </c>
      <c r="D134" s="1">
        <v>0</v>
      </c>
      <c r="E134" s="24">
        <v>1</v>
      </c>
      <c r="F134" s="20">
        <v>0</v>
      </c>
      <c r="G134" s="49">
        <v>120</v>
      </c>
      <c r="H134" s="24">
        <v>142</v>
      </c>
      <c r="I134" s="5">
        <v>49.8</v>
      </c>
      <c r="J134" s="19">
        <f t="shared" si="4"/>
        <v>8.5986978522641149</v>
      </c>
      <c r="K134" s="19">
        <f t="shared" si="5"/>
        <v>9</v>
      </c>
      <c r="L134" s="14" t="str">
        <f>IFERROR(VLOOKUP($K$4:$K$772,TABLAREF!$A$1:$C$4,3,1),"SIN DATO")</f>
        <v>LATENTE</v>
      </c>
    </row>
    <row r="135" spans="1:12" ht="15" customHeight="1" x14ac:dyDescent="0.25">
      <c r="A135" t="s">
        <v>2619</v>
      </c>
      <c r="B135" s="3">
        <v>47</v>
      </c>
      <c r="C135">
        <v>2</v>
      </c>
      <c r="D135" s="1">
        <v>0</v>
      </c>
      <c r="E135" s="24">
        <v>0</v>
      </c>
      <c r="F135" s="20">
        <v>0</v>
      </c>
      <c r="G135" s="49">
        <v>120</v>
      </c>
      <c r="H135" s="24">
        <v>167</v>
      </c>
      <c r="I135" s="5">
        <v>48.1</v>
      </c>
      <c r="J135" s="19">
        <f t="shared" si="4"/>
        <v>6.1140299543374965</v>
      </c>
      <c r="K135" s="19">
        <f t="shared" si="5"/>
        <v>6</v>
      </c>
      <c r="L135" s="14" t="str">
        <f>IFERROR(VLOOKUP($K$4:$K$772,TABLAREF!$A$1:$C$4,3,1),"SIN DATO")</f>
        <v>LATENTE</v>
      </c>
    </row>
    <row r="136" spans="1:12" ht="15" customHeight="1" x14ac:dyDescent="0.25">
      <c r="A136" t="s">
        <v>2620</v>
      </c>
      <c r="B136" s="3">
        <v>44</v>
      </c>
      <c r="C136">
        <v>2</v>
      </c>
      <c r="D136" s="1">
        <v>0</v>
      </c>
      <c r="E136" s="24">
        <v>0</v>
      </c>
      <c r="F136" s="20">
        <v>0</v>
      </c>
      <c r="G136" s="49">
        <v>135</v>
      </c>
      <c r="H136" s="24"/>
      <c r="I136" s="5"/>
      <c r="J136" s="19" t="e">
        <f t="shared" si="4"/>
        <v>#DIV/0!</v>
      </c>
      <c r="K136" s="19" t="e">
        <f t="shared" si="5"/>
        <v>#DIV/0!</v>
      </c>
      <c r="L136" s="14" t="str">
        <f>IFERROR(VLOOKUP($K$4:$K$772,TABLAREF!$A$1:$C$4,3,1),"SIN DATO")</f>
        <v>SIN DATO</v>
      </c>
    </row>
    <row r="137" spans="1:12" ht="15" customHeight="1" x14ac:dyDescent="0.25">
      <c r="A137" t="s">
        <v>2621</v>
      </c>
      <c r="B137" s="3">
        <v>46</v>
      </c>
      <c r="C137">
        <v>1</v>
      </c>
      <c r="D137" s="1">
        <v>0</v>
      </c>
      <c r="E137" s="24">
        <v>0</v>
      </c>
      <c r="F137" s="20">
        <v>0</v>
      </c>
      <c r="G137" s="49">
        <v>165</v>
      </c>
      <c r="H137" s="24"/>
      <c r="I137" s="5"/>
      <c r="J137" s="19" t="e">
        <f t="shared" si="4"/>
        <v>#DIV/0!</v>
      </c>
      <c r="K137" s="19" t="e">
        <f t="shared" si="5"/>
        <v>#DIV/0!</v>
      </c>
      <c r="L137" s="14" t="str">
        <f>IFERROR(VLOOKUP($K$4:$K$772,TABLAREF!$A$1:$C$4,3,1),"SIN DATO")</f>
        <v>SIN DATO</v>
      </c>
    </row>
    <row r="138" spans="1:12" ht="15" customHeight="1" x14ac:dyDescent="0.25">
      <c r="A138" t="s">
        <v>2622</v>
      </c>
      <c r="B138" s="3">
        <v>44</v>
      </c>
      <c r="C138">
        <v>2</v>
      </c>
      <c r="D138" s="1">
        <v>0</v>
      </c>
      <c r="E138" s="24">
        <v>0</v>
      </c>
      <c r="F138" s="20">
        <v>0</v>
      </c>
      <c r="G138" s="49">
        <v>190</v>
      </c>
      <c r="H138" s="24"/>
      <c r="I138" s="5"/>
      <c r="J138" s="19" t="e">
        <f t="shared" si="4"/>
        <v>#DIV/0!</v>
      </c>
      <c r="K138" s="19" t="e">
        <f t="shared" si="5"/>
        <v>#DIV/0!</v>
      </c>
      <c r="L138" s="14" t="str">
        <f>IFERROR(VLOOKUP($K$4:$K$772,TABLAREF!$A$1:$C$4,3,1),"SIN DATO")</f>
        <v>SIN DATO</v>
      </c>
    </row>
    <row r="139" spans="1:12" ht="15" customHeight="1" x14ac:dyDescent="0.25">
      <c r="A139" t="s">
        <v>2623</v>
      </c>
      <c r="B139" s="3">
        <v>46</v>
      </c>
      <c r="C139">
        <v>2</v>
      </c>
      <c r="D139" s="1">
        <v>0</v>
      </c>
      <c r="E139" s="24">
        <v>0</v>
      </c>
      <c r="F139" s="20">
        <v>0</v>
      </c>
      <c r="G139" s="49">
        <v>110</v>
      </c>
      <c r="H139" s="24">
        <v>248</v>
      </c>
      <c r="I139" s="5">
        <v>42.1</v>
      </c>
      <c r="J139" s="19">
        <f t="shared" si="4"/>
        <v>10.302125844514986</v>
      </c>
      <c r="K139" s="19">
        <f t="shared" si="5"/>
        <v>10</v>
      </c>
      <c r="L139" s="14" t="str">
        <f>IFERROR(VLOOKUP($K$4:$K$772,TABLAREF!$A$1:$C$4,3,1),"SIN DATO")</f>
        <v>LATENTE</v>
      </c>
    </row>
    <row r="140" spans="1:12" ht="15" customHeight="1" x14ac:dyDescent="0.25">
      <c r="A140" t="s">
        <v>2624</v>
      </c>
      <c r="B140" s="3">
        <v>43</v>
      </c>
      <c r="C140">
        <v>2</v>
      </c>
      <c r="D140" s="1">
        <v>0</v>
      </c>
      <c r="E140" s="24">
        <v>0</v>
      </c>
      <c r="F140" s="20">
        <v>0</v>
      </c>
      <c r="G140" s="49">
        <v>190</v>
      </c>
      <c r="H140" s="24"/>
      <c r="I140" s="5"/>
      <c r="J140" s="19" t="e">
        <f t="shared" si="4"/>
        <v>#DIV/0!</v>
      </c>
      <c r="K140" s="19" t="e">
        <f t="shared" si="5"/>
        <v>#DIV/0!</v>
      </c>
      <c r="L140" s="14" t="str">
        <f>IFERROR(VLOOKUP($K$4:$K$772,TABLAREF!$A$1:$C$4,3,1),"SIN DATO")</f>
        <v>SIN DATO</v>
      </c>
    </row>
    <row r="141" spans="1:12" ht="15" customHeight="1" x14ac:dyDescent="0.25">
      <c r="A141" t="s">
        <v>2625</v>
      </c>
      <c r="B141" s="3">
        <v>43</v>
      </c>
      <c r="C141">
        <v>2</v>
      </c>
      <c r="D141" s="1">
        <v>0</v>
      </c>
      <c r="E141" s="24">
        <v>0</v>
      </c>
      <c r="F141" s="20">
        <v>0</v>
      </c>
      <c r="G141" s="49">
        <v>135</v>
      </c>
      <c r="H141" s="24">
        <v>186</v>
      </c>
      <c r="I141" s="5">
        <v>4.09</v>
      </c>
      <c r="J141" s="19">
        <f t="shared" si="4"/>
        <v>57.443419714816812</v>
      </c>
      <c r="K141" s="19">
        <f t="shared" si="5"/>
        <v>57</v>
      </c>
      <c r="L141" s="14" t="str">
        <f>IFERROR(VLOOKUP($K$4:$K$772,TABLAREF!$A$1:$C$4,3,1),"SIN DATO")</f>
        <v>MUY ALTO</v>
      </c>
    </row>
    <row r="142" spans="1:12" ht="15" customHeight="1" x14ac:dyDescent="0.25">
      <c r="A142" t="s">
        <v>2626</v>
      </c>
      <c r="B142" s="3">
        <v>61</v>
      </c>
      <c r="C142">
        <v>2</v>
      </c>
      <c r="D142" s="1">
        <v>0</v>
      </c>
      <c r="E142" s="24">
        <v>0</v>
      </c>
      <c r="F142" s="20">
        <v>0</v>
      </c>
      <c r="G142" s="49">
        <v>140</v>
      </c>
      <c r="H142" s="24"/>
      <c r="I142" s="5"/>
      <c r="J142" s="19" t="e">
        <f t="shared" si="4"/>
        <v>#DIV/0!</v>
      </c>
      <c r="K142" s="19" t="e">
        <f t="shared" si="5"/>
        <v>#DIV/0!</v>
      </c>
      <c r="L142" s="14" t="str">
        <f>IFERROR(VLOOKUP($K$4:$K$772,TABLAREF!$A$1:$C$4,3,1),"SIN DATO")</f>
        <v>SIN DATO</v>
      </c>
    </row>
    <row r="143" spans="1:12" ht="15" customHeight="1" x14ac:dyDescent="0.25">
      <c r="A143" t="s">
        <v>2627</v>
      </c>
      <c r="B143" s="3">
        <v>33</v>
      </c>
      <c r="C143">
        <v>2</v>
      </c>
      <c r="D143" s="1">
        <v>0</v>
      </c>
      <c r="E143" s="24">
        <v>0</v>
      </c>
      <c r="F143" s="20">
        <v>0</v>
      </c>
      <c r="G143" s="49">
        <v>125</v>
      </c>
      <c r="H143" s="24"/>
      <c r="I143" s="5"/>
      <c r="J143" s="19" t="e">
        <f t="shared" si="4"/>
        <v>#DIV/0!</v>
      </c>
      <c r="K143" s="19" t="e">
        <f t="shared" si="5"/>
        <v>#DIV/0!</v>
      </c>
      <c r="L143" s="14" t="str">
        <f>IFERROR(VLOOKUP($K$4:$K$772,TABLAREF!$A$1:$C$4,3,1),"SIN DATO")</f>
        <v>SIN DATO</v>
      </c>
    </row>
    <row r="144" spans="1:12" ht="15" customHeight="1" x14ac:dyDescent="0.25">
      <c r="A144" t="s">
        <v>2628</v>
      </c>
      <c r="B144" s="3">
        <v>55</v>
      </c>
      <c r="C144">
        <v>2</v>
      </c>
      <c r="D144" s="1">
        <v>0</v>
      </c>
      <c r="E144" s="24">
        <v>0</v>
      </c>
      <c r="F144" s="20">
        <v>0</v>
      </c>
      <c r="G144" s="49">
        <v>115</v>
      </c>
      <c r="H144" s="24"/>
      <c r="I144" s="5"/>
      <c r="J144" s="19" t="e">
        <f t="shared" si="4"/>
        <v>#DIV/0!</v>
      </c>
      <c r="K144" s="19" t="e">
        <f t="shared" si="5"/>
        <v>#DIV/0!</v>
      </c>
      <c r="L144" s="14" t="str">
        <f>IFERROR(VLOOKUP($K$4:$K$772,TABLAREF!$A$1:$C$4,3,1),"SIN DATO")</f>
        <v>SIN DATO</v>
      </c>
    </row>
    <row r="145" spans="1:12" ht="15" customHeight="1" x14ac:dyDescent="0.25">
      <c r="A145" t="s">
        <v>2629</v>
      </c>
      <c r="B145" s="3">
        <v>34</v>
      </c>
      <c r="C145">
        <v>2</v>
      </c>
      <c r="D145" s="1">
        <v>0</v>
      </c>
      <c r="E145" s="24">
        <v>0</v>
      </c>
      <c r="F145" s="20">
        <v>0</v>
      </c>
      <c r="G145" s="49">
        <v>125</v>
      </c>
      <c r="H145" s="24"/>
      <c r="I145" s="5"/>
      <c r="J145" s="19" t="e">
        <f t="shared" si="4"/>
        <v>#DIV/0!</v>
      </c>
      <c r="K145" s="19" t="e">
        <f t="shared" si="5"/>
        <v>#DIV/0!</v>
      </c>
      <c r="L145" s="14" t="str">
        <f>IFERROR(VLOOKUP($K$4:$K$772,TABLAREF!$A$1:$C$4,3,1),"SIN DATO")</f>
        <v>SIN DATO</v>
      </c>
    </row>
    <row r="146" spans="1:12" ht="15" customHeight="1" x14ac:dyDescent="0.25">
      <c r="A146" t="s">
        <v>2630</v>
      </c>
      <c r="B146" s="3">
        <v>62</v>
      </c>
      <c r="C146">
        <v>2</v>
      </c>
      <c r="D146" s="1">
        <v>0</v>
      </c>
      <c r="E146" s="24">
        <v>0</v>
      </c>
      <c r="F146" s="20">
        <v>0</v>
      </c>
      <c r="G146" s="49">
        <v>115</v>
      </c>
      <c r="H146" s="24"/>
      <c r="I146" s="5"/>
      <c r="J146" s="19" t="e">
        <f t="shared" si="4"/>
        <v>#DIV/0!</v>
      </c>
      <c r="K146" s="19" t="e">
        <f t="shared" si="5"/>
        <v>#DIV/0!</v>
      </c>
      <c r="L146" s="14" t="str">
        <f>IFERROR(VLOOKUP($K$4:$K$772,TABLAREF!$A$1:$C$4,3,1),"SIN DATO")</f>
        <v>SIN DATO</v>
      </c>
    </row>
    <row r="147" spans="1:12" ht="15" customHeight="1" x14ac:dyDescent="0.25">
      <c r="A147" t="s">
        <v>2631</v>
      </c>
      <c r="B147" s="3">
        <v>57</v>
      </c>
      <c r="C147">
        <v>1</v>
      </c>
      <c r="D147" s="1">
        <v>0</v>
      </c>
      <c r="E147" s="24">
        <v>0</v>
      </c>
      <c r="F147" s="20">
        <v>0</v>
      </c>
      <c r="G147" s="49">
        <v>130</v>
      </c>
      <c r="H147" s="24"/>
      <c r="I147" s="5"/>
      <c r="J147" s="19" t="e">
        <f t="shared" si="4"/>
        <v>#DIV/0!</v>
      </c>
      <c r="K147" s="19" t="e">
        <f t="shared" si="5"/>
        <v>#DIV/0!</v>
      </c>
      <c r="L147" s="14" t="str">
        <f>IFERROR(VLOOKUP($K$4:$K$772,TABLAREF!$A$1:$C$4,3,1),"SIN DATO")</f>
        <v>SIN DATO</v>
      </c>
    </row>
    <row r="148" spans="1:12" ht="15" customHeight="1" x14ac:dyDescent="0.25">
      <c r="A148" t="s">
        <v>2632</v>
      </c>
      <c r="B148" s="3">
        <v>56</v>
      </c>
      <c r="C148">
        <v>1</v>
      </c>
      <c r="D148" s="1">
        <v>0</v>
      </c>
      <c r="E148" s="24">
        <v>0</v>
      </c>
      <c r="F148" s="20">
        <v>0</v>
      </c>
      <c r="G148" s="49">
        <v>120</v>
      </c>
      <c r="H148" s="24"/>
      <c r="I148" s="5"/>
      <c r="J148" s="19" t="e">
        <f t="shared" si="4"/>
        <v>#DIV/0!</v>
      </c>
      <c r="K148" s="19" t="e">
        <f t="shared" si="5"/>
        <v>#DIV/0!</v>
      </c>
      <c r="L148" s="14" t="str">
        <f>IFERROR(VLOOKUP($K$4:$K$772,TABLAREF!$A$1:$C$4,3,1),"SIN DATO")</f>
        <v>SIN DATO</v>
      </c>
    </row>
    <row r="149" spans="1:12" ht="15" customHeight="1" x14ac:dyDescent="0.25">
      <c r="A149" t="s">
        <v>2633</v>
      </c>
      <c r="B149" s="3">
        <v>64</v>
      </c>
      <c r="C149">
        <v>2</v>
      </c>
      <c r="D149" s="1">
        <v>0</v>
      </c>
      <c r="E149" s="24">
        <v>0</v>
      </c>
      <c r="F149" s="20">
        <v>0</v>
      </c>
      <c r="G149" s="49">
        <v>125</v>
      </c>
      <c r="H149" s="24"/>
      <c r="I149" s="5"/>
      <c r="J149" s="19" t="e">
        <f t="shared" si="4"/>
        <v>#DIV/0!</v>
      </c>
      <c r="K149" s="19" t="e">
        <f t="shared" si="5"/>
        <v>#DIV/0!</v>
      </c>
      <c r="L149" s="14" t="str">
        <f>IFERROR(VLOOKUP($K$4:$K$772,TABLAREF!$A$1:$C$4,3,1),"SIN DATO")</f>
        <v>SIN DATO</v>
      </c>
    </row>
    <row r="150" spans="1:12" ht="15" customHeight="1" x14ac:dyDescent="0.25">
      <c r="A150" t="s">
        <v>2634</v>
      </c>
      <c r="B150" s="3">
        <v>74</v>
      </c>
      <c r="C150">
        <v>2</v>
      </c>
      <c r="D150" s="1">
        <v>0</v>
      </c>
      <c r="E150" s="24">
        <v>0</v>
      </c>
      <c r="F150" s="20">
        <v>0</v>
      </c>
      <c r="G150" s="49">
        <v>120</v>
      </c>
      <c r="H150" s="24"/>
      <c r="I150" s="5"/>
      <c r="J150" s="19" t="e">
        <f t="shared" si="4"/>
        <v>#DIV/0!</v>
      </c>
      <c r="K150" s="19" t="e">
        <f t="shared" si="5"/>
        <v>#DIV/0!</v>
      </c>
      <c r="L150" s="14" t="str">
        <f>IFERROR(VLOOKUP($K$4:$K$772,TABLAREF!$A$1:$C$4,3,1),"SIN DATO")</f>
        <v>SIN DATO</v>
      </c>
    </row>
    <row r="151" spans="1:12" ht="15" customHeight="1" x14ac:dyDescent="0.25">
      <c r="A151" t="s">
        <v>2635</v>
      </c>
      <c r="B151" s="3">
        <v>54</v>
      </c>
      <c r="C151">
        <v>2</v>
      </c>
      <c r="D151" s="1">
        <v>0</v>
      </c>
      <c r="E151" s="24">
        <v>0</v>
      </c>
      <c r="F151" s="20">
        <v>0</v>
      </c>
      <c r="G151" s="49">
        <v>125</v>
      </c>
      <c r="H151" s="24"/>
      <c r="I151" s="5"/>
      <c r="J151" s="19" t="e">
        <f t="shared" si="4"/>
        <v>#DIV/0!</v>
      </c>
      <c r="K151" s="19" t="e">
        <f t="shared" si="5"/>
        <v>#DIV/0!</v>
      </c>
      <c r="L151" s="14" t="str">
        <f>IFERROR(VLOOKUP($K$4:$K$772,TABLAREF!$A$1:$C$4,3,1),"SIN DATO")</f>
        <v>SIN DATO</v>
      </c>
    </row>
    <row r="152" spans="1:12" ht="15" customHeight="1" x14ac:dyDescent="0.25">
      <c r="A152" t="s">
        <v>2636</v>
      </c>
      <c r="B152" s="3">
        <v>55</v>
      </c>
      <c r="C152">
        <v>1</v>
      </c>
      <c r="D152" s="1">
        <v>0</v>
      </c>
      <c r="E152" s="24">
        <v>0</v>
      </c>
      <c r="F152" s="20">
        <v>0</v>
      </c>
      <c r="G152" s="49">
        <v>110</v>
      </c>
      <c r="H152" s="24">
        <v>157</v>
      </c>
      <c r="I152" s="5">
        <v>48.1</v>
      </c>
      <c r="J152" s="19">
        <f t="shared" si="4"/>
        <v>4.8192418438773093</v>
      </c>
      <c r="K152" s="19">
        <f t="shared" si="5"/>
        <v>5</v>
      </c>
      <c r="L152" s="14" t="str">
        <f>IFERROR(VLOOKUP($K$4:$K$772,TABLAREF!$A$1:$C$4,3,1),"SIN DATO")</f>
        <v>LATENTE</v>
      </c>
    </row>
    <row r="153" spans="1:12" ht="15" customHeight="1" x14ac:dyDescent="0.25">
      <c r="A153" t="s">
        <v>2637</v>
      </c>
      <c r="B153" s="3">
        <v>66</v>
      </c>
      <c r="C153">
        <v>2</v>
      </c>
      <c r="D153" s="1">
        <v>0</v>
      </c>
      <c r="E153" s="24">
        <v>1</v>
      </c>
      <c r="F153" s="20">
        <v>0</v>
      </c>
      <c r="G153" s="49">
        <v>130</v>
      </c>
      <c r="H153" s="24">
        <v>251</v>
      </c>
      <c r="I153" s="5">
        <v>43.1</v>
      </c>
      <c r="J153" s="19">
        <f t="shared" si="4"/>
        <v>31.172279763839516</v>
      </c>
      <c r="K153" s="19">
        <f t="shared" si="5"/>
        <v>31</v>
      </c>
      <c r="L153" s="14" t="str">
        <f>IFERROR(VLOOKUP($K$4:$K$772,TABLAREF!$A$1:$C$4,3,1),"SIN DATO")</f>
        <v>MUY ALTO</v>
      </c>
    </row>
    <row r="154" spans="1:12" ht="15" customHeight="1" x14ac:dyDescent="0.25">
      <c r="A154" t="s">
        <v>2638</v>
      </c>
      <c r="B154" s="3">
        <v>59</v>
      </c>
      <c r="C154">
        <v>2</v>
      </c>
      <c r="D154" s="1">
        <v>0</v>
      </c>
      <c r="E154" s="24">
        <v>1</v>
      </c>
      <c r="F154" s="20">
        <v>0</v>
      </c>
      <c r="G154" s="49">
        <v>110</v>
      </c>
      <c r="H154" s="24"/>
      <c r="I154" s="5"/>
      <c r="J154" s="19" t="e">
        <f t="shared" si="4"/>
        <v>#DIV/0!</v>
      </c>
      <c r="K154" s="19" t="e">
        <f t="shared" si="5"/>
        <v>#DIV/0!</v>
      </c>
      <c r="L154" s="14" t="str">
        <f>IFERROR(VLOOKUP($K$4:$K$772,TABLAREF!$A$1:$C$4,3,1),"SIN DATO")</f>
        <v>SIN DATO</v>
      </c>
    </row>
    <row r="155" spans="1:12" ht="15" customHeight="1" x14ac:dyDescent="0.25">
      <c r="A155" t="s">
        <v>2639</v>
      </c>
      <c r="B155" s="3">
        <v>53</v>
      </c>
      <c r="C155">
        <v>2</v>
      </c>
      <c r="D155" s="1">
        <v>0</v>
      </c>
      <c r="E155" s="24">
        <v>0</v>
      </c>
      <c r="F155" s="20">
        <v>0</v>
      </c>
      <c r="G155" s="49">
        <v>180</v>
      </c>
      <c r="H155" s="24"/>
      <c r="I155" s="5"/>
      <c r="J155" s="19" t="e">
        <f t="shared" si="4"/>
        <v>#DIV/0!</v>
      </c>
      <c r="K155" s="19" t="e">
        <f t="shared" si="5"/>
        <v>#DIV/0!</v>
      </c>
      <c r="L155" s="14" t="str">
        <f>IFERROR(VLOOKUP($K$4:$K$772,TABLAREF!$A$1:$C$4,3,1),"SIN DATO")</f>
        <v>SIN DATO</v>
      </c>
    </row>
    <row r="156" spans="1:12" ht="15" customHeight="1" x14ac:dyDescent="0.25">
      <c r="A156" t="s">
        <v>2640</v>
      </c>
      <c r="B156" s="3">
        <v>55</v>
      </c>
      <c r="C156">
        <v>1</v>
      </c>
      <c r="D156" s="1">
        <v>0</v>
      </c>
      <c r="E156" s="24">
        <v>0</v>
      </c>
      <c r="F156" s="20">
        <v>0</v>
      </c>
      <c r="G156" s="49">
        <v>125</v>
      </c>
      <c r="H156" s="24">
        <v>256</v>
      </c>
      <c r="I156" s="5"/>
      <c r="J156" s="19" t="e">
        <f t="shared" si="4"/>
        <v>#DIV/0!</v>
      </c>
      <c r="K156" s="19" t="e">
        <f t="shared" si="5"/>
        <v>#DIV/0!</v>
      </c>
      <c r="L156" s="14" t="str">
        <f>IFERROR(VLOOKUP($K$4:$K$772,TABLAREF!$A$1:$C$4,3,1),"SIN DATO")</f>
        <v>SIN DATO</v>
      </c>
    </row>
    <row r="157" spans="1:12" ht="15" customHeight="1" x14ac:dyDescent="0.25">
      <c r="A157" t="s">
        <v>2641</v>
      </c>
      <c r="B157" s="3">
        <v>72</v>
      </c>
      <c r="C157">
        <v>2</v>
      </c>
      <c r="D157" s="1">
        <v>0</v>
      </c>
      <c r="E157" s="24">
        <v>0</v>
      </c>
      <c r="F157" s="20">
        <v>0</v>
      </c>
      <c r="G157" s="49">
        <v>125</v>
      </c>
      <c r="H157" s="24"/>
      <c r="I157" s="5"/>
      <c r="J157" s="19" t="e">
        <f t="shared" si="4"/>
        <v>#DIV/0!</v>
      </c>
      <c r="K157" s="19" t="e">
        <f t="shared" si="5"/>
        <v>#DIV/0!</v>
      </c>
      <c r="L157" s="14" t="str">
        <f>IFERROR(VLOOKUP($K$4:$K$772,TABLAREF!$A$1:$C$4,3,1),"SIN DATO")</f>
        <v>SIN DATO</v>
      </c>
    </row>
    <row r="158" spans="1:12" ht="15" customHeight="1" x14ac:dyDescent="0.25">
      <c r="A158" t="s">
        <v>2642</v>
      </c>
      <c r="B158" s="3">
        <v>61</v>
      </c>
      <c r="C158">
        <v>2</v>
      </c>
      <c r="D158" s="1">
        <v>0</v>
      </c>
      <c r="E158" s="24">
        <v>0</v>
      </c>
      <c r="F158" s="20">
        <v>0</v>
      </c>
      <c r="G158" s="49">
        <v>120</v>
      </c>
      <c r="H158" s="24">
        <v>89</v>
      </c>
      <c r="I158" s="5">
        <v>40.1</v>
      </c>
      <c r="J158" s="19">
        <f t="shared" si="4"/>
        <v>8.0259214618896735</v>
      </c>
      <c r="K158" s="19">
        <f t="shared" si="5"/>
        <v>8</v>
      </c>
      <c r="L158" s="14" t="str">
        <f>IFERROR(VLOOKUP($K$4:$K$772,TABLAREF!$A$1:$C$4,3,1),"SIN DATO")</f>
        <v>LATENTE</v>
      </c>
    </row>
    <row r="159" spans="1:12" ht="15" customHeight="1" x14ac:dyDescent="0.25">
      <c r="A159" t="s">
        <v>2643</v>
      </c>
      <c r="B159" s="3">
        <v>58</v>
      </c>
      <c r="C159">
        <v>1</v>
      </c>
      <c r="D159" s="1">
        <v>0</v>
      </c>
      <c r="E159" s="24">
        <v>1</v>
      </c>
      <c r="F159" s="20">
        <v>0</v>
      </c>
      <c r="G159" s="49">
        <v>160</v>
      </c>
      <c r="H159" s="24"/>
      <c r="I159" s="5"/>
      <c r="J159" s="19" t="e">
        <f t="shared" si="4"/>
        <v>#DIV/0!</v>
      </c>
      <c r="K159" s="19" t="e">
        <f t="shared" si="5"/>
        <v>#DIV/0!</v>
      </c>
      <c r="L159" s="14" t="str">
        <f>IFERROR(VLOOKUP($K$4:$K$772,TABLAREF!$A$1:$C$4,3,1),"SIN DATO")</f>
        <v>SIN DATO</v>
      </c>
    </row>
    <row r="160" spans="1:12" ht="15" customHeight="1" x14ac:dyDescent="0.25">
      <c r="A160" t="s">
        <v>2644</v>
      </c>
      <c r="B160" s="3">
        <v>60</v>
      </c>
      <c r="C160">
        <v>2</v>
      </c>
      <c r="D160" s="1">
        <v>0</v>
      </c>
      <c r="E160" s="24">
        <v>0</v>
      </c>
      <c r="F160" s="20">
        <v>0</v>
      </c>
      <c r="G160" s="49">
        <v>130</v>
      </c>
      <c r="H160" s="24"/>
      <c r="I160" s="5"/>
      <c r="J160" s="19" t="e">
        <f t="shared" si="4"/>
        <v>#DIV/0!</v>
      </c>
      <c r="K160" s="19" t="e">
        <f t="shared" si="5"/>
        <v>#DIV/0!</v>
      </c>
      <c r="L160" s="14" t="str">
        <f>IFERROR(VLOOKUP($K$4:$K$772,TABLAREF!$A$1:$C$4,3,1),"SIN DATO")</f>
        <v>SIN DATO</v>
      </c>
    </row>
    <row r="161" spans="1:12" ht="15" customHeight="1" x14ac:dyDescent="0.25">
      <c r="A161" t="s">
        <v>2645</v>
      </c>
      <c r="B161" s="3">
        <v>58</v>
      </c>
      <c r="C161">
        <v>1</v>
      </c>
      <c r="D161" s="1">
        <v>0</v>
      </c>
      <c r="E161" s="24">
        <v>0</v>
      </c>
      <c r="F161" s="20">
        <v>0</v>
      </c>
      <c r="G161" s="49">
        <v>105</v>
      </c>
      <c r="H161" s="24"/>
      <c r="I161" s="5"/>
      <c r="J161" s="19" t="e">
        <f t="shared" si="4"/>
        <v>#DIV/0!</v>
      </c>
      <c r="K161" s="19" t="e">
        <f t="shared" si="5"/>
        <v>#DIV/0!</v>
      </c>
      <c r="L161" s="14" t="str">
        <f>IFERROR(VLOOKUP($K$4:$K$772,TABLAREF!$A$1:$C$4,3,1),"SIN DATO")</f>
        <v>SIN DATO</v>
      </c>
    </row>
    <row r="162" spans="1:12" ht="15" customHeight="1" x14ac:dyDescent="0.25">
      <c r="A162" t="s">
        <v>2646</v>
      </c>
      <c r="B162" s="3">
        <v>53</v>
      </c>
      <c r="C162">
        <v>2</v>
      </c>
      <c r="D162" s="1">
        <v>0</v>
      </c>
      <c r="E162" s="24">
        <v>1</v>
      </c>
      <c r="F162" s="20">
        <v>0</v>
      </c>
      <c r="G162" s="49">
        <v>115</v>
      </c>
      <c r="H162" s="24"/>
      <c r="I162" s="5"/>
      <c r="J162" s="19" t="e">
        <f t="shared" si="4"/>
        <v>#DIV/0!</v>
      </c>
      <c r="K162" s="19" t="e">
        <f t="shared" si="5"/>
        <v>#DIV/0!</v>
      </c>
      <c r="L162" s="14" t="str">
        <f>IFERROR(VLOOKUP($K$4:$K$772,TABLAREF!$A$1:$C$4,3,1),"SIN DATO")</f>
        <v>SIN DATO</v>
      </c>
    </row>
    <row r="163" spans="1:12" ht="15" customHeight="1" x14ac:dyDescent="0.25">
      <c r="A163" t="s">
        <v>2647</v>
      </c>
      <c r="B163" s="3">
        <v>53</v>
      </c>
      <c r="C163">
        <v>2</v>
      </c>
      <c r="D163" s="1">
        <v>0</v>
      </c>
      <c r="E163" s="24">
        <v>0</v>
      </c>
      <c r="F163" s="20">
        <v>0</v>
      </c>
      <c r="G163" s="49">
        <v>110</v>
      </c>
      <c r="H163" s="24">
        <v>205</v>
      </c>
      <c r="I163" s="5"/>
      <c r="J163" s="19" t="e">
        <f t="shared" si="4"/>
        <v>#DIV/0!</v>
      </c>
      <c r="K163" s="19" t="e">
        <f t="shared" si="5"/>
        <v>#DIV/0!</v>
      </c>
      <c r="L163" s="14" t="str">
        <f>IFERROR(VLOOKUP($K$4:$K$772,TABLAREF!$A$1:$C$4,3,1),"SIN DATO")</f>
        <v>SIN DATO</v>
      </c>
    </row>
    <row r="164" spans="1:12" ht="15" customHeight="1" x14ac:dyDescent="0.25">
      <c r="A164" t="s">
        <v>2648</v>
      </c>
      <c r="B164" s="3">
        <v>63</v>
      </c>
      <c r="C164">
        <v>2</v>
      </c>
      <c r="D164" s="1">
        <v>0</v>
      </c>
      <c r="E164" s="24">
        <v>0</v>
      </c>
      <c r="F164" s="20">
        <v>0</v>
      </c>
      <c r="G164" s="49">
        <v>130</v>
      </c>
      <c r="H164" s="24"/>
      <c r="I164" s="5"/>
      <c r="J164" s="19" t="e">
        <f t="shared" si="4"/>
        <v>#DIV/0!</v>
      </c>
      <c r="K164" s="19" t="e">
        <f t="shared" si="5"/>
        <v>#DIV/0!</v>
      </c>
      <c r="L164" s="14" t="str">
        <f>IFERROR(VLOOKUP($K$4:$K$772,TABLAREF!$A$1:$C$4,3,1),"SIN DATO")</f>
        <v>SIN DATO</v>
      </c>
    </row>
    <row r="165" spans="1:12" ht="15" customHeight="1" x14ac:dyDescent="0.25">
      <c r="A165" t="s">
        <v>2649</v>
      </c>
      <c r="B165" s="3">
        <v>50</v>
      </c>
      <c r="C165">
        <v>2</v>
      </c>
      <c r="D165" s="1">
        <v>0</v>
      </c>
      <c r="E165" s="24">
        <v>0</v>
      </c>
      <c r="F165" s="20">
        <v>0</v>
      </c>
      <c r="G165" s="49">
        <v>130</v>
      </c>
      <c r="H165" s="24">
        <v>182</v>
      </c>
      <c r="I165" s="5">
        <v>52.1</v>
      </c>
      <c r="J165" s="19">
        <f t="shared" si="4"/>
        <v>8.4289616222314123</v>
      </c>
      <c r="K165" s="19">
        <f t="shared" si="5"/>
        <v>8</v>
      </c>
      <c r="L165" s="14" t="str">
        <f>IFERROR(VLOOKUP($K$4:$K$772,TABLAREF!$A$1:$C$4,3,1),"SIN DATO")</f>
        <v>LATENTE</v>
      </c>
    </row>
    <row r="166" spans="1:12" ht="15" customHeight="1" x14ac:dyDescent="0.25">
      <c r="A166" t="s">
        <v>2650</v>
      </c>
      <c r="B166" s="3">
        <v>63</v>
      </c>
      <c r="C166">
        <v>2</v>
      </c>
      <c r="D166" s="1">
        <v>0</v>
      </c>
      <c r="E166" s="24">
        <v>0</v>
      </c>
      <c r="F166" s="20">
        <v>0</v>
      </c>
      <c r="G166" s="49">
        <v>120</v>
      </c>
      <c r="H166" s="24"/>
      <c r="I166" s="5"/>
      <c r="J166" s="19" t="e">
        <f t="shared" si="4"/>
        <v>#DIV/0!</v>
      </c>
      <c r="K166" s="19" t="e">
        <f t="shared" si="5"/>
        <v>#DIV/0!</v>
      </c>
      <c r="L166" s="14" t="str">
        <f>IFERROR(VLOOKUP($K$4:$K$772,TABLAREF!$A$1:$C$4,3,1),"SIN DATO")</f>
        <v>SIN DATO</v>
      </c>
    </row>
    <row r="167" spans="1:12" ht="15" customHeight="1" x14ac:dyDescent="0.25">
      <c r="A167" t="s">
        <v>2651</v>
      </c>
      <c r="B167" s="3">
        <v>67</v>
      </c>
      <c r="C167">
        <v>2</v>
      </c>
      <c r="D167" s="1">
        <v>0</v>
      </c>
      <c r="E167" s="24">
        <v>0</v>
      </c>
      <c r="F167" s="20">
        <v>0</v>
      </c>
      <c r="G167" s="49">
        <v>115</v>
      </c>
      <c r="H167" s="24"/>
      <c r="I167" s="5"/>
      <c r="J167" s="19" t="e">
        <f t="shared" si="4"/>
        <v>#DIV/0!</v>
      </c>
      <c r="K167" s="19" t="e">
        <f t="shared" si="5"/>
        <v>#DIV/0!</v>
      </c>
      <c r="L167" s="14" t="str">
        <f>IFERROR(VLOOKUP($K$4:$K$772,TABLAREF!$A$1:$C$4,3,1),"SIN DATO")</f>
        <v>SIN DATO</v>
      </c>
    </row>
    <row r="168" spans="1:12" ht="15" customHeight="1" x14ac:dyDescent="0.25">
      <c r="A168" t="s">
        <v>1040</v>
      </c>
      <c r="B168" s="3">
        <v>65</v>
      </c>
      <c r="C168">
        <v>2</v>
      </c>
      <c r="D168" s="1">
        <v>0</v>
      </c>
      <c r="E168" s="24">
        <v>0</v>
      </c>
      <c r="F168" s="20">
        <v>0</v>
      </c>
      <c r="G168" s="49">
        <v>160</v>
      </c>
      <c r="H168" s="24">
        <v>195</v>
      </c>
      <c r="I168" s="5">
        <v>49</v>
      </c>
      <c r="J168" s="19">
        <f t="shared" si="4"/>
        <v>28.002109613293356</v>
      </c>
      <c r="K168" s="19">
        <f t="shared" si="5"/>
        <v>28</v>
      </c>
      <c r="L168" s="14" t="str">
        <f>IFERROR(VLOOKUP($K$4:$K$772,TABLAREF!$A$1:$C$4,3,1),"SIN DATO")</f>
        <v>MUY ALTO</v>
      </c>
    </row>
    <row r="169" spans="1:12" ht="15" customHeight="1" x14ac:dyDescent="0.25">
      <c r="A169" t="s">
        <v>2652</v>
      </c>
      <c r="B169" s="3">
        <v>52</v>
      </c>
      <c r="C169">
        <v>2</v>
      </c>
      <c r="D169" s="1">
        <v>0</v>
      </c>
      <c r="E169" s="24">
        <v>0</v>
      </c>
      <c r="F169" s="20">
        <v>0</v>
      </c>
      <c r="G169" s="49">
        <v>120</v>
      </c>
      <c r="H169" s="24">
        <v>201</v>
      </c>
      <c r="I169" s="5">
        <v>46</v>
      </c>
      <c r="J169" s="19">
        <f t="shared" si="4"/>
        <v>11.0384122792063</v>
      </c>
      <c r="K169" s="19">
        <f t="shared" si="5"/>
        <v>11</v>
      </c>
      <c r="L169" s="14" t="str">
        <f>IFERROR(VLOOKUP($K$4:$K$772,TABLAREF!$A$1:$C$4,3,1),"SIN DATO")</f>
        <v>INTERMEDIO</v>
      </c>
    </row>
    <row r="170" spans="1:12" ht="15" customHeight="1" x14ac:dyDescent="0.25">
      <c r="A170" t="s">
        <v>1041</v>
      </c>
      <c r="B170" s="3">
        <v>60</v>
      </c>
      <c r="C170">
        <v>1</v>
      </c>
      <c r="D170" s="1">
        <v>0</v>
      </c>
      <c r="E170" s="24">
        <v>0</v>
      </c>
      <c r="F170" s="20">
        <v>0</v>
      </c>
      <c r="G170" s="49">
        <v>140</v>
      </c>
      <c r="H170" s="24">
        <v>214</v>
      </c>
      <c r="I170" s="5">
        <v>45</v>
      </c>
      <c r="J170" s="19">
        <f t="shared" si="4"/>
        <v>15.125150045246727</v>
      </c>
      <c r="K170" s="19">
        <f t="shared" si="5"/>
        <v>15</v>
      </c>
      <c r="L170" s="14" t="str">
        <f>IFERROR(VLOOKUP($K$4:$K$772,TABLAREF!$A$1:$C$4,3,1),"SIN DATO")</f>
        <v>INTERMEDIO</v>
      </c>
    </row>
    <row r="171" spans="1:12" ht="15" customHeight="1" x14ac:dyDescent="0.25">
      <c r="A171" t="s">
        <v>2653</v>
      </c>
      <c r="B171" s="3">
        <v>60</v>
      </c>
      <c r="C171">
        <v>2</v>
      </c>
      <c r="D171" s="1">
        <v>0</v>
      </c>
      <c r="E171" s="24">
        <v>0</v>
      </c>
      <c r="F171" s="20">
        <v>0</v>
      </c>
      <c r="G171" s="49">
        <v>120</v>
      </c>
      <c r="H171" s="24">
        <v>260</v>
      </c>
      <c r="I171" s="5">
        <v>43</v>
      </c>
      <c r="J171" s="19">
        <f t="shared" si="4"/>
        <v>23.459897789713825</v>
      </c>
      <c r="K171" s="19">
        <f t="shared" si="5"/>
        <v>23</v>
      </c>
      <c r="L171" s="14" t="str">
        <f>IFERROR(VLOOKUP($K$4:$K$772,TABLAREF!$A$1:$C$4,3,1),"SIN DATO")</f>
        <v>ALTO</v>
      </c>
    </row>
    <row r="172" spans="1:12" ht="15" customHeight="1" x14ac:dyDescent="0.25">
      <c r="A172" t="s">
        <v>1042</v>
      </c>
      <c r="B172" s="3">
        <v>55</v>
      </c>
      <c r="C172">
        <v>2</v>
      </c>
      <c r="D172" s="1">
        <v>0</v>
      </c>
      <c r="E172" s="24">
        <v>0</v>
      </c>
      <c r="F172" s="20">
        <v>0</v>
      </c>
      <c r="G172" s="49">
        <v>140</v>
      </c>
      <c r="H172" s="24">
        <v>181</v>
      </c>
      <c r="I172" s="5">
        <v>45</v>
      </c>
      <c r="J172" s="19">
        <f t="shared" si="4"/>
        <v>14.815395076727578</v>
      </c>
      <c r="K172" s="19">
        <f t="shared" si="5"/>
        <v>15</v>
      </c>
      <c r="L172" s="14" t="str">
        <f>IFERROR(VLOOKUP($K$4:$K$772,TABLAREF!$A$1:$C$4,3,1),"SIN DATO")</f>
        <v>INTERMEDIO</v>
      </c>
    </row>
    <row r="173" spans="1:12" ht="15" customHeight="1" x14ac:dyDescent="0.25">
      <c r="A173" t="s">
        <v>2654</v>
      </c>
      <c r="B173" s="3">
        <v>70</v>
      </c>
      <c r="C173">
        <v>2</v>
      </c>
      <c r="D173" s="1">
        <v>0</v>
      </c>
      <c r="E173" s="24">
        <v>0</v>
      </c>
      <c r="F173" s="20">
        <v>0</v>
      </c>
      <c r="G173" s="49">
        <v>126</v>
      </c>
      <c r="H173" s="24">
        <v>218</v>
      </c>
      <c r="I173" s="5">
        <v>46</v>
      </c>
      <c r="J173" s="19">
        <f t="shared" si="4"/>
        <v>31.272947755067946</v>
      </c>
      <c r="K173" s="19">
        <f t="shared" si="5"/>
        <v>31</v>
      </c>
      <c r="L173" s="14" t="str">
        <f>IFERROR(VLOOKUP($K$4:$K$772,TABLAREF!$A$1:$C$4,3,1),"SIN DATO")</f>
        <v>MUY ALTO</v>
      </c>
    </row>
    <row r="174" spans="1:12" ht="15" customHeight="1" x14ac:dyDescent="0.25">
      <c r="A174" t="s">
        <v>2655</v>
      </c>
      <c r="B174" s="3">
        <v>56</v>
      </c>
      <c r="C174">
        <v>2</v>
      </c>
      <c r="D174" s="1">
        <v>0</v>
      </c>
      <c r="E174" s="24">
        <v>0</v>
      </c>
      <c r="F174" s="20">
        <v>0</v>
      </c>
      <c r="G174" s="49">
        <v>160</v>
      </c>
      <c r="H174" s="24">
        <v>283</v>
      </c>
      <c r="I174" s="5">
        <v>44</v>
      </c>
      <c r="J174" s="19">
        <f t="shared" si="4"/>
        <v>28.527241837393781</v>
      </c>
      <c r="K174" s="19">
        <f t="shared" si="5"/>
        <v>29</v>
      </c>
      <c r="L174" s="14" t="str">
        <f>IFERROR(VLOOKUP($K$4:$K$772,TABLAREF!$A$1:$C$4,3,1),"SIN DATO")</f>
        <v>MUY ALTO</v>
      </c>
    </row>
    <row r="175" spans="1:12" ht="15" customHeight="1" x14ac:dyDescent="0.25">
      <c r="A175" t="s">
        <v>2656</v>
      </c>
      <c r="B175" s="3">
        <v>49</v>
      </c>
      <c r="C175">
        <v>1</v>
      </c>
      <c r="D175" s="1">
        <v>0</v>
      </c>
      <c r="E175" s="24">
        <v>0</v>
      </c>
      <c r="F175" s="20">
        <v>1</v>
      </c>
      <c r="G175" s="49">
        <v>126</v>
      </c>
      <c r="H175" s="24">
        <v>242</v>
      </c>
      <c r="I175" s="5">
        <v>45</v>
      </c>
      <c r="J175" s="19">
        <f t="shared" si="4"/>
        <v>22.42672112201921</v>
      </c>
      <c r="K175" s="19">
        <f t="shared" si="5"/>
        <v>22</v>
      </c>
      <c r="L175" s="14" t="str">
        <f>IFERROR(VLOOKUP($K$4:$K$772,TABLAREF!$A$1:$C$4,3,1),"SIN DATO")</f>
        <v>ALTO</v>
      </c>
    </row>
    <row r="176" spans="1:12" ht="15" customHeight="1" x14ac:dyDescent="0.25">
      <c r="A176" t="s">
        <v>2657</v>
      </c>
      <c r="B176" s="3">
        <v>67</v>
      </c>
      <c r="C176">
        <v>1</v>
      </c>
      <c r="D176" s="1">
        <v>0</v>
      </c>
      <c r="E176" s="24">
        <v>0</v>
      </c>
      <c r="F176" s="20">
        <v>0</v>
      </c>
      <c r="G176" s="49">
        <v>120</v>
      </c>
      <c r="H176" s="24">
        <v>265</v>
      </c>
      <c r="I176" s="5">
        <v>45</v>
      </c>
      <c r="J176" s="19">
        <f t="shared" si="4"/>
        <v>19.553268371538934</v>
      </c>
      <c r="K176" s="19">
        <f t="shared" si="5"/>
        <v>20</v>
      </c>
      <c r="L176" s="14" t="str">
        <f>IFERROR(VLOOKUP($K$4:$K$772,TABLAREF!$A$1:$C$4,3,1),"SIN DATO")</f>
        <v>ALTO</v>
      </c>
    </row>
    <row r="177" spans="1:12" ht="15" customHeight="1" x14ac:dyDescent="0.25">
      <c r="A177" t="s">
        <v>2658</v>
      </c>
      <c r="B177" s="3">
        <v>89</v>
      </c>
      <c r="C177">
        <v>1</v>
      </c>
      <c r="D177" s="1">
        <v>0</v>
      </c>
      <c r="E177" s="24">
        <v>1</v>
      </c>
      <c r="F177" s="20">
        <v>0</v>
      </c>
      <c r="G177" s="49">
        <v>120</v>
      </c>
      <c r="H177" s="24"/>
      <c r="I177" s="5"/>
      <c r="J177" s="19" t="e">
        <f t="shared" si="4"/>
        <v>#DIV/0!</v>
      </c>
      <c r="K177" s="19" t="e">
        <f t="shared" si="5"/>
        <v>#DIV/0!</v>
      </c>
      <c r="L177" s="14" t="str">
        <f>IFERROR(VLOOKUP($K$4:$K$772,TABLAREF!$A$1:$C$4,3,1),"SIN DATO")</f>
        <v>SIN DATO</v>
      </c>
    </row>
    <row r="178" spans="1:12" ht="15" customHeight="1" x14ac:dyDescent="0.25">
      <c r="A178" t="s">
        <v>2659</v>
      </c>
      <c r="B178" s="3">
        <v>67</v>
      </c>
      <c r="C178">
        <v>1</v>
      </c>
      <c r="D178" s="1">
        <v>0</v>
      </c>
      <c r="E178" s="24">
        <v>0</v>
      </c>
      <c r="F178" s="20">
        <v>0</v>
      </c>
      <c r="G178" s="49">
        <v>140</v>
      </c>
      <c r="H178" s="24"/>
      <c r="I178" s="5"/>
      <c r="J178" s="19" t="e">
        <f t="shared" si="4"/>
        <v>#DIV/0!</v>
      </c>
      <c r="K178" s="19" t="e">
        <f t="shared" si="5"/>
        <v>#DIV/0!</v>
      </c>
      <c r="L178" s="14" t="str">
        <f>IFERROR(VLOOKUP($K$4:$K$772,TABLAREF!$A$1:$C$4,3,1),"SIN DATO")</f>
        <v>SIN DATO</v>
      </c>
    </row>
    <row r="179" spans="1:12" ht="15" customHeight="1" x14ac:dyDescent="0.25">
      <c r="A179" t="s">
        <v>2660</v>
      </c>
      <c r="B179" s="3">
        <v>49</v>
      </c>
      <c r="C179">
        <v>1</v>
      </c>
      <c r="D179" s="1">
        <v>0</v>
      </c>
      <c r="E179" s="24">
        <v>0</v>
      </c>
      <c r="F179" s="20">
        <v>0</v>
      </c>
      <c r="G179" s="49">
        <v>140</v>
      </c>
      <c r="H179" s="24">
        <v>196</v>
      </c>
      <c r="I179" s="5">
        <v>51</v>
      </c>
      <c r="J179" s="19">
        <f t="shared" si="4"/>
        <v>6.8137726186209395</v>
      </c>
      <c r="K179" s="19">
        <f t="shared" si="5"/>
        <v>7</v>
      </c>
      <c r="L179" s="14" t="str">
        <f>IFERROR(VLOOKUP($K$4:$K$772,TABLAREF!$A$1:$C$4,3,1),"SIN DATO")</f>
        <v>LATENTE</v>
      </c>
    </row>
    <row r="180" spans="1:12" ht="15" customHeight="1" x14ac:dyDescent="0.25">
      <c r="A180" t="s">
        <v>2661</v>
      </c>
      <c r="B180" s="3">
        <v>59</v>
      </c>
      <c r="C180">
        <v>2</v>
      </c>
      <c r="D180" s="1">
        <v>0</v>
      </c>
      <c r="E180" s="24">
        <v>0</v>
      </c>
      <c r="F180" s="20">
        <v>1</v>
      </c>
      <c r="G180" s="49">
        <v>140</v>
      </c>
      <c r="H180" s="24">
        <v>282</v>
      </c>
      <c r="I180" s="5">
        <v>42</v>
      </c>
      <c r="J180" s="19">
        <f t="shared" si="4"/>
        <v>48.762290855967272</v>
      </c>
      <c r="K180" s="19">
        <f t="shared" si="5"/>
        <v>49</v>
      </c>
      <c r="L180" s="14" t="str">
        <f>IFERROR(VLOOKUP($K$4:$K$772,TABLAREF!$A$1:$C$4,3,1),"SIN DATO")</f>
        <v>MUY ALTO</v>
      </c>
    </row>
    <row r="181" spans="1:12" ht="15" customHeight="1" x14ac:dyDescent="0.25">
      <c r="A181" t="s">
        <v>2662</v>
      </c>
      <c r="B181" s="3">
        <v>52</v>
      </c>
      <c r="C181">
        <v>2</v>
      </c>
      <c r="D181" s="1">
        <v>0</v>
      </c>
      <c r="E181" s="24">
        <v>0</v>
      </c>
      <c r="F181" s="20">
        <v>0</v>
      </c>
      <c r="G181" s="49">
        <v>130</v>
      </c>
      <c r="H181" s="24">
        <v>225</v>
      </c>
      <c r="I181" s="5">
        <v>48</v>
      </c>
      <c r="J181" s="19">
        <f t="shared" si="4"/>
        <v>13.558534900963226</v>
      </c>
      <c r="K181" s="19">
        <f t="shared" si="5"/>
        <v>14</v>
      </c>
      <c r="L181" s="14" t="str">
        <f>IFERROR(VLOOKUP($K$4:$K$772,TABLAREF!$A$1:$C$4,3,1),"SIN DATO")</f>
        <v>INTERMEDIO</v>
      </c>
    </row>
    <row r="182" spans="1:12" ht="15" customHeight="1" x14ac:dyDescent="0.25">
      <c r="A182" t="s">
        <v>2663</v>
      </c>
      <c r="B182" s="3">
        <v>54</v>
      </c>
      <c r="C182">
        <v>1</v>
      </c>
      <c r="D182" s="1">
        <v>0</v>
      </c>
      <c r="E182" s="24">
        <v>1</v>
      </c>
      <c r="F182" s="20">
        <v>1</v>
      </c>
      <c r="G182" s="49">
        <v>120</v>
      </c>
      <c r="H182" s="24">
        <v>131</v>
      </c>
      <c r="I182" s="5">
        <v>26</v>
      </c>
      <c r="J182" s="19">
        <f t="shared" si="4"/>
        <v>29.42072589086311</v>
      </c>
      <c r="K182" s="19">
        <f t="shared" si="5"/>
        <v>29</v>
      </c>
      <c r="L182" s="14" t="str">
        <f>IFERROR(VLOOKUP($K$4:$K$772,TABLAREF!$A$1:$C$4,3,1),"SIN DATO")</f>
        <v>MUY ALTO</v>
      </c>
    </row>
    <row r="183" spans="1:12" ht="15" customHeight="1" x14ac:dyDescent="0.25">
      <c r="A183" t="s">
        <v>2664</v>
      </c>
      <c r="B183" s="3">
        <v>54</v>
      </c>
      <c r="C183">
        <v>2</v>
      </c>
      <c r="D183" s="1">
        <v>0</v>
      </c>
      <c r="E183" s="24">
        <v>0</v>
      </c>
      <c r="F183" s="20">
        <v>1</v>
      </c>
      <c r="G183" s="49">
        <v>110</v>
      </c>
      <c r="H183" s="24">
        <v>192</v>
      </c>
      <c r="I183" s="5">
        <v>46</v>
      </c>
      <c r="J183" s="19">
        <f t="shared" si="4"/>
        <v>24.401275436377922</v>
      </c>
      <c r="K183" s="19">
        <f t="shared" si="5"/>
        <v>24</v>
      </c>
      <c r="L183" s="14" t="str">
        <f>IFERROR(VLOOKUP($K$4:$K$772,TABLAREF!$A$1:$C$4,3,1),"SIN DATO")</f>
        <v>ALTO</v>
      </c>
    </row>
    <row r="184" spans="1:12" ht="15" customHeight="1" x14ac:dyDescent="0.25">
      <c r="A184" t="s">
        <v>2665</v>
      </c>
      <c r="B184" s="3">
        <v>64</v>
      </c>
      <c r="C184">
        <v>2</v>
      </c>
      <c r="D184" s="1">
        <v>0</v>
      </c>
      <c r="E184" s="24">
        <v>1</v>
      </c>
      <c r="F184" s="20">
        <v>1</v>
      </c>
      <c r="G184" s="49">
        <v>122</v>
      </c>
      <c r="H184" s="24">
        <v>252</v>
      </c>
      <c r="I184" s="5">
        <v>45</v>
      </c>
      <c r="J184" s="19">
        <f t="shared" si="4"/>
        <v>45.548140388749033</v>
      </c>
      <c r="K184" s="19">
        <f t="shared" si="5"/>
        <v>46</v>
      </c>
      <c r="L184" s="14" t="str">
        <f>IFERROR(VLOOKUP($K$4:$K$772,TABLAREF!$A$1:$C$4,3,1),"SIN DATO")</f>
        <v>MUY ALTO</v>
      </c>
    </row>
    <row r="185" spans="1:12" ht="15" customHeight="1" x14ac:dyDescent="0.25">
      <c r="A185" t="s">
        <v>2666</v>
      </c>
      <c r="B185" s="3">
        <v>35</v>
      </c>
      <c r="C185">
        <v>1</v>
      </c>
      <c r="D185" s="1">
        <v>0</v>
      </c>
      <c r="E185" s="24">
        <v>1</v>
      </c>
      <c r="F185" s="20">
        <v>1</v>
      </c>
      <c r="G185" s="49">
        <v>142</v>
      </c>
      <c r="H185" s="24">
        <v>140</v>
      </c>
      <c r="I185" s="5">
        <v>49</v>
      </c>
      <c r="J185" s="19">
        <f t="shared" si="4"/>
        <v>7.7349335160854409</v>
      </c>
      <c r="K185" s="19">
        <f t="shared" si="5"/>
        <v>8</v>
      </c>
      <c r="L185" s="14" t="str">
        <f>IFERROR(VLOOKUP($K$4:$K$772,TABLAREF!$A$1:$C$4,3,1),"SIN DATO")</f>
        <v>LATENTE</v>
      </c>
    </row>
    <row r="186" spans="1:12" ht="15" customHeight="1" x14ac:dyDescent="0.25">
      <c r="A186" t="s">
        <v>2667</v>
      </c>
      <c r="B186" s="3">
        <v>62</v>
      </c>
      <c r="C186">
        <v>2</v>
      </c>
      <c r="D186" s="1">
        <v>0</v>
      </c>
      <c r="E186" s="24">
        <v>0</v>
      </c>
      <c r="F186" s="20">
        <v>0</v>
      </c>
      <c r="G186" s="49">
        <v>90</v>
      </c>
      <c r="H186" s="24">
        <v>132</v>
      </c>
      <c r="I186" s="5">
        <v>49</v>
      </c>
      <c r="J186" s="19">
        <f t="shared" si="4"/>
        <v>6.7833100654353444</v>
      </c>
      <c r="K186" s="19">
        <f t="shared" si="5"/>
        <v>7</v>
      </c>
      <c r="L186" s="14" t="str">
        <f>IFERROR(VLOOKUP($K$4:$K$772,TABLAREF!$A$1:$C$4,3,1),"SIN DATO")</f>
        <v>LATENTE</v>
      </c>
    </row>
    <row r="187" spans="1:12" ht="15" customHeight="1" x14ac:dyDescent="0.25">
      <c r="A187" t="s">
        <v>2668</v>
      </c>
      <c r="B187" s="3">
        <v>54</v>
      </c>
      <c r="C187">
        <v>2</v>
      </c>
      <c r="D187" s="1">
        <v>0</v>
      </c>
      <c r="E187" s="24">
        <v>1</v>
      </c>
      <c r="F187" s="20">
        <v>1</v>
      </c>
      <c r="G187" s="49">
        <v>120</v>
      </c>
      <c r="H187" s="24">
        <v>220</v>
      </c>
      <c r="I187" s="5">
        <v>45</v>
      </c>
      <c r="J187" s="19">
        <f t="shared" si="4"/>
        <v>29.668757406764023</v>
      </c>
      <c r="K187" s="19">
        <f t="shared" si="5"/>
        <v>30</v>
      </c>
      <c r="L187" s="14" t="str">
        <f>IFERROR(VLOOKUP($K$4:$K$772,TABLAREF!$A$1:$C$4,3,1),"SIN DATO")</f>
        <v>MUY ALTO</v>
      </c>
    </row>
    <row r="188" spans="1:12" ht="15" customHeight="1" x14ac:dyDescent="0.25">
      <c r="A188" t="s">
        <v>2669</v>
      </c>
      <c r="B188" s="3">
        <v>67</v>
      </c>
      <c r="C188">
        <v>2</v>
      </c>
      <c r="D188" s="1">
        <v>0</v>
      </c>
      <c r="E188" s="24">
        <v>0</v>
      </c>
      <c r="F188" s="20">
        <v>0</v>
      </c>
      <c r="G188" s="49">
        <v>120</v>
      </c>
      <c r="H188" s="24">
        <v>314</v>
      </c>
      <c r="I188" s="5">
        <v>38</v>
      </c>
      <c r="J188" s="19">
        <f t="shared" si="4"/>
        <v>39.274843262026074</v>
      </c>
      <c r="K188" s="19">
        <f t="shared" si="5"/>
        <v>39</v>
      </c>
      <c r="L188" s="14" t="str">
        <f>IFERROR(VLOOKUP($K$4:$K$772,TABLAREF!$A$1:$C$4,3,1),"SIN DATO")</f>
        <v>MUY ALTO</v>
      </c>
    </row>
    <row r="189" spans="1:12" ht="15" customHeight="1" x14ac:dyDescent="0.25">
      <c r="A189" t="s">
        <v>2670</v>
      </c>
      <c r="B189" s="3">
        <v>65</v>
      </c>
      <c r="C189">
        <v>2</v>
      </c>
      <c r="D189" s="1">
        <v>0</v>
      </c>
      <c r="E189" s="24">
        <v>0</v>
      </c>
      <c r="F189" s="20">
        <v>1</v>
      </c>
      <c r="G189" s="49"/>
      <c r="H189" s="24">
        <v>151</v>
      </c>
      <c r="I189" s="5">
        <v>57</v>
      </c>
      <c r="J189" s="19" t="e">
        <f t="shared" si="4"/>
        <v>#NUM!</v>
      </c>
      <c r="K189" s="19" t="e">
        <f t="shared" si="5"/>
        <v>#NUM!</v>
      </c>
      <c r="L189" s="14" t="str">
        <f>IFERROR(VLOOKUP($K$4:$K$772,TABLAREF!$A$1:$C$4,3,1),"SIN DATO")</f>
        <v>SIN DATO</v>
      </c>
    </row>
    <row r="190" spans="1:12" ht="15" customHeight="1" x14ac:dyDescent="0.25">
      <c r="A190" t="s">
        <v>2671</v>
      </c>
      <c r="B190" s="3">
        <v>70</v>
      </c>
      <c r="C190">
        <v>1</v>
      </c>
      <c r="D190" s="1">
        <v>0</v>
      </c>
      <c r="E190" s="24">
        <v>0</v>
      </c>
      <c r="F190" s="20">
        <v>1</v>
      </c>
      <c r="G190" s="49">
        <v>150</v>
      </c>
      <c r="H190" s="24">
        <v>210</v>
      </c>
      <c r="I190" s="5">
        <v>49.6</v>
      </c>
      <c r="J190" s="19">
        <f t="shared" si="4"/>
        <v>38.995015718738827</v>
      </c>
      <c r="K190" s="19">
        <f t="shared" si="5"/>
        <v>39</v>
      </c>
      <c r="L190" s="14" t="str">
        <f>IFERROR(VLOOKUP($K$4:$K$772,TABLAREF!$A$1:$C$4,3,1),"SIN DATO")</f>
        <v>MUY ALTO</v>
      </c>
    </row>
    <row r="191" spans="1:12" ht="15" customHeight="1" x14ac:dyDescent="0.25">
      <c r="A191" t="s">
        <v>2672</v>
      </c>
      <c r="B191" s="3">
        <v>54</v>
      </c>
      <c r="C191">
        <v>1</v>
      </c>
      <c r="D191" s="1">
        <v>0</v>
      </c>
      <c r="E191" s="24">
        <v>1</v>
      </c>
      <c r="F191" s="20">
        <v>1</v>
      </c>
      <c r="G191" s="49">
        <v>120</v>
      </c>
      <c r="H191" s="24">
        <v>212</v>
      </c>
      <c r="I191" s="5">
        <v>47</v>
      </c>
      <c r="J191" s="19">
        <f t="shared" si="4"/>
        <v>26.901196559706285</v>
      </c>
      <c r="K191" s="19">
        <f t="shared" si="5"/>
        <v>27</v>
      </c>
      <c r="L191" s="14" t="str">
        <f>IFERROR(VLOOKUP($K$4:$K$772,TABLAREF!$A$1:$C$4,3,1),"SIN DATO")</f>
        <v>MUY ALTO</v>
      </c>
    </row>
    <row r="192" spans="1:12" ht="15" customHeight="1" x14ac:dyDescent="0.25">
      <c r="A192" t="s">
        <v>2673</v>
      </c>
      <c r="B192" s="3">
        <v>46</v>
      </c>
      <c r="C192">
        <v>2</v>
      </c>
      <c r="D192" s="1">
        <v>0</v>
      </c>
      <c r="E192" s="24">
        <v>0</v>
      </c>
      <c r="F192" s="20">
        <v>1</v>
      </c>
      <c r="G192" s="49">
        <v>124</v>
      </c>
      <c r="H192" s="24">
        <v>171</v>
      </c>
      <c r="I192" s="5">
        <v>48</v>
      </c>
      <c r="J192" s="19">
        <f t="shared" si="4"/>
        <v>17.614262254239812</v>
      </c>
      <c r="K192" s="19">
        <f t="shared" si="5"/>
        <v>18</v>
      </c>
      <c r="L192" s="14" t="str">
        <f>IFERROR(VLOOKUP($K$4:$K$772,TABLAREF!$A$1:$C$4,3,1),"SIN DATO")</f>
        <v>INTERMEDIO</v>
      </c>
    </row>
    <row r="193" spans="1:12" ht="15" customHeight="1" x14ac:dyDescent="0.25">
      <c r="A193" t="s">
        <v>2674</v>
      </c>
      <c r="B193" s="3">
        <v>63</v>
      </c>
      <c r="C193">
        <v>1</v>
      </c>
      <c r="D193" s="1">
        <v>0</v>
      </c>
      <c r="E193" s="24">
        <v>0</v>
      </c>
      <c r="F193" s="20">
        <v>1</v>
      </c>
      <c r="G193" s="49">
        <v>130</v>
      </c>
      <c r="H193" s="24">
        <v>171</v>
      </c>
      <c r="I193" s="5">
        <v>29</v>
      </c>
      <c r="J193" s="19">
        <f t="shared" si="4"/>
        <v>37.341034407846671</v>
      </c>
      <c r="K193" s="19">
        <f t="shared" si="5"/>
        <v>37</v>
      </c>
      <c r="L193" s="14" t="str">
        <f>IFERROR(VLOOKUP($K$4:$K$772,TABLAREF!$A$1:$C$4,3,1),"SIN DATO")</f>
        <v>MUY ALTO</v>
      </c>
    </row>
    <row r="194" spans="1:12" ht="15" customHeight="1" x14ac:dyDescent="0.25">
      <c r="A194" t="s">
        <v>2675</v>
      </c>
      <c r="B194" s="3">
        <v>63</v>
      </c>
      <c r="C194">
        <v>1</v>
      </c>
      <c r="D194" s="1">
        <v>0</v>
      </c>
      <c r="E194" s="24">
        <v>0</v>
      </c>
      <c r="F194" s="20">
        <v>0</v>
      </c>
      <c r="G194" s="49">
        <v>110</v>
      </c>
      <c r="H194" s="24">
        <v>151</v>
      </c>
      <c r="I194" s="5">
        <v>30</v>
      </c>
      <c r="J194" s="19">
        <f t="shared" si="4"/>
        <v>12.758341014365659</v>
      </c>
      <c r="K194" s="19">
        <f t="shared" si="5"/>
        <v>13</v>
      </c>
      <c r="L194" s="14" t="str">
        <f>IFERROR(VLOOKUP($K$4:$K$772,TABLAREF!$A$1:$C$4,3,1),"SIN DATO")</f>
        <v>INTERMEDIO</v>
      </c>
    </row>
    <row r="195" spans="1:12" ht="15" customHeight="1" x14ac:dyDescent="0.25">
      <c r="A195" t="s">
        <v>2676</v>
      </c>
      <c r="B195" s="3">
        <v>62</v>
      </c>
      <c r="C195">
        <v>2</v>
      </c>
      <c r="D195" s="1">
        <v>0</v>
      </c>
      <c r="E195" s="24">
        <v>0</v>
      </c>
      <c r="F195" s="20">
        <v>0</v>
      </c>
      <c r="G195" s="49">
        <v>130</v>
      </c>
      <c r="H195" s="24">
        <v>313</v>
      </c>
      <c r="I195" s="5">
        <v>45</v>
      </c>
      <c r="J195" s="19">
        <f t="shared" si="4"/>
        <v>31.182426945921126</v>
      </c>
      <c r="K195" s="19">
        <f t="shared" si="5"/>
        <v>31</v>
      </c>
      <c r="L195" s="14" t="str">
        <f>IFERROR(VLOOKUP($K$4:$K$772,TABLAREF!$A$1:$C$4,3,1),"SIN DATO")</f>
        <v>MUY ALTO</v>
      </c>
    </row>
    <row r="196" spans="1:12" ht="15" customHeight="1" x14ac:dyDescent="0.25">
      <c r="A196" t="s">
        <v>2677</v>
      </c>
      <c r="B196" s="3">
        <v>57</v>
      </c>
      <c r="C196">
        <v>2</v>
      </c>
      <c r="D196" s="1">
        <v>0</v>
      </c>
      <c r="E196" s="24">
        <v>0</v>
      </c>
      <c r="F196" s="20">
        <v>0</v>
      </c>
      <c r="G196" s="49">
        <v>120</v>
      </c>
      <c r="H196" s="24">
        <v>156</v>
      </c>
      <c r="I196" s="5">
        <v>46.9</v>
      </c>
      <c r="J196" s="19">
        <f t="shared" si="4"/>
        <v>10.501198931703426</v>
      </c>
      <c r="K196" s="19">
        <f t="shared" si="5"/>
        <v>11</v>
      </c>
      <c r="L196" s="14" t="str">
        <f>IFERROR(VLOOKUP($K$4:$K$772,TABLAREF!$A$1:$C$4,3,1),"SIN DATO")</f>
        <v>INTERMEDIO</v>
      </c>
    </row>
    <row r="197" spans="1:12" ht="15" customHeight="1" x14ac:dyDescent="0.25">
      <c r="A197" t="s">
        <v>2678</v>
      </c>
      <c r="B197" s="3">
        <v>65</v>
      </c>
      <c r="C197">
        <v>2</v>
      </c>
      <c r="D197" s="1">
        <v>0</v>
      </c>
      <c r="E197" s="24">
        <v>1</v>
      </c>
      <c r="F197" s="20">
        <v>0</v>
      </c>
      <c r="G197" s="49">
        <v>130</v>
      </c>
      <c r="H197" s="24">
        <v>172</v>
      </c>
      <c r="I197" s="5">
        <v>51</v>
      </c>
      <c r="J197" s="19">
        <f t="shared" ref="J197:J260" si="6">100*(1-EXP(-EXP((LN(10)-(15.5305+(28.4441*(1-C197))+(-1.4792*LN(B197))+(0*LN(B197)*LN(B197))+(-14.4588*LN(B197)*(1-C197))+(1.8515*LN(B197)*LN(B197)*(1-C197))+(-0.9119*LN(G197))+(-0.2767*D197)+(-0.7181*LN((H197* 0.02586)/ (I197* 0.02586)))+(-0.1759*E197)+(-0.1999*E197*(1-C197))+(-0.5865*F197)+(0*F197*C197)))/(EXP(0.9145)*EXP(-0.2784*(15.5305+(28.4441*(1-C197))+(-1.4792*LN(B197))+(0*LN(B197)*LN(B197))+(-14.4588*LN(B197)*(1-C197))+(1.8515*LN(B197)*LN(B197)*(1-C197))+(-0.9119*LN(G197))+(-0.2767*D197)+(-0.7181*LN((H197* 0.02586)/ (I197* 0.02586)))+(-0.1759*E197)+(-0.1999*E197*(1-C197))+(-0.5865*F197)+(0*F197*C197)))))))</f>
        <v>18.353572383546922</v>
      </c>
      <c r="K197" s="19">
        <f t="shared" ref="K197:K260" si="7">ROUND(J197,0)</f>
        <v>18</v>
      </c>
      <c r="L197" s="14" t="str">
        <f>IFERROR(VLOOKUP($K$4:$K$772,TABLAREF!$A$1:$C$4,3,1),"SIN DATO")</f>
        <v>INTERMEDIO</v>
      </c>
    </row>
    <row r="198" spans="1:12" ht="15" customHeight="1" x14ac:dyDescent="0.25">
      <c r="A198" t="s">
        <v>2679</v>
      </c>
      <c r="B198" s="3">
        <v>69</v>
      </c>
      <c r="C198">
        <v>2</v>
      </c>
      <c r="D198" s="1">
        <v>0</v>
      </c>
      <c r="E198" s="24">
        <v>0</v>
      </c>
      <c r="F198" s="20">
        <v>0</v>
      </c>
      <c r="G198" s="49">
        <v>120</v>
      </c>
      <c r="H198" s="24">
        <v>239</v>
      </c>
      <c r="I198" s="5">
        <v>48</v>
      </c>
      <c r="J198" s="19">
        <f t="shared" si="6"/>
        <v>29.702666890466855</v>
      </c>
      <c r="K198" s="19">
        <f t="shared" si="7"/>
        <v>30</v>
      </c>
      <c r="L198" s="14" t="str">
        <f>IFERROR(VLOOKUP($K$4:$K$772,TABLAREF!$A$1:$C$4,3,1),"SIN DATO")</f>
        <v>MUY ALTO</v>
      </c>
    </row>
    <row r="199" spans="1:12" ht="15" customHeight="1" x14ac:dyDescent="0.25">
      <c r="A199" t="s">
        <v>2680</v>
      </c>
      <c r="B199" s="3">
        <v>63</v>
      </c>
      <c r="C199">
        <v>1</v>
      </c>
      <c r="D199" s="1">
        <v>0</v>
      </c>
      <c r="E199" s="24">
        <v>0</v>
      </c>
      <c r="F199" s="20">
        <v>0</v>
      </c>
      <c r="G199" s="49">
        <v>118</v>
      </c>
      <c r="H199" s="24">
        <v>130</v>
      </c>
      <c r="I199" s="5">
        <v>51</v>
      </c>
      <c r="J199" s="19">
        <f t="shared" si="6"/>
        <v>5.8020001712577489</v>
      </c>
      <c r="K199" s="19">
        <f t="shared" si="7"/>
        <v>6</v>
      </c>
      <c r="L199" s="14" t="str">
        <f>IFERROR(VLOOKUP($K$4:$K$772,TABLAREF!$A$1:$C$4,3,1),"SIN DATO")</f>
        <v>LATENTE</v>
      </c>
    </row>
    <row r="200" spans="1:12" ht="15" customHeight="1" x14ac:dyDescent="0.25">
      <c r="A200" t="s">
        <v>2681</v>
      </c>
      <c r="B200" s="3">
        <v>68</v>
      </c>
      <c r="C200">
        <v>2</v>
      </c>
      <c r="D200" s="1">
        <v>0</v>
      </c>
      <c r="E200" s="24">
        <v>0</v>
      </c>
      <c r="F200" s="20">
        <v>1</v>
      </c>
      <c r="G200" s="49">
        <v>110</v>
      </c>
      <c r="H200" s="24">
        <v>143</v>
      </c>
      <c r="I200" s="5">
        <v>46.9</v>
      </c>
      <c r="J200" s="19">
        <f t="shared" si="6"/>
        <v>33.515419491205414</v>
      </c>
      <c r="K200" s="19">
        <f t="shared" si="7"/>
        <v>34</v>
      </c>
      <c r="L200" s="14" t="str">
        <f>IFERROR(VLOOKUP($K$4:$K$772,TABLAREF!$A$1:$C$4,3,1),"SIN DATO")</f>
        <v>MUY ALTO</v>
      </c>
    </row>
    <row r="201" spans="1:12" ht="15" customHeight="1" x14ac:dyDescent="0.25">
      <c r="A201" t="s">
        <v>2682</v>
      </c>
      <c r="B201" s="3">
        <v>52</v>
      </c>
      <c r="C201">
        <v>1</v>
      </c>
      <c r="D201" s="1">
        <v>0</v>
      </c>
      <c r="E201" s="24">
        <v>1</v>
      </c>
      <c r="F201" s="20">
        <v>1</v>
      </c>
      <c r="G201" s="49">
        <v>130</v>
      </c>
      <c r="H201" s="24"/>
      <c r="I201" s="5"/>
      <c r="J201" s="19" t="e">
        <f t="shared" si="6"/>
        <v>#DIV/0!</v>
      </c>
      <c r="K201" s="19" t="e">
        <f t="shared" si="7"/>
        <v>#DIV/0!</v>
      </c>
      <c r="L201" s="14" t="str">
        <f>IFERROR(VLOOKUP($K$4:$K$772,TABLAREF!$A$1:$C$4,3,1),"SIN DATO")</f>
        <v>SIN DATO</v>
      </c>
    </row>
    <row r="202" spans="1:12" ht="15" customHeight="1" x14ac:dyDescent="0.25">
      <c r="A202" t="s">
        <v>2683</v>
      </c>
      <c r="B202" s="3">
        <v>69</v>
      </c>
      <c r="C202">
        <v>1</v>
      </c>
      <c r="D202" s="1">
        <v>0</v>
      </c>
      <c r="E202" s="24">
        <v>1</v>
      </c>
      <c r="F202" s="20">
        <v>0</v>
      </c>
      <c r="G202" s="49">
        <v>110</v>
      </c>
      <c r="H202" s="24"/>
      <c r="I202" s="5"/>
      <c r="J202" s="19" t="e">
        <f t="shared" si="6"/>
        <v>#DIV/0!</v>
      </c>
      <c r="K202" s="19" t="e">
        <f t="shared" si="7"/>
        <v>#DIV/0!</v>
      </c>
      <c r="L202" s="14" t="str">
        <f>IFERROR(VLOOKUP($K$4:$K$772,TABLAREF!$A$1:$C$4,3,1),"SIN DATO")</f>
        <v>SIN DATO</v>
      </c>
    </row>
    <row r="203" spans="1:12" ht="15" customHeight="1" x14ac:dyDescent="0.25">
      <c r="A203" t="s">
        <v>1044</v>
      </c>
      <c r="B203" s="3">
        <v>68</v>
      </c>
      <c r="C203">
        <v>2</v>
      </c>
      <c r="D203" s="1">
        <v>0</v>
      </c>
      <c r="E203" s="24">
        <v>0</v>
      </c>
      <c r="F203" s="20">
        <v>1</v>
      </c>
      <c r="G203" s="49">
        <v>120</v>
      </c>
      <c r="H203" s="24">
        <v>162</v>
      </c>
      <c r="I203" s="5">
        <v>38</v>
      </c>
      <c r="J203" s="19">
        <f t="shared" si="6"/>
        <v>44.410796455812182</v>
      </c>
      <c r="K203" s="19">
        <f t="shared" si="7"/>
        <v>44</v>
      </c>
      <c r="L203" s="14" t="str">
        <f>IFERROR(VLOOKUP($K$4:$K$772,TABLAREF!$A$1:$C$4,3,1),"SIN DATO")</f>
        <v>MUY ALTO</v>
      </c>
    </row>
    <row r="204" spans="1:12" ht="15" customHeight="1" x14ac:dyDescent="0.25">
      <c r="A204" t="s">
        <v>1045</v>
      </c>
      <c r="B204" s="3">
        <v>59</v>
      </c>
      <c r="C204">
        <v>1</v>
      </c>
      <c r="D204" s="1">
        <v>0</v>
      </c>
      <c r="E204" s="24">
        <v>0</v>
      </c>
      <c r="F204" s="20">
        <v>1</v>
      </c>
      <c r="G204" s="49">
        <v>140</v>
      </c>
      <c r="H204" s="24">
        <v>180</v>
      </c>
      <c r="I204" s="5">
        <v>66</v>
      </c>
      <c r="J204" s="19">
        <f t="shared" si="6"/>
        <v>19.183899957557461</v>
      </c>
      <c r="K204" s="19">
        <f t="shared" si="7"/>
        <v>19</v>
      </c>
      <c r="L204" s="14" t="str">
        <f>IFERROR(VLOOKUP($K$4:$K$772,TABLAREF!$A$1:$C$4,3,1),"SIN DATO")</f>
        <v>INTERMEDIO</v>
      </c>
    </row>
    <row r="205" spans="1:12" ht="15" customHeight="1" x14ac:dyDescent="0.25">
      <c r="A205" t="s">
        <v>1046</v>
      </c>
      <c r="B205" s="3">
        <v>53</v>
      </c>
      <c r="C205">
        <v>2</v>
      </c>
      <c r="D205" s="1">
        <v>0</v>
      </c>
      <c r="E205" s="24">
        <v>0</v>
      </c>
      <c r="F205" s="20">
        <v>1</v>
      </c>
      <c r="G205" s="49">
        <v>120</v>
      </c>
      <c r="H205" s="24">
        <v>141</v>
      </c>
      <c r="I205" s="5">
        <v>39</v>
      </c>
      <c r="J205" s="19">
        <f t="shared" si="6"/>
        <v>22.730008844063253</v>
      </c>
      <c r="K205" s="19">
        <f t="shared" si="7"/>
        <v>23</v>
      </c>
      <c r="L205" s="14" t="str">
        <f>IFERROR(VLOOKUP($K$4:$K$772,TABLAREF!$A$1:$C$4,3,1),"SIN DATO")</f>
        <v>ALTO</v>
      </c>
    </row>
    <row r="206" spans="1:12" ht="15" customHeight="1" x14ac:dyDescent="0.25">
      <c r="A206" t="s">
        <v>1047</v>
      </c>
      <c r="B206" s="3">
        <v>75</v>
      </c>
      <c r="C206">
        <v>2</v>
      </c>
      <c r="D206" s="1">
        <v>0</v>
      </c>
      <c r="E206" s="24">
        <v>0</v>
      </c>
      <c r="F206" s="20">
        <v>1</v>
      </c>
      <c r="G206" s="49">
        <v>120</v>
      </c>
      <c r="H206" s="24">
        <v>182</v>
      </c>
      <c r="I206" s="5">
        <v>38</v>
      </c>
      <c r="J206" s="19">
        <f t="shared" si="6"/>
        <v>56.30115474159787</v>
      </c>
      <c r="K206" s="19">
        <f t="shared" si="7"/>
        <v>56</v>
      </c>
      <c r="L206" s="14" t="str">
        <f>IFERROR(VLOOKUP($K$4:$K$772,TABLAREF!$A$1:$C$4,3,1),"SIN DATO")</f>
        <v>MUY ALTO</v>
      </c>
    </row>
    <row r="207" spans="1:12" ht="15" customHeight="1" x14ac:dyDescent="0.25">
      <c r="A207" t="s">
        <v>1049</v>
      </c>
      <c r="B207" s="3">
        <v>55</v>
      </c>
      <c r="C207">
        <v>2</v>
      </c>
      <c r="D207" s="1">
        <v>0</v>
      </c>
      <c r="E207" s="24">
        <v>0</v>
      </c>
      <c r="F207" s="20">
        <v>1</v>
      </c>
      <c r="G207" s="49">
        <v>120</v>
      </c>
      <c r="H207" s="24">
        <v>214</v>
      </c>
      <c r="I207" s="5">
        <v>67</v>
      </c>
      <c r="J207" s="19">
        <f t="shared" si="6"/>
        <v>22.077361774765791</v>
      </c>
      <c r="K207" s="19">
        <f t="shared" si="7"/>
        <v>22</v>
      </c>
      <c r="L207" s="14" t="str">
        <f>IFERROR(VLOOKUP($K$4:$K$772,TABLAREF!$A$1:$C$4,3,1),"SIN DATO")</f>
        <v>ALTO</v>
      </c>
    </row>
    <row r="208" spans="1:12" ht="15" customHeight="1" x14ac:dyDescent="0.25">
      <c r="A208" t="s">
        <v>1052</v>
      </c>
      <c r="B208" s="3">
        <v>72</v>
      </c>
      <c r="C208">
        <v>2</v>
      </c>
      <c r="D208" s="1">
        <v>0</v>
      </c>
      <c r="E208" s="24">
        <v>0</v>
      </c>
      <c r="F208" s="20">
        <v>1</v>
      </c>
      <c r="G208" s="49">
        <v>120</v>
      </c>
      <c r="H208" s="24">
        <v>146</v>
      </c>
      <c r="I208" s="5">
        <v>80</v>
      </c>
      <c r="J208" s="19">
        <f t="shared" si="6"/>
        <v>29.187093395817389</v>
      </c>
      <c r="K208" s="19">
        <f t="shared" si="7"/>
        <v>29</v>
      </c>
      <c r="L208" s="14" t="str">
        <f>IFERROR(VLOOKUP($K$4:$K$772,TABLAREF!$A$1:$C$4,3,1),"SIN DATO")</f>
        <v>MUY ALTO</v>
      </c>
    </row>
    <row r="209" spans="1:12" ht="15" customHeight="1" x14ac:dyDescent="0.25">
      <c r="A209" t="s">
        <v>1055</v>
      </c>
      <c r="B209" s="3">
        <v>53</v>
      </c>
      <c r="C209">
        <v>1</v>
      </c>
      <c r="D209" s="1">
        <v>0</v>
      </c>
      <c r="E209" s="24">
        <v>1</v>
      </c>
      <c r="F209" s="20">
        <v>1</v>
      </c>
      <c r="G209" s="49">
        <v>135</v>
      </c>
      <c r="H209" s="24">
        <v>240</v>
      </c>
      <c r="I209" s="5">
        <v>40</v>
      </c>
      <c r="J209" s="19">
        <f t="shared" si="6"/>
        <v>36.224504243511937</v>
      </c>
      <c r="K209" s="19">
        <f t="shared" si="7"/>
        <v>36</v>
      </c>
      <c r="L209" s="14" t="str">
        <f>IFERROR(VLOOKUP($K$4:$K$772,TABLAREF!$A$1:$C$4,3,1),"SIN DATO")</f>
        <v>MUY ALTO</v>
      </c>
    </row>
    <row r="210" spans="1:12" ht="15" customHeight="1" x14ac:dyDescent="0.25">
      <c r="A210" t="s">
        <v>1056</v>
      </c>
      <c r="B210" s="3">
        <v>57</v>
      </c>
      <c r="C210">
        <v>2</v>
      </c>
      <c r="D210" s="1">
        <v>0</v>
      </c>
      <c r="E210" s="24">
        <v>0</v>
      </c>
      <c r="F210" s="20">
        <v>1</v>
      </c>
      <c r="G210" s="49">
        <v>140</v>
      </c>
      <c r="H210" s="24">
        <v>203</v>
      </c>
      <c r="I210" s="5">
        <v>34</v>
      </c>
      <c r="J210" s="19">
        <f t="shared" si="6"/>
        <v>43.499701805656201</v>
      </c>
      <c r="K210" s="19">
        <f t="shared" si="7"/>
        <v>43</v>
      </c>
      <c r="L210" s="14" t="str">
        <f>IFERROR(VLOOKUP($K$4:$K$772,TABLAREF!$A$1:$C$4,3,1),"SIN DATO")</f>
        <v>MUY ALTO</v>
      </c>
    </row>
    <row r="211" spans="1:12" ht="15" customHeight="1" x14ac:dyDescent="0.25">
      <c r="A211" t="s">
        <v>1058</v>
      </c>
      <c r="B211" s="3">
        <v>62</v>
      </c>
      <c r="C211">
        <v>2</v>
      </c>
      <c r="D211" s="1">
        <v>0</v>
      </c>
      <c r="E211" s="24">
        <v>1</v>
      </c>
      <c r="F211" s="20">
        <v>1</v>
      </c>
      <c r="G211" s="49">
        <v>120</v>
      </c>
      <c r="H211" s="24">
        <v>192</v>
      </c>
      <c r="I211" s="5">
        <v>132</v>
      </c>
      <c r="J211" s="19">
        <f t="shared" si="6"/>
        <v>13.493546544854107</v>
      </c>
      <c r="K211" s="19">
        <f t="shared" si="7"/>
        <v>13</v>
      </c>
      <c r="L211" s="14" t="str">
        <f>IFERROR(VLOOKUP($K$4:$K$772,TABLAREF!$A$1:$C$4,3,1),"SIN DATO")</f>
        <v>INTERMEDIO</v>
      </c>
    </row>
    <row r="212" spans="1:12" ht="15" customHeight="1" x14ac:dyDescent="0.25">
      <c r="A212" t="s">
        <v>1059</v>
      </c>
      <c r="B212" s="3">
        <v>42</v>
      </c>
      <c r="C212">
        <v>2</v>
      </c>
      <c r="D212" s="1">
        <v>0</v>
      </c>
      <c r="E212" s="24">
        <v>0</v>
      </c>
      <c r="F212" s="20">
        <v>1</v>
      </c>
      <c r="G212" s="49">
        <v>125</v>
      </c>
      <c r="H212" s="24">
        <v>149</v>
      </c>
      <c r="I212" s="5">
        <v>40</v>
      </c>
      <c r="J212" s="19">
        <f t="shared" si="6"/>
        <v>16.263483180151429</v>
      </c>
      <c r="K212" s="19">
        <f t="shared" si="7"/>
        <v>16</v>
      </c>
      <c r="L212" s="14" t="str">
        <f>IFERROR(VLOOKUP($K$4:$K$772,TABLAREF!$A$1:$C$4,3,1),"SIN DATO")</f>
        <v>INTERMEDIO</v>
      </c>
    </row>
    <row r="213" spans="1:12" ht="15" customHeight="1" x14ac:dyDescent="0.25">
      <c r="A213" t="s">
        <v>1062</v>
      </c>
      <c r="B213" s="3">
        <v>69</v>
      </c>
      <c r="C213">
        <v>1</v>
      </c>
      <c r="D213" s="1">
        <v>0</v>
      </c>
      <c r="E213" s="24">
        <v>0</v>
      </c>
      <c r="F213" s="20">
        <v>1</v>
      </c>
      <c r="G213" s="49">
        <v>130</v>
      </c>
      <c r="H213" s="24">
        <v>279</v>
      </c>
      <c r="I213" s="5"/>
      <c r="J213" s="19" t="e">
        <f t="shared" si="6"/>
        <v>#DIV/0!</v>
      </c>
      <c r="K213" s="19" t="e">
        <f t="shared" si="7"/>
        <v>#DIV/0!</v>
      </c>
      <c r="L213" s="14" t="str">
        <f>IFERROR(VLOOKUP($K$4:$K$772,TABLAREF!$A$1:$C$4,3,1),"SIN DATO")</f>
        <v>SIN DATO</v>
      </c>
    </row>
    <row r="214" spans="1:12" ht="15" customHeight="1" x14ac:dyDescent="0.25">
      <c r="A214" t="s">
        <v>1065</v>
      </c>
      <c r="B214" s="3">
        <v>64</v>
      </c>
      <c r="C214">
        <v>2</v>
      </c>
      <c r="D214" s="1">
        <v>0</v>
      </c>
      <c r="E214" s="24">
        <v>0</v>
      </c>
      <c r="F214" s="20">
        <v>1</v>
      </c>
      <c r="G214" s="49">
        <v>120</v>
      </c>
      <c r="H214" s="24">
        <v>186</v>
      </c>
      <c r="I214" s="5">
        <v>41</v>
      </c>
      <c r="J214" s="19">
        <f t="shared" si="6"/>
        <v>40.682871335715831</v>
      </c>
      <c r="K214" s="19">
        <f t="shared" si="7"/>
        <v>41</v>
      </c>
      <c r="L214" s="14" t="str">
        <f>IFERROR(VLOOKUP($K$4:$K$772,TABLAREF!$A$1:$C$4,3,1),"SIN DATO")</f>
        <v>MUY ALTO</v>
      </c>
    </row>
    <row r="215" spans="1:12" ht="15" customHeight="1" x14ac:dyDescent="0.25">
      <c r="A215" t="s">
        <v>1067</v>
      </c>
      <c r="B215" s="3">
        <v>49</v>
      </c>
      <c r="C215">
        <v>2</v>
      </c>
      <c r="D215" s="1">
        <v>0</v>
      </c>
      <c r="E215" s="24">
        <v>1</v>
      </c>
      <c r="F215" s="20">
        <v>1</v>
      </c>
      <c r="G215" s="49">
        <v>130</v>
      </c>
      <c r="H215" s="24">
        <v>256</v>
      </c>
      <c r="I215" s="5">
        <v>80</v>
      </c>
      <c r="J215" s="19">
        <f t="shared" si="6"/>
        <v>18.259302989338323</v>
      </c>
      <c r="K215" s="19">
        <f t="shared" si="7"/>
        <v>18</v>
      </c>
      <c r="L215" s="14" t="str">
        <f>IFERROR(VLOOKUP($K$4:$K$772,TABLAREF!$A$1:$C$4,3,1),"SIN DATO")</f>
        <v>INTERMEDIO</v>
      </c>
    </row>
    <row r="216" spans="1:12" ht="15" customHeight="1" x14ac:dyDescent="0.25">
      <c r="A216" t="s">
        <v>1068</v>
      </c>
      <c r="B216" s="3">
        <v>66</v>
      </c>
      <c r="C216">
        <v>2</v>
      </c>
      <c r="D216" s="1">
        <v>0</v>
      </c>
      <c r="E216" s="24">
        <v>0</v>
      </c>
      <c r="F216" s="20">
        <v>1</v>
      </c>
      <c r="G216" s="49">
        <v>120</v>
      </c>
      <c r="H216" s="24">
        <v>200</v>
      </c>
      <c r="I216" s="5">
        <v>88</v>
      </c>
      <c r="J216" s="19">
        <f t="shared" si="6"/>
        <v>26.751267362445251</v>
      </c>
      <c r="K216" s="19">
        <f t="shared" si="7"/>
        <v>27</v>
      </c>
      <c r="L216" s="14" t="str">
        <f>IFERROR(VLOOKUP($K$4:$K$772,TABLAREF!$A$1:$C$4,3,1),"SIN DATO")</f>
        <v>MUY ALTO</v>
      </c>
    </row>
    <row r="217" spans="1:12" ht="15" customHeight="1" x14ac:dyDescent="0.25">
      <c r="A217" t="s">
        <v>1069</v>
      </c>
      <c r="B217" s="3">
        <v>62</v>
      </c>
      <c r="C217">
        <v>2</v>
      </c>
      <c r="D217" s="1">
        <v>0</v>
      </c>
      <c r="E217" s="24">
        <v>1</v>
      </c>
      <c r="F217" s="20">
        <v>1</v>
      </c>
      <c r="G217" s="49">
        <v>170</v>
      </c>
      <c r="H217" s="24">
        <v>199</v>
      </c>
      <c r="I217" s="5">
        <v>56</v>
      </c>
      <c r="J217" s="19">
        <f t="shared" si="6"/>
        <v>42.164872802288031</v>
      </c>
      <c r="K217" s="19">
        <f t="shared" si="7"/>
        <v>42</v>
      </c>
      <c r="L217" s="14" t="str">
        <f>IFERROR(VLOOKUP($K$4:$K$772,TABLAREF!$A$1:$C$4,3,1),"SIN DATO")</f>
        <v>MUY ALTO</v>
      </c>
    </row>
    <row r="218" spans="1:12" ht="15" customHeight="1" x14ac:dyDescent="0.25">
      <c r="A218" t="s">
        <v>1071</v>
      </c>
      <c r="B218" s="3">
        <v>65</v>
      </c>
      <c r="C218">
        <v>2</v>
      </c>
      <c r="D218" s="1">
        <v>0</v>
      </c>
      <c r="E218" s="24">
        <v>1</v>
      </c>
      <c r="F218" s="20">
        <v>1</v>
      </c>
      <c r="G218" s="49">
        <v>120</v>
      </c>
      <c r="H218" s="24">
        <v>226</v>
      </c>
      <c r="I218" s="5">
        <v>66</v>
      </c>
      <c r="J218" s="19">
        <f t="shared" si="6"/>
        <v>34.288717864229568</v>
      </c>
      <c r="K218" s="19">
        <f t="shared" si="7"/>
        <v>34</v>
      </c>
      <c r="L218" s="14" t="str">
        <f>IFERROR(VLOOKUP($K$4:$K$772,TABLAREF!$A$1:$C$4,3,1),"SIN DATO")</f>
        <v>MUY ALTO</v>
      </c>
    </row>
    <row r="219" spans="1:12" ht="15" customHeight="1" x14ac:dyDescent="0.25">
      <c r="A219" t="s">
        <v>1072</v>
      </c>
      <c r="B219" s="3">
        <v>67</v>
      </c>
      <c r="C219">
        <v>2</v>
      </c>
      <c r="D219" s="1">
        <v>0</v>
      </c>
      <c r="E219" s="24">
        <v>1</v>
      </c>
      <c r="F219" s="20">
        <v>1</v>
      </c>
      <c r="G219" s="49">
        <v>120</v>
      </c>
      <c r="H219" s="24">
        <v>180</v>
      </c>
      <c r="I219" s="5">
        <v>38</v>
      </c>
      <c r="J219" s="19">
        <f t="shared" si="6"/>
        <v>44.850004714999635</v>
      </c>
      <c r="K219" s="19">
        <f t="shared" si="7"/>
        <v>45</v>
      </c>
      <c r="L219" s="14" t="str">
        <f>IFERROR(VLOOKUP($K$4:$K$772,TABLAREF!$A$1:$C$4,3,1),"SIN DATO")</f>
        <v>MUY ALTO</v>
      </c>
    </row>
    <row r="220" spans="1:12" ht="15" customHeight="1" x14ac:dyDescent="0.25">
      <c r="A220" t="s">
        <v>1075</v>
      </c>
      <c r="B220" s="3">
        <v>53</v>
      </c>
      <c r="C220">
        <v>2</v>
      </c>
      <c r="D220" s="1">
        <v>0</v>
      </c>
      <c r="E220" s="24">
        <v>0</v>
      </c>
      <c r="F220" s="20">
        <v>1</v>
      </c>
      <c r="G220" s="49">
        <v>118</v>
      </c>
      <c r="H220" s="24">
        <v>276</v>
      </c>
      <c r="I220" s="5">
        <v>71.900000000000006</v>
      </c>
      <c r="J220" s="19">
        <f t="shared" si="6"/>
        <v>23.540638354216536</v>
      </c>
      <c r="K220" s="19">
        <f t="shared" si="7"/>
        <v>24</v>
      </c>
      <c r="L220" s="14" t="str">
        <f>IFERROR(VLOOKUP($K$4:$K$772,TABLAREF!$A$1:$C$4,3,1),"SIN DATO")</f>
        <v>ALTO</v>
      </c>
    </row>
    <row r="221" spans="1:12" ht="15" customHeight="1" x14ac:dyDescent="0.25">
      <c r="A221" t="s">
        <v>1077</v>
      </c>
      <c r="B221" s="3">
        <v>60</v>
      </c>
      <c r="C221">
        <v>2</v>
      </c>
      <c r="D221" s="1">
        <v>0</v>
      </c>
      <c r="E221" s="24">
        <v>0</v>
      </c>
      <c r="F221" s="20">
        <v>1</v>
      </c>
      <c r="G221" s="49">
        <v>140</v>
      </c>
      <c r="H221" s="24">
        <v>210</v>
      </c>
      <c r="I221" s="5">
        <v>68</v>
      </c>
      <c r="J221" s="19">
        <f t="shared" si="6"/>
        <v>31.100326094205823</v>
      </c>
      <c r="K221" s="19">
        <f t="shared" si="7"/>
        <v>31</v>
      </c>
      <c r="L221" s="14" t="str">
        <f>IFERROR(VLOOKUP($K$4:$K$772,TABLAREF!$A$1:$C$4,3,1),"SIN DATO")</f>
        <v>MUY ALTO</v>
      </c>
    </row>
    <row r="222" spans="1:12" ht="15" customHeight="1" x14ac:dyDescent="0.25">
      <c r="A222" t="s">
        <v>1079</v>
      </c>
      <c r="B222" s="3">
        <v>55</v>
      </c>
      <c r="C222">
        <v>1</v>
      </c>
      <c r="D222" s="1">
        <v>0</v>
      </c>
      <c r="E222" s="24">
        <v>0</v>
      </c>
      <c r="F222" s="20">
        <v>1</v>
      </c>
      <c r="G222" s="49">
        <v>120</v>
      </c>
      <c r="H222" s="24">
        <v>163</v>
      </c>
      <c r="I222" s="5">
        <v>97</v>
      </c>
      <c r="J222" s="19">
        <f t="shared" si="6"/>
        <v>7.1278436712174154</v>
      </c>
      <c r="K222" s="19">
        <f t="shared" si="7"/>
        <v>7</v>
      </c>
      <c r="L222" s="14" t="str">
        <f>IFERROR(VLOOKUP($K$4:$K$772,TABLAREF!$A$1:$C$4,3,1),"SIN DATO")</f>
        <v>LATENTE</v>
      </c>
    </row>
    <row r="223" spans="1:12" ht="15" customHeight="1" x14ac:dyDescent="0.25">
      <c r="A223" t="s">
        <v>1080</v>
      </c>
      <c r="B223" s="3">
        <v>61</v>
      </c>
      <c r="C223">
        <v>1</v>
      </c>
      <c r="D223" s="1">
        <v>0</v>
      </c>
      <c r="E223" s="24">
        <v>0</v>
      </c>
      <c r="F223" s="20">
        <v>1</v>
      </c>
      <c r="G223" s="49">
        <v>140</v>
      </c>
      <c r="H223" s="24">
        <v>160</v>
      </c>
      <c r="I223" s="5">
        <v>70.099999999999994</v>
      </c>
      <c r="J223" s="19">
        <f t="shared" si="6"/>
        <v>17.152051777641898</v>
      </c>
      <c r="K223" s="19">
        <f t="shared" si="7"/>
        <v>17</v>
      </c>
      <c r="L223" s="14" t="str">
        <f>IFERROR(VLOOKUP($K$4:$K$772,TABLAREF!$A$1:$C$4,3,1),"SIN DATO")</f>
        <v>INTERMEDIO</v>
      </c>
    </row>
    <row r="224" spans="1:12" ht="15" customHeight="1" x14ac:dyDescent="0.25">
      <c r="A224" t="s">
        <v>1082</v>
      </c>
      <c r="B224" s="3">
        <v>63</v>
      </c>
      <c r="C224">
        <v>1</v>
      </c>
      <c r="D224" s="1">
        <v>0</v>
      </c>
      <c r="E224" s="24">
        <v>0</v>
      </c>
      <c r="F224" s="20">
        <v>1</v>
      </c>
      <c r="G224" s="49">
        <v>135</v>
      </c>
      <c r="H224" s="24">
        <v>223</v>
      </c>
      <c r="I224" s="5">
        <v>43</v>
      </c>
      <c r="J224" s="19">
        <f t="shared" si="6"/>
        <v>35.381338291894224</v>
      </c>
      <c r="K224" s="19">
        <f t="shared" si="7"/>
        <v>35</v>
      </c>
      <c r="L224" s="14" t="str">
        <f>IFERROR(VLOOKUP($K$4:$K$772,TABLAREF!$A$1:$C$4,3,1),"SIN DATO")</f>
        <v>MUY ALTO</v>
      </c>
    </row>
    <row r="225" spans="1:12" ht="15" customHeight="1" x14ac:dyDescent="0.25">
      <c r="A225" t="s">
        <v>1083</v>
      </c>
      <c r="B225" s="3">
        <v>66</v>
      </c>
      <c r="C225">
        <v>2</v>
      </c>
      <c r="D225" s="1">
        <v>0</v>
      </c>
      <c r="E225" s="24">
        <v>0</v>
      </c>
      <c r="F225" s="20">
        <v>1</v>
      </c>
      <c r="G225" s="49">
        <v>120</v>
      </c>
      <c r="H225" s="24">
        <v>228</v>
      </c>
      <c r="I225" s="5">
        <v>40</v>
      </c>
      <c r="J225" s="19">
        <f t="shared" si="6"/>
        <v>48.85388975028723</v>
      </c>
      <c r="K225" s="19">
        <f t="shared" si="7"/>
        <v>49</v>
      </c>
      <c r="L225" s="14" t="str">
        <f>IFERROR(VLOOKUP($K$4:$K$772,TABLAREF!$A$1:$C$4,3,1),"SIN DATO")</f>
        <v>MUY ALTO</v>
      </c>
    </row>
    <row r="226" spans="1:12" ht="15" customHeight="1" x14ac:dyDescent="0.25">
      <c r="A226" t="s">
        <v>1084</v>
      </c>
      <c r="B226" s="3">
        <v>64</v>
      </c>
      <c r="C226">
        <v>1</v>
      </c>
      <c r="D226" s="1">
        <v>0</v>
      </c>
      <c r="E226" s="24">
        <v>0</v>
      </c>
      <c r="F226" s="20">
        <v>1</v>
      </c>
      <c r="G226" s="49">
        <v>125</v>
      </c>
      <c r="H226" s="24">
        <v>225</v>
      </c>
      <c r="I226" s="5">
        <v>48</v>
      </c>
      <c r="J226" s="19">
        <f t="shared" si="6"/>
        <v>31.39815865895461</v>
      </c>
      <c r="K226" s="19">
        <f t="shared" si="7"/>
        <v>31</v>
      </c>
      <c r="L226" s="14" t="str">
        <f>IFERROR(VLOOKUP($K$4:$K$772,TABLAREF!$A$1:$C$4,3,1),"SIN DATO")</f>
        <v>MUY ALTO</v>
      </c>
    </row>
    <row r="227" spans="1:12" ht="15" customHeight="1" x14ac:dyDescent="0.25">
      <c r="A227" t="s">
        <v>1085</v>
      </c>
      <c r="B227" s="3">
        <v>57</v>
      </c>
      <c r="C227">
        <v>2</v>
      </c>
      <c r="D227" s="1">
        <v>0</v>
      </c>
      <c r="E227" s="24">
        <v>0</v>
      </c>
      <c r="F227" s="20">
        <v>1</v>
      </c>
      <c r="G227" s="49">
        <v>140</v>
      </c>
      <c r="H227" s="24">
        <v>202</v>
      </c>
      <c r="I227" s="5">
        <v>50</v>
      </c>
      <c r="J227" s="19">
        <f t="shared" si="6"/>
        <v>33.946227953950327</v>
      </c>
      <c r="K227" s="19">
        <f t="shared" si="7"/>
        <v>34</v>
      </c>
      <c r="L227" s="14" t="str">
        <f>IFERROR(VLOOKUP($K$4:$K$772,TABLAREF!$A$1:$C$4,3,1),"SIN DATO")</f>
        <v>MUY ALTO</v>
      </c>
    </row>
    <row r="228" spans="1:12" ht="15" customHeight="1" x14ac:dyDescent="0.25">
      <c r="A228" t="s">
        <v>1087</v>
      </c>
      <c r="B228" s="3">
        <v>63</v>
      </c>
      <c r="C228">
        <v>1</v>
      </c>
      <c r="D228" s="1">
        <v>0</v>
      </c>
      <c r="E228" s="24">
        <v>1</v>
      </c>
      <c r="F228" s="20">
        <v>1</v>
      </c>
      <c r="G228" s="49">
        <v>160</v>
      </c>
      <c r="H228" s="24">
        <v>258</v>
      </c>
      <c r="I228" s="5">
        <v>49</v>
      </c>
      <c r="J228" s="19">
        <f t="shared" si="6"/>
        <v>47.035727334080825</v>
      </c>
      <c r="K228" s="19">
        <f t="shared" si="7"/>
        <v>47</v>
      </c>
      <c r="L228" s="14" t="str">
        <f>IFERROR(VLOOKUP($K$4:$K$772,TABLAREF!$A$1:$C$4,3,1),"SIN DATO")</f>
        <v>MUY ALTO</v>
      </c>
    </row>
    <row r="229" spans="1:12" ht="15" customHeight="1" x14ac:dyDescent="0.25">
      <c r="A229" t="s">
        <v>1089</v>
      </c>
      <c r="B229" s="3">
        <v>51</v>
      </c>
      <c r="C229">
        <v>2</v>
      </c>
      <c r="D229" s="1">
        <v>0</v>
      </c>
      <c r="E229" s="24">
        <v>0</v>
      </c>
      <c r="F229" s="20">
        <v>1</v>
      </c>
      <c r="G229" s="49">
        <v>122</v>
      </c>
      <c r="H229" s="24">
        <v>182</v>
      </c>
      <c r="I229" s="5">
        <v>28.3</v>
      </c>
      <c r="J229" s="19">
        <f t="shared" si="6"/>
        <v>34.271792200740137</v>
      </c>
      <c r="K229" s="19">
        <f t="shared" si="7"/>
        <v>34</v>
      </c>
      <c r="L229" s="14" t="str">
        <f>IFERROR(VLOOKUP($K$4:$K$772,TABLAREF!$A$1:$C$4,3,1),"SIN DATO")</f>
        <v>MUY ALTO</v>
      </c>
    </row>
    <row r="230" spans="1:12" ht="15" customHeight="1" x14ac:dyDescent="0.25">
      <c r="A230" t="s">
        <v>1090</v>
      </c>
      <c r="B230" s="3">
        <v>59</v>
      </c>
      <c r="C230">
        <v>2</v>
      </c>
      <c r="D230" s="1">
        <v>0</v>
      </c>
      <c r="E230" s="24">
        <v>0</v>
      </c>
      <c r="F230" s="20">
        <v>1</v>
      </c>
      <c r="G230" s="49">
        <v>120</v>
      </c>
      <c r="H230" s="24">
        <v>255</v>
      </c>
      <c r="I230" s="5">
        <v>90</v>
      </c>
      <c r="J230" s="19">
        <f t="shared" si="6"/>
        <v>23.63729490542298</v>
      </c>
      <c r="K230" s="19">
        <f t="shared" si="7"/>
        <v>24</v>
      </c>
      <c r="L230" s="14" t="str">
        <f>IFERROR(VLOOKUP($K$4:$K$772,TABLAREF!$A$1:$C$4,3,1),"SIN DATO")</f>
        <v>ALTO</v>
      </c>
    </row>
    <row r="231" spans="1:12" ht="15" customHeight="1" x14ac:dyDescent="0.25">
      <c r="A231" t="s">
        <v>1091</v>
      </c>
      <c r="B231" s="3">
        <v>49</v>
      </c>
      <c r="C231">
        <v>2</v>
      </c>
      <c r="D231" s="1">
        <v>0</v>
      </c>
      <c r="E231" s="24">
        <v>0</v>
      </c>
      <c r="F231" s="20">
        <v>1</v>
      </c>
      <c r="G231" s="49">
        <v>120</v>
      </c>
      <c r="H231" s="24">
        <v>201</v>
      </c>
      <c r="I231" s="5">
        <v>42</v>
      </c>
      <c r="J231" s="19">
        <f t="shared" si="6"/>
        <v>25.033061887682141</v>
      </c>
      <c r="K231" s="19">
        <f t="shared" si="7"/>
        <v>25</v>
      </c>
      <c r="L231" s="14" t="str">
        <f>IFERROR(VLOOKUP($K$4:$K$772,TABLAREF!$A$1:$C$4,3,1),"SIN DATO")</f>
        <v>MUY ALTO</v>
      </c>
    </row>
    <row r="232" spans="1:12" ht="15" customHeight="1" x14ac:dyDescent="0.25">
      <c r="A232" t="s">
        <v>1092</v>
      </c>
      <c r="B232" s="3">
        <v>59</v>
      </c>
      <c r="C232">
        <v>2</v>
      </c>
      <c r="D232" s="1">
        <v>0</v>
      </c>
      <c r="E232" s="24">
        <v>0</v>
      </c>
      <c r="F232" s="20">
        <v>1</v>
      </c>
      <c r="G232" s="49">
        <v>120</v>
      </c>
      <c r="H232" s="24">
        <v>259</v>
      </c>
      <c r="I232" s="5">
        <v>65</v>
      </c>
      <c r="J232" s="19">
        <f t="shared" si="6"/>
        <v>31.306373220213203</v>
      </c>
      <c r="K232" s="19">
        <f t="shared" si="7"/>
        <v>31</v>
      </c>
      <c r="L232" s="14" t="str">
        <f>IFERROR(VLOOKUP($K$4:$K$772,TABLAREF!$A$1:$C$4,3,1),"SIN DATO")</f>
        <v>MUY ALTO</v>
      </c>
    </row>
    <row r="233" spans="1:12" ht="15" customHeight="1" x14ac:dyDescent="0.25">
      <c r="A233" t="s">
        <v>1094</v>
      </c>
      <c r="B233" s="3">
        <v>57</v>
      </c>
      <c r="C233">
        <v>2</v>
      </c>
      <c r="D233" s="1">
        <v>0</v>
      </c>
      <c r="E233" s="24">
        <v>1</v>
      </c>
      <c r="F233" s="20">
        <v>1</v>
      </c>
      <c r="G233" s="49">
        <v>120</v>
      </c>
      <c r="H233" s="24">
        <v>200</v>
      </c>
      <c r="I233" s="5">
        <v>88</v>
      </c>
      <c r="J233" s="19">
        <f t="shared" si="6"/>
        <v>16.743236989966736</v>
      </c>
      <c r="K233" s="19">
        <f t="shared" si="7"/>
        <v>17</v>
      </c>
      <c r="L233" s="14" t="str">
        <f>IFERROR(VLOOKUP($K$4:$K$772,TABLAREF!$A$1:$C$4,3,1),"SIN DATO")</f>
        <v>INTERMEDIO</v>
      </c>
    </row>
    <row r="234" spans="1:12" ht="15" customHeight="1" x14ac:dyDescent="0.25">
      <c r="A234" t="s">
        <v>1096</v>
      </c>
      <c r="B234" s="3">
        <v>86</v>
      </c>
      <c r="C234">
        <v>2</v>
      </c>
      <c r="D234" s="1">
        <v>0</v>
      </c>
      <c r="E234" s="24">
        <v>0</v>
      </c>
      <c r="F234" s="20">
        <v>1</v>
      </c>
      <c r="G234" s="49">
        <v>130</v>
      </c>
      <c r="H234" s="24">
        <v>182</v>
      </c>
      <c r="I234" s="5">
        <v>28.3</v>
      </c>
      <c r="J234" s="19">
        <f t="shared" si="6"/>
        <v>75.114340278391126</v>
      </c>
      <c r="K234" s="19">
        <f t="shared" si="7"/>
        <v>75</v>
      </c>
      <c r="L234" s="14" t="str">
        <f>IFERROR(VLOOKUP($K$4:$K$772,TABLAREF!$A$1:$C$4,3,1),"SIN DATO")</f>
        <v>MUY ALTO</v>
      </c>
    </row>
    <row r="235" spans="1:12" ht="15" customHeight="1" x14ac:dyDescent="0.25">
      <c r="A235" t="s">
        <v>1098</v>
      </c>
      <c r="B235" s="3">
        <v>59</v>
      </c>
      <c r="C235">
        <v>2</v>
      </c>
      <c r="D235" s="1">
        <v>0</v>
      </c>
      <c r="E235" s="24">
        <v>0</v>
      </c>
      <c r="F235" s="20">
        <v>1</v>
      </c>
      <c r="G235" s="49">
        <v>130</v>
      </c>
      <c r="H235" s="24">
        <v>275</v>
      </c>
      <c r="I235" s="5">
        <v>50</v>
      </c>
      <c r="J235" s="19">
        <f t="shared" si="6"/>
        <v>41.594684728433442</v>
      </c>
      <c r="K235" s="19">
        <f t="shared" si="7"/>
        <v>42</v>
      </c>
      <c r="L235" s="14" t="str">
        <f>IFERROR(VLOOKUP($K$4:$K$772,TABLAREF!$A$1:$C$4,3,1),"SIN DATO")</f>
        <v>MUY ALTO</v>
      </c>
    </row>
    <row r="236" spans="1:12" ht="15" customHeight="1" x14ac:dyDescent="0.25">
      <c r="A236" t="s">
        <v>1100</v>
      </c>
      <c r="B236" s="3">
        <v>69</v>
      </c>
      <c r="C236">
        <v>2</v>
      </c>
      <c r="D236" s="1">
        <v>0</v>
      </c>
      <c r="E236" s="24">
        <v>0</v>
      </c>
      <c r="F236" s="20">
        <v>0</v>
      </c>
      <c r="G236" s="49">
        <v>100</v>
      </c>
      <c r="H236" s="24">
        <v>139</v>
      </c>
      <c r="I236" s="5">
        <v>43</v>
      </c>
      <c r="J236" s="19">
        <f t="shared" si="6"/>
        <v>16.067817306021748</v>
      </c>
      <c r="K236" s="19">
        <f t="shared" si="7"/>
        <v>16</v>
      </c>
      <c r="L236" s="14" t="str">
        <f>IFERROR(VLOOKUP($K$4:$K$772,TABLAREF!$A$1:$C$4,3,1),"SIN DATO")</f>
        <v>INTERMEDIO</v>
      </c>
    </row>
    <row r="237" spans="1:12" ht="15" customHeight="1" x14ac:dyDescent="0.25">
      <c r="A237" t="s">
        <v>1101</v>
      </c>
      <c r="B237" s="3">
        <v>52</v>
      </c>
      <c r="C237">
        <v>2</v>
      </c>
      <c r="D237" s="1">
        <v>0</v>
      </c>
      <c r="E237" s="24">
        <v>0</v>
      </c>
      <c r="F237" s="20">
        <v>0</v>
      </c>
      <c r="G237" s="49">
        <v>140</v>
      </c>
      <c r="H237" s="24">
        <v>275</v>
      </c>
      <c r="I237" s="5">
        <v>50</v>
      </c>
      <c r="J237" s="19">
        <f t="shared" si="6"/>
        <v>17.88819604577888</v>
      </c>
      <c r="K237" s="19">
        <f t="shared" si="7"/>
        <v>18</v>
      </c>
      <c r="L237" s="14" t="str">
        <f>IFERROR(VLOOKUP($K$4:$K$772,TABLAREF!$A$1:$C$4,3,1),"SIN DATO")</f>
        <v>INTERMEDIO</v>
      </c>
    </row>
    <row r="238" spans="1:12" ht="15" customHeight="1" x14ac:dyDescent="0.25">
      <c r="A238" t="s">
        <v>1102</v>
      </c>
      <c r="B238" s="3">
        <v>58</v>
      </c>
      <c r="C238">
        <v>2</v>
      </c>
      <c r="D238" s="1">
        <v>0</v>
      </c>
      <c r="E238" s="24">
        <v>0</v>
      </c>
      <c r="F238" s="20">
        <v>0</v>
      </c>
      <c r="G238" s="49">
        <v>110</v>
      </c>
      <c r="H238" s="24">
        <v>200</v>
      </c>
      <c r="I238" s="5">
        <v>88</v>
      </c>
      <c r="J238" s="19">
        <f t="shared" si="6"/>
        <v>5.7096245807909174</v>
      </c>
      <c r="K238" s="19">
        <f t="shared" si="7"/>
        <v>6</v>
      </c>
      <c r="L238" s="14" t="str">
        <f>IFERROR(VLOOKUP($K$4:$K$772,TABLAREF!$A$1:$C$4,3,1),"SIN DATO")</f>
        <v>LATENTE</v>
      </c>
    </row>
    <row r="239" spans="1:12" ht="15" customHeight="1" x14ac:dyDescent="0.25">
      <c r="A239" t="s">
        <v>1104</v>
      </c>
      <c r="B239" s="3">
        <v>56</v>
      </c>
      <c r="C239">
        <v>1</v>
      </c>
      <c r="D239" s="1">
        <v>0</v>
      </c>
      <c r="E239" s="24">
        <v>1</v>
      </c>
      <c r="F239" s="20">
        <v>0</v>
      </c>
      <c r="G239" s="49">
        <v>140</v>
      </c>
      <c r="H239" s="24">
        <v>162</v>
      </c>
      <c r="I239" s="5">
        <v>38</v>
      </c>
      <c r="J239" s="19">
        <f t="shared" si="6"/>
        <v>15.017211433377419</v>
      </c>
      <c r="K239" s="19">
        <f t="shared" si="7"/>
        <v>15</v>
      </c>
      <c r="L239" s="14" t="str">
        <f>IFERROR(VLOOKUP($K$4:$K$772,TABLAREF!$A$1:$C$4,3,1),"SIN DATO")</f>
        <v>INTERMEDIO</v>
      </c>
    </row>
    <row r="240" spans="1:12" ht="15" customHeight="1" x14ac:dyDescent="0.25">
      <c r="A240" t="s">
        <v>1106</v>
      </c>
      <c r="B240" s="3">
        <v>51</v>
      </c>
      <c r="C240">
        <v>2</v>
      </c>
      <c r="D240" s="1">
        <v>0</v>
      </c>
      <c r="E240" s="24">
        <v>0</v>
      </c>
      <c r="F240" s="20">
        <v>0</v>
      </c>
      <c r="G240" s="49">
        <v>140</v>
      </c>
      <c r="H240" s="24">
        <v>141</v>
      </c>
      <c r="I240" s="5">
        <v>39</v>
      </c>
      <c r="J240" s="19">
        <f t="shared" si="6"/>
        <v>10.534313288704078</v>
      </c>
      <c r="K240" s="19">
        <f t="shared" si="7"/>
        <v>11</v>
      </c>
      <c r="L240" s="14" t="str">
        <f>IFERROR(VLOOKUP($K$4:$K$772,TABLAREF!$A$1:$C$4,3,1),"SIN DATO")</f>
        <v>INTERMEDIO</v>
      </c>
    </row>
    <row r="241" spans="1:12" ht="15" customHeight="1" x14ac:dyDescent="0.25">
      <c r="A241" t="s">
        <v>1108</v>
      </c>
      <c r="B241" s="3">
        <v>46</v>
      </c>
      <c r="C241">
        <v>2</v>
      </c>
      <c r="D241" s="1">
        <v>0</v>
      </c>
      <c r="E241" s="24">
        <v>0</v>
      </c>
      <c r="F241" s="20">
        <v>0</v>
      </c>
      <c r="G241" s="49">
        <v>120</v>
      </c>
      <c r="H241" s="24">
        <v>182</v>
      </c>
      <c r="I241" s="5">
        <v>28.3</v>
      </c>
      <c r="J241" s="19">
        <f t="shared" si="6"/>
        <v>13.114926359558677</v>
      </c>
      <c r="K241" s="19">
        <f t="shared" si="7"/>
        <v>13</v>
      </c>
      <c r="L241" s="14" t="str">
        <f>IFERROR(VLOOKUP($K$4:$K$772,TABLAREF!$A$1:$C$4,3,1),"SIN DATO")</f>
        <v>INTERMEDIO</v>
      </c>
    </row>
    <row r="242" spans="1:12" ht="15" customHeight="1" x14ac:dyDescent="0.25">
      <c r="A242" t="s">
        <v>2684</v>
      </c>
      <c r="B242" s="3">
        <v>46</v>
      </c>
      <c r="C242">
        <v>1</v>
      </c>
      <c r="D242" s="1">
        <v>0</v>
      </c>
      <c r="E242" s="24">
        <v>0</v>
      </c>
      <c r="F242" s="20">
        <v>0</v>
      </c>
      <c r="G242" s="49"/>
      <c r="H242" s="24"/>
      <c r="I242" s="5"/>
      <c r="J242" s="19" t="e">
        <f t="shared" si="6"/>
        <v>#NUM!</v>
      </c>
      <c r="K242" s="19" t="e">
        <f t="shared" si="7"/>
        <v>#NUM!</v>
      </c>
      <c r="L242" s="14" t="str">
        <f>IFERROR(VLOOKUP($K$4:$K$772,TABLAREF!$A$1:$C$4,3,1),"SIN DATO")</f>
        <v>SIN DATO</v>
      </c>
    </row>
    <row r="243" spans="1:12" ht="15" customHeight="1" x14ac:dyDescent="0.25">
      <c r="A243" t="s">
        <v>1109</v>
      </c>
      <c r="B243" s="3">
        <v>50</v>
      </c>
      <c r="C243">
        <v>2</v>
      </c>
      <c r="D243" s="1">
        <v>0</v>
      </c>
      <c r="E243" s="24">
        <v>0</v>
      </c>
      <c r="F243" s="20">
        <v>0</v>
      </c>
      <c r="G243" s="49">
        <v>120</v>
      </c>
      <c r="H243" s="24">
        <v>143</v>
      </c>
      <c r="I243" s="5">
        <v>39</v>
      </c>
      <c r="J243" s="19">
        <f t="shared" si="6"/>
        <v>7.8394165893986179</v>
      </c>
      <c r="K243" s="19">
        <f t="shared" si="7"/>
        <v>8</v>
      </c>
      <c r="L243" s="14" t="str">
        <f>IFERROR(VLOOKUP($K$4:$K$772,TABLAREF!$A$1:$C$4,3,1),"SIN DATO")</f>
        <v>LATENTE</v>
      </c>
    </row>
    <row r="244" spans="1:12" ht="15" customHeight="1" x14ac:dyDescent="0.25">
      <c r="A244" t="s">
        <v>1110</v>
      </c>
      <c r="B244" s="3">
        <v>54</v>
      </c>
      <c r="C244">
        <v>2</v>
      </c>
      <c r="D244" s="1">
        <v>0</v>
      </c>
      <c r="E244" s="24">
        <v>0</v>
      </c>
      <c r="F244" s="20">
        <v>0</v>
      </c>
      <c r="G244" s="49">
        <v>120</v>
      </c>
      <c r="H244" s="24">
        <v>182</v>
      </c>
      <c r="I244" s="5">
        <v>38</v>
      </c>
      <c r="J244" s="19">
        <f t="shared" si="6"/>
        <v>13.721193294980926</v>
      </c>
      <c r="K244" s="19">
        <f t="shared" si="7"/>
        <v>14</v>
      </c>
      <c r="L244" s="14" t="str">
        <f>IFERROR(VLOOKUP($K$4:$K$772,TABLAREF!$A$1:$C$4,3,1),"SIN DATO")</f>
        <v>INTERMEDIO</v>
      </c>
    </row>
    <row r="245" spans="1:12" ht="15" customHeight="1" x14ac:dyDescent="0.25">
      <c r="A245" t="s">
        <v>1111</v>
      </c>
      <c r="B245" s="3">
        <v>51</v>
      </c>
      <c r="C245">
        <v>2</v>
      </c>
      <c r="D245" s="1">
        <v>0</v>
      </c>
      <c r="E245" s="24">
        <v>0</v>
      </c>
      <c r="F245" s="20">
        <v>0</v>
      </c>
      <c r="G245" s="49">
        <v>120</v>
      </c>
      <c r="H245" s="24">
        <v>189</v>
      </c>
      <c r="I245" s="5">
        <v>48</v>
      </c>
      <c r="J245" s="19">
        <f t="shared" si="6"/>
        <v>9.1381316089994673</v>
      </c>
      <c r="K245" s="19">
        <f t="shared" si="7"/>
        <v>9</v>
      </c>
      <c r="L245" s="14" t="str">
        <f>IFERROR(VLOOKUP($K$4:$K$772,TABLAREF!$A$1:$C$4,3,1),"SIN DATO")</f>
        <v>LATENTE</v>
      </c>
    </row>
    <row r="246" spans="1:12" ht="15" customHeight="1" x14ac:dyDescent="0.25">
      <c r="A246" t="s">
        <v>1113</v>
      </c>
      <c r="B246" s="3">
        <v>50</v>
      </c>
      <c r="C246">
        <v>2</v>
      </c>
      <c r="D246" s="1">
        <v>0</v>
      </c>
      <c r="E246" s="24">
        <v>0</v>
      </c>
      <c r="F246" s="20">
        <v>0</v>
      </c>
      <c r="G246" s="48">
        <v>140</v>
      </c>
      <c r="H246" s="24">
        <v>237</v>
      </c>
      <c r="I246" s="5">
        <v>11</v>
      </c>
      <c r="J246" s="19">
        <f t="shared" si="6"/>
        <v>47.101670555437913</v>
      </c>
      <c r="K246" s="19">
        <f t="shared" si="7"/>
        <v>47</v>
      </c>
      <c r="L246" s="14" t="str">
        <f>IFERROR(VLOOKUP($K$4:$K$772,TABLAREF!$A$1:$C$4,3,1),"SIN DATO")</f>
        <v>MUY ALTO</v>
      </c>
    </row>
    <row r="247" spans="1:12" ht="15" customHeight="1" x14ac:dyDescent="0.25">
      <c r="A247" t="s">
        <v>1114</v>
      </c>
      <c r="B247" s="3">
        <v>69</v>
      </c>
      <c r="C247">
        <v>2</v>
      </c>
      <c r="D247" s="1">
        <v>0</v>
      </c>
      <c r="E247" s="24">
        <v>0</v>
      </c>
      <c r="F247" s="20">
        <v>0</v>
      </c>
      <c r="G247" s="49">
        <v>140</v>
      </c>
      <c r="H247" s="24">
        <v>240</v>
      </c>
      <c r="I247" s="5">
        <v>43</v>
      </c>
      <c r="J247" s="19">
        <f t="shared" si="6"/>
        <v>37.111658996746435</v>
      </c>
      <c r="K247" s="19">
        <f t="shared" si="7"/>
        <v>37</v>
      </c>
      <c r="L247" s="14" t="str">
        <f>IFERROR(VLOOKUP($K$4:$K$772,TABLAREF!$A$1:$C$4,3,1),"SIN DATO")</f>
        <v>MUY ALTO</v>
      </c>
    </row>
    <row r="248" spans="1:12" ht="15" customHeight="1" x14ac:dyDescent="0.25">
      <c r="A248" t="s">
        <v>1115</v>
      </c>
      <c r="B248" s="3">
        <v>55</v>
      </c>
      <c r="C248">
        <v>2</v>
      </c>
      <c r="D248" s="1">
        <v>0</v>
      </c>
      <c r="E248" s="24">
        <v>1</v>
      </c>
      <c r="F248" s="20">
        <v>0</v>
      </c>
      <c r="G248" s="49">
        <v>140</v>
      </c>
      <c r="H248" s="24">
        <v>182</v>
      </c>
      <c r="I248" s="5">
        <v>48</v>
      </c>
      <c r="J248" s="19">
        <f t="shared" si="6"/>
        <v>13.336517499284827</v>
      </c>
      <c r="K248" s="19">
        <f t="shared" si="7"/>
        <v>13</v>
      </c>
      <c r="L248" s="14" t="str">
        <f>IFERROR(VLOOKUP($K$4:$K$772,TABLAREF!$A$1:$C$4,3,1),"SIN DATO")</f>
        <v>INTERMEDIO</v>
      </c>
    </row>
    <row r="249" spans="1:12" ht="15" customHeight="1" x14ac:dyDescent="0.25">
      <c r="A249" t="s">
        <v>1116</v>
      </c>
      <c r="B249" s="3">
        <v>44</v>
      </c>
      <c r="C249">
        <v>2</v>
      </c>
      <c r="D249" s="1">
        <v>0</v>
      </c>
      <c r="E249" s="24">
        <v>0</v>
      </c>
      <c r="F249" s="20">
        <v>0</v>
      </c>
      <c r="G249" s="49">
        <v>150</v>
      </c>
      <c r="H249" s="24">
        <v>218</v>
      </c>
      <c r="I249" s="5">
        <v>66</v>
      </c>
      <c r="J249" s="19">
        <f t="shared" si="6"/>
        <v>7.3422209439769848</v>
      </c>
      <c r="K249" s="19">
        <f t="shared" si="7"/>
        <v>7</v>
      </c>
      <c r="L249" s="14" t="str">
        <f>IFERROR(VLOOKUP($K$4:$K$772,TABLAREF!$A$1:$C$4,3,1),"SIN DATO")</f>
        <v>LATENTE</v>
      </c>
    </row>
    <row r="250" spans="1:12" ht="15" customHeight="1" x14ac:dyDescent="0.25">
      <c r="A250" t="s">
        <v>1118</v>
      </c>
      <c r="B250" s="3">
        <v>55</v>
      </c>
      <c r="C250">
        <v>2</v>
      </c>
      <c r="D250" s="1">
        <v>0</v>
      </c>
      <c r="E250" s="24">
        <v>0</v>
      </c>
      <c r="F250" s="20">
        <v>0</v>
      </c>
      <c r="G250" s="49">
        <v>120</v>
      </c>
      <c r="H250" s="24">
        <v>180</v>
      </c>
      <c r="I250" s="5">
        <v>53</v>
      </c>
      <c r="J250" s="19">
        <f t="shared" si="6"/>
        <v>9.5405778207279681</v>
      </c>
      <c r="K250" s="19">
        <f t="shared" si="7"/>
        <v>10</v>
      </c>
      <c r="L250" s="14" t="str">
        <f>IFERROR(VLOOKUP($K$4:$K$772,TABLAREF!$A$1:$C$4,3,1),"SIN DATO")</f>
        <v>LATENTE</v>
      </c>
    </row>
    <row r="251" spans="1:12" ht="15" customHeight="1" x14ac:dyDescent="0.25">
      <c r="A251" t="s">
        <v>1119</v>
      </c>
      <c r="B251" s="3">
        <v>59</v>
      </c>
      <c r="C251">
        <v>2</v>
      </c>
      <c r="D251" s="1">
        <v>0</v>
      </c>
      <c r="E251" s="24">
        <v>0</v>
      </c>
      <c r="F251" s="20">
        <v>0</v>
      </c>
      <c r="G251" s="49">
        <v>122</v>
      </c>
      <c r="H251" s="24">
        <v>275</v>
      </c>
      <c r="I251" s="5">
        <v>50</v>
      </c>
      <c r="J251" s="19">
        <f t="shared" si="6"/>
        <v>20.905309727013321</v>
      </c>
      <c r="K251" s="19">
        <f t="shared" si="7"/>
        <v>21</v>
      </c>
      <c r="L251" s="14" t="str">
        <f>IFERROR(VLOOKUP($K$4:$K$772,TABLAREF!$A$1:$C$4,3,1),"SIN DATO")</f>
        <v>ALTO</v>
      </c>
    </row>
    <row r="252" spans="1:12" ht="15" customHeight="1" x14ac:dyDescent="0.25">
      <c r="A252" t="s">
        <v>1120</v>
      </c>
      <c r="B252" s="3">
        <v>52</v>
      </c>
      <c r="C252">
        <v>1</v>
      </c>
      <c r="D252" s="1">
        <v>0</v>
      </c>
      <c r="E252" s="24">
        <v>0</v>
      </c>
      <c r="F252" s="20">
        <v>0</v>
      </c>
      <c r="G252" s="49">
        <v>120</v>
      </c>
      <c r="H252" s="24">
        <v>195</v>
      </c>
      <c r="I252" s="5">
        <v>40</v>
      </c>
      <c r="J252" s="19">
        <f t="shared" si="6"/>
        <v>8.5593941064386669</v>
      </c>
      <c r="K252" s="19">
        <f t="shared" si="7"/>
        <v>9</v>
      </c>
      <c r="L252" s="14" t="str">
        <f>IFERROR(VLOOKUP($K$4:$K$772,TABLAREF!$A$1:$C$4,3,1),"SIN DATO")</f>
        <v>LATENTE</v>
      </c>
    </row>
    <row r="253" spans="1:12" ht="15" customHeight="1" x14ac:dyDescent="0.25">
      <c r="A253" t="s">
        <v>1121</v>
      </c>
      <c r="B253" s="3">
        <v>44</v>
      </c>
      <c r="C253">
        <v>2</v>
      </c>
      <c r="D253" s="1">
        <v>0</v>
      </c>
      <c r="E253" s="24">
        <v>0</v>
      </c>
      <c r="F253" s="20">
        <v>0</v>
      </c>
      <c r="G253" s="49">
        <v>122</v>
      </c>
      <c r="H253" s="24">
        <v>240</v>
      </c>
      <c r="I253" s="5">
        <v>90</v>
      </c>
      <c r="J253" s="19">
        <f t="shared" si="6"/>
        <v>3.5339123863547428</v>
      </c>
      <c r="K253" s="19">
        <f t="shared" si="7"/>
        <v>4</v>
      </c>
      <c r="L253" s="14" t="str">
        <f>IFERROR(VLOOKUP($K$4:$K$772,TABLAREF!$A$1:$C$4,3,1),"SIN DATO")</f>
        <v>LATENTE</v>
      </c>
    </row>
    <row r="254" spans="1:12" ht="15" customHeight="1" x14ac:dyDescent="0.25">
      <c r="A254" t="s">
        <v>1122</v>
      </c>
      <c r="B254" s="3">
        <v>52</v>
      </c>
      <c r="C254">
        <v>1</v>
      </c>
      <c r="D254" s="1">
        <v>0</v>
      </c>
      <c r="E254" s="24">
        <v>0</v>
      </c>
      <c r="F254" s="20">
        <v>0</v>
      </c>
      <c r="G254" s="49">
        <v>120</v>
      </c>
      <c r="H254" s="24">
        <v>191</v>
      </c>
      <c r="I254" s="5">
        <v>38</v>
      </c>
      <c r="J254" s="19">
        <f t="shared" si="6"/>
        <v>8.9157795695998239</v>
      </c>
      <c r="K254" s="19">
        <f t="shared" si="7"/>
        <v>9</v>
      </c>
      <c r="L254" s="14" t="str">
        <f>IFERROR(VLOOKUP($K$4:$K$772,TABLAREF!$A$1:$C$4,3,1),"SIN DATO")</f>
        <v>LATENTE</v>
      </c>
    </row>
    <row r="255" spans="1:12" ht="15" customHeight="1" x14ac:dyDescent="0.25">
      <c r="A255" t="s">
        <v>1123</v>
      </c>
      <c r="B255" s="3">
        <v>59</v>
      </c>
      <c r="C255">
        <v>1</v>
      </c>
      <c r="D255" s="1">
        <v>0</v>
      </c>
      <c r="E255" s="24">
        <v>1</v>
      </c>
      <c r="F255" s="20">
        <v>0</v>
      </c>
      <c r="G255" s="49">
        <v>120</v>
      </c>
      <c r="H255" s="24">
        <v>178.2</v>
      </c>
      <c r="I255" s="5">
        <v>31</v>
      </c>
      <c r="J255" s="19">
        <f t="shared" si="6"/>
        <v>18.766710127263309</v>
      </c>
      <c r="K255" s="19">
        <f t="shared" si="7"/>
        <v>19</v>
      </c>
      <c r="L255" s="14" t="str">
        <f>IFERROR(VLOOKUP($K$4:$K$772,TABLAREF!$A$1:$C$4,3,1),"SIN DATO")</f>
        <v>INTERMEDIO</v>
      </c>
    </row>
    <row r="256" spans="1:12" ht="15" customHeight="1" x14ac:dyDescent="0.25">
      <c r="A256" t="s">
        <v>1046</v>
      </c>
      <c r="B256" s="3">
        <v>51</v>
      </c>
      <c r="C256">
        <v>2</v>
      </c>
      <c r="D256" s="1">
        <v>0</v>
      </c>
      <c r="E256" s="24">
        <v>0</v>
      </c>
      <c r="F256" s="20">
        <v>0</v>
      </c>
      <c r="G256" s="49">
        <v>130</v>
      </c>
      <c r="H256" s="24">
        <v>182</v>
      </c>
      <c r="I256" s="5">
        <v>28.3</v>
      </c>
      <c r="J256" s="19">
        <f t="shared" si="6"/>
        <v>18.232652578559204</v>
      </c>
      <c r="K256" s="19">
        <f t="shared" si="7"/>
        <v>18</v>
      </c>
      <c r="L256" s="14" t="str">
        <f>IFERROR(VLOOKUP($K$4:$K$772,TABLAREF!$A$1:$C$4,3,1),"SIN DATO")</f>
        <v>INTERMEDIO</v>
      </c>
    </row>
    <row r="257" spans="1:12" ht="15" customHeight="1" x14ac:dyDescent="0.25">
      <c r="A257" t="s">
        <v>1124</v>
      </c>
      <c r="B257" s="3">
        <v>50</v>
      </c>
      <c r="C257">
        <v>2</v>
      </c>
      <c r="D257" s="1">
        <v>0</v>
      </c>
      <c r="E257" s="24">
        <v>0</v>
      </c>
      <c r="F257" s="20">
        <v>0</v>
      </c>
      <c r="G257" s="49">
        <v>120</v>
      </c>
      <c r="H257" s="24">
        <v>218</v>
      </c>
      <c r="I257" s="5">
        <v>66</v>
      </c>
      <c r="J257" s="19">
        <f t="shared" si="6"/>
        <v>6.7692793082853919</v>
      </c>
      <c r="K257" s="19">
        <f t="shared" si="7"/>
        <v>7</v>
      </c>
      <c r="L257" s="14" t="str">
        <f>IFERROR(VLOOKUP($K$4:$K$772,TABLAREF!$A$1:$C$4,3,1),"SIN DATO")</f>
        <v>LATENTE</v>
      </c>
    </row>
    <row r="258" spans="1:12" ht="15" customHeight="1" x14ac:dyDescent="0.25">
      <c r="A258" t="s">
        <v>1126</v>
      </c>
      <c r="B258" s="3">
        <v>68</v>
      </c>
      <c r="C258">
        <v>2</v>
      </c>
      <c r="D258" s="1">
        <v>0</v>
      </c>
      <c r="E258" s="24">
        <v>0</v>
      </c>
      <c r="F258" s="20">
        <v>0</v>
      </c>
      <c r="G258" s="49">
        <v>130</v>
      </c>
      <c r="H258" s="24">
        <v>251</v>
      </c>
      <c r="I258" s="5">
        <v>21</v>
      </c>
      <c r="J258" s="19">
        <f t="shared" si="6"/>
        <v>52.018001956875857</v>
      </c>
      <c r="K258" s="19">
        <f t="shared" si="7"/>
        <v>52</v>
      </c>
      <c r="L258" s="14" t="str">
        <f>IFERROR(VLOOKUP($K$4:$K$772,TABLAREF!$A$1:$C$4,3,1),"SIN DATO")</f>
        <v>MUY ALTO</v>
      </c>
    </row>
    <row r="259" spans="1:12" ht="15" customHeight="1" x14ac:dyDescent="0.25">
      <c r="A259" t="s">
        <v>1129</v>
      </c>
      <c r="B259" s="3">
        <v>66</v>
      </c>
      <c r="C259">
        <v>2</v>
      </c>
      <c r="D259" s="1">
        <v>0</v>
      </c>
      <c r="E259" s="24">
        <v>0</v>
      </c>
      <c r="F259" s="20">
        <v>0</v>
      </c>
      <c r="G259" s="49">
        <v>120</v>
      </c>
      <c r="H259" s="24">
        <v>167</v>
      </c>
      <c r="I259" s="5">
        <v>41</v>
      </c>
      <c r="J259" s="19">
        <f t="shared" si="6"/>
        <v>21.754506510460626</v>
      </c>
      <c r="K259" s="19">
        <f t="shared" si="7"/>
        <v>22</v>
      </c>
      <c r="L259" s="14" t="str">
        <f>IFERROR(VLOOKUP($K$4:$K$772,TABLAREF!$A$1:$C$4,3,1),"SIN DATO")</f>
        <v>ALTO</v>
      </c>
    </row>
    <row r="260" spans="1:12" ht="15" customHeight="1" x14ac:dyDescent="0.25">
      <c r="A260" t="s">
        <v>1130</v>
      </c>
      <c r="B260" s="3">
        <v>58</v>
      </c>
      <c r="C260">
        <v>2</v>
      </c>
      <c r="D260" s="1">
        <v>0</v>
      </c>
      <c r="E260" s="24">
        <v>0</v>
      </c>
      <c r="F260" s="20">
        <v>0</v>
      </c>
      <c r="G260" s="49">
        <v>170</v>
      </c>
      <c r="H260" s="24">
        <v>256</v>
      </c>
      <c r="I260" s="5">
        <v>29</v>
      </c>
      <c r="J260" s="19">
        <f t="shared" si="6"/>
        <v>40.299517667682018</v>
      </c>
      <c r="K260" s="19">
        <f t="shared" si="7"/>
        <v>40</v>
      </c>
      <c r="L260" s="14" t="str">
        <f>IFERROR(VLOOKUP($K$4:$K$772,TABLAREF!$A$1:$C$4,3,1),"SIN DATO")</f>
        <v>MUY ALTO</v>
      </c>
    </row>
    <row r="261" spans="1:12" ht="15" customHeight="1" x14ac:dyDescent="0.25">
      <c r="A261" t="s">
        <v>1131</v>
      </c>
      <c r="B261" s="3">
        <v>45</v>
      </c>
      <c r="C261">
        <v>1</v>
      </c>
      <c r="D261" s="1">
        <v>0</v>
      </c>
      <c r="E261" s="24">
        <v>1</v>
      </c>
      <c r="F261" s="20">
        <v>0</v>
      </c>
      <c r="G261" s="49">
        <v>122</v>
      </c>
      <c r="H261" s="24">
        <v>200</v>
      </c>
      <c r="I261" s="5">
        <v>88</v>
      </c>
      <c r="J261" s="19">
        <f t="shared" ref="J261:J324" si="8">100*(1-EXP(-EXP((LN(10)-(15.5305+(28.4441*(1-C261))+(-1.4792*LN(B261))+(0*LN(B261)*LN(B261))+(-14.4588*LN(B261)*(1-C261))+(1.8515*LN(B261)*LN(B261)*(1-C261))+(-0.9119*LN(G261))+(-0.2767*D261)+(-0.7181*LN((H261* 0.02586)/ (I261* 0.02586)))+(-0.1759*E261)+(-0.1999*E261*(1-C261))+(-0.5865*F261)+(0*F261*C261)))/(EXP(0.9145)*EXP(-0.2784*(15.5305+(28.4441*(1-C261))+(-1.4792*LN(B261))+(0*LN(B261)*LN(B261))+(-14.4588*LN(B261)*(1-C261))+(1.8515*LN(B261)*LN(B261)*(1-C261))+(-0.9119*LN(G261))+(-0.2767*D261)+(-0.7181*LN((H261* 0.02586)/ (I261* 0.02586)))+(-0.1759*E261)+(-0.1999*E261*(1-C261))+(-0.5865*F261)+(0*F261*C261)))))))</f>
        <v>2.4691883097087586</v>
      </c>
      <c r="K261" s="19">
        <f t="shared" ref="K261:K324" si="9">ROUND(J261,0)</f>
        <v>2</v>
      </c>
      <c r="L261" s="14" t="str">
        <f>IFERROR(VLOOKUP($K$4:$K$772,TABLAREF!$A$1:$C$4,3,1),"SIN DATO")</f>
        <v>LATENTE</v>
      </c>
    </row>
    <row r="262" spans="1:12" ht="15" customHeight="1" x14ac:dyDescent="0.25">
      <c r="A262" t="s">
        <v>1132</v>
      </c>
      <c r="B262" s="3">
        <v>42</v>
      </c>
      <c r="C262">
        <v>2</v>
      </c>
      <c r="D262" s="1">
        <v>0</v>
      </c>
      <c r="E262" s="24">
        <v>0</v>
      </c>
      <c r="F262" s="20">
        <v>0</v>
      </c>
      <c r="G262" s="49">
        <v>122</v>
      </c>
      <c r="H262" s="24">
        <v>199</v>
      </c>
      <c r="I262" s="5">
        <v>56</v>
      </c>
      <c r="J262" s="19">
        <f t="shared" si="8"/>
        <v>5.078020142313056</v>
      </c>
      <c r="K262" s="19">
        <f t="shared" si="9"/>
        <v>5</v>
      </c>
      <c r="L262" s="14" t="str">
        <f>IFERROR(VLOOKUP($K$4:$K$772,TABLAREF!$A$1:$C$4,3,1),"SIN DATO")</f>
        <v>LATENTE</v>
      </c>
    </row>
    <row r="263" spans="1:12" ht="15" customHeight="1" x14ac:dyDescent="0.25">
      <c r="A263" t="s">
        <v>1133</v>
      </c>
      <c r="B263" s="3">
        <v>60</v>
      </c>
      <c r="C263">
        <v>2</v>
      </c>
      <c r="D263" s="1">
        <v>0</v>
      </c>
      <c r="E263" s="24">
        <v>0</v>
      </c>
      <c r="F263" s="20">
        <v>0</v>
      </c>
      <c r="G263" s="49">
        <v>140</v>
      </c>
      <c r="H263" s="24">
        <v>218</v>
      </c>
      <c r="I263" s="5">
        <v>43.3</v>
      </c>
      <c r="J263" s="19">
        <f t="shared" si="8"/>
        <v>23.727295614233622</v>
      </c>
      <c r="K263" s="19">
        <f t="shared" si="9"/>
        <v>24</v>
      </c>
      <c r="L263" s="14" t="str">
        <f>IFERROR(VLOOKUP($K$4:$K$772,TABLAREF!$A$1:$C$4,3,1),"SIN DATO")</f>
        <v>ALTO</v>
      </c>
    </row>
    <row r="264" spans="1:12" ht="15" customHeight="1" x14ac:dyDescent="0.25">
      <c r="A264" t="s">
        <v>1134</v>
      </c>
      <c r="B264" s="3">
        <v>51</v>
      </c>
      <c r="C264">
        <v>2</v>
      </c>
      <c r="D264" s="1">
        <v>0</v>
      </c>
      <c r="E264" s="24">
        <v>0</v>
      </c>
      <c r="F264" s="20">
        <v>0</v>
      </c>
      <c r="G264" s="49">
        <v>150</v>
      </c>
      <c r="H264" s="24">
        <v>220</v>
      </c>
      <c r="I264" s="5">
        <v>49</v>
      </c>
      <c r="J264" s="19">
        <f t="shared" si="8"/>
        <v>15.093672034214112</v>
      </c>
      <c r="K264" s="19">
        <f t="shared" si="9"/>
        <v>15</v>
      </c>
      <c r="L264" s="14" t="str">
        <f>IFERROR(VLOOKUP($K$4:$K$772,TABLAREF!$A$1:$C$4,3,1),"SIN DATO")</f>
        <v>INTERMEDIO</v>
      </c>
    </row>
    <row r="265" spans="1:12" ht="15" customHeight="1" x14ac:dyDescent="0.25">
      <c r="A265" t="s">
        <v>1136</v>
      </c>
      <c r="B265" s="3">
        <v>51</v>
      </c>
      <c r="C265">
        <v>2</v>
      </c>
      <c r="D265" s="1">
        <v>0</v>
      </c>
      <c r="E265" s="24">
        <v>0</v>
      </c>
      <c r="F265" s="20">
        <v>0</v>
      </c>
      <c r="G265" s="49">
        <v>150</v>
      </c>
      <c r="H265" s="24">
        <v>189</v>
      </c>
      <c r="I265" s="5">
        <v>48</v>
      </c>
      <c r="J265" s="19">
        <f t="shared" si="8"/>
        <v>12.997952164245275</v>
      </c>
      <c r="K265" s="19">
        <f t="shared" si="9"/>
        <v>13</v>
      </c>
      <c r="L265" s="14" t="str">
        <f>IFERROR(VLOOKUP($K$4:$K$772,TABLAREF!$A$1:$C$4,3,1),"SIN DATO")</f>
        <v>INTERMEDIO</v>
      </c>
    </row>
    <row r="266" spans="1:12" ht="15" customHeight="1" x14ac:dyDescent="0.25">
      <c r="A266" t="s">
        <v>1137</v>
      </c>
      <c r="B266" s="3">
        <v>56</v>
      </c>
      <c r="C266">
        <v>2</v>
      </c>
      <c r="D266" s="1">
        <v>0</v>
      </c>
      <c r="E266" s="24">
        <v>0</v>
      </c>
      <c r="F266" s="20">
        <v>0</v>
      </c>
      <c r="G266" s="49">
        <v>122</v>
      </c>
      <c r="H266" s="24">
        <v>167</v>
      </c>
      <c r="I266" s="5">
        <v>41</v>
      </c>
      <c r="J266" s="19">
        <f t="shared" si="8"/>
        <v>12.995333014819044</v>
      </c>
      <c r="K266" s="19">
        <f t="shared" si="9"/>
        <v>13</v>
      </c>
      <c r="L266" s="14" t="str">
        <f>IFERROR(VLOOKUP($K$4:$K$772,TABLAREF!$A$1:$C$4,3,1),"SIN DATO")</f>
        <v>INTERMEDIO</v>
      </c>
    </row>
    <row r="267" spans="1:12" ht="15" customHeight="1" x14ac:dyDescent="0.25">
      <c r="A267" t="s">
        <v>1138</v>
      </c>
      <c r="B267" s="3">
        <v>49</v>
      </c>
      <c r="C267">
        <v>2</v>
      </c>
      <c r="D267" s="1">
        <v>0</v>
      </c>
      <c r="E267" s="24">
        <v>0</v>
      </c>
      <c r="F267" s="20">
        <v>0</v>
      </c>
      <c r="G267" s="49">
        <v>120</v>
      </c>
      <c r="H267" s="24">
        <v>275</v>
      </c>
      <c r="I267" s="5">
        <v>50</v>
      </c>
      <c r="J267" s="19">
        <f t="shared" si="8"/>
        <v>12.500865921260985</v>
      </c>
      <c r="K267" s="19">
        <f t="shared" si="9"/>
        <v>13</v>
      </c>
      <c r="L267" s="14" t="str">
        <f>IFERROR(VLOOKUP($K$4:$K$772,TABLAREF!$A$1:$C$4,3,1),"SIN DATO")</f>
        <v>INTERMEDIO</v>
      </c>
    </row>
    <row r="268" spans="1:12" ht="15" customHeight="1" x14ac:dyDescent="0.25">
      <c r="A268" t="s">
        <v>1140</v>
      </c>
      <c r="B268" s="3">
        <v>61</v>
      </c>
      <c r="C268">
        <v>2</v>
      </c>
      <c r="D268" s="1">
        <v>0</v>
      </c>
      <c r="E268" s="24">
        <v>0</v>
      </c>
      <c r="F268" s="20">
        <v>0</v>
      </c>
      <c r="G268" s="49">
        <v>122</v>
      </c>
      <c r="H268" s="24">
        <v>199</v>
      </c>
      <c r="I268" s="5">
        <v>56</v>
      </c>
      <c r="J268" s="19">
        <f t="shared" si="8"/>
        <v>14.767896721348706</v>
      </c>
      <c r="K268" s="19">
        <f t="shared" si="9"/>
        <v>15</v>
      </c>
      <c r="L268" s="14" t="str">
        <f>IFERROR(VLOOKUP($K$4:$K$772,TABLAREF!$A$1:$C$4,3,1),"SIN DATO")</f>
        <v>INTERMEDIO</v>
      </c>
    </row>
    <row r="269" spans="1:12" ht="15" customHeight="1" x14ac:dyDescent="0.25">
      <c r="A269" t="s">
        <v>2685</v>
      </c>
      <c r="B269" s="3">
        <v>66</v>
      </c>
      <c r="C269">
        <v>2</v>
      </c>
      <c r="D269" s="1">
        <v>0</v>
      </c>
      <c r="E269" s="24">
        <v>0</v>
      </c>
      <c r="F269" s="20">
        <v>0</v>
      </c>
      <c r="G269" s="52">
        <v>120</v>
      </c>
      <c r="H269" s="24">
        <v>200</v>
      </c>
      <c r="I269" s="5">
        <v>88</v>
      </c>
      <c r="J269" s="19">
        <f t="shared" si="8"/>
        <v>11.613198423578808</v>
      </c>
      <c r="K269" s="19">
        <f t="shared" si="9"/>
        <v>12</v>
      </c>
      <c r="L269" s="14" t="str">
        <f>IFERROR(VLOOKUP($K$4:$K$772,TABLAREF!$A$1:$C$4,3,1),"SIN DATO")</f>
        <v>INTERMEDIO</v>
      </c>
    </row>
    <row r="270" spans="1:12" ht="15" customHeight="1" x14ac:dyDescent="0.25">
      <c r="A270" t="s">
        <v>2686</v>
      </c>
      <c r="B270" s="3">
        <v>39</v>
      </c>
      <c r="C270">
        <v>2</v>
      </c>
      <c r="D270" s="1">
        <v>0</v>
      </c>
      <c r="E270" s="24">
        <v>0</v>
      </c>
      <c r="F270" s="20">
        <v>0</v>
      </c>
      <c r="G270" s="49">
        <v>120</v>
      </c>
      <c r="H270" s="24">
        <v>200</v>
      </c>
      <c r="I270" s="5">
        <v>40</v>
      </c>
      <c r="J270" s="19">
        <f t="shared" si="8"/>
        <v>7.2927262394653862</v>
      </c>
      <c r="K270" s="19">
        <f t="shared" si="9"/>
        <v>7</v>
      </c>
      <c r="L270" s="14" t="str">
        <f>IFERROR(VLOOKUP($K$4:$K$772,TABLAREF!$A$1:$C$4,3,1),"SIN DATO")</f>
        <v>LATENTE</v>
      </c>
    </row>
    <row r="271" spans="1:12" ht="15" customHeight="1" x14ac:dyDescent="0.25">
      <c r="A271" t="s">
        <v>2687</v>
      </c>
      <c r="B271" s="3">
        <v>54</v>
      </c>
      <c r="C271">
        <v>2</v>
      </c>
      <c r="D271" s="1">
        <v>0</v>
      </c>
      <c r="E271" s="24">
        <v>0</v>
      </c>
      <c r="F271" s="20">
        <v>0</v>
      </c>
      <c r="G271" s="49">
        <v>130</v>
      </c>
      <c r="H271" s="24">
        <v>220</v>
      </c>
      <c r="I271" s="5">
        <v>49</v>
      </c>
      <c r="J271" s="19">
        <f t="shared" si="8"/>
        <v>14.312299160253994</v>
      </c>
      <c r="K271" s="19">
        <f t="shared" si="9"/>
        <v>14</v>
      </c>
      <c r="L271" s="14" t="str">
        <f>IFERROR(VLOOKUP($K$4:$K$772,TABLAREF!$A$1:$C$4,3,1),"SIN DATO")</f>
        <v>INTERMEDIO</v>
      </c>
    </row>
    <row r="272" spans="1:12" ht="15" customHeight="1" x14ac:dyDescent="0.25">
      <c r="A272" t="s">
        <v>2688</v>
      </c>
      <c r="B272" s="3">
        <v>57</v>
      </c>
      <c r="C272">
        <v>2</v>
      </c>
      <c r="D272" s="1">
        <v>0</v>
      </c>
      <c r="E272" s="24">
        <v>0</v>
      </c>
      <c r="F272" s="20">
        <v>0</v>
      </c>
      <c r="G272" s="49">
        <v>130</v>
      </c>
      <c r="H272" s="24">
        <v>212</v>
      </c>
      <c r="I272" s="5">
        <v>52.2</v>
      </c>
      <c r="J272" s="19">
        <f t="shared" si="8"/>
        <v>15.003465293178774</v>
      </c>
      <c r="K272" s="19">
        <f t="shared" si="9"/>
        <v>15</v>
      </c>
      <c r="L272" s="14" t="str">
        <f>IFERROR(VLOOKUP($K$4:$K$772,TABLAREF!$A$1:$C$4,3,1),"SIN DATO")</f>
        <v>INTERMEDIO</v>
      </c>
    </row>
    <row r="273" spans="1:12" ht="15" customHeight="1" x14ac:dyDescent="0.25">
      <c r="A273" t="s">
        <v>2689</v>
      </c>
      <c r="B273" s="3">
        <v>71</v>
      </c>
      <c r="C273">
        <v>2</v>
      </c>
      <c r="D273" s="1">
        <v>0</v>
      </c>
      <c r="E273" s="24">
        <v>0</v>
      </c>
      <c r="F273" s="20">
        <v>0</v>
      </c>
      <c r="G273" s="49">
        <v>130</v>
      </c>
      <c r="H273" s="24">
        <v>180</v>
      </c>
      <c r="I273" s="5">
        <v>53</v>
      </c>
      <c r="J273" s="19">
        <f t="shared" si="8"/>
        <v>25.821378605903146</v>
      </c>
      <c r="K273" s="19">
        <f t="shared" si="9"/>
        <v>26</v>
      </c>
      <c r="L273" s="14" t="str">
        <f>IFERROR(VLOOKUP($K$4:$K$772,TABLAREF!$A$1:$C$4,3,1),"SIN DATO")</f>
        <v>MUY ALTO</v>
      </c>
    </row>
    <row r="274" spans="1:12" ht="15" customHeight="1" x14ac:dyDescent="0.25">
      <c r="A274" t="s">
        <v>2690</v>
      </c>
      <c r="B274" s="3">
        <v>51</v>
      </c>
      <c r="C274">
        <v>1</v>
      </c>
      <c r="D274" s="1">
        <v>0</v>
      </c>
      <c r="E274" s="24">
        <v>0</v>
      </c>
      <c r="F274" s="20">
        <v>0</v>
      </c>
      <c r="G274" s="49">
        <v>130</v>
      </c>
      <c r="H274" s="24">
        <v>200</v>
      </c>
      <c r="I274" s="5">
        <v>88</v>
      </c>
      <c r="J274" s="19">
        <f t="shared" si="8"/>
        <v>2.912926274929184</v>
      </c>
      <c r="K274" s="19">
        <f t="shared" si="9"/>
        <v>3</v>
      </c>
      <c r="L274" s="14" t="str">
        <f>IFERROR(VLOOKUP($K$4:$K$772,TABLAREF!$A$1:$C$4,3,1),"SIN DATO")</f>
        <v>LATENTE</v>
      </c>
    </row>
    <row r="275" spans="1:12" ht="15" customHeight="1" x14ac:dyDescent="0.25">
      <c r="A275" t="s">
        <v>2691</v>
      </c>
      <c r="B275" s="3">
        <v>59</v>
      </c>
      <c r="C275">
        <v>2</v>
      </c>
      <c r="D275" s="1">
        <v>0</v>
      </c>
      <c r="E275" s="24">
        <v>0</v>
      </c>
      <c r="F275" s="20">
        <v>0</v>
      </c>
      <c r="G275" s="49">
        <v>130</v>
      </c>
      <c r="H275" s="24">
        <v>200</v>
      </c>
      <c r="I275" s="5">
        <v>88</v>
      </c>
      <c r="J275" s="19">
        <f t="shared" si="8"/>
        <v>8.2936904461151979</v>
      </c>
      <c r="K275" s="19">
        <f t="shared" si="9"/>
        <v>8</v>
      </c>
      <c r="L275" s="14" t="str">
        <f>IFERROR(VLOOKUP($K$4:$K$772,TABLAREF!$A$1:$C$4,3,1),"SIN DATO")</f>
        <v>LATENTE</v>
      </c>
    </row>
    <row r="276" spans="1:12" ht="15" customHeight="1" x14ac:dyDescent="0.25">
      <c r="A276" t="s">
        <v>2692</v>
      </c>
      <c r="B276" s="3">
        <v>58</v>
      </c>
      <c r="C276">
        <v>1</v>
      </c>
      <c r="D276" s="1">
        <v>0</v>
      </c>
      <c r="E276" s="24">
        <v>0</v>
      </c>
      <c r="F276" s="20">
        <v>0</v>
      </c>
      <c r="G276" s="49">
        <v>130</v>
      </c>
      <c r="H276" s="24">
        <v>199</v>
      </c>
      <c r="I276" s="5">
        <v>56</v>
      </c>
      <c r="J276" s="19">
        <f t="shared" si="8"/>
        <v>8.6796765247195484</v>
      </c>
      <c r="K276" s="19">
        <f t="shared" si="9"/>
        <v>9</v>
      </c>
      <c r="L276" s="14" t="str">
        <f>IFERROR(VLOOKUP($K$4:$K$772,TABLAREF!$A$1:$C$4,3,1),"SIN DATO")</f>
        <v>LATENTE</v>
      </c>
    </row>
    <row r="277" spans="1:12" ht="15" customHeight="1" x14ac:dyDescent="0.25">
      <c r="A277" t="s">
        <v>2693</v>
      </c>
      <c r="B277" s="3">
        <v>47</v>
      </c>
      <c r="C277">
        <v>2</v>
      </c>
      <c r="D277" s="1">
        <v>0</v>
      </c>
      <c r="E277" s="24">
        <v>0</v>
      </c>
      <c r="F277" s="20">
        <v>0</v>
      </c>
      <c r="G277" s="49">
        <v>130</v>
      </c>
      <c r="H277" s="24">
        <v>999</v>
      </c>
      <c r="I277" s="5"/>
      <c r="J277" s="19" t="e">
        <f t="shared" si="8"/>
        <v>#DIV/0!</v>
      </c>
      <c r="K277" s="19" t="e">
        <f t="shared" si="9"/>
        <v>#DIV/0!</v>
      </c>
      <c r="L277" s="14" t="str">
        <f>IFERROR(VLOOKUP($K$4:$K$772,TABLAREF!$A$1:$C$4,3,1),"SIN DATO")</f>
        <v>SIN DATO</v>
      </c>
    </row>
    <row r="278" spans="1:12" ht="15" customHeight="1" x14ac:dyDescent="0.25">
      <c r="A278" t="s">
        <v>2694</v>
      </c>
      <c r="B278" s="3">
        <v>47</v>
      </c>
      <c r="C278">
        <v>2</v>
      </c>
      <c r="D278" s="1">
        <v>0</v>
      </c>
      <c r="E278" s="24">
        <v>0</v>
      </c>
      <c r="F278" s="20">
        <v>0</v>
      </c>
      <c r="G278" s="49">
        <v>120</v>
      </c>
      <c r="H278" s="24">
        <v>999</v>
      </c>
      <c r="I278" s="5"/>
      <c r="J278" s="19" t="e">
        <f t="shared" si="8"/>
        <v>#DIV/0!</v>
      </c>
      <c r="K278" s="19" t="e">
        <f t="shared" si="9"/>
        <v>#DIV/0!</v>
      </c>
      <c r="L278" s="14" t="str">
        <f>IFERROR(VLOOKUP($K$4:$K$772,TABLAREF!$A$1:$C$4,3,1),"SIN DATO")</f>
        <v>SIN DATO</v>
      </c>
    </row>
    <row r="279" spans="1:12" ht="15" customHeight="1" x14ac:dyDescent="0.25">
      <c r="A279" t="s">
        <v>2695</v>
      </c>
      <c r="B279" s="3">
        <v>53</v>
      </c>
      <c r="C279">
        <v>2</v>
      </c>
      <c r="D279" s="1">
        <v>0</v>
      </c>
      <c r="E279" s="24">
        <v>1</v>
      </c>
      <c r="F279" s="20">
        <v>0</v>
      </c>
      <c r="G279" s="49">
        <v>120</v>
      </c>
      <c r="H279" s="24">
        <v>999</v>
      </c>
      <c r="I279" s="5"/>
      <c r="J279" s="19" t="e">
        <f t="shared" si="8"/>
        <v>#DIV/0!</v>
      </c>
      <c r="K279" s="19" t="e">
        <f t="shared" si="9"/>
        <v>#DIV/0!</v>
      </c>
      <c r="L279" s="14" t="str">
        <f>IFERROR(VLOOKUP($K$4:$K$772,TABLAREF!$A$1:$C$4,3,1),"SIN DATO")</f>
        <v>SIN DATO</v>
      </c>
    </row>
    <row r="280" spans="1:12" ht="15" customHeight="1" x14ac:dyDescent="0.25">
      <c r="A280" t="s">
        <v>2696</v>
      </c>
      <c r="B280" s="3">
        <v>47</v>
      </c>
      <c r="C280">
        <v>1</v>
      </c>
      <c r="D280" s="1">
        <v>0</v>
      </c>
      <c r="E280" s="24">
        <v>0</v>
      </c>
      <c r="F280" s="20">
        <v>0</v>
      </c>
      <c r="G280" s="49">
        <v>140</v>
      </c>
      <c r="H280" s="24">
        <v>999</v>
      </c>
      <c r="I280" s="5"/>
      <c r="J280" s="19" t="e">
        <f t="shared" si="8"/>
        <v>#DIV/0!</v>
      </c>
      <c r="K280" s="19" t="e">
        <f t="shared" si="9"/>
        <v>#DIV/0!</v>
      </c>
      <c r="L280" s="14" t="str">
        <f>IFERROR(VLOOKUP($K$4:$K$772,TABLAREF!$A$1:$C$4,3,1),"SIN DATO")</f>
        <v>SIN DATO</v>
      </c>
    </row>
    <row r="281" spans="1:12" ht="15" customHeight="1" x14ac:dyDescent="0.25">
      <c r="A281" t="s">
        <v>2697</v>
      </c>
      <c r="B281" s="3">
        <v>48</v>
      </c>
      <c r="C281">
        <v>1</v>
      </c>
      <c r="D281" s="1">
        <v>0</v>
      </c>
      <c r="E281" s="24">
        <v>1</v>
      </c>
      <c r="F281" s="20">
        <v>0</v>
      </c>
      <c r="G281" s="49">
        <v>130</v>
      </c>
      <c r="H281" s="24">
        <v>999</v>
      </c>
      <c r="I281" s="5"/>
      <c r="J281" s="19" t="e">
        <f t="shared" si="8"/>
        <v>#DIV/0!</v>
      </c>
      <c r="K281" s="19" t="e">
        <f t="shared" si="9"/>
        <v>#DIV/0!</v>
      </c>
      <c r="L281" s="14" t="str">
        <f>IFERROR(VLOOKUP($K$4:$K$772,TABLAREF!$A$1:$C$4,3,1),"SIN DATO")</f>
        <v>SIN DATO</v>
      </c>
    </row>
    <row r="282" spans="1:12" ht="15" customHeight="1" x14ac:dyDescent="0.25">
      <c r="A282" t="s">
        <v>2698</v>
      </c>
      <c r="B282" s="3">
        <v>49</v>
      </c>
      <c r="C282">
        <v>2</v>
      </c>
      <c r="D282" s="1">
        <v>0</v>
      </c>
      <c r="E282" s="24">
        <v>0</v>
      </c>
      <c r="F282" s="20">
        <v>0</v>
      </c>
      <c r="G282" s="49">
        <v>120</v>
      </c>
      <c r="H282" s="24">
        <v>999</v>
      </c>
      <c r="I282" s="5"/>
      <c r="J282" s="19" t="e">
        <f t="shared" si="8"/>
        <v>#DIV/0!</v>
      </c>
      <c r="K282" s="19" t="e">
        <f t="shared" si="9"/>
        <v>#DIV/0!</v>
      </c>
      <c r="L282" s="14" t="str">
        <f>IFERROR(VLOOKUP($K$4:$K$772,TABLAREF!$A$1:$C$4,3,1),"SIN DATO")</f>
        <v>SIN DATO</v>
      </c>
    </row>
    <row r="283" spans="1:12" ht="15" customHeight="1" x14ac:dyDescent="0.25">
      <c r="A283" t="s">
        <v>2699</v>
      </c>
      <c r="B283" s="3">
        <v>69</v>
      </c>
      <c r="C283">
        <v>1</v>
      </c>
      <c r="D283" s="1">
        <v>0</v>
      </c>
      <c r="E283" s="24">
        <v>0</v>
      </c>
      <c r="F283" s="20">
        <v>0</v>
      </c>
      <c r="G283" s="49">
        <v>119</v>
      </c>
      <c r="H283" s="24">
        <v>999</v>
      </c>
      <c r="I283" s="5"/>
      <c r="J283" s="19" t="e">
        <f t="shared" si="8"/>
        <v>#DIV/0!</v>
      </c>
      <c r="K283" s="19" t="e">
        <f t="shared" si="9"/>
        <v>#DIV/0!</v>
      </c>
      <c r="L283" s="14" t="str">
        <f>IFERROR(VLOOKUP($K$4:$K$772,TABLAREF!$A$1:$C$4,3,1),"SIN DATO")</f>
        <v>SIN DATO</v>
      </c>
    </row>
    <row r="284" spans="1:12" ht="15" customHeight="1" x14ac:dyDescent="0.25">
      <c r="A284" t="s">
        <v>696</v>
      </c>
      <c r="B284" s="3">
        <v>71</v>
      </c>
      <c r="C284">
        <v>1</v>
      </c>
      <c r="D284" s="1">
        <v>0</v>
      </c>
      <c r="E284" s="24">
        <v>0</v>
      </c>
      <c r="F284" s="20">
        <v>0</v>
      </c>
      <c r="G284" s="49">
        <v>130</v>
      </c>
      <c r="H284" s="24">
        <v>115</v>
      </c>
      <c r="I284" s="5">
        <v>30</v>
      </c>
      <c r="J284" s="19">
        <f t="shared" si="8"/>
        <v>15.752574749626103</v>
      </c>
      <c r="K284" s="19">
        <f t="shared" si="9"/>
        <v>16</v>
      </c>
      <c r="L284" s="14" t="str">
        <f>IFERROR(VLOOKUP($K$4:$K$772,TABLAREF!$A$1:$C$4,3,1),"SIN DATO")</f>
        <v>INTERMEDIO</v>
      </c>
    </row>
    <row r="285" spans="1:12" ht="15" customHeight="1" x14ac:dyDescent="0.25">
      <c r="A285" t="s">
        <v>698</v>
      </c>
      <c r="B285" s="3">
        <v>78</v>
      </c>
      <c r="C285">
        <v>1</v>
      </c>
      <c r="D285" s="1">
        <v>0</v>
      </c>
      <c r="E285" s="24">
        <v>0</v>
      </c>
      <c r="F285" s="20">
        <v>0</v>
      </c>
      <c r="G285" s="49">
        <v>120</v>
      </c>
      <c r="H285" s="24">
        <v>235.2</v>
      </c>
      <c r="I285" s="5">
        <v>52.7</v>
      </c>
      <c r="J285" s="19">
        <f t="shared" si="8"/>
        <v>20.253649549223852</v>
      </c>
      <c r="K285" s="19">
        <f t="shared" si="9"/>
        <v>20</v>
      </c>
      <c r="L285" s="14" t="str">
        <f>IFERROR(VLOOKUP($K$4:$K$772,TABLAREF!$A$1:$C$4,3,1),"SIN DATO")</f>
        <v>ALTO</v>
      </c>
    </row>
    <row r="286" spans="1:12" ht="15" customHeight="1" x14ac:dyDescent="0.25">
      <c r="A286" t="s">
        <v>2700</v>
      </c>
      <c r="B286" s="3">
        <v>70</v>
      </c>
      <c r="C286">
        <v>1</v>
      </c>
      <c r="D286" s="1">
        <v>0</v>
      </c>
      <c r="E286" s="24">
        <v>1</v>
      </c>
      <c r="F286" s="20">
        <v>0</v>
      </c>
      <c r="G286" s="49">
        <v>130</v>
      </c>
      <c r="H286" s="24">
        <v>131.30000000000001</v>
      </c>
      <c r="I286" s="5">
        <v>25.9</v>
      </c>
      <c r="J286" s="19">
        <f t="shared" si="8"/>
        <v>25.488984261911916</v>
      </c>
      <c r="K286" s="19">
        <f t="shared" si="9"/>
        <v>25</v>
      </c>
      <c r="L286" s="14" t="str">
        <f>IFERROR(VLOOKUP($K$4:$K$772,TABLAREF!$A$1:$C$4,3,1),"SIN DATO")</f>
        <v>MUY ALTO</v>
      </c>
    </row>
    <row r="287" spans="1:12" ht="15" customHeight="1" x14ac:dyDescent="0.25">
      <c r="A287" t="s">
        <v>700</v>
      </c>
      <c r="B287" s="3">
        <v>72</v>
      </c>
      <c r="C287">
        <v>1</v>
      </c>
      <c r="D287" s="1">
        <v>0</v>
      </c>
      <c r="E287" s="24">
        <v>0</v>
      </c>
      <c r="F287" s="20">
        <v>0</v>
      </c>
      <c r="G287" s="49">
        <v>120</v>
      </c>
      <c r="H287" s="24"/>
      <c r="I287" s="5"/>
      <c r="J287" s="19" t="e">
        <f t="shared" si="8"/>
        <v>#DIV/0!</v>
      </c>
      <c r="K287" s="19" t="e">
        <f t="shared" si="9"/>
        <v>#DIV/0!</v>
      </c>
      <c r="L287" s="14" t="str">
        <f>IFERROR(VLOOKUP($K$4:$K$772,TABLAREF!$A$1:$C$4,3,1),"SIN DATO")</f>
        <v>SIN DATO</v>
      </c>
    </row>
    <row r="288" spans="1:12" ht="15" customHeight="1" x14ac:dyDescent="0.25">
      <c r="A288" t="s">
        <v>701</v>
      </c>
      <c r="B288" s="3">
        <v>60</v>
      </c>
      <c r="C288">
        <v>1</v>
      </c>
      <c r="D288" s="1">
        <v>0</v>
      </c>
      <c r="E288" s="24">
        <v>0</v>
      </c>
      <c r="F288" s="20">
        <v>0</v>
      </c>
      <c r="G288" s="49">
        <v>130</v>
      </c>
      <c r="H288" s="24">
        <v>142</v>
      </c>
      <c r="I288" s="5">
        <v>38</v>
      </c>
      <c r="J288" s="19">
        <f t="shared" si="8"/>
        <v>10.153395671048226</v>
      </c>
      <c r="K288" s="19">
        <f t="shared" si="9"/>
        <v>10</v>
      </c>
      <c r="L288" s="14" t="str">
        <f>IFERROR(VLOOKUP($K$4:$K$772,TABLAREF!$A$1:$C$4,3,1),"SIN DATO")</f>
        <v>LATENTE</v>
      </c>
    </row>
    <row r="289" spans="1:12" ht="15" customHeight="1" x14ac:dyDescent="0.25">
      <c r="A289" t="s">
        <v>2701</v>
      </c>
      <c r="B289" s="3">
        <v>64</v>
      </c>
      <c r="C289">
        <v>1</v>
      </c>
      <c r="D289" s="1">
        <v>0</v>
      </c>
      <c r="E289" s="24">
        <v>1</v>
      </c>
      <c r="F289" s="20">
        <v>0</v>
      </c>
      <c r="G289" s="49">
        <v>125</v>
      </c>
      <c r="H289" s="24">
        <v>208</v>
      </c>
      <c r="I289" s="5">
        <v>33</v>
      </c>
      <c r="J289" s="19">
        <f t="shared" si="8"/>
        <v>25.126058732848033</v>
      </c>
      <c r="K289" s="19">
        <f t="shared" si="9"/>
        <v>25</v>
      </c>
      <c r="L289" s="14" t="str">
        <f>IFERROR(VLOOKUP($K$4:$K$772,TABLAREF!$A$1:$C$4,3,1),"SIN DATO")</f>
        <v>MUY ALTO</v>
      </c>
    </row>
    <row r="290" spans="1:12" ht="15" customHeight="1" x14ac:dyDescent="0.25">
      <c r="A290" t="s">
        <v>703</v>
      </c>
      <c r="B290" s="3">
        <v>82</v>
      </c>
      <c r="C290">
        <v>1</v>
      </c>
      <c r="D290" s="1">
        <v>0</v>
      </c>
      <c r="E290" s="24">
        <v>0</v>
      </c>
      <c r="F290" s="20">
        <v>0</v>
      </c>
      <c r="G290" s="49">
        <v>120</v>
      </c>
      <c r="H290" s="24">
        <v>192.9</v>
      </c>
      <c r="I290" s="5">
        <v>32.200000000000003</v>
      </c>
      <c r="J290" s="19">
        <f t="shared" si="8"/>
        <v>28.773425341958092</v>
      </c>
      <c r="K290" s="19">
        <f t="shared" si="9"/>
        <v>29</v>
      </c>
      <c r="L290" s="14" t="str">
        <f>IFERROR(VLOOKUP($K$4:$K$772,TABLAREF!$A$1:$C$4,3,1),"SIN DATO")</f>
        <v>MUY ALTO</v>
      </c>
    </row>
    <row r="291" spans="1:12" ht="15" customHeight="1" x14ac:dyDescent="0.25">
      <c r="A291" t="s">
        <v>704</v>
      </c>
      <c r="B291" s="3">
        <v>80</v>
      </c>
      <c r="C291">
        <v>2</v>
      </c>
      <c r="D291" s="1">
        <v>0</v>
      </c>
      <c r="E291" s="24">
        <v>0</v>
      </c>
      <c r="F291" s="20">
        <v>0</v>
      </c>
      <c r="G291" s="49">
        <v>120</v>
      </c>
      <c r="H291" s="24">
        <v>172</v>
      </c>
      <c r="I291" s="5">
        <v>50</v>
      </c>
      <c r="J291" s="19">
        <f t="shared" si="8"/>
        <v>35.473542840763294</v>
      </c>
      <c r="K291" s="19">
        <f t="shared" si="9"/>
        <v>35</v>
      </c>
      <c r="L291" s="14" t="str">
        <f>IFERROR(VLOOKUP($K$4:$K$772,TABLAREF!$A$1:$C$4,3,1),"SIN DATO")</f>
        <v>MUY ALTO</v>
      </c>
    </row>
    <row r="292" spans="1:12" ht="15" customHeight="1" x14ac:dyDescent="0.25">
      <c r="A292" t="s">
        <v>705</v>
      </c>
      <c r="B292" s="3">
        <v>72</v>
      </c>
      <c r="C292">
        <v>2</v>
      </c>
      <c r="D292" s="1">
        <v>0</v>
      </c>
      <c r="E292" s="24">
        <v>1</v>
      </c>
      <c r="F292" s="20">
        <v>0</v>
      </c>
      <c r="G292" s="49">
        <v>130</v>
      </c>
      <c r="H292" s="24">
        <v>177.7</v>
      </c>
      <c r="I292" s="5">
        <v>56.5</v>
      </c>
      <c r="J292" s="19">
        <f t="shared" si="8"/>
        <v>24.619274169584749</v>
      </c>
      <c r="K292" s="19">
        <f t="shared" si="9"/>
        <v>25</v>
      </c>
      <c r="L292" s="14" t="str">
        <f>IFERROR(VLOOKUP($K$4:$K$772,TABLAREF!$A$1:$C$4,3,1),"SIN DATO")</f>
        <v>MUY ALTO</v>
      </c>
    </row>
    <row r="293" spans="1:12" ht="15" customHeight="1" x14ac:dyDescent="0.25">
      <c r="A293" t="s">
        <v>706</v>
      </c>
      <c r="B293" s="3">
        <v>70</v>
      </c>
      <c r="C293">
        <v>2</v>
      </c>
      <c r="D293" s="1">
        <v>0</v>
      </c>
      <c r="E293" s="24">
        <v>0</v>
      </c>
      <c r="F293" s="20">
        <v>0</v>
      </c>
      <c r="G293" s="49">
        <v>130</v>
      </c>
      <c r="H293" s="24">
        <v>240</v>
      </c>
      <c r="I293" s="5">
        <v>51</v>
      </c>
      <c r="J293" s="19">
        <f t="shared" si="8"/>
        <v>32.044600476200934</v>
      </c>
      <c r="K293" s="19">
        <f t="shared" si="9"/>
        <v>32</v>
      </c>
      <c r="L293" s="14" t="str">
        <f>IFERROR(VLOOKUP($K$4:$K$772,TABLAREF!$A$1:$C$4,3,1),"SIN DATO")</f>
        <v>MUY ALTO</v>
      </c>
    </row>
    <row r="294" spans="1:12" ht="15" customHeight="1" x14ac:dyDescent="0.25">
      <c r="A294" t="s">
        <v>707</v>
      </c>
      <c r="B294" s="3">
        <v>72</v>
      </c>
      <c r="C294">
        <v>2</v>
      </c>
      <c r="D294" s="1">
        <v>0</v>
      </c>
      <c r="E294" s="24">
        <v>1</v>
      </c>
      <c r="F294" s="20">
        <v>0</v>
      </c>
      <c r="G294" s="49">
        <v>180</v>
      </c>
      <c r="H294" s="24">
        <v>160</v>
      </c>
      <c r="I294" s="5">
        <v>34</v>
      </c>
      <c r="J294" s="19">
        <f t="shared" si="8"/>
        <v>43.981935437996079</v>
      </c>
      <c r="K294" s="19">
        <f t="shared" si="9"/>
        <v>44</v>
      </c>
      <c r="L294" s="14" t="str">
        <f>IFERROR(VLOOKUP($K$4:$K$772,TABLAREF!$A$1:$C$4,3,1),"SIN DATO")</f>
        <v>MUY ALTO</v>
      </c>
    </row>
    <row r="295" spans="1:12" ht="15" customHeight="1" x14ac:dyDescent="0.25">
      <c r="A295" t="s">
        <v>708</v>
      </c>
      <c r="B295" s="3">
        <v>67</v>
      </c>
      <c r="C295">
        <v>2</v>
      </c>
      <c r="D295" s="1">
        <v>0</v>
      </c>
      <c r="E295" s="24">
        <v>1</v>
      </c>
      <c r="F295" s="20">
        <v>0</v>
      </c>
      <c r="G295" s="49">
        <v>130</v>
      </c>
      <c r="H295" s="24">
        <v>144</v>
      </c>
      <c r="I295" s="5">
        <v>45</v>
      </c>
      <c r="J295" s="19">
        <f t="shared" si="8"/>
        <v>19.386251216862625</v>
      </c>
      <c r="K295" s="19">
        <f t="shared" si="9"/>
        <v>19</v>
      </c>
      <c r="L295" s="14" t="str">
        <f>IFERROR(VLOOKUP($K$4:$K$772,TABLAREF!$A$1:$C$4,3,1),"SIN DATO")</f>
        <v>INTERMEDIO</v>
      </c>
    </row>
    <row r="296" spans="1:12" ht="15" customHeight="1" x14ac:dyDescent="0.25">
      <c r="A296" t="s">
        <v>709</v>
      </c>
      <c r="B296" s="3">
        <v>66</v>
      </c>
      <c r="C296">
        <v>2</v>
      </c>
      <c r="D296" s="1">
        <v>0</v>
      </c>
      <c r="E296" s="24">
        <v>0</v>
      </c>
      <c r="F296" s="20">
        <v>0</v>
      </c>
      <c r="G296" s="49">
        <v>140</v>
      </c>
      <c r="H296" s="24">
        <v>295</v>
      </c>
      <c r="I296" s="5">
        <v>46</v>
      </c>
      <c r="J296" s="19">
        <f t="shared" si="8"/>
        <v>36.547938557377478</v>
      </c>
      <c r="K296" s="19">
        <f t="shared" si="9"/>
        <v>37</v>
      </c>
      <c r="L296" s="14" t="str">
        <f>IFERROR(VLOOKUP($K$4:$K$772,TABLAREF!$A$1:$C$4,3,1),"SIN DATO")</f>
        <v>MUY ALTO</v>
      </c>
    </row>
    <row r="297" spans="1:12" ht="15" customHeight="1" x14ac:dyDescent="0.25">
      <c r="A297" t="s">
        <v>711</v>
      </c>
      <c r="B297" s="3">
        <v>68</v>
      </c>
      <c r="C297">
        <v>2</v>
      </c>
      <c r="D297" s="1">
        <v>0</v>
      </c>
      <c r="E297" s="24">
        <v>0</v>
      </c>
      <c r="F297" s="20">
        <v>0</v>
      </c>
      <c r="G297" s="49">
        <v>110</v>
      </c>
      <c r="H297" s="24">
        <v>274.89999999999998</v>
      </c>
      <c r="I297" s="5">
        <v>53.2</v>
      </c>
      <c r="J297" s="19">
        <f t="shared" si="8"/>
        <v>26.791642962597141</v>
      </c>
      <c r="K297" s="19">
        <f t="shared" si="9"/>
        <v>27</v>
      </c>
      <c r="L297" s="14" t="str">
        <f>IFERROR(VLOOKUP($K$4:$K$772,TABLAREF!$A$1:$C$4,3,1),"SIN DATO")</f>
        <v>MUY ALTO</v>
      </c>
    </row>
    <row r="298" spans="1:12" ht="15" customHeight="1" x14ac:dyDescent="0.25">
      <c r="A298" t="s">
        <v>712</v>
      </c>
      <c r="B298" s="3">
        <v>67</v>
      </c>
      <c r="C298">
        <v>2</v>
      </c>
      <c r="D298" s="1">
        <v>0</v>
      </c>
      <c r="E298" s="24">
        <v>0</v>
      </c>
      <c r="F298" s="20">
        <v>0</v>
      </c>
      <c r="G298" s="49">
        <v>150</v>
      </c>
      <c r="H298" s="24">
        <v>238</v>
      </c>
      <c r="I298" s="5">
        <v>59</v>
      </c>
      <c r="J298" s="19">
        <f t="shared" si="8"/>
        <v>28.883163343802355</v>
      </c>
      <c r="K298" s="19">
        <f t="shared" si="9"/>
        <v>29</v>
      </c>
      <c r="L298" s="14" t="str">
        <f>IFERROR(VLOOKUP($K$4:$K$772,TABLAREF!$A$1:$C$4,3,1),"SIN DATO")</f>
        <v>MUY ALTO</v>
      </c>
    </row>
    <row r="299" spans="1:12" ht="15" customHeight="1" x14ac:dyDescent="0.25">
      <c r="A299" t="s">
        <v>713</v>
      </c>
      <c r="B299" s="3">
        <v>62</v>
      </c>
      <c r="C299">
        <v>2</v>
      </c>
      <c r="D299" s="1">
        <v>0</v>
      </c>
      <c r="E299" s="24">
        <v>0</v>
      </c>
      <c r="F299" s="20">
        <v>0</v>
      </c>
      <c r="G299" s="49">
        <v>130</v>
      </c>
      <c r="H299" s="24">
        <v>345</v>
      </c>
      <c r="I299" s="5">
        <v>82</v>
      </c>
      <c r="J299" s="19">
        <f t="shared" si="8"/>
        <v>20.219922714599313</v>
      </c>
      <c r="K299" s="19">
        <f t="shared" si="9"/>
        <v>20</v>
      </c>
      <c r="L299" s="14" t="str">
        <f>IFERROR(VLOOKUP($K$4:$K$772,TABLAREF!$A$1:$C$4,3,1),"SIN DATO")</f>
        <v>ALTO</v>
      </c>
    </row>
    <row r="300" spans="1:12" ht="15" customHeight="1" x14ac:dyDescent="0.25">
      <c r="A300" t="s">
        <v>714</v>
      </c>
      <c r="B300" s="3">
        <v>63</v>
      </c>
      <c r="C300">
        <v>2</v>
      </c>
      <c r="D300" s="1">
        <v>0</v>
      </c>
      <c r="E300" s="24">
        <v>1</v>
      </c>
      <c r="F300" s="20">
        <v>0</v>
      </c>
      <c r="G300" s="49">
        <v>130</v>
      </c>
      <c r="H300" s="24">
        <v>162</v>
      </c>
      <c r="I300" s="5">
        <v>38</v>
      </c>
      <c r="J300" s="19">
        <f t="shared" si="8"/>
        <v>20.849400324420397</v>
      </c>
      <c r="K300" s="19">
        <f t="shared" si="9"/>
        <v>21</v>
      </c>
      <c r="L300" s="14" t="str">
        <f>IFERROR(VLOOKUP($K$4:$K$772,TABLAREF!$A$1:$C$4,3,1),"SIN DATO")</f>
        <v>ALTO</v>
      </c>
    </row>
    <row r="301" spans="1:12" ht="15" customHeight="1" x14ac:dyDescent="0.25">
      <c r="A301" t="s">
        <v>715</v>
      </c>
      <c r="B301" s="3">
        <v>62</v>
      </c>
      <c r="C301">
        <v>2</v>
      </c>
      <c r="D301" s="1">
        <v>0</v>
      </c>
      <c r="E301" s="24">
        <v>0</v>
      </c>
      <c r="F301" s="20">
        <v>0</v>
      </c>
      <c r="G301" s="49">
        <v>130</v>
      </c>
      <c r="H301" s="24">
        <v>265</v>
      </c>
      <c r="I301" s="5">
        <v>52.9</v>
      </c>
      <c r="J301" s="19">
        <f t="shared" si="8"/>
        <v>23.796866897377654</v>
      </c>
      <c r="K301" s="19">
        <f t="shared" si="9"/>
        <v>24</v>
      </c>
      <c r="L301" s="14" t="str">
        <f>IFERROR(VLOOKUP($K$4:$K$772,TABLAREF!$A$1:$C$4,3,1),"SIN DATO")</f>
        <v>ALTO</v>
      </c>
    </row>
    <row r="302" spans="1:12" ht="15" customHeight="1" x14ac:dyDescent="0.25">
      <c r="A302" t="s">
        <v>717</v>
      </c>
      <c r="B302" s="3">
        <v>57</v>
      </c>
      <c r="C302">
        <v>2</v>
      </c>
      <c r="D302" s="1">
        <v>0</v>
      </c>
      <c r="E302" s="24">
        <v>1</v>
      </c>
      <c r="F302" s="20">
        <v>0</v>
      </c>
      <c r="G302" s="49">
        <v>120</v>
      </c>
      <c r="H302" s="24">
        <v>228</v>
      </c>
      <c r="I302" s="5">
        <v>77</v>
      </c>
      <c r="J302" s="19">
        <f t="shared" si="8"/>
        <v>8.6446516149224486</v>
      </c>
      <c r="K302" s="19">
        <f t="shared" si="9"/>
        <v>9</v>
      </c>
      <c r="L302" s="14" t="str">
        <f>IFERROR(VLOOKUP($K$4:$K$772,TABLAREF!$A$1:$C$4,3,1),"SIN DATO")</f>
        <v>LATENTE</v>
      </c>
    </row>
    <row r="303" spans="1:12" ht="15" customHeight="1" x14ac:dyDescent="0.25">
      <c r="A303" t="s">
        <v>2702</v>
      </c>
      <c r="B303" s="3">
        <v>56</v>
      </c>
      <c r="C303">
        <v>2</v>
      </c>
      <c r="D303" s="1">
        <v>0</v>
      </c>
      <c r="E303" s="24">
        <v>1</v>
      </c>
      <c r="F303" s="20">
        <v>0</v>
      </c>
      <c r="G303" s="49">
        <v>125</v>
      </c>
      <c r="H303" s="24">
        <v>308</v>
      </c>
      <c r="I303" s="5">
        <v>49</v>
      </c>
      <c r="J303" s="19">
        <f t="shared" si="8"/>
        <v>20.585371250068938</v>
      </c>
      <c r="K303" s="19">
        <f t="shared" si="9"/>
        <v>21</v>
      </c>
      <c r="L303" s="14" t="str">
        <f>IFERROR(VLOOKUP($K$4:$K$772,TABLAREF!$A$1:$C$4,3,1),"SIN DATO")</f>
        <v>ALTO</v>
      </c>
    </row>
    <row r="304" spans="1:12" ht="15" customHeight="1" x14ac:dyDescent="0.25">
      <c r="A304" t="s">
        <v>1141</v>
      </c>
      <c r="B304" s="3">
        <v>54</v>
      </c>
      <c r="C304">
        <v>2</v>
      </c>
      <c r="D304" s="1">
        <v>0</v>
      </c>
      <c r="E304" s="24">
        <v>0</v>
      </c>
      <c r="F304" s="20">
        <v>0</v>
      </c>
      <c r="G304" s="49">
        <v>110</v>
      </c>
      <c r="H304" s="24">
        <v>122.9</v>
      </c>
      <c r="I304" s="5">
        <v>38.6</v>
      </c>
      <c r="J304" s="19">
        <f t="shared" si="8"/>
        <v>7.0602813314978867</v>
      </c>
      <c r="K304" s="19">
        <f t="shared" si="9"/>
        <v>7</v>
      </c>
      <c r="L304" s="14" t="str">
        <f>IFERROR(VLOOKUP($K$4:$K$772,TABLAREF!$A$1:$C$4,3,1),"SIN DATO")</f>
        <v>LATENTE</v>
      </c>
    </row>
    <row r="305" spans="1:12" ht="15" customHeight="1" x14ac:dyDescent="0.25">
      <c r="A305" t="s">
        <v>1142</v>
      </c>
      <c r="B305" s="3">
        <v>55</v>
      </c>
      <c r="C305">
        <v>2</v>
      </c>
      <c r="D305" s="1">
        <v>0</v>
      </c>
      <c r="E305" s="24">
        <v>1</v>
      </c>
      <c r="F305" s="20">
        <v>0</v>
      </c>
      <c r="G305" s="49">
        <v>130</v>
      </c>
      <c r="H305" s="24">
        <v>185.8</v>
      </c>
      <c r="I305" s="5">
        <v>37.1</v>
      </c>
      <c r="J305" s="19">
        <f t="shared" si="8"/>
        <v>16.376254776969347</v>
      </c>
      <c r="K305" s="19">
        <f t="shared" si="9"/>
        <v>16</v>
      </c>
      <c r="L305" s="14" t="str">
        <f>IFERROR(VLOOKUP($K$4:$K$772,TABLAREF!$A$1:$C$4,3,1),"SIN DATO")</f>
        <v>INTERMEDIO</v>
      </c>
    </row>
    <row r="306" spans="1:12" ht="15" customHeight="1" x14ac:dyDescent="0.25">
      <c r="A306" t="s">
        <v>1143</v>
      </c>
      <c r="B306" s="3">
        <v>53</v>
      </c>
      <c r="C306">
        <v>2</v>
      </c>
      <c r="D306" s="1">
        <v>0</v>
      </c>
      <c r="E306" s="24">
        <v>0</v>
      </c>
      <c r="F306" s="20">
        <v>0</v>
      </c>
      <c r="G306" s="49">
        <v>130</v>
      </c>
      <c r="H306" s="24">
        <v>238.4</v>
      </c>
      <c r="I306" s="5">
        <v>64.5</v>
      </c>
      <c r="J306" s="19">
        <f t="shared" si="8"/>
        <v>10.753720351009788</v>
      </c>
      <c r="K306" s="19">
        <f t="shared" si="9"/>
        <v>11</v>
      </c>
      <c r="L306" s="14" t="str">
        <f>IFERROR(VLOOKUP($K$4:$K$772,TABLAREF!$A$1:$C$4,3,1),"SIN DATO")</f>
        <v>INTERMEDIO</v>
      </c>
    </row>
    <row r="307" spans="1:12" ht="15" customHeight="1" x14ac:dyDescent="0.25">
      <c r="A307" t="s">
        <v>1144</v>
      </c>
      <c r="B307" s="3">
        <v>55</v>
      </c>
      <c r="C307">
        <v>2</v>
      </c>
      <c r="D307" s="1">
        <v>0</v>
      </c>
      <c r="E307" s="24">
        <v>1</v>
      </c>
      <c r="F307" s="20">
        <v>0</v>
      </c>
      <c r="G307" s="49">
        <v>130</v>
      </c>
      <c r="H307" s="24">
        <v>125</v>
      </c>
      <c r="I307" s="5">
        <v>33.4</v>
      </c>
      <c r="J307" s="19">
        <f t="shared" si="8"/>
        <v>11.743379237041129</v>
      </c>
      <c r="K307" s="19">
        <f t="shared" si="9"/>
        <v>12</v>
      </c>
      <c r="L307" s="14" t="str">
        <f>IFERROR(VLOOKUP($K$4:$K$772,TABLAREF!$A$1:$C$4,3,1),"SIN DATO")</f>
        <v>INTERMEDIO</v>
      </c>
    </row>
    <row r="308" spans="1:12" ht="15" customHeight="1" x14ac:dyDescent="0.25">
      <c r="A308" t="s">
        <v>1145</v>
      </c>
      <c r="B308" s="3">
        <v>51</v>
      </c>
      <c r="C308">
        <v>2</v>
      </c>
      <c r="D308" s="1">
        <v>0</v>
      </c>
      <c r="E308" s="24">
        <v>0</v>
      </c>
      <c r="F308" s="20">
        <v>0</v>
      </c>
      <c r="G308" s="49">
        <v>110</v>
      </c>
      <c r="H308" s="24">
        <v>183</v>
      </c>
      <c r="I308" s="5">
        <v>45.3</v>
      </c>
      <c r="J308" s="19">
        <f t="shared" si="8"/>
        <v>8.1565492895293126</v>
      </c>
      <c r="K308" s="19">
        <f t="shared" si="9"/>
        <v>8</v>
      </c>
      <c r="L308" s="14" t="str">
        <f>IFERROR(VLOOKUP($K$4:$K$772,TABLAREF!$A$1:$C$4,3,1),"SIN DATO")</f>
        <v>LATENTE</v>
      </c>
    </row>
    <row r="309" spans="1:12" ht="15" customHeight="1" x14ac:dyDescent="0.25">
      <c r="A309" t="s">
        <v>1146</v>
      </c>
      <c r="B309" s="3">
        <v>51</v>
      </c>
      <c r="C309">
        <v>2</v>
      </c>
      <c r="D309" s="1">
        <v>0</v>
      </c>
      <c r="E309" s="24">
        <v>0</v>
      </c>
      <c r="F309" s="20">
        <v>0</v>
      </c>
      <c r="G309" s="49">
        <v>130</v>
      </c>
      <c r="H309" s="24">
        <v>139.6</v>
      </c>
      <c r="I309" s="5">
        <v>41.2</v>
      </c>
      <c r="J309" s="19">
        <f t="shared" si="8"/>
        <v>8.5668450625298256</v>
      </c>
      <c r="K309" s="19">
        <f t="shared" si="9"/>
        <v>9</v>
      </c>
      <c r="L309" s="14" t="str">
        <f>IFERROR(VLOOKUP($K$4:$K$772,TABLAREF!$A$1:$C$4,3,1),"SIN DATO")</f>
        <v>LATENTE</v>
      </c>
    </row>
    <row r="310" spans="1:12" ht="15" customHeight="1" x14ac:dyDescent="0.25">
      <c r="A310" t="s">
        <v>2703</v>
      </c>
      <c r="B310" s="3">
        <v>49</v>
      </c>
      <c r="C310">
        <v>2</v>
      </c>
      <c r="D310" s="1">
        <v>0</v>
      </c>
      <c r="E310" s="24">
        <v>1</v>
      </c>
      <c r="F310" s="20">
        <v>0</v>
      </c>
      <c r="G310" s="49">
        <v>120</v>
      </c>
      <c r="H310" s="24">
        <v>174</v>
      </c>
      <c r="I310" s="5">
        <v>36</v>
      </c>
      <c r="J310" s="19">
        <f t="shared" si="8"/>
        <v>10.235736244512783</v>
      </c>
      <c r="K310" s="19">
        <f t="shared" si="9"/>
        <v>10</v>
      </c>
      <c r="L310" s="14" t="str">
        <f>IFERROR(VLOOKUP($K$4:$K$772,TABLAREF!$A$1:$C$4,3,1),"SIN DATO")</f>
        <v>LATENTE</v>
      </c>
    </row>
    <row r="311" spans="1:12" ht="15" customHeight="1" x14ac:dyDescent="0.25">
      <c r="A311" t="s">
        <v>1148</v>
      </c>
      <c r="B311" s="3">
        <v>76</v>
      </c>
      <c r="C311">
        <v>2</v>
      </c>
      <c r="D311" s="1">
        <v>0</v>
      </c>
      <c r="E311" s="24">
        <v>0</v>
      </c>
      <c r="F311" s="20">
        <v>0</v>
      </c>
      <c r="G311" s="49">
        <v>125</v>
      </c>
      <c r="H311" s="24">
        <v>182</v>
      </c>
      <c r="I311" s="5">
        <v>44</v>
      </c>
      <c r="J311" s="19">
        <f t="shared" si="8"/>
        <v>35.741389297597479</v>
      </c>
      <c r="K311" s="19">
        <f t="shared" si="9"/>
        <v>36</v>
      </c>
      <c r="L311" s="14" t="str">
        <f>IFERROR(VLOOKUP($K$4:$K$772,TABLAREF!$A$1:$C$4,3,1),"SIN DATO")</f>
        <v>MUY ALTO</v>
      </c>
    </row>
    <row r="312" spans="1:12" ht="15" customHeight="1" x14ac:dyDescent="0.25">
      <c r="A312" t="s">
        <v>1149</v>
      </c>
      <c r="B312" s="3">
        <v>69</v>
      </c>
      <c r="C312">
        <v>2</v>
      </c>
      <c r="D312" s="1">
        <v>0</v>
      </c>
      <c r="E312" s="24">
        <v>1</v>
      </c>
      <c r="F312" s="20">
        <v>0</v>
      </c>
      <c r="G312" s="49">
        <v>120</v>
      </c>
      <c r="H312" s="24">
        <v>236</v>
      </c>
      <c r="I312" s="5">
        <v>56</v>
      </c>
      <c r="J312" s="19">
        <f t="shared" si="8"/>
        <v>25.190809391821755</v>
      </c>
      <c r="K312" s="19">
        <f t="shared" si="9"/>
        <v>25</v>
      </c>
      <c r="L312" s="14" t="str">
        <f>IFERROR(VLOOKUP($K$4:$K$772,TABLAREF!$A$1:$C$4,3,1),"SIN DATO")</f>
        <v>MUY ALTO</v>
      </c>
    </row>
    <row r="313" spans="1:12" ht="15" customHeight="1" x14ac:dyDescent="0.25">
      <c r="A313" t="s">
        <v>1150</v>
      </c>
      <c r="B313" s="3">
        <v>63</v>
      </c>
      <c r="C313">
        <v>2</v>
      </c>
      <c r="D313" s="1">
        <v>0</v>
      </c>
      <c r="E313" s="24">
        <v>1</v>
      </c>
      <c r="F313" s="20">
        <v>0</v>
      </c>
      <c r="G313" s="49">
        <v>120</v>
      </c>
      <c r="H313" s="24">
        <v>146</v>
      </c>
      <c r="I313" s="5">
        <v>52</v>
      </c>
      <c r="J313" s="19">
        <f t="shared" si="8"/>
        <v>11.889052851876357</v>
      </c>
      <c r="K313" s="19">
        <f t="shared" si="9"/>
        <v>12</v>
      </c>
      <c r="L313" s="14" t="str">
        <f>IFERROR(VLOOKUP($K$4:$K$772,TABLAREF!$A$1:$C$4,3,1),"SIN DATO")</f>
        <v>INTERMEDIO</v>
      </c>
    </row>
    <row r="314" spans="1:12" ht="15" customHeight="1" x14ac:dyDescent="0.25">
      <c r="A314" t="s">
        <v>1151</v>
      </c>
      <c r="B314" s="3">
        <v>65</v>
      </c>
      <c r="C314">
        <v>2</v>
      </c>
      <c r="D314" s="1">
        <v>0</v>
      </c>
      <c r="E314" s="24">
        <v>0</v>
      </c>
      <c r="F314" s="20">
        <v>0</v>
      </c>
      <c r="G314" s="49">
        <v>120</v>
      </c>
      <c r="H314" s="24">
        <v>184</v>
      </c>
      <c r="I314" s="5">
        <v>19</v>
      </c>
      <c r="J314" s="19">
        <f t="shared" si="8"/>
        <v>40.546796971875153</v>
      </c>
      <c r="K314" s="19">
        <f t="shared" si="9"/>
        <v>41</v>
      </c>
      <c r="L314" s="14" t="str">
        <f>IFERROR(VLOOKUP($K$4:$K$772,TABLAREF!$A$1:$C$4,3,1),"SIN DATO")</f>
        <v>MUY ALTO</v>
      </c>
    </row>
    <row r="315" spans="1:12" ht="15" customHeight="1" x14ac:dyDescent="0.25">
      <c r="A315" t="s">
        <v>1152</v>
      </c>
      <c r="B315" s="3">
        <v>59</v>
      </c>
      <c r="C315">
        <v>2</v>
      </c>
      <c r="D315" s="1">
        <v>0</v>
      </c>
      <c r="E315" s="24">
        <v>0</v>
      </c>
      <c r="F315" s="20">
        <v>0</v>
      </c>
      <c r="G315" s="49">
        <v>130</v>
      </c>
      <c r="H315" s="24">
        <v>300</v>
      </c>
      <c r="I315" s="5">
        <v>48</v>
      </c>
      <c r="J315" s="19">
        <f t="shared" si="8"/>
        <v>25.274586320164751</v>
      </c>
      <c r="K315" s="19">
        <f t="shared" si="9"/>
        <v>25</v>
      </c>
      <c r="L315" s="14" t="str">
        <f>IFERROR(VLOOKUP($K$4:$K$772,TABLAREF!$A$1:$C$4,3,1),"SIN DATO")</f>
        <v>MUY ALTO</v>
      </c>
    </row>
    <row r="316" spans="1:12" ht="15" customHeight="1" x14ac:dyDescent="0.25">
      <c r="A316" t="s">
        <v>1153</v>
      </c>
      <c r="B316" s="3">
        <v>56</v>
      </c>
      <c r="C316">
        <v>2</v>
      </c>
      <c r="D316" s="1">
        <v>0</v>
      </c>
      <c r="E316" s="24">
        <v>0</v>
      </c>
      <c r="F316" s="20">
        <v>0</v>
      </c>
      <c r="G316" s="49">
        <v>120</v>
      </c>
      <c r="H316" s="24">
        <v>222</v>
      </c>
      <c r="I316" s="5">
        <v>47.9</v>
      </c>
      <c r="J316" s="19">
        <f t="shared" si="8"/>
        <v>14.707813651301738</v>
      </c>
      <c r="K316" s="19">
        <f t="shared" si="9"/>
        <v>15</v>
      </c>
      <c r="L316" s="14" t="str">
        <f>IFERROR(VLOOKUP($K$4:$K$772,TABLAREF!$A$1:$C$4,3,1),"SIN DATO")</f>
        <v>INTERMEDIO</v>
      </c>
    </row>
    <row r="317" spans="1:12" ht="15" customHeight="1" x14ac:dyDescent="0.25">
      <c r="A317" t="s">
        <v>1154</v>
      </c>
      <c r="B317" s="3">
        <v>59</v>
      </c>
      <c r="C317">
        <v>2</v>
      </c>
      <c r="D317" s="1">
        <v>0</v>
      </c>
      <c r="E317" s="24">
        <v>0</v>
      </c>
      <c r="F317" s="20">
        <v>0</v>
      </c>
      <c r="G317" s="49">
        <v>110</v>
      </c>
      <c r="H317" s="24">
        <v>123</v>
      </c>
      <c r="I317" s="5">
        <v>51</v>
      </c>
      <c r="J317" s="19">
        <f t="shared" si="8"/>
        <v>6.7008094546574632</v>
      </c>
      <c r="K317" s="19">
        <f t="shared" si="9"/>
        <v>7</v>
      </c>
      <c r="L317" s="14" t="str">
        <f>IFERROR(VLOOKUP($K$4:$K$772,TABLAREF!$A$1:$C$4,3,1),"SIN DATO")</f>
        <v>LATENTE</v>
      </c>
    </row>
    <row r="318" spans="1:12" ht="15" customHeight="1" x14ac:dyDescent="0.25">
      <c r="A318" t="s">
        <v>1155</v>
      </c>
      <c r="B318" s="3">
        <v>55</v>
      </c>
      <c r="C318">
        <v>1</v>
      </c>
      <c r="D318" s="1">
        <v>0</v>
      </c>
      <c r="E318" s="24">
        <v>0</v>
      </c>
      <c r="F318" s="20">
        <v>0</v>
      </c>
      <c r="G318" s="49">
        <v>120</v>
      </c>
      <c r="H318" s="24">
        <v>231</v>
      </c>
      <c r="I318" s="5">
        <v>41</v>
      </c>
      <c r="J318" s="19">
        <f t="shared" si="8"/>
        <v>11.926699493135317</v>
      </c>
      <c r="K318" s="19">
        <f t="shared" si="9"/>
        <v>12</v>
      </c>
      <c r="L318" s="14" t="str">
        <f>IFERROR(VLOOKUP($K$4:$K$772,TABLAREF!$A$1:$C$4,3,1),"SIN DATO")</f>
        <v>INTERMEDIO</v>
      </c>
    </row>
    <row r="319" spans="1:12" ht="15" customHeight="1" x14ac:dyDescent="0.25">
      <c r="A319" t="s">
        <v>1157</v>
      </c>
      <c r="B319" s="3">
        <v>51</v>
      </c>
      <c r="C319">
        <v>1</v>
      </c>
      <c r="D319" s="1">
        <v>0</v>
      </c>
      <c r="E319" s="24">
        <v>1</v>
      </c>
      <c r="F319" s="20">
        <v>0</v>
      </c>
      <c r="G319" s="49">
        <v>150</v>
      </c>
      <c r="H319" s="24">
        <v>143</v>
      </c>
      <c r="I319" s="5">
        <v>31.5</v>
      </c>
      <c r="J319" s="19">
        <f t="shared" si="8"/>
        <v>14.324596996797268</v>
      </c>
      <c r="K319" s="19">
        <f t="shared" si="9"/>
        <v>14</v>
      </c>
      <c r="L319" s="14" t="str">
        <f>IFERROR(VLOOKUP($K$4:$K$772,TABLAREF!$A$1:$C$4,3,1),"SIN DATO")</f>
        <v>INTERMEDIO</v>
      </c>
    </row>
    <row r="320" spans="1:12" ht="15" customHeight="1" x14ac:dyDescent="0.25">
      <c r="A320" t="s">
        <v>1158</v>
      </c>
      <c r="B320" s="3">
        <v>68</v>
      </c>
      <c r="C320">
        <v>2</v>
      </c>
      <c r="D320" s="1">
        <v>0</v>
      </c>
      <c r="E320" s="24">
        <v>0</v>
      </c>
      <c r="F320" s="20">
        <v>0</v>
      </c>
      <c r="G320" s="49">
        <v>150</v>
      </c>
      <c r="H320" s="24">
        <v>194</v>
      </c>
      <c r="I320" s="5">
        <v>42</v>
      </c>
      <c r="J320" s="19">
        <f t="shared" si="8"/>
        <v>33.335256483972429</v>
      </c>
      <c r="K320" s="19">
        <f t="shared" si="9"/>
        <v>33</v>
      </c>
      <c r="L320" s="14" t="str">
        <f>IFERROR(VLOOKUP($K$4:$K$772,TABLAREF!$A$1:$C$4,3,1),"SIN DATO")</f>
        <v>MUY ALTO</v>
      </c>
    </row>
    <row r="321" spans="1:12" ht="15" customHeight="1" x14ac:dyDescent="0.25">
      <c r="A321" t="s">
        <v>1160</v>
      </c>
      <c r="B321" s="3">
        <v>70</v>
      </c>
      <c r="C321">
        <v>1</v>
      </c>
      <c r="D321" s="1">
        <v>0</v>
      </c>
      <c r="E321" s="24">
        <v>1</v>
      </c>
      <c r="F321" s="20">
        <v>0</v>
      </c>
      <c r="G321" s="49">
        <v>120</v>
      </c>
      <c r="H321" s="24">
        <v>118.5</v>
      </c>
      <c r="I321" s="5">
        <v>41.6</v>
      </c>
      <c r="J321" s="19">
        <f t="shared" si="8"/>
        <v>12.806639703366418</v>
      </c>
      <c r="K321" s="19">
        <f t="shared" si="9"/>
        <v>13</v>
      </c>
      <c r="L321" s="14" t="str">
        <f>IFERROR(VLOOKUP($K$4:$K$772,TABLAREF!$A$1:$C$4,3,1),"SIN DATO")</f>
        <v>INTERMEDIO</v>
      </c>
    </row>
    <row r="322" spans="1:12" ht="15" customHeight="1" x14ac:dyDescent="0.25">
      <c r="A322" t="s">
        <v>1161</v>
      </c>
      <c r="B322" s="3">
        <v>61</v>
      </c>
      <c r="C322">
        <v>1</v>
      </c>
      <c r="D322" s="1">
        <v>0</v>
      </c>
      <c r="E322" s="24">
        <v>0</v>
      </c>
      <c r="F322" s="20">
        <v>0</v>
      </c>
      <c r="G322" s="49">
        <v>130</v>
      </c>
      <c r="H322" s="24">
        <v>168.9</v>
      </c>
      <c r="I322" s="5">
        <v>28.5</v>
      </c>
      <c r="J322" s="19">
        <f t="shared" si="8"/>
        <v>17.941483159939718</v>
      </c>
      <c r="K322" s="19">
        <f t="shared" si="9"/>
        <v>18</v>
      </c>
      <c r="L322" s="14" t="str">
        <f>IFERROR(VLOOKUP($K$4:$K$772,TABLAREF!$A$1:$C$4,3,1),"SIN DATO")</f>
        <v>INTERMEDIO</v>
      </c>
    </row>
    <row r="323" spans="1:12" ht="15" customHeight="1" x14ac:dyDescent="0.25">
      <c r="A323" t="s">
        <v>2704</v>
      </c>
      <c r="B323" s="3">
        <v>61</v>
      </c>
      <c r="C323">
        <v>2</v>
      </c>
      <c r="D323" s="1">
        <v>0</v>
      </c>
      <c r="E323" s="24">
        <v>0</v>
      </c>
      <c r="F323" s="20">
        <v>0</v>
      </c>
      <c r="G323" s="49">
        <v>120</v>
      </c>
      <c r="H323" s="24">
        <v>176</v>
      </c>
      <c r="I323" s="5">
        <v>40</v>
      </c>
      <c r="J323" s="19">
        <f t="shared" si="8"/>
        <v>18.147292125601378</v>
      </c>
      <c r="K323" s="19">
        <f t="shared" si="9"/>
        <v>18</v>
      </c>
      <c r="L323" s="14" t="str">
        <f>IFERROR(VLOOKUP($K$4:$K$772,TABLAREF!$A$1:$C$4,3,1),"SIN DATO")</f>
        <v>INTERMEDIO</v>
      </c>
    </row>
    <row r="324" spans="1:12" ht="15" customHeight="1" x14ac:dyDescent="0.25">
      <c r="A324" t="s">
        <v>1163</v>
      </c>
      <c r="B324" s="3">
        <v>62</v>
      </c>
      <c r="C324">
        <v>2</v>
      </c>
      <c r="D324" s="1">
        <v>0</v>
      </c>
      <c r="E324" s="24">
        <v>0</v>
      </c>
      <c r="F324" s="20">
        <v>0</v>
      </c>
      <c r="G324" s="49">
        <v>120</v>
      </c>
      <c r="H324" s="24">
        <v>237</v>
      </c>
      <c r="I324" s="5">
        <v>33</v>
      </c>
      <c r="J324" s="19">
        <f t="shared" si="8"/>
        <v>29.556491896929405</v>
      </c>
      <c r="K324" s="19">
        <f t="shared" si="9"/>
        <v>30</v>
      </c>
      <c r="L324" s="14" t="str">
        <f>IFERROR(VLOOKUP($K$4:$K$772,TABLAREF!$A$1:$C$4,3,1),"SIN DATO")</f>
        <v>MUY ALTO</v>
      </c>
    </row>
    <row r="325" spans="1:12" ht="15" customHeight="1" x14ac:dyDescent="0.25">
      <c r="A325" t="s">
        <v>1165</v>
      </c>
      <c r="B325" s="3">
        <v>59</v>
      </c>
      <c r="C325">
        <v>1</v>
      </c>
      <c r="D325" s="1">
        <v>0</v>
      </c>
      <c r="E325" s="24">
        <v>1</v>
      </c>
      <c r="F325" s="20">
        <v>0</v>
      </c>
      <c r="G325" s="49">
        <v>130</v>
      </c>
      <c r="H325" s="24">
        <v>237</v>
      </c>
      <c r="I325" s="5">
        <v>33</v>
      </c>
      <c r="J325" s="19">
        <f t="shared" ref="J325:J388" si="10">100*(1-EXP(-EXP((LN(10)-(15.5305+(28.4441*(1-C325))+(-1.4792*LN(B325))+(0*LN(B325)*LN(B325))+(-14.4588*LN(B325)*(1-C325))+(1.8515*LN(B325)*LN(B325)*(1-C325))+(-0.9119*LN(G325))+(-0.2767*D325)+(-0.7181*LN((H325* 0.02586)/ (I325* 0.02586)))+(-0.1759*E325)+(-0.1999*E325*(1-C325))+(-0.5865*F325)+(0*F325*C325)))/(EXP(0.9145)*EXP(-0.2784*(15.5305+(28.4441*(1-C325))+(-1.4792*LN(B325))+(0*LN(B325)*LN(B325))+(-14.4588*LN(B325)*(1-C325))+(1.8515*LN(B325)*LN(B325)*(1-C325))+(-0.9119*LN(G325))+(-0.2767*D325)+(-0.7181*LN((H325* 0.02586)/ (I325* 0.02586)))+(-0.1759*E325)+(-0.1999*E325*(1-C325))+(-0.5865*F325)+(0*F325*C325)))))))</f>
        <v>25.404834532656416</v>
      </c>
      <c r="K325" s="19">
        <f t="shared" ref="K325:K388" si="11">ROUND(J325,0)</f>
        <v>25</v>
      </c>
      <c r="L325" s="14" t="str">
        <f>IFERROR(VLOOKUP($K$4:$K$772,TABLAREF!$A$1:$C$4,3,1),"SIN DATO")</f>
        <v>MUY ALTO</v>
      </c>
    </row>
    <row r="326" spans="1:12" ht="15" customHeight="1" x14ac:dyDescent="0.25">
      <c r="A326" t="s">
        <v>1166</v>
      </c>
      <c r="B326" s="3">
        <v>56</v>
      </c>
      <c r="C326">
        <v>2</v>
      </c>
      <c r="D326" s="1">
        <v>0</v>
      </c>
      <c r="E326" s="24">
        <v>0</v>
      </c>
      <c r="F326" s="20">
        <v>0</v>
      </c>
      <c r="G326" s="49">
        <v>120</v>
      </c>
      <c r="H326" s="24">
        <v>227</v>
      </c>
      <c r="I326" s="5">
        <v>52</v>
      </c>
      <c r="J326" s="19">
        <f t="shared" si="10"/>
        <v>13.743741233877561</v>
      </c>
      <c r="K326" s="19">
        <f t="shared" si="11"/>
        <v>14</v>
      </c>
      <c r="L326" s="14" t="str">
        <f>IFERROR(VLOOKUP($K$4:$K$772,TABLAREF!$A$1:$C$4,3,1),"SIN DATO")</f>
        <v>INTERMEDIO</v>
      </c>
    </row>
    <row r="327" spans="1:12" ht="15" customHeight="1" x14ac:dyDescent="0.25">
      <c r="A327" t="s">
        <v>1167</v>
      </c>
      <c r="B327" s="3">
        <v>55</v>
      </c>
      <c r="C327">
        <v>1</v>
      </c>
      <c r="D327" s="1">
        <v>0</v>
      </c>
      <c r="E327" s="24">
        <v>1</v>
      </c>
      <c r="F327" s="20">
        <v>0</v>
      </c>
      <c r="G327" s="49">
        <v>120</v>
      </c>
      <c r="H327" s="24">
        <v>155</v>
      </c>
      <c r="I327" s="5">
        <v>51</v>
      </c>
      <c r="J327" s="19">
        <f t="shared" si="10"/>
        <v>7.3394443203864679</v>
      </c>
      <c r="K327" s="19">
        <f t="shared" si="11"/>
        <v>7</v>
      </c>
      <c r="L327" s="14" t="str">
        <f>IFERROR(VLOOKUP($K$4:$K$772,TABLAREF!$A$1:$C$4,3,1),"SIN DATO")</f>
        <v>LATENTE</v>
      </c>
    </row>
    <row r="328" spans="1:12" ht="15" customHeight="1" x14ac:dyDescent="0.25">
      <c r="A328" t="s">
        <v>1168</v>
      </c>
      <c r="B328" s="3">
        <v>66</v>
      </c>
      <c r="C328">
        <v>1</v>
      </c>
      <c r="D328" s="1">
        <v>0</v>
      </c>
      <c r="E328" s="24">
        <v>0</v>
      </c>
      <c r="F328" s="20">
        <v>0</v>
      </c>
      <c r="G328" s="49">
        <v>130</v>
      </c>
      <c r="H328" s="24">
        <v>187</v>
      </c>
      <c r="I328" s="5">
        <v>47</v>
      </c>
      <c r="J328" s="19">
        <f t="shared" si="10"/>
        <v>13.884370439878136</v>
      </c>
      <c r="K328" s="19">
        <f t="shared" si="11"/>
        <v>14</v>
      </c>
      <c r="L328" s="14" t="str">
        <f>IFERROR(VLOOKUP($K$4:$K$772,TABLAREF!$A$1:$C$4,3,1),"SIN DATO")</f>
        <v>INTERMEDIO</v>
      </c>
    </row>
    <row r="329" spans="1:12" ht="15" customHeight="1" x14ac:dyDescent="0.25">
      <c r="A329" t="s">
        <v>1169</v>
      </c>
      <c r="B329" s="3">
        <v>58</v>
      </c>
      <c r="C329">
        <v>1</v>
      </c>
      <c r="D329" s="1">
        <v>0</v>
      </c>
      <c r="E329" s="24">
        <v>0</v>
      </c>
      <c r="F329" s="20">
        <v>0</v>
      </c>
      <c r="G329" s="49">
        <v>130</v>
      </c>
      <c r="H329" s="24"/>
      <c r="I329" s="5"/>
      <c r="J329" s="19" t="e">
        <f t="shared" si="10"/>
        <v>#DIV/0!</v>
      </c>
      <c r="K329" s="19" t="e">
        <f t="shared" si="11"/>
        <v>#DIV/0!</v>
      </c>
      <c r="L329" s="14" t="str">
        <f>IFERROR(VLOOKUP($K$4:$K$772,TABLAREF!$A$1:$C$4,3,1),"SIN DATO")</f>
        <v>SIN DATO</v>
      </c>
    </row>
    <row r="330" spans="1:12" ht="15" customHeight="1" x14ac:dyDescent="0.25">
      <c r="A330" t="s">
        <v>2705</v>
      </c>
      <c r="B330" s="3">
        <v>59</v>
      </c>
      <c r="C330">
        <v>2</v>
      </c>
      <c r="D330" s="1">
        <v>0</v>
      </c>
      <c r="E330" s="24">
        <v>0</v>
      </c>
      <c r="F330" s="20">
        <v>0</v>
      </c>
      <c r="G330" s="49">
        <v>140</v>
      </c>
      <c r="H330" s="24">
        <v>236.1</v>
      </c>
      <c r="I330" s="5">
        <v>52.2</v>
      </c>
      <c r="J330" s="19">
        <f t="shared" si="10"/>
        <v>20.490899128807328</v>
      </c>
      <c r="K330" s="19">
        <f t="shared" si="11"/>
        <v>20</v>
      </c>
      <c r="L330" s="14" t="str">
        <f>IFERROR(VLOOKUP($K$4:$K$772,TABLAREF!$A$1:$C$4,3,1),"SIN DATO")</f>
        <v>ALTO</v>
      </c>
    </row>
    <row r="331" spans="1:12" ht="15" customHeight="1" x14ac:dyDescent="0.25">
      <c r="A331" t="s">
        <v>1170</v>
      </c>
      <c r="B331" s="3">
        <v>64</v>
      </c>
      <c r="C331">
        <v>2</v>
      </c>
      <c r="D331" s="1">
        <v>0</v>
      </c>
      <c r="E331" s="24">
        <v>0</v>
      </c>
      <c r="F331" s="20">
        <v>0</v>
      </c>
      <c r="G331" s="49">
        <v>115</v>
      </c>
      <c r="H331" s="24">
        <v>187</v>
      </c>
      <c r="I331" s="5">
        <v>40.4</v>
      </c>
      <c r="J331" s="19">
        <f t="shared" si="10"/>
        <v>21.098936307552052</v>
      </c>
      <c r="K331" s="19">
        <f t="shared" si="11"/>
        <v>21</v>
      </c>
      <c r="L331" s="14" t="str">
        <f>IFERROR(VLOOKUP($K$4:$K$772,TABLAREF!$A$1:$C$4,3,1),"SIN DATO")</f>
        <v>ALTO</v>
      </c>
    </row>
    <row r="332" spans="1:12" ht="15" customHeight="1" x14ac:dyDescent="0.25">
      <c r="A332" t="s">
        <v>1171</v>
      </c>
      <c r="B332" s="3">
        <v>60</v>
      </c>
      <c r="C332">
        <v>1</v>
      </c>
      <c r="D332" s="1">
        <v>0</v>
      </c>
      <c r="E332" s="24">
        <v>0</v>
      </c>
      <c r="F332" s="20">
        <v>0</v>
      </c>
      <c r="G332" s="49">
        <v>120</v>
      </c>
      <c r="H332" s="24">
        <v>199</v>
      </c>
      <c r="I332" s="5">
        <v>32</v>
      </c>
      <c r="J332" s="19">
        <f t="shared" si="10"/>
        <v>16.366642388648344</v>
      </c>
      <c r="K332" s="19">
        <f t="shared" si="11"/>
        <v>16</v>
      </c>
      <c r="L332" s="14" t="str">
        <f>IFERROR(VLOOKUP($K$4:$K$772,TABLAREF!$A$1:$C$4,3,1),"SIN DATO")</f>
        <v>INTERMEDIO</v>
      </c>
    </row>
    <row r="333" spans="1:12" ht="15" customHeight="1" x14ac:dyDescent="0.25">
      <c r="A333" t="s">
        <v>2706</v>
      </c>
      <c r="B333" s="3">
        <v>68</v>
      </c>
      <c r="C333">
        <v>2</v>
      </c>
      <c r="D333" s="1">
        <v>0</v>
      </c>
      <c r="E333" s="24">
        <v>1</v>
      </c>
      <c r="F333" s="20">
        <v>0</v>
      </c>
      <c r="G333" s="49">
        <v>110</v>
      </c>
      <c r="H333" s="24">
        <v>110</v>
      </c>
      <c r="I333" s="5">
        <v>43.6</v>
      </c>
      <c r="J333" s="19">
        <f t="shared" si="10"/>
        <v>12.604950213459954</v>
      </c>
      <c r="K333" s="19">
        <f t="shared" si="11"/>
        <v>13</v>
      </c>
      <c r="L333" s="14" t="str">
        <f>IFERROR(VLOOKUP($K$4:$K$772,TABLAREF!$A$1:$C$4,3,1),"SIN DATO")</f>
        <v>INTERMEDIO</v>
      </c>
    </row>
    <row r="334" spans="1:12" ht="15" customHeight="1" x14ac:dyDescent="0.25">
      <c r="A334" t="s">
        <v>1173</v>
      </c>
      <c r="B334" s="3">
        <v>69</v>
      </c>
      <c r="C334">
        <v>2</v>
      </c>
      <c r="D334" s="1">
        <v>0</v>
      </c>
      <c r="E334" s="24">
        <v>1</v>
      </c>
      <c r="F334" s="20">
        <v>0</v>
      </c>
      <c r="G334" s="49">
        <v>110</v>
      </c>
      <c r="H334" s="24">
        <v>209</v>
      </c>
      <c r="I334" s="5">
        <v>42</v>
      </c>
      <c r="J334" s="19">
        <f t="shared" si="10"/>
        <v>26.417494188203772</v>
      </c>
      <c r="K334" s="19">
        <f t="shared" si="11"/>
        <v>26</v>
      </c>
      <c r="L334" s="14" t="str">
        <f>IFERROR(VLOOKUP($K$4:$K$772,TABLAREF!$A$1:$C$4,3,1),"SIN DATO")</f>
        <v>MUY ALTO</v>
      </c>
    </row>
    <row r="335" spans="1:12" ht="15" customHeight="1" x14ac:dyDescent="0.25">
      <c r="A335" t="s">
        <v>1175</v>
      </c>
      <c r="B335" s="3">
        <v>80</v>
      </c>
      <c r="C335">
        <v>1</v>
      </c>
      <c r="D335" s="1">
        <v>0</v>
      </c>
      <c r="E335" s="24">
        <v>0</v>
      </c>
      <c r="F335" s="20">
        <v>0</v>
      </c>
      <c r="G335" s="49">
        <v>120</v>
      </c>
      <c r="H335" s="24">
        <v>144</v>
      </c>
      <c r="I335" s="5">
        <v>36.9</v>
      </c>
      <c r="J335" s="19">
        <f t="shared" si="10"/>
        <v>18.671148823705863</v>
      </c>
      <c r="K335" s="19">
        <f t="shared" si="11"/>
        <v>19</v>
      </c>
      <c r="L335" s="14" t="str">
        <f>IFERROR(VLOOKUP($K$4:$K$772,TABLAREF!$A$1:$C$4,3,1),"SIN DATO")</f>
        <v>INTERMEDIO</v>
      </c>
    </row>
    <row r="336" spans="1:12" ht="15" customHeight="1" x14ac:dyDescent="0.25">
      <c r="A336" t="s">
        <v>1176</v>
      </c>
      <c r="B336" s="3">
        <v>77</v>
      </c>
      <c r="C336">
        <v>2</v>
      </c>
      <c r="D336" s="1">
        <v>0</v>
      </c>
      <c r="E336" s="24">
        <v>1</v>
      </c>
      <c r="F336" s="20">
        <v>0</v>
      </c>
      <c r="G336" s="49">
        <v>125</v>
      </c>
      <c r="H336" s="24">
        <v>165.8</v>
      </c>
      <c r="I336" s="5">
        <v>41.4</v>
      </c>
      <c r="J336" s="19">
        <f t="shared" si="10"/>
        <v>35.507226244572678</v>
      </c>
      <c r="K336" s="19">
        <f t="shared" si="11"/>
        <v>36</v>
      </c>
      <c r="L336" s="14" t="str">
        <f>IFERROR(VLOOKUP($K$4:$K$772,TABLAREF!$A$1:$C$4,3,1),"SIN DATO")</f>
        <v>MUY ALTO</v>
      </c>
    </row>
    <row r="337" spans="1:12" ht="15" customHeight="1" x14ac:dyDescent="0.25">
      <c r="A337" t="s">
        <v>1178</v>
      </c>
      <c r="B337" s="3">
        <v>76</v>
      </c>
      <c r="C337">
        <v>2</v>
      </c>
      <c r="D337" s="1">
        <v>0</v>
      </c>
      <c r="E337" s="24">
        <v>0</v>
      </c>
      <c r="F337" s="20">
        <v>0</v>
      </c>
      <c r="G337" s="49">
        <v>130</v>
      </c>
      <c r="H337" s="24">
        <v>194</v>
      </c>
      <c r="I337" s="5">
        <v>76</v>
      </c>
      <c r="J337" s="19">
        <f t="shared" si="10"/>
        <v>25.650553339883551</v>
      </c>
      <c r="K337" s="19">
        <f t="shared" si="11"/>
        <v>26</v>
      </c>
      <c r="L337" s="14" t="str">
        <f>IFERROR(VLOOKUP($K$4:$K$772,TABLAREF!$A$1:$C$4,3,1),"SIN DATO")</f>
        <v>MUY ALTO</v>
      </c>
    </row>
    <row r="338" spans="1:12" ht="15" customHeight="1" x14ac:dyDescent="0.25">
      <c r="A338" t="s">
        <v>1181</v>
      </c>
      <c r="B338" s="3">
        <v>51</v>
      </c>
      <c r="C338">
        <v>1</v>
      </c>
      <c r="D338" s="1">
        <v>0</v>
      </c>
      <c r="E338" s="24">
        <v>1</v>
      </c>
      <c r="F338" s="20">
        <v>0</v>
      </c>
      <c r="G338" s="49">
        <v>130</v>
      </c>
      <c r="H338" s="24">
        <v>121</v>
      </c>
      <c r="I338" s="5">
        <v>34</v>
      </c>
      <c r="J338" s="19">
        <f t="shared" si="10"/>
        <v>8.4667500446488297</v>
      </c>
      <c r="K338" s="19">
        <f t="shared" si="11"/>
        <v>8</v>
      </c>
      <c r="L338" s="14" t="str">
        <f>IFERROR(VLOOKUP($K$4:$K$772,TABLAREF!$A$1:$C$4,3,1),"SIN DATO")</f>
        <v>LATENTE</v>
      </c>
    </row>
    <row r="339" spans="1:12" ht="15" customHeight="1" x14ac:dyDescent="0.25">
      <c r="A339" t="s">
        <v>1182</v>
      </c>
      <c r="B339" s="3">
        <v>75</v>
      </c>
      <c r="C339">
        <v>1</v>
      </c>
      <c r="D339" s="1">
        <v>0</v>
      </c>
      <c r="E339" s="24">
        <v>0</v>
      </c>
      <c r="F339" s="20">
        <v>0</v>
      </c>
      <c r="G339" s="49">
        <v>150</v>
      </c>
      <c r="H339" s="24">
        <v>128.19999999999999</v>
      </c>
      <c r="I339" s="5">
        <v>28.2</v>
      </c>
      <c r="J339" s="19">
        <f t="shared" si="10"/>
        <v>24.833095695869201</v>
      </c>
      <c r="K339" s="19">
        <f t="shared" si="11"/>
        <v>25</v>
      </c>
      <c r="L339" s="14" t="str">
        <f>IFERROR(VLOOKUP($K$4:$K$772,TABLAREF!$A$1:$C$4,3,1),"SIN DATO")</f>
        <v>MUY ALTO</v>
      </c>
    </row>
    <row r="340" spans="1:12" ht="15" customHeight="1" x14ac:dyDescent="0.25">
      <c r="A340" t="s">
        <v>2707</v>
      </c>
      <c r="B340" s="3">
        <v>59</v>
      </c>
      <c r="C340">
        <v>1</v>
      </c>
      <c r="D340" s="1">
        <v>0</v>
      </c>
      <c r="E340" s="24">
        <v>0</v>
      </c>
      <c r="F340" s="20">
        <v>0</v>
      </c>
      <c r="G340" s="49">
        <v>120</v>
      </c>
      <c r="H340" s="24">
        <v>202</v>
      </c>
      <c r="I340" s="5">
        <v>47.3</v>
      </c>
      <c r="J340" s="19">
        <f t="shared" si="10"/>
        <v>10.117876905833878</v>
      </c>
      <c r="K340" s="19">
        <f t="shared" si="11"/>
        <v>10</v>
      </c>
      <c r="L340" s="14" t="str">
        <f>IFERROR(VLOOKUP($K$4:$K$772,TABLAREF!$A$1:$C$4,3,1),"SIN DATO")</f>
        <v>LATENTE</v>
      </c>
    </row>
    <row r="341" spans="1:12" ht="15" customHeight="1" x14ac:dyDescent="0.25">
      <c r="A341" t="s">
        <v>2708</v>
      </c>
      <c r="B341" s="3">
        <v>65</v>
      </c>
      <c r="C341">
        <v>2</v>
      </c>
      <c r="D341" s="1">
        <v>0</v>
      </c>
      <c r="E341" s="24">
        <v>0</v>
      </c>
      <c r="F341" s="20">
        <v>0</v>
      </c>
      <c r="G341" s="49">
        <v>120</v>
      </c>
      <c r="H341" s="24"/>
      <c r="I341" s="5"/>
      <c r="J341" s="19" t="e">
        <f t="shared" si="10"/>
        <v>#DIV/0!</v>
      </c>
      <c r="K341" s="19" t="e">
        <f t="shared" si="11"/>
        <v>#DIV/0!</v>
      </c>
      <c r="L341" s="14" t="str">
        <f>IFERROR(VLOOKUP($K$4:$K$772,TABLAREF!$A$1:$C$4,3,1),"SIN DATO")</f>
        <v>SIN DATO</v>
      </c>
    </row>
    <row r="342" spans="1:12" ht="15" customHeight="1" x14ac:dyDescent="0.25">
      <c r="A342" t="s">
        <v>2709</v>
      </c>
      <c r="B342" s="3">
        <v>59</v>
      </c>
      <c r="C342">
        <v>2</v>
      </c>
      <c r="D342" s="1">
        <v>0</v>
      </c>
      <c r="E342" s="24">
        <v>0</v>
      </c>
      <c r="F342" s="20">
        <v>0</v>
      </c>
      <c r="G342" s="49">
        <v>120</v>
      </c>
      <c r="H342" s="24">
        <v>204</v>
      </c>
      <c r="I342" s="5">
        <v>43.6</v>
      </c>
      <c r="J342" s="19">
        <f t="shared" si="10"/>
        <v>17.416297839737251</v>
      </c>
      <c r="K342" s="19">
        <f t="shared" si="11"/>
        <v>17</v>
      </c>
      <c r="L342" s="14" t="str">
        <f>IFERROR(VLOOKUP($K$4:$K$772,TABLAREF!$A$1:$C$4,3,1),"SIN DATO")</f>
        <v>INTERMEDIO</v>
      </c>
    </row>
    <row r="343" spans="1:12" ht="15" customHeight="1" x14ac:dyDescent="0.25">
      <c r="A343" t="s">
        <v>2710</v>
      </c>
      <c r="B343" s="3">
        <v>74</v>
      </c>
      <c r="C343">
        <v>2</v>
      </c>
      <c r="D343" s="1">
        <v>0</v>
      </c>
      <c r="E343" s="24">
        <v>0</v>
      </c>
      <c r="F343" s="20">
        <v>0</v>
      </c>
      <c r="G343" s="49">
        <v>120</v>
      </c>
      <c r="H343" s="24">
        <v>288.7</v>
      </c>
      <c r="I343" s="5">
        <v>57.5</v>
      </c>
      <c r="J343" s="19">
        <f t="shared" si="10"/>
        <v>36.477323757156164</v>
      </c>
      <c r="K343" s="19">
        <f t="shared" si="11"/>
        <v>36</v>
      </c>
      <c r="L343" s="14" t="str">
        <f>IFERROR(VLOOKUP($K$4:$K$772,TABLAREF!$A$1:$C$4,3,1),"SIN DATO")</f>
        <v>MUY ALTO</v>
      </c>
    </row>
    <row r="344" spans="1:12" ht="15" customHeight="1" x14ac:dyDescent="0.25">
      <c r="A344" t="s">
        <v>2711</v>
      </c>
      <c r="B344" s="3">
        <v>67</v>
      </c>
      <c r="C344">
        <v>2</v>
      </c>
      <c r="D344" s="1">
        <v>0</v>
      </c>
      <c r="E344" s="24">
        <v>0</v>
      </c>
      <c r="F344" s="20">
        <v>0</v>
      </c>
      <c r="G344" s="49">
        <v>120</v>
      </c>
      <c r="H344" s="24">
        <v>196</v>
      </c>
      <c r="I344" s="5">
        <v>45</v>
      </c>
      <c r="J344" s="19">
        <f t="shared" si="10"/>
        <v>24.283079344409963</v>
      </c>
      <c r="K344" s="19">
        <f t="shared" si="11"/>
        <v>24</v>
      </c>
      <c r="L344" s="14" t="str">
        <f>IFERROR(VLOOKUP($K$4:$K$772,TABLAREF!$A$1:$C$4,3,1),"SIN DATO")</f>
        <v>ALTO</v>
      </c>
    </row>
    <row r="345" spans="1:12" ht="15" customHeight="1" x14ac:dyDescent="0.25">
      <c r="A345" t="s">
        <v>2712</v>
      </c>
      <c r="B345" s="3">
        <v>64</v>
      </c>
      <c r="C345">
        <v>2</v>
      </c>
      <c r="D345" s="1">
        <v>0</v>
      </c>
      <c r="E345" s="24">
        <v>0</v>
      </c>
      <c r="F345" s="20">
        <v>0</v>
      </c>
      <c r="G345" s="49">
        <v>120</v>
      </c>
      <c r="H345" s="24">
        <v>143</v>
      </c>
      <c r="I345" s="5">
        <v>45.2</v>
      </c>
      <c r="J345" s="19">
        <f t="shared" si="10"/>
        <v>15.078122793892746</v>
      </c>
      <c r="K345" s="19">
        <f t="shared" si="11"/>
        <v>15</v>
      </c>
      <c r="L345" s="14" t="str">
        <f>IFERROR(VLOOKUP($K$4:$K$772,TABLAREF!$A$1:$C$4,3,1),"SIN DATO")</f>
        <v>INTERMEDIO</v>
      </c>
    </row>
    <row r="346" spans="1:12" ht="15" customHeight="1" x14ac:dyDescent="0.25">
      <c r="A346" t="s">
        <v>2713</v>
      </c>
      <c r="B346" s="3">
        <v>71</v>
      </c>
      <c r="C346">
        <v>2</v>
      </c>
      <c r="D346" s="1">
        <v>0</v>
      </c>
      <c r="E346" s="24">
        <v>0</v>
      </c>
      <c r="F346" s="20">
        <v>0</v>
      </c>
      <c r="G346" s="49">
        <v>120</v>
      </c>
      <c r="H346" s="24">
        <v>223</v>
      </c>
      <c r="I346" s="5">
        <v>59.8</v>
      </c>
      <c r="J346" s="19">
        <f t="shared" si="10"/>
        <v>25.642193014063352</v>
      </c>
      <c r="K346" s="19">
        <f t="shared" si="11"/>
        <v>26</v>
      </c>
      <c r="L346" s="14" t="str">
        <f>IFERROR(VLOOKUP($K$4:$K$772,TABLAREF!$A$1:$C$4,3,1),"SIN DATO")</f>
        <v>MUY ALTO</v>
      </c>
    </row>
    <row r="347" spans="1:12" ht="15" customHeight="1" x14ac:dyDescent="0.25">
      <c r="A347" t="s">
        <v>2714</v>
      </c>
      <c r="B347" s="3">
        <v>83</v>
      </c>
      <c r="C347">
        <v>1</v>
      </c>
      <c r="D347" s="1">
        <v>0</v>
      </c>
      <c r="E347" s="24">
        <v>0</v>
      </c>
      <c r="F347" s="20">
        <v>0</v>
      </c>
      <c r="G347" s="49">
        <v>120</v>
      </c>
      <c r="H347" s="24"/>
      <c r="I347" s="5"/>
      <c r="J347" s="19" t="e">
        <f t="shared" si="10"/>
        <v>#DIV/0!</v>
      </c>
      <c r="K347" s="19" t="e">
        <f t="shared" si="11"/>
        <v>#DIV/0!</v>
      </c>
      <c r="L347" s="14" t="str">
        <f>IFERROR(VLOOKUP($K$4:$K$772,TABLAREF!$A$1:$C$4,3,1),"SIN DATO")</f>
        <v>SIN DATO</v>
      </c>
    </row>
    <row r="348" spans="1:12" ht="15" customHeight="1" x14ac:dyDescent="0.25">
      <c r="A348" t="s">
        <v>2715</v>
      </c>
      <c r="B348" s="3">
        <v>89</v>
      </c>
      <c r="C348">
        <v>2</v>
      </c>
      <c r="D348" s="1">
        <v>0</v>
      </c>
      <c r="E348" s="24">
        <v>0</v>
      </c>
      <c r="F348" s="20">
        <v>0</v>
      </c>
      <c r="G348" s="49">
        <v>120</v>
      </c>
      <c r="H348" s="24">
        <v>250</v>
      </c>
      <c r="I348" s="5">
        <v>186</v>
      </c>
      <c r="J348" s="19">
        <f t="shared" si="10"/>
        <v>25.506963580989794</v>
      </c>
      <c r="K348" s="19">
        <f t="shared" si="11"/>
        <v>26</v>
      </c>
      <c r="L348" s="14" t="str">
        <f>IFERROR(VLOOKUP($K$4:$K$772,TABLAREF!$A$1:$C$4,3,1),"SIN DATO")</f>
        <v>MUY ALTO</v>
      </c>
    </row>
    <row r="349" spans="1:12" ht="15" customHeight="1" x14ac:dyDescent="0.25">
      <c r="A349" t="s">
        <v>2716</v>
      </c>
      <c r="B349" s="3">
        <v>70</v>
      </c>
      <c r="C349">
        <v>2</v>
      </c>
      <c r="D349" s="1">
        <v>0</v>
      </c>
      <c r="E349" s="24">
        <v>0</v>
      </c>
      <c r="F349" s="20">
        <v>0</v>
      </c>
      <c r="G349" s="49">
        <v>120</v>
      </c>
      <c r="H349" s="24"/>
      <c r="I349" s="5"/>
      <c r="J349" s="19" t="e">
        <f t="shared" si="10"/>
        <v>#DIV/0!</v>
      </c>
      <c r="K349" s="19" t="e">
        <f t="shared" si="11"/>
        <v>#DIV/0!</v>
      </c>
      <c r="L349" s="14" t="str">
        <f>IFERROR(VLOOKUP($K$4:$K$772,TABLAREF!$A$1:$C$4,3,1),"SIN DATO")</f>
        <v>SIN DATO</v>
      </c>
    </row>
    <row r="350" spans="1:12" ht="15" customHeight="1" x14ac:dyDescent="0.25">
      <c r="A350" t="s">
        <v>2717</v>
      </c>
      <c r="B350" s="3">
        <v>52</v>
      </c>
      <c r="C350">
        <v>2</v>
      </c>
      <c r="D350" s="1">
        <v>0</v>
      </c>
      <c r="E350" s="24">
        <v>0</v>
      </c>
      <c r="F350" s="20">
        <v>0</v>
      </c>
      <c r="G350" s="49">
        <v>120</v>
      </c>
      <c r="H350" s="24">
        <v>162</v>
      </c>
      <c r="I350" s="5">
        <v>49.1</v>
      </c>
      <c r="J350" s="19">
        <f t="shared" si="10"/>
        <v>7.633128812307155</v>
      </c>
      <c r="K350" s="19">
        <f t="shared" si="11"/>
        <v>8</v>
      </c>
      <c r="L350" s="14" t="str">
        <f>IFERROR(VLOOKUP($K$4:$K$772,TABLAREF!$A$1:$C$4,3,1),"SIN DATO")</f>
        <v>LATENTE</v>
      </c>
    </row>
    <row r="351" spans="1:12" ht="15" customHeight="1" x14ac:dyDescent="0.25">
      <c r="A351" t="s">
        <v>2718</v>
      </c>
      <c r="B351" s="3">
        <v>50</v>
      </c>
      <c r="C351">
        <v>1</v>
      </c>
      <c r="D351" s="1">
        <v>0</v>
      </c>
      <c r="E351" s="24">
        <v>0</v>
      </c>
      <c r="F351" s="20">
        <v>0</v>
      </c>
      <c r="G351" s="49">
        <v>120</v>
      </c>
      <c r="H351" s="24">
        <v>208</v>
      </c>
      <c r="I351" s="5">
        <v>52.3</v>
      </c>
      <c r="J351" s="19">
        <f t="shared" si="10"/>
        <v>5.7169041225866968</v>
      </c>
      <c r="K351" s="19">
        <f t="shared" si="11"/>
        <v>6</v>
      </c>
      <c r="L351" s="14" t="str">
        <f>IFERROR(VLOOKUP($K$4:$K$772,TABLAREF!$A$1:$C$4,3,1),"SIN DATO")</f>
        <v>LATENTE</v>
      </c>
    </row>
    <row r="352" spans="1:12" ht="15" customHeight="1" x14ac:dyDescent="0.25">
      <c r="A352" t="s">
        <v>2719</v>
      </c>
      <c r="B352" s="3">
        <v>65</v>
      </c>
      <c r="C352">
        <v>1</v>
      </c>
      <c r="D352" s="1">
        <v>0</v>
      </c>
      <c r="E352" s="24">
        <v>0</v>
      </c>
      <c r="F352" s="20">
        <v>0</v>
      </c>
      <c r="G352" s="49">
        <v>120</v>
      </c>
      <c r="H352" s="24">
        <v>239.9</v>
      </c>
      <c r="I352" s="5">
        <v>33.299999999999997</v>
      </c>
      <c r="J352" s="19">
        <f t="shared" si="10"/>
        <v>22.338738416949145</v>
      </c>
      <c r="K352" s="19">
        <f t="shared" si="11"/>
        <v>22</v>
      </c>
      <c r="L352" s="14" t="str">
        <f>IFERROR(VLOOKUP($K$4:$K$772,TABLAREF!$A$1:$C$4,3,1),"SIN DATO")</f>
        <v>ALTO</v>
      </c>
    </row>
    <row r="353" spans="1:12" ht="15" customHeight="1" x14ac:dyDescent="0.25">
      <c r="A353" t="s">
        <v>2720</v>
      </c>
      <c r="B353" s="3">
        <v>74</v>
      </c>
      <c r="C353">
        <v>2</v>
      </c>
      <c r="D353" s="1">
        <v>0</v>
      </c>
      <c r="E353" s="24">
        <v>0</v>
      </c>
      <c r="F353" s="20">
        <v>0</v>
      </c>
      <c r="G353" s="49">
        <v>120</v>
      </c>
      <c r="H353" s="24"/>
      <c r="I353" s="5"/>
      <c r="J353" s="19" t="e">
        <f t="shared" si="10"/>
        <v>#DIV/0!</v>
      </c>
      <c r="K353" s="19" t="e">
        <f t="shared" si="11"/>
        <v>#DIV/0!</v>
      </c>
      <c r="L353" s="14" t="str">
        <f>IFERROR(VLOOKUP($K$4:$K$772,TABLAREF!$A$1:$C$4,3,1),"SIN DATO")</f>
        <v>SIN DATO</v>
      </c>
    </row>
    <row r="354" spans="1:12" ht="15" customHeight="1" x14ac:dyDescent="0.25">
      <c r="A354" t="s">
        <v>2721</v>
      </c>
      <c r="B354" s="3">
        <v>60</v>
      </c>
      <c r="C354">
        <v>1</v>
      </c>
      <c r="D354" s="1">
        <v>0</v>
      </c>
      <c r="E354" s="24">
        <v>0</v>
      </c>
      <c r="F354" s="20">
        <v>0</v>
      </c>
      <c r="G354" s="49">
        <v>120</v>
      </c>
      <c r="H354" s="24"/>
      <c r="I354" s="5"/>
      <c r="J354" s="19" t="e">
        <f t="shared" si="10"/>
        <v>#DIV/0!</v>
      </c>
      <c r="K354" s="19" t="e">
        <f t="shared" si="11"/>
        <v>#DIV/0!</v>
      </c>
      <c r="L354" s="14" t="str">
        <f>IFERROR(VLOOKUP($K$4:$K$772,TABLAREF!$A$1:$C$4,3,1),"SIN DATO")</f>
        <v>SIN DATO</v>
      </c>
    </row>
    <row r="355" spans="1:12" ht="15" customHeight="1" x14ac:dyDescent="0.25">
      <c r="A355" t="s">
        <v>2722</v>
      </c>
      <c r="B355" s="3">
        <v>63</v>
      </c>
      <c r="C355">
        <v>2</v>
      </c>
      <c r="D355" s="1">
        <v>0</v>
      </c>
      <c r="E355" s="24">
        <v>0</v>
      </c>
      <c r="F355" s="20">
        <v>0</v>
      </c>
      <c r="G355" s="49">
        <v>120</v>
      </c>
      <c r="H355" s="24">
        <v>187</v>
      </c>
      <c r="I355" s="5">
        <v>50</v>
      </c>
      <c r="J355" s="19">
        <f t="shared" si="10"/>
        <v>17.068470821516968</v>
      </c>
      <c r="K355" s="19">
        <f t="shared" si="11"/>
        <v>17</v>
      </c>
      <c r="L355" s="14" t="str">
        <f>IFERROR(VLOOKUP($K$4:$K$772,TABLAREF!$A$1:$C$4,3,1),"SIN DATO")</f>
        <v>INTERMEDIO</v>
      </c>
    </row>
    <row r="356" spans="1:12" ht="15" customHeight="1" x14ac:dyDescent="0.25">
      <c r="A356" t="s">
        <v>2723</v>
      </c>
      <c r="B356" s="3">
        <v>68</v>
      </c>
      <c r="C356">
        <v>1</v>
      </c>
      <c r="D356" s="1">
        <v>0</v>
      </c>
      <c r="E356" s="24">
        <v>0</v>
      </c>
      <c r="F356" s="20">
        <v>0</v>
      </c>
      <c r="G356" s="49">
        <v>120</v>
      </c>
      <c r="H356" s="24">
        <v>206</v>
      </c>
      <c r="I356" s="5">
        <v>51</v>
      </c>
      <c r="J356" s="19">
        <f t="shared" si="10"/>
        <v>13.490186151956173</v>
      </c>
      <c r="K356" s="19">
        <f t="shared" si="11"/>
        <v>13</v>
      </c>
      <c r="L356" s="14" t="str">
        <f>IFERROR(VLOOKUP($K$4:$K$772,TABLAREF!$A$1:$C$4,3,1),"SIN DATO")</f>
        <v>INTERMEDIO</v>
      </c>
    </row>
    <row r="357" spans="1:12" ht="15" customHeight="1" x14ac:dyDescent="0.25">
      <c r="A357" t="s">
        <v>2724</v>
      </c>
      <c r="B357" s="3">
        <v>74</v>
      </c>
      <c r="C357">
        <v>2</v>
      </c>
      <c r="D357" s="1">
        <v>0</v>
      </c>
      <c r="E357" s="24">
        <v>0</v>
      </c>
      <c r="F357" s="20">
        <v>0</v>
      </c>
      <c r="G357" s="49">
        <v>120</v>
      </c>
      <c r="H357" s="24"/>
      <c r="I357" s="5"/>
      <c r="J357" s="19" t="e">
        <f t="shared" si="10"/>
        <v>#DIV/0!</v>
      </c>
      <c r="K357" s="19" t="e">
        <f t="shared" si="11"/>
        <v>#DIV/0!</v>
      </c>
      <c r="L357" s="14" t="str">
        <f>IFERROR(VLOOKUP($K$4:$K$772,TABLAREF!$A$1:$C$4,3,1),"SIN DATO")</f>
        <v>SIN DATO</v>
      </c>
    </row>
    <row r="358" spans="1:12" ht="15" customHeight="1" x14ac:dyDescent="0.25">
      <c r="A358" t="s">
        <v>2725</v>
      </c>
      <c r="B358" s="3">
        <v>66</v>
      </c>
      <c r="C358">
        <v>2</v>
      </c>
      <c r="D358" s="1">
        <v>0</v>
      </c>
      <c r="E358" s="24">
        <v>0</v>
      </c>
      <c r="F358" s="20">
        <v>0</v>
      </c>
      <c r="G358" s="49">
        <v>120</v>
      </c>
      <c r="H358" s="24">
        <v>179</v>
      </c>
      <c r="I358" s="5">
        <v>46.1</v>
      </c>
      <c r="J358" s="19">
        <f t="shared" si="10"/>
        <v>20.788739752806194</v>
      </c>
      <c r="K358" s="19">
        <f t="shared" si="11"/>
        <v>21</v>
      </c>
      <c r="L358" s="14" t="str">
        <f>IFERROR(VLOOKUP($K$4:$K$772,TABLAREF!$A$1:$C$4,3,1),"SIN DATO")</f>
        <v>ALTO</v>
      </c>
    </row>
    <row r="359" spans="1:12" ht="15" customHeight="1" x14ac:dyDescent="0.25">
      <c r="A359" t="s">
        <v>2726</v>
      </c>
      <c r="B359" s="3">
        <v>88</v>
      </c>
      <c r="C359">
        <v>1</v>
      </c>
      <c r="D359" s="1">
        <v>0</v>
      </c>
      <c r="E359" s="24">
        <v>0</v>
      </c>
      <c r="F359" s="20">
        <v>0</v>
      </c>
      <c r="G359" s="49">
        <v>120</v>
      </c>
      <c r="H359" s="24">
        <v>215</v>
      </c>
      <c r="I359" s="5">
        <v>52.36</v>
      </c>
      <c r="J359" s="19">
        <f t="shared" si="10"/>
        <v>23.634647006611566</v>
      </c>
      <c r="K359" s="19">
        <f t="shared" si="11"/>
        <v>24</v>
      </c>
      <c r="L359" s="14" t="str">
        <f>IFERROR(VLOOKUP($K$4:$K$772,TABLAREF!$A$1:$C$4,3,1),"SIN DATO")</f>
        <v>ALTO</v>
      </c>
    </row>
    <row r="360" spans="1:12" ht="15" customHeight="1" x14ac:dyDescent="0.25">
      <c r="A360" t="s">
        <v>2727</v>
      </c>
      <c r="B360" s="3">
        <v>76</v>
      </c>
      <c r="C360">
        <v>2</v>
      </c>
      <c r="D360" s="1">
        <v>0</v>
      </c>
      <c r="E360" s="24">
        <v>0</v>
      </c>
      <c r="F360" s="20">
        <v>0</v>
      </c>
      <c r="G360" s="49">
        <v>120</v>
      </c>
      <c r="H360" s="24">
        <v>297</v>
      </c>
      <c r="I360" s="5">
        <v>40.4</v>
      </c>
      <c r="J360" s="19">
        <f t="shared" si="10"/>
        <v>48.540575038669033</v>
      </c>
      <c r="K360" s="19">
        <f t="shared" si="11"/>
        <v>49</v>
      </c>
      <c r="L360" s="14" t="str">
        <f>IFERROR(VLOOKUP($K$4:$K$772,TABLAREF!$A$1:$C$4,3,1),"SIN DATO")</f>
        <v>MUY ALTO</v>
      </c>
    </row>
    <row r="361" spans="1:12" ht="15" customHeight="1" x14ac:dyDescent="0.25">
      <c r="A361" t="s">
        <v>2728</v>
      </c>
      <c r="B361" s="3">
        <v>45</v>
      </c>
      <c r="C361">
        <v>1</v>
      </c>
      <c r="D361" s="1">
        <v>0</v>
      </c>
      <c r="E361" s="24">
        <v>0</v>
      </c>
      <c r="F361" s="20">
        <v>0</v>
      </c>
      <c r="G361" s="49">
        <v>120</v>
      </c>
      <c r="H361" s="24">
        <v>143</v>
      </c>
      <c r="I361" s="5">
        <v>39.1</v>
      </c>
      <c r="J361" s="19">
        <f t="shared" si="10"/>
        <v>3.551248492472614</v>
      </c>
      <c r="K361" s="19">
        <f t="shared" si="11"/>
        <v>4</v>
      </c>
      <c r="L361" s="14" t="str">
        <f>IFERROR(VLOOKUP($K$4:$K$772,TABLAREF!$A$1:$C$4,3,1),"SIN DATO")</f>
        <v>LATENTE</v>
      </c>
    </row>
    <row r="362" spans="1:12" ht="15" customHeight="1" x14ac:dyDescent="0.25">
      <c r="A362" t="s">
        <v>2729</v>
      </c>
      <c r="B362" s="3">
        <v>75</v>
      </c>
      <c r="C362">
        <v>2</v>
      </c>
      <c r="D362" s="1">
        <v>0</v>
      </c>
      <c r="E362" s="24">
        <v>0</v>
      </c>
      <c r="F362" s="20">
        <v>0</v>
      </c>
      <c r="G362" s="49">
        <v>120</v>
      </c>
      <c r="H362" s="24">
        <v>162.30000000000001</v>
      </c>
      <c r="I362" s="5">
        <v>48.8</v>
      </c>
      <c r="J362" s="19">
        <f t="shared" si="10"/>
        <v>28.044258636653396</v>
      </c>
      <c r="K362" s="19">
        <f t="shared" si="11"/>
        <v>28</v>
      </c>
      <c r="L362" s="14" t="str">
        <f>IFERROR(VLOOKUP($K$4:$K$772,TABLAREF!$A$1:$C$4,3,1),"SIN DATO")</f>
        <v>MUY ALTO</v>
      </c>
    </row>
    <row r="363" spans="1:12" ht="15" customHeight="1" x14ac:dyDescent="0.25">
      <c r="A363" t="s">
        <v>2730</v>
      </c>
      <c r="B363" s="3">
        <v>91</v>
      </c>
      <c r="C363">
        <v>2</v>
      </c>
      <c r="D363" s="1">
        <v>0</v>
      </c>
      <c r="E363" s="24">
        <v>0</v>
      </c>
      <c r="F363" s="20">
        <v>0</v>
      </c>
      <c r="G363" s="49">
        <v>120</v>
      </c>
      <c r="H363" s="24">
        <v>203</v>
      </c>
      <c r="I363" s="5">
        <v>41</v>
      </c>
      <c r="J363" s="19">
        <f t="shared" si="10"/>
        <v>59.010807799407893</v>
      </c>
      <c r="K363" s="19">
        <f t="shared" si="11"/>
        <v>59</v>
      </c>
      <c r="L363" s="14" t="str">
        <f>IFERROR(VLOOKUP($K$4:$K$772,TABLAREF!$A$1:$C$4,3,1),"SIN DATO")</f>
        <v>MUY ALTO</v>
      </c>
    </row>
    <row r="364" spans="1:12" ht="15" customHeight="1" x14ac:dyDescent="0.25">
      <c r="A364" t="s">
        <v>2731</v>
      </c>
      <c r="B364" s="3">
        <v>54</v>
      </c>
      <c r="C364">
        <v>1</v>
      </c>
      <c r="D364" s="1">
        <v>0</v>
      </c>
      <c r="E364" s="24">
        <v>0</v>
      </c>
      <c r="F364" s="20">
        <v>0</v>
      </c>
      <c r="G364" s="49">
        <v>120</v>
      </c>
      <c r="H364" s="24">
        <v>112</v>
      </c>
      <c r="I364" s="5">
        <v>49.2</v>
      </c>
      <c r="J364" s="19">
        <f t="shared" si="10"/>
        <v>3.0037898011123998</v>
      </c>
      <c r="K364" s="19">
        <f t="shared" si="11"/>
        <v>3</v>
      </c>
      <c r="L364" s="14" t="str">
        <f>IFERROR(VLOOKUP($K$4:$K$772,TABLAREF!$A$1:$C$4,3,1),"SIN DATO")</f>
        <v>LATENTE</v>
      </c>
    </row>
    <row r="365" spans="1:12" ht="15" customHeight="1" x14ac:dyDescent="0.25">
      <c r="A365" t="s">
        <v>2732</v>
      </c>
      <c r="B365" s="3">
        <v>72</v>
      </c>
      <c r="C365">
        <v>1</v>
      </c>
      <c r="D365" s="1">
        <v>0</v>
      </c>
      <c r="E365" s="24">
        <v>0</v>
      </c>
      <c r="F365" s="20">
        <v>0</v>
      </c>
      <c r="G365" s="49">
        <v>120</v>
      </c>
      <c r="H365" s="24"/>
      <c r="I365" s="5"/>
      <c r="J365" s="19" t="e">
        <f t="shared" si="10"/>
        <v>#DIV/0!</v>
      </c>
      <c r="K365" s="19" t="e">
        <f t="shared" si="11"/>
        <v>#DIV/0!</v>
      </c>
      <c r="L365" s="14" t="str">
        <f>IFERROR(VLOOKUP($K$4:$K$772,TABLAREF!$A$1:$C$4,3,1),"SIN DATO")</f>
        <v>SIN DATO</v>
      </c>
    </row>
    <row r="366" spans="1:12" ht="15" customHeight="1" x14ac:dyDescent="0.25">
      <c r="A366" t="s">
        <v>2733</v>
      </c>
      <c r="B366" s="3">
        <v>21</v>
      </c>
      <c r="C366">
        <v>2</v>
      </c>
      <c r="D366" s="1">
        <v>0</v>
      </c>
      <c r="E366" s="24">
        <v>0</v>
      </c>
      <c r="F366" s="20">
        <v>0</v>
      </c>
      <c r="G366" s="49">
        <v>120</v>
      </c>
      <c r="H366" s="24">
        <v>237</v>
      </c>
      <c r="I366" s="5">
        <v>47.2</v>
      </c>
      <c r="J366" s="19">
        <f t="shared" si="10"/>
        <v>13.576325076687933</v>
      </c>
      <c r="K366" s="19">
        <f t="shared" si="11"/>
        <v>14</v>
      </c>
      <c r="L366" s="14" t="str">
        <f>IFERROR(VLOOKUP($K$4:$K$772,TABLAREF!$A$1:$C$4,3,1),"SIN DATO")</f>
        <v>INTERMEDIO</v>
      </c>
    </row>
    <row r="367" spans="1:12" ht="15" customHeight="1" x14ac:dyDescent="0.25">
      <c r="A367" t="s">
        <v>2734</v>
      </c>
      <c r="B367" s="3">
        <v>82</v>
      </c>
      <c r="C367">
        <v>1</v>
      </c>
      <c r="D367" s="1">
        <v>0</v>
      </c>
      <c r="E367" s="24">
        <v>0</v>
      </c>
      <c r="F367" s="20">
        <v>0</v>
      </c>
      <c r="G367" s="49">
        <v>120</v>
      </c>
      <c r="H367" s="24">
        <v>184</v>
      </c>
      <c r="I367" s="5">
        <v>41.8</v>
      </c>
      <c r="J367" s="19">
        <f t="shared" si="10"/>
        <v>22.049236966569076</v>
      </c>
      <c r="K367" s="19">
        <f t="shared" si="11"/>
        <v>22</v>
      </c>
      <c r="L367" s="14" t="str">
        <f>IFERROR(VLOOKUP($K$4:$K$772,TABLAREF!$A$1:$C$4,3,1),"SIN DATO")</f>
        <v>ALTO</v>
      </c>
    </row>
    <row r="368" spans="1:12" ht="15" customHeight="1" x14ac:dyDescent="0.25">
      <c r="A368" t="s">
        <v>2735</v>
      </c>
      <c r="B368" s="3">
        <v>65</v>
      </c>
      <c r="C368">
        <v>2</v>
      </c>
      <c r="D368" s="1">
        <v>0</v>
      </c>
      <c r="E368" s="24">
        <v>0</v>
      </c>
      <c r="F368" s="20">
        <v>0</v>
      </c>
      <c r="G368" s="49">
        <v>120</v>
      </c>
      <c r="H368" s="24"/>
      <c r="I368" s="5"/>
      <c r="J368" s="19" t="e">
        <f t="shared" si="10"/>
        <v>#DIV/0!</v>
      </c>
      <c r="K368" s="19" t="e">
        <f t="shared" si="11"/>
        <v>#DIV/0!</v>
      </c>
      <c r="L368" s="14" t="str">
        <f>IFERROR(VLOOKUP($K$4:$K$772,TABLAREF!$A$1:$C$4,3,1),"SIN DATO")</f>
        <v>SIN DATO</v>
      </c>
    </row>
    <row r="369" spans="1:12" ht="15" customHeight="1" x14ac:dyDescent="0.25">
      <c r="A369" t="s">
        <v>2736</v>
      </c>
      <c r="B369" s="3">
        <v>69</v>
      </c>
      <c r="C369">
        <v>2</v>
      </c>
      <c r="D369" s="1">
        <v>0</v>
      </c>
      <c r="E369" s="24">
        <v>0</v>
      </c>
      <c r="F369" s="20">
        <v>0</v>
      </c>
      <c r="G369" s="49">
        <v>120</v>
      </c>
      <c r="H369" s="24">
        <v>209</v>
      </c>
      <c r="I369" s="5">
        <v>50.1</v>
      </c>
      <c r="J369" s="19">
        <f t="shared" si="10"/>
        <v>25.700148999890992</v>
      </c>
      <c r="K369" s="19">
        <f t="shared" si="11"/>
        <v>26</v>
      </c>
      <c r="L369" s="14" t="str">
        <f>IFERROR(VLOOKUP($K$4:$K$772,TABLAREF!$A$1:$C$4,3,1),"SIN DATO")</f>
        <v>MUY ALTO</v>
      </c>
    </row>
    <row r="370" spans="1:12" ht="15" customHeight="1" x14ac:dyDescent="0.25">
      <c r="A370" t="s">
        <v>2737</v>
      </c>
      <c r="B370" s="3">
        <v>60</v>
      </c>
      <c r="C370">
        <v>1</v>
      </c>
      <c r="D370" s="1">
        <v>0</v>
      </c>
      <c r="E370" s="24">
        <v>0</v>
      </c>
      <c r="F370" s="20">
        <v>0</v>
      </c>
      <c r="G370" s="49">
        <v>120</v>
      </c>
      <c r="H370" s="24"/>
      <c r="I370" s="5"/>
      <c r="J370" s="19" t="e">
        <f t="shared" si="10"/>
        <v>#DIV/0!</v>
      </c>
      <c r="K370" s="19" t="e">
        <f t="shared" si="11"/>
        <v>#DIV/0!</v>
      </c>
      <c r="L370" s="14" t="str">
        <f>IFERROR(VLOOKUP($K$4:$K$772,TABLAREF!$A$1:$C$4,3,1),"SIN DATO")</f>
        <v>SIN DATO</v>
      </c>
    </row>
    <row r="371" spans="1:12" ht="15" customHeight="1" x14ac:dyDescent="0.25">
      <c r="A371" t="s">
        <v>2738</v>
      </c>
      <c r="B371" s="3">
        <v>40</v>
      </c>
      <c r="C371">
        <v>1</v>
      </c>
      <c r="D371" s="1">
        <v>0</v>
      </c>
      <c r="E371" s="24">
        <v>0</v>
      </c>
      <c r="F371" s="20">
        <v>0</v>
      </c>
      <c r="G371" s="49">
        <v>120</v>
      </c>
      <c r="H371" s="24">
        <v>187</v>
      </c>
      <c r="I371" s="5">
        <v>55.99</v>
      </c>
      <c r="J371" s="19">
        <f t="shared" si="10"/>
        <v>1.9683832645959742</v>
      </c>
      <c r="K371" s="19">
        <f t="shared" si="11"/>
        <v>2</v>
      </c>
      <c r="L371" s="14" t="str">
        <f>IFERROR(VLOOKUP($K$4:$K$772,TABLAREF!$A$1:$C$4,3,1),"SIN DATO")</f>
        <v>LATENTE</v>
      </c>
    </row>
    <row r="372" spans="1:12" ht="15" customHeight="1" x14ac:dyDescent="0.25">
      <c r="A372" t="s">
        <v>2739</v>
      </c>
      <c r="B372" s="3">
        <v>72</v>
      </c>
      <c r="C372">
        <v>2</v>
      </c>
      <c r="D372" s="1">
        <v>0</v>
      </c>
      <c r="E372" s="24">
        <v>0</v>
      </c>
      <c r="F372" s="20">
        <v>0</v>
      </c>
      <c r="G372" s="50">
        <v>120</v>
      </c>
      <c r="H372" s="24"/>
      <c r="I372" s="5"/>
      <c r="J372" s="19" t="e">
        <f t="shared" si="10"/>
        <v>#DIV/0!</v>
      </c>
      <c r="K372" s="19" t="e">
        <f t="shared" si="11"/>
        <v>#DIV/0!</v>
      </c>
      <c r="L372" s="14" t="str">
        <f>IFERROR(VLOOKUP($K$4:$K$772,TABLAREF!$A$1:$C$4,3,1),"SIN DATO")</f>
        <v>SIN DATO</v>
      </c>
    </row>
    <row r="373" spans="1:12" ht="15" customHeight="1" x14ac:dyDescent="0.25">
      <c r="A373" t="s">
        <v>2740</v>
      </c>
      <c r="B373" s="3">
        <v>85</v>
      </c>
      <c r="C373">
        <v>1</v>
      </c>
      <c r="D373" s="1">
        <v>0</v>
      </c>
      <c r="E373" s="24">
        <v>0</v>
      </c>
      <c r="F373" s="20">
        <v>0</v>
      </c>
      <c r="G373" s="50">
        <v>120</v>
      </c>
      <c r="H373" s="24">
        <v>218</v>
      </c>
      <c r="I373" s="5">
        <v>51.3</v>
      </c>
      <c r="J373" s="19">
        <f t="shared" si="10"/>
        <v>22.852690190763482</v>
      </c>
      <c r="K373" s="19">
        <f t="shared" si="11"/>
        <v>23</v>
      </c>
      <c r="L373" s="14" t="str">
        <f>IFERROR(VLOOKUP($K$4:$K$772,TABLAREF!$A$1:$C$4,3,1),"SIN DATO")</f>
        <v>ALTO</v>
      </c>
    </row>
    <row r="374" spans="1:12" ht="15" customHeight="1" x14ac:dyDescent="0.25">
      <c r="A374" t="s">
        <v>2741</v>
      </c>
      <c r="B374" s="3">
        <v>53</v>
      </c>
      <c r="C374">
        <v>1</v>
      </c>
      <c r="D374" s="1">
        <v>0</v>
      </c>
      <c r="E374" s="24">
        <v>0</v>
      </c>
      <c r="F374" s="20">
        <v>0</v>
      </c>
      <c r="G374" s="50">
        <v>120</v>
      </c>
      <c r="H374" s="24">
        <v>120</v>
      </c>
      <c r="I374" s="5">
        <v>49</v>
      </c>
      <c r="J374" s="19">
        <f t="shared" si="10"/>
        <v>3.1875312163838321</v>
      </c>
      <c r="K374" s="19">
        <f t="shared" si="11"/>
        <v>3</v>
      </c>
      <c r="L374" s="14" t="str">
        <f>IFERROR(VLOOKUP($K$4:$K$772,TABLAREF!$A$1:$C$4,3,1),"SIN DATO")</f>
        <v>LATENTE</v>
      </c>
    </row>
    <row r="375" spans="1:12" ht="15" customHeight="1" x14ac:dyDescent="0.25">
      <c r="A375" t="s">
        <v>2742</v>
      </c>
      <c r="B375" s="3">
        <v>61</v>
      </c>
      <c r="C375">
        <v>1</v>
      </c>
      <c r="D375" s="1">
        <v>0</v>
      </c>
      <c r="E375" s="24">
        <v>0</v>
      </c>
      <c r="F375" s="20">
        <v>0</v>
      </c>
      <c r="G375" s="50">
        <v>120</v>
      </c>
      <c r="H375" s="24">
        <v>164</v>
      </c>
      <c r="I375" s="5">
        <v>52.3</v>
      </c>
      <c r="J375" s="19">
        <f t="shared" si="10"/>
        <v>7.335327514109224</v>
      </c>
      <c r="K375" s="19">
        <f t="shared" si="11"/>
        <v>7</v>
      </c>
      <c r="L375" s="14" t="str">
        <f>IFERROR(VLOOKUP($K$4:$K$772,TABLAREF!$A$1:$C$4,3,1),"SIN DATO")</f>
        <v>LATENTE</v>
      </c>
    </row>
    <row r="376" spans="1:12" ht="15" customHeight="1" x14ac:dyDescent="0.25">
      <c r="A376" t="s">
        <v>2743</v>
      </c>
      <c r="B376" s="3">
        <v>59</v>
      </c>
      <c r="C376">
        <v>1</v>
      </c>
      <c r="D376" s="1">
        <v>0</v>
      </c>
      <c r="E376" s="24">
        <v>0</v>
      </c>
      <c r="F376" s="20">
        <v>0</v>
      </c>
      <c r="G376" s="50">
        <v>120</v>
      </c>
      <c r="H376" s="24"/>
      <c r="I376" s="5"/>
      <c r="J376" s="19" t="e">
        <f t="shared" si="10"/>
        <v>#DIV/0!</v>
      </c>
      <c r="K376" s="19" t="e">
        <f t="shared" si="11"/>
        <v>#DIV/0!</v>
      </c>
      <c r="L376" s="14" t="str">
        <f>IFERROR(VLOOKUP($K$4:$K$772,TABLAREF!$A$1:$C$4,3,1),"SIN DATO")</f>
        <v>SIN DATO</v>
      </c>
    </row>
    <row r="377" spans="1:12" ht="15" customHeight="1" x14ac:dyDescent="0.25">
      <c r="A377" t="s">
        <v>2744</v>
      </c>
      <c r="B377" s="3">
        <v>55</v>
      </c>
      <c r="C377">
        <v>1</v>
      </c>
      <c r="D377" s="1">
        <v>0</v>
      </c>
      <c r="E377" s="24">
        <v>0</v>
      </c>
      <c r="F377" s="20">
        <v>0</v>
      </c>
      <c r="G377" s="50">
        <v>120</v>
      </c>
      <c r="H377" s="24"/>
      <c r="I377" s="5"/>
      <c r="J377" s="19" t="e">
        <f t="shared" si="10"/>
        <v>#DIV/0!</v>
      </c>
      <c r="K377" s="19" t="e">
        <f t="shared" si="11"/>
        <v>#DIV/0!</v>
      </c>
      <c r="L377" s="14" t="str">
        <f>IFERROR(VLOOKUP($K$4:$K$772,TABLAREF!$A$1:$C$4,3,1),"SIN DATO")</f>
        <v>SIN DATO</v>
      </c>
    </row>
    <row r="378" spans="1:12" ht="15" customHeight="1" x14ac:dyDescent="0.25">
      <c r="A378" t="s">
        <v>2745</v>
      </c>
      <c r="B378" s="3">
        <v>72</v>
      </c>
      <c r="C378">
        <v>2</v>
      </c>
      <c r="D378" s="1">
        <v>0</v>
      </c>
      <c r="E378" s="24">
        <v>0</v>
      </c>
      <c r="F378" s="20">
        <v>0</v>
      </c>
      <c r="G378" s="50">
        <v>120</v>
      </c>
      <c r="H378" s="24">
        <v>123</v>
      </c>
      <c r="I378" s="5">
        <v>40</v>
      </c>
      <c r="J378" s="19">
        <f t="shared" si="10"/>
        <v>22.69322116414979</v>
      </c>
      <c r="K378" s="19">
        <f t="shared" si="11"/>
        <v>23</v>
      </c>
      <c r="L378" s="14" t="str">
        <f>IFERROR(VLOOKUP($K$4:$K$772,TABLAREF!$A$1:$C$4,3,1),"SIN DATO")</f>
        <v>ALTO</v>
      </c>
    </row>
    <row r="379" spans="1:12" ht="15" customHeight="1" x14ac:dyDescent="0.25">
      <c r="A379" t="s">
        <v>2746</v>
      </c>
      <c r="B379" s="3">
        <v>68</v>
      </c>
      <c r="C379">
        <v>2</v>
      </c>
      <c r="D379" s="1">
        <v>0</v>
      </c>
      <c r="E379" s="24">
        <v>0</v>
      </c>
      <c r="F379" s="20">
        <v>0</v>
      </c>
      <c r="G379" s="50">
        <v>120</v>
      </c>
      <c r="H379" s="24">
        <v>156</v>
      </c>
      <c r="I379" s="5">
        <v>45.3</v>
      </c>
      <c r="J379" s="19">
        <f t="shared" si="10"/>
        <v>20.542954440387017</v>
      </c>
      <c r="K379" s="19">
        <f t="shared" si="11"/>
        <v>21</v>
      </c>
      <c r="L379" s="14" t="str">
        <f>IFERROR(VLOOKUP($K$4:$K$772,TABLAREF!$A$1:$C$4,3,1),"SIN DATO")</f>
        <v>ALTO</v>
      </c>
    </row>
    <row r="380" spans="1:12" ht="15" customHeight="1" x14ac:dyDescent="0.25">
      <c r="A380" t="s">
        <v>2747</v>
      </c>
      <c r="B380" s="3">
        <v>66</v>
      </c>
      <c r="C380">
        <v>2</v>
      </c>
      <c r="D380" s="1">
        <v>0</v>
      </c>
      <c r="E380" s="24">
        <v>0</v>
      </c>
      <c r="F380" s="20">
        <v>0</v>
      </c>
      <c r="G380" s="49">
        <v>120</v>
      </c>
      <c r="H380" s="24">
        <v>234</v>
      </c>
      <c r="I380" s="5">
        <v>52.6</v>
      </c>
      <c r="J380" s="19">
        <f t="shared" si="10"/>
        <v>23.5894668477736</v>
      </c>
      <c r="K380" s="19">
        <f t="shared" si="11"/>
        <v>24</v>
      </c>
      <c r="L380" s="14" t="str">
        <f>IFERROR(VLOOKUP($K$4:$K$772,TABLAREF!$A$1:$C$4,3,1),"SIN DATO")</f>
        <v>ALTO</v>
      </c>
    </row>
    <row r="381" spans="1:12" ht="15" customHeight="1" x14ac:dyDescent="0.25">
      <c r="A381" t="s">
        <v>2748</v>
      </c>
      <c r="B381" s="3">
        <v>65</v>
      </c>
      <c r="C381">
        <v>1</v>
      </c>
      <c r="D381" s="1">
        <v>0</v>
      </c>
      <c r="E381" s="24">
        <v>0</v>
      </c>
      <c r="F381" s="20">
        <v>0</v>
      </c>
      <c r="G381" s="49">
        <v>120</v>
      </c>
      <c r="H381" s="24">
        <v>180.2</v>
      </c>
      <c r="I381" s="5">
        <v>35.700000000000003</v>
      </c>
      <c r="J381" s="19">
        <f t="shared" si="10"/>
        <v>15.610156697281862</v>
      </c>
      <c r="K381" s="19">
        <f t="shared" si="11"/>
        <v>16</v>
      </c>
      <c r="L381" s="14" t="str">
        <f>IFERROR(VLOOKUP($K$4:$K$772,TABLAREF!$A$1:$C$4,3,1),"SIN DATO")</f>
        <v>INTERMEDIO</v>
      </c>
    </row>
    <row r="382" spans="1:12" ht="15" customHeight="1" x14ac:dyDescent="0.25">
      <c r="A382" t="s">
        <v>2749</v>
      </c>
      <c r="B382" s="3">
        <v>68</v>
      </c>
      <c r="C382">
        <v>1</v>
      </c>
      <c r="D382" s="1">
        <v>0</v>
      </c>
      <c r="E382" s="24">
        <v>0</v>
      </c>
      <c r="F382" s="20">
        <v>0</v>
      </c>
      <c r="G382" s="49">
        <v>120</v>
      </c>
      <c r="H382" s="24">
        <v>119.9</v>
      </c>
      <c r="I382" s="5">
        <v>30.6</v>
      </c>
      <c r="J382" s="19">
        <f t="shared" si="10"/>
        <v>13.021682045782745</v>
      </c>
      <c r="K382" s="19">
        <f t="shared" si="11"/>
        <v>13</v>
      </c>
      <c r="L382" s="14" t="str">
        <f>IFERROR(VLOOKUP($K$4:$K$772,TABLAREF!$A$1:$C$4,3,1),"SIN DATO")</f>
        <v>INTERMEDIO</v>
      </c>
    </row>
    <row r="383" spans="1:12" ht="15" customHeight="1" x14ac:dyDescent="0.25">
      <c r="A383" t="s">
        <v>2750</v>
      </c>
      <c r="B383" s="3">
        <v>74</v>
      </c>
      <c r="C383">
        <v>1</v>
      </c>
      <c r="D383" s="1">
        <v>0</v>
      </c>
      <c r="E383" s="24">
        <v>0</v>
      </c>
      <c r="F383" s="20">
        <v>0</v>
      </c>
      <c r="G383" s="49">
        <v>120</v>
      </c>
      <c r="H383" s="24">
        <v>159</v>
      </c>
      <c r="I383" s="5">
        <v>48.2</v>
      </c>
      <c r="J383" s="19">
        <f t="shared" si="10"/>
        <v>13.053186351402434</v>
      </c>
      <c r="K383" s="19">
        <f t="shared" si="11"/>
        <v>13</v>
      </c>
      <c r="L383" s="14" t="str">
        <f>IFERROR(VLOOKUP($K$4:$K$772,TABLAREF!$A$1:$C$4,3,1),"SIN DATO")</f>
        <v>INTERMEDIO</v>
      </c>
    </row>
    <row r="384" spans="1:12" ht="15" customHeight="1" x14ac:dyDescent="0.25">
      <c r="A384" t="s">
        <v>2751</v>
      </c>
      <c r="B384" s="3">
        <v>50</v>
      </c>
      <c r="C384">
        <v>1</v>
      </c>
      <c r="D384" s="1">
        <v>0</v>
      </c>
      <c r="E384" s="24">
        <v>0</v>
      </c>
      <c r="F384" s="20">
        <v>0</v>
      </c>
      <c r="G384" s="49">
        <v>120</v>
      </c>
      <c r="H384" s="24">
        <v>190</v>
      </c>
      <c r="I384" s="5">
        <v>45.69</v>
      </c>
      <c r="J384" s="19">
        <f t="shared" si="10"/>
        <v>6.1083425722741724</v>
      </c>
      <c r="K384" s="19">
        <f t="shared" si="11"/>
        <v>6</v>
      </c>
      <c r="L384" s="14" t="str">
        <f>IFERROR(VLOOKUP($K$4:$K$772,TABLAREF!$A$1:$C$4,3,1),"SIN DATO")</f>
        <v>LATENTE</v>
      </c>
    </row>
    <row r="385" spans="1:12" ht="15" customHeight="1" x14ac:dyDescent="0.25">
      <c r="A385" t="s">
        <v>2752</v>
      </c>
      <c r="B385" s="3">
        <v>63</v>
      </c>
      <c r="C385">
        <v>2</v>
      </c>
      <c r="D385" s="1">
        <v>0</v>
      </c>
      <c r="E385" s="24">
        <v>0</v>
      </c>
      <c r="F385" s="20">
        <v>0</v>
      </c>
      <c r="G385" s="49">
        <v>120</v>
      </c>
      <c r="H385" s="24"/>
      <c r="I385" s="5"/>
      <c r="J385" s="19" t="e">
        <f t="shared" si="10"/>
        <v>#DIV/0!</v>
      </c>
      <c r="K385" s="19" t="e">
        <f t="shared" si="11"/>
        <v>#DIV/0!</v>
      </c>
      <c r="L385" s="14" t="str">
        <f>IFERROR(VLOOKUP($K$4:$K$772,TABLAREF!$A$1:$C$4,3,1),"SIN DATO")</f>
        <v>SIN DATO</v>
      </c>
    </row>
    <row r="386" spans="1:12" ht="15" customHeight="1" x14ac:dyDescent="0.25">
      <c r="A386" t="s">
        <v>2753</v>
      </c>
      <c r="B386" s="3">
        <v>49</v>
      </c>
      <c r="C386">
        <v>2</v>
      </c>
      <c r="D386" s="1">
        <v>0</v>
      </c>
      <c r="E386" s="24">
        <v>0</v>
      </c>
      <c r="F386" s="20">
        <v>0</v>
      </c>
      <c r="G386" s="49">
        <v>120</v>
      </c>
      <c r="H386" s="24">
        <v>188.2</v>
      </c>
      <c r="I386" s="5">
        <v>36.9</v>
      </c>
      <c r="J386" s="19">
        <f t="shared" si="10"/>
        <v>11.412681195113928</v>
      </c>
      <c r="K386" s="19">
        <f t="shared" si="11"/>
        <v>11</v>
      </c>
      <c r="L386" s="14" t="str">
        <f>IFERROR(VLOOKUP($K$4:$K$772,TABLAREF!$A$1:$C$4,3,1),"SIN DATO")</f>
        <v>INTERMEDIO</v>
      </c>
    </row>
    <row r="387" spans="1:12" ht="15" customHeight="1" x14ac:dyDescent="0.25">
      <c r="A387" t="s">
        <v>2754</v>
      </c>
      <c r="B387" s="3">
        <v>58</v>
      </c>
      <c r="C387">
        <v>2</v>
      </c>
      <c r="D387" s="1">
        <v>0</v>
      </c>
      <c r="E387" s="24">
        <v>0</v>
      </c>
      <c r="F387" s="20">
        <v>0</v>
      </c>
      <c r="G387" s="49">
        <v>120</v>
      </c>
      <c r="H387" s="24"/>
      <c r="I387" s="5"/>
      <c r="J387" s="19" t="e">
        <f t="shared" si="10"/>
        <v>#DIV/0!</v>
      </c>
      <c r="K387" s="19" t="e">
        <f t="shared" si="11"/>
        <v>#DIV/0!</v>
      </c>
      <c r="L387" s="14" t="str">
        <f>IFERROR(VLOOKUP($K$4:$K$772,TABLAREF!$A$1:$C$4,3,1),"SIN DATO")</f>
        <v>SIN DATO</v>
      </c>
    </row>
    <row r="388" spans="1:12" ht="15" customHeight="1" x14ac:dyDescent="0.25">
      <c r="A388" t="s">
        <v>2755</v>
      </c>
      <c r="B388" s="3">
        <v>70</v>
      </c>
      <c r="C388">
        <v>1</v>
      </c>
      <c r="D388" s="1">
        <v>0</v>
      </c>
      <c r="E388" s="24">
        <v>0</v>
      </c>
      <c r="F388" s="20">
        <v>0</v>
      </c>
      <c r="G388" s="49">
        <v>120</v>
      </c>
      <c r="H388" s="24">
        <v>173</v>
      </c>
      <c r="I388" s="5">
        <v>410</v>
      </c>
      <c r="J388" s="19">
        <f t="shared" si="10"/>
        <v>0.2670086725027554</v>
      </c>
      <c r="K388" s="19">
        <f t="shared" si="11"/>
        <v>0</v>
      </c>
      <c r="L388" s="14" t="str">
        <f>IFERROR(VLOOKUP($K$4:$K$772,TABLAREF!$A$1:$C$4,3,1),"SIN DATO")</f>
        <v>LATENTE</v>
      </c>
    </row>
    <row r="389" spans="1:12" ht="15" customHeight="1" x14ac:dyDescent="0.25">
      <c r="A389" t="s">
        <v>2756</v>
      </c>
      <c r="B389" s="3">
        <v>55</v>
      </c>
      <c r="C389">
        <v>1</v>
      </c>
      <c r="D389" s="1">
        <v>0</v>
      </c>
      <c r="E389" s="24">
        <v>0</v>
      </c>
      <c r="F389" s="20">
        <v>0</v>
      </c>
      <c r="G389" s="49">
        <v>120</v>
      </c>
      <c r="H389" s="24"/>
      <c r="I389" s="5"/>
      <c r="J389" s="19" t="e">
        <f t="shared" ref="J389:J452" si="12">100*(1-EXP(-EXP((LN(10)-(15.5305+(28.4441*(1-C389))+(-1.4792*LN(B389))+(0*LN(B389)*LN(B389))+(-14.4588*LN(B389)*(1-C389))+(1.8515*LN(B389)*LN(B389)*(1-C389))+(-0.9119*LN(G389))+(-0.2767*D389)+(-0.7181*LN((H389* 0.02586)/ (I389* 0.02586)))+(-0.1759*E389)+(-0.1999*E389*(1-C389))+(-0.5865*F389)+(0*F389*C389)))/(EXP(0.9145)*EXP(-0.2784*(15.5305+(28.4441*(1-C389))+(-1.4792*LN(B389))+(0*LN(B389)*LN(B389))+(-14.4588*LN(B389)*(1-C389))+(1.8515*LN(B389)*LN(B389)*(1-C389))+(-0.9119*LN(G389))+(-0.2767*D389)+(-0.7181*LN((H389* 0.02586)/ (I389* 0.02586)))+(-0.1759*E389)+(-0.1999*E389*(1-C389))+(-0.5865*F389)+(0*F389*C389)))))))</f>
        <v>#DIV/0!</v>
      </c>
      <c r="K389" s="19" t="e">
        <f t="shared" ref="K389:K452" si="13">ROUND(J389,0)</f>
        <v>#DIV/0!</v>
      </c>
      <c r="L389" s="14" t="str">
        <f>IFERROR(VLOOKUP($K$4:$K$772,TABLAREF!$A$1:$C$4,3,1),"SIN DATO")</f>
        <v>SIN DATO</v>
      </c>
    </row>
    <row r="390" spans="1:12" ht="15" customHeight="1" x14ac:dyDescent="0.25">
      <c r="A390" t="s">
        <v>2757</v>
      </c>
      <c r="B390" s="3">
        <v>62</v>
      </c>
      <c r="C390">
        <v>2</v>
      </c>
      <c r="D390" s="1">
        <v>0</v>
      </c>
      <c r="E390" s="24">
        <v>0</v>
      </c>
      <c r="F390" s="20">
        <v>0</v>
      </c>
      <c r="G390" s="49">
        <v>120</v>
      </c>
      <c r="H390" s="24"/>
      <c r="I390" s="5"/>
      <c r="J390" s="19" t="e">
        <f t="shared" si="12"/>
        <v>#DIV/0!</v>
      </c>
      <c r="K390" s="19" t="e">
        <f t="shared" si="13"/>
        <v>#DIV/0!</v>
      </c>
      <c r="L390" s="14" t="str">
        <f>IFERROR(VLOOKUP($K$4:$K$772,TABLAREF!$A$1:$C$4,3,1),"SIN DATO")</f>
        <v>SIN DATO</v>
      </c>
    </row>
    <row r="391" spans="1:12" ht="15" customHeight="1" x14ac:dyDescent="0.25">
      <c r="A391" t="s">
        <v>2758</v>
      </c>
      <c r="B391" s="3">
        <v>65</v>
      </c>
      <c r="C391">
        <v>2</v>
      </c>
      <c r="D391" s="1">
        <v>0</v>
      </c>
      <c r="E391" s="24">
        <v>0</v>
      </c>
      <c r="F391" s="20">
        <v>0</v>
      </c>
      <c r="G391" s="49">
        <v>120</v>
      </c>
      <c r="H391" s="24">
        <v>175</v>
      </c>
      <c r="I391" s="5">
        <v>46.9</v>
      </c>
      <c r="J391" s="19">
        <f t="shared" si="12"/>
        <v>18.973653912445766</v>
      </c>
      <c r="K391" s="19">
        <f t="shared" si="13"/>
        <v>19</v>
      </c>
      <c r="L391" s="14" t="str">
        <f>IFERROR(VLOOKUP($K$4:$K$772,TABLAREF!$A$1:$C$4,3,1),"SIN DATO")</f>
        <v>INTERMEDIO</v>
      </c>
    </row>
    <row r="392" spans="1:12" ht="15" customHeight="1" x14ac:dyDescent="0.25">
      <c r="A392" t="s">
        <v>2759</v>
      </c>
      <c r="B392" s="3">
        <v>59</v>
      </c>
      <c r="C392">
        <v>2</v>
      </c>
      <c r="D392" s="1">
        <v>0</v>
      </c>
      <c r="E392" s="24">
        <v>0</v>
      </c>
      <c r="F392" s="20">
        <v>0</v>
      </c>
      <c r="G392" s="49">
        <v>120</v>
      </c>
      <c r="H392" s="24"/>
      <c r="I392" s="5"/>
      <c r="J392" s="19" t="e">
        <f t="shared" si="12"/>
        <v>#DIV/0!</v>
      </c>
      <c r="K392" s="19" t="e">
        <f t="shared" si="13"/>
        <v>#DIV/0!</v>
      </c>
      <c r="L392" s="14" t="str">
        <f>IFERROR(VLOOKUP($K$4:$K$772,TABLAREF!$A$1:$C$4,3,1),"SIN DATO")</f>
        <v>SIN DATO</v>
      </c>
    </row>
    <row r="393" spans="1:12" ht="15" customHeight="1" x14ac:dyDescent="0.25">
      <c r="A393" t="s">
        <v>2760</v>
      </c>
      <c r="B393" s="3">
        <v>71</v>
      </c>
      <c r="C393">
        <v>2</v>
      </c>
      <c r="D393" s="1">
        <v>0</v>
      </c>
      <c r="E393" s="24">
        <v>0</v>
      </c>
      <c r="F393" s="20">
        <v>0</v>
      </c>
      <c r="G393" s="49">
        <v>120</v>
      </c>
      <c r="H393" s="24"/>
      <c r="I393" s="5"/>
      <c r="J393" s="19" t="e">
        <f t="shared" si="12"/>
        <v>#DIV/0!</v>
      </c>
      <c r="K393" s="19" t="e">
        <f t="shared" si="13"/>
        <v>#DIV/0!</v>
      </c>
      <c r="L393" s="14" t="str">
        <f>IFERROR(VLOOKUP($K$4:$K$772,TABLAREF!$A$1:$C$4,3,1),"SIN DATO")</f>
        <v>SIN DATO</v>
      </c>
    </row>
    <row r="394" spans="1:12" ht="15" customHeight="1" x14ac:dyDescent="0.25">
      <c r="A394" t="s">
        <v>2761</v>
      </c>
      <c r="B394" s="3">
        <v>60</v>
      </c>
      <c r="C394">
        <v>1</v>
      </c>
      <c r="D394" s="1">
        <v>0</v>
      </c>
      <c r="E394" s="24">
        <v>0</v>
      </c>
      <c r="F394" s="20">
        <v>0</v>
      </c>
      <c r="G394" s="49">
        <v>120</v>
      </c>
      <c r="H394" s="24">
        <v>134</v>
      </c>
      <c r="I394" s="5">
        <v>55.12</v>
      </c>
      <c r="J394" s="19">
        <f t="shared" si="12"/>
        <v>4.7824367070131935</v>
      </c>
      <c r="K394" s="19">
        <f t="shared" si="13"/>
        <v>5</v>
      </c>
      <c r="L394" s="14" t="str">
        <f>IFERROR(VLOOKUP($K$4:$K$772,TABLAREF!$A$1:$C$4,3,1),"SIN DATO")</f>
        <v>LATENTE</v>
      </c>
    </row>
    <row r="395" spans="1:12" ht="15" customHeight="1" x14ac:dyDescent="0.25">
      <c r="A395" t="s">
        <v>2762</v>
      </c>
      <c r="B395" s="3">
        <v>60</v>
      </c>
      <c r="C395">
        <v>1</v>
      </c>
      <c r="D395" s="1">
        <v>0</v>
      </c>
      <c r="E395" s="24">
        <v>0</v>
      </c>
      <c r="F395" s="20">
        <v>0</v>
      </c>
      <c r="G395" s="49">
        <v>120</v>
      </c>
      <c r="H395" s="24"/>
      <c r="I395" s="5"/>
      <c r="J395" s="19" t="e">
        <f t="shared" si="12"/>
        <v>#DIV/0!</v>
      </c>
      <c r="K395" s="19" t="e">
        <f t="shared" si="13"/>
        <v>#DIV/0!</v>
      </c>
      <c r="L395" s="14" t="str">
        <f>IFERROR(VLOOKUP($K$4:$K$772,TABLAREF!$A$1:$C$4,3,1),"SIN DATO")</f>
        <v>SIN DATO</v>
      </c>
    </row>
    <row r="396" spans="1:12" ht="15" customHeight="1" x14ac:dyDescent="0.25">
      <c r="A396" t="s">
        <v>2763</v>
      </c>
      <c r="B396" s="3">
        <v>61</v>
      </c>
      <c r="C396">
        <v>1</v>
      </c>
      <c r="D396" s="1">
        <v>0</v>
      </c>
      <c r="E396" s="24">
        <v>0</v>
      </c>
      <c r="F396" s="20">
        <v>0</v>
      </c>
      <c r="G396" s="49">
        <v>120</v>
      </c>
      <c r="H396" s="24"/>
      <c r="I396" s="5"/>
      <c r="J396" s="19" t="e">
        <f t="shared" si="12"/>
        <v>#DIV/0!</v>
      </c>
      <c r="K396" s="19" t="e">
        <f t="shared" si="13"/>
        <v>#DIV/0!</v>
      </c>
      <c r="L396" s="14" t="str">
        <f>IFERROR(VLOOKUP($K$4:$K$772,TABLAREF!$A$1:$C$4,3,1),"SIN DATO")</f>
        <v>SIN DATO</v>
      </c>
    </row>
    <row r="397" spans="1:12" ht="15" customHeight="1" x14ac:dyDescent="0.25">
      <c r="A397" t="s">
        <v>2764</v>
      </c>
      <c r="B397" s="3">
        <v>65</v>
      </c>
      <c r="C397">
        <v>2</v>
      </c>
      <c r="D397" s="1">
        <v>0</v>
      </c>
      <c r="E397" s="24">
        <v>0</v>
      </c>
      <c r="F397" s="20">
        <v>0</v>
      </c>
      <c r="G397" s="49">
        <v>120</v>
      </c>
      <c r="H397" s="24"/>
      <c r="I397" s="5"/>
      <c r="J397" s="19" t="e">
        <f t="shared" si="12"/>
        <v>#DIV/0!</v>
      </c>
      <c r="K397" s="19" t="e">
        <f t="shared" si="13"/>
        <v>#DIV/0!</v>
      </c>
      <c r="L397" s="14" t="str">
        <f>IFERROR(VLOOKUP($K$4:$K$772,TABLAREF!$A$1:$C$4,3,1),"SIN DATO")</f>
        <v>SIN DATO</v>
      </c>
    </row>
    <row r="398" spans="1:12" ht="15" customHeight="1" x14ac:dyDescent="0.25">
      <c r="A398" t="s">
        <v>2765</v>
      </c>
      <c r="B398" s="3">
        <v>71</v>
      </c>
      <c r="C398">
        <v>2</v>
      </c>
      <c r="D398" s="1">
        <v>0</v>
      </c>
      <c r="E398" s="24">
        <v>0</v>
      </c>
      <c r="F398" s="20">
        <v>0</v>
      </c>
      <c r="G398" s="49">
        <v>120</v>
      </c>
      <c r="H398" s="24">
        <v>175</v>
      </c>
      <c r="I398" s="5">
        <v>47</v>
      </c>
      <c r="J398" s="19">
        <f t="shared" si="12"/>
        <v>25.608633642458134</v>
      </c>
      <c r="K398" s="19">
        <f t="shared" si="13"/>
        <v>26</v>
      </c>
      <c r="L398" s="14" t="str">
        <f>IFERROR(VLOOKUP($K$4:$K$772,TABLAREF!$A$1:$C$4,3,1),"SIN DATO")</f>
        <v>MUY ALTO</v>
      </c>
    </row>
    <row r="399" spans="1:12" ht="15" customHeight="1" x14ac:dyDescent="0.25">
      <c r="A399" t="s">
        <v>2766</v>
      </c>
      <c r="B399" s="3">
        <v>58</v>
      </c>
      <c r="C399">
        <v>2</v>
      </c>
      <c r="D399" s="1">
        <v>0</v>
      </c>
      <c r="E399" s="24">
        <v>0</v>
      </c>
      <c r="F399" s="20">
        <v>0</v>
      </c>
      <c r="G399" s="49">
        <v>120</v>
      </c>
      <c r="H399" s="24">
        <v>197.3</v>
      </c>
      <c r="I399" s="5">
        <v>49.4</v>
      </c>
      <c r="J399" s="19">
        <f t="shared" si="12"/>
        <v>13.876206796727775</v>
      </c>
      <c r="K399" s="19">
        <f t="shared" si="13"/>
        <v>14</v>
      </c>
      <c r="L399" s="14" t="str">
        <f>IFERROR(VLOOKUP($K$4:$K$772,TABLAREF!$A$1:$C$4,3,1),"SIN DATO")</f>
        <v>INTERMEDIO</v>
      </c>
    </row>
    <row r="400" spans="1:12" ht="15" customHeight="1" x14ac:dyDescent="0.25">
      <c r="A400" t="s">
        <v>2767</v>
      </c>
      <c r="B400" s="3">
        <v>77</v>
      </c>
      <c r="C400">
        <v>2</v>
      </c>
      <c r="D400" s="1">
        <v>0</v>
      </c>
      <c r="E400" s="24">
        <v>0</v>
      </c>
      <c r="F400" s="20">
        <v>0</v>
      </c>
      <c r="G400" s="49">
        <v>120</v>
      </c>
      <c r="H400" s="24">
        <v>155</v>
      </c>
      <c r="I400" s="5">
        <v>53.6</v>
      </c>
      <c r="J400" s="19">
        <f t="shared" si="12"/>
        <v>27.414309909624901</v>
      </c>
      <c r="K400" s="19">
        <f t="shared" si="13"/>
        <v>27</v>
      </c>
      <c r="L400" s="14" t="str">
        <f>IFERROR(VLOOKUP($K$4:$K$772,TABLAREF!$A$1:$C$4,3,1),"SIN DATO")</f>
        <v>MUY ALTO</v>
      </c>
    </row>
    <row r="401" spans="1:12" ht="15" customHeight="1" x14ac:dyDescent="0.25">
      <c r="A401" t="s">
        <v>2768</v>
      </c>
      <c r="B401" s="3">
        <v>80</v>
      </c>
      <c r="C401">
        <v>2</v>
      </c>
      <c r="D401" s="1">
        <v>0</v>
      </c>
      <c r="E401" s="24">
        <v>0</v>
      </c>
      <c r="F401" s="20">
        <v>0</v>
      </c>
      <c r="G401" s="49">
        <v>120</v>
      </c>
      <c r="H401" s="24"/>
      <c r="I401" s="5"/>
      <c r="J401" s="19" t="e">
        <f t="shared" si="12"/>
        <v>#DIV/0!</v>
      </c>
      <c r="K401" s="19" t="e">
        <f t="shared" si="13"/>
        <v>#DIV/0!</v>
      </c>
      <c r="L401" s="14" t="str">
        <f>IFERROR(VLOOKUP($K$4:$K$772,TABLAREF!$A$1:$C$4,3,1),"SIN DATO")</f>
        <v>SIN DATO</v>
      </c>
    </row>
    <row r="402" spans="1:12" ht="15" customHeight="1" x14ac:dyDescent="0.25">
      <c r="A402" t="s">
        <v>2769</v>
      </c>
      <c r="B402" s="3">
        <v>69</v>
      </c>
      <c r="C402">
        <v>2</v>
      </c>
      <c r="D402" s="1">
        <v>0</v>
      </c>
      <c r="E402" s="24">
        <v>0</v>
      </c>
      <c r="F402" s="20">
        <v>0</v>
      </c>
      <c r="G402" s="49">
        <v>120</v>
      </c>
      <c r="H402" s="24"/>
      <c r="I402" s="5"/>
      <c r="J402" s="19" t="e">
        <f t="shared" si="12"/>
        <v>#DIV/0!</v>
      </c>
      <c r="K402" s="19" t="e">
        <f t="shared" si="13"/>
        <v>#DIV/0!</v>
      </c>
      <c r="L402" s="14" t="str">
        <f>IFERROR(VLOOKUP($K$4:$K$772,TABLAREF!$A$1:$C$4,3,1),"SIN DATO")</f>
        <v>SIN DATO</v>
      </c>
    </row>
    <row r="403" spans="1:12" ht="15" customHeight="1" x14ac:dyDescent="0.25">
      <c r="A403" t="s">
        <v>2770</v>
      </c>
      <c r="B403" s="3">
        <v>42</v>
      </c>
      <c r="C403">
        <v>2</v>
      </c>
      <c r="D403" s="1">
        <v>0</v>
      </c>
      <c r="E403" s="24">
        <v>0</v>
      </c>
      <c r="F403" s="20">
        <v>0</v>
      </c>
      <c r="G403" s="49">
        <v>120</v>
      </c>
      <c r="H403" s="24">
        <v>221.9</v>
      </c>
      <c r="I403" s="5">
        <v>40.700000000000003</v>
      </c>
      <c r="J403" s="19">
        <f t="shared" si="12"/>
        <v>9.0837228774190759</v>
      </c>
      <c r="K403" s="19">
        <f t="shared" si="13"/>
        <v>9</v>
      </c>
      <c r="L403" s="14" t="str">
        <f>IFERROR(VLOOKUP($K$4:$K$772,TABLAREF!$A$1:$C$4,3,1),"SIN DATO")</f>
        <v>LATENTE</v>
      </c>
    </row>
    <row r="404" spans="1:12" ht="15" customHeight="1" x14ac:dyDescent="0.25">
      <c r="A404" t="s">
        <v>2771</v>
      </c>
      <c r="B404" s="3">
        <v>33</v>
      </c>
      <c r="C404">
        <v>2</v>
      </c>
      <c r="D404" s="1">
        <v>0</v>
      </c>
      <c r="E404" s="24">
        <v>0</v>
      </c>
      <c r="F404" s="20">
        <v>0</v>
      </c>
      <c r="G404" s="49">
        <v>120</v>
      </c>
      <c r="H404" s="24"/>
      <c r="I404" s="5"/>
      <c r="J404" s="19" t="e">
        <f t="shared" si="12"/>
        <v>#DIV/0!</v>
      </c>
      <c r="K404" s="19" t="e">
        <f t="shared" si="13"/>
        <v>#DIV/0!</v>
      </c>
      <c r="L404" s="14" t="str">
        <f>IFERROR(VLOOKUP($K$4:$K$772,TABLAREF!$A$1:$C$4,3,1),"SIN DATO")</f>
        <v>SIN DATO</v>
      </c>
    </row>
    <row r="405" spans="1:12" ht="15" customHeight="1" x14ac:dyDescent="0.25">
      <c r="A405" t="s">
        <v>2772</v>
      </c>
      <c r="B405" s="3">
        <v>75</v>
      </c>
      <c r="C405">
        <v>2</v>
      </c>
      <c r="D405" s="1">
        <v>0</v>
      </c>
      <c r="E405" s="24">
        <v>0</v>
      </c>
      <c r="F405" s="20">
        <v>0</v>
      </c>
      <c r="G405" s="49">
        <v>120</v>
      </c>
      <c r="H405" s="24"/>
      <c r="I405" s="5"/>
      <c r="J405" s="19" t="e">
        <f t="shared" si="12"/>
        <v>#DIV/0!</v>
      </c>
      <c r="K405" s="19" t="e">
        <f t="shared" si="13"/>
        <v>#DIV/0!</v>
      </c>
      <c r="L405" s="14" t="str">
        <f>IFERROR(VLOOKUP($K$4:$K$772,TABLAREF!$A$1:$C$4,3,1),"SIN DATO")</f>
        <v>SIN DATO</v>
      </c>
    </row>
    <row r="406" spans="1:12" ht="15" customHeight="1" x14ac:dyDescent="0.25">
      <c r="A406" t="s">
        <v>2773</v>
      </c>
      <c r="B406" s="3">
        <v>59</v>
      </c>
      <c r="C406">
        <v>2</v>
      </c>
      <c r="D406" s="1">
        <v>0</v>
      </c>
      <c r="E406" s="24">
        <v>0</v>
      </c>
      <c r="F406" s="20">
        <v>0</v>
      </c>
      <c r="G406" s="49">
        <v>120</v>
      </c>
      <c r="H406" s="24">
        <v>155</v>
      </c>
      <c r="I406" s="5">
        <v>53.57</v>
      </c>
      <c r="J406" s="19">
        <f t="shared" si="12"/>
        <v>9.9720410737451974</v>
      </c>
      <c r="K406" s="19">
        <f t="shared" si="13"/>
        <v>10</v>
      </c>
      <c r="L406" s="14" t="str">
        <f>IFERROR(VLOOKUP($K$4:$K$772,TABLAREF!$A$1:$C$4,3,1),"SIN DATO")</f>
        <v>LATENTE</v>
      </c>
    </row>
    <row r="407" spans="1:12" ht="15" customHeight="1" x14ac:dyDescent="0.25">
      <c r="A407" t="s">
        <v>2774</v>
      </c>
      <c r="B407" s="3">
        <v>56</v>
      </c>
      <c r="C407">
        <v>1</v>
      </c>
      <c r="D407" s="1">
        <v>0</v>
      </c>
      <c r="E407" s="24">
        <v>0</v>
      </c>
      <c r="F407" s="20">
        <v>0</v>
      </c>
      <c r="G407" s="49">
        <v>120</v>
      </c>
      <c r="H407" s="24">
        <v>206.3</v>
      </c>
      <c r="I407" s="5">
        <v>52</v>
      </c>
      <c r="J407" s="19">
        <f t="shared" si="12"/>
        <v>7.961387415085774</v>
      </c>
      <c r="K407" s="19">
        <f t="shared" si="13"/>
        <v>8</v>
      </c>
      <c r="L407" s="14" t="str">
        <f>IFERROR(VLOOKUP($K$4:$K$772,TABLAREF!$A$1:$C$4,3,1),"SIN DATO")</f>
        <v>LATENTE</v>
      </c>
    </row>
    <row r="408" spans="1:12" ht="15" customHeight="1" x14ac:dyDescent="0.25">
      <c r="A408" t="s">
        <v>2775</v>
      </c>
      <c r="B408" s="3">
        <v>62</v>
      </c>
      <c r="C408">
        <v>2</v>
      </c>
      <c r="D408" s="1">
        <v>0</v>
      </c>
      <c r="E408" s="24">
        <v>0</v>
      </c>
      <c r="F408" s="20">
        <v>0</v>
      </c>
      <c r="G408" s="49">
        <v>120</v>
      </c>
      <c r="H408" s="24"/>
      <c r="I408" s="5"/>
      <c r="J408" s="19" t="e">
        <f t="shared" si="12"/>
        <v>#DIV/0!</v>
      </c>
      <c r="K408" s="19" t="e">
        <f t="shared" si="13"/>
        <v>#DIV/0!</v>
      </c>
      <c r="L408" s="14" t="str">
        <f>IFERROR(VLOOKUP($K$4:$K$772,TABLAREF!$A$1:$C$4,3,1),"SIN DATO")</f>
        <v>SIN DATO</v>
      </c>
    </row>
    <row r="409" spans="1:12" ht="15" customHeight="1" x14ac:dyDescent="0.25">
      <c r="A409" t="s">
        <v>2776</v>
      </c>
      <c r="B409" s="3">
        <v>73</v>
      </c>
      <c r="C409">
        <v>2</v>
      </c>
      <c r="D409" s="1">
        <v>0</v>
      </c>
      <c r="E409" s="24">
        <v>0</v>
      </c>
      <c r="F409" s="20">
        <v>0</v>
      </c>
      <c r="G409" s="49">
        <v>120</v>
      </c>
      <c r="H409" s="24"/>
      <c r="I409" s="5"/>
      <c r="J409" s="19" t="e">
        <f t="shared" si="12"/>
        <v>#DIV/0!</v>
      </c>
      <c r="K409" s="19" t="e">
        <f t="shared" si="13"/>
        <v>#DIV/0!</v>
      </c>
      <c r="L409" s="14" t="str">
        <f>IFERROR(VLOOKUP($K$4:$K$772,TABLAREF!$A$1:$C$4,3,1),"SIN DATO")</f>
        <v>SIN DATO</v>
      </c>
    </row>
    <row r="410" spans="1:12" ht="15" customHeight="1" x14ac:dyDescent="0.25">
      <c r="A410" t="s">
        <v>2777</v>
      </c>
      <c r="B410" s="3">
        <v>75</v>
      </c>
      <c r="C410">
        <v>2</v>
      </c>
      <c r="D410" s="1">
        <v>0</v>
      </c>
      <c r="E410" s="24">
        <v>0</v>
      </c>
      <c r="F410" s="20">
        <v>0</v>
      </c>
      <c r="G410" s="49">
        <v>120</v>
      </c>
      <c r="H410" s="24">
        <v>172</v>
      </c>
      <c r="I410" s="5">
        <v>56.3</v>
      </c>
      <c r="J410" s="19">
        <f t="shared" si="12"/>
        <v>26.13796865574497</v>
      </c>
      <c r="K410" s="19">
        <f t="shared" si="13"/>
        <v>26</v>
      </c>
      <c r="L410" s="14" t="str">
        <f>IFERROR(VLOOKUP($K$4:$K$772,TABLAREF!$A$1:$C$4,3,1),"SIN DATO")</f>
        <v>MUY ALTO</v>
      </c>
    </row>
    <row r="411" spans="1:12" ht="15" customHeight="1" x14ac:dyDescent="0.25">
      <c r="A411" t="s">
        <v>2778</v>
      </c>
      <c r="B411" s="3">
        <v>62</v>
      </c>
      <c r="C411">
        <v>2</v>
      </c>
      <c r="D411" s="1">
        <v>0</v>
      </c>
      <c r="E411" s="24">
        <v>0</v>
      </c>
      <c r="F411" s="20">
        <v>0</v>
      </c>
      <c r="G411" s="49">
        <v>120</v>
      </c>
      <c r="H411" s="24"/>
      <c r="I411" s="5"/>
      <c r="J411" s="19" t="e">
        <f t="shared" si="12"/>
        <v>#DIV/0!</v>
      </c>
      <c r="K411" s="19" t="e">
        <f t="shared" si="13"/>
        <v>#DIV/0!</v>
      </c>
      <c r="L411" s="14" t="str">
        <f>IFERROR(VLOOKUP($K$4:$K$772,TABLAREF!$A$1:$C$4,3,1),"SIN DATO")</f>
        <v>SIN DATO</v>
      </c>
    </row>
    <row r="412" spans="1:12" ht="15" customHeight="1" x14ac:dyDescent="0.25">
      <c r="A412" t="s">
        <v>2779</v>
      </c>
      <c r="B412" s="3">
        <v>57</v>
      </c>
      <c r="C412">
        <v>2</v>
      </c>
      <c r="D412" s="1">
        <v>0</v>
      </c>
      <c r="E412" s="24">
        <v>0</v>
      </c>
      <c r="F412" s="20">
        <v>0</v>
      </c>
      <c r="G412" s="49">
        <v>120</v>
      </c>
      <c r="H412" s="24"/>
      <c r="I412" s="5"/>
      <c r="J412" s="19" t="e">
        <f t="shared" si="12"/>
        <v>#DIV/0!</v>
      </c>
      <c r="K412" s="19" t="e">
        <f t="shared" si="13"/>
        <v>#DIV/0!</v>
      </c>
      <c r="L412" s="14" t="str">
        <f>IFERROR(VLOOKUP($K$4:$K$772,TABLAREF!$A$1:$C$4,3,1),"SIN DATO")</f>
        <v>SIN DATO</v>
      </c>
    </row>
    <row r="413" spans="1:12" ht="15" customHeight="1" x14ac:dyDescent="0.25">
      <c r="A413" t="s">
        <v>2780</v>
      </c>
      <c r="B413" s="3">
        <v>67</v>
      </c>
      <c r="C413">
        <v>2</v>
      </c>
      <c r="D413" s="1">
        <v>0</v>
      </c>
      <c r="E413" s="24">
        <v>0</v>
      </c>
      <c r="F413" s="20">
        <v>0</v>
      </c>
      <c r="G413" s="49">
        <v>120</v>
      </c>
      <c r="H413" s="24"/>
      <c r="I413" s="5"/>
      <c r="J413" s="19" t="e">
        <f t="shared" si="12"/>
        <v>#DIV/0!</v>
      </c>
      <c r="K413" s="19" t="e">
        <f t="shared" si="13"/>
        <v>#DIV/0!</v>
      </c>
      <c r="L413" s="14" t="str">
        <f>IFERROR(VLOOKUP($K$4:$K$772,TABLAREF!$A$1:$C$4,3,1),"SIN DATO")</f>
        <v>SIN DATO</v>
      </c>
    </row>
    <row r="414" spans="1:12" ht="15" customHeight="1" x14ac:dyDescent="0.25">
      <c r="A414" t="s">
        <v>2781</v>
      </c>
      <c r="B414" s="3">
        <v>63</v>
      </c>
      <c r="C414">
        <v>2</v>
      </c>
      <c r="D414" s="1">
        <v>0</v>
      </c>
      <c r="E414" s="24">
        <v>0</v>
      </c>
      <c r="F414" s="20">
        <v>0</v>
      </c>
      <c r="G414" s="49">
        <v>120</v>
      </c>
      <c r="H414" s="24"/>
      <c r="I414" s="5"/>
      <c r="J414" s="19" t="e">
        <f t="shared" si="12"/>
        <v>#DIV/0!</v>
      </c>
      <c r="K414" s="19" t="e">
        <f t="shared" si="13"/>
        <v>#DIV/0!</v>
      </c>
      <c r="L414" s="14" t="str">
        <f>IFERROR(VLOOKUP($K$4:$K$772,TABLAREF!$A$1:$C$4,3,1),"SIN DATO")</f>
        <v>SIN DATO</v>
      </c>
    </row>
    <row r="415" spans="1:12" ht="15" customHeight="1" x14ac:dyDescent="0.25">
      <c r="A415" t="s">
        <v>2782</v>
      </c>
      <c r="B415" s="3">
        <v>59</v>
      </c>
      <c r="C415">
        <v>1</v>
      </c>
      <c r="D415" s="1">
        <v>0</v>
      </c>
      <c r="E415" s="24">
        <v>0</v>
      </c>
      <c r="F415" s="20">
        <v>0</v>
      </c>
      <c r="G415" s="49">
        <v>120</v>
      </c>
      <c r="H415" s="24"/>
      <c r="I415" s="5"/>
      <c r="J415" s="19" t="e">
        <f t="shared" si="12"/>
        <v>#DIV/0!</v>
      </c>
      <c r="K415" s="19" t="e">
        <f t="shared" si="13"/>
        <v>#DIV/0!</v>
      </c>
      <c r="L415" s="14" t="str">
        <f>IFERROR(VLOOKUP($K$4:$K$772,TABLAREF!$A$1:$C$4,3,1),"SIN DATO")</f>
        <v>SIN DATO</v>
      </c>
    </row>
    <row r="416" spans="1:12" ht="15" customHeight="1" x14ac:dyDescent="0.25">
      <c r="A416" t="s">
        <v>2783</v>
      </c>
      <c r="B416" s="3">
        <v>61</v>
      </c>
      <c r="C416">
        <v>2</v>
      </c>
      <c r="D416" s="1">
        <v>0</v>
      </c>
      <c r="E416" s="24">
        <v>0</v>
      </c>
      <c r="F416" s="20">
        <v>0</v>
      </c>
      <c r="G416" s="49">
        <v>120</v>
      </c>
      <c r="H416" s="24"/>
      <c r="I416" s="5"/>
      <c r="J416" s="19" t="e">
        <f t="shared" si="12"/>
        <v>#DIV/0!</v>
      </c>
      <c r="K416" s="19" t="e">
        <f t="shared" si="13"/>
        <v>#DIV/0!</v>
      </c>
      <c r="L416" s="14" t="str">
        <f>IFERROR(VLOOKUP($K$4:$K$772,TABLAREF!$A$1:$C$4,3,1),"SIN DATO")</f>
        <v>SIN DATO</v>
      </c>
    </row>
    <row r="417" spans="1:12" ht="15" customHeight="1" x14ac:dyDescent="0.25">
      <c r="A417" t="s">
        <v>2784</v>
      </c>
      <c r="B417" s="3">
        <v>24</v>
      </c>
      <c r="C417">
        <v>1</v>
      </c>
      <c r="D417" s="1">
        <v>0</v>
      </c>
      <c r="E417" s="24">
        <v>0</v>
      </c>
      <c r="F417" s="20">
        <v>0</v>
      </c>
      <c r="G417" s="49">
        <v>120</v>
      </c>
      <c r="H417" s="24"/>
      <c r="I417" s="5"/>
      <c r="J417" s="19" t="e">
        <f t="shared" si="12"/>
        <v>#DIV/0!</v>
      </c>
      <c r="K417" s="19" t="e">
        <f t="shared" si="13"/>
        <v>#DIV/0!</v>
      </c>
      <c r="L417" s="14" t="str">
        <f>IFERROR(VLOOKUP($K$4:$K$772,TABLAREF!$A$1:$C$4,3,1),"SIN DATO")</f>
        <v>SIN DATO</v>
      </c>
    </row>
    <row r="418" spans="1:12" ht="15" customHeight="1" x14ac:dyDescent="0.25">
      <c r="A418" t="s">
        <v>2785</v>
      </c>
      <c r="B418" s="3">
        <v>63</v>
      </c>
      <c r="C418">
        <v>1</v>
      </c>
      <c r="D418" s="1">
        <v>0</v>
      </c>
      <c r="E418" s="24">
        <v>0</v>
      </c>
      <c r="F418" s="20">
        <v>0</v>
      </c>
      <c r="G418" s="49">
        <v>120</v>
      </c>
      <c r="H418" s="24"/>
      <c r="I418" s="5"/>
      <c r="J418" s="19" t="e">
        <f t="shared" si="12"/>
        <v>#DIV/0!</v>
      </c>
      <c r="K418" s="19" t="e">
        <f t="shared" si="13"/>
        <v>#DIV/0!</v>
      </c>
      <c r="L418" s="14" t="str">
        <f>IFERROR(VLOOKUP($K$4:$K$772,TABLAREF!$A$1:$C$4,3,1),"SIN DATO")</f>
        <v>SIN DATO</v>
      </c>
    </row>
    <row r="419" spans="1:12" ht="15" customHeight="1" x14ac:dyDescent="0.25">
      <c r="A419" t="s">
        <v>2786</v>
      </c>
      <c r="B419" s="3">
        <v>73</v>
      </c>
      <c r="C419">
        <v>2</v>
      </c>
      <c r="D419" s="1">
        <v>0</v>
      </c>
      <c r="E419" s="24">
        <v>0</v>
      </c>
      <c r="F419" s="20">
        <v>0</v>
      </c>
      <c r="G419" s="49">
        <v>120</v>
      </c>
      <c r="H419" s="24"/>
      <c r="I419" s="5"/>
      <c r="J419" s="19" t="e">
        <f t="shared" si="12"/>
        <v>#DIV/0!</v>
      </c>
      <c r="K419" s="19" t="e">
        <f t="shared" si="13"/>
        <v>#DIV/0!</v>
      </c>
      <c r="L419" s="14" t="str">
        <f>IFERROR(VLOOKUP($K$4:$K$772,TABLAREF!$A$1:$C$4,3,1),"SIN DATO")</f>
        <v>SIN DATO</v>
      </c>
    </row>
    <row r="420" spans="1:12" ht="15" customHeight="1" x14ac:dyDescent="0.25">
      <c r="A420" t="s">
        <v>2787</v>
      </c>
      <c r="B420" s="3">
        <v>48</v>
      </c>
      <c r="C420">
        <v>2</v>
      </c>
      <c r="D420" s="1">
        <v>0</v>
      </c>
      <c r="E420" s="24">
        <v>0</v>
      </c>
      <c r="F420" s="20">
        <v>0</v>
      </c>
      <c r="G420" s="49">
        <v>120</v>
      </c>
      <c r="H420" s="24"/>
      <c r="I420" s="5"/>
      <c r="J420" s="19" t="e">
        <f t="shared" si="12"/>
        <v>#DIV/0!</v>
      </c>
      <c r="K420" s="19" t="e">
        <f t="shared" si="13"/>
        <v>#DIV/0!</v>
      </c>
      <c r="L420" s="14" t="str">
        <f>IFERROR(VLOOKUP($K$4:$K$772,TABLAREF!$A$1:$C$4,3,1),"SIN DATO")</f>
        <v>SIN DATO</v>
      </c>
    </row>
    <row r="421" spans="1:12" ht="15" customHeight="1" x14ac:dyDescent="0.25">
      <c r="A421" t="s">
        <v>2788</v>
      </c>
      <c r="B421" s="3">
        <v>67</v>
      </c>
      <c r="C421">
        <v>1</v>
      </c>
      <c r="D421" s="1">
        <v>0</v>
      </c>
      <c r="E421" s="24">
        <v>0</v>
      </c>
      <c r="F421" s="20">
        <v>0</v>
      </c>
      <c r="G421" s="49">
        <v>120</v>
      </c>
      <c r="H421" s="24"/>
      <c r="I421" s="5"/>
      <c r="J421" s="19" t="e">
        <f t="shared" si="12"/>
        <v>#DIV/0!</v>
      </c>
      <c r="K421" s="19" t="e">
        <f t="shared" si="13"/>
        <v>#DIV/0!</v>
      </c>
      <c r="L421" s="14" t="str">
        <f>IFERROR(VLOOKUP($K$4:$K$772,TABLAREF!$A$1:$C$4,3,1),"SIN DATO")</f>
        <v>SIN DATO</v>
      </c>
    </row>
    <row r="422" spans="1:12" ht="15" customHeight="1" x14ac:dyDescent="0.25">
      <c r="A422" t="s">
        <v>2789</v>
      </c>
      <c r="B422" s="3">
        <v>72</v>
      </c>
      <c r="C422">
        <v>2</v>
      </c>
      <c r="D422" s="1">
        <v>0</v>
      </c>
      <c r="E422" s="24">
        <v>0</v>
      </c>
      <c r="F422" s="20">
        <v>0</v>
      </c>
      <c r="G422" s="49">
        <v>120</v>
      </c>
      <c r="H422" s="24"/>
      <c r="I422" s="5"/>
      <c r="J422" s="19" t="e">
        <f t="shared" si="12"/>
        <v>#DIV/0!</v>
      </c>
      <c r="K422" s="19" t="e">
        <f t="shared" si="13"/>
        <v>#DIV/0!</v>
      </c>
      <c r="L422" s="14" t="str">
        <f>IFERROR(VLOOKUP($K$4:$K$772,TABLAREF!$A$1:$C$4,3,1),"SIN DATO")</f>
        <v>SIN DATO</v>
      </c>
    </row>
    <row r="423" spans="1:12" ht="15" customHeight="1" x14ac:dyDescent="0.25">
      <c r="A423" t="s">
        <v>2790</v>
      </c>
      <c r="B423" s="3">
        <v>71</v>
      </c>
      <c r="C423">
        <v>2</v>
      </c>
      <c r="D423" s="1">
        <v>0</v>
      </c>
      <c r="E423" s="24">
        <v>0</v>
      </c>
      <c r="F423" s="20">
        <v>0</v>
      </c>
      <c r="G423" s="49">
        <v>120</v>
      </c>
      <c r="H423" s="24"/>
      <c r="I423" s="5"/>
      <c r="J423" s="19" t="e">
        <f t="shared" si="12"/>
        <v>#DIV/0!</v>
      </c>
      <c r="K423" s="19" t="e">
        <f t="shared" si="13"/>
        <v>#DIV/0!</v>
      </c>
      <c r="L423" s="14" t="str">
        <f>IFERROR(VLOOKUP($K$4:$K$772,TABLAREF!$A$1:$C$4,3,1),"SIN DATO")</f>
        <v>SIN DATO</v>
      </c>
    </row>
    <row r="424" spans="1:12" ht="15" customHeight="1" x14ac:dyDescent="0.25">
      <c r="A424" t="s">
        <v>2791</v>
      </c>
      <c r="B424" s="3">
        <v>61</v>
      </c>
      <c r="C424">
        <v>2</v>
      </c>
      <c r="D424" s="1">
        <v>0</v>
      </c>
      <c r="E424" s="24">
        <v>0</v>
      </c>
      <c r="F424" s="20">
        <v>0</v>
      </c>
      <c r="G424" s="49">
        <v>120</v>
      </c>
      <c r="H424" s="24"/>
      <c r="I424" s="5"/>
      <c r="J424" s="19" t="e">
        <f t="shared" si="12"/>
        <v>#DIV/0!</v>
      </c>
      <c r="K424" s="19" t="e">
        <f t="shared" si="13"/>
        <v>#DIV/0!</v>
      </c>
      <c r="L424" s="14" t="str">
        <f>IFERROR(VLOOKUP($K$4:$K$772,TABLAREF!$A$1:$C$4,3,1),"SIN DATO")</f>
        <v>SIN DATO</v>
      </c>
    </row>
    <row r="425" spans="1:12" ht="15" customHeight="1" x14ac:dyDescent="0.25">
      <c r="A425" t="s">
        <v>2792</v>
      </c>
      <c r="B425" s="3">
        <v>48</v>
      </c>
      <c r="C425">
        <v>2</v>
      </c>
      <c r="D425" s="1">
        <v>0</v>
      </c>
      <c r="E425" s="24">
        <v>0</v>
      </c>
      <c r="F425" s="20">
        <v>0</v>
      </c>
      <c r="G425" s="49">
        <v>120</v>
      </c>
      <c r="H425" s="24"/>
      <c r="I425" s="5"/>
      <c r="J425" s="19" t="e">
        <f t="shared" si="12"/>
        <v>#DIV/0!</v>
      </c>
      <c r="K425" s="19" t="e">
        <f t="shared" si="13"/>
        <v>#DIV/0!</v>
      </c>
      <c r="L425" s="14" t="str">
        <f>IFERROR(VLOOKUP($K$4:$K$772,TABLAREF!$A$1:$C$4,3,1),"SIN DATO")</f>
        <v>SIN DATO</v>
      </c>
    </row>
    <row r="426" spans="1:12" ht="15" customHeight="1" x14ac:dyDescent="0.25">
      <c r="A426" t="s">
        <v>2793</v>
      </c>
      <c r="B426" s="3">
        <v>55</v>
      </c>
      <c r="C426">
        <v>2</v>
      </c>
      <c r="D426" s="1">
        <v>0</v>
      </c>
      <c r="E426" s="24">
        <v>0</v>
      </c>
      <c r="F426" s="20">
        <v>0</v>
      </c>
      <c r="G426" s="49">
        <v>120</v>
      </c>
      <c r="H426" s="24"/>
      <c r="I426" s="5"/>
      <c r="J426" s="19" t="e">
        <f t="shared" si="12"/>
        <v>#DIV/0!</v>
      </c>
      <c r="K426" s="19" t="e">
        <f t="shared" si="13"/>
        <v>#DIV/0!</v>
      </c>
      <c r="L426" s="14" t="str">
        <f>IFERROR(VLOOKUP($K$4:$K$772,TABLAREF!$A$1:$C$4,3,1),"SIN DATO")</f>
        <v>SIN DATO</v>
      </c>
    </row>
    <row r="427" spans="1:12" ht="15" customHeight="1" x14ac:dyDescent="0.25">
      <c r="A427" t="s">
        <v>2794</v>
      </c>
      <c r="B427" s="3">
        <v>55</v>
      </c>
      <c r="C427">
        <v>2</v>
      </c>
      <c r="D427" s="1">
        <v>0</v>
      </c>
      <c r="E427" s="24">
        <v>0</v>
      </c>
      <c r="F427" s="20">
        <v>0</v>
      </c>
      <c r="G427" s="49">
        <v>120</v>
      </c>
      <c r="H427" s="24"/>
      <c r="I427" s="5"/>
      <c r="J427" s="19" t="e">
        <f t="shared" si="12"/>
        <v>#DIV/0!</v>
      </c>
      <c r="K427" s="19" t="e">
        <f t="shared" si="13"/>
        <v>#DIV/0!</v>
      </c>
      <c r="L427" s="14" t="str">
        <f>IFERROR(VLOOKUP($K$4:$K$772,TABLAREF!$A$1:$C$4,3,1),"SIN DATO")</f>
        <v>SIN DATO</v>
      </c>
    </row>
    <row r="428" spans="1:12" ht="15" customHeight="1" x14ac:dyDescent="0.25">
      <c r="A428" t="s">
        <v>2795</v>
      </c>
      <c r="B428" s="3">
        <v>63</v>
      </c>
      <c r="C428">
        <v>1</v>
      </c>
      <c r="D428" s="1">
        <v>0</v>
      </c>
      <c r="E428" s="24">
        <v>0</v>
      </c>
      <c r="F428" s="20">
        <v>0</v>
      </c>
      <c r="G428" s="49">
        <v>120</v>
      </c>
      <c r="H428" s="24">
        <v>178</v>
      </c>
      <c r="I428" s="5">
        <v>41</v>
      </c>
      <c r="J428" s="19">
        <f t="shared" si="12"/>
        <v>12.203905769816837</v>
      </c>
      <c r="K428" s="19">
        <f t="shared" si="13"/>
        <v>12</v>
      </c>
      <c r="L428" s="14" t="str">
        <f>IFERROR(VLOOKUP($K$4:$K$772,TABLAREF!$A$1:$C$4,3,1),"SIN DATO")</f>
        <v>INTERMEDIO</v>
      </c>
    </row>
    <row r="429" spans="1:12" ht="15" customHeight="1" x14ac:dyDescent="0.25">
      <c r="A429" t="s">
        <v>2796</v>
      </c>
      <c r="B429" s="3">
        <v>49</v>
      </c>
      <c r="C429">
        <v>2</v>
      </c>
      <c r="D429" s="1">
        <v>0</v>
      </c>
      <c r="E429" s="24">
        <v>0</v>
      </c>
      <c r="F429" s="20">
        <v>0</v>
      </c>
      <c r="G429" s="49">
        <v>120</v>
      </c>
      <c r="H429" s="24"/>
      <c r="I429" s="5"/>
      <c r="J429" s="19" t="e">
        <f t="shared" si="12"/>
        <v>#DIV/0!</v>
      </c>
      <c r="K429" s="19" t="e">
        <f t="shared" si="13"/>
        <v>#DIV/0!</v>
      </c>
      <c r="L429" s="14" t="str">
        <f>IFERROR(VLOOKUP($K$4:$K$772,TABLAREF!$A$1:$C$4,3,1),"SIN DATO")</f>
        <v>SIN DATO</v>
      </c>
    </row>
    <row r="430" spans="1:12" ht="15" customHeight="1" x14ac:dyDescent="0.25">
      <c r="A430" t="s">
        <v>2797</v>
      </c>
      <c r="B430" s="3">
        <v>57</v>
      </c>
      <c r="C430">
        <v>2</v>
      </c>
      <c r="D430" s="1">
        <v>0</v>
      </c>
      <c r="E430" s="24">
        <v>0</v>
      </c>
      <c r="F430" s="20">
        <v>0</v>
      </c>
      <c r="G430" s="49">
        <v>120</v>
      </c>
      <c r="H430" s="24"/>
      <c r="I430" s="5"/>
      <c r="J430" s="19" t="e">
        <f t="shared" si="12"/>
        <v>#DIV/0!</v>
      </c>
      <c r="K430" s="19" t="e">
        <f t="shared" si="13"/>
        <v>#DIV/0!</v>
      </c>
      <c r="L430" s="14" t="str">
        <f>IFERROR(VLOOKUP($K$4:$K$772,TABLAREF!$A$1:$C$4,3,1),"SIN DATO")</f>
        <v>SIN DATO</v>
      </c>
    </row>
    <row r="431" spans="1:12" x14ac:dyDescent="0.25">
      <c r="A431" t="s">
        <v>2798</v>
      </c>
      <c r="B431" s="6">
        <v>72</v>
      </c>
      <c r="C431">
        <v>2</v>
      </c>
      <c r="D431" s="1">
        <v>0</v>
      </c>
      <c r="E431" s="24">
        <v>0</v>
      </c>
      <c r="F431" s="20">
        <v>0</v>
      </c>
      <c r="G431" s="49">
        <v>120</v>
      </c>
      <c r="H431" s="21"/>
      <c r="I431" s="22"/>
      <c r="J431" s="19" t="e">
        <f t="shared" si="12"/>
        <v>#DIV/0!</v>
      </c>
      <c r="K431" s="19" t="e">
        <f t="shared" si="13"/>
        <v>#DIV/0!</v>
      </c>
      <c r="L431" s="14" t="str">
        <f>IFERROR(VLOOKUP($K$4:$K$772,TABLAREF!$A$1:$C$4,3,1),"SIN DATO")</f>
        <v>SIN DATO</v>
      </c>
    </row>
    <row r="432" spans="1:12" x14ac:dyDescent="0.25">
      <c r="A432" t="s">
        <v>2799</v>
      </c>
      <c r="B432" s="6">
        <v>72</v>
      </c>
      <c r="C432">
        <v>1</v>
      </c>
      <c r="D432" s="1">
        <v>0</v>
      </c>
      <c r="E432" s="24">
        <v>0</v>
      </c>
      <c r="F432" s="20">
        <v>0</v>
      </c>
      <c r="G432" s="49">
        <v>120</v>
      </c>
      <c r="H432" s="21"/>
      <c r="I432" s="22"/>
      <c r="J432" s="19" t="e">
        <f t="shared" si="12"/>
        <v>#DIV/0!</v>
      </c>
      <c r="K432" s="19" t="e">
        <f t="shared" si="13"/>
        <v>#DIV/0!</v>
      </c>
      <c r="L432" s="14" t="str">
        <f>IFERROR(VLOOKUP($K$4:$K$772,TABLAREF!$A$1:$C$4,3,1),"SIN DATO")</f>
        <v>SIN DATO</v>
      </c>
    </row>
    <row r="433" spans="1:12" x14ac:dyDescent="0.25">
      <c r="A433" t="s">
        <v>2800</v>
      </c>
      <c r="B433" s="6">
        <v>73</v>
      </c>
      <c r="C433">
        <v>2</v>
      </c>
      <c r="D433" s="1">
        <v>0</v>
      </c>
      <c r="E433" s="24">
        <v>0</v>
      </c>
      <c r="F433" s="20">
        <v>0</v>
      </c>
      <c r="G433" s="49">
        <v>120</v>
      </c>
      <c r="H433" s="21"/>
      <c r="I433" s="22"/>
      <c r="J433" s="19" t="e">
        <f t="shared" si="12"/>
        <v>#DIV/0!</v>
      </c>
      <c r="K433" s="19" t="e">
        <f t="shared" si="13"/>
        <v>#DIV/0!</v>
      </c>
      <c r="L433" s="14" t="str">
        <f>IFERROR(VLOOKUP($K$4:$K$772,TABLAREF!$A$1:$C$4,3,1),"SIN DATO")</f>
        <v>SIN DATO</v>
      </c>
    </row>
    <row r="434" spans="1:12" x14ac:dyDescent="0.25">
      <c r="A434" t="s">
        <v>2801</v>
      </c>
      <c r="B434" s="6">
        <v>67</v>
      </c>
      <c r="C434">
        <v>2</v>
      </c>
      <c r="D434" s="1">
        <v>0</v>
      </c>
      <c r="E434" s="24">
        <v>0</v>
      </c>
      <c r="F434" s="20">
        <v>0</v>
      </c>
      <c r="G434" s="49">
        <v>120</v>
      </c>
      <c r="H434" s="21"/>
      <c r="I434" s="22"/>
      <c r="J434" s="19" t="e">
        <f t="shared" si="12"/>
        <v>#DIV/0!</v>
      </c>
      <c r="K434" s="19" t="e">
        <f t="shared" si="13"/>
        <v>#DIV/0!</v>
      </c>
      <c r="L434" s="14" t="str">
        <f>IFERROR(VLOOKUP($K$4:$K$772,TABLAREF!$A$1:$C$4,3,1),"SIN DATO")</f>
        <v>SIN DATO</v>
      </c>
    </row>
    <row r="435" spans="1:12" x14ac:dyDescent="0.25">
      <c r="A435" t="s">
        <v>2802</v>
      </c>
      <c r="B435" s="6">
        <v>53</v>
      </c>
      <c r="C435">
        <v>1</v>
      </c>
      <c r="D435" s="1">
        <v>0</v>
      </c>
      <c r="E435" s="24">
        <v>0</v>
      </c>
      <c r="F435" s="20">
        <v>0</v>
      </c>
      <c r="G435" s="49">
        <v>120</v>
      </c>
      <c r="H435" s="21"/>
      <c r="I435" s="22"/>
      <c r="J435" s="19" t="e">
        <f t="shared" si="12"/>
        <v>#DIV/0!</v>
      </c>
      <c r="K435" s="19" t="e">
        <f t="shared" si="13"/>
        <v>#DIV/0!</v>
      </c>
      <c r="L435" s="14" t="str">
        <f>IFERROR(VLOOKUP($K$4:$K$772,TABLAREF!$A$1:$C$4,3,1),"SIN DATO")</f>
        <v>SIN DATO</v>
      </c>
    </row>
    <row r="436" spans="1:12" x14ac:dyDescent="0.25">
      <c r="A436" t="s">
        <v>2803</v>
      </c>
      <c r="B436" s="6">
        <v>57</v>
      </c>
      <c r="C436">
        <v>2</v>
      </c>
      <c r="D436" s="1">
        <v>0</v>
      </c>
      <c r="E436" s="24">
        <v>0</v>
      </c>
      <c r="F436" s="20">
        <v>0</v>
      </c>
      <c r="G436" s="49">
        <v>120</v>
      </c>
      <c r="H436" s="21"/>
      <c r="I436" s="22"/>
      <c r="J436" s="19" t="e">
        <f t="shared" si="12"/>
        <v>#DIV/0!</v>
      </c>
      <c r="K436" s="19" t="e">
        <f t="shared" si="13"/>
        <v>#DIV/0!</v>
      </c>
      <c r="L436" s="14" t="str">
        <f>IFERROR(VLOOKUP($K$4:$K$772,TABLAREF!$A$1:$C$4,3,1),"SIN DATO")</f>
        <v>SIN DATO</v>
      </c>
    </row>
    <row r="437" spans="1:12" x14ac:dyDescent="0.25">
      <c r="A437" t="s">
        <v>2804</v>
      </c>
      <c r="B437" s="6">
        <v>85</v>
      </c>
      <c r="C437">
        <v>2</v>
      </c>
      <c r="D437" s="1">
        <v>0</v>
      </c>
      <c r="E437" s="24">
        <v>0</v>
      </c>
      <c r="F437" s="20">
        <v>0</v>
      </c>
      <c r="G437" s="49">
        <v>120</v>
      </c>
      <c r="H437" s="21"/>
      <c r="I437" s="22"/>
      <c r="J437" s="19" t="e">
        <f t="shared" si="12"/>
        <v>#DIV/0!</v>
      </c>
      <c r="K437" s="19" t="e">
        <f t="shared" si="13"/>
        <v>#DIV/0!</v>
      </c>
      <c r="L437" s="14" t="str">
        <f>IFERROR(VLOOKUP($K$4:$K$772,TABLAREF!$A$1:$C$4,3,1),"SIN DATO")</f>
        <v>SIN DATO</v>
      </c>
    </row>
    <row r="438" spans="1:12" x14ac:dyDescent="0.25">
      <c r="A438" t="s">
        <v>2805</v>
      </c>
      <c r="B438" s="6">
        <v>61</v>
      </c>
      <c r="C438">
        <v>2</v>
      </c>
      <c r="D438" s="1">
        <v>0</v>
      </c>
      <c r="E438" s="24">
        <v>0</v>
      </c>
      <c r="F438" s="20">
        <v>0</v>
      </c>
      <c r="G438" s="49">
        <v>120</v>
      </c>
      <c r="H438" s="21"/>
      <c r="I438" s="22"/>
      <c r="J438" s="19" t="e">
        <f t="shared" si="12"/>
        <v>#DIV/0!</v>
      </c>
      <c r="K438" s="19" t="e">
        <f t="shared" si="13"/>
        <v>#DIV/0!</v>
      </c>
      <c r="L438" s="14" t="str">
        <f>IFERROR(VLOOKUP($K$4:$K$772,TABLAREF!$A$1:$C$4,3,1),"SIN DATO")</f>
        <v>SIN DATO</v>
      </c>
    </row>
    <row r="439" spans="1:12" x14ac:dyDescent="0.25">
      <c r="A439" t="s">
        <v>2806</v>
      </c>
      <c r="B439" s="6">
        <v>67</v>
      </c>
      <c r="C439">
        <v>2</v>
      </c>
      <c r="D439" s="1">
        <v>0</v>
      </c>
      <c r="E439" s="24">
        <v>0</v>
      </c>
      <c r="F439" s="20">
        <v>0</v>
      </c>
      <c r="G439" s="49">
        <v>120</v>
      </c>
      <c r="H439" s="21"/>
      <c r="I439" s="22"/>
      <c r="J439" s="19" t="e">
        <f t="shared" si="12"/>
        <v>#DIV/0!</v>
      </c>
      <c r="K439" s="19" t="e">
        <f t="shared" si="13"/>
        <v>#DIV/0!</v>
      </c>
      <c r="L439" s="14" t="str">
        <f>IFERROR(VLOOKUP($K$4:$K$772,TABLAREF!$A$1:$C$4,3,1),"SIN DATO")</f>
        <v>SIN DATO</v>
      </c>
    </row>
    <row r="440" spans="1:12" x14ac:dyDescent="0.25">
      <c r="A440" t="s">
        <v>2807</v>
      </c>
      <c r="B440" s="6">
        <v>76</v>
      </c>
      <c r="C440">
        <v>2</v>
      </c>
      <c r="D440" s="1">
        <v>0</v>
      </c>
      <c r="E440" s="24">
        <v>0</v>
      </c>
      <c r="F440" s="20">
        <v>0</v>
      </c>
      <c r="G440" s="49">
        <v>120</v>
      </c>
      <c r="H440" s="21"/>
      <c r="I440" s="22"/>
      <c r="J440" s="19" t="e">
        <f t="shared" si="12"/>
        <v>#DIV/0!</v>
      </c>
      <c r="K440" s="19" t="e">
        <f t="shared" si="13"/>
        <v>#DIV/0!</v>
      </c>
      <c r="L440" s="14" t="str">
        <f>IFERROR(VLOOKUP($K$4:$K$772,TABLAREF!$A$1:$C$4,3,1),"SIN DATO")</f>
        <v>SIN DATO</v>
      </c>
    </row>
    <row r="441" spans="1:12" x14ac:dyDescent="0.25">
      <c r="A441" t="s">
        <v>2808</v>
      </c>
      <c r="B441" s="6">
        <v>66</v>
      </c>
      <c r="C441">
        <v>1</v>
      </c>
      <c r="D441" s="1">
        <v>0</v>
      </c>
      <c r="E441" s="24">
        <v>0</v>
      </c>
      <c r="F441" s="20">
        <v>0</v>
      </c>
      <c r="G441" s="49">
        <v>120</v>
      </c>
      <c r="H441" s="21"/>
      <c r="I441" s="22"/>
      <c r="J441" s="19" t="e">
        <f t="shared" si="12"/>
        <v>#DIV/0!</v>
      </c>
      <c r="K441" s="19" t="e">
        <f t="shared" si="13"/>
        <v>#DIV/0!</v>
      </c>
      <c r="L441" s="14" t="str">
        <f>IFERROR(VLOOKUP($K$4:$K$772,TABLAREF!$A$1:$C$4,3,1),"SIN DATO")</f>
        <v>SIN DATO</v>
      </c>
    </row>
    <row r="442" spans="1:12" x14ac:dyDescent="0.25">
      <c r="A442" t="s">
        <v>2809</v>
      </c>
      <c r="B442" s="6">
        <v>57</v>
      </c>
      <c r="C442">
        <v>2</v>
      </c>
      <c r="D442" s="1">
        <v>0</v>
      </c>
      <c r="E442" s="24">
        <v>0</v>
      </c>
      <c r="F442" s="20">
        <v>0</v>
      </c>
      <c r="G442" s="49">
        <v>120</v>
      </c>
      <c r="H442" s="21"/>
      <c r="I442" s="22"/>
      <c r="J442" s="19" t="e">
        <f t="shared" si="12"/>
        <v>#DIV/0!</v>
      </c>
      <c r="K442" s="19" t="e">
        <f t="shared" si="13"/>
        <v>#DIV/0!</v>
      </c>
      <c r="L442" s="14" t="str">
        <f>IFERROR(VLOOKUP($K$4:$K$772,TABLAREF!$A$1:$C$4,3,1),"SIN DATO")</f>
        <v>SIN DATO</v>
      </c>
    </row>
    <row r="443" spans="1:12" x14ac:dyDescent="0.25">
      <c r="A443" t="s">
        <v>2810</v>
      </c>
      <c r="B443" s="6">
        <v>70</v>
      </c>
      <c r="C443">
        <v>2</v>
      </c>
      <c r="D443" s="1">
        <v>0</v>
      </c>
      <c r="E443" s="24">
        <v>0</v>
      </c>
      <c r="F443" s="20">
        <v>0</v>
      </c>
      <c r="G443" s="49">
        <v>120</v>
      </c>
      <c r="H443" s="21"/>
      <c r="I443" s="22"/>
      <c r="J443" s="19" t="e">
        <f t="shared" si="12"/>
        <v>#DIV/0!</v>
      </c>
      <c r="K443" s="19" t="e">
        <f t="shared" si="13"/>
        <v>#DIV/0!</v>
      </c>
      <c r="L443" s="14" t="str">
        <f>IFERROR(VLOOKUP($K$4:$K$772,TABLAREF!$A$1:$C$4,3,1),"SIN DATO")</f>
        <v>SIN DATO</v>
      </c>
    </row>
    <row r="444" spans="1:12" x14ac:dyDescent="0.25">
      <c r="A444" t="s">
        <v>2811</v>
      </c>
      <c r="B444" s="6">
        <v>59</v>
      </c>
      <c r="C444">
        <v>1</v>
      </c>
      <c r="D444" s="1">
        <v>0</v>
      </c>
      <c r="E444" s="24">
        <v>0</v>
      </c>
      <c r="F444" s="20">
        <v>0</v>
      </c>
      <c r="G444" s="49">
        <v>120</v>
      </c>
      <c r="H444" s="21"/>
      <c r="I444" s="22"/>
      <c r="J444" s="19" t="e">
        <f t="shared" si="12"/>
        <v>#DIV/0!</v>
      </c>
      <c r="K444" s="19" t="e">
        <f t="shared" si="13"/>
        <v>#DIV/0!</v>
      </c>
      <c r="L444" s="14" t="str">
        <f>IFERROR(VLOOKUP($K$4:$K$772,TABLAREF!$A$1:$C$4,3,1),"SIN DATO")</f>
        <v>SIN DATO</v>
      </c>
    </row>
    <row r="445" spans="1:12" x14ac:dyDescent="0.25">
      <c r="A445" t="s">
        <v>2812</v>
      </c>
      <c r="B445" s="6">
        <v>59</v>
      </c>
      <c r="C445">
        <v>1</v>
      </c>
      <c r="D445" s="1">
        <v>0</v>
      </c>
      <c r="E445" s="24">
        <v>1</v>
      </c>
      <c r="F445" s="20">
        <v>0</v>
      </c>
      <c r="G445" s="49">
        <v>160</v>
      </c>
      <c r="H445" s="21">
        <v>169</v>
      </c>
      <c r="I445" s="22">
        <v>32</v>
      </c>
      <c r="J445" s="19">
        <f t="shared" si="12"/>
        <v>24.455614088215039</v>
      </c>
      <c r="K445" s="19">
        <f t="shared" si="13"/>
        <v>24</v>
      </c>
      <c r="L445" s="14" t="str">
        <f>IFERROR(VLOOKUP($K$4:$K$772,TABLAREF!$A$1:$C$4,3,1),"SIN DATO")</f>
        <v>ALTO</v>
      </c>
    </row>
    <row r="446" spans="1:12" x14ac:dyDescent="0.25">
      <c r="A446" t="s">
        <v>2813</v>
      </c>
      <c r="B446" s="6">
        <v>52</v>
      </c>
      <c r="C446">
        <v>2</v>
      </c>
      <c r="D446" s="1">
        <v>0</v>
      </c>
      <c r="E446" s="24">
        <v>0</v>
      </c>
      <c r="F446" s="20">
        <v>0</v>
      </c>
      <c r="G446" s="49">
        <v>120</v>
      </c>
      <c r="H446" s="21">
        <v>177</v>
      </c>
      <c r="I446" s="22">
        <v>32</v>
      </c>
      <c r="J446" s="19">
        <f t="shared" si="12"/>
        <v>14.580233246278452</v>
      </c>
      <c r="K446" s="19">
        <f t="shared" si="13"/>
        <v>15</v>
      </c>
      <c r="L446" s="14" t="str">
        <f>IFERROR(VLOOKUP($K$4:$K$772,TABLAREF!$A$1:$C$4,3,1),"SIN DATO")</f>
        <v>INTERMEDIO</v>
      </c>
    </row>
    <row r="447" spans="1:12" x14ac:dyDescent="0.25">
      <c r="A447" t="s">
        <v>2814</v>
      </c>
      <c r="B447" s="6">
        <v>60</v>
      </c>
      <c r="C447">
        <v>1</v>
      </c>
      <c r="D447" s="1">
        <v>0</v>
      </c>
      <c r="E447" s="24">
        <v>1</v>
      </c>
      <c r="F447" s="20">
        <v>0</v>
      </c>
      <c r="G447" s="49">
        <v>120</v>
      </c>
      <c r="H447" s="21">
        <v>191</v>
      </c>
      <c r="I447" s="22">
        <v>30</v>
      </c>
      <c r="J447" s="19">
        <f t="shared" si="12"/>
        <v>21.447973347858508</v>
      </c>
      <c r="K447" s="19">
        <f t="shared" si="13"/>
        <v>21</v>
      </c>
      <c r="L447" s="14" t="str">
        <f>IFERROR(VLOOKUP($K$4:$K$772,TABLAREF!$A$1:$C$4,3,1),"SIN DATO")</f>
        <v>ALTO</v>
      </c>
    </row>
    <row r="448" spans="1:12" x14ac:dyDescent="0.25">
      <c r="A448" t="s">
        <v>2815</v>
      </c>
      <c r="B448" s="6">
        <v>66</v>
      </c>
      <c r="C448">
        <v>2</v>
      </c>
      <c r="D448" s="1">
        <v>0</v>
      </c>
      <c r="E448" s="24">
        <v>0</v>
      </c>
      <c r="F448" s="20">
        <v>0</v>
      </c>
      <c r="G448" s="49">
        <v>110</v>
      </c>
      <c r="H448" s="21">
        <v>188</v>
      </c>
      <c r="I448" s="22">
        <v>35</v>
      </c>
      <c r="J448" s="19">
        <f t="shared" si="12"/>
        <v>25.268169927140537</v>
      </c>
      <c r="K448" s="19">
        <f t="shared" si="13"/>
        <v>25</v>
      </c>
      <c r="L448" s="14" t="str">
        <f>IFERROR(VLOOKUP($K$4:$K$772,TABLAREF!$A$1:$C$4,3,1),"SIN DATO")</f>
        <v>MUY ALTO</v>
      </c>
    </row>
    <row r="449" spans="1:12" x14ac:dyDescent="0.25">
      <c r="A449" t="s">
        <v>2816</v>
      </c>
      <c r="B449" s="6">
        <v>60</v>
      </c>
      <c r="C449">
        <v>2</v>
      </c>
      <c r="D449" s="1">
        <v>0</v>
      </c>
      <c r="E449" s="24">
        <v>0</v>
      </c>
      <c r="F449" s="20">
        <v>0</v>
      </c>
      <c r="G449" s="49">
        <v>120</v>
      </c>
      <c r="H449" s="21">
        <v>155</v>
      </c>
      <c r="I449" s="22">
        <v>65</v>
      </c>
      <c r="J449" s="19">
        <f t="shared" si="12"/>
        <v>8.2572051143469096</v>
      </c>
      <c r="K449" s="19">
        <f t="shared" si="13"/>
        <v>8</v>
      </c>
      <c r="L449" s="14" t="str">
        <f>IFERROR(VLOOKUP($K$4:$K$772,TABLAREF!$A$1:$C$4,3,1),"SIN DATO")</f>
        <v>LATENTE</v>
      </c>
    </row>
    <row r="450" spans="1:12" x14ac:dyDescent="0.25">
      <c r="A450" t="s">
        <v>2817</v>
      </c>
      <c r="B450" s="6">
        <v>71</v>
      </c>
      <c r="C450">
        <v>1</v>
      </c>
      <c r="D450" s="1">
        <v>0</v>
      </c>
      <c r="E450" s="24">
        <v>0</v>
      </c>
      <c r="F450" s="20">
        <v>0</v>
      </c>
      <c r="G450" s="49">
        <v>220</v>
      </c>
      <c r="H450" s="21"/>
      <c r="I450" s="22"/>
      <c r="J450" s="19" t="e">
        <f t="shared" si="12"/>
        <v>#DIV/0!</v>
      </c>
      <c r="K450" s="19" t="e">
        <f t="shared" si="13"/>
        <v>#DIV/0!</v>
      </c>
      <c r="L450" s="14" t="str">
        <f>IFERROR(VLOOKUP($K$4:$K$772,TABLAREF!$A$1:$C$4,3,1),"SIN DATO")</f>
        <v>SIN DATO</v>
      </c>
    </row>
    <row r="451" spans="1:12" x14ac:dyDescent="0.25">
      <c r="A451" t="s">
        <v>2818</v>
      </c>
      <c r="B451" s="6">
        <v>60</v>
      </c>
      <c r="C451">
        <v>2</v>
      </c>
      <c r="D451" s="1">
        <v>0</v>
      </c>
      <c r="E451" s="24">
        <v>0</v>
      </c>
      <c r="F451" s="20">
        <v>0</v>
      </c>
      <c r="G451" s="49">
        <v>130</v>
      </c>
      <c r="H451" s="21"/>
      <c r="I451" s="22"/>
      <c r="J451" s="19" t="e">
        <f t="shared" si="12"/>
        <v>#DIV/0!</v>
      </c>
      <c r="K451" s="19" t="e">
        <f t="shared" si="13"/>
        <v>#DIV/0!</v>
      </c>
      <c r="L451" s="14" t="str">
        <f>IFERROR(VLOOKUP($K$4:$K$772,TABLAREF!$A$1:$C$4,3,1),"SIN DATO")</f>
        <v>SIN DATO</v>
      </c>
    </row>
    <row r="452" spans="1:12" x14ac:dyDescent="0.25">
      <c r="A452" t="s">
        <v>2819</v>
      </c>
      <c r="B452" s="6">
        <v>56</v>
      </c>
      <c r="C452">
        <v>2</v>
      </c>
      <c r="D452" s="1">
        <v>0</v>
      </c>
      <c r="E452" s="24">
        <v>0</v>
      </c>
      <c r="F452" s="20">
        <v>0</v>
      </c>
      <c r="G452" s="49">
        <v>120</v>
      </c>
      <c r="H452" s="21">
        <v>259</v>
      </c>
      <c r="I452" s="22">
        <v>49</v>
      </c>
      <c r="J452" s="19">
        <f t="shared" si="12"/>
        <v>16.964629506414862</v>
      </c>
      <c r="K452" s="19">
        <f t="shared" si="13"/>
        <v>17</v>
      </c>
      <c r="L452" s="14" t="str">
        <f>IFERROR(VLOOKUP($K$4:$K$772,TABLAREF!$A$1:$C$4,3,1),"SIN DATO")</f>
        <v>INTERMEDIO</v>
      </c>
    </row>
    <row r="453" spans="1:12" x14ac:dyDescent="0.25">
      <c r="A453" t="s">
        <v>2820</v>
      </c>
      <c r="B453" s="6">
        <v>75</v>
      </c>
      <c r="C453">
        <v>2</v>
      </c>
      <c r="D453" s="1">
        <v>0</v>
      </c>
      <c r="E453" s="24">
        <v>0</v>
      </c>
      <c r="F453" s="20">
        <v>0</v>
      </c>
      <c r="G453" s="49"/>
      <c r="H453" s="21">
        <v>301</v>
      </c>
      <c r="I453" s="22">
        <v>59</v>
      </c>
      <c r="J453" s="19" t="e">
        <f t="shared" ref="J453:J516" si="14">100*(1-EXP(-EXP((LN(10)-(15.5305+(28.4441*(1-C453))+(-1.4792*LN(B453))+(0*LN(B453)*LN(B453))+(-14.4588*LN(B453)*(1-C453))+(1.8515*LN(B453)*LN(B453)*(1-C453))+(-0.9119*LN(G453))+(-0.2767*D453)+(-0.7181*LN((H453* 0.02586)/ (I453* 0.02586)))+(-0.1759*E453)+(-0.1999*E453*(1-C453))+(-0.5865*F453)+(0*F453*C453)))/(EXP(0.9145)*EXP(-0.2784*(15.5305+(28.4441*(1-C453))+(-1.4792*LN(B453))+(0*LN(B453)*LN(B453))+(-14.4588*LN(B453)*(1-C453))+(1.8515*LN(B453)*LN(B453)*(1-C453))+(-0.9119*LN(G453))+(-0.2767*D453)+(-0.7181*LN((H453* 0.02586)/ (I453* 0.02586)))+(-0.1759*E453)+(-0.1999*E453*(1-C453))+(-0.5865*F453)+(0*F453*C453)))))))</f>
        <v>#NUM!</v>
      </c>
      <c r="K453" s="19" t="e">
        <f t="shared" ref="K453:K516" si="15">ROUND(J453,0)</f>
        <v>#NUM!</v>
      </c>
      <c r="L453" s="14" t="str">
        <f>IFERROR(VLOOKUP($K$4:$K$772,TABLAREF!$A$1:$C$4,3,1),"SIN DATO")</f>
        <v>SIN DATO</v>
      </c>
    </row>
    <row r="454" spans="1:12" x14ac:dyDescent="0.25">
      <c r="A454" t="s">
        <v>2821</v>
      </c>
      <c r="B454" s="6">
        <v>47</v>
      </c>
      <c r="C454">
        <v>2</v>
      </c>
      <c r="D454" s="1">
        <v>0</v>
      </c>
      <c r="E454" s="24">
        <v>1</v>
      </c>
      <c r="F454" s="20">
        <v>1</v>
      </c>
      <c r="G454" s="49">
        <v>120</v>
      </c>
      <c r="H454" s="21">
        <v>233</v>
      </c>
      <c r="I454" s="22">
        <v>41</v>
      </c>
      <c r="J454" s="19">
        <f t="shared" si="14"/>
        <v>26.347796998676685</v>
      </c>
      <c r="K454" s="19">
        <f t="shared" si="15"/>
        <v>26</v>
      </c>
      <c r="L454" s="14" t="str">
        <f>IFERROR(VLOOKUP($K$4:$K$772,TABLAREF!$A$1:$C$4,3,1),"SIN DATO")</f>
        <v>MUY ALTO</v>
      </c>
    </row>
    <row r="455" spans="1:12" x14ac:dyDescent="0.25">
      <c r="A455" t="s">
        <v>2822</v>
      </c>
      <c r="B455" s="6">
        <v>55</v>
      </c>
      <c r="C455">
        <v>1</v>
      </c>
      <c r="D455" s="1">
        <v>0</v>
      </c>
      <c r="E455" s="24">
        <v>0</v>
      </c>
      <c r="F455" s="20">
        <v>0</v>
      </c>
      <c r="G455" s="49">
        <v>120</v>
      </c>
      <c r="H455" s="21">
        <v>160</v>
      </c>
      <c r="I455" s="22">
        <v>46</v>
      </c>
      <c r="J455" s="19">
        <f t="shared" si="14"/>
        <v>6.2692338868518993</v>
      </c>
      <c r="K455" s="19">
        <f t="shared" si="15"/>
        <v>6</v>
      </c>
      <c r="L455" s="14" t="str">
        <f>IFERROR(VLOOKUP($K$4:$K$772,TABLAREF!$A$1:$C$4,3,1),"SIN DATO")</f>
        <v>LATENTE</v>
      </c>
    </row>
    <row r="456" spans="1:12" x14ac:dyDescent="0.25">
      <c r="A456" t="s">
        <v>2823</v>
      </c>
      <c r="B456" s="6">
        <v>50</v>
      </c>
      <c r="C456">
        <v>1</v>
      </c>
      <c r="D456" s="1">
        <v>0</v>
      </c>
      <c r="E456" s="24">
        <v>1</v>
      </c>
      <c r="F456" s="20">
        <v>0</v>
      </c>
      <c r="G456" s="49">
        <v>120</v>
      </c>
      <c r="H456" s="21"/>
      <c r="I456" s="22"/>
      <c r="J456" s="19" t="e">
        <f t="shared" si="14"/>
        <v>#DIV/0!</v>
      </c>
      <c r="K456" s="19" t="e">
        <f t="shared" si="15"/>
        <v>#DIV/0!</v>
      </c>
      <c r="L456" s="14" t="str">
        <f>IFERROR(VLOOKUP($K$4:$K$772,TABLAREF!$A$1:$C$4,3,1),"SIN DATO")</f>
        <v>SIN DATO</v>
      </c>
    </row>
    <row r="457" spans="1:12" x14ac:dyDescent="0.25">
      <c r="A457" t="s">
        <v>2824</v>
      </c>
      <c r="B457" s="6">
        <v>72</v>
      </c>
      <c r="C457">
        <v>1</v>
      </c>
      <c r="D457" s="1">
        <v>0</v>
      </c>
      <c r="E457" s="24">
        <v>0</v>
      </c>
      <c r="F457" s="20">
        <v>0</v>
      </c>
      <c r="G457" s="49">
        <v>130</v>
      </c>
      <c r="H457" s="21">
        <v>201</v>
      </c>
      <c r="I457" s="22">
        <v>38</v>
      </c>
      <c r="J457" s="19">
        <f t="shared" si="14"/>
        <v>22.408669578938845</v>
      </c>
      <c r="K457" s="19">
        <f t="shared" si="15"/>
        <v>22</v>
      </c>
      <c r="L457" s="14" t="str">
        <f>IFERROR(VLOOKUP($K$4:$K$772,TABLAREF!$A$1:$C$4,3,1),"SIN DATO")</f>
        <v>ALTO</v>
      </c>
    </row>
    <row r="458" spans="1:12" x14ac:dyDescent="0.25">
      <c r="A458" t="s">
        <v>2825</v>
      </c>
      <c r="B458" s="6">
        <v>53</v>
      </c>
      <c r="C458">
        <v>1</v>
      </c>
      <c r="D458" s="1">
        <v>0</v>
      </c>
      <c r="E458" s="24">
        <v>0</v>
      </c>
      <c r="F458" s="20">
        <v>1</v>
      </c>
      <c r="G458" s="49">
        <v>160</v>
      </c>
      <c r="H458" s="21">
        <v>151</v>
      </c>
      <c r="I458" s="22">
        <v>40</v>
      </c>
      <c r="J458" s="19">
        <f t="shared" si="14"/>
        <v>24.782016321252932</v>
      </c>
      <c r="K458" s="19">
        <f t="shared" si="15"/>
        <v>25</v>
      </c>
      <c r="L458" s="14" t="str">
        <f>IFERROR(VLOOKUP($K$4:$K$772,TABLAREF!$A$1:$C$4,3,1),"SIN DATO")</f>
        <v>MUY ALTO</v>
      </c>
    </row>
    <row r="459" spans="1:12" ht="15" customHeight="1" x14ac:dyDescent="0.25">
      <c r="A459" t="s">
        <v>2826</v>
      </c>
      <c r="B459" s="6">
        <v>85</v>
      </c>
      <c r="C459">
        <v>1</v>
      </c>
      <c r="D459" s="1">
        <v>0</v>
      </c>
      <c r="E459" s="24">
        <v>1</v>
      </c>
      <c r="F459" s="20">
        <v>0</v>
      </c>
      <c r="G459" s="49">
        <v>120</v>
      </c>
      <c r="H459" s="23">
        <v>185</v>
      </c>
      <c r="I459" s="23">
        <v>37</v>
      </c>
      <c r="J459" s="19">
        <f t="shared" si="14"/>
        <v>31.99972020318279</v>
      </c>
      <c r="K459" s="19">
        <f t="shared" si="15"/>
        <v>32</v>
      </c>
      <c r="L459" s="14" t="str">
        <f>IFERROR(VLOOKUP($K$4:$K$772,TABLAREF!$A$1:$C$4,3,1),"SIN DATO")</f>
        <v>MUY ALTO</v>
      </c>
    </row>
    <row r="460" spans="1:12" x14ac:dyDescent="0.25">
      <c r="A460" t="s">
        <v>2827</v>
      </c>
      <c r="B460" s="6">
        <v>67</v>
      </c>
      <c r="C460">
        <v>1</v>
      </c>
      <c r="D460" s="1">
        <v>0</v>
      </c>
      <c r="E460" s="24">
        <v>0</v>
      </c>
      <c r="F460" s="20">
        <v>0</v>
      </c>
      <c r="G460" s="49">
        <v>120</v>
      </c>
      <c r="H460" s="21"/>
      <c r="I460" s="22"/>
      <c r="J460" s="19" t="e">
        <f t="shared" si="14"/>
        <v>#DIV/0!</v>
      </c>
      <c r="K460" s="19" t="e">
        <f t="shared" si="15"/>
        <v>#DIV/0!</v>
      </c>
      <c r="L460" s="14" t="str">
        <f>IFERROR(VLOOKUP($K$4:$K$772,TABLAREF!$A$1:$C$4,3,1),"SIN DATO")</f>
        <v>SIN DATO</v>
      </c>
    </row>
    <row r="461" spans="1:12" x14ac:dyDescent="0.25">
      <c r="A461" t="s">
        <v>2828</v>
      </c>
      <c r="B461" s="6">
        <v>62</v>
      </c>
      <c r="C461">
        <v>1</v>
      </c>
      <c r="D461" s="1">
        <v>0</v>
      </c>
      <c r="E461" s="24">
        <v>0</v>
      </c>
      <c r="F461" s="20">
        <v>0</v>
      </c>
      <c r="G461" s="49">
        <v>170</v>
      </c>
      <c r="H461" s="21"/>
      <c r="I461" s="22"/>
      <c r="J461" s="19" t="e">
        <f t="shared" si="14"/>
        <v>#DIV/0!</v>
      </c>
      <c r="K461" s="19" t="e">
        <f t="shared" si="15"/>
        <v>#DIV/0!</v>
      </c>
      <c r="L461" s="14" t="str">
        <f>IFERROR(VLOOKUP($K$4:$K$772,TABLAREF!$A$1:$C$4,3,1),"SIN DATO")</f>
        <v>SIN DATO</v>
      </c>
    </row>
    <row r="462" spans="1:12" x14ac:dyDescent="0.25">
      <c r="A462" t="s">
        <v>1198</v>
      </c>
      <c r="B462" s="6">
        <v>63</v>
      </c>
      <c r="C462">
        <v>2</v>
      </c>
      <c r="D462" s="1">
        <v>0</v>
      </c>
      <c r="E462" s="24">
        <v>1</v>
      </c>
      <c r="F462" s="20">
        <v>0</v>
      </c>
      <c r="G462" s="49">
        <v>120</v>
      </c>
      <c r="H462" s="21"/>
      <c r="I462" s="22"/>
      <c r="J462" s="19" t="e">
        <f t="shared" si="14"/>
        <v>#DIV/0!</v>
      </c>
      <c r="K462" s="19" t="e">
        <f t="shared" si="15"/>
        <v>#DIV/0!</v>
      </c>
      <c r="L462" s="14" t="str">
        <f>IFERROR(VLOOKUP($K$4:$K$772,TABLAREF!$A$1:$C$4,3,1),"SIN DATO")</f>
        <v>SIN DATO</v>
      </c>
    </row>
    <row r="463" spans="1:12" x14ac:dyDescent="0.25">
      <c r="A463" t="s">
        <v>2829</v>
      </c>
      <c r="B463" s="6">
        <v>65</v>
      </c>
      <c r="C463">
        <v>2</v>
      </c>
      <c r="D463" s="1">
        <v>0</v>
      </c>
      <c r="E463" s="24">
        <v>0</v>
      </c>
      <c r="F463" s="20">
        <v>0</v>
      </c>
      <c r="G463" s="49">
        <v>110</v>
      </c>
      <c r="H463" s="21">
        <v>230</v>
      </c>
      <c r="I463" s="22">
        <v>35</v>
      </c>
      <c r="J463" s="19">
        <f t="shared" si="14"/>
        <v>28.589273029697328</v>
      </c>
      <c r="K463" s="19">
        <f t="shared" si="15"/>
        <v>29</v>
      </c>
      <c r="L463" s="14" t="str">
        <f>IFERROR(VLOOKUP($K$4:$K$772,TABLAREF!$A$1:$C$4,3,1),"SIN DATO")</f>
        <v>MUY ALTO</v>
      </c>
    </row>
    <row r="464" spans="1:12" x14ac:dyDescent="0.25">
      <c r="A464" t="s">
        <v>1199</v>
      </c>
      <c r="B464" s="6">
        <v>50</v>
      </c>
      <c r="C464">
        <v>1</v>
      </c>
      <c r="D464" s="1">
        <v>0</v>
      </c>
      <c r="E464" s="24">
        <v>0</v>
      </c>
      <c r="F464" s="20">
        <v>0</v>
      </c>
      <c r="G464" s="49">
        <v>110</v>
      </c>
      <c r="H464" s="21">
        <v>197</v>
      </c>
      <c r="I464" s="22">
        <v>35</v>
      </c>
      <c r="J464" s="19">
        <f t="shared" si="14"/>
        <v>8.025213533716979</v>
      </c>
      <c r="K464" s="19">
        <f t="shared" si="15"/>
        <v>8</v>
      </c>
      <c r="L464" s="14" t="str">
        <f>IFERROR(VLOOKUP($K$4:$K$772,TABLAREF!$A$1:$C$4,3,1),"SIN DATO")</f>
        <v>LATENTE</v>
      </c>
    </row>
    <row r="465" spans="1:12" ht="15" customHeight="1" x14ac:dyDescent="0.25">
      <c r="A465" t="s">
        <v>1200</v>
      </c>
      <c r="B465" s="6">
        <v>54</v>
      </c>
      <c r="C465">
        <v>2</v>
      </c>
      <c r="D465" s="1">
        <v>0</v>
      </c>
      <c r="E465" s="24">
        <v>0</v>
      </c>
      <c r="F465" s="20">
        <v>0</v>
      </c>
      <c r="G465" s="49">
        <v>110</v>
      </c>
      <c r="H465" s="23"/>
      <c r="I465" s="23"/>
      <c r="J465" s="19" t="e">
        <f t="shared" si="14"/>
        <v>#DIV/0!</v>
      </c>
      <c r="K465" s="19" t="e">
        <f t="shared" si="15"/>
        <v>#DIV/0!</v>
      </c>
      <c r="L465" s="14" t="str">
        <f>IFERROR(VLOOKUP($K$4:$K$772,TABLAREF!$A$1:$C$4,3,1),"SIN DATO")</f>
        <v>SIN DATO</v>
      </c>
    </row>
    <row r="466" spans="1:12" x14ac:dyDescent="0.25">
      <c r="A466" t="s">
        <v>1202</v>
      </c>
      <c r="B466" s="6">
        <v>69</v>
      </c>
      <c r="C466">
        <v>1</v>
      </c>
      <c r="D466" s="1">
        <v>0</v>
      </c>
      <c r="E466" s="24">
        <v>1</v>
      </c>
      <c r="F466" s="20">
        <v>0</v>
      </c>
      <c r="G466" s="49"/>
      <c r="H466" s="21"/>
      <c r="I466" s="22"/>
      <c r="J466" s="19" t="e">
        <f t="shared" si="14"/>
        <v>#NUM!</v>
      </c>
      <c r="K466" s="19" t="e">
        <f t="shared" si="15"/>
        <v>#NUM!</v>
      </c>
      <c r="L466" s="14" t="str">
        <f>IFERROR(VLOOKUP($K$4:$K$772,TABLAREF!$A$1:$C$4,3,1),"SIN DATO")</f>
        <v>SIN DATO</v>
      </c>
    </row>
    <row r="467" spans="1:12" x14ac:dyDescent="0.25">
      <c r="A467" t="s">
        <v>1203</v>
      </c>
      <c r="B467" s="6">
        <v>67</v>
      </c>
      <c r="C467">
        <v>1</v>
      </c>
      <c r="D467" s="1">
        <v>0</v>
      </c>
      <c r="E467" s="24">
        <v>0</v>
      </c>
      <c r="F467" s="20">
        <v>0</v>
      </c>
      <c r="G467" s="49">
        <v>120</v>
      </c>
      <c r="H467" s="21"/>
      <c r="I467" s="22"/>
      <c r="J467" s="19" t="e">
        <f t="shared" si="14"/>
        <v>#DIV/0!</v>
      </c>
      <c r="K467" s="19" t="e">
        <f t="shared" si="15"/>
        <v>#DIV/0!</v>
      </c>
      <c r="L467" s="14" t="str">
        <f>IFERROR(VLOOKUP($K$4:$K$772,TABLAREF!$A$1:$C$4,3,1),"SIN DATO")</f>
        <v>SIN DATO</v>
      </c>
    </row>
    <row r="468" spans="1:12" x14ac:dyDescent="0.25">
      <c r="A468" t="s">
        <v>1204</v>
      </c>
      <c r="B468" s="6">
        <v>62</v>
      </c>
      <c r="C468">
        <v>2</v>
      </c>
      <c r="D468" s="1">
        <v>0</v>
      </c>
      <c r="E468" s="24">
        <v>1</v>
      </c>
      <c r="F468" s="20">
        <v>0</v>
      </c>
      <c r="G468" s="49">
        <v>120</v>
      </c>
      <c r="H468" s="21">
        <v>119</v>
      </c>
      <c r="I468" s="22">
        <v>38</v>
      </c>
      <c r="J468" s="19">
        <f t="shared" si="14"/>
        <v>12.729804883286111</v>
      </c>
      <c r="K468" s="19">
        <f t="shared" si="15"/>
        <v>13</v>
      </c>
      <c r="L468" s="14" t="str">
        <f>IFERROR(VLOOKUP($K$4:$K$772,TABLAREF!$A$1:$C$4,3,1),"SIN DATO")</f>
        <v>INTERMEDIO</v>
      </c>
    </row>
    <row r="469" spans="1:12" x14ac:dyDescent="0.25">
      <c r="A469" t="s">
        <v>1205</v>
      </c>
      <c r="B469" s="6">
        <v>49</v>
      </c>
      <c r="C469">
        <v>2</v>
      </c>
      <c r="D469" s="1">
        <v>0</v>
      </c>
      <c r="E469" s="24">
        <v>0</v>
      </c>
      <c r="F469" s="20">
        <v>0</v>
      </c>
      <c r="G469" s="49">
        <v>120</v>
      </c>
      <c r="H469" s="21"/>
      <c r="I469" s="22"/>
      <c r="J469" s="19" t="e">
        <f t="shared" si="14"/>
        <v>#DIV/0!</v>
      </c>
      <c r="K469" s="19" t="e">
        <f t="shared" si="15"/>
        <v>#DIV/0!</v>
      </c>
      <c r="L469" s="14" t="str">
        <f>IFERROR(VLOOKUP($K$4:$K$772,TABLAREF!$A$1:$C$4,3,1),"SIN DATO")</f>
        <v>SIN DATO</v>
      </c>
    </row>
    <row r="470" spans="1:12" x14ac:dyDescent="0.25">
      <c r="A470" t="s">
        <v>2830</v>
      </c>
      <c r="B470" s="6">
        <v>74</v>
      </c>
      <c r="C470">
        <v>1</v>
      </c>
      <c r="D470" s="1">
        <v>0</v>
      </c>
      <c r="E470" s="24">
        <v>1</v>
      </c>
      <c r="F470" s="20">
        <v>0</v>
      </c>
      <c r="G470" s="49">
        <v>110</v>
      </c>
      <c r="H470" s="21"/>
      <c r="I470" s="22"/>
      <c r="J470" s="19" t="e">
        <f t="shared" si="14"/>
        <v>#DIV/0!</v>
      </c>
      <c r="K470" s="19" t="e">
        <f t="shared" si="15"/>
        <v>#DIV/0!</v>
      </c>
      <c r="L470" s="14" t="str">
        <f>IFERROR(VLOOKUP($K$4:$K$772,TABLAREF!$A$1:$C$4,3,1),"SIN DATO")</f>
        <v>SIN DATO</v>
      </c>
    </row>
    <row r="471" spans="1:12" x14ac:dyDescent="0.25">
      <c r="A471" t="s">
        <v>1207</v>
      </c>
      <c r="B471" s="6">
        <v>58</v>
      </c>
      <c r="C471">
        <v>2</v>
      </c>
      <c r="D471" s="1">
        <v>0</v>
      </c>
      <c r="E471" s="24">
        <v>1</v>
      </c>
      <c r="F471" s="20">
        <v>0</v>
      </c>
      <c r="G471" s="49">
        <v>110</v>
      </c>
      <c r="H471" s="21"/>
      <c r="I471" s="22"/>
      <c r="J471" s="19" t="e">
        <f t="shared" si="14"/>
        <v>#DIV/0!</v>
      </c>
      <c r="K471" s="19" t="e">
        <f t="shared" si="15"/>
        <v>#DIV/0!</v>
      </c>
      <c r="L471" s="14" t="str">
        <f>IFERROR(VLOOKUP($K$4:$K$772,TABLAREF!$A$1:$C$4,3,1),"SIN DATO")</f>
        <v>SIN DATO</v>
      </c>
    </row>
    <row r="472" spans="1:12" x14ac:dyDescent="0.25">
      <c r="A472" t="s">
        <v>1208</v>
      </c>
      <c r="B472" s="6">
        <v>60</v>
      </c>
      <c r="C472">
        <v>1</v>
      </c>
      <c r="D472" s="1">
        <v>0</v>
      </c>
      <c r="E472" s="24">
        <v>0</v>
      </c>
      <c r="F472" s="20">
        <v>0</v>
      </c>
      <c r="G472" s="49">
        <v>120</v>
      </c>
      <c r="H472" s="21">
        <v>119</v>
      </c>
      <c r="I472" s="22">
        <v>34</v>
      </c>
      <c r="J472" s="19">
        <f t="shared" si="14"/>
        <v>8.1461984790347497</v>
      </c>
      <c r="K472" s="19">
        <f t="shared" si="15"/>
        <v>8</v>
      </c>
      <c r="L472" s="14" t="str">
        <f>IFERROR(VLOOKUP($K$4:$K$772,TABLAREF!$A$1:$C$4,3,1),"SIN DATO")</f>
        <v>LATENTE</v>
      </c>
    </row>
    <row r="473" spans="1:12" x14ac:dyDescent="0.25">
      <c r="A473" t="s">
        <v>1209</v>
      </c>
      <c r="B473" s="6">
        <v>57</v>
      </c>
      <c r="C473">
        <v>1</v>
      </c>
      <c r="D473" s="1">
        <v>0</v>
      </c>
      <c r="E473" s="24">
        <v>0</v>
      </c>
      <c r="F473" s="20">
        <v>0</v>
      </c>
      <c r="G473" s="49">
        <v>120</v>
      </c>
      <c r="H473" s="21">
        <v>142</v>
      </c>
      <c r="I473" s="22">
        <v>43</v>
      </c>
      <c r="J473" s="19">
        <f t="shared" si="14"/>
        <v>6.4702883554401787</v>
      </c>
      <c r="K473" s="19">
        <f t="shared" si="15"/>
        <v>6</v>
      </c>
      <c r="L473" s="14" t="str">
        <f>IFERROR(VLOOKUP($K$4:$K$772,TABLAREF!$A$1:$C$4,3,1),"SIN DATO")</f>
        <v>LATENTE</v>
      </c>
    </row>
    <row r="474" spans="1:12" x14ac:dyDescent="0.25">
      <c r="A474" t="s">
        <v>1210</v>
      </c>
      <c r="B474" s="6">
        <v>61</v>
      </c>
      <c r="C474">
        <v>1</v>
      </c>
      <c r="D474" s="1">
        <v>0</v>
      </c>
      <c r="E474" s="24">
        <v>0</v>
      </c>
      <c r="F474" s="20">
        <v>0</v>
      </c>
      <c r="G474" s="49">
        <v>120</v>
      </c>
      <c r="H474" s="21">
        <v>241</v>
      </c>
      <c r="I474" s="22">
        <v>45</v>
      </c>
      <c r="J474" s="19">
        <f t="shared" si="14"/>
        <v>14.418268262818334</v>
      </c>
      <c r="K474" s="19">
        <f t="shared" si="15"/>
        <v>14</v>
      </c>
      <c r="L474" s="14" t="str">
        <f>IFERROR(VLOOKUP($K$4:$K$772,TABLAREF!$A$1:$C$4,3,1),"SIN DATO")</f>
        <v>INTERMEDIO</v>
      </c>
    </row>
    <row r="475" spans="1:12" x14ac:dyDescent="0.25">
      <c r="A475" t="s">
        <v>1212</v>
      </c>
      <c r="B475" s="6">
        <v>74</v>
      </c>
      <c r="C475">
        <v>2</v>
      </c>
      <c r="D475" s="1">
        <v>0</v>
      </c>
      <c r="E475" s="24">
        <v>1</v>
      </c>
      <c r="F475" s="20">
        <v>0</v>
      </c>
      <c r="G475" s="49">
        <v>110</v>
      </c>
      <c r="H475" s="21">
        <v>163.30000000000001</v>
      </c>
      <c r="I475" s="22">
        <v>37.1</v>
      </c>
      <c r="J475" s="19">
        <f t="shared" si="14"/>
        <v>29.897287624076828</v>
      </c>
      <c r="K475" s="19">
        <f t="shared" si="15"/>
        <v>30</v>
      </c>
      <c r="L475" s="14" t="str">
        <f>IFERROR(VLOOKUP($K$4:$K$772,TABLAREF!$A$1:$C$4,3,1),"SIN DATO")</f>
        <v>MUY ALTO</v>
      </c>
    </row>
    <row r="476" spans="1:12" x14ac:dyDescent="0.25">
      <c r="A476" t="s">
        <v>1213</v>
      </c>
      <c r="B476" s="6">
        <v>60</v>
      </c>
      <c r="C476">
        <v>2</v>
      </c>
      <c r="D476" s="1">
        <v>0</v>
      </c>
      <c r="E476" s="24">
        <v>0</v>
      </c>
      <c r="F476" s="20">
        <v>0</v>
      </c>
      <c r="G476" s="49">
        <v>120</v>
      </c>
      <c r="H476" s="21">
        <v>270</v>
      </c>
      <c r="I476" s="22">
        <v>46</v>
      </c>
      <c r="J476" s="19">
        <f t="shared" si="14"/>
        <v>22.835716855861577</v>
      </c>
      <c r="K476" s="19">
        <f t="shared" si="15"/>
        <v>23</v>
      </c>
      <c r="L476" s="14" t="str">
        <f>IFERROR(VLOOKUP($K$4:$K$772,TABLAREF!$A$1:$C$4,3,1),"SIN DATO")</f>
        <v>ALTO</v>
      </c>
    </row>
    <row r="477" spans="1:12" x14ac:dyDescent="0.25">
      <c r="A477" t="s">
        <v>1214</v>
      </c>
      <c r="B477" s="6">
        <v>64</v>
      </c>
      <c r="C477">
        <v>1</v>
      </c>
      <c r="D477" s="1">
        <v>0</v>
      </c>
      <c r="E477" s="24">
        <v>0</v>
      </c>
      <c r="F477" s="20">
        <v>0</v>
      </c>
      <c r="G477" s="49">
        <v>120</v>
      </c>
      <c r="H477" s="21"/>
      <c r="I477" s="22"/>
      <c r="J477" s="19" t="e">
        <f t="shared" si="14"/>
        <v>#DIV/0!</v>
      </c>
      <c r="K477" s="19" t="e">
        <f t="shared" si="15"/>
        <v>#DIV/0!</v>
      </c>
      <c r="L477" s="14" t="str">
        <f>IFERROR(VLOOKUP($K$4:$K$772,TABLAREF!$A$1:$C$4,3,1),"SIN DATO")</f>
        <v>SIN DATO</v>
      </c>
    </row>
    <row r="478" spans="1:12" x14ac:dyDescent="0.25">
      <c r="A478" t="s">
        <v>2831</v>
      </c>
      <c r="B478" s="6">
        <v>47</v>
      </c>
      <c r="C478">
        <v>2</v>
      </c>
      <c r="D478" s="1">
        <v>0</v>
      </c>
      <c r="E478" s="24">
        <v>1</v>
      </c>
      <c r="F478" s="20">
        <v>0</v>
      </c>
      <c r="G478" s="49">
        <v>110</v>
      </c>
      <c r="H478" s="21">
        <v>241</v>
      </c>
      <c r="I478" s="22">
        <v>64</v>
      </c>
      <c r="J478" s="19">
        <f t="shared" si="14"/>
        <v>5.5687645465938402</v>
      </c>
      <c r="K478" s="19">
        <f t="shared" si="15"/>
        <v>6</v>
      </c>
      <c r="L478" s="14" t="str">
        <f>IFERROR(VLOOKUP($K$4:$K$772,TABLAREF!$A$1:$C$4,3,1),"SIN DATO")</f>
        <v>LATENTE</v>
      </c>
    </row>
    <row r="479" spans="1:12" x14ac:dyDescent="0.25">
      <c r="A479" t="s">
        <v>2832</v>
      </c>
      <c r="B479" s="6">
        <v>78</v>
      </c>
      <c r="C479">
        <v>1</v>
      </c>
      <c r="D479" s="1">
        <v>0</v>
      </c>
      <c r="E479" s="24">
        <v>1</v>
      </c>
      <c r="F479" s="20">
        <v>0</v>
      </c>
      <c r="G479" s="49">
        <v>120</v>
      </c>
      <c r="H479" s="21"/>
      <c r="I479" s="22"/>
      <c r="J479" s="19" t="e">
        <f t="shared" si="14"/>
        <v>#DIV/0!</v>
      </c>
      <c r="K479" s="19" t="e">
        <f t="shared" si="15"/>
        <v>#DIV/0!</v>
      </c>
      <c r="L479" s="14" t="str">
        <f>IFERROR(VLOOKUP($K$4:$K$772,TABLAREF!$A$1:$C$4,3,1),"SIN DATO")</f>
        <v>SIN DATO</v>
      </c>
    </row>
    <row r="480" spans="1:12" x14ac:dyDescent="0.25">
      <c r="A480" t="s">
        <v>1215</v>
      </c>
      <c r="B480" s="6">
        <v>71</v>
      </c>
      <c r="C480">
        <v>2</v>
      </c>
      <c r="D480" s="1">
        <v>0</v>
      </c>
      <c r="E480" s="24">
        <v>1</v>
      </c>
      <c r="F480" s="20">
        <v>0</v>
      </c>
      <c r="G480" s="49">
        <v>120</v>
      </c>
      <c r="H480" s="21">
        <v>158</v>
      </c>
      <c r="I480" s="22">
        <v>39</v>
      </c>
      <c r="J480" s="19">
        <f t="shared" si="14"/>
        <v>26.737868225348183</v>
      </c>
      <c r="K480" s="19">
        <f t="shared" si="15"/>
        <v>27</v>
      </c>
      <c r="L480" s="14" t="str">
        <f>IFERROR(VLOOKUP($K$4:$K$772,TABLAREF!$A$1:$C$4,3,1),"SIN DATO")</f>
        <v>MUY ALTO</v>
      </c>
    </row>
    <row r="481" spans="1:12" x14ac:dyDescent="0.25">
      <c r="A481" t="s">
        <v>1216</v>
      </c>
      <c r="B481" s="6">
        <v>64</v>
      </c>
      <c r="C481">
        <v>1</v>
      </c>
      <c r="D481" s="1">
        <v>0</v>
      </c>
      <c r="E481" s="24">
        <v>0</v>
      </c>
      <c r="F481" s="20">
        <v>0</v>
      </c>
      <c r="G481" s="49">
        <v>110</v>
      </c>
      <c r="H481" s="21"/>
      <c r="I481" s="22"/>
      <c r="J481" s="19" t="e">
        <f t="shared" si="14"/>
        <v>#DIV/0!</v>
      </c>
      <c r="K481" s="19" t="e">
        <f t="shared" si="15"/>
        <v>#DIV/0!</v>
      </c>
      <c r="L481" s="14" t="str">
        <f>IFERROR(VLOOKUP($K$4:$K$772,TABLAREF!$A$1:$C$4,3,1),"SIN DATO")</f>
        <v>SIN DATO</v>
      </c>
    </row>
    <row r="482" spans="1:12" x14ac:dyDescent="0.25">
      <c r="A482" t="s">
        <v>1217</v>
      </c>
      <c r="B482" s="6">
        <v>30</v>
      </c>
      <c r="C482">
        <v>2</v>
      </c>
      <c r="D482" s="1">
        <v>0</v>
      </c>
      <c r="E482" s="24">
        <v>0</v>
      </c>
      <c r="F482" s="20">
        <v>0</v>
      </c>
      <c r="G482" s="49"/>
      <c r="H482" s="21"/>
      <c r="I482" s="22"/>
      <c r="J482" s="19" t="e">
        <f t="shared" si="14"/>
        <v>#NUM!</v>
      </c>
      <c r="K482" s="19" t="e">
        <f t="shared" si="15"/>
        <v>#NUM!</v>
      </c>
      <c r="L482" s="14" t="str">
        <f>IFERROR(VLOOKUP($K$4:$K$772,TABLAREF!$A$1:$C$4,3,1),"SIN DATO")</f>
        <v>SIN DATO</v>
      </c>
    </row>
    <row r="483" spans="1:12" x14ac:dyDescent="0.25">
      <c r="A483" t="s">
        <v>2833</v>
      </c>
      <c r="B483" s="6">
        <v>55</v>
      </c>
      <c r="C483">
        <v>1</v>
      </c>
      <c r="D483" s="1">
        <v>0</v>
      </c>
      <c r="E483" s="24">
        <v>1</v>
      </c>
      <c r="F483" s="20">
        <v>0</v>
      </c>
      <c r="G483" s="49"/>
      <c r="H483" s="21"/>
      <c r="I483" s="22"/>
      <c r="J483" s="19" t="e">
        <f t="shared" si="14"/>
        <v>#NUM!</v>
      </c>
      <c r="K483" s="19" t="e">
        <f t="shared" si="15"/>
        <v>#NUM!</v>
      </c>
      <c r="L483" s="14" t="str">
        <f>IFERROR(VLOOKUP($K$4:$K$772,TABLAREF!$A$1:$C$4,3,1),"SIN DATO")</f>
        <v>SIN DATO</v>
      </c>
    </row>
    <row r="484" spans="1:12" x14ac:dyDescent="0.25">
      <c r="A484" t="s">
        <v>2834</v>
      </c>
      <c r="B484" s="6">
        <v>64</v>
      </c>
      <c r="C484">
        <v>1</v>
      </c>
      <c r="D484" s="1">
        <v>0</v>
      </c>
      <c r="E484" s="24">
        <v>0</v>
      </c>
      <c r="F484" s="20">
        <v>0</v>
      </c>
      <c r="G484" s="49">
        <v>110</v>
      </c>
      <c r="H484" s="21">
        <v>222</v>
      </c>
      <c r="I484" s="22">
        <v>51</v>
      </c>
      <c r="J484" s="19">
        <f t="shared" si="14"/>
        <v>11.133539352771383</v>
      </c>
      <c r="K484" s="19">
        <f t="shared" si="15"/>
        <v>11</v>
      </c>
      <c r="L484" s="14" t="str">
        <f>IFERROR(VLOOKUP($K$4:$K$772,TABLAREF!$A$1:$C$4,3,1),"SIN DATO")</f>
        <v>INTERMEDIO</v>
      </c>
    </row>
    <row r="485" spans="1:12" ht="15" customHeight="1" x14ac:dyDescent="0.25">
      <c r="A485" t="s">
        <v>1218</v>
      </c>
      <c r="B485" s="6">
        <v>55</v>
      </c>
      <c r="C485">
        <v>1</v>
      </c>
      <c r="D485" s="1">
        <v>0</v>
      </c>
      <c r="E485" s="24">
        <v>0</v>
      </c>
      <c r="F485" s="20">
        <v>0</v>
      </c>
      <c r="G485" s="49">
        <v>120</v>
      </c>
      <c r="H485" s="23">
        <v>105</v>
      </c>
      <c r="I485" s="23">
        <v>28</v>
      </c>
      <c r="J485" s="19">
        <f t="shared" si="14"/>
        <v>6.9875498685432298</v>
      </c>
      <c r="K485" s="19">
        <f t="shared" si="15"/>
        <v>7</v>
      </c>
      <c r="L485" s="14" t="str">
        <f>IFERROR(VLOOKUP($K$4:$K$772,TABLAREF!$A$1:$C$4,3,1),"SIN DATO")</f>
        <v>LATENTE</v>
      </c>
    </row>
    <row r="486" spans="1:12" ht="15" customHeight="1" x14ac:dyDescent="0.25">
      <c r="A486" t="s">
        <v>1219</v>
      </c>
      <c r="B486" s="6">
        <v>50</v>
      </c>
      <c r="C486">
        <v>2</v>
      </c>
      <c r="D486" s="1">
        <v>0</v>
      </c>
      <c r="E486" s="24">
        <v>0</v>
      </c>
      <c r="F486" s="20">
        <v>0</v>
      </c>
      <c r="G486" s="49"/>
      <c r="H486" s="23">
        <v>203</v>
      </c>
      <c r="I486" s="23">
        <v>41</v>
      </c>
      <c r="J486" s="19" t="e">
        <f t="shared" si="14"/>
        <v>#NUM!</v>
      </c>
      <c r="K486" s="19" t="e">
        <f t="shared" si="15"/>
        <v>#NUM!</v>
      </c>
      <c r="L486" s="14" t="str">
        <f>IFERROR(VLOOKUP($K$4:$K$772,TABLAREF!$A$1:$C$4,3,1),"SIN DATO")</f>
        <v>SIN DATO</v>
      </c>
    </row>
    <row r="487" spans="1:12" ht="15" customHeight="1" x14ac:dyDescent="0.25">
      <c r="A487" t="s">
        <v>2835</v>
      </c>
      <c r="B487" s="6">
        <v>57</v>
      </c>
      <c r="C487">
        <v>2</v>
      </c>
      <c r="D487" s="1">
        <v>0</v>
      </c>
      <c r="E487" s="24">
        <v>0</v>
      </c>
      <c r="F487" s="20">
        <v>0</v>
      </c>
      <c r="G487" s="49"/>
      <c r="H487" s="23">
        <v>276</v>
      </c>
      <c r="I487" s="23">
        <v>47</v>
      </c>
      <c r="J487" s="19" t="e">
        <f t="shared" si="14"/>
        <v>#NUM!</v>
      </c>
      <c r="K487" s="19" t="e">
        <f t="shared" si="15"/>
        <v>#NUM!</v>
      </c>
      <c r="L487" s="14" t="str">
        <f>IFERROR(VLOOKUP($K$4:$K$772,TABLAREF!$A$1:$C$4,3,1),"SIN DATO")</f>
        <v>SIN DATO</v>
      </c>
    </row>
    <row r="488" spans="1:12" x14ac:dyDescent="0.25">
      <c r="A488" t="s">
        <v>1220</v>
      </c>
      <c r="B488" s="6">
        <v>63</v>
      </c>
      <c r="C488">
        <v>1</v>
      </c>
      <c r="D488" s="1">
        <v>0</v>
      </c>
      <c r="E488" s="24">
        <v>0</v>
      </c>
      <c r="F488" s="20">
        <v>0</v>
      </c>
      <c r="G488" s="49">
        <v>110</v>
      </c>
      <c r="H488" s="21">
        <v>206</v>
      </c>
      <c r="I488" s="22">
        <v>50</v>
      </c>
      <c r="J488" s="19">
        <f t="shared" si="14"/>
        <v>9.9730592602473749</v>
      </c>
      <c r="K488" s="19">
        <f t="shared" si="15"/>
        <v>10</v>
      </c>
      <c r="L488" s="14" t="str">
        <f>IFERROR(VLOOKUP($K$4:$K$772,TABLAREF!$A$1:$C$4,3,1),"SIN DATO")</f>
        <v>LATENTE</v>
      </c>
    </row>
    <row r="489" spans="1:12" ht="15" customHeight="1" x14ac:dyDescent="0.25">
      <c r="A489" t="s">
        <v>1221</v>
      </c>
      <c r="B489" s="6">
        <v>73</v>
      </c>
      <c r="C489">
        <v>1</v>
      </c>
      <c r="D489" s="1">
        <v>0</v>
      </c>
      <c r="E489" s="24">
        <v>0</v>
      </c>
      <c r="F489" s="20">
        <v>0</v>
      </c>
      <c r="G489" s="49">
        <v>120</v>
      </c>
      <c r="H489" s="23">
        <v>197</v>
      </c>
      <c r="I489" s="23">
        <v>36</v>
      </c>
      <c r="J489" s="19">
        <f t="shared" si="14"/>
        <v>21.60288992943461</v>
      </c>
      <c r="K489" s="19">
        <f t="shared" si="15"/>
        <v>22</v>
      </c>
      <c r="L489" s="14" t="str">
        <f>IFERROR(VLOOKUP($K$4:$K$772,TABLAREF!$A$1:$C$4,3,1),"SIN DATO")</f>
        <v>ALTO</v>
      </c>
    </row>
    <row r="490" spans="1:12" x14ac:dyDescent="0.25">
      <c r="A490" t="s">
        <v>1222</v>
      </c>
      <c r="B490" s="6">
        <v>70</v>
      </c>
      <c r="C490">
        <v>2</v>
      </c>
      <c r="D490" s="1">
        <v>0</v>
      </c>
      <c r="E490" s="24">
        <v>0</v>
      </c>
      <c r="F490" s="20">
        <v>0</v>
      </c>
      <c r="G490" s="49">
        <v>110</v>
      </c>
      <c r="H490" s="21"/>
      <c r="I490" s="22"/>
      <c r="J490" s="19" t="e">
        <f t="shared" si="14"/>
        <v>#DIV/0!</v>
      </c>
      <c r="K490" s="19" t="e">
        <f t="shared" si="15"/>
        <v>#DIV/0!</v>
      </c>
      <c r="L490" s="14" t="str">
        <f>IFERROR(VLOOKUP($K$4:$K$772,TABLAREF!$A$1:$C$4,3,1),"SIN DATO")</f>
        <v>SIN DATO</v>
      </c>
    </row>
    <row r="491" spans="1:12" x14ac:dyDescent="0.25">
      <c r="A491" t="s">
        <v>1223</v>
      </c>
      <c r="B491" s="6">
        <v>50</v>
      </c>
      <c r="C491">
        <v>2</v>
      </c>
      <c r="D491" s="1">
        <v>0</v>
      </c>
      <c r="E491" s="24">
        <v>0</v>
      </c>
      <c r="F491" s="20">
        <v>0</v>
      </c>
      <c r="G491" s="49">
        <v>120</v>
      </c>
      <c r="H491" s="21">
        <v>247</v>
      </c>
      <c r="I491" s="22">
        <v>48</v>
      </c>
      <c r="J491" s="19">
        <f t="shared" si="14"/>
        <v>12.129860944152727</v>
      </c>
      <c r="K491" s="19">
        <f t="shared" si="15"/>
        <v>12</v>
      </c>
      <c r="L491" s="14" t="str">
        <f>IFERROR(VLOOKUP($K$4:$K$772,TABLAREF!$A$1:$C$4,3,1),"SIN DATO")</f>
        <v>INTERMEDIO</v>
      </c>
    </row>
    <row r="492" spans="1:12" x14ac:dyDescent="0.25">
      <c r="A492" t="s">
        <v>1224</v>
      </c>
      <c r="B492" s="6">
        <v>63</v>
      </c>
      <c r="C492">
        <v>1</v>
      </c>
      <c r="D492" s="1">
        <v>0</v>
      </c>
      <c r="E492" s="24">
        <v>0</v>
      </c>
      <c r="F492" s="20">
        <v>0</v>
      </c>
      <c r="G492" s="49">
        <v>110</v>
      </c>
      <c r="H492" s="21">
        <v>202</v>
      </c>
      <c r="I492" s="22">
        <v>48</v>
      </c>
      <c r="J492" s="19">
        <f t="shared" si="14"/>
        <v>10.246696550965561</v>
      </c>
      <c r="K492" s="19">
        <f t="shared" si="15"/>
        <v>10</v>
      </c>
      <c r="L492" s="14" t="str">
        <f>IFERROR(VLOOKUP($K$4:$K$772,TABLAREF!$A$1:$C$4,3,1),"SIN DATO")</f>
        <v>LATENTE</v>
      </c>
    </row>
    <row r="493" spans="1:12" x14ac:dyDescent="0.25">
      <c r="A493" t="s">
        <v>1227</v>
      </c>
      <c r="B493" s="6">
        <v>58</v>
      </c>
      <c r="C493">
        <v>2</v>
      </c>
      <c r="D493" s="1">
        <v>0</v>
      </c>
      <c r="E493" s="24">
        <v>0</v>
      </c>
      <c r="F493" s="20">
        <v>0</v>
      </c>
      <c r="G493" s="49">
        <v>110</v>
      </c>
      <c r="H493" s="21">
        <v>163</v>
      </c>
      <c r="I493" s="22">
        <v>52</v>
      </c>
      <c r="J493" s="19">
        <f t="shared" si="14"/>
        <v>8.9838392993320753</v>
      </c>
      <c r="K493" s="19">
        <f t="shared" si="15"/>
        <v>9</v>
      </c>
      <c r="L493" s="14" t="str">
        <f>IFERROR(VLOOKUP($K$4:$K$772,TABLAREF!$A$1:$C$4,3,1),"SIN DATO")</f>
        <v>LATENTE</v>
      </c>
    </row>
    <row r="494" spans="1:12" x14ac:dyDescent="0.25">
      <c r="A494" t="s">
        <v>1228</v>
      </c>
      <c r="B494" s="6">
        <v>68</v>
      </c>
      <c r="C494">
        <v>2</v>
      </c>
      <c r="D494" s="1">
        <v>0</v>
      </c>
      <c r="E494" s="24">
        <v>0</v>
      </c>
      <c r="F494" s="20">
        <v>0</v>
      </c>
      <c r="G494" s="49">
        <v>120</v>
      </c>
      <c r="H494" s="21"/>
      <c r="I494" s="22"/>
      <c r="J494" s="19" t="e">
        <f t="shared" si="14"/>
        <v>#DIV/0!</v>
      </c>
      <c r="K494" s="19" t="e">
        <f t="shared" si="15"/>
        <v>#DIV/0!</v>
      </c>
      <c r="L494" s="14" t="str">
        <f>IFERROR(VLOOKUP($K$4:$K$772,TABLAREF!$A$1:$C$4,3,1),"SIN DATO")</f>
        <v>SIN DATO</v>
      </c>
    </row>
    <row r="495" spans="1:12" x14ac:dyDescent="0.25">
      <c r="A495" t="s">
        <v>1229</v>
      </c>
      <c r="B495" s="6">
        <v>60</v>
      </c>
      <c r="C495">
        <v>2</v>
      </c>
      <c r="D495" s="1">
        <v>0</v>
      </c>
      <c r="E495" s="24">
        <v>0</v>
      </c>
      <c r="F495" s="20">
        <v>0</v>
      </c>
      <c r="G495" s="49">
        <v>110</v>
      </c>
      <c r="H495" s="21"/>
      <c r="I495" s="22"/>
      <c r="J495" s="19" t="e">
        <f t="shared" si="14"/>
        <v>#DIV/0!</v>
      </c>
      <c r="K495" s="19" t="e">
        <f t="shared" si="15"/>
        <v>#DIV/0!</v>
      </c>
      <c r="L495" s="14" t="str">
        <f>IFERROR(VLOOKUP($K$4:$K$772,TABLAREF!$A$1:$C$4,3,1),"SIN DATO")</f>
        <v>SIN DATO</v>
      </c>
    </row>
    <row r="496" spans="1:12" x14ac:dyDescent="0.25">
      <c r="A496" t="s">
        <v>1230</v>
      </c>
      <c r="B496" s="6">
        <v>69</v>
      </c>
      <c r="C496">
        <v>1</v>
      </c>
      <c r="D496" s="1">
        <v>0</v>
      </c>
      <c r="E496" s="24">
        <v>0</v>
      </c>
      <c r="F496" s="20">
        <v>0</v>
      </c>
      <c r="G496" s="49">
        <v>120</v>
      </c>
      <c r="H496" s="21"/>
      <c r="I496" s="22"/>
      <c r="J496" s="19" t="e">
        <f t="shared" si="14"/>
        <v>#DIV/0!</v>
      </c>
      <c r="K496" s="19" t="e">
        <f t="shared" si="15"/>
        <v>#DIV/0!</v>
      </c>
      <c r="L496" s="14" t="str">
        <f>IFERROR(VLOOKUP($K$4:$K$772,TABLAREF!$A$1:$C$4,3,1),"SIN DATO")</f>
        <v>SIN DATO</v>
      </c>
    </row>
    <row r="497" spans="1:12" ht="15" customHeight="1" x14ac:dyDescent="0.25">
      <c r="A497" t="s">
        <v>1231</v>
      </c>
      <c r="B497" s="6">
        <v>55</v>
      </c>
      <c r="C497">
        <v>2</v>
      </c>
      <c r="D497" s="1">
        <v>0</v>
      </c>
      <c r="E497" s="24">
        <v>0</v>
      </c>
      <c r="F497" s="20">
        <v>0</v>
      </c>
      <c r="G497" s="49">
        <v>110</v>
      </c>
      <c r="H497" s="23"/>
      <c r="I497" s="23"/>
      <c r="J497" s="19" t="e">
        <f t="shared" si="14"/>
        <v>#DIV/0!</v>
      </c>
      <c r="K497" s="19" t="e">
        <f t="shared" si="15"/>
        <v>#DIV/0!</v>
      </c>
      <c r="L497" s="14" t="str">
        <f>IFERROR(VLOOKUP($K$4:$K$772,TABLAREF!$A$1:$C$4,3,1),"SIN DATO")</f>
        <v>SIN DATO</v>
      </c>
    </row>
    <row r="498" spans="1:12" x14ac:dyDescent="0.25">
      <c r="A498" t="s">
        <v>1204</v>
      </c>
      <c r="B498" s="6">
        <v>66</v>
      </c>
      <c r="C498">
        <v>2</v>
      </c>
      <c r="D498" s="1">
        <v>0</v>
      </c>
      <c r="E498" s="24">
        <v>1</v>
      </c>
      <c r="F498" s="20">
        <v>0</v>
      </c>
      <c r="G498" s="49">
        <v>120</v>
      </c>
      <c r="H498" s="21">
        <v>119</v>
      </c>
      <c r="I498" s="22">
        <v>38</v>
      </c>
      <c r="J498" s="19">
        <f t="shared" si="14"/>
        <v>16.143694310550782</v>
      </c>
      <c r="K498" s="19">
        <f t="shared" si="15"/>
        <v>16</v>
      </c>
      <c r="L498" s="14" t="str">
        <f>IFERROR(VLOOKUP($K$4:$K$772,TABLAREF!$A$1:$C$4,3,1),"SIN DATO")</f>
        <v>INTERMEDIO</v>
      </c>
    </row>
    <row r="499" spans="1:12" x14ac:dyDescent="0.25">
      <c r="A499" t="s">
        <v>1232</v>
      </c>
      <c r="B499" s="6">
        <v>53</v>
      </c>
      <c r="C499">
        <v>2</v>
      </c>
      <c r="D499" s="1">
        <v>0</v>
      </c>
      <c r="E499" s="24">
        <v>0</v>
      </c>
      <c r="F499" s="20">
        <v>0</v>
      </c>
      <c r="G499" s="49">
        <v>110</v>
      </c>
      <c r="H499" s="21">
        <v>229</v>
      </c>
      <c r="I499" s="22">
        <v>63</v>
      </c>
      <c r="J499" s="19">
        <f t="shared" si="14"/>
        <v>7.9677283928329175</v>
      </c>
      <c r="K499" s="19">
        <f t="shared" si="15"/>
        <v>8</v>
      </c>
      <c r="L499" s="14" t="str">
        <f>IFERROR(VLOOKUP($K$4:$K$772,TABLAREF!$A$1:$C$4,3,1),"SIN DATO")</f>
        <v>LATENTE</v>
      </c>
    </row>
    <row r="500" spans="1:12" x14ac:dyDescent="0.25">
      <c r="A500" t="s">
        <v>2836</v>
      </c>
      <c r="B500" s="6">
        <v>50</v>
      </c>
      <c r="C500">
        <v>2</v>
      </c>
      <c r="D500" s="1">
        <v>0</v>
      </c>
      <c r="E500" s="24">
        <v>1</v>
      </c>
      <c r="F500" s="20">
        <v>0</v>
      </c>
      <c r="G500" s="49">
        <v>120</v>
      </c>
      <c r="H500" s="21">
        <v>185</v>
      </c>
      <c r="I500" s="22">
        <v>36</v>
      </c>
      <c r="J500" s="19">
        <f t="shared" si="14"/>
        <v>11.630318663895899</v>
      </c>
      <c r="K500" s="19">
        <f t="shared" si="15"/>
        <v>12</v>
      </c>
      <c r="L500" s="14" t="str">
        <f>IFERROR(VLOOKUP($K$4:$K$772,TABLAREF!$A$1:$C$4,3,1),"SIN DATO")</f>
        <v>INTERMEDIO</v>
      </c>
    </row>
    <row r="501" spans="1:12" x14ac:dyDescent="0.25">
      <c r="A501" t="s">
        <v>1233</v>
      </c>
      <c r="B501" s="6">
        <v>64</v>
      </c>
      <c r="C501">
        <v>2</v>
      </c>
      <c r="D501" s="1">
        <v>0</v>
      </c>
      <c r="E501" s="24">
        <v>0</v>
      </c>
      <c r="F501" s="20">
        <v>0</v>
      </c>
      <c r="G501" s="49">
        <v>110</v>
      </c>
      <c r="H501" s="21"/>
      <c r="I501" s="22"/>
      <c r="J501" s="19" t="e">
        <f t="shared" si="14"/>
        <v>#DIV/0!</v>
      </c>
      <c r="K501" s="19" t="e">
        <f t="shared" si="15"/>
        <v>#DIV/0!</v>
      </c>
      <c r="L501" s="14" t="str">
        <f>IFERROR(VLOOKUP($K$4:$K$772,TABLAREF!$A$1:$C$4,3,1),"SIN DATO")</f>
        <v>SIN DATO</v>
      </c>
    </row>
    <row r="502" spans="1:12" x14ac:dyDescent="0.25">
      <c r="A502" t="s">
        <v>2837</v>
      </c>
      <c r="B502" s="6">
        <v>59</v>
      </c>
      <c r="C502">
        <v>2</v>
      </c>
      <c r="D502" s="1">
        <v>0</v>
      </c>
      <c r="E502" s="24">
        <v>1</v>
      </c>
      <c r="F502" s="20">
        <v>0</v>
      </c>
      <c r="G502" s="49">
        <v>110</v>
      </c>
      <c r="H502" s="21"/>
      <c r="I502" s="22"/>
      <c r="J502" s="19" t="e">
        <f t="shared" si="14"/>
        <v>#DIV/0!</v>
      </c>
      <c r="K502" s="19" t="e">
        <f t="shared" si="15"/>
        <v>#DIV/0!</v>
      </c>
      <c r="L502" s="14" t="str">
        <f>IFERROR(VLOOKUP($K$4:$K$772,TABLAREF!$A$1:$C$4,3,1),"SIN DATO")</f>
        <v>SIN DATO</v>
      </c>
    </row>
    <row r="503" spans="1:12" x14ac:dyDescent="0.25">
      <c r="A503" t="s">
        <v>1234</v>
      </c>
      <c r="B503" s="6">
        <v>70</v>
      </c>
      <c r="C503">
        <v>1</v>
      </c>
      <c r="D503" s="1">
        <v>0</v>
      </c>
      <c r="E503" s="24">
        <v>0</v>
      </c>
      <c r="F503" s="20">
        <v>0</v>
      </c>
      <c r="G503" s="49">
        <v>120</v>
      </c>
      <c r="H503" s="21">
        <v>228</v>
      </c>
      <c r="I503" s="22">
        <v>30</v>
      </c>
      <c r="J503" s="19">
        <f t="shared" si="14"/>
        <v>26.779947981957175</v>
      </c>
      <c r="K503" s="19">
        <f t="shared" si="15"/>
        <v>27</v>
      </c>
      <c r="L503" s="14" t="str">
        <f>IFERROR(VLOOKUP($K$4:$K$772,TABLAREF!$A$1:$C$4,3,1),"SIN DATO")</f>
        <v>MUY ALTO</v>
      </c>
    </row>
    <row r="504" spans="1:12" ht="15" customHeight="1" x14ac:dyDescent="0.25">
      <c r="A504" t="s">
        <v>1235</v>
      </c>
      <c r="B504" s="6">
        <v>57</v>
      </c>
      <c r="C504">
        <v>1</v>
      </c>
      <c r="D504">
        <v>0</v>
      </c>
      <c r="E504" s="24">
        <v>0</v>
      </c>
      <c r="F504" s="20">
        <v>0</v>
      </c>
      <c r="G504" s="49">
        <v>120</v>
      </c>
      <c r="H504" s="23"/>
      <c r="I504" s="23"/>
      <c r="J504" s="19" t="e">
        <f t="shared" si="14"/>
        <v>#DIV/0!</v>
      </c>
      <c r="K504" s="19" t="e">
        <f t="shared" si="15"/>
        <v>#DIV/0!</v>
      </c>
      <c r="L504" s="14" t="str">
        <f>IFERROR(VLOOKUP($K$4:$K$772,TABLAREF!$A$1:$C$4,3,1),"SIN DATO")</f>
        <v>SIN DATO</v>
      </c>
    </row>
    <row r="505" spans="1:12" x14ac:dyDescent="0.25">
      <c r="A505" t="s">
        <v>1236</v>
      </c>
      <c r="B505" s="6">
        <v>76</v>
      </c>
      <c r="C505">
        <v>2</v>
      </c>
      <c r="D505" s="1">
        <v>0</v>
      </c>
      <c r="E505" s="24">
        <v>0</v>
      </c>
      <c r="F505" s="20">
        <v>0</v>
      </c>
      <c r="G505" s="49">
        <v>120</v>
      </c>
      <c r="H505" s="21">
        <v>246</v>
      </c>
      <c r="I505" s="22">
        <v>71</v>
      </c>
      <c r="J505" s="19">
        <f t="shared" si="14"/>
        <v>30.276701004401829</v>
      </c>
      <c r="K505" s="19">
        <f t="shared" si="15"/>
        <v>30</v>
      </c>
      <c r="L505" s="14" t="str">
        <f>IFERROR(VLOOKUP($K$4:$K$772,TABLAREF!$A$1:$C$4,3,1),"SIN DATO")</f>
        <v>MUY ALTO</v>
      </c>
    </row>
    <row r="506" spans="1:12" x14ac:dyDescent="0.25">
      <c r="A506" t="s">
        <v>1237</v>
      </c>
      <c r="B506" s="6">
        <v>66</v>
      </c>
      <c r="C506">
        <v>1</v>
      </c>
      <c r="D506">
        <v>0</v>
      </c>
      <c r="E506" s="24">
        <v>0</v>
      </c>
      <c r="F506" s="20">
        <v>0</v>
      </c>
      <c r="G506" s="49">
        <v>110</v>
      </c>
      <c r="H506" s="21"/>
      <c r="I506" s="22"/>
      <c r="J506" s="19" t="e">
        <f t="shared" si="14"/>
        <v>#DIV/0!</v>
      </c>
      <c r="K506" s="19" t="e">
        <f t="shared" si="15"/>
        <v>#DIV/0!</v>
      </c>
      <c r="L506" s="14" t="str">
        <f>IFERROR(VLOOKUP($K$4:$K$772,TABLAREF!$A$1:$C$4,3,1),"SIN DATO")</f>
        <v>SIN DATO</v>
      </c>
    </row>
    <row r="507" spans="1:12" x14ac:dyDescent="0.25">
      <c r="A507" t="s">
        <v>1238</v>
      </c>
      <c r="B507" s="6">
        <v>64</v>
      </c>
      <c r="C507">
        <v>1</v>
      </c>
      <c r="D507" s="1">
        <v>0</v>
      </c>
      <c r="E507" s="24">
        <v>0</v>
      </c>
      <c r="F507" s="20">
        <v>0</v>
      </c>
      <c r="G507" s="49">
        <v>120</v>
      </c>
      <c r="H507" s="21">
        <v>176</v>
      </c>
      <c r="I507" s="22">
        <v>32</v>
      </c>
      <c r="J507" s="19">
        <f t="shared" si="14"/>
        <v>16.544527307458512</v>
      </c>
      <c r="K507" s="19">
        <f t="shared" si="15"/>
        <v>17</v>
      </c>
      <c r="L507" s="14" t="str">
        <f>IFERROR(VLOOKUP($K$4:$K$772,TABLAREF!$A$1:$C$4,3,1),"SIN DATO")</f>
        <v>INTERMEDIO</v>
      </c>
    </row>
    <row r="508" spans="1:12" x14ac:dyDescent="0.25">
      <c r="A508" t="s">
        <v>1240</v>
      </c>
      <c r="B508" s="6">
        <v>60</v>
      </c>
      <c r="C508">
        <v>2</v>
      </c>
      <c r="D508" s="1">
        <v>0</v>
      </c>
      <c r="E508" s="24">
        <v>1</v>
      </c>
      <c r="F508" s="20">
        <v>0</v>
      </c>
      <c r="G508" s="49">
        <v>110</v>
      </c>
      <c r="H508" s="21"/>
      <c r="I508" s="22"/>
      <c r="J508" s="19" t="e">
        <f t="shared" si="14"/>
        <v>#DIV/0!</v>
      </c>
      <c r="K508" s="19" t="e">
        <f t="shared" si="15"/>
        <v>#DIV/0!</v>
      </c>
      <c r="L508" s="14" t="str">
        <f>IFERROR(VLOOKUP($K$4:$K$772,TABLAREF!$A$1:$C$4,3,1),"SIN DATO")</f>
        <v>SIN DATO</v>
      </c>
    </row>
    <row r="509" spans="1:12" x14ac:dyDescent="0.25">
      <c r="A509" t="s">
        <v>1241</v>
      </c>
      <c r="B509" s="6">
        <v>70</v>
      </c>
      <c r="C509">
        <v>1</v>
      </c>
      <c r="D509" s="1">
        <v>0</v>
      </c>
      <c r="E509" s="24">
        <v>1</v>
      </c>
      <c r="F509" s="20">
        <v>0</v>
      </c>
      <c r="G509" s="49">
        <v>120</v>
      </c>
      <c r="H509" s="21">
        <v>183.7</v>
      </c>
      <c r="I509" s="22">
        <v>25.4</v>
      </c>
      <c r="J509" s="19">
        <f t="shared" si="14"/>
        <v>31.271357260951007</v>
      </c>
      <c r="K509" s="19">
        <f t="shared" si="15"/>
        <v>31</v>
      </c>
      <c r="L509" s="14" t="str">
        <f>IFERROR(VLOOKUP($K$4:$K$772,TABLAREF!$A$1:$C$4,3,1),"SIN DATO")</f>
        <v>MUY ALTO</v>
      </c>
    </row>
    <row r="510" spans="1:12" x14ac:dyDescent="0.25">
      <c r="A510" t="s">
        <v>2838</v>
      </c>
      <c r="B510" s="6">
        <v>64</v>
      </c>
      <c r="C510">
        <v>2</v>
      </c>
      <c r="D510" s="1">
        <v>0</v>
      </c>
      <c r="E510" s="24">
        <v>1</v>
      </c>
      <c r="F510" s="20">
        <v>0</v>
      </c>
      <c r="G510" s="49"/>
      <c r="H510" s="21"/>
      <c r="I510" s="22"/>
      <c r="J510" s="19" t="e">
        <f t="shared" si="14"/>
        <v>#NUM!</v>
      </c>
      <c r="K510" s="19" t="e">
        <f t="shared" si="15"/>
        <v>#NUM!</v>
      </c>
      <c r="L510" s="14" t="str">
        <f>IFERROR(VLOOKUP($K$4:$K$772,TABLAREF!$A$1:$C$4,3,1),"SIN DATO")</f>
        <v>SIN DATO</v>
      </c>
    </row>
    <row r="511" spans="1:12" x14ac:dyDescent="0.25">
      <c r="A511" t="s">
        <v>2839</v>
      </c>
      <c r="B511" s="6">
        <v>57</v>
      </c>
      <c r="C511">
        <v>2</v>
      </c>
      <c r="D511" s="1">
        <v>0</v>
      </c>
      <c r="E511" s="24">
        <v>1</v>
      </c>
      <c r="F511" s="20">
        <v>0</v>
      </c>
      <c r="G511" s="49">
        <v>110</v>
      </c>
      <c r="H511" s="21"/>
      <c r="I511" s="22"/>
      <c r="J511" s="19" t="e">
        <f t="shared" si="14"/>
        <v>#DIV/0!</v>
      </c>
      <c r="K511" s="19" t="e">
        <f t="shared" si="15"/>
        <v>#DIV/0!</v>
      </c>
      <c r="L511" s="14" t="str">
        <f>IFERROR(VLOOKUP($K$4:$K$772,TABLAREF!$A$1:$C$4,3,1),"SIN DATO")</f>
        <v>SIN DATO</v>
      </c>
    </row>
    <row r="512" spans="1:12" x14ac:dyDescent="0.25">
      <c r="A512" t="s">
        <v>1242</v>
      </c>
      <c r="B512" s="6">
        <v>70</v>
      </c>
      <c r="C512">
        <v>1</v>
      </c>
      <c r="D512" s="1">
        <v>0</v>
      </c>
      <c r="E512" s="24">
        <v>1</v>
      </c>
      <c r="F512" s="20">
        <v>0</v>
      </c>
      <c r="G512" s="49"/>
      <c r="H512" s="21"/>
      <c r="I512" s="22"/>
      <c r="J512" s="19" t="e">
        <f t="shared" si="14"/>
        <v>#NUM!</v>
      </c>
      <c r="K512" s="19" t="e">
        <f t="shared" si="15"/>
        <v>#NUM!</v>
      </c>
      <c r="L512" s="14" t="str">
        <f>IFERROR(VLOOKUP($K$4:$K$772,TABLAREF!$A$1:$C$4,3,1),"SIN DATO")</f>
        <v>SIN DATO</v>
      </c>
    </row>
    <row r="513" spans="1:12" x14ac:dyDescent="0.25">
      <c r="A513" t="s">
        <v>2840</v>
      </c>
      <c r="B513" s="6">
        <v>63</v>
      </c>
      <c r="C513">
        <v>2</v>
      </c>
      <c r="D513" s="1">
        <v>0</v>
      </c>
      <c r="E513" s="24">
        <v>1</v>
      </c>
      <c r="F513" s="20">
        <v>0</v>
      </c>
      <c r="G513" s="49">
        <v>110</v>
      </c>
      <c r="H513" s="21"/>
      <c r="I513" s="22"/>
      <c r="J513" s="19" t="e">
        <f t="shared" si="14"/>
        <v>#DIV/0!</v>
      </c>
      <c r="K513" s="19" t="e">
        <f t="shared" si="15"/>
        <v>#DIV/0!</v>
      </c>
      <c r="L513" s="14" t="str">
        <f>IFERROR(VLOOKUP($K$4:$K$772,TABLAREF!$A$1:$C$4,3,1),"SIN DATO")</f>
        <v>SIN DATO</v>
      </c>
    </row>
    <row r="514" spans="1:12" ht="15" customHeight="1" x14ac:dyDescent="0.25">
      <c r="A514" t="s">
        <v>1243</v>
      </c>
      <c r="B514" s="6">
        <v>51</v>
      </c>
      <c r="C514">
        <v>2</v>
      </c>
      <c r="D514" s="1">
        <v>0</v>
      </c>
      <c r="E514" s="24">
        <v>0</v>
      </c>
      <c r="F514" s="20">
        <v>0</v>
      </c>
      <c r="G514" s="49">
        <v>120</v>
      </c>
      <c r="H514" s="23">
        <v>244</v>
      </c>
      <c r="I514" s="23">
        <v>54</v>
      </c>
      <c r="J514" s="19">
        <f t="shared" si="14"/>
        <v>10.899734013403428</v>
      </c>
      <c r="K514" s="19">
        <f t="shared" si="15"/>
        <v>11</v>
      </c>
      <c r="L514" s="14" t="str">
        <f>IFERROR(VLOOKUP($K$4:$K$772,TABLAREF!$A$1:$C$4,3,1),"SIN DATO")</f>
        <v>INTERMEDIO</v>
      </c>
    </row>
    <row r="515" spans="1:12" x14ac:dyDescent="0.25">
      <c r="A515" t="s">
        <v>1228</v>
      </c>
      <c r="B515" s="6">
        <v>74</v>
      </c>
      <c r="C515">
        <v>2</v>
      </c>
      <c r="D515" s="1">
        <v>0</v>
      </c>
      <c r="E515" s="24">
        <v>0</v>
      </c>
      <c r="F515" s="20">
        <v>0</v>
      </c>
      <c r="G515" s="49">
        <v>120</v>
      </c>
      <c r="H515" s="21">
        <v>180</v>
      </c>
      <c r="I515" s="22">
        <v>35</v>
      </c>
      <c r="J515" s="19">
        <f t="shared" si="14"/>
        <v>37.06296725671907</v>
      </c>
      <c r="K515" s="19">
        <f t="shared" si="15"/>
        <v>37</v>
      </c>
      <c r="L515" s="14" t="str">
        <f>IFERROR(VLOOKUP($K$4:$K$772,TABLAREF!$A$1:$C$4,3,1),"SIN DATO")</f>
        <v>MUY ALTO</v>
      </c>
    </row>
    <row r="516" spans="1:12" x14ac:dyDescent="0.25">
      <c r="A516" t="s">
        <v>1244</v>
      </c>
      <c r="B516" s="6">
        <v>45</v>
      </c>
      <c r="C516">
        <v>1</v>
      </c>
      <c r="D516" s="1">
        <v>0</v>
      </c>
      <c r="E516" s="24">
        <v>0</v>
      </c>
      <c r="F516" s="20">
        <v>0</v>
      </c>
      <c r="G516" s="49">
        <v>110</v>
      </c>
      <c r="H516" s="21">
        <v>129</v>
      </c>
      <c r="I516" s="22">
        <v>29</v>
      </c>
      <c r="J516" s="19">
        <f t="shared" si="14"/>
        <v>4.0860683591014135</v>
      </c>
      <c r="K516" s="19">
        <f t="shared" si="15"/>
        <v>4</v>
      </c>
      <c r="L516" s="14" t="str">
        <f>IFERROR(VLOOKUP($K$4:$K$772,TABLAREF!$A$1:$C$4,3,1),"SIN DATO")</f>
        <v>LATENTE</v>
      </c>
    </row>
    <row r="517" spans="1:12" x14ac:dyDescent="0.25">
      <c r="A517" t="s">
        <v>2841</v>
      </c>
      <c r="B517" s="6">
        <v>46</v>
      </c>
      <c r="C517">
        <v>2</v>
      </c>
      <c r="D517" s="1">
        <v>0</v>
      </c>
      <c r="E517" s="24">
        <v>1</v>
      </c>
      <c r="F517" s="20">
        <v>0</v>
      </c>
      <c r="G517" s="49">
        <v>110</v>
      </c>
      <c r="H517" s="21"/>
      <c r="I517" s="22"/>
      <c r="J517" s="19" t="e">
        <f t="shared" ref="J517:J580" si="16">100*(1-EXP(-EXP((LN(10)-(15.5305+(28.4441*(1-C517))+(-1.4792*LN(B517))+(0*LN(B517)*LN(B517))+(-14.4588*LN(B517)*(1-C517))+(1.8515*LN(B517)*LN(B517)*(1-C517))+(-0.9119*LN(G517))+(-0.2767*D517)+(-0.7181*LN((H517* 0.02586)/ (I517* 0.02586)))+(-0.1759*E517)+(-0.1999*E517*(1-C517))+(-0.5865*F517)+(0*F517*C517)))/(EXP(0.9145)*EXP(-0.2784*(15.5305+(28.4441*(1-C517))+(-1.4792*LN(B517))+(0*LN(B517)*LN(B517))+(-14.4588*LN(B517)*(1-C517))+(1.8515*LN(B517)*LN(B517)*(1-C517))+(-0.9119*LN(G517))+(-0.2767*D517)+(-0.7181*LN((H517* 0.02586)/ (I517* 0.02586)))+(-0.1759*E517)+(-0.1999*E517*(1-C517))+(-0.5865*F517)+(0*F517*C517)))))))</f>
        <v>#DIV/0!</v>
      </c>
      <c r="K517" s="19" t="e">
        <f t="shared" ref="K517:K580" si="17">ROUND(J517,0)</f>
        <v>#DIV/0!</v>
      </c>
      <c r="L517" s="14" t="str">
        <f>IFERROR(VLOOKUP($K$4:$K$772,TABLAREF!$A$1:$C$4,3,1),"SIN DATO")</f>
        <v>SIN DATO</v>
      </c>
    </row>
    <row r="518" spans="1:12" x14ac:dyDescent="0.25">
      <c r="A518" t="s">
        <v>1245</v>
      </c>
      <c r="B518" s="6">
        <v>70</v>
      </c>
      <c r="C518">
        <v>1</v>
      </c>
      <c r="D518" s="1">
        <v>0</v>
      </c>
      <c r="E518" s="24">
        <v>1</v>
      </c>
      <c r="F518" s="20">
        <v>0</v>
      </c>
      <c r="G518" s="49">
        <v>120</v>
      </c>
      <c r="H518" s="21">
        <v>180</v>
      </c>
      <c r="I518" s="22">
        <v>33</v>
      </c>
      <c r="J518" s="19">
        <f t="shared" si="16"/>
        <v>24.86886513642531</v>
      </c>
      <c r="K518" s="19">
        <f t="shared" si="17"/>
        <v>25</v>
      </c>
      <c r="L518" s="14" t="str">
        <f>IFERROR(VLOOKUP($K$4:$K$772,TABLAREF!$A$1:$C$4,3,1),"SIN DATO")</f>
        <v>MUY ALTO</v>
      </c>
    </row>
    <row r="519" spans="1:12" x14ac:dyDescent="0.25">
      <c r="A519" t="s">
        <v>2842</v>
      </c>
      <c r="B519" s="6">
        <v>56</v>
      </c>
      <c r="C519">
        <v>1</v>
      </c>
      <c r="D519" s="1">
        <v>0</v>
      </c>
      <c r="E519" s="24">
        <v>0</v>
      </c>
      <c r="F519" s="20">
        <v>0</v>
      </c>
      <c r="G519" s="49">
        <v>110</v>
      </c>
      <c r="H519" s="21">
        <v>260</v>
      </c>
      <c r="I519" s="22">
        <v>56</v>
      </c>
      <c r="J519" s="19">
        <f t="shared" si="16"/>
        <v>8.483434398515433</v>
      </c>
      <c r="K519" s="19">
        <f t="shared" si="17"/>
        <v>8</v>
      </c>
      <c r="L519" s="14" t="str">
        <f>IFERROR(VLOOKUP($K$4:$K$772,TABLAREF!$A$1:$C$4,3,1),"SIN DATO")</f>
        <v>LATENTE</v>
      </c>
    </row>
    <row r="520" spans="1:12" x14ac:dyDescent="0.25">
      <c r="A520" t="s">
        <v>1247</v>
      </c>
      <c r="B520" s="6">
        <v>65</v>
      </c>
      <c r="C520">
        <v>2</v>
      </c>
      <c r="D520" s="1">
        <v>0</v>
      </c>
      <c r="E520" s="24">
        <v>0</v>
      </c>
      <c r="F520" s="20">
        <v>0</v>
      </c>
      <c r="G520" s="49"/>
      <c r="H520" s="21"/>
      <c r="I520" s="22"/>
      <c r="J520" s="19" t="e">
        <f t="shared" si="16"/>
        <v>#NUM!</v>
      </c>
      <c r="K520" s="19" t="e">
        <f t="shared" si="17"/>
        <v>#NUM!</v>
      </c>
      <c r="L520" s="14" t="str">
        <f>IFERROR(VLOOKUP($K$4:$K$772,TABLAREF!$A$1:$C$4,3,1),"SIN DATO")</f>
        <v>SIN DATO</v>
      </c>
    </row>
    <row r="521" spans="1:12" x14ac:dyDescent="0.25">
      <c r="A521" t="s">
        <v>1248</v>
      </c>
      <c r="B521" s="6">
        <v>59</v>
      </c>
      <c r="C521">
        <v>2</v>
      </c>
      <c r="D521" s="1">
        <v>0</v>
      </c>
      <c r="E521" s="24">
        <v>0</v>
      </c>
      <c r="F521" s="20">
        <v>0</v>
      </c>
      <c r="G521" s="49">
        <v>110</v>
      </c>
      <c r="H521" s="21"/>
      <c r="I521" s="22"/>
      <c r="J521" s="19" t="e">
        <f t="shared" si="16"/>
        <v>#DIV/0!</v>
      </c>
      <c r="K521" s="19" t="e">
        <f t="shared" si="17"/>
        <v>#DIV/0!</v>
      </c>
      <c r="L521" s="14" t="str">
        <f>IFERROR(VLOOKUP($K$4:$K$772,TABLAREF!$A$1:$C$4,3,1),"SIN DATO")</f>
        <v>SIN DATO</v>
      </c>
    </row>
    <row r="522" spans="1:12" x14ac:dyDescent="0.25">
      <c r="A522" t="s">
        <v>2843</v>
      </c>
      <c r="B522" s="6">
        <v>52</v>
      </c>
      <c r="C522">
        <v>2</v>
      </c>
      <c r="D522" s="1">
        <v>0</v>
      </c>
      <c r="E522" s="24">
        <v>1</v>
      </c>
      <c r="F522" s="20">
        <v>0</v>
      </c>
      <c r="G522" s="49">
        <v>120</v>
      </c>
      <c r="H522" s="21"/>
      <c r="I522" s="22"/>
      <c r="J522" s="19" t="e">
        <f t="shared" si="16"/>
        <v>#DIV/0!</v>
      </c>
      <c r="K522" s="19" t="e">
        <f t="shared" si="17"/>
        <v>#DIV/0!</v>
      </c>
      <c r="L522" s="14" t="str">
        <f>IFERROR(VLOOKUP($K$4:$K$772,TABLAREF!$A$1:$C$4,3,1),"SIN DATO")</f>
        <v>SIN DATO</v>
      </c>
    </row>
    <row r="523" spans="1:12" x14ac:dyDescent="0.25">
      <c r="A523" t="s">
        <v>1249</v>
      </c>
      <c r="B523" s="6">
        <v>52</v>
      </c>
      <c r="C523">
        <v>1</v>
      </c>
      <c r="D523" s="1">
        <v>0</v>
      </c>
      <c r="E523" s="24">
        <v>0</v>
      </c>
      <c r="F523" s="20">
        <v>0</v>
      </c>
      <c r="G523" s="49">
        <v>125</v>
      </c>
      <c r="H523" s="21"/>
      <c r="I523" s="22"/>
      <c r="J523" s="19" t="e">
        <f t="shared" si="16"/>
        <v>#DIV/0!</v>
      </c>
      <c r="K523" s="19" t="e">
        <f t="shared" si="17"/>
        <v>#DIV/0!</v>
      </c>
      <c r="L523" s="14" t="str">
        <f>IFERROR(VLOOKUP($K$4:$K$772,TABLAREF!$A$1:$C$4,3,1),"SIN DATO")</f>
        <v>SIN DATO</v>
      </c>
    </row>
    <row r="524" spans="1:12" x14ac:dyDescent="0.25">
      <c r="A524" t="s">
        <v>1250</v>
      </c>
      <c r="B524" s="6">
        <v>45</v>
      </c>
      <c r="C524">
        <v>1</v>
      </c>
      <c r="D524" s="1">
        <v>0</v>
      </c>
      <c r="E524" s="24">
        <v>0</v>
      </c>
      <c r="F524" s="20">
        <v>0</v>
      </c>
      <c r="G524" s="49">
        <v>110</v>
      </c>
      <c r="H524" s="21"/>
      <c r="I524" s="22"/>
      <c r="J524" s="19" t="e">
        <f t="shared" si="16"/>
        <v>#DIV/0!</v>
      </c>
      <c r="K524" s="19" t="e">
        <f t="shared" si="17"/>
        <v>#DIV/0!</v>
      </c>
      <c r="L524" s="14" t="str">
        <f>IFERROR(VLOOKUP($K$4:$K$772,TABLAREF!$A$1:$C$4,3,1),"SIN DATO")</f>
        <v>SIN DATO</v>
      </c>
    </row>
    <row r="525" spans="1:12" x14ac:dyDescent="0.25">
      <c r="A525" t="s">
        <v>1251</v>
      </c>
      <c r="B525" s="6">
        <v>58</v>
      </c>
      <c r="C525">
        <v>2</v>
      </c>
      <c r="D525" s="1">
        <v>0</v>
      </c>
      <c r="E525" s="24">
        <v>0</v>
      </c>
      <c r="F525" s="20">
        <v>0</v>
      </c>
      <c r="G525" s="49">
        <v>110</v>
      </c>
      <c r="H525" s="21">
        <v>188</v>
      </c>
      <c r="I525" s="22">
        <v>40</v>
      </c>
      <c r="J525" s="19">
        <f t="shared" si="16"/>
        <v>14.721183041980268</v>
      </c>
      <c r="K525" s="19">
        <f t="shared" si="17"/>
        <v>15</v>
      </c>
      <c r="L525" s="14" t="str">
        <f>IFERROR(VLOOKUP($K$4:$K$772,TABLAREF!$A$1:$C$4,3,1),"SIN DATO")</f>
        <v>INTERMEDIO</v>
      </c>
    </row>
    <row r="526" spans="1:12" x14ac:dyDescent="0.25">
      <c r="A526" t="s">
        <v>1253</v>
      </c>
      <c r="B526" s="6">
        <v>67</v>
      </c>
      <c r="C526">
        <v>2</v>
      </c>
      <c r="D526" s="1">
        <v>0</v>
      </c>
      <c r="E526" s="24">
        <v>1</v>
      </c>
      <c r="F526" s="20">
        <v>0</v>
      </c>
      <c r="G526" s="49">
        <v>120</v>
      </c>
      <c r="H526" s="21"/>
      <c r="I526" s="22"/>
      <c r="J526" s="19" t="e">
        <f t="shared" si="16"/>
        <v>#DIV/0!</v>
      </c>
      <c r="K526" s="19" t="e">
        <f t="shared" si="17"/>
        <v>#DIV/0!</v>
      </c>
      <c r="L526" s="14" t="str">
        <f>IFERROR(VLOOKUP($K$4:$K$772,TABLAREF!$A$1:$C$4,3,1),"SIN DATO")</f>
        <v>SIN DATO</v>
      </c>
    </row>
    <row r="527" spans="1:12" x14ac:dyDescent="0.25">
      <c r="A527" t="s">
        <v>1254</v>
      </c>
      <c r="B527" s="6">
        <v>49</v>
      </c>
      <c r="C527">
        <v>2</v>
      </c>
      <c r="D527" s="1">
        <v>0</v>
      </c>
      <c r="E527" s="24">
        <v>0</v>
      </c>
      <c r="F527" s="20">
        <v>0</v>
      </c>
      <c r="G527" s="49">
        <v>110</v>
      </c>
      <c r="H527" s="21"/>
      <c r="I527" s="22"/>
      <c r="J527" s="19" t="e">
        <f t="shared" si="16"/>
        <v>#DIV/0!</v>
      </c>
      <c r="K527" s="19" t="e">
        <f t="shared" si="17"/>
        <v>#DIV/0!</v>
      </c>
      <c r="L527" s="14" t="str">
        <f>IFERROR(VLOOKUP($K$4:$K$772,TABLAREF!$A$1:$C$4,3,1),"SIN DATO")</f>
        <v>SIN DATO</v>
      </c>
    </row>
    <row r="528" spans="1:12" x14ac:dyDescent="0.25">
      <c r="A528" t="s">
        <v>1205</v>
      </c>
      <c r="B528" s="6">
        <v>68</v>
      </c>
      <c r="C528">
        <v>2</v>
      </c>
      <c r="D528" s="1">
        <v>0</v>
      </c>
      <c r="E528" s="24">
        <v>0</v>
      </c>
      <c r="F528" s="20">
        <v>0</v>
      </c>
      <c r="G528" s="49">
        <v>120</v>
      </c>
      <c r="H528" s="21"/>
      <c r="I528" s="22"/>
      <c r="J528" s="19" t="e">
        <f t="shared" si="16"/>
        <v>#DIV/0!</v>
      </c>
      <c r="K528" s="19" t="e">
        <f t="shared" si="17"/>
        <v>#DIV/0!</v>
      </c>
      <c r="L528" s="14" t="str">
        <f>IFERROR(VLOOKUP($K$4:$K$772,TABLAREF!$A$1:$C$4,3,1),"SIN DATO")</f>
        <v>SIN DATO</v>
      </c>
    </row>
    <row r="529" spans="1:12" ht="15" customHeight="1" x14ac:dyDescent="0.25">
      <c r="A529" t="s">
        <v>1207</v>
      </c>
      <c r="B529" s="6">
        <v>63</v>
      </c>
      <c r="C529">
        <v>2</v>
      </c>
      <c r="D529" s="1">
        <v>0</v>
      </c>
      <c r="E529" s="24">
        <v>1</v>
      </c>
      <c r="F529" s="20">
        <v>0</v>
      </c>
      <c r="G529" s="49">
        <v>120</v>
      </c>
      <c r="H529" s="23"/>
      <c r="I529" s="23"/>
      <c r="J529" s="19" t="e">
        <f t="shared" si="16"/>
        <v>#DIV/0!</v>
      </c>
      <c r="K529" s="19" t="e">
        <f t="shared" si="17"/>
        <v>#DIV/0!</v>
      </c>
      <c r="L529" s="14" t="str">
        <f>IFERROR(VLOOKUP($K$4:$K$772,TABLAREF!$A$1:$C$4,3,1),"SIN DATO")</f>
        <v>SIN DATO</v>
      </c>
    </row>
    <row r="530" spans="1:12" ht="15" customHeight="1" x14ac:dyDescent="0.25">
      <c r="A530" t="s">
        <v>1255</v>
      </c>
      <c r="B530" s="6">
        <v>73</v>
      </c>
      <c r="C530">
        <v>2</v>
      </c>
      <c r="D530">
        <v>0</v>
      </c>
      <c r="E530" s="24">
        <v>1</v>
      </c>
      <c r="F530" s="20">
        <v>0</v>
      </c>
      <c r="G530" s="49">
        <v>110</v>
      </c>
      <c r="H530" s="23"/>
      <c r="I530" s="23"/>
      <c r="J530" s="19" t="e">
        <f t="shared" si="16"/>
        <v>#DIV/0!</v>
      </c>
      <c r="K530" s="19" t="e">
        <f t="shared" si="17"/>
        <v>#DIV/0!</v>
      </c>
      <c r="L530" s="14" t="str">
        <f>IFERROR(VLOOKUP($K$4:$K$772,TABLAREF!$A$1:$C$4,3,1),"SIN DATO")</f>
        <v>SIN DATO</v>
      </c>
    </row>
    <row r="531" spans="1:12" x14ac:dyDescent="0.25">
      <c r="A531" t="s">
        <v>1228</v>
      </c>
      <c r="B531" s="6">
        <v>60</v>
      </c>
      <c r="C531">
        <v>2</v>
      </c>
      <c r="D531" s="1">
        <v>0</v>
      </c>
      <c r="E531" s="24">
        <v>0</v>
      </c>
      <c r="F531" s="20">
        <v>0</v>
      </c>
      <c r="G531" s="55">
        <v>120</v>
      </c>
      <c r="H531" s="21">
        <v>180</v>
      </c>
      <c r="I531" s="5">
        <v>35</v>
      </c>
      <c r="J531" s="19">
        <f t="shared" si="16"/>
        <v>20.155902766484445</v>
      </c>
      <c r="K531" s="19">
        <f t="shared" si="17"/>
        <v>20</v>
      </c>
      <c r="L531" s="14" t="str">
        <f>IFERROR(VLOOKUP($K$4:$K$772,TABLAREF!$A$1:$C$4,3,1),"SIN DATO")</f>
        <v>ALTO</v>
      </c>
    </row>
    <row r="532" spans="1:12" x14ac:dyDescent="0.25">
      <c r="A532" t="s">
        <v>1256</v>
      </c>
      <c r="B532" s="6">
        <v>57</v>
      </c>
      <c r="C532">
        <v>2</v>
      </c>
      <c r="D532" s="1">
        <v>0</v>
      </c>
      <c r="E532" s="24">
        <v>1</v>
      </c>
      <c r="F532" s="20">
        <v>0</v>
      </c>
      <c r="G532" s="55">
        <v>140</v>
      </c>
      <c r="H532" s="21">
        <v>243</v>
      </c>
      <c r="I532" s="22">
        <v>48</v>
      </c>
      <c r="J532" s="19">
        <f t="shared" si="16"/>
        <v>20.107317937439817</v>
      </c>
      <c r="K532" s="19">
        <f t="shared" si="17"/>
        <v>20</v>
      </c>
      <c r="L532" s="14" t="str">
        <f>IFERROR(VLOOKUP($K$4:$K$772,TABLAREF!$A$1:$C$4,3,1),"SIN DATO")</f>
        <v>ALTO</v>
      </c>
    </row>
    <row r="533" spans="1:12" x14ac:dyDescent="0.25">
      <c r="A533" t="s">
        <v>2831</v>
      </c>
      <c r="B533" s="6">
        <v>63</v>
      </c>
      <c r="C533">
        <v>2</v>
      </c>
      <c r="D533" s="1">
        <v>0</v>
      </c>
      <c r="E533" s="24">
        <v>1</v>
      </c>
      <c r="F533" s="20">
        <v>0</v>
      </c>
      <c r="G533" s="49">
        <v>120</v>
      </c>
      <c r="H533" s="21">
        <v>241</v>
      </c>
      <c r="I533" s="22">
        <v>64</v>
      </c>
      <c r="J533" s="19">
        <f t="shared" si="16"/>
        <v>16.594954478884148</v>
      </c>
      <c r="K533" s="19">
        <f t="shared" si="17"/>
        <v>17</v>
      </c>
      <c r="L533" s="14" t="str">
        <f>IFERROR(VLOOKUP($K$4:$K$772,TABLAREF!$A$1:$C$4,3,1),"SIN DATO")</f>
        <v>INTERMEDIO</v>
      </c>
    </row>
    <row r="534" spans="1:12" x14ac:dyDescent="0.25">
      <c r="A534" t="s">
        <v>1221</v>
      </c>
      <c r="B534" s="6">
        <v>90</v>
      </c>
      <c r="C534">
        <v>2</v>
      </c>
      <c r="D534" s="1">
        <v>0</v>
      </c>
      <c r="E534" s="24">
        <v>0</v>
      </c>
      <c r="F534" s="20">
        <v>0</v>
      </c>
      <c r="G534" s="55">
        <v>120</v>
      </c>
      <c r="H534" s="21"/>
      <c r="I534" s="22"/>
      <c r="J534" s="19" t="e">
        <f t="shared" si="16"/>
        <v>#DIV/0!</v>
      </c>
      <c r="K534" s="19" t="e">
        <f t="shared" si="17"/>
        <v>#DIV/0!</v>
      </c>
      <c r="L534" s="14" t="str">
        <f>IFERROR(VLOOKUP($K$4:$K$772,TABLAREF!$A$1:$C$4,3,1),"SIN DATO")</f>
        <v>SIN DATO</v>
      </c>
    </row>
    <row r="535" spans="1:12" x14ac:dyDescent="0.25">
      <c r="A535" t="s">
        <v>1257</v>
      </c>
      <c r="B535" s="6">
        <v>71</v>
      </c>
      <c r="C535">
        <v>2</v>
      </c>
      <c r="D535" s="1">
        <v>0</v>
      </c>
      <c r="E535" s="24">
        <v>0</v>
      </c>
      <c r="F535" s="20">
        <v>0</v>
      </c>
      <c r="G535" s="55"/>
      <c r="H535" s="21"/>
      <c r="I535" s="22"/>
      <c r="J535" s="19" t="e">
        <f t="shared" si="16"/>
        <v>#NUM!</v>
      </c>
      <c r="K535" s="19" t="e">
        <f t="shared" si="17"/>
        <v>#NUM!</v>
      </c>
      <c r="L535" s="14" t="str">
        <f>IFERROR(VLOOKUP($K$4:$K$772,TABLAREF!$A$1:$C$4,3,1),"SIN DATO")</f>
        <v>SIN DATO</v>
      </c>
    </row>
    <row r="536" spans="1:12" x14ac:dyDescent="0.25">
      <c r="A536" t="s">
        <v>1259</v>
      </c>
      <c r="B536" s="6">
        <v>72</v>
      </c>
      <c r="C536">
        <v>2</v>
      </c>
      <c r="D536" s="1">
        <v>0</v>
      </c>
      <c r="E536" s="24">
        <v>0</v>
      </c>
      <c r="F536" s="20">
        <v>0</v>
      </c>
      <c r="G536" s="55">
        <v>120</v>
      </c>
      <c r="H536" s="21">
        <v>149</v>
      </c>
      <c r="I536" s="22">
        <v>59</v>
      </c>
      <c r="J536" s="19">
        <f t="shared" si="16"/>
        <v>18.775835430567966</v>
      </c>
      <c r="K536" s="19">
        <f t="shared" si="17"/>
        <v>19</v>
      </c>
      <c r="L536" s="14" t="str">
        <f>IFERROR(VLOOKUP($K$4:$K$772,TABLAREF!$A$1:$C$4,3,1),"SIN DATO")</f>
        <v>INTERMEDIO</v>
      </c>
    </row>
    <row r="537" spans="1:12" x14ac:dyDescent="0.25">
      <c r="A537" t="s">
        <v>2844</v>
      </c>
      <c r="B537" s="6">
        <v>45</v>
      </c>
      <c r="C537">
        <v>1</v>
      </c>
      <c r="D537" s="1">
        <v>0</v>
      </c>
      <c r="E537" s="24">
        <v>1</v>
      </c>
      <c r="F537" s="20">
        <v>0</v>
      </c>
      <c r="G537" s="55">
        <v>120</v>
      </c>
      <c r="H537" s="21"/>
      <c r="I537" s="22"/>
      <c r="J537" s="19" t="e">
        <f t="shared" si="16"/>
        <v>#DIV/0!</v>
      </c>
      <c r="K537" s="19" t="e">
        <f t="shared" si="17"/>
        <v>#DIV/0!</v>
      </c>
      <c r="L537" s="14" t="str">
        <f>IFERROR(VLOOKUP($K$4:$K$772,TABLAREF!$A$1:$C$4,3,1),"SIN DATO")</f>
        <v>SIN DATO</v>
      </c>
    </row>
    <row r="538" spans="1:12" x14ac:dyDescent="0.25">
      <c r="A538" t="s">
        <v>2845</v>
      </c>
      <c r="B538" s="6">
        <v>73</v>
      </c>
      <c r="C538">
        <v>1</v>
      </c>
      <c r="D538" s="1">
        <v>0</v>
      </c>
      <c r="E538" s="24">
        <v>0</v>
      </c>
      <c r="F538" s="20">
        <v>0</v>
      </c>
      <c r="G538" s="55">
        <v>110</v>
      </c>
      <c r="H538" s="21">
        <v>176</v>
      </c>
      <c r="I538" s="22">
        <v>31</v>
      </c>
      <c r="J538" s="19">
        <f t="shared" si="16"/>
        <v>20.130098902690563</v>
      </c>
      <c r="K538" s="19">
        <f t="shared" si="17"/>
        <v>20</v>
      </c>
      <c r="L538" s="14" t="str">
        <f>IFERROR(VLOOKUP($K$4:$K$772,TABLAREF!$A$1:$C$4,3,1),"SIN DATO")</f>
        <v>ALTO</v>
      </c>
    </row>
    <row r="539" spans="1:12" x14ac:dyDescent="0.25">
      <c r="A539" t="s">
        <v>2846</v>
      </c>
      <c r="B539" s="6">
        <v>69</v>
      </c>
      <c r="C539">
        <v>1</v>
      </c>
      <c r="D539" s="1">
        <v>0</v>
      </c>
      <c r="E539" s="24">
        <v>0</v>
      </c>
      <c r="F539" s="20">
        <v>0</v>
      </c>
      <c r="G539" s="55">
        <v>120</v>
      </c>
      <c r="H539" s="21">
        <v>228</v>
      </c>
      <c r="I539" s="22">
        <v>35</v>
      </c>
      <c r="J539" s="19">
        <f t="shared" si="16"/>
        <v>22.802909654871261</v>
      </c>
      <c r="K539" s="19">
        <f t="shared" si="17"/>
        <v>23</v>
      </c>
      <c r="L539" s="14" t="str">
        <f>IFERROR(VLOOKUP($K$4:$K$772,TABLAREF!$A$1:$C$4,3,1),"SIN DATO")</f>
        <v>ALTO</v>
      </c>
    </row>
    <row r="540" spans="1:12" x14ac:dyDescent="0.25">
      <c r="A540" t="s">
        <v>2847</v>
      </c>
      <c r="B540" s="6">
        <v>63</v>
      </c>
      <c r="C540">
        <v>1</v>
      </c>
      <c r="D540" s="1">
        <v>0</v>
      </c>
      <c r="E540" s="24">
        <v>0</v>
      </c>
      <c r="F540" s="20">
        <v>0</v>
      </c>
      <c r="G540" s="55"/>
      <c r="H540" s="21">
        <v>182</v>
      </c>
      <c r="I540" s="22">
        <v>32</v>
      </c>
      <c r="J540" s="19" t="e">
        <f t="shared" si="16"/>
        <v>#NUM!</v>
      </c>
      <c r="K540" s="19" t="e">
        <f t="shared" si="17"/>
        <v>#NUM!</v>
      </c>
      <c r="L540" s="14" t="str">
        <f>IFERROR(VLOOKUP($K$4:$K$772,TABLAREF!$A$1:$C$4,3,1),"SIN DATO")</f>
        <v>SIN DATO</v>
      </c>
    </row>
    <row r="541" spans="1:12" x14ac:dyDescent="0.25">
      <c r="A541" t="s">
        <v>2848</v>
      </c>
      <c r="B541" s="6">
        <v>66</v>
      </c>
      <c r="C541">
        <v>1</v>
      </c>
      <c r="D541" s="1">
        <v>0</v>
      </c>
      <c r="E541" s="24">
        <v>0</v>
      </c>
      <c r="F541" s="20">
        <v>0</v>
      </c>
      <c r="G541" s="55"/>
      <c r="H541" s="21"/>
      <c r="I541" s="22"/>
      <c r="J541" s="19" t="e">
        <f t="shared" si="16"/>
        <v>#NUM!</v>
      </c>
      <c r="K541" s="19" t="e">
        <f t="shared" si="17"/>
        <v>#NUM!</v>
      </c>
      <c r="L541" s="14" t="str">
        <f>IFERROR(VLOOKUP($K$4:$K$772,TABLAREF!$A$1:$C$4,3,1),"SIN DATO")</f>
        <v>SIN DATO</v>
      </c>
    </row>
    <row r="542" spans="1:12" x14ac:dyDescent="0.25">
      <c r="A542" t="s">
        <v>1199</v>
      </c>
      <c r="B542" s="6">
        <v>61</v>
      </c>
      <c r="C542">
        <v>1</v>
      </c>
      <c r="D542" s="1">
        <v>0</v>
      </c>
      <c r="E542" s="24">
        <v>0</v>
      </c>
      <c r="F542" s="20">
        <v>0</v>
      </c>
      <c r="G542" s="55">
        <v>110</v>
      </c>
      <c r="H542" s="21">
        <v>197</v>
      </c>
      <c r="I542" s="22">
        <v>35</v>
      </c>
      <c r="J542" s="19">
        <f t="shared" si="16"/>
        <v>13.451853034842054</v>
      </c>
      <c r="K542" s="19">
        <f t="shared" si="17"/>
        <v>13</v>
      </c>
      <c r="L542" s="14" t="str">
        <f>IFERROR(VLOOKUP($K$4:$K$772,TABLAREF!$A$1:$C$4,3,1),"SIN DATO")</f>
        <v>INTERMEDIO</v>
      </c>
    </row>
    <row r="543" spans="1:12" ht="15" customHeight="1" x14ac:dyDescent="0.25">
      <c r="A543" t="s">
        <v>2849</v>
      </c>
      <c r="B543" s="6">
        <v>59</v>
      </c>
      <c r="C543">
        <v>1</v>
      </c>
      <c r="D543" s="1">
        <v>0</v>
      </c>
      <c r="E543" s="24">
        <v>1</v>
      </c>
      <c r="F543" s="20">
        <v>0</v>
      </c>
      <c r="G543" s="49">
        <v>110</v>
      </c>
      <c r="H543" s="23">
        <v>104</v>
      </c>
      <c r="I543" s="23">
        <v>44</v>
      </c>
      <c r="J543" s="19">
        <f t="shared" si="16"/>
        <v>5.3418583213842403</v>
      </c>
      <c r="K543" s="19">
        <f t="shared" si="17"/>
        <v>5</v>
      </c>
      <c r="L543" s="14" t="str">
        <f>IFERROR(VLOOKUP($K$4:$K$772,TABLAREF!$A$1:$C$4,3,1),"SIN DATO")</f>
        <v>LATENTE</v>
      </c>
    </row>
    <row r="544" spans="1:12" x14ac:dyDescent="0.25">
      <c r="A544" t="s">
        <v>2850</v>
      </c>
      <c r="B544" s="6">
        <v>67</v>
      </c>
      <c r="C544">
        <v>1</v>
      </c>
      <c r="D544" s="1">
        <v>0</v>
      </c>
      <c r="E544" s="24">
        <v>1</v>
      </c>
      <c r="F544" s="20">
        <v>0</v>
      </c>
      <c r="G544" s="55">
        <v>125</v>
      </c>
      <c r="H544" s="21"/>
      <c r="I544" s="22"/>
      <c r="J544" s="19" t="e">
        <f t="shared" si="16"/>
        <v>#DIV/0!</v>
      </c>
      <c r="K544" s="19" t="e">
        <f t="shared" si="17"/>
        <v>#DIV/0!</v>
      </c>
      <c r="L544" s="14" t="str">
        <f>IFERROR(VLOOKUP($K$4:$K$772,TABLAREF!$A$1:$C$4,3,1),"SIN DATO")</f>
        <v>SIN DATO</v>
      </c>
    </row>
    <row r="545" spans="1:12" ht="15" customHeight="1" x14ac:dyDescent="0.25">
      <c r="A545" t="s">
        <v>2851</v>
      </c>
      <c r="B545" s="6">
        <v>58</v>
      </c>
      <c r="C545">
        <v>2</v>
      </c>
      <c r="D545" s="1">
        <v>0</v>
      </c>
      <c r="E545" s="24">
        <v>0</v>
      </c>
      <c r="F545" s="20">
        <v>0</v>
      </c>
      <c r="G545" s="49">
        <v>120</v>
      </c>
      <c r="H545" s="23"/>
      <c r="I545" s="23"/>
      <c r="J545" s="19" t="e">
        <f t="shared" si="16"/>
        <v>#DIV/0!</v>
      </c>
      <c r="K545" s="19" t="e">
        <f t="shared" si="17"/>
        <v>#DIV/0!</v>
      </c>
      <c r="L545" s="14" t="str">
        <f>IFERROR(VLOOKUP($K$4:$K$772,TABLAREF!$A$1:$C$4,3,1),"SIN DATO")</f>
        <v>SIN DATO</v>
      </c>
    </row>
    <row r="546" spans="1:12" x14ac:dyDescent="0.25">
      <c r="A546" t="s">
        <v>2852</v>
      </c>
      <c r="B546" s="6">
        <v>82</v>
      </c>
      <c r="C546">
        <v>1</v>
      </c>
      <c r="D546" s="1">
        <v>0</v>
      </c>
      <c r="E546" s="24">
        <v>1</v>
      </c>
      <c r="F546" s="20">
        <v>0</v>
      </c>
      <c r="G546" s="49">
        <v>110</v>
      </c>
      <c r="H546" s="21">
        <v>427</v>
      </c>
      <c r="I546" s="22">
        <v>49</v>
      </c>
      <c r="J546" s="19">
        <f t="shared" si="16"/>
        <v>41.014002321151445</v>
      </c>
      <c r="K546" s="19">
        <f t="shared" si="17"/>
        <v>41</v>
      </c>
      <c r="L546" s="14" t="str">
        <f>IFERROR(VLOOKUP($K$4:$K$772,TABLAREF!$A$1:$C$4,3,1),"SIN DATO")</f>
        <v>MUY ALTO</v>
      </c>
    </row>
    <row r="547" spans="1:12" x14ac:dyDescent="0.25">
      <c r="A547" t="s">
        <v>2853</v>
      </c>
      <c r="B547" s="6">
        <v>72</v>
      </c>
      <c r="C547">
        <v>2</v>
      </c>
      <c r="D547" s="1">
        <v>0</v>
      </c>
      <c r="E547" s="24">
        <v>0</v>
      </c>
      <c r="F547" s="20">
        <v>0</v>
      </c>
      <c r="G547" s="49">
        <v>100</v>
      </c>
      <c r="H547" s="21"/>
      <c r="I547" s="22"/>
      <c r="J547" s="19" t="e">
        <f t="shared" si="16"/>
        <v>#DIV/0!</v>
      </c>
      <c r="K547" s="19" t="e">
        <f t="shared" si="17"/>
        <v>#DIV/0!</v>
      </c>
      <c r="L547" s="14" t="str">
        <f>IFERROR(VLOOKUP($K$4:$K$772,TABLAREF!$A$1:$C$4,3,1),"SIN DATO")</f>
        <v>SIN DATO</v>
      </c>
    </row>
    <row r="548" spans="1:12" x14ac:dyDescent="0.25">
      <c r="A548" t="s">
        <v>2854</v>
      </c>
      <c r="B548" s="6">
        <v>66</v>
      </c>
      <c r="C548">
        <v>2</v>
      </c>
      <c r="D548" s="1">
        <v>0</v>
      </c>
      <c r="E548" s="24">
        <v>0</v>
      </c>
      <c r="F548" s="20">
        <v>0</v>
      </c>
      <c r="G548" s="55"/>
      <c r="H548" s="21"/>
      <c r="I548" s="22"/>
      <c r="J548" s="19" t="e">
        <f t="shared" si="16"/>
        <v>#NUM!</v>
      </c>
      <c r="K548" s="19" t="e">
        <f t="shared" si="17"/>
        <v>#NUM!</v>
      </c>
      <c r="L548" s="14" t="str">
        <f>IFERROR(VLOOKUP($K$4:$K$772,TABLAREF!$A$1:$C$4,3,1),"SIN DATO")</f>
        <v>SIN DATO</v>
      </c>
    </row>
    <row r="549" spans="1:12" x14ac:dyDescent="0.25">
      <c r="A549" t="s">
        <v>2855</v>
      </c>
      <c r="B549" s="6">
        <v>63</v>
      </c>
      <c r="C549">
        <v>2</v>
      </c>
      <c r="D549" s="1">
        <v>0</v>
      </c>
      <c r="E549" s="24">
        <v>1</v>
      </c>
      <c r="F549" s="20">
        <v>0</v>
      </c>
      <c r="G549" s="49">
        <v>120</v>
      </c>
      <c r="H549" s="21"/>
      <c r="I549" s="22"/>
      <c r="J549" s="19" t="e">
        <f t="shared" si="16"/>
        <v>#DIV/0!</v>
      </c>
      <c r="K549" s="19" t="e">
        <f t="shared" si="17"/>
        <v>#DIV/0!</v>
      </c>
      <c r="L549" s="14" t="str">
        <f>IFERROR(VLOOKUP($K$4:$K$772,TABLAREF!$A$1:$C$4,3,1),"SIN DATO")</f>
        <v>SIN DATO</v>
      </c>
    </row>
    <row r="550" spans="1:12" x14ac:dyDescent="0.25">
      <c r="A550" t="s">
        <v>2856</v>
      </c>
      <c r="B550" s="6">
        <v>69</v>
      </c>
      <c r="C550">
        <v>2</v>
      </c>
      <c r="D550" s="1">
        <v>0</v>
      </c>
      <c r="E550" s="24">
        <v>1</v>
      </c>
      <c r="F550" s="20">
        <v>0</v>
      </c>
      <c r="G550" s="55"/>
      <c r="H550" s="21"/>
      <c r="I550" s="22"/>
      <c r="J550" s="19" t="e">
        <f t="shared" si="16"/>
        <v>#NUM!</v>
      </c>
      <c r="K550" s="19" t="e">
        <f t="shared" si="17"/>
        <v>#NUM!</v>
      </c>
      <c r="L550" s="14" t="str">
        <f>IFERROR(VLOOKUP($K$4:$K$772,TABLAREF!$A$1:$C$4,3,1),"SIN DATO")</f>
        <v>SIN DATO</v>
      </c>
    </row>
    <row r="551" spans="1:12" x14ac:dyDescent="0.25">
      <c r="A551" t="s">
        <v>2857</v>
      </c>
      <c r="B551" s="6">
        <v>53</v>
      </c>
      <c r="C551">
        <v>2</v>
      </c>
      <c r="D551" s="1">
        <v>0</v>
      </c>
      <c r="E551" s="24">
        <v>1</v>
      </c>
      <c r="F551" s="20">
        <v>0</v>
      </c>
      <c r="G551" s="55">
        <v>125</v>
      </c>
      <c r="H551" s="21"/>
      <c r="I551" s="22"/>
      <c r="J551" s="19" t="e">
        <f t="shared" si="16"/>
        <v>#DIV/0!</v>
      </c>
      <c r="K551" s="19" t="e">
        <f t="shared" si="17"/>
        <v>#DIV/0!</v>
      </c>
      <c r="L551" s="14" t="str">
        <f>IFERROR(VLOOKUP($K$4:$K$772,TABLAREF!$A$1:$C$4,3,1),"SIN DATO")</f>
        <v>SIN DATO</v>
      </c>
    </row>
    <row r="552" spans="1:12" x14ac:dyDescent="0.25">
      <c r="A552" t="s">
        <v>2858</v>
      </c>
      <c r="B552" s="6">
        <v>66</v>
      </c>
      <c r="C552">
        <v>1</v>
      </c>
      <c r="D552" s="1">
        <v>0</v>
      </c>
      <c r="E552" s="24">
        <v>1</v>
      </c>
      <c r="F552" s="20">
        <v>0</v>
      </c>
      <c r="G552" s="55">
        <v>110</v>
      </c>
      <c r="H552" s="21"/>
      <c r="I552" s="22"/>
      <c r="J552" s="19" t="e">
        <f t="shared" si="16"/>
        <v>#DIV/0!</v>
      </c>
      <c r="K552" s="19" t="e">
        <f t="shared" si="17"/>
        <v>#DIV/0!</v>
      </c>
      <c r="L552" s="14" t="str">
        <f>IFERROR(VLOOKUP($K$4:$K$772,TABLAREF!$A$1:$C$4,3,1),"SIN DATO")</f>
        <v>SIN DATO</v>
      </c>
    </row>
    <row r="553" spans="1:12" x14ac:dyDescent="0.25">
      <c r="A553" t="s">
        <v>2859</v>
      </c>
      <c r="B553" s="6">
        <v>48</v>
      </c>
      <c r="C553">
        <v>2</v>
      </c>
      <c r="D553" s="1">
        <v>0</v>
      </c>
      <c r="E553" s="24">
        <v>1</v>
      </c>
      <c r="F553" s="20">
        <v>0</v>
      </c>
      <c r="G553" s="55">
        <v>120</v>
      </c>
      <c r="H553" s="21">
        <v>193</v>
      </c>
      <c r="I553" s="22">
        <v>38</v>
      </c>
      <c r="J553" s="19">
        <f t="shared" si="16"/>
        <v>10.360499877428097</v>
      </c>
      <c r="K553" s="19">
        <f t="shared" si="17"/>
        <v>10</v>
      </c>
      <c r="L553" s="14" t="str">
        <f>IFERROR(VLOOKUP($K$4:$K$772,TABLAREF!$A$1:$C$4,3,1),"SIN DATO")</f>
        <v>LATENTE</v>
      </c>
    </row>
    <row r="554" spans="1:12" x14ac:dyDescent="0.25">
      <c r="A554" t="s">
        <v>2836</v>
      </c>
      <c r="B554" s="6">
        <v>44</v>
      </c>
      <c r="C554">
        <v>2</v>
      </c>
      <c r="D554" s="1">
        <v>0</v>
      </c>
      <c r="E554" s="24">
        <v>1</v>
      </c>
      <c r="F554" s="20">
        <v>0</v>
      </c>
      <c r="G554" s="55">
        <v>120</v>
      </c>
      <c r="H554" s="21">
        <v>185</v>
      </c>
      <c r="I554" s="22">
        <v>36</v>
      </c>
      <c r="J554" s="19">
        <f t="shared" si="16"/>
        <v>8.714930869563652</v>
      </c>
      <c r="K554" s="19">
        <f t="shared" si="17"/>
        <v>9</v>
      </c>
      <c r="L554" s="14" t="str">
        <f>IFERROR(VLOOKUP($K$4:$K$772,TABLAREF!$A$1:$C$4,3,1),"SIN DATO")</f>
        <v>LATENTE</v>
      </c>
    </row>
    <row r="555" spans="1:12" x14ac:dyDescent="0.25">
      <c r="A555" t="s">
        <v>2860</v>
      </c>
      <c r="B555" s="6">
        <v>54</v>
      </c>
      <c r="C555">
        <v>2</v>
      </c>
      <c r="D555" s="1">
        <v>0</v>
      </c>
      <c r="E555" s="24">
        <v>0</v>
      </c>
      <c r="F555" s="20">
        <v>0</v>
      </c>
      <c r="G555" s="49">
        <v>110</v>
      </c>
      <c r="H555" s="21">
        <v>248</v>
      </c>
      <c r="I555" s="22">
        <v>75</v>
      </c>
      <c r="J555" s="19">
        <f t="shared" si="16"/>
        <v>7.4462520765332769</v>
      </c>
      <c r="K555" s="19">
        <f t="shared" si="17"/>
        <v>7</v>
      </c>
      <c r="L555" s="14" t="str">
        <f>IFERROR(VLOOKUP($K$4:$K$772,TABLAREF!$A$1:$C$4,3,1),"SIN DATO")</f>
        <v>LATENTE</v>
      </c>
    </row>
    <row r="556" spans="1:12" x14ac:dyDescent="0.25">
      <c r="A556" t="s">
        <v>1260</v>
      </c>
      <c r="B556" s="6">
        <v>60</v>
      </c>
      <c r="C556">
        <v>1</v>
      </c>
      <c r="D556" s="1">
        <v>0</v>
      </c>
      <c r="E556" s="24">
        <v>0</v>
      </c>
      <c r="F556" s="20">
        <v>1</v>
      </c>
      <c r="G556" s="49">
        <v>110</v>
      </c>
      <c r="H556" s="21"/>
      <c r="I556" s="22"/>
      <c r="J556" s="19" t="e">
        <f t="shared" si="16"/>
        <v>#DIV/0!</v>
      </c>
      <c r="K556" s="19" t="e">
        <f t="shared" si="17"/>
        <v>#DIV/0!</v>
      </c>
      <c r="L556" s="14" t="str">
        <f>IFERROR(VLOOKUP($K$4:$K$772,TABLAREF!$A$1:$C$4,3,1),"SIN DATO")</f>
        <v>SIN DATO</v>
      </c>
    </row>
    <row r="557" spans="1:12" x14ac:dyDescent="0.25">
      <c r="A557" t="s">
        <v>2861</v>
      </c>
      <c r="B557" s="6">
        <v>57</v>
      </c>
      <c r="C557">
        <v>2</v>
      </c>
      <c r="D557" s="1">
        <v>0</v>
      </c>
      <c r="E557" s="24">
        <v>1</v>
      </c>
      <c r="F557" s="20">
        <v>0</v>
      </c>
      <c r="G557" s="49">
        <v>160</v>
      </c>
      <c r="H557" s="21"/>
      <c r="I557" s="22"/>
      <c r="J557" s="19" t="e">
        <f t="shared" si="16"/>
        <v>#DIV/0!</v>
      </c>
      <c r="K557" s="19" t="e">
        <f t="shared" si="17"/>
        <v>#DIV/0!</v>
      </c>
      <c r="L557" s="14" t="str">
        <f>IFERROR(VLOOKUP($K$4:$K$772,TABLAREF!$A$1:$C$4,3,1),"SIN DATO")</f>
        <v>SIN DATO</v>
      </c>
    </row>
    <row r="558" spans="1:12" x14ac:dyDescent="0.25">
      <c r="A558" t="s">
        <v>2862</v>
      </c>
      <c r="B558" s="6">
        <v>64</v>
      </c>
      <c r="C558">
        <v>2</v>
      </c>
      <c r="D558" s="1">
        <v>0</v>
      </c>
      <c r="E558" s="24">
        <v>0</v>
      </c>
      <c r="F558" s="20">
        <v>0</v>
      </c>
      <c r="G558" s="49">
        <v>120</v>
      </c>
      <c r="H558" s="21">
        <v>208</v>
      </c>
      <c r="I558" s="22">
        <v>70</v>
      </c>
      <c r="J558" s="19">
        <f t="shared" si="16"/>
        <v>14.053444252329584</v>
      </c>
      <c r="K558" s="19">
        <f t="shared" si="17"/>
        <v>14</v>
      </c>
      <c r="L558" s="14" t="str">
        <f>IFERROR(VLOOKUP($K$4:$K$772,TABLAREF!$A$1:$C$4,3,1),"SIN DATO")</f>
        <v>INTERMEDIO</v>
      </c>
    </row>
    <row r="559" spans="1:12" x14ac:dyDescent="0.25">
      <c r="A559" t="s">
        <v>2863</v>
      </c>
      <c r="B559" s="6">
        <v>64</v>
      </c>
      <c r="C559">
        <v>2</v>
      </c>
      <c r="D559" s="1">
        <v>0</v>
      </c>
      <c r="E559" s="24">
        <v>1</v>
      </c>
      <c r="F559" s="20">
        <v>0</v>
      </c>
      <c r="G559" s="49">
        <v>140</v>
      </c>
      <c r="H559" s="21">
        <v>198</v>
      </c>
      <c r="I559" s="22">
        <v>95</v>
      </c>
      <c r="J559" s="19">
        <f t="shared" si="16"/>
        <v>11.187666358838966</v>
      </c>
      <c r="K559" s="19">
        <f t="shared" si="17"/>
        <v>11</v>
      </c>
      <c r="L559" s="14" t="str">
        <f>IFERROR(VLOOKUP($K$4:$K$772,TABLAREF!$A$1:$C$4,3,1),"SIN DATO")</f>
        <v>INTERMEDIO</v>
      </c>
    </row>
    <row r="560" spans="1:12" x14ac:dyDescent="0.25">
      <c r="A560" t="s">
        <v>1261</v>
      </c>
      <c r="B560" s="6">
        <v>72</v>
      </c>
      <c r="C560">
        <v>1</v>
      </c>
      <c r="D560" s="1">
        <v>0</v>
      </c>
      <c r="E560" s="24">
        <v>1</v>
      </c>
      <c r="F560" s="20">
        <v>0</v>
      </c>
      <c r="G560" s="49">
        <v>120</v>
      </c>
      <c r="H560" s="21">
        <v>126</v>
      </c>
      <c r="I560" s="22">
        <v>105</v>
      </c>
      <c r="J560" s="19">
        <f t="shared" si="16"/>
        <v>4.1755203156942144</v>
      </c>
      <c r="K560" s="19">
        <f t="shared" si="17"/>
        <v>4</v>
      </c>
      <c r="L560" s="14" t="str">
        <f>IFERROR(VLOOKUP($K$4:$K$772,TABLAREF!$A$1:$C$4,3,1),"SIN DATO")</f>
        <v>LATENTE</v>
      </c>
    </row>
    <row r="561" spans="1:12" x14ac:dyDescent="0.25">
      <c r="A561" t="s">
        <v>2864</v>
      </c>
      <c r="B561" s="6">
        <v>43</v>
      </c>
      <c r="C561">
        <v>2</v>
      </c>
      <c r="D561" s="1">
        <v>0</v>
      </c>
      <c r="E561" s="24">
        <v>1</v>
      </c>
      <c r="F561" s="20">
        <v>1</v>
      </c>
      <c r="G561" s="49">
        <v>140</v>
      </c>
      <c r="H561" s="21">
        <v>228</v>
      </c>
      <c r="I561" s="22">
        <v>40</v>
      </c>
      <c r="J561" s="19">
        <f t="shared" si="16"/>
        <v>27.71426152599188</v>
      </c>
      <c r="K561" s="19">
        <f t="shared" si="17"/>
        <v>28</v>
      </c>
      <c r="L561" s="14" t="str">
        <f>IFERROR(VLOOKUP($K$4:$K$772,TABLAREF!$A$1:$C$4,3,1),"SIN DATO")</f>
        <v>MUY ALTO</v>
      </c>
    </row>
    <row r="562" spans="1:12" x14ac:dyDescent="0.25">
      <c r="A562" t="s">
        <v>2865</v>
      </c>
      <c r="B562" s="6">
        <v>59</v>
      </c>
      <c r="C562">
        <v>1</v>
      </c>
      <c r="D562" s="1">
        <v>0</v>
      </c>
      <c r="E562" s="24">
        <v>0</v>
      </c>
      <c r="F562" s="20">
        <v>0</v>
      </c>
      <c r="G562" s="49">
        <v>120</v>
      </c>
      <c r="H562" s="21">
        <v>207</v>
      </c>
      <c r="I562" s="22">
        <v>63</v>
      </c>
      <c r="J562" s="19">
        <f t="shared" si="16"/>
        <v>7.1119193993059104</v>
      </c>
      <c r="K562" s="19">
        <f t="shared" si="17"/>
        <v>7</v>
      </c>
      <c r="L562" s="14" t="str">
        <f>IFERROR(VLOOKUP($K$4:$K$772,TABLAREF!$A$1:$C$4,3,1),"SIN DATO")</f>
        <v>LATENTE</v>
      </c>
    </row>
    <row r="563" spans="1:12" x14ac:dyDescent="0.25">
      <c r="A563" t="s">
        <v>2866</v>
      </c>
      <c r="B563" s="6">
        <v>56</v>
      </c>
      <c r="C563">
        <v>2</v>
      </c>
      <c r="D563" s="1">
        <v>0</v>
      </c>
      <c r="E563" s="24">
        <v>0</v>
      </c>
      <c r="F563" s="20">
        <v>0</v>
      </c>
      <c r="G563" s="49">
        <v>120</v>
      </c>
      <c r="H563" s="21">
        <v>175</v>
      </c>
      <c r="I563" s="22">
        <v>49</v>
      </c>
      <c r="J563" s="19">
        <f t="shared" si="16"/>
        <v>10.806474889221407</v>
      </c>
      <c r="K563" s="19">
        <f t="shared" si="17"/>
        <v>11</v>
      </c>
      <c r="L563" s="14" t="str">
        <f>IFERROR(VLOOKUP($K$4:$K$772,TABLAREF!$A$1:$C$4,3,1),"SIN DATO")</f>
        <v>INTERMEDIO</v>
      </c>
    </row>
    <row r="564" spans="1:12" x14ac:dyDescent="0.25">
      <c r="A564" t="s">
        <v>1263</v>
      </c>
      <c r="B564" s="6">
        <v>49</v>
      </c>
      <c r="C564">
        <v>2</v>
      </c>
      <c r="D564" s="1">
        <v>0</v>
      </c>
      <c r="E564" s="24">
        <v>0</v>
      </c>
      <c r="F564" s="20">
        <v>1</v>
      </c>
      <c r="G564" s="49">
        <v>120</v>
      </c>
      <c r="H564" s="21">
        <v>139</v>
      </c>
      <c r="I564" s="22">
        <v>59</v>
      </c>
      <c r="J564" s="19">
        <f t="shared" si="16"/>
        <v>12.044908616630357</v>
      </c>
      <c r="K564" s="19">
        <f t="shared" si="17"/>
        <v>12</v>
      </c>
      <c r="L564" s="14" t="str">
        <f>IFERROR(VLOOKUP($K$4:$K$772,TABLAREF!$A$1:$C$4,3,1),"SIN DATO")</f>
        <v>INTERMEDIO</v>
      </c>
    </row>
    <row r="565" spans="1:12" x14ac:dyDescent="0.25">
      <c r="A565" t="s">
        <v>1264</v>
      </c>
      <c r="B565" s="6">
        <v>69</v>
      </c>
      <c r="C565">
        <v>2</v>
      </c>
      <c r="D565" s="1">
        <v>0</v>
      </c>
      <c r="E565" s="24">
        <v>1</v>
      </c>
      <c r="F565" s="20">
        <v>0</v>
      </c>
      <c r="G565" s="49">
        <v>110</v>
      </c>
      <c r="H565" s="21">
        <v>306</v>
      </c>
      <c r="I565" s="22">
        <v>76</v>
      </c>
      <c r="J565" s="19">
        <f t="shared" si="16"/>
        <v>21.887595605067943</v>
      </c>
      <c r="K565" s="19">
        <f t="shared" si="17"/>
        <v>22</v>
      </c>
      <c r="L565" s="14" t="str">
        <f>IFERROR(VLOOKUP($K$4:$K$772,TABLAREF!$A$1:$C$4,3,1),"SIN DATO")</f>
        <v>ALTO</v>
      </c>
    </row>
    <row r="566" spans="1:12" x14ac:dyDescent="0.25">
      <c r="A566" t="s">
        <v>2867</v>
      </c>
      <c r="B566" s="6">
        <v>50</v>
      </c>
      <c r="C566">
        <v>2</v>
      </c>
      <c r="D566" s="1">
        <v>0</v>
      </c>
      <c r="E566" s="24">
        <v>0</v>
      </c>
      <c r="F566" s="20">
        <v>0</v>
      </c>
      <c r="G566" s="49">
        <v>140</v>
      </c>
      <c r="H566" s="21">
        <v>312</v>
      </c>
      <c r="I566" s="22">
        <v>66</v>
      </c>
      <c r="J566" s="19">
        <f t="shared" si="16"/>
        <v>13.814966081339296</v>
      </c>
      <c r="K566" s="19">
        <f t="shared" si="17"/>
        <v>14</v>
      </c>
      <c r="L566" s="14" t="str">
        <f>IFERROR(VLOOKUP($K$4:$K$772,TABLAREF!$A$1:$C$4,3,1),"SIN DATO")</f>
        <v>INTERMEDIO</v>
      </c>
    </row>
    <row r="567" spans="1:12" x14ac:dyDescent="0.25">
      <c r="A567" t="s">
        <v>2868</v>
      </c>
      <c r="B567" s="6">
        <v>57</v>
      </c>
      <c r="C567">
        <v>2</v>
      </c>
      <c r="D567" s="1">
        <v>0</v>
      </c>
      <c r="E567" s="24">
        <v>1</v>
      </c>
      <c r="F567" s="20">
        <v>0</v>
      </c>
      <c r="G567" s="49"/>
      <c r="H567" s="21">
        <v>139</v>
      </c>
      <c r="I567" s="22">
        <v>109</v>
      </c>
      <c r="J567" s="19" t="e">
        <f t="shared" si="16"/>
        <v>#NUM!</v>
      </c>
      <c r="K567" s="19" t="e">
        <f t="shared" si="17"/>
        <v>#NUM!</v>
      </c>
      <c r="L567" s="14" t="str">
        <f>IFERROR(VLOOKUP($K$4:$K$772,TABLAREF!$A$1:$C$4,3,1),"SIN DATO")</f>
        <v>SIN DATO</v>
      </c>
    </row>
    <row r="568" spans="1:12" x14ac:dyDescent="0.25">
      <c r="A568" t="s">
        <v>2869</v>
      </c>
      <c r="B568" s="6">
        <v>58</v>
      </c>
      <c r="C568">
        <v>2</v>
      </c>
      <c r="D568" s="1">
        <v>0</v>
      </c>
      <c r="E568" s="24">
        <v>0</v>
      </c>
      <c r="F568" s="20">
        <v>0</v>
      </c>
      <c r="G568" s="49">
        <v>130</v>
      </c>
      <c r="H568" s="21">
        <v>225</v>
      </c>
      <c r="I568" s="22">
        <v>60</v>
      </c>
      <c r="J568" s="19">
        <f t="shared" si="16"/>
        <v>14.497365787043947</v>
      </c>
      <c r="K568" s="19">
        <f t="shared" si="17"/>
        <v>14</v>
      </c>
      <c r="L568" s="14" t="str">
        <f>IFERROR(VLOOKUP($K$4:$K$772,TABLAREF!$A$1:$C$4,3,1),"SIN DATO")</f>
        <v>INTERMEDIO</v>
      </c>
    </row>
    <row r="569" spans="1:12" x14ac:dyDescent="0.25">
      <c r="A569" t="s">
        <v>2870</v>
      </c>
      <c r="B569" s="6">
        <v>63</v>
      </c>
      <c r="C569">
        <v>2</v>
      </c>
      <c r="D569" s="1">
        <v>0</v>
      </c>
      <c r="E569" s="24">
        <v>0</v>
      </c>
      <c r="F569" s="20">
        <v>0</v>
      </c>
      <c r="G569" s="49">
        <v>120</v>
      </c>
      <c r="H569" s="21">
        <v>312</v>
      </c>
      <c r="I569" s="22"/>
      <c r="J569" s="19" t="e">
        <f t="shared" si="16"/>
        <v>#DIV/0!</v>
      </c>
      <c r="K569" s="19" t="e">
        <f t="shared" si="17"/>
        <v>#DIV/0!</v>
      </c>
      <c r="L569" s="14" t="str">
        <f>IFERROR(VLOOKUP($K$4:$K$772,TABLAREF!$A$1:$C$4,3,1),"SIN DATO")</f>
        <v>SIN DATO</v>
      </c>
    </row>
    <row r="570" spans="1:12" x14ac:dyDescent="0.25">
      <c r="A570" t="s">
        <v>2871</v>
      </c>
      <c r="B570" s="6">
        <v>87</v>
      </c>
      <c r="C570">
        <v>2</v>
      </c>
      <c r="D570" s="1">
        <v>0</v>
      </c>
      <c r="E570" s="24">
        <v>0</v>
      </c>
      <c r="F570" s="20">
        <v>0</v>
      </c>
      <c r="G570" s="49">
        <v>110</v>
      </c>
      <c r="H570" s="21"/>
      <c r="I570" s="22"/>
      <c r="J570" s="19" t="e">
        <f t="shared" si="16"/>
        <v>#DIV/0!</v>
      </c>
      <c r="K570" s="19" t="e">
        <f t="shared" si="17"/>
        <v>#DIV/0!</v>
      </c>
      <c r="L570" s="14" t="str">
        <f>IFERROR(VLOOKUP($K$4:$K$772,TABLAREF!$A$1:$C$4,3,1),"SIN DATO")</f>
        <v>SIN DATO</v>
      </c>
    </row>
    <row r="571" spans="1:12" ht="15" customHeight="1" x14ac:dyDescent="0.25">
      <c r="A571" t="s">
        <v>2872</v>
      </c>
      <c r="B571" s="6">
        <v>53</v>
      </c>
      <c r="C571">
        <v>2</v>
      </c>
      <c r="D571" s="1">
        <v>0</v>
      </c>
      <c r="E571" s="24">
        <v>0</v>
      </c>
      <c r="F571" s="20">
        <v>0</v>
      </c>
      <c r="G571" s="49">
        <v>130</v>
      </c>
      <c r="H571" s="23">
        <v>150</v>
      </c>
      <c r="I571" s="23">
        <v>75</v>
      </c>
      <c r="J571" s="19">
        <f t="shared" si="16"/>
        <v>4.5114038439908022</v>
      </c>
      <c r="K571" s="19">
        <f t="shared" si="17"/>
        <v>5</v>
      </c>
      <c r="L571" s="14" t="str">
        <f>IFERROR(VLOOKUP($K$4:$K$772,TABLAREF!$A$1:$C$4,3,1),"SIN DATO")</f>
        <v>LATENTE</v>
      </c>
    </row>
    <row r="572" spans="1:12" x14ac:dyDescent="0.25">
      <c r="A572" t="s">
        <v>2873</v>
      </c>
      <c r="B572" s="6">
        <v>66</v>
      </c>
      <c r="C572">
        <v>1</v>
      </c>
      <c r="D572" s="1">
        <v>0</v>
      </c>
      <c r="E572" s="24">
        <v>0</v>
      </c>
      <c r="F572" s="20">
        <v>0</v>
      </c>
      <c r="G572" s="49">
        <v>130</v>
      </c>
      <c r="H572" s="21">
        <v>213</v>
      </c>
      <c r="I572" s="22">
        <v>66</v>
      </c>
      <c r="J572" s="19">
        <f t="shared" si="16"/>
        <v>10.810609701643815</v>
      </c>
      <c r="K572" s="19">
        <f t="shared" si="17"/>
        <v>11</v>
      </c>
      <c r="L572" s="14" t="str">
        <f>IFERROR(VLOOKUP($K$4:$K$772,TABLAREF!$A$1:$C$4,3,1),"SIN DATO")</f>
        <v>INTERMEDIO</v>
      </c>
    </row>
    <row r="573" spans="1:12" x14ac:dyDescent="0.25">
      <c r="A573" t="s">
        <v>2874</v>
      </c>
      <c r="B573" s="6">
        <v>55</v>
      </c>
      <c r="C573">
        <v>2</v>
      </c>
      <c r="D573" s="1">
        <v>0</v>
      </c>
      <c r="E573" s="24">
        <v>0</v>
      </c>
      <c r="F573" s="20">
        <v>0</v>
      </c>
      <c r="G573" s="49"/>
      <c r="H573" s="21">
        <v>190</v>
      </c>
      <c r="I573" s="22">
        <v>121</v>
      </c>
      <c r="J573" s="19" t="e">
        <f t="shared" si="16"/>
        <v>#NUM!</v>
      </c>
      <c r="K573" s="19" t="e">
        <f t="shared" si="17"/>
        <v>#NUM!</v>
      </c>
      <c r="L573" s="14" t="str">
        <f>IFERROR(VLOOKUP($K$4:$K$772,TABLAREF!$A$1:$C$4,3,1),"SIN DATO")</f>
        <v>SIN DATO</v>
      </c>
    </row>
    <row r="574" spans="1:12" x14ac:dyDescent="0.25">
      <c r="A574" t="s">
        <v>2875</v>
      </c>
      <c r="B574" s="6">
        <v>52</v>
      </c>
      <c r="C574">
        <v>2</v>
      </c>
      <c r="D574" s="1">
        <v>0</v>
      </c>
      <c r="E574" s="24">
        <v>1</v>
      </c>
      <c r="F574" s="20">
        <v>0</v>
      </c>
      <c r="G574" s="49">
        <v>110</v>
      </c>
      <c r="H574" s="21">
        <v>157</v>
      </c>
      <c r="I574" s="22"/>
      <c r="J574" s="19" t="e">
        <f t="shared" si="16"/>
        <v>#DIV/0!</v>
      </c>
      <c r="K574" s="19" t="e">
        <f t="shared" si="17"/>
        <v>#DIV/0!</v>
      </c>
      <c r="L574" s="14" t="str">
        <f>IFERROR(VLOOKUP($K$4:$K$772,TABLAREF!$A$1:$C$4,3,1),"SIN DATO")</f>
        <v>SIN DATO</v>
      </c>
    </row>
    <row r="575" spans="1:12" x14ac:dyDescent="0.25">
      <c r="A575" t="s">
        <v>2876</v>
      </c>
      <c r="B575" s="6">
        <v>56</v>
      </c>
      <c r="C575">
        <v>2</v>
      </c>
      <c r="D575" s="1">
        <v>0</v>
      </c>
      <c r="E575" s="24">
        <v>0</v>
      </c>
      <c r="F575" s="20">
        <v>0</v>
      </c>
      <c r="G575" s="49">
        <v>90</v>
      </c>
      <c r="H575" s="21">
        <v>276</v>
      </c>
      <c r="I575" s="22">
        <v>49.9</v>
      </c>
      <c r="J575" s="19">
        <f t="shared" si="16"/>
        <v>11.808726790165757</v>
      </c>
      <c r="K575" s="19">
        <f t="shared" si="17"/>
        <v>12</v>
      </c>
      <c r="L575" s="14" t="str">
        <f>IFERROR(VLOOKUP($K$4:$K$772,TABLAREF!$A$1:$C$4,3,1),"SIN DATO")</f>
        <v>INTERMEDIO</v>
      </c>
    </row>
    <row r="576" spans="1:12" x14ac:dyDescent="0.25">
      <c r="A576" t="s">
        <v>2877</v>
      </c>
      <c r="B576" s="6">
        <v>74</v>
      </c>
      <c r="C576">
        <v>2</v>
      </c>
      <c r="D576" s="1">
        <v>0</v>
      </c>
      <c r="E576" s="24">
        <v>0</v>
      </c>
      <c r="F576" s="20">
        <v>0</v>
      </c>
      <c r="G576" s="49">
        <v>110</v>
      </c>
      <c r="H576" s="21">
        <v>265</v>
      </c>
      <c r="I576" s="22">
        <v>49.9</v>
      </c>
      <c r="J576" s="19">
        <f t="shared" si="16"/>
        <v>35.155890080800475</v>
      </c>
      <c r="K576" s="19">
        <f t="shared" si="17"/>
        <v>35</v>
      </c>
      <c r="L576" s="14" t="str">
        <f>IFERROR(VLOOKUP($K$4:$K$772,TABLAREF!$A$1:$C$4,3,1),"SIN DATO")</f>
        <v>MUY ALTO</v>
      </c>
    </row>
    <row r="577" spans="1:12" x14ac:dyDescent="0.25">
      <c r="A577" t="s">
        <v>2878</v>
      </c>
      <c r="B577" s="6">
        <v>56</v>
      </c>
      <c r="C577">
        <v>1</v>
      </c>
      <c r="D577" s="1">
        <v>0</v>
      </c>
      <c r="E577" s="24">
        <v>1</v>
      </c>
      <c r="F577" s="20">
        <v>0</v>
      </c>
      <c r="G577" s="49">
        <v>130</v>
      </c>
      <c r="H577" s="21"/>
      <c r="I577" s="22"/>
      <c r="J577" s="19" t="e">
        <f t="shared" si="16"/>
        <v>#DIV/0!</v>
      </c>
      <c r="K577" s="19" t="e">
        <f t="shared" si="17"/>
        <v>#DIV/0!</v>
      </c>
      <c r="L577" s="14" t="str">
        <f>IFERROR(VLOOKUP($K$4:$K$772,TABLAREF!$A$1:$C$4,3,1),"SIN DATO")</f>
        <v>SIN DATO</v>
      </c>
    </row>
    <row r="578" spans="1:12" x14ac:dyDescent="0.25">
      <c r="A578" t="s">
        <v>2879</v>
      </c>
      <c r="B578" s="6">
        <v>64</v>
      </c>
      <c r="C578">
        <v>2</v>
      </c>
      <c r="D578" s="1">
        <v>0</v>
      </c>
      <c r="E578" s="24">
        <v>0</v>
      </c>
      <c r="F578" s="20">
        <v>0</v>
      </c>
      <c r="G578" s="49">
        <v>130</v>
      </c>
      <c r="H578" s="21">
        <v>176.2</v>
      </c>
      <c r="I578" s="22">
        <v>56.6</v>
      </c>
      <c r="J578" s="19">
        <f t="shared" si="16"/>
        <v>16.545751721100043</v>
      </c>
      <c r="K578" s="19">
        <f t="shared" si="17"/>
        <v>17</v>
      </c>
      <c r="L578" s="14" t="str">
        <f>IFERROR(VLOOKUP($K$4:$K$772,TABLAREF!$A$1:$C$4,3,1),"SIN DATO")</f>
        <v>INTERMEDIO</v>
      </c>
    </row>
    <row r="579" spans="1:12" x14ac:dyDescent="0.25">
      <c r="A579" t="s">
        <v>2880</v>
      </c>
      <c r="B579" s="6">
        <v>52</v>
      </c>
      <c r="C579">
        <v>1</v>
      </c>
      <c r="D579" s="1">
        <v>0</v>
      </c>
      <c r="E579" s="24">
        <v>0</v>
      </c>
      <c r="F579" s="20">
        <v>0</v>
      </c>
      <c r="G579" s="49">
        <v>150</v>
      </c>
      <c r="H579" s="21"/>
      <c r="I579" s="22"/>
      <c r="J579" s="19" t="e">
        <f t="shared" si="16"/>
        <v>#DIV/0!</v>
      </c>
      <c r="K579" s="19" t="e">
        <f t="shared" si="17"/>
        <v>#DIV/0!</v>
      </c>
      <c r="L579" s="14" t="str">
        <f>IFERROR(VLOOKUP($K$4:$K$772,TABLAREF!$A$1:$C$4,3,1),"SIN DATO")</f>
        <v>SIN DATO</v>
      </c>
    </row>
    <row r="580" spans="1:12" x14ac:dyDescent="0.25">
      <c r="A580" t="s">
        <v>2881</v>
      </c>
      <c r="B580" s="6">
        <v>66</v>
      </c>
      <c r="C580">
        <v>2</v>
      </c>
      <c r="D580" s="1">
        <v>0</v>
      </c>
      <c r="E580" s="24">
        <v>1</v>
      </c>
      <c r="F580" s="20">
        <v>0</v>
      </c>
      <c r="G580" s="49">
        <v>110</v>
      </c>
      <c r="H580" s="21"/>
      <c r="I580" s="22"/>
      <c r="J580" s="19" t="e">
        <f t="shared" si="16"/>
        <v>#DIV/0!</v>
      </c>
      <c r="K580" s="19" t="e">
        <f t="shared" si="17"/>
        <v>#DIV/0!</v>
      </c>
      <c r="L580" s="14" t="str">
        <f>IFERROR(VLOOKUP($K$4:$K$772,TABLAREF!$A$1:$C$4,3,1),"SIN DATO")</f>
        <v>SIN DATO</v>
      </c>
    </row>
    <row r="581" spans="1:12" x14ac:dyDescent="0.25">
      <c r="A581" t="s">
        <v>406</v>
      </c>
      <c r="B581" s="6">
        <v>81</v>
      </c>
      <c r="C581">
        <v>1</v>
      </c>
      <c r="D581" s="1">
        <v>0</v>
      </c>
      <c r="E581" s="24">
        <v>0</v>
      </c>
      <c r="F581" s="20">
        <v>0</v>
      </c>
      <c r="G581" s="49">
        <v>110</v>
      </c>
      <c r="H581" s="21"/>
      <c r="I581" s="22"/>
      <c r="J581" s="19" t="e">
        <f t="shared" ref="J581:J644" si="18">100*(1-EXP(-EXP((LN(10)-(15.5305+(28.4441*(1-C581))+(-1.4792*LN(B581))+(0*LN(B581)*LN(B581))+(-14.4588*LN(B581)*(1-C581))+(1.8515*LN(B581)*LN(B581)*(1-C581))+(-0.9119*LN(G581))+(-0.2767*D581)+(-0.7181*LN((H581* 0.02586)/ (I581* 0.02586)))+(-0.1759*E581)+(-0.1999*E581*(1-C581))+(-0.5865*F581)+(0*F581*C581)))/(EXP(0.9145)*EXP(-0.2784*(15.5305+(28.4441*(1-C581))+(-1.4792*LN(B581))+(0*LN(B581)*LN(B581))+(-14.4588*LN(B581)*(1-C581))+(1.8515*LN(B581)*LN(B581)*(1-C581))+(-0.9119*LN(G581))+(-0.2767*D581)+(-0.7181*LN((H581* 0.02586)/ (I581* 0.02586)))+(-0.1759*E581)+(-0.1999*E581*(1-C581))+(-0.5865*F581)+(0*F581*C581)))))))</f>
        <v>#DIV/0!</v>
      </c>
      <c r="K581" s="19" t="e">
        <f t="shared" ref="K581:K644" si="19">ROUND(J581,0)</f>
        <v>#DIV/0!</v>
      </c>
      <c r="L581" s="14" t="str">
        <f>IFERROR(VLOOKUP($K$4:$K$772,TABLAREF!$A$1:$C$4,3,1),"SIN DATO")</f>
        <v>SIN DATO</v>
      </c>
    </row>
    <row r="582" spans="1:12" x14ac:dyDescent="0.25">
      <c r="A582" t="s">
        <v>2882</v>
      </c>
      <c r="B582" s="6">
        <v>58</v>
      </c>
      <c r="C582">
        <v>2</v>
      </c>
      <c r="D582" s="1">
        <v>0</v>
      </c>
      <c r="E582" s="24">
        <v>0</v>
      </c>
      <c r="F582" s="20">
        <v>0</v>
      </c>
      <c r="G582" s="49">
        <v>110</v>
      </c>
      <c r="H582" s="21"/>
      <c r="I582" s="22"/>
      <c r="J582" s="19" t="e">
        <f t="shared" si="18"/>
        <v>#DIV/0!</v>
      </c>
      <c r="K582" s="19" t="e">
        <f t="shared" si="19"/>
        <v>#DIV/0!</v>
      </c>
      <c r="L582" s="14" t="str">
        <f>IFERROR(VLOOKUP($K$4:$K$772,TABLAREF!$A$1:$C$4,3,1),"SIN DATO")</f>
        <v>SIN DATO</v>
      </c>
    </row>
    <row r="583" spans="1:12" x14ac:dyDescent="0.25">
      <c r="A583" t="s">
        <v>2883</v>
      </c>
      <c r="B583" s="6">
        <v>52</v>
      </c>
      <c r="C583">
        <v>2</v>
      </c>
      <c r="D583" s="1">
        <v>0</v>
      </c>
      <c r="E583" s="24">
        <v>1</v>
      </c>
      <c r="F583" s="20">
        <v>0</v>
      </c>
      <c r="G583" s="49">
        <v>140</v>
      </c>
      <c r="H583" s="21">
        <v>204</v>
      </c>
      <c r="I583" s="22">
        <v>51</v>
      </c>
      <c r="J583" s="19">
        <f t="shared" si="18"/>
        <v>12.081746322533371</v>
      </c>
      <c r="K583" s="19">
        <f t="shared" si="19"/>
        <v>12</v>
      </c>
      <c r="L583" s="14" t="str">
        <f>IFERROR(VLOOKUP($K$4:$K$772,TABLAREF!$A$1:$C$4,3,1),"SIN DATO")</f>
        <v>INTERMEDIO</v>
      </c>
    </row>
    <row r="584" spans="1:12" x14ac:dyDescent="0.25">
      <c r="A584" t="s">
        <v>1266</v>
      </c>
      <c r="B584" s="6">
        <v>50</v>
      </c>
      <c r="C584">
        <v>1</v>
      </c>
      <c r="D584" s="1">
        <v>0</v>
      </c>
      <c r="E584" s="24">
        <v>1</v>
      </c>
      <c r="F584" s="20">
        <v>0</v>
      </c>
      <c r="G584" s="49">
        <v>120</v>
      </c>
      <c r="H584" s="21">
        <v>209</v>
      </c>
      <c r="I584" s="22">
        <v>42</v>
      </c>
      <c r="J584" s="19">
        <f t="shared" si="18"/>
        <v>10.870738295884951</v>
      </c>
      <c r="K584" s="19">
        <f t="shared" si="19"/>
        <v>11</v>
      </c>
      <c r="L584" s="14" t="str">
        <f>IFERROR(VLOOKUP($K$4:$K$772,TABLAREF!$A$1:$C$4,3,1),"SIN DATO")</f>
        <v>INTERMEDIO</v>
      </c>
    </row>
    <row r="585" spans="1:12" x14ac:dyDescent="0.25">
      <c r="A585" t="s">
        <v>2884</v>
      </c>
      <c r="B585" s="6">
        <v>58</v>
      </c>
      <c r="C585">
        <v>2</v>
      </c>
      <c r="D585" s="1">
        <v>0</v>
      </c>
      <c r="E585" s="24">
        <v>1</v>
      </c>
      <c r="F585" s="20">
        <v>0</v>
      </c>
      <c r="G585" s="49">
        <v>120</v>
      </c>
      <c r="H585" s="21">
        <v>140</v>
      </c>
      <c r="I585" s="22">
        <v>47</v>
      </c>
      <c r="J585" s="19">
        <f t="shared" si="18"/>
        <v>9.2974354819652874</v>
      </c>
      <c r="K585" s="19">
        <f t="shared" si="19"/>
        <v>9</v>
      </c>
      <c r="L585" s="14" t="str">
        <f>IFERROR(VLOOKUP($K$4:$K$772,TABLAREF!$A$1:$C$4,3,1),"SIN DATO")</f>
        <v>LATENTE</v>
      </c>
    </row>
    <row r="586" spans="1:12" x14ac:dyDescent="0.25">
      <c r="A586" t="s">
        <v>2885</v>
      </c>
      <c r="B586" s="6">
        <v>64</v>
      </c>
      <c r="C586">
        <v>2</v>
      </c>
      <c r="D586" s="1">
        <v>0</v>
      </c>
      <c r="E586" s="24">
        <v>1</v>
      </c>
      <c r="F586" s="20">
        <v>0</v>
      </c>
      <c r="G586" s="49">
        <v>100</v>
      </c>
      <c r="H586" s="21">
        <v>220</v>
      </c>
      <c r="I586" s="22">
        <v>51</v>
      </c>
      <c r="J586" s="19">
        <f t="shared" si="18"/>
        <v>15.842298478377693</v>
      </c>
      <c r="K586" s="19">
        <f t="shared" si="19"/>
        <v>16</v>
      </c>
      <c r="L586" s="14" t="str">
        <f>IFERROR(VLOOKUP($K$4:$K$772,TABLAREF!$A$1:$C$4,3,1),"SIN DATO")</f>
        <v>INTERMEDIO</v>
      </c>
    </row>
    <row r="587" spans="1:12" x14ac:dyDescent="0.25">
      <c r="A587" t="s">
        <v>2886</v>
      </c>
      <c r="B587" s="6">
        <v>59</v>
      </c>
      <c r="C587">
        <v>1</v>
      </c>
      <c r="D587" s="1">
        <v>0</v>
      </c>
      <c r="E587" s="24">
        <v>1</v>
      </c>
      <c r="F587" s="20">
        <v>0</v>
      </c>
      <c r="G587" s="49"/>
      <c r="H587" s="21">
        <v>170</v>
      </c>
      <c r="I587" s="22">
        <v>35</v>
      </c>
      <c r="J587" s="19" t="e">
        <f t="shared" si="18"/>
        <v>#NUM!</v>
      </c>
      <c r="K587" s="19" t="e">
        <f t="shared" si="19"/>
        <v>#NUM!</v>
      </c>
      <c r="L587" s="14" t="str">
        <f>IFERROR(VLOOKUP($K$4:$K$772,TABLAREF!$A$1:$C$4,3,1),"SIN DATO")</f>
        <v>SIN DATO</v>
      </c>
    </row>
    <row r="588" spans="1:12" x14ac:dyDescent="0.25">
      <c r="A588" t="s">
        <v>2887</v>
      </c>
      <c r="B588" s="6">
        <v>45</v>
      </c>
      <c r="C588">
        <v>1</v>
      </c>
      <c r="D588" s="1">
        <v>0</v>
      </c>
      <c r="E588" s="24">
        <v>1</v>
      </c>
      <c r="F588" s="20">
        <v>0</v>
      </c>
      <c r="G588" s="49">
        <v>130</v>
      </c>
      <c r="H588" s="21">
        <v>95</v>
      </c>
      <c r="I588" s="22">
        <v>30.2</v>
      </c>
      <c r="J588" s="19">
        <f t="shared" si="18"/>
        <v>4.8706086590739384</v>
      </c>
      <c r="K588" s="19">
        <f t="shared" si="19"/>
        <v>5</v>
      </c>
      <c r="L588" s="14" t="str">
        <f>IFERROR(VLOOKUP($K$4:$K$772,TABLAREF!$A$1:$C$4,3,1),"SIN DATO")</f>
        <v>LATENTE</v>
      </c>
    </row>
    <row r="589" spans="1:12" x14ac:dyDescent="0.25">
      <c r="A589" t="s">
        <v>2888</v>
      </c>
      <c r="B589" s="6">
        <v>68</v>
      </c>
      <c r="C589">
        <v>2</v>
      </c>
      <c r="D589" s="1">
        <v>0</v>
      </c>
      <c r="E589" s="24">
        <v>1</v>
      </c>
      <c r="F589" s="20">
        <v>0</v>
      </c>
      <c r="G589" s="49">
        <v>120</v>
      </c>
      <c r="H589" s="21">
        <v>139</v>
      </c>
      <c r="I589" s="22">
        <v>46</v>
      </c>
      <c r="J589" s="19">
        <f t="shared" si="18"/>
        <v>17.422667048205021</v>
      </c>
      <c r="K589" s="19">
        <f t="shared" si="19"/>
        <v>17</v>
      </c>
      <c r="L589" s="14" t="str">
        <f>IFERROR(VLOOKUP($K$4:$K$772,TABLAREF!$A$1:$C$4,3,1),"SIN DATO")</f>
        <v>INTERMEDIO</v>
      </c>
    </row>
    <row r="590" spans="1:12" x14ac:dyDescent="0.25">
      <c r="A590" t="s">
        <v>2889</v>
      </c>
      <c r="B590" s="6">
        <v>63</v>
      </c>
      <c r="C590">
        <v>2</v>
      </c>
      <c r="D590" s="1">
        <v>0</v>
      </c>
      <c r="E590" s="24">
        <v>1</v>
      </c>
      <c r="F590" s="20">
        <v>0</v>
      </c>
      <c r="G590" s="49">
        <v>120</v>
      </c>
      <c r="H590" s="21">
        <v>131</v>
      </c>
      <c r="I590" s="22">
        <v>25.8</v>
      </c>
      <c r="J590" s="19">
        <f t="shared" si="18"/>
        <v>22.336942975761897</v>
      </c>
      <c r="K590" s="19">
        <f t="shared" si="19"/>
        <v>22</v>
      </c>
      <c r="L590" s="14" t="str">
        <f>IFERROR(VLOOKUP($K$4:$K$772,TABLAREF!$A$1:$C$4,3,1),"SIN DATO")</f>
        <v>ALTO</v>
      </c>
    </row>
    <row r="591" spans="1:12" x14ac:dyDescent="0.25">
      <c r="A591" t="s">
        <v>1267</v>
      </c>
      <c r="B591" s="6">
        <v>55</v>
      </c>
      <c r="C591">
        <v>2</v>
      </c>
      <c r="D591" s="1">
        <v>0</v>
      </c>
      <c r="E591" s="24">
        <v>1</v>
      </c>
      <c r="F591" s="20">
        <v>0</v>
      </c>
      <c r="G591" s="49">
        <v>120</v>
      </c>
      <c r="H591" s="21">
        <v>201</v>
      </c>
      <c r="I591" s="22">
        <v>47.7</v>
      </c>
      <c r="J591" s="19">
        <f t="shared" si="18"/>
        <v>11.987007976662778</v>
      </c>
      <c r="K591" s="19">
        <f t="shared" si="19"/>
        <v>12</v>
      </c>
      <c r="L591" s="14" t="str">
        <f>IFERROR(VLOOKUP($K$4:$K$772,TABLAREF!$A$1:$C$4,3,1),"SIN DATO")</f>
        <v>INTERMEDIO</v>
      </c>
    </row>
    <row r="592" spans="1:12" x14ac:dyDescent="0.25">
      <c r="A592" t="s">
        <v>2890</v>
      </c>
      <c r="B592" s="6">
        <v>50</v>
      </c>
      <c r="C592">
        <v>1</v>
      </c>
      <c r="D592" s="1">
        <v>0</v>
      </c>
      <c r="E592" s="24">
        <v>1</v>
      </c>
      <c r="F592" s="20">
        <v>0</v>
      </c>
      <c r="G592" s="49">
        <v>110</v>
      </c>
      <c r="H592" s="21">
        <v>199</v>
      </c>
      <c r="I592" s="22">
        <v>66</v>
      </c>
      <c r="J592" s="19">
        <f t="shared" si="18"/>
        <v>4.5927034580642285</v>
      </c>
      <c r="K592" s="19">
        <f t="shared" si="19"/>
        <v>5</v>
      </c>
      <c r="L592" s="14" t="str">
        <f>IFERROR(VLOOKUP($K$4:$K$772,TABLAREF!$A$1:$C$4,3,1),"SIN DATO")</f>
        <v>LATENTE</v>
      </c>
    </row>
    <row r="593" spans="1:12" x14ac:dyDescent="0.25">
      <c r="A593" t="s">
        <v>1268</v>
      </c>
      <c r="B593" s="6">
        <v>40</v>
      </c>
      <c r="C593">
        <v>1</v>
      </c>
      <c r="D593" s="1">
        <v>0</v>
      </c>
      <c r="E593" s="24">
        <v>1</v>
      </c>
      <c r="F593" s="20">
        <v>0</v>
      </c>
      <c r="G593" s="49">
        <v>160</v>
      </c>
      <c r="H593" s="21">
        <v>325</v>
      </c>
      <c r="I593" s="22">
        <v>50.5</v>
      </c>
      <c r="J593" s="19">
        <f t="shared" si="18"/>
        <v>13.227517153382662</v>
      </c>
      <c r="K593" s="19">
        <f t="shared" si="19"/>
        <v>13</v>
      </c>
      <c r="L593" s="14" t="str">
        <f>IFERROR(VLOOKUP($K$4:$K$772,TABLAREF!$A$1:$C$4,3,1),"SIN DATO")</f>
        <v>INTERMEDIO</v>
      </c>
    </row>
    <row r="594" spans="1:12" x14ac:dyDescent="0.25">
      <c r="A594" t="s">
        <v>2891</v>
      </c>
      <c r="B594" s="6">
        <v>68</v>
      </c>
      <c r="C594">
        <v>2</v>
      </c>
      <c r="D594" s="1">
        <v>0</v>
      </c>
      <c r="E594" s="24">
        <v>0</v>
      </c>
      <c r="F594" s="20">
        <v>0</v>
      </c>
      <c r="G594" s="49">
        <v>100</v>
      </c>
      <c r="H594" s="21">
        <v>140</v>
      </c>
      <c r="I594" s="22">
        <v>46</v>
      </c>
      <c r="J594" s="19">
        <f t="shared" si="18"/>
        <v>14.154020249464427</v>
      </c>
      <c r="K594" s="19">
        <f t="shared" si="19"/>
        <v>14</v>
      </c>
      <c r="L594" s="14" t="str">
        <f>IFERROR(VLOOKUP($K$4:$K$772,TABLAREF!$A$1:$C$4,3,1),"SIN DATO")</f>
        <v>INTERMEDIO</v>
      </c>
    </row>
    <row r="595" spans="1:12" x14ac:dyDescent="0.25">
      <c r="A595" t="s">
        <v>2892</v>
      </c>
      <c r="B595" s="6">
        <v>52</v>
      </c>
      <c r="C595">
        <v>2</v>
      </c>
      <c r="D595" s="1">
        <v>0</v>
      </c>
      <c r="E595" s="24">
        <v>1</v>
      </c>
      <c r="F595" s="20">
        <v>0</v>
      </c>
      <c r="G595" s="49">
        <v>100</v>
      </c>
      <c r="H595" s="21">
        <v>137</v>
      </c>
      <c r="I595" s="22">
        <v>46</v>
      </c>
      <c r="J595" s="19">
        <f t="shared" si="18"/>
        <v>4.4181629681783736</v>
      </c>
      <c r="K595" s="19">
        <f t="shared" si="19"/>
        <v>4</v>
      </c>
      <c r="L595" s="14" t="str">
        <f>IFERROR(VLOOKUP($K$4:$K$772,TABLAREF!$A$1:$C$4,3,1),"SIN DATO")</f>
        <v>LATENTE</v>
      </c>
    </row>
    <row r="596" spans="1:12" x14ac:dyDescent="0.25">
      <c r="A596" t="s">
        <v>2893</v>
      </c>
      <c r="B596" s="6">
        <v>51</v>
      </c>
      <c r="C596">
        <v>1</v>
      </c>
      <c r="D596" s="1">
        <v>0</v>
      </c>
      <c r="E596" s="24">
        <v>1</v>
      </c>
      <c r="F596" s="20">
        <v>0</v>
      </c>
      <c r="G596" s="49">
        <v>110</v>
      </c>
      <c r="H596" s="21">
        <v>268</v>
      </c>
      <c r="I596" s="22">
        <v>54</v>
      </c>
      <c r="J596" s="19">
        <f t="shared" si="18"/>
        <v>9.9198666034381429</v>
      </c>
      <c r="K596" s="19">
        <f t="shared" si="19"/>
        <v>10</v>
      </c>
      <c r="L596" s="14" t="str">
        <f>IFERROR(VLOOKUP($K$4:$K$772,TABLAREF!$A$1:$C$4,3,1),"SIN DATO")</f>
        <v>LATENTE</v>
      </c>
    </row>
    <row r="597" spans="1:12" x14ac:dyDescent="0.25">
      <c r="A597" t="s">
        <v>2894</v>
      </c>
      <c r="B597" s="6">
        <v>39</v>
      </c>
      <c r="C597">
        <v>1</v>
      </c>
      <c r="D597" s="1">
        <v>0</v>
      </c>
      <c r="E597" s="24">
        <v>0</v>
      </c>
      <c r="F597" s="20">
        <v>0</v>
      </c>
      <c r="G597" s="49">
        <v>120</v>
      </c>
      <c r="H597" s="21">
        <v>146</v>
      </c>
      <c r="I597" s="22">
        <v>52</v>
      </c>
      <c r="J597" s="19">
        <f t="shared" si="18"/>
        <v>1.2690725721285157</v>
      </c>
      <c r="K597" s="19">
        <f t="shared" si="19"/>
        <v>1</v>
      </c>
      <c r="L597" s="14" t="str">
        <f>IFERROR(VLOOKUP($K$4:$K$772,TABLAREF!$A$1:$C$4,3,1),"SIN DATO")</f>
        <v>LATENTE</v>
      </c>
    </row>
    <row r="598" spans="1:12" x14ac:dyDescent="0.25">
      <c r="A598" t="s">
        <v>2895</v>
      </c>
      <c r="B598" s="6">
        <v>64</v>
      </c>
      <c r="C598">
        <v>2</v>
      </c>
      <c r="D598" s="1">
        <v>0</v>
      </c>
      <c r="E598" s="24">
        <v>0</v>
      </c>
      <c r="F598" s="20">
        <v>0</v>
      </c>
      <c r="G598" s="48">
        <v>110</v>
      </c>
      <c r="H598" s="21">
        <v>402</v>
      </c>
      <c r="I598" s="22">
        <v>54.9</v>
      </c>
      <c r="J598" s="19">
        <f t="shared" si="18"/>
        <v>29.8654135521511</v>
      </c>
      <c r="K598" s="19">
        <f t="shared" si="19"/>
        <v>30</v>
      </c>
      <c r="L598" s="14" t="str">
        <f>IFERROR(VLOOKUP($K$4:$K$772,TABLAREF!$A$1:$C$4,3,1),"SIN DATO")</f>
        <v>MUY ALTO</v>
      </c>
    </row>
    <row r="599" spans="1:12" x14ac:dyDescent="0.25">
      <c r="A599" t="s">
        <v>2896</v>
      </c>
      <c r="B599" s="6">
        <v>49</v>
      </c>
      <c r="C599">
        <v>1</v>
      </c>
      <c r="D599" s="1">
        <v>0</v>
      </c>
      <c r="E599" s="24">
        <v>0</v>
      </c>
      <c r="F599" s="20">
        <v>0</v>
      </c>
      <c r="G599" s="49">
        <v>11</v>
      </c>
      <c r="H599" s="21">
        <v>250</v>
      </c>
      <c r="I599" s="22">
        <v>50</v>
      </c>
      <c r="J599" s="19">
        <f t="shared" si="18"/>
        <v>4.9469164956184031E-3</v>
      </c>
      <c r="K599" s="19">
        <f t="shared" si="19"/>
        <v>0</v>
      </c>
      <c r="L599" s="14" t="str">
        <f>IFERROR(VLOOKUP($K$4:$K$772,TABLAREF!$A$1:$C$4,3,1),"SIN DATO")</f>
        <v>LATENTE</v>
      </c>
    </row>
    <row r="600" spans="1:12" x14ac:dyDescent="0.25">
      <c r="A600" t="s">
        <v>2897</v>
      </c>
      <c r="B600" s="6">
        <v>62</v>
      </c>
      <c r="C600">
        <v>1</v>
      </c>
      <c r="D600" s="1">
        <v>0</v>
      </c>
      <c r="E600" s="24">
        <v>0</v>
      </c>
      <c r="F600" s="20">
        <v>0</v>
      </c>
      <c r="G600" s="49">
        <v>10</v>
      </c>
      <c r="H600" s="21">
        <v>191</v>
      </c>
      <c r="I600" s="22">
        <v>63</v>
      </c>
      <c r="J600" s="19">
        <f t="shared" si="18"/>
        <v>2.9511214666544383E-3</v>
      </c>
      <c r="K600" s="19">
        <f t="shared" si="19"/>
        <v>0</v>
      </c>
      <c r="L600" s="14" t="str">
        <f>IFERROR(VLOOKUP($K$4:$K$772,TABLAREF!$A$1:$C$4,3,1),"SIN DATO")</f>
        <v>LATENTE</v>
      </c>
    </row>
    <row r="601" spans="1:12" x14ac:dyDescent="0.25">
      <c r="A601" t="s">
        <v>2898</v>
      </c>
      <c r="B601" s="6">
        <v>43</v>
      </c>
      <c r="C601">
        <v>1</v>
      </c>
      <c r="D601" s="1">
        <v>0</v>
      </c>
      <c r="E601" s="24">
        <v>0</v>
      </c>
      <c r="F601" s="20">
        <v>0</v>
      </c>
      <c r="G601" s="49">
        <v>110</v>
      </c>
      <c r="H601" s="21">
        <v>220</v>
      </c>
      <c r="I601" s="22">
        <v>35</v>
      </c>
      <c r="J601" s="19">
        <f t="shared" si="18"/>
        <v>6.0363808261642893</v>
      </c>
      <c r="K601" s="19">
        <f t="shared" si="19"/>
        <v>6</v>
      </c>
      <c r="L601" s="14" t="str">
        <f>IFERROR(VLOOKUP($K$4:$K$772,TABLAREF!$A$1:$C$4,3,1),"SIN DATO")</f>
        <v>LATENTE</v>
      </c>
    </row>
    <row r="602" spans="1:12" x14ac:dyDescent="0.25">
      <c r="A602" t="s">
        <v>2899</v>
      </c>
      <c r="B602" s="6">
        <v>67</v>
      </c>
      <c r="C602">
        <v>1</v>
      </c>
      <c r="D602" s="1">
        <v>0</v>
      </c>
      <c r="E602" s="24">
        <v>0</v>
      </c>
      <c r="F602" s="20">
        <v>0</v>
      </c>
      <c r="G602" s="49">
        <v>120</v>
      </c>
      <c r="H602" s="21">
        <v>247</v>
      </c>
      <c r="I602" s="22">
        <v>37</v>
      </c>
      <c r="J602" s="19">
        <f t="shared" si="18"/>
        <v>22.054996178426535</v>
      </c>
      <c r="K602" s="19">
        <f t="shared" si="19"/>
        <v>22</v>
      </c>
      <c r="L602" s="14" t="str">
        <f>IFERROR(VLOOKUP($K$4:$K$772,TABLAREF!$A$1:$C$4,3,1),"SIN DATO")</f>
        <v>ALTO</v>
      </c>
    </row>
    <row r="603" spans="1:12" x14ac:dyDescent="0.25">
      <c r="A603" t="s">
        <v>1269</v>
      </c>
      <c r="B603" s="6">
        <v>60</v>
      </c>
      <c r="C603">
        <v>2</v>
      </c>
      <c r="D603" s="1">
        <v>0</v>
      </c>
      <c r="E603" s="24">
        <v>0</v>
      </c>
      <c r="F603" s="20">
        <v>0</v>
      </c>
      <c r="G603" s="49">
        <v>130</v>
      </c>
      <c r="H603" s="21">
        <v>218</v>
      </c>
      <c r="I603" s="22">
        <v>44</v>
      </c>
      <c r="J603" s="19">
        <f t="shared" si="18"/>
        <v>21.439932220917257</v>
      </c>
      <c r="K603" s="19">
        <f t="shared" si="19"/>
        <v>21</v>
      </c>
      <c r="L603" s="14" t="str">
        <f>IFERROR(VLOOKUP($K$4:$K$772,TABLAREF!$A$1:$C$4,3,1),"SIN DATO")</f>
        <v>ALTO</v>
      </c>
    </row>
    <row r="604" spans="1:12" x14ac:dyDescent="0.25">
      <c r="A604" t="s">
        <v>1270</v>
      </c>
      <c r="B604" s="6">
        <v>80</v>
      </c>
      <c r="C604">
        <v>1</v>
      </c>
      <c r="D604" s="1">
        <v>0</v>
      </c>
      <c r="E604" s="24">
        <v>0</v>
      </c>
      <c r="F604" s="20">
        <v>0</v>
      </c>
      <c r="G604" s="49">
        <v>140</v>
      </c>
      <c r="H604" s="21">
        <v>141</v>
      </c>
      <c r="I604" s="22">
        <v>57</v>
      </c>
      <c r="J604" s="19">
        <f t="shared" si="18"/>
        <v>14.125595045238537</v>
      </c>
      <c r="K604" s="19">
        <f t="shared" si="19"/>
        <v>14</v>
      </c>
      <c r="L604" s="14" t="str">
        <f>IFERROR(VLOOKUP($K$4:$K$772,TABLAREF!$A$1:$C$4,3,1),"SIN DATO")</f>
        <v>INTERMEDIO</v>
      </c>
    </row>
    <row r="605" spans="1:12" x14ac:dyDescent="0.25">
      <c r="A605" t="s">
        <v>1272</v>
      </c>
      <c r="B605" s="6">
        <v>70</v>
      </c>
      <c r="C605">
        <v>1</v>
      </c>
      <c r="D605" s="1">
        <v>0</v>
      </c>
      <c r="E605" s="24">
        <v>0</v>
      </c>
      <c r="F605" s="20">
        <v>1</v>
      </c>
      <c r="G605" s="49">
        <v>120</v>
      </c>
      <c r="H605" s="21">
        <v>216</v>
      </c>
      <c r="I605" s="22">
        <v>37</v>
      </c>
      <c r="J605" s="19">
        <f t="shared" si="18"/>
        <v>39.925701662692781</v>
      </c>
      <c r="K605" s="19">
        <f t="shared" si="19"/>
        <v>40</v>
      </c>
      <c r="L605" s="14" t="str">
        <f>IFERROR(VLOOKUP($K$4:$K$772,TABLAREF!$A$1:$C$4,3,1),"SIN DATO")</f>
        <v>MUY ALTO</v>
      </c>
    </row>
    <row r="606" spans="1:12" x14ac:dyDescent="0.25">
      <c r="A606" t="s">
        <v>1273</v>
      </c>
      <c r="B606" s="6">
        <v>47</v>
      </c>
      <c r="C606">
        <v>2</v>
      </c>
      <c r="D606" s="1">
        <v>0</v>
      </c>
      <c r="E606" s="24">
        <v>0</v>
      </c>
      <c r="F606" s="20">
        <v>1</v>
      </c>
      <c r="G606" s="49">
        <v>130</v>
      </c>
      <c r="H606" s="21">
        <v>242</v>
      </c>
      <c r="I606" s="22">
        <v>50</v>
      </c>
      <c r="J606" s="19">
        <f t="shared" si="18"/>
        <v>25.784094886847619</v>
      </c>
      <c r="K606" s="19">
        <f t="shared" si="19"/>
        <v>26</v>
      </c>
      <c r="L606" s="14" t="str">
        <f>IFERROR(VLOOKUP($K$4:$K$772,TABLAREF!$A$1:$C$4,3,1),"SIN DATO")</f>
        <v>MUY ALTO</v>
      </c>
    </row>
    <row r="607" spans="1:12" x14ac:dyDescent="0.25">
      <c r="A607" t="s">
        <v>1274</v>
      </c>
      <c r="B607" s="6">
        <v>62</v>
      </c>
      <c r="C607">
        <v>1</v>
      </c>
      <c r="D607" s="1">
        <v>0</v>
      </c>
      <c r="E607" s="24">
        <v>0</v>
      </c>
      <c r="F607" s="20">
        <v>0</v>
      </c>
      <c r="G607" s="49">
        <v>140</v>
      </c>
      <c r="H607" s="21">
        <v>202</v>
      </c>
      <c r="I607" s="22">
        <v>33.700000000000003</v>
      </c>
      <c r="J607" s="19">
        <f t="shared" si="18"/>
        <v>20.605853723038102</v>
      </c>
      <c r="K607" s="19">
        <f t="shared" si="19"/>
        <v>21</v>
      </c>
      <c r="L607" s="14" t="str">
        <f>IFERROR(VLOOKUP($K$4:$K$772,TABLAREF!$A$1:$C$4,3,1),"SIN DATO")</f>
        <v>ALTO</v>
      </c>
    </row>
    <row r="608" spans="1:12" x14ac:dyDescent="0.25">
      <c r="A608" t="s">
        <v>1276</v>
      </c>
      <c r="B608" s="6">
        <v>35</v>
      </c>
      <c r="C608">
        <v>2</v>
      </c>
      <c r="D608" s="1">
        <v>0</v>
      </c>
      <c r="E608" s="24">
        <v>0</v>
      </c>
      <c r="F608" s="20">
        <v>0</v>
      </c>
      <c r="G608" s="49">
        <v>100</v>
      </c>
      <c r="H608" s="21">
        <v>189</v>
      </c>
      <c r="I608" s="22">
        <v>55</v>
      </c>
      <c r="J608" s="19">
        <f t="shared" si="18"/>
        <v>2.5304819244518439</v>
      </c>
      <c r="K608" s="19">
        <f t="shared" si="19"/>
        <v>3</v>
      </c>
      <c r="L608" s="14" t="str">
        <f>IFERROR(VLOOKUP($K$4:$K$772,TABLAREF!$A$1:$C$4,3,1),"SIN DATO")</f>
        <v>LATENTE</v>
      </c>
    </row>
    <row r="609" spans="1:12" x14ac:dyDescent="0.25">
      <c r="A609" t="s">
        <v>1278</v>
      </c>
      <c r="B609" s="6">
        <v>61</v>
      </c>
      <c r="C609">
        <v>2</v>
      </c>
      <c r="D609" s="1">
        <v>0</v>
      </c>
      <c r="E609" s="24">
        <v>0</v>
      </c>
      <c r="F609" s="20">
        <v>0</v>
      </c>
      <c r="G609" s="49">
        <v>125</v>
      </c>
      <c r="H609" s="21">
        <v>199</v>
      </c>
      <c r="I609" s="22">
        <v>32</v>
      </c>
      <c r="J609" s="19">
        <f t="shared" si="18"/>
        <v>26.297292197066056</v>
      </c>
      <c r="K609" s="19">
        <f t="shared" si="19"/>
        <v>26</v>
      </c>
      <c r="L609" s="14" t="str">
        <f>IFERROR(VLOOKUP($K$4:$K$772,TABLAREF!$A$1:$C$4,3,1),"SIN DATO")</f>
        <v>MUY ALTO</v>
      </c>
    </row>
    <row r="610" spans="1:12" x14ac:dyDescent="0.25">
      <c r="A610" t="s">
        <v>2900</v>
      </c>
      <c r="B610" s="6">
        <v>50</v>
      </c>
      <c r="C610">
        <v>1</v>
      </c>
      <c r="D610" s="1">
        <v>0</v>
      </c>
      <c r="E610" s="24">
        <v>0</v>
      </c>
      <c r="F610" s="20">
        <v>0</v>
      </c>
      <c r="G610" s="49">
        <v>120</v>
      </c>
      <c r="H610" s="21">
        <v>167</v>
      </c>
      <c r="I610" s="22">
        <v>37</v>
      </c>
      <c r="J610" s="19">
        <f t="shared" si="18"/>
        <v>6.8788389370432519</v>
      </c>
      <c r="K610" s="19">
        <f t="shared" si="19"/>
        <v>7</v>
      </c>
      <c r="L610" s="14" t="str">
        <f>IFERROR(VLOOKUP($K$4:$K$772,TABLAREF!$A$1:$C$4,3,1),"SIN DATO")</f>
        <v>LATENTE</v>
      </c>
    </row>
    <row r="611" spans="1:12" x14ac:dyDescent="0.25">
      <c r="A611" t="s">
        <v>1280</v>
      </c>
      <c r="B611" s="6">
        <v>61</v>
      </c>
      <c r="C611">
        <v>1</v>
      </c>
      <c r="D611" s="1">
        <v>0</v>
      </c>
      <c r="E611" s="24">
        <v>0</v>
      </c>
      <c r="F611" s="20">
        <v>0</v>
      </c>
      <c r="G611" s="49">
        <v>130</v>
      </c>
      <c r="H611" s="21">
        <v>151</v>
      </c>
      <c r="I611" s="22">
        <v>30</v>
      </c>
      <c r="J611" s="19">
        <f t="shared" si="18"/>
        <v>15.07017791013171</v>
      </c>
      <c r="K611" s="19">
        <f t="shared" si="19"/>
        <v>15</v>
      </c>
      <c r="L611" s="14" t="str">
        <f>IFERROR(VLOOKUP($K$4:$K$772,TABLAREF!$A$1:$C$4,3,1),"SIN DATO")</f>
        <v>INTERMEDIO</v>
      </c>
    </row>
    <row r="612" spans="1:12" x14ac:dyDescent="0.25">
      <c r="A612" t="s">
        <v>1281</v>
      </c>
      <c r="B612" s="6">
        <v>58</v>
      </c>
      <c r="C612">
        <v>1</v>
      </c>
      <c r="D612" s="1">
        <v>0</v>
      </c>
      <c r="E612" s="24">
        <v>0</v>
      </c>
      <c r="F612" s="20">
        <v>0</v>
      </c>
      <c r="G612" s="49">
        <v>120</v>
      </c>
      <c r="H612" s="21">
        <v>154</v>
      </c>
      <c r="I612" s="22">
        <v>51</v>
      </c>
      <c r="J612" s="19">
        <f t="shared" si="18"/>
        <v>5.9808160605012599</v>
      </c>
      <c r="K612" s="19">
        <f t="shared" si="19"/>
        <v>6</v>
      </c>
      <c r="L612" s="14" t="str">
        <f>IFERROR(VLOOKUP($K$4:$K$772,TABLAREF!$A$1:$C$4,3,1),"SIN DATO")</f>
        <v>LATENTE</v>
      </c>
    </row>
    <row r="613" spans="1:12" x14ac:dyDescent="0.25">
      <c r="A613" t="s">
        <v>1283</v>
      </c>
      <c r="B613" s="6">
        <v>58</v>
      </c>
      <c r="C613">
        <v>1</v>
      </c>
      <c r="D613" s="1">
        <v>0</v>
      </c>
      <c r="E613" s="24">
        <v>0</v>
      </c>
      <c r="F613" s="20">
        <v>0</v>
      </c>
      <c r="G613" s="49">
        <v>130</v>
      </c>
      <c r="H613" s="21">
        <v>213</v>
      </c>
      <c r="I613" s="22">
        <v>38</v>
      </c>
      <c r="J613" s="19">
        <f t="shared" si="18"/>
        <v>15.132696525578504</v>
      </c>
      <c r="K613" s="19">
        <f t="shared" si="19"/>
        <v>15</v>
      </c>
      <c r="L613" s="14" t="str">
        <f>IFERROR(VLOOKUP($K$4:$K$772,TABLAREF!$A$1:$C$4,3,1),"SIN DATO")</f>
        <v>INTERMEDIO</v>
      </c>
    </row>
    <row r="614" spans="1:12" x14ac:dyDescent="0.25">
      <c r="A614" t="s">
        <v>1285</v>
      </c>
      <c r="B614" s="6">
        <v>82</v>
      </c>
      <c r="C614">
        <v>2</v>
      </c>
      <c r="D614" s="1">
        <v>0</v>
      </c>
      <c r="E614" s="24">
        <v>0</v>
      </c>
      <c r="F614" s="20">
        <v>0</v>
      </c>
      <c r="G614" s="49"/>
      <c r="H614" s="21">
        <v>203</v>
      </c>
      <c r="I614" s="22">
        <v>41</v>
      </c>
      <c r="J614" s="19" t="e">
        <f t="shared" si="18"/>
        <v>#NUM!</v>
      </c>
      <c r="K614" s="19" t="e">
        <f t="shared" si="19"/>
        <v>#NUM!</v>
      </c>
      <c r="L614" s="14" t="str">
        <f>IFERROR(VLOOKUP($K$4:$K$772,TABLAREF!$A$1:$C$4,3,1),"SIN DATO")</f>
        <v>SIN DATO</v>
      </c>
    </row>
    <row r="615" spans="1:12" x14ac:dyDescent="0.25">
      <c r="A615" t="s">
        <v>1287</v>
      </c>
      <c r="B615" s="6">
        <v>70</v>
      </c>
      <c r="C615">
        <v>2</v>
      </c>
      <c r="D615" s="1">
        <v>0</v>
      </c>
      <c r="E615" s="24">
        <v>0</v>
      </c>
      <c r="F615" s="20">
        <v>0</v>
      </c>
      <c r="G615" s="49">
        <v>120</v>
      </c>
      <c r="H615" s="21">
        <v>247</v>
      </c>
      <c r="I615" s="22">
        <v>48</v>
      </c>
      <c r="J615" s="19">
        <f t="shared" si="18"/>
        <v>31.753962904502188</v>
      </c>
      <c r="K615" s="19">
        <f t="shared" si="19"/>
        <v>32</v>
      </c>
      <c r="L615" s="14" t="str">
        <f>IFERROR(VLOOKUP($K$4:$K$772,TABLAREF!$A$1:$C$4,3,1),"SIN DATO")</f>
        <v>MUY ALTO</v>
      </c>
    </row>
    <row r="616" spans="1:12" x14ac:dyDescent="0.25">
      <c r="A616" t="s">
        <v>1289</v>
      </c>
      <c r="B616" s="6">
        <v>71</v>
      </c>
      <c r="C616">
        <v>1</v>
      </c>
      <c r="D616" s="1">
        <v>0</v>
      </c>
      <c r="E616" s="24">
        <v>0</v>
      </c>
      <c r="F616" s="20">
        <v>0</v>
      </c>
      <c r="G616" s="49">
        <v>120</v>
      </c>
      <c r="H616" s="21">
        <v>187</v>
      </c>
      <c r="I616" s="22">
        <v>33</v>
      </c>
      <c r="J616" s="19">
        <f t="shared" si="18"/>
        <v>21.151530787912353</v>
      </c>
      <c r="K616" s="19">
        <f t="shared" si="19"/>
        <v>21</v>
      </c>
      <c r="L616" s="14" t="str">
        <f>IFERROR(VLOOKUP($K$4:$K$772,TABLAREF!$A$1:$C$4,3,1),"SIN DATO")</f>
        <v>ALTO</v>
      </c>
    </row>
    <row r="617" spans="1:12" x14ac:dyDescent="0.25">
      <c r="A617" t="s">
        <v>1290</v>
      </c>
      <c r="B617" s="6">
        <v>45</v>
      </c>
      <c r="C617">
        <v>2</v>
      </c>
      <c r="D617" s="1">
        <v>0</v>
      </c>
      <c r="E617" s="24">
        <v>0</v>
      </c>
      <c r="F617" s="20">
        <v>0</v>
      </c>
      <c r="G617" s="49">
        <v>90</v>
      </c>
      <c r="H617" s="21">
        <v>179</v>
      </c>
      <c r="I617" s="5">
        <v>43</v>
      </c>
      <c r="J617" s="19">
        <f t="shared" si="18"/>
        <v>4.1156192814909565</v>
      </c>
      <c r="K617" s="19">
        <f t="shared" si="19"/>
        <v>4</v>
      </c>
      <c r="L617" s="14" t="str">
        <f>IFERROR(VLOOKUP($K$4:$K$772,TABLAREF!$A$1:$C$4,3,1),"SIN DATO")</f>
        <v>LATENTE</v>
      </c>
    </row>
    <row r="618" spans="1:12" x14ac:dyDescent="0.25">
      <c r="A618" t="s">
        <v>1291</v>
      </c>
      <c r="B618" s="6">
        <v>63</v>
      </c>
      <c r="C618">
        <v>2</v>
      </c>
      <c r="D618" s="1">
        <v>0</v>
      </c>
      <c r="E618" s="24">
        <v>0</v>
      </c>
      <c r="F618" s="20">
        <v>0</v>
      </c>
      <c r="G618" s="49">
        <v>140</v>
      </c>
      <c r="H618" s="21">
        <v>196</v>
      </c>
      <c r="I618" s="22">
        <v>65</v>
      </c>
      <c r="J618" s="19">
        <f t="shared" si="18"/>
        <v>16.718637818842719</v>
      </c>
      <c r="K618" s="19">
        <f t="shared" si="19"/>
        <v>17</v>
      </c>
      <c r="L618" s="14" t="str">
        <f>IFERROR(VLOOKUP($K$4:$K$772,TABLAREF!$A$1:$C$4,3,1),"SIN DATO")</f>
        <v>INTERMEDIO</v>
      </c>
    </row>
    <row r="619" spans="1:12" x14ac:dyDescent="0.25">
      <c r="A619" t="s">
        <v>1293</v>
      </c>
      <c r="B619" s="6">
        <v>45</v>
      </c>
      <c r="C619">
        <v>1</v>
      </c>
      <c r="D619" s="1">
        <v>0</v>
      </c>
      <c r="E619" s="24">
        <v>0</v>
      </c>
      <c r="F619" s="20">
        <v>0</v>
      </c>
      <c r="G619" s="49"/>
      <c r="H619" s="21"/>
      <c r="I619" s="22"/>
      <c r="J619" s="19" t="e">
        <f t="shared" si="18"/>
        <v>#NUM!</v>
      </c>
      <c r="K619" s="19" t="e">
        <f t="shared" si="19"/>
        <v>#NUM!</v>
      </c>
      <c r="L619" s="14" t="str">
        <f>IFERROR(VLOOKUP($K$4:$K$772,TABLAREF!$A$1:$C$4,3,1),"SIN DATO")</f>
        <v>SIN DATO</v>
      </c>
    </row>
    <row r="620" spans="1:12" x14ac:dyDescent="0.25">
      <c r="A620" t="s">
        <v>1294</v>
      </c>
      <c r="B620" s="6">
        <v>73</v>
      </c>
      <c r="C620">
        <v>2</v>
      </c>
      <c r="D620" s="1">
        <v>0</v>
      </c>
      <c r="E620" s="24">
        <v>0</v>
      </c>
      <c r="F620" s="20">
        <v>0</v>
      </c>
      <c r="G620" s="49">
        <v>120</v>
      </c>
      <c r="H620" s="21">
        <v>261</v>
      </c>
      <c r="I620" s="22">
        <v>50</v>
      </c>
      <c r="J620" s="19">
        <f t="shared" si="18"/>
        <v>36.071218032421683</v>
      </c>
      <c r="K620" s="19">
        <f t="shared" si="19"/>
        <v>36</v>
      </c>
      <c r="L620" s="14" t="str">
        <f>IFERROR(VLOOKUP($K$4:$K$772,TABLAREF!$A$1:$C$4,3,1),"SIN DATO")</f>
        <v>MUY ALTO</v>
      </c>
    </row>
    <row r="621" spans="1:12" x14ac:dyDescent="0.25">
      <c r="A621" t="s">
        <v>1295</v>
      </c>
      <c r="B621" s="6">
        <v>52</v>
      </c>
      <c r="C621">
        <v>2</v>
      </c>
      <c r="D621" s="1">
        <v>0</v>
      </c>
      <c r="E621" s="24">
        <v>0</v>
      </c>
      <c r="F621" s="20">
        <v>0</v>
      </c>
      <c r="G621" s="49">
        <v>120</v>
      </c>
      <c r="H621" s="21">
        <v>163</v>
      </c>
      <c r="I621" s="22">
        <v>36</v>
      </c>
      <c r="J621" s="19">
        <f t="shared" si="18"/>
        <v>11.532396995034965</v>
      </c>
      <c r="K621" s="19">
        <f t="shared" si="19"/>
        <v>12</v>
      </c>
      <c r="L621" s="14" t="str">
        <f>IFERROR(VLOOKUP($K$4:$K$772,TABLAREF!$A$1:$C$4,3,1),"SIN DATO")</f>
        <v>INTERMEDIO</v>
      </c>
    </row>
    <row r="622" spans="1:12" x14ac:dyDescent="0.25">
      <c r="A622" t="s">
        <v>1297</v>
      </c>
      <c r="B622" s="6">
        <v>74</v>
      </c>
      <c r="C622">
        <v>2</v>
      </c>
      <c r="D622" s="1">
        <v>0</v>
      </c>
      <c r="E622" s="24">
        <v>0</v>
      </c>
      <c r="F622" s="20">
        <v>0</v>
      </c>
      <c r="G622" s="49"/>
      <c r="H622" s="21"/>
      <c r="I622" s="22"/>
      <c r="J622" s="19" t="e">
        <f t="shared" si="18"/>
        <v>#NUM!</v>
      </c>
      <c r="K622" s="19" t="e">
        <f t="shared" si="19"/>
        <v>#NUM!</v>
      </c>
      <c r="L622" s="14" t="str">
        <f>IFERROR(VLOOKUP($K$4:$K$772,TABLAREF!$A$1:$C$4,3,1),"SIN DATO")</f>
        <v>SIN DATO</v>
      </c>
    </row>
    <row r="623" spans="1:12" x14ac:dyDescent="0.25">
      <c r="A623" t="s">
        <v>1298</v>
      </c>
      <c r="B623" s="6">
        <v>68</v>
      </c>
      <c r="C623">
        <v>1</v>
      </c>
      <c r="D623" s="1">
        <v>0</v>
      </c>
      <c r="E623" s="24">
        <v>0</v>
      </c>
      <c r="F623" s="20">
        <v>0</v>
      </c>
      <c r="G623" s="49">
        <v>130</v>
      </c>
      <c r="H623" s="21">
        <v>208</v>
      </c>
      <c r="I623" s="22">
        <v>42</v>
      </c>
      <c r="J623" s="19">
        <f t="shared" si="18"/>
        <v>18.768289292696284</v>
      </c>
      <c r="K623" s="19">
        <f t="shared" si="19"/>
        <v>19</v>
      </c>
      <c r="L623" s="14" t="str">
        <f>IFERROR(VLOOKUP($K$4:$K$772,TABLAREF!$A$1:$C$4,3,1),"SIN DATO")</f>
        <v>INTERMEDIO</v>
      </c>
    </row>
    <row r="624" spans="1:12" x14ac:dyDescent="0.25">
      <c r="A624" t="s">
        <v>1299</v>
      </c>
      <c r="B624" s="6">
        <v>61</v>
      </c>
      <c r="C624">
        <v>2</v>
      </c>
      <c r="D624" s="1">
        <v>0</v>
      </c>
      <c r="E624" s="24">
        <v>0</v>
      </c>
      <c r="F624" s="20">
        <v>0</v>
      </c>
      <c r="G624" s="49">
        <v>130</v>
      </c>
      <c r="H624" s="21">
        <v>182</v>
      </c>
      <c r="I624" s="22">
        <v>60</v>
      </c>
      <c r="J624" s="19">
        <f t="shared" si="18"/>
        <v>13.522018052471429</v>
      </c>
      <c r="K624" s="19">
        <f t="shared" si="19"/>
        <v>14</v>
      </c>
      <c r="L624" s="14" t="str">
        <f>IFERROR(VLOOKUP($K$4:$K$772,TABLAREF!$A$1:$C$4,3,1),"SIN DATO")</f>
        <v>INTERMEDIO</v>
      </c>
    </row>
    <row r="625" spans="1:12" x14ac:dyDescent="0.25">
      <c r="A625" t="s">
        <v>1301</v>
      </c>
      <c r="B625" s="6">
        <v>68</v>
      </c>
      <c r="C625">
        <v>2</v>
      </c>
      <c r="D625" s="1">
        <v>0</v>
      </c>
      <c r="E625" s="24">
        <v>0</v>
      </c>
      <c r="F625" s="20">
        <v>0</v>
      </c>
      <c r="G625" s="49">
        <v>130</v>
      </c>
      <c r="H625" s="21">
        <v>136</v>
      </c>
      <c r="I625" s="22"/>
      <c r="J625" s="19" t="e">
        <f t="shared" si="18"/>
        <v>#DIV/0!</v>
      </c>
      <c r="K625" s="19" t="e">
        <f t="shared" si="19"/>
        <v>#DIV/0!</v>
      </c>
      <c r="L625" s="14" t="str">
        <f>IFERROR(VLOOKUP($K$4:$K$772,TABLAREF!$A$1:$C$4,3,1),"SIN DATO")</f>
        <v>SIN DATO</v>
      </c>
    </row>
    <row r="626" spans="1:12" x14ac:dyDescent="0.25">
      <c r="A626" t="s">
        <v>1302</v>
      </c>
      <c r="B626" s="6">
        <v>49</v>
      </c>
      <c r="C626">
        <v>2</v>
      </c>
      <c r="D626" s="1">
        <v>0</v>
      </c>
      <c r="E626" s="24">
        <v>0</v>
      </c>
      <c r="F626" s="20">
        <v>0</v>
      </c>
      <c r="G626" s="49">
        <v>140</v>
      </c>
      <c r="H626" s="21"/>
      <c r="I626" s="22">
        <v>51</v>
      </c>
      <c r="J626" s="19" t="e">
        <f t="shared" si="18"/>
        <v>#NUM!</v>
      </c>
      <c r="K626" s="19" t="e">
        <f t="shared" si="19"/>
        <v>#NUM!</v>
      </c>
      <c r="L626" s="14" t="str">
        <f>IFERROR(VLOOKUP($K$4:$K$772,TABLAREF!$A$1:$C$4,3,1),"SIN DATO")</f>
        <v>SIN DATO</v>
      </c>
    </row>
    <row r="627" spans="1:12" x14ac:dyDescent="0.25">
      <c r="A627" t="s">
        <v>1304</v>
      </c>
      <c r="B627" s="6">
        <v>70</v>
      </c>
      <c r="C627">
        <v>1</v>
      </c>
      <c r="D627" s="1">
        <v>1</v>
      </c>
      <c r="E627" s="24">
        <v>0</v>
      </c>
      <c r="F627" s="20">
        <v>0</v>
      </c>
      <c r="G627" s="49">
        <v>120</v>
      </c>
      <c r="H627" s="21"/>
      <c r="I627" s="22"/>
      <c r="J627" s="19" t="e">
        <f t="shared" si="18"/>
        <v>#DIV/0!</v>
      </c>
      <c r="K627" s="19" t="e">
        <f t="shared" si="19"/>
        <v>#DIV/0!</v>
      </c>
      <c r="L627" s="14" t="str">
        <f>IFERROR(VLOOKUP($K$4:$K$772,TABLAREF!$A$1:$C$4,3,1),"SIN DATO")</f>
        <v>SIN DATO</v>
      </c>
    </row>
    <row r="628" spans="1:12" x14ac:dyDescent="0.25">
      <c r="A628" t="s">
        <v>1305</v>
      </c>
      <c r="B628" s="6">
        <v>58</v>
      </c>
      <c r="C628">
        <v>2</v>
      </c>
      <c r="D628" s="1">
        <v>0</v>
      </c>
      <c r="E628" s="24">
        <v>0</v>
      </c>
      <c r="F628" s="20">
        <v>0</v>
      </c>
      <c r="G628" s="49">
        <v>120</v>
      </c>
      <c r="H628" s="21">
        <v>172</v>
      </c>
      <c r="I628" s="22">
        <v>68</v>
      </c>
      <c r="J628" s="19">
        <f t="shared" si="18"/>
        <v>7.8059533325866459</v>
      </c>
      <c r="K628" s="19">
        <f t="shared" si="19"/>
        <v>8</v>
      </c>
      <c r="L628" s="14" t="str">
        <f>IFERROR(VLOOKUP($K$4:$K$772,TABLAREF!$A$1:$C$4,3,1),"SIN DATO")</f>
        <v>LATENTE</v>
      </c>
    </row>
    <row r="629" spans="1:12" x14ac:dyDescent="0.25">
      <c r="A629" t="s">
        <v>1306</v>
      </c>
      <c r="B629" s="6">
        <v>60</v>
      </c>
      <c r="C629">
        <v>1</v>
      </c>
      <c r="D629" s="1">
        <v>0</v>
      </c>
      <c r="E629" s="24">
        <v>0</v>
      </c>
      <c r="F629" s="20">
        <v>0</v>
      </c>
      <c r="G629" s="49">
        <v>135</v>
      </c>
      <c r="H629" s="21"/>
      <c r="I629" s="22"/>
      <c r="J629" s="19" t="e">
        <f t="shared" si="18"/>
        <v>#DIV/0!</v>
      </c>
      <c r="K629" s="19" t="e">
        <f t="shared" si="19"/>
        <v>#DIV/0!</v>
      </c>
      <c r="L629" s="14" t="str">
        <f>IFERROR(VLOOKUP($K$4:$K$772,TABLAREF!$A$1:$C$4,3,1),"SIN DATO")</f>
        <v>SIN DATO</v>
      </c>
    </row>
    <row r="630" spans="1:12" x14ac:dyDescent="0.25">
      <c r="A630" t="s">
        <v>1308</v>
      </c>
      <c r="B630" s="6">
        <v>55</v>
      </c>
      <c r="C630">
        <v>1</v>
      </c>
      <c r="D630" s="1">
        <v>0</v>
      </c>
      <c r="E630" s="24">
        <v>0</v>
      </c>
      <c r="F630" s="20">
        <v>0</v>
      </c>
      <c r="G630" s="49">
        <v>130</v>
      </c>
      <c r="H630" s="21">
        <v>211</v>
      </c>
      <c r="I630" s="22">
        <v>52</v>
      </c>
      <c r="J630" s="19">
        <f t="shared" si="18"/>
        <v>8.952604552880306</v>
      </c>
      <c r="K630" s="19">
        <f t="shared" si="19"/>
        <v>9</v>
      </c>
      <c r="L630" s="14" t="str">
        <f>IFERROR(VLOOKUP($K$4:$K$772,TABLAREF!$A$1:$C$4,3,1),"SIN DATO")</f>
        <v>LATENTE</v>
      </c>
    </row>
    <row r="631" spans="1:12" x14ac:dyDescent="0.25">
      <c r="A631" t="s">
        <v>1309</v>
      </c>
      <c r="B631" s="6">
        <v>65</v>
      </c>
      <c r="C631">
        <v>1</v>
      </c>
      <c r="D631" s="1">
        <v>0</v>
      </c>
      <c r="E631" s="24">
        <v>0</v>
      </c>
      <c r="F631" s="20">
        <v>0</v>
      </c>
      <c r="G631" s="49">
        <v>120</v>
      </c>
      <c r="H631" s="21">
        <v>192</v>
      </c>
      <c r="I631" s="22">
        <v>33.9</v>
      </c>
      <c r="J631" s="19">
        <f t="shared" si="18"/>
        <v>17.644988075136204</v>
      </c>
      <c r="K631" s="19">
        <f t="shared" si="19"/>
        <v>18</v>
      </c>
      <c r="L631" s="14" t="str">
        <f>IFERROR(VLOOKUP($K$4:$K$772,TABLAREF!$A$1:$C$4,3,1),"SIN DATO")</f>
        <v>INTERMEDIO</v>
      </c>
    </row>
    <row r="632" spans="1:12" x14ac:dyDescent="0.25">
      <c r="A632" t="s">
        <v>1310</v>
      </c>
      <c r="B632" s="6">
        <v>71</v>
      </c>
      <c r="C632">
        <v>1</v>
      </c>
      <c r="D632" s="1">
        <v>0</v>
      </c>
      <c r="E632" s="24">
        <v>0</v>
      </c>
      <c r="F632" s="20">
        <v>0</v>
      </c>
      <c r="G632" s="49">
        <v>120</v>
      </c>
      <c r="H632" s="21">
        <v>206</v>
      </c>
      <c r="I632" s="22">
        <v>41</v>
      </c>
      <c r="J632" s="19">
        <f t="shared" si="18"/>
        <v>18.800856712759096</v>
      </c>
      <c r="K632" s="19">
        <f t="shared" si="19"/>
        <v>19</v>
      </c>
      <c r="L632" s="14" t="str">
        <f>IFERROR(VLOOKUP($K$4:$K$772,TABLAREF!$A$1:$C$4,3,1),"SIN DATO")</f>
        <v>INTERMEDIO</v>
      </c>
    </row>
    <row r="633" spans="1:12" x14ac:dyDescent="0.25">
      <c r="A633" t="s">
        <v>1311</v>
      </c>
      <c r="B633" s="6">
        <v>55</v>
      </c>
      <c r="C633">
        <v>1</v>
      </c>
      <c r="D633" s="1">
        <v>0</v>
      </c>
      <c r="E633" s="24">
        <v>0</v>
      </c>
      <c r="F633" s="20">
        <v>1</v>
      </c>
      <c r="G633" s="49">
        <v>125</v>
      </c>
      <c r="H633" s="21">
        <v>88</v>
      </c>
      <c r="I633" s="22">
        <v>35.5</v>
      </c>
      <c r="J633" s="19">
        <f t="shared" si="18"/>
        <v>12.624259632093004</v>
      </c>
      <c r="K633" s="19">
        <f t="shared" si="19"/>
        <v>13</v>
      </c>
      <c r="L633" s="14" t="str">
        <f>IFERROR(VLOOKUP($K$4:$K$772,TABLAREF!$A$1:$C$4,3,1),"SIN DATO")</f>
        <v>INTERMEDIO</v>
      </c>
    </row>
    <row r="634" spans="1:12" x14ac:dyDescent="0.25">
      <c r="A634" t="s">
        <v>2901</v>
      </c>
      <c r="B634" s="6">
        <v>59</v>
      </c>
      <c r="C634">
        <v>2</v>
      </c>
      <c r="D634" s="1">
        <v>0</v>
      </c>
      <c r="E634" s="24">
        <v>1</v>
      </c>
      <c r="F634" s="20">
        <v>0</v>
      </c>
      <c r="G634" s="49">
        <v>120</v>
      </c>
      <c r="H634" s="21"/>
      <c r="I634" s="22"/>
      <c r="J634" s="19" t="e">
        <f t="shared" si="18"/>
        <v>#DIV/0!</v>
      </c>
      <c r="K634" s="19" t="e">
        <f t="shared" si="19"/>
        <v>#DIV/0!</v>
      </c>
      <c r="L634" s="14" t="str">
        <f>IFERROR(VLOOKUP($K$4:$K$772,TABLAREF!$A$1:$C$4,3,1),"SIN DATO")</f>
        <v>SIN DATO</v>
      </c>
    </row>
    <row r="635" spans="1:12" x14ac:dyDescent="0.25">
      <c r="A635" t="s">
        <v>2902</v>
      </c>
      <c r="B635" s="6">
        <v>79</v>
      </c>
      <c r="C635">
        <v>2</v>
      </c>
      <c r="D635" s="1">
        <v>0</v>
      </c>
      <c r="E635" s="24">
        <v>0</v>
      </c>
      <c r="F635" s="20">
        <v>1</v>
      </c>
      <c r="G635" s="49"/>
      <c r="H635" s="21"/>
      <c r="I635" s="22"/>
      <c r="J635" s="19" t="e">
        <f t="shared" si="18"/>
        <v>#NUM!</v>
      </c>
      <c r="K635" s="19" t="e">
        <f t="shared" si="19"/>
        <v>#NUM!</v>
      </c>
      <c r="L635" s="14" t="str">
        <f>IFERROR(VLOOKUP($K$4:$K$772,TABLAREF!$A$1:$C$4,3,1),"SIN DATO")</f>
        <v>SIN DATO</v>
      </c>
    </row>
    <row r="636" spans="1:12" x14ac:dyDescent="0.25">
      <c r="A636" t="s">
        <v>2903</v>
      </c>
      <c r="B636" s="6">
        <v>71</v>
      </c>
      <c r="C636">
        <v>1</v>
      </c>
      <c r="D636" s="1">
        <v>0</v>
      </c>
      <c r="E636" s="24">
        <v>1</v>
      </c>
      <c r="F636" s="20">
        <v>0</v>
      </c>
      <c r="G636" s="49">
        <v>120</v>
      </c>
      <c r="H636" s="21">
        <v>70</v>
      </c>
      <c r="I636" s="22">
        <v>36</v>
      </c>
      <c r="J636" s="19">
        <f t="shared" si="18"/>
        <v>8.189731347066953</v>
      </c>
      <c r="K636" s="19">
        <f t="shared" si="19"/>
        <v>8</v>
      </c>
      <c r="L636" s="14" t="str">
        <f>IFERROR(VLOOKUP($K$4:$K$772,TABLAREF!$A$1:$C$4,3,1),"SIN DATO")</f>
        <v>LATENTE</v>
      </c>
    </row>
    <row r="637" spans="1:12" x14ac:dyDescent="0.25">
      <c r="A637" t="s">
        <v>2904</v>
      </c>
      <c r="B637" s="6">
        <v>79</v>
      </c>
      <c r="C637">
        <v>2</v>
      </c>
      <c r="D637" s="1">
        <v>0</v>
      </c>
      <c r="E637" s="24">
        <v>1</v>
      </c>
      <c r="F637" s="20">
        <v>0</v>
      </c>
      <c r="G637" s="49">
        <v>120</v>
      </c>
      <c r="H637" s="21">
        <v>193</v>
      </c>
      <c r="I637" s="22">
        <v>68</v>
      </c>
      <c r="J637" s="19">
        <f t="shared" si="18"/>
        <v>28.790502691347562</v>
      </c>
      <c r="K637" s="19">
        <f t="shared" si="19"/>
        <v>29</v>
      </c>
      <c r="L637" s="14" t="str">
        <f>IFERROR(VLOOKUP($K$4:$K$772,TABLAREF!$A$1:$C$4,3,1),"SIN DATO")</f>
        <v>MUY ALTO</v>
      </c>
    </row>
    <row r="638" spans="1:12" x14ac:dyDescent="0.25">
      <c r="A638" t="s">
        <v>2905</v>
      </c>
      <c r="B638" s="6">
        <v>59</v>
      </c>
      <c r="C638">
        <v>2</v>
      </c>
      <c r="D638" s="1">
        <v>0</v>
      </c>
      <c r="E638" s="24">
        <v>0</v>
      </c>
      <c r="F638" s="20">
        <v>0</v>
      </c>
      <c r="G638" s="49">
        <v>120</v>
      </c>
      <c r="H638" s="21">
        <v>270</v>
      </c>
      <c r="I638" s="22">
        <v>43</v>
      </c>
      <c r="J638" s="19">
        <f t="shared" si="18"/>
        <v>23.194257143657083</v>
      </c>
      <c r="K638" s="19">
        <f t="shared" si="19"/>
        <v>23</v>
      </c>
      <c r="L638" s="14" t="str">
        <f>IFERROR(VLOOKUP($K$4:$K$772,TABLAREF!$A$1:$C$4,3,1),"SIN DATO")</f>
        <v>ALTO</v>
      </c>
    </row>
    <row r="639" spans="1:12" x14ac:dyDescent="0.25">
      <c r="A639" t="s">
        <v>2906</v>
      </c>
      <c r="B639" s="6">
        <v>58</v>
      </c>
      <c r="C639">
        <v>2</v>
      </c>
      <c r="D639" s="1">
        <v>0</v>
      </c>
      <c r="E639" s="24">
        <v>0</v>
      </c>
      <c r="F639" s="20">
        <v>0</v>
      </c>
      <c r="G639" s="49">
        <v>120</v>
      </c>
      <c r="H639" s="21">
        <v>250</v>
      </c>
      <c r="I639" s="22">
        <v>54.3</v>
      </c>
      <c r="J639" s="19">
        <f t="shared" si="18"/>
        <v>16.244460235901737</v>
      </c>
      <c r="K639" s="19">
        <f t="shared" si="19"/>
        <v>16</v>
      </c>
      <c r="L639" s="14" t="str">
        <f>IFERROR(VLOOKUP($K$4:$K$772,TABLAREF!$A$1:$C$4,3,1),"SIN DATO")</f>
        <v>INTERMEDIO</v>
      </c>
    </row>
    <row r="640" spans="1:12" x14ac:dyDescent="0.25">
      <c r="A640" t="s">
        <v>2907</v>
      </c>
      <c r="B640" s="6">
        <v>68</v>
      </c>
      <c r="C640">
        <v>1</v>
      </c>
      <c r="D640" s="1">
        <v>0</v>
      </c>
      <c r="E640" s="24">
        <v>0</v>
      </c>
      <c r="F640" s="20">
        <v>0</v>
      </c>
      <c r="G640" s="55">
        <v>120</v>
      </c>
      <c r="H640" s="21">
        <v>281</v>
      </c>
      <c r="I640" s="22">
        <v>46</v>
      </c>
      <c r="J640" s="19">
        <f t="shared" si="18"/>
        <v>20.874312509504676</v>
      </c>
      <c r="K640" s="19">
        <f t="shared" si="19"/>
        <v>21</v>
      </c>
      <c r="L640" s="14" t="str">
        <f>IFERROR(VLOOKUP($K$4:$K$772,TABLAREF!$A$1:$C$4,3,1),"SIN DATO")</f>
        <v>ALTO</v>
      </c>
    </row>
    <row r="641" spans="1:12" x14ac:dyDescent="0.25">
      <c r="A641" t="s">
        <v>2908</v>
      </c>
      <c r="B641" s="6">
        <v>62</v>
      </c>
      <c r="C641">
        <v>1</v>
      </c>
      <c r="D641" s="1">
        <v>0</v>
      </c>
      <c r="E641" s="24">
        <v>0</v>
      </c>
      <c r="F641" s="20">
        <v>0</v>
      </c>
      <c r="G641" s="55">
        <v>120</v>
      </c>
      <c r="H641" s="21">
        <v>205</v>
      </c>
      <c r="I641" s="22">
        <v>48</v>
      </c>
      <c r="J641" s="19">
        <f t="shared" si="18"/>
        <v>11.496013565415286</v>
      </c>
      <c r="K641" s="19">
        <f t="shared" si="19"/>
        <v>11</v>
      </c>
      <c r="L641" s="14" t="str">
        <f>IFERROR(VLOOKUP($K$4:$K$772,TABLAREF!$A$1:$C$4,3,1),"SIN DATO")</f>
        <v>INTERMEDIO</v>
      </c>
    </row>
    <row r="642" spans="1:12" x14ac:dyDescent="0.25">
      <c r="A642" t="s">
        <v>2909</v>
      </c>
      <c r="B642" s="6">
        <v>58</v>
      </c>
      <c r="C642">
        <v>2</v>
      </c>
      <c r="D642" s="1">
        <v>0</v>
      </c>
      <c r="E642" s="24">
        <v>0</v>
      </c>
      <c r="F642" s="20">
        <v>0</v>
      </c>
      <c r="G642" s="55">
        <v>120</v>
      </c>
      <c r="H642" s="21">
        <v>999</v>
      </c>
      <c r="I642" s="22"/>
      <c r="J642" s="19" t="e">
        <f t="shared" si="18"/>
        <v>#DIV/0!</v>
      </c>
      <c r="K642" s="19" t="e">
        <f t="shared" si="19"/>
        <v>#DIV/0!</v>
      </c>
      <c r="L642" s="14" t="str">
        <f>IFERROR(VLOOKUP($K$4:$K$772,TABLAREF!$A$1:$C$4,3,1),"SIN DATO")</f>
        <v>SIN DATO</v>
      </c>
    </row>
    <row r="643" spans="1:12" x14ac:dyDescent="0.25">
      <c r="A643" t="s">
        <v>2910</v>
      </c>
      <c r="B643" s="6">
        <v>55</v>
      </c>
      <c r="C643">
        <v>2</v>
      </c>
      <c r="D643" s="1">
        <v>0</v>
      </c>
      <c r="E643" s="24">
        <v>0</v>
      </c>
      <c r="F643" s="20">
        <v>0</v>
      </c>
      <c r="G643" s="55"/>
      <c r="H643" s="21">
        <v>999</v>
      </c>
      <c r="I643" s="22"/>
      <c r="J643" s="19" t="e">
        <f t="shared" si="18"/>
        <v>#NUM!</v>
      </c>
      <c r="K643" s="19" t="e">
        <f t="shared" si="19"/>
        <v>#NUM!</v>
      </c>
      <c r="L643" s="14" t="str">
        <f>IFERROR(VLOOKUP($K$4:$K$772,TABLAREF!$A$1:$C$4,3,1),"SIN DATO")</f>
        <v>SIN DATO</v>
      </c>
    </row>
    <row r="644" spans="1:12" x14ac:dyDescent="0.25">
      <c r="A644" t="s">
        <v>2911</v>
      </c>
      <c r="B644" s="6">
        <v>65</v>
      </c>
      <c r="C644">
        <v>2</v>
      </c>
      <c r="D644" s="1">
        <v>0</v>
      </c>
      <c r="E644" s="24">
        <v>0</v>
      </c>
      <c r="F644" s="20">
        <v>0</v>
      </c>
      <c r="G644" s="55">
        <v>110</v>
      </c>
      <c r="H644" s="21">
        <v>259</v>
      </c>
      <c r="I644" s="22">
        <v>55</v>
      </c>
      <c r="J644" s="19">
        <f t="shared" si="18"/>
        <v>21.374298384030467</v>
      </c>
      <c r="K644" s="19">
        <f t="shared" si="19"/>
        <v>21</v>
      </c>
      <c r="L644" s="14" t="str">
        <f>IFERROR(VLOOKUP($K$4:$K$772,TABLAREF!$A$1:$C$4,3,1),"SIN DATO")</f>
        <v>ALTO</v>
      </c>
    </row>
    <row r="645" spans="1:12" x14ac:dyDescent="0.25">
      <c r="A645" t="s">
        <v>2912</v>
      </c>
      <c r="B645" s="6">
        <v>63</v>
      </c>
      <c r="C645">
        <v>2</v>
      </c>
      <c r="D645" s="1">
        <v>0</v>
      </c>
      <c r="E645" s="24">
        <v>1</v>
      </c>
      <c r="F645" s="20">
        <v>0</v>
      </c>
      <c r="G645" s="55">
        <v>120</v>
      </c>
      <c r="H645" s="21">
        <v>246</v>
      </c>
      <c r="I645" s="22">
        <v>65</v>
      </c>
      <c r="J645" s="19">
        <f t="shared" ref="J645:J708" si="20">100*(1-EXP(-EXP((LN(10)-(15.5305+(28.4441*(1-C645))+(-1.4792*LN(B645))+(0*LN(B645)*LN(B645))+(-14.4588*LN(B645)*(1-C645))+(1.8515*LN(B645)*LN(B645)*(1-C645))+(-0.9119*LN(G645))+(-0.2767*D645)+(-0.7181*LN((H645* 0.02586)/ (I645* 0.02586)))+(-0.1759*E645)+(-0.1999*E645*(1-C645))+(-0.5865*F645)+(0*F645*C645)))/(EXP(0.9145)*EXP(-0.2784*(15.5305+(28.4441*(1-C645))+(-1.4792*LN(B645))+(0*LN(B645)*LN(B645))+(-14.4588*LN(B645)*(1-C645))+(1.8515*LN(B645)*LN(B645)*(1-C645))+(-0.9119*LN(G645))+(-0.2767*D645)+(-0.7181*LN((H645* 0.02586)/ (I645* 0.02586)))+(-0.1759*E645)+(-0.1999*E645*(1-C645))+(-0.5865*F645)+(0*F645*C645)))))))</f>
        <v>16.683939586120154</v>
      </c>
      <c r="K645" s="19">
        <f t="shared" ref="K645:K708" si="21">ROUND(J645,0)</f>
        <v>17</v>
      </c>
      <c r="L645" s="14" t="str">
        <f>IFERROR(VLOOKUP($K$4:$K$772,TABLAREF!$A$1:$C$4,3,1),"SIN DATO")</f>
        <v>INTERMEDIO</v>
      </c>
    </row>
    <row r="646" spans="1:12" x14ac:dyDescent="0.25">
      <c r="A646" t="s">
        <v>2913</v>
      </c>
      <c r="B646" s="6">
        <v>73</v>
      </c>
      <c r="C646">
        <v>2</v>
      </c>
      <c r="D646" s="1">
        <v>0</v>
      </c>
      <c r="E646" s="24">
        <v>0</v>
      </c>
      <c r="F646" s="20">
        <v>0</v>
      </c>
      <c r="G646" s="55">
        <v>120</v>
      </c>
      <c r="H646" s="21">
        <v>192</v>
      </c>
      <c r="I646" s="22">
        <v>66</v>
      </c>
      <c r="J646" s="19">
        <f t="shared" si="20"/>
        <v>22.691174865525721</v>
      </c>
      <c r="K646" s="19">
        <f t="shared" si="21"/>
        <v>23</v>
      </c>
      <c r="L646" s="14" t="str">
        <f>IFERROR(VLOOKUP($K$4:$K$772,TABLAREF!$A$1:$C$4,3,1),"SIN DATO")</f>
        <v>ALTO</v>
      </c>
    </row>
    <row r="647" spans="1:12" x14ac:dyDescent="0.25">
      <c r="A647" t="s">
        <v>2914</v>
      </c>
      <c r="B647" s="6">
        <v>67</v>
      </c>
      <c r="C647">
        <v>2</v>
      </c>
      <c r="D647" s="1">
        <v>0</v>
      </c>
      <c r="E647" s="24">
        <v>0</v>
      </c>
      <c r="F647" s="20">
        <v>0</v>
      </c>
      <c r="G647" s="55">
        <v>120</v>
      </c>
      <c r="H647" s="21">
        <v>166</v>
      </c>
      <c r="I647" s="22">
        <v>34</v>
      </c>
      <c r="J647" s="19">
        <f t="shared" si="20"/>
        <v>26.786373747513935</v>
      </c>
      <c r="K647" s="19">
        <f t="shared" si="21"/>
        <v>27</v>
      </c>
      <c r="L647" s="14" t="str">
        <f>IFERROR(VLOOKUP($K$4:$K$772,TABLAREF!$A$1:$C$4,3,1),"SIN DATO")</f>
        <v>MUY ALTO</v>
      </c>
    </row>
    <row r="648" spans="1:12" x14ac:dyDescent="0.25">
      <c r="A648" t="s">
        <v>760</v>
      </c>
      <c r="B648" s="6">
        <v>69</v>
      </c>
      <c r="C648">
        <v>2</v>
      </c>
      <c r="D648" s="1">
        <v>0</v>
      </c>
      <c r="E648" s="24">
        <v>0</v>
      </c>
      <c r="F648" s="20">
        <v>0</v>
      </c>
      <c r="G648" s="55">
        <v>120</v>
      </c>
      <c r="H648" s="21">
        <v>188</v>
      </c>
      <c r="I648" s="22">
        <v>41</v>
      </c>
      <c r="J648" s="19">
        <f t="shared" si="20"/>
        <v>27.812660577616811</v>
      </c>
      <c r="K648" s="19">
        <f t="shared" si="21"/>
        <v>28</v>
      </c>
      <c r="L648" s="14" t="str">
        <f>IFERROR(VLOOKUP($K$4:$K$772,TABLAREF!$A$1:$C$4,3,1),"SIN DATO")</f>
        <v>MUY ALTO</v>
      </c>
    </row>
    <row r="649" spans="1:12" x14ac:dyDescent="0.25">
      <c r="A649" t="s">
        <v>2915</v>
      </c>
      <c r="B649" s="6">
        <v>50</v>
      </c>
      <c r="C649">
        <v>2</v>
      </c>
      <c r="D649" s="1">
        <v>0</v>
      </c>
      <c r="E649" s="24">
        <v>0</v>
      </c>
      <c r="F649" s="20">
        <v>0</v>
      </c>
      <c r="G649" s="55">
        <v>120</v>
      </c>
      <c r="H649" s="21">
        <v>203</v>
      </c>
      <c r="I649" s="22">
        <v>36</v>
      </c>
      <c r="J649" s="19">
        <f t="shared" si="20"/>
        <v>13.509948879225353</v>
      </c>
      <c r="K649" s="19">
        <f t="shared" si="21"/>
        <v>14</v>
      </c>
      <c r="L649" s="14" t="str">
        <f>IFERROR(VLOOKUP($K$4:$K$772,TABLAREF!$A$1:$C$4,3,1),"SIN DATO")</f>
        <v>INTERMEDIO</v>
      </c>
    </row>
    <row r="650" spans="1:12" x14ac:dyDescent="0.25">
      <c r="A650" t="s">
        <v>2916</v>
      </c>
      <c r="B650" s="6">
        <v>65</v>
      </c>
      <c r="C650">
        <v>1</v>
      </c>
      <c r="D650" s="1">
        <v>0</v>
      </c>
      <c r="E650" s="24">
        <v>0</v>
      </c>
      <c r="F650" s="20">
        <v>0</v>
      </c>
      <c r="G650" s="55">
        <v>130</v>
      </c>
      <c r="H650" s="21">
        <v>213</v>
      </c>
      <c r="I650" s="22">
        <v>48</v>
      </c>
      <c r="J650" s="19">
        <f t="shared" si="20"/>
        <v>15.151048349233754</v>
      </c>
      <c r="K650" s="19">
        <f t="shared" si="21"/>
        <v>15</v>
      </c>
      <c r="L650" s="14" t="str">
        <f>IFERROR(VLOOKUP($K$4:$K$772,TABLAREF!$A$1:$C$4,3,1),"SIN DATO")</f>
        <v>INTERMEDIO</v>
      </c>
    </row>
    <row r="651" spans="1:12" x14ac:dyDescent="0.25">
      <c r="A651" t="s">
        <v>2917</v>
      </c>
      <c r="B651" s="6">
        <v>74</v>
      </c>
      <c r="C651">
        <v>2</v>
      </c>
      <c r="D651" s="1">
        <v>0</v>
      </c>
      <c r="E651" s="24">
        <v>0</v>
      </c>
      <c r="F651" s="20">
        <v>0</v>
      </c>
      <c r="G651" s="55">
        <v>100</v>
      </c>
      <c r="H651" s="21">
        <v>144</v>
      </c>
      <c r="I651" s="22">
        <v>85</v>
      </c>
      <c r="J651" s="19">
        <f t="shared" si="20"/>
        <v>10.414579786633638</v>
      </c>
      <c r="K651" s="19">
        <f t="shared" si="21"/>
        <v>10</v>
      </c>
      <c r="L651" s="14" t="str">
        <f>IFERROR(VLOOKUP($K$4:$K$772,TABLAREF!$A$1:$C$4,3,1),"SIN DATO")</f>
        <v>LATENTE</v>
      </c>
    </row>
    <row r="652" spans="1:12" x14ac:dyDescent="0.25">
      <c r="A652" t="s">
        <v>2918</v>
      </c>
      <c r="B652" s="6">
        <v>74</v>
      </c>
      <c r="C652">
        <v>1</v>
      </c>
      <c r="D652" s="1">
        <v>0</v>
      </c>
      <c r="E652" s="24">
        <v>0</v>
      </c>
      <c r="F652" s="20">
        <v>0</v>
      </c>
      <c r="G652" s="55">
        <v>120</v>
      </c>
      <c r="H652" s="21">
        <v>196</v>
      </c>
      <c r="I652" s="22">
        <v>69</v>
      </c>
      <c r="J652" s="19">
        <f t="shared" si="20"/>
        <v>10.897195863044596</v>
      </c>
      <c r="K652" s="19">
        <f t="shared" si="21"/>
        <v>11</v>
      </c>
      <c r="L652" s="14" t="str">
        <f>IFERROR(VLOOKUP($K$4:$K$772,TABLAREF!$A$1:$C$4,3,1),"SIN DATO")</f>
        <v>INTERMEDIO</v>
      </c>
    </row>
    <row r="653" spans="1:12" x14ac:dyDescent="0.25">
      <c r="A653" t="s">
        <v>2919</v>
      </c>
      <c r="B653" s="6">
        <v>66</v>
      </c>
      <c r="C653">
        <v>2</v>
      </c>
      <c r="D653" s="1">
        <v>0</v>
      </c>
      <c r="E653" s="24">
        <v>0</v>
      </c>
      <c r="F653" s="20">
        <v>0</v>
      </c>
      <c r="G653" s="55">
        <v>110</v>
      </c>
      <c r="H653" s="21">
        <v>256</v>
      </c>
      <c r="I653" s="22">
        <v>52</v>
      </c>
      <c r="J653" s="19">
        <f t="shared" si="20"/>
        <v>23.395548328543793</v>
      </c>
      <c r="K653" s="19">
        <f t="shared" si="21"/>
        <v>23</v>
      </c>
      <c r="L653" s="14" t="str">
        <f>IFERROR(VLOOKUP($K$4:$K$772,TABLAREF!$A$1:$C$4,3,1),"SIN DATO")</f>
        <v>ALTO</v>
      </c>
    </row>
    <row r="654" spans="1:12" x14ac:dyDescent="0.25">
      <c r="A654" t="s">
        <v>2920</v>
      </c>
      <c r="B654" s="6">
        <v>65</v>
      </c>
      <c r="C654">
        <v>2</v>
      </c>
      <c r="D654" s="1">
        <v>0</v>
      </c>
      <c r="E654" s="24">
        <v>0</v>
      </c>
      <c r="F654" s="20">
        <v>0</v>
      </c>
      <c r="G654" s="49">
        <v>120</v>
      </c>
      <c r="H654" s="21">
        <v>229</v>
      </c>
      <c r="I654" s="22">
        <v>47</v>
      </c>
      <c r="J654" s="19">
        <f t="shared" si="20"/>
        <v>24.39421675746669</v>
      </c>
      <c r="K654" s="19">
        <f t="shared" si="21"/>
        <v>24</v>
      </c>
      <c r="L654" s="14" t="str">
        <f>IFERROR(VLOOKUP($K$4:$K$772,TABLAREF!$A$1:$C$4,3,1),"SIN DATO")</f>
        <v>ALTO</v>
      </c>
    </row>
    <row r="655" spans="1:12" x14ac:dyDescent="0.25">
      <c r="A655" t="s">
        <v>2921</v>
      </c>
      <c r="B655" s="6">
        <v>86</v>
      </c>
      <c r="C655">
        <v>1</v>
      </c>
      <c r="D655" s="1">
        <v>0</v>
      </c>
      <c r="E655" s="24">
        <v>1</v>
      </c>
      <c r="F655" s="20">
        <v>0</v>
      </c>
      <c r="G655" s="49">
        <v>130</v>
      </c>
      <c r="H655" s="21">
        <v>196</v>
      </c>
      <c r="I655" s="22">
        <v>38</v>
      </c>
      <c r="J655" s="19">
        <f t="shared" si="20"/>
        <v>35.767352054792013</v>
      </c>
      <c r="K655" s="19">
        <f t="shared" si="21"/>
        <v>36</v>
      </c>
      <c r="L655" s="14" t="str">
        <f>IFERROR(VLOOKUP($K$4:$K$772,TABLAREF!$A$1:$C$4,3,1),"SIN DATO")</f>
        <v>MUY ALTO</v>
      </c>
    </row>
    <row r="656" spans="1:12" x14ac:dyDescent="0.25">
      <c r="A656" t="s">
        <v>2922</v>
      </c>
      <c r="B656" s="6">
        <v>89</v>
      </c>
      <c r="C656">
        <v>1</v>
      </c>
      <c r="D656" s="1">
        <v>0</v>
      </c>
      <c r="E656" s="24">
        <v>0</v>
      </c>
      <c r="F656" s="20">
        <v>0</v>
      </c>
      <c r="G656" s="55">
        <v>120</v>
      </c>
      <c r="H656" s="21">
        <v>216</v>
      </c>
      <c r="I656" s="22">
        <v>24</v>
      </c>
      <c r="J656" s="19">
        <f t="shared" si="20"/>
        <v>42.650919716144287</v>
      </c>
      <c r="K656" s="19">
        <f t="shared" si="21"/>
        <v>43</v>
      </c>
      <c r="L656" s="14" t="str">
        <f>IFERROR(VLOOKUP($K$4:$K$772,TABLAREF!$A$1:$C$4,3,1),"SIN DATO")</f>
        <v>MUY ALTO</v>
      </c>
    </row>
    <row r="657" spans="1:12" x14ac:dyDescent="0.25">
      <c r="A657" t="s">
        <v>2923</v>
      </c>
      <c r="B657" s="6">
        <v>72</v>
      </c>
      <c r="C657">
        <v>1</v>
      </c>
      <c r="D657" s="1">
        <v>0</v>
      </c>
      <c r="E657" s="24">
        <v>0</v>
      </c>
      <c r="F657" s="20">
        <v>0</v>
      </c>
      <c r="G657" s="55"/>
      <c r="H657" s="21">
        <v>172</v>
      </c>
      <c r="I657" s="22">
        <v>62</v>
      </c>
      <c r="J657" s="19" t="e">
        <f t="shared" si="20"/>
        <v>#NUM!</v>
      </c>
      <c r="K657" s="19" t="e">
        <f t="shared" si="21"/>
        <v>#NUM!</v>
      </c>
      <c r="L657" s="14" t="str">
        <f>IFERROR(VLOOKUP($K$4:$K$772,TABLAREF!$A$1:$C$4,3,1),"SIN DATO")</f>
        <v>SIN DATO</v>
      </c>
    </row>
    <row r="658" spans="1:12" x14ac:dyDescent="0.25">
      <c r="A658" t="s">
        <v>1314</v>
      </c>
      <c r="B658" s="6">
        <v>61</v>
      </c>
      <c r="C658">
        <v>2</v>
      </c>
      <c r="D658" s="1">
        <v>0</v>
      </c>
      <c r="E658" s="24">
        <v>0</v>
      </c>
      <c r="F658" s="20">
        <v>0</v>
      </c>
      <c r="G658" s="55">
        <v>120</v>
      </c>
      <c r="H658" s="21">
        <v>999</v>
      </c>
      <c r="I658" s="22"/>
      <c r="J658" s="19" t="e">
        <f t="shared" si="20"/>
        <v>#DIV/0!</v>
      </c>
      <c r="K658" s="19" t="e">
        <f t="shared" si="21"/>
        <v>#DIV/0!</v>
      </c>
      <c r="L658" s="14" t="str">
        <f>IFERROR(VLOOKUP($K$4:$K$772,TABLAREF!$A$1:$C$4,3,1),"SIN DATO")</f>
        <v>SIN DATO</v>
      </c>
    </row>
    <row r="659" spans="1:12" x14ac:dyDescent="0.25">
      <c r="A659" t="s">
        <v>2924</v>
      </c>
      <c r="B659" s="6">
        <v>76</v>
      </c>
      <c r="C659">
        <v>1</v>
      </c>
      <c r="D659" s="1">
        <v>0</v>
      </c>
      <c r="E659" s="24">
        <v>1</v>
      </c>
      <c r="F659" s="20">
        <v>0</v>
      </c>
      <c r="G659" s="55"/>
      <c r="H659" s="21">
        <v>147</v>
      </c>
      <c r="I659" s="22">
        <v>35</v>
      </c>
      <c r="J659" s="19" t="e">
        <f t="shared" si="20"/>
        <v>#NUM!</v>
      </c>
      <c r="K659" s="19" t="e">
        <f t="shared" si="21"/>
        <v>#NUM!</v>
      </c>
      <c r="L659" s="14" t="str">
        <f>IFERROR(VLOOKUP($K$4:$K$772,TABLAREF!$A$1:$C$4,3,1),"SIN DATO")</f>
        <v>SIN DATO</v>
      </c>
    </row>
    <row r="660" spans="1:12" x14ac:dyDescent="0.25">
      <c r="A660" t="s">
        <v>2925</v>
      </c>
      <c r="B660" s="6">
        <v>71</v>
      </c>
      <c r="C660">
        <v>2</v>
      </c>
      <c r="D660" s="1">
        <v>0</v>
      </c>
      <c r="E660" s="24">
        <v>0</v>
      </c>
      <c r="F660" s="20">
        <v>0</v>
      </c>
      <c r="G660" s="55"/>
      <c r="H660" s="21">
        <v>999</v>
      </c>
      <c r="I660" s="22"/>
      <c r="J660" s="19" t="e">
        <f t="shared" si="20"/>
        <v>#NUM!</v>
      </c>
      <c r="K660" s="19" t="e">
        <f t="shared" si="21"/>
        <v>#NUM!</v>
      </c>
      <c r="L660" s="14" t="str">
        <f>IFERROR(VLOOKUP($K$4:$K$772,TABLAREF!$A$1:$C$4,3,1),"SIN DATO")</f>
        <v>SIN DATO</v>
      </c>
    </row>
    <row r="661" spans="1:12" x14ac:dyDescent="0.25">
      <c r="A661" t="s">
        <v>2926</v>
      </c>
      <c r="B661" s="6">
        <v>70</v>
      </c>
      <c r="C661">
        <v>1</v>
      </c>
      <c r="D661" s="1">
        <v>0</v>
      </c>
      <c r="E661" s="24">
        <v>0</v>
      </c>
      <c r="F661" s="20">
        <v>0</v>
      </c>
      <c r="G661" s="55">
        <v>120</v>
      </c>
      <c r="H661" s="21">
        <v>179</v>
      </c>
      <c r="I661" s="22">
        <v>50.8</v>
      </c>
      <c r="J661" s="19">
        <f t="shared" si="20"/>
        <v>12.325771922931672</v>
      </c>
      <c r="K661" s="19">
        <f t="shared" si="21"/>
        <v>12</v>
      </c>
      <c r="L661" s="14" t="str">
        <f>IFERROR(VLOOKUP($K$4:$K$772,TABLAREF!$A$1:$C$4,3,1),"SIN DATO")</f>
        <v>INTERMEDIO</v>
      </c>
    </row>
    <row r="662" spans="1:12" x14ac:dyDescent="0.25">
      <c r="A662" t="s">
        <v>2927</v>
      </c>
      <c r="B662" s="6">
        <v>73</v>
      </c>
      <c r="C662">
        <v>1</v>
      </c>
      <c r="D662" s="1">
        <v>0</v>
      </c>
      <c r="E662" s="24">
        <v>0</v>
      </c>
      <c r="F662" s="20">
        <v>0</v>
      </c>
      <c r="G662" s="55">
        <v>110</v>
      </c>
      <c r="H662" s="21">
        <v>244.1</v>
      </c>
      <c r="I662" s="22">
        <v>44.8</v>
      </c>
      <c r="J662" s="19">
        <f t="shared" si="20"/>
        <v>19.331142284068868</v>
      </c>
      <c r="K662" s="19">
        <f t="shared" si="21"/>
        <v>19</v>
      </c>
      <c r="L662" s="14" t="str">
        <f>IFERROR(VLOOKUP($K$4:$K$772,TABLAREF!$A$1:$C$4,3,1),"SIN DATO")</f>
        <v>INTERMEDIO</v>
      </c>
    </row>
    <row r="663" spans="1:12" x14ac:dyDescent="0.25">
      <c r="A663" t="s">
        <v>2928</v>
      </c>
      <c r="B663" s="6">
        <v>73</v>
      </c>
      <c r="C663">
        <v>2</v>
      </c>
      <c r="D663" s="1">
        <v>0</v>
      </c>
      <c r="E663" s="24">
        <v>0</v>
      </c>
      <c r="F663" s="20">
        <v>0</v>
      </c>
      <c r="G663" s="55"/>
      <c r="H663" s="21">
        <v>220</v>
      </c>
      <c r="I663" s="22">
        <v>43</v>
      </c>
      <c r="J663" s="19" t="e">
        <f t="shared" si="20"/>
        <v>#NUM!</v>
      </c>
      <c r="K663" s="19" t="e">
        <f t="shared" si="21"/>
        <v>#NUM!</v>
      </c>
      <c r="L663" s="14" t="str">
        <f>IFERROR(VLOOKUP($K$4:$K$772,TABLAREF!$A$1:$C$4,3,1),"SIN DATO")</f>
        <v>SIN DATO</v>
      </c>
    </row>
    <row r="664" spans="1:12" x14ac:dyDescent="0.25">
      <c r="A664" t="s">
        <v>899</v>
      </c>
      <c r="B664" s="6">
        <v>76</v>
      </c>
      <c r="C664">
        <v>1</v>
      </c>
      <c r="D664" s="1">
        <v>0</v>
      </c>
      <c r="E664" s="24">
        <v>0</v>
      </c>
      <c r="F664" s="20">
        <v>0</v>
      </c>
      <c r="G664" s="55">
        <v>120</v>
      </c>
      <c r="H664" s="21">
        <v>214</v>
      </c>
      <c r="I664" s="22">
        <v>35</v>
      </c>
      <c r="J664" s="19">
        <f t="shared" si="20"/>
        <v>25.712742322254801</v>
      </c>
      <c r="K664" s="19">
        <f t="shared" si="21"/>
        <v>26</v>
      </c>
      <c r="L664" s="14" t="str">
        <f>IFERROR(VLOOKUP($K$4:$K$772,TABLAREF!$A$1:$C$4,3,1),"SIN DATO")</f>
        <v>MUY ALTO</v>
      </c>
    </row>
    <row r="665" spans="1:12" x14ac:dyDescent="0.25">
      <c r="A665" t="s">
        <v>914</v>
      </c>
      <c r="B665" s="6">
        <v>82</v>
      </c>
      <c r="C665">
        <v>2</v>
      </c>
      <c r="D665" s="1">
        <v>0</v>
      </c>
      <c r="E665" s="24">
        <v>0</v>
      </c>
      <c r="F665" s="20">
        <v>0</v>
      </c>
      <c r="G665" s="55">
        <v>120</v>
      </c>
      <c r="H665" s="21">
        <v>235</v>
      </c>
      <c r="I665" s="22">
        <v>67</v>
      </c>
      <c r="J665" s="19">
        <f t="shared" si="20"/>
        <v>38.712217317899842</v>
      </c>
      <c r="K665" s="19">
        <f t="shared" si="21"/>
        <v>39</v>
      </c>
      <c r="L665" s="14" t="str">
        <f>IFERROR(VLOOKUP($K$4:$K$772,TABLAREF!$A$1:$C$4,3,1),"SIN DATO")</f>
        <v>MUY ALTO</v>
      </c>
    </row>
    <row r="666" spans="1:12" x14ac:dyDescent="0.25">
      <c r="A666" t="s">
        <v>891</v>
      </c>
      <c r="B666" s="6">
        <v>68</v>
      </c>
      <c r="C666">
        <v>2</v>
      </c>
      <c r="D666" s="1">
        <v>0</v>
      </c>
      <c r="E666" s="24">
        <v>0</v>
      </c>
      <c r="F666" s="20">
        <v>0</v>
      </c>
      <c r="G666" s="55">
        <v>110</v>
      </c>
      <c r="H666" s="21">
        <v>175</v>
      </c>
      <c r="I666" s="22">
        <v>53</v>
      </c>
      <c r="J666" s="19">
        <f t="shared" si="20"/>
        <v>17.633826746528914</v>
      </c>
      <c r="K666" s="19">
        <f t="shared" si="21"/>
        <v>18</v>
      </c>
      <c r="L666" s="14" t="str">
        <f>IFERROR(VLOOKUP($K$4:$K$772,TABLAREF!$A$1:$C$4,3,1),"SIN DATO")</f>
        <v>INTERMEDIO</v>
      </c>
    </row>
    <row r="667" spans="1:12" x14ac:dyDescent="0.25">
      <c r="A667" t="s">
        <v>893</v>
      </c>
      <c r="B667" s="6">
        <v>74</v>
      </c>
      <c r="C667">
        <v>2</v>
      </c>
      <c r="D667" s="1">
        <v>0</v>
      </c>
      <c r="E667" s="24">
        <v>0</v>
      </c>
      <c r="F667" s="20">
        <v>0</v>
      </c>
      <c r="G667" s="55">
        <v>120</v>
      </c>
      <c r="H667" s="21">
        <v>160</v>
      </c>
      <c r="I667" s="22">
        <v>31</v>
      </c>
      <c r="J667" s="19">
        <f t="shared" si="20"/>
        <v>37.150360908956728</v>
      </c>
      <c r="K667" s="19">
        <f t="shared" si="21"/>
        <v>37</v>
      </c>
      <c r="L667" s="14" t="str">
        <f>IFERROR(VLOOKUP($K$4:$K$772,TABLAREF!$A$1:$C$4,3,1),"SIN DATO")</f>
        <v>MUY ALTO</v>
      </c>
    </row>
    <row r="668" spans="1:12" x14ac:dyDescent="0.25">
      <c r="A668" t="s">
        <v>2929</v>
      </c>
      <c r="B668" s="6">
        <v>54</v>
      </c>
      <c r="C668">
        <v>1</v>
      </c>
      <c r="D668" s="1">
        <v>0</v>
      </c>
      <c r="E668" s="24">
        <v>1</v>
      </c>
      <c r="F668" s="20">
        <v>0</v>
      </c>
      <c r="G668" s="55">
        <v>120</v>
      </c>
      <c r="H668" s="21">
        <v>201</v>
      </c>
      <c r="I668" s="22">
        <v>37</v>
      </c>
      <c r="J668" s="19">
        <f t="shared" si="20"/>
        <v>14.550638482843926</v>
      </c>
      <c r="K668" s="19">
        <f t="shared" si="21"/>
        <v>15</v>
      </c>
      <c r="L668" s="14" t="str">
        <f>IFERROR(VLOOKUP($K$4:$K$772,TABLAREF!$A$1:$C$4,3,1),"SIN DATO")</f>
        <v>INTERMEDIO</v>
      </c>
    </row>
    <row r="669" spans="1:12" x14ac:dyDescent="0.25">
      <c r="A669" t="s">
        <v>807</v>
      </c>
      <c r="B669" s="6">
        <v>55</v>
      </c>
      <c r="C669">
        <v>1</v>
      </c>
      <c r="D669" s="1">
        <v>0</v>
      </c>
      <c r="E669" s="24">
        <v>0</v>
      </c>
      <c r="F669" s="20">
        <v>0</v>
      </c>
      <c r="G669" s="55">
        <v>100</v>
      </c>
      <c r="H669" s="21">
        <v>219</v>
      </c>
      <c r="I669" s="22">
        <v>42</v>
      </c>
      <c r="J669" s="19">
        <f t="shared" si="20"/>
        <v>8.0125038913487536</v>
      </c>
      <c r="K669" s="19">
        <f t="shared" si="21"/>
        <v>8</v>
      </c>
      <c r="L669" s="14" t="str">
        <f>IFERROR(VLOOKUP($K$4:$K$772,TABLAREF!$A$1:$C$4,3,1),"SIN DATO")</f>
        <v>LATENTE</v>
      </c>
    </row>
    <row r="670" spans="1:12" x14ac:dyDescent="0.25">
      <c r="A670" t="s">
        <v>2930</v>
      </c>
      <c r="B670" s="6">
        <v>87</v>
      </c>
      <c r="C670">
        <v>1</v>
      </c>
      <c r="D670" s="1">
        <v>0</v>
      </c>
      <c r="E670" s="24">
        <v>0</v>
      </c>
      <c r="F670" s="20">
        <v>0</v>
      </c>
      <c r="G670" s="55"/>
      <c r="H670" s="21">
        <v>127</v>
      </c>
      <c r="I670" s="22">
        <v>57</v>
      </c>
      <c r="J670" s="19" t="e">
        <f t="shared" si="20"/>
        <v>#NUM!</v>
      </c>
      <c r="K670" s="19" t="e">
        <f t="shared" si="21"/>
        <v>#NUM!</v>
      </c>
      <c r="L670" s="14" t="str">
        <f>IFERROR(VLOOKUP($K$4:$K$772,TABLAREF!$A$1:$C$4,3,1),"SIN DATO")</f>
        <v>SIN DATO</v>
      </c>
    </row>
    <row r="671" spans="1:12" x14ac:dyDescent="0.25">
      <c r="A671" t="s">
        <v>2931</v>
      </c>
      <c r="B671" s="6">
        <v>63</v>
      </c>
      <c r="C671">
        <v>2</v>
      </c>
      <c r="D671" s="1">
        <v>0</v>
      </c>
      <c r="E671" s="24">
        <v>0</v>
      </c>
      <c r="F671" s="20">
        <v>0</v>
      </c>
      <c r="G671" s="55"/>
      <c r="H671" s="21">
        <v>999</v>
      </c>
      <c r="I671" s="22"/>
      <c r="J671" s="19" t="e">
        <f t="shared" si="20"/>
        <v>#NUM!</v>
      </c>
      <c r="K671" s="19" t="e">
        <f t="shared" si="21"/>
        <v>#NUM!</v>
      </c>
      <c r="L671" s="14" t="str">
        <f>IFERROR(VLOOKUP($K$4:$K$772,TABLAREF!$A$1:$C$4,3,1),"SIN DATO")</f>
        <v>SIN DATO</v>
      </c>
    </row>
    <row r="672" spans="1:12" x14ac:dyDescent="0.25">
      <c r="A672" t="s">
        <v>881</v>
      </c>
      <c r="B672" s="6">
        <v>78</v>
      </c>
      <c r="C672">
        <v>2</v>
      </c>
      <c r="D672" s="1">
        <v>0</v>
      </c>
      <c r="E672" s="24">
        <v>0</v>
      </c>
      <c r="F672" s="20">
        <v>0</v>
      </c>
      <c r="G672" s="55"/>
      <c r="H672" s="21">
        <v>217</v>
      </c>
      <c r="I672" s="22">
        <v>82</v>
      </c>
      <c r="J672" s="19" t="e">
        <f t="shared" si="20"/>
        <v>#NUM!</v>
      </c>
      <c r="K672" s="19" t="e">
        <f t="shared" si="21"/>
        <v>#NUM!</v>
      </c>
      <c r="L672" s="14" t="str">
        <f>IFERROR(VLOOKUP($K$4:$K$772,TABLAREF!$A$1:$C$4,3,1),"SIN DATO")</f>
        <v>SIN DATO</v>
      </c>
    </row>
    <row r="673" spans="1:12" x14ac:dyDescent="0.25">
      <c r="A673" t="s">
        <v>2932</v>
      </c>
      <c r="B673" s="6">
        <v>45</v>
      </c>
      <c r="C673">
        <v>2</v>
      </c>
      <c r="D673" s="1">
        <v>0</v>
      </c>
      <c r="E673" s="24">
        <v>0</v>
      </c>
      <c r="F673" s="20">
        <v>0</v>
      </c>
      <c r="G673" s="55">
        <v>120</v>
      </c>
      <c r="H673" s="21">
        <v>203</v>
      </c>
      <c r="I673" s="22">
        <v>53</v>
      </c>
      <c r="J673" s="19">
        <f t="shared" si="20"/>
        <v>6.3487870343812531</v>
      </c>
      <c r="K673" s="19">
        <f t="shared" si="21"/>
        <v>6</v>
      </c>
      <c r="L673" s="14" t="str">
        <f>IFERROR(VLOOKUP($K$4:$K$772,TABLAREF!$A$1:$C$4,3,1),"SIN DATO")</f>
        <v>LATENTE</v>
      </c>
    </row>
    <row r="674" spans="1:12" x14ac:dyDescent="0.25">
      <c r="A674" t="s">
        <v>2933</v>
      </c>
      <c r="B674" s="6">
        <v>65</v>
      </c>
      <c r="C674">
        <v>1</v>
      </c>
      <c r="D674" s="1">
        <v>0</v>
      </c>
      <c r="E674" s="24">
        <v>0</v>
      </c>
      <c r="F674" s="20">
        <v>0</v>
      </c>
      <c r="G674" s="55">
        <v>130</v>
      </c>
      <c r="H674" s="21">
        <v>217</v>
      </c>
      <c r="I674" s="22">
        <v>41</v>
      </c>
      <c r="J674" s="19">
        <f t="shared" si="20"/>
        <v>18.270826507274329</v>
      </c>
      <c r="K674" s="19">
        <f t="shared" si="21"/>
        <v>18</v>
      </c>
      <c r="L674" s="14" t="str">
        <f>IFERROR(VLOOKUP($K$4:$K$772,TABLAREF!$A$1:$C$4,3,1),"SIN DATO")</f>
        <v>INTERMEDIO</v>
      </c>
    </row>
    <row r="675" spans="1:12" x14ac:dyDescent="0.25">
      <c r="A675" t="s">
        <v>2934</v>
      </c>
      <c r="B675" s="6">
        <v>60</v>
      </c>
      <c r="C675">
        <v>1</v>
      </c>
      <c r="D675" s="1">
        <v>0</v>
      </c>
      <c r="E675" s="24">
        <v>0</v>
      </c>
      <c r="F675" s="20">
        <v>0</v>
      </c>
      <c r="G675" s="49">
        <v>120</v>
      </c>
      <c r="H675" s="21">
        <v>239</v>
      </c>
      <c r="I675" s="22">
        <v>55</v>
      </c>
      <c r="J675" s="19">
        <f t="shared" si="20"/>
        <v>10.804143582647319</v>
      </c>
      <c r="K675" s="19">
        <f t="shared" si="21"/>
        <v>11</v>
      </c>
      <c r="L675" s="14" t="str">
        <f>IFERROR(VLOOKUP($K$4:$K$772,TABLAREF!$A$1:$C$4,3,1),"SIN DATO")</f>
        <v>INTERMEDIO</v>
      </c>
    </row>
    <row r="676" spans="1:12" x14ac:dyDescent="0.25">
      <c r="A676" t="s">
        <v>895</v>
      </c>
      <c r="B676" s="6">
        <v>53</v>
      </c>
      <c r="C676">
        <v>2</v>
      </c>
      <c r="D676" s="1">
        <v>0</v>
      </c>
      <c r="E676" s="24">
        <v>0</v>
      </c>
      <c r="F676" s="20">
        <v>0</v>
      </c>
      <c r="G676" s="49">
        <v>130</v>
      </c>
      <c r="H676" s="21">
        <v>190</v>
      </c>
      <c r="I676" s="22">
        <v>59</v>
      </c>
      <c r="J676" s="19">
        <f t="shared" si="20"/>
        <v>9.0068423706024312</v>
      </c>
      <c r="K676" s="19">
        <f t="shared" si="21"/>
        <v>9</v>
      </c>
      <c r="L676" s="14" t="str">
        <f>IFERROR(VLOOKUP($K$4:$K$772,TABLAREF!$A$1:$C$4,3,1),"SIN DATO")</f>
        <v>LATENTE</v>
      </c>
    </row>
    <row r="677" spans="1:12" x14ac:dyDescent="0.25">
      <c r="A677" t="s">
        <v>2935</v>
      </c>
      <c r="B677" s="6">
        <v>47</v>
      </c>
      <c r="C677">
        <v>2</v>
      </c>
      <c r="D677" s="1">
        <v>0</v>
      </c>
      <c r="E677" s="24">
        <v>0</v>
      </c>
      <c r="F677" s="20">
        <v>0</v>
      </c>
      <c r="G677" s="55">
        <v>120</v>
      </c>
      <c r="H677" s="21">
        <v>149</v>
      </c>
      <c r="I677" s="22">
        <v>53</v>
      </c>
      <c r="J677" s="19">
        <f t="shared" si="20"/>
        <v>4.4256326120643896</v>
      </c>
      <c r="K677" s="19">
        <f t="shared" si="21"/>
        <v>4</v>
      </c>
      <c r="L677" s="14" t="str">
        <f>IFERROR(VLOOKUP($K$4:$K$772,TABLAREF!$A$1:$C$4,3,1),"SIN DATO")</f>
        <v>LATENTE</v>
      </c>
    </row>
    <row r="678" spans="1:12" x14ac:dyDescent="0.25">
      <c r="A678" t="s">
        <v>2936</v>
      </c>
      <c r="B678" s="6">
        <v>91</v>
      </c>
      <c r="C678">
        <v>2</v>
      </c>
      <c r="D678" s="1">
        <v>0</v>
      </c>
      <c r="E678" s="24">
        <v>0</v>
      </c>
      <c r="F678" s="20">
        <v>0</v>
      </c>
      <c r="G678" s="49">
        <v>120</v>
      </c>
      <c r="H678" s="21">
        <v>204</v>
      </c>
      <c r="I678" s="22">
        <v>50</v>
      </c>
      <c r="J678" s="19">
        <f t="shared" si="20"/>
        <v>54.699938751826238</v>
      </c>
      <c r="K678" s="19">
        <f t="shared" si="21"/>
        <v>55</v>
      </c>
      <c r="L678" s="14" t="str">
        <f>IFERROR(VLOOKUP($K$4:$K$772,TABLAREF!$A$1:$C$4,3,1),"SIN DATO")</f>
        <v>MUY ALTO</v>
      </c>
    </row>
    <row r="679" spans="1:12" x14ac:dyDescent="0.25">
      <c r="A679" t="s">
        <v>2937</v>
      </c>
      <c r="B679" s="6">
        <v>75</v>
      </c>
      <c r="C679">
        <v>2</v>
      </c>
      <c r="D679" s="1">
        <v>0</v>
      </c>
      <c r="E679" s="24">
        <v>0</v>
      </c>
      <c r="F679" s="20">
        <v>0</v>
      </c>
      <c r="G679" s="55"/>
      <c r="H679" s="21">
        <v>999</v>
      </c>
      <c r="I679" s="22"/>
      <c r="J679" s="19" t="e">
        <f t="shared" si="20"/>
        <v>#NUM!</v>
      </c>
      <c r="K679" s="19" t="e">
        <f t="shared" si="21"/>
        <v>#NUM!</v>
      </c>
      <c r="L679" s="14" t="str">
        <f>IFERROR(VLOOKUP($K$4:$K$772,TABLAREF!$A$1:$C$4,3,1),"SIN DATO")</f>
        <v>SIN DATO</v>
      </c>
    </row>
    <row r="680" spans="1:12" x14ac:dyDescent="0.25">
      <c r="A680" t="s">
        <v>772</v>
      </c>
      <c r="B680" s="6">
        <v>66</v>
      </c>
      <c r="C680">
        <v>2</v>
      </c>
      <c r="D680" s="1">
        <v>0</v>
      </c>
      <c r="E680" s="24">
        <v>0</v>
      </c>
      <c r="F680" s="20">
        <v>0</v>
      </c>
      <c r="G680" s="49">
        <v>120</v>
      </c>
      <c r="H680" s="21">
        <v>169</v>
      </c>
      <c r="I680" s="22">
        <v>50</v>
      </c>
      <c r="J680" s="19">
        <f t="shared" si="20"/>
        <v>18.116533325345095</v>
      </c>
      <c r="K680" s="19">
        <f t="shared" si="21"/>
        <v>18</v>
      </c>
      <c r="L680" s="14" t="str">
        <f>IFERROR(VLOOKUP($K$4:$K$772,TABLAREF!$A$1:$C$4,3,1),"SIN DATO")</f>
        <v>INTERMEDIO</v>
      </c>
    </row>
    <row r="681" spans="1:12" x14ac:dyDescent="0.25">
      <c r="A681" t="s">
        <v>2938</v>
      </c>
      <c r="B681" s="6">
        <v>74</v>
      </c>
      <c r="C681">
        <v>2</v>
      </c>
      <c r="D681" s="1">
        <v>0</v>
      </c>
      <c r="E681" s="24">
        <v>1</v>
      </c>
      <c r="F681" s="20">
        <v>0</v>
      </c>
      <c r="G681" s="49"/>
      <c r="H681" s="21">
        <v>219</v>
      </c>
      <c r="I681" s="22">
        <v>47</v>
      </c>
      <c r="J681" s="19" t="e">
        <f t="shared" si="20"/>
        <v>#NUM!</v>
      </c>
      <c r="K681" s="19" t="e">
        <f t="shared" si="21"/>
        <v>#NUM!</v>
      </c>
      <c r="L681" s="14" t="str">
        <f>IFERROR(VLOOKUP($K$4:$K$772,TABLAREF!$A$1:$C$4,3,1),"SIN DATO")</f>
        <v>SIN DATO</v>
      </c>
    </row>
    <row r="682" spans="1:12" x14ac:dyDescent="0.25">
      <c r="A682" t="s">
        <v>2939</v>
      </c>
      <c r="B682" s="6">
        <v>77</v>
      </c>
      <c r="C682">
        <v>1</v>
      </c>
      <c r="D682" s="1">
        <v>0</v>
      </c>
      <c r="E682" s="24">
        <v>0</v>
      </c>
      <c r="F682" s="20">
        <v>0</v>
      </c>
      <c r="G682" s="55"/>
      <c r="H682" s="21">
        <v>999</v>
      </c>
      <c r="I682" s="22"/>
      <c r="J682" s="19" t="e">
        <f t="shared" si="20"/>
        <v>#NUM!</v>
      </c>
      <c r="K682" s="19" t="e">
        <f t="shared" si="21"/>
        <v>#NUM!</v>
      </c>
      <c r="L682" s="14" t="str">
        <f>IFERROR(VLOOKUP($K$4:$K$772,TABLAREF!$A$1:$C$4,3,1),"SIN DATO")</f>
        <v>SIN DATO</v>
      </c>
    </row>
    <row r="683" spans="1:12" x14ac:dyDescent="0.25">
      <c r="A683" t="s">
        <v>2940</v>
      </c>
      <c r="B683" s="6">
        <v>73</v>
      </c>
      <c r="C683">
        <v>1</v>
      </c>
      <c r="D683" s="1">
        <v>0</v>
      </c>
      <c r="E683" s="24">
        <v>0</v>
      </c>
      <c r="F683" s="20">
        <v>0</v>
      </c>
      <c r="G683" s="55">
        <v>120</v>
      </c>
      <c r="H683" s="21">
        <v>290</v>
      </c>
      <c r="I683" s="22">
        <v>34</v>
      </c>
      <c r="J683" s="19">
        <f t="shared" si="20"/>
        <v>31.423511833553707</v>
      </c>
      <c r="K683" s="19">
        <f t="shared" si="21"/>
        <v>31</v>
      </c>
      <c r="L683" s="14" t="str">
        <f>IFERROR(VLOOKUP($K$4:$K$772,TABLAREF!$A$1:$C$4,3,1),"SIN DATO")</f>
        <v>MUY ALTO</v>
      </c>
    </row>
    <row r="684" spans="1:12" x14ac:dyDescent="0.25">
      <c r="A684" t="s">
        <v>2941</v>
      </c>
      <c r="B684" s="6">
        <v>61</v>
      </c>
      <c r="C684">
        <v>2</v>
      </c>
      <c r="D684" s="1">
        <v>0</v>
      </c>
      <c r="E684" s="24">
        <v>0</v>
      </c>
      <c r="F684" s="20">
        <v>0</v>
      </c>
      <c r="G684" s="49"/>
      <c r="H684" s="21">
        <v>999</v>
      </c>
      <c r="I684" s="22"/>
      <c r="J684" s="19" t="e">
        <f t="shared" si="20"/>
        <v>#NUM!</v>
      </c>
      <c r="K684" s="19" t="e">
        <f t="shared" si="21"/>
        <v>#NUM!</v>
      </c>
      <c r="L684" s="14" t="str">
        <f>IFERROR(VLOOKUP($K$4:$K$772,TABLAREF!$A$1:$C$4,3,1),"SIN DATO")</f>
        <v>SIN DATO</v>
      </c>
    </row>
    <row r="685" spans="1:12" x14ac:dyDescent="0.25">
      <c r="A685" t="s">
        <v>2942</v>
      </c>
      <c r="B685" s="6">
        <v>60</v>
      </c>
      <c r="C685">
        <v>2</v>
      </c>
      <c r="D685" s="1">
        <v>0</v>
      </c>
      <c r="E685" s="24">
        <v>0</v>
      </c>
      <c r="F685" s="20">
        <v>0</v>
      </c>
      <c r="G685" s="49"/>
      <c r="H685" s="21">
        <v>999</v>
      </c>
      <c r="I685" s="22"/>
      <c r="J685" s="19" t="e">
        <f t="shared" si="20"/>
        <v>#NUM!</v>
      </c>
      <c r="K685" s="19" t="e">
        <f t="shared" si="21"/>
        <v>#NUM!</v>
      </c>
      <c r="L685" s="14" t="str">
        <f>IFERROR(VLOOKUP($K$4:$K$772,TABLAREF!$A$1:$C$4,3,1),"SIN DATO")</f>
        <v>SIN DATO</v>
      </c>
    </row>
    <row r="686" spans="1:12" x14ac:dyDescent="0.25">
      <c r="A686" t="s">
        <v>2943</v>
      </c>
      <c r="B686" s="6">
        <v>55</v>
      </c>
      <c r="C686">
        <v>1</v>
      </c>
      <c r="D686" s="1">
        <v>0</v>
      </c>
      <c r="E686" s="24">
        <v>0</v>
      </c>
      <c r="F686" s="20">
        <v>0</v>
      </c>
      <c r="G686" s="49"/>
      <c r="H686" s="21">
        <v>999</v>
      </c>
      <c r="I686" s="22"/>
      <c r="J686" s="19" t="e">
        <f t="shared" si="20"/>
        <v>#NUM!</v>
      </c>
      <c r="K686" s="19" t="e">
        <f t="shared" si="21"/>
        <v>#NUM!</v>
      </c>
      <c r="L686" s="14" t="str">
        <f>IFERROR(VLOOKUP($K$4:$K$772,TABLAREF!$A$1:$C$4,3,1),"SIN DATO")</f>
        <v>SIN DATO</v>
      </c>
    </row>
    <row r="687" spans="1:12" x14ac:dyDescent="0.25">
      <c r="A687" t="s">
        <v>1315</v>
      </c>
      <c r="B687" s="6">
        <v>55</v>
      </c>
      <c r="C687">
        <v>2</v>
      </c>
      <c r="D687" s="1">
        <v>0</v>
      </c>
      <c r="E687" s="24">
        <v>0</v>
      </c>
      <c r="F687" s="20">
        <v>0</v>
      </c>
      <c r="G687" s="49">
        <v>120</v>
      </c>
      <c r="H687" s="21">
        <v>223</v>
      </c>
      <c r="I687" s="22">
        <v>49</v>
      </c>
      <c r="J687" s="19">
        <f t="shared" si="20"/>
        <v>13.651653940922849</v>
      </c>
      <c r="K687" s="19">
        <f t="shared" si="21"/>
        <v>14</v>
      </c>
      <c r="L687" s="14" t="str">
        <f>IFERROR(VLOOKUP($K$4:$K$772,TABLAREF!$A$1:$C$4,3,1),"SIN DATO")</f>
        <v>INTERMEDIO</v>
      </c>
    </row>
    <row r="688" spans="1:12" x14ac:dyDescent="0.25">
      <c r="A688" t="s">
        <v>1316</v>
      </c>
      <c r="B688" s="6">
        <v>56</v>
      </c>
      <c r="C688">
        <v>2</v>
      </c>
      <c r="D688" s="1">
        <v>0</v>
      </c>
      <c r="E688" s="24">
        <v>0</v>
      </c>
      <c r="F688" s="20">
        <v>0</v>
      </c>
      <c r="G688" s="49"/>
      <c r="H688" s="21">
        <v>129</v>
      </c>
      <c r="I688" s="22">
        <v>48</v>
      </c>
      <c r="J688" s="19" t="e">
        <f t="shared" si="20"/>
        <v>#NUM!</v>
      </c>
      <c r="K688" s="19" t="e">
        <f t="shared" si="21"/>
        <v>#NUM!</v>
      </c>
      <c r="L688" s="14" t="str">
        <f>IFERROR(VLOOKUP($K$4:$K$772,TABLAREF!$A$1:$C$4,3,1),"SIN DATO")</f>
        <v>SIN DATO</v>
      </c>
    </row>
    <row r="689" spans="1:12" x14ac:dyDescent="0.25">
      <c r="A689" t="s">
        <v>2944</v>
      </c>
      <c r="B689" s="6">
        <v>47</v>
      </c>
      <c r="C689">
        <v>1</v>
      </c>
      <c r="D689" s="1">
        <v>0</v>
      </c>
      <c r="E689" s="24">
        <v>0</v>
      </c>
      <c r="F689" s="20">
        <v>0</v>
      </c>
      <c r="G689" s="49">
        <v>120</v>
      </c>
      <c r="H689" s="21">
        <v>217</v>
      </c>
      <c r="I689" s="22">
        <v>60</v>
      </c>
      <c r="J689" s="19">
        <f t="shared" si="20"/>
        <v>4.0406280654542881</v>
      </c>
      <c r="K689" s="19">
        <f t="shared" si="21"/>
        <v>4</v>
      </c>
      <c r="L689" s="14" t="str">
        <f>IFERROR(VLOOKUP($K$4:$K$772,TABLAREF!$A$1:$C$4,3,1),"SIN DATO")</f>
        <v>LATENTE</v>
      </c>
    </row>
    <row r="690" spans="1:12" x14ac:dyDescent="0.25">
      <c r="A690" t="s">
        <v>2945</v>
      </c>
      <c r="B690" s="6">
        <v>58</v>
      </c>
      <c r="C690">
        <v>2</v>
      </c>
      <c r="D690" s="1">
        <v>0</v>
      </c>
      <c r="E690" s="24">
        <v>1</v>
      </c>
      <c r="F690" s="20">
        <v>0</v>
      </c>
      <c r="G690" s="49">
        <v>120</v>
      </c>
      <c r="H690" s="21">
        <v>999</v>
      </c>
      <c r="I690" s="22"/>
      <c r="J690" s="19" t="e">
        <f t="shared" si="20"/>
        <v>#DIV/0!</v>
      </c>
      <c r="K690" s="19" t="e">
        <f t="shared" si="21"/>
        <v>#DIV/0!</v>
      </c>
      <c r="L690" s="14" t="str">
        <f>IFERROR(VLOOKUP($K$4:$K$772,TABLAREF!$A$1:$C$4,3,1),"SIN DATO")</f>
        <v>SIN DATO</v>
      </c>
    </row>
    <row r="691" spans="1:12" x14ac:dyDescent="0.25">
      <c r="A691" t="s">
        <v>2946</v>
      </c>
      <c r="B691" s="6">
        <v>66</v>
      </c>
      <c r="C691">
        <v>2</v>
      </c>
      <c r="D691" s="1">
        <v>0</v>
      </c>
      <c r="E691" s="24">
        <v>1</v>
      </c>
      <c r="F691" s="20">
        <v>0</v>
      </c>
      <c r="G691" s="49"/>
      <c r="H691" s="21">
        <v>179</v>
      </c>
      <c r="I691" s="22">
        <v>59</v>
      </c>
      <c r="J691" s="19" t="e">
        <f t="shared" si="20"/>
        <v>#NUM!</v>
      </c>
      <c r="K691" s="19" t="e">
        <f t="shared" si="21"/>
        <v>#NUM!</v>
      </c>
      <c r="L691" s="14" t="str">
        <f>IFERROR(VLOOKUP($K$4:$K$772,TABLAREF!$A$1:$C$4,3,1),"SIN DATO")</f>
        <v>SIN DATO</v>
      </c>
    </row>
    <row r="692" spans="1:12" x14ac:dyDescent="0.25">
      <c r="A692" t="s">
        <v>2947</v>
      </c>
      <c r="B692" s="6">
        <v>52</v>
      </c>
      <c r="C692">
        <v>1</v>
      </c>
      <c r="D692" s="1">
        <v>0</v>
      </c>
      <c r="E692" s="24">
        <v>1</v>
      </c>
      <c r="F692" s="20">
        <v>0</v>
      </c>
      <c r="G692" s="49">
        <v>100</v>
      </c>
      <c r="H692" s="21">
        <v>234</v>
      </c>
      <c r="I692" s="22">
        <v>37</v>
      </c>
      <c r="J692" s="19">
        <f t="shared" si="20"/>
        <v>12.121402224733025</v>
      </c>
      <c r="K692" s="19">
        <f t="shared" si="21"/>
        <v>12</v>
      </c>
      <c r="L692" s="14" t="str">
        <f>IFERROR(VLOOKUP($K$4:$K$772,TABLAREF!$A$1:$C$4,3,1),"SIN DATO")</f>
        <v>INTERMEDIO</v>
      </c>
    </row>
    <row r="693" spans="1:12" x14ac:dyDescent="0.25">
      <c r="A693" t="s">
        <v>756</v>
      </c>
      <c r="B693" s="6">
        <v>63</v>
      </c>
      <c r="C693">
        <v>1</v>
      </c>
      <c r="D693" s="1">
        <v>0</v>
      </c>
      <c r="E693" s="24">
        <v>0</v>
      </c>
      <c r="F693" s="20">
        <v>0</v>
      </c>
      <c r="G693" s="49">
        <v>120</v>
      </c>
      <c r="H693" s="21">
        <v>999</v>
      </c>
      <c r="I693" s="22"/>
      <c r="J693" s="19" t="e">
        <f t="shared" si="20"/>
        <v>#DIV/0!</v>
      </c>
      <c r="K693" s="19" t="e">
        <f t="shared" si="21"/>
        <v>#DIV/0!</v>
      </c>
      <c r="L693" s="14" t="str">
        <f>IFERROR(VLOOKUP($K$4:$K$772,TABLAREF!$A$1:$C$4,3,1),"SIN DATO")</f>
        <v>SIN DATO</v>
      </c>
    </row>
    <row r="694" spans="1:12" x14ac:dyDescent="0.25">
      <c r="A694" t="s">
        <v>2948</v>
      </c>
      <c r="B694" s="6">
        <v>62</v>
      </c>
      <c r="C694">
        <v>1</v>
      </c>
      <c r="D694" s="1">
        <v>0</v>
      </c>
      <c r="E694" s="24">
        <v>0</v>
      </c>
      <c r="F694" s="20">
        <v>0</v>
      </c>
      <c r="G694" s="49">
        <v>120</v>
      </c>
      <c r="H694" s="21">
        <v>999</v>
      </c>
      <c r="I694" s="22"/>
      <c r="J694" s="19" t="e">
        <f t="shared" si="20"/>
        <v>#DIV/0!</v>
      </c>
      <c r="K694" s="19" t="e">
        <f t="shared" si="21"/>
        <v>#DIV/0!</v>
      </c>
      <c r="L694" s="14" t="str">
        <f>IFERROR(VLOOKUP($K$4:$K$772,TABLAREF!$A$1:$C$4,3,1),"SIN DATO")</f>
        <v>SIN DATO</v>
      </c>
    </row>
    <row r="695" spans="1:12" x14ac:dyDescent="0.25">
      <c r="A695" t="s">
        <v>897</v>
      </c>
      <c r="B695" s="6">
        <v>58</v>
      </c>
      <c r="C695">
        <v>2</v>
      </c>
      <c r="D695" s="1">
        <v>0</v>
      </c>
      <c r="E695" s="24">
        <v>1</v>
      </c>
      <c r="F695" s="20">
        <v>0</v>
      </c>
      <c r="G695" s="50">
        <v>110</v>
      </c>
      <c r="H695" s="21">
        <v>999</v>
      </c>
      <c r="I695" s="22"/>
      <c r="J695" s="19" t="e">
        <f t="shared" si="20"/>
        <v>#DIV/0!</v>
      </c>
      <c r="K695" s="19" t="e">
        <f t="shared" si="21"/>
        <v>#DIV/0!</v>
      </c>
      <c r="L695" s="14" t="str">
        <f>IFERROR(VLOOKUP($K$4:$K$772,TABLAREF!$A$1:$C$4,3,1),"SIN DATO")</f>
        <v>SIN DATO</v>
      </c>
    </row>
    <row r="696" spans="1:12" x14ac:dyDescent="0.25">
      <c r="A696" t="s">
        <v>2949</v>
      </c>
      <c r="B696" s="6">
        <v>82</v>
      </c>
      <c r="C696">
        <v>2</v>
      </c>
      <c r="D696" s="1">
        <v>0</v>
      </c>
      <c r="E696" s="24">
        <v>1</v>
      </c>
      <c r="F696" s="20">
        <v>0</v>
      </c>
      <c r="G696" s="50"/>
      <c r="H696" s="21">
        <v>999</v>
      </c>
      <c r="I696" s="22"/>
      <c r="J696" s="19" t="e">
        <f t="shared" si="20"/>
        <v>#NUM!</v>
      </c>
      <c r="K696" s="19" t="e">
        <f t="shared" si="21"/>
        <v>#NUM!</v>
      </c>
      <c r="L696" s="14" t="str">
        <f>IFERROR(VLOOKUP($K$4:$K$772,TABLAREF!$A$1:$C$4,3,1),"SIN DATO")</f>
        <v>SIN DATO</v>
      </c>
    </row>
    <row r="697" spans="1:12" x14ac:dyDescent="0.25">
      <c r="A697" t="s">
        <v>737</v>
      </c>
      <c r="B697" s="6">
        <v>56</v>
      </c>
      <c r="C697">
        <v>2</v>
      </c>
      <c r="D697" s="1">
        <v>0</v>
      </c>
      <c r="E697" s="24">
        <v>0</v>
      </c>
      <c r="F697" s="20">
        <v>0</v>
      </c>
      <c r="G697" s="50">
        <v>110</v>
      </c>
      <c r="H697" s="21">
        <v>168</v>
      </c>
      <c r="I697" s="22">
        <v>60</v>
      </c>
      <c r="J697" s="19">
        <f t="shared" si="20"/>
        <v>6.7225329334919532</v>
      </c>
      <c r="K697" s="19">
        <f t="shared" si="21"/>
        <v>7</v>
      </c>
      <c r="L697" s="14" t="str">
        <f>IFERROR(VLOOKUP($K$4:$K$772,TABLAREF!$A$1:$C$4,3,1),"SIN DATO")</f>
        <v>LATENTE</v>
      </c>
    </row>
    <row r="698" spans="1:12" x14ac:dyDescent="0.25">
      <c r="A698" t="s">
        <v>2950</v>
      </c>
      <c r="B698" s="6">
        <v>54</v>
      </c>
      <c r="C698">
        <v>2</v>
      </c>
      <c r="D698" s="1">
        <v>0</v>
      </c>
      <c r="E698" s="24">
        <v>0</v>
      </c>
      <c r="F698" s="20">
        <v>0</v>
      </c>
      <c r="G698" s="50">
        <v>100</v>
      </c>
      <c r="H698" s="21">
        <v>206</v>
      </c>
      <c r="I698" s="22">
        <v>41</v>
      </c>
      <c r="J698" s="19">
        <f t="shared" si="20"/>
        <v>11.019279331944098</v>
      </c>
      <c r="K698" s="19">
        <f t="shared" si="21"/>
        <v>11</v>
      </c>
      <c r="L698" s="14" t="str">
        <f>IFERROR(VLOOKUP($K$4:$K$772,TABLAREF!$A$1:$C$4,3,1),"SIN DATO")</f>
        <v>INTERMEDIO</v>
      </c>
    </row>
    <row r="699" spans="1:12" x14ac:dyDescent="0.25">
      <c r="A699" t="s">
        <v>752</v>
      </c>
      <c r="B699" s="6">
        <v>82</v>
      </c>
      <c r="C699">
        <v>2</v>
      </c>
      <c r="D699" s="1">
        <v>0</v>
      </c>
      <c r="E699" s="24">
        <v>0</v>
      </c>
      <c r="F699" s="20">
        <v>0</v>
      </c>
      <c r="G699" s="50">
        <v>110</v>
      </c>
      <c r="H699" s="21">
        <v>189</v>
      </c>
      <c r="I699" s="22">
        <v>46</v>
      </c>
      <c r="J699" s="19">
        <f t="shared" si="20"/>
        <v>39.884361556867354</v>
      </c>
      <c r="K699" s="19">
        <f t="shared" si="21"/>
        <v>40</v>
      </c>
      <c r="L699" s="14" t="str">
        <f>IFERROR(VLOOKUP($K$4:$K$772,TABLAREF!$A$1:$C$4,3,1),"SIN DATO")</f>
        <v>MUY ALTO</v>
      </c>
    </row>
    <row r="700" spans="1:12" x14ac:dyDescent="0.25">
      <c r="A700" t="s">
        <v>2951</v>
      </c>
      <c r="B700" s="6">
        <v>57</v>
      </c>
      <c r="C700">
        <v>2</v>
      </c>
      <c r="D700" s="1">
        <v>0</v>
      </c>
      <c r="E700" s="24">
        <v>0</v>
      </c>
      <c r="F700" s="20">
        <v>0</v>
      </c>
      <c r="G700" s="50"/>
      <c r="H700" s="21">
        <v>999</v>
      </c>
      <c r="I700" s="22"/>
      <c r="J700" s="19" t="e">
        <f t="shared" si="20"/>
        <v>#NUM!</v>
      </c>
      <c r="K700" s="19" t="e">
        <f t="shared" si="21"/>
        <v>#NUM!</v>
      </c>
      <c r="L700" s="14" t="str">
        <f>IFERROR(VLOOKUP($K$4:$K$772,TABLAREF!$A$1:$C$4,3,1),"SIN DATO")</f>
        <v>SIN DATO</v>
      </c>
    </row>
    <row r="701" spans="1:12" x14ac:dyDescent="0.25">
      <c r="A701" t="s">
        <v>2952</v>
      </c>
      <c r="B701" s="6">
        <v>55</v>
      </c>
      <c r="C701">
        <v>1</v>
      </c>
      <c r="D701" s="1">
        <v>0</v>
      </c>
      <c r="E701" s="24">
        <v>0</v>
      </c>
      <c r="F701" s="20">
        <v>0</v>
      </c>
      <c r="G701" s="50">
        <v>120</v>
      </c>
      <c r="H701" s="21">
        <v>227</v>
      </c>
      <c r="I701" s="22">
        <v>52</v>
      </c>
      <c r="J701" s="19">
        <f t="shared" si="20"/>
        <v>8.6184203612106778</v>
      </c>
      <c r="K701" s="19">
        <f t="shared" si="21"/>
        <v>9</v>
      </c>
      <c r="L701" s="14" t="str">
        <f>IFERROR(VLOOKUP($K$4:$K$772,TABLAREF!$A$1:$C$4,3,1),"SIN DATO")</f>
        <v>LATENTE</v>
      </c>
    </row>
    <row r="702" spans="1:12" x14ac:dyDescent="0.25">
      <c r="A702" t="s">
        <v>2953</v>
      </c>
      <c r="B702" s="6">
        <v>67</v>
      </c>
      <c r="C702">
        <v>2</v>
      </c>
      <c r="D702" s="1">
        <v>0</v>
      </c>
      <c r="E702" s="24">
        <v>0</v>
      </c>
      <c r="F702" s="20">
        <v>0</v>
      </c>
      <c r="G702" s="50">
        <v>130</v>
      </c>
      <c r="H702" s="21">
        <v>999</v>
      </c>
      <c r="I702" s="22"/>
      <c r="J702" s="19" t="e">
        <f t="shared" si="20"/>
        <v>#DIV/0!</v>
      </c>
      <c r="K702" s="19" t="e">
        <f t="shared" si="21"/>
        <v>#DIV/0!</v>
      </c>
      <c r="L702" s="14" t="str">
        <f>IFERROR(VLOOKUP($K$4:$K$772,TABLAREF!$A$1:$C$4,3,1),"SIN DATO")</f>
        <v>SIN DATO</v>
      </c>
    </row>
    <row r="703" spans="1:12" x14ac:dyDescent="0.25">
      <c r="A703" t="s">
        <v>900</v>
      </c>
      <c r="B703" s="6">
        <v>73</v>
      </c>
      <c r="C703">
        <v>1</v>
      </c>
      <c r="D703" s="1">
        <v>0</v>
      </c>
      <c r="E703" s="24">
        <v>0</v>
      </c>
      <c r="F703" s="20">
        <v>0</v>
      </c>
      <c r="G703" s="50">
        <v>130</v>
      </c>
      <c r="H703" s="21">
        <v>999</v>
      </c>
      <c r="I703" s="22"/>
      <c r="J703" s="19" t="e">
        <f t="shared" si="20"/>
        <v>#DIV/0!</v>
      </c>
      <c r="K703" s="19" t="e">
        <f t="shared" si="21"/>
        <v>#DIV/0!</v>
      </c>
      <c r="L703" s="14" t="str">
        <f>IFERROR(VLOOKUP($K$4:$K$772,TABLAREF!$A$1:$C$4,3,1),"SIN DATO")</f>
        <v>SIN DATO</v>
      </c>
    </row>
    <row r="704" spans="1:12" x14ac:dyDescent="0.25">
      <c r="A704" t="s">
        <v>2954</v>
      </c>
      <c r="B704" s="6">
        <v>51</v>
      </c>
      <c r="C704">
        <v>1</v>
      </c>
      <c r="D704" s="1">
        <v>0</v>
      </c>
      <c r="E704" s="24">
        <v>0</v>
      </c>
      <c r="F704" s="20">
        <v>0</v>
      </c>
      <c r="G704" s="50">
        <v>130</v>
      </c>
      <c r="H704" s="21">
        <v>999</v>
      </c>
      <c r="I704" s="22"/>
      <c r="J704" s="19" t="e">
        <f t="shared" si="20"/>
        <v>#DIV/0!</v>
      </c>
      <c r="K704" s="19" t="e">
        <f t="shared" si="21"/>
        <v>#DIV/0!</v>
      </c>
      <c r="L704" s="14" t="str">
        <f>IFERROR(VLOOKUP($K$4:$K$772,TABLAREF!$A$1:$C$4,3,1),"SIN DATO")</f>
        <v>SIN DATO</v>
      </c>
    </row>
    <row r="705" spans="1:12" x14ac:dyDescent="0.25">
      <c r="A705" t="s">
        <v>2955</v>
      </c>
      <c r="B705" s="6">
        <v>53</v>
      </c>
      <c r="C705">
        <v>2</v>
      </c>
      <c r="D705" s="1">
        <v>0</v>
      </c>
      <c r="E705" s="24">
        <v>1</v>
      </c>
      <c r="F705" s="20">
        <v>0</v>
      </c>
      <c r="G705" s="50">
        <v>130</v>
      </c>
      <c r="H705" s="21">
        <v>999</v>
      </c>
      <c r="I705" s="22"/>
      <c r="J705" s="19" t="e">
        <f t="shared" si="20"/>
        <v>#DIV/0!</v>
      </c>
      <c r="K705" s="19" t="e">
        <f t="shared" si="21"/>
        <v>#DIV/0!</v>
      </c>
      <c r="L705" s="14" t="str">
        <f>IFERROR(VLOOKUP($K$4:$K$772,TABLAREF!$A$1:$C$4,3,1),"SIN DATO")</f>
        <v>SIN DATO</v>
      </c>
    </row>
    <row r="706" spans="1:12" x14ac:dyDescent="0.25">
      <c r="A706" t="s">
        <v>2956</v>
      </c>
      <c r="B706" s="6">
        <v>54</v>
      </c>
      <c r="C706">
        <v>2</v>
      </c>
      <c r="D706" s="1">
        <v>0</v>
      </c>
      <c r="E706" s="24">
        <v>0</v>
      </c>
      <c r="F706" s="20">
        <v>0</v>
      </c>
      <c r="G706" s="50">
        <v>120</v>
      </c>
      <c r="H706" s="21">
        <v>999</v>
      </c>
      <c r="I706" s="22"/>
      <c r="J706" s="19" t="e">
        <f t="shared" si="20"/>
        <v>#DIV/0!</v>
      </c>
      <c r="K706" s="19" t="e">
        <f t="shared" si="21"/>
        <v>#DIV/0!</v>
      </c>
      <c r="L706" s="14" t="str">
        <f>IFERROR(VLOOKUP($K$4:$K$772,TABLAREF!$A$1:$C$4,3,1),"SIN DATO")</f>
        <v>SIN DATO</v>
      </c>
    </row>
    <row r="707" spans="1:12" x14ac:dyDescent="0.25">
      <c r="A707" t="s">
        <v>2957</v>
      </c>
      <c r="B707" s="6">
        <v>56</v>
      </c>
      <c r="C707">
        <v>2</v>
      </c>
      <c r="D707" s="1">
        <v>0</v>
      </c>
      <c r="E707" s="24">
        <v>0</v>
      </c>
      <c r="F707" s="20">
        <v>0</v>
      </c>
      <c r="G707" s="49">
        <v>120</v>
      </c>
      <c r="H707" s="21">
        <v>135</v>
      </c>
      <c r="I707" s="22">
        <v>55</v>
      </c>
      <c r="J707" s="19">
        <f t="shared" si="20"/>
        <v>6.5202762958378795</v>
      </c>
      <c r="K707" s="19">
        <f t="shared" si="21"/>
        <v>7</v>
      </c>
      <c r="L707" s="14" t="str">
        <f>IFERROR(VLOOKUP($K$4:$K$772,TABLAREF!$A$1:$C$4,3,1),"SIN DATO")</f>
        <v>LATENTE</v>
      </c>
    </row>
    <row r="708" spans="1:12" x14ac:dyDescent="0.25">
      <c r="A708" t="s">
        <v>2958</v>
      </c>
      <c r="B708" s="6">
        <v>57</v>
      </c>
      <c r="C708">
        <v>1</v>
      </c>
      <c r="D708" s="1">
        <v>0</v>
      </c>
      <c r="E708" s="24">
        <v>1</v>
      </c>
      <c r="F708" s="20">
        <v>0</v>
      </c>
      <c r="G708" s="49">
        <v>120</v>
      </c>
      <c r="H708" s="21">
        <v>999</v>
      </c>
      <c r="I708" s="22"/>
      <c r="J708" s="19" t="e">
        <f t="shared" si="20"/>
        <v>#DIV/0!</v>
      </c>
      <c r="K708" s="19" t="e">
        <f t="shared" si="21"/>
        <v>#DIV/0!</v>
      </c>
      <c r="L708" s="14" t="str">
        <f>IFERROR(VLOOKUP($K$4:$K$772,TABLAREF!$A$1:$C$4,3,1),"SIN DATO")</f>
        <v>SIN DATO</v>
      </c>
    </row>
    <row r="709" spans="1:12" x14ac:dyDescent="0.25">
      <c r="A709" t="s">
        <v>2959</v>
      </c>
      <c r="B709" s="6">
        <v>60</v>
      </c>
      <c r="C709">
        <v>2</v>
      </c>
      <c r="D709" s="1">
        <v>0</v>
      </c>
      <c r="E709" s="24">
        <v>1</v>
      </c>
      <c r="F709" s="20">
        <v>0</v>
      </c>
      <c r="G709" s="49">
        <v>110</v>
      </c>
      <c r="H709" s="21">
        <v>999</v>
      </c>
      <c r="I709" s="22"/>
      <c r="J709" s="19" t="e">
        <f t="shared" ref="J709:J766" si="22">100*(1-EXP(-EXP((LN(10)-(15.5305+(28.4441*(1-C709))+(-1.4792*LN(B709))+(0*LN(B709)*LN(B709))+(-14.4588*LN(B709)*(1-C709))+(1.8515*LN(B709)*LN(B709)*(1-C709))+(-0.9119*LN(G709))+(-0.2767*D709)+(-0.7181*LN((H709* 0.02586)/ (I709* 0.02586)))+(-0.1759*E709)+(-0.1999*E709*(1-C709))+(-0.5865*F709)+(0*F709*C709)))/(EXP(0.9145)*EXP(-0.2784*(15.5305+(28.4441*(1-C709))+(-1.4792*LN(B709))+(0*LN(B709)*LN(B709))+(-14.4588*LN(B709)*(1-C709))+(1.8515*LN(B709)*LN(B709)*(1-C709))+(-0.9119*LN(G709))+(-0.2767*D709)+(-0.7181*LN((H709* 0.02586)/ (I709* 0.02586)))+(-0.1759*E709)+(-0.1999*E709*(1-C709))+(-0.5865*F709)+(0*F709*C709)))))))</f>
        <v>#DIV/0!</v>
      </c>
      <c r="K709" s="19" t="e">
        <f t="shared" ref="K709:K772" si="23">ROUND(J709,0)</f>
        <v>#DIV/0!</v>
      </c>
      <c r="L709" s="14" t="str">
        <f>IFERROR(VLOOKUP($K$4:$K$772,TABLAREF!$A$1:$C$4,3,1),"SIN DATO")</f>
        <v>SIN DATO</v>
      </c>
    </row>
    <row r="710" spans="1:12" x14ac:dyDescent="0.25">
      <c r="A710" t="s">
        <v>2960</v>
      </c>
      <c r="B710" s="6">
        <v>95</v>
      </c>
      <c r="C710">
        <v>1</v>
      </c>
      <c r="D710" s="1">
        <v>0</v>
      </c>
      <c r="E710" s="24">
        <v>1</v>
      </c>
      <c r="F710" s="20">
        <v>0</v>
      </c>
      <c r="G710" s="49">
        <v>110</v>
      </c>
      <c r="H710" s="21">
        <v>224</v>
      </c>
      <c r="I710" s="22">
        <v>38</v>
      </c>
      <c r="J710" s="19">
        <f t="shared" si="22"/>
        <v>38.856243935870026</v>
      </c>
      <c r="K710" s="19">
        <f t="shared" si="23"/>
        <v>39</v>
      </c>
      <c r="L710" s="14" t="str">
        <f>IFERROR(VLOOKUP($K$4:$K$772,TABLAREF!$A$1:$C$4,3,1),"SIN DATO")</f>
        <v>MUY ALTO</v>
      </c>
    </row>
    <row r="711" spans="1:12" x14ac:dyDescent="0.25">
      <c r="A711" t="s">
        <v>755</v>
      </c>
      <c r="B711" s="6">
        <v>74</v>
      </c>
      <c r="C711">
        <v>1</v>
      </c>
      <c r="D711" s="1">
        <v>0</v>
      </c>
      <c r="E711" s="24">
        <v>0</v>
      </c>
      <c r="F711" s="20">
        <v>0</v>
      </c>
      <c r="G711" s="49">
        <v>120</v>
      </c>
      <c r="H711" s="21">
        <v>233</v>
      </c>
      <c r="I711" s="22">
        <v>54</v>
      </c>
      <c r="J711" s="19">
        <f t="shared" si="22"/>
        <v>17.555407769305063</v>
      </c>
      <c r="K711" s="19">
        <f t="shared" si="23"/>
        <v>18</v>
      </c>
      <c r="L711" s="14" t="str">
        <f>IFERROR(VLOOKUP($K$4:$K$772,TABLAREF!$A$1:$C$4,3,1),"SIN DATO")</f>
        <v>INTERMEDIO</v>
      </c>
    </row>
    <row r="712" spans="1:12" x14ac:dyDescent="0.25">
      <c r="A712" t="s">
        <v>740</v>
      </c>
      <c r="B712" s="6">
        <v>62</v>
      </c>
      <c r="C712">
        <v>2</v>
      </c>
      <c r="D712" s="1">
        <v>0</v>
      </c>
      <c r="E712" s="24">
        <v>0</v>
      </c>
      <c r="F712" s="20">
        <v>0</v>
      </c>
      <c r="G712" s="49">
        <v>130</v>
      </c>
      <c r="H712" s="21">
        <v>230</v>
      </c>
      <c r="I712" s="22">
        <v>50</v>
      </c>
      <c r="J712" s="19">
        <f t="shared" si="22"/>
        <v>22.013993323856383</v>
      </c>
      <c r="K712" s="19">
        <f t="shared" si="23"/>
        <v>22</v>
      </c>
      <c r="L712" s="14" t="str">
        <f>IFERROR(VLOOKUP($K$4:$K$772,TABLAREF!$A$1:$C$4,3,1),"SIN DATO")</f>
        <v>ALTO</v>
      </c>
    </row>
    <row r="713" spans="1:12" x14ac:dyDescent="0.25">
      <c r="A713" t="s">
        <v>1317</v>
      </c>
      <c r="B713" s="6">
        <v>58</v>
      </c>
      <c r="C713">
        <v>2</v>
      </c>
      <c r="D713">
        <v>0</v>
      </c>
      <c r="E713" s="24">
        <v>0</v>
      </c>
      <c r="F713" s="20">
        <v>0</v>
      </c>
      <c r="G713" s="49">
        <v>130</v>
      </c>
      <c r="H713" s="21">
        <v>206</v>
      </c>
      <c r="I713" s="22">
        <v>46.9</v>
      </c>
      <c r="J713" s="19">
        <f t="shared" si="22"/>
        <v>17.2125157433216</v>
      </c>
      <c r="K713" s="19">
        <f t="shared" si="23"/>
        <v>17</v>
      </c>
      <c r="L713" s="14" t="str">
        <f>IFERROR(VLOOKUP($K$4:$K$772,TABLAREF!$A$1:$C$4,3,1),"SIN DATO")</f>
        <v>INTERMEDIO</v>
      </c>
    </row>
    <row r="714" spans="1:12" x14ac:dyDescent="0.25">
      <c r="A714" t="s">
        <v>1318</v>
      </c>
      <c r="B714" s="6">
        <v>81</v>
      </c>
      <c r="C714">
        <v>1</v>
      </c>
      <c r="D714" s="1">
        <v>0</v>
      </c>
      <c r="E714" s="24">
        <v>0</v>
      </c>
      <c r="F714" s="20">
        <v>0</v>
      </c>
      <c r="G714" s="49">
        <v>130</v>
      </c>
      <c r="H714" s="21">
        <v>999</v>
      </c>
      <c r="I714" s="22"/>
      <c r="J714" s="19" t="e">
        <f t="shared" si="22"/>
        <v>#DIV/0!</v>
      </c>
      <c r="K714" s="19" t="e">
        <f t="shared" si="23"/>
        <v>#DIV/0!</v>
      </c>
      <c r="L714" s="14" t="str">
        <f>IFERROR(VLOOKUP($K$4:$K$772,TABLAREF!$A$1:$C$4,3,1),"SIN DATO")</f>
        <v>SIN DATO</v>
      </c>
    </row>
    <row r="715" spans="1:12" x14ac:dyDescent="0.25">
      <c r="A715" t="s">
        <v>2961</v>
      </c>
      <c r="B715" s="6">
        <v>80</v>
      </c>
      <c r="C715">
        <v>2</v>
      </c>
      <c r="D715" s="1">
        <v>0</v>
      </c>
      <c r="E715" s="24">
        <v>0</v>
      </c>
      <c r="F715" s="20">
        <v>0</v>
      </c>
      <c r="G715" s="49">
        <v>130</v>
      </c>
      <c r="H715" s="21">
        <v>999</v>
      </c>
      <c r="I715" s="22"/>
      <c r="J715" s="19" t="e">
        <f t="shared" si="22"/>
        <v>#DIV/0!</v>
      </c>
      <c r="K715" s="19" t="e">
        <f t="shared" si="23"/>
        <v>#DIV/0!</v>
      </c>
      <c r="L715" s="14" t="str">
        <f>IFERROR(VLOOKUP($K$4:$K$772,TABLAREF!$A$1:$C$4,3,1),"SIN DATO")</f>
        <v>SIN DATO</v>
      </c>
    </row>
    <row r="716" spans="1:12" x14ac:dyDescent="0.25">
      <c r="A716" t="s">
        <v>2962</v>
      </c>
      <c r="B716" s="6">
        <v>68</v>
      </c>
      <c r="C716">
        <v>2</v>
      </c>
      <c r="D716" s="1">
        <v>0</v>
      </c>
      <c r="E716" s="24">
        <v>1</v>
      </c>
      <c r="F716" s="20">
        <v>0</v>
      </c>
      <c r="G716" s="49">
        <v>110</v>
      </c>
      <c r="H716" s="21">
        <v>999</v>
      </c>
      <c r="I716" s="22"/>
      <c r="J716" s="19" t="e">
        <f t="shared" si="22"/>
        <v>#DIV/0!</v>
      </c>
      <c r="K716" s="19" t="e">
        <f t="shared" si="23"/>
        <v>#DIV/0!</v>
      </c>
      <c r="L716" s="14" t="str">
        <f>IFERROR(VLOOKUP($K$4:$K$772,TABLAREF!$A$1:$C$4,3,1),"SIN DATO")</f>
        <v>SIN DATO</v>
      </c>
    </row>
    <row r="717" spans="1:12" x14ac:dyDescent="0.25">
      <c r="A717" t="s">
        <v>764</v>
      </c>
      <c r="B717" s="6">
        <v>72</v>
      </c>
      <c r="C717">
        <v>2</v>
      </c>
      <c r="D717" s="1">
        <v>0</v>
      </c>
      <c r="E717" s="24">
        <v>0</v>
      </c>
      <c r="F717" s="20">
        <v>0</v>
      </c>
      <c r="G717" s="49">
        <v>130</v>
      </c>
      <c r="H717" s="21">
        <v>273</v>
      </c>
      <c r="I717" s="22">
        <v>49</v>
      </c>
      <c r="J717" s="19">
        <f t="shared" si="22"/>
        <v>38.795390596111275</v>
      </c>
      <c r="K717" s="19">
        <f t="shared" si="23"/>
        <v>39</v>
      </c>
      <c r="L717" s="14" t="str">
        <f>IFERROR(VLOOKUP($K$4:$K$772,TABLAREF!$A$1:$C$4,3,1),"SIN DATO")</f>
        <v>MUY ALTO</v>
      </c>
    </row>
    <row r="718" spans="1:12" x14ac:dyDescent="0.25">
      <c r="A718" t="s">
        <v>773</v>
      </c>
      <c r="B718" s="6">
        <v>83</v>
      </c>
      <c r="C718">
        <v>2</v>
      </c>
      <c r="D718" s="1">
        <v>0</v>
      </c>
      <c r="E718" s="24">
        <v>0</v>
      </c>
      <c r="F718" s="20">
        <v>0</v>
      </c>
      <c r="G718" s="49">
        <v>130</v>
      </c>
      <c r="H718" s="21">
        <v>275</v>
      </c>
      <c r="I718" s="22">
        <v>45</v>
      </c>
      <c r="J718" s="19">
        <f t="shared" si="22"/>
        <v>55.842651751976135</v>
      </c>
      <c r="K718" s="19">
        <f t="shared" si="23"/>
        <v>56</v>
      </c>
      <c r="L718" s="14" t="str">
        <f>IFERROR(VLOOKUP($K$4:$K$772,TABLAREF!$A$1:$C$4,3,1),"SIN DATO")</f>
        <v>MUY ALTO</v>
      </c>
    </row>
    <row r="719" spans="1:12" x14ac:dyDescent="0.25">
      <c r="A719" t="s">
        <v>2963</v>
      </c>
      <c r="B719" s="6">
        <v>56</v>
      </c>
      <c r="C719">
        <v>2</v>
      </c>
      <c r="D719" s="1">
        <v>0</v>
      </c>
      <c r="E719" s="24">
        <v>1</v>
      </c>
      <c r="F719" s="20">
        <v>0</v>
      </c>
      <c r="G719" s="49">
        <v>120</v>
      </c>
      <c r="H719" s="21">
        <v>164</v>
      </c>
      <c r="I719" s="22">
        <v>30</v>
      </c>
      <c r="J719" s="19">
        <f t="shared" si="22"/>
        <v>16.968918238774734</v>
      </c>
      <c r="K719" s="19">
        <f t="shared" si="23"/>
        <v>17</v>
      </c>
      <c r="L719" s="14" t="str">
        <f>IFERROR(VLOOKUP($K$4:$K$772,TABLAREF!$A$1:$C$4,3,1),"SIN DATO")</f>
        <v>INTERMEDIO</v>
      </c>
    </row>
    <row r="720" spans="1:12" x14ac:dyDescent="0.25">
      <c r="A720" t="s">
        <v>796</v>
      </c>
      <c r="B720" s="6">
        <v>60</v>
      </c>
      <c r="C720">
        <v>1</v>
      </c>
      <c r="D720">
        <v>0</v>
      </c>
      <c r="E720" s="24">
        <v>0</v>
      </c>
      <c r="F720" s="20">
        <v>0</v>
      </c>
      <c r="G720" s="49">
        <v>130</v>
      </c>
      <c r="H720" s="21">
        <v>191</v>
      </c>
      <c r="I720" s="22">
        <v>37</v>
      </c>
      <c r="J720" s="19">
        <f t="shared" si="22"/>
        <v>14.924178685587119</v>
      </c>
      <c r="K720" s="19">
        <f t="shared" si="23"/>
        <v>15</v>
      </c>
      <c r="L720" s="14" t="str">
        <f>IFERROR(VLOOKUP($K$4:$K$772,TABLAREF!$A$1:$C$4,3,1),"SIN DATO")</f>
        <v>INTERMEDIO</v>
      </c>
    </row>
    <row r="721" spans="1:12" x14ac:dyDescent="0.25">
      <c r="A721" t="s">
        <v>794</v>
      </c>
      <c r="B721" s="6">
        <v>52</v>
      </c>
      <c r="C721">
        <v>2</v>
      </c>
      <c r="D721">
        <v>0</v>
      </c>
      <c r="E721" s="24">
        <v>0</v>
      </c>
      <c r="F721" s="20">
        <v>0</v>
      </c>
      <c r="G721" s="49">
        <v>130</v>
      </c>
      <c r="H721" s="21">
        <v>999</v>
      </c>
      <c r="I721" s="22"/>
      <c r="J721" s="19" t="e">
        <f t="shared" si="22"/>
        <v>#DIV/0!</v>
      </c>
      <c r="K721" s="19" t="e">
        <f t="shared" si="23"/>
        <v>#DIV/0!</v>
      </c>
      <c r="L721" s="14" t="str">
        <f>IFERROR(VLOOKUP($K$4:$K$772,TABLAREF!$A$1:$C$4,3,1),"SIN DATO")</f>
        <v>SIN DATO</v>
      </c>
    </row>
    <row r="722" spans="1:12" x14ac:dyDescent="0.25">
      <c r="A722" t="s">
        <v>2964</v>
      </c>
      <c r="B722" s="6">
        <v>65</v>
      </c>
      <c r="C722">
        <v>2</v>
      </c>
      <c r="D722">
        <v>0</v>
      </c>
      <c r="E722" s="24">
        <v>1</v>
      </c>
      <c r="F722" s="20">
        <v>0</v>
      </c>
      <c r="G722" s="49">
        <v>130</v>
      </c>
      <c r="H722" s="21">
        <v>192</v>
      </c>
      <c r="I722" s="22">
        <v>28</v>
      </c>
      <c r="J722" s="19">
        <f t="shared" si="22"/>
        <v>33.79103063668699</v>
      </c>
      <c r="K722" s="19">
        <f t="shared" si="23"/>
        <v>34</v>
      </c>
      <c r="L722" s="14" t="str">
        <f>IFERROR(VLOOKUP($K$4:$K$772,TABLAREF!$A$1:$C$4,3,1),"SIN DATO")</f>
        <v>MUY ALTO</v>
      </c>
    </row>
    <row r="723" spans="1:12" x14ac:dyDescent="0.25">
      <c r="A723" t="s">
        <v>901</v>
      </c>
      <c r="B723" s="6">
        <v>52</v>
      </c>
      <c r="C723">
        <v>2</v>
      </c>
      <c r="D723">
        <v>0</v>
      </c>
      <c r="E723" s="24">
        <v>0</v>
      </c>
      <c r="F723" s="20">
        <v>0</v>
      </c>
      <c r="G723" s="49">
        <v>120</v>
      </c>
      <c r="H723" s="21">
        <v>999</v>
      </c>
      <c r="I723" s="22"/>
      <c r="J723" s="19" t="e">
        <f t="shared" si="22"/>
        <v>#DIV/0!</v>
      </c>
      <c r="K723" s="19" t="e">
        <f t="shared" si="23"/>
        <v>#DIV/0!</v>
      </c>
      <c r="L723" s="14" t="str">
        <f>IFERROR(VLOOKUP($K$4:$K$772,TABLAREF!$A$1:$C$4,3,1),"SIN DATO")</f>
        <v>SIN DATO</v>
      </c>
    </row>
    <row r="724" spans="1:12" x14ac:dyDescent="0.25">
      <c r="A724" t="s">
        <v>1319</v>
      </c>
      <c r="B724" s="6">
        <v>76</v>
      </c>
      <c r="C724">
        <v>2</v>
      </c>
      <c r="D724">
        <v>0</v>
      </c>
      <c r="E724" s="24">
        <v>0</v>
      </c>
      <c r="F724" s="20">
        <v>0</v>
      </c>
      <c r="G724" s="49">
        <v>120</v>
      </c>
      <c r="H724" s="21">
        <v>156</v>
      </c>
      <c r="I724" s="22">
        <v>57</v>
      </c>
      <c r="J724" s="19">
        <f t="shared" si="22"/>
        <v>24.952101849805462</v>
      </c>
      <c r="K724" s="19">
        <f t="shared" si="23"/>
        <v>25</v>
      </c>
      <c r="L724" s="14" t="str">
        <f>IFERROR(VLOOKUP($K$4:$K$772,TABLAREF!$A$1:$C$4,3,1),"SIN DATO")</f>
        <v>MUY ALTO</v>
      </c>
    </row>
    <row r="725" spans="1:12" x14ac:dyDescent="0.25">
      <c r="A725" t="s">
        <v>1320</v>
      </c>
      <c r="B725" s="6">
        <v>46</v>
      </c>
      <c r="C725">
        <v>2</v>
      </c>
      <c r="D725">
        <v>0</v>
      </c>
      <c r="E725" s="24">
        <v>0</v>
      </c>
      <c r="F725" s="20">
        <v>0</v>
      </c>
      <c r="G725" s="49">
        <v>120</v>
      </c>
      <c r="H725" s="21">
        <v>999</v>
      </c>
      <c r="I725" s="22"/>
      <c r="J725" s="19" t="e">
        <f t="shared" si="22"/>
        <v>#DIV/0!</v>
      </c>
      <c r="K725" s="19" t="e">
        <f t="shared" si="23"/>
        <v>#DIV/0!</v>
      </c>
      <c r="L725" s="14" t="str">
        <f>IFERROR(VLOOKUP($K$4:$K$772,TABLAREF!$A$1:$C$4,3,1),"SIN DATO")</f>
        <v>SIN DATO</v>
      </c>
    </row>
    <row r="726" spans="1:12" x14ac:dyDescent="0.25">
      <c r="A726" t="s">
        <v>2965</v>
      </c>
      <c r="B726" s="6">
        <v>73</v>
      </c>
      <c r="C726">
        <v>2</v>
      </c>
      <c r="D726">
        <v>0</v>
      </c>
      <c r="E726" s="24">
        <v>0</v>
      </c>
      <c r="F726" s="20">
        <v>0</v>
      </c>
      <c r="G726" s="49">
        <v>130</v>
      </c>
      <c r="H726" s="21">
        <v>999</v>
      </c>
      <c r="I726" s="22"/>
      <c r="J726" s="19" t="e">
        <f t="shared" si="22"/>
        <v>#DIV/0!</v>
      </c>
      <c r="K726" s="19" t="e">
        <f t="shared" si="23"/>
        <v>#DIV/0!</v>
      </c>
      <c r="L726" s="14" t="str">
        <f>IFERROR(VLOOKUP($K$4:$K$772,TABLAREF!$A$1:$C$4,3,1),"SIN DATO")</f>
        <v>SIN DATO</v>
      </c>
    </row>
    <row r="727" spans="1:12" x14ac:dyDescent="0.25">
      <c r="A727" t="s">
        <v>2966</v>
      </c>
      <c r="B727" s="6">
        <v>56</v>
      </c>
      <c r="C727">
        <v>1</v>
      </c>
      <c r="D727">
        <v>0</v>
      </c>
      <c r="E727" s="24">
        <v>1</v>
      </c>
      <c r="F727" s="20">
        <v>0</v>
      </c>
      <c r="G727" s="49">
        <v>130</v>
      </c>
      <c r="H727" s="21">
        <v>999</v>
      </c>
      <c r="I727" s="22"/>
      <c r="J727" s="19" t="e">
        <f t="shared" si="22"/>
        <v>#DIV/0!</v>
      </c>
      <c r="K727" s="19" t="e">
        <f t="shared" si="23"/>
        <v>#DIV/0!</v>
      </c>
      <c r="L727" s="14" t="str">
        <f>IFERROR(VLOOKUP($K$4:$K$772,TABLAREF!$A$1:$C$4,3,1),"SIN DATO")</f>
        <v>SIN DATO</v>
      </c>
    </row>
    <row r="728" spans="1:12" x14ac:dyDescent="0.25">
      <c r="A728" t="s">
        <v>2967</v>
      </c>
      <c r="B728" s="6">
        <v>57</v>
      </c>
      <c r="C728">
        <v>2</v>
      </c>
      <c r="D728">
        <v>0</v>
      </c>
      <c r="E728" s="24">
        <v>1</v>
      </c>
      <c r="F728" s="20">
        <v>0</v>
      </c>
      <c r="G728" s="49">
        <v>130</v>
      </c>
      <c r="H728" s="21">
        <v>999</v>
      </c>
      <c r="I728" s="22"/>
      <c r="J728" s="19" t="e">
        <f t="shared" si="22"/>
        <v>#DIV/0!</v>
      </c>
      <c r="K728" s="19" t="e">
        <f t="shared" si="23"/>
        <v>#DIV/0!</v>
      </c>
      <c r="L728" s="14" t="str">
        <f>IFERROR(VLOOKUP($K$4:$K$772,TABLAREF!$A$1:$C$4,3,1),"SIN DATO")</f>
        <v>SIN DATO</v>
      </c>
    </row>
    <row r="729" spans="1:12" x14ac:dyDescent="0.25">
      <c r="A729" t="s">
        <v>2968</v>
      </c>
      <c r="B729" s="6">
        <v>54</v>
      </c>
      <c r="C729">
        <v>2</v>
      </c>
      <c r="D729">
        <v>0</v>
      </c>
      <c r="E729" s="24">
        <v>0</v>
      </c>
      <c r="F729" s="20">
        <v>0</v>
      </c>
      <c r="G729" s="49">
        <v>130</v>
      </c>
      <c r="H729" s="21">
        <v>999</v>
      </c>
      <c r="I729" s="22"/>
      <c r="J729" s="19" t="e">
        <f t="shared" si="22"/>
        <v>#DIV/0!</v>
      </c>
      <c r="K729" s="19" t="e">
        <f t="shared" si="23"/>
        <v>#DIV/0!</v>
      </c>
      <c r="L729" s="14" t="str">
        <f>IFERROR(VLOOKUP($K$4:$K$772,TABLAREF!$A$1:$C$4,3,1),"SIN DATO")</f>
        <v>SIN DATO</v>
      </c>
    </row>
    <row r="730" spans="1:12" x14ac:dyDescent="0.25">
      <c r="A730" t="s">
        <v>2969</v>
      </c>
      <c r="B730" s="6">
        <v>81</v>
      </c>
      <c r="C730">
        <v>2</v>
      </c>
      <c r="D730">
        <v>0</v>
      </c>
      <c r="E730" s="24">
        <v>0</v>
      </c>
      <c r="F730" s="20">
        <v>0</v>
      </c>
      <c r="G730" s="49">
        <v>140</v>
      </c>
      <c r="H730" s="21">
        <v>999</v>
      </c>
      <c r="I730" s="22"/>
      <c r="J730" s="19" t="e">
        <f t="shared" si="22"/>
        <v>#DIV/0!</v>
      </c>
      <c r="K730" s="19" t="e">
        <f t="shared" si="23"/>
        <v>#DIV/0!</v>
      </c>
      <c r="L730" s="14" t="str">
        <f>IFERROR(VLOOKUP($K$4:$K$772,TABLAREF!$A$1:$C$4,3,1),"SIN DATO")</f>
        <v>SIN DATO</v>
      </c>
    </row>
    <row r="731" spans="1:12" x14ac:dyDescent="0.25">
      <c r="A731" t="s">
        <v>2970</v>
      </c>
      <c r="B731" s="6">
        <v>52</v>
      </c>
      <c r="C731">
        <v>2</v>
      </c>
      <c r="D731">
        <v>0</v>
      </c>
      <c r="E731" s="24">
        <v>1</v>
      </c>
      <c r="F731" s="20">
        <v>0</v>
      </c>
      <c r="G731" s="49">
        <v>120</v>
      </c>
      <c r="H731" s="21">
        <v>999</v>
      </c>
      <c r="I731" s="22"/>
      <c r="J731" s="19" t="e">
        <f t="shared" si="22"/>
        <v>#DIV/0!</v>
      </c>
      <c r="K731" s="19" t="e">
        <f t="shared" si="23"/>
        <v>#DIV/0!</v>
      </c>
      <c r="L731" s="14" t="str">
        <f>IFERROR(VLOOKUP($K$4:$K$772,TABLAREF!$A$1:$C$4,3,1),"SIN DATO")</f>
        <v>SIN DATO</v>
      </c>
    </row>
    <row r="732" spans="1:12" x14ac:dyDescent="0.25">
      <c r="A732" t="s">
        <v>2971</v>
      </c>
      <c r="B732" s="6">
        <v>58</v>
      </c>
      <c r="C732">
        <v>2</v>
      </c>
      <c r="D732">
        <v>0</v>
      </c>
      <c r="E732" s="24">
        <v>1</v>
      </c>
      <c r="F732" s="20">
        <v>1</v>
      </c>
      <c r="G732" s="49">
        <v>120</v>
      </c>
      <c r="H732" s="21">
        <v>999</v>
      </c>
      <c r="I732" s="22"/>
      <c r="J732" s="19" t="e">
        <f t="shared" si="22"/>
        <v>#DIV/0!</v>
      </c>
      <c r="K732" s="19" t="e">
        <f t="shared" si="23"/>
        <v>#DIV/0!</v>
      </c>
      <c r="L732" s="14" t="str">
        <f>IFERROR(VLOOKUP($K$4:$K$772,TABLAREF!$A$1:$C$4,3,1),"SIN DATO")</f>
        <v>SIN DATO</v>
      </c>
    </row>
    <row r="733" spans="1:12" x14ac:dyDescent="0.25">
      <c r="A733" t="s">
        <v>2972</v>
      </c>
      <c r="B733" s="6">
        <v>58</v>
      </c>
      <c r="C733">
        <v>2</v>
      </c>
      <c r="D733">
        <v>0</v>
      </c>
      <c r="E733" s="24">
        <v>0</v>
      </c>
      <c r="F733" s="20">
        <v>0</v>
      </c>
      <c r="G733" s="49">
        <v>120</v>
      </c>
      <c r="H733" s="21">
        <v>999</v>
      </c>
      <c r="I733" s="22"/>
      <c r="J733" s="19" t="e">
        <f t="shared" si="22"/>
        <v>#DIV/0!</v>
      </c>
      <c r="K733" s="19" t="e">
        <f t="shared" si="23"/>
        <v>#DIV/0!</v>
      </c>
      <c r="L733" s="14" t="str">
        <f>IFERROR(VLOOKUP($K$4:$K$772,TABLAREF!$A$1:$C$4,3,1),"SIN DATO")</f>
        <v>SIN DATO</v>
      </c>
    </row>
    <row r="734" spans="1:12" x14ac:dyDescent="0.25">
      <c r="A734" t="s">
        <v>2973</v>
      </c>
      <c r="B734" s="6">
        <v>66</v>
      </c>
      <c r="C734">
        <v>2</v>
      </c>
      <c r="D734">
        <v>0</v>
      </c>
      <c r="E734" s="24">
        <v>0</v>
      </c>
      <c r="F734" s="20">
        <v>0</v>
      </c>
      <c r="G734" s="49">
        <v>130</v>
      </c>
      <c r="H734" s="21">
        <v>999</v>
      </c>
      <c r="I734" s="22"/>
      <c r="J734" s="19" t="e">
        <f t="shared" si="22"/>
        <v>#DIV/0!</v>
      </c>
      <c r="K734" s="19" t="e">
        <f t="shared" si="23"/>
        <v>#DIV/0!</v>
      </c>
      <c r="L734" s="14" t="str">
        <f>IFERROR(VLOOKUP($K$4:$K$772,TABLAREF!$A$1:$C$4,3,1),"SIN DATO")</f>
        <v>SIN DATO</v>
      </c>
    </row>
    <row r="735" spans="1:12" x14ac:dyDescent="0.25">
      <c r="A735" t="s">
        <v>2974</v>
      </c>
      <c r="B735" s="6">
        <v>63</v>
      </c>
      <c r="C735">
        <v>2</v>
      </c>
      <c r="D735">
        <v>0</v>
      </c>
      <c r="E735" s="24">
        <v>0</v>
      </c>
      <c r="F735" s="20">
        <v>1</v>
      </c>
      <c r="G735" s="49">
        <v>130</v>
      </c>
      <c r="H735" s="21">
        <v>999</v>
      </c>
      <c r="I735" s="22"/>
      <c r="J735" s="19" t="e">
        <f t="shared" si="22"/>
        <v>#DIV/0!</v>
      </c>
      <c r="K735" s="19" t="e">
        <f t="shared" si="23"/>
        <v>#DIV/0!</v>
      </c>
      <c r="L735" s="14" t="str">
        <f>IFERROR(VLOOKUP($K$4:$K$772,TABLAREF!$A$1:$C$4,3,1),"SIN DATO")</f>
        <v>SIN DATO</v>
      </c>
    </row>
    <row r="736" spans="1:12" x14ac:dyDescent="0.25">
      <c r="A736" t="s">
        <v>2975</v>
      </c>
      <c r="B736" s="6">
        <v>79</v>
      </c>
      <c r="C736">
        <v>1</v>
      </c>
      <c r="D736">
        <v>0</v>
      </c>
      <c r="E736" s="24">
        <v>1</v>
      </c>
      <c r="F736" s="20">
        <v>1</v>
      </c>
      <c r="G736" s="49">
        <v>120</v>
      </c>
      <c r="H736" s="21">
        <v>999</v>
      </c>
      <c r="I736" s="22"/>
      <c r="J736" s="19" t="e">
        <f t="shared" si="22"/>
        <v>#DIV/0!</v>
      </c>
      <c r="K736" s="19" t="e">
        <f t="shared" si="23"/>
        <v>#DIV/0!</v>
      </c>
      <c r="L736" s="14" t="str">
        <f>IFERROR(VLOOKUP($K$4:$K$772,TABLAREF!$A$1:$C$4,3,1),"SIN DATO")</f>
        <v>SIN DATO</v>
      </c>
    </row>
    <row r="737" spans="1:12" x14ac:dyDescent="0.25">
      <c r="A737" t="s">
        <v>2976</v>
      </c>
      <c r="B737" s="6">
        <v>52</v>
      </c>
      <c r="C737">
        <v>2</v>
      </c>
      <c r="D737">
        <v>0</v>
      </c>
      <c r="E737" s="24">
        <v>0</v>
      </c>
      <c r="F737" s="20">
        <v>0</v>
      </c>
      <c r="G737" s="49">
        <v>110</v>
      </c>
      <c r="H737" s="21">
        <v>240</v>
      </c>
      <c r="I737" s="22">
        <v>44.7</v>
      </c>
      <c r="J737" s="19">
        <f t="shared" si="22"/>
        <v>12.397362429879877</v>
      </c>
      <c r="K737" s="19">
        <f t="shared" si="23"/>
        <v>12</v>
      </c>
      <c r="L737" s="14" t="str">
        <f>IFERROR(VLOOKUP($K$4:$K$772,TABLAREF!$A$1:$C$4,3,1),"SIN DATO")</f>
        <v>INTERMEDIO</v>
      </c>
    </row>
    <row r="738" spans="1:12" x14ac:dyDescent="0.25">
      <c r="A738" t="s">
        <v>1323</v>
      </c>
      <c r="B738" s="6">
        <v>75</v>
      </c>
      <c r="C738">
        <v>2</v>
      </c>
      <c r="D738">
        <v>0</v>
      </c>
      <c r="E738" s="24">
        <v>0</v>
      </c>
      <c r="F738" s="20">
        <v>1</v>
      </c>
      <c r="G738" s="49">
        <v>120</v>
      </c>
      <c r="H738" s="21">
        <v>159</v>
      </c>
      <c r="I738" s="22">
        <v>33</v>
      </c>
      <c r="J738" s="19">
        <f t="shared" si="22"/>
        <v>56.435217351496483</v>
      </c>
      <c r="K738" s="19">
        <f t="shared" si="23"/>
        <v>56</v>
      </c>
      <c r="L738" s="14" t="str">
        <f>IFERROR(VLOOKUP($K$4:$K$772,TABLAREF!$A$1:$C$4,3,1),"SIN DATO")</f>
        <v>MUY ALTO</v>
      </c>
    </row>
    <row r="739" spans="1:12" x14ac:dyDescent="0.25">
      <c r="A739" t="s">
        <v>2977</v>
      </c>
      <c r="B739" s="6">
        <v>70</v>
      </c>
      <c r="C739">
        <v>2</v>
      </c>
      <c r="D739">
        <v>0</v>
      </c>
      <c r="E739" s="24">
        <v>0</v>
      </c>
      <c r="F739" s="20">
        <v>0</v>
      </c>
      <c r="G739" s="49">
        <v>120</v>
      </c>
      <c r="H739" s="21">
        <v>223</v>
      </c>
      <c r="I739" s="22">
        <v>34</v>
      </c>
      <c r="J739" s="19">
        <f t="shared" si="22"/>
        <v>37.606472409610866</v>
      </c>
      <c r="K739" s="19">
        <f t="shared" si="23"/>
        <v>38</v>
      </c>
      <c r="L739" s="14" t="str">
        <f>IFERROR(VLOOKUP($K$4:$K$772,TABLAREF!$A$1:$C$4,3,1),"SIN DATO")</f>
        <v>MUY ALTO</v>
      </c>
    </row>
    <row r="740" spans="1:12" x14ac:dyDescent="0.25">
      <c r="A740" t="s">
        <v>1324</v>
      </c>
      <c r="B740" s="6">
        <v>49</v>
      </c>
      <c r="C740">
        <v>1</v>
      </c>
      <c r="D740">
        <v>0</v>
      </c>
      <c r="E740" s="24">
        <v>0</v>
      </c>
      <c r="F740" s="20">
        <v>0</v>
      </c>
      <c r="G740" s="49">
        <v>120</v>
      </c>
      <c r="H740" s="21">
        <v>200</v>
      </c>
      <c r="I740" s="22">
        <v>40</v>
      </c>
      <c r="J740" s="19">
        <f t="shared" si="22"/>
        <v>7.4944540795071291</v>
      </c>
      <c r="K740" s="19">
        <f t="shared" si="23"/>
        <v>7</v>
      </c>
      <c r="L740" s="14" t="str">
        <f>IFERROR(VLOOKUP($K$4:$K$772,TABLAREF!$A$1:$C$4,3,1),"SIN DATO")</f>
        <v>LATENTE</v>
      </c>
    </row>
    <row r="741" spans="1:12" x14ac:dyDescent="0.25">
      <c r="A741" t="s">
        <v>1325</v>
      </c>
      <c r="B741" s="6">
        <v>88</v>
      </c>
      <c r="C741">
        <v>2</v>
      </c>
      <c r="D741">
        <v>0</v>
      </c>
      <c r="E741" s="24">
        <v>0</v>
      </c>
      <c r="F741" s="20">
        <v>0</v>
      </c>
      <c r="G741" s="49">
        <v>130</v>
      </c>
      <c r="H741" s="21">
        <v>213</v>
      </c>
      <c r="I741" s="22">
        <v>45</v>
      </c>
      <c r="J741" s="19">
        <f t="shared" si="22"/>
        <v>56.493736836300926</v>
      </c>
      <c r="K741" s="19">
        <f t="shared" si="23"/>
        <v>56</v>
      </c>
      <c r="L741" s="14" t="str">
        <f>IFERROR(VLOOKUP($K$4:$K$772,TABLAREF!$A$1:$C$4,3,1),"SIN DATO")</f>
        <v>MUY ALTO</v>
      </c>
    </row>
    <row r="742" spans="1:12" x14ac:dyDescent="0.25">
      <c r="A742" t="s">
        <v>2978</v>
      </c>
      <c r="B742" s="6">
        <v>71</v>
      </c>
      <c r="C742">
        <v>2</v>
      </c>
      <c r="D742">
        <v>0</v>
      </c>
      <c r="E742" s="24">
        <v>1</v>
      </c>
      <c r="F742" s="20">
        <v>0</v>
      </c>
      <c r="G742" s="49">
        <v>120</v>
      </c>
      <c r="H742" s="21">
        <v>170</v>
      </c>
      <c r="I742" s="22">
        <v>42</v>
      </c>
      <c r="J742" s="19">
        <f t="shared" si="22"/>
        <v>26.717661646600966</v>
      </c>
      <c r="K742" s="19">
        <f t="shared" si="23"/>
        <v>27</v>
      </c>
      <c r="L742" s="14" t="str">
        <f>IFERROR(VLOOKUP($K$4:$K$772,TABLAREF!$A$1:$C$4,3,1),"SIN DATO")</f>
        <v>MUY ALTO</v>
      </c>
    </row>
    <row r="743" spans="1:12" x14ac:dyDescent="0.25">
      <c r="A743" t="s">
        <v>1326</v>
      </c>
      <c r="B743" s="6">
        <v>77</v>
      </c>
      <c r="C743">
        <v>1</v>
      </c>
      <c r="D743">
        <v>0</v>
      </c>
      <c r="E743" s="24">
        <v>1</v>
      </c>
      <c r="F743" s="20">
        <v>0</v>
      </c>
      <c r="G743" s="49">
        <v>120</v>
      </c>
      <c r="H743" s="21">
        <v>202</v>
      </c>
      <c r="I743" s="5">
        <v>48</v>
      </c>
      <c r="J743" s="19">
        <f t="shared" si="22"/>
        <v>23.517345922823818</v>
      </c>
      <c r="K743" s="19">
        <f t="shared" si="23"/>
        <v>24</v>
      </c>
      <c r="L743" s="14" t="str">
        <f>IFERROR(VLOOKUP($K$4:$K$772,TABLAREF!$A$1:$C$4,3,1),"SIN DATO")</f>
        <v>ALTO</v>
      </c>
    </row>
    <row r="744" spans="1:12" x14ac:dyDescent="0.25">
      <c r="A744" t="s">
        <v>1328</v>
      </c>
      <c r="B744" s="6">
        <v>53</v>
      </c>
      <c r="C744">
        <v>1</v>
      </c>
      <c r="D744">
        <v>0</v>
      </c>
      <c r="E744" s="24">
        <v>0</v>
      </c>
      <c r="F744" s="20">
        <v>0</v>
      </c>
      <c r="G744" s="49">
        <v>130</v>
      </c>
      <c r="H744" s="21">
        <v>185</v>
      </c>
      <c r="I744" s="22">
        <v>41</v>
      </c>
      <c r="J744" s="19">
        <f t="shared" si="22"/>
        <v>9.3117853407744917</v>
      </c>
      <c r="K744" s="19">
        <f t="shared" si="23"/>
        <v>9</v>
      </c>
      <c r="L744" s="14" t="str">
        <f>IFERROR(VLOOKUP($K$4:$K$772,TABLAREF!$A$1:$C$4,3,1),"SIN DATO")</f>
        <v>LATENTE</v>
      </c>
    </row>
    <row r="745" spans="1:12" x14ac:dyDescent="0.25">
      <c r="A745" t="s">
        <v>1330</v>
      </c>
      <c r="B745" s="6">
        <v>61</v>
      </c>
      <c r="C745">
        <v>2</v>
      </c>
      <c r="D745">
        <v>0</v>
      </c>
      <c r="E745" s="24">
        <v>0</v>
      </c>
      <c r="F745" s="20">
        <v>0</v>
      </c>
      <c r="G745" s="49">
        <v>120</v>
      </c>
      <c r="H745" s="21">
        <v>145</v>
      </c>
      <c r="I745" s="22">
        <v>32</v>
      </c>
      <c r="J745" s="19">
        <f t="shared" si="22"/>
        <v>18.69778124414281</v>
      </c>
      <c r="K745" s="19">
        <f t="shared" si="23"/>
        <v>19</v>
      </c>
      <c r="L745" s="14" t="str">
        <f>IFERROR(VLOOKUP($K$4:$K$772,TABLAREF!$A$1:$C$4,3,1),"SIN DATO")</f>
        <v>INTERMEDIO</v>
      </c>
    </row>
    <row r="746" spans="1:12" x14ac:dyDescent="0.25">
      <c r="A746" t="s">
        <v>1331</v>
      </c>
      <c r="B746" s="6">
        <v>85</v>
      </c>
      <c r="C746">
        <v>2</v>
      </c>
      <c r="D746">
        <v>0</v>
      </c>
      <c r="E746" s="24">
        <v>0</v>
      </c>
      <c r="F746" s="20">
        <v>0</v>
      </c>
      <c r="G746" s="49">
        <v>120</v>
      </c>
      <c r="H746" s="21">
        <v>211.5</v>
      </c>
      <c r="I746" s="22">
        <v>54.9</v>
      </c>
      <c r="J746" s="19">
        <f t="shared" si="22"/>
        <v>45.20232277251236</v>
      </c>
      <c r="K746" s="19">
        <f t="shared" si="23"/>
        <v>45</v>
      </c>
      <c r="L746" s="14" t="str">
        <f>IFERROR(VLOOKUP($K$4:$K$772,TABLAREF!$A$1:$C$4,3,1),"SIN DATO")</f>
        <v>MUY ALTO</v>
      </c>
    </row>
    <row r="747" spans="1:12" x14ac:dyDescent="0.25">
      <c r="A747" t="s">
        <v>1333</v>
      </c>
      <c r="B747" s="6">
        <v>57</v>
      </c>
      <c r="C747">
        <v>2</v>
      </c>
      <c r="D747">
        <v>0</v>
      </c>
      <c r="E747" s="24">
        <v>0</v>
      </c>
      <c r="F747" s="20">
        <v>0</v>
      </c>
      <c r="G747" s="49">
        <v>120</v>
      </c>
      <c r="H747" s="21">
        <v>170</v>
      </c>
      <c r="I747" s="22">
        <v>45</v>
      </c>
      <c r="J747" s="19">
        <f t="shared" si="22"/>
        <v>12.27783311220978</v>
      </c>
      <c r="K747" s="19">
        <f t="shared" si="23"/>
        <v>12</v>
      </c>
      <c r="L747" s="14" t="str">
        <f>IFERROR(VLOOKUP($K$4:$K$772,TABLAREF!$A$1:$C$4,3,1),"SIN DATO")</f>
        <v>INTERMEDIO</v>
      </c>
    </row>
    <row r="748" spans="1:12" x14ac:dyDescent="0.25">
      <c r="A748" t="s">
        <v>1335</v>
      </c>
      <c r="B748" s="6">
        <v>55</v>
      </c>
      <c r="C748">
        <v>1</v>
      </c>
      <c r="D748">
        <v>0</v>
      </c>
      <c r="E748" s="24">
        <v>1</v>
      </c>
      <c r="F748" s="20">
        <v>0</v>
      </c>
      <c r="G748" s="49">
        <v>120</v>
      </c>
      <c r="H748" s="21">
        <v>210</v>
      </c>
      <c r="I748" s="22">
        <v>56</v>
      </c>
      <c r="J748" s="19">
        <f t="shared" si="22"/>
        <v>9.7399665287055228</v>
      </c>
      <c r="K748" s="19">
        <f t="shared" si="23"/>
        <v>10</v>
      </c>
      <c r="L748" s="14" t="str">
        <f>IFERROR(VLOOKUP($K$4:$K$772,TABLAREF!$A$1:$C$4,3,1),"SIN DATO")</f>
        <v>LATENTE</v>
      </c>
    </row>
    <row r="749" spans="1:12" x14ac:dyDescent="0.25">
      <c r="A749" t="s">
        <v>1337</v>
      </c>
      <c r="B749" s="6">
        <v>53</v>
      </c>
      <c r="C749">
        <v>1</v>
      </c>
      <c r="D749">
        <v>0</v>
      </c>
      <c r="E749" s="24">
        <v>0</v>
      </c>
      <c r="F749" s="20">
        <v>0</v>
      </c>
      <c r="G749" s="49">
        <v>120</v>
      </c>
      <c r="H749" s="21">
        <v>168</v>
      </c>
      <c r="I749" s="22">
        <v>40</v>
      </c>
      <c r="J749" s="19">
        <f t="shared" si="22"/>
        <v>7.3624528666743743</v>
      </c>
      <c r="K749" s="19">
        <f t="shared" si="23"/>
        <v>7</v>
      </c>
      <c r="L749" s="14" t="str">
        <f>IFERROR(VLOOKUP($K$4:$K$772,TABLAREF!$A$1:$C$4,3,1),"SIN DATO")</f>
        <v>LATENTE</v>
      </c>
    </row>
    <row r="750" spans="1:12" x14ac:dyDescent="0.25">
      <c r="A750" t="s">
        <v>1338</v>
      </c>
      <c r="B750" s="6">
        <v>70</v>
      </c>
      <c r="C750">
        <v>2</v>
      </c>
      <c r="D750">
        <v>0</v>
      </c>
      <c r="E750" s="24">
        <v>0</v>
      </c>
      <c r="F750" s="20">
        <v>0</v>
      </c>
      <c r="G750" s="49">
        <v>120</v>
      </c>
      <c r="H750" s="21">
        <v>221</v>
      </c>
      <c r="I750" s="22">
        <v>44</v>
      </c>
      <c r="J750" s="19">
        <f t="shared" si="22"/>
        <v>31.182571453191276</v>
      </c>
      <c r="K750" s="19">
        <f t="shared" si="23"/>
        <v>31</v>
      </c>
      <c r="L750" s="14" t="str">
        <f>IFERROR(VLOOKUP($K$4:$K$772,TABLAREF!$A$1:$C$4,3,1),"SIN DATO")</f>
        <v>MUY ALTO</v>
      </c>
    </row>
    <row r="751" spans="1:12" ht="15" customHeight="1" x14ac:dyDescent="0.25">
      <c r="A751" t="s">
        <v>1339</v>
      </c>
      <c r="B751" s="6">
        <v>56</v>
      </c>
      <c r="C751">
        <v>2</v>
      </c>
      <c r="D751">
        <v>0</v>
      </c>
      <c r="E751" s="24">
        <v>0</v>
      </c>
      <c r="F751" s="20">
        <v>0</v>
      </c>
      <c r="G751" s="49">
        <v>120</v>
      </c>
      <c r="H751" s="23">
        <v>207</v>
      </c>
      <c r="I751" s="23">
        <v>48</v>
      </c>
      <c r="J751" s="19">
        <f t="shared" si="22"/>
        <v>13.552369200508796</v>
      </c>
      <c r="K751" s="19">
        <f t="shared" si="23"/>
        <v>14</v>
      </c>
      <c r="L751" s="14" t="str">
        <f>IFERROR(VLOOKUP($K$4:$K$772,TABLAREF!$A$1:$C$4,3,1),"SIN DATO")</f>
        <v>INTERMEDIO</v>
      </c>
    </row>
    <row r="752" spans="1:12" x14ac:dyDescent="0.25">
      <c r="A752" t="s">
        <v>1340</v>
      </c>
      <c r="B752" s="6">
        <v>52</v>
      </c>
      <c r="C752">
        <v>2</v>
      </c>
      <c r="D752">
        <v>0</v>
      </c>
      <c r="E752" s="24">
        <v>0</v>
      </c>
      <c r="F752" s="20">
        <v>0</v>
      </c>
      <c r="G752" s="49">
        <v>120</v>
      </c>
      <c r="H752" s="21">
        <v>176</v>
      </c>
      <c r="I752" s="22">
        <v>55</v>
      </c>
      <c r="J752" s="19">
        <f t="shared" si="22"/>
        <v>7.3141317525768024</v>
      </c>
      <c r="K752" s="19">
        <f t="shared" si="23"/>
        <v>7</v>
      </c>
      <c r="L752" s="14" t="str">
        <f>IFERROR(VLOOKUP($K$4:$K$772,TABLAREF!$A$1:$C$4,3,1),"SIN DATO")</f>
        <v>LATENTE</v>
      </c>
    </row>
    <row r="753" spans="1:12" x14ac:dyDescent="0.25">
      <c r="A753" t="s">
        <v>2979</v>
      </c>
      <c r="B753" s="6">
        <v>70</v>
      </c>
      <c r="C753">
        <v>1</v>
      </c>
      <c r="D753">
        <v>0</v>
      </c>
      <c r="E753" s="24">
        <v>0</v>
      </c>
      <c r="F753" s="20">
        <v>0</v>
      </c>
      <c r="G753" s="49">
        <v>120</v>
      </c>
      <c r="H753" s="21">
        <v>165</v>
      </c>
      <c r="I753" s="22">
        <v>35</v>
      </c>
      <c r="J753" s="19">
        <f t="shared" si="22"/>
        <v>17.086223064754979</v>
      </c>
      <c r="K753" s="19">
        <f t="shared" si="23"/>
        <v>17</v>
      </c>
      <c r="L753" s="14" t="str">
        <f>IFERROR(VLOOKUP($K$4:$K$772,TABLAREF!$A$1:$C$4,3,1),"SIN DATO")</f>
        <v>INTERMEDIO</v>
      </c>
    </row>
    <row r="754" spans="1:12" ht="15" customHeight="1" x14ac:dyDescent="0.25">
      <c r="A754" t="s">
        <v>1341</v>
      </c>
      <c r="B754" s="6">
        <v>67</v>
      </c>
      <c r="C754">
        <v>2</v>
      </c>
      <c r="D754">
        <v>0</v>
      </c>
      <c r="E754" s="24">
        <v>0</v>
      </c>
      <c r="F754" s="20">
        <v>0</v>
      </c>
      <c r="G754" s="49">
        <v>120</v>
      </c>
      <c r="H754" s="23">
        <v>208.4</v>
      </c>
      <c r="I754" s="23">
        <v>38.200000000000003</v>
      </c>
      <c r="J754" s="19">
        <f t="shared" si="22"/>
        <v>29.309886060374524</v>
      </c>
      <c r="K754" s="19">
        <f t="shared" si="23"/>
        <v>29</v>
      </c>
      <c r="L754" s="14" t="str">
        <f>IFERROR(VLOOKUP($K$4:$K$772,TABLAREF!$A$1:$C$4,3,1),"SIN DATO")</f>
        <v>MUY ALTO</v>
      </c>
    </row>
    <row r="755" spans="1:12" x14ac:dyDescent="0.25">
      <c r="A755" t="s">
        <v>2980</v>
      </c>
      <c r="B755" s="6">
        <v>63</v>
      </c>
      <c r="C755">
        <v>2</v>
      </c>
      <c r="D755">
        <v>0</v>
      </c>
      <c r="E755" s="24">
        <v>1</v>
      </c>
      <c r="F755" s="20">
        <v>0</v>
      </c>
      <c r="G755" s="49">
        <v>120</v>
      </c>
      <c r="H755" s="21">
        <v>250</v>
      </c>
      <c r="I755" s="22">
        <v>45</v>
      </c>
      <c r="J755" s="19">
        <f t="shared" si="22"/>
        <v>24.232415451764677</v>
      </c>
      <c r="K755" s="19">
        <f t="shared" si="23"/>
        <v>24</v>
      </c>
      <c r="L755" s="14" t="str">
        <f>IFERROR(VLOOKUP($K$4:$K$772,TABLAREF!$A$1:$C$4,3,1),"SIN DATO")</f>
        <v>ALTO</v>
      </c>
    </row>
    <row r="756" spans="1:12" x14ac:dyDescent="0.25">
      <c r="A756" t="s">
        <v>2981</v>
      </c>
      <c r="B756" s="6">
        <v>78</v>
      </c>
      <c r="C756">
        <v>1</v>
      </c>
      <c r="D756">
        <v>0</v>
      </c>
      <c r="E756" s="24">
        <v>0</v>
      </c>
      <c r="F756" s="20">
        <v>0</v>
      </c>
      <c r="G756" s="49">
        <v>120</v>
      </c>
      <c r="H756" s="21">
        <v>211</v>
      </c>
      <c r="I756" s="22">
        <v>45</v>
      </c>
      <c r="J756" s="19">
        <f t="shared" si="22"/>
        <v>21.237830134247126</v>
      </c>
      <c r="K756" s="19">
        <f t="shared" si="23"/>
        <v>21</v>
      </c>
      <c r="L756" s="14" t="str">
        <f>IFERROR(VLOOKUP($K$4:$K$772,TABLAREF!$A$1:$C$4,3,1),"SIN DATO")</f>
        <v>ALTO</v>
      </c>
    </row>
    <row r="757" spans="1:12" x14ac:dyDescent="0.25">
      <c r="A757" t="s">
        <v>2982</v>
      </c>
      <c r="B757" s="6">
        <v>48</v>
      </c>
      <c r="C757">
        <v>2</v>
      </c>
      <c r="D757">
        <v>0</v>
      </c>
      <c r="E757" s="24">
        <v>0</v>
      </c>
      <c r="F757" s="20">
        <v>0</v>
      </c>
      <c r="G757" s="49">
        <v>120</v>
      </c>
      <c r="H757" s="21">
        <v>248</v>
      </c>
      <c r="I757" s="5">
        <v>53</v>
      </c>
      <c r="J757" s="19">
        <f t="shared" si="22"/>
        <v>9.7369906700773505</v>
      </c>
      <c r="K757" s="19">
        <f t="shared" si="23"/>
        <v>10</v>
      </c>
      <c r="L757" s="14" t="str">
        <f>IFERROR(VLOOKUP($K$4:$K$772,TABLAREF!$A$1:$C$4,3,1),"SIN DATO")</f>
        <v>LATENTE</v>
      </c>
    </row>
    <row r="758" spans="1:12" x14ac:dyDescent="0.25">
      <c r="A758" t="s">
        <v>2983</v>
      </c>
      <c r="B758" s="6">
        <v>42</v>
      </c>
      <c r="C758">
        <v>2</v>
      </c>
      <c r="D758">
        <v>0</v>
      </c>
      <c r="E758" s="24">
        <v>1</v>
      </c>
      <c r="F758" s="20">
        <v>0</v>
      </c>
      <c r="G758" s="49">
        <v>120</v>
      </c>
      <c r="H758" s="21">
        <v>182</v>
      </c>
      <c r="I758" s="22">
        <v>35.1</v>
      </c>
      <c r="J758" s="19">
        <f t="shared" si="22"/>
        <v>8.1201196399738222</v>
      </c>
      <c r="K758" s="19">
        <f t="shared" si="23"/>
        <v>8</v>
      </c>
      <c r="L758" s="14" t="str">
        <f>IFERROR(VLOOKUP($K$4:$K$772,TABLAREF!$A$1:$C$4,3,1),"SIN DATO")</f>
        <v>LATENTE</v>
      </c>
    </row>
    <row r="759" spans="1:12" ht="15" customHeight="1" x14ac:dyDescent="0.25">
      <c r="A759" t="s">
        <v>2984</v>
      </c>
      <c r="B759" s="6">
        <v>58</v>
      </c>
      <c r="C759">
        <v>1</v>
      </c>
      <c r="D759">
        <v>0</v>
      </c>
      <c r="E759" s="24">
        <v>0</v>
      </c>
      <c r="F759" s="20">
        <v>0</v>
      </c>
      <c r="G759" s="49">
        <v>120</v>
      </c>
      <c r="H759" s="23">
        <v>300</v>
      </c>
      <c r="I759" s="23">
        <v>44</v>
      </c>
      <c r="J759" s="19">
        <f t="shared" si="22"/>
        <v>16.758124643280723</v>
      </c>
      <c r="K759" s="19">
        <f t="shared" si="23"/>
        <v>17</v>
      </c>
      <c r="L759" s="14" t="str">
        <f>IFERROR(VLOOKUP($K$4:$K$772,TABLAREF!$A$1:$C$4,3,1),"SIN DATO")</f>
        <v>INTERMEDIO</v>
      </c>
    </row>
    <row r="760" spans="1:12" ht="15" customHeight="1" x14ac:dyDescent="0.25">
      <c r="A760" t="s">
        <v>2985</v>
      </c>
      <c r="B760" s="6">
        <v>67</v>
      </c>
      <c r="C760">
        <v>2</v>
      </c>
      <c r="D760">
        <v>0</v>
      </c>
      <c r="E760" s="24">
        <v>0</v>
      </c>
      <c r="F760" s="20">
        <v>0</v>
      </c>
      <c r="G760" s="49">
        <v>120</v>
      </c>
      <c r="H760" s="23">
        <v>187</v>
      </c>
      <c r="I760" s="23">
        <v>51</v>
      </c>
      <c r="J760" s="19">
        <f t="shared" si="22"/>
        <v>20.716417242248664</v>
      </c>
      <c r="K760" s="19">
        <f t="shared" si="23"/>
        <v>21</v>
      </c>
      <c r="L760" s="14" t="str">
        <f>IFERROR(VLOOKUP($K$4:$K$772,TABLAREF!$A$1:$C$4,3,1),"SIN DATO")</f>
        <v>ALTO</v>
      </c>
    </row>
    <row r="761" spans="1:12" x14ac:dyDescent="0.25">
      <c r="A761" t="s">
        <v>2986</v>
      </c>
      <c r="B761" s="6">
        <v>55</v>
      </c>
      <c r="C761">
        <v>2</v>
      </c>
      <c r="D761">
        <v>0</v>
      </c>
      <c r="E761" s="24">
        <v>0</v>
      </c>
      <c r="F761" s="20">
        <v>0</v>
      </c>
      <c r="G761" s="49">
        <v>120</v>
      </c>
      <c r="H761" s="21">
        <v>270</v>
      </c>
      <c r="I761" s="22">
        <v>42</v>
      </c>
      <c r="J761" s="19">
        <f t="shared" si="22"/>
        <v>19.732011444586316</v>
      </c>
      <c r="K761" s="19">
        <f t="shared" si="23"/>
        <v>20</v>
      </c>
      <c r="L761" s="14" t="str">
        <f>IFERROR(VLOOKUP($K$4:$K$772,TABLAREF!$A$1:$C$4,3,1),"SIN DATO")</f>
        <v>ALTO</v>
      </c>
    </row>
    <row r="762" spans="1:12" x14ac:dyDescent="0.25">
      <c r="A762" t="s">
        <v>2987</v>
      </c>
      <c r="B762" s="6">
        <v>56</v>
      </c>
      <c r="C762">
        <v>1</v>
      </c>
      <c r="D762">
        <v>0</v>
      </c>
      <c r="E762" s="24">
        <v>0</v>
      </c>
      <c r="F762" s="20">
        <v>0</v>
      </c>
      <c r="G762" s="49">
        <v>120</v>
      </c>
      <c r="H762" s="21">
        <v>177</v>
      </c>
      <c r="I762" s="22">
        <v>36</v>
      </c>
      <c r="J762" s="19">
        <f t="shared" si="22"/>
        <v>10.554921766705805</v>
      </c>
      <c r="K762" s="19">
        <f t="shared" si="23"/>
        <v>11</v>
      </c>
      <c r="L762" s="14" t="str">
        <f>IFERROR(VLOOKUP($K$4:$K$772,TABLAREF!$A$1:$C$4,3,1),"SIN DATO")</f>
        <v>INTERMEDIO</v>
      </c>
    </row>
    <row r="763" spans="1:12" ht="15" customHeight="1" x14ac:dyDescent="0.25">
      <c r="A763" t="s">
        <v>1343</v>
      </c>
      <c r="B763" s="6">
        <v>78</v>
      </c>
      <c r="C763">
        <v>2</v>
      </c>
      <c r="D763">
        <v>0</v>
      </c>
      <c r="E763" s="24">
        <v>0</v>
      </c>
      <c r="F763" s="20">
        <v>0</v>
      </c>
      <c r="G763" s="49">
        <v>120</v>
      </c>
      <c r="H763" s="23">
        <v>200</v>
      </c>
      <c r="I763" s="23">
        <v>47</v>
      </c>
      <c r="J763" s="19">
        <f t="shared" si="22"/>
        <v>37.908752167105433</v>
      </c>
      <c r="K763" s="19">
        <f t="shared" si="23"/>
        <v>38</v>
      </c>
      <c r="L763" s="14" t="str">
        <f>IFERROR(VLOOKUP($K$4:$K$772,TABLAREF!$A$1:$C$4,3,1),"SIN DATO")</f>
        <v>MUY ALTO</v>
      </c>
    </row>
    <row r="764" spans="1:12" ht="15" customHeight="1" x14ac:dyDescent="0.25">
      <c r="A764" t="s">
        <v>2988</v>
      </c>
      <c r="B764" s="6">
        <v>57</v>
      </c>
      <c r="C764">
        <v>2</v>
      </c>
      <c r="D764">
        <v>0</v>
      </c>
      <c r="E764" s="24">
        <v>0</v>
      </c>
      <c r="F764" s="20">
        <v>0</v>
      </c>
      <c r="G764" s="49">
        <v>120</v>
      </c>
      <c r="H764" s="23">
        <v>270</v>
      </c>
      <c r="I764" s="23">
        <v>40</v>
      </c>
      <c r="J764" s="19">
        <f t="shared" si="22"/>
        <v>22.641963594156078</v>
      </c>
      <c r="K764" s="19">
        <f t="shared" si="23"/>
        <v>23</v>
      </c>
      <c r="L764" s="14" t="str">
        <f>IFERROR(VLOOKUP($K$4:$K$772,TABLAREF!$A$1:$C$4,3,1),"SIN DATO")</f>
        <v>ALTO</v>
      </c>
    </row>
    <row r="765" spans="1:12" x14ac:dyDescent="0.25">
      <c r="A765" t="s">
        <v>1344</v>
      </c>
      <c r="B765" s="6">
        <v>69</v>
      </c>
      <c r="C765">
        <v>2</v>
      </c>
      <c r="D765">
        <v>0</v>
      </c>
      <c r="E765" s="24">
        <v>1</v>
      </c>
      <c r="F765" s="20">
        <v>0</v>
      </c>
      <c r="G765" s="49">
        <v>120</v>
      </c>
      <c r="H765" s="21">
        <v>149</v>
      </c>
      <c r="I765" s="22">
        <v>13</v>
      </c>
      <c r="J765" s="19">
        <f t="shared" si="22"/>
        <v>49.102997433137674</v>
      </c>
      <c r="K765" s="19">
        <f t="shared" si="23"/>
        <v>49</v>
      </c>
      <c r="L765" s="14" t="str">
        <f>IFERROR(VLOOKUP($K$4:$K$772,TABLAREF!$A$1:$C$4,3,1),"SIN DATO")</f>
        <v>MUY ALTO</v>
      </c>
    </row>
    <row r="766" spans="1:12" ht="15" customHeight="1" x14ac:dyDescent="0.25">
      <c r="A766" t="s">
        <v>2989</v>
      </c>
      <c r="B766" s="6">
        <v>61</v>
      </c>
      <c r="C766">
        <v>1</v>
      </c>
      <c r="D766">
        <v>0</v>
      </c>
      <c r="E766" s="24">
        <v>0</v>
      </c>
      <c r="F766" s="20">
        <v>0</v>
      </c>
      <c r="G766" s="49">
        <v>120</v>
      </c>
      <c r="H766" s="23">
        <v>155</v>
      </c>
      <c r="I766" s="23">
        <v>29</v>
      </c>
      <c r="J766" s="19">
        <f t="shared" si="22"/>
        <v>14.385719030267087</v>
      </c>
      <c r="K766" s="19">
        <f t="shared" si="23"/>
        <v>14</v>
      </c>
      <c r="L766" s="14" t="str">
        <f>IFERROR(VLOOKUP($K$4:$K$772,TABLAREF!$A$1:$C$4,3,1),"SIN DATO")</f>
        <v>INTERMEDIO</v>
      </c>
    </row>
    <row r="767" spans="1:12" x14ac:dyDescent="0.25">
      <c r="A767" t="s">
        <v>2990</v>
      </c>
      <c r="B767">
        <v>37</v>
      </c>
      <c r="C767">
        <v>1</v>
      </c>
      <c r="D767">
        <v>0</v>
      </c>
      <c r="E767">
        <v>0</v>
      </c>
      <c r="F767">
        <v>0</v>
      </c>
      <c r="G767">
        <v>120</v>
      </c>
      <c r="H767">
        <v>194</v>
      </c>
      <c r="I767">
        <v>25.6</v>
      </c>
      <c r="J767" s="19">
        <f t="shared" ref="J767:J772" si="24">100*(1-EXP(-EXP((LN(10)-(15.5305+(28.4441*(1-C767))+(-1.4792*LN(B767))+(0*LN(B767)*LN(B767))+(-14.4588*LN(B767)*(1-C767))+(1.8515*LN(B767)*LN(B767)*(1-C767))+(-0.9119*LN(G767))+(-0.2767*D767)+(-0.7181*LN((H767* 0.02586)/ (I767* 0.02586)))+(-0.1759*E767)+(-0.1999*E767*(1-C767))+(-0.5865*F767)+(0*F767*C767)))/(EXP(0.9145)*EXP(-0.2784*(15.5305+(28.4441*(1-C767))+(-1.4792*LN(B767))+(0*LN(B767)*LN(B767))+(-14.4588*LN(B767)*(1-C767))+(1.8515*LN(B767)*LN(B767)*(1-C767))+(-0.9119*LN(G767))+(-0.2767*D767)+(-0.7181*LN((H767* 0.02586)/ (I767* 0.02586)))+(-0.1759*E767)+(-0.1999*E767*(1-C767))+(-0.5865*F767)+(0*F767*C767)))))))</f>
        <v>5.929372557010149</v>
      </c>
      <c r="K767" s="19">
        <f t="shared" si="23"/>
        <v>6</v>
      </c>
      <c r="L767" s="14" t="str">
        <f>IFERROR(VLOOKUP($K$4:$K$772,TABLAREF!$A$1:$C$4,3,1),"SIN DATO")</f>
        <v>LATENTE</v>
      </c>
    </row>
    <row r="768" spans="1:12" x14ac:dyDescent="0.25">
      <c r="A768" t="s">
        <v>2991</v>
      </c>
      <c r="B768">
        <v>57</v>
      </c>
      <c r="C768">
        <v>1</v>
      </c>
      <c r="D768">
        <v>0</v>
      </c>
      <c r="E768">
        <v>0</v>
      </c>
      <c r="F768">
        <v>0</v>
      </c>
      <c r="G768">
        <v>110</v>
      </c>
      <c r="H768">
        <v>184.5</v>
      </c>
      <c r="I768">
        <v>27.6</v>
      </c>
      <c r="J768" s="19">
        <f t="shared" si="24"/>
        <v>13.959858711859397</v>
      </c>
      <c r="K768" s="19">
        <f t="shared" si="23"/>
        <v>14</v>
      </c>
      <c r="L768" s="14" t="str">
        <f>IFERROR(VLOOKUP($K$4:$K$772,TABLAREF!$A$1:$C$4,3,1),"SIN DATO")</f>
        <v>INTERMEDIO</v>
      </c>
    </row>
    <row r="769" spans="1:12" x14ac:dyDescent="0.25">
      <c r="A769" t="s">
        <v>2992</v>
      </c>
      <c r="B769">
        <v>75</v>
      </c>
      <c r="C769">
        <v>1</v>
      </c>
      <c r="D769">
        <v>0</v>
      </c>
      <c r="E769">
        <v>0</v>
      </c>
      <c r="F769">
        <v>0</v>
      </c>
      <c r="G769">
        <v>120</v>
      </c>
      <c r="H769">
        <v>250</v>
      </c>
      <c r="I769">
        <v>47</v>
      </c>
      <c r="J769" s="19">
        <f t="shared" si="24"/>
        <v>22.161706110152434</v>
      </c>
      <c r="K769" s="19">
        <f t="shared" si="23"/>
        <v>22</v>
      </c>
      <c r="L769" s="14" t="str">
        <f>IFERROR(VLOOKUP($K$4:$K$772,TABLAREF!$A$1:$C$4,3,1),"SIN DATO")</f>
        <v>ALTO</v>
      </c>
    </row>
    <row r="770" spans="1:12" x14ac:dyDescent="0.25">
      <c r="A770" t="s">
        <v>1345</v>
      </c>
      <c r="B770">
        <v>70</v>
      </c>
      <c r="C770">
        <v>2</v>
      </c>
      <c r="D770">
        <v>0</v>
      </c>
      <c r="E770">
        <v>0</v>
      </c>
      <c r="F770">
        <v>0</v>
      </c>
      <c r="G770">
        <v>120</v>
      </c>
      <c r="H770">
        <v>342</v>
      </c>
      <c r="I770">
        <v>47.2</v>
      </c>
      <c r="J770" s="19">
        <f t="shared" si="24"/>
        <v>40.050626129555155</v>
      </c>
      <c r="K770" s="19">
        <f t="shared" si="23"/>
        <v>40</v>
      </c>
      <c r="L770" s="14" t="str">
        <f>IFERROR(VLOOKUP($K$4:$K$772,TABLAREF!$A$1:$C$4,3,1),"SIN DATO")</f>
        <v>MUY ALTO</v>
      </c>
    </row>
    <row r="771" spans="1:12" x14ac:dyDescent="0.25">
      <c r="A771" t="s">
        <v>1346</v>
      </c>
      <c r="B771">
        <v>61</v>
      </c>
      <c r="C771">
        <v>2</v>
      </c>
      <c r="D771">
        <v>0</v>
      </c>
      <c r="E771">
        <v>1</v>
      </c>
      <c r="F771">
        <v>0</v>
      </c>
      <c r="G771">
        <v>120</v>
      </c>
      <c r="H771">
        <v>149</v>
      </c>
      <c r="I771">
        <v>39.200000000000003</v>
      </c>
      <c r="J771" s="19">
        <f t="shared" si="24"/>
        <v>14.981535693673365</v>
      </c>
      <c r="K771" s="19">
        <f t="shared" si="23"/>
        <v>15</v>
      </c>
      <c r="L771" s="14" t="str">
        <f>IFERROR(VLOOKUP($K$4:$K$772,TABLAREF!$A$1:$C$4,3,1),"SIN DATO")</f>
        <v>INTERMEDIO</v>
      </c>
    </row>
    <row r="772" spans="1:12" x14ac:dyDescent="0.25">
      <c r="A772" t="s">
        <v>2993</v>
      </c>
      <c r="B772">
        <v>75</v>
      </c>
      <c r="C772">
        <v>1</v>
      </c>
      <c r="D772">
        <v>0</v>
      </c>
      <c r="E772">
        <v>0</v>
      </c>
      <c r="F772">
        <v>0</v>
      </c>
      <c r="G772">
        <v>120</v>
      </c>
      <c r="H772">
        <v>300</v>
      </c>
      <c r="I772">
        <v>41</v>
      </c>
      <c r="J772" s="19">
        <f t="shared" si="24"/>
        <v>29.14598352975063</v>
      </c>
      <c r="K772" s="19">
        <f t="shared" si="23"/>
        <v>29</v>
      </c>
      <c r="L772" s="14" t="str">
        <f>IFERROR(VLOOKUP($K$4:$K$772,TABLAREF!$A$1:$C$4,3,1),"SIN DATO")</f>
        <v>MUY ALTO</v>
      </c>
    </row>
    <row r="773" spans="1:12" x14ac:dyDescent="0.25">
      <c r="A773" t="s">
        <v>2994</v>
      </c>
      <c r="B773">
        <v>47</v>
      </c>
      <c r="C773">
        <v>2</v>
      </c>
      <c r="D773">
        <v>0</v>
      </c>
      <c r="E773">
        <v>0</v>
      </c>
      <c r="F773">
        <v>0</v>
      </c>
      <c r="G773">
        <v>120</v>
      </c>
      <c r="H773">
        <v>270</v>
      </c>
      <c r="I773">
        <v>40</v>
      </c>
      <c r="J773" s="19">
        <f t="shared" ref="J773:J836" si="25">100*(1-EXP(-EXP((LN(10)-(15.5305+(28.4441*(1-C773))+(-1.4792*LN(B773))+(0*LN(B773)*LN(B773))+(-14.4588*LN(B773)*(1-C773))+(1.8515*LN(B773)*LN(B773)*(1-C773))+(-0.9119*LN(G773))+(-0.2767*D773)+(-0.7181*LN((H773* 0.02586)/ (I773* 0.02586)))+(-0.1759*E773)+(-0.1999*E773*(1-C773))+(-0.5865*F773)+(0*F773*C773)))/(EXP(0.9145)*EXP(-0.2784*(15.5305+(28.4441*(1-C773))+(-1.4792*LN(B773))+(0*LN(B773)*LN(B773))+(-14.4588*LN(B773)*(1-C773))+(1.8515*LN(B773)*LN(B773)*(1-C773))+(-0.9119*LN(G773))+(-0.2767*D773)+(-0.7181*LN((H773* 0.02586)/ (I773* 0.02586)))+(-0.1759*E773)+(-0.1999*E773*(1-C773))+(-0.5865*F773)+(0*F773*C773)))))))</f>
        <v>14.464840276434042</v>
      </c>
      <c r="K773" s="19">
        <f t="shared" ref="K773:K836" si="26">ROUND(J773,0)</f>
        <v>14</v>
      </c>
      <c r="L773" s="14" t="str">
        <f>IFERROR(VLOOKUP($K$4:$K$772,TABLAREF!$A$1:$C$4,3,1),"SIN DATO")</f>
        <v>SIN DATO</v>
      </c>
    </row>
    <row r="774" spans="1:12" x14ac:dyDescent="0.25">
      <c r="A774" t="s">
        <v>1347</v>
      </c>
      <c r="B774">
        <v>72</v>
      </c>
      <c r="C774">
        <v>2</v>
      </c>
      <c r="D774">
        <v>0</v>
      </c>
      <c r="E774">
        <v>0</v>
      </c>
      <c r="F774">
        <v>0</v>
      </c>
      <c r="G774">
        <v>120</v>
      </c>
      <c r="H774">
        <v>223</v>
      </c>
      <c r="I774">
        <v>63</v>
      </c>
      <c r="J774" s="19">
        <f t="shared" si="25"/>
        <v>25.70835545631105</v>
      </c>
      <c r="K774" s="19">
        <f t="shared" si="26"/>
        <v>26</v>
      </c>
      <c r="L774" s="14" t="str">
        <f>IFERROR(VLOOKUP($K$4:$K$772,TABLAREF!$A$1:$C$4,3,1),"SIN DATO")</f>
        <v>SIN DATO</v>
      </c>
    </row>
    <row r="775" spans="1:12" x14ac:dyDescent="0.25">
      <c r="A775" t="s">
        <v>2995</v>
      </c>
      <c r="B775">
        <v>72</v>
      </c>
      <c r="C775">
        <v>2</v>
      </c>
      <c r="D775">
        <v>0</v>
      </c>
      <c r="E775">
        <v>0</v>
      </c>
      <c r="F775">
        <v>0</v>
      </c>
      <c r="G775">
        <v>120</v>
      </c>
      <c r="H775">
        <v>280</v>
      </c>
      <c r="I775">
        <v>43</v>
      </c>
      <c r="J775" s="19">
        <f t="shared" si="25"/>
        <v>40.129357423136284</v>
      </c>
      <c r="K775" s="19">
        <f t="shared" si="26"/>
        <v>40</v>
      </c>
      <c r="L775" s="14" t="str">
        <f>IFERROR(VLOOKUP($K$4:$K$772,TABLAREF!$A$1:$C$4,3,1),"SIN DATO")</f>
        <v>SIN DATO</v>
      </c>
    </row>
    <row r="776" spans="1:12" x14ac:dyDescent="0.25">
      <c r="A776" t="s">
        <v>2996</v>
      </c>
      <c r="B776">
        <v>55</v>
      </c>
      <c r="C776">
        <v>2</v>
      </c>
      <c r="D776">
        <v>0</v>
      </c>
      <c r="E776">
        <v>1</v>
      </c>
      <c r="F776">
        <v>0</v>
      </c>
      <c r="G776">
        <v>120</v>
      </c>
      <c r="H776">
        <v>165</v>
      </c>
      <c r="I776">
        <v>32</v>
      </c>
      <c r="J776" s="19">
        <f t="shared" si="25"/>
        <v>15.134556861969395</v>
      </c>
      <c r="K776" s="19">
        <f t="shared" si="26"/>
        <v>15</v>
      </c>
      <c r="L776" s="14" t="str">
        <f>IFERROR(VLOOKUP($K$4:$K$772,TABLAREF!$A$1:$C$4,3,1),"SIN DATO")</f>
        <v>SIN DATO</v>
      </c>
    </row>
    <row r="777" spans="1:12" x14ac:dyDescent="0.25">
      <c r="A777" t="s">
        <v>1348</v>
      </c>
      <c r="B777">
        <v>56</v>
      </c>
      <c r="C777">
        <v>2</v>
      </c>
      <c r="D777">
        <v>0</v>
      </c>
      <c r="E777">
        <v>0</v>
      </c>
      <c r="F777">
        <v>0</v>
      </c>
      <c r="G777">
        <v>120</v>
      </c>
      <c r="H777">
        <v>185</v>
      </c>
      <c r="I777">
        <v>43</v>
      </c>
      <c r="J777" s="19">
        <f t="shared" si="25"/>
        <v>13.515476426809968</v>
      </c>
      <c r="K777" s="19">
        <f t="shared" si="26"/>
        <v>14</v>
      </c>
      <c r="L777" s="14" t="str">
        <f>IFERROR(VLOOKUP($K$4:$K$772,TABLAREF!$A$1:$C$4,3,1),"SIN DATO")</f>
        <v>SIN DATO</v>
      </c>
    </row>
    <row r="778" spans="1:12" x14ac:dyDescent="0.25">
      <c r="A778" t="s">
        <v>1350</v>
      </c>
      <c r="B778">
        <v>67</v>
      </c>
      <c r="C778">
        <v>2</v>
      </c>
      <c r="D778">
        <v>0</v>
      </c>
      <c r="E778">
        <v>0</v>
      </c>
      <c r="F778">
        <v>0</v>
      </c>
      <c r="G778">
        <v>130</v>
      </c>
      <c r="H778">
        <v>235.6</v>
      </c>
      <c r="I778">
        <v>53.9</v>
      </c>
      <c r="J778" s="19">
        <f t="shared" si="25"/>
        <v>26.585946907894819</v>
      </c>
      <c r="K778" s="19">
        <f t="shared" si="26"/>
        <v>27</v>
      </c>
      <c r="L778" s="14" t="str">
        <f>IFERROR(VLOOKUP($K$4:$K$772,TABLAREF!$A$1:$C$4,3,1),"SIN DATO")</f>
        <v>SIN DATO</v>
      </c>
    </row>
    <row r="779" spans="1:12" x14ac:dyDescent="0.25">
      <c r="A779" t="s">
        <v>2997</v>
      </c>
      <c r="B779">
        <v>61</v>
      </c>
      <c r="C779">
        <v>2</v>
      </c>
      <c r="D779">
        <v>0</v>
      </c>
      <c r="E779">
        <v>0</v>
      </c>
      <c r="F779">
        <v>0</v>
      </c>
      <c r="G779">
        <v>120</v>
      </c>
      <c r="H779">
        <v>280</v>
      </c>
      <c r="I779">
        <v>40</v>
      </c>
      <c r="J779" s="19">
        <f t="shared" si="25"/>
        <v>27.789335764981406</v>
      </c>
      <c r="K779" s="19">
        <f t="shared" si="26"/>
        <v>28</v>
      </c>
      <c r="L779" s="14" t="str">
        <f>IFERROR(VLOOKUP($K$4:$K$772,TABLAREF!$A$1:$C$4,3,1),"SIN DATO")</f>
        <v>SIN DATO</v>
      </c>
    </row>
    <row r="780" spans="1:12" x14ac:dyDescent="0.25">
      <c r="A780" t="s">
        <v>1351</v>
      </c>
      <c r="B780">
        <v>78</v>
      </c>
      <c r="C780">
        <v>2</v>
      </c>
      <c r="D780">
        <v>0</v>
      </c>
      <c r="E780">
        <v>0</v>
      </c>
      <c r="F780">
        <v>0</v>
      </c>
      <c r="G780">
        <v>120</v>
      </c>
      <c r="H780">
        <v>223</v>
      </c>
      <c r="I780">
        <v>36</v>
      </c>
      <c r="J780" s="19">
        <f t="shared" si="25"/>
        <v>47.115479452422562</v>
      </c>
      <c r="K780" s="19">
        <f t="shared" si="26"/>
        <v>47</v>
      </c>
      <c r="L780" s="14" t="str">
        <f>IFERROR(VLOOKUP($K$4:$K$772,TABLAREF!$A$1:$C$4,3,1),"SIN DATO")</f>
        <v>SIN DATO</v>
      </c>
    </row>
    <row r="781" spans="1:12" x14ac:dyDescent="0.25">
      <c r="A781" t="s">
        <v>1352</v>
      </c>
      <c r="B781">
        <v>60</v>
      </c>
      <c r="C781">
        <v>2</v>
      </c>
      <c r="D781">
        <v>0</v>
      </c>
      <c r="E781">
        <v>0</v>
      </c>
      <c r="F781">
        <v>0</v>
      </c>
      <c r="G781">
        <v>120</v>
      </c>
      <c r="H781">
        <v>170</v>
      </c>
      <c r="I781">
        <v>36</v>
      </c>
      <c r="J781" s="19">
        <f t="shared" si="25"/>
        <v>18.516200432302533</v>
      </c>
      <c r="K781" s="19">
        <f t="shared" si="26"/>
        <v>19</v>
      </c>
      <c r="L781" s="14" t="str">
        <f>IFERROR(VLOOKUP($K$4:$K$772,TABLAREF!$A$1:$C$4,3,1),"SIN DATO")</f>
        <v>SIN DATO</v>
      </c>
    </row>
    <row r="782" spans="1:12" x14ac:dyDescent="0.25">
      <c r="A782" t="s">
        <v>1353</v>
      </c>
      <c r="B782">
        <v>58</v>
      </c>
      <c r="C782">
        <v>2</v>
      </c>
      <c r="D782">
        <v>0</v>
      </c>
      <c r="E782">
        <v>0</v>
      </c>
      <c r="F782">
        <v>0</v>
      </c>
      <c r="G782">
        <v>120</v>
      </c>
      <c r="H782">
        <v>232</v>
      </c>
      <c r="I782">
        <v>53</v>
      </c>
      <c r="J782" s="19">
        <f t="shared" si="25"/>
        <v>15.377629174277651</v>
      </c>
      <c r="K782" s="19">
        <f t="shared" si="26"/>
        <v>15</v>
      </c>
      <c r="L782" s="14" t="str">
        <f>IFERROR(VLOOKUP($K$4:$K$772,TABLAREF!$A$1:$C$4,3,1),"SIN DATO")</f>
        <v>SIN DATO</v>
      </c>
    </row>
    <row r="783" spans="1:12" x14ac:dyDescent="0.25">
      <c r="A783" t="s">
        <v>1355</v>
      </c>
      <c r="B783">
        <v>56</v>
      </c>
      <c r="C783">
        <v>2</v>
      </c>
      <c r="D783">
        <v>0</v>
      </c>
      <c r="E783">
        <v>0</v>
      </c>
      <c r="F783">
        <v>0</v>
      </c>
      <c r="G783">
        <v>130</v>
      </c>
      <c r="H783">
        <v>169</v>
      </c>
      <c r="I783">
        <v>20</v>
      </c>
      <c r="J783" s="19">
        <f t="shared" si="25"/>
        <v>28.738747765125961</v>
      </c>
      <c r="K783" s="19">
        <f t="shared" si="26"/>
        <v>29</v>
      </c>
      <c r="L783" s="14" t="str">
        <f>IFERROR(VLOOKUP($K$4:$K$772,TABLAREF!$A$1:$C$4,3,1),"SIN DATO")</f>
        <v>SIN DATO</v>
      </c>
    </row>
    <row r="784" spans="1:12" x14ac:dyDescent="0.25">
      <c r="A784" t="s">
        <v>1356</v>
      </c>
      <c r="B784">
        <v>81</v>
      </c>
      <c r="C784">
        <v>1</v>
      </c>
      <c r="D784">
        <v>0</v>
      </c>
      <c r="E784">
        <v>1</v>
      </c>
      <c r="F784">
        <v>0</v>
      </c>
      <c r="G784">
        <v>130</v>
      </c>
      <c r="H784">
        <v>205</v>
      </c>
      <c r="I784">
        <v>40</v>
      </c>
      <c r="J784" s="19">
        <f t="shared" si="25"/>
        <v>32.642559073381094</v>
      </c>
      <c r="K784" s="19">
        <f t="shared" si="26"/>
        <v>33</v>
      </c>
      <c r="L784" s="14" t="str">
        <f>IFERROR(VLOOKUP($K$4:$K$772,TABLAREF!$A$1:$C$4,3,1),"SIN DATO")</f>
        <v>SIN DATO</v>
      </c>
    </row>
    <row r="785" spans="1:12" x14ac:dyDescent="0.25">
      <c r="A785" t="s">
        <v>1357</v>
      </c>
      <c r="B785">
        <v>53</v>
      </c>
      <c r="C785">
        <v>1</v>
      </c>
      <c r="D785">
        <v>0</v>
      </c>
      <c r="E785">
        <v>1</v>
      </c>
      <c r="F785">
        <v>0</v>
      </c>
      <c r="G785">
        <v>130</v>
      </c>
      <c r="H785">
        <v>300</v>
      </c>
      <c r="I785">
        <v>37</v>
      </c>
      <c r="J785" s="19">
        <f t="shared" si="25"/>
        <v>23.264986813332033</v>
      </c>
      <c r="K785" s="19">
        <f t="shared" si="26"/>
        <v>23</v>
      </c>
      <c r="L785" s="14" t="str">
        <f>IFERROR(VLOOKUP($K$4:$K$772,TABLAREF!$A$1:$C$4,3,1),"SIN DATO")</f>
        <v>SIN DATO</v>
      </c>
    </row>
    <row r="786" spans="1:12" x14ac:dyDescent="0.25">
      <c r="A786" t="s">
        <v>1358</v>
      </c>
      <c r="B786">
        <v>56</v>
      </c>
      <c r="C786">
        <v>1</v>
      </c>
      <c r="D786">
        <v>0</v>
      </c>
      <c r="E786">
        <v>0</v>
      </c>
      <c r="F786">
        <v>0</v>
      </c>
      <c r="G786">
        <v>130</v>
      </c>
      <c r="H786">
        <v>214</v>
      </c>
      <c r="I786">
        <v>45.4</v>
      </c>
      <c r="J786" s="19">
        <f t="shared" si="25"/>
        <v>11.36489129096706</v>
      </c>
      <c r="K786" s="19">
        <f t="shared" si="26"/>
        <v>11</v>
      </c>
      <c r="L786" s="14" t="str">
        <f>IFERROR(VLOOKUP($K$4:$K$772,TABLAREF!$A$1:$C$4,3,1),"SIN DATO")</f>
        <v>SIN DATO</v>
      </c>
    </row>
    <row r="787" spans="1:12" x14ac:dyDescent="0.25">
      <c r="A787" t="s">
        <v>1359</v>
      </c>
      <c r="B787">
        <v>63</v>
      </c>
      <c r="C787">
        <v>1</v>
      </c>
      <c r="D787">
        <v>0</v>
      </c>
      <c r="E787">
        <v>0</v>
      </c>
      <c r="F787">
        <v>0</v>
      </c>
      <c r="G787">
        <v>120</v>
      </c>
      <c r="H787">
        <v>224</v>
      </c>
      <c r="I787">
        <v>34.9</v>
      </c>
      <c r="J787" s="19">
        <f t="shared" si="25"/>
        <v>18.774476945159812</v>
      </c>
      <c r="K787" s="19">
        <f t="shared" si="26"/>
        <v>19</v>
      </c>
      <c r="L787" s="14" t="str">
        <f>IFERROR(VLOOKUP($K$4:$K$772,TABLAREF!$A$1:$C$4,3,1),"SIN DATO")</f>
        <v>SIN DATO</v>
      </c>
    </row>
    <row r="788" spans="1:12" x14ac:dyDescent="0.25">
      <c r="A788" t="s">
        <v>1360</v>
      </c>
      <c r="B788">
        <v>60</v>
      </c>
      <c r="C788">
        <v>2</v>
      </c>
      <c r="D788">
        <v>0</v>
      </c>
      <c r="E788">
        <v>1</v>
      </c>
      <c r="F788">
        <v>0</v>
      </c>
      <c r="G788">
        <v>120</v>
      </c>
      <c r="H788">
        <v>156</v>
      </c>
      <c r="I788">
        <v>49.1</v>
      </c>
      <c r="J788" s="19">
        <f t="shared" si="25"/>
        <v>11.452544223841931</v>
      </c>
      <c r="K788" s="19">
        <f t="shared" si="26"/>
        <v>11</v>
      </c>
      <c r="L788" s="14" t="str">
        <f>IFERROR(VLOOKUP($K$4:$K$772,TABLAREF!$A$1:$C$4,3,1),"SIN DATO")</f>
        <v>SIN DATO</v>
      </c>
    </row>
    <row r="789" spans="1:12" x14ac:dyDescent="0.25">
      <c r="A789" t="s">
        <v>1362</v>
      </c>
      <c r="B789">
        <v>66</v>
      </c>
      <c r="C789">
        <v>2</v>
      </c>
      <c r="D789">
        <v>0</v>
      </c>
      <c r="E789">
        <v>0</v>
      </c>
      <c r="F789">
        <v>0</v>
      </c>
      <c r="G789">
        <v>120</v>
      </c>
      <c r="H789">
        <v>213</v>
      </c>
      <c r="I789">
        <v>42</v>
      </c>
      <c r="J789" s="19">
        <f t="shared" si="25"/>
        <v>26.436985907071019</v>
      </c>
      <c r="K789" s="19">
        <f t="shared" si="26"/>
        <v>26</v>
      </c>
      <c r="L789" s="14" t="str">
        <f>IFERROR(VLOOKUP($K$4:$K$772,TABLAREF!$A$1:$C$4,3,1),"SIN DATO")</f>
        <v>SIN DATO</v>
      </c>
    </row>
    <row r="790" spans="1:12" x14ac:dyDescent="0.25">
      <c r="A790" t="s">
        <v>2998</v>
      </c>
      <c r="B790">
        <v>67</v>
      </c>
      <c r="C790">
        <v>2</v>
      </c>
      <c r="D790">
        <v>0</v>
      </c>
      <c r="E790">
        <v>1</v>
      </c>
      <c r="F790">
        <v>0</v>
      </c>
      <c r="G790">
        <v>120</v>
      </c>
      <c r="H790">
        <v>203</v>
      </c>
      <c r="I790">
        <v>47</v>
      </c>
      <c r="J790" s="19">
        <f t="shared" si="25"/>
        <v>23.392582836169851</v>
      </c>
      <c r="K790" s="19">
        <f t="shared" si="26"/>
        <v>23</v>
      </c>
      <c r="L790" s="14" t="str">
        <f>IFERROR(VLOOKUP($K$4:$K$772,TABLAREF!$A$1:$C$4,3,1),"SIN DATO")</f>
        <v>SIN DATO</v>
      </c>
    </row>
    <row r="791" spans="1:12" x14ac:dyDescent="0.25">
      <c r="A791" t="s">
        <v>2999</v>
      </c>
      <c r="B791">
        <v>58</v>
      </c>
      <c r="C791">
        <v>1</v>
      </c>
      <c r="D791">
        <v>0</v>
      </c>
      <c r="E791">
        <v>1</v>
      </c>
      <c r="F791">
        <v>0</v>
      </c>
      <c r="G791">
        <v>110</v>
      </c>
      <c r="H791">
        <v>215</v>
      </c>
      <c r="I791">
        <v>48</v>
      </c>
      <c r="J791" s="19">
        <f t="shared" si="25"/>
        <v>12.136018307031682</v>
      </c>
      <c r="K791" s="19">
        <f t="shared" si="26"/>
        <v>12</v>
      </c>
      <c r="L791" s="14" t="str">
        <f>IFERROR(VLOOKUP($K$4:$K$772,TABLAREF!$A$1:$C$4,3,1),"SIN DATO")</f>
        <v>SIN DATO</v>
      </c>
    </row>
    <row r="792" spans="1:12" x14ac:dyDescent="0.25">
      <c r="A792" t="s">
        <v>1364</v>
      </c>
      <c r="B792">
        <v>62</v>
      </c>
      <c r="C792">
        <v>2</v>
      </c>
      <c r="D792">
        <v>0</v>
      </c>
      <c r="E792">
        <v>0</v>
      </c>
      <c r="F792">
        <v>0</v>
      </c>
      <c r="G792">
        <v>120</v>
      </c>
      <c r="H792">
        <v>250</v>
      </c>
      <c r="I792">
        <v>56</v>
      </c>
      <c r="J792" s="19">
        <f t="shared" si="25"/>
        <v>19.395332412483736</v>
      </c>
      <c r="K792" s="19">
        <f t="shared" si="26"/>
        <v>19</v>
      </c>
      <c r="L792" s="14" t="str">
        <f>IFERROR(VLOOKUP($K$4:$K$772,TABLAREF!$A$1:$C$4,3,1),"SIN DATO")</f>
        <v>SIN DATO</v>
      </c>
    </row>
    <row r="793" spans="1:12" x14ac:dyDescent="0.25">
      <c r="A793" t="s">
        <v>3000</v>
      </c>
      <c r="B793">
        <v>44</v>
      </c>
      <c r="C793">
        <v>2</v>
      </c>
      <c r="D793">
        <v>0</v>
      </c>
      <c r="E793">
        <v>1</v>
      </c>
      <c r="F793">
        <v>0</v>
      </c>
      <c r="G793">
        <v>120</v>
      </c>
      <c r="H793">
        <v>165</v>
      </c>
      <c r="I793">
        <v>38</v>
      </c>
      <c r="J793" s="19">
        <f t="shared" si="25"/>
        <v>6.9064226705181309</v>
      </c>
      <c r="K793" s="19">
        <f t="shared" si="26"/>
        <v>7</v>
      </c>
      <c r="L793" s="14" t="str">
        <f>IFERROR(VLOOKUP($K$4:$K$772,TABLAREF!$A$1:$C$4,3,1),"SIN DATO")</f>
        <v>SIN DATO</v>
      </c>
    </row>
    <row r="794" spans="1:12" x14ac:dyDescent="0.25">
      <c r="A794" t="s">
        <v>1365</v>
      </c>
      <c r="B794">
        <v>69</v>
      </c>
      <c r="C794">
        <v>2</v>
      </c>
      <c r="D794">
        <v>0</v>
      </c>
      <c r="E794">
        <v>0</v>
      </c>
      <c r="F794">
        <v>0</v>
      </c>
      <c r="G794">
        <v>120</v>
      </c>
      <c r="H794">
        <v>209</v>
      </c>
      <c r="I794">
        <v>49</v>
      </c>
      <c r="J794" s="19">
        <f t="shared" si="25"/>
        <v>26.190281746482214</v>
      </c>
      <c r="K794" s="19">
        <f t="shared" si="26"/>
        <v>26</v>
      </c>
      <c r="L794" s="14" t="str">
        <f>IFERROR(VLOOKUP($K$4:$K$772,TABLAREF!$A$1:$C$4,3,1),"SIN DATO")</f>
        <v>SIN DATO</v>
      </c>
    </row>
    <row r="795" spans="1:12" x14ac:dyDescent="0.25">
      <c r="A795" t="s">
        <v>1367</v>
      </c>
      <c r="B795">
        <v>57</v>
      </c>
      <c r="C795">
        <v>2</v>
      </c>
      <c r="D795">
        <v>0</v>
      </c>
      <c r="E795">
        <v>0</v>
      </c>
      <c r="F795">
        <v>0</v>
      </c>
      <c r="G795">
        <v>130</v>
      </c>
      <c r="H795">
        <v>281</v>
      </c>
      <c r="I795">
        <v>50.7</v>
      </c>
      <c r="J795" s="19">
        <f t="shared" si="25"/>
        <v>20.697967592288602</v>
      </c>
      <c r="K795" s="19">
        <f t="shared" si="26"/>
        <v>21</v>
      </c>
      <c r="L795" s="14" t="str">
        <f>IFERROR(VLOOKUP($K$4:$K$772,TABLAREF!$A$1:$C$4,3,1),"SIN DATO")</f>
        <v>SIN DATO</v>
      </c>
    </row>
    <row r="796" spans="1:12" x14ac:dyDescent="0.25">
      <c r="A796" t="s">
        <v>1368</v>
      </c>
      <c r="B796">
        <v>58</v>
      </c>
      <c r="C796">
        <v>2</v>
      </c>
      <c r="D796">
        <v>1</v>
      </c>
      <c r="E796">
        <v>1</v>
      </c>
      <c r="F796">
        <v>0</v>
      </c>
      <c r="G796">
        <v>130</v>
      </c>
      <c r="H796">
        <v>210</v>
      </c>
      <c r="I796">
        <v>39</v>
      </c>
      <c r="J796" s="19">
        <f t="shared" si="25"/>
        <v>28.706329479325564</v>
      </c>
      <c r="K796" s="19">
        <f t="shared" si="26"/>
        <v>29</v>
      </c>
      <c r="L796" s="14" t="str">
        <f>IFERROR(VLOOKUP($K$4:$K$772,TABLAREF!$A$1:$C$4,3,1),"SIN DATO")</f>
        <v>SIN DATO</v>
      </c>
    </row>
    <row r="797" spans="1:12" x14ac:dyDescent="0.25">
      <c r="A797" t="s">
        <v>1369</v>
      </c>
      <c r="B797">
        <v>78</v>
      </c>
      <c r="C797">
        <v>1</v>
      </c>
      <c r="D797">
        <v>0</v>
      </c>
      <c r="E797">
        <v>0</v>
      </c>
      <c r="F797">
        <v>0</v>
      </c>
      <c r="G797">
        <v>120</v>
      </c>
      <c r="H797">
        <v>163.30000000000001</v>
      </c>
      <c r="I797">
        <v>26.9</v>
      </c>
      <c r="J797" s="19">
        <f t="shared" si="25"/>
        <v>26.740200433951888</v>
      </c>
      <c r="K797" s="19">
        <f t="shared" si="26"/>
        <v>27</v>
      </c>
      <c r="L797" s="14" t="str">
        <f>IFERROR(VLOOKUP($K$4:$K$772,TABLAREF!$A$1:$C$4,3,1),"SIN DATO")</f>
        <v>SIN DATO</v>
      </c>
    </row>
    <row r="798" spans="1:12" x14ac:dyDescent="0.25">
      <c r="A798" t="s">
        <v>1370</v>
      </c>
      <c r="B798">
        <v>84</v>
      </c>
      <c r="C798">
        <v>1</v>
      </c>
      <c r="D798">
        <v>0</v>
      </c>
      <c r="E798">
        <v>0</v>
      </c>
      <c r="F798">
        <v>0</v>
      </c>
      <c r="G798">
        <v>130</v>
      </c>
      <c r="H798">
        <v>174</v>
      </c>
      <c r="I798">
        <v>45</v>
      </c>
      <c r="J798" s="19">
        <f t="shared" si="25"/>
        <v>22.495816803983615</v>
      </c>
      <c r="K798" s="19">
        <f t="shared" si="26"/>
        <v>22</v>
      </c>
      <c r="L798" s="14" t="str">
        <f>IFERROR(VLOOKUP($K$4:$K$772,TABLAREF!$A$1:$C$4,3,1),"SIN DATO")</f>
        <v>SIN DATO</v>
      </c>
    </row>
    <row r="799" spans="1:12" x14ac:dyDescent="0.25">
      <c r="A799" t="s">
        <v>3001</v>
      </c>
      <c r="B799">
        <v>71</v>
      </c>
      <c r="C799">
        <v>1</v>
      </c>
      <c r="D799">
        <v>0</v>
      </c>
      <c r="E799">
        <v>1</v>
      </c>
      <c r="F799">
        <v>0</v>
      </c>
      <c r="G799">
        <v>120</v>
      </c>
      <c r="H799">
        <v>202</v>
      </c>
      <c r="I799">
        <v>33</v>
      </c>
      <c r="J799" s="19">
        <f t="shared" si="25"/>
        <v>28.08336957137535</v>
      </c>
      <c r="K799" s="19">
        <f t="shared" si="26"/>
        <v>28</v>
      </c>
      <c r="L799" s="14" t="str">
        <f>IFERROR(VLOOKUP($K$4:$K$772,TABLAREF!$A$1:$C$4,3,1),"SIN DATO")</f>
        <v>SIN DATO</v>
      </c>
    </row>
    <row r="800" spans="1:12" x14ac:dyDescent="0.25">
      <c r="A800" t="s">
        <v>1372</v>
      </c>
      <c r="B800">
        <v>72</v>
      </c>
      <c r="C800">
        <v>1</v>
      </c>
      <c r="D800">
        <v>0</v>
      </c>
      <c r="E800">
        <v>0</v>
      </c>
      <c r="F800">
        <v>0</v>
      </c>
      <c r="G800">
        <v>130</v>
      </c>
      <c r="H800">
        <v>168</v>
      </c>
      <c r="I800">
        <v>44</v>
      </c>
      <c r="J800" s="19">
        <f t="shared" si="25"/>
        <v>16.181714282415992</v>
      </c>
      <c r="K800" s="19">
        <f t="shared" si="26"/>
        <v>16</v>
      </c>
      <c r="L800" s="14" t="str">
        <f>IFERROR(VLOOKUP($K$4:$K$772,TABLAREF!$A$1:$C$4,3,1),"SIN DATO")</f>
        <v>SIN DATO</v>
      </c>
    </row>
    <row r="801" spans="1:12" x14ac:dyDescent="0.25">
      <c r="A801" t="s">
        <v>1374</v>
      </c>
      <c r="B801">
        <v>74</v>
      </c>
      <c r="C801">
        <v>2</v>
      </c>
      <c r="D801">
        <v>0</v>
      </c>
      <c r="E801">
        <v>1</v>
      </c>
      <c r="F801">
        <v>0</v>
      </c>
      <c r="G801">
        <v>130</v>
      </c>
      <c r="H801">
        <v>199</v>
      </c>
      <c r="I801">
        <v>41</v>
      </c>
      <c r="J801" s="19">
        <f t="shared" si="25"/>
        <v>37.315780082495273</v>
      </c>
      <c r="K801" s="19">
        <f t="shared" si="26"/>
        <v>37</v>
      </c>
      <c r="L801" s="14" t="str">
        <f>IFERROR(VLOOKUP($K$4:$K$772,TABLAREF!$A$1:$C$4,3,1),"SIN DATO")</f>
        <v>SIN DATO</v>
      </c>
    </row>
    <row r="802" spans="1:12" x14ac:dyDescent="0.25">
      <c r="A802" t="s">
        <v>1376</v>
      </c>
      <c r="B802">
        <v>68</v>
      </c>
      <c r="C802">
        <v>1</v>
      </c>
      <c r="D802">
        <v>0</v>
      </c>
      <c r="E802">
        <v>0</v>
      </c>
      <c r="F802">
        <v>0</v>
      </c>
      <c r="G802">
        <v>130</v>
      </c>
      <c r="H802">
        <v>210</v>
      </c>
      <c r="I802">
        <v>48</v>
      </c>
      <c r="J802" s="19">
        <f t="shared" si="25"/>
        <v>16.503694994750784</v>
      </c>
      <c r="K802" s="19">
        <f t="shared" si="26"/>
        <v>17</v>
      </c>
      <c r="L802" s="14" t="str">
        <f>IFERROR(VLOOKUP($K$4:$K$772,TABLAREF!$A$1:$C$4,3,1),"SIN DATO")</f>
        <v>SIN DATO</v>
      </c>
    </row>
    <row r="803" spans="1:12" x14ac:dyDescent="0.25">
      <c r="A803" t="s">
        <v>1377</v>
      </c>
      <c r="B803">
        <v>66</v>
      </c>
      <c r="C803">
        <v>1</v>
      </c>
      <c r="D803">
        <v>0</v>
      </c>
      <c r="E803">
        <v>1</v>
      </c>
      <c r="F803">
        <v>0</v>
      </c>
      <c r="G803">
        <v>130</v>
      </c>
      <c r="H803">
        <v>230</v>
      </c>
      <c r="I803">
        <v>46</v>
      </c>
      <c r="J803" s="19">
        <f t="shared" si="25"/>
        <v>22.604447112354787</v>
      </c>
      <c r="K803" s="19">
        <f t="shared" si="26"/>
        <v>23</v>
      </c>
      <c r="L803" s="14" t="str">
        <f>IFERROR(VLOOKUP($K$4:$K$772,TABLAREF!$A$1:$C$4,3,1),"SIN DATO")</f>
        <v>SIN DATO</v>
      </c>
    </row>
    <row r="804" spans="1:12" x14ac:dyDescent="0.25">
      <c r="A804" t="s">
        <v>1378</v>
      </c>
      <c r="B804">
        <v>49</v>
      </c>
      <c r="C804">
        <v>2</v>
      </c>
      <c r="D804">
        <v>0</v>
      </c>
      <c r="E804">
        <v>0</v>
      </c>
      <c r="F804">
        <v>0</v>
      </c>
      <c r="G804">
        <v>120</v>
      </c>
      <c r="H804">
        <v>200</v>
      </c>
      <c r="I804">
        <v>58</v>
      </c>
      <c r="J804" s="19">
        <f t="shared" si="25"/>
        <v>6.7857895116899547</v>
      </c>
      <c r="K804" s="19">
        <f t="shared" si="26"/>
        <v>7</v>
      </c>
      <c r="L804" s="14" t="str">
        <f>IFERROR(VLOOKUP($K$4:$K$772,TABLAREF!$A$1:$C$4,3,1),"SIN DATO")</f>
        <v>SIN DATO</v>
      </c>
    </row>
    <row r="805" spans="1:12" x14ac:dyDescent="0.25">
      <c r="A805" t="s">
        <v>1379</v>
      </c>
      <c r="B805">
        <v>64</v>
      </c>
      <c r="C805">
        <v>2</v>
      </c>
      <c r="D805">
        <v>0</v>
      </c>
      <c r="E805">
        <v>0</v>
      </c>
      <c r="F805">
        <v>0</v>
      </c>
      <c r="G805">
        <v>120</v>
      </c>
      <c r="H805">
        <v>217</v>
      </c>
      <c r="I805">
        <v>41</v>
      </c>
      <c r="J805" s="19">
        <f t="shared" si="25"/>
        <v>25.04040775698283</v>
      </c>
      <c r="K805" s="19">
        <f t="shared" si="26"/>
        <v>25</v>
      </c>
      <c r="L805" s="14" t="str">
        <f>IFERROR(VLOOKUP($K$4:$K$772,TABLAREF!$A$1:$C$4,3,1),"SIN DATO")</f>
        <v>SIN DATO</v>
      </c>
    </row>
    <row r="806" spans="1:12" x14ac:dyDescent="0.25">
      <c r="A806" t="s">
        <v>1380</v>
      </c>
      <c r="B806">
        <v>69</v>
      </c>
      <c r="C806">
        <v>2</v>
      </c>
      <c r="D806">
        <v>0</v>
      </c>
      <c r="E806">
        <v>0</v>
      </c>
      <c r="F806">
        <v>0</v>
      </c>
      <c r="G806">
        <v>120</v>
      </c>
      <c r="H806">
        <v>221</v>
      </c>
      <c r="I806">
        <v>36</v>
      </c>
      <c r="J806" s="19">
        <f t="shared" si="25"/>
        <v>34.668285612716545</v>
      </c>
      <c r="K806" s="19">
        <f t="shared" si="26"/>
        <v>35</v>
      </c>
      <c r="L806" s="14" t="str">
        <f>IFERROR(VLOOKUP($K$4:$K$772,TABLAREF!$A$1:$C$4,3,1),"SIN DATO")</f>
        <v>SIN DATO</v>
      </c>
    </row>
    <row r="807" spans="1:12" x14ac:dyDescent="0.25">
      <c r="A807" t="s">
        <v>3002</v>
      </c>
      <c r="B807">
        <v>62</v>
      </c>
      <c r="C807">
        <v>2</v>
      </c>
      <c r="D807">
        <v>0</v>
      </c>
      <c r="E807">
        <v>1</v>
      </c>
      <c r="F807">
        <v>0</v>
      </c>
      <c r="G807">
        <v>120</v>
      </c>
      <c r="H807">
        <v>216</v>
      </c>
      <c r="I807">
        <v>57</v>
      </c>
      <c r="J807" s="19">
        <f t="shared" si="25"/>
        <v>15.799773192579025</v>
      </c>
      <c r="K807" s="19">
        <f t="shared" si="26"/>
        <v>16</v>
      </c>
      <c r="L807" s="14" t="str">
        <f>IFERROR(VLOOKUP($K$4:$K$772,TABLAREF!$A$1:$C$4,3,1),"SIN DATO")</f>
        <v>SIN DATO</v>
      </c>
    </row>
    <row r="808" spans="1:12" x14ac:dyDescent="0.25">
      <c r="A808" t="s">
        <v>1381</v>
      </c>
      <c r="B808">
        <v>66</v>
      </c>
      <c r="C808">
        <v>2</v>
      </c>
      <c r="D808">
        <v>0</v>
      </c>
      <c r="E808">
        <v>0</v>
      </c>
      <c r="F808">
        <v>0</v>
      </c>
      <c r="G808">
        <v>120</v>
      </c>
      <c r="H808">
        <v>261</v>
      </c>
      <c r="I808">
        <v>39</v>
      </c>
      <c r="J808" s="19">
        <f t="shared" si="25"/>
        <v>32.850745416773364</v>
      </c>
      <c r="K808" s="19">
        <f t="shared" si="26"/>
        <v>33</v>
      </c>
      <c r="L808" s="14" t="str">
        <f>IFERROR(VLOOKUP($K$4:$K$772,TABLAREF!$A$1:$C$4,3,1),"SIN DATO")</f>
        <v>SIN DATO</v>
      </c>
    </row>
    <row r="809" spans="1:12" x14ac:dyDescent="0.25">
      <c r="A809" t="s">
        <v>1383</v>
      </c>
      <c r="B809">
        <v>55</v>
      </c>
      <c r="C809">
        <v>2</v>
      </c>
      <c r="D809">
        <v>0</v>
      </c>
      <c r="E809">
        <v>1</v>
      </c>
      <c r="F809">
        <v>0</v>
      </c>
      <c r="G809">
        <v>120</v>
      </c>
      <c r="H809">
        <v>201</v>
      </c>
      <c r="I809">
        <v>41.3</v>
      </c>
      <c r="J809" s="19">
        <f t="shared" si="25"/>
        <v>14.186782856908453</v>
      </c>
      <c r="K809" s="19">
        <f t="shared" si="26"/>
        <v>14</v>
      </c>
      <c r="L809" s="14" t="str">
        <f>IFERROR(VLOOKUP($K$4:$K$772,TABLAREF!$A$1:$C$4,3,1),"SIN DATO")</f>
        <v>SIN DATO</v>
      </c>
    </row>
    <row r="810" spans="1:12" x14ac:dyDescent="0.25">
      <c r="A810" t="s">
        <v>1384</v>
      </c>
      <c r="B810">
        <v>66</v>
      </c>
      <c r="C810">
        <v>2</v>
      </c>
      <c r="D810">
        <v>0</v>
      </c>
      <c r="E810">
        <v>0</v>
      </c>
      <c r="F810">
        <v>0</v>
      </c>
      <c r="G810">
        <v>120</v>
      </c>
      <c r="H810">
        <v>206</v>
      </c>
      <c r="I810">
        <v>42</v>
      </c>
      <c r="J810" s="19">
        <f t="shared" si="25"/>
        <v>25.697870120126176</v>
      </c>
      <c r="K810" s="19">
        <f t="shared" si="26"/>
        <v>26</v>
      </c>
      <c r="L810" s="14" t="str">
        <f>IFERROR(VLOOKUP($K$4:$K$772,TABLAREF!$A$1:$C$4,3,1),"SIN DATO")</f>
        <v>SIN DATO</v>
      </c>
    </row>
    <row r="811" spans="1:12" x14ac:dyDescent="0.25">
      <c r="A811" t="s">
        <v>1385</v>
      </c>
      <c r="B811">
        <v>62</v>
      </c>
      <c r="C811">
        <v>1</v>
      </c>
      <c r="D811">
        <v>0</v>
      </c>
      <c r="E811">
        <v>0</v>
      </c>
      <c r="F811">
        <v>0</v>
      </c>
      <c r="G811">
        <v>110</v>
      </c>
      <c r="H811">
        <v>199</v>
      </c>
      <c r="I811">
        <v>48</v>
      </c>
      <c r="J811" s="19">
        <f t="shared" si="25"/>
        <v>9.6357083424271632</v>
      </c>
      <c r="K811" s="19">
        <f t="shared" si="26"/>
        <v>10</v>
      </c>
      <c r="L811" s="14" t="str">
        <f>IFERROR(VLOOKUP($K$4:$K$772,TABLAREF!$A$1:$C$4,3,1),"SIN DATO")</f>
        <v>SIN DATO</v>
      </c>
    </row>
    <row r="812" spans="1:12" x14ac:dyDescent="0.25">
      <c r="A812" t="s">
        <v>1386</v>
      </c>
      <c r="B812">
        <v>54</v>
      </c>
      <c r="C812">
        <v>2</v>
      </c>
      <c r="D812">
        <v>0</v>
      </c>
      <c r="E812">
        <v>0</v>
      </c>
      <c r="F812">
        <v>0</v>
      </c>
      <c r="G812">
        <v>120</v>
      </c>
      <c r="H812">
        <v>199</v>
      </c>
      <c r="I812">
        <v>35.4</v>
      </c>
      <c r="J812" s="19">
        <f t="shared" si="25"/>
        <v>16.387969726385176</v>
      </c>
      <c r="K812" s="19">
        <f t="shared" si="26"/>
        <v>16</v>
      </c>
      <c r="L812" s="14" t="str">
        <f>IFERROR(VLOOKUP($K$4:$K$772,TABLAREF!$A$1:$C$4,3,1),"SIN DATO")</f>
        <v>SIN DATO</v>
      </c>
    </row>
    <row r="813" spans="1:12" x14ac:dyDescent="0.25">
      <c r="A813" t="s">
        <v>1389</v>
      </c>
      <c r="B813">
        <v>55</v>
      </c>
      <c r="C813">
        <v>2</v>
      </c>
      <c r="D813">
        <v>0</v>
      </c>
      <c r="E813">
        <v>1</v>
      </c>
      <c r="F813">
        <v>0</v>
      </c>
      <c r="G813">
        <v>120</v>
      </c>
      <c r="H813">
        <v>138</v>
      </c>
      <c r="I813">
        <v>46</v>
      </c>
      <c r="J813" s="19">
        <f t="shared" si="25"/>
        <v>7.7244755924543824</v>
      </c>
      <c r="K813" s="19">
        <f t="shared" si="26"/>
        <v>8</v>
      </c>
      <c r="L813" s="14" t="str">
        <f>IFERROR(VLOOKUP($K$4:$K$772,TABLAREF!$A$1:$C$4,3,1),"SIN DATO")</f>
        <v>SIN DATO</v>
      </c>
    </row>
    <row r="814" spans="1:12" x14ac:dyDescent="0.25">
      <c r="A814" t="s">
        <v>3003</v>
      </c>
      <c r="B814">
        <v>72</v>
      </c>
      <c r="C814">
        <v>2</v>
      </c>
      <c r="D814">
        <v>0</v>
      </c>
      <c r="E814">
        <v>1</v>
      </c>
      <c r="F814">
        <v>0</v>
      </c>
      <c r="G814">
        <v>120</v>
      </c>
      <c r="H814">
        <v>129</v>
      </c>
      <c r="I814">
        <v>30</v>
      </c>
      <c r="J814" s="19">
        <f t="shared" si="25"/>
        <v>29.345762617780181</v>
      </c>
      <c r="K814" s="19">
        <f t="shared" si="26"/>
        <v>29</v>
      </c>
      <c r="L814" s="14" t="str">
        <f>IFERROR(VLOOKUP($K$4:$K$772,TABLAREF!$A$1:$C$4,3,1),"SIN DATO")</f>
        <v>SIN DATO</v>
      </c>
    </row>
    <row r="815" spans="1:12" x14ac:dyDescent="0.25">
      <c r="A815" t="s">
        <v>1390</v>
      </c>
      <c r="B815">
        <v>65</v>
      </c>
      <c r="C815">
        <v>2</v>
      </c>
      <c r="D815">
        <v>0</v>
      </c>
      <c r="E815">
        <v>1</v>
      </c>
      <c r="F815">
        <v>0</v>
      </c>
      <c r="G815">
        <v>120</v>
      </c>
      <c r="H815">
        <v>180</v>
      </c>
      <c r="I815">
        <v>31</v>
      </c>
      <c r="J815" s="19">
        <f t="shared" si="25"/>
        <v>27.527328297069964</v>
      </c>
      <c r="K815" s="19">
        <f t="shared" si="26"/>
        <v>28</v>
      </c>
      <c r="L815" s="14" t="str">
        <f>IFERROR(VLOOKUP($K$4:$K$772,TABLAREF!$A$1:$C$4,3,1),"SIN DATO")</f>
        <v>SIN DATO</v>
      </c>
    </row>
    <row r="816" spans="1:12" x14ac:dyDescent="0.25">
      <c r="A816" t="s">
        <v>1391</v>
      </c>
      <c r="B816">
        <v>48</v>
      </c>
      <c r="C816">
        <v>1</v>
      </c>
      <c r="D816">
        <v>0</v>
      </c>
      <c r="E816">
        <v>0</v>
      </c>
      <c r="F816">
        <v>0</v>
      </c>
      <c r="G816">
        <v>120</v>
      </c>
      <c r="H816">
        <v>192</v>
      </c>
      <c r="I816">
        <v>55</v>
      </c>
      <c r="J816" s="19">
        <f t="shared" si="25"/>
        <v>4.0932286320895628</v>
      </c>
      <c r="K816" s="19">
        <f t="shared" si="26"/>
        <v>4</v>
      </c>
      <c r="L816" s="14" t="str">
        <f>IFERROR(VLOOKUP($K$4:$K$772,TABLAREF!$A$1:$C$4,3,1),"SIN DATO")</f>
        <v>SIN DATO</v>
      </c>
    </row>
    <row r="817" spans="1:12" x14ac:dyDescent="0.25">
      <c r="A817" t="s">
        <v>1392</v>
      </c>
      <c r="B817">
        <v>65</v>
      </c>
      <c r="C817">
        <v>2</v>
      </c>
      <c r="D817">
        <v>0</v>
      </c>
      <c r="E817">
        <v>0</v>
      </c>
      <c r="F817">
        <v>0</v>
      </c>
      <c r="G817">
        <v>120</v>
      </c>
      <c r="H817">
        <v>198</v>
      </c>
      <c r="I817">
        <v>48</v>
      </c>
      <c r="J817" s="19">
        <f t="shared" si="25"/>
        <v>20.932756047969058</v>
      </c>
      <c r="K817" s="19">
        <f t="shared" si="26"/>
        <v>21</v>
      </c>
      <c r="L817" s="14" t="str">
        <f>IFERROR(VLOOKUP($K$4:$K$772,TABLAREF!$A$1:$C$4,3,1),"SIN DATO")</f>
        <v>SIN DATO</v>
      </c>
    </row>
    <row r="818" spans="1:12" x14ac:dyDescent="0.25">
      <c r="A818" t="s">
        <v>1393</v>
      </c>
      <c r="B818">
        <v>75</v>
      </c>
      <c r="C818">
        <v>2</v>
      </c>
      <c r="D818">
        <v>0</v>
      </c>
      <c r="E818">
        <v>0</v>
      </c>
      <c r="F818">
        <v>0</v>
      </c>
      <c r="G818">
        <v>120</v>
      </c>
      <c r="H818">
        <v>303</v>
      </c>
      <c r="I818">
        <v>42</v>
      </c>
      <c r="J818" s="19">
        <f t="shared" si="25"/>
        <v>46.730487437275094</v>
      </c>
      <c r="K818" s="19">
        <f t="shared" si="26"/>
        <v>47</v>
      </c>
      <c r="L818" s="14" t="str">
        <f>IFERROR(VLOOKUP($K$4:$K$772,TABLAREF!$A$1:$C$4,3,1),"SIN DATO")</f>
        <v>SIN DATO</v>
      </c>
    </row>
    <row r="819" spans="1:12" x14ac:dyDescent="0.25">
      <c r="A819" t="s">
        <v>1394</v>
      </c>
      <c r="B819">
        <v>66</v>
      </c>
      <c r="C819">
        <v>2</v>
      </c>
      <c r="D819">
        <v>0</v>
      </c>
      <c r="E819">
        <v>1</v>
      </c>
      <c r="F819">
        <v>0</v>
      </c>
      <c r="G819">
        <v>120</v>
      </c>
      <c r="H819">
        <v>173.3</v>
      </c>
      <c r="I819">
        <v>22.7</v>
      </c>
      <c r="J819" s="19">
        <f t="shared" si="25"/>
        <v>35.214912711543242</v>
      </c>
      <c r="K819" s="19">
        <f t="shared" si="26"/>
        <v>35</v>
      </c>
      <c r="L819" s="14" t="str">
        <f>IFERROR(VLOOKUP($K$4:$K$772,TABLAREF!$A$1:$C$4,3,1),"SIN DATO")</f>
        <v>SIN DATO</v>
      </c>
    </row>
    <row r="820" spans="1:12" x14ac:dyDescent="0.25">
      <c r="A820" t="s">
        <v>1396</v>
      </c>
      <c r="B820">
        <v>71</v>
      </c>
      <c r="C820">
        <v>2</v>
      </c>
      <c r="D820">
        <v>0</v>
      </c>
      <c r="E820">
        <v>0</v>
      </c>
      <c r="F820">
        <v>0</v>
      </c>
      <c r="G820">
        <v>120</v>
      </c>
      <c r="H820">
        <v>200</v>
      </c>
      <c r="I820">
        <v>41</v>
      </c>
      <c r="J820" s="19">
        <f t="shared" si="25"/>
        <v>31.788233137833199</v>
      </c>
      <c r="K820" s="19">
        <f t="shared" si="26"/>
        <v>32</v>
      </c>
      <c r="L820" s="14" t="str">
        <f>IFERROR(VLOOKUP($K$4:$K$772,TABLAREF!$A$1:$C$4,3,1),"SIN DATO")</f>
        <v>SIN DATO</v>
      </c>
    </row>
    <row r="821" spans="1:12" x14ac:dyDescent="0.25">
      <c r="A821" t="s">
        <v>1397</v>
      </c>
      <c r="B821">
        <v>65</v>
      </c>
      <c r="C821">
        <v>1</v>
      </c>
      <c r="D821">
        <v>0</v>
      </c>
      <c r="E821">
        <v>0</v>
      </c>
      <c r="F821">
        <v>0</v>
      </c>
      <c r="G821">
        <v>120</v>
      </c>
      <c r="H821">
        <v>127</v>
      </c>
      <c r="I821">
        <v>33</v>
      </c>
      <c r="J821" s="19">
        <f t="shared" si="25"/>
        <v>11.40074362332879</v>
      </c>
      <c r="K821" s="19">
        <f t="shared" si="26"/>
        <v>11</v>
      </c>
      <c r="L821" s="14" t="str">
        <f>IFERROR(VLOOKUP($K$4:$K$772,TABLAREF!$A$1:$C$4,3,1),"SIN DATO")</f>
        <v>SIN DATO</v>
      </c>
    </row>
    <row r="822" spans="1:12" x14ac:dyDescent="0.25">
      <c r="A822" t="s">
        <v>1398</v>
      </c>
      <c r="B822">
        <v>75</v>
      </c>
      <c r="C822">
        <v>2</v>
      </c>
      <c r="D822">
        <v>0</v>
      </c>
      <c r="E822">
        <v>0</v>
      </c>
      <c r="F822">
        <v>0</v>
      </c>
      <c r="G822">
        <v>130</v>
      </c>
      <c r="H822">
        <v>200</v>
      </c>
      <c r="I822">
        <v>45</v>
      </c>
      <c r="J822" s="19">
        <f t="shared" si="25"/>
        <v>37.342839758528655</v>
      </c>
      <c r="K822" s="19">
        <f t="shared" si="26"/>
        <v>37</v>
      </c>
      <c r="L822" s="14" t="str">
        <f>IFERROR(VLOOKUP($K$4:$K$772,TABLAREF!$A$1:$C$4,3,1),"SIN DATO")</f>
        <v>SIN DATO</v>
      </c>
    </row>
    <row r="823" spans="1:12" x14ac:dyDescent="0.25">
      <c r="A823" t="s">
        <v>1399</v>
      </c>
      <c r="B823">
        <v>56</v>
      </c>
      <c r="C823">
        <v>1</v>
      </c>
      <c r="D823">
        <v>0</v>
      </c>
      <c r="E823">
        <v>1</v>
      </c>
      <c r="F823">
        <v>0</v>
      </c>
      <c r="G823">
        <v>110</v>
      </c>
      <c r="H823">
        <v>201</v>
      </c>
      <c r="I823">
        <v>49</v>
      </c>
      <c r="J823" s="19">
        <f t="shared" si="25"/>
        <v>9.9470676042255786</v>
      </c>
      <c r="K823" s="19">
        <f t="shared" si="26"/>
        <v>10</v>
      </c>
      <c r="L823" s="14" t="str">
        <f>IFERROR(VLOOKUP($K$4:$K$772,TABLAREF!$A$1:$C$4,3,1),"SIN DATO")</f>
        <v>SIN DATO</v>
      </c>
    </row>
    <row r="824" spans="1:12" x14ac:dyDescent="0.25">
      <c r="A824" t="s">
        <v>1400</v>
      </c>
      <c r="B824">
        <v>66</v>
      </c>
      <c r="C824">
        <v>2</v>
      </c>
      <c r="D824">
        <v>0</v>
      </c>
      <c r="E824">
        <v>1</v>
      </c>
      <c r="F824">
        <v>0</v>
      </c>
      <c r="G824">
        <v>120</v>
      </c>
      <c r="H824">
        <v>186</v>
      </c>
      <c r="I824">
        <v>43.6</v>
      </c>
      <c r="J824" s="19">
        <f t="shared" si="25"/>
        <v>22.017447930307242</v>
      </c>
      <c r="K824" s="19">
        <f t="shared" si="26"/>
        <v>22</v>
      </c>
      <c r="L824" s="14" t="str">
        <f>IFERROR(VLOOKUP($K$4:$K$772,TABLAREF!$A$1:$C$4,3,1),"SIN DATO")</f>
        <v>SIN DATO</v>
      </c>
    </row>
    <row r="825" spans="1:12" x14ac:dyDescent="0.25">
      <c r="A825" t="s">
        <v>3004</v>
      </c>
      <c r="B825">
        <v>63</v>
      </c>
      <c r="C825">
        <v>1</v>
      </c>
      <c r="D825">
        <v>0</v>
      </c>
      <c r="E825">
        <v>1</v>
      </c>
      <c r="F825">
        <v>0</v>
      </c>
      <c r="G825">
        <v>120</v>
      </c>
      <c r="H825">
        <v>159</v>
      </c>
      <c r="I825">
        <v>51.7</v>
      </c>
      <c r="J825" s="19">
        <f t="shared" si="25"/>
        <v>10.801039413722101</v>
      </c>
      <c r="K825" s="19">
        <f t="shared" si="26"/>
        <v>11</v>
      </c>
      <c r="L825" s="14" t="str">
        <f>IFERROR(VLOOKUP($K$4:$K$772,TABLAREF!$A$1:$C$4,3,1),"SIN DATO")</f>
        <v>SIN DATO</v>
      </c>
    </row>
    <row r="826" spans="1:12" x14ac:dyDescent="0.25">
      <c r="A826" t="s">
        <v>3005</v>
      </c>
      <c r="B826">
        <v>89</v>
      </c>
      <c r="C826">
        <v>2</v>
      </c>
      <c r="D826">
        <v>0</v>
      </c>
      <c r="E826">
        <v>1</v>
      </c>
      <c r="F826">
        <v>0</v>
      </c>
      <c r="G826">
        <v>120</v>
      </c>
      <c r="H826">
        <v>203</v>
      </c>
      <c r="I826">
        <v>66</v>
      </c>
      <c r="J826" s="19">
        <f t="shared" si="25"/>
        <v>44.447774996874877</v>
      </c>
      <c r="K826" s="19">
        <f t="shared" si="26"/>
        <v>44</v>
      </c>
      <c r="L826" s="14" t="str">
        <f>IFERROR(VLOOKUP($K$4:$K$772,TABLAREF!$A$1:$C$4,3,1),"SIN DATO")</f>
        <v>SIN DATO</v>
      </c>
    </row>
    <row r="827" spans="1:12" x14ac:dyDescent="0.25">
      <c r="A827" t="s">
        <v>1401</v>
      </c>
      <c r="B827">
        <v>56</v>
      </c>
      <c r="C827">
        <v>2</v>
      </c>
      <c r="D827">
        <v>0</v>
      </c>
      <c r="E827">
        <v>0</v>
      </c>
      <c r="F827">
        <v>0</v>
      </c>
      <c r="G827">
        <v>120</v>
      </c>
      <c r="H827">
        <v>189</v>
      </c>
      <c r="I827">
        <v>42.8</v>
      </c>
      <c r="J827" s="19">
        <f t="shared" si="25"/>
        <v>13.925881756825664</v>
      </c>
      <c r="K827" s="19">
        <f t="shared" si="26"/>
        <v>14</v>
      </c>
      <c r="L827" s="14" t="str">
        <f>IFERROR(VLOOKUP($K$4:$K$772,TABLAREF!$A$1:$C$4,3,1),"SIN DATO")</f>
        <v>SIN DATO</v>
      </c>
    </row>
    <row r="828" spans="1:12" x14ac:dyDescent="0.25">
      <c r="A828" t="s">
        <v>1402</v>
      </c>
      <c r="B828">
        <v>48</v>
      </c>
      <c r="C828">
        <v>1</v>
      </c>
      <c r="D828">
        <v>0</v>
      </c>
      <c r="E828">
        <v>1</v>
      </c>
      <c r="F828">
        <v>0</v>
      </c>
      <c r="G828">
        <v>130</v>
      </c>
      <c r="H828">
        <v>240</v>
      </c>
      <c r="I828">
        <v>36</v>
      </c>
      <c r="J828" s="19">
        <f t="shared" si="25"/>
        <v>15.614799840776428</v>
      </c>
      <c r="K828" s="19">
        <f t="shared" si="26"/>
        <v>16</v>
      </c>
      <c r="L828" s="14" t="str">
        <f>IFERROR(VLOOKUP($K$4:$K$772,TABLAREF!$A$1:$C$4,3,1),"SIN DATO")</f>
        <v>SIN DATO</v>
      </c>
    </row>
    <row r="829" spans="1:12" x14ac:dyDescent="0.25">
      <c r="A829" t="s">
        <v>1404</v>
      </c>
      <c r="B829">
        <v>52</v>
      </c>
      <c r="C829">
        <v>2</v>
      </c>
      <c r="D829">
        <v>0</v>
      </c>
      <c r="E829">
        <v>0</v>
      </c>
      <c r="F829">
        <v>0</v>
      </c>
      <c r="G829">
        <v>130</v>
      </c>
      <c r="H829">
        <v>228</v>
      </c>
      <c r="I829">
        <v>55</v>
      </c>
      <c r="J829" s="19">
        <f t="shared" si="25"/>
        <v>11.722590746402995</v>
      </c>
      <c r="K829" s="19">
        <f t="shared" si="26"/>
        <v>12</v>
      </c>
      <c r="L829" s="14" t="str">
        <f>IFERROR(VLOOKUP($K$4:$K$772,TABLAREF!$A$1:$C$4,3,1),"SIN DATO")</f>
        <v>SIN DATO</v>
      </c>
    </row>
    <row r="830" spans="1:12" x14ac:dyDescent="0.25">
      <c r="A830" t="s">
        <v>1405</v>
      </c>
      <c r="B830">
        <v>60</v>
      </c>
      <c r="C830">
        <v>1</v>
      </c>
      <c r="D830">
        <v>0</v>
      </c>
      <c r="E830">
        <v>0</v>
      </c>
      <c r="F830">
        <v>0</v>
      </c>
      <c r="G830">
        <v>120</v>
      </c>
      <c r="H830">
        <v>260</v>
      </c>
      <c r="I830">
        <v>60</v>
      </c>
      <c r="J830" s="19">
        <f t="shared" si="25"/>
        <v>10.766500060801299</v>
      </c>
      <c r="K830" s="19">
        <f t="shared" si="26"/>
        <v>11</v>
      </c>
      <c r="L830" s="14" t="str">
        <f>IFERROR(VLOOKUP($K$4:$K$772,TABLAREF!$A$1:$C$4,3,1),"SIN DATO")</f>
        <v>SIN DATO</v>
      </c>
    </row>
    <row r="831" spans="1:12" x14ac:dyDescent="0.25">
      <c r="A831" t="s">
        <v>1406</v>
      </c>
      <c r="B831">
        <v>79</v>
      </c>
      <c r="C831">
        <v>2</v>
      </c>
      <c r="D831">
        <v>0</v>
      </c>
      <c r="E831">
        <v>0</v>
      </c>
      <c r="F831">
        <v>0</v>
      </c>
      <c r="G831">
        <v>120</v>
      </c>
      <c r="H831">
        <v>224</v>
      </c>
      <c r="I831">
        <v>58</v>
      </c>
      <c r="J831" s="19">
        <f t="shared" si="25"/>
        <v>36.915820403816845</v>
      </c>
      <c r="K831" s="19">
        <f t="shared" si="26"/>
        <v>37</v>
      </c>
      <c r="L831" s="14" t="str">
        <f>IFERROR(VLOOKUP($K$4:$K$772,TABLAREF!$A$1:$C$4,3,1),"SIN DATO")</f>
        <v>SIN DATO</v>
      </c>
    </row>
    <row r="832" spans="1:12" x14ac:dyDescent="0.25">
      <c r="A832" t="s">
        <v>1409</v>
      </c>
      <c r="B832">
        <v>55</v>
      </c>
      <c r="C832">
        <v>2</v>
      </c>
      <c r="D832">
        <v>0</v>
      </c>
      <c r="E832">
        <v>0</v>
      </c>
      <c r="F832">
        <v>0</v>
      </c>
      <c r="G832">
        <v>130</v>
      </c>
      <c r="H832">
        <v>169.9</v>
      </c>
      <c r="I832">
        <v>42.9</v>
      </c>
      <c r="J832" s="19">
        <f t="shared" si="25"/>
        <v>13.072720754953238</v>
      </c>
      <c r="K832" s="19">
        <f t="shared" si="26"/>
        <v>13</v>
      </c>
      <c r="L832" s="14" t="str">
        <f>IFERROR(VLOOKUP($K$4:$K$772,TABLAREF!$A$1:$C$4,3,1),"SIN DATO")</f>
        <v>SIN DATO</v>
      </c>
    </row>
    <row r="833" spans="1:12" x14ac:dyDescent="0.25">
      <c r="A833" t="s">
        <v>1410</v>
      </c>
      <c r="B833">
        <v>58</v>
      </c>
      <c r="C833">
        <v>1</v>
      </c>
      <c r="D833">
        <v>0</v>
      </c>
      <c r="E833">
        <v>0</v>
      </c>
      <c r="F833">
        <v>0</v>
      </c>
      <c r="G833">
        <v>130</v>
      </c>
      <c r="H833">
        <v>232</v>
      </c>
      <c r="I833">
        <v>42</v>
      </c>
      <c r="J833" s="19">
        <f t="shared" si="25"/>
        <v>14.889021021654901</v>
      </c>
      <c r="K833" s="19">
        <f t="shared" si="26"/>
        <v>15</v>
      </c>
      <c r="L833" s="14" t="str">
        <f>IFERROR(VLOOKUP($K$4:$K$772,TABLAREF!$A$1:$C$4,3,1),"SIN DATO")</f>
        <v>SIN DATO</v>
      </c>
    </row>
    <row r="834" spans="1:12" x14ac:dyDescent="0.25">
      <c r="A834" t="s">
        <v>1411</v>
      </c>
      <c r="B834">
        <v>63</v>
      </c>
      <c r="C834">
        <v>2</v>
      </c>
      <c r="D834">
        <v>0</v>
      </c>
      <c r="E834">
        <v>0</v>
      </c>
      <c r="F834">
        <v>0</v>
      </c>
      <c r="G834">
        <v>120</v>
      </c>
      <c r="H834">
        <v>225</v>
      </c>
      <c r="I834">
        <v>41</v>
      </c>
      <c r="J834" s="19">
        <f t="shared" si="25"/>
        <v>24.688007999894456</v>
      </c>
      <c r="K834" s="19">
        <f t="shared" si="26"/>
        <v>25</v>
      </c>
      <c r="L834" s="14" t="str">
        <f>IFERROR(VLOOKUP($K$4:$K$772,TABLAREF!$A$1:$C$4,3,1),"SIN DATO")</f>
        <v>SIN DATO</v>
      </c>
    </row>
    <row r="835" spans="1:12" x14ac:dyDescent="0.25">
      <c r="A835" t="s">
        <v>1413</v>
      </c>
      <c r="B835">
        <v>58</v>
      </c>
      <c r="C835">
        <v>2</v>
      </c>
      <c r="D835">
        <v>0</v>
      </c>
      <c r="E835">
        <v>0</v>
      </c>
      <c r="F835">
        <v>0</v>
      </c>
      <c r="G835">
        <v>120</v>
      </c>
      <c r="H835">
        <v>201</v>
      </c>
      <c r="I835">
        <v>52</v>
      </c>
      <c r="J835" s="19">
        <f t="shared" si="25"/>
        <v>13.363266300189325</v>
      </c>
      <c r="K835" s="19">
        <f t="shared" si="26"/>
        <v>13</v>
      </c>
      <c r="L835" s="14" t="str">
        <f>IFERROR(VLOOKUP($K$4:$K$772,TABLAREF!$A$1:$C$4,3,1),"SIN DATO")</f>
        <v>SIN DATO</v>
      </c>
    </row>
    <row r="836" spans="1:12" x14ac:dyDescent="0.25">
      <c r="A836" t="s">
        <v>1414</v>
      </c>
      <c r="B836">
        <v>62</v>
      </c>
      <c r="C836">
        <v>1</v>
      </c>
      <c r="D836">
        <v>0</v>
      </c>
      <c r="E836">
        <v>0</v>
      </c>
      <c r="F836">
        <v>0</v>
      </c>
      <c r="G836">
        <v>120</v>
      </c>
      <c r="H836">
        <v>230</v>
      </c>
      <c r="I836">
        <v>42</v>
      </c>
      <c r="J836" s="19">
        <f t="shared" si="25"/>
        <v>15.341573422026954</v>
      </c>
      <c r="K836" s="19">
        <f t="shared" si="26"/>
        <v>15</v>
      </c>
      <c r="L836" s="14" t="str">
        <f>IFERROR(VLOOKUP($K$4:$K$772,TABLAREF!$A$1:$C$4,3,1),"SIN DATO")</f>
        <v>SIN DATO</v>
      </c>
    </row>
    <row r="837" spans="1:12" x14ac:dyDescent="0.25">
      <c r="A837" t="s">
        <v>3006</v>
      </c>
      <c r="B837">
        <v>67</v>
      </c>
      <c r="C837">
        <v>2</v>
      </c>
      <c r="D837">
        <v>0</v>
      </c>
      <c r="E837">
        <v>0</v>
      </c>
      <c r="F837">
        <v>0</v>
      </c>
      <c r="G837">
        <v>120</v>
      </c>
      <c r="H837">
        <v>260</v>
      </c>
      <c r="I837">
        <v>40</v>
      </c>
      <c r="J837" s="19">
        <f t="shared" ref="J837:J900" si="27">100*(1-EXP(-EXP((LN(10)-(15.5305+(28.4441*(1-C837))+(-1.4792*LN(B837))+(0*LN(B837)*LN(B837))+(-14.4588*LN(B837)*(1-C837))+(1.8515*LN(B837)*LN(B837)*(1-C837))+(-0.9119*LN(G837))+(-0.2767*D837)+(-0.7181*LN((H837* 0.02586)/ (I837* 0.02586)))+(-0.1759*E837)+(-0.1999*E837*(1-C837))+(-0.5865*F837)+(0*F837*C837)))/(EXP(0.9145)*EXP(-0.2784*(15.5305+(28.4441*(1-C837))+(-1.4792*LN(B837))+(0*LN(B837)*LN(B837))+(-14.4588*LN(B837)*(1-C837))+(1.8515*LN(B837)*LN(B837)*(1-C837))+(-0.9119*LN(G837))+(-0.2767*D837)+(-0.7181*LN((H837* 0.02586)/ (I837* 0.02586)))+(-0.1759*E837)+(-0.1999*E837*(1-C837))+(-0.5865*F837)+(0*F837*C837)))))))</f>
        <v>33.4368516245096</v>
      </c>
      <c r="K837" s="19">
        <f t="shared" ref="K837:K900" si="28">ROUND(J837,0)</f>
        <v>33</v>
      </c>
      <c r="L837" s="14" t="str">
        <f>IFERROR(VLOOKUP($K$4:$K$772,TABLAREF!$A$1:$C$4,3,1),"SIN DATO")</f>
        <v>SIN DATO</v>
      </c>
    </row>
    <row r="838" spans="1:12" x14ac:dyDescent="0.25">
      <c r="A838" t="s">
        <v>1415</v>
      </c>
      <c r="B838">
        <v>47</v>
      </c>
      <c r="C838">
        <v>2</v>
      </c>
      <c r="D838">
        <v>0</v>
      </c>
      <c r="E838">
        <v>0</v>
      </c>
      <c r="F838">
        <v>0</v>
      </c>
      <c r="G838">
        <v>120</v>
      </c>
      <c r="H838">
        <v>170</v>
      </c>
      <c r="I838">
        <v>48</v>
      </c>
      <c r="J838" s="19">
        <f t="shared" si="27"/>
        <v>6.2949721729034236</v>
      </c>
      <c r="K838" s="19">
        <f t="shared" si="28"/>
        <v>6</v>
      </c>
      <c r="L838" s="14" t="str">
        <f>IFERROR(VLOOKUP($K$4:$K$772,TABLAREF!$A$1:$C$4,3,1),"SIN DATO")</f>
        <v>SIN DATO</v>
      </c>
    </row>
    <row r="839" spans="1:12" x14ac:dyDescent="0.25">
      <c r="A839" t="s">
        <v>1416</v>
      </c>
      <c r="B839">
        <v>69</v>
      </c>
      <c r="C839">
        <v>2</v>
      </c>
      <c r="D839">
        <v>0</v>
      </c>
      <c r="E839">
        <v>0</v>
      </c>
      <c r="F839">
        <v>0</v>
      </c>
      <c r="G839">
        <v>110</v>
      </c>
      <c r="H839">
        <v>200</v>
      </c>
      <c r="I839">
        <v>45</v>
      </c>
      <c r="J839" s="19">
        <f t="shared" si="27"/>
        <v>24.671841836167975</v>
      </c>
      <c r="K839" s="19">
        <f t="shared" si="28"/>
        <v>25</v>
      </c>
      <c r="L839" s="14" t="str">
        <f>IFERROR(VLOOKUP($K$4:$K$772,TABLAREF!$A$1:$C$4,3,1),"SIN DATO")</f>
        <v>SIN DATO</v>
      </c>
    </row>
    <row r="840" spans="1:12" x14ac:dyDescent="0.25">
      <c r="A840" t="s">
        <v>1417</v>
      </c>
      <c r="B840">
        <v>72</v>
      </c>
      <c r="C840">
        <v>1</v>
      </c>
      <c r="D840">
        <v>0</v>
      </c>
      <c r="E840">
        <v>0</v>
      </c>
      <c r="F840">
        <v>0</v>
      </c>
      <c r="G840">
        <v>120</v>
      </c>
      <c r="H840">
        <v>241.4</v>
      </c>
      <c r="I840">
        <v>39.5</v>
      </c>
      <c r="J840" s="19">
        <f t="shared" si="27"/>
        <v>23.302659420216454</v>
      </c>
      <c r="K840" s="19">
        <f t="shared" si="28"/>
        <v>23</v>
      </c>
      <c r="L840" s="14" t="str">
        <f>IFERROR(VLOOKUP($K$4:$K$772,TABLAREF!$A$1:$C$4,3,1),"SIN DATO")</f>
        <v>SIN DATO</v>
      </c>
    </row>
    <row r="841" spans="1:12" x14ac:dyDescent="0.25">
      <c r="A841" t="s">
        <v>3007</v>
      </c>
      <c r="B841">
        <v>81</v>
      </c>
      <c r="C841">
        <v>2</v>
      </c>
      <c r="D841">
        <v>0</v>
      </c>
      <c r="E841">
        <v>1</v>
      </c>
      <c r="F841">
        <v>0</v>
      </c>
      <c r="G841">
        <v>120</v>
      </c>
      <c r="H841">
        <v>160</v>
      </c>
      <c r="I841">
        <v>49</v>
      </c>
      <c r="J841" s="19">
        <f t="shared" si="27"/>
        <v>34.772062371593115</v>
      </c>
      <c r="K841" s="19">
        <f t="shared" si="28"/>
        <v>35</v>
      </c>
      <c r="L841" s="14" t="str">
        <f>IFERROR(VLOOKUP($K$4:$K$772,TABLAREF!$A$1:$C$4,3,1),"SIN DATO")</f>
        <v>SIN DATO</v>
      </c>
    </row>
    <row r="842" spans="1:12" x14ac:dyDescent="0.25">
      <c r="A842" t="s">
        <v>1418</v>
      </c>
      <c r="B842">
        <v>81</v>
      </c>
      <c r="C842">
        <v>1</v>
      </c>
      <c r="D842">
        <v>0</v>
      </c>
      <c r="E842">
        <v>1</v>
      </c>
      <c r="F842">
        <v>0</v>
      </c>
      <c r="G842">
        <v>130</v>
      </c>
      <c r="H842">
        <v>192</v>
      </c>
      <c r="I842">
        <v>50</v>
      </c>
      <c r="J842" s="19">
        <f t="shared" si="27"/>
        <v>25.992455166314453</v>
      </c>
      <c r="K842" s="19">
        <f t="shared" si="28"/>
        <v>26</v>
      </c>
      <c r="L842" s="14" t="str">
        <f>IFERROR(VLOOKUP($K$4:$K$772,TABLAREF!$A$1:$C$4,3,1),"SIN DATO")</f>
        <v>SIN DATO</v>
      </c>
    </row>
    <row r="843" spans="1:12" x14ac:dyDescent="0.25">
      <c r="A843" t="s">
        <v>1419</v>
      </c>
      <c r="B843">
        <v>48</v>
      </c>
      <c r="C843">
        <v>2</v>
      </c>
      <c r="D843">
        <v>0</v>
      </c>
      <c r="E843">
        <v>1</v>
      </c>
      <c r="F843">
        <v>0</v>
      </c>
      <c r="G843">
        <v>130</v>
      </c>
      <c r="H843">
        <v>200</v>
      </c>
      <c r="I843">
        <v>47</v>
      </c>
      <c r="J843" s="19">
        <f t="shared" si="27"/>
        <v>9.4047437690713771</v>
      </c>
      <c r="K843" s="19">
        <f t="shared" si="28"/>
        <v>9</v>
      </c>
      <c r="L843" s="14" t="str">
        <f>IFERROR(VLOOKUP($K$4:$K$772,TABLAREF!$A$1:$C$4,3,1),"SIN DATO")</f>
        <v>SIN DATO</v>
      </c>
    </row>
    <row r="844" spans="1:12" x14ac:dyDescent="0.25">
      <c r="A844" t="s">
        <v>3008</v>
      </c>
      <c r="B844">
        <v>60</v>
      </c>
      <c r="C844">
        <v>1</v>
      </c>
      <c r="D844">
        <v>0</v>
      </c>
      <c r="E844">
        <v>0</v>
      </c>
      <c r="F844">
        <v>0</v>
      </c>
      <c r="G844">
        <v>120</v>
      </c>
      <c r="H844">
        <v>213</v>
      </c>
      <c r="I844">
        <v>34</v>
      </c>
      <c r="J844" s="19">
        <f t="shared" si="27"/>
        <v>16.495940518058838</v>
      </c>
      <c r="K844" s="19">
        <f t="shared" si="28"/>
        <v>16</v>
      </c>
      <c r="L844" s="14" t="str">
        <f>IFERROR(VLOOKUP($K$4:$K$772,TABLAREF!$A$1:$C$4,3,1),"SIN DATO")</f>
        <v>SIN DATO</v>
      </c>
    </row>
    <row r="845" spans="1:12" x14ac:dyDescent="0.25">
      <c r="A845" t="s">
        <v>3009</v>
      </c>
      <c r="B845">
        <v>78</v>
      </c>
      <c r="C845">
        <v>1</v>
      </c>
      <c r="D845">
        <v>0</v>
      </c>
      <c r="E845">
        <v>0</v>
      </c>
      <c r="F845">
        <v>0</v>
      </c>
      <c r="G845">
        <v>120</v>
      </c>
      <c r="H845">
        <v>290</v>
      </c>
      <c r="I845">
        <v>69</v>
      </c>
      <c r="J845" s="19">
        <f t="shared" si="27"/>
        <v>19.089090729551973</v>
      </c>
      <c r="K845" s="19">
        <f t="shared" si="28"/>
        <v>19</v>
      </c>
      <c r="L845" s="14" t="str">
        <f>IFERROR(VLOOKUP($K$4:$K$772,TABLAREF!$A$1:$C$4,3,1),"SIN DATO")</f>
        <v>SIN DATO</v>
      </c>
    </row>
    <row r="846" spans="1:12" x14ac:dyDescent="0.25">
      <c r="A846" t="s">
        <v>1420</v>
      </c>
      <c r="B846">
        <v>83</v>
      </c>
      <c r="C846">
        <v>2</v>
      </c>
      <c r="D846">
        <v>0</v>
      </c>
      <c r="E846">
        <v>1</v>
      </c>
      <c r="F846">
        <v>0</v>
      </c>
      <c r="G846">
        <v>130</v>
      </c>
      <c r="H846">
        <v>240</v>
      </c>
      <c r="I846">
        <v>46</v>
      </c>
      <c r="J846" s="19">
        <f t="shared" si="27"/>
        <v>51.414286936673825</v>
      </c>
      <c r="K846" s="19">
        <f t="shared" si="28"/>
        <v>51</v>
      </c>
      <c r="L846" s="14" t="str">
        <f>IFERROR(VLOOKUP($K$4:$K$772,TABLAREF!$A$1:$C$4,3,1),"SIN DATO")</f>
        <v>SIN DATO</v>
      </c>
    </row>
    <row r="847" spans="1:12" x14ac:dyDescent="0.25">
      <c r="A847" t="s">
        <v>1421</v>
      </c>
      <c r="B847">
        <v>65</v>
      </c>
      <c r="C847">
        <v>1</v>
      </c>
      <c r="D847">
        <v>0</v>
      </c>
      <c r="E847">
        <v>0</v>
      </c>
      <c r="F847">
        <v>0</v>
      </c>
      <c r="G847">
        <v>120</v>
      </c>
      <c r="H847">
        <v>260</v>
      </c>
      <c r="I847">
        <v>48</v>
      </c>
      <c r="J847" s="19">
        <f t="shared" si="27"/>
        <v>16.839931197248571</v>
      </c>
      <c r="K847" s="19">
        <f t="shared" si="28"/>
        <v>17</v>
      </c>
      <c r="L847" s="14" t="str">
        <f>IFERROR(VLOOKUP($K$4:$K$772,TABLAREF!$A$1:$C$4,3,1),"SIN DATO")</f>
        <v>SIN DATO</v>
      </c>
    </row>
    <row r="848" spans="1:12" x14ac:dyDescent="0.25">
      <c r="A848" t="s">
        <v>1422</v>
      </c>
      <c r="B848">
        <v>66</v>
      </c>
      <c r="C848">
        <v>1</v>
      </c>
      <c r="D848">
        <v>0</v>
      </c>
      <c r="E848">
        <v>0</v>
      </c>
      <c r="F848">
        <v>0</v>
      </c>
      <c r="G848">
        <v>120</v>
      </c>
      <c r="H848">
        <v>204</v>
      </c>
      <c r="I848">
        <v>41</v>
      </c>
      <c r="J848" s="19">
        <f t="shared" si="27"/>
        <v>15.902834106310992</v>
      </c>
      <c r="K848" s="19">
        <f t="shared" si="28"/>
        <v>16</v>
      </c>
      <c r="L848" s="14" t="str">
        <f>IFERROR(VLOOKUP($K$4:$K$772,TABLAREF!$A$1:$C$4,3,1),"SIN DATO")</f>
        <v>SIN DATO</v>
      </c>
    </row>
    <row r="849" spans="1:12" x14ac:dyDescent="0.25">
      <c r="A849" t="s">
        <v>1423</v>
      </c>
      <c r="B849">
        <v>48</v>
      </c>
      <c r="C849">
        <v>1</v>
      </c>
      <c r="D849">
        <v>0</v>
      </c>
      <c r="E849">
        <v>0</v>
      </c>
      <c r="F849">
        <v>0</v>
      </c>
      <c r="G849">
        <v>130</v>
      </c>
      <c r="H849">
        <v>130</v>
      </c>
      <c r="I849">
        <v>34</v>
      </c>
      <c r="J849" s="19">
        <f t="shared" si="27"/>
        <v>5.5324872652193102</v>
      </c>
      <c r="K849" s="19">
        <f t="shared" si="28"/>
        <v>6</v>
      </c>
      <c r="L849" s="14" t="str">
        <f>IFERROR(VLOOKUP($K$4:$K$772,TABLAREF!$A$1:$C$4,3,1),"SIN DATO")</f>
        <v>SIN DATO</v>
      </c>
    </row>
    <row r="850" spans="1:12" x14ac:dyDescent="0.25">
      <c r="A850" t="s">
        <v>3010</v>
      </c>
      <c r="B850">
        <v>92</v>
      </c>
      <c r="C850">
        <v>1</v>
      </c>
      <c r="D850">
        <v>0</v>
      </c>
      <c r="E850">
        <v>0</v>
      </c>
      <c r="F850">
        <v>0</v>
      </c>
      <c r="G850">
        <v>140</v>
      </c>
      <c r="H850">
        <v>167</v>
      </c>
      <c r="I850">
        <v>34</v>
      </c>
      <c r="J850" s="19">
        <f t="shared" si="27"/>
        <v>34.295543038092845</v>
      </c>
      <c r="K850" s="19">
        <f t="shared" si="28"/>
        <v>34</v>
      </c>
      <c r="L850" s="14" t="str">
        <f>IFERROR(VLOOKUP($K$4:$K$772,TABLAREF!$A$1:$C$4,3,1),"SIN DATO")</f>
        <v>SIN DATO</v>
      </c>
    </row>
    <row r="851" spans="1:12" x14ac:dyDescent="0.25">
      <c r="A851" t="s">
        <v>3011</v>
      </c>
      <c r="B851">
        <v>43</v>
      </c>
      <c r="C851">
        <v>1</v>
      </c>
      <c r="D851">
        <v>0</v>
      </c>
      <c r="E851">
        <v>0</v>
      </c>
      <c r="F851">
        <v>0</v>
      </c>
      <c r="G851">
        <v>120</v>
      </c>
      <c r="H851">
        <v>280</v>
      </c>
      <c r="I851">
        <v>47</v>
      </c>
      <c r="J851" s="19">
        <f t="shared" si="27"/>
        <v>6.5593065093014769</v>
      </c>
      <c r="K851" s="19">
        <f t="shared" si="28"/>
        <v>7</v>
      </c>
      <c r="L851" s="14" t="str">
        <f>IFERROR(VLOOKUP($K$4:$K$772,TABLAREF!$A$1:$C$4,3,1),"SIN DATO")</f>
        <v>SIN DATO</v>
      </c>
    </row>
    <row r="852" spans="1:12" x14ac:dyDescent="0.25">
      <c r="A852" t="s">
        <v>1424</v>
      </c>
      <c r="B852">
        <v>66</v>
      </c>
      <c r="C852">
        <v>2</v>
      </c>
      <c r="D852">
        <v>0</v>
      </c>
      <c r="E852">
        <v>0</v>
      </c>
      <c r="F852">
        <v>0</v>
      </c>
      <c r="G852">
        <v>130</v>
      </c>
      <c r="H852">
        <v>234</v>
      </c>
      <c r="I852">
        <v>43</v>
      </c>
      <c r="J852" s="19">
        <f t="shared" si="27"/>
        <v>30.366078164230025</v>
      </c>
      <c r="K852" s="19">
        <f t="shared" si="28"/>
        <v>30</v>
      </c>
      <c r="L852" s="14" t="str">
        <f>IFERROR(VLOOKUP($K$4:$K$772,TABLAREF!$A$1:$C$4,3,1),"SIN DATO")</f>
        <v>SIN DATO</v>
      </c>
    </row>
    <row r="853" spans="1:12" x14ac:dyDescent="0.25">
      <c r="A853" t="s">
        <v>3012</v>
      </c>
      <c r="B853">
        <v>48</v>
      </c>
      <c r="C853">
        <v>2</v>
      </c>
      <c r="D853">
        <v>0</v>
      </c>
      <c r="E853">
        <v>0</v>
      </c>
      <c r="F853">
        <v>0</v>
      </c>
      <c r="G853">
        <v>120</v>
      </c>
      <c r="H853">
        <v>350</v>
      </c>
      <c r="I853">
        <v>45</v>
      </c>
      <c r="J853" s="19">
        <f t="shared" si="27"/>
        <v>17.579458986605445</v>
      </c>
      <c r="K853" s="19">
        <f t="shared" si="28"/>
        <v>18</v>
      </c>
      <c r="L853" s="14" t="str">
        <f>IFERROR(VLOOKUP($K$4:$K$772,TABLAREF!$A$1:$C$4,3,1),"SIN DATO")</f>
        <v>SIN DATO</v>
      </c>
    </row>
    <row r="854" spans="1:12" x14ac:dyDescent="0.25">
      <c r="A854" t="s">
        <v>1425</v>
      </c>
      <c r="B854">
        <v>75</v>
      </c>
      <c r="C854">
        <v>1</v>
      </c>
      <c r="D854">
        <v>0</v>
      </c>
      <c r="E854">
        <v>1</v>
      </c>
      <c r="F854">
        <v>0</v>
      </c>
      <c r="G854">
        <v>130</v>
      </c>
      <c r="H854">
        <v>193</v>
      </c>
      <c r="I854">
        <v>49.4</v>
      </c>
      <c r="J854" s="19">
        <f t="shared" si="27"/>
        <v>22.951208252616627</v>
      </c>
      <c r="K854" s="19">
        <f t="shared" si="28"/>
        <v>23</v>
      </c>
      <c r="L854" s="14" t="str">
        <f>IFERROR(VLOOKUP($K$4:$K$772,TABLAREF!$A$1:$C$4,3,1),"SIN DATO")</f>
        <v>SIN DATO</v>
      </c>
    </row>
    <row r="855" spans="1:12" x14ac:dyDescent="0.25">
      <c r="A855" t="s">
        <v>1427</v>
      </c>
      <c r="B855">
        <v>77</v>
      </c>
      <c r="C855">
        <v>2</v>
      </c>
      <c r="D855">
        <v>0</v>
      </c>
      <c r="E855">
        <v>0</v>
      </c>
      <c r="F855">
        <v>0</v>
      </c>
      <c r="G855">
        <v>120</v>
      </c>
      <c r="H855">
        <v>161</v>
      </c>
      <c r="I855">
        <v>39</v>
      </c>
      <c r="J855" s="19">
        <f t="shared" si="27"/>
        <v>35.796725611295479</v>
      </c>
      <c r="K855" s="19">
        <f t="shared" si="28"/>
        <v>36</v>
      </c>
      <c r="L855" s="14" t="str">
        <f>IFERROR(VLOOKUP($K$4:$K$772,TABLAREF!$A$1:$C$4,3,1),"SIN DATO")</f>
        <v>SIN DATO</v>
      </c>
    </row>
    <row r="856" spans="1:12" x14ac:dyDescent="0.25">
      <c r="A856" t="s">
        <v>3013</v>
      </c>
      <c r="B856">
        <v>44</v>
      </c>
      <c r="C856">
        <v>2</v>
      </c>
      <c r="D856">
        <v>0</v>
      </c>
      <c r="E856">
        <v>1</v>
      </c>
      <c r="F856">
        <v>0</v>
      </c>
      <c r="G856">
        <v>130</v>
      </c>
      <c r="H856">
        <v>171</v>
      </c>
      <c r="I856">
        <v>31</v>
      </c>
      <c r="J856" s="19">
        <f t="shared" si="27"/>
        <v>10.88735447503435</v>
      </c>
      <c r="K856" s="19">
        <f t="shared" si="28"/>
        <v>11</v>
      </c>
      <c r="L856" s="14" t="str">
        <f>IFERROR(VLOOKUP($K$4:$K$772,TABLAREF!$A$1:$C$4,3,1),"SIN DATO")</f>
        <v>SIN DATO</v>
      </c>
    </row>
    <row r="857" spans="1:12" x14ac:dyDescent="0.25">
      <c r="A857" t="s">
        <v>1428</v>
      </c>
      <c r="B857">
        <v>49</v>
      </c>
      <c r="C857">
        <v>2</v>
      </c>
      <c r="D857">
        <v>0</v>
      </c>
      <c r="E857">
        <v>1</v>
      </c>
      <c r="F857">
        <v>0</v>
      </c>
      <c r="G857">
        <v>130</v>
      </c>
      <c r="H857">
        <v>200</v>
      </c>
      <c r="I857">
        <v>40</v>
      </c>
      <c r="J857" s="19">
        <f t="shared" si="27"/>
        <v>12.102782391458033</v>
      </c>
      <c r="K857" s="19">
        <f t="shared" si="28"/>
        <v>12</v>
      </c>
      <c r="L857" s="14" t="str">
        <f>IFERROR(VLOOKUP($K$4:$K$772,TABLAREF!$A$1:$C$4,3,1),"SIN DATO")</f>
        <v>SIN DATO</v>
      </c>
    </row>
    <row r="858" spans="1:12" x14ac:dyDescent="0.25">
      <c r="A858" t="s">
        <v>3014</v>
      </c>
      <c r="B858">
        <v>60</v>
      </c>
      <c r="C858">
        <v>1</v>
      </c>
      <c r="D858">
        <v>0</v>
      </c>
      <c r="E858">
        <v>0</v>
      </c>
      <c r="F858">
        <v>0</v>
      </c>
      <c r="G858">
        <v>120</v>
      </c>
      <c r="H858">
        <v>300</v>
      </c>
      <c r="I858">
        <v>42</v>
      </c>
      <c r="J858" s="19">
        <f t="shared" si="27"/>
        <v>18.896773313395766</v>
      </c>
      <c r="K858" s="19">
        <f t="shared" si="28"/>
        <v>19</v>
      </c>
      <c r="L858" s="14" t="str">
        <f>IFERROR(VLOOKUP($K$4:$K$772,TABLAREF!$A$1:$C$4,3,1),"SIN DATO")</f>
        <v>SIN DATO</v>
      </c>
    </row>
    <row r="859" spans="1:12" x14ac:dyDescent="0.25">
      <c r="A859" t="s">
        <v>3015</v>
      </c>
      <c r="B859">
        <v>71</v>
      </c>
      <c r="C859">
        <v>1</v>
      </c>
      <c r="D859">
        <v>0</v>
      </c>
      <c r="E859">
        <v>1</v>
      </c>
      <c r="F859">
        <v>0</v>
      </c>
      <c r="G859">
        <v>120</v>
      </c>
      <c r="H859">
        <v>290</v>
      </c>
      <c r="I859">
        <v>40</v>
      </c>
      <c r="J859" s="19">
        <f t="shared" si="27"/>
        <v>32.019731286398176</v>
      </c>
      <c r="K859" s="19">
        <f t="shared" si="28"/>
        <v>32</v>
      </c>
      <c r="L859" s="14" t="str">
        <f>IFERROR(VLOOKUP($K$4:$K$772,TABLAREF!$A$1:$C$4,3,1),"SIN DATO")</f>
        <v>SIN DATO</v>
      </c>
    </row>
    <row r="860" spans="1:12" x14ac:dyDescent="0.25">
      <c r="A860" t="s">
        <v>1429</v>
      </c>
      <c r="B860">
        <v>57</v>
      </c>
      <c r="C860">
        <v>1</v>
      </c>
      <c r="D860">
        <v>0</v>
      </c>
      <c r="E860">
        <v>0</v>
      </c>
      <c r="F860">
        <v>0</v>
      </c>
      <c r="G860">
        <v>120</v>
      </c>
      <c r="H860">
        <v>201</v>
      </c>
      <c r="I860">
        <v>48</v>
      </c>
      <c r="J860" s="19">
        <f t="shared" si="27"/>
        <v>8.9932314009571694</v>
      </c>
      <c r="K860" s="19">
        <f t="shared" si="28"/>
        <v>9</v>
      </c>
      <c r="L860" s="14" t="str">
        <f>IFERROR(VLOOKUP($K$4:$K$772,TABLAREF!$A$1:$C$4,3,1),"SIN DATO")</f>
        <v>SIN DATO</v>
      </c>
    </row>
    <row r="861" spans="1:12" x14ac:dyDescent="0.25">
      <c r="A861" t="s">
        <v>3016</v>
      </c>
      <c r="B861">
        <v>65</v>
      </c>
      <c r="C861">
        <v>2</v>
      </c>
      <c r="D861">
        <v>0</v>
      </c>
      <c r="E861">
        <v>0</v>
      </c>
      <c r="F861">
        <v>0</v>
      </c>
      <c r="G861">
        <v>120</v>
      </c>
      <c r="H861">
        <v>255</v>
      </c>
      <c r="I861">
        <v>45</v>
      </c>
      <c r="J861" s="19">
        <f t="shared" si="27"/>
        <v>27.732103243726037</v>
      </c>
      <c r="K861" s="19">
        <f t="shared" si="28"/>
        <v>28</v>
      </c>
      <c r="L861" s="14" t="str">
        <f>IFERROR(VLOOKUP($K$4:$K$772,TABLAREF!$A$1:$C$4,3,1),"SIN DATO")</f>
        <v>SIN DATO</v>
      </c>
    </row>
    <row r="862" spans="1:12" x14ac:dyDescent="0.25">
      <c r="A862" t="s">
        <v>1430</v>
      </c>
      <c r="B862">
        <v>49</v>
      </c>
      <c r="C862">
        <v>2</v>
      </c>
      <c r="D862">
        <v>0</v>
      </c>
      <c r="E862">
        <v>0</v>
      </c>
      <c r="F862">
        <v>0</v>
      </c>
      <c r="G862">
        <v>120</v>
      </c>
      <c r="H862">
        <v>201</v>
      </c>
      <c r="I862">
        <v>42.8</v>
      </c>
      <c r="J862" s="19">
        <f t="shared" si="27"/>
        <v>10.296374289107691</v>
      </c>
      <c r="K862" s="19">
        <f t="shared" si="28"/>
        <v>10</v>
      </c>
      <c r="L862" s="14" t="str">
        <f>IFERROR(VLOOKUP($K$4:$K$772,TABLAREF!$A$1:$C$4,3,1),"SIN DATO")</f>
        <v>SIN DATO</v>
      </c>
    </row>
    <row r="863" spans="1:12" x14ac:dyDescent="0.25">
      <c r="A863" t="s">
        <v>1431</v>
      </c>
      <c r="B863">
        <v>58</v>
      </c>
      <c r="C863">
        <v>2</v>
      </c>
      <c r="D863">
        <v>0</v>
      </c>
      <c r="E863">
        <v>0</v>
      </c>
      <c r="F863">
        <v>0</v>
      </c>
      <c r="G863">
        <v>120</v>
      </c>
      <c r="H863">
        <v>190.6</v>
      </c>
      <c r="I863">
        <v>35.5</v>
      </c>
      <c r="J863" s="19">
        <f t="shared" si="27"/>
        <v>19.052348888090464</v>
      </c>
      <c r="K863" s="19">
        <f t="shared" si="28"/>
        <v>19</v>
      </c>
      <c r="L863" s="14" t="str">
        <f>IFERROR(VLOOKUP($K$4:$K$772,TABLAREF!$A$1:$C$4,3,1),"SIN DATO")</f>
        <v>SIN DATO</v>
      </c>
    </row>
    <row r="864" spans="1:12" x14ac:dyDescent="0.25">
      <c r="A864" t="s">
        <v>1432</v>
      </c>
      <c r="B864">
        <v>68</v>
      </c>
      <c r="C864">
        <v>1</v>
      </c>
      <c r="D864">
        <v>0</v>
      </c>
      <c r="E864">
        <v>0</v>
      </c>
      <c r="F864">
        <v>0</v>
      </c>
      <c r="G864">
        <v>120</v>
      </c>
      <c r="H864">
        <v>187</v>
      </c>
      <c r="I864">
        <v>55.3</v>
      </c>
      <c r="J864" s="19">
        <f t="shared" si="27"/>
        <v>10.899224156501585</v>
      </c>
      <c r="K864" s="19">
        <f t="shared" si="28"/>
        <v>11</v>
      </c>
      <c r="L864" s="14" t="str">
        <f>IFERROR(VLOOKUP($K$4:$K$772,TABLAREF!$A$1:$C$4,3,1),"SIN DATO")</f>
        <v>SIN DATO</v>
      </c>
    </row>
    <row r="865" spans="1:12" x14ac:dyDescent="0.25">
      <c r="A865" t="s">
        <v>1433</v>
      </c>
      <c r="B865">
        <v>49</v>
      </c>
      <c r="C865">
        <v>2</v>
      </c>
      <c r="D865">
        <v>0</v>
      </c>
      <c r="E865">
        <v>0</v>
      </c>
      <c r="F865">
        <v>0</v>
      </c>
      <c r="G865">
        <v>120</v>
      </c>
      <c r="H865">
        <v>177</v>
      </c>
      <c r="I865">
        <v>42</v>
      </c>
      <c r="J865" s="19">
        <f t="shared" si="27"/>
        <v>8.9475267069964008</v>
      </c>
      <c r="K865" s="19">
        <f t="shared" si="28"/>
        <v>9</v>
      </c>
      <c r="L865" s="14" t="str">
        <f>IFERROR(VLOOKUP($K$4:$K$772,TABLAREF!$A$1:$C$4,3,1),"SIN DATO")</f>
        <v>SIN DATO</v>
      </c>
    </row>
    <row r="866" spans="1:12" x14ac:dyDescent="0.25">
      <c r="A866" t="s">
        <v>3017</v>
      </c>
      <c r="B866">
        <v>62</v>
      </c>
      <c r="C866">
        <v>1</v>
      </c>
      <c r="D866">
        <v>0</v>
      </c>
      <c r="E866">
        <v>0</v>
      </c>
      <c r="F866">
        <v>0</v>
      </c>
      <c r="G866">
        <v>120</v>
      </c>
      <c r="H866">
        <v>260</v>
      </c>
      <c r="I866">
        <v>48.1</v>
      </c>
      <c r="J866" s="19">
        <f t="shared" si="27"/>
        <v>15.123082327878612</v>
      </c>
      <c r="K866" s="19">
        <f t="shared" si="28"/>
        <v>15</v>
      </c>
      <c r="L866" s="14" t="str">
        <f>IFERROR(VLOOKUP($K$4:$K$772,TABLAREF!$A$1:$C$4,3,1),"SIN DATO")</f>
        <v>SIN DATO</v>
      </c>
    </row>
    <row r="867" spans="1:12" x14ac:dyDescent="0.25">
      <c r="A867" t="s">
        <v>1435</v>
      </c>
      <c r="B867">
        <v>95</v>
      </c>
      <c r="C867">
        <v>1</v>
      </c>
      <c r="D867">
        <v>0</v>
      </c>
      <c r="E867">
        <v>0</v>
      </c>
      <c r="F867">
        <v>0</v>
      </c>
      <c r="G867">
        <v>120</v>
      </c>
      <c r="H867">
        <v>200</v>
      </c>
      <c r="I867">
        <v>42</v>
      </c>
      <c r="J867" s="19">
        <f t="shared" si="27"/>
        <v>30.477905109393411</v>
      </c>
      <c r="K867" s="19">
        <f t="shared" si="28"/>
        <v>30</v>
      </c>
      <c r="L867" s="14" t="str">
        <f>IFERROR(VLOOKUP($K$4:$K$772,TABLAREF!$A$1:$C$4,3,1),"SIN DATO")</f>
        <v>SIN DATO</v>
      </c>
    </row>
    <row r="868" spans="1:12" x14ac:dyDescent="0.25">
      <c r="A868" t="s">
        <v>3018</v>
      </c>
      <c r="B868">
        <v>63</v>
      </c>
      <c r="C868">
        <v>2</v>
      </c>
      <c r="D868">
        <v>0</v>
      </c>
      <c r="E868">
        <v>0</v>
      </c>
      <c r="F868">
        <v>0</v>
      </c>
      <c r="G868">
        <v>120</v>
      </c>
      <c r="H868">
        <v>205</v>
      </c>
      <c r="I868">
        <v>45</v>
      </c>
      <c r="J868" s="19">
        <f t="shared" si="27"/>
        <v>20.811731760986341</v>
      </c>
      <c r="K868" s="19">
        <f t="shared" si="28"/>
        <v>21</v>
      </c>
      <c r="L868" s="14" t="str">
        <f>IFERROR(VLOOKUP($K$4:$K$772,TABLAREF!$A$1:$C$4,3,1),"SIN DATO")</f>
        <v>SIN DATO</v>
      </c>
    </row>
    <row r="869" spans="1:12" x14ac:dyDescent="0.25">
      <c r="A869" t="s">
        <v>1436</v>
      </c>
      <c r="B869">
        <v>73</v>
      </c>
      <c r="C869">
        <v>2</v>
      </c>
      <c r="D869">
        <v>0</v>
      </c>
      <c r="E869">
        <v>0</v>
      </c>
      <c r="F869">
        <v>0</v>
      </c>
      <c r="G869">
        <v>120</v>
      </c>
      <c r="H869">
        <v>170</v>
      </c>
      <c r="I869">
        <v>49</v>
      </c>
      <c r="J869" s="19">
        <f t="shared" si="27"/>
        <v>26.489675069739903</v>
      </c>
      <c r="K869" s="19">
        <f t="shared" si="28"/>
        <v>26</v>
      </c>
      <c r="L869" s="14" t="str">
        <f>IFERROR(VLOOKUP($K$4:$K$772,TABLAREF!$A$1:$C$4,3,1),"SIN DATO")</f>
        <v>SIN DATO</v>
      </c>
    </row>
    <row r="870" spans="1:12" x14ac:dyDescent="0.25">
      <c r="A870" t="s">
        <v>1437</v>
      </c>
      <c r="B870">
        <v>55</v>
      </c>
      <c r="C870">
        <v>1</v>
      </c>
      <c r="D870">
        <v>0</v>
      </c>
      <c r="E870">
        <v>0</v>
      </c>
      <c r="F870">
        <v>0</v>
      </c>
      <c r="G870">
        <v>120</v>
      </c>
      <c r="H870">
        <v>145</v>
      </c>
      <c r="I870">
        <v>42</v>
      </c>
      <c r="J870" s="19">
        <f t="shared" si="27"/>
        <v>6.2010273014956097</v>
      </c>
      <c r="K870" s="19">
        <f t="shared" si="28"/>
        <v>6</v>
      </c>
      <c r="L870" s="14" t="str">
        <f>IFERROR(VLOOKUP($K$4:$K$772,TABLAREF!$A$1:$C$4,3,1),"SIN DATO")</f>
        <v>SIN DATO</v>
      </c>
    </row>
    <row r="871" spans="1:12" x14ac:dyDescent="0.25">
      <c r="A871" t="s">
        <v>1438</v>
      </c>
      <c r="B871">
        <v>59</v>
      </c>
      <c r="C871">
        <v>1</v>
      </c>
      <c r="D871">
        <v>0</v>
      </c>
      <c r="E871">
        <v>0</v>
      </c>
      <c r="F871">
        <v>0</v>
      </c>
      <c r="G871">
        <v>130</v>
      </c>
      <c r="H871">
        <v>200</v>
      </c>
      <c r="I871">
        <v>47</v>
      </c>
      <c r="J871" s="19">
        <f t="shared" si="27"/>
        <v>11.437640657192659</v>
      </c>
      <c r="K871" s="19">
        <f t="shared" si="28"/>
        <v>11</v>
      </c>
      <c r="L871" s="14" t="str">
        <f>IFERROR(VLOOKUP($K$4:$K$772,TABLAREF!$A$1:$C$4,3,1),"SIN DATO")</f>
        <v>SIN DATO</v>
      </c>
    </row>
    <row r="872" spans="1:12" x14ac:dyDescent="0.25">
      <c r="A872" t="s">
        <v>3019</v>
      </c>
      <c r="B872">
        <v>62</v>
      </c>
      <c r="C872">
        <v>1</v>
      </c>
      <c r="D872">
        <v>0</v>
      </c>
      <c r="E872">
        <v>0</v>
      </c>
      <c r="F872">
        <v>0</v>
      </c>
      <c r="G872">
        <v>120</v>
      </c>
      <c r="H872">
        <v>214</v>
      </c>
      <c r="I872">
        <v>45</v>
      </c>
      <c r="J872" s="19">
        <f t="shared" si="27"/>
        <v>13.073229815885302</v>
      </c>
      <c r="K872" s="19">
        <f t="shared" si="28"/>
        <v>13</v>
      </c>
      <c r="L872" s="14" t="str">
        <f>IFERROR(VLOOKUP($K$4:$K$772,TABLAREF!$A$1:$C$4,3,1),"SIN DATO")</f>
        <v>SIN DATO</v>
      </c>
    </row>
    <row r="873" spans="1:12" x14ac:dyDescent="0.25">
      <c r="A873" t="s">
        <v>3020</v>
      </c>
      <c r="B873">
        <v>62</v>
      </c>
      <c r="C873">
        <v>2</v>
      </c>
      <c r="D873">
        <v>0</v>
      </c>
      <c r="E873">
        <v>0</v>
      </c>
      <c r="F873">
        <v>0</v>
      </c>
      <c r="G873">
        <v>120</v>
      </c>
      <c r="H873">
        <v>136</v>
      </c>
      <c r="I873">
        <v>50</v>
      </c>
      <c r="J873" s="19">
        <f t="shared" si="27"/>
        <v>11.180532882405302</v>
      </c>
      <c r="K873" s="19">
        <f t="shared" si="28"/>
        <v>11</v>
      </c>
      <c r="L873" s="14" t="str">
        <f>IFERROR(VLOOKUP($K$4:$K$772,TABLAREF!$A$1:$C$4,3,1),"SIN DATO")</f>
        <v>SIN DATO</v>
      </c>
    </row>
    <row r="874" spans="1:12" x14ac:dyDescent="0.25">
      <c r="A874" t="s">
        <v>3021</v>
      </c>
      <c r="B874">
        <v>55</v>
      </c>
      <c r="C874">
        <v>2</v>
      </c>
      <c r="D874">
        <v>0</v>
      </c>
      <c r="E874">
        <v>0</v>
      </c>
      <c r="F874">
        <v>0</v>
      </c>
      <c r="G874">
        <v>120</v>
      </c>
      <c r="H874">
        <v>253</v>
      </c>
      <c r="I874">
        <v>48</v>
      </c>
      <c r="J874" s="19">
        <f t="shared" si="27"/>
        <v>16.078337421860599</v>
      </c>
      <c r="K874" s="19">
        <f t="shared" si="28"/>
        <v>16</v>
      </c>
      <c r="L874" s="14" t="str">
        <f>IFERROR(VLOOKUP($K$4:$K$772,TABLAREF!$A$1:$C$4,3,1),"SIN DATO")</f>
        <v>SIN DATO</v>
      </c>
    </row>
    <row r="875" spans="1:12" x14ac:dyDescent="0.25">
      <c r="A875" t="s">
        <v>3022</v>
      </c>
      <c r="B875">
        <v>66</v>
      </c>
      <c r="C875">
        <v>2</v>
      </c>
      <c r="D875">
        <v>0</v>
      </c>
      <c r="E875">
        <v>0</v>
      </c>
      <c r="F875">
        <v>0</v>
      </c>
      <c r="G875">
        <v>120</v>
      </c>
      <c r="H875">
        <v>267</v>
      </c>
      <c r="I875">
        <v>45</v>
      </c>
      <c r="J875" s="19">
        <f t="shared" si="27"/>
        <v>30.012241789365557</v>
      </c>
      <c r="K875" s="19">
        <f t="shared" si="28"/>
        <v>30</v>
      </c>
      <c r="L875" s="14" t="str">
        <f>IFERROR(VLOOKUP($K$4:$K$772,TABLAREF!$A$1:$C$4,3,1),"SIN DATO")</f>
        <v>SIN DATO</v>
      </c>
    </row>
    <row r="876" spans="1:12" x14ac:dyDescent="0.25">
      <c r="A876" t="s">
        <v>3023</v>
      </c>
      <c r="B876">
        <v>60</v>
      </c>
      <c r="C876">
        <v>2</v>
      </c>
      <c r="D876">
        <v>0</v>
      </c>
      <c r="E876">
        <v>0</v>
      </c>
      <c r="F876">
        <v>0</v>
      </c>
      <c r="G876">
        <v>120</v>
      </c>
      <c r="H876">
        <v>261</v>
      </c>
      <c r="I876">
        <v>43</v>
      </c>
      <c r="J876" s="19">
        <f t="shared" si="27"/>
        <v>23.541132064203563</v>
      </c>
      <c r="K876" s="19">
        <f t="shared" si="28"/>
        <v>24</v>
      </c>
      <c r="L876" s="14" t="str">
        <f>IFERROR(VLOOKUP($K$4:$K$772,TABLAREF!$A$1:$C$4,3,1),"SIN DATO")</f>
        <v>SIN DATO</v>
      </c>
    </row>
    <row r="877" spans="1:12" x14ac:dyDescent="0.25">
      <c r="A877" t="s">
        <v>3024</v>
      </c>
      <c r="B877">
        <v>67</v>
      </c>
      <c r="C877">
        <v>1</v>
      </c>
      <c r="D877">
        <v>0</v>
      </c>
      <c r="E877">
        <v>1</v>
      </c>
      <c r="F877">
        <v>0</v>
      </c>
      <c r="G877">
        <v>120</v>
      </c>
      <c r="H877">
        <v>151.80000000000001</v>
      </c>
      <c r="I877">
        <v>25.6</v>
      </c>
      <c r="J877" s="19">
        <f t="shared" si="27"/>
        <v>24.72357054297628</v>
      </c>
      <c r="K877" s="19">
        <f t="shared" si="28"/>
        <v>25</v>
      </c>
      <c r="L877" s="14" t="str">
        <f>IFERROR(VLOOKUP($K$4:$K$772,TABLAREF!$A$1:$C$4,3,1),"SIN DATO")</f>
        <v>SIN DATO</v>
      </c>
    </row>
    <row r="878" spans="1:12" x14ac:dyDescent="0.25">
      <c r="A878" t="s">
        <v>3025</v>
      </c>
      <c r="B878">
        <v>72</v>
      </c>
      <c r="C878">
        <v>1</v>
      </c>
      <c r="D878">
        <v>0</v>
      </c>
      <c r="E878">
        <v>1</v>
      </c>
      <c r="F878">
        <v>0</v>
      </c>
      <c r="G878">
        <v>125</v>
      </c>
      <c r="H878">
        <v>152.80000000000001</v>
      </c>
      <c r="I878">
        <v>22.4</v>
      </c>
      <c r="J878" s="19">
        <f t="shared" si="27"/>
        <v>32.488098551968278</v>
      </c>
      <c r="K878" s="19">
        <f t="shared" si="28"/>
        <v>32</v>
      </c>
      <c r="L878" s="14" t="str">
        <f>IFERROR(VLOOKUP($K$4:$K$772,TABLAREF!$A$1:$C$4,3,1),"SIN DATO")</f>
        <v>SIN DATO</v>
      </c>
    </row>
    <row r="879" spans="1:12" x14ac:dyDescent="0.25">
      <c r="A879" t="s">
        <v>3026</v>
      </c>
      <c r="B879">
        <v>67</v>
      </c>
      <c r="C879">
        <v>1</v>
      </c>
      <c r="D879">
        <v>0</v>
      </c>
      <c r="E879">
        <v>1</v>
      </c>
      <c r="F879">
        <v>0</v>
      </c>
      <c r="G879">
        <v>130</v>
      </c>
      <c r="H879">
        <v>187</v>
      </c>
      <c r="I879">
        <v>36.1</v>
      </c>
      <c r="J879" s="19">
        <f t="shared" si="27"/>
        <v>24.003014574317294</v>
      </c>
      <c r="K879" s="19">
        <f t="shared" si="28"/>
        <v>24</v>
      </c>
      <c r="L879" s="14" t="str">
        <f>IFERROR(VLOOKUP($K$4:$K$772,TABLAREF!$A$1:$C$4,3,1),"SIN DATO")</f>
        <v>SIN DATO</v>
      </c>
    </row>
    <row r="880" spans="1:12" x14ac:dyDescent="0.25">
      <c r="A880" t="s">
        <v>3027</v>
      </c>
      <c r="B880">
        <v>59</v>
      </c>
      <c r="C880">
        <v>2</v>
      </c>
      <c r="D880">
        <v>0</v>
      </c>
      <c r="E880">
        <v>0</v>
      </c>
      <c r="F880">
        <v>0</v>
      </c>
      <c r="G880">
        <v>120</v>
      </c>
      <c r="H880">
        <v>258.8</v>
      </c>
      <c r="I880">
        <v>62</v>
      </c>
      <c r="J880" s="19">
        <f t="shared" si="27"/>
        <v>15.414435385303838</v>
      </c>
      <c r="K880" s="19">
        <f t="shared" si="28"/>
        <v>15</v>
      </c>
      <c r="L880" s="14" t="str">
        <f>IFERROR(VLOOKUP($K$4:$K$772,TABLAREF!$A$1:$C$4,3,1),"SIN DATO")</f>
        <v>SIN DATO</v>
      </c>
    </row>
    <row r="881" spans="1:12" x14ac:dyDescent="0.25">
      <c r="A881" t="s">
        <v>3028</v>
      </c>
      <c r="B881">
        <v>72</v>
      </c>
      <c r="C881">
        <v>1</v>
      </c>
      <c r="D881">
        <v>0</v>
      </c>
      <c r="E881">
        <v>0</v>
      </c>
      <c r="F881">
        <v>0</v>
      </c>
      <c r="G881">
        <v>130</v>
      </c>
      <c r="H881">
        <v>195</v>
      </c>
      <c r="I881">
        <v>39.799999999999997</v>
      </c>
      <c r="J881" s="19">
        <f t="shared" si="27"/>
        <v>20.850391048418658</v>
      </c>
      <c r="K881" s="19">
        <f t="shared" si="28"/>
        <v>21</v>
      </c>
      <c r="L881" s="14" t="str">
        <f>IFERROR(VLOOKUP($K$4:$K$772,TABLAREF!$A$1:$C$4,3,1),"SIN DATO")</f>
        <v>SIN DATO</v>
      </c>
    </row>
    <row r="882" spans="1:12" x14ac:dyDescent="0.25">
      <c r="A882" t="s">
        <v>3029</v>
      </c>
      <c r="B882">
        <v>77</v>
      </c>
      <c r="C882">
        <v>2</v>
      </c>
      <c r="D882">
        <v>0</v>
      </c>
      <c r="E882">
        <v>1</v>
      </c>
      <c r="F882">
        <v>0</v>
      </c>
      <c r="G882">
        <v>130</v>
      </c>
      <c r="H882">
        <v>131</v>
      </c>
      <c r="I882">
        <v>47.5</v>
      </c>
      <c r="J882" s="19">
        <f t="shared" si="27"/>
        <v>27.885250291822793</v>
      </c>
      <c r="K882" s="19">
        <f t="shared" si="28"/>
        <v>28</v>
      </c>
      <c r="L882" s="14" t="str">
        <f>IFERROR(VLOOKUP($K$4:$K$772,TABLAREF!$A$1:$C$4,3,1),"SIN DATO")</f>
        <v>SIN DATO</v>
      </c>
    </row>
    <row r="883" spans="1:12" x14ac:dyDescent="0.25">
      <c r="A883" t="s">
        <v>3030</v>
      </c>
      <c r="B883">
        <v>58</v>
      </c>
      <c r="C883">
        <v>2</v>
      </c>
      <c r="D883">
        <v>0</v>
      </c>
      <c r="E883">
        <v>0</v>
      </c>
      <c r="F883">
        <v>0</v>
      </c>
      <c r="G883">
        <v>140</v>
      </c>
      <c r="H883">
        <v>184</v>
      </c>
      <c r="I883">
        <v>36.5</v>
      </c>
      <c r="J883" s="19">
        <f t="shared" si="27"/>
        <v>21.671321143638377</v>
      </c>
      <c r="K883" s="19">
        <f t="shared" si="28"/>
        <v>22</v>
      </c>
      <c r="L883" s="14" t="str">
        <f>IFERROR(VLOOKUP($K$4:$K$772,TABLAREF!$A$1:$C$4,3,1),"SIN DATO")</f>
        <v>SIN DATO</v>
      </c>
    </row>
    <row r="884" spans="1:12" x14ac:dyDescent="0.25">
      <c r="A884" t="s">
        <v>3031</v>
      </c>
      <c r="B884">
        <v>78</v>
      </c>
      <c r="C884">
        <v>2</v>
      </c>
      <c r="D884">
        <v>0</v>
      </c>
      <c r="E884">
        <v>1</v>
      </c>
      <c r="F884">
        <v>0</v>
      </c>
      <c r="G884">
        <v>120</v>
      </c>
      <c r="H884">
        <v>304.3</v>
      </c>
      <c r="I884">
        <v>77.599999999999994</v>
      </c>
      <c r="J884" s="19">
        <f t="shared" si="27"/>
        <v>35.103387343206059</v>
      </c>
      <c r="K884" s="19">
        <f t="shared" si="28"/>
        <v>35</v>
      </c>
      <c r="L884" s="14" t="str">
        <f>IFERROR(VLOOKUP($K$4:$K$772,TABLAREF!$A$1:$C$4,3,1),"SIN DATO")</f>
        <v>SIN DATO</v>
      </c>
    </row>
    <row r="885" spans="1:12" x14ac:dyDescent="0.25">
      <c r="A885" t="s">
        <v>3032</v>
      </c>
      <c r="B885">
        <v>57</v>
      </c>
      <c r="C885">
        <v>2</v>
      </c>
      <c r="D885">
        <v>0</v>
      </c>
      <c r="E885">
        <v>1</v>
      </c>
      <c r="F885">
        <v>0</v>
      </c>
      <c r="G885">
        <v>120</v>
      </c>
      <c r="H885">
        <v>258.3</v>
      </c>
      <c r="I885">
        <v>59.3</v>
      </c>
      <c r="J885" s="19">
        <f t="shared" si="27"/>
        <v>13.944462602121078</v>
      </c>
      <c r="K885" s="19">
        <f t="shared" si="28"/>
        <v>14</v>
      </c>
      <c r="L885" s="14" t="str">
        <f>IFERROR(VLOOKUP($K$4:$K$772,TABLAREF!$A$1:$C$4,3,1),"SIN DATO")</f>
        <v>SIN DATO</v>
      </c>
    </row>
    <row r="886" spans="1:12" x14ac:dyDescent="0.25">
      <c r="A886" t="s">
        <v>3033</v>
      </c>
      <c r="B886">
        <v>77</v>
      </c>
      <c r="C886">
        <v>2</v>
      </c>
      <c r="D886">
        <v>0</v>
      </c>
      <c r="E886">
        <v>1</v>
      </c>
      <c r="F886">
        <v>0</v>
      </c>
      <c r="G886">
        <v>140</v>
      </c>
      <c r="H886">
        <v>233.2</v>
      </c>
      <c r="I886">
        <v>40.1</v>
      </c>
      <c r="J886" s="19">
        <f t="shared" si="27"/>
        <v>48.155666361047722</v>
      </c>
      <c r="K886" s="19">
        <f t="shared" si="28"/>
        <v>48</v>
      </c>
      <c r="L886" s="14" t="str">
        <f>IFERROR(VLOOKUP($K$4:$K$772,TABLAREF!$A$1:$C$4,3,1),"SIN DATO")</f>
        <v>SIN DATO</v>
      </c>
    </row>
    <row r="887" spans="1:12" x14ac:dyDescent="0.25">
      <c r="A887" t="s">
        <v>3034</v>
      </c>
      <c r="B887">
        <v>55</v>
      </c>
      <c r="C887">
        <v>1</v>
      </c>
      <c r="D887">
        <v>0</v>
      </c>
      <c r="E887">
        <v>0</v>
      </c>
      <c r="F887">
        <v>0</v>
      </c>
      <c r="G887">
        <v>120</v>
      </c>
      <c r="H887">
        <v>210</v>
      </c>
      <c r="I887">
        <v>42</v>
      </c>
      <c r="J887" s="19">
        <f t="shared" si="27"/>
        <v>10.287501561005685</v>
      </c>
      <c r="K887" s="19">
        <f t="shared" si="28"/>
        <v>10</v>
      </c>
      <c r="L887" s="14" t="str">
        <f>IFERROR(VLOOKUP($K$4:$K$772,TABLAREF!$A$1:$C$4,3,1),"SIN DATO")</f>
        <v>SIN DATO</v>
      </c>
    </row>
    <row r="888" spans="1:12" x14ac:dyDescent="0.25">
      <c r="A888" t="s">
        <v>3035</v>
      </c>
      <c r="B888">
        <v>55</v>
      </c>
      <c r="C888">
        <v>2</v>
      </c>
      <c r="D888">
        <v>0</v>
      </c>
      <c r="E888">
        <v>1</v>
      </c>
      <c r="F888">
        <v>0</v>
      </c>
      <c r="G888">
        <v>130</v>
      </c>
      <c r="H888">
        <v>304</v>
      </c>
      <c r="I888">
        <v>56.9</v>
      </c>
      <c r="J888" s="19">
        <f t="shared" si="27"/>
        <v>17.532481383632824</v>
      </c>
      <c r="K888" s="19">
        <f t="shared" si="28"/>
        <v>18</v>
      </c>
      <c r="L888" s="14" t="str">
        <f>IFERROR(VLOOKUP($K$4:$K$772,TABLAREF!$A$1:$C$4,3,1),"SIN DATO")</f>
        <v>SIN DATO</v>
      </c>
    </row>
    <row r="889" spans="1:12" x14ac:dyDescent="0.25">
      <c r="A889" t="s">
        <v>3036</v>
      </c>
      <c r="B889">
        <v>58</v>
      </c>
      <c r="C889">
        <v>2</v>
      </c>
      <c r="D889">
        <v>0</v>
      </c>
      <c r="E889">
        <v>0</v>
      </c>
      <c r="F889">
        <v>0</v>
      </c>
      <c r="G889">
        <v>120</v>
      </c>
      <c r="H889">
        <v>224</v>
      </c>
      <c r="I889">
        <v>46.2</v>
      </c>
      <c r="J889" s="19">
        <f t="shared" si="27"/>
        <v>17.161397781708342</v>
      </c>
      <c r="K889" s="19">
        <f t="shared" si="28"/>
        <v>17</v>
      </c>
      <c r="L889" s="14" t="str">
        <f>IFERROR(VLOOKUP($K$4:$K$772,TABLAREF!$A$1:$C$4,3,1),"SIN DATO")</f>
        <v>SIN DATO</v>
      </c>
    </row>
    <row r="890" spans="1:12" x14ac:dyDescent="0.25">
      <c r="A890" t="s">
        <v>3037</v>
      </c>
      <c r="B890">
        <v>85</v>
      </c>
      <c r="C890">
        <v>1</v>
      </c>
      <c r="D890">
        <v>0</v>
      </c>
      <c r="E890">
        <v>0</v>
      </c>
      <c r="F890">
        <v>0</v>
      </c>
      <c r="G890">
        <v>140</v>
      </c>
      <c r="H890">
        <v>186.3</v>
      </c>
      <c r="I890">
        <v>29.2</v>
      </c>
      <c r="J890" s="19">
        <f t="shared" si="27"/>
        <v>36.685644323339432</v>
      </c>
      <c r="K890" s="19">
        <f t="shared" si="28"/>
        <v>37</v>
      </c>
      <c r="L890" s="14" t="str">
        <f>IFERROR(VLOOKUP($K$4:$K$772,TABLAREF!$A$1:$C$4,3,1),"SIN DATO")</f>
        <v>SIN DATO</v>
      </c>
    </row>
    <row r="891" spans="1:12" x14ac:dyDescent="0.25">
      <c r="A891" t="s">
        <v>3038</v>
      </c>
      <c r="B891">
        <v>61</v>
      </c>
      <c r="C891">
        <v>2</v>
      </c>
      <c r="D891">
        <v>0</v>
      </c>
      <c r="E891">
        <v>1</v>
      </c>
      <c r="F891">
        <v>0</v>
      </c>
      <c r="G891">
        <v>120</v>
      </c>
      <c r="H891">
        <v>206.9</v>
      </c>
      <c r="I891">
        <v>35.5</v>
      </c>
      <c r="J891" s="19">
        <f t="shared" si="27"/>
        <v>23.053926191523654</v>
      </c>
      <c r="K891" s="19">
        <f t="shared" si="28"/>
        <v>23</v>
      </c>
      <c r="L891" s="14" t="str">
        <f>IFERROR(VLOOKUP($K$4:$K$772,TABLAREF!$A$1:$C$4,3,1),"SIN DATO")</f>
        <v>SIN DATO</v>
      </c>
    </row>
    <row r="892" spans="1:12" x14ac:dyDescent="0.25">
      <c r="A892" t="s">
        <v>3039</v>
      </c>
      <c r="B892">
        <v>57</v>
      </c>
      <c r="C892">
        <v>2</v>
      </c>
      <c r="D892">
        <v>0</v>
      </c>
      <c r="E892">
        <v>1</v>
      </c>
      <c r="F892">
        <v>0</v>
      </c>
      <c r="G892">
        <v>130</v>
      </c>
      <c r="H892">
        <v>190.5</v>
      </c>
      <c r="I892">
        <v>45</v>
      </c>
      <c r="J892" s="19">
        <f t="shared" si="27"/>
        <v>15.138032926318079</v>
      </c>
      <c r="K892" s="19">
        <f t="shared" si="28"/>
        <v>15</v>
      </c>
      <c r="L892" s="14" t="str">
        <f>IFERROR(VLOOKUP($K$4:$K$772,TABLAREF!$A$1:$C$4,3,1),"SIN DATO")</f>
        <v>SIN DATO</v>
      </c>
    </row>
    <row r="893" spans="1:12" x14ac:dyDescent="0.25">
      <c r="A893" t="s">
        <v>3040</v>
      </c>
      <c r="B893">
        <v>57</v>
      </c>
      <c r="C893">
        <v>2</v>
      </c>
      <c r="D893">
        <v>0</v>
      </c>
      <c r="E893">
        <v>0</v>
      </c>
      <c r="F893">
        <v>0</v>
      </c>
      <c r="G893">
        <v>130</v>
      </c>
      <c r="H893">
        <v>183</v>
      </c>
      <c r="I893">
        <v>47</v>
      </c>
      <c r="J893" s="19">
        <f t="shared" si="27"/>
        <v>14.311689245146809</v>
      </c>
      <c r="K893" s="19">
        <f t="shared" si="28"/>
        <v>14</v>
      </c>
      <c r="L893" s="14" t="str">
        <f>IFERROR(VLOOKUP($K$4:$K$772,TABLAREF!$A$1:$C$4,3,1),"SIN DATO")</f>
        <v>SIN DATO</v>
      </c>
    </row>
    <row r="894" spans="1:12" x14ac:dyDescent="0.25">
      <c r="A894" t="s">
        <v>3041</v>
      </c>
      <c r="B894">
        <v>72</v>
      </c>
      <c r="C894">
        <v>1</v>
      </c>
      <c r="D894">
        <v>0</v>
      </c>
      <c r="E894">
        <v>0</v>
      </c>
      <c r="F894">
        <v>0</v>
      </c>
      <c r="G894">
        <v>130</v>
      </c>
      <c r="H894">
        <v>188.5</v>
      </c>
      <c r="I894">
        <v>33.299999999999997</v>
      </c>
      <c r="J894" s="19">
        <f t="shared" si="27"/>
        <v>23.833015086916596</v>
      </c>
      <c r="K894" s="19">
        <f t="shared" si="28"/>
        <v>24</v>
      </c>
      <c r="L894" s="14" t="str">
        <f>IFERROR(VLOOKUP($K$4:$K$772,TABLAREF!$A$1:$C$4,3,1),"SIN DATO")</f>
        <v>SIN DATO</v>
      </c>
    </row>
    <row r="895" spans="1:12" x14ac:dyDescent="0.25">
      <c r="A895" t="s">
        <v>3042</v>
      </c>
      <c r="B895">
        <v>65</v>
      </c>
      <c r="C895">
        <v>2</v>
      </c>
      <c r="D895">
        <v>0</v>
      </c>
      <c r="E895">
        <v>0</v>
      </c>
      <c r="F895">
        <v>0</v>
      </c>
      <c r="G895">
        <v>120</v>
      </c>
      <c r="H895">
        <v>229.1</v>
      </c>
      <c r="J895" s="19" t="e">
        <f t="shared" si="27"/>
        <v>#DIV/0!</v>
      </c>
      <c r="K895" s="19" t="e">
        <f t="shared" si="28"/>
        <v>#DIV/0!</v>
      </c>
      <c r="L895" s="14" t="str">
        <f>IFERROR(VLOOKUP($K$4:$K$772,TABLAREF!$A$1:$C$4,3,1),"SIN DATO")</f>
        <v>SIN DATO</v>
      </c>
    </row>
    <row r="896" spans="1:12" x14ac:dyDescent="0.25">
      <c r="A896" t="s">
        <v>3043</v>
      </c>
      <c r="B896">
        <v>51</v>
      </c>
      <c r="C896">
        <v>2</v>
      </c>
      <c r="D896">
        <v>0</v>
      </c>
      <c r="E896">
        <v>1</v>
      </c>
      <c r="F896">
        <v>0</v>
      </c>
      <c r="G896">
        <v>120</v>
      </c>
      <c r="H896">
        <v>221.7</v>
      </c>
      <c r="I896">
        <v>50.2</v>
      </c>
      <c r="J896" s="19">
        <f t="shared" si="27"/>
        <v>10.153567787443462</v>
      </c>
      <c r="K896" s="19">
        <f t="shared" si="28"/>
        <v>10</v>
      </c>
      <c r="L896" s="14" t="str">
        <f>IFERROR(VLOOKUP($K$4:$K$772,TABLAREF!$A$1:$C$4,3,1),"SIN DATO")</f>
        <v>SIN DATO</v>
      </c>
    </row>
    <row r="897" spans="1:12" x14ac:dyDescent="0.25">
      <c r="A897" t="s">
        <v>3044</v>
      </c>
      <c r="B897">
        <v>66</v>
      </c>
      <c r="C897">
        <v>1</v>
      </c>
      <c r="D897">
        <v>0</v>
      </c>
      <c r="E897">
        <v>0</v>
      </c>
      <c r="F897">
        <v>0</v>
      </c>
      <c r="G897">
        <v>120</v>
      </c>
      <c r="H897">
        <v>260.89999999999998</v>
      </c>
      <c r="I897">
        <v>48.7</v>
      </c>
      <c r="J897" s="19">
        <f t="shared" si="27"/>
        <v>17.206006887004499</v>
      </c>
      <c r="K897" s="19">
        <f t="shared" si="28"/>
        <v>17</v>
      </c>
      <c r="L897" s="14" t="str">
        <f>IFERROR(VLOOKUP($K$4:$K$772,TABLAREF!$A$1:$C$4,3,1),"SIN DATO")</f>
        <v>SIN DATO</v>
      </c>
    </row>
    <row r="898" spans="1:12" x14ac:dyDescent="0.25">
      <c r="A898" t="s">
        <v>3045</v>
      </c>
      <c r="B898">
        <v>64</v>
      </c>
      <c r="C898">
        <v>1</v>
      </c>
      <c r="D898">
        <v>0</v>
      </c>
      <c r="E898">
        <v>0</v>
      </c>
      <c r="F898">
        <v>0</v>
      </c>
      <c r="G898">
        <v>110</v>
      </c>
      <c r="H898">
        <v>156.69999999999999</v>
      </c>
      <c r="I898">
        <v>23.3</v>
      </c>
      <c r="J898" s="19">
        <f t="shared" si="27"/>
        <v>18.18664574903357</v>
      </c>
      <c r="K898" s="19">
        <f t="shared" si="28"/>
        <v>18</v>
      </c>
      <c r="L898" s="14" t="str">
        <f>IFERROR(VLOOKUP($K$4:$K$772,TABLAREF!$A$1:$C$4,3,1),"SIN DATO")</f>
        <v>SIN DATO</v>
      </c>
    </row>
    <row r="899" spans="1:12" x14ac:dyDescent="0.25">
      <c r="A899" t="s">
        <v>3046</v>
      </c>
      <c r="B899">
        <v>61</v>
      </c>
      <c r="C899">
        <v>2</v>
      </c>
      <c r="D899">
        <v>0</v>
      </c>
      <c r="E899">
        <v>1</v>
      </c>
      <c r="F899">
        <v>0</v>
      </c>
      <c r="G899">
        <v>120</v>
      </c>
      <c r="H899">
        <v>315.3</v>
      </c>
      <c r="I899">
        <v>46.1</v>
      </c>
      <c r="J899" s="19">
        <f t="shared" si="27"/>
        <v>26.517006385281803</v>
      </c>
      <c r="K899" s="19">
        <f t="shared" si="28"/>
        <v>27</v>
      </c>
      <c r="L899" s="14" t="str">
        <f>IFERROR(VLOOKUP($K$4:$K$772,TABLAREF!$A$1:$C$4,3,1),"SIN DATO")</f>
        <v>SIN DATO</v>
      </c>
    </row>
    <row r="900" spans="1:12" x14ac:dyDescent="0.25">
      <c r="A900" t="s">
        <v>3047</v>
      </c>
      <c r="B900">
        <v>56</v>
      </c>
      <c r="C900">
        <v>1</v>
      </c>
      <c r="D900">
        <v>0</v>
      </c>
      <c r="E900">
        <v>1</v>
      </c>
      <c r="F900">
        <v>0</v>
      </c>
      <c r="G900">
        <v>120</v>
      </c>
      <c r="H900">
        <v>199.6</v>
      </c>
      <c r="I900">
        <v>33.6</v>
      </c>
      <c r="J900" s="19">
        <f t="shared" si="27"/>
        <v>17.383922138213482</v>
      </c>
      <c r="K900" s="19">
        <f t="shared" si="28"/>
        <v>17</v>
      </c>
      <c r="L900" s="14" t="str">
        <f>IFERROR(VLOOKUP($K$4:$K$772,TABLAREF!$A$1:$C$4,3,1),"SIN DATO")</f>
        <v>SIN DATO</v>
      </c>
    </row>
    <row r="901" spans="1:12" x14ac:dyDescent="0.25">
      <c r="A901" t="s">
        <v>3048</v>
      </c>
      <c r="B901">
        <v>64</v>
      </c>
      <c r="C901">
        <v>2</v>
      </c>
      <c r="D901">
        <v>0</v>
      </c>
      <c r="E901">
        <v>1</v>
      </c>
      <c r="F901">
        <v>0</v>
      </c>
      <c r="G901">
        <v>120</v>
      </c>
      <c r="H901">
        <v>278.8</v>
      </c>
      <c r="I901">
        <v>52.2</v>
      </c>
      <c r="J901" s="19">
        <f t="shared" ref="J901:J964" si="29">100*(1-EXP(-EXP((LN(10)-(15.5305+(28.4441*(1-C901))+(-1.4792*LN(B901))+(0*LN(B901)*LN(B901))+(-14.4588*LN(B901)*(1-C901))+(1.8515*LN(B901)*LN(B901)*(1-C901))+(-0.9119*LN(G901))+(-0.2767*D901)+(-0.7181*LN((H901* 0.02586)/ (I901* 0.02586)))+(-0.1759*E901)+(-0.1999*E901*(1-C901))+(-0.5865*F901)+(0*F901*C901)))/(EXP(0.9145)*EXP(-0.2784*(15.5305+(28.4441*(1-C901))+(-1.4792*LN(B901))+(0*LN(B901)*LN(B901))+(-14.4588*LN(B901)*(1-C901))+(1.8515*LN(B901)*LN(B901)*(1-C901))+(-0.9119*LN(G901))+(-0.2767*D901)+(-0.7181*LN((H901* 0.02586)/ (I901* 0.02586)))+(-0.1759*E901)+(-0.1999*E901*(1-C901))+(-0.5865*F901)+(0*F901*C901)))))))</f>
        <v>24.513345334047678</v>
      </c>
      <c r="K901" s="19">
        <f t="shared" ref="K901:K964" si="30">ROUND(J901,0)</f>
        <v>25</v>
      </c>
      <c r="L901" s="14" t="str">
        <f>IFERROR(VLOOKUP($K$4:$K$772,TABLAREF!$A$1:$C$4,3,1),"SIN DATO")</f>
        <v>SIN DATO</v>
      </c>
    </row>
    <row r="902" spans="1:12" x14ac:dyDescent="0.25">
      <c r="A902" t="s">
        <v>3049</v>
      </c>
      <c r="B902">
        <v>73</v>
      </c>
      <c r="C902">
        <v>2</v>
      </c>
      <c r="D902">
        <v>0</v>
      </c>
      <c r="E902">
        <v>1</v>
      </c>
      <c r="F902">
        <v>0</v>
      </c>
      <c r="G902">
        <v>130</v>
      </c>
      <c r="H902">
        <v>144</v>
      </c>
      <c r="I902">
        <v>42.2</v>
      </c>
      <c r="J902" s="19">
        <f t="shared" si="29"/>
        <v>27.648708908343224</v>
      </c>
      <c r="K902" s="19">
        <f t="shared" si="30"/>
        <v>28</v>
      </c>
      <c r="L902" s="14" t="str">
        <f>IFERROR(VLOOKUP($K$4:$K$772,TABLAREF!$A$1:$C$4,3,1),"SIN DATO")</f>
        <v>SIN DATO</v>
      </c>
    </row>
    <row r="903" spans="1:12" x14ac:dyDescent="0.25">
      <c r="A903" t="s">
        <v>3050</v>
      </c>
      <c r="B903">
        <v>59</v>
      </c>
      <c r="C903">
        <v>1</v>
      </c>
      <c r="D903">
        <v>0</v>
      </c>
      <c r="E903">
        <v>1</v>
      </c>
      <c r="F903">
        <v>0</v>
      </c>
      <c r="G903">
        <v>120</v>
      </c>
      <c r="H903">
        <v>236.8</v>
      </c>
      <c r="I903">
        <v>36.4</v>
      </c>
      <c r="J903" s="19">
        <f t="shared" si="29"/>
        <v>21.18428918409656</v>
      </c>
      <c r="K903" s="19">
        <f t="shared" si="30"/>
        <v>21</v>
      </c>
      <c r="L903" s="14" t="str">
        <f>IFERROR(VLOOKUP($K$4:$K$772,TABLAREF!$A$1:$C$4,3,1),"SIN DATO")</f>
        <v>SIN DATO</v>
      </c>
    </row>
    <row r="904" spans="1:12" x14ac:dyDescent="0.25">
      <c r="A904" t="s">
        <v>3051</v>
      </c>
      <c r="B904">
        <v>64</v>
      </c>
      <c r="C904">
        <v>2</v>
      </c>
      <c r="D904">
        <v>0</v>
      </c>
      <c r="E904">
        <v>1</v>
      </c>
      <c r="F904">
        <v>0</v>
      </c>
      <c r="G904">
        <v>120</v>
      </c>
      <c r="H904">
        <v>162.4</v>
      </c>
      <c r="I904">
        <v>59.9</v>
      </c>
      <c r="J904" s="19">
        <f t="shared" si="29"/>
        <v>12.141939220701857</v>
      </c>
      <c r="K904" s="19">
        <f t="shared" si="30"/>
        <v>12</v>
      </c>
      <c r="L904" s="14" t="str">
        <f>IFERROR(VLOOKUP($K$4:$K$772,TABLAREF!$A$1:$C$4,3,1),"SIN DATO")</f>
        <v>SIN DATO</v>
      </c>
    </row>
    <row r="905" spans="1:12" x14ac:dyDescent="0.25">
      <c r="A905" t="s">
        <v>3052</v>
      </c>
      <c r="B905">
        <v>57</v>
      </c>
      <c r="C905">
        <v>1</v>
      </c>
      <c r="D905">
        <v>0</v>
      </c>
      <c r="E905">
        <v>0</v>
      </c>
      <c r="F905">
        <v>0</v>
      </c>
      <c r="G905">
        <v>120</v>
      </c>
      <c r="H905">
        <v>151.80000000000001</v>
      </c>
      <c r="I905">
        <v>33.200000000000003</v>
      </c>
      <c r="J905" s="19">
        <f t="shared" si="29"/>
        <v>10.08202936483289</v>
      </c>
      <c r="K905" s="19">
        <f t="shared" si="30"/>
        <v>10</v>
      </c>
      <c r="L905" s="14" t="str">
        <f>IFERROR(VLOOKUP($K$4:$K$772,TABLAREF!$A$1:$C$4,3,1),"SIN DATO")</f>
        <v>SIN DATO</v>
      </c>
    </row>
    <row r="906" spans="1:12" x14ac:dyDescent="0.25">
      <c r="A906" t="s">
        <v>3053</v>
      </c>
      <c r="B906">
        <v>49</v>
      </c>
      <c r="C906">
        <v>1</v>
      </c>
      <c r="D906">
        <v>0</v>
      </c>
      <c r="E906">
        <v>1</v>
      </c>
      <c r="F906">
        <v>0</v>
      </c>
      <c r="G906">
        <v>120</v>
      </c>
      <c r="H906">
        <v>194.1</v>
      </c>
      <c r="I906">
        <v>29.4</v>
      </c>
      <c r="J906" s="19">
        <f t="shared" si="29"/>
        <v>14.466598496323469</v>
      </c>
      <c r="K906" s="19">
        <f t="shared" si="30"/>
        <v>14</v>
      </c>
      <c r="L906" s="14" t="str">
        <f>IFERROR(VLOOKUP($K$4:$K$772,TABLAREF!$A$1:$C$4,3,1),"SIN DATO")</f>
        <v>SIN DATO</v>
      </c>
    </row>
    <row r="907" spans="1:12" x14ac:dyDescent="0.25">
      <c r="A907" t="s">
        <v>3054</v>
      </c>
      <c r="B907">
        <v>59</v>
      </c>
      <c r="C907">
        <v>2</v>
      </c>
      <c r="D907">
        <v>0</v>
      </c>
      <c r="E907">
        <v>0</v>
      </c>
      <c r="F907">
        <v>0</v>
      </c>
      <c r="G907">
        <v>120</v>
      </c>
      <c r="H907">
        <v>205.5</v>
      </c>
      <c r="I907">
        <v>50.3</v>
      </c>
      <c r="J907" s="19">
        <f t="shared" si="29"/>
        <v>15.053683095794257</v>
      </c>
      <c r="K907" s="19">
        <f t="shared" si="30"/>
        <v>15</v>
      </c>
      <c r="L907" s="14" t="str">
        <f>IFERROR(VLOOKUP($K$4:$K$772,TABLAREF!$A$1:$C$4,3,1),"SIN DATO")</f>
        <v>SIN DATO</v>
      </c>
    </row>
    <row r="908" spans="1:12" x14ac:dyDescent="0.25">
      <c r="A908" t="s">
        <v>3055</v>
      </c>
      <c r="B908">
        <v>85</v>
      </c>
      <c r="C908">
        <v>2</v>
      </c>
      <c r="D908">
        <v>0</v>
      </c>
      <c r="E908">
        <v>0</v>
      </c>
      <c r="F908">
        <v>0</v>
      </c>
      <c r="G908">
        <v>120</v>
      </c>
      <c r="H908">
        <v>266</v>
      </c>
      <c r="J908" s="19" t="e">
        <f t="shared" si="29"/>
        <v>#DIV/0!</v>
      </c>
      <c r="K908" s="19" t="e">
        <f t="shared" si="30"/>
        <v>#DIV/0!</v>
      </c>
      <c r="L908" s="14" t="str">
        <f>IFERROR(VLOOKUP($K$4:$K$772,TABLAREF!$A$1:$C$4,3,1),"SIN DATO")</f>
        <v>SIN DATO</v>
      </c>
    </row>
    <row r="909" spans="1:12" x14ac:dyDescent="0.25">
      <c r="A909" t="s">
        <v>3056</v>
      </c>
      <c r="B909">
        <v>70</v>
      </c>
      <c r="C909">
        <v>2</v>
      </c>
      <c r="D909">
        <v>0</v>
      </c>
      <c r="E909">
        <v>1</v>
      </c>
      <c r="F909">
        <v>0</v>
      </c>
      <c r="G909">
        <v>120</v>
      </c>
      <c r="H909">
        <v>246.4</v>
      </c>
      <c r="I909">
        <v>36.799999999999997</v>
      </c>
      <c r="J909" s="19">
        <f t="shared" si="29"/>
        <v>37.294078350285531</v>
      </c>
      <c r="K909" s="19">
        <f t="shared" si="30"/>
        <v>37</v>
      </c>
      <c r="L909" s="14" t="str">
        <f>IFERROR(VLOOKUP($K$4:$K$772,TABLAREF!$A$1:$C$4,3,1),"SIN DATO")</f>
        <v>SIN DATO</v>
      </c>
    </row>
    <row r="910" spans="1:12" x14ac:dyDescent="0.25">
      <c r="A910" t="s">
        <v>3057</v>
      </c>
      <c r="B910">
        <v>84</v>
      </c>
      <c r="C910">
        <v>2</v>
      </c>
      <c r="D910">
        <v>0</v>
      </c>
      <c r="E910">
        <v>0</v>
      </c>
      <c r="F910">
        <v>0</v>
      </c>
      <c r="G910">
        <v>120</v>
      </c>
      <c r="H910">
        <v>208.7</v>
      </c>
      <c r="I910">
        <v>56.5</v>
      </c>
      <c r="J910" s="19">
        <f t="shared" si="29"/>
        <v>42.77641041459772</v>
      </c>
      <c r="K910" s="19">
        <f t="shared" si="30"/>
        <v>43</v>
      </c>
      <c r="L910" s="14" t="str">
        <f>IFERROR(VLOOKUP($K$4:$K$772,TABLAREF!$A$1:$C$4,3,1),"SIN DATO")</f>
        <v>SIN DATO</v>
      </c>
    </row>
    <row r="911" spans="1:12" x14ac:dyDescent="0.25">
      <c r="A911" t="s">
        <v>3058</v>
      </c>
      <c r="B911">
        <v>60</v>
      </c>
      <c r="C911">
        <v>1</v>
      </c>
      <c r="D911">
        <v>0</v>
      </c>
      <c r="E911">
        <v>0</v>
      </c>
      <c r="F911">
        <v>0</v>
      </c>
      <c r="G911">
        <v>120</v>
      </c>
      <c r="H911">
        <v>215</v>
      </c>
      <c r="I911">
        <v>44</v>
      </c>
      <c r="J911" s="19">
        <f t="shared" si="29"/>
        <v>12.465001471429559</v>
      </c>
      <c r="K911" s="19">
        <f t="shared" si="30"/>
        <v>12</v>
      </c>
      <c r="L911" s="14" t="str">
        <f>IFERROR(VLOOKUP($K$4:$K$772,TABLAREF!$A$1:$C$4,3,1),"SIN DATO")</f>
        <v>SIN DATO</v>
      </c>
    </row>
    <row r="912" spans="1:12" x14ac:dyDescent="0.25">
      <c r="A912" t="s">
        <v>3059</v>
      </c>
      <c r="B912">
        <v>84</v>
      </c>
      <c r="C912">
        <v>1</v>
      </c>
      <c r="D912">
        <v>0</v>
      </c>
      <c r="E912">
        <v>0</v>
      </c>
      <c r="F912">
        <v>0</v>
      </c>
      <c r="G912">
        <v>120</v>
      </c>
      <c r="H912">
        <v>167</v>
      </c>
      <c r="I912">
        <v>42.7</v>
      </c>
      <c r="J912" s="19">
        <f t="shared" si="29"/>
        <v>20.661951728744942</v>
      </c>
      <c r="K912" s="19">
        <f t="shared" si="30"/>
        <v>21</v>
      </c>
      <c r="L912" s="14" t="str">
        <f>IFERROR(VLOOKUP($K$4:$K$772,TABLAREF!$A$1:$C$4,3,1),"SIN DATO")</f>
        <v>SIN DATO</v>
      </c>
    </row>
    <row r="913" spans="1:12" x14ac:dyDescent="0.25">
      <c r="A913" t="s">
        <v>3060</v>
      </c>
      <c r="B913">
        <v>85</v>
      </c>
      <c r="C913">
        <v>2</v>
      </c>
      <c r="D913">
        <v>0</v>
      </c>
      <c r="E913">
        <v>0</v>
      </c>
      <c r="F913">
        <v>0</v>
      </c>
      <c r="G913">
        <v>120</v>
      </c>
      <c r="H913">
        <v>235.5</v>
      </c>
      <c r="I913">
        <v>53.7</v>
      </c>
      <c r="J913" s="19">
        <f t="shared" si="29"/>
        <v>48.351342215483569</v>
      </c>
      <c r="K913" s="19">
        <f t="shared" si="30"/>
        <v>48</v>
      </c>
      <c r="L913" s="14" t="str">
        <f>IFERROR(VLOOKUP($K$4:$K$772,TABLAREF!$A$1:$C$4,3,1),"SIN DATO")</f>
        <v>SIN DATO</v>
      </c>
    </row>
    <row r="914" spans="1:12" x14ac:dyDescent="0.25">
      <c r="A914" t="s">
        <v>3061</v>
      </c>
      <c r="B914">
        <v>51</v>
      </c>
      <c r="C914">
        <v>2</v>
      </c>
      <c r="D914">
        <v>0</v>
      </c>
      <c r="E914">
        <v>1</v>
      </c>
      <c r="F914">
        <v>0</v>
      </c>
      <c r="G914">
        <v>120</v>
      </c>
      <c r="H914">
        <v>202.4</v>
      </c>
      <c r="I914">
        <v>44.7</v>
      </c>
      <c r="J914" s="19">
        <f t="shared" si="29"/>
        <v>10.480023061763466</v>
      </c>
      <c r="K914" s="19">
        <f t="shared" si="30"/>
        <v>10</v>
      </c>
      <c r="L914" s="14" t="str">
        <f>IFERROR(VLOOKUP($K$4:$K$772,TABLAREF!$A$1:$C$4,3,1),"SIN DATO")</f>
        <v>SIN DATO</v>
      </c>
    </row>
    <row r="915" spans="1:12" x14ac:dyDescent="0.25">
      <c r="A915" t="s">
        <v>3062</v>
      </c>
      <c r="B915">
        <v>59</v>
      </c>
      <c r="C915">
        <v>2</v>
      </c>
      <c r="D915">
        <v>0</v>
      </c>
      <c r="E915">
        <v>1</v>
      </c>
      <c r="F915">
        <v>0</v>
      </c>
      <c r="G915">
        <v>130</v>
      </c>
      <c r="H915">
        <v>165</v>
      </c>
      <c r="J915" s="19" t="e">
        <f t="shared" si="29"/>
        <v>#DIV/0!</v>
      </c>
      <c r="K915" s="19" t="e">
        <f t="shared" si="30"/>
        <v>#DIV/0!</v>
      </c>
      <c r="L915" s="14" t="str">
        <f>IFERROR(VLOOKUP($K$4:$K$772,TABLAREF!$A$1:$C$4,3,1),"SIN DATO")</f>
        <v>SIN DATO</v>
      </c>
    </row>
    <row r="916" spans="1:12" x14ac:dyDescent="0.25">
      <c r="A916" t="s">
        <v>3063</v>
      </c>
      <c r="B916">
        <v>52</v>
      </c>
      <c r="C916">
        <v>1</v>
      </c>
      <c r="D916">
        <v>0</v>
      </c>
      <c r="E916">
        <v>1</v>
      </c>
      <c r="F916">
        <v>0</v>
      </c>
      <c r="G916">
        <v>120</v>
      </c>
      <c r="H916">
        <v>232</v>
      </c>
      <c r="I916">
        <v>41.1</v>
      </c>
      <c r="J916" s="19">
        <f t="shared" si="29"/>
        <v>13.915775509802163</v>
      </c>
      <c r="K916" s="19">
        <f t="shared" si="30"/>
        <v>14</v>
      </c>
      <c r="L916" s="14" t="str">
        <f>IFERROR(VLOOKUP($K$4:$K$772,TABLAREF!$A$1:$C$4,3,1),"SIN DATO")</f>
        <v>SIN DATO</v>
      </c>
    </row>
    <row r="917" spans="1:12" x14ac:dyDescent="0.25">
      <c r="A917" t="s">
        <v>3064</v>
      </c>
      <c r="B917">
        <v>60</v>
      </c>
      <c r="C917">
        <v>2</v>
      </c>
      <c r="D917">
        <v>0</v>
      </c>
      <c r="E917">
        <v>0</v>
      </c>
      <c r="F917">
        <v>0</v>
      </c>
      <c r="G917">
        <v>120</v>
      </c>
      <c r="H917">
        <v>138</v>
      </c>
      <c r="I917">
        <v>59</v>
      </c>
      <c r="J917" s="19">
        <f t="shared" si="29"/>
        <v>8.0427516546244693</v>
      </c>
      <c r="K917" s="19">
        <f t="shared" si="30"/>
        <v>8</v>
      </c>
      <c r="L917" s="14" t="str">
        <f>IFERROR(VLOOKUP($K$4:$K$772,TABLAREF!$A$1:$C$4,3,1),"SIN DATO")</f>
        <v>SIN DATO</v>
      </c>
    </row>
    <row r="918" spans="1:12" x14ac:dyDescent="0.25">
      <c r="A918" t="s">
        <v>3065</v>
      </c>
      <c r="B918">
        <v>61</v>
      </c>
      <c r="C918">
        <v>2</v>
      </c>
      <c r="D918">
        <v>0</v>
      </c>
      <c r="E918">
        <v>0</v>
      </c>
      <c r="F918">
        <v>0</v>
      </c>
      <c r="G918">
        <v>120</v>
      </c>
      <c r="H918">
        <v>226</v>
      </c>
      <c r="I918">
        <v>35</v>
      </c>
      <c r="J918" s="19">
        <f t="shared" si="29"/>
        <v>25.982385328632262</v>
      </c>
      <c r="K918" s="19">
        <f t="shared" si="30"/>
        <v>26</v>
      </c>
      <c r="L918" s="14" t="str">
        <f>IFERROR(VLOOKUP($K$4:$K$772,TABLAREF!$A$1:$C$4,3,1),"SIN DATO")</f>
        <v>SIN DATO</v>
      </c>
    </row>
    <row r="919" spans="1:12" x14ac:dyDescent="0.25">
      <c r="A919" t="s">
        <v>3066</v>
      </c>
      <c r="B919">
        <v>67</v>
      </c>
      <c r="C919">
        <v>1</v>
      </c>
      <c r="D919">
        <v>0</v>
      </c>
      <c r="E919">
        <v>0</v>
      </c>
      <c r="F919">
        <v>0</v>
      </c>
      <c r="G919">
        <v>120</v>
      </c>
      <c r="H919">
        <v>128.9</v>
      </c>
      <c r="I919">
        <v>27.4</v>
      </c>
      <c r="J919" s="19">
        <f t="shared" si="29"/>
        <v>15.474225525896601</v>
      </c>
      <c r="K919" s="19">
        <f t="shared" si="30"/>
        <v>15</v>
      </c>
      <c r="L919" s="14" t="str">
        <f>IFERROR(VLOOKUP($K$4:$K$772,TABLAREF!$A$1:$C$4,3,1),"SIN DATO")</f>
        <v>SIN DATO</v>
      </c>
    </row>
    <row r="920" spans="1:12" x14ac:dyDescent="0.25">
      <c r="A920" t="s">
        <v>3067</v>
      </c>
      <c r="B920">
        <v>62</v>
      </c>
      <c r="C920">
        <v>2</v>
      </c>
      <c r="D920">
        <v>0</v>
      </c>
      <c r="E920">
        <v>1</v>
      </c>
      <c r="F920">
        <v>0</v>
      </c>
      <c r="G920">
        <v>120</v>
      </c>
      <c r="H920">
        <v>153.1</v>
      </c>
      <c r="I920">
        <v>29.7</v>
      </c>
      <c r="J920" s="19">
        <f t="shared" si="29"/>
        <v>21.581364386706102</v>
      </c>
      <c r="K920" s="19">
        <f t="shared" si="30"/>
        <v>22</v>
      </c>
      <c r="L920" s="14" t="str">
        <f>IFERROR(VLOOKUP($K$4:$K$772,TABLAREF!$A$1:$C$4,3,1),"SIN DATO")</f>
        <v>SIN DATO</v>
      </c>
    </row>
    <row r="921" spans="1:12" x14ac:dyDescent="0.25">
      <c r="A921" t="s">
        <v>3068</v>
      </c>
      <c r="B921">
        <v>82</v>
      </c>
      <c r="C921">
        <v>2</v>
      </c>
      <c r="D921">
        <v>0</v>
      </c>
      <c r="E921">
        <v>0</v>
      </c>
      <c r="F921">
        <v>0</v>
      </c>
      <c r="G921">
        <v>120</v>
      </c>
      <c r="H921">
        <v>203.4</v>
      </c>
      <c r="I921">
        <v>66</v>
      </c>
      <c r="J921" s="19">
        <f t="shared" si="29"/>
        <v>35.552962406371357</v>
      </c>
      <c r="K921" s="19">
        <f t="shared" si="30"/>
        <v>36</v>
      </c>
      <c r="L921" s="14" t="str">
        <f>IFERROR(VLOOKUP($K$4:$K$772,TABLAREF!$A$1:$C$4,3,1),"SIN DATO")</f>
        <v>SIN DATO</v>
      </c>
    </row>
    <row r="922" spans="1:12" x14ac:dyDescent="0.25">
      <c r="A922" t="s">
        <v>3069</v>
      </c>
      <c r="B922">
        <v>83</v>
      </c>
      <c r="C922">
        <v>1</v>
      </c>
      <c r="D922">
        <v>0</v>
      </c>
      <c r="E922">
        <v>1</v>
      </c>
      <c r="F922">
        <v>0</v>
      </c>
      <c r="G922">
        <v>120</v>
      </c>
      <c r="H922">
        <v>190</v>
      </c>
      <c r="J922" s="19" t="e">
        <f t="shared" si="29"/>
        <v>#DIV/0!</v>
      </c>
      <c r="K922" s="19" t="e">
        <f t="shared" si="30"/>
        <v>#DIV/0!</v>
      </c>
      <c r="L922" s="14" t="str">
        <f>IFERROR(VLOOKUP($K$4:$K$772,TABLAREF!$A$1:$C$4,3,1),"SIN DATO")</f>
        <v>SIN DATO</v>
      </c>
    </row>
    <row r="923" spans="1:12" x14ac:dyDescent="0.25">
      <c r="A923" t="s">
        <v>3070</v>
      </c>
      <c r="B923">
        <v>73</v>
      </c>
      <c r="C923">
        <v>2</v>
      </c>
      <c r="D923">
        <v>0</v>
      </c>
      <c r="E923">
        <v>0</v>
      </c>
      <c r="F923">
        <v>0</v>
      </c>
      <c r="G923">
        <v>130</v>
      </c>
      <c r="H923">
        <v>162</v>
      </c>
      <c r="I923">
        <v>49.3</v>
      </c>
      <c r="J923" s="19">
        <f t="shared" si="29"/>
        <v>27.55149819744225</v>
      </c>
      <c r="K923" s="19">
        <f t="shared" si="30"/>
        <v>28</v>
      </c>
      <c r="L923" s="14" t="str">
        <f>IFERROR(VLOOKUP($K$4:$K$772,TABLAREF!$A$1:$C$4,3,1),"SIN DATO")</f>
        <v>SIN DATO</v>
      </c>
    </row>
    <row r="924" spans="1:12" x14ac:dyDescent="0.25">
      <c r="A924" t="s">
        <v>3071</v>
      </c>
      <c r="B924">
        <v>93</v>
      </c>
      <c r="C924">
        <v>2</v>
      </c>
      <c r="D924">
        <v>0</v>
      </c>
      <c r="E924">
        <v>0</v>
      </c>
      <c r="F924">
        <v>0</v>
      </c>
      <c r="G924">
        <v>120</v>
      </c>
      <c r="H924">
        <v>265</v>
      </c>
      <c r="I924">
        <v>40</v>
      </c>
      <c r="J924" s="19">
        <f t="shared" si="29"/>
        <v>67.139301324325871</v>
      </c>
      <c r="K924" s="19">
        <f t="shared" si="30"/>
        <v>67</v>
      </c>
      <c r="L924" s="14" t="str">
        <f>IFERROR(VLOOKUP($K$4:$K$772,TABLAREF!$A$1:$C$4,3,1),"SIN DATO")</f>
        <v>SIN DATO</v>
      </c>
    </row>
    <row r="925" spans="1:12" x14ac:dyDescent="0.25">
      <c r="A925" t="s">
        <v>3072</v>
      </c>
      <c r="B925">
        <v>60</v>
      </c>
      <c r="C925">
        <v>1</v>
      </c>
      <c r="D925">
        <v>0</v>
      </c>
      <c r="E925">
        <v>0</v>
      </c>
      <c r="F925">
        <v>0</v>
      </c>
      <c r="G925">
        <v>120</v>
      </c>
      <c r="H925">
        <v>156</v>
      </c>
      <c r="I925">
        <v>35</v>
      </c>
      <c r="J925" s="19">
        <f t="shared" si="29"/>
        <v>11.150183005538894</v>
      </c>
      <c r="K925" s="19">
        <f t="shared" si="30"/>
        <v>11</v>
      </c>
      <c r="L925" s="14" t="str">
        <f>IFERROR(VLOOKUP($K$4:$K$772,TABLAREF!$A$1:$C$4,3,1),"SIN DATO")</f>
        <v>SIN DATO</v>
      </c>
    </row>
    <row r="926" spans="1:12" x14ac:dyDescent="0.25">
      <c r="A926" t="s">
        <v>3073</v>
      </c>
      <c r="B926">
        <v>65</v>
      </c>
      <c r="C926">
        <v>2</v>
      </c>
      <c r="D926">
        <v>0</v>
      </c>
      <c r="E926">
        <v>0</v>
      </c>
      <c r="F926">
        <v>0</v>
      </c>
      <c r="G926">
        <v>120</v>
      </c>
      <c r="H926">
        <v>263.89999999999998</v>
      </c>
      <c r="I926">
        <v>50.4</v>
      </c>
      <c r="J926" s="19">
        <f t="shared" si="29"/>
        <v>25.96417218817685</v>
      </c>
      <c r="K926" s="19">
        <f t="shared" si="30"/>
        <v>26</v>
      </c>
      <c r="L926" s="14" t="str">
        <f>IFERROR(VLOOKUP($K$4:$K$772,TABLAREF!$A$1:$C$4,3,1),"SIN DATO")</f>
        <v>SIN DATO</v>
      </c>
    </row>
    <row r="927" spans="1:12" x14ac:dyDescent="0.25">
      <c r="A927" t="s">
        <v>3074</v>
      </c>
      <c r="B927">
        <v>67</v>
      </c>
      <c r="C927">
        <v>2</v>
      </c>
      <c r="D927">
        <v>0</v>
      </c>
      <c r="E927">
        <v>0</v>
      </c>
      <c r="F927">
        <v>0</v>
      </c>
      <c r="G927">
        <v>120</v>
      </c>
      <c r="H927">
        <v>177</v>
      </c>
      <c r="I927">
        <v>48</v>
      </c>
      <c r="J927" s="19">
        <f t="shared" si="29"/>
        <v>20.829437792025175</v>
      </c>
      <c r="K927" s="19">
        <f t="shared" si="30"/>
        <v>21</v>
      </c>
      <c r="L927" s="14" t="str">
        <f>IFERROR(VLOOKUP($K$4:$K$772,TABLAREF!$A$1:$C$4,3,1),"SIN DATO")</f>
        <v>SIN DATO</v>
      </c>
    </row>
    <row r="928" spans="1:12" x14ac:dyDescent="0.25">
      <c r="A928" t="s">
        <v>3075</v>
      </c>
      <c r="B928">
        <v>72</v>
      </c>
      <c r="C928">
        <v>2</v>
      </c>
      <c r="D928">
        <v>0</v>
      </c>
      <c r="E928">
        <v>0</v>
      </c>
      <c r="F928">
        <v>0</v>
      </c>
      <c r="G928">
        <v>120</v>
      </c>
      <c r="H928">
        <v>198.5</v>
      </c>
      <c r="I928">
        <v>62</v>
      </c>
      <c r="J928" s="19">
        <f t="shared" si="29"/>
        <v>23.540649529751889</v>
      </c>
      <c r="K928" s="19">
        <f t="shared" si="30"/>
        <v>24</v>
      </c>
      <c r="L928" s="14" t="str">
        <f>IFERROR(VLOOKUP($K$4:$K$772,TABLAREF!$A$1:$C$4,3,1),"SIN DATO")</f>
        <v>SIN DATO</v>
      </c>
    </row>
    <row r="929" spans="1:12" x14ac:dyDescent="0.25">
      <c r="A929" t="s">
        <v>3076</v>
      </c>
      <c r="B929">
        <v>63</v>
      </c>
      <c r="C929">
        <v>1</v>
      </c>
      <c r="D929">
        <v>0</v>
      </c>
      <c r="E929">
        <v>0</v>
      </c>
      <c r="F929">
        <v>0</v>
      </c>
      <c r="G929">
        <v>120</v>
      </c>
      <c r="H929">
        <v>221.7</v>
      </c>
      <c r="J929" s="19" t="e">
        <f t="shared" si="29"/>
        <v>#DIV/0!</v>
      </c>
      <c r="K929" s="19" t="e">
        <f t="shared" si="30"/>
        <v>#DIV/0!</v>
      </c>
      <c r="L929" s="14" t="str">
        <f>IFERROR(VLOOKUP($K$4:$K$772,TABLAREF!$A$1:$C$4,3,1),"SIN DATO")</f>
        <v>SIN DATO</v>
      </c>
    </row>
    <row r="930" spans="1:12" x14ac:dyDescent="0.25">
      <c r="A930" t="s">
        <v>3077</v>
      </c>
      <c r="B930">
        <v>81</v>
      </c>
      <c r="C930">
        <v>2</v>
      </c>
      <c r="D930">
        <v>0</v>
      </c>
      <c r="E930">
        <v>0</v>
      </c>
      <c r="F930">
        <v>0</v>
      </c>
      <c r="G930">
        <v>110</v>
      </c>
      <c r="H930">
        <v>187.8</v>
      </c>
      <c r="I930">
        <v>55.9</v>
      </c>
      <c r="J930" s="19">
        <f t="shared" si="29"/>
        <v>33.601320372060208</v>
      </c>
      <c r="K930" s="19">
        <f t="shared" si="30"/>
        <v>34</v>
      </c>
      <c r="L930" s="14" t="str">
        <f>IFERROR(VLOOKUP($K$4:$K$772,TABLAREF!$A$1:$C$4,3,1),"SIN DATO")</f>
        <v>SIN DATO</v>
      </c>
    </row>
    <row r="931" spans="1:12" x14ac:dyDescent="0.25">
      <c r="A931" t="s">
        <v>3078</v>
      </c>
      <c r="B931">
        <v>69</v>
      </c>
      <c r="C931">
        <v>2</v>
      </c>
      <c r="D931">
        <v>0</v>
      </c>
      <c r="E931">
        <v>0</v>
      </c>
      <c r="F931">
        <v>0</v>
      </c>
      <c r="G931">
        <v>120</v>
      </c>
      <c r="H931">
        <v>202.5</v>
      </c>
      <c r="I931">
        <v>63.6</v>
      </c>
      <c r="J931" s="19">
        <f t="shared" si="29"/>
        <v>20.067821511192264</v>
      </c>
      <c r="K931" s="19">
        <f t="shared" si="30"/>
        <v>20</v>
      </c>
      <c r="L931" s="14" t="str">
        <f>IFERROR(VLOOKUP($K$4:$K$772,TABLAREF!$A$1:$C$4,3,1),"SIN DATO")</f>
        <v>SIN DATO</v>
      </c>
    </row>
    <row r="932" spans="1:12" x14ac:dyDescent="0.25">
      <c r="A932" t="s">
        <v>3079</v>
      </c>
      <c r="B932">
        <v>55</v>
      </c>
      <c r="C932">
        <v>2</v>
      </c>
      <c r="D932">
        <v>0</v>
      </c>
      <c r="E932">
        <v>1</v>
      </c>
      <c r="F932">
        <v>0</v>
      </c>
      <c r="G932">
        <v>122</v>
      </c>
      <c r="H932">
        <v>134.5</v>
      </c>
      <c r="I932">
        <v>38.5</v>
      </c>
      <c r="J932" s="19">
        <f t="shared" si="29"/>
        <v>9.7379601802896509</v>
      </c>
      <c r="K932" s="19">
        <f t="shared" si="30"/>
        <v>10</v>
      </c>
      <c r="L932" s="14" t="str">
        <f>IFERROR(VLOOKUP($K$4:$K$772,TABLAREF!$A$1:$C$4,3,1),"SIN DATO")</f>
        <v>SIN DATO</v>
      </c>
    </row>
    <row r="933" spans="1:12" x14ac:dyDescent="0.25">
      <c r="A933" t="s">
        <v>3080</v>
      </c>
      <c r="B933">
        <v>54</v>
      </c>
      <c r="C933">
        <v>2</v>
      </c>
      <c r="D933">
        <v>0</v>
      </c>
      <c r="E933">
        <v>0</v>
      </c>
      <c r="F933">
        <v>0</v>
      </c>
      <c r="G933">
        <v>120</v>
      </c>
      <c r="H933">
        <v>219.8</v>
      </c>
      <c r="I933">
        <v>61.4</v>
      </c>
      <c r="J933" s="19">
        <f t="shared" si="29"/>
        <v>9.615101838519136</v>
      </c>
      <c r="K933" s="19">
        <f t="shared" si="30"/>
        <v>10</v>
      </c>
      <c r="L933" s="14" t="str">
        <f>IFERROR(VLOOKUP($K$4:$K$772,TABLAREF!$A$1:$C$4,3,1),"SIN DATO")</f>
        <v>SIN DATO</v>
      </c>
    </row>
    <row r="934" spans="1:12" x14ac:dyDescent="0.25">
      <c r="A934" t="s">
        <v>3081</v>
      </c>
      <c r="B934">
        <v>52</v>
      </c>
      <c r="C934">
        <v>1</v>
      </c>
      <c r="D934">
        <v>0</v>
      </c>
      <c r="E934">
        <v>0</v>
      </c>
      <c r="F934">
        <v>0</v>
      </c>
      <c r="G934">
        <v>130</v>
      </c>
      <c r="H934">
        <v>216</v>
      </c>
      <c r="I934">
        <v>63</v>
      </c>
      <c r="J934" s="19">
        <f t="shared" si="29"/>
        <v>6.0138540764703929</v>
      </c>
      <c r="K934" s="19">
        <f t="shared" si="30"/>
        <v>6</v>
      </c>
      <c r="L934" s="14" t="str">
        <f>IFERROR(VLOOKUP($K$4:$K$772,TABLAREF!$A$1:$C$4,3,1),"SIN DATO")</f>
        <v>SIN DATO</v>
      </c>
    </row>
    <row r="935" spans="1:12" x14ac:dyDescent="0.25">
      <c r="A935" t="s">
        <v>3082</v>
      </c>
      <c r="B935">
        <v>68</v>
      </c>
      <c r="C935">
        <v>2</v>
      </c>
      <c r="D935">
        <v>0</v>
      </c>
      <c r="E935">
        <v>0</v>
      </c>
      <c r="F935">
        <v>0</v>
      </c>
      <c r="G935">
        <v>120</v>
      </c>
      <c r="H935">
        <v>177.4</v>
      </c>
      <c r="I935">
        <v>54.4</v>
      </c>
      <c r="J935" s="19">
        <f t="shared" si="29"/>
        <v>19.476388917356125</v>
      </c>
      <c r="K935" s="19">
        <f t="shared" si="30"/>
        <v>19</v>
      </c>
      <c r="L935" s="14" t="str">
        <f>IFERROR(VLOOKUP($K$4:$K$772,TABLAREF!$A$1:$C$4,3,1),"SIN DATO")</f>
        <v>SIN DATO</v>
      </c>
    </row>
    <row r="936" spans="1:12" x14ac:dyDescent="0.25">
      <c r="A936" t="s">
        <v>3083</v>
      </c>
      <c r="B936">
        <v>62</v>
      </c>
      <c r="C936">
        <v>2</v>
      </c>
      <c r="D936">
        <v>0</v>
      </c>
      <c r="E936">
        <v>0</v>
      </c>
      <c r="F936">
        <v>0</v>
      </c>
      <c r="G936">
        <v>160</v>
      </c>
      <c r="H936">
        <v>226.3</v>
      </c>
      <c r="J936" s="19" t="e">
        <f t="shared" si="29"/>
        <v>#DIV/0!</v>
      </c>
      <c r="K936" s="19" t="e">
        <f t="shared" si="30"/>
        <v>#DIV/0!</v>
      </c>
      <c r="L936" s="14" t="str">
        <f>IFERROR(VLOOKUP($K$4:$K$772,TABLAREF!$A$1:$C$4,3,1),"SIN DATO")</f>
        <v>SIN DATO</v>
      </c>
    </row>
    <row r="937" spans="1:12" x14ac:dyDescent="0.25">
      <c r="A937" t="s">
        <v>3084</v>
      </c>
      <c r="B937">
        <v>49</v>
      </c>
      <c r="C937">
        <v>2</v>
      </c>
      <c r="D937">
        <v>0</v>
      </c>
      <c r="E937">
        <v>0</v>
      </c>
      <c r="F937">
        <v>0</v>
      </c>
      <c r="G937">
        <v>120</v>
      </c>
      <c r="J937" s="19" t="e">
        <f t="shared" si="29"/>
        <v>#DIV/0!</v>
      </c>
      <c r="K937" s="19" t="e">
        <f t="shared" si="30"/>
        <v>#DIV/0!</v>
      </c>
      <c r="L937" s="14" t="str">
        <f>IFERROR(VLOOKUP($K$4:$K$772,TABLAREF!$A$1:$C$4,3,1),"SIN DATO")</f>
        <v>SIN DATO</v>
      </c>
    </row>
    <row r="938" spans="1:12" x14ac:dyDescent="0.25">
      <c r="A938" t="s">
        <v>3085</v>
      </c>
      <c r="B938">
        <v>59</v>
      </c>
      <c r="C938">
        <v>1</v>
      </c>
      <c r="D938">
        <v>0</v>
      </c>
      <c r="E938">
        <v>0</v>
      </c>
      <c r="F938">
        <v>0</v>
      </c>
      <c r="G938">
        <v>120</v>
      </c>
      <c r="H938">
        <v>211</v>
      </c>
      <c r="I938">
        <v>58.5</v>
      </c>
      <c r="J938" s="19">
        <f t="shared" si="29"/>
        <v>8.0957986981844083</v>
      </c>
      <c r="K938" s="19">
        <f t="shared" si="30"/>
        <v>8</v>
      </c>
      <c r="L938" s="14" t="str">
        <f>IFERROR(VLOOKUP($K$4:$K$772,TABLAREF!$A$1:$C$4,3,1),"SIN DATO")</f>
        <v>SIN DATO</v>
      </c>
    </row>
    <row r="939" spans="1:12" x14ac:dyDescent="0.25">
      <c r="A939" t="s">
        <v>3086</v>
      </c>
      <c r="B939">
        <v>53</v>
      </c>
      <c r="C939">
        <v>2</v>
      </c>
      <c r="D939">
        <v>0</v>
      </c>
      <c r="E939">
        <v>1</v>
      </c>
      <c r="F939">
        <v>0</v>
      </c>
      <c r="G939">
        <v>130</v>
      </c>
      <c r="H939">
        <v>230.7</v>
      </c>
      <c r="I939">
        <v>62.5</v>
      </c>
      <c r="J939" s="19">
        <f t="shared" si="29"/>
        <v>10.293086128718087</v>
      </c>
      <c r="K939" s="19">
        <f t="shared" si="30"/>
        <v>10</v>
      </c>
      <c r="L939" s="14" t="str">
        <f>IFERROR(VLOOKUP($K$4:$K$772,TABLAREF!$A$1:$C$4,3,1),"SIN DATO")</f>
        <v>SIN DATO</v>
      </c>
    </row>
    <row r="940" spans="1:12" x14ac:dyDescent="0.25">
      <c r="A940" t="s">
        <v>3087</v>
      </c>
      <c r="B940">
        <v>79</v>
      </c>
      <c r="C940">
        <v>2</v>
      </c>
      <c r="D940">
        <v>0</v>
      </c>
      <c r="E940">
        <v>0</v>
      </c>
      <c r="F940">
        <v>0</v>
      </c>
      <c r="G940">
        <v>120</v>
      </c>
      <c r="H940">
        <v>223.1</v>
      </c>
      <c r="I940">
        <v>40.5</v>
      </c>
      <c r="J940" s="19">
        <f t="shared" si="29"/>
        <v>45.63077089165126</v>
      </c>
      <c r="K940" s="19">
        <f t="shared" si="30"/>
        <v>46</v>
      </c>
      <c r="L940" s="14" t="str">
        <f>IFERROR(VLOOKUP($K$4:$K$772,TABLAREF!$A$1:$C$4,3,1),"SIN DATO")</f>
        <v>SIN DATO</v>
      </c>
    </row>
    <row r="941" spans="1:12" x14ac:dyDescent="0.25">
      <c r="A941" t="s">
        <v>3088</v>
      </c>
      <c r="B941">
        <v>65</v>
      </c>
      <c r="C941">
        <v>1</v>
      </c>
      <c r="D941">
        <v>0</v>
      </c>
      <c r="E941">
        <v>0</v>
      </c>
      <c r="F941">
        <v>0</v>
      </c>
      <c r="G941">
        <v>120</v>
      </c>
      <c r="H941">
        <v>175.2</v>
      </c>
      <c r="I941">
        <v>32.4</v>
      </c>
      <c r="J941" s="19">
        <f t="shared" si="29"/>
        <v>16.809473871508729</v>
      </c>
      <c r="K941" s="19">
        <f t="shared" si="30"/>
        <v>17</v>
      </c>
      <c r="L941" s="14" t="str">
        <f>IFERROR(VLOOKUP($K$4:$K$772,TABLAREF!$A$1:$C$4,3,1),"SIN DATO")</f>
        <v>SIN DATO</v>
      </c>
    </row>
    <row r="942" spans="1:12" x14ac:dyDescent="0.25">
      <c r="A942" t="s">
        <v>3089</v>
      </c>
      <c r="B942">
        <v>37</v>
      </c>
      <c r="C942">
        <v>2</v>
      </c>
      <c r="D942">
        <v>0</v>
      </c>
      <c r="E942">
        <v>0</v>
      </c>
      <c r="F942">
        <v>0</v>
      </c>
      <c r="G942">
        <v>120</v>
      </c>
      <c r="H942">
        <v>128.80000000000001</v>
      </c>
      <c r="I942">
        <v>35.299999999999997</v>
      </c>
      <c r="J942" s="19">
        <f t="shared" si="29"/>
        <v>4.3050732439291366</v>
      </c>
      <c r="K942" s="19">
        <f t="shared" si="30"/>
        <v>4</v>
      </c>
      <c r="L942" s="14" t="str">
        <f>IFERROR(VLOOKUP($K$4:$K$772,TABLAREF!$A$1:$C$4,3,1),"SIN DATO")</f>
        <v>SIN DATO</v>
      </c>
    </row>
    <row r="943" spans="1:12" x14ac:dyDescent="0.25">
      <c r="A943" t="s">
        <v>3090</v>
      </c>
      <c r="B943">
        <v>76</v>
      </c>
      <c r="C943">
        <v>1</v>
      </c>
      <c r="D943">
        <v>0</v>
      </c>
      <c r="E943">
        <v>0</v>
      </c>
      <c r="F943">
        <v>0</v>
      </c>
      <c r="G943">
        <v>140</v>
      </c>
      <c r="H943">
        <v>177.1</v>
      </c>
      <c r="I943">
        <v>32.6</v>
      </c>
      <c r="J943" s="19">
        <f t="shared" si="29"/>
        <v>27.440423192172435</v>
      </c>
      <c r="K943" s="19">
        <f t="shared" si="30"/>
        <v>27</v>
      </c>
      <c r="L943" s="14" t="str">
        <f>IFERROR(VLOOKUP($K$4:$K$772,TABLAREF!$A$1:$C$4,3,1),"SIN DATO")</f>
        <v>SIN DATO</v>
      </c>
    </row>
    <row r="944" spans="1:12" x14ac:dyDescent="0.25">
      <c r="A944" t="s">
        <v>3091</v>
      </c>
      <c r="B944">
        <v>72</v>
      </c>
      <c r="C944">
        <v>2</v>
      </c>
      <c r="D944">
        <v>0</v>
      </c>
      <c r="E944">
        <v>1</v>
      </c>
      <c r="F944">
        <v>0</v>
      </c>
      <c r="G944">
        <v>120</v>
      </c>
      <c r="H944">
        <v>147</v>
      </c>
      <c r="J944" s="19" t="e">
        <f t="shared" si="29"/>
        <v>#DIV/0!</v>
      </c>
      <c r="K944" s="19" t="e">
        <f t="shared" si="30"/>
        <v>#DIV/0!</v>
      </c>
      <c r="L944" s="14" t="str">
        <f>IFERROR(VLOOKUP($K$4:$K$772,TABLAREF!$A$1:$C$4,3,1),"SIN DATO")</f>
        <v>SIN DATO</v>
      </c>
    </row>
    <row r="945" spans="1:12" x14ac:dyDescent="0.25">
      <c r="A945" t="s">
        <v>3092</v>
      </c>
      <c r="B945">
        <v>58</v>
      </c>
      <c r="C945">
        <v>2</v>
      </c>
      <c r="D945">
        <v>0</v>
      </c>
      <c r="E945">
        <v>1</v>
      </c>
      <c r="F945">
        <v>0</v>
      </c>
      <c r="G945">
        <v>120</v>
      </c>
      <c r="H945">
        <v>95.7</v>
      </c>
      <c r="I945">
        <v>31</v>
      </c>
      <c r="J945" s="19">
        <f t="shared" si="29"/>
        <v>9.7396950428775284</v>
      </c>
      <c r="K945" s="19">
        <f t="shared" si="30"/>
        <v>10</v>
      </c>
      <c r="L945" s="14" t="str">
        <f>IFERROR(VLOOKUP($K$4:$K$772,TABLAREF!$A$1:$C$4,3,1),"SIN DATO")</f>
        <v>SIN DATO</v>
      </c>
    </row>
    <row r="946" spans="1:12" x14ac:dyDescent="0.25">
      <c r="A946" t="s">
        <v>3043</v>
      </c>
      <c r="B946">
        <v>58</v>
      </c>
      <c r="C946">
        <v>2</v>
      </c>
      <c r="D946">
        <v>0</v>
      </c>
      <c r="E946">
        <v>1</v>
      </c>
      <c r="F946">
        <v>0</v>
      </c>
      <c r="G946">
        <v>120</v>
      </c>
      <c r="H946">
        <v>221.7</v>
      </c>
      <c r="I946">
        <v>50.2</v>
      </c>
      <c r="J946" s="19">
        <f t="shared" si="29"/>
        <v>14.966218904080863</v>
      </c>
      <c r="K946" s="19">
        <f t="shared" si="30"/>
        <v>15</v>
      </c>
      <c r="L946" s="14" t="str">
        <f>IFERROR(VLOOKUP($K$4:$K$772,TABLAREF!$A$1:$C$4,3,1),"SIN DATO")</f>
        <v>SIN DATO</v>
      </c>
    </row>
    <row r="947" spans="1:12" x14ac:dyDescent="0.25">
      <c r="A947" t="s">
        <v>2756</v>
      </c>
      <c r="B947">
        <v>67</v>
      </c>
      <c r="C947">
        <v>1</v>
      </c>
      <c r="D947">
        <v>0</v>
      </c>
      <c r="E947">
        <v>1</v>
      </c>
      <c r="F947">
        <v>0</v>
      </c>
      <c r="G947">
        <v>120</v>
      </c>
      <c r="H947">
        <v>134.1</v>
      </c>
      <c r="I947">
        <v>38.5</v>
      </c>
      <c r="J947" s="19">
        <f t="shared" si="29"/>
        <v>14.548586563310174</v>
      </c>
      <c r="K947" s="19">
        <f t="shared" si="30"/>
        <v>15</v>
      </c>
      <c r="L947" s="14" t="str">
        <f>IFERROR(VLOOKUP($K$4:$K$772,TABLAREF!$A$1:$C$4,3,1),"SIN DATO")</f>
        <v>SIN DATO</v>
      </c>
    </row>
    <row r="948" spans="1:12" x14ac:dyDescent="0.25">
      <c r="A948" t="s">
        <v>3093</v>
      </c>
      <c r="B948">
        <v>60</v>
      </c>
      <c r="C948">
        <v>2</v>
      </c>
      <c r="D948">
        <v>0</v>
      </c>
      <c r="E948">
        <v>0</v>
      </c>
      <c r="F948">
        <v>0</v>
      </c>
      <c r="G948">
        <v>120</v>
      </c>
      <c r="H948">
        <v>190.9</v>
      </c>
      <c r="I948">
        <v>62.4</v>
      </c>
      <c r="J948" s="19">
        <f t="shared" si="29"/>
        <v>11.391066660145654</v>
      </c>
      <c r="K948" s="19">
        <f t="shared" si="30"/>
        <v>11</v>
      </c>
      <c r="L948" s="14" t="str">
        <f>IFERROR(VLOOKUP($K$4:$K$772,TABLAREF!$A$1:$C$4,3,1),"SIN DATO")</f>
        <v>SIN DATO</v>
      </c>
    </row>
    <row r="949" spans="1:12" x14ac:dyDescent="0.25">
      <c r="A949" t="s">
        <v>3094</v>
      </c>
      <c r="B949">
        <v>96</v>
      </c>
      <c r="C949">
        <v>2</v>
      </c>
      <c r="D949">
        <v>0</v>
      </c>
      <c r="E949">
        <v>0</v>
      </c>
      <c r="F949">
        <v>0</v>
      </c>
      <c r="G949">
        <v>120</v>
      </c>
      <c r="H949">
        <v>328.5</v>
      </c>
      <c r="I949">
        <v>55.9</v>
      </c>
      <c r="J949" s="19">
        <f t="shared" si="29"/>
        <v>68.065190542895408</v>
      </c>
      <c r="K949" s="19">
        <f t="shared" si="30"/>
        <v>68</v>
      </c>
      <c r="L949" s="14" t="str">
        <f>IFERROR(VLOOKUP($K$4:$K$772,TABLAREF!$A$1:$C$4,3,1),"SIN DATO")</f>
        <v>SIN DATO</v>
      </c>
    </row>
    <row r="950" spans="1:12" x14ac:dyDescent="0.25">
      <c r="A950" t="s">
        <v>3095</v>
      </c>
      <c r="B950">
        <v>72</v>
      </c>
      <c r="C950">
        <v>2</v>
      </c>
      <c r="D950">
        <v>0</v>
      </c>
      <c r="E950">
        <v>0</v>
      </c>
      <c r="F950">
        <v>0</v>
      </c>
      <c r="G950">
        <v>130</v>
      </c>
      <c r="H950">
        <v>232.4</v>
      </c>
      <c r="I950">
        <v>59.8</v>
      </c>
      <c r="J950" s="19">
        <f t="shared" si="29"/>
        <v>30.132354906029168</v>
      </c>
      <c r="K950" s="19">
        <f t="shared" si="30"/>
        <v>30</v>
      </c>
      <c r="L950" s="14" t="str">
        <f>IFERROR(VLOOKUP($K$4:$K$772,TABLAREF!$A$1:$C$4,3,1),"SIN DATO")</f>
        <v>SIN DATO</v>
      </c>
    </row>
    <row r="951" spans="1:12" x14ac:dyDescent="0.25">
      <c r="A951" t="s">
        <v>3096</v>
      </c>
      <c r="B951">
        <v>62</v>
      </c>
      <c r="C951">
        <v>2</v>
      </c>
      <c r="D951">
        <v>0</v>
      </c>
      <c r="E951">
        <v>0</v>
      </c>
      <c r="F951">
        <v>0</v>
      </c>
      <c r="G951">
        <v>120</v>
      </c>
      <c r="J951" s="19" t="e">
        <f t="shared" si="29"/>
        <v>#DIV/0!</v>
      </c>
      <c r="K951" s="19" t="e">
        <f t="shared" si="30"/>
        <v>#DIV/0!</v>
      </c>
      <c r="L951" s="14" t="str">
        <f>IFERROR(VLOOKUP($K$4:$K$772,TABLAREF!$A$1:$C$4,3,1),"SIN DATO")</f>
        <v>SIN DATO</v>
      </c>
    </row>
    <row r="952" spans="1:12" x14ac:dyDescent="0.25">
      <c r="A952" t="s">
        <v>3097</v>
      </c>
      <c r="B952">
        <v>62</v>
      </c>
      <c r="C952">
        <v>1</v>
      </c>
      <c r="D952">
        <v>0</v>
      </c>
      <c r="E952">
        <v>0</v>
      </c>
      <c r="F952">
        <v>0</v>
      </c>
      <c r="G952">
        <v>120</v>
      </c>
      <c r="J952" s="19" t="e">
        <f t="shared" si="29"/>
        <v>#DIV/0!</v>
      </c>
      <c r="K952" s="19" t="e">
        <f t="shared" si="30"/>
        <v>#DIV/0!</v>
      </c>
      <c r="L952" s="14" t="str">
        <f>IFERROR(VLOOKUP($K$4:$K$772,TABLAREF!$A$1:$C$4,3,1),"SIN DATO")</f>
        <v>SIN DATO</v>
      </c>
    </row>
    <row r="953" spans="1:12" x14ac:dyDescent="0.25">
      <c r="A953" t="s">
        <v>3098</v>
      </c>
      <c r="B953">
        <v>67</v>
      </c>
      <c r="C953">
        <v>1</v>
      </c>
      <c r="D953">
        <v>0</v>
      </c>
      <c r="E953">
        <v>0</v>
      </c>
      <c r="F953">
        <v>0</v>
      </c>
      <c r="G953">
        <v>120</v>
      </c>
      <c r="H953">
        <v>221.6</v>
      </c>
      <c r="I953">
        <v>32.299999999999997</v>
      </c>
      <c r="J953" s="19">
        <f t="shared" si="29"/>
        <v>22.620008618915655</v>
      </c>
      <c r="K953" s="19">
        <f t="shared" si="30"/>
        <v>23</v>
      </c>
      <c r="L953" s="14" t="str">
        <f>IFERROR(VLOOKUP($K$4:$K$772,TABLAREF!$A$1:$C$4,3,1),"SIN DATO")</f>
        <v>SIN DATO</v>
      </c>
    </row>
    <row r="954" spans="1:12" x14ac:dyDescent="0.25">
      <c r="A954" t="s">
        <v>3099</v>
      </c>
      <c r="B954">
        <v>74</v>
      </c>
      <c r="C954">
        <v>2</v>
      </c>
      <c r="D954">
        <v>0</v>
      </c>
      <c r="E954">
        <v>1</v>
      </c>
      <c r="F954">
        <v>0</v>
      </c>
      <c r="G954">
        <v>120</v>
      </c>
      <c r="H954">
        <v>272</v>
      </c>
      <c r="I954">
        <v>56.5</v>
      </c>
      <c r="J954" s="19">
        <f t="shared" si="29"/>
        <v>34.646193984832372</v>
      </c>
      <c r="K954" s="19">
        <f t="shared" si="30"/>
        <v>35</v>
      </c>
      <c r="L954" s="14" t="str">
        <f>IFERROR(VLOOKUP($K$4:$K$772,TABLAREF!$A$1:$C$4,3,1),"SIN DATO")</f>
        <v>SIN DATO</v>
      </c>
    </row>
    <row r="955" spans="1:12" x14ac:dyDescent="0.25">
      <c r="A955" t="s">
        <v>3100</v>
      </c>
      <c r="B955">
        <v>65</v>
      </c>
      <c r="C955">
        <v>1</v>
      </c>
      <c r="D955">
        <v>0</v>
      </c>
      <c r="E955">
        <v>0</v>
      </c>
      <c r="F955">
        <v>0</v>
      </c>
      <c r="G955">
        <v>125</v>
      </c>
      <c r="H955">
        <v>294</v>
      </c>
      <c r="J955" s="19" t="e">
        <f t="shared" si="29"/>
        <v>#DIV/0!</v>
      </c>
      <c r="K955" s="19" t="e">
        <f t="shared" si="30"/>
        <v>#DIV/0!</v>
      </c>
      <c r="L955" s="14" t="str">
        <f>IFERROR(VLOOKUP($K$4:$K$772,TABLAREF!$A$1:$C$4,3,1),"SIN DATO")</f>
        <v>SIN DATO</v>
      </c>
    </row>
    <row r="956" spans="1:12" x14ac:dyDescent="0.25">
      <c r="A956" t="s">
        <v>3101</v>
      </c>
      <c r="B956">
        <v>71</v>
      </c>
      <c r="C956">
        <v>1</v>
      </c>
      <c r="D956">
        <v>0</v>
      </c>
      <c r="E956">
        <v>0</v>
      </c>
      <c r="F956">
        <v>0</v>
      </c>
      <c r="G956">
        <v>120</v>
      </c>
      <c r="H956">
        <v>200.3</v>
      </c>
      <c r="J956" s="19" t="e">
        <f t="shared" si="29"/>
        <v>#DIV/0!</v>
      </c>
      <c r="K956" s="19" t="e">
        <f t="shared" si="30"/>
        <v>#DIV/0!</v>
      </c>
      <c r="L956" s="14" t="str">
        <f>IFERROR(VLOOKUP($K$4:$K$772,TABLAREF!$A$1:$C$4,3,1),"SIN DATO")</f>
        <v>SIN DATO</v>
      </c>
    </row>
    <row r="957" spans="1:12" x14ac:dyDescent="0.25">
      <c r="A957" t="s">
        <v>3102</v>
      </c>
      <c r="B957">
        <v>65</v>
      </c>
      <c r="C957">
        <v>2</v>
      </c>
      <c r="D957">
        <v>0</v>
      </c>
      <c r="E957">
        <v>0</v>
      </c>
      <c r="F957">
        <v>0</v>
      </c>
      <c r="G957">
        <v>120</v>
      </c>
      <c r="H957">
        <v>187</v>
      </c>
      <c r="J957" s="19" t="e">
        <f t="shared" si="29"/>
        <v>#DIV/0!</v>
      </c>
      <c r="K957" s="19" t="e">
        <f t="shared" si="30"/>
        <v>#DIV/0!</v>
      </c>
      <c r="L957" s="14" t="str">
        <f>IFERROR(VLOOKUP($K$4:$K$772,TABLAREF!$A$1:$C$4,3,1),"SIN DATO")</f>
        <v>SIN DATO</v>
      </c>
    </row>
    <row r="958" spans="1:12" x14ac:dyDescent="0.25">
      <c r="A958" t="s">
        <v>3103</v>
      </c>
      <c r="B958">
        <v>60</v>
      </c>
      <c r="C958">
        <v>2</v>
      </c>
      <c r="D958">
        <v>0</v>
      </c>
      <c r="E958">
        <v>1</v>
      </c>
      <c r="F958">
        <v>0</v>
      </c>
      <c r="G958">
        <v>123</v>
      </c>
      <c r="H958">
        <v>220.2</v>
      </c>
      <c r="J958" s="19" t="e">
        <f t="shared" si="29"/>
        <v>#DIV/0!</v>
      </c>
      <c r="K958" s="19" t="e">
        <f t="shared" si="30"/>
        <v>#DIV/0!</v>
      </c>
      <c r="L958" s="14" t="str">
        <f>IFERROR(VLOOKUP($K$4:$K$772,TABLAREF!$A$1:$C$4,3,1),"SIN DATO")</f>
        <v>SIN DATO</v>
      </c>
    </row>
    <row r="959" spans="1:12" x14ac:dyDescent="0.25">
      <c r="A959" t="s">
        <v>3104</v>
      </c>
      <c r="B959">
        <v>81</v>
      </c>
      <c r="C959">
        <v>2</v>
      </c>
      <c r="D959">
        <v>0</v>
      </c>
      <c r="E959">
        <v>1</v>
      </c>
      <c r="F959">
        <v>0</v>
      </c>
      <c r="G959">
        <v>120</v>
      </c>
      <c r="I959">
        <v>44</v>
      </c>
      <c r="J959" s="19" t="e">
        <f t="shared" si="29"/>
        <v>#NUM!</v>
      </c>
      <c r="K959" s="19" t="e">
        <f t="shared" si="30"/>
        <v>#NUM!</v>
      </c>
      <c r="L959" s="14" t="str">
        <f>IFERROR(VLOOKUP($K$4:$K$772,TABLAREF!$A$1:$C$4,3,1),"SIN DATO")</f>
        <v>SIN DATO</v>
      </c>
    </row>
    <row r="960" spans="1:12" x14ac:dyDescent="0.25">
      <c r="A960" t="s">
        <v>3105</v>
      </c>
      <c r="B960">
        <v>65</v>
      </c>
      <c r="C960">
        <v>1</v>
      </c>
      <c r="D960">
        <v>0</v>
      </c>
      <c r="E960">
        <v>0</v>
      </c>
      <c r="F960">
        <v>0</v>
      </c>
      <c r="G960">
        <v>120</v>
      </c>
      <c r="H960">
        <v>253.4</v>
      </c>
      <c r="I960">
        <v>47.5</v>
      </c>
      <c r="J960" s="19">
        <f t="shared" si="29"/>
        <v>16.569719767798063</v>
      </c>
      <c r="K960" s="19">
        <f t="shared" si="30"/>
        <v>17</v>
      </c>
      <c r="L960" s="14" t="str">
        <f>IFERROR(VLOOKUP($K$4:$K$772,TABLAREF!$A$1:$C$4,3,1),"SIN DATO")</f>
        <v>SIN DATO</v>
      </c>
    </row>
    <row r="961" spans="1:12" x14ac:dyDescent="0.25">
      <c r="A961" t="s">
        <v>3106</v>
      </c>
      <c r="B961">
        <v>56</v>
      </c>
      <c r="C961">
        <v>2</v>
      </c>
      <c r="D961">
        <v>0</v>
      </c>
      <c r="E961">
        <v>0</v>
      </c>
      <c r="F961">
        <v>0</v>
      </c>
      <c r="G961">
        <v>120</v>
      </c>
      <c r="H961">
        <v>188</v>
      </c>
      <c r="I961">
        <v>68.3</v>
      </c>
      <c r="J961" s="19">
        <f t="shared" si="29"/>
        <v>7.6694816310764802</v>
      </c>
      <c r="K961" s="19">
        <f t="shared" si="30"/>
        <v>8</v>
      </c>
      <c r="L961" s="14" t="str">
        <f>IFERROR(VLOOKUP($K$4:$K$772,TABLAREF!$A$1:$C$4,3,1),"SIN DATO")</f>
        <v>SIN DATO</v>
      </c>
    </row>
    <row r="962" spans="1:12" x14ac:dyDescent="0.25">
      <c r="A962" t="s">
        <v>3107</v>
      </c>
      <c r="B962">
        <v>71</v>
      </c>
      <c r="C962">
        <v>1</v>
      </c>
      <c r="D962">
        <v>0</v>
      </c>
      <c r="E962">
        <v>0</v>
      </c>
      <c r="F962">
        <v>0</v>
      </c>
      <c r="G962">
        <v>125</v>
      </c>
      <c r="J962" s="19" t="e">
        <f t="shared" si="29"/>
        <v>#DIV/0!</v>
      </c>
      <c r="K962" s="19" t="e">
        <f t="shared" si="30"/>
        <v>#DIV/0!</v>
      </c>
      <c r="L962" s="14" t="str">
        <f>IFERROR(VLOOKUP($K$4:$K$772,TABLAREF!$A$1:$C$4,3,1),"SIN DATO")</f>
        <v>SIN DATO</v>
      </c>
    </row>
    <row r="963" spans="1:12" x14ac:dyDescent="0.25">
      <c r="A963" t="s">
        <v>3108</v>
      </c>
      <c r="B963">
        <v>63</v>
      </c>
      <c r="C963">
        <v>2</v>
      </c>
      <c r="D963">
        <v>0</v>
      </c>
      <c r="E963">
        <v>0</v>
      </c>
      <c r="F963">
        <v>0</v>
      </c>
      <c r="G963">
        <v>120</v>
      </c>
      <c r="H963">
        <v>201.8</v>
      </c>
      <c r="I963">
        <v>31.7</v>
      </c>
      <c r="J963" s="19">
        <f t="shared" si="29"/>
        <v>27.982243279839135</v>
      </c>
      <c r="K963" s="19">
        <f t="shared" si="30"/>
        <v>28</v>
      </c>
      <c r="L963" s="14" t="str">
        <f>IFERROR(VLOOKUP($K$4:$K$772,TABLAREF!$A$1:$C$4,3,1),"SIN DATO")</f>
        <v>SIN DATO</v>
      </c>
    </row>
    <row r="964" spans="1:12" x14ac:dyDescent="0.25">
      <c r="A964" t="s">
        <v>3109</v>
      </c>
      <c r="B964">
        <v>62</v>
      </c>
      <c r="C964">
        <v>1</v>
      </c>
      <c r="D964">
        <v>0</v>
      </c>
      <c r="E964">
        <v>0</v>
      </c>
      <c r="F964">
        <v>0</v>
      </c>
      <c r="G964">
        <v>129</v>
      </c>
      <c r="H964">
        <v>185.8</v>
      </c>
      <c r="I964">
        <v>39.1</v>
      </c>
      <c r="J964" s="19">
        <f t="shared" si="29"/>
        <v>14.511809659840324</v>
      </c>
      <c r="K964" s="19">
        <f t="shared" si="30"/>
        <v>15</v>
      </c>
      <c r="L964" s="14" t="str">
        <f>IFERROR(VLOOKUP($K$4:$K$772,TABLAREF!$A$1:$C$4,3,1),"SIN DATO")</f>
        <v>SIN DATO</v>
      </c>
    </row>
    <row r="965" spans="1:12" x14ac:dyDescent="0.25">
      <c r="A965" t="s">
        <v>3110</v>
      </c>
      <c r="B965">
        <v>67</v>
      </c>
      <c r="C965">
        <v>1</v>
      </c>
      <c r="D965">
        <v>0</v>
      </c>
      <c r="E965">
        <v>0</v>
      </c>
      <c r="F965">
        <v>0</v>
      </c>
      <c r="G965">
        <v>140</v>
      </c>
      <c r="H965">
        <v>257.2</v>
      </c>
      <c r="I965">
        <v>39</v>
      </c>
      <c r="J965" s="19">
        <f t="shared" ref="J965:J1028" si="31">100*(1-EXP(-EXP((LN(10)-(15.5305+(28.4441*(1-C965))+(-1.4792*LN(B965))+(0*LN(B965)*LN(B965))+(-14.4588*LN(B965)*(1-C965))+(1.8515*LN(B965)*LN(B965)*(1-C965))+(-0.9119*LN(G965))+(-0.2767*D965)+(-0.7181*LN((H965* 0.02586)/ (I965* 0.02586)))+(-0.1759*E965)+(-0.1999*E965*(1-C965))+(-0.5865*F965)+(0*F965*C965)))/(EXP(0.9145)*EXP(-0.2784*(15.5305+(28.4441*(1-C965))+(-1.4792*LN(B965))+(0*LN(B965)*LN(B965))+(-14.4588*LN(B965)*(1-C965))+(1.8515*LN(B965)*LN(B965)*(1-C965))+(-0.9119*LN(G965))+(-0.2767*D965)+(-0.7181*LN((H965* 0.02586)/ (I965* 0.02586)))+(-0.1759*E965)+(-0.1999*E965*(1-C965))+(-0.5865*F965)+(0*F965*C965)))))))</f>
        <v>25.972583272169302</v>
      </c>
      <c r="K965" s="19">
        <f t="shared" ref="K965:K1028" si="32">ROUND(J965,0)</f>
        <v>26</v>
      </c>
      <c r="L965" s="14" t="str">
        <f>IFERROR(VLOOKUP($K$4:$K$772,TABLAREF!$A$1:$C$4,3,1),"SIN DATO")</f>
        <v>SIN DATO</v>
      </c>
    </row>
    <row r="966" spans="1:12" x14ac:dyDescent="0.25">
      <c r="A966" t="s">
        <v>3111</v>
      </c>
      <c r="B966">
        <v>54</v>
      </c>
      <c r="C966">
        <v>1</v>
      </c>
      <c r="D966">
        <v>0</v>
      </c>
      <c r="E966">
        <v>0</v>
      </c>
      <c r="F966">
        <v>1</v>
      </c>
      <c r="G966">
        <v>120</v>
      </c>
      <c r="J966" s="19" t="e">
        <f t="shared" si="31"/>
        <v>#DIV/0!</v>
      </c>
      <c r="K966" s="19" t="e">
        <f t="shared" si="32"/>
        <v>#DIV/0!</v>
      </c>
      <c r="L966" s="14" t="str">
        <f>IFERROR(VLOOKUP($K$4:$K$772,TABLAREF!$A$1:$C$4,3,1),"SIN DATO")</f>
        <v>SIN DATO</v>
      </c>
    </row>
    <row r="967" spans="1:12" x14ac:dyDescent="0.25">
      <c r="A967" t="s">
        <v>3112</v>
      </c>
      <c r="B967">
        <v>58</v>
      </c>
      <c r="C967">
        <v>1</v>
      </c>
      <c r="D967">
        <v>0</v>
      </c>
      <c r="E967">
        <v>0</v>
      </c>
      <c r="F967">
        <v>1</v>
      </c>
      <c r="G967">
        <v>130</v>
      </c>
      <c r="J967" s="19" t="e">
        <f t="shared" si="31"/>
        <v>#DIV/0!</v>
      </c>
      <c r="K967" s="19" t="e">
        <f t="shared" si="32"/>
        <v>#DIV/0!</v>
      </c>
      <c r="L967" s="14" t="str">
        <f>IFERROR(VLOOKUP($K$4:$K$772,TABLAREF!$A$1:$C$4,3,1),"SIN DATO")</f>
        <v>SIN DATO</v>
      </c>
    </row>
    <row r="968" spans="1:12" x14ac:dyDescent="0.25">
      <c r="A968" t="s">
        <v>3113</v>
      </c>
      <c r="B968">
        <v>70</v>
      </c>
      <c r="C968">
        <v>1</v>
      </c>
      <c r="D968">
        <v>0</v>
      </c>
      <c r="E968">
        <v>0</v>
      </c>
      <c r="F968">
        <v>0</v>
      </c>
      <c r="G968">
        <v>130</v>
      </c>
      <c r="J968" s="19" t="e">
        <f t="shared" si="31"/>
        <v>#DIV/0!</v>
      </c>
      <c r="K968" s="19" t="e">
        <f t="shared" si="32"/>
        <v>#DIV/0!</v>
      </c>
      <c r="L968" s="14" t="str">
        <f>IFERROR(VLOOKUP($K$4:$K$772,TABLAREF!$A$1:$C$4,3,1),"SIN DATO")</f>
        <v>SIN DATO</v>
      </c>
    </row>
    <row r="969" spans="1:12" x14ac:dyDescent="0.25">
      <c r="A969" t="s">
        <v>1442</v>
      </c>
      <c r="B969">
        <v>62</v>
      </c>
      <c r="C969">
        <v>2</v>
      </c>
      <c r="D969">
        <v>0</v>
      </c>
      <c r="E969">
        <v>1</v>
      </c>
      <c r="F969">
        <v>0</v>
      </c>
      <c r="G969">
        <v>120</v>
      </c>
      <c r="H969">
        <v>237</v>
      </c>
      <c r="I969">
        <v>41</v>
      </c>
      <c r="J969" s="19">
        <f t="shared" si="31"/>
        <v>23.969425062541895</v>
      </c>
      <c r="K969" s="19">
        <f t="shared" si="32"/>
        <v>24</v>
      </c>
      <c r="L969" s="14" t="str">
        <f>IFERROR(VLOOKUP($K$4:$K$772,TABLAREF!$A$1:$C$4,3,1),"SIN DATO")</f>
        <v>SIN DATO</v>
      </c>
    </row>
    <row r="970" spans="1:12" x14ac:dyDescent="0.25">
      <c r="A970" t="s">
        <v>1443</v>
      </c>
      <c r="B970">
        <v>56</v>
      </c>
      <c r="C970">
        <v>1</v>
      </c>
      <c r="D970">
        <v>0</v>
      </c>
      <c r="E970">
        <v>1</v>
      </c>
      <c r="F970">
        <v>0</v>
      </c>
      <c r="J970" s="19" t="e">
        <f t="shared" si="31"/>
        <v>#NUM!</v>
      </c>
      <c r="K970" s="19" t="e">
        <f t="shared" si="32"/>
        <v>#NUM!</v>
      </c>
      <c r="L970" s="14" t="str">
        <f>IFERROR(VLOOKUP($K$4:$K$772,TABLAREF!$A$1:$C$4,3,1),"SIN DATO")</f>
        <v>SIN DATO</v>
      </c>
    </row>
    <row r="971" spans="1:12" x14ac:dyDescent="0.25">
      <c r="A971" t="s">
        <v>1444</v>
      </c>
      <c r="B971">
        <v>72</v>
      </c>
      <c r="C971">
        <v>1</v>
      </c>
      <c r="D971">
        <v>0</v>
      </c>
      <c r="E971">
        <v>1</v>
      </c>
      <c r="F971">
        <v>0</v>
      </c>
      <c r="G971">
        <v>130</v>
      </c>
      <c r="H971">
        <v>156</v>
      </c>
      <c r="I971">
        <v>51</v>
      </c>
      <c r="J971" s="19">
        <f t="shared" si="31"/>
        <v>16.588598998749681</v>
      </c>
      <c r="K971" s="19">
        <f t="shared" si="32"/>
        <v>17</v>
      </c>
      <c r="L971" s="14" t="str">
        <f>IFERROR(VLOOKUP($K$4:$K$772,TABLAREF!$A$1:$C$4,3,1),"SIN DATO")</f>
        <v>SIN DATO</v>
      </c>
    </row>
    <row r="972" spans="1:12" x14ac:dyDescent="0.25">
      <c r="A972" t="s">
        <v>1445</v>
      </c>
      <c r="B972">
        <v>59</v>
      </c>
      <c r="C972">
        <v>2</v>
      </c>
      <c r="D972">
        <v>0</v>
      </c>
      <c r="E972">
        <v>1</v>
      </c>
      <c r="F972">
        <v>0</v>
      </c>
      <c r="G972">
        <v>130</v>
      </c>
      <c r="H972">
        <v>126</v>
      </c>
      <c r="I972">
        <v>36</v>
      </c>
      <c r="J972" s="19">
        <f t="shared" si="31"/>
        <v>13.653844793331171</v>
      </c>
      <c r="K972" s="19">
        <f t="shared" si="32"/>
        <v>14</v>
      </c>
      <c r="L972" s="14" t="str">
        <f>IFERROR(VLOOKUP($K$4:$K$772,TABLAREF!$A$1:$C$4,3,1),"SIN DATO")</f>
        <v>SIN DATO</v>
      </c>
    </row>
    <row r="973" spans="1:12" x14ac:dyDescent="0.25">
      <c r="A973" t="s">
        <v>1446</v>
      </c>
      <c r="B973">
        <v>72</v>
      </c>
      <c r="C973">
        <v>1</v>
      </c>
      <c r="D973">
        <v>0</v>
      </c>
      <c r="E973">
        <v>1</v>
      </c>
      <c r="F973">
        <v>0</v>
      </c>
      <c r="J973" s="19" t="e">
        <f t="shared" si="31"/>
        <v>#NUM!</v>
      </c>
      <c r="K973" s="19" t="e">
        <f t="shared" si="32"/>
        <v>#NUM!</v>
      </c>
      <c r="L973" s="14" t="str">
        <f>IFERROR(VLOOKUP($K$4:$K$772,TABLAREF!$A$1:$C$4,3,1),"SIN DATO")</f>
        <v>SIN DATO</v>
      </c>
    </row>
    <row r="974" spans="1:12" x14ac:dyDescent="0.25">
      <c r="A974" t="s">
        <v>1447</v>
      </c>
      <c r="B974">
        <v>43</v>
      </c>
      <c r="C974">
        <v>2</v>
      </c>
      <c r="D974">
        <v>0</v>
      </c>
      <c r="E974">
        <v>1</v>
      </c>
      <c r="F974">
        <v>0</v>
      </c>
      <c r="J974" s="19" t="e">
        <f t="shared" si="31"/>
        <v>#NUM!</v>
      </c>
      <c r="K974" s="19" t="e">
        <f t="shared" si="32"/>
        <v>#NUM!</v>
      </c>
      <c r="L974" s="14" t="str">
        <f>IFERROR(VLOOKUP($K$4:$K$772,TABLAREF!$A$1:$C$4,3,1),"SIN DATO")</f>
        <v>SIN DATO</v>
      </c>
    </row>
    <row r="975" spans="1:12" x14ac:dyDescent="0.25">
      <c r="A975" t="s">
        <v>1448</v>
      </c>
      <c r="B975">
        <v>73</v>
      </c>
      <c r="C975">
        <v>1</v>
      </c>
      <c r="D975">
        <v>0</v>
      </c>
      <c r="E975">
        <v>1</v>
      </c>
      <c r="F975">
        <v>0</v>
      </c>
      <c r="G975">
        <v>120</v>
      </c>
      <c r="H975">
        <v>210</v>
      </c>
      <c r="J975" s="19" t="e">
        <f t="shared" si="31"/>
        <v>#DIV/0!</v>
      </c>
      <c r="K975" s="19" t="e">
        <f t="shared" si="32"/>
        <v>#DIV/0!</v>
      </c>
      <c r="L975" s="14" t="str">
        <f>IFERROR(VLOOKUP($K$4:$K$772,TABLAREF!$A$1:$C$4,3,1),"SIN DATO")</f>
        <v>SIN DATO</v>
      </c>
    </row>
    <row r="976" spans="1:12" x14ac:dyDescent="0.25">
      <c r="A976" t="s">
        <v>1449</v>
      </c>
      <c r="B976">
        <v>89</v>
      </c>
      <c r="C976">
        <v>2</v>
      </c>
      <c r="D976">
        <v>0</v>
      </c>
      <c r="E976">
        <v>1</v>
      </c>
      <c r="F976">
        <v>0</v>
      </c>
      <c r="G976">
        <v>120</v>
      </c>
      <c r="H976">
        <v>196</v>
      </c>
      <c r="I976">
        <v>61</v>
      </c>
      <c r="J976" s="19">
        <f t="shared" si="31"/>
        <v>45.516816135774732</v>
      </c>
      <c r="K976" s="19">
        <f t="shared" si="32"/>
        <v>46</v>
      </c>
      <c r="L976" s="14" t="str">
        <f>IFERROR(VLOOKUP($K$4:$K$772,TABLAREF!$A$1:$C$4,3,1),"SIN DATO")</f>
        <v>SIN DATO</v>
      </c>
    </row>
    <row r="977" spans="1:12" x14ac:dyDescent="0.25">
      <c r="A977" t="s">
        <v>1450</v>
      </c>
      <c r="B977">
        <v>54</v>
      </c>
      <c r="C977">
        <v>2</v>
      </c>
      <c r="D977">
        <v>0</v>
      </c>
      <c r="E977">
        <v>1</v>
      </c>
      <c r="F977">
        <v>0</v>
      </c>
      <c r="J977" s="19" t="e">
        <f t="shared" si="31"/>
        <v>#NUM!</v>
      </c>
      <c r="K977" s="19" t="e">
        <f t="shared" si="32"/>
        <v>#NUM!</v>
      </c>
      <c r="L977" s="14" t="str">
        <f>IFERROR(VLOOKUP($K$4:$K$772,TABLAREF!$A$1:$C$4,3,1),"SIN DATO")</f>
        <v>SIN DATO</v>
      </c>
    </row>
    <row r="978" spans="1:12" x14ac:dyDescent="0.25">
      <c r="A978" t="s">
        <v>1451</v>
      </c>
      <c r="B978">
        <v>46</v>
      </c>
      <c r="C978">
        <v>2</v>
      </c>
      <c r="D978">
        <v>0</v>
      </c>
      <c r="E978">
        <v>1</v>
      </c>
      <c r="F978">
        <v>0</v>
      </c>
      <c r="G978">
        <v>130</v>
      </c>
      <c r="H978">
        <v>252</v>
      </c>
      <c r="I978">
        <v>44</v>
      </c>
      <c r="J978" s="19">
        <f t="shared" si="31"/>
        <v>12.397700173568571</v>
      </c>
      <c r="K978" s="19">
        <f t="shared" si="32"/>
        <v>12</v>
      </c>
      <c r="L978" s="14" t="str">
        <f>IFERROR(VLOOKUP($K$4:$K$772,TABLAREF!$A$1:$C$4,3,1),"SIN DATO")</f>
        <v>SIN DATO</v>
      </c>
    </row>
    <row r="979" spans="1:12" x14ac:dyDescent="0.25">
      <c r="A979" t="s">
        <v>1452</v>
      </c>
      <c r="B979">
        <v>55</v>
      </c>
      <c r="C979">
        <v>1</v>
      </c>
      <c r="D979">
        <v>0</v>
      </c>
      <c r="E979">
        <v>1</v>
      </c>
      <c r="F979">
        <v>0</v>
      </c>
      <c r="G979">
        <v>110</v>
      </c>
      <c r="H979">
        <v>205</v>
      </c>
      <c r="I979">
        <v>38</v>
      </c>
      <c r="J979" s="19">
        <f t="shared" si="31"/>
        <v>13.285070126577702</v>
      </c>
      <c r="K979" s="19">
        <f t="shared" si="32"/>
        <v>13</v>
      </c>
      <c r="L979" s="14" t="str">
        <f>IFERROR(VLOOKUP($K$4:$K$772,TABLAREF!$A$1:$C$4,3,1),"SIN DATO")</f>
        <v>SIN DATO</v>
      </c>
    </row>
    <row r="980" spans="1:12" x14ac:dyDescent="0.25">
      <c r="A980" t="s">
        <v>1454</v>
      </c>
      <c r="B980">
        <v>54</v>
      </c>
      <c r="C980">
        <v>2</v>
      </c>
      <c r="D980">
        <v>0</v>
      </c>
      <c r="E980">
        <v>1</v>
      </c>
      <c r="F980">
        <v>0</v>
      </c>
      <c r="G980">
        <v>130</v>
      </c>
      <c r="J980" s="19" t="e">
        <f t="shared" si="31"/>
        <v>#DIV/0!</v>
      </c>
      <c r="K980" s="19" t="e">
        <f t="shared" si="32"/>
        <v>#DIV/0!</v>
      </c>
      <c r="L980" s="14" t="str">
        <f>IFERROR(VLOOKUP($K$4:$K$772,TABLAREF!$A$1:$C$4,3,1),"SIN DATO")</f>
        <v>SIN DATO</v>
      </c>
    </row>
    <row r="981" spans="1:12" x14ac:dyDescent="0.25">
      <c r="A981" t="s">
        <v>1455</v>
      </c>
      <c r="B981">
        <v>60</v>
      </c>
      <c r="C981">
        <v>1</v>
      </c>
      <c r="D981">
        <v>0</v>
      </c>
      <c r="E981">
        <v>1</v>
      </c>
      <c r="F981">
        <v>0</v>
      </c>
      <c r="G981">
        <v>110</v>
      </c>
      <c r="H981">
        <v>197</v>
      </c>
      <c r="I981">
        <v>47</v>
      </c>
      <c r="J981" s="19">
        <f t="shared" si="31"/>
        <v>12.186380011823639</v>
      </c>
      <c r="K981" s="19">
        <f t="shared" si="32"/>
        <v>12</v>
      </c>
      <c r="L981" s="14" t="str">
        <f>IFERROR(VLOOKUP($K$4:$K$772,TABLAREF!$A$1:$C$4,3,1),"SIN DATO")</f>
        <v>SIN DATO</v>
      </c>
    </row>
    <row r="982" spans="1:12" x14ac:dyDescent="0.25">
      <c r="A982" t="s">
        <v>1456</v>
      </c>
      <c r="B982">
        <v>69</v>
      </c>
      <c r="C982">
        <v>2</v>
      </c>
      <c r="D982">
        <v>0</v>
      </c>
      <c r="E982">
        <v>1</v>
      </c>
      <c r="F982">
        <v>0</v>
      </c>
      <c r="G982">
        <v>120</v>
      </c>
      <c r="H982">
        <v>214</v>
      </c>
      <c r="I982">
        <v>33</v>
      </c>
      <c r="J982" s="19">
        <f t="shared" si="31"/>
        <v>35.18599189209629</v>
      </c>
      <c r="K982" s="19">
        <f t="shared" si="32"/>
        <v>35</v>
      </c>
      <c r="L982" s="14" t="str">
        <f>IFERROR(VLOOKUP($K$4:$K$772,TABLAREF!$A$1:$C$4,3,1),"SIN DATO")</f>
        <v>SIN DATO</v>
      </c>
    </row>
    <row r="983" spans="1:12" x14ac:dyDescent="0.25">
      <c r="A983" t="s">
        <v>1457</v>
      </c>
      <c r="B983">
        <v>75</v>
      </c>
      <c r="C983">
        <v>2</v>
      </c>
      <c r="D983">
        <v>0</v>
      </c>
      <c r="E983">
        <v>1</v>
      </c>
      <c r="F983">
        <v>0</v>
      </c>
      <c r="G983">
        <v>120</v>
      </c>
      <c r="H983">
        <v>213</v>
      </c>
      <c r="I983">
        <v>46</v>
      </c>
      <c r="J983" s="19">
        <f t="shared" si="31"/>
        <v>35.053659080260189</v>
      </c>
      <c r="K983" s="19">
        <f t="shared" si="32"/>
        <v>35</v>
      </c>
      <c r="L983" s="14" t="str">
        <f>IFERROR(VLOOKUP($K$4:$K$772,TABLAREF!$A$1:$C$4,3,1),"SIN DATO")</f>
        <v>SIN DATO</v>
      </c>
    </row>
    <row r="984" spans="1:12" x14ac:dyDescent="0.25">
      <c r="A984" t="s">
        <v>1458</v>
      </c>
      <c r="B984">
        <v>62</v>
      </c>
      <c r="C984">
        <v>2</v>
      </c>
      <c r="D984">
        <v>0</v>
      </c>
      <c r="E984">
        <v>1</v>
      </c>
      <c r="F984">
        <v>0</v>
      </c>
      <c r="G984">
        <v>120</v>
      </c>
      <c r="H984">
        <v>339</v>
      </c>
      <c r="I984">
        <v>60</v>
      </c>
      <c r="J984" s="19">
        <f t="shared" si="31"/>
        <v>23.484175801963215</v>
      </c>
      <c r="K984" s="19">
        <f t="shared" si="32"/>
        <v>23</v>
      </c>
      <c r="L984" s="14" t="str">
        <f>IFERROR(VLOOKUP($K$4:$K$772,TABLAREF!$A$1:$C$4,3,1),"SIN DATO")</f>
        <v>SIN DATO</v>
      </c>
    </row>
    <row r="985" spans="1:12" x14ac:dyDescent="0.25">
      <c r="A985" t="s">
        <v>1459</v>
      </c>
      <c r="B985">
        <v>57</v>
      </c>
      <c r="C985">
        <v>2</v>
      </c>
      <c r="D985">
        <v>0</v>
      </c>
      <c r="E985">
        <v>1</v>
      </c>
      <c r="F985">
        <v>0</v>
      </c>
      <c r="H985">
        <v>166</v>
      </c>
      <c r="I985">
        <v>39</v>
      </c>
      <c r="J985" s="19" t="e">
        <f t="shared" si="31"/>
        <v>#NUM!</v>
      </c>
      <c r="K985" s="19" t="e">
        <f t="shared" si="32"/>
        <v>#NUM!</v>
      </c>
      <c r="L985" s="14" t="str">
        <f>IFERROR(VLOOKUP($K$4:$K$772,TABLAREF!$A$1:$C$4,3,1),"SIN DATO")</f>
        <v>SIN DATO</v>
      </c>
    </row>
    <row r="986" spans="1:12" x14ac:dyDescent="0.25">
      <c r="A986" t="s">
        <v>1461</v>
      </c>
      <c r="B986">
        <v>74</v>
      </c>
      <c r="C986">
        <v>2</v>
      </c>
      <c r="D986">
        <v>0</v>
      </c>
      <c r="E986">
        <v>1</v>
      </c>
      <c r="F986">
        <v>0</v>
      </c>
      <c r="G986">
        <v>130</v>
      </c>
      <c r="H986">
        <v>201</v>
      </c>
      <c r="I986">
        <v>39</v>
      </c>
      <c r="J986" s="19">
        <f t="shared" si="31"/>
        <v>38.785821627113151</v>
      </c>
      <c r="K986" s="19">
        <f t="shared" si="32"/>
        <v>39</v>
      </c>
      <c r="L986" s="14" t="str">
        <f>IFERROR(VLOOKUP($K$4:$K$772,TABLAREF!$A$1:$C$4,3,1),"SIN DATO")</f>
        <v>SIN DATO</v>
      </c>
    </row>
    <row r="987" spans="1:12" x14ac:dyDescent="0.25">
      <c r="A987" t="s">
        <v>1462</v>
      </c>
      <c r="B987">
        <v>64</v>
      </c>
      <c r="C987">
        <v>2</v>
      </c>
      <c r="D987">
        <v>0</v>
      </c>
      <c r="E987">
        <v>1</v>
      </c>
      <c r="F987">
        <v>0</v>
      </c>
      <c r="J987" s="19" t="e">
        <f t="shared" si="31"/>
        <v>#NUM!</v>
      </c>
      <c r="K987" s="19" t="e">
        <f t="shared" si="32"/>
        <v>#NUM!</v>
      </c>
      <c r="L987" s="14" t="str">
        <f>IFERROR(VLOOKUP($K$4:$K$772,TABLAREF!$A$1:$C$4,3,1),"SIN DATO")</f>
        <v>SIN DATO</v>
      </c>
    </row>
    <row r="988" spans="1:12" x14ac:dyDescent="0.25">
      <c r="A988" t="s">
        <v>1463</v>
      </c>
      <c r="B988">
        <v>56</v>
      </c>
      <c r="C988">
        <v>2</v>
      </c>
      <c r="D988">
        <v>0</v>
      </c>
      <c r="E988">
        <v>1</v>
      </c>
      <c r="F988">
        <v>0</v>
      </c>
      <c r="G988">
        <v>120</v>
      </c>
      <c r="H988">
        <v>219</v>
      </c>
      <c r="I988">
        <v>33</v>
      </c>
      <c r="J988" s="19">
        <f t="shared" si="31"/>
        <v>20.633964209224565</v>
      </c>
      <c r="K988" s="19">
        <f t="shared" si="32"/>
        <v>21</v>
      </c>
      <c r="L988" s="14" t="str">
        <f>IFERROR(VLOOKUP($K$4:$K$772,TABLAREF!$A$1:$C$4,3,1),"SIN DATO")</f>
        <v>SIN DATO</v>
      </c>
    </row>
    <row r="989" spans="1:12" x14ac:dyDescent="0.25">
      <c r="A989" t="s">
        <v>1464</v>
      </c>
      <c r="B989">
        <v>50</v>
      </c>
      <c r="C989">
        <v>1</v>
      </c>
      <c r="D989">
        <v>0</v>
      </c>
      <c r="E989">
        <v>1</v>
      </c>
      <c r="F989">
        <v>0</v>
      </c>
      <c r="G989">
        <v>120</v>
      </c>
      <c r="H989">
        <v>267</v>
      </c>
      <c r="I989">
        <v>34</v>
      </c>
      <c r="J989" s="19">
        <f t="shared" si="31"/>
        <v>18.222968228213322</v>
      </c>
      <c r="K989" s="19">
        <f t="shared" si="32"/>
        <v>18</v>
      </c>
      <c r="L989" s="14" t="str">
        <f>IFERROR(VLOOKUP($K$4:$K$772,TABLAREF!$A$1:$C$4,3,1),"SIN DATO")</f>
        <v>SIN DATO</v>
      </c>
    </row>
    <row r="990" spans="1:12" x14ac:dyDescent="0.25">
      <c r="A990" t="s">
        <v>1465</v>
      </c>
      <c r="B990">
        <v>75</v>
      </c>
      <c r="C990">
        <v>2</v>
      </c>
      <c r="D990">
        <v>0</v>
      </c>
      <c r="E990">
        <v>1</v>
      </c>
      <c r="F990">
        <v>0</v>
      </c>
      <c r="J990" s="19" t="e">
        <f t="shared" si="31"/>
        <v>#NUM!</v>
      </c>
      <c r="K990" s="19" t="e">
        <f t="shared" si="32"/>
        <v>#NUM!</v>
      </c>
      <c r="L990" s="14" t="str">
        <f>IFERROR(VLOOKUP($K$4:$K$772,TABLAREF!$A$1:$C$4,3,1),"SIN DATO")</f>
        <v>SIN DATO</v>
      </c>
    </row>
    <row r="991" spans="1:12" x14ac:dyDescent="0.25">
      <c r="A991" t="s">
        <v>1466</v>
      </c>
      <c r="B991">
        <v>79</v>
      </c>
      <c r="C991">
        <v>2</v>
      </c>
      <c r="D991">
        <v>0</v>
      </c>
      <c r="E991">
        <v>1</v>
      </c>
      <c r="F991">
        <v>0</v>
      </c>
      <c r="G991">
        <v>120</v>
      </c>
      <c r="H991">
        <v>240</v>
      </c>
      <c r="I991">
        <v>45</v>
      </c>
      <c r="J991" s="19">
        <f t="shared" si="31"/>
        <v>44.020955580851606</v>
      </c>
      <c r="K991" s="19">
        <f t="shared" si="32"/>
        <v>44</v>
      </c>
      <c r="L991" s="14" t="str">
        <f>IFERROR(VLOOKUP($K$4:$K$772,TABLAREF!$A$1:$C$4,3,1),"SIN DATO")</f>
        <v>SIN DATO</v>
      </c>
    </row>
    <row r="992" spans="1:12" x14ac:dyDescent="0.25">
      <c r="A992" t="s">
        <v>1467</v>
      </c>
      <c r="B992">
        <v>72</v>
      </c>
      <c r="C992">
        <v>2</v>
      </c>
      <c r="D992">
        <v>0</v>
      </c>
      <c r="E992">
        <v>1</v>
      </c>
      <c r="F992">
        <v>0</v>
      </c>
      <c r="H992">
        <v>213</v>
      </c>
      <c r="I992">
        <v>90</v>
      </c>
      <c r="J992" s="19" t="e">
        <f t="shared" si="31"/>
        <v>#NUM!</v>
      </c>
      <c r="K992" s="19" t="e">
        <f t="shared" si="32"/>
        <v>#NUM!</v>
      </c>
      <c r="L992" s="14" t="str">
        <f>IFERROR(VLOOKUP($K$4:$K$772,TABLAREF!$A$1:$C$4,3,1),"SIN DATO")</f>
        <v>SIN DATO</v>
      </c>
    </row>
    <row r="993" spans="1:12" x14ac:dyDescent="0.25">
      <c r="A993" t="s">
        <v>1468</v>
      </c>
      <c r="B993">
        <v>80</v>
      </c>
      <c r="C993">
        <v>2</v>
      </c>
      <c r="D993">
        <v>0</v>
      </c>
      <c r="E993">
        <v>1</v>
      </c>
      <c r="F993">
        <v>0</v>
      </c>
      <c r="G993">
        <v>180</v>
      </c>
      <c r="H993">
        <v>142</v>
      </c>
      <c r="I993">
        <v>43</v>
      </c>
      <c r="J993" s="19">
        <f t="shared" si="31"/>
        <v>46.270981434622385</v>
      </c>
      <c r="K993" s="19">
        <f t="shared" si="32"/>
        <v>46</v>
      </c>
      <c r="L993" s="14" t="str">
        <f>IFERROR(VLOOKUP($K$4:$K$772,TABLAREF!$A$1:$C$4,3,1),"SIN DATO")</f>
        <v>SIN DATO</v>
      </c>
    </row>
    <row r="994" spans="1:12" x14ac:dyDescent="0.25">
      <c r="A994" t="s">
        <v>1469</v>
      </c>
      <c r="B994">
        <v>54</v>
      </c>
      <c r="C994">
        <v>2</v>
      </c>
      <c r="D994">
        <v>0</v>
      </c>
      <c r="E994">
        <v>1</v>
      </c>
      <c r="F994">
        <v>0</v>
      </c>
      <c r="G994">
        <v>120</v>
      </c>
      <c r="H994">
        <v>260</v>
      </c>
      <c r="I994">
        <v>33</v>
      </c>
      <c r="J994" s="19">
        <f t="shared" si="31"/>
        <v>22.202556360983028</v>
      </c>
      <c r="K994" s="19">
        <f t="shared" si="32"/>
        <v>22</v>
      </c>
      <c r="L994" s="14" t="str">
        <f>IFERROR(VLOOKUP($K$4:$K$772,TABLAREF!$A$1:$C$4,3,1),"SIN DATO")</f>
        <v>SIN DATO</v>
      </c>
    </row>
    <row r="995" spans="1:12" x14ac:dyDescent="0.25">
      <c r="A995" t="s">
        <v>1470</v>
      </c>
      <c r="B995">
        <v>64</v>
      </c>
      <c r="C995">
        <v>2</v>
      </c>
      <c r="D995">
        <v>0</v>
      </c>
      <c r="E995">
        <v>1</v>
      </c>
      <c r="F995">
        <v>0</v>
      </c>
      <c r="G995">
        <v>140</v>
      </c>
      <c r="H995">
        <v>151</v>
      </c>
      <c r="I995">
        <v>49</v>
      </c>
      <c r="J995" s="19">
        <f t="shared" si="31"/>
        <v>17.450560474763531</v>
      </c>
      <c r="K995" s="19">
        <f t="shared" si="32"/>
        <v>17</v>
      </c>
      <c r="L995" s="14" t="str">
        <f>IFERROR(VLOOKUP($K$4:$K$772,TABLAREF!$A$1:$C$4,3,1),"SIN DATO")</f>
        <v>SIN DATO</v>
      </c>
    </row>
    <row r="996" spans="1:12" x14ac:dyDescent="0.25">
      <c r="A996" t="s">
        <v>1471</v>
      </c>
      <c r="B996">
        <v>47</v>
      </c>
      <c r="C996">
        <v>2</v>
      </c>
      <c r="D996">
        <v>0</v>
      </c>
      <c r="E996">
        <v>1</v>
      </c>
      <c r="F996">
        <v>0</v>
      </c>
      <c r="G996">
        <v>120</v>
      </c>
      <c r="H996">
        <v>215</v>
      </c>
      <c r="I996">
        <v>41</v>
      </c>
      <c r="J996" s="19">
        <f t="shared" si="31"/>
        <v>10.273724122178351</v>
      </c>
      <c r="K996" s="19">
        <f t="shared" si="32"/>
        <v>10</v>
      </c>
      <c r="L996" s="14" t="str">
        <f>IFERROR(VLOOKUP($K$4:$K$772,TABLAREF!$A$1:$C$4,3,1),"SIN DATO")</f>
        <v>SIN DATO</v>
      </c>
    </row>
    <row r="997" spans="1:12" x14ac:dyDescent="0.25">
      <c r="A997" t="s">
        <v>1472</v>
      </c>
      <c r="B997">
        <v>69</v>
      </c>
      <c r="C997">
        <v>2</v>
      </c>
      <c r="D997">
        <v>0</v>
      </c>
      <c r="E997">
        <v>1</v>
      </c>
      <c r="F997">
        <v>0</v>
      </c>
      <c r="G997">
        <v>120</v>
      </c>
      <c r="H997">
        <v>216</v>
      </c>
      <c r="I997">
        <v>50</v>
      </c>
      <c r="J997" s="19">
        <f t="shared" si="31"/>
        <v>25.733600892614884</v>
      </c>
      <c r="K997" s="19">
        <f t="shared" si="32"/>
        <v>26</v>
      </c>
      <c r="L997" s="14" t="str">
        <f>IFERROR(VLOOKUP($K$4:$K$772,TABLAREF!$A$1:$C$4,3,1),"SIN DATO")</f>
        <v>SIN DATO</v>
      </c>
    </row>
    <row r="998" spans="1:12" x14ac:dyDescent="0.25">
      <c r="A998" t="s">
        <v>1474</v>
      </c>
      <c r="B998">
        <v>74</v>
      </c>
      <c r="C998">
        <v>2</v>
      </c>
      <c r="D998">
        <v>0</v>
      </c>
      <c r="E998">
        <v>1</v>
      </c>
      <c r="F998">
        <v>0</v>
      </c>
      <c r="G998">
        <v>110</v>
      </c>
      <c r="J998" s="19" t="e">
        <f t="shared" si="31"/>
        <v>#DIV/0!</v>
      </c>
      <c r="K998" s="19" t="e">
        <f t="shared" si="32"/>
        <v>#DIV/0!</v>
      </c>
      <c r="L998" s="14" t="str">
        <f>IFERROR(VLOOKUP($K$4:$K$772,TABLAREF!$A$1:$C$4,3,1),"SIN DATO")</f>
        <v>SIN DATO</v>
      </c>
    </row>
    <row r="999" spans="1:12" x14ac:dyDescent="0.25">
      <c r="A999" t="s">
        <v>1475</v>
      </c>
      <c r="B999">
        <v>70</v>
      </c>
      <c r="C999">
        <v>2</v>
      </c>
      <c r="D999">
        <v>0</v>
      </c>
      <c r="E999">
        <v>1</v>
      </c>
      <c r="F999">
        <v>0</v>
      </c>
      <c r="G999">
        <v>130</v>
      </c>
      <c r="H999">
        <v>173</v>
      </c>
      <c r="I999">
        <v>37</v>
      </c>
      <c r="J999" s="19">
        <f t="shared" si="31"/>
        <v>31.103131474006574</v>
      </c>
      <c r="K999" s="19">
        <f t="shared" si="32"/>
        <v>31</v>
      </c>
      <c r="L999" s="14" t="str">
        <f>IFERROR(VLOOKUP($K$4:$K$772,TABLAREF!$A$1:$C$4,3,1),"SIN DATO")</f>
        <v>SIN DATO</v>
      </c>
    </row>
    <row r="1000" spans="1:12" x14ac:dyDescent="0.25">
      <c r="A1000" t="s">
        <v>1477</v>
      </c>
      <c r="B1000">
        <v>65</v>
      </c>
      <c r="C1000">
        <v>1</v>
      </c>
      <c r="D1000">
        <v>0</v>
      </c>
      <c r="E1000">
        <v>1</v>
      </c>
      <c r="F1000">
        <v>0</v>
      </c>
      <c r="G1000">
        <v>120</v>
      </c>
      <c r="J1000" s="19" t="e">
        <f t="shared" si="31"/>
        <v>#DIV/0!</v>
      </c>
      <c r="K1000" s="19" t="e">
        <f t="shared" si="32"/>
        <v>#DIV/0!</v>
      </c>
      <c r="L1000" s="14" t="str">
        <f>IFERROR(VLOOKUP($K$4:$K$772,TABLAREF!$A$1:$C$4,3,1),"SIN DATO")</f>
        <v>SIN DATO</v>
      </c>
    </row>
    <row r="1001" spans="1:12" x14ac:dyDescent="0.25">
      <c r="A1001" t="s">
        <v>1479</v>
      </c>
      <c r="B1001">
        <v>58</v>
      </c>
      <c r="C1001">
        <v>2</v>
      </c>
      <c r="D1001">
        <v>0</v>
      </c>
      <c r="E1001">
        <v>1</v>
      </c>
      <c r="F1001">
        <v>0</v>
      </c>
      <c r="G1001">
        <v>110</v>
      </c>
      <c r="H1001">
        <v>198</v>
      </c>
      <c r="I1001">
        <v>38.6</v>
      </c>
      <c r="J1001" s="19">
        <f t="shared" si="31"/>
        <v>15.62631487932058</v>
      </c>
      <c r="K1001" s="19">
        <f t="shared" si="32"/>
        <v>16</v>
      </c>
      <c r="L1001" s="14" t="str">
        <f>IFERROR(VLOOKUP($K$4:$K$772,TABLAREF!$A$1:$C$4,3,1),"SIN DATO")</f>
        <v>SIN DATO</v>
      </c>
    </row>
    <row r="1002" spans="1:12" x14ac:dyDescent="0.25">
      <c r="A1002" t="s">
        <v>1480</v>
      </c>
      <c r="B1002">
        <v>70</v>
      </c>
      <c r="C1002">
        <v>2</v>
      </c>
      <c r="D1002">
        <v>0</v>
      </c>
      <c r="E1002">
        <v>1</v>
      </c>
      <c r="F1002">
        <v>0</v>
      </c>
      <c r="J1002" s="19" t="e">
        <f t="shared" si="31"/>
        <v>#NUM!</v>
      </c>
      <c r="K1002" s="19" t="e">
        <f t="shared" si="32"/>
        <v>#NUM!</v>
      </c>
      <c r="L1002" s="14" t="str">
        <f>IFERROR(VLOOKUP($K$4:$K$772,TABLAREF!$A$1:$C$4,3,1),"SIN DATO")</f>
        <v>SIN DATO</v>
      </c>
    </row>
    <row r="1003" spans="1:12" x14ac:dyDescent="0.25">
      <c r="A1003" t="s">
        <v>1481</v>
      </c>
      <c r="B1003">
        <v>42</v>
      </c>
      <c r="C1003">
        <v>1</v>
      </c>
      <c r="D1003">
        <v>0</v>
      </c>
      <c r="E1003">
        <v>1</v>
      </c>
      <c r="F1003">
        <v>0</v>
      </c>
      <c r="G1003">
        <v>120</v>
      </c>
      <c r="H1003">
        <v>163</v>
      </c>
      <c r="I1003">
        <v>49</v>
      </c>
      <c r="J1003" s="19">
        <f t="shared" si="31"/>
        <v>3.59918681146838</v>
      </c>
      <c r="K1003" s="19">
        <f t="shared" si="32"/>
        <v>4</v>
      </c>
      <c r="L1003" s="14" t="str">
        <f>IFERROR(VLOOKUP($K$4:$K$772,TABLAREF!$A$1:$C$4,3,1),"SIN DATO")</f>
        <v>SIN DATO</v>
      </c>
    </row>
    <row r="1004" spans="1:12" x14ac:dyDescent="0.25">
      <c r="A1004" t="s">
        <v>1483</v>
      </c>
      <c r="B1004">
        <v>54</v>
      </c>
      <c r="C1004">
        <v>1</v>
      </c>
      <c r="D1004">
        <v>0</v>
      </c>
      <c r="E1004">
        <v>1</v>
      </c>
      <c r="F1004">
        <v>0</v>
      </c>
      <c r="J1004" s="19" t="e">
        <f t="shared" si="31"/>
        <v>#NUM!</v>
      </c>
      <c r="K1004" s="19" t="e">
        <f t="shared" si="32"/>
        <v>#NUM!</v>
      </c>
      <c r="L1004" s="14" t="str">
        <f>IFERROR(VLOOKUP($K$4:$K$772,TABLAREF!$A$1:$C$4,3,1),"SIN DATO")</f>
        <v>SIN DATO</v>
      </c>
    </row>
    <row r="1005" spans="1:12" x14ac:dyDescent="0.25">
      <c r="A1005" t="s">
        <v>1484</v>
      </c>
      <c r="B1005">
        <v>67</v>
      </c>
      <c r="C1005">
        <v>1</v>
      </c>
      <c r="D1005">
        <v>0</v>
      </c>
      <c r="E1005">
        <v>1</v>
      </c>
      <c r="F1005">
        <v>0</v>
      </c>
      <c r="G1005">
        <v>110</v>
      </c>
      <c r="H1005">
        <v>194</v>
      </c>
      <c r="I1005">
        <v>58</v>
      </c>
      <c r="J1005" s="19">
        <f t="shared" si="31"/>
        <v>12.2106854631026</v>
      </c>
      <c r="K1005" s="19">
        <f t="shared" si="32"/>
        <v>12</v>
      </c>
      <c r="L1005" s="14" t="str">
        <f>IFERROR(VLOOKUP($K$4:$K$772,TABLAREF!$A$1:$C$4,3,1),"SIN DATO")</f>
        <v>SIN DATO</v>
      </c>
    </row>
    <row r="1006" spans="1:12" x14ac:dyDescent="0.25">
      <c r="A1006" t="s">
        <v>1485</v>
      </c>
      <c r="B1006">
        <v>65</v>
      </c>
      <c r="C1006">
        <v>2</v>
      </c>
      <c r="D1006">
        <v>0</v>
      </c>
      <c r="E1006">
        <v>1</v>
      </c>
      <c r="F1006">
        <v>0</v>
      </c>
      <c r="J1006" s="19" t="e">
        <f t="shared" si="31"/>
        <v>#NUM!</v>
      </c>
      <c r="K1006" s="19" t="e">
        <f t="shared" si="32"/>
        <v>#NUM!</v>
      </c>
      <c r="L1006" s="14" t="str">
        <f>IFERROR(VLOOKUP($K$4:$K$772,TABLAREF!$A$1:$C$4,3,1),"SIN DATO")</f>
        <v>SIN DATO</v>
      </c>
    </row>
    <row r="1007" spans="1:12" x14ac:dyDescent="0.25">
      <c r="A1007" t="s">
        <v>1486</v>
      </c>
      <c r="B1007">
        <v>43</v>
      </c>
      <c r="C1007">
        <v>2</v>
      </c>
      <c r="D1007">
        <v>0</v>
      </c>
      <c r="E1007">
        <v>1</v>
      </c>
      <c r="F1007">
        <v>0</v>
      </c>
      <c r="J1007" s="19" t="e">
        <f t="shared" si="31"/>
        <v>#NUM!</v>
      </c>
      <c r="K1007" s="19" t="e">
        <f t="shared" si="32"/>
        <v>#NUM!</v>
      </c>
      <c r="L1007" s="14" t="str">
        <f>IFERROR(VLOOKUP($K$4:$K$772,TABLAREF!$A$1:$C$4,3,1),"SIN DATO")</f>
        <v>SIN DATO</v>
      </c>
    </row>
    <row r="1008" spans="1:12" x14ac:dyDescent="0.25">
      <c r="A1008" t="s">
        <v>1487</v>
      </c>
      <c r="B1008">
        <v>65</v>
      </c>
      <c r="C1008">
        <v>2</v>
      </c>
      <c r="D1008">
        <v>0</v>
      </c>
      <c r="E1008">
        <v>1</v>
      </c>
      <c r="F1008">
        <v>0</v>
      </c>
      <c r="G1008">
        <v>120</v>
      </c>
      <c r="J1008" s="19" t="e">
        <f t="shared" si="31"/>
        <v>#DIV/0!</v>
      </c>
      <c r="K1008" s="19" t="e">
        <f t="shared" si="32"/>
        <v>#DIV/0!</v>
      </c>
      <c r="L1008" s="14" t="str">
        <f>IFERROR(VLOOKUP($K$4:$K$772,TABLAREF!$A$1:$C$4,3,1),"SIN DATO")</f>
        <v>SIN DATO</v>
      </c>
    </row>
    <row r="1009" spans="1:12" x14ac:dyDescent="0.25">
      <c r="A1009" t="s">
        <v>1488</v>
      </c>
      <c r="B1009">
        <v>54</v>
      </c>
      <c r="C1009">
        <v>2</v>
      </c>
      <c r="D1009">
        <v>0</v>
      </c>
      <c r="E1009">
        <v>1</v>
      </c>
      <c r="F1009">
        <v>0</v>
      </c>
      <c r="G1009">
        <v>120</v>
      </c>
      <c r="H1009">
        <v>200</v>
      </c>
      <c r="I1009">
        <v>49</v>
      </c>
      <c r="J1009" s="19">
        <f t="shared" si="31"/>
        <v>10.887169447275724</v>
      </c>
      <c r="K1009" s="19">
        <f t="shared" si="32"/>
        <v>11</v>
      </c>
      <c r="L1009" s="14" t="str">
        <f>IFERROR(VLOOKUP($K$4:$K$772,TABLAREF!$A$1:$C$4,3,1),"SIN DATO")</f>
        <v>SIN DATO</v>
      </c>
    </row>
    <row r="1010" spans="1:12" x14ac:dyDescent="0.25">
      <c r="A1010" t="s">
        <v>1490</v>
      </c>
      <c r="B1010">
        <v>53</v>
      </c>
      <c r="C1010">
        <v>2</v>
      </c>
      <c r="D1010">
        <v>0</v>
      </c>
      <c r="E1010">
        <v>1</v>
      </c>
      <c r="F1010">
        <v>0</v>
      </c>
      <c r="G1010">
        <v>140</v>
      </c>
      <c r="H1010">
        <v>176</v>
      </c>
      <c r="I1010">
        <v>49</v>
      </c>
      <c r="J1010" s="19">
        <f t="shared" si="31"/>
        <v>11.190811021049974</v>
      </c>
      <c r="K1010" s="19">
        <f t="shared" si="32"/>
        <v>11</v>
      </c>
      <c r="L1010" s="14" t="str">
        <f>IFERROR(VLOOKUP($K$4:$K$772,TABLAREF!$A$1:$C$4,3,1),"SIN DATO")</f>
        <v>SIN DATO</v>
      </c>
    </row>
    <row r="1011" spans="1:12" x14ac:dyDescent="0.25">
      <c r="A1011" t="s">
        <v>1491</v>
      </c>
      <c r="B1011">
        <v>56</v>
      </c>
      <c r="C1011">
        <v>2</v>
      </c>
      <c r="D1011">
        <v>0</v>
      </c>
      <c r="E1011">
        <v>1</v>
      </c>
      <c r="F1011">
        <v>0</v>
      </c>
      <c r="G1011">
        <v>120</v>
      </c>
      <c r="H1011">
        <v>230</v>
      </c>
      <c r="I1011">
        <v>33</v>
      </c>
      <c r="J1011" s="19">
        <f t="shared" si="31"/>
        <v>21.619769481811669</v>
      </c>
      <c r="K1011" s="19">
        <f t="shared" si="32"/>
        <v>22</v>
      </c>
      <c r="L1011" s="14" t="str">
        <f>IFERROR(VLOOKUP($K$4:$K$772,TABLAREF!$A$1:$C$4,3,1),"SIN DATO")</f>
        <v>SIN DATO</v>
      </c>
    </row>
    <row r="1012" spans="1:12" x14ac:dyDescent="0.25">
      <c r="A1012" t="s">
        <v>1492</v>
      </c>
      <c r="B1012">
        <v>55</v>
      </c>
      <c r="C1012">
        <v>2</v>
      </c>
      <c r="D1012">
        <v>0</v>
      </c>
      <c r="E1012">
        <v>1</v>
      </c>
      <c r="F1012">
        <v>0</v>
      </c>
      <c r="G1012">
        <v>120</v>
      </c>
      <c r="H1012">
        <v>140</v>
      </c>
      <c r="I1012">
        <v>38</v>
      </c>
      <c r="J1012" s="19">
        <f t="shared" si="31"/>
        <v>10.14809056771082</v>
      </c>
      <c r="K1012" s="19">
        <f t="shared" si="32"/>
        <v>10</v>
      </c>
      <c r="L1012" s="14" t="str">
        <f>IFERROR(VLOOKUP($K$4:$K$772,TABLAREF!$A$1:$C$4,3,1),"SIN DATO")</f>
        <v>SIN DATO</v>
      </c>
    </row>
    <row r="1013" spans="1:12" x14ac:dyDescent="0.25">
      <c r="A1013" t="s">
        <v>1493</v>
      </c>
      <c r="B1013">
        <v>47</v>
      </c>
      <c r="C1013">
        <v>2</v>
      </c>
      <c r="D1013">
        <v>0</v>
      </c>
      <c r="E1013">
        <v>1</v>
      </c>
      <c r="F1013">
        <v>0</v>
      </c>
      <c r="G1013">
        <v>110</v>
      </c>
      <c r="H1013">
        <v>260</v>
      </c>
      <c r="I1013">
        <v>50</v>
      </c>
      <c r="J1013" s="19">
        <f t="shared" si="31"/>
        <v>8.8019424476621584</v>
      </c>
      <c r="K1013" s="19">
        <f t="shared" si="32"/>
        <v>9</v>
      </c>
      <c r="L1013" s="14" t="str">
        <f>IFERROR(VLOOKUP($K$4:$K$772,TABLAREF!$A$1:$C$4,3,1),"SIN DATO")</f>
        <v>SIN DATO</v>
      </c>
    </row>
    <row r="1014" spans="1:12" x14ac:dyDescent="0.25">
      <c r="A1014" t="s">
        <v>1494</v>
      </c>
      <c r="B1014">
        <v>65</v>
      </c>
      <c r="C1014">
        <v>2</v>
      </c>
      <c r="D1014">
        <v>0</v>
      </c>
      <c r="E1014">
        <v>1</v>
      </c>
      <c r="F1014">
        <v>0</v>
      </c>
      <c r="G1014">
        <v>120</v>
      </c>
      <c r="H1014">
        <v>290</v>
      </c>
      <c r="I1014">
        <v>44</v>
      </c>
      <c r="J1014" s="19">
        <f t="shared" si="31"/>
        <v>30.441192291156362</v>
      </c>
      <c r="K1014" s="19">
        <f t="shared" si="32"/>
        <v>30</v>
      </c>
      <c r="L1014" s="14" t="str">
        <f>IFERROR(VLOOKUP($K$4:$K$772,TABLAREF!$A$1:$C$4,3,1),"SIN DATO")</f>
        <v>SIN DATO</v>
      </c>
    </row>
    <row r="1015" spans="1:12" x14ac:dyDescent="0.25">
      <c r="A1015" t="s">
        <v>1495</v>
      </c>
      <c r="B1015">
        <v>66</v>
      </c>
      <c r="C1015">
        <v>2</v>
      </c>
      <c r="D1015">
        <v>0</v>
      </c>
      <c r="E1015">
        <v>1</v>
      </c>
      <c r="F1015">
        <v>0</v>
      </c>
      <c r="J1015" s="19" t="e">
        <f t="shared" si="31"/>
        <v>#NUM!</v>
      </c>
      <c r="K1015" s="19" t="e">
        <f t="shared" si="32"/>
        <v>#NUM!</v>
      </c>
      <c r="L1015" s="14" t="str">
        <f>IFERROR(VLOOKUP($K$4:$K$772,TABLAREF!$A$1:$C$4,3,1),"SIN DATO")</f>
        <v>SIN DATO</v>
      </c>
    </row>
    <row r="1016" spans="1:12" x14ac:dyDescent="0.25">
      <c r="A1016" t="s">
        <v>1497</v>
      </c>
      <c r="B1016">
        <v>52</v>
      </c>
      <c r="C1016">
        <v>1</v>
      </c>
      <c r="D1016">
        <v>0</v>
      </c>
      <c r="E1016">
        <v>1</v>
      </c>
      <c r="F1016">
        <v>0</v>
      </c>
      <c r="G1016">
        <v>120</v>
      </c>
      <c r="H1016">
        <v>195</v>
      </c>
      <c r="I1016">
        <v>49</v>
      </c>
      <c r="J1016" s="19">
        <f t="shared" si="31"/>
        <v>9.0518417184522466</v>
      </c>
      <c r="K1016" s="19">
        <f t="shared" si="32"/>
        <v>9</v>
      </c>
      <c r="L1016" s="14" t="str">
        <f>IFERROR(VLOOKUP($K$4:$K$772,TABLAREF!$A$1:$C$4,3,1),"SIN DATO")</f>
        <v>SIN DATO</v>
      </c>
    </row>
    <row r="1017" spans="1:12" x14ac:dyDescent="0.25">
      <c r="A1017" t="s">
        <v>1498</v>
      </c>
      <c r="B1017">
        <v>71</v>
      </c>
      <c r="C1017">
        <v>1</v>
      </c>
      <c r="D1017">
        <v>0</v>
      </c>
      <c r="E1017">
        <v>1</v>
      </c>
      <c r="F1017">
        <v>0</v>
      </c>
      <c r="G1017">
        <v>140</v>
      </c>
      <c r="H1017">
        <v>193</v>
      </c>
      <c r="I1017">
        <v>37</v>
      </c>
      <c r="J1017" s="19">
        <f t="shared" si="31"/>
        <v>28.901286738697628</v>
      </c>
      <c r="K1017" s="19">
        <f t="shared" si="32"/>
        <v>29</v>
      </c>
      <c r="L1017" s="14" t="str">
        <f>IFERROR(VLOOKUP($K$4:$K$772,TABLAREF!$A$1:$C$4,3,1),"SIN DATO")</f>
        <v>SIN DATO</v>
      </c>
    </row>
    <row r="1018" spans="1:12" x14ac:dyDescent="0.25">
      <c r="A1018" t="s">
        <v>1499</v>
      </c>
      <c r="B1018">
        <v>84</v>
      </c>
      <c r="C1018">
        <v>2</v>
      </c>
      <c r="D1018">
        <v>0</v>
      </c>
      <c r="E1018">
        <v>1</v>
      </c>
      <c r="F1018">
        <v>0</v>
      </c>
      <c r="G1018">
        <v>180</v>
      </c>
      <c r="J1018" s="19" t="e">
        <f t="shared" si="31"/>
        <v>#DIV/0!</v>
      </c>
      <c r="K1018" s="19" t="e">
        <f t="shared" si="32"/>
        <v>#DIV/0!</v>
      </c>
      <c r="L1018" s="14" t="str">
        <f>IFERROR(VLOOKUP($K$4:$K$772,TABLAREF!$A$1:$C$4,3,1),"SIN DATO")</f>
        <v>SIN DATO</v>
      </c>
    </row>
    <row r="1019" spans="1:12" x14ac:dyDescent="0.25">
      <c r="A1019" t="s">
        <v>1500</v>
      </c>
      <c r="B1019">
        <v>63</v>
      </c>
      <c r="C1019">
        <v>2</v>
      </c>
      <c r="D1019">
        <v>0</v>
      </c>
      <c r="E1019">
        <v>1</v>
      </c>
      <c r="F1019">
        <v>0</v>
      </c>
      <c r="G1019">
        <v>130</v>
      </c>
      <c r="H1019">
        <v>267</v>
      </c>
      <c r="I1019">
        <v>48</v>
      </c>
      <c r="J1019" s="19">
        <f t="shared" si="31"/>
        <v>26.482050555164339</v>
      </c>
      <c r="K1019" s="19">
        <f t="shared" si="32"/>
        <v>26</v>
      </c>
      <c r="L1019" s="14" t="str">
        <f>IFERROR(VLOOKUP($K$4:$K$772,TABLAREF!$A$1:$C$4,3,1),"SIN DATO")</f>
        <v>SIN DATO</v>
      </c>
    </row>
    <row r="1020" spans="1:12" x14ac:dyDescent="0.25">
      <c r="A1020" t="s">
        <v>1501</v>
      </c>
      <c r="B1020">
        <v>56</v>
      </c>
      <c r="C1020">
        <v>1</v>
      </c>
      <c r="D1020">
        <v>0</v>
      </c>
      <c r="E1020">
        <v>1</v>
      </c>
      <c r="F1020">
        <v>0</v>
      </c>
      <c r="G1020">
        <v>180</v>
      </c>
      <c r="H1020">
        <v>130</v>
      </c>
      <c r="I1020">
        <v>39</v>
      </c>
      <c r="J1020" s="19">
        <f t="shared" si="31"/>
        <v>16.263987183059335</v>
      </c>
      <c r="K1020" s="19">
        <f t="shared" si="32"/>
        <v>16</v>
      </c>
      <c r="L1020" s="14" t="str">
        <f>IFERROR(VLOOKUP($K$4:$K$772,TABLAREF!$A$1:$C$4,3,1),"SIN DATO")</f>
        <v>SIN DATO</v>
      </c>
    </row>
    <row r="1021" spans="1:12" x14ac:dyDescent="0.25">
      <c r="A1021" t="s">
        <v>1502</v>
      </c>
      <c r="B1021">
        <v>65</v>
      </c>
      <c r="C1021">
        <v>2</v>
      </c>
      <c r="D1021">
        <v>0</v>
      </c>
      <c r="E1021">
        <v>1</v>
      </c>
      <c r="F1021">
        <v>0</v>
      </c>
      <c r="J1021" s="19" t="e">
        <f t="shared" si="31"/>
        <v>#NUM!</v>
      </c>
      <c r="K1021" s="19" t="e">
        <f t="shared" si="32"/>
        <v>#NUM!</v>
      </c>
      <c r="L1021" s="14" t="str">
        <f>IFERROR(VLOOKUP($K$4:$K$772,TABLAREF!$A$1:$C$4,3,1),"SIN DATO")</f>
        <v>SIN DATO</v>
      </c>
    </row>
    <row r="1022" spans="1:12" x14ac:dyDescent="0.25">
      <c r="A1022" t="s">
        <v>1503</v>
      </c>
      <c r="B1022">
        <v>78</v>
      </c>
      <c r="C1022">
        <v>2</v>
      </c>
      <c r="D1022">
        <v>0</v>
      </c>
      <c r="E1022">
        <v>1</v>
      </c>
      <c r="F1022">
        <v>0</v>
      </c>
      <c r="G1022">
        <v>140</v>
      </c>
      <c r="H1022">
        <v>189</v>
      </c>
      <c r="I1022">
        <v>46</v>
      </c>
      <c r="J1022" s="19">
        <f t="shared" si="31"/>
        <v>41.034819773752496</v>
      </c>
      <c r="K1022" s="19">
        <f t="shared" si="32"/>
        <v>41</v>
      </c>
      <c r="L1022" s="14" t="str">
        <f>IFERROR(VLOOKUP($K$4:$K$772,TABLAREF!$A$1:$C$4,3,1),"SIN DATO")</f>
        <v>SIN DATO</v>
      </c>
    </row>
    <row r="1023" spans="1:12" x14ac:dyDescent="0.25">
      <c r="A1023" t="s">
        <v>1504</v>
      </c>
      <c r="B1023">
        <v>64</v>
      </c>
      <c r="C1023">
        <v>2</v>
      </c>
      <c r="D1023">
        <v>0</v>
      </c>
      <c r="E1023">
        <v>1</v>
      </c>
      <c r="F1023">
        <v>0</v>
      </c>
      <c r="G1023">
        <v>120</v>
      </c>
      <c r="H1023">
        <v>149</v>
      </c>
      <c r="I1023">
        <v>41</v>
      </c>
      <c r="J1023" s="19">
        <f t="shared" si="31"/>
        <v>16.895155751783875</v>
      </c>
      <c r="K1023" s="19">
        <f t="shared" si="32"/>
        <v>17</v>
      </c>
      <c r="L1023" s="14" t="str">
        <f>IFERROR(VLOOKUP($K$4:$K$772,TABLAREF!$A$1:$C$4,3,1),"SIN DATO")</f>
        <v>SIN DATO</v>
      </c>
    </row>
    <row r="1024" spans="1:12" x14ac:dyDescent="0.25">
      <c r="A1024" t="s">
        <v>1505</v>
      </c>
      <c r="B1024">
        <v>70</v>
      </c>
      <c r="C1024">
        <v>2</v>
      </c>
      <c r="D1024">
        <v>0</v>
      </c>
      <c r="E1024">
        <v>1</v>
      </c>
      <c r="F1024">
        <v>0</v>
      </c>
      <c r="J1024" s="19" t="e">
        <f t="shared" si="31"/>
        <v>#NUM!</v>
      </c>
      <c r="K1024" s="19" t="e">
        <f t="shared" si="32"/>
        <v>#NUM!</v>
      </c>
      <c r="L1024" s="14" t="str">
        <f>IFERROR(VLOOKUP($K$4:$K$772,TABLAREF!$A$1:$C$4,3,1),"SIN DATO")</f>
        <v>SIN DATO</v>
      </c>
    </row>
    <row r="1025" spans="1:12" x14ac:dyDescent="0.25">
      <c r="A1025" t="s">
        <v>1506</v>
      </c>
      <c r="B1025">
        <v>57</v>
      </c>
      <c r="C1025">
        <v>2</v>
      </c>
      <c r="D1025">
        <v>0</v>
      </c>
      <c r="E1025">
        <v>1</v>
      </c>
      <c r="F1025">
        <v>0</v>
      </c>
      <c r="G1025">
        <v>120</v>
      </c>
      <c r="H1025">
        <v>208</v>
      </c>
      <c r="I1025">
        <v>56</v>
      </c>
      <c r="J1025" s="19">
        <f t="shared" si="31"/>
        <v>11.552862030756007</v>
      </c>
      <c r="K1025" s="19">
        <f t="shared" si="32"/>
        <v>12</v>
      </c>
      <c r="L1025" s="14" t="str">
        <f>IFERROR(VLOOKUP($K$4:$K$772,TABLAREF!$A$1:$C$4,3,1),"SIN DATO")</f>
        <v>SIN DATO</v>
      </c>
    </row>
    <row r="1026" spans="1:12" x14ac:dyDescent="0.25">
      <c r="A1026" t="s">
        <v>1507</v>
      </c>
      <c r="B1026">
        <v>58</v>
      </c>
      <c r="C1026">
        <v>1</v>
      </c>
      <c r="D1026">
        <v>0</v>
      </c>
      <c r="E1026">
        <v>1</v>
      </c>
      <c r="F1026">
        <v>0</v>
      </c>
      <c r="G1026">
        <v>120</v>
      </c>
      <c r="H1026">
        <v>257</v>
      </c>
      <c r="I1026">
        <v>54</v>
      </c>
      <c r="J1026" s="19">
        <f t="shared" si="31"/>
        <v>14.795305114712331</v>
      </c>
      <c r="K1026" s="19">
        <f t="shared" si="32"/>
        <v>15</v>
      </c>
      <c r="L1026" s="14" t="str">
        <f>IFERROR(VLOOKUP($K$4:$K$772,TABLAREF!$A$1:$C$4,3,1),"SIN DATO")</f>
        <v>SIN DATO</v>
      </c>
    </row>
    <row r="1027" spans="1:12" x14ac:dyDescent="0.25">
      <c r="A1027" t="s">
        <v>1509</v>
      </c>
      <c r="B1027">
        <v>51</v>
      </c>
      <c r="C1027">
        <v>2</v>
      </c>
      <c r="D1027">
        <v>0</v>
      </c>
      <c r="E1027">
        <v>1</v>
      </c>
      <c r="F1027">
        <v>0</v>
      </c>
      <c r="G1027">
        <v>120</v>
      </c>
      <c r="H1027">
        <v>190</v>
      </c>
      <c r="I1027">
        <v>60</v>
      </c>
      <c r="J1027" s="19">
        <f t="shared" si="31"/>
        <v>6.4543382915231433</v>
      </c>
      <c r="K1027" s="19">
        <f t="shared" si="32"/>
        <v>6</v>
      </c>
      <c r="L1027" s="14" t="str">
        <f>IFERROR(VLOOKUP($K$4:$K$772,TABLAREF!$A$1:$C$4,3,1),"SIN DATO")</f>
        <v>SIN DATO</v>
      </c>
    </row>
    <row r="1028" spans="1:12" x14ac:dyDescent="0.25">
      <c r="A1028" t="s">
        <v>1510</v>
      </c>
      <c r="B1028">
        <v>48</v>
      </c>
      <c r="C1028">
        <v>1</v>
      </c>
      <c r="D1028">
        <v>0</v>
      </c>
      <c r="E1028">
        <v>1</v>
      </c>
      <c r="F1028">
        <v>0</v>
      </c>
      <c r="G1028">
        <v>160</v>
      </c>
      <c r="J1028" s="19" t="e">
        <f t="shared" si="31"/>
        <v>#DIV/0!</v>
      </c>
      <c r="K1028" s="19" t="e">
        <f t="shared" si="32"/>
        <v>#DIV/0!</v>
      </c>
      <c r="L1028" s="14" t="str">
        <f>IFERROR(VLOOKUP($K$4:$K$772,TABLAREF!$A$1:$C$4,3,1),"SIN DATO")</f>
        <v>SIN DATO</v>
      </c>
    </row>
    <row r="1029" spans="1:12" x14ac:dyDescent="0.25">
      <c r="A1029" t="s">
        <v>3114</v>
      </c>
      <c r="B1029">
        <v>59</v>
      </c>
      <c r="C1029">
        <v>2</v>
      </c>
      <c r="D1029">
        <v>0</v>
      </c>
      <c r="E1029">
        <v>1</v>
      </c>
      <c r="F1029">
        <v>0</v>
      </c>
      <c r="G1029">
        <v>140</v>
      </c>
      <c r="J1029" s="19" t="e">
        <f t="shared" ref="J1029:J1092" si="33">100*(1-EXP(-EXP((LN(10)-(15.5305+(28.4441*(1-C1029))+(-1.4792*LN(B1029))+(0*LN(B1029)*LN(B1029))+(-14.4588*LN(B1029)*(1-C1029))+(1.8515*LN(B1029)*LN(B1029)*(1-C1029))+(-0.9119*LN(G1029))+(-0.2767*D1029)+(-0.7181*LN((H1029* 0.02586)/ (I1029* 0.02586)))+(-0.1759*E1029)+(-0.1999*E1029*(1-C1029))+(-0.5865*F1029)+(0*F1029*C1029)))/(EXP(0.9145)*EXP(-0.2784*(15.5305+(28.4441*(1-C1029))+(-1.4792*LN(B1029))+(0*LN(B1029)*LN(B1029))+(-14.4588*LN(B1029)*(1-C1029))+(1.8515*LN(B1029)*LN(B1029)*(1-C1029))+(-0.9119*LN(G1029))+(-0.2767*D1029)+(-0.7181*LN((H1029* 0.02586)/ (I1029* 0.02586)))+(-0.1759*E1029)+(-0.1999*E1029*(1-C1029))+(-0.5865*F1029)+(0*F1029*C1029)))))))</f>
        <v>#DIV/0!</v>
      </c>
      <c r="K1029" s="19" t="e">
        <f t="shared" ref="K1029:K1092" si="34">ROUND(J1029,0)</f>
        <v>#DIV/0!</v>
      </c>
      <c r="L1029" s="14" t="str">
        <f>IFERROR(VLOOKUP($K$4:$K$772,TABLAREF!$A$1:$C$4,3,1),"SIN DATO")</f>
        <v>SIN DATO</v>
      </c>
    </row>
    <row r="1030" spans="1:12" x14ac:dyDescent="0.25">
      <c r="A1030" t="s">
        <v>1511</v>
      </c>
      <c r="B1030">
        <v>64</v>
      </c>
      <c r="C1030">
        <v>2</v>
      </c>
      <c r="D1030">
        <v>0</v>
      </c>
      <c r="E1030">
        <v>1</v>
      </c>
      <c r="F1030">
        <v>0</v>
      </c>
      <c r="G1030">
        <v>110</v>
      </c>
      <c r="H1030">
        <v>236</v>
      </c>
      <c r="I1030">
        <v>33</v>
      </c>
      <c r="J1030" s="19">
        <f t="shared" si="33"/>
        <v>28.550046886219082</v>
      </c>
      <c r="K1030" s="19">
        <f t="shared" si="34"/>
        <v>29</v>
      </c>
      <c r="L1030" s="14" t="str">
        <f>IFERROR(VLOOKUP($K$4:$K$772,TABLAREF!$A$1:$C$4,3,1),"SIN DATO")</f>
        <v>SIN DATO</v>
      </c>
    </row>
    <row r="1031" spans="1:12" x14ac:dyDescent="0.25">
      <c r="A1031" t="s">
        <v>1512</v>
      </c>
      <c r="B1031">
        <v>65</v>
      </c>
      <c r="C1031">
        <v>2</v>
      </c>
      <c r="D1031">
        <v>0</v>
      </c>
      <c r="E1031">
        <v>1</v>
      </c>
      <c r="F1031">
        <v>0</v>
      </c>
      <c r="G1031">
        <v>140</v>
      </c>
      <c r="H1031">
        <v>145</v>
      </c>
      <c r="I1031">
        <v>61.8</v>
      </c>
      <c r="J1031" s="19">
        <f t="shared" si="33"/>
        <v>13.720204384557244</v>
      </c>
      <c r="K1031" s="19">
        <f t="shared" si="34"/>
        <v>14</v>
      </c>
      <c r="L1031" s="14" t="str">
        <f>IFERROR(VLOOKUP($K$4:$K$772,TABLAREF!$A$1:$C$4,3,1),"SIN DATO")</f>
        <v>SIN DATO</v>
      </c>
    </row>
    <row r="1032" spans="1:12" x14ac:dyDescent="0.25">
      <c r="A1032" t="s">
        <v>1513</v>
      </c>
      <c r="B1032">
        <v>72</v>
      </c>
      <c r="C1032">
        <v>1</v>
      </c>
      <c r="D1032">
        <v>0</v>
      </c>
      <c r="E1032">
        <v>1</v>
      </c>
      <c r="F1032">
        <v>0</v>
      </c>
      <c r="G1032">
        <v>130</v>
      </c>
      <c r="H1032">
        <v>174</v>
      </c>
      <c r="I1032">
        <v>52</v>
      </c>
      <c r="J1032" s="19">
        <f t="shared" si="33"/>
        <v>18.217181027949223</v>
      </c>
      <c r="K1032" s="19">
        <f t="shared" si="34"/>
        <v>18</v>
      </c>
      <c r="L1032" s="14" t="str">
        <f>IFERROR(VLOOKUP($K$4:$K$772,TABLAREF!$A$1:$C$4,3,1),"SIN DATO")</f>
        <v>SIN DATO</v>
      </c>
    </row>
    <row r="1033" spans="1:12" x14ac:dyDescent="0.25">
      <c r="A1033" t="s">
        <v>1514</v>
      </c>
      <c r="B1033">
        <v>61</v>
      </c>
      <c r="C1033">
        <v>2</v>
      </c>
      <c r="D1033">
        <v>0</v>
      </c>
      <c r="E1033">
        <v>1</v>
      </c>
      <c r="F1033">
        <v>0</v>
      </c>
      <c r="J1033" s="19" t="e">
        <f t="shared" si="33"/>
        <v>#NUM!</v>
      </c>
      <c r="K1033" s="19" t="e">
        <f t="shared" si="34"/>
        <v>#NUM!</v>
      </c>
      <c r="L1033" s="14" t="str">
        <f>IFERROR(VLOOKUP($K$4:$K$772,TABLAREF!$A$1:$C$4,3,1),"SIN DATO")</f>
        <v>SIN DATO</v>
      </c>
    </row>
    <row r="1034" spans="1:12" x14ac:dyDescent="0.25">
      <c r="A1034" t="s">
        <v>1515</v>
      </c>
      <c r="B1034">
        <v>82</v>
      </c>
      <c r="C1034">
        <v>2</v>
      </c>
      <c r="D1034">
        <v>0</v>
      </c>
      <c r="E1034">
        <v>1</v>
      </c>
      <c r="F1034">
        <v>0</v>
      </c>
      <c r="G1034">
        <v>130</v>
      </c>
      <c r="H1034">
        <v>160</v>
      </c>
      <c r="I1034">
        <v>43</v>
      </c>
      <c r="J1034" s="19">
        <f t="shared" si="33"/>
        <v>41.842134826603491</v>
      </c>
      <c r="K1034" s="19">
        <f t="shared" si="34"/>
        <v>42</v>
      </c>
      <c r="L1034" s="14" t="str">
        <f>IFERROR(VLOOKUP($K$4:$K$772,TABLAREF!$A$1:$C$4,3,1),"SIN DATO")</f>
        <v>SIN DATO</v>
      </c>
    </row>
    <row r="1035" spans="1:12" x14ac:dyDescent="0.25">
      <c r="A1035" t="s">
        <v>1516</v>
      </c>
      <c r="B1035">
        <v>53</v>
      </c>
      <c r="C1035">
        <v>2</v>
      </c>
      <c r="D1035">
        <v>0</v>
      </c>
      <c r="E1035">
        <v>1</v>
      </c>
      <c r="F1035">
        <v>0</v>
      </c>
      <c r="G1035">
        <v>110</v>
      </c>
      <c r="H1035">
        <v>225</v>
      </c>
      <c r="I1035">
        <v>46</v>
      </c>
      <c r="J1035" s="19">
        <f t="shared" si="33"/>
        <v>11.226052170402689</v>
      </c>
      <c r="K1035" s="19">
        <f t="shared" si="34"/>
        <v>11</v>
      </c>
      <c r="L1035" s="14" t="str">
        <f>IFERROR(VLOOKUP($K$4:$K$772,TABLAREF!$A$1:$C$4,3,1),"SIN DATO")</f>
        <v>SIN DATO</v>
      </c>
    </row>
    <row r="1036" spans="1:12" x14ac:dyDescent="0.25">
      <c r="A1036" t="s">
        <v>1517</v>
      </c>
      <c r="B1036">
        <v>58</v>
      </c>
      <c r="C1036">
        <v>2</v>
      </c>
      <c r="D1036">
        <v>0</v>
      </c>
      <c r="E1036">
        <v>1</v>
      </c>
      <c r="F1036">
        <v>0</v>
      </c>
      <c r="G1036">
        <v>130</v>
      </c>
      <c r="H1036">
        <v>147</v>
      </c>
      <c r="I1036">
        <v>42</v>
      </c>
      <c r="J1036" s="19">
        <f t="shared" si="33"/>
        <v>12.88723277669418</v>
      </c>
      <c r="K1036" s="19">
        <f t="shared" si="34"/>
        <v>13</v>
      </c>
      <c r="L1036" s="14" t="str">
        <f>IFERROR(VLOOKUP($K$4:$K$772,TABLAREF!$A$1:$C$4,3,1),"SIN DATO")</f>
        <v>SIN DATO</v>
      </c>
    </row>
    <row r="1037" spans="1:12" x14ac:dyDescent="0.25">
      <c r="A1037" t="s">
        <v>1519</v>
      </c>
      <c r="B1037">
        <v>65</v>
      </c>
      <c r="C1037">
        <v>2</v>
      </c>
      <c r="D1037">
        <v>0</v>
      </c>
      <c r="E1037">
        <v>1</v>
      </c>
      <c r="F1037">
        <v>0</v>
      </c>
      <c r="G1037">
        <v>160</v>
      </c>
      <c r="J1037" s="19" t="e">
        <f t="shared" si="33"/>
        <v>#DIV/0!</v>
      </c>
      <c r="K1037" s="19" t="e">
        <f t="shared" si="34"/>
        <v>#DIV/0!</v>
      </c>
      <c r="L1037" s="14" t="str">
        <f>IFERROR(VLOOKUP($K$4:$K$772,TABLAREF!$A$1:$C$4,3,1),"SIN DATO")</f>
        <v>SIN DATO</v>
      </c>
    </row>
    <row r="1038" spans="1:12" x14ac:dyDescent="0.25">
      <c r="A1038" t="s">
        <v>1520</v>
      </c>
      <c r="B1038">
        <v>53</v>
      </c>
      <c r="C1038">
        <v>2</v>
      </c>
      <c r="D1038">
        <v>0</v>
      </c>
      <c r="E1038">
        <v>1</v>
      </c>
      <c r="F1038">
        <v>0</v>
      </c>
      <c r="G1038">
        <v>140</v>
      </c>
      <c r="H1038">
        <v>257</v>
      </c>
      <c r="I1038">
        <v>34</v>
      </c>
      <c r="J1038" s="19">
        <f t="shared" si="33"/>
        <v>24.49200898958016</v>
      </c>
      <c r="K1038" s="19">
        <f t="shared" si="34"/>
        <v>24</v>
      </c>
      <c r="L1038" s="14" t="str">
        <f>IFERROR(VLOOKUP($K$4:$K$772,TABLAREF!$A$1:$C$4,3,1),"SIN DATO")</f>
        <v>SIN DATO</v>
      </c>
    </row>
    <row r="1039" spans="1:12" x14ac:dyDescent="0.25">
      <c r="A1039" t="s">
        <v>1521</v>
      </c>
      <c r="B1039">
        <v>76</v>
      </c>
      <c r="C1039">
        <v>1</v>
      </c>
      <c r="D1039">
        <v>0</v>
      </c>
      <c r="E1039">
        <v>1</v>
      </c>
      <c r="F1039">
        <v>0</v>
      </c>
      <c r="G1039">
        <v>130</v>
      </c>
      <c r="H1039">
        <v>189</v>
      </c>
      <c r="I1039">
        <v>34</v>
      </c>
      <c r="J1039" s="19">
        <f t="shared" si="33"/>
        <v>31.45705934458195</v>
      </c>
      <c r="K1039" s="19">
        <f t="shared" si="34"/>
        <v>31</v>
      </c>
      <c r="L1039" s="14" t="str">
        <f>IFERROR(VLOOKUP($K$4:$K$772,TABLAREF!$A$1:$C$4,3,1),"SIN DATO")</f>
        <v>SIN DATO</v>
      </c>
    </row>
    <row r="1040" spans="1:12" x14ac:dyDescent="0.25">
      <c r="A1040" t="s">
        <v>1522</v>
      </c>
      <c r="B1040">
        <v>64</v>
      </c>
      <c r="C1040">
        <v>2</v>
      </c>
      <c r="D1040">
        <v>0</v>
      </c>
      <c r="E1040">
        <v>1</v>
      </c>
      <c r="F1040">
        <v>0</v>
      </c>
      <c r="G1040">
        <v>140</v>
      </c>
      <c r="H1040">
        <v>260</v>
      </c>
      <c r="I1040">
        <v>40</v>
      </c>
      <c r="J1040" s="19">
        <f t="shared" si="33"/>
        <v>33.496653542694446</v>
      </c>
      <c r="K1040" s="19">
        <f t="shared" si="34"/>
        <v>33</v>
      </c>
      <c r="L1040" s="14" t="str">
        <f>IFERROR(VLOOKUP($K$4:$K$772,TABLAREF!$A$1:$C$4,3,1),"SIN DATO")</f>
        <v>SIN DATO</v>
      </c>
    </row>
    <row r="1041" spans="1:12" x14ac:dyDescent="0.25">
      <c r="A1041" t="s">
        <v>1523</v>
      </c>
      <c r="B1041">
        <v>60</v>
      </c>
      <c r="C1041">
        <v>1</v>
      </c>
      <c r="D1041">
        <v>0</v>
      </c>
      <c r="E1041">
        <v>1</v>
      </c>
      <c r="F1041">
        <v>0</v>
      </c>
      <c r="G1041">
        <v>140</v>
      </c>
      <c r="H1041">
        <v>154</v>
      </c>
      <c r="I1041">
        <v>41</v>
      </c>
      <c r="J1041" s="19">
        <f t="shared" si="33"/>
        <v>15.276425273328254</v>
      </c>
      <c r="K1041" s="19">
        <f t="shared" si="34"/>
        <v>15</v>
      </c>
      <c r="L1041" s="14" t="str">
        <f>IFERROR(VLOOKUP($K$4:$K$772,TABLAREF!$A$1:$C$4,3,1),"SIN DATO")</f>
        <v>SIN DATO</v>
      </c>
    </row>
    <row r="1042" spans="1:12" x14ac:dyDescent="0.25">
      <c r="A1042" t="s">
        <v>1524</v>
      </c>
      <c r="B1042">
        <v>49</v>
      </c>
      <c r="C1042">
        <v>1</v>
      </c>
      <c r="D1042">
        <v>0</v>
      </c>
      <c r="E1042">
        <v>1</v>
      </c>
      <c r="F1042">
        <v>0</v>
      </c>
      <c r="J1042" s="19" t="e">
        <f t="shared" si="33"/>
        <v>#NUM!</v>
      </c>
      <c r="K1042" s="19" t="e">
        <f t="shared" si="34"/>
        <v>#NUM!</v>
      </c>
      <c r="L1042" s="14" t="str">
        <f>IFERROR(VLOOKUP($K$4:$K$772,TABLAREF!$A$1:$C$4,3,1),"SIN DATO")</f>
        <v>SIN DATO</v>
      </c>
    </row>
    <row r="1043" spans="1:12" x14ac:dyDescent="0.25">
      <c r="A1043" t="s">
        <v>1525</v>
      </c>
      <c r="B1043">
        <v>59</v>
      </c>
      <c r="C1043">
        <v>1</v>
      </c>
      <c r="D1043">
        <v>0</v>
      </c>
      <c r="E1043">
        <v>1</v>
      </c>
      <c r="F1043">
        <v>0</v>
      </c>
      <c r="G1043">
        <v>120</v>
      </c>
      <c r="H1043">
        <v>222</v>
      </c>
      <c r="I1043">
        <v>38</v>
      </c>
      <c r="J1043" s="19">
        <f t="shared" si="33"/>
        <v>19.073994996176545</v>
      </c>
      <c r="K1043" s="19">
        <f t="shared" si="34"/>
        <v>19</v>
      </c>
      <c r="L1043" s="14" t="str">
        <f>IFERROR(VLOOKUP($K$4:$K$772,TABLAREF!$A$1:$C$4,3,1),"SIN DATO")</f>
        <v>SIN DATO</v>
      </c>
    </row>
    <row r="1044" spans="1:12" x14ac:dyDescent="0.25">
      <c r="A1044" t="s">
        <v>1526</v>
      </c>
      <c r="B1044">
        <v>59</v>
      </c>
      <c r="C1044">
        <v>2</v>
      </c>
      <c r="D1044">
        <v>0</v>
      </c>
      <c r="E1044">
        <v>1</v>
      </c>
      <c r="F1044">
        <v>0</v>
      </c>
      <c r="G1044">
        <v>110</v>
      </c>
      <c r="H1044">
        <v>220</v>
      </c>
      <c r="I1044">
        <v>37</v>
      </c>
      <c r="J1044" s="19">
        <f t="shared" si="33"/>
        <v>19.202415571687649</v>
      </c>
      <c r="K1044" s="19">
        <f t="shared" si="34"/>
        <v>19</v>
      </c>
      <c r="L1044" s="14" t="str">
        <f>IFERROR(VLOOKUP($K$4:$K$772,TABLAREF!$A$1:$C$4,3,1),"SIN DATO")</f>
        <v>SIN DATO</v>
      </c>
    </row>
    <row r="1045" spans="1:12" x14ac:dyDescent="0.25">
      <c r="A1045" t="s">
        <v>1527</v>
      </c>
      <c r="B1045">
        <v>60</v>
      </c>
      <c r="C1045">
        <v>1</v>
      </c>
      <c r="D1045">
        <v>0</v>
      </c>
      <c r="E1045">
        <v>1</v>
      </c>
      <c r="F1045">
        <v>0</v>
      </c>
      <c r="J1045" s="19" t="e">
        <f t="shared" si="33"/>
        <v>#NUM!</v>
      </c>
      <c r="K1045" s="19" t="e">
        <f t="shared" si="34"/>
        <v>#NUM!</v>
      </c>
      <c r="L1045" s="14" t="str">
        <f>IFERROR(VLOOKUP($K$4:$K$772,TABLAREF!$A$1:$C$4,3,1),"SIN DATO")</f>
        <v>SIN DATO</v>
      </c>
    </row>
    <row r="1046" spans="1:12" x14ac:dyDescent="0.25">
      <c r="A1046" t="s">
        <v>1528</v>
      </c>
      <c r="B1046">
        <v>70</v>
      </c>
      <c r="C1046">
        <v>1</v>
      </c>
      <c r="D1046">
        <v>0</v>
      </c>
      <c r="E1046">
        <v>1</v>
      </c>
      <c r="F1046">
        <v>0</v>
      </c>
      <c r="J1046" s="19" t="e">
        <f t="shared" si="33"/>
        <v>#NUM!</v>
      </c>
      <c r="K1046" s="19" t="e">
        <f t="shared" si="34"/>
        <v>#NUM!</v>
      </c>
      <c r="L1046" s="14" t="str">
        <f>IFERROR(VLOOKUP($K$4:$K$772,TABLAREF!$A$1:$C$4,3,1),"SIN DATO")</f>
        <v>SIN DATO</v>
      </c>
    </row>
    <row r="1047" spans="1:12" x14ac:dyDescent="0.25">
      <c r="A1047" t="s">
        <v>1529</v>
      </c>
      <c r="B1047">
        <v>60</v>
      </c>
      <c r="C1047">
        <v>1</v>
      </c>
      <c r="D1047">
        <v>0</v>
      </c>
      <c r="E1047">
        <v>1</v>
      </c>
      <c r="F1047">
        <v>0</v>
      </c>
      <c r="G1047">
        <v>160</v>
      </c>
      <c r="H1047">
        <v>119</v>
      </c>
      <c r="I1047">
        <v>34</v>
      </c>
      <c r="J1047" s="19">
        <f t="shared" si="33"/>
        <v>16.994892744969725</v>
      </c>
      <c r="K1047" s="19">
        <f t="shared" si="34"/>
        <v>17</v>
      </c>
      <c r="L1047" s="14" t="str">
        <f>IFERROR(VLOOKUP($K$4:$K$772,TABLAREF!$A$1:$C$4,3,1),"SIN DATO")</f>
        <v>SIN DATO</v>
      </c>
    </row>
    <row r="1048" spans="1:12" x14ac:dyDescent="0.25">
      <c r="A1048" t="s">
        <v>1530</v>
      </c>
      <c r="B1048">
        <v>80</v>
      </c>
      <c r="C1048">
        <v>2</v>
      </c>
      <c r="D1048">
        <v>0</v>
      </c>
      <c r="E1048">
        <v>1</v>
      </c>
      <c r="F1048">
        <v>0</v>
      </c>
      <c r="G1048">
        <v>120</v>
      </c>
      <c r="H1048">
        <v>283</v>
      </c>
      <c r="I1048">
        <v>44</v>
      </c>
      <c r="J1048" s="19">
        <f t="shared" si="33"/>
        <v>49.933825015192227</v>
      </c>
      <c r="K1048" s="19">
        <f t="shared" si="34"/>
        <v>50</v>
      </c>
      <c r="L1048" s="14" t="str">
        <f>IFERROR(VLOOKUP($K$4:$K$772,TABLAREF!$A$1:$C$4,3,1),"SIN DATO")</f>
        <v>SIN DATO</v>
      </c>
    </row>
    <row r="1049" spans="1:12" x14ac:dyDescent="0.25">
      <c r="A1049" t="s">
        <v>1531</v>
      </c>
      <c r="B1049">
        <v>68</v>
      </c>
      <c r="C1049">
        <v>2</v>
      </c>
      <c r="D1049">
        <v>0</v>
      </c>
      <c r="E1049">
        <v>1</v>
      </c>
      <c r="F1049">
        <v>0</v>
      </c>
      <c r="J1049" s="19" t="e">
        <f t="shared" si="33"/>
        <v>#NUM!</v>
      </c>
      <c r="K1049" s="19" t="e">
        <f t="shared" si="34"/>
        <v>#NUM!</v>
      </c>
      <c r="L1049" s="14" t="str">
        <f>IFERROR(VLOOKUP($K$4:$K$772,TABLAREF!$A$1:$C$4,3,1),"SIN DATO")</f>
        <v>SIN DATO</v>
      </c>
    </row>
    <row r="1050" spans="1:12" x14ac:dyDescent="0.25">
      <c r="A1050" t="s">
        <v>1532</v>
      </c>
      <c r="B1050">
        <v>65</v>
      </c>
      <c r="C1050">
        <v>2</v>
      </c>
      <c r="D1050">
        <v>0</v>
      </c>
      <c r="E1050">
        <v>1</v>
      </c>
      <c r="F1050">
        <v>0</v>
      </c>
      <c r="H1050">
        <v>208</v>
      </c>
      <c r="I1050">
        <v>53</v>
      </c>
      <c r="J1050" s="19" t="e">
        <f t="shared" si="33"/>
        <v>#NUM!</v>
      </c>
      <c r="K1050" s="19" t="e">
        <f t="shared" si="34"/>
        <v>#NUM!</v>
      </c>
      <c r="L1050" s="14" t="str">
        <f>IFERROR(VLOOKUP($K$4:$K$772,TABLAREF!$A$1:$C$4,3,1),"SIN DATO")</f>
        <v>SIN DATO</v>
      </c>
    </row>
    <row r="1051" spans="1:12" x14ac:dyDescent="0.25">
      <c r="A1051" t="s">
        <v>1533</v>
      </c>
      <c r="B1051">
        <v>54</v>
      </c>
      <c r="C1051">
        <v>2</v>
      </c>
      <c r="D1051">
        <v>0</v>
      </c>
      <c r="E1051">
        <v>1</v>
      </c>
      <c r="F1051">
        <v>0</v>
      </c>
      <c r="G1051">
        <v>140</v>
      </c>
      <c r="J1051" s="19" t="e">
        <f t="shared" si="33"/>
        <v>#DIV/0!</v>
      </c>
      <c r="K1051" s="19" t="e">
        <f t="shared" si="34"/>
        <v>#DIV/0!</v>
      </c>
      <c r="L1051" s="14" t="str">
        <f>IFERROR(VLOOKUP($K$4:$K$772,TABLAREF!$A$1:$C$4,3,1),"SIN DATO")</f>
        <v>SIN DATO</v>
      </c>
    </row>
    <row r="1052" spans="1:12" x14ac:dyDescent="0.25">
      <c r="A1052" t="s">
        <v>1534</v>
      </c>
      <c r="B1052">
        <v>62</v>
      </c>
      <c r="C1052">
        <v>2</v>
      </c>
      <c r="D1052">
        <v>0</v>
      </c>
      <c r="E1052">
        <v>1</v>
      </c>
      <c r="F1052">
        <v>0</v>
      </c>
      <c r="G1052">
        <v>130</v>
      </c>
      <c r="H1052">
        <v>211</v>
      </c>
      <c r="I1052">
        <v>49</v>
      </c>
      <c r="J1052" s="19">
        <f t="shared" si="33"/>
        <v>20.019564450179605</v>
      </c>
      <c r="K1052" s="19">
        <f t="shared" si="34"/>
        <v>20</v>
      </c>
      <c r="L1052" s="14" t="str">
        <f>IFERROR(VLOOKUP($K$4:$K$772,TABLAREF!$A$1:$C$4,3,1),"SIN DATO")</f>
        <v>SIN DATO</v>
      </c>
    </row>
    <row r="1053" spans="1:12" x14ac:dyDescent="0.25">
      <c r="A1053" t="s">
        <v>1535</v>
      </c>
      <c r="B1053">
        <v>68</v>
      </c>
      <c r="C1053">
        <v>2</v>
      </c>
      <c r="D1053">
        <v>0</v>
      </c>
      <c r="E1053">
        <v>1</v>
      </c>
      <c r="F1053">
        <v>0</v>
      </c>
      <c r="G1053">
        <v>130</v>
      </c>
      <c r="J1053" s="19" t="e">
        <f t="shared" si="33"/>
        <v>#DIV/0!</v>
      </c>
      <c r="K1053" s="19" t="e">
        <f t="shared" si="34"/>
        <v>#DIV/0!</v>
      </c>
      <c r="L1053" s="14" t="str">
        <f>IFERROR(VLOOKUP($K$4:$K$772,TABLAREF!$A$1:$C$4,3,1),"SIN DATO")</f>
        <v>SIN DATO</v>
      </c>
    </row>
    <row r="1054" spans="1:12" x14ac:dyDescent="0.25">
      <c r="A1054" t="s">
        <v>1536</v>
      </c>
      <c r="B1054">
        <v>59</v>
      </c>
      <c r="C1054">
        <v>2</v>
      </c>
      <c r="D1054">
        <v>0</v>
      </c>
      <c r="E1054">
        <v>1</v>
      </c>
      <c r="F1054">
        <v>0</v>
      </c>
      <c r="G1054">
        <v>140</v>
      </c>
      <c r="H1054">
        <v>240</v>
      </c>
      <c r="I1054">
        <v>40</v>
      </c>
      <c r="J1054" s="19">
        <f t="shared" si="33"/>
        <v>25.710007558533455</v>
      </c>
      <c r="K1054" s="19">
        <f t="shared" si="34"/>
        <v>26</v>
      </c>
      <c r="L1054" s="14" t="str">
        <f>IFERROR(VLOOKUP($K$4:$K$772,TABLAREF!$A$1:$C$4,3,1),"SIN DATO")</f>
        <v>SIN DATO</v>
      </c>
    </row>
    <row r="1055" spans="1:12" x14ac:dyDescent="0.25">
      <c r="A1055" t="s">
        <v>1537</v>
      </c>
      <c r="B1055">
        <v>62</v>
      </c>
      <c r="C1055">
        <v>2</v>
      </c>
      <c r="D1055">
        <v>0</v>
      </c>
      <c r="E1055">
        <v>1</v>
      </c>
      <c r="F1055">
        <v>0</v>
      </c>
      <c r="J1055" s="19" t="e">
        <f t="shared" si="33"/>
        <v>#NUM!</v>
      </c>
      <c r="K1055" s="19" t="e">
        <f t="shared" si="34"/>
        <v>#NUM!</v>
      </c>
      <c r="L1055" s="14" t="str">
        <f>IFERROR(VLOOKUP($K$4:$K$772,TABLAREF!$A$1:$C$4,3,1),"SIN DATO")</f>
        <v>SIN DATO</v>
      </c>
    </row>
    <row r="1056" spans="1:12" x14ac:dyDescent="0.25">
      <c r="A1056" t="s">
        <v>1538</v>
      </c>
      <c r="B1056">
        <v>58</v>
      </c>
      <c r="C1056">
        <v>2</v>
      </c>
      <c r="D1056">
        <v>0</v>
      </c>
      <c r="E1056">
        <v>1</v>
      </c>
      <c r="F1056">
        <v>0</v>
      </c>
      <c r="G1056">
        <v>110</v>
      </c>
      <c r="H1056">
        <v>195</v>
      </c>
      <c r="I1056">
        <v>61</v>
      </c>
      <c r="J1056" s="19">
        <f t="shared" si="33"/>
        <v>8.8207816902436509</v>
      </c>
      <c r="K1056" s="19">
        <f t="shared" si="34"/>
        <v>9</v>
      </c>
      <c r="L1056" s="14" t="str">
        <f>IFERROR(VLOOKUP($K$4:$K$772,TABLAREF!$A$1:$C$4,3,1),"SIN DATO")</f>
        <v>SIN DATO</v>
      </c>
    </row>
    <row r="1057" spans="1:12" x14ac:dyDescent="0.25">
      <c r="A1057" t="s">
        <v>1539</v>
      </c>
      <c r="B1057">
        <v>57</v>
      </c>
      <c r="C1057">
        <v>2</v>
      </c>
      <c r="D1057">
        <v>0</v>
      </c>
      <c r="E1057">
        <v>1</v>
      </c>
      <c r="F1057">
        <v>0</v>
      </c>
      <c r="G1057">
        <v>160</v>
      </c>
      <c r="H1057">
        <v>221</v>
      </c>
      <c r="I1057">
        <v>35</v>
      </c>
      <c r="J1057" s="19">
        <f t="shared" si="33"/>
        <v>28.445419517695271</v>
      </c>
      <c r="K1057" s="19">
        <f t="shared" si="34"/>
        <v>28</v>
      </c>
      <c r="L1057" s="14" t="str">
        <f>IFERROR(VLOOKUP($K$4:$K$772,TABLAREF!$A$1:$C$4,3,1),"SIN DATO")</f>
        <v>SIN DATO</v>
      </c>
    </row>
    <row r="1058" spans="1:12" x14ac:dyDescent="0.25">
      <c r="A1058" t="s">
        <v>1540</v>
      </c>
      <c r="B1058">
        <v>73</v>
      </c>
      <c r="C1058">
        <v>2</v>
      </c>
      <c r="D1058">
        <v>0</v>
      </c>
      <c r="E1058">
        <v>1</v>
      </c>
      <c r="F1058">
        <v>0</v>
      </c>
      <c r="G1058">
        <v>120</v>
      </c>
      <c r="H1058">
        <v>192</v>
      </c>
      <c r="I1058">
        <v>43</v>
      </c>
      <c r="J1058" s="19">
        <f t="shared" si="33"/>
        <v>31.519562187602457</v>
      </c>
      <c r="K1058" s="19">
        <f t="shared" si="34"/>
        <v>32</v>
      </c>
      <c r="L1058" s="14" t="str">
        <f>IFERROR(VLOOKUP($K$4:$K$772,TABLAREF!$A$1:$C$4,3,1),"SIN DATO")</f>
        <v>SIN DATO</v>
      </c>
    </row>
    <row r="1059" spans="1:12" x14ac:dyDescent="0.25">
      <c r="A1059" t="s">
        <v>1541</v>
      </c>
      <c r="B1059">
        <v>64</v>
      </c>
      <c r="C1059">
        <v>2</v>
      </c>
      <c r="D1059">
        <v>0</v>
      </c>
      <c r="E1059">
        <v>1</v>
      </c>
      <c r="F1059">
        <v>0</v>
      </c>
      <c r="G1059">
        <v>130</v>
      </c>
      <c r="H1059">
        <v>161</v>
      </c>
      <c r="I1059">
        <v>42</v>
      </c>
      <c r="J1059" s="19">
        <f t="shared" si="33"/>
        <v>19.787788687356876</v>
      </c>
      <c r="K1059" s="19">
        <f t="shared" si="34"/>
        <v>20</v>
      </c>
      <c r="L1059" s="14" t="str">
        <f>IFERROR(VLOOKUP($K$4:$K$772,TABLAREF!$A$1:$C$4,3,1),"SIN DATO")</f>
        <v>SIN DATO</v>
      </c>
    </row>
    <row r="1060" spans="1:12" x14ac:dyDescent="0.25">
      <c r="A1060" t="s">
        <v>1542</v>
      </c>
      <c r="B1060">
        <v>55</v>
      </c>
      <c r="C1060">
        <v>2</v>
      </c>
      <c r="D1060">
        <v>0</v>
      </c>
      <c r="E1060">
        <v>1</v>
      </c>
      <c r="F1060">
        <v>0</v>
      </c>
      <c r="G1060">
        <v>120</v>
      </c>
      <c r="H1060">
        <v>363</v>
      </c>
      <c r="I1060">
        <v>42</v>
      </c>
      <c r="J1060" s="19">
        <f t="shared" si="33"/>
        <v>25.156333926116726</v>
      </c>
      <c r="K1060" s="19">
        <f t="shared" si="34"/>
        <v>25</v>
      </c>
      <c r="L1060" s="14" t="str">
        <f>IFERROR(VLOOKUP($K$4:$K$772,TABLAREF!$A$1:$C$4,3,1),"SIN DATO")</f>
        <v>SIN DATO</v>
      </c>
    </row>
    <row r="1061" spans="1:12" x14ac:dyDescent="0.25">
      <c r="A1061" t="s">
        <v>1543</v>
      </c>
      <c r="B1061">
        <v>80</v>
      </c>
      <c r="C1061">
        <v>1</v>
      </c>
      <c r="D1061">
        <v>0</v>
      </c>
      <c r="E1061">
        <v>1</v>
      </c>
      <c r="F1061">
        <v>0</v>
      </c>
      <c r="J1061" s="19" t="e">
        <f t="shared" si="33"/>
        <v>#NUM!</v>
      </c>
      <c r="K1061" s="19" t="e">
        <f t="shared" si="34"/>
        <v>#NUM!</v>
      </c>
      <c r="L1061" s="14" t="str">
        <f>IFERROR(VLOOKUP($K$4:$K$772,TABLAREF!$A$1:$C$4,3,1),"SIN DATO")</f>
        <v>SIN DATO</v>
      </c>
    </row>
    <row r="1062" spans="1:12" x14ac:dyDescent="0.25">
      <c r="A1062" t="s">
        <v>1544</v>
      </c>
      <c r="B1062">
        <v>69</v>
      </c>
      <c r="C1062">
        <v>1</v>
      </c>
      <c r="D1062">
        <v>0</v>
      </c>
      <c r="E1062">
        <v>1</v>
      </c>
      <c r="F1062">
        <v>0</v>
      </c>
      <c r="G1062">
        <v>130</v>
      </c>
      <c r="H1062">
        <v>230</v>
      </c>
      <c r="I1062">
        <v>35</v>
      </c>
      <c r="J1062" s="19">
        <f t="shared" si="33"/>
        <v>30.711757585435638</v>
      </c>
      <c r="K1062" s="19">
        <f t="shared" si="34"/>
        <v>31</v>
      </c>
      <c r="L1062" s="14" t="str">
        <f>IFERROR(VLOOKUP($K$4:$K$772,TABLAREF!$A$1:$C$4,3,1),"SIN DATO")</f>
        <v>SIN DATO</v>
      </c>
    </row>
    <row r="1063" spans="1:12" x14ac:dyDescent="0.25">
      <c r="A1063" t="s">
        <v>1545</v>
      </c>
      <c r="B1063">
        <v>66</v>
      </c>
      <c r="C1063">
        <v>1</v>
      </c>
      <c r="D1063">
        <v>0</v>
      </c>
      <c r="E1063">
        <v>1</v>
      </c>
      <c r="F1063">
        <v>0</v>
      </c>
      <c r="G1063">
        <v>120</v>
      </c>
      <c r="H1063">
        <v>324</v>
      </c>
      <c r="I1063">
        <v>60</v>
      </c>
      <c r="J1063" s="19">
        <f t="shared" si="33"/>
        <v>22.094134729425395</v>
      </c>
      <c r="K1063" s="19">
        <f t="shared" si="34"/>
        <v>22</v>
      </c>
      <c r="L1063" s="14" t="str">
        <f>IFERROR(VLOOKUP($K$4:$K$772,TABLAREF!$A$1:$C$4,3,1),"SIN DATO")</f>
        <v>SIN DATO</v>
      </c>
    </row>
    <row r="1064" spans="1:12" x14ac:dyDescent="0.25">
      <c r="A1064" t="s">
        <v>1546</v>
      </c>
      <c r="B1064">
        <v>52</v>
      </c>
      <c r="C1064">
        <v>2</v>
      </c>
      <c r="D1064">
        <v>0</v>
      </c>
      <c r="E1064">
        <v>1</v>
      </c>
      <c r="F1064">
        <v>0</v>
      </c>
      <c r="G1064">
        <v>120</v>
      </c>
      <c r="H1064">
        <v>177</v>
      </c>
      <c r="I1064">
        <v>36</v>
      </c>
      <c r="J1064" s="19">
        <f t="shared" si="33"/>
        <v>12.236123202345773</v>
      </c>
      <c r="K1064" s="19">
        <f t="shared" si="34"/>
        <v>12</v>
      </c>
      <c r="L1064" s="14" t="str">
        <f>IFERROR(VLOOKUP($K$4:$K$772,TABLAREF!$A$1:$C$4,3,1),"SIN DATO")</f>
        <v>SIN DATO</v>
      </c>
    </row>
    <row r="1065" spans="1:12" x14ac:dyDescent="0.25">
      <c r="A1065" t="s">
        <v>1548</v>
      </c>
      <c r="B1065">
        <v>54</v>
      </c>
      <c r="C1065">
        <v>2</v>
      </c>
      <c r="D1065">
        <v>0</v>
      </c>
      <c r="E1065">
        <v>1</v>
      </c>
      <c r="F1065">
        <v>0</v>
      </c>
      <c r="G1065">
        <v>110</v>
      </c>
      <c r="H1065">
        <v>183</v>
      </c>
      <c r="I1065">
        <v>56</v>
      </c>
      <c r="J1065" s="19">
        <f t="shared" si="33"/>
        <v>6.986446344077879</v>
      </c>
      <c r="K1065" s="19">
        <f t="shared" si="34"/>
        <v>7</v>
      </c>
      <c r="L1065" s="14" t="str">
        <f>IFERROR(VLOOKUP($K$4:$K$772,TABLAREF!$A$1:$C$4,3,1),"SIN DATO")</f>
        <v>SIN DATO</v>
      </c>
    </row>
    <row r="1066" spans="1:12" x14ac:dyDescent="0.25">
      <c r="A1066" t="s">
        <v>1549</v>
      </c>
      <c r="B1066">
        <v>54</v>
      </c>
      <c r="C1066">
        <v>1</v>
      </c>
      <c r="D1066">
        <v>0</v>
      </c>
      <c r="E1066">
        <v>1</v>
      </c>
      <c r="F1066">
        <v>0</v>
      </c>
      <c r="G1066">
        <v>150</v>
      </c>
      <c r="J1066" s="19" t="e">
        <f t="shared" si="33"/>
        <v>#DIV/0!</v>
      </c>
      <c r="K1066" s="19" t="e">
        <f t="shared" si="34"/>
        <v>#DIV/0!</v>
      </c>
      <c r="L1066" s="14" t="str">
        <f>IFERROR(VLOOKUP($K$4:$K$772,TABLAREF!$A$1:$C$4,3,1),"SIN DATO")</f>
        <v>SIN DATO</v>
      </c>
    </row>
    <row r="1067" spans="1:12" x14ac:dyDescent="0.25">
      <c r="A1067" t="s">
        <v>1550</v>
      </c>
      <c r="B1067">
        <v>56</v>
      </c>
      <c r="C1067">
        <v>1</v>
      </c>
      <c r="D1067">
        <v>0</v>
      </c>
      <c r="E1067">
        <v>1</v>
      </c>
      <c r="F1067">
        <v>0</v>
      </c>
      <c r="G1067">
        <v>120</v>
      </c>
      <c r="H1067">
        <v>216</v>
      </c>
      <c r="I1067">
        <v>40</v>
      </c>
      <c r="J1067" s="19">
        <f t="shared" si="33"/>
        <v>15.703003377899915</v>
      </c>
      <c r="K1067" s="19">
        <f t="shared" si="34"/>
        <v>16</v>
      </c>
      <c r="L1067" s="14" t="str">
        <f>IFERROR(VLOOKUP($K$4:$K$772,TABLAREF!$A$1:$C$4,3,1),"SIN DATO")</f>
        <v>SIN DATO</v>
      </c>
    </row>
    <row r="1068" spans="1:12" x14ac:dyDescent="0.25">
      <c r="A1068" t="s">
        <v>1551</v>
      </c>
      <c r="B1068">
        <v>54</v>
      </c>
      <c r="C1068">
        <v>2</v>
      </c>
      <c r="D1068">
        <v>0</v>
      </c>
      <c r="E1068">
        <v>1</v>
      </c>
      <c r="F1068">
        <v>0</v>
      </c>
      <c r="G1068">
        <v>140</v>
      </c>
      <c r="H1068">
        <v>189</v>
      </c>
      <c r="I1068">
        <v>47</v>
      </c>
      <c r="J1068" s="19">
        <f t="shared" si="33"/>
        <v>13.52531146089081</v>
      </c>
      <c r="K1068" s="19">
        <f t="shared" si="34"/>
        <v>14</v>
      </c>
      <c r="L1068" s="14" t="str">
        <f>IFERROR(VLOOKUP($K$4:$K$772,TABLAREF!$A$1:$C$4,3,1),"SIN DATO")</f>
        <v>SIN DATO</v>
      </c>
    </row>
    <row r="1069" spans="1:12" x14ac:dyDescent="0.25">
      <c r="A1069" t="s">
        <v>1552</v>
      </c>
      <c r="B1069">
        <v>69</v>
      </c>
      <c r="C1069">
        <v>2</v>
      </c>
      <c r="D1069">
        <v>0</v>
      </c>
      <c r="E1069">
        <v>1</v>
      </c>
      <c r="F1069">
        <v>0</v>
      </c>
      <c r="G1069">
        <v>120</v>
      </c>
      <c r="J1069" s="19" t="e">
        <f t="shared" si="33"/>
        <v>#DIV/0!</v>
      </c>
      <c r="K1069" s="19" t="e">
        <f t="shared" si="34"/>
        <v>#DIV/0!</v>
      </c>
      <c r="L1069" s="14" t="str">
        <f>IFERROR(VLOOKUP($K$4:$K$772,TABLAREF!$A$1:$C$4,3,1),"SIN DATO")</f>
        <v>SIN DATO</v>
      </c>
    </row>
    <row r="1070" spans="1:12" x14ac:dyDescent="0.25">
      <c r="A1070" t="s">
        <v>1554</v>
      </c>
      <c r="B1070">
        <v>56</v>
      </c>
      <c r="C1070">
        <v>2</v>
      </c>
      <c r="D1070">
        <v>0</v>
      </c>
      <c r="E1070">
        <v>1</v>
      </c>
      <c r="F1070">
        <v>0</v>
      </c>
      <c r="G1070">
        <v>110</v>
      </c>
      <c r="H1070">
        <v>197</v>
      </c>
      <c r="I1070">
        <v>40</v>
      </c>
      <c r="J1070" s="19">
        <f t="shared" si="33"/>
        <v>13.379410083664512</v>
      </c>
      <c r="K1070" s="19">
        <f t="shared" si="34"/>
        <v>13</v>
      </c>
      <c r="L1070" s="14" t="str">
        <f>IFERROR(VLOOKUP($K$4:$K$772,TABLAREF!$A$1:$C$4,3,1),"SIN DATO")</f>
        <v>SIN DATO</v>
      </c>
    </row>
    <row r="1071" spans="1:12" x14ac:dyDescent="0.25">
      <c r="A1071" t="s">
        <v>1555</v>
      </c>
      <c r="B1071">
        <v>53</v>
      </c>
      <c r="C1071">
        <v>1</v>
      </c>
      <c r="D1071">
        <v>0</v>
      </c>
      <c r="E1071">
        <v>1</v>
      </c>
      <c r="F1071">
        <v>0</v>
      </c>
      <c r="G1071">
        <v>140</v>
      </c>
      <c r="H1071">
        <v>123</v>
      </c>
      <c r="I1071">
        <v>35</v>
      </c>
      <c r="J1071" s="19">
        <f t="shared" si="33"/>
        <v>10.442347081540815</v>
      </c>
      <c r="K1071" s="19">
        <f t="shared" si="34"/>
        <v>10</v>
      </c>
      <c r="L1071" s="14" t="str">
        <f>IFERROR(VLOOKUP($K$4:$K$772,TABLAREF!$A$1:$C$4,3,1),"SIN DATO")</f>
        <v>SIN DATO</v>
      </c>
    </row>
    <row r="1072" spans="1:12" x14ac:dyDescent="0.25">
      <c r="A1072" t="s">
        <v>1556</v>
      </c>
      <c r="B1072">
        <v>62</v>
      </c>
      <c r="C1072">
        <v>1</v>
      </c>
      <c r="D1072">
        <v>0</v>
      </c>
      <c r="E1072">
        <v>1</v>
      </c>
      <c r="F1072">
        <v>0</v>
      </c>
      <c r="J1072" s="19" t="e">
        <f t="shared" si="33"/>
        <v>#NUM!</v>
      </c>
      <c r="K1072" s="19" t="e">
        <f t="shared" si="34"/>
        <v>#NUM!</v>
      </c>
      <c r="L1072" s="14" t="str">
        <f>IFERROR(VLOOKUP($K$4:$K$772,TABLAREF!$A$1:$C$4,3,1),"SIN DATO")</f>
        <v>SIN DATO</v>
      </c>
    </row>
    <row r="1073" spans="1:12" x14ac:dyDescent="0.25">
      <c r="A1073" t="s">
        <v>1557</v>
      </c>
      <c r="B1073">
        <v>77</v>
      </c>
      <c r="C1073">
        <v>2</v>
      </c>
      <c r="D1073">
        <v>0</v>
      </c>
      <c r="E1073">
        <v>1</v>
      </c>
      <c r="F1073">
        <v>0</v>
      </c>
      <c r="G1073">
        <v>120</v>
      </c>
      <c r="H1073">
        <v>265</v>
      </c>
      <c r="I1073">
        <v>36</v>
      </c>
      <c r="J1073" s="19">
        <f t="shared" si="33"/>
        <v>49.117236341534628</v>
      </c>
      <c r="K1073" s="19">
        <f t="shared" si="34"/>
        <v>49</v>
      </c>
      <c r="L1073" s="14" t="str">
        <f>IFERROR(VLOOKUP($K$4:$K$772,TABLAREF!$A$1:$C$4,3,1),"SIN DATO")</f>
        <v>SIN DATO</v>
      </c>
    </row>
    <row r="1074" spans="1:12" x14ac:dyDescent="0.25">
      <c r="A1074" t="s">
        <v>1558</v>
      </c>
      <c r="B1074">
        <v>51</v>
      </c>
      <c r="C1074">
        <v>2</v>
      </c>
      <c r="D1074">
        <v>0</v>
      </c>
      <c r="E1074">
        <v>1</v>
      </c>
      <c r="F1074">
        <v>0</v>
      </c>
      <c r="G1074">
        <v>120</v>
      </c>
      <c r="H1074">
        <v>211</v>
      </c>
      <c r="I1074">
        <v>33</v>
      </c>
      <c r="J1074" s="19">
        <f t="shared" si="33"/>
        <v>15.715068692963129</v>
      </c>
      <c r="K1074" s="19">
        <f t="shared" si="34"/>
        <v>16</v>
      </c>
      <c r="L1074" s="14" t="str">
        <f>IFERROR(VLOOKUP($K$4:$K$772,TABLAREF!$A$1:$C$4,3,1),"SIN DATO")</f>
        <v>SIN DATO</v>
      </c>
    </row>
    <row r="1075" spans="1:12" x14ac:dyDescent="0.25">
      <c r="A1075" t="s">
        <v>1559</v>
      </c>
      <c r="B1075">
        <v>59</v>
      </c>
      <c r="C1075">
        <v>2</v>
      </c>
      <c r="D1075">
        <v>0</v>
      </c>
      <c r="E1075">
        <v>1</v>
      </c>
      <c r="F1075">
        <v>0</v>
      </c>
      <c r="J1075" s="19" t="e">
        <f t="shared" si="33"/>
        <v>#NUM!</v>
      </c>
      <c r="K1075" s="19" t="e">
        <f t="shared" si="34"/>
        <v>#NUM!</v>
      </c>
      <c r="L1075" s="14" t="str">
        <f>IFERROR(VLOOKUP($K$4:$K$772,TABLAREF!$A$1:$C$4,3,1),"SIN DATO")</f>
        <v>SIN DATO</v>
      </c>
    </row>
    <row r="1076" spans="1:12" x14ac:dyDescent="0.25">
      <c r="A1076" t="s">
        <v>1560</v>
      </c>
      <c r="B1076">
        <v>77</v>
      </c>
      <c r="C1076">
        <v>2</v>
      </c>
      <c r="D1076">
        <v>0</v>
      </c>
      <c r="E1076">
        <v>1</v>
      </c>
      <c r="F1076">
        <v>0</v>
      </c>
      <c r="G1076">
        <v>120</v>
      </c>
      <c r="H1076">
        <v>172</v>
      </c>
      <c r="I1076">
        <v>41</v>
      </c>
      <c r="J1076" s="19">
        <f t="shared" si="33"/>
        <v>35.37582012165096</v>
      </c>
      <c r="K1076" s="19">
        <f t="shared" si="34"/>
        <v>35</v>
      </c>
      <c r="L1076" s="14" t="str">
        <f>IFERROR(VLOOKUP($K$4:$K$772,TABLAREF!$A$1:$C$4,3,1),"SIN DATO")</f>
        <v>SIN DATO</v>
      </c>
    </row>
    <row r="1077" spans="1:12" x14ac:dyDescent="0.25">
      <c r="A1077" t="s">
        <v>1561</v>
      </c>
      <c r="B1077">
        <v>66</v>
      </c>
      <c r="C1077">
        <v>1</v>
      </c>
      <c r="D1077">
        <v>0</v>
      </c>
      <c r="E1077">
        <v>1</v>
      </c>
      <c r="F1077">
        <v>0</v>
      </c>
      <c r="H1077">
        <v>200</v>
      </c>
      <c r="I1077">
        <v>32</v>
      </c>
      <c r="J1077" s="19" t="e">
        <f t="shared" si="33"/>
        <v>#NUM!</v>
      </c>
      <c r="K1077" s="19" t="e">
        <f t="shared" si="34"/>
        <v>#NUM!</v>
      </c>
      <c r="L1077" s="14" t="str">
        <f>IFERROR(VLOOKUP($K$4:$K$772,TABLAREF!$A$1:$C$4,3,1),"SIN DATO")</f>
        <v>SIN DATO</v>
      </c>
    </row>
    <row r="1078" spans="1:12" x14ac:dyDescent="0.25">
      <c r="A1078" t="s">
        <v>1562</v>
      </c>
      <c r="B1078">
        <v>65</v>
      </c>
      <c r="C1078">
        <v>2</v>
      </c>
      <c r="D1078">
        <v>0</v>
      </c>
      <c r="E1078">
        <v>1</v>
      </c>
      <c r="F1078">
        <v>0</v>
      </c>
      <c r="H1078">
        <v>135</v>
      </c>
      <c r="I1078">
        <v>43</v>
      </c>
      <c r="J1078" s="19" t="e">
        <f t="shared" si="33"/>
        <v>#NUM!</v>
      </c>
      <c r="K1078" s="19" t="e">
        <f t="shared" si="34"/>
        <v>#NUM!</v>
      </c>
      <c r="L1078" s="14" t="str">
        <f>IFERROR(VLOOKUP($K$4:$K$772,TABLAREF!$A$1:$C$4,3,1),"SIN DATO")</f>
        <v>SIN DATO</v>
      </c>
    </row>
    <row r="1079" spans="1:12" x14ac:dyDescent="0.25">
      <c r="A1079" t="s">
        <v>1563</v>
      </c>
      <c r="B1079">
        <v>73</v>
      </c>
      <c r="C1079">
        <v>1</v>
      </c>
      <c r="D1079">
        <v>0</v>
      </c>
      <c r="E1079">
        <v>1</v>
      </c>
      <c r="F1079">
        <v>0</v>
      </c>
      <c r="J1079" s="19" t="e">
        <f t="shared" si="33"/>
        <v>#NUM!</v>
      </c>
      <c r="K1079" s="19" t="e">
        <f t="shared" si="34"/>
        <v>#NUM!</v>
      </c>
      <c r="L1079" s="14" t="str">
        <f>IFERROR(VLOOKUP($K$4:$K$772,TABLAREF!$A$1:$C$4,3,1),"SIN DATO")</f>
        <v>SIN DATO</v>
      </c>
    </row>
    <row r="1080" spans="1:12" x14ac:dyDescent="0.25">
      <c r="A1080" t="s">
        <v>1564</v>
      </c>
      <c r="B1080">
        <v>66</v>
      </c>
      <c r="C1080">
        <v>2</v>
      </c>
      <c r="D1080">
        <v>0</v>
      </c>
      <c r="E1080">
        <v>1</v>
      </c>
      <c r="F1080">
        <v>0</v>
      </c>
      <c r="J1080" s="19" t="e">
        <f t="shared" si="33"/>
        <v>#NUM!</v>
      </c>
      <c r="K1080" s="19" t="e">
        <f t="shared" si="34"/>
        <v>#NUM!</v>
      </c>
      <c r="L1080" s="14" t="str">
        <f>IFERROR(VLOOKUP($K$4:$K$772,TABLAREF!$A$1:$C$4,3,1),"SIN DATO")</f>
        <v>SIN DATO</v>
      </c>
    </row>
    <row r="1081" spans="1:12" x14ac:dyDescent="0.25">
      <c r="A1081" t="s">
        <v>1565</v>
      </c>
      <c r="B1081">
        <v>79</v>
      </c>
      <c r="C1081">
        <v>2</v>
      </c>
      <c r="D1081">
        <v>0</v>
      </c>
      <c r="E1081">
        <v>1</v>
      </c>
      <c r="F1081">
        <v>0</v>
      </c>
      <c r="G1081">
        <v>120</v>
      </c>
      <c r="H1081">
        <v>230</v>
      </c>
      <c r="I1081">
        <v>43</v>
      </c>
      <c r="J1081" s="19">
        <f t="shared" si="33"/>
        <v>44.092157009169085</v>
      </c>
      <c r="K1081" s="19">
        <f t="shared" si="34"/>
        <v>44</v>
      </c>
      <c r="L1081" s="14" t="str">
        <f>IFERROR(VLOOKUP($K$4:$K$772,TABLAREF!$A$1:$C$4,3,1),"SIN DATO")</f>
        <v>SIN DATO</v>
      </c>
    </row>
    <row r="1082" spans="1:12" x14ac:dyDescent="0.25">
      <c r="A1082" t="s">
        <v>1566</v>
      </c>
      <c r="B1082">
        <v>63</v>
      </c>
      <c r="C1082">
        <v>1</v>
      </c>
      <c r="D1082">
        <v>0</v>
      </c>
      <c r="E1082">
        <v>1</v>
      </c>
      <c r="F1082">
        <v>0</v>
      </c>
      <c r="G1082">
        <v>130</v>
      </c>
      <c r="H1082">
        <v>212</v>
      </c>
      <c r="I1082">
        <v>31</v>
      </c>
      <c r="J1082" s="19">
        <f t="shared" si="33"/>
        <v>27.318911087283794</v>
      </c>
      <c r="K1082" s="19">
        <f t="shared" si="34"/>
        <v>27</v>
      </c>
      <c r="L1082" s="14" t="str">
        <f>IFERROR(VLOOKUP($K$4:$K$772,TABLAREF!$A$1:$C$4,3,1),"SIN DATO")</f>
        <v>SIN DATO</v>
      </c>
    </row>
    <row r="1083" spans="1:12" x14ac:dyDescent="0.25">
      <c r="A1083" t="s">
        <v>1567</v>
      </c>
      <c r="B1083">
        <v>54</v>
      </c>
      <c r="C1083">
        <v>2</v>
      </c>
      <c r="D1083">
        <v>0</v>
      </c>
      <c r="E1083">
        <v>1</v>
      </c>
      <c r="F1083">
        <v>0</v>
      </c>
      <c r="G1083">
        <v>140</v>
      </c>
      <c r="H1083">
        <v>230</v>
      </c>
      <c r="I1083">
        <v>47</v>
      </c>
      <c r="J1083" s="19">
        <f t="shared" si="33"/>
        <v>16.80604731140911</v>
      </c>
      <c r="K1083" s="19">
        <f t="shared" si="34"/>
        <v>17</v>
      </c>
      <c r="L1083" s="14" t="str">
        <f>IFERROR(VLOOKUP($K$4:$K$772,TABLAREF!$A$1:$C$4,3,1),"SIN DATO")</f>
        <v>SIN DATO</v>
      </c>
    </row>
    <row r="1084" spans="1:12" x14ac:dyDescent="0.25">
      <c r="A1084" t="s">
        <v>1568</v>
      </c>
      <c r="B1084">
        <v>52</v>
      </c>
      <c r="C1084">
        <v>2</v>
      </c>
      <c r="D1084">
        <v>0</v>
      </c>
      <c r="E1084">
        <v>1</v>
      </c>
      <c r="F1084">
        <v>0</v>
      </c>
      <c r="G1084">
        <v>120</v>
      </c>
      <c r="H1084">
        <v>180</v>
      </c>
      <c r="I1084">
        <v>41</v>
      </c>
      <c r="J1084" s="19">
        <f t="shared" si="33"/>
        <v>10.650246082729231</v>
      </c>
      <c r="K1084" s="19">
        <f t="shared" si="34"/>
        <v>11</v>
      </c>
      <c r="L1084" s="14" t="str">
        <f>IFERROR(VLOOKUP($K$4:$K$772,TABLAREF!$A$1:$C$4,3,1),"SIN DATO")</f>
        <v>SIN DATO</v>
      </c>
    </row>
    <row r="1085" spans="1:12" x14ac:dyDescent="0.25">
      <c r="A1085" t="s">
        <v>1569</v>
      </c>
      <c r="B1085">
        <v>45</v>
      </c>
      <c r="C1085">
        <v>2</v>
      </c>
      <c r="D1085">
        <v>0</v>
      </c>
      <c r="E1085">
        <v>1</v>
      </c>
      <c r="F1085">
        <v>0</v>
      </c>
      <c r="J1085" s="19" t="e">
        <f t="shared" si="33"/>
        <v>#NUM!</v>
      </c>
      <c r="K1085" s="19" t="e">
        <f t="shared" si="34"/>
        <v>#NUM!</v>
      </c>
      <c r="L1085" s="14" t="str">
        <f>IFERROR(VLOOKUP($K$4:$K$772,TABLAREF!$A$1:$C$4,3,1),"SIN DATO")</f>
        <v>SIN DATO</v>
      </c>
    </row>
    <row r="1086" spans="1:12" x14ac:dyDescent="0.25">
      <c r="A1086" t="s">
        <v>1570</v>
      </c>
      <c r="B1086">
        <v>47</v>
      </c>
      <c r="C1086">
        <v>2</v>
      </c>
      <c r="D1086">
        <v>0</v>
      </c>
      <c r="E1086">
        <v>1</v>
      </c>
      <c r="F1086">
        <v>0</v>
      </c>
      <c r="J1086" s="19" t="e">
        <f t="shared" si="33"/>
        <v>#NUM!</v>
      </c>
      <c r="K1086" s="19" t="e">
        <f t="shared" si="34"/>
        <v>#NUM!</v>
      </c>
      <c r="L1086" s="14" t="str">
        <f>IFERROR(VLOOKUP($K$4:$K$772,TABLAREF!$A$1:$C$4,3,1),"SIN DATO")</f>
        <v>SIN DATO</v>
      </c>
    </row>
    <row r="1087" spans="1:12" x14ac:dyDescent="0.25">
      <c r="A1087" t="s">
        <v>1571</v>
      </c>
      <c r="B1087">
        <v>59</v>
      </c>
      <c r="C1087">
        <v>2</v>
      </c>
      <c r="D1087">
        <v>0</v>
      </c>
      <c r="E1087">
        <v>1</v>
      </c>
      <c r="F1087">
        <v>0</v>
      </c>
      <c r="G1087">
        <v>120</v>
      </c>
      <c r="H1087">
        <v>188</v>
      </c>
      <c r="I1087">
        <v>44</v>
      </c>
      <c r="J1087" s="19">
        <f t="shared" si="33"/>
        <v>15.244333496701024</v>
      </c>
      <c r="K1087" s="19">
        <f t="shared" si="34"/>
        <v>15</v>
      </c>
      <c r="L1087" s="14" t="str">
        <f>IFERROR(VLOOKUP($K$4:$K$772,TABLAREF!$A$1:$C$4,3,1),"SIN DATO")</f>
        <v>SIN DATO</v>
      </c>
    </row>
    <row r="1088" spans="1:12" x14ac:dyDescent="0.25">
      <c r="A1088" t="s">
        <v>1572</v>
      </c>
      <c r="B1088">
        <v>66</v>
      </c>
      <c r="C1088">
        <v>1</v>
      </c>
      <c r="D1088">
        <v>0</v>
      </c>
      <c r="E1088">
        <v>1</v>
      </c>
      <c r="F1088">
        <v>0</v>
      </c>
      <c r="G1088">
        <v>100</v>
      </c>
      <c r="H1088">
        <v>138</v>
      </c>
      <c r="I1088">
        <v>40</v>
      </c>
      <c r="J1088" s="19">
        <f t="shared" si="33"/>
        <v>10.523259109957305</v>
      </c>
      <c r="K1088" s="19">
        <f t="shared" si="34"/>
        <v>11</v>
      </c>
      <c r="L1088" s="14" t="str">
        <f>IFERROR(VLOOKUP($K$4:$K$772,TABLAREF!$A$1:$C$4,3,1),"SIN DATO")</f>
        <v>SIN DATO</v>
      </c>
    </row>
    <row r="1089" spans="1:12" x14ac:dyDescent="0.25">
      <c r="A1089" t="s">
        <v>1573</v>
      </c>
      <c r="B1089">
        <v>55</v>
      </c>
      <c r="C1089">
        <v>2</v>
      </c>
      <c r="D1089">
        <v>0</v>
      </c>
      <c r="E1089">
        <v>1</v>
      </c>
      <c r="F1089">
        <v>0</v>
      </c>
      <c r="G1089">
        <v>120</v>
      </c>
      <c r="H1089">
        <v>177</v>
      </c>
      <c r="I1089">
        <v>53</v>
      </c>
      <c r="J1089" s="19">
        <f t="shared" si="33"/>
        <v>8.9318761411800391</v>
      </c>
      <c r="K1089" s="19">
        <f t="shared" si="34"/>
        <v>9</v>
      </c>
      <c r="L1089" s="14" t="str">
        <f>IFERROR(VLOOKUP($K$4:$K$772,TABLAREF!$A$1:$C$4,3,1),"SIN DATO")</f>
        <v>SIN DATO</v>
      </c>
    </row>
    <row r="1090" spans="1:12" x14ac:dyDescent="0.25">
      <c r="A1090" t="s">
        <v>1574</v>
      </c>
      <c r="B1090">
        <v>62</v>
      </c>
      <c r="C1090">
        <v>2</v>
      </c>
      <c r="D1090">
        <v>0</v>
      </c>
      <c r="E1090">
        <v>1</v>
      </c>
      <c r="F1090">
        <v>0</v>
      </c>
      <c r="G1090">
        <v>120</v>
      </c>
      <c r="H1090">
        <v>169</v>
      </c>
      <c r="I1090">
        <v>47</v>
      </c>
      <c r="J1090" s="19">
        <f t="shared" si="33"/>
        <v>14.914330058374281</v>
      </c>
      <c r="K1090" s="19">
        <f t="shared" si="34"/>
        <v>15</v>
      </c>
      <c r="L1090" s="14" t="str">
        <f>IFERROR(VLOOKUP($K$4:$K$772,TABLAREF!$A$1:$C$4,3,1),"SIN DATO")</f>
        <v>SIN DATO</v>
      </c>
    </row>
    <row r="1091" spans="1:12" x14ac:dyDescent="0.25">
      <c r="A1091" t="s">
        <v>1575</v>
      </c>
      <c r="B1091">
        <v>42</v>
      </c>
      <c r="C1091">
        <v>2</v>
      </c>
      <c r="D1091">
        <v>0</v>
      </c>
      <c r="E1091">
        <v>1</v>
      </c>
      <c r="F1091">
        <v>0</v>
      </c>
      <c r="G1091">
        <v>120</v>
      </c>
      <c r="H1091">
        <v>219</v>
      </c>
      <c r="I1091">
        <v>42</v>
      </c>
      <c r="J1091" s="19">
        <f t="shared" si="33"/>
        <v>8.1822454108733904</v>
      </c>
      <c r="K1091" s="19">
        <f t="shared" si="34"/>
        <v>8</v>
      </c>
      <c r="L1091" s="14" t="str">
        <f>IFERROR(VLOOKUP($K$4:$K$772,TABLAREF!$A$1:$C$4,3,1),"SIN DATO")</f>
        <v>SIN DATO</v>
      </c>
    </row>
    <row r="1092" spans="1:12" x14ac:dyDescent="0.25">
      <c r="A1092" t="s">
        <v>1576</v>
      </c>
      <c r="B1092">
        <v>79</v>
      </c>
      <c r="C1092">
        <v>2</v>
      </c>
      <c r="D1092">
        <v>0</v>
      </c>
      <c r="E1092">
        <v>1</v>
      </c>
      <c r="F1092">
        <v>0</v>
      </c>
      <c r="G1092">
        <v>120</v>
      </c>
      <c r="H1092">
        <v>200</v>
      </c>
      <c r="I1092">
        <v>48</v>
      </c>
      <c r="J1092" s="19">
        <f t="shared" si="33"/>
        <v>37.954857460261934</v>
      </c>
      <c r="K1092" s="19">
        <f t="shared" si="34"/>
        <v>38</v>
      </c>
      <c r="L1092" s="14" t="str">
        <f>IFERROR(VLOOKUP($K$4:$K$772,TABLAREF!$A$1:$C$4,3,1),"SIN DATO")</f>
        <v>SIN DATO</v>
      </c>
    </row>
    <row r="1093" spans="1:12" x14ac:dyDescent="0.25">
      <c r="A1093" t="s">
        <v>1577</v>
      </c>
      <c r="B1093">
        <v>73</v>
      </c>
      <c r="C1093">
        <v>2</v>
      </c>
      <c r="D1093">
        <v>0</v>
      </c>
      <c r="E1093">
        <v>1</v>
      </c>
      <c r="F1093">
        <v>0</v>
      </c>
      <c r="J1093" s="19" t="e">
        <f t="shared" ref="J1093:J1156" si="35">100*(1-EXP(-EXP((LN(10)-(15.5305+(28.4441*(1-C1093))+(-1.4792*LN(B1093))+(0*LN(B1093)*LN(B1093))+(-14.4588*LN(B1093)*(1-C1093))+(1.8515*LN(B1093)*LN(B1093)*(1-C1093))+(-0.9119*LN(G1093))+(-0.2767*D1093)+(-0.7181*LN((H1093* 0.02586)/ (I1093* 0.02586)))+(-0.1759*E1093)+(-0.1999*E1093*(1-C1093))+(-0.5865*F1093)+(0*F1093*C1093)))/(EXP(0.9145)*EXP(-0.2784*(15.5305+(28.4441*(1-C1093))+(-1.4792*LN(B1093))+(0*LN(B1093)*LN(B1093))+(-14.4588*LN(B1093)*(1-C1093))+(1.8515*LN(B1093)*LN(B1093)*(1-C1093))+(-0.9119*LN(G1093))+(-0.2767*D1093)+(-0.7181*LN((H1093* 0.02586)/ (I1093* 0.02586)))+(-0.1759*E1093)+(-0.1999*E1093*(1-C1093))+(-0.5865*F1093)+(0*F1093*C1093)))))))</f>
        <v>#NUM!</v>
      </c>
      <c r="K1093" s="19" t="e">
        <f t="shared" ref="K1093:K1156" si="36">ROUND(J1093,0)</f>
        <v>#NUM!</v>
      </c>
      <c r="L1093" s="14" t="str">
        <f>IFERROR(VLOOKUP($K$4:$K$772,TABLAREF!$A$1:$C$4,3,1),"SIN DATO")</f>
        <v>SIN DATO</v>
      </c>
    </row>
    <row r="1094" spans="1:12" x14ac:dyDescent="0.25">
      <c r="A1094" t="s">
        <v>1578</v>
      </c>
      <c r="B1094">
        <v>77</v>
      </c>
      <c r="C1094">
        <v>2</v>
      </c>
      <c r="D1094">
        <v>0</v>
      </c>
      <c r="E1094">
        <v>1</v>
      </c>
      <c r="F1094">
        <v>0</v>
      </c>
      <c r="G1094">
        <v>120</v>
      </c>
      <c r="H1094">
        <v>220</v>
      </c>
      <c r="I1094">
        <v>44</v>
      </c>
      <c r="J1094" s="19">
        <f t="shared" si="35"/>
        <v>39.666093763964213</v>
      </c>
      <c r="K1094" s="19">
        <f t="shared" si="36"/>
        <v>40</v>
      </c>
      <c r="L1094" s="14" t="str">
        <f>IFERROR(VLOOKUP($K$4:$K$772,TABLAREF!$A$1:$C$4,3,1),"SIN DATO")</f>
        <v>SIN DATO</v>
      </c>
    </row>
    <row r="1095" spans="1:12" x14ac:dyDescent="0.25">
      <c r="A1095" t="s">
        <v>1579</v>
      </c>
      <c r="B1095">
        <v>51</v>
      </c>
      <c r="C1095">
        <v>2</v>
      </c>
      <c r="D1095">
        <v>0</v>
      </c>
      <c r="E1095">
        <v>1</v>
      </c>
      <c r="F1095">
        <v>0</v>
      </c>
      <c r="G1095">
        <v>120</v>
      </c>
      <c r="H1095">
        <v>230</v>
      </c>
      <c r="I1095">
        <v>37</v>
      </c>
      <c r="J1095" s="19">
        <f t="shared" si="35"/>
        <v>15.237171460856613</v>
      </c>
      <c r="K1095" s="19">
        <f t="shared" si="36"/>
        <v>15</v>
      </c>
      <c r="L1095" s="14" t="str">
        <f>IFERROR(VLOOKUP($K$4:$K$772,TABLAREF!$A$1:$C$4,3,1),"SIN DATO")</f>
        <v>SIN DATO</v>
      </c>
    </row>
    <row r="1096" spans="1:12" x14ac:dyDescent="0.25">
      <c r="A1096" t="s">
        <v>1580</v>
      </c>
      <c r="B1096">
        <v>61</v>
      </c>
      <c r="C1096">
        <v>2</v>
      </c>
      <c r="D1096">
        <v>0</v>
      </c>
      <c r="E1096">
        <v>1</v>
      </c>
      <c r="F1096">
        <v>0</v>
      </c>
      <c r="G1096">
        <v>120</v>
      </c>
      <c r="H1096">
        <v>216</v>
      </c>
      <c r="I1096">
        <v>40</v>
      </c>
      <c r="J1096" s="19">
        <f t="shared" si="35"/>
        <v>21.479502518827985</v>
      </c>
      <c r="K1096" s="19">
        <f t="shared" si="36"/>
        <v>21</v>
      </c>
      <c r="L1096" s="14" t="str">
        <f>IFERROR(VLOOKUP($K$4:$K$772,TABLAREF!$A$1:$C$4,3,1),"SIN DATO")</f>
        <v>SIN DATO</v>
      </c>
    </row>
    <row r="1097" spans="1:12" x14ac:dyDescent="0.25">
      <c r="A1097" t="s">
        <v>1581</v>
      </c>
      <c r="B1097">
        <v>56</v>
      </c>
      <c r="C1097">
        <v>1</v>
      </c>
      <c r="D1097">
        <v>0</v>
      </c>
      <c r="E1097">
        <v>1</v>
      </c>
      <c r="F1097">
        <v>0</v>
      </c>
      <c r="G1097">
        <v>140</v>
      </c>
      <c r="J1097" s="19" t="e">
        <f t="shared" si="35"/>
        <v>#DIV/0!</v>
      </c>
      <c r="K1097" s="19" t="e">
        <f t="shared" si="36"/>
        <v>#DIV/0!</v>
      </c>
      <c r="L1097" s="14" t="str">
        <f>IFERROR(VLOOKUP($K$4:$K$772,TABLAREF!$A$1:$C$4,3,1),"SIN DATO")</f>
        <v>SIN DATO</v>
      </c>
    </row>
    <row r="1098" spans="1:12" x14ac:dyDescent="0.25">
      <c r="A1098" t="s">
        <v>1582</v>
      </c>
      <c r="B1098">
        <v>79</v>
      </c>
      <c r="C1098">
        <v>2</v>
      </c>
      <c r="D1098">
        <v>0</v>
      </c>
      <c r="E1098">
        <v>1</v>
      </c>
      <c r="F1098">
        <v>0</v>
      </c>
      <c r="J1098" s="19" t="e">
        <f t="shared" si="35"/>
        <v>#NUM!</v>
      </c>
      <c r="K1098" s="19" t="e">
        <f t="shared" si="36"/>
        <v>#NUM!</v>
      </c>
      <c r="L1098" s="14" t="str">
        <f>IFERROR(VLOOKUP($K$4:$K$772,TABLAREF!$A$1:$C$4,3,1),"SIN DATO")</f>
        <v>SIN DATO</v>
      </c>
    </row>
    <row r="1099" spans="1:12" x14ac:dyDescent="0.25">
      <c r="A1099" t="s">
        <v>1583</v>
      </c>
      <c r="B1099">
        <v>63</v>
      </c>
      <c r="C1099">
        <v>2</v>
      </c>
      <c r="D1099">
        <v>0</v>
      </c>
      <c r="E1099">
        <v>1</v>
      </c>
      <c r="F1099">
        <v>0</v>
      </c>
      <c r="G1099">
        <v>120</v>
      </c>
      <c r="J1099" s="19" t="e">
        <f t="shared" si="35"/>
        <v>#DIV/0!</v>
      </c>
      <c r="K1099" s="19" t="e">
        <f t="shared" si="36"/>
        <v>#DIV/0!</v>
      </c>
      <c r="L1099" s="14" t="str">
        <f>IFERROR(VLOOKUP($K$4:$K$772,TABLAREF!$A$1:$C$4,3,1),"SIN DATO")</f>
        <v>SIN DATO</v>
      </c>
    </row>
    <row r="1100" spans="1:12" x14ac:dyDescent="0.25">
      <c r="A1100" t="s">
        <v>1584</v>
      </c>
      <c r="B1100">
        <v>58</v>
      </c>
      <c r="C1100">
        <v>1</v>
      </c>
      <c r="D1100">
        <v>0</v>
      </c>
      <c r="E1100">
        <v>1</v>
      </c>
      <c r="F1100">
        <v>0</v>
      </c>
      <c r="G1100">
        <v>120</v>
      </c>
      <c r="H1100">
        <v>178</v>
      </c>
      <c r="I1100">
        <v>46</v>
      </c>
      <c r="J1100" s="19">
        <f t="shared" si="35"/>
        <v>11.621730621978132</v>
      </c>
      <c r="K1100" s="19">
        <f t="shared" si="36"/>
        <v>12</v>
      </c>
      <c r="L1100" s="14" t="str">
        <f>IFERROR(VLOOKUP($K$4:$K$772,TABLAREF!$A$1:$C$4,3,1),"SIN DATO")</f>
        <v>SIN DATO</v>
      </c>
    </row>
    <row r="1101" spans="1:12" x14ac:dyDescent="0.25">
      <c r="A1101" t="s">
        <v>1585</v>
      </c>
      <c r="B1101">
        <v>70</v>
      </c>
      <c r="C1101">
        <v>1</v>
      </c>
      <c r="D1101">
        <v>0</v>
      </c>
      <c r="E1101">
        <v>1</v>
      </c>
      <c r="F1101">
        <v>0</v>
      </c>
      <c r="G1101">
        <v>130</v>
      </c>
      <c r="H1101">
        <v>195</v>
      </c>
      <c r="I1101">
        <v>54</v>
      </c>
      <c r="J1101" s="19">
        <f t="shared" si="35"/>
        <v>18.55722771471202</v>
      </c>
      <c r="K1101" s="19">
        <f t="shared" si="36"/>
        <v>19</v>
      </c>
      <c r="L1101" s="14" t="str">
        <f>IFERROR(VLOOKUP($K$4:$K$772,TABLAREF!$A$1:$C$4,3,1),"SIN DATO")</f>
        <v>SIN DATO</v>
      </c>
    </row>
    <row r="1102" spans="1:12" x14ac:dyDescent="0.25">
      <c r="A1102" t="s">
        <v>1586</v>
      </c>
      <c r="B1102">
        <v>60</v>
      </c>
      <c r="C1102">
        <v>2</v>
      </c>
      <c r="D1102">
        <v>0</v>
      </c>
      <c r="E1102">
        <v>1</v>
      </c>
      <c r="F1102">
        <v>0</v>
      </c>
      <c r="G1102">
        <v>140</v>
      </c>
      <c r="H1102">
        <v>157</v>
      </c>
      <c r="I1102">
        <v>43</v>
      </c>
      <c r="J1102" s="19">
        <f t="shared" si="35"/>
        <v>16.78119574489245</v>
      </c>
      <c r="K1102" s="19">
        <f t="shared" si="36"/>
        <v>17</v>
      </c>
      <c r="L1102" s="14" t="str">
        <f>IFERROR(VLOOKUP($K$4:$K$772,TABLAREF!$A$1:$C$4,3,1),"SIN DATO")</f>
        <v>SIN DATO</v>
      </c>
    </row>
    <row r="1103" spans="1:12" x14ac:dyDescent="0.25">
      <c r="A1103" t="s">
        <v>1587</v>
      </c>
      <c r="B1103">
        <v>61</v>
      </c>
      <c r="C1103">
        <v>1</v>
      </c>
      <c r="D1103">
        <v>0</v>
      </c>
      <c r="E1103">
        <v>1</v>
      </c>
      <c r="F1103">
        <v>0</v>
      </c>
      <c r="G1103">
        <v>140</v>
      </c>
      <c r="H1103">
        <v>116</v>
      </c>
      <c r="I1103">
        <v>34</v>
      </c>
      <c r="J1103" s="19">
        <f t="shared" si="35"/>
        <v>14.253160987808322</v>
      </c>
      <c r="K1103" s="19">
        <f t="shared" si="36"/>
        <v>14</v>
      </c>
      <c r="L1103" s="14" t="str">
        <f>IFERROR(VLOOKUP($K$4:$K$772,TABLAREF!$A$1:$C$4,3,1),"SIN DATO")</f>
        <v>SIN DATO</v>
      </c>
    </row>
    <row r="1104" spans="1:12" x14ac:dyDescent="0.25">
      <c r="A1104" t="s">
        <v>1588</v>
      </c>
      <c r="B1104">
        <v>76</v>
      </c>
      <c r="C1104">
        <v>2</v>
      </c>
      <c r="D1104">
        <v>0</v>
      </c>
      <c r="E1104">
        <v>1</v>
      </c>
      <c r="F1104">
        <v>0</v>
      </c>
      <c r="G1104">
        <v>120</v>
      </c>
      <c r="H1104">
        <v>271</v>
      </c>
      <c r="I1104">
        <v>32</v>
      </c>
      <c r="J1104" s="19">
        <f t="shared" si="35"/>
        <v>51.121961522405577</v>
      </c>
      <c r="K1104" s="19">
        <f t="shared" si="36"/>
        <v>51</v>
      </c>
      <c r="L1104" s="14" t="str">
        <f>IFERROR(VLOOKUP($K$4:$K$772,TABLAREF!$A$1:$C$4,3,1),"SIN DATO")</f>
        <v>SIN DATO</v>
      </c>
    </row>
    <row r="1105" spans="1:12" x14ac:dyDescent="0.25">
      <c r="A1105" t="s">
        <v>1589</v>
      </c>
      <c r="B1105">
        <v>79</v>
      </c>
      <c r="C1105">
        <v>1</v>
      </c>
      <c r="D1105">
        <v>0</v>
      </c>
      <c r="E1105">
        <v>1</v>
      </c>
      <c r="F1105">
        <v>0</v>
      </c>
      <c r="G1105">
        <v>130</v>
      </c>
      <c r="H1105">
        <v>194</v>
      </c>
      <c r="I1105">
        <v>58</v>
      </c>
      <c r="J1105" s="19">
        <f t="shared" si="35"/>
        <v>21.950693233312613</v>
      </c>
      <c r="K1105" s="19">
        <f t="shared" si="36"/>
        <v>22</v>
      </c>
      <c r="L1105" s="14" t="str">
        <f>IFERROR(VLOOKUP($K$4:$K$772,TABLAREF!$A$1:$C$4,3,1),"SIN DATO")</f>
        <v>SIN DATO</v>
      </c>
    </row>
    <row r="1106" spans="1:12" x14ac:dyDescent="0.25">
      <c r="A1106" t="s">
        <v>1590</v>
      </c>
      <c r="B1106">
        <v>60</v>
      </c>
      <c r="C1106">
        <v>2</v>
      </c>
      <c r="D1106">
        <v>0</v>
      </c>
      <c r="E1106">
        <v>1</v>
      </c>
      <c r="F1106">
        <v>0</v>
      </c>
      <c r="G1106">
        <v>110</v>
      </c>
      <c r="H1106">
        <v>59</v>
      </c>
      <c r="I1106">
        <v>60</v>
      </c>
      <c r="J1106" s="19">
        <f t="shared" si="35"/>
        <v>1.5116925479738863</v>
      </c>
      <c r="K1106" s="19">
        <f t="shared" si="36"/>
        <v>2</v>
      </c>
      <c r="L1106" s="14" t="str">
        <f>IFERROR(VLOOKUP($K$4:$K$772,TABLAREF!$A$1:$C$4,3,1),"SIN DATO")</f>
        <v>SIN DATO</v>
      </c>
    </row>
    <row r="1107" spans="1:12" x14ac:dyDescent="0.25">
      <c r="A1107" t="s">
        <v>1591</v>
      </c>
      <c r="B1107">
        <v>48</v>
      </c>
      <c r="C1107">
        <v>1</v>
      </c>
      <c r="D1107">
        <v>0</v>
      </c>
      <c r="E1107">
        <v>1</v>
      </c>
      <c r="F1107">
        <v>0</v>
      </c>
      <c r="G1107">
        <v>130</v>
      </c>
      <c r="H1107">
        <v>135</v>
      </c>
      <c r="I1107">
        <v>33</v>
      </c>
      <c r="J1107" s="19">
        <f t="shared" si="35"/>
        <v>8.6327649101613719</v>
      </c>
      <c r="K1107" s="19">
        <f t="shared" si="36"/>
        <v>9</v>
      </c>
      <c r="L1107" s="14" t="str">
        <f>IFERROR(VLOOKUP($K$4:$K$772,TABLAREF!$A$1:$C$4,3,1),"SIN DATO")</f>
        <v>SIN DATO</v>
      </c>
    </row>
    <row r="1108" spans="1:12" x14ac:dyDescent="0.25">
      <c r="A1108" t="s">
        <v>1592</v>
      </c>
      <c r="B1108">
        <v>55</v>
      </c>
      <c r="C1108">
        <v>2</v>
      </c>
      <c r="D1108">
        <v>0</v>
      </c>
      <c r="E1108">
        <v>1</v>
      </c>
      <c r="F1108">
        <v>0</v>
      </c>
      <c r="G1108">
        <v>140</v>
      </c>
      <c r="H1108">
        <v>213</v>
      </c>
      <c r="I1108">
        <v>44</v>
      </c>
      <c r="J1108" s="19">
        <f t="shared" si="35"/>
        <v>17.450191115051329</v>
      </c>
      <c r="K1108" s="19">
        <f t="shared" si="36"/>
        <v>17</v>
      </c>
      <c r="L1108" s="14" t="str">
        <f>IFERROR(VLOOKUP($K$4:$K$772,TABLAREF!$A$1:$C$4,3,1),"SIN DATO")</f>
        <v>SIN DATO</v>
      </c>
    </row>
    <row r="1109" spans="1:12" x14ac:dyDescent="0.25">
      <c r="A1109" t="s">
        <v>1593</v>
      </c>
      <c r="B1109">
        <v>61</v>
      </c>
      <c r="C1109">
        <v>2</v>
      </c>
      <c r="D1109">
        <v>0</v>
      </c>
      <c r="E1109">
        <v>1</v>
      </c>
      <c r="F1109">
        <v>0</v>
      </c>
      <c r="G1109">
        <v>160</v>
      </c>
      <c r="J1109" s="19" t="e">
        <f t="shared" si="35"/>
        <v>#DIV/0!</v>
      </c>
      <c r="K1109" s="19" t="e">
        <f t="shared" si="36"/>
        <v>#DIV/0!</v>
      </c>
      <c r="L1109" s="14" t="str">
        <f>IFERROR(VLOOKUP($K$4:$K$772,TABLAREF!$A$1:$C$4,3,1),"SIN DATO")</f>
        <v>SIN DATO</v>
      </c>
    </row>
    <row r="1110" spans="1:12" x14ac:dyDescent="0.25">
      <c r="A1110" t="s">
        <v>1594</v>
      </c>
      <c r="B1110">
        <v>65</v>
      </c>
      <c r="C1110">
        <v>1</v>
      </c>
      <c r="D1110">
        <v>0</v>
      </c>
      <c r="E1110">
        <v>1</v>
      </c>
      <c r="F1110">
        <v>0</v>
      </c>
      <c r="G1110">
        <v>120</v>
      </c>
      <c r="H1110">
        <v>174</v>
      </c>
      <c r="I1110">
        <v>42</v>
      </c>
      <c r="J1110" s="19">
        <f t="shared" si="35"/>
        <v>16.43061624798089</v>
      </c>
      <c r="K1110" s="19">
        <f t="shared" si="36"/>
        <v>16</v>
      </c>
      <c r="L1110" s="14" t="str">
        <f>IFERROR(VLOOKUP($K$4:$K$772,TABLAREF!$A$1:$C$4,3,1),"SIN DATO")</f>
        <v>SIN DATO</v>
      </c>
    </row>
    <row r="1111" spans="1:12" x14ac:dyDescent="0.25">
      <c r="A1111" t="s">
        <v>1595</v>
      </c>
      <c r="B1111">
        <v>80</v>
      </c>
      <c r="C1111">
        <v>2</v>
      </c>
      <c r="D1111">
        <v>0</v>
      </c>
      <c r="E1111">
        <v>1</v>
      </c>
      <c r="F1111">
        <v>0</v>
      </c>
      <c r="G1111">
        <v>110</v>
      </c>
      <c r="H1111">
        <v>200</v>
      </c>
      <c r="I1111">
        <v>31</v>
      </c>
      <c r="J1111" s="19">
        <f t="shared" si="35"/>
        <v>47.348094525019704</v>
      </c>
      <c r="K1111" s="19">
        <f t="shared" si="36"/>
        <v>47</v>
      </c>
      <c r="L1111" s="14" t="str">
        <f>IFERROR(VLOOKUP($K$4:$K$772,TABLAREF!$A$1:$C$4,3,1),"SIN DATO")</f>
        <v>SIN DATO</v>
      </c>
    </row>
    <row r="1112" spans="1:12" x14ac:dyDescent="0.25">
      <c r="A1112" t="s">
        <v>1596</v>
      </c>
      <c r="B1112">
        <v>56</v>
      </c>
      <c r="C1112">
        <v>1</v>
      </c>
      <c r="D1112">
        <v>0</v>
      </c>
      <c r="E1112">
        <v>1</v>
      </c>
      <c r="F1112">
        <v>0</v>
      </c>
      <c r="H1112">
        <v>302</v>
      </c>
      <c r="I1112">
        <v>65</v>
      </c>
      <c r="J1112" s="19" t="e">
        <f t="shared" si="35"/>
        <v>#NUM!</v>
      </c>
      <c r="K1112" s="19" t="e">
        <f t="shared" si="36"/>
        <v>#NUM!</v>
      </c>
      <c r="L1112" s="14" t="str">
        <f>IFERROR(VLOOKUP($K$4:$K$772,TABLAREF!$A$1:$C$4,3,1),"SIN DATO")</f>
        <v>SIN DATO</v>
      </c>
    </row>
    <row r="1113" spans="1:12" x14ac:dyDescent="0.25">
      <c r="A1113" t="s">
        <v>1597</v>
      </c>
      <c r="B1113">
        <v>49</v>
      </c>
      <c r="C1113">
        <v>1</v>
      </c>
      <c r="D1113">
        <v>0</v>
      </c>
      <c r="E1113">
        <v>1</v>
      </c>
      <c r="F1113">
        <v>0</v>
      </c>
      <c r="J1113" s="19" t="e">
        <f t="shared" si="35"/>
        <v>#NUM!</v>
      </c>
      <c r="K1113" s="19" t="e">
        <f t="shared" si="36"/>
        <v>#NUM!</v>
      </c>
      <c r="L1113" s="14" t="str">
        <f>IFERROR(VLOOKUP($K$4:$K$772,TABLAREF!$A$1:$C$4,3,1),"SIN DATO")</f>
        <v>SIN DATO</v>
      </c>
    </row>
    <row r="1114" spans="1:12" x14ac:dyDescent="0.25">
      <c r="A1114" t="s">
        <v>1598</v>
      </c>
      <c r="B1114">
        <v>77</v>
      </c>
      <c r="C1114">
        <v>2</v>
      </c>
      <c r="D1114">
        <v>0</v>
      </c>
      <c r="E1114">
        <v>1</v>
      </c>
      <c r="F1114">
        <v>0</v>
      </c>
      <c r="J1114" s="19" t="e">
        <f t="shared" si="35"/>
        <v>#NUM!</v>
      </c>
      <c r="K1114" s="19" t="e">
        <f t="shared" si="36"/>
        <v>#NUM!</v>
      </c>
      <c r="L1114" s="14" t="str">
        <f>IFERROR(VLOOKUP($K$4:$K$772,TABLAREF!$A$1:$C$4,3,1),"SIN DATO")</f>
        <v>SIN DATO</v>
      </c>
    </row>
    <row r="1115" spans="1:12" x14ac:dyDescent="0.25">
      <c r="A1115" t="s">
        <v>1599</v>
      </c>
      <c r="B1115">
        <v>50</v>
      </c>
      <c r="C1115">
        <v>1</v>
      </c>
      <c r="D1115">
        <v>0</v>
      </c>
      <c r="E1115">
        <v>1</v>
      </c>
      <c r="F1115">
        <v>0</v>
      </c>
      <c r="J1115" s="19" t="e">
        <f t="shared" si="35"/>
        <v>#NUM!</v>
      </c>
      <c r="K1115" s="19" t="e">
        <f t="shared" si="36"/>
        <v>#NUM!</v>
      </c>
      <c r="L1115" s="14" t="str">
        <f>IFERROR(VLOOKUP($K$4:$K$772,TABLAREF!$A$1:$C$4,3,1),"SIN DATO")</f>
        <v>SIN DATO</v>
      </c>
    </row>
    <row r="1116" spans="1:12" x14ac:dyDescent="0.25">
      <c r="A1116" t="s">
        <v>1600</v>
      </c>
      <c r="B1116">
        <v>76</v>
      </c>
      <c r="C1116">
        <v>1</v>
      </c>
      <c r="D1116">
        <v>0</v>
      </c>
      <c r="E1116">
        <v>1</v>
      </c>
      <c r="F1116">
        <v>0</v>
      </c>
      <c r="G1116">
        <v>130</v>
      </c>
      <c r="J1116" s="19" t="e">
        <f t="shared" si="35"/>
        <v>#DIV/0!</v>
      </c>
      <c r="K1116" s="19" t="e">
        <f t="shared" si="36"/>
        <v>#DIV/0!</v>
      </c>
      <c r="L1116" s="14" t="str">
        <f>IFERROR(VLOOKUP($K$4:$K$772,TABLAREF!$A$1:$C$4,3,1),"SIN DATO")</f>
        <v>SIN DATO</v>
      </c>
    </row>
    <row r="1117" spans="1:12" x14ac:dyDescent="0.25">
      <c r="A1117" t="s">
        <v>1601</v>
      </c>
      <c r="B1117">
        <v>60</v>
      </c>
      <c r="C1117">
        <v>2</v>
      </c>
      <c r="D1117">
        <v>0</v>
      </c>
      <c r="E1117">
        <v>1</v>
      </c>
      <c r="F1117">
        <v>0</v>
      </c>
      <c r="G1117">
        <v>120</v>
      </c>
      <c r="H1117">
        <v>243</v>
      </c>
      <c r="J1117" s="19" t="e">
        <f t="shared" si="35"/>
        <v>#DIV/0!</v>
      </c>
      <c r="K1117" s="19" t="e">
        <f t="shared" si="36"/>
        <v>#DIV/0!</v>
      </c>
      <c r="L1117" s="14" t="str">
        <f>IFERROR(VLOOKUP($K$4:$K$772,TABLAREF!$A$1:$C$4,3,1),"SIN DATO")</f>
        <v>SIN DATO</v>
      </c>
    </row>
    <row r="1118" spans="1:12" x14ac:dyDescent="0.25">
      <c r="A1118" t="s">
        <v>1602</v>
      </c>
      <c r="B1118">
        <v>69</v>
      </c>
      <c r="C1118">
        <v>2</v>
      </c>
      <c r="D1118">
        <v>0</v>
      </c>
      <c r="E1118">
        <v>1</v>
      </c>
      <c r="F1118">
        <v>0</v>
      </c>
      <c r="G1118">
        <v>160</v>
      </c>
      <c r="J1118" s="19" t="e">
        <f t="shared" si="35"/>
        <v>#DIV/0!</v>
      </c>
      <c r="K1118" s="19" t="e">
        <f t="shared" si="36"/>
        <v>#DIV/0!</v>
      </c>
      <c r="L1118" s="14" t="str">
        <f>IFERROR(VLOOKUP($K$4:$K$772,TABLAREF!$A$1:$C$4,3,1),"SIN DATO")</f>
        <v>SIN DATO</v>
      </c>
    </row>
    <row r="1119" spans="1:12" x14ac:dyDescent="0.25">
      <c r="A1119" t="s">
        <v>1603</v>
      </c>
      <c r="B1119">
        <v>51</v>
      </c>
      <c r="C1119">
        <v>2</v>
      </c>
      <c r="D1119">
        <v>0</v>
      </c>
      <c r="E1119">
        <v>1</v>
      </c>
      <c r="F1119">
        <v>0</v>
      </c>
      <c r="G1119">
        <v>120</v>
      </c>
      <c r="H1119">
        <v>161</v>
      </c>
      <c r="I1119">
        <v>45</v>
      </c>
      <c r="J1119" s="19">
        <f t="shared" si="35"/>
        <v>7.6743803165935649</v>
      </c>
      <c r="K1119" s="19">
        <f t="shared" si="36"/>
        <v>8</v>
      </c>
      <c r="L1119" s="14" t="str">
        <f>IFERROR(VLOOKUP($K$4:$K$772,TABLAREF!$A$1:$C$4,3,1),"SIN DATO")</f>
        <v>SIN DATO</v>
      </c>
    </row>
    <row r="1120" spans="1:12" x14ac:dyDescent="0.25">
      <c r="A1120" t="s">
        <v>1604</v>
      </c>
      <c r="B1120">
        <v>67</v>
      </c>
      <c r="C1120">
        <v>2</v>
      </c>
      <c r="D1120">
        <v>0</v>
      </c>
      <c r="E1120">
        <v>1</v>
      </c>
      <c r="F1120">
        <v>0</v>
      </c>
      <c r="J1120" s="19" t="e">
        <f t="shared" si="35"/>
        <v>#NUM!</v>
      </c>
      <c r="K1120" s="19" t="e">
        <f t="shared" si="36"/>
        <v>#NUM!</v>
      </c>
      <c r="L1120" s="14" t="str">
        <f>IFERROR(VLOOKUP($K$4:$K$772,TABLAREF!$A$1:$C$4,3,1),"SIN DATO")</f>
        <v>SIN DATO</v>
      </c>
    </row>
    <row r="1121" spans="1:12" x14ac:dyDescent="0.25">
      <c r="A1121" t="s">
        <v>1606</v>
      </c>
      <c r="B1121">
        <v>73</v>
      </c>
      <c r="C1121">
        <v>2</v>
      </c>
      <c r="D1121">
        <v>0</v>
      </c>
      <c r="E1121">
        <v>1</v>
      </c>
      <c r="F1121">
        <v>0</v>
      </c>
      <c r="J1121" s="19" t="e">
        <f t="shared" si="35"/>
        <v>#NUM!</v>
      </c>
      <c r="K1121" s="19" t="e">
        <f t="shared" si="36"/>
        <v>#NUM!</v>
      </c>
      <c r="L1121" s="14" t="str">
        <f>IFERROR(VLOOKUP($K$4:$K$772,TABLAREF!$A$1:$C$4,3,1),"SIN DATO")</f>
        <v>SIN DATO</v>
      </c>
    </row>
    <row r="1122" spans="1:12" x14ac:dyDescent="0.25">
      <c r="A1122" t="s">
        <v>1607</v>
      </c>
      <c r="B1122">
        <v>65</v>
      </c>
      <c r="C1122">
        <v>2</v>
      </c>
      <c r="D1122">
        <v>0</v>
      </c>
      <c r="E1122">
        <v>1</v>
      </c>
      <c r="F1122">
        <v>0</v>
      </c>
      <c r="G1122">
        <v>140</v>
      </c>
      <c r="H1122">
        <v>245</v>
      </c>
      <c r="I1122">
        <v>43</v>
      </c>
      <c r="J1122" s="19">
        <f t="shared" si="35"/>
        <v>31.619100684306524</v>
      </c>
      <c r="K1122" s="19">
        <f t="shared" si="36"/>
        <v>32</v>
      </c>
      <c r="L1122" s="14" t="str">
        <f>IFERROR(VLOOKUP($K$4:$K$772,TABLAREF!$A$1:$C$4,3,1),"SIN DATO")</f>
        <v>SIN DATO</v>
      </c>
    </row>
    <row r="1123" spans="1:12" x14ac:dyDescent="0.25">
      <c r="A1123" t="s">
        <v>3115</v>
      </c>
      <c r="B1123">
        <v>53</v>
      </c>
      <c r="C1123">
        <v>2</v>
      </c>
      <c r="D1123">
        <v>0</v>
      </c>
      <c r="E1123">
        <v>1</v>
      </c>
      <c r="F1123">
        <v>0</v>
      </c>
      <c r="G1123">
        <v>140</v>
      </c>
      <c r="J1123" s="19" t="e">
        <f t="shared" si="35"/>
        <v>#DIV/0!</v>
      </c>
      <c r="K1123" s="19" t="e">
        <f t="shared" si="36"/>
        <v>#DIV/0!</v>
      </c>
      <c r="L1123" s="14" t="str">
        <f>IFERROR(VLOOKUP($K$4:$K$772,TABLAREF!$A$1:$C$4,3,1),"SIN DATO")</f>
        <v>SIN DATO</v>
      </c>
    </row>
    <row r="1124" spans="1:12" x14ac:dyDescent="0.25">
      <c r="A1124" t="s">
        <v>1608</v>
      </c>
      <c r="B1124">
        <v>55</v>
      </c>
      <c r="C1124">
        <v>2</v>
      </c>
      <c r="D1124">
        <v>0</v>
      </c>
      <c r="E1124">
        <v>1</v>
      </c>
      <c r="F1124">
        <v>0</v>
      </c>
      <c r="G1124">
        <v>120</v>
      </c>
      <c r="H1124">
        <v>255</v>
      </c>
      <c r="I1124">
        <v>40</v>
      </c>
      <c r="J1124" s="19">
        <f t="shared" si="35"/>
        <v>18.928884152997071</v>
      </c>
      <c r="K1124" s="19">
        <f t="shared" si="36"/>
        <v>19</v>
      </c>
      <c r="L1124" s="14" t="str">
        <f>IFERROR(VLOOKUP($K$4:$K$772,TABLAREF!$A$1:$C$4,3,1),"SIN DATO")</f>
        <v>SIN DATO</v>
      </c>
    </row>
    <row r="1125" spans="1:12" x14ac:dyDescent="0.25">
      <c r="A1125" t="s">
        <v>1609</v>
      </c>
      <c r="B1125">
        <v>63</v>
      </c>
      <c r="C1125">
        <v>1</v>
      </c>
      <c r="D1125">
        <v>0</v>
      </c>
      <c r="E1125">
        <v>1</v>
      </c>
      <c r="F1125">
        <v>0</v>
      </c>
      <c r="G1125">
        <v>110</v>
      </c>
      <c r="H1125">
        <v>168</v>
      </c>
      <c r="I1125">
        <v>40</v>
      </c>
      <c r="J1125" s="19">
        <f t="shared" si="35"/>
        <v>13.743752315000412</v>
      </c>
      <c r="K1125" s="19">
        <f t="shared" si="36"/>
        <v>14</v>
      </c>
      <c r="L1125" s="14" t="str">
        <f>IFERROR(VLOOKUP($K$4:$K$772,TABLAREF!$A$1:$C$4,3,1),"SIN DATO")</f>
        <v>SIN DATO</v>
      </c>
    </row>
    <row r="1126" spans="1:12" x14ac:dyDescent="0.25">
      <c r="A1126" t="s">
        <v>1610</v>
      </c>
      <c r="B1126">
        <v>72</v>
      </c>
      <c r="C1126">
        <v>2</v>
      </c>
      <c r="D1126">
        <v>0</v>
      </c>
      <c r="E1126">
        <v>1</v>
      </c>
      <c r="F1126">
        <v>0</v>
      </c>
      <c r="G1126">
        <v>120</v>
      </c>
      <c r="H1126">
        <v>220</v>
      </c>
      <c r="I1126">
        <v>47</v>
      </c>
      <c r="J1126" s="19">
        <f t="shared" si="35"/>
        <v>31.326580265668458</v>
      </c>
      <c r="K1126" s="19">
        <f t="shared" si="36"/>
        <v>31</v>
      </c>
      <c r="L1126" s="14" t="str">
        <f>IFERROR(VLOOKUP($K$4:$K$772,TABLAREF!$A$1:$C$4,3,1),"SIN DATO")</f>
        <v>SIN DATO</v>
      </c>
    </row>
    <row r="1127" spans="1:12" x14ac:dyDescent="0.25">
      <c r="A1127" t="s">
        <v>3116</v>
      </c>
      <c r="B1127">
        <v>47</v>
      </c>
      <c r="C1127">
        <v>1</v>
      </c>
      <c r="D1127">
        <v>0</v>
      </c>
      <c r="E1127">
        <v>1</v>
      </c>
      <c r="F1127">
        <v>0</v>
      </c>
      <c r="J1127" s="19" t="e">
        <f t="shared" si="35"/>
        <v>#NUM!</v>
      </c>
      <c r="K1127" s="19" t="e">
        <f t="shared" si="36"/>
        <v>#NUM!</v>
      </c>
      <c r="L1127" s="14" t="str">
        <f>IFERROR(VLOOKUP($K$4:$K$772,TABLAREF!$A$1:$C$4,3,1),"SIN DATO")</f>
        <v>SIN DATO</v>
      </c>
    </row>
    <row r="1128" spans="1:12" x14ac:dyDescent="0.25">
      <c r="A1128" t="s">
        <v>1611</v>
      </c>
      <c r="B1128">
        <v>49</v>
      </c>
      <c r="C1128">
        <v>1</v>
      </c>
      <c r="D1128">
        <v>0</v>
      </c>
      <c r="E1128">
        <v>1</v>
      </c>
      <c r="F1128">
        <v>0</v>
      </c>
      <c r="G1128">
        <v>160</v>
      </c>
      <c r="H1128">
        <v>138</v>
      </c>
      <c r="I1128">
        <v>55</v>
      </c>
      <c r="J1128" s="19">
        <f t="shared" si="35"/>
        <v>6.6989575107702652</v>
      </c>
      <c r="K1128" s="19">
        <f t="shared" si="36"/>
        <v>7</v>
      </c>
      <c r="L1128" s="14" t="str">
        <f>IFERROR(VLOOKUP($K$4:$K$772,TABLAREF!$A$1:$C$4,3,1),"SIN DATO")</f>
        <v>SIN DATO</v>
      </c>
    </row>
    <row r="1129" spans="1:12" x14ac:dyDescent="0.25">
      <c r="A1129" t="s">
        <v>1612</v>
      </c>
      <c r="B1129">
        <v>54</v>
      </c>
      <c r="C1129">
        <v>2</v>
      </c>
      <c r="D1129">
        <v>0</v>
      </c>
      <c r="E1129">
        <v>1</v>
      </c>
      <c r="F1129">
        <v>0</v>
      </c>
      <c r="G1129">
        <v>120</v>
      </c>
      <c r="H1129">
        <v>217</v>
      </c>
      <c r="I1129">
        <v>42</v>
      </c>
      <c r="J1129" s="19">
        <f t="shared" si="35"/>
        <v>14.399044392910065</v>
      </c>
      <c r="K1129" s="19">
        <f t="shared" si="36"/>
        <v>14</v>
      </c>
      <c r="L1129" s="14" t="str">
        <f>IFERROR(VLOOKUP($K$4:$K$772,TABLAREF!$A$1:$C$4,3,1),"SIN DATO")</f>
        <v>SIN DATO</v>
      </c>
    </row>
    <row r="1130" spans="1:12" x14ac:dyDescent="0.25">
      <c r="A1130" t="s">
        <v>1614</v>
      </c>
      <c r="B1130">
        <v>64</v>
      </c>
      <c r="C1130">
        <v>2</v>
      </c>
      <c r="D1130">
        <v>0</v>
      </c>
      <c r="E1130">
        <v>1</v>
      </c>
      <c r="F1130">
        <v>0</v>
      </c>
      <c r="G1130">
        <v>120</v>
      </c>
      <c r="H1130">
        <v>182</v>
      </c>
      <c r="I1130">
        <v>51</v>
      </c>
      <c r="J1130" s="19">
        <f t="shared" si="35"/>
        <v>16.572286908997626</v>
      </c>
      <c r="K1130" s="19">
        <f t="shared" si="36"/>
        <v>17</v>
      </c>
      <c r="L1130" s="14" t="str">
        <f>IFERROR(VLOOKUP($K$4:$K$772,TABLAREF!$A$1:$C$4,3,1),"SIN DATO")</f>
        <v>SIN DATO</v>
      </c>
    </row>
    <row r="1131" spans="1:12" x14ac:dyDescent="0.25">
      <c r="A1131" t="s">
        <v>1615</v>
      </c>
      <c r="B1131">
        <v>46</v>
      </c>
      <c r="C1131">
        <v>2</v>
      </c>
      <c r="D1131">
        <v>0</v>
      </c>
      <c r="E1131">
        <v>1</v>
      </c>
      <c r="F1131">
        <v>0</v>
      </c>
      <c r="G1131">
        <v>120</v>
      </c>
      <c r="H1131">
        <v>241</v>
      </c>
      <c r="I1131">
        <v>35</v>
      </c>
      <c r="J1131" s="19">
        <f t="shared" si="35"/>
        <v>13.655939813468121</v>
      </c>
      <c r="K1131" s="19">
        <f t="shared" si="36"/>
        <v>14</v>
      </c>
      <c r="L1131" s="14" t="str">
        <f>IFERROR(VLOOKUP($K$4:$K$772,TABLAREF!$A$1:$C$4,3,1),"SIN DATO")</f>
        <v>SIN DATO</v>
      </c>
    </row>
    <row r="1132" spans="1:12" x14ac:dyDescent="0.25">
      <c r="A1132" t="s">
        <v>1616</v>
      </c>
      <c r="B1132">
        <v>62</v>
      </c>
      <c r="C1132">
        <v>1</v>
      </c>
      <c r="D1132">
        <v>0</v>
      </c>
      <c r="E1132">
        <v>1</v>
      </c>
      <c r="F1132">
        <v>0</v>
      </c>
      <c r="G1132">
        <v>120</v>
      </c>
      <c r="H1132">
        <v>98</v>
      </c>
      <c r="I1132">
        <v>30</v>
      </c>
      <c r="J1132" s="19">
        <f t="shared" si="35"/>
        <v>11.174413585720554</v>
      </c>
      <c r="K1132" s="19">
        <f t="shared" si="36"/>
        <v>11</v>
      </c>
      <c r="L1132" s="14" t="str">
        <f>IFERROR(VLOOKUP($K$4:$K$772,TABLAREF!$A$1:$C$4,3,1),"SIN DATO")</f>
        <v>SIN DATO</v>
      </c>
    </row>
    <row r="1133" spans="1:12" x14ac:dyDescent="0.25">
      <c r="A1133" t="s">
        <v>1617</v>
      </c>
      <c r="B1133">
        <v>60</v>
      </c>
      <c r="C1133">
        <v>2</v>
      </c>
      <c r="D1133">
        <v>0</v>
      </c>
      <c r="E1133">
        <v>1</v>
      </c>
      <c r="F1133">
        <v>0</v>
      </c>
      <c r="G1133">
        <v>120</v>
      </c>
      <c r="H1133">
        <v>135</v>
      </c>
      <c r="I1133">
        <v>55</v>
      </c>
      <c r="J1133" s="19">
        <f t="shared" si="35"/>
        <v>8.2067012775508204</v>
      </c>
      <c r="K1133" s="19">
        <f t="shared" si="36"/>
        <v>8</v>
      </c>
      <c r="L1133" s="14" t="str">
        <f>IFERROR(VLOOKUP($K$4:$K$772,TABLAREF!$A$1:$C$4,3,1),"SIN DATO")</f>
        <v>SIN DATO</v>
      </c>
    </row>
    <row r="1134" spans="1:12" x14ac:dyDescent="0.25">
      <c r="A1134" t="s">
        <v>1618</v>
      </c>
      <c r="B1134">
        <v>69</v>
      </c>
      <c r="C1134">
        <v>2</v>
      </c>
      <c r="D1134">
        <v>0</v>
      </c>
      <c r="E1134">
        <v>1</v>
      </c>
      <c r="F1134">
        <v>0</v>
      </c>
      <c r="J1134" s="19" t="e">
        <f t="shared" si="35"/>
        <v>#NUM!</v>
      </c>
      <c r="K1134" s="19" t="e">
        <f t="shared" si="36"/>
        <v>#NUM!</v>
      </c>
      <c r="L1134" s="14" t="str">
        <f>IFERROR(VLOOKUP($K$4:$K$772,TABLAREF!$A$1:$C$4,3,1),"SIN DATO")</f>
        <v>SIN DATO</v>
      </c>
    </row>
    <row r="1135" spans="1:12" x14ac:dyDescent="0.25">
      <c r="A1135" t="s">
        <v>1619</v>
      </c>
      <c r="B1135">
        <v>64</v>
      </c>
      <c r="C1135">
        <v>2</v>
      </c>
      <c r="D1135">
        <v>0</v>
      </c>
      <c r="E1135">
        <v>1</v>
      </c>
      <c r="F1135">
        <v>0</v>
      </c>
      <c r="H1135">
        <v>168</v>
      </c>
      <c r="I1135">
        <v>46</v>
      </c>
      <c r="J1135" s="19" t="e">
        <f t="shared" si="35"/>
        <v>#NUM!</v>
      </c>
      <c r="K1135" s="19" t="e">
        <f t="shared" si="36"/>
        <v>#NUM!</v>
      </c>
      <c r="L1135" s="14" t="str">
        <f>IFERROR(VLOOKUP($K$4:$K$772,TABLAREF!$A$1:$C$4,3,1),"SIN DATO")</f>
        <v>SIN DATO</v>
      </c>
    </row>
    <row r="1136" spans="1:12" x14ac:dyDescent="0.25">
      <c r="A1136" t="s">
        <v>1620</v>
      </c>
      <c r="B1136">
        <v>64</v>
      </c>
      <c r="C1136">
        <v>2</v>
      </c>
      <c r="D1136">
        <v>0</v>
      </c>
      <c r="E1136">
        <v>1</v>
      </c>
      <c r="F1136">
        <v>0</v>
      </c>
      <c r="G1136">
        <v>140</v>
      </c>
      <c r="H1136">
        <v>155</v>
      </c>
      <c r="I1136">
        <v>44</v>
      </c>
      <c r="J1136" s="19">
        <f t="shared" si="35"/>
        <v>19.975212844187705</v>
      </c>
      <c r="K1136" s="19">
        <f t="shared" si="36"/>
        <v>20</v>
      </c>
      <c r="L1136" s="14" t="str">
        <f>IFERROR(VLOOKUP($K$4:$K$772,TABLAREF!$A$1:$C$4,3,1),"SIN DATO")</f>
        <v>SIN DATO</v>
      </c>
    </row>
    <row r="1137" spans="1:12" x14ac:dyDescent="0.25">
      <c r="A1137" t="s">
        <v>1621</v>
      </c>
      <c r="B1137">
        <v>56</v>
      </c>
      <c r="C1137">
        <v>2</v>
      </c>
      <c r="D1137">
        <v>0</v>
      </c>
      <c r="E1137">
        <v>1</v>
      </c>
      <c r="F1137">
        <v>0</v>
      </c>
      <c r="G1137">
        <v>120</v>
      </c>
      <c r="H1137">
        <v>230</v>
      </c>
      <c r="I1137">
        <v>42</v>
      </c>
      <c r="J1137" s="19">
        <f t="shared" si="35"/>
        <v>17.00007357920963</v>
      </c>
      <c r="K1137" s="19">
        <f t="shared" si="36"/>
        <v>17</v>
      </c>
      <c r="L1137" s="14" t="str">
        <f>IFERROR(VLOOKUP($K$4:$K$772,TABLAREF!$A$1:$C$4,3,1),"SIN DATO")</f>
        <v>SIN DATO</v>
      </c>
    </row>
    <row r="1138" spans="1:12" x14ac:dyDescent="0.25">
      <c r="A1138" t="s">
        <v>1622</v>
      </c>
      <c r="B1138">
        <v>62</v>
      </c>
      <c r="C1138">
        <v>2</v>
      </c>
      <c r="D1138">
        <v>0</v>
      </c>
      <c r="E1138">
        <v>1</v>
      </c>
      <c r="F1138">
        <v>0</v>
      </c>
      <c r="G1138">
        <v>130</v>
      </c>
      <c r="H1138">
        <v>160</v>
      </c>
      <c r="I1138">
        <v>34</v>
      </c>
      <c r="J1138" s="19">
        <f t="shared" si="35"/>
        <v>21.795616726300082</v>
      </c>
      <c r="K1138" s="19">
        <f t="shared" si="36"/>
        <v>22</v>
      </c>
      <c r="L1138" s="14" t="str">
        <f>IFERROR(VLOOKUP($K$4:$K$772,TABLAREF!$A$1:$C$4,3,1),"SIN DATO")</f>
        <v>SIN DATO</v>
      </c>
    </row>
    <row r="1139" spans="1:12" x14ac:dyDescent="0.25">
      <c r="A1139" t="s">
        <v>1623</v>
      </c>
      <c r="B1139">
        <v>71</v>
      </c>
      <c r="C1139">
        <v>2</v>
      </c>
      <c r="D1139">
        <v>0</v>
      </c>
      <c r="E1139">
        <v>1</v>
      </c>
      <c r="F1139">
        <v>0</v>
      </c>
      <c r="G1139">
        <v>120</v>
      </c>
      <c r="H1139">
        <v>186</v>
      </c>
      <c r="I1139">
        <v>56</v>
      </c>
      <c r="J1139" s="19">
        <f t="shared" si="35"/>
        <v>22.454958820480829</v>
      </c>
      <c r="K1139" s="19">
        <f t="shared" si="36"/>
        <v>22</v>
      </c>
      <c r="L1139" s="14" t="str">
        <f>IFERROR(VLOOKUP($K$4:$K$772,TABLAREF!$A$1:$C$4,3,1),"SIN DATO")</f>
        <v>SIN DATO</v>
      </c>
    </row>
    <row r="1140" spans="1:12" x14ac:dyDescent="0.25">
      <c r="A1140" t="s">
        <v>1624</v>
      </c>
      <c r="B1140">
        <v>61</v>
      </c>
      <c r="C1140">
        <v>2</v>
      </c>
      <c r="D1140">
        <v>0</v>
      </c>
      <c r="E1140">
        <v>1</v>
      </c>
      <c r="F1140">
        <v>0</v>
      </c>
      <c r="G1140">
        <v>130</v>
      </c>
      <c r="H1140">
        <v>123</v>
      </c>
      <c r="I1140">
        <v>24.6</v>
      </c>
      <c r="J1140" s="19">
        <f t="shared" si="35"/>
        <v>21.982990170259143</v>
      </c>
      <c r="K1140" s="19">
        <f t="shared" si="36"/>
        <v>22</v>
      </c>
      <c r="L1140" s="14" t="str">
        <f>IFERROR(VLOOKUP($K$4:$K$772,TABLAREF!$A$1:$C$4,3,1),"SIN DATO")</f>
        <v>SIN DATO</v>
      </c>
    </row>
    <row r="1141" spans="1:12" x14ac:dyDescent="0.25">
      <c r="A1141" t="s">
        <v>1625</v>
      </c>
      <c r="B1141">
        <v>59</v>
      </c>
      <c r="C1141">
        <v>2</v>
      </c>
      <c r="D1141">
        <v>0</v>
      </c>
      <c r="E1141">
        <v>1</v>
      </c>
      <c r="F1141">
        <v>0</v>
      </c>
      <c r="J1141" s="19" t="e">
        <f t="shared" si="35"/>
        <v>#NUM!</v>
      </c>
      <c r="K1141" s="19" t="e">
        <f t="shared" si="36"/>
        <v>#NUM!</v>
      </c>
      <c r="L1141" s="14" t="str">
        <f>IFERROR(VLOOKUP($K$4:$K$772,TABLAREF!$A$1:$C$4,3,1),"SIN DATO")</f>
        <v>SIN DATO</v>
      </c>
    </row>
    <row r="1142" spans="1:12" x14ac:dyDescent="0.25">
      <c r="A1142" t="s">
        <v>1626</v>
      </c>
      <c r="B1142">
        <v>63</v>
      </c>
      <c r="C1142">
        <v>1</v>
      </c>
      <c r="D1142">
        <v>0</v>
      </c>
      <c r="E1142">
        <v>1</v>
      </c>
      <c r="F1142">
        <v>0</v>
      </c>
      <c r="G1142">
        <v>140</v>
      </c>
      <c r="H1142">
        <v>287</v>
      </c>
      <c r="I1142">
        <v>87</v>
      </c>
      <c r="J1142" s="19">
        <f t="shared" si="35"/>
        <v>14.788206747730637</v>
      </c>
      <c r="K1142" s="19">
        <f t="shared" si="36"/>
        <v>15</v>
      </c>
      <c r="L1142" s="14" t="str">
        <f>IFERROR(VLOOKUP($K$4:$K$772,TABLAREF!$A$1:$C$4,3,1),"SIN DATO")</f>
        <v>SIN DATO</v>
      </c>
    </row>
    <row r="1143" spans="1:12" x14ac:dyDescent="0.25">
      <c r="A1143" t="s">
        <v>1627</v>
      </c>
      <c r="B1143">
        <v>61</v>
      </c>
      <c r="C1143">
        <v>1</v>
      </c>
      <c r="D1143">
        <v>0</v>
      </c>
      <c r="E1143">
        <v>1</v>
      </c>
      <c r="F1143">
        <v>0</v>
      </c>
      <c r="G1143">
        <v>130</v>
      </c>
      <c r="H1143">
        <v>190</v>
      </c>
      <c r="I1143">
        <v>8</v>
      </c>
      <c r="J1143" s="19">
        <f t="shared" si="35"/>
        <v>55.512456430595591</v>
      </c>
      <c r="K1143" s="19">
        <f t="shared" si="36"/>
        <v>56</v>
      </c>
      <c r="L1143" s="14" t="str">
        <f>IFERROR(VLOOKUP($K$4:$K$772,TABLAREF!$A$1:$C$4,3,1),"SIN DATO")</f>
        <v>SIN DATO</v>
      </c>
    </row>
    <row r="1144" spans="1:12" x14ac:dyDescent="0.25">
      <c r="A1144" t="s">
        <v>1628</v>
      </c>
      <c r="B1144">
        <v>54</v>
      </c>
      <c r="C1144">
        <v>2</v>
      </c>
      <c r="D1144">
        <v>0</v>
      </c>
      <c r="E1144">
        <v>1</v>
      </c>
      <c r="F1144">
        <v>0</v>
      </c>
      <c r="J1144" s="19" t="e">
        <f t="shared" si="35"/>
        <v>#NUM!</v>
      </c>
      <c r="K1144" s="19" t="e">
        <f t="shared" si="36"/>
        <v>#NUM!</v>
      </c>
      <c r="L1144" s="14" t="str">
        <f>IFERROR(VLOOKUP($K$4:$K$772,TABLAREF!$A$1:$C$4,3,1),"SIN DATO")</f>
        <v>SIN DATO</v>
      </c>
    </row>
    <row r="1145" spans="1:12" x14ac:dyDescent="0.25">
      <c r="A1145" t="s">
        <v>1629</v>
      </c>
      <c r="B1145">
        <v>52</v>
      </c>
      <c r="C1145">
        <v>2</v>
      </c>
      <c r="D1145">
        <v>0</v>
      </c>
      <c r="E1145">
        <v>1</v>
      </c>
      <c r="F1145">
        <v>0</v>
      </c>
      <c r="G1145">
        <v>120</v>
      </c>
      <c r="H1145">
        <v>152</v>
      </c>
      <c r="I1145">
        <v>47</v>
      </c>
      <c r="J1145" s="19">
        <f t="shared" si="35"/>
        <v>7.0823198426963945</v>
      </c>
      <c r="K1145" s="19">
        <f t="shared" si="36"/>
        <v>7</v>
      </c>
      <c r="L1145" s="14" t="str">
        <f>IFERROR(VLOOKUP($K$4:$K$772,TABLAREF!$A$1:$C$4,3,1),"SIN DATO")</f>
        <v>SIN DATO</v>
      </c>
    </row>
    <row r="1146" spans="1:12" x14ac:dyDescent="0.25">
      <c r="A1146" t="s">
        <v>1630</v>
      </c>
      <c r="B1146">
        <v>64</v>
      </c>
      <c r="C1146">
        <v>2</v>
      </c>
      <c r="D1146">
        <v>0</v>
      </c>
      <c r="E1146">
        <v>1</v>
      </c>
      <c r="F1146">
        <v>0</v>
      </c>
      <c r="G1146">
        <v>110</v>
      </c>
      <c r="H1146">
        <v>210</v>
      </c>
      <c r="I1146">
        <v>44</v>
      </c>
      <c r="J1146" s="19">
        <f t="shared" si="35"/>
        <v>19.925107944102706</v>
      </c>
      <c r="K1146" s="19">
        <f t="shared" si="36"/>
        <v>20</v>
      </c>
      <c r="L1146" s="14" t="str">
        <f>IFERROR(VLOOKUP($K$4:$K$772,TABLAREF!$A$1:$C$4,3,1),"SIN DATO")</f>
        <v>SIN DATO</v>
      </c>
    </row>
    <row r="1147" spans="1:12" x14ac:dyDescent="0.25">
      <c r="A1147" t="s">
        <v>1631</v>
      </c>
      <c r="B1147">
        <v>44</v>
      </c>
      <c r="C1147">
        <v>2</v>
      </c>
      <c r="D1147">
        <v>0</v>
      </c>
      <c r="E1147">
        <v>1</v>
      </c>
      <c r="F1147">
        <v>0</v>
      </c>
      <c r="G1147">
        <v>130</v>
      </c>
      <c r="H1147">
        <v>235</v>
      </c>
      <c r="I1147">
        <v>32</v>
      </c>
      <c r="J1147" s="19">
        <f t="shared" si="35"/>
        <v>15.232218214696601</v>
      </c>
      <c r="K1147" s="19">
        <f t="shared" si="36"/>
        <v>15</v>
      </c>
      <c r="L1147" s="14" t="str">
        <f>IFERROR(VLOOKUP($K$4:$K$772,TABLAREF!$A$1:$C$4,3,1),"SIN DATO")</f>
        <v>SIN DATO</v>
      </c>
    </row>
    <row r="1148" spans="1:12" x14ac:dyDescent="0.25">
      <c r="A1148" t="s">
        <v>1632</v>
      </c>
      <c r="B1148">
        <v>93</v>
      </c>
      <c r="C1148">
        <v>1</v>
      </c>
      <c r="D1148">
        <v>0</v>
      </c>
      <c r="E1148">
        <v>1</v>
      </c>
      <c r="F1148">
        <v>0</v>
      </c>
      <c r="G1148">
        <v>130</v>
      </c>
      <c r="H1148">
        <v>174</v>
      </c>
      <c r="I1148">
        <v>44</v>
      </c>
      <c r="J1148" s="19">
        <f t="shared" si="35"/>
        <v>33.246976999984213</v>
      </c>
      <c r="K1148" s="19">
        <f t="shared" si="36"/>
        <v>33</v>
      </c>
      <c r="L1148" s="14" t="str">
        <f>IFERROR(VLOOKUP($K$4:$K$772,TABLAREF!$A$1:$C$4,3,1),"SIN DATO")</f>
        <v>SIN DATO</v>
      </c>
    </row>
    <row r="1149" spans="1:12" x14ac:dyDescent="0.25">
      <c r="A1149" t="s">
        <v>1633</v>
      </c>
      <c r="B1149">
        <v>69</v>
      </c>
      <c r="C1149">
        <v>2</v>
      </c>
      <c r="D1149">
        <v>0</v>
      </c>
      <c r="E1149">
        <v>1</v>
      </c>
      <c r="F1149">
        <v>0</v>
      </c>
      <c r="G1149">
        <v>140</v>
      </c>
      <c r="H1149">
        <v>200</v>
      </c>
      <c r="I1149">
        <v>50</v>
      </c>
      <c r="J1149" s="19">
        <f t="shared" si="35"/>
        <v>28.398852281937749</v>
      </c>
      <c r="K1149" s="19">
        <f t="shared" si="36"/>
        <v>28</v>
      </c>
      <c r="L1149" s="14" t="str">
        <f>IFERROR(VLOOKUP($K$4:$K$772,TABLAREF!$A$1:$C$4,3,1),"SIN DATO")</f>
        <v>SIN DATO</v>
      </c>
    </row>
    <row r="1150" spans="1:12" x14ac:dyDescent="0.25">
      <c r="A1150" t="s">
        <v>1634</v>
      </c>
      <c r="B1150">
        <v>58</v>
      </c>
      <c r="C1150">
        <v>2</v>
      </c>
      <c r="D1150">
        <v>0</v>
      </c>
      <c r="E1150">
        <v>1</v>
      </c>
      <c r="F1150">
        <v>0</v>
      </c>
      <c r="G1150">
        <v>140</v>
      </c>
      <c r="H1150">
        <v>189</v>
      </c>
      <c r="I1150">
        <v>51</v>
      </c>
      <c r="J1150" s="19">
        <f t="shared" si="35"/>
        <v>15.306909810313861</v>
      </c>
      <c r="K1150" s="19">
        <f t="shared" si="36"/>
        <v>15</v>
      </c>
      <c r="L1150" s="14" t="str">
        <f>IFERROR(VLOOKUP($K$4:$K$772,TABLAREF!$A$1:$C$4,3,1),"SIN DATO")</f>
        <v>SIN DATO</v>
      </c>
    </row>
    <row r="1151" spans="1:12" x14ac:dyDescent="0.25">
      <c r="A1151" t="s">
        <v>1636</v>
      </c>
      <c r="B1151">
        <v>62</v>
      </c>
      <c r="C1151">
        <v>1</v>
      </c>
      <c r="D1151">
        <v>0</v>
      </c>
      <c r="E1151">
        <v>0</v>
      </c>
      <c r="F1151">
        <v>0</v>
      </c>
      <c r="G1151">
        <v>120</v>
      </c>
      <c r="J1151" s="19" t="e">
        <f t="shared" si="35"/>
        <v>#DIV/0!</v>
      </c>
      <c r="K1151" s="19" t="e">
        <f t="shared" si="36"/>
        <v>#DIV/0!</v>
      </c>
      <c r="L1151" s="14" t="str">
        <f>IFERROR(VLOOKUP($K$4:$K$772,TABLAREF!$A$1:$C$4,3,1),"SIN DATO")</f>
        <v>SIN DATO</v>
      </c>
    </row>
    <row r="1152" spans="1:12" x14ac:dyDescent="0.25">
      <c r="A1152" t="s">
        <v>1637</v>
      </c>
      <c r="B1152">
        <v>73</v>
      </c>
      <c r="C1152">
        <v>2</v>
      </c>
      <c r="D1152">
        <v>0</v>
      </c>
      <c r="E1152">
        <v>1</v>
      </c>
      <c r="F1152">
        <v>0</v>
      </c>
      <c r="G1152">
        <v>120</v>
      </c>
      <c r="H1152">
        <v>190</v>
      </c>
      <c r="I1152">
        <v>32</v>
      </c>
      <c r="J1152" s="19">
        <f t="shared" si="35"/>
        <v>38.401334641443697</v>
      </c>
      <c r="K1152" s="19">
        <f t="shared" si="36"/>
        <v>38</v>
      </c>
      <c r="L1152" s="14" t="str">
        <f>IFERROR(VLOOKUP($K$4:$K$772,TABLAREF!$A$1:$C$4,3,1),"SIN DATO")</f>
        <v>SIN DATO</v>
      </c>
    </row>
    <row r="1153" spans="1:12" x14ac:dyDescent="0.25">
      <c r="A1153" t="s">
        <v>1638</v>
      </c>
      <c r="B1153">
        <v>56</v>
      </c>
      <c r="C1153">
        <v>1</v>
      </c>
      <c r="D1153">
        <v>0</v>
      </c>
      <c r="E1153">
        <v>1</v>
      </c>
      <c r="F1153">
        <v>0</v>
      </c>
      <c r="G1153">
        <v>120</v>
      </c>
      <c r="H1153">
        <v>157</v>
      </c>
      <c r="I1153">
        <v>34</v>
      </c>
      <c r="J1153" s="19">
        <f t="shared" si="35"/>
        <v>13.163027150441774</v>
      </c>
      <c r="K1153" s="19">
        <f t="shared" si="36"/>
        <v>13</v>
      </c>
      <c r="L1153" s="14" t="str">
        <f>IFERROR(VLOOKUP($K$4:$K$772,TABLAREF!$A$1:$C$4,3,1),"SIN DATO")</f>
        <v>SIN DATO</v>
      </c>
    </row>
    <row r="1154" spans="1:12" x14ac:dyDescent="0.25">
      <c r="A1154" t="s">
        <v>1639</v>
      </c>
      <c r="B1154">
        <v>69</v>
      </c>
      <c r="C1154">
        <v>1</v>
      </c>
      <c r="D1154">
        <v>0</v>
      </c>
      <c r="E1154">
        <v>1</v>
      </c>
      <c r="F1154">
        <v>0</v>
      </c>
      <c r="J1154" s="19" t="e">
        <f t="shared" si="35"/>
        <v>#NUM!</v>
      </c>
      <c r="K1154" s="19" t="e">
        <f t="shared" si="36"/>
        <v>#NUM!</v>
      </c>
      <c r="L1154" s="14" t="str">
        <f>IFERROR(VLOOKUP($K$4:$K$772,TABLAREF!$A$1:$C$4,3,1),"SIN DATO")</f>
        <v>SIN DATO</v>
      </c>
    </row>
    <row r="1155" spans="1:12" x14ac:dyDescent="0.25">
      <c r="A1155" t="s">
        <v>1640</v>
      </c>
      <c r="B1155">
        <v>61</v>
      </c>
      <c r="C1155">
        <v>2</v>
      </c>
      <c r="D1155">
        <v>0</v>
      </c>
      <c r="E1155">
        <v>1</v>
      </c>
      <c r="F1155">
        <v>0</v>
      </c>
      <c r="G1155">
        <v>130</v>
      </c>
      <c r="H1155">
        <v>205</v>
      </c>
      <c r="I1155">
        <v>58</v>
      </c>
      <c r="J1155" s="19">
        <f t="shared" si="35"/>
        <v>15.467410344513244</v>
      </c>
      <c r="K1155" s="19">
        <f t="shared" si="36"/>
        <v>15</v>
      </c>
      <c r="L1155" s="14" t="str">
        <f>IFERROR(VLOOKUP($K$4:$K$772,TABLAREF!$A$1:$C$4,3,1),"SIN DATO")</f>
        <v>SIN DATO</v>
      </c>
    </row>
    <row r="1156" spans="1:12" x14ac:dyDescent="0.25">
      <c r="A1156" t="s">
        <v>1641</v>
      </c>
      <c r="B1156">
        <v>56</v>
      </c>
      <c r="C1156">
        <v>1</v>
      </c>
      <c r="D1156">
        <v>0</v>
      </c>
      <c r="E1156">
        <v>1</v>
      </c>
      <c r="F1156">
        <v>0</v>
      </c>
      <c r="G1156">
        <v>130</v>
      </c>
      <c r="H1156">
        <v>220</v>
      </c>
      <c r="I1156">
        <v>30</v>
      </c>
      <c r="J1156" s="19">
        <f t="shared" si="35"/>
        <v>23.53918506582232</v>
      </c>
      <c r="K1156" s="19">
        <f t="shared" si="36"/>
        <v>24</v>
      </c>
      <c r="L1156" s="14" t="str">
        <f>IFERROR(VLOOKUP($K$4:$K$772,TABLAREF!$A$1:$C$4,3,1),"SIN DATO")</f>
        <v>SIN DATO</v>
      </c>
    </row>
    <row r="1157" spans="1:12" x14ac:dyDescent="0.25">
      <c r="A1157" t="s">
        <v>1642</v>
      </c>
      <c r="B1157">
        <v>58</v>
      </c>
      <c r="C1157">
        <v>2</v>
      </c>
      <c r="D1157">
        <v>0</v>
      </c>
      <c r="E1157">
        <v>1</v>
      </c>
      <c r="F1157">
        <v>0</v>
      </c>
      <c r="G1157">
        <v>120</v>
      </c>
      <c r="H1157">
        <v>258</v>
      </c>
      <c r="I1157">
        <v>42</v>
      </c>
      <c r="J1157" s="19">
        <f t="shared" ref="J1157:J1220" si="37">100*(1-EXP(-EXP((LN(10)-(15.5305+(28.4441*(1-C1157))+(-1.4792*LN(B1157))+(0*LN(B1157)*LN(B1157))+(-14.4588*LN(B1157)*(1-C1157))+(1.8515*LN(B1157)*LN(B1157)*(1-C1157))+(-0.9119*LN(G1157))+(-0.2767*D1157)+(-0.7181*LN((H1157* 0.02586)/ (I1157* 0.02586)))+(-0.1759*E1157)+(-0.1999*E1157*(1-C1157))+(-0.5865*F1157)+(0*F1157*C1157)))/(EXP(0.9145)*EXP(-0.2784*(15.5305+(28.4441*(1-C1157))+(-1.4792*LN(B1157))+(0*LN(B1157)*LN(B1157))+(-14.4588*LN(B1157)*(1-C1157))+(1.8515*LN(B1157)*LN(B1157)*(1-C1157))+(-0.9119*LN(G1157))+(-0.2767*D1157)+(-0.7181*LN((H1157* 0.02586)/ (I1157* 0.02586)))+(-0.1759*E1157)+(-0.1999*E1157*(1-C1157))+(-0.5865*F1157)+(0*F1157*C1157)))))))</f>
        <v>21.034147735354537</v>
      </c>
      <c r="K1157" s="19">
        <f t="shared" ref="K1157:K1220" si="38">ROUND(J1157,0)</f>
        <v>21</v>
      </c>
      <c r="L1157" s="14" t="str">
        <f>IFERROR(VLOOKUP($K$4:$K$772,TABLAREF!$A$1:$C$4,3,1),"SIN DATO")</f>
        <v>SIN DATO</v>
      </c>
    </row>
    <row r="1158" spans="1:12" x14ac:dyDescent="0.25">
      <c r="A1158" t="s">
        <v>1643</v>
      </c>
      <c r="B1158">
        <v>54</v>
      </c>
      <c r="C1158">
        <v>2</v>
      </c>
      <c r="D1158">
        <v>0</v>
      </c>
      <c r="E1158">
        <v>1</v>
      </c>
      <c r="F1158">
        <v>0</v>
      </c>
      <c r="G1158">
        <v>120</v>
      </c>
      <c r="H1158">
        <v>247</v>
      </c>
      <c r="I1158">
        <v>42</v>
      </c>
      <c r="J1158" s="19">
        <f t="shared" si="37"/>
        <v>16.593940006300102</v>
      </c>
      <c r="K1158" s="19">
        <f t="shared" si="38"/>
        <v>17</v>
      </c>
      <c r="L1158" s="14" t="str">
        <f>IFERROR(VLOOKUP($K$4:$K$772,TABLAREF!$A$1:$C$4,3,1),"SIN DATO")</f>
        <v>SIN DATO</v>
      </c>
    </row>
    <row r="1159" spans="1:12" x14ac:dyDescent="0.25">
      <c r="A1159" t="s">
        <v>1644</v>
      </c>
      <c r="B1159">
        <v>70</v>
      </c>
      <c r="C1159">
        <v>2</v>
      </c>
      <c r="D1159">
        <v>0</v>
      </c>
      <c r="E1159">
        <v>1</v>
      </c>
      <c r="F1159">
        <v>0</v>
      </c>
      <c r="G1159">
        <v>110</v>
      </c>
      <c r="J1159" s="19" t="e">
        <f t="shared" si="37"/>
        <v>#DIV/0!</v>
      </c>
      <c r="K1159" s="19" t="e">
        <f t="shared" si="38"/>
        <v>#DIV/0!</v>
      </c>
      <c r="L1159" s="14" t="str">
        <f>IFERROR(VLOOKUP($K$4:$K$772,TABLAREF!$A$1:$C$4,3,1),"SIN DATO")</f>
        <v>SIN DATO</v>
      </c>
    </row>
    <row r="1160" spans="1:12" x14ac:dyDescent="0.25">
      <c r="A1160" t="s">
        <v>1645</v>
      </c>
      <c r="B1160">
        <v>64</v>
      </c>
      <c r="C1160">
        <v>2</v>
      </c>
      <c r="D1160">
        <v>0</v>
      </c>
      <c r="E1160">
        <v>1</v>
      </c>
      <c r="F1160">
        <v>0</v>
      </c>
      <c r="G1160">
        <v>110</v>
      </c>
      <c r="H1160">
        <v>171</v>
      </c>
      <c r="I1160">
        <v>32</v>
      </c>
      <c r="J1160" s="19">
        <f t="shared" si="37"/>
        <v>22.193712935784159</v>
      </c>
      <c r="K1160" s="19">
        <f t="shared" si="38"/>
        <v>22</v>
      </c>
      <c r="L1160" s="14" t="str">
        <f>IFERROR(VLOOKUP($K$4:$K$772,TABLAREF!$A$1:$C$4,3,1),"SIN DATO")</f>
        <v>SIN DATO</v>
      </c>
    </row>
    <row r="1161" spans="1:12" x14ac:dyDescent="0.25">
      <c r="A1161" t="s">
        <v>1646</v>
      </c>
      <c r="B1161">
        <v>61</v>
      </c>
      <c r="C1161">
        <v>2</v>
      </c>
      <c r="D1161">
        <v>0</v>
      </c>
      <c r="E1161">
        <v>1</v>
      </c>
      <c r="F1161">
        <v>0</v>
      </c>
      <c r="J1161" s="19" t="e">
        <f t="shared" si="37"/>
        <v>#NUM!</v>
      </c>
      <c r="K1161" s="19" t="e">
        <f t="shared" si="38"/>
        <v>#NUM!</v>
      </c>
      <c r="L1161" s="14" t="str">
        <f>IFERROR(VLOOKUP($K$4:$K$772,TABLAREF!$A$1:$C$4,3,1),"SIN DATO")</f>
        <v>SIN DATO</v>
      </c>
    </row>
    <row r="1162" spans="1:12" x14ac:dyDescent="0.25">
      <c r="A1162" t="s">
        <v>1647</v>
      </c>
      <c r="B1162">
        <v>64</v>
      </c>
      <c r="C1162">
        <v>2</v>
      </c>
      <c r="D1162">
        <v>0</v>
      </c>
      <c r="E1162">
        <v>1</v>
      </c>
      <c r="F1162">
        <v>0</v>
      </c>
      <c r="G1162">
        <v>120</v>
      </c>
      <c r="H1162">
        <v>163</v>
      </c>
      <c r="I1162">
        <v>47</v>
      </c>
      <c r="J1162" s="19">
        <f t="shared" si="37"/>
        <v>16.072371327042269</v>
      </c>
      <c r="K1162" s="19">
        <f t="shared" si="38"/>
        <v>16</v>
      </c>
      <c r="L1162" s="14" t="str">
        <f>IFERROR(VLOOKUP($K$4:$K$772,TABLAREF!$A$1:$C$4,3,1),"SIN DATO")</f>
        <v>SIN DATO</v>
      </c>
    </row>
    <row r="1163" spans="1:12" x14ac:dyDescent="0.25">
      <c r="A1163" t="s">
        <v>1648</v>
      </c>
      <c r="B1163">
        <v>79</v>
      </c>
      <c r="C1163">
        <v>2</v>
      </c>
      <c r="D1163">
        <v>0</v>
      </c>
      <c r="E1163">
        <v>1</v>
      </c>
      <c r="F1163">
        <v>0</v>
      </c>
      <c r="G1163">
        <v>120</v>
      </c>
      <c r="H1163">
        <v>170</v>
      </c>
      <c r="I1163">
        <v>38</v>
      </c>
      <c r="J1163" s="19">
        <f t="shared" si="37"/>
        <v>39.699607913569423</v>
      </c>
      <c r="K1163" s="19">
        <f t="shared" si="38"/>
        <v>40</v>
      </c>
      <c r="L1163" s="14" t="str">
        <f>IFERROR(VLOOKUP($K$4:$K$772,TABLAREF!$A$1:$C$4,3,1),"SIN DATO")</f>
        <v>SIN DATO</v>
      </c>
    </row>
    <row r="1164" spans="1:12" x14ac:dyDescent="0.25">
      <c r="A1164" t="s">
        <v>3117</v>
      </c>
      <c r="B1164">
        <v>84</v>
      </c>
      <c r="C1164">
        <v>1</v>
      </c>
      <c r="D1164">
        <v>0</v>
      </c>
      <c r="E1164">
        <v>1</v>
      </c>
      <c r="F1164">
        <v>0</v>
      </c>
      <c r="G1164">
        <v>160</v>
      </c>
      <c r="H1164">
        <v>218</v>
      </c>
      <c r="I1164">
        <v>48</v>
      </c>
      <c r="J1164" s="19">
        <f t="shared" si="37"/>
        <v>37.91376280064803</v>
      </c>
      <c r="K1164" s="19">
        <f t="shared" si="38"/>
        <v>38</v>
      </c>
      <c r="L1164" s="14" t="str">
        <f>IFERROR(VLOOKUP($K$4:$K$772,TABLAREF!$A$1:$C$4,3,1),"SIN DATO")</f>
        <v>SIN DATO</v>
      </c>
    </row>
    <row r="1165" spans="1:12" x14ac:dyDescent="0.25">
      <c r="A1165" t="s">
        <v>1649</v>
      </c>
      <c r="B1165">
        <v>66</v>
      </c>
      <c r="C1165">
        <v>2</v>
      </c>
      <c r="D1165">
        <v>0</v>
      </c>
      <c r="E1165">
        <v>1</v>
      </c>
      <c r="F1165">
        <v>0</v>
      </c>
      <c r="G1165">
        <v>130</v>
      </c>
      <c r="J1165" s="19" t="e">
        <f t="shared" si="37"/>
        <v>#DIV/0!</v>
      </c>
      <c r="K1165" s="19" t="e">
        <f t="shared" si="38"/>
        <v>#DIV/0!</v>
      </c>
      <c r="L1165" s="14" t="str">
        <f>IFERROR(VLOOKUP($K$4:$K$772,TABLAREF!$A$1:$C$4,3,1),"SIN DATO")</f>
        <v>SIN DATO</v>
      </c>
    </row>
    <row r="1166" spans="1:12" x14ac:dyDescent="0.25">
      <c r="A1166" t="s">
        <v>1651</v>
      </c>
      <c r="B1166">
        <v>76</v>
      </c>
      <c r="C1166">
        <v>1</v>
      </c>
      <c r="D1166">
        <v>0</v>
      </c>
      <c r="E1166">
        <v>1</v>
      </c>
      <c r="F1166">
        <v>0</v>
      </c>
      <c r="G1166">
        <v>120</v>
      </c>
      <c r="H1166">
        <v>156</v>
      </c>
      <c r="I1166">
        <v>35</v>
      </c>
      <c r="J1166" s="19">
        <f t="shared" si="37"/>
        <v>24.167251260988465</v>
      </c>
      <c r="K1166" s="19">
        <f t="shared" si="38"/>
        <v>24</v>
      </c>
      <c r="L1166" s="14" t="str">
        <f>IFERROR(VLOOKUP($K$4:$K$772,TABLAREF!$A$1:$C$4,3,1),"SIN DATO")</f>
        <v>SIN DATO</v>
      </c>
    </row>
    <row r="1167" spans="1:12" x14ac:dyDescent="0.25">
      <c r="A1167" t="s">
        <v>1652</v>
      </c>
      <c r="B1167">
        <v>68</v>
      </c>
      <c r="C1167">
        <v>2</v>
      </c>
      <c r="D1167">
        <v>0</v>
      </c>
      <c r="E1167">
        <v>1</v>
      </c>
      <c r="F1167">
        <v>0</v>
      </c>
      <c r="G1167">
        <v>120</v>
      </c>
      <c r="H1167">
        <v>302</v>
      </c>
      <c r="I1167">
        <v>50</v>
      </c>
      <c r="J1167" s="19">
        <f t="shared" si="37"/>
        <v>32.176950690523867</v>
      </c>
      <c r="K1167" s="19">
        <f t="shared" si="38"/>
        <v>32</v>
      </c>
      <c r="L1167" s="14" t="str">
        <f>IFERROR(VLOOKUP($K$4:$K$772,TABLAREF!$A$1:$C$4,3,1),"SIN DATO")</f>
        <v>SIN DATO</v>
      </c>
    </row>
    <row r="1168" spans="1:12" x14ac:dyDescent="0.25">
      <c r="A1168" t="s">
        <v>1653</v>
      </c>
      <c r="B1168">
        <v>51</v>
      </c>
      <c r="C1168">
        <v>1</v>
      </c>
      <c r="D1168">
        <v>0</v>
      </c>
      <c r="E1168">
        <v>1</v>
      </c>
      <c r="F1168">
        <v>0</v>
      </c>
      <c r="J1168" s="19" t="e">
        <f t="shared" si="37"/>
        <v>#NUM!</v>
      </c>
      <c r="K1168" s="19" t="e">
        <f t="shared" si="38"/>
        <v>#NUM!</v>
      </c>
      <c r="L1168" s="14" t="str">
        <f>IFERROR(VLOOKUP($K$4:$K$772,TABLAREF!$A$1:$C$4,3,1),"SIN DATO")</f>
        <v>SIN DATO</v>
      </c>
    </row>
    <row r="1169" spans="1:12" x14ac:dyDescent="0.25">
      <c r="A1169" t="s">
        <v>1654</v>
      </c>
      <c r="B1169">
        <v>77</v>
      </c>
      <c r="C1169">
        <v>1</v>
      </c>
      <c r="D1169">
        <v>0</v>
      </c>
      <c r="E1169">
        <v>1</v>
      </c>
      <c r="F1169">
        <v>0</v>
      </c>
      <c r="G1169">
        <v>120</v>
      </c>
      <c r="H1169">
        <v>220</v>
      </c>
      <c r="I1169">
        <v>142</v>
      </c>
      <c r="J1169" s="19">
        <f t="shared" si="37"/>
        <v>7.5400149509310177</v>
      </c>
      <c r="K1169" s="19">
        <f t="shared" si="38"/>
        <v>8</v>
      </c>
      <c r="L1169" s="14" t="str">
        <f>IFERROR(VLOOKUP($K$4:$K$772,TABLAREF!$A$1:$C$4,3,1),"SIN DATO")</f>
        <v>SIN DATO</v>
      </c>
    </row>
    <row r="1170" spans="1:12" x14ac:dyDescent="0.25">
      <c r="A1170" t="s">
        <v>1655</v>
      </c>
      <c r="B1170">
        <v>60</v>
      </c>
      <c r="C1170">
        <v>2</v>
      </c>
      <c r="D1170">
        <v>0</v>
      </c>
      <c r="E1170">
        <v>1</v>
      </c>
      <c r="F1170">
        <v>0</v>
      </c>
      <c r="G1170">
        <v>130</v>
      </c>
      <c r="H1170">
        <v>214</v>
      </c>
      <c r="I1170">
        <v>64</v>
      </c>
      <c r="J1170" s="19">
        <f t="shared" si="37"/>
        <v>13.727243212974283</v>
      </c>
      <c r="K1170" s="19">
        <f t="shared" si="38"/>
        <v>14</v>
      </c>
      <c r="L1170" s="14" t="str">
        <f>IFERROR(VLOOKUP($K$4:$K$772,TABLAREF!$A$1:$C$4,3,1),"SIN DATO")</f>
        <v>SIN DATO</v>
      </c>
    </row>
    <row r="1171" spans="1:12" x14ac:dyDescent="0.25">
      <c r="A1171" t="s">
        <v>1656</v>
      </c>
      <c r="B1171">
        <v>65</v>
      </c>
      <c r="C1171">
        <v>2</v>
      </c>
      <c r="D1171">
        <v>0</v>
      </c>
      <c r="E1171">
        <v>1</v>
      </c>
      <c r="F1171">
        <v>0</v>
      </c>
      <c r="G1171">
        <v>110</v>
      </c>
      <c r="H1171">
        <v>189</v>
      </c>
      <c r="I1171">
        <v>53</v>
      </c>
      <c r="J1171" s="19">
        <f t="shared" si="37"/>
        <v>15.561354038302389</v>
      </c>
      <c r="K1171" s="19">
        <f t="shared" si="38"/>
        <v>16</v>
      </c>
      <c r="L1171" s="14" t="str">
        <f>IFERROR(VLOOKUP($K$4:$K$772,TABLAREF!$A$1:$C$4,3,1),"SIN DATO")</f>
        <v>SIN DATO</v>
      </c>
    </row>
    <row r="1172" spans="1:12" x14ac:dyDescent="0.25">
      <c r="A1172" t="s">
        <v>1657</v>
      </c>
      <c r="B1172">
        <v>45</v>
      </c>
      <c r="C1172">
        <v>2</v>
      </c>
      <c r="D1172">
        <v>0</v>
      </c>
      <c r="E1172">
        <v>1</v>
      </c>
      <c r="F1172">
        <v>0</v>
      </c>
      <c r="G1172">
        <v>120</v>
      </c>
      <c r="H1172">
        <v>179</v>
      </c>
      <c r="I1172">
        <v>47</v>
      </c>
      <c r="J1172" s="19">
        <f t="shared" si="37"/>
        <v>5.9944897932542212</v>
      </c>
      <c r="K1172" s="19">
        <f t="shared" si="38"/>
        <v>6</v>
      </c>
      <c r="L1172" s="14" t="str">
        <f>IFERROR(VLOOKUP($K$4:$K$772,TABLAREF!$A$1:$C$4,3,1),"SIN DATO")</f>
        <v>SIN DATO</v>
      </c>
    </row>
    <row r="1173" spans="1:12" x14ac:dyDescent="0.25">
      <c r="A1173" t="s">
        <v>1658</v>
      </c>
      <c r="B1173">
        <v>70</v>
      </c>
      <c r="C1173">
        <v>2</v>
      </c>
      <c r="D1173">
        <v>0</v>
      </c>
      <c r="E1173">
        <v>1</v>
      </c>
      <c r="F1173">
        <v>0</v>
      </c>
      <c r="J1173" s="19" t="e">
        <f t="shared" si="37"/>
        <v>#NUM!</v>
      </c>
      <c r="K1173" s="19" t="e">
        <f t="shared" si="38"/>
        <v>#NUM!</v>
      </c>
      <c r="L1173" s="14" t="str">
        <f>IFERROR(VLOOKUP($K$4:$K$772,TABLAREF!$A$1:$C$4,3,1),"SIN DATO")</f>
        <v>SIN DATO</v>
      </c>
    </row>
    <row r="1174" spans="1:12" x14ac:dyDescent="0.25">
      <c r="A1174" t="s">
        <v>1659</v>
      </c>
      <c r="B1174">
        <v>65</v>
      </c>
      <c r="C1174">
        <v>2</v>
      </c>
      <c r="D1174">
        <v>0</v>
      </c>
      <c r="E1174">
        <v>1</v>
      </c>
      <c r="F1174">
        <v>0</v>
      </c>
      <c r="G1174">
        <v>130</v>
      </c>
      <c r="J1174" s="19" t="e">
        <f t="shared" si="37"/>
        <v>#DIV/0!</v>
      </c>
      <c r="K1174" s="19" t="e">
        <f t="shared" si="38"/>
        <v>#DIV/0!</v>
      </c>
      <c r="L1174" s="14" t="str">
        <f>IFERROR(VLOOKUP($K$4:$K$772,TABLAREF!$A$1:$C$4,3,1),"SIN DATO")</f>
        <v>SIN DATO</v>
      </c>
    </row>
    <row r="1175" spans="1:12" x14ac:dyDescent="0.25">
      <c r="A1175" t="s">
        <v>1660</v>
      </c>
      <c r="B1175">
        <v>63</v>
      </c>
      <c r="C1175">
        <v>2</v>
      </c>
      <c r="D1175">
        <v>0</v>
      </c>
      <c r="E1175">
        <v>1</v>
      </c>
      <c r="F1175">
        <v>0</v>
      </c>
      <c r="G1175">
        <v>130</v>
      </c>
      <c r="H1175">
        <v>170</v>
      </c>
      <c r="I1175">
        <v>37</v>
      </c>
      <c r="J1175" s="19">
        <f t="shared" si="37"/>
        <v>22.372140138329677</v>
      </c>
      <c r="K1175" s="19">
        <f t="shared" si="38"/>
        <v>22</v>
      </c>
      <c r="L1175" s="14" t="str">
        <f>IFERROR(VLOOKUP($K$4:$K$772,TABLAREF!$A$1:$C$4,3,1),"SIN DATO")</f>
        <v>SIN DATO</v>
      </c>
    </row>
    <row r="1176" spans="1:12" x14ac:dyDescent="0.25">
      <c r="A1176" t="s">
        <v>1661</v>
      </c>
      <c r="B1176">
        <v>60</v>
      </c>
      <c r="C1176">
        <v>1</v>
      </c>
      <c r="D1176">
        <v>0</v>
      </c>
      <c r="E1176">
        <v>1</v>
      </c>
      <c r="F1176">
        <v>0</v>
      </c>
      <c r="G1176">
        <v>140</v>
      </c>
      <c r="H1176">
        <v>216</v>
      </c>
      <c r="I1176">
        <v>48</v>
      </c>
      <c r="J1176" s="19">
        <f t="shared" si="37"/>
        <v>18.494070227874726</v>
      </c>
      <c r="K1176" s="19">
        <f t="shared" si="38"/>
        <v>18</v>
      </c>
      <c r="L1176" s="14" t="str">
        <f>IFERROR(VLOOKUP($K$4:$K$772,TABLAREF!$A$1:$C$4,3,1),"SIN DATO")</f>
        <v>SIN DATO</v>
      </c>
    </row>
    <row r="1177" spans="1:12" x14ac:dyDescent="0.25">
      <c r="A1177" t="s">
        <v>1662</v>
      </c>
      <c r="B1177">
        <v>63</v>
      </c>
      <c r="C1177">
        <v>2</v>
      </c>
      <c r="D1177">
        <v>0</v>
      </c>
      <c r="E1177">
        <v>1</v>
      </c>
      <c r="F1177">
        <v>0</v>
      </c>
      <c r="G1177">
        <v>130</v>
      </c>
      <c r="H1177">
        <v>228</v>
      </c>
      <c r="I1177">
        <v>65</v>
      </c>
      <c r="J1177" s="19">
        <f t="shared" si="37"/>
        <v>17.142075944992939</v>
      </c>
      <c r="K1177" s="19">
        <f t="shared" si="38"/>
        <v>17</v>
      </c>
      <c r="L1177" s="14" t="str">
        <f>IFERROR(VLOOKUP($K$4:$K$772,TABLAREF!$A$1:$C$4,3,1),"SIN DATO")</f>
        <v>SIN DATO</v>
      </c>
    </row>
    <row r="1178" spans="1:12" x14ac:dyDescent="0.25">
      <c r="A1178" t="s">
        <v>1663</v>
      </c>
      <c r="B1178">
        <v>52</v>
      </c>
      <c r="C1178">
        <v>2</v>
      </c>
      <c r="D1178">
        <v>0</v>
      </c>
      <c r="E1178">
        <v>1</v>
      </c>
      <c r="F1178">
        <v>0</v>
      </c>
      <c r="J1178" s="19" t="e">
        <f t="shared" si="37"/>
        <v>#NUM!</v>
      </c>
      <c r="K1178" s="19" t="e">
        <f t="shared" si="38"/>
        <v>#NUM!</v>
      </c>
      <c r="L1178" s="14" t="str">
        <f>IFERROR(VLOOKUP($K$4:$K$772,TABLAREF!$A$1:$C$4,3,1),"SIN DATO")</f>
        <v>SIN DATO</v>
      </c>
    </row>
    <row r="1179" spans="1:12" x14ac:dyDescent="0.25">
      <c r="A1179" t="s">
        <v>1664</v>
      </c>
      <c r="B1179">
        <v>49</v>
      </c>
      <c r="C1179">
        <v>1</v>
      </c>
      <c r="D1179">
        <v>0</v>
      </c>
      <c r="E1179">
        <v>1</v>
      </c>
      <c r="F1179">
        <v>0</v>
      </c>
      <c r="G1179">
        <v>120</v>
      </c>
      <c r="H1179">
        <v>180</v>
      </c>
      <c r="I1179">
        <v>50</v>
      </c>
      <c r="J1179" s="19">
        <f t="shared" si="37"/>
        <v>6.6575640610955444</v>
      </c>
      <c r="K1179" s="19">
        <f t="shared" si="38"/>
        <v>7</v>
      </c>
      <c r="L1179" s="14" t="str">
        <f>IFERROR(VLOOKUP($K$4:$K$772,TABLAREF!$A$1:$C$4,3,1),"SIN DATO")</f>
        <v>SIN DATO</v>
      </c>
    </row>
    <row r="1180" spans="1:12" x14ac:dyDescent="0.25">
      <c r="A1180" t="s">
        <v>1665</v>
      </c>
      <c r="B1180">
        <v>47</v>
      </c>
      <c r="C1180">
        <v>2</v>
      </c>
      <c r="D1180">
        <v>0</v>
      </c>
      <c r="E1180">
        <v>1</v>
      </c>
      <c r="F1180">
        <v>0</v>
      </c>
      <c r="G1180">
        <v>140</v>
      </c>
      <c r="J1180" s="19" t="e">
        <f t="shared" si="37"/>
        <v>#DIV/0!</v>
      </c>
      <c r="K1180" s="19" t="e">
        <f t="shared" si="38"/>
        <v>#DIV/0!</v>
      </c>
      <c r="L1180" s="14" t="str">
        <f>IFERROR(VLOOKUP($K$4:$K$772,TABLAREF!$A$1:$C$4,3,1),"SIN DATO")</f>
        <v>SIN DATO</v>
      </c>
    </row>
    <row r="1181" spans="1:12" x14ac:dyDescent="0.25">
      <c r="A1181" t="s">
        <v>1666</v>
      </c>
      <c r="B1181">
        <v>66</v>
      </c>
      <c r="C1181">
        <v>1</v>
      </c>
      <c r="D1181">
        <v>0</v>
      </c>
      <c r="E1181">
        <v>1</v>
      </c>
      <c r="F1181">
        <v>0</v>
      </c>
      <c r="J1181" s="19" t="e">
        <f t="shared" si="37"/>
        <v>#NUM!</v>
      </c>
      <c r="K1181" s="19" t="e">
        <f t="shared" si="38"/>
        <v>#NUM!</v>
      </c>
      <c r="L1181" s="14" t="str">
        <f>IFERROR(VLOOKUP($K$4:$K$772,TABLAREF!$A$1:$C$4,3,1),"SIN DATO")</f>
        <v>SIN DATO</v>
      </c>
    </row>
    <row r="1182" spans="1:12" x14ac:dyDescent="0.25">
      <c r="A1182" t="s">
        <v>1667</v>
      </c>
      <c r="B1182">
        <v>69</v>
      </c>
      <c r="C1182">
        <v>2</v>
      </c>
      <c r="D1182">
        <v>0</v>
      </c>
      <c r="E1182">
        <v>1</v>
      </c>
      <c r="F1182">
        <v>0</v>
      </c>
      <c r="G1182">
        <v>110</v>
      </c>
      <c r="H1182">
        <v>234</v>
      </c>
      <c r="I1182">
        <v>36</v>
      </c>
      <c r="J1182" s="19">
        <f t="shared" si="37"/>
        <v>32.586692073164635</v>
      </c>
      <c r="K1182" s="19">
        <f t="shared" si="38"/>
        <v>33</v>
      </c>
      <c r="L1182" s="14" t="str">
        <f>IFERROR(VLOOKUP($K$4:$K$772,TABLAREF!$A$1:$C$4,3,1),"SIN DATO")</f>
        <v>SIN DATO</v>
      </c>
    </row>
    <row r="1183" spans="1:12" x14ac:dyDescent="0.25">
      <c r="A1183" t="s">
        <v>1669</v>
      </c>
      <c r="B1183">
        <v>56</v>
      </c>
      <c r="C1183">
        <v>2</v>
      </c>
      <c r="D1183">
        <v>0</v>
      </c>
      <c r="E1183">
        <v>1</v>
      </c>
      <c r="F1183">
        <v>0</v>
      </c>
      <c r="G1183">
        <v>140</v>
      </c>
      <c r="H1183">
        <v>261</v>
      </c>
      <c r="I1183">
        <v>55</v>
      </c>
      <c r="J1183" s="19">
        <f t="shared" si="37"/>
        <v>17.955518356018953</v>
      </c>
      <c r="K1183" s="19">
        <f t="shared" si="38"/>
        <v>18</v>
      </c>
      <c r="L1183" s="14" t="str">
        <f>IFERROR(VLOOKUP($K$4:$K$772,TABLAREF!$A$1:$C$4,3,1),"SIN DATO")</f>
        <v>SIN DATO</v>
      </c>
    </row>
    <row r="1184" spans="1:12" x14ac:dyDescent="0.25">
      <c r="A1184" t="s">
        <v>1670</v>
      </c>
      <c r="B1184">
        <v>78</v>
      </c>
      <c r="C1184">
        <v>2</v>
      </c>
      <c r="D1184">
        <v>0</v>
      </c>
      <c r="E1184">
        <v>1</v>
      </c>
      <c r="F1184">
        <v>0</v>
      </c>
      <c r="G1184">
        <v>120</v>
      </c>
      <c r="H1184">
        <v>220</v>
      </c>
      <c r="I1184">
        <v>40</v>
      </c>
      <c r="J1184" s="19">
        <f t="shared" si="37"/>
        <v>43.3929127027479</v>
      </c>
      <c r="K1184" s="19">
        <f t="shared" si="38"/>
        <v>43</v>
      </c>
      <c r="L1184" s="14" t="str">
        <f>IFERROR(VLOOKUP($K$4:$K$772,TABLAREF!$A$1:$C$4,3,1),"SIN DATO")</f>
        <v>SIN DATO</v>
      </c>
    </row>
    <row r="1185" spans="1:12" x14ac:dyDescent="0.25">
      <c r="A1185" t="s">
        <v>1671</v>
      </c>
      <c r="B1185">
        <v>69</v>
      </c>
      <c r="C1185">
        <v>2</v>
      </c>
      <c r="D1185">
        <v>0</v>
      </c>
      <c r="E1185">
        <v>1</v>
      </c>
      <c r="F1185">
        <v>0</v>
      </c>
      <c r="G1185">
        <v>130</v>
      </c>
      <c r="H1185">
        <v>162</v>
      </c>
      <c r="I1185">
        <v>47</v>
      </c>
      <c r="J1185" s="19">
        <f t="shared" si="37"/>
        <v>23.063565650101324</v>
      </c>
      <c r="K1185" s="19">
        <f t="shared" si="38"/>
        <v>23</v>
      </c>
      <c r="L1185" s="14" t="str">
        <f>IFERROR(VLOOKUP($K$4:$K$772,TABLAREF!$A$1:$C$4,3,1),"SIN DATO")</f>
        <v>SIN DATO</v>
      </c>
    </row>
    <row r="1186" spans="1:12" x14ac:dyDescent="0.25">
      <c r="A1186" t="s">
        <v>1672</v>
      </c>
      <c r="B1186">
        <v>71</v>
      </c>
      <c r="C1186">
        <v>1</v>
      </c>
      <c r="D1186">
        <v>0</v>
      </c>
      <c r="E1186">
        <v>1</v>
      </c>
      <c r="F1186">
        <v>0</v>
      </c>
      <c r="J1186" s="19" t="e">
        <f t="shared" si="37"/>
        <v>#NUM!</v>
      </c>
      <c r="K1186" s="19" t="e">
        <f t="shared" si="38"/>
        <v>#NUM!</v>
      </c>
      <c r="L1186" s="14" t="str">
        <f>IFERROR(VLOOKUP($K$4:$K$772,TABLAREF!$A$1:$C$4,3,1),"SIN DATO")</f>
        <v>SIN DATO</v>
      </c>
    </row>
    <row r="1187" spans="1:12" x14ac:dyDescent="0.25">
      <c r="A1187" t="s">
        <v>1673</v>
      </c>
      <c r="B1187">
        <v>54</v>
      </c>
      <c r="C1187">
        <v>2</v>
      </c>
      <c r="D1187">
        <v>0</v>
      </c>
      <c r="E1187">
        <v>1</v>
      </c>
      <c r="F1187">
        <v>0</v>
      </c>
      <c r="G1187">
        <v>130</v>
      </c>
      <c r="H1187">
        <v>205</v>
      </c>
      <c r="I1187">
        <v>61</v>
      </c>
      <c r="J1187" s="19">
        <f t="shared" si="37"/>
        <v>9.6781965685652125</v>
      </c>
      <c r="K1187" s="19">
        <f t="shared" si="38"/>
        <v>10</v>
      </c>
      <c r="L1187" s="14" t="str">
        <f>IFERROR(VLOOKUP($K$4:$K$772,TABLAREF!$A$1:$C$4,3,1),"SIN DATO")</f>
        <v>SIN DATO</v>
      </c>
    </row>
    <row r="1188" spans="1:12" x14ac:dyDescent="0.25">
      <c r="A1188" t="s">
        <v>1674</v>
      </c>
      <c r="B1188">
        <v>52</v>
      </c>
      <c r="C1188">
        <v>2</v>
      </c>
      <c r="D1188">
        <v>0</v>
      </c>
      <c r="E1188">
        <v>1</v>
      </c>
      <c r="F1188">
        <v>0</v>
      </c>
      <c r="H1188">
        <v>152</v>
      </c>
      <c r="I1188">
        <v>40</v>
      </c>
      <c r="J1188" s="19" t="e">
        <f t="shared" si="37"/>
        <v>#NUM!</v>
      </c>
      <c r="K1188" s="19" t="e">
        <f t="shared" si="38"/>
        <v>#NUM!</v>
      </c>
      <c r="L1188" s="14" t="str">
        <f>IFERROR(VLOOKUP($K$4:$K$772,TABLAREF!$A$1:$C$4,3,1),"SIN DATO")</f>
        <v>SIN DATO</v>
      </c>
    </row>
    <row r="1189" spans="1:12" x14ac:dyDescent="0.25">
      <c r="A1189" t="s">
        <v>1675</v>
      </c>
      <c r="B1189">
        <v>57</v>
      </c>
      <c r="C1189">
        <v>2</v>
      </c>
      <c r="D1189">
        <v>0</v>
      </c>
      <c r="E1189">
        <v>1</v>
      </c>
      <c r="F1189">
        <v>0</v>
      </c>
      <c r="G1189">
        <v>120</v>
      </c>
      <c r="H1189">
        <v>216</v>
      </c>
      <c r="I1189">
        <v>64</v>
      </c>
      <c r="J1189" s="19">
        <f t="shared" si="37"/>
        <v>10.253503917010409</v>
      </c>
      <c r="K1189" s="19">
        <f t="shared" si="38"/>
        <v>10</v>
      </c>
      <c r="L1189" s="14" t="str">
        <f>IFERROR(VLOOKUP($K$4:$K$772,TABLAREF!$A$1:$C$4,3,1),"SIN DATO")</f>
        <v>SIN DATO</v>
      </c>
    </row>
    <row r="1190" spans="1:12" x14ac:dyDescent="0.25">
      <c r="A1190" t="s">
        <v>1676</v>
      </c>
      <c r="B1190">
        <v>63</v>
      </c>
      <c r="C1190">
        <v>1</v>
      </c>
      <c r="D1190">
        <v>0</v>
      </c>
      <c r="E1190">
        <v>1</v>
      </c>
      <c r="F1190">
        <v>0</v>
      </c>
      <c r="G1190">
        <v>130</v>
      </c>
      <c r="H1190">
        <v>165</v>
      </c>
      <c r="I1190">
        <v>33</v>
      </c>
      <c r="J1190" s="19">
        <f t="shared" si="37"/>
        <v>20.654967487288435</v>
      </c>
      <c r="K1190" s="19">
        <f t="shared" si="38"/>
        <v>21</v>
      </c>
      <c r="L1190" s="14" t="str">
        <f>IFERROR(VLOOKUP($K$4:$K$772,TABLAREF!$A$1:$C$4,3,1),"SIN DATO")</f>
        <v>SIN DATO</v>
      </c>
    </row>
    <row r="1191" spans="1:12" x14ac:dyDescent="0.25">
      <c r="A1191" t="s">
        <v>1677</v>
      </c>
      <c r="B1191">
        <v>52</v>
      </c>
      <c r="C1191">
        <v>2</v>
      </c>
      <c r="D1191">
        <v>0</v>
      </c>
      <c r="E1191">
        <v>1</v>
      </c>
      <c r="F1191">
        <v>0</v>
      </c>
      <c r="G1191">
        <v>130</v>
      </c>
      <c r="H1191">
        <v>155</v>
      </c>
      <c r="J1191" s="19" t="e">
        <f t="shared" si="37"/>
        <v>#DIV/0!</v>
      </c>
      <c r="K1191" s="19" t="e">
        <f t="shared" si="38"/>
        <v>#DIV/0!</v>
      </c>
      <c r="L1191" s="14" t="str">
        <f>IFERROR(VLOOKUP($K$4:$K$772,TABLAREF!$A$1:$C$4,3,1),"SIN DATO")</f>
        <v>SIN DATO</v>
      </c>
    </row>
    <row r="1192" spans="1:12" x14ac:dyDescent="0.25">
      <c r="A1192" t="s">
        <v>1678</v>
      </c>
      <c r="B1192">
        <v>51</v>
      </c>
      <c r="C1192">
        <v>1</v>
      </c>
      <c r="D1192">
        <v>0</v>
      </c>
      <c r="E1192">
        <v>1</v>
      </c>
      <c r="F1192">
        <v>0</v>
      </c>
      <c r="G1192">
        <v>130</v>
      </c>
      <c r="H1192">
        <v>200</v>
      </c>
      <c r="I1192">
        <v>44</v>
      </c>
      <c r="J1192" s="19">
        <f t="shared" si="37"/>
        <v>11.58909944794061</v>
      </c>
      <c r="K1192" s="19">
        <f t="shared" si="38"/>
        <v>12</v>
      </c>
      <c r="L1192" s="14" t="str">
        <f>IFERROR(VLOOKUP($K$4:$K$772,TABLAREF!$A$1:$C$4,3,1),"SIN DATO")</f>
        <v>SIN DATO</v>
      </c>
    </row>
    <row r="1193" spans="1:12" x14ac:dyDescent="0.25">
      <c r="A1193" t="s">
        <v>1680</v>
      </c>
      <c r="B1193">
        <v>61</v>
      </c>
      <c r="C1193">
        <v>1</v>
      </c>
      <c r="D1193">
        <v>0</v>
      </c>
      <c r="E1193">
        <v>1</v>
      </c>
      <c r="F1193">
        <v>0</v>
      </c>
      <c r="G1193">
        <v>120</v>
      </c>
      <c r="H1193">
        <v>232</v>
      </c>
      <c r="I1193">
        <v>33</v>
      </c>
      <c r="J1193" s="19">
        <f t="shared" si="37"/>
        <v>24.228087641272744</v>
      </c>
      <c r="K1193" s="19">
        <f t="shared" si="38"/>
        <v>24</v>
      </c>
      <c r="L1193" s="14" t="str">
        <f>IFERROR(VLOOKUP($K$4:$K$772,TABLAREF!$A$1:$C$4,3,1),"SIN DATO")</f>
        <v>SIN DATO</v>
      </c>
    </row>
    <row r="1194" spans="1:12" x14ac:dyDescent="0.25">
      <c r="A1194" t="s">
        <v>1681</v>
      </c>
      <c r="B1194">
        <v>42</v>
      </c>
      <c r="C1194">
        <v>2</v>
      </c>
      <c r="D1194">
        <v>0</v>
      </c>
      <c r="E1194">
        <v>1</v>
      </c>
      <c r="F1194">
        <v>0</v>
      </c>
      <c r="G1194">
        <v>130</v>
      </c>
      <c r="H1194">
        <v>190</v>
      </c>
      <c r="I1194">
        <v>51</v>
      </c>
      <c r="J1194" s="19">
        <f t="shared" si="37"/>
        <v>5.859157303503193</v>
      </c>
      <c r="K1194" s="19">
        <f t="shared" si="38"/>
        <v>6</v>
      </c>
      <c r="L1194" s="14" t="str">
        <f>IFERROR(VLOOKUP($K$4:$K$772,TABLAREF!$A$1:$C$4,3,1),"SIN DATO")</f>
        <v>SIN DATO</v>
      </c>
    </row>
    <row r="1195" spans="1:12" x14ac:dyDescent="0.25">
      <c r="A1195" t="s">
        <v>1683</v>
      </c>
      <c r="B1195">
        <v>59</v>
      </c>
      <c r="C1195">
        <v>2</v>
      </c>
      <c r="D1195">
        <v>0</v>
      </c>
      <c r="E1195">
        <v>1</v>
      </c>
      <c r="F1195">
        <v>0</v>
      </c>
      <c r="G1195">
        <v>120</v>
      </c>
      <c r="H1195">
        <v>240</v>
      </c>
      <c r="I1195">
        <v>27</v>
      </c>
      <c r="J1195" s="19">
        <f t="shared" si="37"/>
        <v>30.186025891919009</v>
      </c>
      <c r="K1195" s="19">
        <f t="shared" si="38"/>
        <v>30</v>
      </c>
      <c r="L1195" s="14" t="str">
        <f>IFERROR(VLOOKUP($K$4:$K$772,TABLAREF!$A$1:$C$4,3,1),"SIN DATO")</f>
        <v>SIN DATO</v>
      </c>
    </row>
    <row r="1196" spans="1:12" x14ac:dyDescent="0.25">
      <c r="A1196" t="s">
        <v>1684</v>
      </c>
      <c r="B1196">
        <v>68</v>
      </c>
      <c r="C1196">
        <v>2</v>
      </c>
      <c r="D1196">
        <v>0</v>
      </c>
      <c r="E1196">
        <v>1</v>
      </c>
      <c r="F1196">
        <v>0</v>
      </c>
      <c r="G1196">
        <v>120</v>
      </c>
      <c r="J1196" s="19" t="e">
        <f t="shared" si="37"/>
        <v>#DIV/0!</v>
      </c>
      <c r="K1196" s="19" t="e">
        <f t="shared" si="38"/>
        <v>#DIV/0!</v>
      </c>
      <c r="L1196" s="14" t="str">
        <f>IFERROR(VLOOKUP($K$4:$K$772,TABLAREF!$A$1:$C$4,3,1),"SIN DATO")</f>
        <v>SIN DATO</v>
      </c>
    </row>
    <row r="1197" spans="1:12" x14ac:dyDescent="0.25">
      <c r="A1197" t="s">
        <v>1685</v>
      </c>
      <c r="B1197">
        <v>82</v>
      </c>
      <c r="C1197">
        <v>1</v>
      </c>
      <c r="D1197">
        <v>0</v>
      </c>
      <c r="E1197">
        <v>1</v>
      </c>
      <c r="F1197">
        <v>0</v>
      </c>
      <c r="H1197">
        <v>143</v>
      </c>
      <c r="I1197">
        <v>38</v>
      </c>
      <c r="J1197" s="19" t="e">
        <f t="shared" si="37"/>
        <v>#NUM!</v>
      </c>
      <c r="K1197" s="19" t="e">
        <f t="shared" si="38"/>
        <v>#NUM!</v>
      </c>
      <c r="L1197" s="14" t="str">
        <f>IFERROR(VLOOKUP($K$4:$K$772,TABLAREF!$A$1:$C$4,3,1),"SIN DATO")</f>
        <v>SIN DATO</v>
      </c>
    </row>
    <row r="1198" spans="1:12" x14ac:dyDescent="0.25">
      <c r="A1198" t="s">
        <v>1686</v>
      </c>
      <c r="B1198">
        <v>60</v>
      </c>
      <c r="C1198">
        <v>2</v>
      </c>
      <c r="D1198">
        <v>0</v>
      </c>
      <c r="E1198">
        <v>1</v>
      </c>
      <c r="F1198">
        <v>0</v>
      </c>
      <c r="G1198">
        <v>130</v>
      </c>
      <c r="H1198">
        <v>253</v>
      </c>
      <c r="I1198">
        <v>33</v>
      </c>
      <c r="J1198" s="19">
        <f t="shared" si="37"/>
        <v>30.280711488102096</v>
      </c>
      <c r="K1198" s="19">
        <f t="shared" si="38"/>
        <v>30</v>
      </c>
      <c r="L1198" s="14" t="str">
        <f>IFERROR(VLOOKUP($K$4:$K$772,TABLAREF!$A$1:$C$4,3,1),"SIN DATO")</f>
        <v>SIN DATO</v>
      </c>
    </row>
    <row r="1199" spans="1:12" x14ac:dyDescent="0.25">
      <c r="A1199" t="s">
        <v>1687</v>
      </c>
      <c r="B1199">
        <v>62</v>
      </c>
      <c r="C1199">
        <v>2</v>
      </c>
      <c r="D1199">
        <v>0</v>
      </c>
      <c r="E1199">
        <v>1</v>
      </c>
      <c r="F1199">
        <v>0</v>
      </c>
      <c r="G1199">
        <v>130</v>
      </c>
      <c r="H1199">
        <v>222</v>
      </c>
      <c r="I1199">
        <v>36</v>
      </c>
      <c r="J1199" s="19">
        <f t="shared" si="37"/>
        <v>27.629524286158368</v>
      </c>
      <c r="K1199" s="19">
        <f t="shared" si="38"/>
        <v>28</v>
      </c>
      <c r="L1199" s="14" t="str">
        <f>IFERROR(VLOOKUP($K$4:$K$772,TABLAREF!$A$1:$C$4,3,1),"SIN DATO")</f>
        <v>SIN DATO</v>
      </c>
    </row>
    <row r="1200" spans="1:12" x14ac:dyDescent="0.25">
      <c r="A1200" t="s">
        <v>1688</v>
      </c>
      <c r="B1200">
        <v>65</v>
      </c>
      <c r="C1200">
        <v>2</v>
      </c>
      <c r="D1200">
        <v>0</v>
      </c>
      <c r="E1200">
        <v>1</v>
      </c>
      <c r="F1200">
        <v>0</v>
      </c>
      <c r="J1200" s="19" t="e">
        <f t="shared" si="37"/>
        <v>#NUM!</v>
      </c>
      <c r="K1200" s="19" t="e">
        <f t="shared" si="38"/>
        <v>#NUM!</v>
      </c>
      <c r="L1200" s="14" t="str">
        <f>IFERROR(VLOOKUP($K$4:$K$772,TABLAREF!$A$1:$C$4,3,1),"SIN DATO")</f>
        <v>SIN DATO</v>
      </c>
    </row>
    <row r="1201" spans="1:12" x14ac:dyDescent="0.25">
      <c r="A1201" t="s">
        <v>1689</v>
      </c>
      <c r="B1201">
        <v>68</v>
      </c>
      <c r="C1201">
        <v>2</v>
      </c>
      <c r="D1201">
        <v>0</v>
      </c>
      <c r="E1201">
        <v>1</v>
      </c>
      <c r="F1201">
        <v>0</v>
      </c>
      <c r="J1201" s="19" t="e">
        <f t="shared" si="37"/>
        <v>#NUM!</v>
      </c>
      <c r="K1201" s="19" t="e">
        <f t="shared" si="38"/>
        <v>#NUM!</v>
      </c>
      <c r="L1201" s="14" t="str">
        <f>IFERROR(VLOOKUP($K$4:$K$772,TABLAREF!$A$1:$C$4,3,1),"SIN DATO")</f>
        <v>SIN DATO</v>
      </c>
    </row>
    <row r="1202" spans="1:12" x14ac:dyDescent="0.25">
      <c r="A1202" t="s">
        <v>1690</v>
      </c>
      <c r="B1202">
        <v>69</v>
      </c>
      <c r="C1202">
        <v>2</v>
      </c>
      <c r="D1202">
        <v>0</v>
      </c>
      <c r="E1202">
        <v>1</v>
      </c>
      <c r="F1202">
        <v>0</v>
      </c>
      <c r="G1202">
        <v>130</v>
      </c>
      <c r="J1202" s="19" t="e">
        <f t="shared" si="37"/>
        <v>#DIV/0!</v>
      </c>
      <c r="K1202" s="19" t="e">
        <f t="shared" si="38"/>
        <v>#DIV/0!</v>
      </c>
      <c r="L1202" s="14" t="str">
        <f>IFERROR(VLOOKUP($K$4:$K$772,TABLAREF!$A$1:$C$4,3,1),"SIN DATO")</f>
        <v>SIN DATO</v>
      </c>
    </row>
    <row r="1203" spans="1:12" x14ac:dyDescent="0.25">
      <c r="A1203" t="s">
        <v>1691</v>
      </c>
      <c r="B1203">
        <v>46</v>
      </c>
      <c r="C1203">
        <v>2</v>
      </c>
      <c r="D1203">
        <v>0</v>
      </c>
      <c r="E1203">
        <v>1</v>
      </c>
      <c r="F1203">
        <v>0</v>
      </c>
      <c r="G1203">
        <v>120</v>
      </c>
      <c r="H1203">
        <v>249</v>
      </c>
      <c r="I1203">
        <v>42</v>
      </c>
      <c r="J1203" s="19">
        <f t="shared" si="37"/>
        <v>11.432115852695212</v>
      </c>
      <c r="K1203" s="19">
        <f t="shared" si="38"/>
        <v>11</v>
      </c>
      <c r="L1203" s="14" t="str">
        <f>IFERROR(VLOOKUP($K$4:$K$772,TABLAREF!$A$1:$C$4,3,1),"SIN DATO")</f>
        <v>SIN DATO</v>
      </c>
    </row>
    <row r="1204" spans="1:12" x14ac:dyDescent="0.25">
      <c r="A1204" t="s">
        <v>1692</v>
      </c>
      <c r="B1204">
        <v>47</v>
      </c>
      <c r="C1204">
        <v>2</v>
      </c>
      <c r="D1204">
        <v>0</v>
      </c>
      <c r="E1204">
        <v>1</v>
      </c>
      <c r="F1204">
        <v>0</v>
      </c>
      <c r="G1204">
        <v>140</v>
      </c>
      <c r="H1204">
        <v>137</v>
      </c>
      <c r="I1204">
        <v>36</v>
      </c>
      <c r="J1204" s="19">
        <f t="shared" si="37"/>
        <v>8.732399136631086</v>
      </c>
      <c r="K1204" s="19">
        <f t="shared" si="38"/>
        <v>9</v>
      </c>
      <c r="L1204" s="14" t="str">
        <f>IFERROR(VLOOKUP($K$4:$K$772,TABLAREF!$A$1:$C$4,3,1),"SIN DATO")</f>
        <v>SIN DATO</v>
      </c>
    </row>
    <row r="1205" spans="1:12" x14ac:dyDescent="0.25">
      <c r="A1205" t="s">
        <v>1693</v>
      </c>
      <c r="B1205">
        <v>67</v>
      </c>
      <c r="C1205">
        <v>1</v>
      </c>
      <c r="D1205">
        <v>0</v>
      </c>
      <c r="E1205">
        <v>1</v>
      </c>
      <c r="F1205">
        <v>0</v>
      </c>
      <c r="G1205">
        <v>110</v>
      </c>
      <c r="H1205">
        <v>219</v>
      </c>
      <c r="I1205">
        <v>39</v>
      </c>
      <c r="J1205" s="19">
        <f t="shared" si="37"/>
        <v>21.270866969886747</v>
      </c>
      <c r="K1205" s="19">
        <f t="shared" si="38"/>
        <v>21</v>
      </c>
      <c r="L1205" s="14" t="str">
        <f>IFERROR(VLOOKUP($K$4:$K$772,TABLAREF!$A$1:$C$4,3,1),"SIN DATO")</f>
        <v>SIN DATO</v>
      </c>
    </row>
    <row r="1206" spans="1:12" x14ac:dyDescent="0.25">
      <c r="A1206" t="s">
        <v>1694</v>
      </c>
      <c r="B1206">
        <v>56</v>
      </c>
      <c r="C1206">
        <v>1</v>
      </c>
      <c r="D1206">
        <v>0</v>
      </c>
      <c r="E1206">
        <v>1</v>
      </c>
      <c r="F1206">
        <v>0</v>
      </c>
      <c r="G1206">
        <v>110</v>
      </c>
      <c r="H1206">
        <v>205</v>
      </c>
      <c r="I1206">
        <v>42</v>
      </c>
      <c r="J1206" s="19">
        <f t="shared" si="37"/>
        <v>12.335486269900041</v>
      </c>
      <c r="K1206" s="19">
        <f t="shared" si="38"/>
        <v>12</v>
      </c>
      <c r="L1206" s="14" t="str">
        <f>IFERROR(VLOOKUP($K$4:$K$772,TABLAREF!$A$1:$C$4,3,1),"SIN DATO")</f>
        <v>SIN DATO</v>
      </c>
    </row>
    <row r="1207" spans="1:12" x14ac:dyDescent="0.25">
      <c r="A1207" t="s">
        <v>1695</v>
      </c>
      <c r="B1207">
        <v>58</v>
      </c>
      <c r="C1207">
        <v>2</v>
      </c>
      <c r="D1207">
        <v>0</v>
      </c>
      <c r="E1207">
        <v>1</v>
      </c>
      <c r="F1207">
        <v>0</v>
      </c>
      <c r="G1207">
        <v>120</v>
      </c>
      <c r="H1207">
        <v>191</v>
      </c>
      <c r="I1207">
        <v>48</v>
      </c>
      <c r="J1207" s="19">
        <f t="shared" si="37"/>
        <v>13.295039885383908</v>
      </c>
      <c r="K1207" s="19">
        <f t="shared" si="38"/>
        <v>13</v>
      </c>
      <c r="L1207" s="14" t="str">
        <f>IFERROR(VLOOKUP($K$4:$K$772,TABLAREF!$A$1:$C$4,3,1),"SIN DATO")</f>
        <v>SIN DATO</v>
      </c>
    </row>
    <row r="1208" spans="1:12" x14ac:dyDescent="0.25">
      <c r="A1208" t="s">
        <v>1696</v>
      </c>
      <c r="B1208">
        <v>71</v>
      </c>
      <c r="C1208">
        <v>2</v>
      </c>
      <c r="D1208">
        <v>0</v>
      </c>
      <c r="E1208">
        <v>1</v>
      </c>
      <c r="F1208">
        <v>0</v>
      </c>
      <c r="J1208" s="19" t="e">
        <f t="shared" si="37"/>
        <v>#NUM!</v>
      </c>
      <c r="K1208" s="19" t="e">
        <f t="shared" si="38"/>
        <v>#NUM!</v>
      </c>
      <c r="L1208" s="14" t="str">
        <f>IFERROR(VLOOKUP($K$4:$K$772,TABLAREF!$A$1:$C$4,3,1),"SIN DATO")</f>
        <v>SIN DATO</v>
      </c>
    </row>
    <row r="1209" spans="1:12" x14ac:dyDescent="0.25">
      <c r="A1209" t="s">
        <v>1697</v>
      </c>
      <c r="B1209">
        <v>63</v>
      </c>
      <c r="C1209">
        <v>2</v>
      </c>
      <c r="D1209">
        <v>0</v>
      </c>
      <c r="E1209">
        <v>1</v>
      </c>
      <c r="F1209">
        <v>0</v>
      </c>
      <c r="G1209">
        <v>130</v>
      </c>
      <c r="H1209">
        <v>121</v>
      </c>
      <c r="I1209">
        <v>36</v>
      </c>
      <c r="J1209" s="19">
        <f t="shared" si="37"/>
        <v>16.383830542379219</v>
      </c>
      <c r="K1209" s="19">
        <f t="shared" si="38"/>
        <v>16</v>
      </c>
      <c r="L1209" s="14" t="str">
        <f>IFERROR(VLOOKUP($K$4:$K$772,TABLAREF!$A$1:$C$4,3,1),"SIN DATO")</f>
        <v>SIN DATO</v>
      </c>
    </row>
    <row r="1210" spans="1:12" x14ac:dyDescent="0.25">
      <c r="A1210" t="s">
        <v>1698</v>
      </c>
      <c r="B1210">
        <v>63</v>
      </c>
      <c r="C1210">
        <v>1</v>
      </c>
      <c r="D1210">
        <v>0</v>
      </c>
      <c r="E1210">
        <v>1</v>
      </c>
      <c r="F1210">
        <v>0</v>
      </c>
      <c r="G1210">
        <v>130</v>
      </c>
      <c r="H1210">
        <v>108</v>
      </c>
      <c r="I1210">
        <v>35</v>
      </c>
      <c r="J1210" s="19">
        <f t="shared" si="37"/>
        <v>12.279623108916793</v>
      </c>
      <c r="K1210" s="19">
        <f t="shared" si="38"/>
        <v>12</v>
      </c>
      <c r="L1210" s="14" t="str">
        <f>IFERROR(VLOOKUP($K$4:$K$772,TABLAREF!$A$1:$C$4,3,1),"SIN DATO")</f>
        <v>SIN DATO</v>
      </c>
    </row>
    <row r="1211" spans="1:12" x14ac:dyDescent="0.25">
      <c r="A1211" t="s">
        <v>1699</v>
      </c>
      <c r="B1211">
        <v>62</v>
      </c>
      <c r="C1211">
        <v>1</v>
      </c>
      <c r="D1211">
        <v>0</v>
      </c>
      <c r="E1211">
        <v>1</v>
      </c>
      <c r="F1211">
        <v>0</v>
      </c>
      <c r="G1211">
        <v>140</v>
      </c>
      <c r="H1211">
        <v>115</v>
      </c>
      <c r="I1211">
        <v>30</v>
      </c>
      <c r="J1211" s="19">
        <f t="shared" si="37"/>
        <v>16.797632329592325</v>
      </c>
      <c r="K1211" s="19">
        <f t="shared" si="38"/>
        <v>17</v>
      </c>
      <c r="L1211" s="14" t="str">
        <f>IFERROR(VLOOKUP($K$4:$K$772,TABLAREF!$A$1:$C$4,3,1),"SIN DATO")</f>
        <v>SIN DATO</v>
      </c>
    </row>
    <row r="1212" spans="1:12" x14ac:dyDescent="0.25">
      <c r="A1212" t="s">
        <v>1700</v>
      </c>
      <c r="B1212">
        <v>66</v>
      </c>
      <c r="C1212">
        <v>2</v>
      </c>
      <c r="D1212">
        <v>0</v>
      </c>
      <c r="E1212">
        <v>1</v>
      </c>
      <c r="F1212">
        <v>0</v>
      </c>
      <c r="G1212">
        <v>160</v>
      </c>
      <c r="H1212">
        <v>220</v>
      </c>
      <c r="I1212">
        <v>60</v>
      </c>
      <c r="J1212" s="19">
        <f t="shared" si="37"/>
        <v>26.605361173897535</v>
      </c>
      <c r="K1212" s="19">
        <f t="shared" si="38"/>
        <v>27</v>
      </c>
      <c r="L1212" s="14" t="str">
        <f>IFERROR(VLOOKUP($K$4:$K$772,TABLAREF!$A$1:$C$4,3,1),"SIN DATO")</f>
        <v>SIN DATO</v>
      </c>
    </row>
    <row r="1213" spans="1:12" x14ac:dyDescent="0.25">
      <c r="A1213" t="s">
        <v>1701</v>
      </c>
      <c r="B1213">
        <v>73</v>
      </c>
      <c r="C1213">
        <v>2</v>
      </c>
      <c r="D1213">
        <v>0</v>
      </c>
      <c r="E1213">
        <v>0</v>
      </c>
      <c r="F1213">
        <v>0</v>
      </c>
      <c r="G1213">
        <v>120</v>
      </c>
      <c r="H1213">
        <v>227</v>
      </c>
      <c r="I1213">
        <v>60</v>
      </c>
      <c r="J1213" s="19">
        <f t="shared" si="37"/>
        <v>28.444444527751756</v>
      </c>
      <c r="K1213" s="19">
        <f t="shared" si="38"/>
        <v>28</v>
      </c>
      <c r="L1213" s="14" t="str">
        <f>IFERROR(VLOOKUP($K$4:$K$772,TABLAREF!$A$1:$C$4,3,1),"SIN DATO")</f>
        <v>SIN DATO</v>
      </c>
    </row>
    <row r="1214" spans="1:12" x14ac:dyDescent="0.25">
      <c r="A1214" t="s">
        <v>1702</v>
      </c>
      <c r="B1214">
        <v>68</v>
      </c>
      <c r="C1214">
        <v>2</v>
      </c>
      <c r="D1214">
        <v>0</v>
      </c>
      <c r="E1214">
        <v>1</v>
      </c>
      <c r="F1214">
        <v>0</v>
      </c>
      <c r="G1214">
        <v>120</v>
      </c>
      <c r="H1214">
        <v>200</v>
      </c>
      <c r="I1214">
        <v>48</v>
      </c>
      <c r="J1214" s="19">
        <f t="shared" si="37"/>
        <v>23.775490963506751</v>
      </c>
      <c r="K1214" s="19">
        <f t="shared" si="38"/>
        <v>24</v>
      </c>
      <c r="L1214" s="14" t="str">
        <f>IFERROR(VLOOKUP($K$4:$K$772,TABLAREF!$A$1:$C$4,3,1),"SIN DATO")</f>
        <v>SIN DATO</v>
      </c>
    </row>
    <row r="1215" spans="1:12" x14ac:dyDescent="0.25">
      <c r="A1215" t="s">
        <v>1703</v>
      </c>
      <c r="B1215">
        <v>48</v>
      </c>
      <c r="C1215">
        <v>2</v>
      </c>
      <c r="D1215">
        <v>0</v>
      </c>
      <c r="E1215">
        <v>1</v>
      </c>
      <c r="F1215">
        <v>0</v>
      </c>
      <c r="G1215">
        <v>120</v>
      </c>
      <c r="H1215">
        <v>203</v>
      </c>
      <c r="I1215">
        <v>35</v>
      </c>
      <c r="J1215" s="19">
        <f t="shared" si="37"/>
        <v>12.201336683432784</v>
      </c>
      <c r="K1215" s="19">
        <f t="shared" si="38"/>
        <v>12</v>
      </c>
      <c r="L1215" s="14" t="str">
        <f>IFERROR(VLOOKUP($K$4:$K$772,TABLAREF!$A$1:$C$4,3,1),"SIN DATO")</f>
        <v>SIN DATO</v>
      </c>
    </row>
    <row r="1216" spans="1:12" x14ac:dyDescent="0.25">
      <c r="A1216" t="s">
        <v>1704</v>
      </c>
      <c r="B1216">
        <v>51</v>
      </c>
      <c r="C1216">
        <v>1</v>
      </c>
      <c r="D1216">
        <v>0</v>
      </c>
      <c r="E1216">
        <v>1</v>
      </c>
      <c r="F1216">
        <v>0</v>
      </c>
      <c r="J1216" s="19" t="e">
        <f t="shared" si="37"/>
        <v>#NUM!</v>
      </c>
      <c r="K1216" s="19" t="e">
        <f t="shared" si="38"/>
        <v>#NUM!</v>
      </c>
      <c r="L1216" s="14" t="str">
        <f>IFERROR(VLOOKUP($K$4:$K$772,TABLAREF!$A$1:$C$4,3,1),"SIN DATO")</f>
        <v>SIN DATO</v>
      </c>
    </row>
    <row r="1217" spans="1:12" x14ac:dyDescent="0.25">
      <c r="A1217" t="s">
        <v>1705</v>
      </c>
      <c r="B1217">
        <v>53</v>
      </c>
      <c r="C1217">
        <v>2</v>
      </c>
      <c r="D1217">
        <v>0</v>
      </c>
      <c r="E1217">
        <v>1</v>
      </c>
      <c r="F1217">
        <v>0</v>
      </c>
      <c r="G1217">
        <v>120</v>
      </c>
      <c r="H1217">
        <v>135</v>
      </c>
      <c r="I1217">
        <v>37</v>
      </c>
      <c r="J1217" s="19">
        <f t="shared" si="37"/>
        <v>8.8859725524385151</v>
      </c>
      <c r="K1217" s="19">
        <f t="shared" si="38"/>
        <v>9</v>
      </c>
      <c r="L1217" s="14" t="str">
        <f>IFERROR(VLOOKUP($K$4:$K$772,TABLAREF!$A$1:$C$4,3,1),"SIN DATO")</f>
        <v>SIN DATO</v>
      </c>
    </row>
    <row r="1218" spans="1:12" x14ac:dyDescent="0.25">
      <c r="A1218" t="s">
        <v>1706</v>
      </c>
      <c r="B1218">
        <v>50</v>
      </c>
      <c r="C1218">
        <v>1</v>
      </c>
      <c r="D1218">
        <v>0</v>
      </c>
      <c r="E1218">
        <v>1</v>
      </c>
      <c r="F1218">
        <v>0</v>
      </c>
      <c r="J1218" s="19" t="e">
        <f t="shared" si="37"/>
        <v>#NUM!</v>
      </c>
      <c r="K1218" s="19" t="e">
        <f t="shared" si="38"/>
        <v>#NUM!</v>
      </c>
      <c r="L1218" s="14" t="str">
        <f>IFERROR(VLOOKUP($K$4:$K$772,TABLAREF!$A$1:$C$4,3,1),"SIN DATO")</f>
        <v>SIN DATO</v>
      </c>
    </row>
    <row r="1219" spans="1:12" x14ac:dyDescent="0.25">
      <c r="A1219" t="s">
        <v>1707</v>
      </c>
      <c r="B1219">
        <v>55</v>
      </c>
      <c r="C1219">
        <v>1</v>
      </c>
      <c r="D1219">
        <v>0</v>
      </c>
      <c r="E1219">
        <v>1</v>
      </c>
      <c r="F1219">
        <v>0</v>
      </c>
      <c r="G1219">
        <v>110</v>
      </c>
      <c r="H1219">
        <v>230</v>
      </c>
      <c r="I1219">
        <v>47</v>
      </c>
      <c r="J1219" s="19">
        <f t="shared" si="37"/>
        <v>11.83394314273235</v>
      </c>
      <c r="K1219" s="19">
        <f t="shared" si="38"/>
        <v>12</v>
      </c>
      <c r="L1219" s="14" t="str">
        <f>IFERROR(VLOOKUP($K$4:$K$772,TABLAREF!$A$1:$C$4,3,1),"SIN DATO")</f>
        <v>SIN DATO</v>
      </c>
    </row>
    <row r="1220" spans="1:12" x14ac:dyDescent="0.25">
      <c r="A1220" t="s">
        <v>1708</v>
      </c>
      <c r="B1220">
        <v>52</v>
      </c>
      <c r="C1220">
        <v>2</v>
      </c>
      <c r="D1220">
        <v>0</v>
      </c>
      <c r="E1220">
        <v>1</v>
      </c>
      <c r="F1220">
        <v>0</v>
      </c>
      <c r="G1220">
        <v>120</v>
      </c>
      <c r="H1220">
        <v>149</v>
      </c>
      <c r="I1220">
        <v>44</v>
      </c>
      <c r="J1220" s="19">
        <f t="shared" si="37"/>
        <v>7.5550251650723261</v>
      </c>
      <c r="K1220" s="19">
        <f t="shared" si="38"/>
        <v>8</v>
      </c>
      <c r="L1220" s="14" t="str">
        <f>IFERROR(VLOOKUP($K$4:$K$772,TABLAREF!$A$1:$C$4,3,1),"SIN DATO")</f>
        <v>SIN DATO</v>
      </c>
    </row>
    <row r="1221" spans="1:12" x14ac:dyDescent="0.25">
      <c r="A1221" t="s">
        <v>1710</v>
      </c>
      <c r="B1221">
        <v>66</v>
      </c>
      <c r="C1221">
        <v>2</v>
      </c>
      <c r="D1221">
        <v>0</v>
      </c>
      <c r="E1221">
        <v>1</v>
      </c>
      <c r="F1221">
        <v>0</v>
      </c>
      <c r="G1221">
        <v>120</v>
      </c>
      <c r="H1221">
        <v>191</v>
      </c>
      <c r="I1221">
        <v>39</v>
      </c>
      <c r="J1221" s="19">
        <f t="shared" ref="J1221:J1284" si="39">100*(1-EXP(-EXP((LN(10)-(15.5305+(28.4441*(1-C1221))+(-1.4792*LN(B1221))+(0*LN(B1221)*LN(B1221))+(-14.4588*LN(B1221)*(1-C1221))+(1.8515*LN(B1221)*LN(B1221)*(1-C1221))+(-0.9119*LN(G1221))+(-0.2767*D1221)+(-0.7181*LN((H1221* 0.02586)/ (I1221* 0.02586)))+(-0.1759*E1221)+(-0.1999*E1221*(1-C1221))+(-0.5865*F1221)+(0*F1221*C1221)))/(EXP(0.9145)*EXP(-0.2784*(15.5305+(28.4441*(1-C1221))+(-1.4792*LN(B1221))+(0*LN(B1221)*LN(B1221))+(-14.4588*LN(B1221)*(1-C1221))+(1.8515*LN(B1221)*LN(B1221)*(1-C1221))+(-0.9119*LN(G1221))+(-0.2767*D1221)+(-0.7181*LN((H1221* 0.02586)/ (I1221* 0.02586)))+(-0.1759*E1221)+(-0.1999*E1221*(1-C1221))+(-0.5865*F1221)+(0*F1221*C1221)))))))</f>
        <v>24.934739453302392</v>
      </c>
      <c r="K1221" s="19">
        <f t="shared" ref="K1221:K1284" si="40">ROUND(J1221,0)</f>
        <v>25</v>
      </c>
      <c r="L1221" s="14" t="str">
        <f>IFERROR(VLOOKUP($K$4:$K$772,TABLAREF!$A$1:$C$4,3,1),"SIN DATO")</f>
        <v>SIN DATO</v>
      </c>
    </row>
    <row r="1222" spans="1:12" x14ac:dyDescent="0.25">
      <c r="A1222" t="s">
        <v>1712</v>
      </c>
      <c r="B1222">
        <v>65</v>
      </c>
      <c r="C1222">
        <v>1</v>
      </c>
      <c r="D1222">
        <v>0</v>
      </c>
      <c r="E1222">
        <v>1</v>
      </c>
      <c r="F1222">
        <v>0</v>
      </c>
      <c r="G1222">
        <v>120</v>
      </c>
      <c r="H1222">
        <v>187</v>
      </c>
      <c r="I1222">
        <v>32</v>
      </c>
      <c r="J1222" s="19">
        <f t="shared" si="39"/>
        <v>23.08154093132595</v>
      </c>
      <c r="K1222" s="19">
        <f t="shared" si="40"/>
        <v>23</v>
      </c>
      <c r="L1222" s="14" t="str">
        <f>IFERROR(VLOOKUP($K$4:$K$772,TABLAREF!$A$1:$C$4,3,1),"SIN DATO")</f>
        <v>SIN DATO</v>
      </c>
    </row>
    <row r="1223" spans="1:12" x14ac:dyDescent="0.25">
      <c r="A1223" t="s">
        <v>1713</v>
      </c>
      <c r="B1223">
        <v>72</v>
      </c>
      <c r="C1223">
        <v>2</v>
      </c>
      <c r="D1223">
        <v>0</v>
      </c>
      <c r="E1223">
        <v>1</v>
      </c>
      <c r="F1223">
        <v>0</v>
      </c>
      <c r="J1223" s="19" t="e">
        <f t="shared" si="39"/>
        <v>#NUM!</v>
      </c>
      <c r="K1223" s="19" t="e">
        <f t="shared" si="40"/>
        <v>#NUM!</v>
      </c>
      <c r="L1223" s="14" t="str">
        <f>IFERROR(VLOOKUP($K$4:$K$772,TABLAREF!$A$1:$C$4,3,1),"SIN DATO")</f>
        <v>SIN DATO</v>
      </c>
    </row>
    <row r="1224" spans="1:12" x14ac:dyDescent="0.25">
      <c r="A1224" t="s">
        <v>1714</v>
      </c>
      <c r="B1224">
        <v>59</v>
      </c>
      <c r="C1224">
        <v>2</v>
      </c>
      <c r="D1224">
        <v>0</v>
      </c>
      <c r="E1224">
        <v>1</v>
      </c>
      <c r="F1224">
        <v>0</v>
      </c>
      <c r="G1224">
        <v>120</v>
      </c>
      <c r="H1224">
        <v>132</v>
      </c>
      <c r="I1224">
        <v>37</v>
      </c>
      <c r="J1224" s="19">
        <f t="shared" si="39"/>
        <v>12.396341105105058</v>
      </c>
      <c r="K1224" s="19">
        <f t="shared" si="40"/>
        <v>12</v>
      </c>
      <c r="L1224" s="14" t="str">
        <f>IFERROR(VLOOKUP($K$4:$K$772,TABLAREF!$A$1:$C$4,3,1),"SIN DATO")</f>
        <v>SIN DATO</v>
      </c>
    </row>
    <row r="1225" spans="1:12" x14ac:dyDescent="0.25">
      <c r="A1225" t="s">
        <v>1715</v>
      </c>
      <c r="B1225">
        <v>50</v>
      </c>
      <c r="C1225">
        <v>2</v>
      </c>
      <c r="D1225">
        <v>0</v>
      </c>
      <c r="E1225">
        <v>1</v>
      </c>
      <c r="F1225">
        <v>0</v>
      </c>
      <c r="G1225">
        <v>140</v>
      </c>
      <c r="H1225">
        <v>148</v>
      </c>
      <c r="I1225">
        <v>35</v>
      </c>
      <c r="J1225" s="19">
        <f t="shared" si="39"/>
        <v>11.641373994208415</v>
      </c>
      <c r="K1225" s="19">
        <f t="shared" si="40"/>
        <v>12</v>
      </c>
      <c r="L1225" s="14" t="str">
        <f>IFERROR(VLOOKUP($K$4:$K$772,TABLAREF!$A$1:$C$4,3,1),"SIN DATO")</f>
        <v>SIN DATO</v>
      </c>
    </row>
    <row r="1226" spans="1:12" x14ac:dyDescent="0.25">
      <c r="A1226" t="s">
        <v>1716</v>
      </c>
      <c r="B1226">
        <v>57</v>
      </c>
      <c r="C1226">
        <v>2</v>
      </c>
      <c r="D1226">
        <v>0</v>
      </c>
      <c r="E1226">
        <v>1</v>
      </c>
      <c r="F1226">
        <v>0</v>
      </c>
      <c r="G1226">
        <v>130</v>
      </c>
      <c r="H1226">
        <v>128</v>
      </c>
      <c r="I1226">
        <v>38</v>
      </c>
      <c r="J1226" s="19">
        <f t="shared" si="39"/>
        <v>11.607996233668915</v>
      </c>
      <c r="K1226" s="19">
        <f t="shared" si="40"/>
        <v>12</v>
      </c>
      <c r="L1226" s="14" t="str">
        <f>IFERROR(VLOOKUP($K$4:$K$772,TABLAREF!$A$1:$C$4,3,1),"SIN DATO")</f>
        <v>SIN DATO</v>
      </c>
    </row>
    <row r="1227" spans="1:12" x14ac:dyDescent="0.25">
      <c r="A1227" t="s">
        <v>1717</v>
      </c>
      <c r="B1227">
        <v>55</v>
      </c>
      <c r="C1227">
        <v>2</v>
      </c>
      <c r="D1227">
        <v>0</v>
      </c>
      <c r="E1227">
        <v>1</v>
      </c>
      <c r="F1227">
        <v>0</v>
      </c>
      <c r="G1227">
        <v>110</v>
      </c>
      <c r="H1227">
        <v>218</v>
      </c>
      <c r="I1227">
        <v>37</v>
      </c>
      <c r="J1227" s="19">
        <f t="shared" si="39"/>
        <v>15.520116682037877</v>
      </c>
      <c r="K1227" s="19">
        <f t="shared" si="40"/>
        <v>16</v>
      </c>
      <c r="L1227" s="14" t="str">
        <f>IFERROR(VLOOKUP($K$4:$K$772,TABLAREF!$A$1:$C$4,3,1),"SIN DATO")</f>
        <v>SIN DATO</v>
      </c>
    </row>
    <row r="1228" spans="1:12" x14ac:dyDescent="0.25">
      <c r="A1228" t="s">
        <v>1718</v>
      </c>
      <c r="B1228">
        <v>49</v>
      </c>
      <c r="C1228">
        <v>1</v>
      </c>
      <c r="D1228">
        <v>0</v>
      </c>
      <c r="E1228">
        <v>1</v>
      </c>
      <c r="F1228">
        <v>0</v>
      </c>
      <c r="J1228" s="19" t="e">
        <f t="shared" si="39"/>
        <v>#NUM!</v>
      </c>
      <c r="K1228" s="19" t="e">
        <f t="shared" si="40"/>
        <v>#NUM!</v>
      </c>
      <c r="L1228" s="14" t="str">
        <f>IFERROR(VLOOKUP($K$4:$K$772,TABLAREF!$A$1:$C$4,3,1),"SIN DATO")</f>
        <v>SIN DATO</v>
      </c>
    </row>
    <row r="1229" spans="1:12" x14ac:dyDescent="0.25">
      <c r="A1229" t="s">
        <v>1719</v>
      </c>
      <c r="B1229">
        <v>50</v>
      </c>
      <c r="C1229">
        <v>2</v>
      </c>
      <c r="D1229">
        <v>0</v>
      </c>
      <c r="E1229">
        <v>1</v>
      </c>
      <c r="F1229">
        <v>0</v>
      </c>
      <c r="G1229">
        <v>130</v>
      </c>
      <c r="H1229">
        <v>139</v>
      </c>
      <c r="I1229">
        <v>40</v>
      </c>
      <c r="J1229" s="19">
        <f t="shared" si="39"/>
        <v>7.9974533911676531</v>
      </c>
      <c r="K1229" s="19">
        <f t="shared" si="40"/>
        <v>8</v>
      </c>
      <c r="L1229" s="14" t="str">
        <f>IFERROR(VLOOKUP($K$4:$K$772,TABLAREF!$A$1:$C$4,3,1),"SIN DATO")</f>
        <v>SIN DATO</v>
      </c>
    </row>
    <row r="1230" spans="1:12" x14ac:dyDescent="0.25">
      <c r="A1230" t="s">
        <v>1720</v>
      </c>
      <c r="B1230">
        <v>69</v>
      </c>
      <c r="C1230">
        <v>2</v>
      </c>
      <c r="D1230">
        <v>0</v>
      </c>
      <c r="E1230">
        <v>1</v>
      </c>
      <c r="F1230">
        <v>0</v>
      </c>
      <c r="G1230">
        <v>110</v>
      </c>
      <c r="H1230">
        <v>220</v>
      </c>
      <c r="I1230">
        <v>42</v>
      </c>
      <c r="J1230" s="19">
        <f t="shared" si="39"/>
        <v>27.567551741098729</v>
      </c>
      <c r="K1230" s="19">
        <f t="shared" si="40"/>
        <v>28</v>
      </c>
      <c r="L1230" s="14" t="str">
        <f>IFERROR(VLOOKUP($K$4:$K$772,TABLAREF!$A$1:$C$4,3,1),"SIN DATO")</f>
        <v>SIN DATO</v>
      </c>
    </row>
    <row r="1231" spans="1:12" x14ac:dyDescent="0.25">
      <c r="A1231" t="s">
        <v>1721</v>
      </c>
      <c r="B1231">
        <v>57</v>
      </c>
      <c r="C1231">
        <v>2</v>
      </c>
      <c r="D1231">
        <v>0</v>
      </c>
      <c r="E1231">
        <v>1</v>
      </c>
      <c r="F1231">
        <v>0</v>
      </c>
      <c r="G1231">
        <v>130</v>
      </c>
      <c r="H1231">
        <v>139</v>
      </c>
      <c r="I1231">
        <v>43</v>
      </c>
      <c r="J1231" s="19">
        <f t="shared" si="39"/>
        <v>11.035008701116167</v>
      </c>
      <c r="K1231" s="19">
        <f t="shared" si="40"/>
        <v>11</v>
      </c>
      <c r="L1231" s="14" t="str">
        <f>IFERROR(VLOOKUP($K$4:$K$772,TABLAREF!$A$1:$C$4,3,1),"SIN DATO")</f>
        <v>SIN DATO</v>
      </c>
    </row>
    <row r="1232" spans="1:12" x14ac:dyDescent="0.25">
      <c r="A1232" t="s">
        <v>1722</v>
      </c>
      <c r="B1232">
        <v>78</v>
      </c>
      <c r="C1232">
        <v>1</v>
      </c>
      <c r="D1232">
        <v>0</v>
      </c>
      <c r="E1232">
        <v>1</v>
      </c>
      <c r="F1232">
        <v>0</v>
      </c>
      <c r="G1232">
        <v>120</v>
      </c>
      <c r="J1232" s="19" t="e">
        <f t="shared" si="39"/>
        <v>#DIV/0!</v>
      </c>
      <c r="K1232" s="19" t="e">
        <f t="shared" si="40"/>
        <v>#DIV/0!</v>
      </c>
      <c r="L1232" s="14" t="str">
        <f>IFERROR(VLOOKUP($K$4:$K$772,TABLAREF!$A$1:$C$4,3,1),"SIN DATO")</f>
        <v>SIN DATO</v>
      </c>
    </row>
    <row r="1233" spans="1:12" x14ac:dyDescent="0.25">
      <c r="A1233" t="s">
        <v>1723</v>
      </c>
      <c r="B1233">
        <v>66</v>
      </c>
      <c r="C1233">
        <v>1</v>
      </c>
      <c r="D1233">
        <v>0</v>
      </c>
      <c r="E1233">
        <v>1</v>
      </c>
      <c r="F1233">
        <v>0</v>
      </c>
      <c r="J1233" s="19" t="e">
        <f t="shared" si="39"/>
        <v>#NUM!</v>
      </c>
      <c r="K1233" s="19" t="e">
        <f t="shared" si="40"/>
        <v>#NUM!</v>
      </c>
      <c r="L1233" s="14" t="str">
        <f>IFERROR(VLOOKUP($K$4:$K$772,TABLAREF!$A$1:$C$4,3,1),"SIN DATO")</f>
        <v>SIN DATO</v>
      </c>
    </row>
    <row r="1234" spans="1:12" x14ac:dyDescent="0.25">
      <c r="A1234" t="s">
        <v>1724</v>
      </c>
      <c r="B1234">
        <v>61</v>
      </c>
      <c r="C1234">
        <v>1</v>
      </c>
      <c r="D1234">
        <v>0</v>
      </c>
      <c r="E1234">
        <v>1</v>
      </c>
      <c r="F1234">
        <v>0</v>
      </c>
      <c r="G1234">
        <v>130</v>
      </c>
      <c r="H1234">
        <v>190</v>
      </c>
      <c r="I1234">
        <v>38</v>
      </c>
      <c r="J1234" s="19">
        <f t="shared" si="39"/>
        <v>19.354861943998912</v>
      </c>
      <c r="K1234" s="19">
        <f t="shared" si="40"/>
        <v>19</v>
      </c>
      <c r="L1234" s="14" t="str">
        <f>IFERROR(VLOOKUP($K$4:$K$772,TABLAREF!$A$1:$C$4,3,1),"SIN DATO")</f>
        <v>SIN DATO</v>
      </c>
    </row>
    <row r="1235" spans="1:12" x14ac:dyDescent="0.25">
      <c r="A1235" t="s">
        <v>1725</v>
      </c>
      <c r="B1235">
        <v>55</v>
      </c>
      <c r="C1235">
        <v>2</v>
      </c>
      <c r="D1235">
        <v>0</v>
      </c>
      <c r="E1235">
        <v>1</v>
      </c>
      <c r="F1235">
        <v>0</v>
      </c>
      <c r="J1235" s="19" t="e">
        <f t="shared" si="39"/>
        <v>#NUM!</v>
      </c>
      <c r="K1235" s="19" t="e">
        <f t="shared" si="40"/>
        <v>#NUM!</v>
      </c>
      <c r="L1235" s="14" t="str">
        <f>IFERROR(VLOOKUP($K$4:$K$772,TABLAREF!$A$1:$C$4,3,1),"SIN DATO")</f>
        <v>SIN DATO</v>
      </c>
    </row>
    <row r="1236" spans="1:12" x14ac:dyDescent="0.25">
      <c r="A1236" t="s">
        <v>1726</v>
      </c>
      <c r="B1236">
        <v>50</v>
      </c>
      <c r="C1236">
        <v>2</v>
      </c>
      <c r="D1236">
        <v>0</v>
      </c>
      <c r="E1236">
        <v>1</v>
      </c>
      <c r="F1236">
        <v>0</v>
      </c>
      <c r="G1236">
        <v>120</v>
      </c>
      <c r="H1236">
        <v>200</v>
      </c>
      <c r="I1236">
        <v>41</v>
      </c>
      <c r="J1236" s="19">
        <f t="shared" si="39"/>
        <v>10.907625264673326</v>
      </c>
      <c r="K1236" s="19">
        <f t="shared" si="40"/>
        <v>11</v>
      </c>
      <c r="L1236" s="14" t="str">
        <f>IFERROR(VLOOKUP($K$4:$K$772,TABLAREF!$A$1:$C$4,3,1),"SIN DATO")</f>
        <v>SIN DATO</v>
      </c>
    </row>
    <row r="1237" spans="1:12" x14ac:dyDescent="0.25">
      <c r="A1237" t="s">
        <v>1727</v>
      </c>
      <c r="B1237">
        <v>64</v>
      </c>
      <c r="C1237">
        <v>2</v>
      </c>
      <c r="D1237">
        <v>0</v>
      </c>
      <c r="E1237">
        <v>1</v>
      </c>
      <c r="F1237">
        <v>0</v>
      </c>
      <c r="J1237" s="19" t="e">
        <f t="shared" si="39"/>
        <v>#NUM!</v>
      </c>
      <c r="K1237" s="19" t="e">
        <f t="shared" si="40"/>
        <v>#NUM!</v>
      </c>
      <c r="L1237" s="14" t="str">
        <f>IFERROR(VLOOKUP($K$4:$K$772,TABLAREF!$A$1:$C$4,3,1),"SIN DATO")</f>
        <v>SIN DATO</v>
      </c>
    </row>
    <row r="1238" spans="1:12" x14ac:dyDescent="0.25">
      <c r="A1238" t="s">
        <v>1728</v>
      </c>
      <c r="B1238">
        <v>67</v>
      </c>
      <c r="C1238">
        <v>2</v>
      </c>
      <c r="D1238">
        <v>0</v>
      </c>
      <c r="E1238">
        <v>1</v>
      </c>
      <c r="F1238">
        <v>0</v>
      </c>
      <c r="G1238">
        <v>120</v>
      </c>
      <c r="H1238">
        <v>226</v>
      </c>
      <c r="I1238">
        <v>41</v>
      </c>
      <c r="J1238" s="19">
        <f t="shared" si="39"/>
        <v>28.778516345162398</v>
      </c>
      <c r="K1238" s="19">
        <f t="shared" si="40"/>
        <v>29</v>
      </c>
      <c r="L1238" s="14" t="str">
        <f>IFERROR(VLOOKUP($K$4:$K$772,TABLAREF!$A$1:$C$4,3,1),"SIN DATO")</f>
        <v>SIN DATO</v>
      </c>
    </row>
    <row r="1239" spans="1:12" x14ac:dyDescent="0.25">
      <c r="A1239" t="s">
        <v>1729</v>
      </c>
      <c r="B1239">
        <v>70</v>
      </c>
      <c r="C1239">
        <v>1</v>
      </c>
      <c r="D1239">
        <v>0</v>
      </c>
      <c r="E1239">
        <v>1</v>
      </c>
      <c r="F1239">
        <v>0</v>
      </c>
      <c r="G1239">
        <v>140</v>
      </c>
      <c r="H1239">
        <v>144</v>
      </c>
      <c r="I1239">
        <v>410</v>
      </c>
      <c r="J1239" s="19">
        <f t="shared" si="39"/>
        <v>0.49679124164815347</v>
      </c>
      <c r="K1239" s="19">
        <f t="shared" si="40"/>
        <v>0</v>
      </c>
      <c r="L1239" s="14" t="str">
        <f>IFERROR(VLOOKUP($K$4:$K$772,TABLAREF!$A$1:$C$4,3,1),"SIN DATO")</f>
        <v>SIN DATO</v>
      </c>
    </row>
    <row r="1240" spans="1:12" x14ac:dyDescent="0.25">
      <c r="A1240" t="s">
        <v>1730</v>
      </c>
      <c r="B1240">
        <v>48</v>
      </c>
      <c r="C1240">
        <v>1</v>
      </c>
      <c r="D1240">
        <v>0</v>
      </c>
      <c r="E1240">
        <v>1</v>
      </c>
      <c r="F1240">
        <v>0</v>
      </c>
      <c r="J1240" s="19" t="e">
        <f t="shared" si="39"/>
        <v>#NUM!</v>
      </c>
      <c r="K1240" s="19" t="e">
        <f t="shared" si="40"/>
        <v>#NUM!</v>
      </c>
      <c r="L1240" s="14" t="str">
        <f>IFERROR(VLOOKUP($K$4:$K$772,TABLAREF!$A$1:$C$4,3,1),"SIN DATO")</f>
        <v>SIN DATO</v>
      </c>
    </row>
    <row r="1241" spans="1:12" x14ac:dyDescent="0.25">
      <c r="A1241" t="s">
        <v>1731</v>
      </c>
      <c r="B1241">
        <v>59</v>
      </c>
      <c r="C1241">
        <v>2</v>
      </c>
      <c r="D1241">
        <v>0</v>
      </c>
      <c r="E1241">
        <v>1</v>
      </c>
      <c r="F1241">
        <v>0</v>
      </c>
      <c r="G1241">
        <v>130</v>
      </c>
      <c r="H1241">
        <v>186</v>
      </c>
      <c r="I1241">
        <v>39</v>
      </c>
      <c r="J1241" s="19">
        <f t="shared" si="39"/>
        <v>19.042159888002843</v>
      </c>
      <c r="K1241" s="19">
        <f t="shared" si="40"/>
        <v>19</v>
      </c>
      <c r="L1241" s="14" t="str">
        <f>IFERROR(VLOOKUP($K$4:$K$772,TABLAREF!$A$1:$C$4,3,1),"SIN DATO")</f>
        <v>SIN DATO</v>
      </c>
    </row>
    <row r="1242" spans="1:12" x14ac:dyDescent="0.25">
      <c r="A1242" t="s">
        <v>1732</v>
      </c>
      <c r="B1242">
        <v>65</v>
      </c>
      <c r="C1242">
        <v>1</v>
      </c>
      <c r="D1242">
        <v>0</v>
      </c>
      <c r="E1242">
        <v>1</v>
      </c>
      <c r="F1242">
        <v>0</v>
      </c>
      <c r="G1242">
        <v>160</v>
      </c>
      <c r="J1242" s="19" t="e">
        <f t="shared" si="39"/>
        <v>#DIV/0!</v>
      </c>
      <c r="K1242" s="19" t="e">
        <f t="shared" si="40"/>
        <v>#DIV/0!</v>
      </c>
      <c r="L1242" s="14" t="str">
        <f>IFERROR(VLOOKUP($K$4:$K$772,TABLAREF!$A$1:$C$4,3,1),"SIN DATO")</f>
        <v>SIN DATO</v>
      </c>
    </row>
    <row r="1243" spans="1:12" x14ac:dyDescent="0.25">
      <c r="A1243" t="s">
        <v>1733</v>
      </c>
      <c r="B1243">
        <v>49</v>
      </c>
      <c r="C1243">
        <v>2</v>
      </c>
      <c r="D1243">
        <v>0</v>
      </c>
      <c r="E1243">
        <v>1</v>
      </c>
      <c r="F1243">
        <v>0</v>
      </c>
      <c r="J1243" s="19" t="e">
        <f t="shared" si="39"/>
        <v>#NUM!</v>
      </c>
      <c r="K1243" s="19" t="e">
        <f t="shared" si="40"/>
        <v>#NUM!</v>
      </c>
      <c r="L1243" s="14" t="str">
        <f>IFERROR(VLOOKUP($K$4:$K$772,TABLAREF!$A$1:$C$4,3,1),"SIN DATO")</f>
        <v>SIN DATO</v>
      </c>
    </row>
    <row r="1244" spans="1:12" x14ac:dyDescent="0.25">
      <c r="A1244" t="s">
        <v>1734</v>
      </c>
      <c r="B1244">
        <v>38</v>
      </c>
      <c r="C1244">
        <v>1</v>
      </c>
      <c r="D1244">
        <v>0</v>
      </c>
      <c r="E1244">
        <v>1</v>
      </c>
      <c r="F1244">
        <v>0</v>
      </c>
      <c r="G1244">
        <v>120</v>
      </c>
      <c r="H1244">
        <v>192</v>
      </c>
      <c r="I1244">
        <v>37</v>
      </c>
      <c r="J1244" s="19">
        <f t="shared" si="39"/>
        <v>5.2660138685795888</v>
      </c>
      <c r="K1244" s="19">
        <f t="shared" si="40"/>
        <v>5</v>
      </c>
      <c r="L1244" s="14" t="str">
        <f>IFERROR(VLOOKUP($K$4:$K$772,TABLAREF!$A$1:$C$4,3,1),"SIN DATO")</f>
        <v>SIN DATO</v>
      </c>
    </row>
    <row r="1245" spans="1:12" x14ac:dyDescent="0.25">
      <c r="A1245" t="s">
        <v>1735</v>
      </c>
      <c r="B1245">
        <v>64</v>
      </c>
      <c r="C1245">
        <v>1</v>
      </c>
      <c r="D1245">
        <v>0</v>
      </c>
      <c r="E1245">
        <v>1</v>
      </c>
      <c r="F1245">
        <v>0</v>
      </c>
      <c r="G1245">
        <v>120</v>
      </c>
      <c r="H1245">
        <v>184</v>
      </c>
      <c r="I1245">
        <v>35.299999999999997</v>
      </c>
      <c r="J1245" s="19">
        <f t="shared" si="39"/>
        <v>20.109890412579389</v>
      </c>
      <c r="K1245" s="19">
        <f t="shared" si="40"/>
        <v>20</v>
      </c>
      <c r="L1245" s="14" t="str">
        <f>IFERROR(VLOOKUP($K$4:$K$772,TABLAREF!$A$1:$C$4,3,1),"SIN DATO")</f>
        <v>SIN DATO</v>
      </c>
    </row>
    <row r="1246" spans="1:12" x14ac:dyDescent="0.25">
      <c r="A1246" t="s">
        <v>1736</v>
      </c>
      <c r="B1246">
        <v>54</v>
      </c>
      <c r="C1246">
        <v>2</v>
      </c>
      <c r="D1246">
        <v>0</v>
      </c>
      <c r="E1246">
        <v>1</v>
      </c>
      <c r="F1246">
        <v>0</v>
      </c>
      <c r="G1246">
        <v>120</v>
      </c>
      <c r="H1246">
        <v>200</v>
      </c>
      <c r="I1246">
        <v>40</v>
      </c>
      <c r="J1246" s="19">
        <f t="shared" si="39"/>
        <v>13.872882857874325</v>
      </c>
      <c r="K1246" s="19">
        <f t="shared" si="40"/>
        <v>14</v>
      </c>
      <c r="L1246" s="14" t="str">
        <f>IFERROR(VLOOKUP($K$4:$K$772,TABLAREF!$A$1:$C$4,3,1),"SIN DATO")</f>
        <v>SIN DATO</v>
      </c>
    </row>
    <row r="1247" spans="1:12" x14ac:dyDescent="0.25">
      <c r="A1247" t="s">
        <v>1737</v>
      </c>
      <c r="B1247">
        <v>71</v>
      </c>
      <c r="C1247">
        <v>2</v>
      </c>
      <c r="D1247">
        <v>0</v>
      </c>
      <c r="E1247">
        <v>1</v>
      </c>
      <c r="F1247">
        <v>0</v>
      </c>
      <c r="J1247" s="19" t="e">
        <f t="shared" si="39"/>
        <v>#NUM!</v>
      </c>
      <c r="K1247" s="19" t="e">
        <f t="shared" si="40"/>
        <v>#NUM!</v>
      </c>
      <c r="L1247" s="14" t="str">
        <f>IFERROR(VLOOKUP($K$4:$K$772,TABLAREF!$A$1:$C$4,3,1),"SIN DATO")</f>
        <v>SIN DATO</v>
      </c>
    </row>
    <row r="1248" spans="1:12" x14ac:dyDescent="0.25">
      <c r="A1248" t="s">
        <v>1738</v>
      </c>
      <c r="B1248">
        <v>75</v>
      </c>
      <c r="C1248">
        <v>2</v>
      </c>
      <c r="D1248">
        <v>0</v>
      </c>
      <c r="E1248">
        <v>1</v>
      </c>
      <c r="F1248">
        <v>0</v>
      </c>
      <c r="G1248">
        <v>120</v>
      </c>
      <c r="H1248">
        <v>260</v>
      </c>
      <c r="I1248">
        <v>42</v>
      </c>
      <c r="J1248" s="19">
        <f t="shared" si="39"/>
        <v>42.163975367149519</v>
      </c>
      <c r="K1248" s="19">
        <f t="shared" si="40"/>
        <v>42</v>
      </c>
      <c r="L1248" s="14" t="str">
        <f>IFERROR(VLOOKUP($K$4:$K$772,TABLAREF!$A$1:$C$4,3,1),"SIN DATO")</f>
        <v>SIN DATO</v>
      </c>
    </row>
    <row r="1249" spans="1:12" x14ac:dyDescent="0.25">
      <c r="A1249" t="s">
        <v>1739</v>
      </c>
      <c r="B1249">
        <v>58</v>
      </c>
      <c r="C1249">
        <v>1</v>
      </c>
      <c r="D1249">
        <v>0</v>
      </c>
      <c r="E1249">
        <v>1</v>
      </c>
      <c r="F1249">
        <v>0</v>
      </c>
      <c r="G1249">
        <v>160</v>
      </c>
      <c r="H1249">
        <v>160</v>
      </c>
      <c r="I1249">
        <v>47</v>
      </c>
      <c r="J1249" s="19">
        <f t="shared" si="39"/>
        <v>15.299672417549726</v>
      </c>
      <c r="K1249" s="19">
        <f t="shared" si="40"/>
        <v>15</v>
      </c>
      <c r="L1249" s="14" t="str">
        <f>IFERROR(VLOOKUP($K$4:$K$772,TABLAREF!$A$1:$C$4,3,1),"SIN DATO")</f>
        <v>SIN DATO</v>
      </c>
    </row>
    <row r="1250" spans="1:12" x14ac:dyDescent="0.25">
      <c r="A1250" t="s">
        <v>1740</v>
      </c>
      <c r="B1250">
        <v>66</v>
      </c>
      <c r="C1250">
        <v>2</v>
      </c>
      <c r="D1250">
        <v>0</v>
      </c>
      <c r="E1250">
        <v>1</v>
      </c>
      <c r="F1250">
        <v>0</v>
      </c>
      <c r="G1250">
        <v>120</v>
      </c>
      <c r="H1250">
        <v>236</v>
      </c>
      <c r="I1250">
        <v>59</v>
      </c>
      <c r="J1250" s="19">
        <f t="shared" si="39"/>
        <v>20.714969073785618</v>
      </c>
      <c r="K1250" s="19">
        <f t="shared" si="40"/>
        <v>21</v>
      </c>
      <c r="L1250" s="14" t="str">
        <f>IFERROR(VLOOKUP($K$4:$K$772,TABLAREF!$A$1:$C$4,3,1),"SIN DATO")</f>
        <v>SIN DATO</v>
      </c>
    </row>
    <row r="1251" spans="1:12" x14ac:dyDescent="0.25">
      <c r="A1251" t="s">
        <v>1741</v>
      </c>
      <c r="B1251">
        <v>61</v>
      </c>
      <c r="C1251">
        <v>2</v>
      </c>
      <c r="D1251">
        <v>0</v>
      </c>
      <c r="E1251">
        <v>1</v>
      </c>
      <c r="F1251">
        <v>0</v>
      </c>
      <c r="G1251">
        <v>140</v>
      </c>
      <c r="H1251">
        <v>184</v>
      </c>
      <c r="I1251">
        <v>41</v>
      </c>
      <c r="J1251" s="19">
        <f t="shared" si="39"/>
        <v>21.697417265877693</v>
      </c>
      <c r="K1251" s="19">
        <f t="shared" si="40"/>
        <v>22</v>
      </c>
      <c r="L1251" s="14" t="str">
        <f>IFERROR(VLOOKUP($K$4:$K$772,TABLAREF!$A$1:$C$4,3,1),"SIN DATO")</f>
        <v>SIN DATO</v>
      </c>
    </row>
    <row r="1252" spans="1:12" x14ac:dyDescent="0.25">
      <c r="A1252" t="s">
        <v>1742</v>
      </c>
      <c r="B1252">
        <v>49</v>
      </c>
      <c r="C1252">
        <v>1</v>
      </c>
      <c r="D1252">
        <v>0</v>
      </c>
      <c r="E1252">
        <v>1</v>
      </c>
      <c r="F1252">
        <v>0</v>
      </c>
      <c r="J1252" s="19" t="e">
        <f t="shared" si="39"/>
        <v>#NUM!</v>
      </c>
      <c r="K1252" s="19" t="e">
        <f t="shared" si="40"/>
        <v>#NUM!</v>
      </c>
      <c r="L1252" s="14" t="str">
        <f>IFERROR(VLOOKUP($K$4:$K$772,TABLAREF!$A$1:$C$4,3,1),"SIN DATO")</f>
        <v>SIN DATO</v>
      </c>
    </row>
    <row r="1253" spans="1:12" x14ac:dyDescent="0.25">
      <c r="A1253" t="s">
        <v>1743</v>
      </c>
      <c r="B1253">
        <v>61</v>
      </c>
      <c r="C1253">
        <v>2</v>
      </c>
      <c r="D1253">
        <v>0</v>
      </c>
      <c r="E1253">
        <v>1</v>
      </c>
      <c r="F1253">
        <v>0</v>
      </c>
      <c r="G1253">
        <v>120</v>
      </c>
      <c r="H1253">
        <v>333</v>
      </c>
      <c r="I1253">
        <v>36</v>
      </c>
      <c r="J1253" s="19">
        <f t="shared" si="39"/>
        <v>33.524719079077528</v>
      </c>
      <c r="K1253" s="19">
        <f t="shared" si="40"/>
        <v>34</v>
      </c>
      <c r="L1253" s="14" t="str">
        <f>IFERROR(VLOOKUP($K$4:$K$772,TABLAREF!$A$1:$C$4,3,1),"SIN DATO")</f>
        <v>SIN DATO</v>
      </c>
    </row>
    <row r="1254" spans="1:12" x14ac:dyDescent="0.25">
      <c r="A1254" t="s">
        <v>1744</v>
      </c>
      <c r="B1254">
        <v>62</v>
      </c>
      <c r="C1254">
        <v>2</v>
      </c>
      <c r="D1254">
        <v>0</v>
      </c>
      <c r="E1254">
        <v>1</v>
      </c>
      <c r="F1254">
        <v>0</v>
      </c>
      <c r="G1254">
        <v>100</v>
      </c>
      <c r="H1254">
        <v>227</v>
      </c>
      <c r="I1254">
        <v>39</v>
      </c>
      <c r="J1254" s="19">
        <f t="shared" si="39"/>
        <v>19.401712321288024</v>
      </c>
      <c r="K1254" s="19">
        <f t="shared" si="40"/>
        <v>19</v>
      </c>
      <c r="L1254" s="14" t="str">
        <f>IFERROR(VLOOKUP($K$4:$K$772,TABLAREF!$A$1:$C$4,3,1),"SIN DATO")</f>
        <v>SIN DATO</v>
      </c>
    </row>
    <row r="1255" spans="1:12" x14ac:dyDescent="0.25">
      <c r="A1255" t="s">
        <v>1745</v>
      </c>
      <c r="B1255">
        <v>66</v>
      </c>
      <c r="C1255">
        <v>1</v>
      </c>
      <c r="D1255">
        <v>0</v>
      </c>
      <c r="E1255">
        <v>1</v>
      </c>
      <c r="F1255">
        <v>0</v>
      </c>
      <c r="G1255">
        <v>130</v>
      </c>
      <c r="H1255">
        <v>130</v>
      </c>
      <c r="I1255">
        <v>28</v>
      </c>
      <c r="J1255" s="19">
        <f t="shared" si="39"/>
        <v>21.089223569979222</v>
      </c>
      <c r="K1255" s="19">
        <f t="shared" si="40"/>
        <v>21</v>
      </c>
      <c r="L1255" s="14" t="str">
        <f>IFERROR(VLOOKUP($K$4:$K$772,TABLAREF!$A$1:$C$4,3,1),"SIN DATO")</f>
        <v>SIN DATO</v>
      </c>
    </row>
    <row r="1256" spans="1:12" x14ac:dyDescent="0.25">
      <c r="A1256" t="s">
        <v>1747</v>
      </c>
      <c r="B1256">
        <v>72</v>
      </c>
      <c r="C1256">
        <v>2</v>
      </c>
      <c r="D1256">
        <v>0</v>
      </c>
      <c r="E1256">
        <v>1</v>
      </c>
      <c r="F1256">
        <v>0</v>
      </c>
      <c r="G1256">
        <v>130</v>
      </c>
      <c r="H1256">
        <v>238</v>
      </c>
      <c r="I1256">
        <v>35</v>
      </c>
      <c r="J1256" s="19">
        <f t="shared" si="39"/>
        <v>42.873426835070674</v>
      </c>
      <c r="K1256" s="19">
        <f t="shared" si="40"/>
        <v>43</v>
      </c>
      <c r="L1256" s="14" t="str">
        <f>IFERROR(VLOOKUP($K$4:$K$772,TABLAREF!$A$1:$C$4,3,1),"SIN DATO")</f>
        <v>SIN DATO</v>
      </c>
    </row>
    <row r="1257" spans="1:12" x14ac:dyDescent="0.25">
      <c r="A1257" t="s">
        <v>1748</v>
      </c>
      <c r="B1257">
        <v>58</v>
      </c>
      <c r="C1257">
        <v>1</v>
      </c>
      <c r="D1257">
        <v>0</v>
      </c>
      <c r="E1257">
        <v>1</v>
      </c>
      <c r="F1257">
        <v>0</v>
      </c>
      <c r="J1257" s="19" t="e">
        <f t="shared" si="39"/>
        <v>#NUM!</v>
      </c>
      <c r="K1257" s="19" t="e">
        <f t="shared" si="40"/>
        <v>#NUM!</v>
      </c>
      <c r="L1257" s="14" t="str">
        <f>IFERROR(VLOOKUP($K$4:$K$772,TABLAREF!$A$1:$C$4,3,1),"SIN DATO")</f>
        <v>SIN DATO</v>
      </c>
    </row>
    <row r="1258" spans="1:12" x14ac:dyDescent="0.25">
      <c r="A1258" t="s">
        <v>1749</v>
      </c>
      <c r="B1258">
        <v>77</v>
      </c>
      <c r="C1258">
        <v>1</v>
      </c>
      <c r="D1258">
        <v>0</v>
      </c>
      <c r="E1258">
        <v>1</v>
      </c>
      <c r="F1258">
        <v>0</v>
      </c>
      <c r="J1258" s="19" t="e">
        <f t="shared" si="39"/>
        <v>#NUM!</v>
      </c>
      <c r="K1258" s="19" t="e">
        <f t="shared" si="40"/>
        <v>#NUM!</v>
      </c>
      <c r="L1258" s="14" t="str">
        <f>IFERROR(VLOOKUP($K$4:$K$772,TABLAREF!$A$1:$C$4,3,1),"SIN DATO")</f>
        <v>SIN DATO</v>
      </c>
    </row>
    <row r="1259" spans="1:12" x14ac:dyDescent="0.25">
      <c r="A1259" t="s">
        <v>1750</v>
      </c>
      <c r="B1259">
        <v>59</v>
      </c>
      <c r="C1259">
        <v>2</v>
      </c>
      <c r="D1259">
        <v>0</v>
      </c>
      <c r="E1259">
        <v>1</v>
      </c>
      <c r="F1259">
        <v>0</v>
      </c>
      <c r="G1259">
        <v>130</v>
      </c>
      <c r="J1259" s="19" t="e">
        <f t="shared" si="39"/>
        <v>#DIV/0!</v>
      </c>
      <c r="K1259" s="19" t="e">
        <f t="shared" si="40"/>
        <v>#DIV/0!</v>
      </c>
      <c r="L1259" s="14" t="str">
        <f>IFERROR(VLOOKUP($K$4:$K$772,TABLAREF!$A$1:$C$4,3,1),"SIN DATO")</f>
        <v>SIN DATO</v>
      </c>
    </row>
    <row r="1260" spans="1:12" x14ac:dyDescent="0.25">
      <c r="A1260" t="s">
        <v>1751</v>
      </c>
      <c r="B1260">
        <v>50</v>
      </c>
      <c r="C1260">
        <v>2</v>
      </c>
      <c r="D1260">
        <v>0</v>
      </c>
      <c r="E1260">
        <v>1</v>
      </c>
      <c r="F1260">
        <v>0</v>
      </c>
      <c r="G1260">
        <v>160</v>
      </c>
      <c r="H1260">
        <v>230</v>
      </c>
      <c r="I1260">
        <v>69</v>
      </c>
      <c r="J1260" s="19">
        <f t="shared" si="39"/>
        <v>10.699170295744453</v>
      </c>
      <c r="K1260" s="19">
        <f t="shared" si="40"/>
        <v>11</v>
      </c>
      <c r="L1260" s="14" t="str">
        <f>IFERROR(VLOOKUP($K$4:$K$772,TABLAREF!$A$1:$C$4,3,1),"SIN DATO")</f>
        <v>SIN DATO</v>
      </c>
    </row>
    <row r="1261" spans="1:12" x14ac:dyDescent="0.25">
      <c r="A1261" t="s">
        <v>1752</v>
      </c>
      <c r="B1261">
        <v>64</v>
      </c>
      <c r="C1261">
        <v>2</v>
      </c>
      <c r="D1261">
        <v>0</v>
      </c>
      <c r="E1261">
        <v>1</v>
      </c>
      <c r="F1261">
        <v>0</v>
      </c>
      <c r="G1261">
        <v>140</v>
      </c>
      <c r="H1261">
        <v>273</v>
      </c>
      <c r="I1261">
        <v>44</v>
      </c>
      <c r="J1261" s="19">
        <f t="shared" si="39"/>
        <v>32.385724271441731</v>
      </c>
      <c r="K1261" s="19">
        <f t="shared" si="40"/>
        <v>32</v>
      </c>
      <c r="L1261" s="14" t="str">
        <f>IFERROR(VLOOKUP($K$4:$K$772,TABLAREF!$A$1:$C$4,3,1),"SIN DATO")</f>
        <v>SIN DATO</v>
      </c>
    </row>
    <row r="1262" spans="1:12" x14ac:dyDescent="0.25">
      <c r="A1262" t="s">
        <v>1753</v>
      </c>
      <c r="B1262">
        <v>58</v>
      </c>
      <c r="C1262">
        <v>2</v>
      </c>
      <c r="D1262">
        <v>0</v>
      </c>
      <c r="E1262">
        <v>1</v>
      </c>
      <c r="F1262">
        <v>0</v>
      </c>
      <c r="G1262">
        <v>120</v>
      </c>
      <c r="H1262">
        <v>246</v>
      </c>
      <c r="I1262">
        <v>49</v>
      </c>
      <c r="J1262" s="19">
        <f t="shared" si="39"/>
        <v>17.187037254357442</v>
      </c>
      <c r="K1262" s="19">
        <f t="shared" si="40"/>
        <v>17</v>
      </c>
      <c r="L1262" s="14" t="str">
        <f>IFERROR(VLOOKUP($K$4:$K$772,TABLAREF!$A$1:$C$4,3,1),"SIN DATO")</f>
        <v>SIN DATO</v>
      </c>
    </row>
    <row r="1263" spans="1:12" x14ac:dyDescent="0.25">
      <c r="A1263" t="s">
        <v>1754</v>
      </c>
      <c r="B1263">
        <v>44</v>
      </c>
      <c r="C1263">
        <v>2</v>
      </c>
      <c r="D1263">
        <v>0</v>
      </c>
      <c r="E1263">
        <v>1</v>
      </c>
      <c r="F1263">
        <v>0</v>
      </c>
      <c r="G1263">
        <v>110</v>
      </c>
      <c r="H1263">
        <v>232</v>
      </c>
      <c r="I1263">
        <v>43</v>
      </c>
      <c r="J1263" s="19">
        <f t="shared" si="39"/>
        <v>8.0164689474909743</v>
      </c>
      <c r="K1263" s="19">
        <f t="shared" si="40"/>
        <v>8</v>
      </c>
      <c r="L1263" s="14" t="str">
        <f>IFERROR(VLOOKUP($K$4:$K$772,TABLAREF!$A$1:$C$4,3,1),"SIN DATO")</f>
        <v>SIN DATO</v>
      </c>
    </row>
    <row r="1264" spans="1:12" x14ac:dyDescent="0.25">
      <c r="A1264" t="s">
        <v>1755</v>
      </c>
      <c r="B1264">
        <v>51</v>
      </c>
      <c r="C1264">
        <v>2</v>
      </c>
      <c r="D1264">
        <v>0</v>
      </c>
      <c r="E1264">
        <v>1</v>
      </c>
      <c r="F1264">
        <v>0</v>
      </c>
      <c r="J1264" s="19" t="e">
        <f t="shared" si="39"/>
        <v>#NUM!</v>
      </c>
      <c r="K1264" s="19" t="e">
        <f t="shared" si="40"/>
        <v>#NUM!</v>
      </c>
      <c r="L1264" s="14" t="str">
        <f>IFERROR(VLOOKUP($K$4:$K$772,TABLAREF!$A$1:$C$4,3,1),"SIN DATO")</f>
        <v>SIN DATO</v>
      </c>
    </row>
    <row r="1265" spans="1:12" x14ac:dyDescent="0.25">
      <c r="A1265" t="s">
        <v>1756</v>
      </c>
      <c r="B1265">
        <v>44</v>
      </c>
      <c r="C1265">
        <v>1</v>
      </c>
      <c r="D1265">
        <v>0</v>
      </c>
      <c r="E1265">
        <v>1</v>
      </c>
      <c r="F1265">
        <v>0</v>
      </c>
      <c r="G1265">
        <v>140</v>
      </c>
      <c r="H1265">
        <v>260</v>
      </c>
      <c r="I1265">
        <v>40</v>
      </c>
      <c r="J1265" s="19">
        <f t="shared" si="39"/>
        <v>13.800286067108313</v>
      </c>
      <c r="K1265" s="19">
        <f t="shared" si="40"/>
        <v>14</v>
      </c>
      <c r="L1265" s="14" t="str">
        <f>IFERROR(VLOOKUP($K$4:$K$772,TABLAREF!$A$1:$C$4,3,1),"SIN DATO")</f>
        <v>SIN DATO</v>
      </c>
    </row>
    <row r="1266" spans="1:12" x14ac:dyDescent="0.25">
      <c r="A1266" t="s">
        <v>1757</v>
      </c>
      <c r="B1266">
        <v>47</v>
      </c>
      <c r="C1266">
        <v>2</v>
      </c>
      <c r="D1266">
        <v>0</v>
      </c>
      <c r="E1266">
        <v>1</v>
      </c>
      <c r="F1266">
        <v>0</v>
      </c>
      <c r="G1266">
        <v>120</v>
      </c>
      <c r="H1266">
        <v>221</v>
      </c>
      <c r="I1266">
        <v>48</v>
      </c>
      <c r="J1266" s="19">
        <f t="shared" si="39"/>
        <v>8.6713248374401424</v>
      </c>
      <c r="K1266" s="19">
        <f t="shared" si="40"/>
        <v>9</v>
      </c>
      <c r="L1266" s="14" t="str">
        <f>IFERROR(VLOOKUP($K$4:$K$772,TABLAREF!$A$1:$C$4,3,1),"SIN DATO")</f>
        <v>SIN DATO</v>
      </c>
    </row>
    <row r="1267" spans="1:12" x14ac:dyDescent="0.25">
      <c r="A1267" t="s">
        <v>1758</v>
      </c>
      <c r="B1267">
        <v>47</v>
      </c>
      <c r="C1267">
        <v>2</v>
      </c>
      <c r="D1267">
        <v>0</v>
      </c>
      <c r="E1267">
        <v>1</v>
      </c>
      <c r="F1267">
        <v>0</v>
      </c>
      <c r="J1267" s="19" t="e">
        <f t="shared" si="39"/>
        <v>#NUM!</v>
      </c>
      <c r="K1267" s="19" t="e">
        <f t="shared" si="40"/>
        <v>#NUM!</v>
      </c>
      <c r="L1267" s="14" t="str">
        <f>IFERROR(VLOOKUP($K$4:$K$772,TABLAREF!$A$1:$C$4,3,1),"SIN DATO")</f>
        <v>SIN DATO</v>
      </c>
    </row>
    <row r="1268" spans="1:12" x14ac:dyDescent="0.25">
      <c r="A1268" t="s">
        <v>1759</v>
      </c>
      <c r="B1268">
        <v>58</v>
      </c>
      <c r="C1268">
        <v>2</v>
      </c>
      <c r="D1268">
        <v>0</v>
      </c>
      <c r="E1268">
        <v>1</v>
      </c>
      <c r="F1268">
        <v>0</v>
      </c>
      <c r="G1268">
        <v>110</v>
      </c>
      <c r="H1268">
        <v>206</v>
      </c>
      <c r="I1268">
        <v>36</v>
      </c>
      <c r="J1268" s="19">
        <f t="shared" si="39"/>
        <v>17.555988335285843</v>
      </c>
      <c r="K1268" s="19">
        <f t="shared" si="40"/>
        <v>18</v>
      </c>
      <c r="L1268" s="14" t="str">
        <f>IFERROR(VLOOKUP($K$4:$K$772,TABLAREF!$A$1:$C$4,3,1),"SIN DATO")</f>
        <v>SIN DATO</v>
      </c>
    </row>
    <row r="1269" spans="1:12" x14ac:dyDescent="0.25">
      <c r="A1269" t="s">
        <v>1760</v>
      </c>
      <c r="B1269">
        <v>51</v>
      </c>
      <c r="C1269">
        <v>2</v>
      </c>
      <c r="D1269">
        <v>0</v>
      </c>
      <c r="E1269">
        <v>1</v>
      </c>
      <c r="F1269">
        <v>0</v>
      </c>
      <c r="G1269">
        <v>120</v>
      </c>
      <c r="J1269" s="19" t="e">
        <f t="shared" si="39"/>
        <v>#DIV/0!</v>
      </c>
      <c r="K1269" s="19" t="e">
        <f t="shared" si="40"/>
        <v>#DIV/0!</v>
      </c>
      <c r="L1269" s="14" t="str">
        <f>IFERROR(VLOOKUP($K$4:$K$772,TABLAREF!$A$1:$C$4,3,1),"SIN DATO")</f>
        <v>SIN DATO</v>
      </c>
    </row>
    <row r="1270" spans="1:12" x14ac:dyDescent="0.25">
      <c r="A1270" t="s">
        <v>1761</v>
      </c>
      <c r="B1270">
        <v>50</v>
      </c>
      <c r="C1270">
        <v>1</v>
      </c>
      <c r="D1270">
        <v>0</v>
      </c>
      <c r="E1270">
        <v>1</v>
      </c>
      <c r="F1270">
        <v>0</v>
      </c>
      <c r="G1270">
        <v>140</v>
      </c>
      <c r="J1270" s="19" t="e">
        <f t="shared" si="39"/>
        <v>#DIV/0!</v>
      </c>
      <c r="K1270" s="19" t="e">
        <f t="shared" si="40"/>
        <v>#DIV/0!</v>
      </c>
      <c r="L1270" s="14" t="str">
        <f>IFERROR(VLOOKUP($K$4:$K$772,TABLAREF!$A$1:$C$4,3,1),"SIN DATO")</f>
        <v>SIN DATO</v>
      </c>
    </row>
    <row r="1271" spans="1:12" x14ac:dyDescent="0.25">
      <c r="A1271" t="s">
        <v>1762</v>
      </c>
      <c r="B1271">
        <v>57</v>
      </c>
      <c r="C1271">
        <v>2</v>
      </c>
      <c r="D1271">
        <v>0</v>
      </c>
      <c r="E1271">
        <v>1</v>
      </c>
      <c r="F1271">
        <v>0</v>
      </c>
      <c r="G1271">
        <v>120</v>
      </c>
      <c r="H1271">
        <v>197</v>
      </c>
      <c r="I1271">
        <v>42</v>
      </c>
      <c r="J1271" s="19">
        <f t="shared" si="39"/>
        <v>15.153093486308878</v>
      </c>
      <c r="K1271" s="19">
        <f t="shared" si="40"/>
        <v>15</v>
      </c>
      <c r="L1271" s="14" t="str">
        <f>IFERROR(VLOOKUP($K$4:$K$772,TABLAREF!$A$1:$C$4,3,1),"SIN DATO")</f>
        <v>SIN DATO</v>
      </c>
    </row>
    <row r="1272" spans="1:12" x14ac:dyDescent="0.25">
      <c r="A1272" t="s">
        <v>1763</v>
      </c>
      <c r="B1272">
        <v>51</v>
      </c>
      <c r="C1272">
        <v>1</v>
      </c>
      <c r="D1272">
        <v>0</v>
      </c>
      <c r="E1272">
        <v>1</v>
      </c>
      <c r="F1272">
        <v>0</v>
      </c>
      <c r="J1272" s="19" t="e">
        <f t="shared" si="39"/>
        <v>#NUM!</v>
      </c>
      <c r="K1272" s="19" t="e">
        <f t="shared" si="40"/>
        <v>#NUM!</v>
      </c>
      <c r="L1272" s="14" t="str">
        <f>IFERROR(VLOOKUP($K$4:$K$772,TABLAREF!$A$1:$C$4,3,1),"SIN DATO")</f>
        <v>SIN DATO</v>
      </c>
    </row>
    <row r="1273" spans="1:12" x14ac:dyDescent="0.25">
      <c r="A1273" t="s">
        <v>1764</v>
      </c>
      <c r="B1273">
        <v>40</v>
      </c>
      <c r="C1273">
        <v>1</v>
      </c>
      <c r="D1273">
        <v>0</v>
      </c>
      <c r="E1273">
        <v>1</v>
      </c>
      <c r="F1273">
        <v>0</v>
      </c>
      <c r="G1273">
        <v>120</v>
      </c>
      <c r="H1273">
        <v>158</v>
      </c>
      <c r="I1273">
        <v>45</v>
      </c>
      <c r="J1273" s="19">
        <f t="shared" si="39"/>
        <v>3.3289495010636383</v>
      </c>
      <c r="K1273" s="19">
        <f t="shared" si="40"/>
        <v>3</v>
      </c>
      <c r="L1273" s="14" t="str">
        <f>IFERROR(VLOOKUP($K$4:$K$772,TABLAREF!$A$1:$C$4,3,1),"SIN DATO")</f>
        <v>SIN DATO</v>
      </c>
    </row>
    <row r="1274" spans="1:12" x14ac:dyDescent="0.25">
      <c r="A1274" t="s">
        <v>1765</v>
      </c>
      <c r="B1274">
        <v>57</v>
      </c>
      <c r="C1274">
        <v>2</v>
      </c>
      <c r="D1274">
        <v>0</v>
      </c>
      <c r="E1274">
        <v>1</v>
      </c>
      <c r="F1274">
        <v>0</v>
      </c>
      <c r="G1274">
        <v>120</v>
      </c>
      <c r="H1274">
        <v>234</v>
      </c>
      <c r="I1274">
        <v>58</v>
      </c>
      <c r="J1274" s="19">
        <f t="shared" si="39"/>
        <v>12.758187609338101</v>
      </c>
      <c r="K1274" s="19">
        <f t="shared" si="40"/>
        <v>13</v>
      </c>
      <c r="L1274" s="14" t="str">
        <f>IFERROR(VLOOKUP($K$4:$K$772,TABLAREF!$A$1:$C$4,3,1),"SIN DATO")</f>
        <v>SIN DATO</v>
      </c>
    </row>
    <row r="1275" spans="1:12" x14ac:dyDescent="0.25">
      <c r="A1275" t="s">
        <v>1766</v>
      </c>
      <c r="B1275">
        <v>61</v>
      </c>
      <c r="C1275">
        <v>2</v>
      </c>
      <c r="D1275">
        <v>0</v>
      </c>
      <c r="E1275">
        <v>1</v>
      </c>
      <c r="F1275">
        <v>0</v>
      </c>
      <c r="J1275" s="19" t="e">
        <f t="shared" si="39"/>
        <v>#NUM!</v>
      </c>
      <c r="K1275" s="19" t="e">
        <f t="shared" si="40"/>
        <v>#NUM!</v>
      </c>
      <c r="L1275" s="14" t="str">
        <f>IFERROR(VLOOKUP($K$4:$K$772,TABLAREF!$A$1:$C$4,3,1),"SIN DATO")</f>
        <v>SIN DATO</v>
      </c>
    </row>
    <row r="1276" spans="1:12" x14ac:dyDescent="0.25">
      <c r="A1276" t="s">
        <v>1767</v>
      </c>
      <c r="B1276">
        <v>48</v>
      </c>
      <c r="C1276">
        <v>2</v>
      </c>
      <c r="D1276">
        <v>0</v>
      </c>
      <c r="E1276">
        <v>1</v>
      </c>
      <c r="F1276">
        <v>0</v>
      </c>
      <c r="J1276" s="19" t="e">
        <f t="shared" si="39"/>
        <v>#NUM!</v>
      </c>
      <c r="K1276" s="19" t="e">
        <f t="shared" si="40"/>
        <v>#NUM!</v>
      </c>
      <c r="L1276" s="14" t="str">
        <f>IFERROR(VLOOKUP($K$4:$K$772,TABLAREF!$A$1:$C$4,3,1),"SIN DATO")</f>
        <v>SIN DATO</v>
      </c>
    </row>
    <row r="1277" spans="1:12" x14ac:dyDescent="0.25">
      <c r="A1277" t="s">
        <v>1768</v>
      </c>
      <c r="B1277">
        <v>50</v>
      </c>
      <c r="C1277">
        <v>2</v>
      </c>
      <c r="D1277">
        <v>0</v>
      </c>
      <c r="E1277">
        <v>1</v>
      </c>
      <c r="F1277">
        <v>0</v>
      </c>
      <c r="G1277">
        <v>130</v>
      </c>
      <c r="H1277">
        <v>134</v>
      </c>
      <c r="I1277">
        <v>38</v>
      </c>
      <c r="J1277" s="19">
        <f t="shared" si="39"/>
        <v>8.159138857818915</v>
      </c>
      <c r="K1277" s="19">
        <f t="shared" si="40"/>
        <v>8</v>
      </c>
      <c r="L1277" s="14" t="str">
        <f>IFERROR(VLOOKUP($K$4:$K$772,TABLAREF!$A$1:$C$4,3,1),"SIN DATO")</f>
        <v>SIN DATO</v>
      </c>
    </row>
    <row r="1278" spans="1:12" x14ac:dyDescent="0.25">
      <c r="A1278" t="s">
        <v>1769</v>
      </c>
      <c r="B1278">
        <v>51</v>
      </c>
      <c r="C1278">
        <v>1</v>
      </c>
      <c r="D1278">
        <v>0</v>
      </c>
      <c r="E1278">
        <v>1</v>
      </c>
      <c r="F1278">
        <v>0</v>
      </c>
      <c r="G1278">
        <v>120</v>
      </c>
      <c r="H1278">
        <v>208</v>
      </c>
      <c r="I1278">
        <v>23</v>
      </c>
      <c r="J1278" s="19">
        <f t="shared" si="39"/>
        <v>21.77750788425038</v>
      </c>
      <c r="K1278" s="19">
        <f t="shared" si="40"/>
        <v>22</v>
      </c>
      <c r="L1278" s="14" t="str">
        <f>IFERROR(VLOOKUP($K$4:$K$772,TABLAREF!$A$1:$C$4,3,1),"SIN DATO")</f>
        <v>SIN DATO</v>
      </c>
    </row>
    <row r="1279" spans="1:12" x14ac:dyDescent="0.25">
      <c r="A1279" t="s">
        <v>1770</v>
      </c>
      <c r="B1279">
        <v>66</v>
      </c>
      <c r="C1279">
        <v>2</v>
      </c>
      <c r="D1279">
        <v>0</v>
      </c>
      <c r="E1279">
        <v>1</v>
      </c>
      <c r="F1279">
        <v>0</v>
      </c>
      <c r="J1279" s="19" t="e">
        <f t="shared" si="39"/>
        <v>#NUM!</v>
      </c>
      <c r="K1279" s="19" t="e">
        <f t="shared" si="40"/>
        <v>#NUM!</v>
      </c>
      <c r="L1279" s="14" t="str">
        <f>IFERROR(VLOOKUP($K$4:$K$772,TABLAREF!$A$1:$C$4,3,1),"SIN DATO")</f>
        <v>SIN DATO</v>
      </c>
    </row>
    <row r="1280" spans="1:12" x14ac:dyDescent="0.25">
      <c r="A1280" t="s">
        <v>1771</v>
      </c>
      <c r="B1280">
        <v>67</v>
      </c>
      <c r="C1280">
        <v>1</v>
      </c>
      <c r="D1280">
        <v>0</v>
      </c>
      <c r="E1280">
        <v>1</v>
      </c>
      <c r="F1280">
        <v>0</v>
      </c>
      <c r="G1280">
        <v>120</v>
      </c>
      <c r="H1280">
        <v>230</v>
      </c>
      <c r="I1280">
        <v>40</v>
      </c>
      <c r="J1280" s="19">
        <f t="shared" si="39"/>
        <v>24.06157055167678</v>
      </c>
      <c r="K1280" s="19">
        <f t="shared" si="40"/>
        <v>24</v>
      </c>
      <c r="L1280" s="14" t="str">
        <f>IFERROR(VLOOKUP($K$4:$K$772,TABLAREF!$A$1:$C$4,3,1),"SIN DATO")</f>
        <v>SIN DATO</v>
      </c>
    </row>
    <row r="1281" spans="1:12" x14ac:dyDescent="0.25">
      <c r="A1281" t="s">
        <v>1772</v>
      </c>
      <c r="B1281">
        <v>66</v>
      </c>
      <c r="C1281">
        <v>2</v>
      </c>
      <c r="D1281">
        <v>0</v>
      </c>
      <c r="E1281">
        <v>1</v>
      </c>
      <c r="F1281">
        <v>0</v>
      </c>
      <c r="J1281" s="19" t="e">
        <f t="shared" si="39"/>
        <v>#NUM!</v>
      </c>
      <c r="K1281" s="19" t="e">
        <f t="shared" si="40"/>
        <v>#NUM!</v>
      </c>
      <c r="L1281" s="14" t="str">
        <f>IFERROR(VLOOKUP($K$4:$K$772,TABLAREF!$A$1:$C$4,3,1),"SIN DATO")</f>
        <v>SIN DATO</v>
      </c>
    </row>
    <row r="1282" spans="1:12" x14ac:dyDescent="0.25">
      <c r="A1282" t="s">
        <v>1773</v>
      </c>
      <c r="B1282">
        <v>60</v>
      </c>
      <c r="C1282">
        <v>1</v>
      </c>
      <c r="D1282">
        <v>0</v>
      </c>
      <c r="E1282">
        <v>1</v>
      </c>
      <c r="F1282">
        <v>0</v>
      </c>
      <c r="G1282">
        <v>140</v>
      </c>
      <c r="H1282">
        <v>252</v>
      </c>
      <c r="I1282">
        <v>41</v>
      </c>
      <c r="J1282" s="19">
        <f t="shared" si="39"/>
        <v>24.817440927575174</v>
      </c>
      <c r="K1282" s="19">
        <f t="shared" si="40"/>
        <v>25</v>
      </c>
      <c r="L1282" s="14" t="str">
        <f>IFERROR(VLOOKUP($K$4:$K$772,TABLAREF!$A$1:$C$4,3,1),"SIN DATO")</f>
        <v>SIN DATO</v>
      </c>
    </row>
    <row r="1283" spans="1:12" x14ac:dyDescent="0.25">
      <c r="A1283" t="s">
        <v>1774</v>
      </c>
      <c r="B1283">
        <v>50</v>
      </c>
      <c r="C1283">
        <v>2</v>
      </c>
      <c r="D1283">
        <v>0</v>
      </c>
      <c r="E1283">
        <v>1</v>
      </c>
      <c r="F1283">
        <v>0</v>
      </c>
      <c r="G1283">
        <v>160</v>
      </c>
      <c r="H1283">
        <v>212</v>
      </c>
      <c r="I1283">
        <v>59</v>
      </c>
      <c r="J1283" s="19">
        <f t="shared" si="39"/>
        <v>11.737379147362258</v>
      </c>
      <c r="K1283" s="19">
        <f t="shared" si="40"/>
        <v>12</v>
      </c>
      <c r="L1283" s="14" t="str">
        <f>IFERROR(VLOOKUP($K$4:$K$772,TABLAREF!$A$1:$C$4,3,1),"SIN DATO")</f>
        <v>SIN DATO</v>
      </c>
    </row>
    <row r="1284" spans="1:12" x14ac:dyDescent="0.25">
      <c r="A1284" t="s">
        <v>1775</v>
      </c>
      <c r="B1284">
        <v>68</v>
      </c>
      <c r="C1284">
        <v>2</v>
      </c>
      <c r="D1284">
        <v>0</v>
      </c>
      <c r="E1284">
        <v>1</v>
      </c>
      <c r="F1284">
        <v>0</v>
      </c>
      <c r="G1284">
        <v>130</v>
      </c>
      <c r="H1284">
        <v>184</v>
      </c>
      <c r="I1284">
        <v>55</v>
      </c>
      <c r="J1284" s="19">
        <f t="shared" si="39"/>
        <v>21.329481766111115</v>
      </c>
      <c r="K1284" s="19">
        <f t="shared" si="40"/>
        <v>21</v>
      </c>
      <c r="L1284" s="14" t="str">
        <f>IFERROR(VLOOKUP($K$4:$K$772,TABLAREF!$A$1:$C$4,3,1),"SIN DATO")</f>
        <v>SIN DATO</v>
      </c>
    </row>
    <row r="1285" spans="1:12" x14ac:dyDescent="0.25">
      <c r="A1285" t="s">
        <v>1777</v>
      </c>
      <c r="B1285">
        <v>71</v>
      </c>
      <c r="C1285">
        <v>2</v>
      </c>
      <c r="D1285">
        <v>0</v>
      </c>
      <c r="E1285">
        <v>1</v>
      </c>
      <c r="F1285">
        <v>0</v>
      </c>
      <c r="G1285">
        <v>120</v>
      </c>
      <c r="H1285">
        <v>174</v>
      </c>
      <c r="I1285">
        <v>48</v>
      </c>
      <c r="J1285" s="19">
        <f t="shared" ref="J1285:J1348" si="41">100*(1-EXP(-EXP((LN(10)-(15.5305+(28.4441*(1-C1285))+(-1.4792*LN(B1285))+(0*LN(B1285)*LN(B1285))+(-14.4588*LN(B1285)*(1-C1285))+(1.8515*LN(B1285)*LN(B1285)*(1-C1285))+(-0.9119*LN(G1285))+(-0.2767*D1285)+(-0.7181*LN((H1285* 0.02586)/ (I1285* 0.02586)))+(-0.1759*E1285)+(-0.1999*E1285*(1-C1285))+(-0.5865*F1285)+(0*F1285*C1285)))/(EXP(0.9145)*EXP(-0.2784*(15.5305+(28.4441*(1-C1285))+(-1.4792*LN(B1285))+(0*LN(B1285)*LN(B1285))+(-14.4588*LN(B1285)*(1-C1285))+(1.8515*LN(B1285)*LN(B1285)*(1-C1285))+(-0.9119*LN(G1285))+(-0.2767*D1285)+(-0.7181*LN((H1285* 0.02586)/ (I1285* 0.02586)))+(-0.1759*E1285)+(-0.1999*E1285*(1-C1285))+(-0.5865*F1285)+(0*F1285*C1285)))))))</f>
        <v>24.300810958635964</v>
      </c>
      <c r="K1285" s="19">
        <f t="shared" ref="K1285:K1348" si="42">ROUND(J1285,0)</f>
        <v>24</v>
      </c>
      <c r="L1285" s="14" t="str">
        <f>IFERROR(VLOOKUP($K$4:$K$772,TABLAREF!$A$1:$C$4,3,1),"SIN DATO")</f>
        <v>SIN DATO</v>
      </c>
    </row>
    <row r="1286" spans="1:12" x14ac:dyDescent="0.25">
      <c r="A1286" t="s">
        <v>1778</v>
      </c>
      <c r="B1286">
        <v>54</v>
      </c>
      <c r="C1286">
        <v>2</v>
      </c>
      <c r="D1286">
        <v>0</v>
      </c>
      <c r="E1286">
        <v>1</v>
      </c>
      <c r="F1286">
        <v>0</v>
      </c>
      <c r="G1286">
        <v>110</v>
      </c>
      <c r="H1286">
        <v>136</v>
      </c>
      <c r="I1286">
        <v>37</v>
      </c>
      <c r="J1286" s="19">
        <f t="shared" si="41"/>
        <v>8.2269411533397729</v>
      </c>
      <c r="K1286" s="19">
        <f t="shared" si="42"/>
        <v>8</v>
      </c>
      <c r="L1286" s="14" t="str">
        <f>IFERROR(VLOOKUP($K$4:$K$772,TABLAREF!$A$1:$C$4,3,1),"SIN DATO")</f>
        <v>SIN DATO</v>
      </c>
    </row>
    <row r="1287" spans="1:12" x14ac:dyDescent="0.25">
      <c r="A1287" t="s">
        <v>1779</v>
      </c>
      <c r="B1287">
        <v>59</v>
      </c>
      <c r="C1287">
        <v>2</v>
      </c>
      <c r="D1287">
        <v>0</v>
      </c>
      <c r="E1287">
        <v>1</v>
      </c>
      <c r="F1287">
        <v>0</v>
      </c>
      <c r="G1287">
        <v>120</v>
      </c>
      <c r="H1287">
        <v>171</v>
      </c>
      <c r="I1287">
        <v>42</v>
      </c>
      <c r="J1287" s="19">
        <f t="shared" si="41"/>
        <v>14.446471030238783</v>
      </c>
      <c r="K1287" s="19">
        <f t="shared" si="42"/>
        <v>14</v>
      </c>
      <c r="L1287" s="14" t="str">
        <f>IFERROR(VLOOKUP($K$4:$K$772,TABLAREF!$A$1:$C$4,3,1),"SIN DATO")</f>
        <v>SIN DATO</v>
      </c>
    </row>
    <row r="1288" spans="1:12" x14ac:dyDescent="0.25">
      <c r="A1288" t="s">
        <v>1780</v>
      </c>
      <c r="B1288">
        <v>61</v>
      </c>
      <c r="C1288">
        <v>2</v>
      </c>
      <c r="D1288">
        <v>0</v>
      </c>
      <c r="E1288">
        <v>1</v>
      </c>
      <c r="F1288">
        <v>0</v>
      </c>
      <c r="G1288">
        <v>140</v>
      </c>
      <c r="H1288">
        <v>167</v>
      </c>
      <c r="I1288">
        <v>45</v>
      </c>
      <c r="J1288" s="19">
        <f t="shared" si="41"/>
        <v>18.000095762982372</v>
      </c>
      <c r="K1288" s="19">
        <f t="shared" si="42"/>
        <v>18</v>
      </c>
      <c r="L1288" s="14" t="str">
        <f>IFERROR(VLOOKUP($K$4:$K$772,TABLAREF!$A$1:$C$4,3,1),"SIN DATO")</f>
        <v>SIN DATO</v>
      </c>
    </row>
    <row r="1289" spans="1:12" x14ac:dyDescent="0.25">
      <c r="A1289" t="s">
        <v>1781</v>
      </c>
      <c r="B1289">
        <v>73</v>
      </c>
      <c r="C1289">
        <v>2</v>
      </c>
      <c r="D1289">
        <v>0</v>
      </c>
      <c r="E1289">
        <v>1</v>
      </c>
      <c r="F1289">
        <v>0</v>
      </c>
      <c r="G1289">
        <v>120</v>
      </c>
      <c r="H1289">
        <v>229</v>
      </c>
      <c r="I1289">
        <v>67</v>
      </c>
      <c r="J1289" s="19">
        <f t="shared" si="41"/>
        <v>25.421679644826977</v>
      </c>
      <c r="K1289" s="19">
        <f t="shared" si="42"/>
        <v>25</v>
      </c>
      <c r="L1289" s="14" t="str">
        <f>IFERROR(VLOOKUP($K$4:$K$772,TABLAREF!$A$1:$C$4,3,1),"SIN DATO")</f>
        <v>SIN DATO</v>
      </c>
    </row>
    <row r="1290" spans="1:12" x14ac:dyDescent="0.25">
      <c r="A1290" t="s">
        <v>1782</v>
      </c>
      <c r="B1290">
        <v>65</v>
      </c>
      <c r="C1290">
        <v>2</v>
      </c>
      <c r="D1290">
        <v>0</v>
      </c>
      <c r="E1290">
        <v>1</v>
      </c>
      <c r="F1290">
        <v>0</v>
      </c>
      <c r="H1290">
        <v>218</v>
      </c>
      <c r="I1290">
        <v>60</v>
      </c>
      <c r="J1290" s="19" t="e">
        <f t="shared" si="41"/>
        <v>#NUM!</v>
      </c>
      <c r="K1290" s="19" t="e">
        <f t="shared" si="42"/>
        <v>#NUM!</v>
      </c>
      <c r="L1290" s="14" t="str">
        <f>IFERROR(VLOOKUP($K$4:$K$772,TABLAREF!$A$1:$C$4,3,1),"SIN DATO")</f>
        <v>SIN DATO</v>
      </c>
    </row>
    <row r="1291" spans="1:12" x14ac:dyDescent="0.25">
      <c r="A1291" t="s">
        <v>1783</v>
      </c>
      <c r="B1291">
        <v>72</v>
      </c>
      <c r="C1291">
        <v>2</v>
      </c>
      <c r="D1291">
        <v>0</v>
      </c>
      <c r="E1291">
        <v>1</v>
      </c>
      <c r="F1291">
        <v>0</v>
      </c>
      <c r="G1291">
        <v>140</v>
      </c>
      <c r="H1291">
        <v>187</v>
      </c>
      <c r="I1291">
        <v>37</v>
      </c>
      <c r="J1291" s="19">
        <f t="shared" si="41"/>
        <v>37.893829549178413</v>
      </c>
      <c r="K1291" s="19">
        <f t="shared" si="42"/>
        <v>38</v>
      </c>
      <c r="L1291" s="14" t="str">
        <f>IFERROR(VLOOKUP($K$4:$K$772,TABLAREF!$A$1:$C$4,3,1),"SIN DATO")</f>
        <v>SIN DATO</v>
      </c>
    </row>
    <row r="1292" spans="1:12" x14ac:dyDescent="0.25">
      <c r="A1292" t="s">
        <v>1784</v>
      </c>
      <c r="B1292">
        <v>42</v>
      </c>
      <c r="C1292">
        <v>2</v>
      </c>
      <c r="D1292">
        <v>0</v>
      </c>
      <c r="E1292">
        <v>1</v>
      </c>
      <c r="F1292">
        <v>0</v>
      </c>
      <c r="G1292">
        <v>130</v>
      </c>
      <c r="H1292">
        <v>170</v>
      </c>
      <c r="I1292">
        <v>51</v>
      </c>
      <c r="J1292" s="19">
        <f t="shared" si="41"/>
        <v>4.9482492239607883</v>
      </c>
      <c r="K1292" s="19">
        <f t="shared" si="42"/>
        <v>5</v>
      </c>
      <c r="L1292" s="14" t="str">
        <f>IFERROR(VLOOKUP($K$4:$K$772,TABLAREF!$A$1:$C$4,3,1),"SIN DATO")</f>
        <v>SIN DATO</v>
      </c>
    </row>
    <row r="1293" spans="1:12" x14ac:dyDescent="0.25">
      <c r="A1293" t="s">
        <v>1785</v>
      </c>
      <c r="B1293">
        <v>53</v>
      </c>
      <c r="C1293">
        <v>1</v>
      </c>
      <c r="D1293">
        <v>0</v>
      </c>
      <c r="E1293">
        <v>1</v>
      </c>
      <c r="F1293">
        <v>0</v>
      </c>
      <c r="G1293">
        <v>130</v>
      </c>
      <c r="H1293">
        <v>101</v>
      </c>
      <c r="I1293">
        <v>40</v>
      </c>
      <c r="J1293" s="19">
        <f t="shared" si="41"/>
        <v>5.8231147095063278</v>
      </c>
      <c r="K1293" s="19">
        <f t="shared" si="42"/>
        <v>6</v>
      </c>
      <c r="L1293" s="14" t="str">
        <f>IFERROR(VLOOKUP($K$4:$K$772,TABLAREF!$A$1:$C$4,3,1),"SIN DATO")</f>
        <v>SIN DATO</v>
      </c>
    </row>
    <row r="1294" spans="1:12" x14ac:dyDescent="0.25">
      <c r="A1294" t="s">
        <v>1787</v>
      </c>
      <c r="B1294">
        <v>44</v>
      </c>
      <c r="C1294">
        <v>1</v>
      </c>
      <c r="D1294">
        <v>0</v>
      </c>
      <c r="E1294">
        <v>1</v>
      </c>
      <c r="F1294">
        <v>0</v>
      </c>
      <c r="G1294">
        <v>120</v>
      </c>
      <c r="J1294" s="19" t="e">
        <f t="shared" si="41"/>
        <v>#DIV/0!</v>
      </c>
      <c r="K1294" s="19" t="e">
        <f t="shared" si="42"/>
        <v>#DIV/0!</v>
      </c>
      <c r="L1294" s="14" t="str">
        <f>IFERROR(VLOOKUP($K$4:$K$772,TABLAREF!$A$1:$C$4,3,1),"SIN DATO")</f>
        <v>SIN DATO</v>
      </c>
    </row>
    <row r="1295" spans="1:12" x14ac:dyDescent="0.25">
      <c r="A1295" t="s">
        <v>1788</v>
      </c>
      <c r="B1295">
        <v>51</v>
      </c>
      <c r="C1295">
        <v>2</v>
      </c>
      <c r="D1295">
        <v>0</v>
      </c>
      <c r="E1295">
        <v>1</v>
      </c>
      <c r="F1295">
        <v>0</v>
      </c>
      <c r="H1295">
        <v>238</v>
      </c>
      <c r="I1295">
        <v>40</v>
      </c>
      <c r="J1295" s="19" t="e">
        <f t="shared" si="41"/>
        <v>#NUM!</v>
      </c>
      <c r="K1295" s="19" t="e">
        <f t="shared" si="42"/>
        <v>#NUM!</v>
      </c>
      <c r="L1295" s="14" t="str">
        <f>IFERROR(VLOOKUP($K$4:$K$772,TABLAREF!$A$1:$C$4,3,1),"SIN DATO")</f>
        <v>SIN DATO</v>
      </c>
    </row>
    <row r="1296" spans="1:12" x14ac:dyDescent="0.25">
      <c r="A1296" t="s">
        <v>1789</v>
      </c>
      <c r="B1296">
        <v>58</v>
      </c>
      <c r="C1296">
        <v>1</v>
      </c>
      <c r="D1296">
        <v>0</v>
      </c>
      <c r="E1296">
        <v>1</v>
      </c>
      <c r="F1296">
        <v>0</v>
      </c>
      <c r="G1296">
        <v>120</v>
      </c>
      <c r="H1296">
        <v>237</v>
      </c>
      <c r="I1296">
        <v>60</v>
      </c>
      <c r="J1296" s="19">
        <f t="shared" si="41"/>
        <v>11.915493035674618</v>
      </c>
      <c r="K1296" s="19">
        <f t="shared" si="42"/>
        <v>12</v>
      </c>
      <c r="L1296" s="14" t="str">
        <f>IFERROR(VLOOKUP($K$4:$K$772,TABLAREF!$A$1:$C$4,3,1),"SIN DATO")</f>
        <v>SIN DATO</v>
      </c>
    </row>
    <row r="1297" spans="1:12" x14ac:dyDescent="0.25">
      <c r="A1297" t="s">
        <v>1790</v>
      </c>
      <c r="B1297">
        <v>49</v>
      </c>
      <c r="C1297">
        <v>2</v>
      </c>
      <c r="D1297">
        <v>0</v>
      </c>
      <c r="E1297">
        <v>1</v>
      </c>
      <c r="F1297">
        <v>0</v>
      </c>
      <c r="G1297">
        <v>130</v>
      </c>
      <c r="H1297">
        <v>228</v>
      </c>
      <c r="I1297">
        <v>37</v>
      </c>
      <c r="J1297" s="19">
        <f t="shared" si="41"/>
        <v>15.38910419930426</v>
      </c>
      <c r="K1297" s="19">
        <f t="shared" si="42"/>
        <v>15</v>
      </c>
      <c r="L1297" s="14" t="str">
        <f>IFERROR(VLOOKUP($K$4:$K$772,TABLAREF!$A$1:$C$4,3,1),"SIN DATO")</f>
        <v>SIN DATO</v>
      </c>
    </row>
    <row r="1298" spans="1:12" x14ac:dyDescent="0.25">
      <c r="A1298" t="s">
        <v>1791</v>
      </c>
      <c r="B1298">
        <v>60</v>
      </c>
      <c r="C1298">
        <v>2</v>
      </c>
      <c r="D1298">
        <v>0</v>
      </c>
      <c r="E1298">
        <v>1</v>
      </c>
      <c r="F1298">
        <v>0</v>
      </c>
      <c r="G1298">
        <v>130</v>
      </c>
      <c r="H1298">
        <v>248</v>
      </c>
      <c r="I1298">
        <v>65</v>
      </c>
      <c r="J1298" s="19">
        <f t="shared" si="41"/>
        <v>15.904044660650563</v>
      </c>
      <c r="K1298" s="19">
        <f t="shared" si="42"/>
        <v>16</v>
      </c>
      <c r="L1298" s="14" t="str">
        <f>IFERROR(VLOOKUP($K$4:$K$772,TABLAREF!$A$1:$C$4,3,1),"SIN DATO")</f>
        <v>SIN DATO</v>
      </c>
    </row>
    <row r="1299" spans="1:12" x14ac:dyDescent="0.25">
      <c r="A1299" t="s">
        <v>1792</v>
      </c>
      <c r="B1299">
        <v>67</v>
      </c>
      <c r="C1299">
        <v>2</v>
      </c>
      <c r="D1299">
        <v>0</v>
      </c>
      <c r="E1299">
        <v>1</v>
      </c>
      <c r="F1299">
        <v>0</v>
      </c>
      <c r="G1299">
        <v>110</v>
      </c>
      <c r="J1299" s="19" t="e">
        <f t="shared" si="41"/>
        <v>#DIV/0!</v>
      </c>
      <c r="K1299" s="19" t="e">
        <f t="shared" si="42"/>
        <v>#DIV/0!</v>
      </c>
      <c r="L1299" s="14" t="str">
        <f>IFERROR(VLOOKUP($K$4:$K$772,TABLAREF!$A$1:$C$4,3,1),"SIN DATO")</f>
        <v>SIN DATO</v>
      </c>
    </row>
    <row r="1300" spans="1:12" x14ac:dyDescent="0.25">
      <c r="A1300" t="s">
        <v>1793</v>
      </c>
      <c r="B1300">
        <v>74</v>
      </c>
      <c r="C1300">
        <v>2</v>
      </c>
      <c r="D1300">
        <v>0</v>
      </c>
      <c r="E1300">
        <v>1</v>
      </c>
      <c r="F1300">
        <v>0</v>
      </c>
      <c r="J1300" s="19" t="e">
        <f t="shared" si="41"/>
        <v>#NUM!</v>
      </c>
      <c r="K1300" s="19" t="e">
        <f t="shared" si="42"/>
        <v>#NUM!</v>
      </c>
      <c r="L1300" s="14" t="str">
        <f>IFERROR(VLOOKUP($K$4:$K$772,TABLAREF!$A$1:$C$4,3,1),"SIN DATO")</f>
        <v>SIN DATO</v>
      </c>
    </row>
    <row r="1301" spans="1:12" x14ac:dyDescent="0.25">
      <c r="A1301" t="s">
        <v>1794</v>
      </c>
      <c r="B1301">
        <v>65</v>
      </c>
      <c r="C1301">
        <v>1</v>
      </c>
      <c r="D1301">
        <v>0</v>
      </c>
      <c r="E1301">
        <v>1</v>
      </c>
      <c r="F1301">
        <v>0</v>
      </c>
      <c r="G1301">
        <v>140</v>
      </c>
      <c r="H1301">
        <v>226</v>
      </c>
      <c r="I1301">
        <v>54</v>
      </c>
      <c r="J1301" s="19">
        <f t="shared" si="41"/>
        <v>20.270870241594984</v>
      </c>
      <c r="K1301" s="19">
        <f t="shared" si="42"/>
        <v>20</v>
      </c>
      <c r="L1301" s="14" t="str">
        <f>IFERROR(VLOOKUP($K$4:$K$772,TABLAREF!$A$1:$C$4,3,1),"SIN DATO")</f>
        <v>SIN DATO</v>
      </c>
    </row>
    <row r="1302" spans="1:12" x14ac:dyDescent="0.25">
      <c r="A1302" t="s">
        <v>1795</v>
      </c>
      <c r="B1302">
        <v>76</v>
      </c>
      <c r="C1302">
        <v>1</v>
      </c>
      <c r="D1302">
        <v>0</v>
      </c>
      <c r="E1302">
        <v>1</v>
      </c>
      <c r="F1302">
        <v>0</v>
      </c>
      <c r="G1302">
        <v>140</v>
      </c>
      <c r="H1302">
        <v>195</v>
      </c>
      <c r="I1302">
        <v>30</v>
      </c>
      <c r="J1302" s="19">
        <f t="shared" si="41"/>
        <v>37.492310292223642</v>
      </c>
      <c r="K1302" s="19">
        <f t="shared" si="42"/>
        <v>37</v>
      </c>
      <c r="L1302" s="14" t="str">
        <f>IFERROR(VLOOKUP($K$4:$K$772,TABLAREF!$A$1:$C$4,3,1),"SIN DATO")</f>
        <v>SIN DATO</v>
      </c>
    </row>
    <row r="1303" spans="1:12" x14ac:dyDescent="0.25">
      <c r="A1303" t="s">
        <v>1796</v>
      </c>
      <c r="B1303">
        <v>68</v>
      </c>
      <c r="C1303">
        <v>1</v>
      </c>
      <c r="D1303">
        <v>0</v>
      </c>
      <c r="E1303">
        <v>1</v>
      </c>
      <c r="F1303">
        <v>0</v>
      </c>
      <c r="G1303">
        <v>120</v>
      </c>
      <c r="H1303">
        <v>162</v>
      </c>
      <c r="I1303">
        <v>33</v>
      </c>
      <c r="J1303" s="19">
        <f t="shared" si="41"/>
        <v>21.404091283615621</v>
      </c>
      <c r="K1303" s="19">
        <f t="shared" si="42"/>
        <v>21</v>
      </c>
      <c r="L1303" s="14" t="str">
        <f>IFERROR(VLOOKUP($K$4:$K$772,TABLAREF!$A$1:$C$4,3,1),"SIN DATO")</f>
        <v>SIN DATO</v>
      </c>
    </row>
    <row r="1304" spans="1:12" x14ac:dyDescent="0.25">
      <c r="A1304" t="s">
        <v>1797</v>
      </c>
      <c r="B1304">
        <v>47</v>
      </c>
      <c r="C1304">
        <v>2</v>
      </c>
      <c r="D1304">
        <v>0</v>
      </c>
      <c r="E1304">
        <v>1</v>
      </c>
      <c r="F1304">
        <v>0</v>
      </c>
      <c r="G1304">
        <v>120</v>
      </c>
      <c r="H1304">
        <v>210</v>
      </c>
      <c r="I1304">
        <v>46</v>
      </c>
      <c r="J1304" s="19">
        <f t="shared" si="41"/>
        <v>8.57318813314577</v>
      </c>
      <c r="K1304" s="19">
        <f t="shared" si="42"/>
        <v>9</v>
      </c>
      <c r="L1304" s="14" t="str">
        <f>IFERROR(VLOOKUP($K$4:$K$772,TABLAREF!$A$1:$C$4,3,1),"SIN DATO")</f>
        <v>SIN DATO</v>
      </c>
    </row>
    <row r="1305" spans="1:12" x14ac:dyDescent="0.25">
      <c r="A1305" t="s">
        <v>1798</v>
      </c>
      <c r="B1305">
        <v>57</v>
      </c>
      <c r="C1305">
        <v>1</v>
      </c>
      <c r="D1305">
        <v>0</v>
      </c>
      <c r="E1305">
        <v>1</v>
      </c>
      <c r="F1305">
        <v>0</v>
      </c>
      <c r="G1305">
        <v>140</v>
      </c>
      <c r="H1305">
        <v>123</v>
      </c>
      <c r="I1305">
        <v>30</v>
      </c>
      <c r="J1305" s="19">
        <f t="shared" si="41"/>
        <v>14.974551774260259</v>
      </c>
      <c r="K1305" s="19">
        <f t="shared" si="42"/>
        <v>15</v>
      </c>
      <c r="L1305" s="14" t="str">
        <f>IFERROR(VLOOKUP($K$4:$K$772,TABLAREF!$A$1:$C$4,3,1),"SIN DATO")</f>
        <v>SIN DATO</v>
      </c>
    </row>
    <row r="1306" spans="1:12" x14ac:dyDescent="0.25">
      <c r="A1306" t="s">
        <v>1799</v>
      </c>
      <c r="B1306">
        <v>60</v>
      </c>
      <c r="C1306">
        <v>2</v>
      </c>
      <c r="D1306">
        <v>0</v>
      </c>
      <c r="E1306">
        <v>1</v>
      </c>
      <c r="F1306">
        <v>0</v>
      </c>
      <c r="J1306" s="19" t="e">
        <f t="shared" si="41"/>
        <v>#NUM!</v>
      </c>
      <c r="K1306" s="19" t="e">
        <f t="shared" si="42"/>
        <v>#NUM!</v>
      </c>
      <c r="L1306" s="14" t="str">
        <f>IFERROR(VLOOKUP($K$4:$K$772,TABLAREF!$A$1:$C$4,3,1),"SIN DATO")</f>
        <v>SIN DATO</v>
      </c>
    </row>
    <row r="1307" spans="1:12" x14ac:dyDescent="0.25">
      <c r="A1307" t="s">
        <v>1800</v>
      </c>
      <c r="B1307">
        <v>61</v>
      </c>
      <c r="C1307">
        <v>2</v>
      </c>
      <c r="D1307">
        <v>0</v>
      </c>
      <c r="E1307">
        <v>1</v>
      </c>
      <c r="F1307">
        <v>0</v>
      </c>
      <c r="G1307">
        <v>110</v>
      </c>
      <c r="H1307">
        <v>204</v>
      </c>
      <c r="I1307">
        <v>50</v>
      </c>
      <c r="J1307" s="19">
        <f t="shared" si="41"/>
        <v>14.330784784494988</v>
      </c>
      <c r="K1307" s="19">
        <f t="shared" si="42"/>
        <v>14</v>
      </c>
      <c r="L1307" s="14" t="str">
        <f>IFERROR(VLOOKUP($K$4:$K$772,TABLAREF!$A$1:$C$4,3,1),"SIN DATO")</f>
        <v>SIN DATO</v>
      </c>
    </row>
    <row r="1308" spans="1:12" x14ac:dyDescent="0.25">
      <c r="A1308" t="s">
        <v>1802</v>
      </c>
      <c r="B1308">
        <v>65</v>
      </c>
      <c r="C1308">
        <v>2</v>
      </c>
      <c r="D1308">
        <v>0</v>
      </c>
      <c r="E1308">
        <v>1</v>
      </c>
      <c r="F1308">
        <v>0</v>
      </c>
      <c r="G1308">
        <v>120</v>
      </c>
      <c r="H1308">
        <v>302</v>
      </c>
      <c r="I1308">
        <v>49</v>
      </c>
      <c r="J1308" s="19">
        <f t="shared" si="41"/>
        <v>28.886271002798637</v>
      </c>
      <c r="K1308" s="19">
        <f t="shared" si="42"/>
        <v>29</v>
      </c>
      <c r="L1308" s="14" t="str">
        <f>IFERROR(VLOOKUP($K$4:$K$772,TABLAREF!$A$1:$C$4,3,1),"SIN DATO")</f>
        <v>SIN DATO</v>
      </c>
    </row>
    <row r="1309" spans="1:12" x14ac:dyDescent="0.25">
      <c r="A1309" t="s">
        <v>1803</v>
      </c>
      <c r="B1309">
        <v>62</v>
      </c>
      <c r="C1309">
        <v>2</v>
      </c>
      <c r="D1309">
        <v>0</v>
      </c>
      <c r="E1309">
        <v>1</v>
      </c>
      <c r="F1309">
        <v>0</v>
      </c>
      <c r="J1309" s="19" t="e">
        <f t="shared" si="41"/>
        <v>#NUM!</v>
      </c>
      <c r="K1309" s="19" t="e">
        <f t="shared" si="42"/>
        <v>#NUM!</v>
      </c>
      <c r="L1309" s="14" t="str">
        <f>IFERROR(VLOOKUP($K$4:$K$772,TABLAREF!$A$1:$C$4,3,1),"SIN DATO")</f>
        <v>SIN DATO</v>
      </c>
    </row>
    <row r="1310" spans="1:12" x14ac:dyDescent="0.25">
      <c r="A1310" t="s">
        <v>1804</v>
      </c>
      <c r="B1310">
        <v>55</v>
      </c>
      <c r="C1310">
        <v>2</v>
      </c>
      <c r="D1310">
        <v>0</v>
      </c>
      <c r="E1310">
        <v>1</v>
      </c>
      <c r="F1310">
        <v>0</v>
      </c>
      <c r="G1310">
        <v>120</v>
      </c>
      <c r="H1310">
        <v>190</v>
      </c>
      <c r="I1310">
        <v>47</v>
      </c>
      <c r="J1310" s="19">
        <f t="shared" si="41"/>
        <v>11.397074674079821</v>
      </c>
      <c r="K1310" s="19">
        <f t="shared" si="42"/>
        <v>11</v>
      </c>
      <c r="L1310" s="14" t="str">
        <f>IFERROR(VLOOKUP($K$4:$K$772,TABLAREF!$A$1:$C$4,3,1),"SIN DATO")</f>
        <v>SIN DATO</v>
      </c>
    </row>
    <row r="1311" spans="1:12" x14ac:dyDescent="0.25">
      <c r="A1311" t="s">
        <v>1805</v>
      </c>
      <c r="B1311">
        <v>59</v>
      </c>
      <c r="C1311">
        <v>2</v>
      </c>
      <c r="D1311">
        <v>0</v>
      </c>
      <c r="E1311">
        <v>1</v>
      </c>
      <c r="F1311">
        <v>0</v>
      </c>
      <c r="G1311">
        <v>140</v>
      </c>
      <c r="J1311" s="19" t="e">
        <f t="shared" si="41"/>
        <v>#DIV/0!</v>
      </c>
      <c r="K1311" s="19" t="e">
        <f t="shared" si="42"/>
        <v>#DIV/0!</v>
      </c>
      <c r="L1311" s="14" t="str">
        <f>IFERROR(VLOOKUP($K$4:$K$772,TABLAREF!$A$1:$C$4,3,1),"SIN DATO")</f>
        <v>SIN DATO</v>
      </c>
    </row>
    <row r="1312" spans="1:12" x14ac:dyDescent="0.25">
      <c r="A1312" t="s">
        <v>1806</v>
      </c>
      <c r="B1312">
        <v>60</v>
      </c>
      <c r="C1312">
        <v>2</v>
      </c>
      <c r="D1312">
        <v>0</v>
      </c>
      <c r="E1312">
        <v>1</v>
      </c>
      <c r="F1312">
        <v>0</v>
      </c>
      <c r="G1312">
        <v>120</v>
      </c>
      <c r="H1312">
        <v>152</v>
      </c>
      <c r="I1312">
        <v>46</v>
      </c>
      <c r="J1312" s="19">
        <f t="shared" si="41"/>
        <v>12.011683594789069</v>
      </c>
      <c r="K1312" s="19">
        <f t="shared" si="42"/>
        <v>12</v>
      </c>
      <c r="L1312" s="14" t="str">
        <f>IFERROR(VLOOKUP($K$4:$K$772,TABLAREF!$A$1:$C$4,3,1),"SIN DATO")</f>
        <v>SIN DATO</v>
      </c>
    </row>
    <row r="1313" spans="1:12" x14ac:dyDescent="0.25">
      <c r="A1313" t="s">
        <v>1807</v>
      </c>
      <c r="B1313">
        <v>74</v>
      </c>
      <c r="C1313">
        <v>2</v>
      </c>
      <c r="D1313">
        <v>0</v>
      </c>
      <c r="E1313">
        <v>1</v>
      </c>
      <c r="F1313">
        <v>0</v>
      </c>
      <c r="G1313">
        <v>120</v>
      </c>
      <c r="H1313">
        <v>240</v>
      </c>
      <c r="I1313">
        <v>30</v>
      </c>
      <c r="J1313" s="19">
        <f t="shared" si="41"/>
        <v>47.075319893216559</v>
      </c>
      <c r="K1313" s="19">
        <f t="shared" si="42"/>
        <v>47</v>
      </c>
      <c r="L1313" s="14" t="str">
        <f>IFERROR(VLOOKUP($K$4:$K$772,TABLAREF!$A$1:$C$4,3,1),"SIN DATO")</f>
        <v>SIN DATO</v>
      </c>
    </row>
    <row r="1314" spans="1:12" x14ac:dyDescent="0.25">
      <c r="A1314" t="s">
        <v>1809</v>
      </c>
      <c r="B1314">
        <v>55</v>
      </c>
      <c r="C1314">
        <v>1</v>
      </c>
      <c r="D1314">
        <v>0</v>
      </c>
      <c r="E1314">
        <v>1</v>
      </c>
      <c r="F1314">
        <v>0</v>
      </c>
      <c r="G1314">
        <v>140</v>
      </c>
      <c r="H1314">
        <v>171</v>
      </c>
      <c r="I1314">
        <v>47</v>
      </c>
      <c r="J1314" s="19">
        <f t="shared" si="41"/>
        <v>11.975378289140437</v>
      </c>
      <c r="K1314" s="19">
        <f t="shared" si="42"/>
        <v>12</v>
      </c>
      <c r="L1314" s="14" t="str">
        <f>IFERROR(VLOOKUP($K$4:$K$772,TABLAREF!$A$1:$C$4,3,1),"SIN DATO")</f>
        <v>SIN DATO</v>
      </c>
    </row>
    <row r="1315" spans="1:12" x14ac:dyDescent="0.25">
      <c r="A1315" t="s">
        <v>1810</v>
      </c>
      <c r="B1315">
        <v>69</v>
      </c>
      <c r="C1315">
        <v>1</v>
      </c>
      <c r="D1315">
        <v>0</v>
      </c>
      <c r="E1315">
        <v>1</v>
      </c>
      <c r="F1315">
        <v>0</v>
      </c>
      <c r="G1315">
        <v>120</v>
      </c>
      <c r="H1315">
        <v>213</v>
      </c>
      <c r="I1315">
        <v>55</v>
      </c>
      <c r="J1315" s="19">
        <f t="shared" si="41"/>
        <v>17.423476915599888</v>
      </c>
      <c r="K1315" s="19">
        <f t="shared" si="42"/>
        <v>17</v>
      </c>
      <c r="L1315" s="14" t="str">
        <f>IFERROR(VLOOKUP($K$4:$K$772,TABLAREF!$A$1:$C$4,3,1),"SIN DATO")</f>
        <v>SIN DATO</v>
      </c>
    </row>
    <row r="1316" spans="1:12" x14ac:dyDescent="0.25">
      <c r="A1316" t="s">
        <v>1811</v>
      </c>
      <c r="B1316">
        <v>73</v>
      </c>
      <c r="C1316">
        <v>2</v>
      </c>
      <c r="D1316">
        <v>0</v>
      </c>
      <c r="E1316">
        <v>1</v>
      </c>
      <c r="F1316">
        <v>0</v>
      </c>
      <c r="J1316" s="19" t="e">
        <f t="shared" si="41"/>
        <v>#NUM!</v>
      </c>
      <c r="K1316" s="19" t="e">
        <f t="shared" si="42"/>
        <v>#NUM!</v>
      </c>
      <c r="L1316" s="14" t="str">
        <f>IFERROR(VLOOKUP($K$4:$K$772,TABLAREF!$A$1:$C$4,3,1),"SIN DATO")</f>
        <v>SIN DATO</v>
      </c>
    </row>
    <row r="1317" spans="1:12" x14ac:dyDescent="0.25">
      <c r="A1317" t="s">
        <v>1812</v>
      </c>
      <c r="B1317">
        <v>54</v>
      </c>
      <c r="C1317">
        <v>2</v>
      </c>
      <c r="D1317">
        <v>0</v>
      </c>
      <c r="E1317">
        <v>1</v>
      </c>
      <c r="F1317">
        <v>0</v>
      </c>
      <c r="G1317">
        <v>120</v>
      </c>
      <c r="H1317">
        <v>125</v>
      </c>
      <c r="I1317">
        <v>41</v>
      </c>
      <c r="J1317" s="19">
        <f t="shared" si="41"/>
        <v>7.4034136169626734</v>
      </c>
      <c r="K1317" s="19">
        <f t="shared" si="42"/>
        <v>7</v>
      </c>
      <c r="L1317" s="14" t="str">
        <f>IFERROR(VLOOKUP($K$4:$K$772,TABLAREF!$A$1:$C$4,3,1),"SIN DATO")</f>
        <v>SIN DATO</v>
      </c>
    </row>
    <row r="1318" spans="1:12" x14ac:dyDescent="0.25">
      <c r="A1318" t="s">
        <v>1813</v>
      </c>
      <c r="B1318">
        <v>59</v>
      </c>
      <c r="C1318">
        <v>2</v>
      </c>
      <c r="D1318">
        <v>0</v>
      </c>
      <c r="E1318">
        <v>1</v>
      </c>
      <c r="F1318">
        <v>0</v>
      </c>
      <c r="G1318">
        <v>120</v>
      </c>
      <c r="J1318" s="19" t="e">
        <f t="shared" si="41"/>
        <v>#DIV/0!</v>
      </c>
      <c r="K1318" s="19" t="e">
        <f t="shared" si="42"/>
        <v>#DIV/0!</v>
      </c>
      <c r="L1318" s="14" t="str">
        <f>IFERROR(VLOOKUP($K$4:$K$772,TABLAREF!$A$1:$C$4,3,1),"SIN DATO")</f>
        <v>SIN DATO</v>
      </c>
    </row>
    <row r="1319" spans="1:12" x14ac:dyDescent="0.25">
      <c r="A1319" t="s">
        <v>1814</v>
      </c>
      <c r="B1319">
        <v>41</v>
      </c>
      <c r="C1319">
        <v>1</v>
      </c>
      <c r="D1319">
        <v>0</v>
      </c>
      <c r="E1319">
        <v>1</v>
      </c>
      <c r="F1319">
        <v>0</v>
      </c>
      <c r="G1319">
        <v>130</v>
      </c>
      <c r="H1319">
        <v>180</v>
      </c>
      <c r="I1319">
        <v>56</v>
      </c>
      <c r="J1319" s="19">
        <f t="shared" si="41"/>
        <v>3.7063712200500643</v>
      </c>
      <c r="K1319" s="19">
        <f t="shared" si="42"/>
        <v>4</v>
      </c>
      <c r="L1319" s="14" t="str">
        <f>IFERROR(VLOOKUP($K$4:$K$772,TABLAREF!$A$1:$C$4,3,1),"SIN DATO")</f>
        <v>SIN DATO</v>
      </c>
    </row>
    <row r="1320" spans="1:12" x14ac:dyDescent="0.25">
      <c r="A1320" t="s">
        <v>1815</v>
      </c>
      <c r="B1320">
        <v>49</v>
      </c>
      <c r="C1320">
        <v>2</v>
      </c>
      <c r="D1320">
        <v>0</v>
      </c>
      <c r="E1320">
        <v>1</v>
      </c>
      <c r="F1320">
        <v>0</v>
      </c>
      <c r="G1320">
        <v>120</v>
      </c>
      <c r="H1320">
        <v>264</v>
      </c>
      <c r="I1320">
        <v>45</v>
      </c>
      <c r="J1320" s="19">
        <f t="shared" si="41"/>
        <v>12.968455216267859</v>
      </c>
      <c r="K1320" s="19">
        <f t="shared" si="42"/>
        <v>13</v>
      </c>
      <c r="L1320" s="14" t="str">
        <f>IFERROR(VLOOKUP($K$4:$K$772,TABLAREF!$A$1:$C$4,3,1),"SIN DATO")</f>
        <v>SIN DATO</v>
      </c>
    </row>
    <row r="1321" spans="1:12" x14ac:dyDescent="0.25">
      <c r="A1321" t="s">
        <v>1816</v>
      </c>
      <c r="B1321">
        <v>57</v>
      </c>
      <c r="C1321">
        <v>1</v>
      </c>
      <c r="D1321">
        <v>0</v>
      </c>
      <c r="E1321">
        <v>1</v>
      </c>
      <c r="F1321">
        <v>0</v>
      </c>
      <c r="J1321" s="19" t="e">
        <f t="shared" si="41"/>
        <v>#NUM!</v>
      </c>
      <c r="K1321" s="19" t="e">
        <f t="shared" si="42"/>
        <v>#NUM!</v>
      </c>
      <c r="L1321" s="14" t="str">
        <f>IFERROR(VLOOKUP($K$4:$K$772,TABLAREF!$A$1:$C$4,3,1),"SIN DATO")</f>
        <v>SIN DATO</v>
      </c>
    </row>
    <row r="1322" spans="1:12" x14ac:dyDescent="0.25">
      <c r="A1322" t="s">
        <v>1817</v>
      </c>
      <c r="B1322">
        <v>64</v>
      </c>
      <c r="C1322">
        <v>2</v>
      </c>
      <c r="D1322">
        <v>0</v>
      </c>
      <c r="E1322">
        <v>1</v>
      </c>
      <c r="F1322">
        <v>0</v>
      </c>
      <c r="G1322">
        <v>110</v>
      </c>
      <c r="H1322">
        <v>179</v>
      </c>
      <c r="I1322">
        <v>37</v>
      </c>
      <c r="J1322" s="19">
        <f t="shared" si="41"/>
        <v>20.190615707722102</v>
      </c>
      <c r="K1322" s="19">
        <f t="shared" si="42"/>
        <v>20</v>
      </c>
      <c r="L1322" s="14" t="str">
        <f>IFERROR(VLOOKUP($K$4:$K$772,TABLAREF!$A$1:$C$4,3,1),"SIN DATO")</f>
        <v>SIN DATO</v>
      </c>
    </row>
    <row r="1323" spans="1:12" x14ac:dyDescent="0.25">
      <c r="A1323" t="s">
        <v>1818</v>
      </c>
      <c r="B1323">
        <v>59</v>
      </c>
      <c r="C1323">
        <v>2</v>
      </c>
      <c r="D1323">
        <v>0</v>
      </c>
      <c r="E1323">
        <v>1</v>
      </c>
      <c r="F1323">
        <v>0</v>
      </c>
      <c r="G1323">
        <v>130</v>
      </c>
      <c r="J1323" s="19" t="e">
        <f t="shared" si="41"/>
        <v>#DIV/0!</v>
      </c>
      <c r="K1323" s="19" t="e">
        <f t="shared" si="42"/>
        <v>#DIV/0!</v>
      </c>
      <c r="L1323" s="14" t="str">
        <f>IFERROR(VLOOKUP($K$4:$K$772,TABLAREF!$A$1:$C$4,3,1),"SIN DATO")</f>
        <v>SIN DATO</v>
      </c>
    </row>
    <row r="1324" spans="1:12" x14ac:dyDescent="0.25">
      <c r="A1324" t="s">
        <v>1819</v>
      </c>
      <c r="B1324">
        <v>47</v>
      </c>
      <c r="C1324">
        <v>1</v>
      </c>
      <c r="D1324">
        <v>0</v>
      </c>
      <c r="E1324">
        <v>1</v>
      </c>
      <c r="F1324">
        <v>0</v>
      </c>
      <c r="J1324" s="19" t="e">
        <f t="shared" si="41"/>
        <v>#NUM!</v>
      </c>
      <c r="K1324" s="19" t="e">
        <f t="shared" si="42"/>
        <v>#NUM!</v>
      </c>
      <c r="L1324" s="14" t="str">
        <f>IFERROR(VLOOKUP($K$4:$K$772,TABLAREF!$A$1:$C$4,3,1),"SIN DATO")</f>
        <v>SIN DATO</v>
      </c>
    </row>
    <row r="1325" spans="1:12" x14ac:dyDescent="0.25">
      <c r="A1325" t="s">
        <v>1820</v>
      </c>
      <c r="B1325">
        <v>54</v>
      </c>
      <c r="C1325">
        <v>2</v>
      </c>
      <c r="D1325">
        <v>0</v>
      </c>
      <c r="E1325">
        <v>1</v>
      </c>
      <c r="F1325">
        <v>0</v>
      </c>
      <c r="J1325" s="19" t="e">
        <f t="shared" si="41"/>
        <v>#NUM!</v>
      </c>
      <c r="K1325" s="19" t="e">
        <f t="shared" si="42"/>
        <v>#NUM!</v>
      </c>
      <c r="L1325" s="14" t="str">
        <f>IFERROR(VLOOKUP($K$4:$K$772,TABLAREF!$A$1:$C$4,3,1),"SIN DATO")</f>
        <v>SIN DATO</v>
      </c>
    </row>
    <row r="1326" spans="1:12" x14ac:dyDescent="0.25">
      <c r="A1326" t="s">
        <v>1821</v>
      </c>
      <c r="B1326">
        <v>42</v>
      </c>
      <c r="C1326">
        <v>1</v>
      </c>
      <c r="D1326">
        <v>0</v>
      </c>
      <c r="E1326">
        <v>1</v>
      </c>
      <c r="F1326">
        <v>0</v>
      </c>
      <c r="G1326">
        <v>120</v>
      </c>
      <c r="J1326" s="19" t="e">
        <f t="shared" si="41"/>
        <v>#DIV/0!</v>
      </c>
      <c r="K1326" s="19" t="e">
        <f t="shared" si="42"/>
        <v>#DIV/0!</v>
      </c>
      <c r="L1326" s="14" t="str">
        <f>IFERROR(VLOOKUP($K$4:$K$772,TABLAREF!$A$1:$C$4,3,1),"SIN DATO")</f>
        <v>SIN DATO</v>
      </c>
    </row>
    <row r="1327" spans="1:12" x14ac:dyDescent="0.25">
      <c r="A1327" t="s">
        <v>1822</v>
      </c>
      <c r="B1327">
        <v>48</v>
      </c>
      <c r="C1327">
        <v>1</v>
      </c>
      <c r="D1327">
        <v>0</v>
      </c>
      <c r="E1327">
        <v>1</v>
      </c>
      <c r="F1327">
        <v>0</v>
      </c>
      <c r="G1327">
        <v>130</v>
      </c>
      <c r="H1327">
        <v>131</v>
      </c>
      <c r="I1327">
        <v>38</v>
      </c>
      <c r="J1327" s="19">
        <f t="shared" si="41"/>
        <v>6.8107763795461906</v>
      </c>
      <c r="K1327" s="19">
        <f t="shared" si="42"/>
        <v>7</v>
      </c>
      <c r="L1327" s="14" t="str">
        <f>IFERROR(VLOOKUP($K$4:$K$772,TABLAREF!$A$1:$C$4,3,1),"SIN DATO")</f>
        <v>SIN DATO</v>
      </c>
    </row>
    <row r="1328" spans="1:12" x14ac:dyDescent="0.25">
      <c r="A1328" t="s">
        <v>1823</v>
      </c>
      <c r="B1328">
        <v>60</v>
      </c>
      <c r="C1328">
        <v>2</v>
      </c>
      <c r="D1328">
        <v>0</v>
      </c>
      <c r="E1328">
        <v>1</v>
      </c>
      <c r="F1328">
        <v>0</v>
      </c>
      <c r="J1328" s="19" t="e">
        <f t="shared" si="41"/>
        <v>#NUM!</v>
      </c>
      <c r="K1328" s="19" t="e">
        <f t="shared" si="42"/>
        <v>#NUM!</v>
      </c>
      <c r="L1328" s="14" t="str">
        <f>IFERROR(VLOOKUP($K$4:$K$772,TABLAREF!$A$1:$C$4,3,1),"SIN DATO")</f>
        <v>SIN DATO</v>
      </c>
    </row>
    <row r="1329" spans="1:12" x14ac:dyDescent="0.25">
      <c r="A1329" t="s">
        <v>1824</v>
      </c>
      <c r="B1329">
        <v>59</v>
      </c>
      <c r="C1329">
        <v>2</v>
      </c>
      <c r="D1329">
        <v>0</v>
      </c>
      <c r="E1329">
        <v>1</v>
      </c>
      <c r="F1329">
        <v>0</v>
      </c>
      <c r="G1329">
        <v>130</v>
      </c>
      <c r="H1329">
        <v>173</v>
      </c>
      <c r="I1329">
        <v>53</v>
      </c>
      <c r="J1329" s="19">
        <f t="shared" si="41"/>
        <v>12.585734700466345</v>
      </c>
      <c r="K1329" s="19">
        <f t="shared" si="42"/>
        <v>13</v>
      </c>
      <c r="L1329" s="14" t="str">
        <f>IFERROR(VLOOKUP($K$4:$K$772,TABLAREF!$A$1:$C$4,3,1),"SIN DATO")</f>
        <v>SIN DATO</v>
      </c>
    </row>
    <row r="1330" spans="1:12" x14ac:dyDescent="0.25">
      <c r="A1330" t="s">
        <v>1825</v>
      </c>
      <c r="B1330">
        <v>64</v>
      </c>
      <c r="C1330">
        <v>1</v>
      </c>
      <c r="D1330">
        <v>0</v>
      </c>
      <c r="E1330">
        <v>1</v>
      </c>
      <c r="F1330">
        <v>0</v>
      </c>
      <c r="G1330">
        <v>120</v>
      </c>
      <c r="H1330">
        <v>162</v>
      </c>
      <c r="I1330">
        <v>37</v>
      </c>
      <c r="J1330" s="19">
        <f t="shared" si="41"/>
        <v>16.843725147992096</v>
      </c>
      <c r="K1330" s="19">
        <f t="shared" si="42"/>
        <v>17</v>
      </c>
      <c r="L1330" s="14" t="str">
        <f>IFERROR(VLOOKUP($K$4:$K$772,TABLAREF!$A$1:$C$4,3,1),"SIN DATO")</f>
        <v>SIN DATO</v>
      </c>
    </row>
    <row r="1331" spans="1:12" x14ac:dyDescent="0.25">
      <c r="A1331" t="s">
        <v>1826</v>
      </c>
      <c r="B1331">
        <v>46</v>
      </c>
      <c r="C1331">
        <v>1</v>
      </c>
      <c r="D1331">
        <v>0</v>
      </c>
      <c r="E1331">
        <v>1</v>
      </c>
      <c r="F1331">
        <v>0</v>
      </c>
      <c r="J1331" s="19" t="e">
        <f t="shared" si="41"/>
        <v>#NUM!</v>
      </c>
      <c r="K1331" s="19" t="e">
        <f t="shared" si="42"/>
        <v>#NUM!</v>
      </c>
      <c r="L1331" s="14" t="str">
        <f>IFERROR(VLOOKUP($K$4:$K$772,TABLAREF!$A$1:$C$4,3,1),"SIN DATO")</f>
        <v>SIN DATO</v>
      </c>
    </row>
    <row r="1332" spans="1:12" x14ac:dyDescent="0.25">
      <c r="A1332" t="s">
        <v>1827</v>
      </c>
      <c r="B1332">
        <v>62</v>
      </c>
      <c r="C1332">
        <v>2</v>
      </c>
      <c r="D1332">
        <v>0</v>
      </c>
      <c r="E1332">
        <v>1</v>
      </c>
      <c r="F1332">
        <v>0</v>
      </c>
      <c r="H1332">
        <v>184</v>
      </c>
      <c r="I1332">
        <v>76</v>
      </c>
      <c r="J1332" s="19" t="e">
        <f t="shared" si="41"/>
        <v>#NUM!</v>
      </c>
      <c r="K1332" s="19" t="e">
        <f t="shared" si="42"/>
        <v>#NUM!</v>
      </c>
      <c r="L1332" s="14" t="str">
        <f>IFERROR(VLOOKUP($K$4:$K$772,TABLAREF!$A$1:$C$4,3,1),"SIN DATO")</f>
        <v>SIN DATO</v>
      </c>
    </row>
    <row r="1333" spans="1:12" x14ac:dyDescent="0.25">
      <c r="A1333" t="s">
        <v>1828</v>
      </c>
      <c r="B1333">
        <v>80</v>
      </c>
      <c r="C1333">
        <v>1</v>
      </c>
      <c r="D1333">
        <v>0</v>
      </c>
      <c r="E1333">
        <v>1</v>
      </c>
      <c r="F1333">
        <v>0</v>
      </c>
      <c r="G1333">
        <v>120</v>
      </c>
      <c r="H1333">
        <v>158</v>
      </c>
      <c r="I1333">
        <v>35</v>
      </c>
      <c r="J1333" s="19">
        <f t="shared" si="41"/>
        <v>26.760040348991243</v>
      </c>
      <c r="K1333" s="19">
        <f t="shared" si="42"/>
        <v>27</v>
      </c>
      <c r="L1333" s="14" t="str">
        <f>IFERROR(VLOOKUP($K$4:$K$772,TABLAREF!$A$1:$C$4,3,1),"SIN DATO")</f>
        <v>SIN DATO</v>
      </c>
    </row>
    <row r="1334" spans="1:12" x14ac:dyDescent="0.25">
      <c r="A1334" t="s">
        <v>1829</v>
      </c>
      <c r="B1334">
        <v>66</v>
      </c>
      <c r="C1334">
        <v>2</v>
      </c>
      <c r="D1334">
        <v>0</v>
      </c>
      <c r="E1334">
        <v>1</v>
      </c>
      <c r="F1334">
        <v>0</v>
      </c>
      <c r="G1334">
        <v>140</v>
      </c>
      <c r="J1334" s="19" t="e">
        <f t="shared" si="41"/>
        <v>#DIV/0!</v>
      </c>
      <c r="K1334" s="19" t="e">
        <f t="shared" si="42"/>
        <v>#DIV/0!</v>
      </c>
      <c r="L1334" s="14" t="str">
        <f>IFERROR(VLOOKUP($K$4:$K$772,TABLAREF!$A$1:$C$4,3,1),"SIN DATO")</f>
        <v>SIN DATO</v>
      </c>
    </row>
    <row r="1335" spans="1:12" x14ac:dyDescent="0.25">
      <c r="A1335" t="s">
        <v>1830</v>
      </c>
      <c r="B1335">
        <v>68</v>
      </c>
      <c r="C1335">
        <v>2</v>
      </c>
      <c r="D1335">
        <v>0</v>
      </c>
      <c r="E1335">
        <v>1</v>
      </c>
      <c r="F1335">
        <v>0</v>
      </c>
      <c r="J1335" s="19" t="e">
        <f t="shared" si="41"/>
        <v>#NUM!</v>
      </c>
      <c r="K1335" s="19" t="e">
        <f t="shared" si="42"/>
        <v>#NUM!</v>
      </c>
      <c r="L1335" s="14" t="str">
        <f>IFERROR(VLOOKUP($K$4:$K$772,TABLAREF!$A$1:$C$4,3,1),"SIN DATO")</f>
        <v>SIN DATO</v>
      </c>
    </row>
    <row r="1336" spans="1:12" x14ac:dyDescent="0.25">
      <c r="A1336" t="s">
        <v>1831</v>
      </c>
      <c r="B1336">
        <v>62</v>
      </c>
      <c r="C1336">
        <v>2</v>
      </c>
      <c r="D1336">
        <v>0</v>
      </c>
      <c r="E1336">
        <v>1</v>
      </c>
      <c r="F1336">
        <v>0</v>
      </c>
      <c r="G1336">
        <v>120</v>
      </c>
      <c r="H1336">
        <v>180</v>
      </c>
      <c r="I1336">
        <v>51</v>
      </c>
      <c r="J1336" s="19">
        <f t="shared" si="41"/>
        <v>14.607510360788002</v>
      </c>
      <c r="K1336" s="19">
        <f t="shared" si="42"/>
        <v>15</v>
      </c>
      <c r="L1336" s="14" t="str">
        <f>IFERROR(VLOOKUP($K$4:$K$772,TABLAREF!$A$1:$C$4,3,1),"SIN DATO")</f>
        <v>SIN DATO</v>
      </c>
    </row>
    <row r="1337" spans="1:12" x14ac:dyDescent="0.25">
      <c r="A1337" t="s">
        <v>1832</v>
      </c>
      <c r="B1337">
        <v>62</v>
      </c>
      <c r="C1337">
        <v>2</v>
      </c>
      <c r="D1337">
        <v>0</v>
      </c>
      <c r="E1337">
        <v>1</v>
      </c>
      <c r="F1337">
        <v>0</v>
      </c>
      <c r="G1337">
        <v>140</v>
      </c>
      <c r="H1337">
        <v>177</v>
      </c>
      <c r="I1337">
        <v>37</v>
      </c>
      <c r="J1337" s="19">
        <f t="shared" si="41"/>
        <v>24.108297783063449</v>
      </c>
      <c r="K1337" s="19">
        <f t="shared" si="42"/>
        <v>24</v>
      </c>
      <c r="L1337" s="14" t="str">
        <f>IFERROR(VLOOKUP($K$4:$K$772,TABLAREF!$A$1:$C$4,3,1),"SIN DATO")</f>
        <v>SIN DATO</v>
      </c>
    </row>
    <row r="1338" spans="1:12" x14ac:dyDescent="0.25">
      <c r="A1338" t="s">
        <v>1833</v>
      </c>
      <c r="B1338">
        <v>60</v>
      </c>
      <c r="C1338">
        <v>2</v>
      </c>
      <c r="D1338">
        <v>0</v>
      </c>
      <c r="E1338">
        <v>1</v>
      </c>
      <c r="F1338">
        <v>0</v>
      </c>
      <c r="G1338">
        <v>110</v>
      </c>
      <c r="H1338">
        <v>210</v>
      </c>
      <c r="I1338">
        <v>33</v>
      </c>
      <c r="J1338" s="19">
        <f t="shared" si="41"/>
        <v>21.535979675292705</v>
      </c>
      <c r="K1338" s="19">
        <f t="shared" si="42"/>
        <v>22</v>
      </c>
      <c r="L1338" s="14" t="str">
        <f>IFERROR(VLOOKUP($K$4:$K$772,TABLAREF!$A$1:$C$4,3,1),"SIN DATO")</f>
        <v>SIN DATO</v>
      </c>
    </row>
    <row r="1339" spans="1:12" x14ac:dyDescent="0.25">
      <c r="A1339" t="s">
        <v>1835</v>
      </c>
      <c r="B1339">
        <v>63</v>
      </c>
      <c r="C1339">
        <v>1</v>
      </c>
      <c r="D1339">
        <v>0</v>
      </c>
      <c r="E1339">
        <v>1</v>
      </c>
      <c r="F1339">
        <v>0</v>
      </c>
      <c r="G1339">
        <v>130</v>
      </c>
      <c r="H1339">
        <v>141</v>
      </c>
      <c r="I1339">
        <v>40</v>
      </c>
      <c r="J1339" s="19">
        <f t="shared" si="41"/>
        <v>14.333886404141705</v>
      </c>
      <c r="K1339" s="19">
        <f t="shared" si="42"/>
        <v>14</v>
      </c>
      <c r="L1339" s="14" t="str">
        <f>IFERROR(VLOOKUP($K$4:$K$772,TABLAREF!$A$1:$C$4,3,1),"SIN DATO")</f>
        <v>SIN DATO</v>
      </c>
    </row>
    <row r="1340" spans="1:12" x14ac:dyDescent="0.25">
      <c r="A1340" t="s">
        <v>1836</v>
      </c>
      <c r="B1340">
        <v>48</v>
      </c>
      <c r="C1340">
        <v>1</v>
      </c>
      <c r="D1340">
        <v>0</v>
      </c>
      <c r="E1340">
        <v>1</v>
      </c>
      <c r="F1340">
        <v>0</v>
      </c>
      <c r="G1340">
        <v>140</v>
      </c>
      <c r="H1340">
        <v>220</v>
      </c>
      <c r="I1340">
        <v>45</v>
      </c>
      <c r="J1340" s="19">
        <f t="shared" si="41"/>
        <v>12.193780742644012</v>
      </c>
      <c r="K1340" s="19">
        <f t="shared" si="42"/>
        <v>12</v>
      </c>
      <c r="L1340" s="14" t="str">
        <f>IFERROR(VLOOKUP($K$4:$K$772,TABLAREF!$A$1:$C$4,3,1),"SIN DATO")</f>
        <v>SIN DATO</v>
      </c>
    </row>
    <row r="1341" spans="1:12" x14ac:dyDescent="0.25">
      <c r="A1341" t="s">
        <v>1837</v>
      </c>
      <c r="B1341">
        <v>73</v>
      </c>
      <c r="C1341">
        <v>1</v>
      </c>
      <c r="D1341">
        <v>0</v>
      </c>
      <c r="E1341">
        <v>1</v>
      </c>
      <c r="F1341">
        <v>0</v>
      </c>
      <c r="G1341">
        <v>130</v>
      </c>
      <c r="J1341" s="19" t="e">
        <f t="shared" si="41"/>
        <v>#DIV/0!</v>
      </c>
      <c r="K1341" s="19" t="e">
        <f t="shared" si="42"/>
        <v>#DIV/0!</v>
      </c>
      <c r="L1341" s="14" t="str">
        <f>IFERROR(VLOOKUP($K$4:$K$772,TABLAREF!$A$1:$C$4,3,1),"SIN DATO")</f>
        <v>SIN DATO</v>
      </c>
    </row>
    <row r="1342" spans="1:12" x14ac:dyDescent="0.25">
      <c r="A1342" t="s">
        <v>1838</v>
      </c>
      <c r="B1342">
        <v>65</v>
      </c>
      <c r="C1342">
        <v>2</v>
      </c>
      <c r="D1342">
        <v>0</v>
      </c>
      <c r="E1342">
        <v>1</v>
      </c>
      <c r="F1342">
        <v>0</v>
      </c>
      <c r="G1342">
        <v>120</v>
      </c>
      <c r="H1342">
        <v>218</v>
      </c>
      <c r="I1342">
        <v>41</v>
      </c>
      <c r="J1342" s="19">
        <f t="shared" si="41"/>
        <v>25.566188414393089</v>
      </c>
      <c r="K1342" s="19">
        <f t="shared" si="42"/>
        <v>26</v>
      </c>
      <c r="L1342" s="14" t="str">
        <f>IFERROR(VLOOKUP($K$4:$K$772,TABLAREF!$A$1:$C$4,3,1),"SIN DATO")</f>
        <v>SIN DATO</v>
      </c>
    </row>
    <row r="1343" spans="1:12" x14ac:dyDescent="0.25">
      <c r="A1343" t="s">
        <v>1839</v>
      </c>
      <c r="B1343">
        <v>51</v>
      </c>
      <c r="C1343">
        <v>2</v>
      </c>
      <c r="D1343">
        <v>0</v>
      </c>
      <c r="E1343">
        <v>1</v>
      </c>
      <c r="F1343">
        <v>0</v>
      </c>
      <c r="G1343">
        <v>110</v>
      </c>
      <c r="H1343">
        <v>142</v>
      </c>
      <c r="I1343">
        <v>44</v>
      </c>
      <c r="J1343" s="19">
        <f t="shared" si="41"/>
        <v>5.638148295808632</v>
      </c>
      <c r="K1343" s="19">
        <f t="shared" si="42"/>
        <v>6</v>
      </c>
      <c r="L1343" s="14" t="str">
        <f>IFERROR(VLOOKUP($K$4:$K$772,TABLAREF!$A$1:$C$4,3,1),"SIN DATO")</f>
        <v>SIN DATO</v>
      </c>
    </row>
    <row r="1344" spans="1:12" x14ac:dyDescent="0.25">
      <c r="A1344" t="s">
        <v>1840</v>
      </c>
      <c r="B1344">
        <v>65</v>
      </c>
      <c r="C1344">
        <v>2</v>
      </c>
      <c r="D1344">
        <v>0</v>
      </c>
      <c r="E1344">
        <v>1</v>
      </c>
      <c r="F1344">
        <v>0</v>
      </c>
      <c r="J1344" s="19" t="e">
        <f t="shared" si="41"/>
        <v>#NUM!</v>
      </c>
      <c r="K1344" s="19" t="e">
        <f t="shared" si="42"/>
        <v>#NUM!</v>
      </c>
      <c r="L1344" s="14" t="str">
        <f>IFERROR(VLOOKUP($K$4:$K$772,TABLAREF!$A$1:$C$4,3,1),"SIN DATO")</f>
        <v>SIN DATO</v>
      </c>
    </row>
    <row r="1345" spans="1:12" x14ac:dyDescent="0.25">
      <c r="A1345" t="s">
        <v>1841</v>
      </c>
      <c r="B1345">
        <v>65</v>
      </c>
      <c r="C1345">
        <v>1</v>
      </c>
      <c r="D1345">
        <v>0</v>
      </c>
      <c r="E1345">
        <v>1</v>
      </c>
      <c r="F1345">
        <v>0</v>
      </c>
      <c r="G1345">
        <v>130</v>
      </c>
      <c r="H1345">
        <v>175</v>
      </c>
      <c r="I1345">
        <v>52</v>
      </c>
      <c r="J1345" s="19">
        <f t="shared" si="41"/>
        <v>14.62767196191953</v>
      </c>
      <c r="K1345" s="19">
        <f t="shared" si="42"/>
        <v>15</v>
      </c>
      <c r="L1345" s="14" t="str">
        <f>IFERROR(VLOOKUP($K$4:$K$772,TABLAREF!$A$1:$C$4,3,1),"SIN DATO")</f>
        <v>SIN DATO</v>
      </c>
    </row>
    <row r="1346" spans="1:12" x14ac:dyDescent="0.25">
      <c r="A1346" t="s">
        <v>1842</v>
      </c>
      <c r="B1346">
        <v>68</v>
      </c>
      <c r="C1346">
        <v>1</v>
      </c>
      <c r="D1346">
        <v>0</v>
      </c>
      <c r="E1346">
        <v>1</v>
      </c>
      <c r="F1346">
        <v>0</v>
      </c>
      <c r="J1346" s="19" t="e">
        <f t="shared" si="41"/>
        <v>#NUM!</v>
      </c>
      <c r="K1346" s="19" t="e">
        <f t="shared" si="42"/>
        <v>#NUM!</v>
      </c>
      <c r="L1346" s="14" t="str">
        <f>IFERROR(VLOOKUP($K$4:$K$772,TABLAREF!$A$1:$C$4,3,1),"SIN DATO")</f>
        <v>SIN DATO</v>
      </c>
    </row>
    <row r="1347" spans="1:12" x14ac:dyDescent="0.25">
      <c r="A1347" t="s">
        <v>1843</v>
      </c>
      <c r="B1347">
        <v>58</v>
      </c>
      <c r="C1347">
        <v>1</v>
      </c>
      <c r="D1347">
        <v>0</v>
      </c>
      <c r="E1347">
        <v>1</v>
      </c>
      <c r="F1347">
        <v>0</v>
      </c>
      <c r="G1347">
        <v>120</v>
      </c>
      <c r="H1347">
        <v>279</v>
      </c>
      <c r="I1347">
        <v>46</v>
      </c>
      <c r="J1347" s="19">
        <f t="shared" si="41"/>
        <v>19.117278105468007</v>
      </c>
      <c r="K1347" s="19">
        <f t="shared" si="42"/>
        <v>19</v>
      </c>
      <c r="L1347" s="14" t="str">
        <f>IFERROR(VLOOKUP($K$4:$K$772,TABLAREF!$A$1:$C$4,3,1),"SIN DATO")</f>
        <v>SIN DATO</v>
      </c>
    </row>
    <row r="1348" spans="1:12" x14ac:dyDescent="0.25">
      <c r="A1348" t="s">
        <v>1844</v>
      </c>
      <c r="B1348">
        <v>67</v>
      </c>
      <c r="C1348">
        <v>2</v>
      </c>
      <c r="D1348">
        <v>0</v>
      </c>
      <c r="E1348">
        <v>1</v>
      </c>
      <c r="F1348">
        <v>0</v>
      </c>
      <c r="J1348" s="19" t="e">
        <f t="shared" si="41"/>
        <v>#NUM!</v>
      </c>
      <c r="K1348" s="19" t="e">
        <f t="shared" si="42"/>
        <v>#NUM!</v>
      </c>
      <c r="L1348" s="14" t="str">
        <f>IFERROR(VLOOKUP($K$4:$K$772,TABLAREF!$A$1:$C$4,3,1),"SIN DATO")</f>
        <v>SIN DATO</v>
      </c>
    </row>
    <row r="1349" spans="1:12" x14ac:dyDescent="0.25">
      <c r="A1349" t="s">
        <v>1846</v>
      </c>
      <c r="B1349">
        <v>56</v>
      </c>
      <c r="C1349">
        <v>2</v>
      </c>
      <c r="D1349">
        <v>0</v>
      </c>
      <c r="E1349">
        <v>1</v>
      </c>
      <c r="F1349">
        <v>0</v>
      </c>
      <c r="G1349">
        <v>120</v>
      </c>
      <c r="H1349">
        <v>260</v>
      </c>
      <c r="I1349">
        <v>33</v>
      </c>
      <c r="J1349" s="19">
        <f t="shared" ref="J1349:J1412" si="43">100*(1-EXP(-EXP((LN(10)-(15.5305+(28.4441*(1-C1349))+(-1.4792*LN(B1349))+(0*LN(B1349)*LN(B1349))+(-14.4588*LN(B1349)*(1-C1349))+(1.8515*LN(B1349)*LN(B1349)*(1-C1349))+(-0.9119*LN(G1349))+(-0.2767*D1349)+(-0.7181*LN((H1349* 0.02586)/ (I1349* 0.02586)))+(-0.1759*E1349)+(-0.1999*E1349*(1-C1349))+(-0.5865*F1349)+(0*F1349*C1349)))/(EXP(0.9145)*EXP(-0.2784*(15.5305+(28.4441*(1-C1349))+(-1.4792*LN(B1349))+(0*LN(B1349)*LN(B1349))+(-14.4588*LN(B1349)*(1-C1349))+(1.8515*LN(B1349)*LN(B1349)*(1-C1349))+(-0.9119*LN(G1349))+(-0.2767*D1349)+(-0.7181*LN((H1349* 0.02586)/ (I1349* 0.02586)))+(-0.1759*E1349)+(-0.1999*E1349*(1-C1349))+(-0.5865*F1349)+(0*F1349*C1349)))))))</f>
        <v>24.182199340486534</v>
      </c>
      <c r="K1349" s="19">
        <f t="shared" ref="K1349:K1412" si="44">ROUND(J1349,0)</f>
        <v>24</v>
      </c>
      <c r="L1349" s="14" t="str">
        <f>IFERROR(VLOOKUP($K$4:$K$772,TABLAREF!$A$1:$C$4,3,1),"SIN DATO")</f>
        <v>SIN DATO</v>
      </c>
    </row>
    <row r="1350" spans="1:12" x14ac:dyDescent="0.25">
      <c r="A1350" t="s">
        <v>1847</v>
      </c>
      <c r="B1350">
        <v>68</v>
      </c>
      <c r="C1350">
        <v>2</v>
      </c>
      <c r="D1350">
        <v>0</v>
      </c>
      <c r="E1350">
        <v>1</v>
      </c>
      <c r="F1350">
        <v>0</v>
      </c>
      <c r="J1350" s="19" t="e">
        <f t="shared" si="43"/>
        <v>#NUM!</v>
      </c>
      <c r="K1350" s="19" t="e">
        <f t="shared" si="44"/>
        <v>#NUM!</v>
      </c>
      <c r="L1350" s="14" t="str">
        <f>IFERROR(VLOOKUP($K$4:$K$772,TABLAREF!$A$1:$C$4,3,1),"SIN DATO")</f>
        <v>SIN DATO</v>
      </c>
    </row>
    <row r="1351" spans="1:12" x14ac:dyDescent="0.25">
      <c r="A1351" t="s">
        <v>1848</v>
      </c>
      <c r="B1351">
        <v>53</v>
      </c>
      <c r="C1351">
        <v>2</v>
      </c>
      <c r="D1351">
        <v>0</v>
      </c>
      <c r="E1351">
        <v>1</v>
      </c>
      <c r="F1351">
        <v>0</v>
      </c>
      <c r="J1351" s="19" t="e">
        <f t="shared" si="43"/>
        <v>#NUM!</v>
      </c>
      <c r="K1351" s="19" t="e">
        <f t="shared" si="44"/>
        <v>#NUM!</v>
      </c>
      <c r="L1351" s="14" t="str">
        <f>IFERROR(VLOOKUP($K$4:$K$772,TABLAREF!$A$1:$C$4,3,1),"SIN DATO")</f>
        <v>SIN DATO</v>
      </c>
    </row>
    <row r="1352" spans="1:12" x14ac:dyDescent="0.25">
      <c r="A1352" t="s">
        <v>1849</v>
      </c>
      <c r="B1352">
        <v>52</v>
      </c>
      <c r="C1352">
        <v>1</v>
      </c>
      <c r="D1352">
        <v>0</v>
      </c>
      <c r="E1352">
        <v>1</v>
      </c>
      <c r="F1352">
        <v>0</v>
      </c>
      <c r="G1352">
        <v>120</v>
      </c>
      <c r="H1352">
        <v>198</v>
      </c>
      <c r="I1352">
        <v>46</v>
      </c>
      <c r="J1352" s="19">
        <f t="shared" si="43"/>
        <v>10.023575412177266</v>
      </c>
      <c r="K1352" s="19">
        <f t="shared" si="44"/>
        <v>10</v>
      </c>
      <c r="L1352" s="14" t="str">
        <f>IFERROR(VLOOKUP($K$4:$K$772,TABLAREF!$A$1:$C$4,3,1),"SIN DATO")</f>
        <v>SIN DATO</v>
      </c>
    </row>
    <row r="1353" spans="1:12" x14ac:dyDescent="0.25">
      <c r="A1353" t="s">
        <v>1850</v>
      </c>
      <c r="B1353">
        <v>85</v>
      </c>
      <c r="C1353">
        <v>2</v>
      </c>
      <c r="D1353">
        <v>0</v>
      </c>
      <c r="E1353">
        <v>1</v>
      </c>
      <c r="F1353">
        <v>0</v>
      </c>
      <c r="G1353">
        <v>125</v>
      </c>
      <c r="H1353">
        <v>217</v>
      </c>
      <c r="I1353">
        <v>35</v>
      </c>
      <c r="J1353" s="19">
        <f t="shared" si="43"/>
        <v>56.84924667785031</v>
      </c>
      <c r="K1353" s="19">
        <f t="shared" si="44"/>
        <v>57</v>
      </c>
      <c r="L1353" s="14" t="str">
        <f>IFERROR(VLOOKUP($K$4:$K$772,TABLAREF!$A$1:$C$4,3,1),"SIN DATO")</f>
        <v>SIN DATO</v>
      </c>
    </row>
    <row r="1354" spans="1:12" x14ac:dyDescent="0.25">
      <c r="A1354" t="s">
        <v>1851</v>
      </c>
      <c r="B1354">
        <v>78</v>
      </c>
      <c r="C1354">
        <v>1</v>
      </c>
      <c r="D1354">
        <v>0</v>
      </c>
      <c r="E1354">
        <v>1</v>
      </c>
      <c r="F1354">
        <v>0</v>
      </c>
      <c r="J1354" s="19" t="e">
        <f t="shared" si="43"/>
        <v>#NUM!</v>
      </c>
      <c r="K1354" s="19" t="e">
        <f t="shared" si="44"/>
        <v>#NUM!</v>
      </c>
      <c r="L1354" s="14" t="str">
        <f>IFERROR(VLOOKUP($K$4:$K$772,TABLAREF!$A$1:$C$4,3,1),"SIN DATO")</f>
        <v>SIN DATO</v>
      </c>
    </row>
    <row r="1355" spans="1:12" x14ac:dyDescent="0.25">
      <c r="A1355" t="s">
        <v>1853</v>
      </c>
      <c r="B1355">
        <v>60</v>
      </c>
      <c r="C1355">
        <v>2</v>
      </c>
      <c r="D1355">
        <v>0</v>
      </c>
      <c r="E1355">
        <v>1</v>
      </c>
      <c r="F1355">
        <v>0</v>
      </c>
      <c r="G1355">
        <v>130</v>
      </c>
      <c r="J1355" s="19" t="e">
        <f t="shared" si="43"/>
        <v>#DIV/0!</v>
      </c>
      <c r="K1355" s="19" t="e">
        <f t="shared" si="44"/>
        <v>#DIV/0!</v>
      </c>
      <c r="L1355" s="14" t="str">
        <f>IFERROR(VLOOKUP($K$4:$K$772,TABLAREF!$A$1:$C$4,3,1),"SIN DATO")</f>
        <v>SIN DATO</v>
      </c>
    </row>
    <row r="1356" spans="1:12" x14ac:dyDescent="0.25">
      <c r="A1356" t="s">
        <v>1854</v>
      </c>
      <c r="B1356">
        <v>90</v>
      </c>
      <c r="C1356">
        <v>2</v>
      </c>
      <c r="D1356">
        <v>0</v>
      </c>
      <c r="E1356">
        <v>1</v>
      </c>
      <c r="F1356">
        <v>0</v>
      </c>
      <c r="G1356">
        <v>130</v>
      </c>
      <c r="H1356">
        <v>247</v>
      </c>
      <c r="I1356">
        <v>45</v>
      </c>
      <c r="J1356" s="19">
        <f t="shared" si="43"/>
        <v>61.435542150560295</v>
      </c>
      <c r="K1356" s="19">
        <f t="shared" si="44"/>
        <v>61</v>
      </c>
      <c r="L1356" s="14" t="str">
        <f>IFERROR(VLOOKUP($K$4:$K$772,TABLAREF!$A$1:$C$4,3,1),"SIN DATO")</f>
        <v>SIN DATO</v>
      </c>
    </row>
    <row r="1357" spans="1:12" x14ac:dyDescent="0.25">
      <c r="A1357" t="s">
        <v>1855</v>
      </c>
      <c r="B1357">
        <v>59</v>
      </c>
      <c r="C1357">
        <v>2</v>
      </c>
      <c r="D1357">
        <v>0</v>
      </c>
      <c r="E1357">
        <v>1</v>
      </c>
      <c r="F1357">
        <v>0</v>
      </c>
      <c r="G1357">
        <v>140</v>
      </c>
      <c r="H1357">
        <v>207</v>
      </c>
      <c r="I1357">
        <v>25</v>
      </c>
      <c r="J1357" s="19">
        <f t="shared" si="43"/>
        <v>33.134644575026442</v>
      </c>
      <c r="K1357" s="19">
        <f t="shared" si="44"/>
        <v>33</v>
      </c>
      <c r="L1357" s="14" t="str">
        <f>IFERROR(VLOOKUP($K$4:$K$772,TABLAREF!$A$1:$C$4,3,1),"SIN DATO")</f>
        <v>SIN DATO</v>
      </c>
    </row>
    <row r="1358" spans="1:12" x14ac:dyDescent="0.25">
      <c r="A1358" t="s">
        <v>1856</v>
      </c>
      <c r="B1358">
        <v>77</v>
      </c>
      <c r="C1358">
        <v>2</v>
      </c>
      <c r="D1358">
        <v>0</v>
      </c>
      <c r="E1358">
        <v>1</v>
      </c>
      <c r="F1358">
        <v>0</v>
      </c>
      <c r="G1358">
        <v>160</v>
      </c>
      <c r="H1358">
        <v>240</v>
      </c>
      <c r="I1358">
        <v>36</v>
      </c>
      <c r="J1358" s="19">
        <f t="shared" si="43"/>
        <v>55.350142432526226</v>
      </c>
      <c r="K1358" s="19">
        <f t="shared" si="44"/>
        <v>55</v>
      </c>
      <c r="L1358" s="14" t="str">
        <f>IFERROR(VLOOKUP($K$4:$K$772,TABLAREF!$A$1:$C$4,3,1),"SIN DATO")</f>
        <v>SIN DATO</v>
      </c>
    </row>
    <row r="1359" spans="1:12" x14ac:dyDescent="0.25">
      <c r="A1359" t="s">
        <v>1857</v>
      </c>
      <c r="B1359">
        <v>65</v>
      </c>
      <c r="C1359">
        <v>1</v>
      </c>
      <c r="D1359">
        <v>0</v>
      </c>
      <c r="E1359">
        <v>1</v>
      </c>
      <c r="F1359">
        <v>0</v>
      </c>
      <c r="G1359">
        <v>150</v>
      </c>
      <c r="J1359" s="19" t="e">
        <f t="shared" si="43"/>
        <v>#DIV/0!</v>
      </c>
      <c r="K1359" s="19" t="e">
        <f t="shared" si="44"/>
        <v>#DIV/0!</v>
      </c>
      <c r="L1359" s="14" t="str">
        <f>IFERROR(VLOOKUP($K$4:$K$772,TABLAREF!$A$1:$C$4,3,1),"SIN DATO")</f>
        <v>SIN DATO</v>
      </c>
    </row>
    <row r="1360" spans="1:12" x14ac:dyDescent="0.25">
      <c r="A1360" t="s">
        <v>1858</v>
      </c>
      <c r="B1360">
        <v>71</v>
      </c>
      <c r="C1360">
        <v>1</v>
      </c>
      <c r="D1360">
        <v>0</v>
      </c>
      <c r="E1360">
        <v>1</v>
      </c>
      <c r="F1360">
        <v>0</v>
      </c>
      <c r="G1360">
        <v>120</v>
      </c>
      <c r="H1360">
        <v>180</v>
      </c>
      <c r="I1360">
        <v>40</v>
      </c>
      <c r="J1360" s="19">
        <f t="shared" si="43"/>
        <v>21.442945953844482</v>
      </c>
      <c r="K1360" s="19">
        <f t="shared" si="44"/>
        <v>21</v>
      </c>
      <c r="L1360" s="14" t="str">
        <f>IFERROR(VLOOKUP($K$4:$K$772,TABLAREF!$A$1:$C$4,3,1),"SIN DATO")</f>
        <v>SIN DATO</v>
      </c>
    </row>
    <row r="1361" spans="1:12" x14ac:dyDescent="0.25">
      <c r="A1361" t="s">
        <v>1860</v>
      </c>
      <c r="B1361">
        <v>66</v>
      </c>
      <c r="C1361">
        <v>2</v>
      </c>
      <c r="D1361">
        <v>0</v>
      </c>
      <c r="E1361">
        <v>1</v>
      </c>
      <c r="F1361">
        <v>0</v>
      </c>
      <c r="G1361">
        <v>110</v>
      </c>
      <c r="J1361" s="19" t="e">
        <f t="shared" si="43"/>
        <v>#DIV/0!</v>
      </c>
      <c r="K1361" s="19" t="e">
        <f t="shared" si="44"/>
        <v>#DIV/0!</v>
      </c>
      <c r="L1361" s="14" t="str">
        <f>IFERROR(VLOOKUP($K$4:$K$772,TABLAREF!$A$1:$C$4,3,1),"SIN DATO")</f>
        <v>SIN DATO</v>
      </c>
    </row>
    <row r="1362" spans="1:12" x14ac:dyDescent="0.25">
      <c r="A1362" t="s">
        <v>1862</v>
      </c>
      <c r="B1362">
        <v>64</v>
      </c>
      <c r="C1362">
        <v>2</v>
      </c>
      <c r="D1362">
        <v>0</v>
      </c>
      <c r="E1362">
        <v>1</v>
      </c>
      <c r="F1362">
        <v>0</v>
      </c>
      <c r="G1362">
        <v>120</v>
      </c>
      <c r="H1362">
        <v>226</v>
      </c>
      <c r="I1362">
        <v>38</v>
      </c>
      <c r="J1362" s="19">
        <f t="shared" si="43"/>
        <v>26.877283805758644</v>
      </c>
      <c r="K1362" s="19">
        <f t="shared" si="44"/>
        <v>27</v>
      </c>
      <c r="L1362" s="14" t="str">
        <f>IFERROR(VLOOKUP($K$4:$K$772,TABLAREF!$A$1:$C$4,3,1),"SIN DATO")</f>
        <v>SIN DATO</v>
      </c>
    </row>
    <row r="1363" spans="1:12" x14ac:dyDescent="0.25">
      <c r="A1363" t="s">
        <v>1863</v>
      </c>
      <c r="B1363">
        <v>64</v>
      </c>
      <c r="C1363">
        <v>1</v>
      </c>
      <c r="D1363">
        <v>0</v>
      </c>
      <c r="E1363">
        <v>1</v>
      </c>
      <c r="F1363">
        <v>0</v>
      </c>
      <c r="G1363">
        <v>140</v>
      </c>
      <c r="H1363">
        <v>169</v>
      </c>
      <c r="I1363">
        <v>39</v>
      </c>
      <c r="J1363" s="19">
        <f t="shared" si="43"/>
        <v>20.327046923326442</v>
      </c>
      <c r="K1363" s="19">
        <f t="shared" si="44"/>
        <v>20</v>
      </c>
      <c r="L1363" s="14" t="str">
        <f>IFERROR(VLOOKUP($K$4:$K$772,TABLAREF!$A$1:$C$4,3,1),"SIN DATO")</f>
        <v>SIN DATO</v>
      </c>
    </row>
    <row r="1364" spans="1:12" x14ac:dyDescent="0.25">
      <c r="A1364" t="s">
        <v>1864</v>
      </c>
      <c r="B1364">
        <v>58</v>
      </c>
      <c r="C1364">
        <v>1</v>
      </c>
      <c r="D1364">
        <v>0</v>
      </c>
      <c r="E1364">
        <v>1</v>
      </c>
      <c r="F1364">
        <v>0</v>
      </c>
      <c r="G1364">
        <v>120</v>
      </c>
      <c r="H1364">
        <v>197</v>
      </c>
      <c r="I1364">
        <v>39</v>
      </c>
      <c r="J1364" s="19">
        <f t="shared" si="43"/>
        <v>15.797690271504672</v>
      </c>
      <c r="K1364" s="19">
        <f t="shared" si="44"/>
        <v>16</v>
      </c>
      <c r="L1364" s="14" t="str">
        <f>IFERROR(VLOOKUP($K$4:$K$772,TABLAREF!$A$1:$C$4,3,1),"SIN DATO")</f>
        <v>SIN DATO</v>
      </c>
    </row>
    <row r="1365" spans="1:12" x14ac:dyDescent="0.25">
      <c r="A1365" t="s">
        <v>1865</v>
      </c>
      <c r="B1365">
        <v>63</v>
      </c>
      <c r="C1365">
        <v>1</v>
      </c>
      <c r="D1365">
        <v>0</v>
      </c>
      <c r="E1365">
        <v>1</v>
      </c>
      <c r="F1365">
        <v>0</v>
      </c>
      <c r="G1365">
        <v>120</v>
      </c>
      <c r="H1365">
        <v>149</v>
      </c>
      <c r="I1365">
        <v>35</v>
      </c>
      <c r="J1365" s="19">
        <f t="shared" si="43"/>
        <v>15.785528510836288</v>
      </c>
      <c r="K1365" s="19">
        <f t="shared" si="44"/>
        <v>16</v>
      </c>
      <c r="L1365" s="14" t="str">
        <f>IFERROR(VLOOKUP($K$4:$K$772,TABLAREF!$A$1:$C$4,3,1),"SIN DATO")</f>
        <v>SIN DATO</v>
      </c>
    </row>
    <row r="1366" spans="1:12" x14ac:dyDescent="0.25">
      <c r="A1366" t="s">
        <v>1866</v>
      </c>
      <c r="B1366">
        <v>50</v>
      </c>
      <c r="C1366">
        <v>1</v>
      </c>
      <c r="D1366">
        <v>0</v>
      </c>
      <c r="E1366">
        <v>1</v>
      </c>
      <c r="F1366">
        <v>0</v>
      </c>
      <c r="G1366">
        <v>125</v>
      </c>
      <c r="H1366">
        <v>150</v>
      </c>
      <c r="I1366">
        <v>36</v>
      </c>
      <c r="J1366" s="19">
        <f t="shared" si="43"/>
        <v>9.2564586294333058</v>
      </c>
      <c r="K1366" s="19">
        <f t="shared" si="44"/>
        <v>9</v>
      </c>
      <c r="L1366" s="14" t="str">
        <f>IFERROR(VLOOKUP($K$4:$K$772,TABLAREF!$A$1:$C$4,3,1),"SIN DATO")</f>
        <v>SIN DATO</v>
      </c>
    </row>
    <row r="1367" spans="1:12" x14ac:dyDescent="0.25">
      <c r="A1367" t="s">
        <v>1867</v>
      </c>
      <c r="B1367">
        <v>68</v>
      </c>
      <c r="C1367">
        <v>2</v>
      </c>
      <c r="D1367">
        <v>0</v>
      </c>
      <c r="E1367">
        <v>1</v>
      </c>
      <c r="F1367">
        <v>0</v>
      </c>
      <c r="G1367">
        <v>110</v>
      </c>
      <c r="H1367">
        <v>196</v>
      </c>
      <c r="I1367">
        <v>56</v>
      </c>
      <c r="J1367" s="19">
        <f t="shared" si="43"/>
        <v>18.09134514033579</v>
      </c>
      <c r="K1367" s="19">
        <f t="shared" si="44"/>
        <v>18</v>
      </c>
      <c r="L1367" s="14" t="str">
        <f>IFERROR(VLOOKUP($K$4:$K$772,TABLAREF!$A$1:$C$4,3,1),"SIN DATO")</f>
        <v>SIN DATO</v>
      </c>
    </row>
    <row r="1368" spans="1:12" x14ac:dyDescent="0.25">
      <c r="A1368" t="s">
        <v>1868</v>
      </c>
      <c r="B1368">
        <v>52</v>
      </c>
      <c r="C1368">
        <v>2</v>
      </c>
      <c r="D1368">
        <v>0</v>
      </c>
      <c r="E1368">
        <v>1</v>
      </c>
      <c r="F1368">
        <v>0</v>
      </c>
      <c r="G1368">
        <v>130</v>
      </c>
      <c r="H1368">
        <v>199</v>
      </c>
      <c r="I1368">
        <v>45</v>
      </c>
      <c r="J1368" s="19">
        <f t="shared" si="43"/>
        <v>12.172607902781895</v>
      </c>
      <c r="K1368" s="19">
        <f t="shared" si="44"/>
        <v>12</v>
      </c>
      <c r="L1368" s="14" t="str">
        <f>IFERROR(VLOOKUP($K$4:$K$772,TABLAREF!$A$1:$C$4,3,1),"SIN DATO")</f>
        <v>SIN DATO</v>
      </c>
    </row>
    <row r="1369" spans="1:12" x14ac:dyDescent="0.25">
      <c r="A1369" t="s">
        <v>1869</v>
      </c>
      <c r="B1369">
        <v>73</v>
      </c>
      <c r="C1369">
        <v>2</v>
      </c>
      <c r="D1369">
        <v>0</v>
      </c>
      <c r="E1369">
        <v>1</v>
      </c>
      <c r="F1369">
        <v>0</v>
      </c>
      <c r="G1369">
        <v>120</v>
      </c>
      <c r="H1369">
        <v>224</v>
      </c>
      <c r="I1369">
        <v>34</v>
      </c>
      <c r="J1369" s="19">
        <f t="shared" si="43"/>
        <v>40.956868195064246</v>
      </c>
      <c r="K1369" s="19">
        <f t="shared" si="44"/>
        <v>41</v>
      </c>
      <c r="L1369" s="14" t="str">
        <f>IFERROR(VLOOKUP($K$4:$K$772,TABLAREF!$A$1:$C$4,3,1),"SIN DATO")</f>
        <v>SIN DATO</v>
      </c>
    </row>
    <row r="1370" spans="1:12" x14ac:dyDescent="0.25">
      <c r="A1370" t="s">
        <v>1870</v>
      </c>
      <c r="B1370">
        <v>49</v>
      </c>
      <c r="C1370">
        <v>1</v>
      </c>
      <c r="D1370">
        <v>0</v>
      </c>
      <c r="E1370">
        <v>1</v>
      </c>
      <c r="F1370">
        <v>0</v>
      </c>
      <c r="G1370">
        <v>120</v>
      </c>
      <c r="H1370">
        <v>196</v>
      </c>
      <c r="I1370">
        <v>30</v>
      </c>
      <c r="J1370" s="19">
        <f t="shared" si="43"/>
        <v>14.29692632665941</v>
      </c>
      <c r="K1370" s="19">
        <f t="shared" si="44"/>
        <v>14</v>
      </c>
      <c r="L1370" s="14" t="str">
        <f>IFERROR(VLOOKUP($K$4:$K$772,TABLAREF!$A$1:$C$4,3,1),"SIN DATO")</f>
        <v>SIN DATO</v>
      </c>
    </row>
    <row r="1371" spans="1:12" x14ac:dyDescent="0.25">
      <c r="A1371" t="s">
        <v>1871</v>
      </c>
      <c r="B1371">
        <v>18</v>
      </c>
      <c r="C1371">
        <v>1</v>
      </c>
      <c r="D1371">
        <v>0</v>
      </c>
      <c r="E1371">
        <v>1</v>
      </c>
      <c r="F1371">
        <v>0</v>
      </c>
      <c r="J1371" s="19" t="e">
        <f t="shared" si="43"/>
        <v>#NUM!</v>
      </c>
      <c r="K1371" s="19" t="e">
        <f t="shared" si="44"/>
        <v>#NUM!</v>
      </c>
      <c r="L1371" s="14" t="str">
        <f>IFERROR(VLOOKUP($K$4:$K$772,TABLAREF!$A$1:$C$4,3,1),"SIN DATO")</f>
        <v>SIN DATO</v>
      </c>
    </row>
    <row r="1372" spans="1:12" x14ac:dyDescent="0.25">
      <c r="A1372" t="s">
        <v>1872</v>
      </c>
      <c r="B1372">
        <v>56</v>
      </c>
      <c r="C1372">
        <v>2</v>
      </c>
      <c r="D1372">
        <v>0</v>
      </c>
      <c r="E1372">
        <v>1</v>
      </c>
      <c r="F1372">
        <v>0</v>
      </c>
      <c r="G1372">
        <v>120</v>
      </c>
      <c r="J1372" s="19" t="e">
        <f t="shared" si="43"/>
        <v>#DIV/0!</v>
      </c>
      <c r="K1372" s="19" t="e">
        <f t="shared" si="44"/>
        <v>#DIV/0!</v>
      </c>
      <c r="L1372" s="14" t="str">
        <f>IFERROR(VLOOKUP($K$4:$K$772,TABLAREF!$A$1:$C$4,3,1),"SIN DATO")</f>
        <v>SIN DATO</v>
      </c>
    </row>
    <row r="1373" spans="1:12" x14ac:dyDescent="0.25">
      <c r="A1373" t="s">
        <v>1873</v>
      </c>
      <c r="B1373">
        <v>68</v>
      </c>
      <c r="C1373">
        <v>2</v>
      </c>
      <c r="D1373">
        <v>0</v>
      </c>
      <c r="E1373">
        <v>1</v>
      </c>
      <c r="F1373">
        <v>0</v>
      </c>
      <c r="G1373">
        <v>110</v>
      </c>
      <c r="H1373">
        <v>198</v>
      </c>
      <c r="I1373">
        <v>53</v>
      </c>
      <c r="J1373" s="19">
        <f t="shared" si="43"/>
        <v>19.322662932117783</v>
      </c>
      <c r="K1373" s="19">
        <f t="shared" si="44"/>
        <v>19</v>
      </c>
      <c r="L1373" s="14" t="str">
        <f>IFERROR(VLOOKUP($K$4:$K$772,TABLAREF!$A$1:$C$4,3,1),"SIN DATO")</f>
        <v>SIN DATO</v>
      </c>
    </row>
    <row r="1374" spans="1:12" x14ac:dyDescent="0.25">
      <c r="A1374" t="s">
        <v>1874</v>
      </c>
      <c r="B1374">
        <v>53</v>
      </c>
      <c r="C1374">
        <v>2</v>
      </c>
      <c r="D1374">
        <v>0</v>
      </c>
      <c r="E1374">
        <v>1</v>
      </c>
      <c r="F1374">
        <v>0</v>
      </c>
      <c r="G1374">
        <v>140</v>
      </c>
      <c r="J1374" s="19" t="e">
        <f t="shared" si="43"/>
        <v>#DIV/0!</v>
      </c>
      <c r="K1374" s="19" t="e">
        <f t="shared" si="44"/>
        <v>#DIV/0!</v>
      </c>
      <c r="L1374" s="14" t="str">
        <f>IFERROR(VLOOKUP($K$4:$K$772,TABLAREF!$A$1:$C$4,3,1),"SIN DATO")</f>
        <v>SIN DATO</v>
      </c>
    </row>
    <row r="1375" spans="1:12" x14ac:dyDescent="0.25">
      <c r="A1375" t="s">
        <v>1875</v>
      </c>
      <c r="B1375">
        <v>68</v>
      </c>
      <c r="C1375">
        <v>2</v>
      </c>
      <c r="D1375">
        <v>0</v>
      </c>
      <c r="E1375">
        <v>1</v>
      </c>
      <c r="F1375">
        <v>0</v>
      </c>
      <c r="G1375">
        <v>130</v>
      </c>
      <c r="H1375">
        <v>105</v>
      </c>
      <c r="I1375">
        <v>30</v>
      </c>
      <c r="J1375" s="19">
        <f t="shared" si="43"/>
        <v>22.251818637180254</v>
      </c>
      <c r="K1375" s="19">
        <f t="shared" si="44"/>
        <v>22</v>
      </c>
      <c r="L1375" s="14" t="str">
        <f>IFERROR(VLOOKUP($K$4:$K$772,TABLAREF!$A$1:$C$4,3,1),"SIN DATO")</f>
        <v>SIN DATO</v>
      </c>
    </row>
    <row r="1376" spans="1:12" x14ac:dyDescent="0.25">
      <c r="A1376" t="s">
        <v>1876</v>
      </c>
      <c r="B1376">
        <v>54</v>
      </c>
      <c r="C1376">
        <v>2</v>
      </c>
      <c r="D1376">
        <v>0</v>
      </c>
      <c r="E1376">
        <v>1</v>
      </c>
      <c r="F1376">
        <v>0</v>
      </c>
      <c r="G1376">
        <v>120</v>
      </c>
      <c r="H1376">
        <v>171</v>
      </c>
      <c r="I1376">
        <v>57</v>
      </c>
      <c r="J1376" s="19">
        <f t="shared" si="43"/>
        <v>7.2376849542626243</v>
      </c>
      <c r="K1376" s="19">
        <f t="shared" si="44"/>
        <v>7</v>
      </c>
      <c r="L1376" s="14" t="str">
        <f>IFERROR(VLOOKUP($K$4:$K$772,TABLAREF!$A$1:$C$4,3,1),"SIN DATO")</f>
        <v>SIN DATO</v>
      </c>
    </row>
    <row r="1377" spans="1:12" x14ac:dyDescent="0.25">
      <c r="A1377" t="s">
        <v>1877</v>
      </c>
      <c r="B1377">
        <v>53</v>
      </c>
      <c r="C1377">
        <v>1</v>
      </c>
      <c r="D1377">
        <v>0</v>
      </c>
      <c r="E1377">
        <v>1</v>
      </c>
      <c r="F1377">
        <v>0</v>
      </c>
      <c r="G1377">
        <v>140</v>
      </c>
      <c r="H1377">
        <v>179</v>
      </c>
      <c r="I1377">
        <v>45</v>
      </c>
      <c r="J1377" s="19">
        <f t="shared" si="43"/>
        <v>12.162733120518354</v>
      </c>
      <c r="K1377" s="19">
        <f t="shared" si="44"/>
        <v>12</v>
      </c>
      <c r="L1377" s="14" t="str">
        <f>IFERROR(VLOOKUP($K$4:$K$772,TABLAREF!$A$1:$C$4,3,1),"SIN DATO")</f>
        <v>SIN DATO</v>
      </c>
    </row>
    <row r="1378" spans="1:12" x14ac:dyDescent="0.25">
      <c r="A1378" t="s">
        <v>1878</v>
      </c>
      <c r="B1378">
        <v>48</v>
      </c>
      <c r="C1378">
        <v>2</v>
      </c>
      <c r="D1378">
        <v>0</v>
      </c>
      <c r="E1378">
        <v>1</v>
      </c>
      <c r="F1378">
        <v>0</v>
      </c>
      <c r="G1378">
        <v>140</v>
      </c>
      <c r="J1378" s="19" t="e">
        <f t="shared" si="43"/>
        <v>#DIV/0!</v>
      </c>
      <c r="K1378" s="19" t="e">
        <f t="shared" si="44"/>
        <v>#DIV/0!</v>
      </c>
      <c r="L1378" s="14" t="str">
        <f>IFERROR(VLOOKUP($K$4:$K$772,TABLAREF!$A$1:$C$4,3,1),"SIN DATO")</f>
        <v>SIN DATO</v>
      </c>
    </row>
    <row r="1379" spans="1:12" x14ac:dyDescent="0.25">
      <c r="A1379" t="s">
        <v>1880</v>
      </c>
      <c r="B1379">
        <v>72</v>
      </c>
      <c r="C1379">
        <v>1</v>
      </c>
      <c r="D1379">
        <v>0</v>
      </c>
      <c r="E1379">
        <v>1</v>
      </c>
      <c r="F1379">
        <v>0</v>
      </c>
      <c r="G1379">
        <v>120</v>
      </c>
      <c r="H1379">
        <v>236</v>
      </c>
      <c r="I1379">
        <v>37</v>
      </c>
      <c r="J1379" s="19">
        <f t="shared" si="43"/>
        <v>29.690820389145244</v>
      </c>
      <c r="K1379" s="19">
        <f t="shared" si="44"/>
        <v>30</v>
      </c>
      <c r="L1379" s="14" t="str">
        <f>IFERROR(VLOOKUP($K$4:$K$772,TABLAREF!$A$1:$C$4,3,1),"SIN DATO")</f>
        <v>SIN DATO</v>
      </c>
    </row>
    <row r="1380" spans="1:12" x14ac:dyDescent="0.25">
      <c r="A1380" t="s">
        <v>1881</v>
      </c>
      <c r="B1380">
        <v>56</v>
      </c>
      <c r="C1380">
        <v>2</v>
      </c>
      <c r="D1380">
        <v>0</v>
      </c>
      <c r="E1380">
        <v>1</v>
      </c>
      <c r="F1380">
        <v>0</v>
      </c>
      <c r="G1380">
        <v>120</v>
      </c>
      <c r="H1380">
        <v>144</v>
      </c>
      <c r="I1380">
        <v>44</v>
      </c>
      <c r="J1380" s="19">
        <f t="shared" si="43"/>
        <v>9.2588003610710281</v>
      </c>
      <c r="K1380" s="19">
        <f t="shared" si="44"/>
        <v>9</v>
      </c>
      <c r="L1380" s="14" t="str">
        <f>IFERROR(VLOOKUP($K$4:$K$772,TABLAREF!$A$1:$C$4,3,1),"SIN DATO")</f>
        <v>SIN DATO</v>
      </c>
    </row>
    <row r="1381" spans="1:12" x14ac:dyDescent="0.25">
      <c r="A1381" t="s">
        <v>1882</v>
      </c>
      <c r="B1381">
        <v>70</v>
      </c>
      <c r="C1381">
        <v>2</v>
      </c>
      <c r="D1381">
        <v>0</v>
      </c>
      <c r="E1381">
        <v>1</v>
      </c>
      <c r="F1381">
        <v>0</v>
      </c>
      <c r="G1381">
        <v>130</v>
      </c>
      <c r="H1381">
        <v>133</v>
      </c>
      <c r="I1381">
        <v>35</v>
      </c>
      <c r="J1381" s="19">
        <f t="shared" si="43"/>
        <v>26.352929853680539</v>
      </c>
      <c r="K1381" s="19">
        <f t="shared" si="44"/>
        <v>26</v>
      </c>
      <c r="L1381" s="14" t="str">
        <f>IFERROR(VLOOKUP($K$4:$K$772,TABLAREF!$A$1:$C$4,3,1),"SIN DATO")</f>
        <v>SIN DATO</v>
      </c>
    </row>
    <row r="1382" spans="1:12" x14ac:dyDescent="0.25">
      <c r="A1382" t="s">
        <v>1883</v>
      </c>
      <c r="B1382">
        <v>65</v>
      </c>
      <c r="C1382">
        <v>2</v>
      </c>
      <c r="D1382">
        <v>0</v>
      </c>
      <c r="E1382">
        <v>1</v>
      </c>
      <c r="F1382">
        <v>0</v>
      </c>
      <c r="G1382">
        <v>120</v>
      </c>
      <c r="H1382">
        <v>200</v>
      </c>
      <c r="I1382">
        <v>37</v>
      </c>
      <c r="J1382" s="19">
        <f t="shared" si="43"/>
        <v>25.928821908075939</v>
      </c>
      <c r="K1382" s="19">
        <f t="shared" si="44"/>
        <v>26</v>
      </c>
      <c r="L1382" s="14" t="str">
        <f>IFERROR(VLOOKUP($K$4:$K$772,TABLAREF!$A$1:$C$4,3,1),"SIN DATO")</f>
        <v>SIN DATO</v>
      </c>
    </row>
    <row r="1383" spans="1:12" x14ac:dyDescent="0.25">
      <c r="A1383" t="s">
        <v>1884</v>
      </c>
      <c r="B1383">
        <v>58</v>
      </c>
      <c r="C1383">
        <v>2</v>
      </c>
      <c r="D1383">
        <v>0</v>
      </c>
      <c r="E1383">
        <v>1</v>
      </c>
      <c r="F1383">
        <v>0</v>
      </c>
      <c r="J1383" s="19" t="e">
        <f t="shared" si="43"/>
        <v>#NUM!</v>
      </c>
      <c r="K1383" s="19" t="e">
        <f t="shared" si="44"/>
        <v>#NUM!</v>
      </c>
      <c r="L1383" s="14" t="str">
        <f>IFERROR(VLOOKUP($K$4:$K$772,TABLAREF!$A$1:$C$4,3,1),"SIN DATO")</f>
        <v>SIN DATO</v>
      </c>
    </row>
    <row r="1384" spans="1:12" x14ac:dyDescent="0.25">
      <c r="A1384" t="s">
        <v>1885</v>
      </c>
      <c r="B1384">
        <v>65</v>
      </c>
      <c r="C1384">
        <v>2</v>
      </c>
      <c r="D1384">
        <v>0</v>
      </c>
      <c r="E1384">
        <v>1</v>
      </c>
      <c r="F1384">
        <v>0</v>
      </c>
      <c r="G1384">
        <v>110</v>
      </c>
      <c r="H1384">
        <v>172</v>
      </c>
      <c r="I1384">
        <v>50</v>
      </c>
      <c r="J1384" s="19">
        <f t="shared" si="43"/>
        <v>14.956462717777164</v>
      </c>
      <c r="K1384" s="19">
        <f t="shared" si="44"/>
        <v>15</v>
      </c>
      <c r="L1384" s="14" t="str">
        <f>IFERROR(VLOOKUP($K$4:$K$772,TABLAREF!$A$1:$C$4,3,1),"SIN DATO")</f>
        <v>SIN DATO</v>
      </c>
    </row>
    <row r="1385" spans="1:12" x14ac:dyDescent="0.25">
      <c r="A1385" t="s">
        <v>1886</v>
      </c>
      <c r="B1385">
        <v>72</v>
      </c>
      <c r="C1385">
        <v>2</v>
      </c>
      <c r="D1385">
        <v>0</v>
      </c>
      <c r="E1385">
        <v>1</v>
      </c>
      <c r="F1385">
        <v>0</v>
      </c>
      <c r="J1385" s="19" t="e">
        <f t="shared" si="43"/>
        <v>#NUM!</v>
      </c>
      <c r="K1385" s="19" t="e">
        <f t="shared" si="44"/>
        <v>#NUM!</v>
      </c>
      <c r="L1385" s="14" t="str">
        <f>IFERROR(VLOOKUP($K$4:$K$772,TABLAREF!$A$1:$C$4,3,1),"SIN DATO")</f>
        <v>SIN DATO</v>
      </c>
    </row>
    <row r="1386" spans="1:12" x14ac:dyDescent="0.25">
      <c r="A1386" t="s">
        <v>1887</v>
      </c>
      <c r="B1386">
        <v>42</v>
      </c>
      <c r="C1386">
        <v>2</v>
      </c>
      <c r="D1386">
        <v>0</v>
      </c>
      <c r="E1386">
        <v>1</v>
      </c>
      <c r="F1386">
        <v>0</v>
      </c>
      <c r="G1386">
        <v>140</v>
      </c>
      <c r="H1386">
        <v>232</v>
      </c>
      <c r="I1386">
        <v>37</v>
      </c>
      <c r="J1386" s="19">
        <f t="shared" si="43"/>
        <v>13.216142342479953</v>
      </c>
      <c r="K1386" s="19">
        <f t="shared" si="44"/>
        <v>13</v>
      </c>
      <c r="L1386" s="14" t="str">
        <f>IFERROR(VLOOKUP($K$4:$K$772,TABLAREF!$A$1:$C$4,3,1),"SIN DATO")</f>
        <v>SIN DATO</v>
      </c>
    </row>
    <row r="1387" spans="1:12" x14ac:dyDescent="0.25">
      <c r="A1387" t="s">
        <v>1888</v>
      </c>
      <c r="B1387">
        <v>57</v>
      </c>
      <c r="C1387">
        <v>2</v>
      </c>
      <c r="D1387">
        <v>0</v>
      </c>
      <c r="E1387">
        <v>1</v>
      </c>
      <c r="F1387">
        <v>0</v>
      </c>
      <c r="J1387" s="19" t="e">
        <f t="shared" si="43"/>
        <v>#NUM!</v>
      </c>
      <c r="K1387" s="19" t="e">
        <f t="shared" si="44"/>
        <v>#NUM!</v>
      </c>
      <c r="L1387" s="14" t="str">
        <f>IFERROR(VLOOKUP($K$4:$K$772,TABLAREF!$A$1:$C$4,3,1),"SIN DATO")</f>
        <v>SIN DATO</v>
      </c>
    </row>
    <row r="1388" spans="1:12" x14ac:dyDescent="0.25">
      <c r="A1388" t="s">
        <v>1889</v>
      </c>
      <c r="B1388">
        <v>52</v>
      </c>
      <c r="C1388">
        <v>2</v>
      </c>
      <c r="D1388">
        <v>0</v>
      </c>
      <c r="E1388">
        <v>1</v>
      </c>
      <c r="F1388">
        <v>0</v>
      </c>
      <c r="G1388">
        <v>130</v>
      </c>
      <c r="H1388">
        <v>157</v>
      </c>
      <c r="I1388">
        <v>47</v>
      </c>
      <c r="J1388" s="19">
        <f t="shared" si="43"/>
        <v>8.5212703635870408</v>
      </c>
      <c r="K1388" s="19">
        <f t="shared" si="44"/>
        <v>9</v>
      </c>
      <c r="L1388" s="14" t="str">
        <f>IFERROR(VLOOKUP($K$4:$K$772,TABLAREF!$A$1:$C$4,3,1),"SIN DATO")</f>
        <v>SIN DATO</v>
      </c>
    </row>
    <row r="1389" spans="1:12" x14ac:dyDescent="0.25">
      <c r="A1389" t="s">
        <v>1890</v>
      </c>
      <c r="B1389">
        <v>59</v>
      </c>
      <c r="C1389">
        <v>2</v>
      </c>
      <c r="D1389">
        <v>0</v>
      </c>
      <c r="E1389">
        <v>1</v>
      </c>
      <c r="F1389">
        <v>0</v>
      </c>
      <c r="G1389">
        <v>120</v>
      </c>
      <c r="H1389">
        <v>173</v>
      </c>
      <c r="I1389">
        <v>34</v>
      </c>
      <c r="J1389" s="19">
        <f t="shared" si="43"/>
        <v>18.345617535586999</v>
      </c>
      <c r="K1389" s="19">
        <f t="shared" si="44"/>
        <v>18</v>
      </c>
      <c r="L1389" s="14" t="str">
        <f>IFERROR(VLOOKUP($K$4:$K$772,TABLAREF!$A$1:$C$4,3,1),"SIN DATO")</f>
        <v>SIN DATO</v>
      </c>
    </row>
    <row r="1390" spans="1:12" x14ac:dyDescent="0.25">
      <c r="A1390" t="s">
        <v>1891</v>
      </c>
      <c r="B1390">
        <v>51</v>
      </c>
      <c r="C1390">
        <v>1</v>
      </c>
      <c r="D1390">
        <v>0</v>
      </c>
      <c r="E1390">
        <v>1</v>
      </c>
      <c r="F1390">
        <v>0</v>
      </c>
      <c r="J1390" s="19" t="e">
        <f t="shared" si="43"/>
        <v>#NUM!</v>
      </c>
      <c r="K1390" s="19" t="e">
        <f t="shared" si="44"/>
        <v>#NUM!</v>
      </c>
      <c r="L1390" s="14" t="str">
        <f>IFERROR(VLOOKUP($K$4:$K$772,TABLAREF!$A$1:$C$4,3,1),"SIN DATO")</f>
        <v>SIN DATO</v>
      </c>
    </row>
    <row r="1391" spans="1:12" x14ac:dyDescent="0.25">
      <c r="A1391" t="s">
        <v>1892</v>
      </c>
      <c r="B1391">
        <v>64</v>
      </c>
      <c r="C1391">
        <v>1</v>
      </c>
      <c r="D1391">
        <v>0</v>
      </c>
      <c r="E1391">
        <v>1</v>
      </c>
      <c r="F1391">
        <v>0</v>
      </c>
      <c r="G1391">
        <v>120</v>
      </c>
      <c r="H1391">
        <v>234</v>
      </c>
      <c r="I1391">
        <v>29</v>
      </c>
      <c r="J1391" s="19">
        <f t="shared" si="43"/>
        <v>29.516898083966215</v>
      </c>
      <c r="K1391" s="19">
        <f t="shared" si="44"/>
        <v>30</v>
      </c>
      <c r="L1391" s="14" t="str">
        <f>IFERROR(VLOOKUP($K$4:$K$772,TABLAREF!$A$1:$C$4,3,1),"SIN DATO")</f>
        <v>SIN DATO</v>
      </c>
    </row>
    <row r="1392" spans="1:12" x14ac:dyDescent="0.25">
      <c r="A1392" t="s">
        <v>1893</v>
      </c>
      <c r="B1392">
        <v>77</v>
      </c>
      <c r="C1392">
        <v>2</v>
      </c>
      <c r="D1392">
        <v>0</v>
      </c>
      <c r="E1392">
        <v>1</v>
      </c>
      <c r="F1392">
        <v>0</v>
      </c>
      <c r="G1392">
        <v>120</v>
      </c>
      <c r="H1392">
        <v>235</v>
      </c>
      <c r="I1392">
        <v>47</v>
      </c>
      <c r="J1392" s="19">
        <f t="shared" si="43"/>
        <v>39.666093763964213</v>
      </c>
      <c r="K1392" s="19">
        <f t="shared" si="44"/>
        <v>40</v>
      </c>
      <c r="L1392" s="14" t="str">
        <f>IFERROR(VLOOKUP($K$4:$K$772,TABLAREF!$A$1:$C$4,3,1),"SIN DATO")</f>
        <v>SIN DATO</v>
      </c>
    </row>
    <row r="1393" spans="1:12" x14ac:dyDescent="0.25">
      <c r="A1393" t="s">
        <v>1895</v>
      </c>
      <c r="B1393">
        <v>64</v>
      </c>
      <c r="C1393">
        <v>2</v>
      </c>
      <c r="D1393">
        <v>0</v>
      </c>
      <c r="E1393">
        <v>1</v>
      </c>
      <c r="F1393">
        <v>0</v>
      </c>
      <c r="J1393" s="19" t="e">
        <f t="shared" si="43"/>
        <v>#NUM!</v>
      </c>
      <c r="K1393" s="19" t="e">
        <f t="shared" si="44"/>
        <v>#NUM!</v>
      </c>
      <c r="L1393" s="14" t="str">
        <f>IFERROR(VLOOKUP($K$4:$K$772,TABLAREF!$A$1:$C$4,3,1),"SIN DATO")</f>
        <v>SIN DATO</v>
      </c>
    </row>
    <row r="1394" spans="1:12" x14ac:dyDescent="0.25">
      <c r="A1394" t="s">
        <v>1896</v>
      </c>
      <c r="B1394">
        <v>68</v>
      </c>
      <c r="C1394">
        <v>1</v>
      </c>
      <c r="D1394">
        <v>0</v>
      </c>
      <c r="E1394">
        <v>1</v>
      </c>
      <c r="F1394">
        <v>0</v>
      </c>
      <c r="G1394">
        <v>120</v>
      </c>
      <c r="H1394">
        <v>137</v>
      </c>
      <c r="I1394">
        <v>36</v>
      </c>
      <c r="J1394" s="19">
        <f t="shared" si="43"/>
        <v>16.571785915004945</v>
      </c>
      <c r="K1394" s="19">
        <f t="shared" si="44"/>
        <v>17</v>
      </c>
      <c r="L1394" s="14" t="str">
        <f>IFERROR(VLOOKUP($K$4:$K$772,TABLAREF!$A$1:$C$4,3,1),"SIN DATO")</f>
        <v>SIN DATO</v>
      </c>
    </row>
    <row r="1395" spans="1:12" x14ac:dyDescent="0.25">
      <c r="A1395" t="s">
        <v>1897</v>
      </c>
      <c r="B1395">
        <v>63</v>
      </c>
      <c r="C1395">
        <v>2</v>
      </c>
      <c r="D1395">
        <v>0</v>
      </c>
      <c r="E1395">
        <v>1</v>
      </c>
      <c r="F1395">
        <v>0</v>
      </c>
      <c r="G1395">
        <v>140</v>
      </c>
      <c r="H1395">
        <v>227</v>
      </c>
      <c r="I1395">
        <v>47</v>
      </c>
      <c r="J1395" s="19">
        <f t="shared" si="43"/>
        <v>25.441183596119888</v>
      </c>
      <c r="K1395" s="19">
        <f t="shared" si="44"/>
        <v>25</v>
      </c>
      <c r="L1395" s="14" t="str">
        <f>IFERROR(VLOOKUP($K$4:$K$772,TABLAREF!$A$1:$C$4,3,1),"SIN DATO")</f>
        <v>SIN DATO</v>
      </c>
    </row>
    <row r="1396" spans="1:12" x14ac:dyDescent="0.25">
      <c r="A1396" t="s">
        <v>1898</v>
      </c>
      <c r="B1396">
        <v>54</v>
      </c>
      <c r="C1396">
        <v>2</v>
      </c>
      <c r="D1396">
        <v>0</v>
      </c>
      <c r="E1396">
        <v>1</v>
      </c>
      <c r="F1396">
        <v>0</v>
      </c>
      <c r="G1396">
        <v>140</v>
      </c>
      <c r="J1396" s="19" t="e">
        <f t="shared" si="43"/>
        <v>#DIV/0!</v>
      </c>
      <c r="K1396" s="19" t="e">
        <f t="shared" si="44"/>
        <v>#DIV/0!</v>
      </c>
      <c r="L1396" s="14" t="str">
        <f>IFERROR(VLOOKUP($K$4:$K$772,TABLAREF!$A$1:$C$4,3,1),"SIN DATO")</f>
        <v>SIN DATO</v>
      </c>
    </row>
    <row r="1397" spans="1:12" x14ac:dyDescent="0.25">
      <c r="A1397" t="s">
        <v>1899</v>
      </c>
      <c r="B1397">
        <v>73</v>
      </c>
      <c r="C1397">
        <v>1</v>
      </c>
      <c r="D1397">
        <v>0</v>
      </c>
      <c r="E1397">
        <v>1</v>
      </c>
      <c r="F1397">
        <v>0</v>
      </c>
      <c r="J1397" s="19" t="e">
        <f t="shared" si="43"/>
        <v>#NUM!</v>
      </c>
      <c r="K1397" s="19" t="e">
        <f t="shared" si="44"/>
        <v>#NUM!</v>
      </c>
      <c r="L1397" s="14" t="str">
        <f>IFERROR(VLOOKUP($K$4:$K$772,TABLAREF!$A$1:$C$4,3,1),"SIN DATO")</f>
        <v>SIN DATO</v>
      </c>
    </row>
    <row r="1398" spans="1:12" x14ac:dyDescent="0.25">
      <c r="A1398" t="s">
        <v>1900</v>
      </c>
      <c r="B1398">
        <v>60</v>
      </c>
      <c r="C1398">
        <v>2</v>
      </c>
      <c r="D1398">
        <v>0</v>
      </c>
      <c r="E1398">
        <v>1</v>
      </c>
      <c r="F1398">
        <v>0</v>
      </c>
      <c r="G1398">
        <v>130</v>
      </c>
      <c r="H1398">
        <v>210</v>
      </c>
      <c r="I1398">
        <v>60</v>
      </c>
      <c r="J1398" s="19">
        <f t="shared" si="43"/>
        <v>14.458659632537717</v>
      </c>
      <c r="K1398" s="19">
        <f t="shared" si="44"/>
        <v>14</v>
      </c>
      <c r="L1398" s="14" t="str">
        <f>IFERROR(VLOOKUP($K$4:$K$772,TABLAREF!$A$1:$C$4,3,1),"SIN DATO")</f>
        <v>SIN DATO</v>
      </c>
    </row>
    <row r="1399" spans="1:12" x14ac:dyDescent="0.25">
      <c r="A1399" t="s">
        <v>1901</v>
      </c>
      <c r="B1399">
        <v>64</v>
      </c>
      <c r="C1399">
        <v>2</v>
      </c>
      <c r="D1399">
        <v>0</v>
      </c>
      <c r="E1399">
        <v>1</v>
      </c>
      <c r="F1399">
        <v>0</v>
      </c>
      <c r="J1399" s="19" t="e">
        <f t="shared" si="43"/>
        <v>#NUM!</v>
      </c>
      <c r="K1399" s="19" t="e">
        <f t="shared" si="44"/>
        <v>#NUM!</v>
      </c>
      <c r="L1399" s="14" t="str">
        <f>IFERROR(VLOOKUP($K$4:$K$772,TABLAREF!$A$1:$C$4,3,1),"SIN DATO")</f>
        <v>SIN DATO</v>
      </c>
    </row>
    <row r="1400" spans="1:12" x14ac:dyDescent="0.25">
      <c r="A1400" t="s">
        <v>1902</v>
      </c>
      <c r="B1400">
        <v>66</v>
      </c>
      <c r="C1400">
        <v>2</v>
      </c>
      <c r="D1400">
        <v>0</v>
      </c>
      <c r="E1400">
        <v>1</v>
      </c>
      <c r="F1400">
        <v>0</v>
      </c>
      <c r="G1400">
        <v>110</v>
      </c>
      <c r="H1400">
        <v>238</v>
      </c>
      <c r="I1400">
        <v>37</v>
      </c>
      <c r="J1400" s="19">
        <f t="shared" si="43"/>
        <v>28.554679866981047</v>
      </c>
      <c r="K1400" s="19">
        <f t="shared" si="44"/>
        <v>29</v>
      </c>
      <c r="L1400" s="14" t="str">
        <f>IFERROR(VLOOKUP($K$4:$K$772,TABLAREF!$A$1:$C$4,3,1),"SIN DATO")</f>
        <v>SIN DATO</v>
      </c>
    </row>
    <row r="1401" spans="1:12" x14ac:dyDescent="0.25">
      <c r="A1401" t="s">
        <v>1903</v>
      </c>
      <c r="B1401">
        <v>69</v>
      </c>
      <c r="C1401">
        <v>2</v>
      </c>
      <c r="D1401">
        <v>0</v>
      </c>
      <c r="E1401">
        <v>1</v>
      </c>
      <c r="F1401">
        <v>0</v>
      </c>
      <c r="G1401">
        <v>120</v>
      </c>
      <c r="H1401">
        <v>22</v>
      </c>
      <c r="I1401">
        <v>63</v>
      </c>
      <c r="J1401" s="19">
        <f t="shared" si="43"/>
        <v>0.58495414199517537</v>
      </c>
      <c r="K1401" s="19">
        <f t="shared" si="44"/>
        <v>1</v>
      </c>
      <c r="L1401" s="14" t="str">
        <f>IFERROR(VLOOKUP($K$4:$K$772,TABLAREF!$A$1:$C$4,3,1),"SIN DATO")</f>
        <v>SIN DATO</v>
      </c>
    </row>
    <row r="1402" spans="1:12" x14ac:dyDescent="0.25">
      <c r="A1402" t="s">
        <v>1904</v>
      </c>
      <c r="B1402">
        <v>62</v>
      </c>
      <c r="C1402">
        <v>1</v>
      </c>
      <c r="D1402">
        <v>0</v>
      </c>
      <c r="E1402">
        <v>1</v>
      </c>
      <c r="F1402">
        <v>0</v>
      </c>
      <c r="G1402">
        <v>160</v>
      </c>
      <c r="J1402" s="19" t="e">
        <f t="shared" si="43"/>
        <v>#DIV/0!</v>
      </c>
      <c r="K1402" s="19" t="e">
        <f t="shared" si="44"/>
        <v>#DIV/0!</v>
      </c>
      <c r="L1402" s="14" t="str">
        <f>IFERROR(VLOOKUP($K$4:$K$772,TABLAREF!$A$1:$C$4,3,1),"SIN DATO")</f>
        <v>SIN DATO</v>
      </c>
    </row>
    <row r="1403" spans="1:12" x14ac:dyDescent="0.25">
      <c r="A1403" t="s">
        <v>1905</v>
      </c>
      <c r="B1403">
        <v>70</v>
      </c>
      <c r="C1403">
        <v>1</v>
      </c>
      <c r="D1403">
        <v>0</v>
      </c>
      <c r="E1403">
        <v>1</v>
      </c>
      <c r="F1403">
        <v>0</v>
      </c>
      <c r="G1403">
        <v>110</v>
      </c>
      <c r="H1403">
        <v>124</v>
      </c>
      <c r="I1403">
        <v>36</v>
      </c>
      <c r="J1403" s="19">
        <f t="shared" si="43"/>
        <v>14.040750198662478</v>
      </c>
      <c r="K1403" s="19">
        <f t="shared" si="44"/>
        <v>14</v>
      </c>
      <c r="L1403" s="14" t="str">
        <f>IFERROR(VLOOKUP($K$4:$K$772,TABLAREF!$A$1:$C$4,3,1),"SIN DATO")</f>
        <v>SIN DATO</v>
      </c>
    </row>
    <row r="1404" spans="1:12" x14ac:dyDescent="0.25">
      <c r="A1404" t="s">
        <v>1907</v>
      </c>
      <c r="B1404">
        <v>46</v>
      </c>
      <c r="C1404">
        <v>1</v>
      </c>
      <c r="D1404">
        <v>0</v>
      </c>
      <c r="E1404">
        <v>1</v>
      </c>
      <c r="F1404">
        <v>0</v>
      </c>
      <c r="G1404">
        <v>120</v>
      </c>
      <c r="H1404">
        <v>86</v>
      </c>
      <c r="I1404">
        <v>23</v>
      </c>
      <c r="J1404" s="19">
        <f t="shared" si="43"/>
        <v>5.8160394394316972</v>
      </c>
      <c r="K1404" s="19">
        <f t="shared" si="44"/>
        <v>6</v>
      </c>
      <c r="L1404" s="14" t="str">
        <f>IFERROR(VLOOKUP($K$4:$K$772,TABLAREF!$A$1:$C$4,3,1),"SIN DATO")</f>
        <v>SIN DATO</v>
      </c>
    </row>
    <row r="1405" spans="1:12" x14ac:dyDescent="0.25">
      <c r="A1405" t="s">
        <v>1908</v>
      </c>
      <c r="B1405">
        <v>64</v>
      </c>
      <c r="C1405">
        <v>2</v>
      </c>
      <c r="D1405">
        <v>0</v>
      </c>
      <c r="E1405">
        <v>1</v>
      </c>
      <c r="F1405">
        <v>0</v>
      </c>
      <c r="G1405">
        <v>120</v>
      </c>
      <c r="H1405">
        <v>195</v>
      </c>
      <c r="I1405">
        <v>39</v>
      </c>
      <c r="J1405" s="19">
        <f t="shared" si="43"/>
        <v>23.109194935822408</v>
      </c>
      <c r="K1405" s="19">
        <f t="shared" si="44"/>
        <v>23</v>
      </c>
      <c r="L1405" s="14" t="str">
        <f>IFERROR(VLOOKUP($K$4:$K$772,TABLAREF!$A$1:$C$4,3,1),"SIN DATO")</f>
        <v>SIN DATO</v>
      </c>
    </row>
    <row r="1406" spans="1:12" x14ac:dyDescent="0.25">
      <c r="A1406" t="s">
        <v>1909</v>
      </c>
      <c r="B1406">
        <v>77</v>
      </c>
      <c r="C1406">
        <v>1</v>
      </c>
      <c r="D1406">
        <v>0</v>
      </c>
      <c r="E1406">
        <v>1</v>
      </c>
      <c r="F1406">
        <v>0</v>
      </c>
      <c r="G1406">
        <v>120</v>
      </c>
      <c r="H1406">
        <v>216</v>
      </c>
      <c r="I1406">
        <v>33</v>
      </c>
      <c r="J1406" s="19">
        <f t="shared" si="43"/>
        <v>33.567283024589166</v>
      </c>
      <c r="K1406" s="19">
        <f t="shared" si="44"/>
        <v>34</v>
      </c>
      <c r="L1406" s="14" t="str">
        <f>IFERROR(VLOOKUP($K$4:$K$772,TABLAREF!$A$1:$C$4,3,1),"SIN DATO")</f>
        <v>SIN DATO</v>
      </c>
    </row>
    <row r="1407" spans="1:12" x14ac:dyDescent="0.25">
      <c r="A1407" t="s">
        <v>1910</v>
      </c>
      <c r="B1407">
        <v>44</v>
      </c>
      <c r="C1407">
        <v>1</v>
      </c>
      <c r="D1407">
        <v>0</v>
      </c>
      <c r="E1407">
        <v>1</v>
      </c>
      <c r="F1407">
        <v>0</v>
      </c>
      <c r="G1407">
        <v>120</v>
      </c>
      <c r="J1407" s="19" t="e">
        <f t="shared" si="43"/>
        <v>#DIV/0!</v>
      </c>
      <c r="K1407" s="19" t="e">
        <f t="shared" si="44"/>
        <v>#DIV/0!</v>
      </c>
      <c r="L1407" s="14" t="str">
        <f>IFERROR(VLOOKUP($K$4:$K$772,TABLAREF!$A$1:$C$4,3,1),"SIN DATO")</f>
        <v>SIN DATO</v>
      </c>
    </row>
    <row r="1408" spans="1:12" x14ac:dyDescent="0.25">
      <c r="A1408" t="s">
        <v>1911</v>
      </c>
      <c r="B1408">
        <v>42</v>
      </c>
      <c r="C1408">
        <v>2</v>
      </c>
      <c r="D1408">
        <v>0</v>
      </c>
      <c r="E1408">
        <v>1</v>
      </c>
      <c r="F1408">
        <v>0</v>
      </c>
      <c r="G1408">
        <v>120</v>
      </c>
      <c r="H1408">
        <v>244</v>
      </c>
      <c r="I1408">
        <v>41</v>
      </c>
      <c r="J1408" s="19">
        <f t="shared" si="43"/>
        <v>9.7490961794471254</v>
      </c>
      <c r="K1408" s="19">
        <f t="shared" si="44"/>
        <v>10</v>
      </c>
      <c r="L1408" s="14" t="str">
        <f>IFERROR(VLOOKUP($K$4:$K$772,TABLAREF!$A$1:$C$4,3,1),"SIN DATO")</f>
        <v>SIN DATO</v>
      </c>
    </row>
    <row r="1409" spans="1:12" x14ac:dyDescent="0.25">
      <c r="A1409" t="s">
        <v>1912</v>
      </c>
      <c r="B1409">
        <v>63</v>
      </c>
      <c r="C1409">
        <v>2</v>
      </c>
      <c r="D1409">
        <v>0</v>
      </c>
      <c r="E1409">
        <v>1</v>
      </c>
      <c r="F1409">
        <v>0</v>
      </c>
      <c r="G1409">
        <v>130</v>
      </c>
      <c r="H1409">
        <v>181</v>
      </c>
      <c r="I1409">
        <v>36</v>
      </c>
      <c r="J1409" s="19">
        <f t="shared" si="43"/>
        <v>24.271562702620329</v>
      </c>
      <c r="K1409" s="19">
        <f t="shared" si="44"/>
        <v>24</v>
      </c>
      <c r="L1409" s="14" t="str">
        <f>IFERROR(VLOOKUP($K$4:$K$772,TABLAREF!$A$1:$C$4,3,1),"SIN DATO")</f>
        <v>SIN DATO</v>
      </c>
    </row>
    <row r="1410" spans="1:12" x14ac:dyDescent="0.25">
      <c r="A1410" t="s">
        <v>1913</v>
      </c>
      <c r="B1410">
        <v>64</v>
      </c>
      <c r="C1410">
        <v>1</v>
      </c>
      <c r="D1410">
        <v>0</v>
      </c>
      <c r="E1410">
        <v>1</v>
      </c>
      <c r="F1410">
        <v>0</v>
      </c>
      <c r="G1410">
        <v>120</v>
      </c>
      <c r="H1410">
        <v>191</v>
      </c>
      <c r="I1410">
        <v>45</v>
      </c>
      <c r="J1410" s="19">
        <f t="shared" si="43"/>
        <v>16.29551942945756</v>
      </c>
      <c r="K1410" s="19">
        <f t="shared" si="44"/>
        <v>16</v>
      </c>
      <c r="L1410" s="14" t="str">
        <f>IFERROR(VLOOKUP($K$4:$K$772,TABLAREF!$A$1:$C$4,3,1),"SIN DATO")</f>
        <v>SIN DATO</v>
      </c>
    </row>
    <row r="1411" spans="1:12" x14ac:dyDescent="0.25">
      <c r="A1411" t="s">
        <v>1914</v>
      </c>
      <c r="B1411">
        <v>76</v>
      </c>
      <c r="C1411">
        <v>2</v>
      </c>
      <c r="D1411">
        <v>0</v>
      </c>
      <c r="E1411">
        <v>1</v>
      </c>
      <c r="F1411">
        <v>0</v>
      </c>
      <c r="G1411">
        <v>130</v>
      </c>
      <c r="J1411" s="19" t="e">
        <f t="shared" si="43"/>
        <v>#DIV/0!</v>
      </c>
      <c r="K1411" s="19" t="e">
        <f t="shared" si="44"/>
        <v>#DIV/0!</v>
      </c>
      <c r="L1411" s="14" t="str">
        <f>IFERROR(VLOOKUP($K$4:$K$772,TABLAREF!$A$1:$C$4,3,1),"SIN DATO")</f>
        <v>SIN DATO</v>
      </c>
    </row>
    <row r="1412" spans="1:12" x14ac:dyDescent="0.25">
      <c r="A1412" t="s">
        <v>1915</v>
      </c>
      <c r="B1412">
        <v>57</v>
      </c>
      <c r="C1412">
        <v>2</v>
      </c>
      <c r="D1412">
        <v>0</v>
      </c>
      <c r="E1412">
        <v>1</v>
      </c>
      <c r="F1412">
        <v>0</v>
      </c>
      <c r="G1412">
        <v>130</v>
      </c>
      <c r="J1412" s="19" t="e">
        <f t="shared" si="43"/>
        <v>#DIV/0!</v>
      </c>
      <c r="K1412" s="19" t="e">
        <f t="shared" si="44"/>
        <v>#DIV/0!</v>
      </c>
      <c r="L1412" s="14" t="str">
        <f>IFERROR(VLOOKUP($K$4:$K$772,TABLAREF!$A$1:$C$4,3,1),"SIN DATO")</f>
        <v>SIN DATO</v>
      </c>
    </row>
    <row r="1413" spans="1:12" x14ac:dyDescent="0.25">
      <c r="A1413" t="s">
        <v>1916</v>
      </c>
      <c r="B1413">
        <v>66</v>
      </c>
      <c r="C1413">
        <v>2</v>
      </c>
      <c r="D1413">
        <v>0</v>
      </c>
      <c r="E1413">
        <v>1</v>
      </c>
      <c r="F1413">
        <v>0</v>
      </c>
      <c r="G1413">
        <v>120</v>
      </c>
      <c r="H1413">
        <v>236</v>
      </c>
      <c r="I1413">
        <v>32</v>
      </c>
      <c r="J1413" s="19">
        <f t="shared" ref="J1413:J1476" si="45">100*(1-EXP(-EXP((LN(10)-(15.5305+(28.4441*(1-C1413))+(-1.4792*LN(B1413))+(0*LN(B1413)*LN(B1413))+(-14.4588*LN(B1413)*(1-C1413))+(1.8515*LN(B1413)*LN(B1413)*(1-C1413))+(-0.9119*LN(G1413))+(-0.2767*D1413)+(-0.7181*LN((H1413* 0.02586)/ (I1413* 0.02586)))+(-0.1759*E1413)+(-0.1999*E1413*(1-C1413))+(-0.5865*F1413)+(0*F1413*C1413)))/(EXP(0.9145)*EXP(-0.2784*(15.5305+(28.4441*(1-C1413))+(-1.4792*LN(B1413))+(0*LN(B1413)*LN(B1413))+(-14.4588*LN(B1413)*(1-C1413))+(1.8515*LN(B1413)*LN(B1413)*(1-C1413))+(-0.9119*LN(G1413))+(-0.2767*D1413)+(-0.7181*LN((H1413* 0.02586)/ (I1413* 0.02586)))+(-0.1759*E1413)+(-0.1999*E1413*(1-C1413))+(-0.5865*F1413)+(0*F1413*C1413)))))))</f>
        <v>34.379499561827132</v>
      </c>
      <c r="K1413" s="19">
        <f t="shared" ref="K1413:K1476" si="46">ROUND(J1413,0)</f>
        <v>34</v>
      </c>
      <c r="L1413" s="14" t="str">
        <f>IFERROR(VLOOKUP($K$4:$K$772,TABLAREF!$A$1:$C$4,3,1),"SIN DATO")</f>
        <v>SIN DATO</v>
      </c>
    </row>
    <row r="1414" spans="1:12" x14ac:dyDescent="0.25">
      <c r="A1414" t="s">
        <v>1917</v>
      </c>
      <c r="B1414">
        <v>65</v>
      </c>
      <c r="C1414">
        <v>2</v>
      </c>
      <c r="D1414">
        <v>0</v>
      </c>
      <c r="E1414">
        <v>1</v>
      </c>
      <c r="F1414">
        <v>0</v>
      </c>
      <c r="G1414">
        <v>120</v>
      </c>
      <c r="H1414">
        <v>185</v>
      </c>
      <c r="I1414">
        <v>46</v>
      </c>
      <c r="J1414" s="19">
        <f t="shared" si="45"/>
        <v>19.772617954309759</v>
      </c>
      <c r="K1414" s="19">
        <f t="shared" si="46"/>
        <v>20</v>
      </c>
      <c r="L1414" s="14" t="str">
        <f>IFERROR(VLOOKUP($K$4:$K$772,TABLAREF!$A$1:$C$4,3,1),"SIN DATO")</f>
        <v>SIN DATO</v>
      </c>
    </row>
    <row r="1415" spans="1:12" x14ac:dyDescent="0.25">
      <c r="A1415" t="s">
        <v>1918</v>
      </c>
      <c r="B1415">
        <v>77</v>
      </c>
      <c r="C1415">
        <v>2</v>
      </c>
      <c r="D1415">
        <v>0</v>
      </c>
      <c r="E1415">
        <v>1</v>
      </c>
      <c r="F1415">
        <v>0</v>
      </c>
      <c r="G1415">
        <v>160</v>
      </c>
      <c r="H1415">
        <v>217</v>
      </c>
      <c r="I1415">
        <v>39</v>
      </c>
      <c r="J1415" s="19">
        <f t="shared" si="45"/>
        <v>51.154272692482891</v>
      </c>
      <c r="K1415" s="19">
        <f t="shared" si="46"/>
        <v>51</v>
      </c>
      <c r="L1415" s="14" t="str">
        <f>IFERROR(VLOOKUP($K$4:$K$772,TABLAREF!$A$1:$C$4,3,1),"SIN DATO")</f>
        <v>SIN DATO</v>
      </c>
    </row>
    <row r="1416" spans="1:12" x14ac:dyDescent="0.25">
      <c r="A1416" t="s">
        <v>1919</v>
      </c>
      <c r="B1416">
        <v>60</v>
      </c>
      <c r="C1416">
        <v>2</v>
      </c>
      <c r="D1416">
        <v>0</v>
      </c>
      <c r="E1416">
        <v>1</v>
      </c>
      <c r="F1416">
        <v>0</v>
      </c>
      <c r="G1416">
        <v>130</v>
      </c>
      <c r="H1416">
        <v>200</v>
      </c>
      <c r="I1416">
        <v>36</v>
      </c>
      <c r="J1416" s="19">
        <f t="shared" si="45"/>
        <v>23.113025930265451</v>
      </c>
      <c r="K1416" s="19">
        <f t="shared" si="46"/>
        <v>23</v>
      </c>
      <c r="L1416" s="14" t="str">
        <f>IFERROR(VLOOKUP($K$4:$K$772,TABLAREF!$A$1:$C$4,3,1),"SIN DATO")</f>
        <v>SIN DATO</v>
      </c>
    </row>
    <row r="1417" spans="1:12" x14ac:dyDescent="0.25">
      <c r="A1417" t="s">
        <v>1920</v>
      </c>
      <c r="B1417">
        <v>73</v>
      </c>
      <c r="C1417">
        <v>2</v>
      </c>
      <c r="D1417">
        <v>0</v>
      </c>
      <c r="E1417">
        <v>1</v>
      </c>
      <c r="F1417">
        <v>0</v>
      </c>
      <c r="G1417">
        <v>130</v>
      </c>
      <c r="H1417">
        <v>163</v>
      </c>
      <c r="I1417">
        <v>43</v>
      </c>
      <c r="J1417" s="19">
        <f t="shared" si="45"/>
        <v>30.063425370291096</v>
      </c>
      <c r="K1417" s="19">
        <f t="shared" si="46"/>
        <v>30</v>
      </c>
      <c r="L1417" s="14" t="str">
        <f>IFERROR(VLOOKUP($K$4:$K$772,TABLAREF!$A$1:$C$4,3,1),"SIN DATO")</f>
        <v>SIN DATO</v>
      </c>
    </row>
    <row r="1418" spans="1:12" x14ac:dyDescent="0.25">
      <c r="A1418" t="s">
        <v>1921</v>
      </c>
      <c r="B1418">
        <v>53</v>
      </c>
      <c r="C1418">
        <v>1</v>
      </c>
      <c r="D1418">
        <v>0</v>
      </c>
      <c r="E1418">
        <v>1</v>
      </c>
      <c r="F1418">
        <v>0</v>
      </c>
      <c r="G1418">
        <v>140</v>
      </c>
      <c r="H1418">
        <v>116</v>
      </c>
      <c r="I1418">
        <v>45</v>
      </c>
      <c r="J1418" s="19">
        <f t="shared" si="45"/>
        <v>6.8845695457535268</v>
      </c>
      <c r="K1418" s="19">
        <f t="shared" si="46"/>
        <v>7</v>
      </c>
      <c r="L1418" s="14" t="str">
        <f>IFERROR(VLOOKUP($K$4:$K$772,TABLAREF!$A$1:$C$4,3,1),"SIN DATO")</f>
        <v>SIN DATO</v>
      </c>
    </row>
    <row r="1419" spans="1:12" x14ac:dyDescent="0.25">
      <c r="A1419" t="s">
        <v>1922</v>
      </c>
      <c r="B1419">
        <v>67</v>
      </c>
      <c r="C1419">
        <v>2</v>
      </c>
      <c r="D1419">
        <v>0</v>
      </c>
      <c r="E1419">
        <v>1</v>
      </c>
      <c r="F1419">
        <v>0</v>
      </c>
      <c r="G1419">
        <v>130</v>
      </c>
      <c r="H1419">
        <v>137</v>
      </c>
      <c r="I1419">
        <v>40</v>
      </c>
      <c r="J1419" s="19">
        <f t="shared" si="45"/>
        <v>20.717243958397447</v>
      </c>
      <c r="K1419" s="19">
        <f t="shared" si="46"/>
        <v>21</v>
      </c>
      <c r="L1419" s="14" t="str">
        <f>IFERROR(VLOOKUP($K$4:$K$772,TABLAREF!$A$1:$C$4,3,1),"SIN DATO")</f>
        <v>SIN DATO</v>
      </c>
    </row>
    <row r="1420" spans="1:12" x14ac:dyDescent="0.25">
      <c r="A1420" t="s">
        <v>1923</v>
      </c>
      <c r="B1420">
        <v>62</v>
      </c>
      <c r="C1420">
        <v>2</v>
      </c>
      <c r="D1420">
        <v>0</v>
      </c>
      <c r="E1420">
        <v>1</v>
      </c>
      <c r="F1420">
        <v>0</v>
      </c>
      <c r="G1420">
        <v>130</v>
      </c>
      <c r="H1420">
        <v>166</v>
      </c>
      <c r="I1420">
        <v>46</v>
      </c>
      <c r="J1420" s="19">
        <f t="shared" si="45"/>
        <v>16.720606496606916</v>
      </c>
      <c r="K1420" s="19">
        <f t="shared" si="46"/>
        <v>17</v>
      </c>
      <c r="L1420" s="14" t="str">
        <f>IFERROR(VLOOKUP($K$4:$K$772,TABLAREF!$A$1:$C$4,3,1),"SIN DATO")</f>
        <v>SIN DATO</v>
      </c>
    </row>
    <row r="1421" spans="1:12" x14ac:dyDescent="0.25">
      <c r="A1421" t="s">
        <v>1924</v>
      </c>
      <c r="B1421">
        <v>53</v>
      </c>
      <c r="C1421">
        <v>2</v>
      </c>
      <c r="D1421">
        <v>0</v>
      </c>
      <c r="E1421">
        <v>1</v>
      </c>
      <c r="F1421">
        <v>0</v>
      </c>
      <c r="G1421">
        <v>110</v>
      </c>
      <c r="H1421">
        <v>366</v>
      </c>
      <c r="I1421">
        <v>58.1</v>
      </c>
      <c r="J1421" s="19">
        <f t="shared" si="45"/>
        <v>15.090791924805302</v>
      </c>
      <c r="K1421" s="19">
        <f t="shared" si="46"/>
        <v>15</v>
      </c>
      <c r="L1421" s="14" t="str">
        <f>IFERROR(VLOOKUP($K$4:$K$772,TABLAREF!$A$1:$C$4,3,1),"SIN DATO")</f>
        <v>SIN DATO</v>
      </c>
    </row>
    <row r="1422" spans="1:12" x14ac:dyDescent="0.25">
      <c r="A1422" t="s">
        <v>1926</v>
      </c>
      <c r="B1422">
        <v>71</v>
      </c>
      <c r="C1422">
        <v>2</v>
      </c>
      <c r="D1422">
        <v>0</v>
      </c>
      <c r="E1422">
        <v>1</v>
      </c>
      <c r="F1422">
        <v>0</v>
      </c>
      <c r="G1422">
        <v>130</v>
      </c>
      <c r="H1422">
        <v>224</v>
      </c>
      <c r="I1422">
        <v>46</v>
      </c>
      <c r="J1422" s="19">
        <f t="shared" si="45"/>
        <v>33.371451254457774</v>
      </c>
      <c r="K1422" s="19">
        <f t="shared" si="46"/>
        <v>33</v>
      </c>
      <c r="L1422" s="14" t="str">
        <f>IFERROR(VLOOKUP($K$4:$K$772,TABLAREF!$A$1:$C$4,3,1),"SIN DATO")</f>
        <v>SIN DATO</v>
      </c>
    </row>
    <row r="1423" spans="1:12" x14ac:dyDescent="0.25">
      <c r="A1423" t="s">
        <v>1927</v>
      </c>
      <c r="B1423">
        <v>65</v>
      </c>
      <c r="C1423">
        <v>1</v>
      </c>
      <c r="D1423">
        <v>0</v>
      </c>
      <c r="E1423">
        <v>1</v>
      </c>
      <c r="F1423">
        <v>0</v>
      </c>
      <c r="J1423" s="19" t="e">
        <f t="shared" si="45"/>
        <v>#NUM!</v>
      </c>
      <c r="K1423" s="19" t="e">
        <f t="shared" si="46"/>
        <v>#NUM!</v>
      </c>
      <c r="L1423" s="14" t="str">
        <f>IFERROR(VLOOKUP($K$4:$K$772,TABLAREF!$A$1:$C$4,3,1),"SIN DATO")</f>
        <v>SIN DATO</v>
      </c>
    </row>
    <row r="1424" spans="1:12" x14ac:dyDescent="0.25">
      <c r="A1424" t="s">
        <v>1928</v>
      </c>
      <c r="B1424">
        <v>59</v>
      </c>
      <c r="C1424">
        <v>1</v>
      </c>
      <c r="D1424">
        <v>0</v>
      </c>
      <c r="E1424">
        <v>1</v>
      </c>
      <c r="F1424">
        <v>0</v>
      </c>
      <c r="G1424">
        <v>130</v>
      </c>
      <c r="H1424">
        <v>193</v>
      </c>
      <c r="I1424">
        <v>42</v>
      </c>
      <c r="J1424" s="19">
        <f t="shared" si="45"/>
        <v>16.532306247551976</v>
      </c>
      <c r="K1424" s="19">
        <f t="shared" si="46"/>
        <v>17</v>
      </c>
      <c r="L1424" s="14" t="str">
        <f>IFERROR(VLOOKUP($K$4:$K$772,TABLAREF!$A$1:$C$4,3,1),"SIN DATO")</f>
        <v>SIN DATO</v>
      </c>
    </row>
    <row r="1425" spans="1:12" x14ac:dyDescent="0.25">
      <c r="A1425" t="s">
        <v>1929</v>
      </c>
      <c r="B1425">
        <v>58</v>
      </c>
      <c r="C1425">
        <v>2</v>
      </c>
      <c r="D1425">
        <v>0</v>
      </c>
      <c r="E1425">
        <v>1</v>
      </c>
      <c r="F1425">
        <v>0</v>
      </c>
      <c r="G1425">
        <v>140</v>
      </c>
      <c r="J1425" s="19" t="e">
        <f t="shared" si="45"/>
        <v>#DIV/0!</v>
      </c>
      <c r="K1425" s="19" t="e">
        <f t="shared" si="46"/>
        <v>#DIV/0!</v>
      </c>
      <c r="L1425" s="14" t="str">
        <f>IFERROR(VLOOKUP($K$4:$K$772,TABLAREF!$A$1:$C$4,3,1),"SIN DATO")</f>
        <v>SIN DATO</v>
      </c>
    </row>
    <row r="1426" spans="1:12" x14ac:dyDescent="0.25">
      <c r="A1426" t="s">
        <v>1930</v>
      </c>
      <c r="B1426">
        <v>63</v>
      </c>
      <c r="C1426">
        <v>2</v>
      </c>
      <c r="D1426">
        <v>0</v>
      </c>
      <c r="E1426">
        <v>1</v>
      </c>
      <c r="F1426">
        <v>0</v>
      </c>
      <c r="J1426" s="19" t="e">
        <f t="shared" si="45"/>
        <v>#NUM!</v>
      </c>
      <c r="K1426" s="19" t="e">
        <f t="shared" si="46"/>
        <v>#NUM!</v>
      </c>
      <c r="L1426" s="14" t="str">
        <f>IFERROR(VLOOKUP($K$4:$K$772,TABLAREF!$A$1:$C$4,3,1),"SIN DATO")</f>
        <v>SIN DATO</v>
      </c>
    </row>
    <row r="1427" spans="1:12" x14ac:dyDescent="0.25">
      <c r="A1427" t="s">
        <v>1931</v>
      </c>
      <c r="B1427">
        <v>47</v>
      </c>
      <c r="C1427">
        <v>1</v>
      </c>
      <c r="D1427">
        <v>0</v>
      </c>
      <c r="E1427">
        <v>1</v>
      </c>
      <c r="F1427">
        <v>0</v>
      </c>
      <c r="J1427" s="19" t="e">
        <f t="shared" si="45"/>
        <v>#NUM!</v>
      </c>
      <c r="K1427" s="19" t="e">
        <f t="shared" si="46"/>
        <v>#NUM!</v>
      </c>
      <c r="L1427" s="14" t="str">
        <f>IFERROR(VLOOKUP($K$4:$K$772,TABLAREF!$A$1:$C$4,3,1),"SIN DATO")</f>
        <v>SIN DATO</v>
      </c>
    </row>
    <row r="1428" spans="1:12" x14ac:dyDescent="0.25">
      <c r="A1428" t="s">
        <v>1932</v>
      </c>
      <c r="B1428">
        <v>59</v>
      </c>
      <c r="C1428">
        <v>2</v>
      </c>
      <c r="D1428">
        <v>0</v>
      </c>
      <c r="E1428">
        <v>1</v>
      </c>
      <c r="F1428">
        <v>0</v>
      </c>
      <c r="J1428" s="19" t="e">
        <f t="shared" si="45"/>
        <v>#NUM!</v>
      </c>
      <c r="K1428" s="19" t="e">
        <f t="shared" si="46"/>
        <v>#NUM!</v>
      </c>
      <c r="L1428" s="14" t="str">
        <f>IFERROR(VLOOKUP($K$4:$K$772,TABLAREF!$A$1:$C$4,3,1),"SIN DATO")</f>
        <v>SIN DATO</v>
      </c>
    </row>
    <row r="1429" spans="1:12" x14ac:dyDescent="0.25">
      <c r="A1429" t="s">
        <v>1933</v>
      </c>
      <c r="B1429">
        <v>44</v>
      </c>
      <c r="C1429">
        <v>2</v>
      </c>
      <c r="D1429">
        <v>0</v>
      </c>
      <c r="E1429">
        <v>0</v>
      </c>
      <c r="F1429">
        <v>0</v>
      </c>
      <c r="G1429">
        <v>120</v>
      </c>
      <c r="H1429">
        <v>117</v>
      </c>
      <c r="I1429">
        <v>55</v>
      </c>
      <c r="J1429" s="19">
        <f t="shared" si="45"/>
        <v>2.2964712515148644</v>
      </c>
      <c r="K1429" s="19">
        <f t="shared" si="46"/>
        <v>2</v>
      </c>
      <c r="L1429" s="14" t="str">
        <f>IFERROR(VLOOKUP($K$4:$K$772,TABLAREF!$A$1:$C$4,3,1),"SIN DATO")</f>
        <v>SIN DATO</v>
      </c>
    </row>
    <row r="1430" spans="1:12" x14ac:dyDescent="0.25">
      <c r="A1430" t="s">
        <v>1934</v>
      </c>
      <c r="B1430">
        <v>70</v>
      </c>
      <c r="C1430">
        <v>2</v>
      </c>
      <c r="D1430">
        <v>0</v>
      </c>
      <c r="E1430">
        <v>1</v>
      </c>
      <c r="F1430">
        <v>0</v>
      </c>
      <c r="G1430">
        <v>140</v>
      </c>
      <c r="H1430">
        <v>184</v>
      </c>
      <c r="I1430">
        <v>54</v>
      </c>
      <c r="J1430" s="19">
        <f t="shared" si="45"/>
        <v>26.021834660463728</v>
      </c>
      <c r="K1430" s="19">
        <f t="shared" si="46"/>
        <v>26</v>
      </c>
      <c r="L1430" s="14" t="str">
        <f>IFERROR(VLOOKUP($K$4:$K$772,TABLAREF!$A$1:$C$4,3,1),"SIN DATO")</f>
        <v>SIN DATO</v>
      </c>
    </row>
    <row r="1431" spans="1:12" x14ac:dyDescent="0.25">
      <c r="A1431" t="s">
        <v>1935</v>
      </c>
      <c r="B1431">
        <v>51</v>
      </c>
      <c r="C1431">
        <v>2</v>
      </c>
      <c r="D1431">
        <v>0</v>
      </c>
      <c r="E1431">
        <v>1</v>
      </c>
      <c r="F1431">
        <v>0</v>
      </c>
      <c r="G1431">
        <v>110</v>
      </c>
      <c r="H1431">
        <v>217</v>
      </c>
      <c r="J1431" s="19" t="e">
        <f t="shared" si="45"/>
        <v>#DIV/0!</v>
      </c>
      <c r="K1431" s="19" t="e">
        <f t="shared" si="46"/>
        <v>#DIV/0!</v>
      </c>
      <c r="L1431" s="14" t="str">
        <f>IFERROR(VLOOKUP($K$4:$K$772,TABLAREF!$A$1:$C$4,3,1),"SIN DATO")</f>
        <v>SIN DATO</v>
      </c>
    </row>
    <row r="1432" spans="1:12" x14ac:dyDescent="0.25">
      <c r="A1432" t="s">
        <v>1936</v>
      </c>
      <c r="B1432">
        <v>50</v>
      </c>
      <c r="C1432">
        <v>2</v>
      </c>
      <c r="D1432">
        <v>0</v>
      </c>
      <c r="E1432">
        <v>1</v>
      </c>
      <c r="F1432">
        <v>0</v>
      </c>
      <c r="G1432">
        <v>120</v>
      </c>
      <c r="H1432">
        <v>114</v>
      </c>
      <c r="I1432">
        <v>32</v>
      </c>
      <c r="J1432" s="19">
        <f t="shared" si="45"/>
        <v>7.1879716051483689</v>
      </c>
      <c r="K1432" s="19">
        <f t="shared" si="46"/>
        <v>7</v>
      </c>
      <c r="L1432" s="14" t="str">
        <f>IFERROR(VLOOKUP($K$4:$K$772,TABLAREF!$A$1:$C$4,3,1),"SIN DATO")</f>
        <v>SIN DATO</v>
      </c>
    </row>
    <row r="1433" spans="1:12" x14ac:dyDescent="0.25">
      <c r="A1433" t="s">
        <v>1937</v>
      </c>
      <c r="B1433">
        <v>59</v>
      </c>
      <c r="C1433">
        <v>2</v>
      </c>
      <c r="D1433">
        <v>0</v>
      </c>
      <c r="E1433">
        <v>1</v>
      </c>
      <c r="F1433">
        <v>0</v>
      </c>
      <c r="G1433">
        <v>135</v>
      </c>
      <c r="H1433">
        <v>223</v>
      </c>
      <c r="I1433">
        <v>35</v>
      </c>
      <c r="J1433" s="19">
        <f t="shared" si="45"/>
        <v>26.016090111643852</v>
      </c>
      <c r="K1433" s="19">
        <f t="shared" si="46"/>
        <v>26</v>
      </c>
      <c r="L1433" s="14" t="str">
        <f>IFERROR(VLOOKUP($K$4:$K$772,TABLAREF!$A$1:$C$4,3,1),"SIN DATO")</f>
        <v>SIN DATO</v>
      </c>
    </row>
    <row r="1434" spans="1:12" x14ac:dyDescent="0.25">
      <c r="A1434" t="s">
        <v>1938</v>
      </c>
      <c r="B1434">
        <v>69</v>
      </c>
      <c r="C1434">
        <v>2</v>
      </c>
      <c r="D1434">
        <v>0</v>
      </c>
      <c r="E1434">
        <v>1</v>
      </c>
      <c r="F1434">
        <v>0</v>
      </c>
      <c r="G1434">
        <v>130</v>
      </c>
      <c r="H1434">
        <v>158</v>
      </c>
      <c r="I1434">
        <v>49</v>
      </c>
      <c r="J1434" s="19">
        <f t="shared" si="45"/>
        <v>21.684618540703081</v>
      </c>
      <c r="K1434" s="19">
        <f t="shared" si="46"/>
        <v>22</v>
      </c>
      <c r="L1434" s="14" t="str">
        <f>IFERROR(VLOOKUP($K$4:$K$772,TABLAREF!$A$1:$C$4,3,1),"SIN DATO")</f>
        <v>SIN DATO</v>
      </c>
    </row>
    <row r="1435" spans="1:12" x14ac:dyDescent="0.25">
      <c r="A1435" t="s">
        <v>1939</v>
      </c>
      <c r="B1435">
        <v>50</v>
      </c>
      <c r="C1435">
        <v>1</v>
      </c>
      <c r="D1435">
        <v>0</v>
      </c>
      <c r="E1435">
        <v>1</v>
      </c>
      <c r="F1435">
        <v>0</v>
      </c>
      <c r="G1435">
        <v>120</v>
      </c>
      <c r="H1435">
        <v>222</v>
      </c>
      <c r="I1435">
        <v>27</v>
      </c>
      <c r="J1435" s="19">
        <f t="shared" si="45"/>
        <v>19.089444275718172</v>
      </c>
      <c r="K1435" s="19">
        <f t="shared" si="46"/>
        <v>19</v>
      </c>
      <c r="L1435" s="14" t="str">
        <f>IFERROR(VLOOKUP($K$4:$K$772,TABLAREF!$A$1:$C$4,3,1),"SIN DATO")</f>
        <v>SIN DATO</v>
      </c>
    </row>
    <row r="1436" spans="1:12" x14ac:dyDescent="0.25">
      <c r="A1436" t="s">
        <v>1940</v>
      </c>
      <c r="B1436">
        <v>69</v>
      </c>
      <c r="C1436">
        <v>2</v>
      </c>
      <c r="D1436">
        <v>0</v>
      </c>
      <c r="E1436">
        <v>1</v>
      </c>
      <c r="F1436">
        <v>0</v>
      </c>
      <c r="G1436">
        <v>130</v>
      </c>
      <c r="H1436">
        <v>182</v>
      </c>
      <c r="I1436">
        <v>55</v>
      </c>
      <c r="J1436" s="19">
        <f t="shared" si="45"/>
        <v>22.215460295315857</v>
      </c>
      <c r="K1436" s="19">
        <f t="shared" si="46"/>
        <v>22</v>
      </c>
      <c r="L1436" s="14" t="str">
        <f>IFERROR(VLOOKUP($K$4:$K$772,TABLAREF!$A$1:$C$4,3,1),"SIN DATO")</f>
        <v>SIN DATO</v>
      </c>
    </row>
    <row r="1437" spans="1:12" x14ac:dyDescent="0.25">
      <c r="A1437" t="s">
        <v>1942</v>
      </c>
      <c r="B1437">
        <v>84</v>
      </c>
      <c r="C1437">
        <v>1</v>
      </c>
      <c r="D1437">
        <v>0</v>
      </c>
      <c r="E1437">
        <v>1</v>
      </c>
      <c r="F1437">
        <v>0</v>
      </c>
      <c r="G1437">
        <v>120</v>
      </c>
      <c r="H1437">
        <v>247</v>
      </c>
      <c r="I1437">
        <v>36</v>
      </c>
      <c r="J1437" s="19">
        <f t="shared" si="45"/>
        <v>39.072637136208797</v>
      </c>
      <c r="K1437" s="19">
        <f t="shared" si="46"/>
        <v>39</v>
      </c>
      <c r="L1437" s="14" t="str">
        <f>IFERROR(VLOOKUP($K$4:$K$772,TABLAREF!$A$1:$C$4,3,1),"SIN DATO")</f>
        <v>SIN DATO</v>
      </c>
    </row>
    <row r="1438" spans="1:12" x14ac:dyDescent="0.25">
      <c r="A1438" t="s">
        <v>1943</v>
      </c>
      <c r="B1438">
        <v>78</v>
      </c>
      <c r="C1438">
        <v>2</v>
      </c>
      <c r="D1438">
        <v>0</v>
      </c>
      <c r="E1438">
        <v>1</v>
      </c>
      <c r="F1438">
        <v>0</v>
      </c>
      <c r="G1438">
        <v>130</v>
      </c>
      <c r="H1438">
        <v>170</v>
      </c>
      <c r="I1438">
        <v>45</v>
      </c>
      <c r="J1438" s="19">
        <f t="shared" si="45"/>
        <v>36.666918383843793</v>
      </c>
      <c r="K1438" s="19">
        <f t="shared" si="46"/>
        <v>37</v>
      </c>
      <c r="L1438" s="14" t="str">
        <f>IFERROR(VLOOKUP($K$4:$K$772,TABLAREF!$A$1:$C$4,3,1),"SIN DATO")</f>
        <v>SIN DATO</v>
      </c>
    </row>
    <row r="1439" spans="1:12" x14ac:dyDescent="0.25">
      <c r="A1439" t="s">
        <v>1944</v>
      </c>
      <c r="B1439">
        <v>47</v>
      </c>
      <c r="C1439">
        <v>2</v>
      </c>
      <c r="D1439">
        <v>0</v>
      </c>
      <c r="E1439">
        <v>1</v>
      </c>
      <c r="F1439">
        <v>0</v>
      </c>
      <c r="G1439">
        <v>120</v>
      </c>
      <c r="H1439">
        <v>188</v>
      </c>
      <c r="I1439">
        <v>54</v>
      </c>
      <c r="J1439" s="19">
        <f t="shared" si="45"/>
        <v>5.8425525545309664</v>
      </c>
      <c r="K1439" s="19">
        <f t="shared" si="46"/>
        <v>6</v>
      </c>
      <c r="L1439" s="14" t="str">
        <f>IFERROR(VLOOKUP($K$4:$K$772,TABLAREF!$A$1:$C$4,3,1),"SIN DATO")</f>
        <v>SIN DATO</v>
      </c>
    </row>
    <row r="1440" spans="1:12" x14ac:dyDescent="0.25">
      <c r="A1440" t="s">
        <v>1945</v>
      </c>
      <c r="B1440">
        <v>46</v>
      </c>
      <c r="C1440">
        <v>2</v>
      </c>
      <c r="D1440">
        <v>0</v>
      </c>
      <c r="E1440">
        <v>1</v>
      </c>
      <c r="F1440">
        <v>0</v>
      </c>
      <c r="G1440">
        <v>130</v>
      </c>
      <c r="H1440">
        <v>149</v>
      </c>
      <c r="I1440">
        <v>43</v>
      </c>
      <c r="J1440" s="19">
        <f t="shared" si="45"/>
        <v>6.3809894395821631</v>
      </c>
      <c r="K1440" s="19">
        <f t="shared" si="46"/>
        <v>6</v>
      </c>
      <c r="L1440" s="14" t="str">
        <f>IFERROR(VLOOKUP($K$4:$K$772,TABLAREF!$A$1:$C$4,3,1),"SIN DATO")</f>
        <v>SIN DATO</v>
      </c>
    </row>
    <row r="1441" spans="1:12" x14ac:dyDescent="0.25">
      <c r="A1441" t="s">
        <v>1946</v>
      </c>
      <c r="B1441">
        <v>76</v>
      </c>
      <c r="C1441">
        <v>2</v>
      </c>
      <c r="D1441">
        <v>0</v>
      </c>
      <c r="E1441">
        <v>1</v>
      </c>
      <c r="F1441">
        <v>0</v>
      </c>
      <c r="G1441">
        <v>120</v>
      </c>
      <c r="H1441">
        <v>208</v>
      </c>
      <c r="I1441">
        <v>36</v>
      </c>
      <c r="J1441" s="19">
        <f t="shared" si="45"/>
        <v>41.842766905933914</v>
      </c>
      <c r="K1441" s="19">
        <f t="shared" si="46"/>
        <v>42</v>
      </c>
      <c r="L1441" s="14" t="str">
        <f>IFERROR(VLOOKUP($K$4:$K$772,TABLAREF!$A$1:$C$4,3,1),"SIN DATO")</f>
        <v>SIN DATO</v>
      </c>
    </row>
    <row r="1442" spans="1:12" x14ac:dyDescent="0.25">
      <c r="A1442" t="s">
        <v>1947</v>
      </c>
      <c r="B1442">
        <v>58</v>
      </c>
      <c r="C1442">
        <v>2</v>
      </c>
      <c r="D1442">
        <v>0</v>
      </c>
      <c r="E1442">
        <v>1</v>
      </c>
      <c r="F1442">
        <v>0</v>
      </c>
      <c r="G1442">
        <v>130</v>
      </c>
      <c r="J1442" s="19" t="e">
        <f t="shared" si="45"/>
        <v>#DIV/0!</v>
      </c>
      <c r="K1442" s="19" t="e">
        <f t="shared" si="46"/>
        <v>#DIV/0!</v>
      </c>
      <c r="L1442" s="14" t="str">
        <f>IFERROR(VLOOKUP($K$4:$K$772,TABLAREF!$A$1:$C$4,3,1),"SIN DATO")</f>
        <v>SIN DATO</v>
      </c>
    </row>
    <row r="1443" spans="1:12" x14ac:dyDescent="0.25">
      <c r="A1443" t="s">
        <v>1948</v>
      </c>
      <c r="B1443">
        <v>45</v>
      </c>
      <c r="C1443">
        <v>1</v>
      </c>
      <c r="D1443">
        <v>0</v>
      </c>
      <c r="E1443">
        <v>1</v>
      </c>
      <c r="F1443">
        <v>0</v>
      </c>
      <c r="G1443">
        <v>110</v>
      </c>
      <c r="H1443">
        <v>103</v>
      </c>
      <c r="I1443">
        <v>30</v>
      </c>
      <c r="J1443" s="19">
        <f t="shared" si="45"/>
        <v>3.9940123958899565</v>
      </c>
      <c r="K1443" s="19">
        <f t="shared" si="46"/>
        <v>4</v>
      </c>
      <c r="L1443" s="14" t="str">
        <f>IFERROR(VLOOKUP($K$4:$K$772,TABLAREF!$A$1:$C$4,3,1),"SIN DATO")</f>
        <v>SIN DATO</v>
      </c>
    </row>
    <row r="1444" spans="1:12" x14ac:dyDescent="0.25">
      <c r="A1444" t="s">
        <v>1949</v>
      </c>
      <c r="B1444">
        <v>43</v>
      </c>
      <c r="C1444">
        <v>2</v>
      </c>
      <c r="D1444">
        <v>0</v>
      </c>
      <c r="E1444">
        <v>1</v>
      </c>
      <c r="F1444">
        <v>0</v>
      </c>
      <c r="G1444">
        <v>120</v>
      </c>
      <c r="H1444">
        <v>166</v>
      </c>
      <c r="I1444">
        <v>49</v>
      </c>
      <c r="J1444" s="19">
        <f t="shared" si="45"/>
        <v>4.5340481678371791</v>
      </c>
      <c r="K1444" s="19">
        <f t="shared" si="46"/>
        <v>5</v>
      </c>
      <c r="L1444" s="14" t="str">
        <f>IFERROR(VLOOKUP($K$4:$K$772,TABLAREF!$A$1:$C$4,3,1),"SIN DATO")</f>
        <v>SIN DATO</v>
      </c>
    </row>
    <row r="1445" spans="1:12" x14ac:dyDescent="0.25">
      <c r="A1445" t="s">
        <v>1950</v>
      </c>
      <c r="B1445">
        <v>67</v>
      </c>
      <c r="C1445">
        <v>2</v>
      </c>
      <c r="D1445">
        <v>0</v>
      </c>
      <c r="E1445">
        <v>1</v>
      </c>
      <c r="F1445">
        <v>0</v>
      </c>
      <c r="G1445">
        <v>120</v>
      </c>
      <c r="H1445">
        <v>242</v>
      </c>
      <c r="I1445">
        <v>42</v>
      </c>
      <c r="J1445" s="19">
        <f t="shared" si="45"/>
        <v>29.801274087855422</v>
      </c>
      <c r="K1445" s="19">
        <f t="shared" si="46"/>
        <v>30</v>
      </c>
      <c r="L1445" s="14" t="str">
        <f>IFERROR(VLOOKUP($K$4:$K$772,TABLAREF!$A$1:$C$4,3,1),"SIN DATO")</f>
        <v>SIN DATO</v>
      </c>
    </row>
    <row r="1446" spans="1:12" x14ac:dyDescent="0.25">
      <c r="A1446" t="s">
        <v>1951</v>
      </c>
      <c r="B1446">
        <v>62</v>
      </c>
      <c r="C1446">
        <v>2</v>
      </c>
      <c r="D1446">
        <v>0</v>
      </c>
      <c r="E1446">
        <v>1</v>
      </c>
      <c r="F1446">
        <v>0</v>
      </c>
      <c r="G1446">
        <v>100</v>
      </c>
      <c r="H1446">
        <v>211</v>
      </c>
      <c r="I1446">
        <v>44</v>
      </c>
      <c r="J1446" s="19">
        <f t="shared" si="45"/>
        <v>15.867053067309167</v>
      </c>
      <c r="K1446" s="19">
        <f t="shared" si="46"/>
        <v>16</v>
      </c>
      <c r="L1446" s="14" t="str">
        <f>IFERROR(VLOOKUP($K$4:$K$772,TABLAREF!$A$1:$C$4,3,1),"SIN DATO")</f>
        <v>SIN DATO</v>
      </c>
    </row>
    <row r="1447" spans="1:12" x14ac:dyDescent="0.25">
      <c r="A1447" t="s">
        <v>1952</v>
      </c>
      <c r="B1447">
        <v>60</v>
      </c>
      <c r="C1447">
        <v>1</v>
      </c>
      <c r="D1447">
        <v>0</v>
      </c>
      <c r="E1447">
        <v>1</v>
      </c>
      <c r="F1447">
        <v>0</v>
      </c>
      <c r="G1447">
        <v>130</v>
      </c>
      <c r="H1447">
        <v>220</v>
      </c>
      <c r="I1447">
        <v>36</v>
      </c>
      <c r="J1447" s="19">
        <f t="shared" si="45"/>
        <v>22.694807100431557</v>
      </c>
      <c r="K1447" s="19">
        <f t="shared" si="46"/>
        <v>23</v>
      </c>
      <c r="L1447" s="14" t="str">
        <f>IFERROR(VLOOKUP($K$4:$K$772,TABLAREF!$A$1:$C$4,3,1),"SIN DATO")</f>
        <v>SIN DATO</v>
      </c>
    </row>
    <row r="1448" spans="1:12" x14ac:dyDescent="0.25">
      <c r="A1448" t="s">
        <v>1953</v>
      </c>
      <c r="B1448">
        <v>66</v>
      </c>
      <c r="C1448">
        <v>2</v>
      </c>
      <c r="D1448">
        <v>0</v>
      </c>
      <c r="E1448">
        <v>1</v>
      </c>
      <c r="F1448">
        <v>0</v>
      </c>
      <c r="H1448">
        <v>275</v>
      </c>
      <c r="I1448">
        <v>58</v>
      </c>
      <c r="J1448" s="19" t="e">
        <f t="shared" si="45"/>
        <v>#NUM!</v>
      </c>
      <c r="K1448" s="19" t="e">
        <f t="shared" si="46"/>
        <v>#NUM!</v>
      </c>
      <c r="L1448" s="14" t="str">
        <f>IFERROR(VLOOKUP($K$4:$K$772,TABLAREF!$A$1:$C$4,3,1),"SIN DATO")</f>
        <v>SIN DATO</v>
      </c>
    </row>
    <row r="1449" spans="1:12" x14ac:dyDescent="0.25">
      <c r="A1449" t="s">
        <v>1954</v>
      </c>
      <c r="B1449">
        <v>50</v>
      </c>
      <c r="C1449">
        <v>2</v>
      </c>
      <c r="D1449">
        <v>0</v>
      </c>
      <c r="E1449">
        <v>1</v>
      </c>
      <c r="F1449">
        <v>0</v>
      </c>
      <c r="G1449">
        <v>120</v>
      </c>
      <c r="H1449">
        <v>155</v>
      </c>
      <c r="J1449" s="19" t="e">
        <f t="shared" si="45"/>
        <v>#DIV/0!</v>
      </c>
      <c r="K1449" s="19" t="e">
        <f t="shared" si="46"/>
        <v>#DIV/0!</v>
      </c>
      <c r="L1449" s="14" t="str">
        <f>IFERROR(VLOOKUP($K$4:$K$772,TABLAREF!$A$1:$C$4,3,1),"SIN DATO")</f>
        <v>SIN DATO</v>
      </c>
    </row>
    <row r="1450" spans="1:12" x14ac:dyDescent="0.25">
      <c r="A1450" t="s">
        <v>1955</v>
      </c>
      <c r="B1450">
        <v>61</v>
      </c>
      <c r="C1450">
        <v>2</v>
      </c>
      <c r="D1450">
        <v>0</v>
      </c>
      <c r="E1450">
        <v>1</v>
      </c>
      <c r="F1450">
        <v>0</v>
      </c>
      <c r="G1450">
        <v>120</v>
      </c>
      <c r="H1450">
        <v>217</v>
      </c>
      <c r="I1450">
        <v>65</v>
      </c>
      <c r="J1450" s="19">
        <f t="shared" si="45"/>
        <v>12.918520185830594</v>
      </c>
      <c r="K1450" s="19">
        <f t="shared" si="46"/>
        <v>13</v>
      </c>
      <c r="L1450" s="14" t="str">
        <f>IFERROR(VLOOKUP($K$4:$K$772,TABLAREF!$A$1:$C$4,3,1),"SIN DATO")</f>
        <v>SIN DATO</v>
      </c>
    </row>
    <row r="1451" spans="1:12" x14ac:dyDescent="0.25">
      <c r="A1451" t="s">
        <v>1956</v>
      </c>
      <c r="B1451">
        <v>59</v>
      </c>
      <c r="C1451">
        <v>2</v>
      </c>
      <c r="D1451">
        <v>0</v>
      </c>
      <c r="E1451">
        <v>1</v>
      </c>
      <c r="F1451">
        <v>0</v>
      </c>
      <c r="G1451">
        <v>120</v>
      </c>
      <c r="H1451">
        <v>240</v>
      </c>
      <c r="I1451">
        <v>47</v>
      </c>
      <c r="J1451" s="19">
        <f t="shared" si="45"/>
        <v>18.412211930140199</v>
      </c>
      <c r="K1451" s="19">
        <f t="shared" si="46"/>
        <v>18</v>
      </c>
      <c r="L1451" s="14" t="str">
        <f>IFERROR(VLOOKUP($K$4:$K$772,TABLAREF!$A$1:$C$4,3,1),"SIN DATO")</f>
        <v>SIN DATO</v>
      </c>
    </row>
    <row r="1452" spans="1:12" x14ac:dyDescent="0.25">
      <c r="A1452" t="s">
        <v>1957</v>
      </c>
      <c r="B1452">
        <v>54</v>
      </c>
      <c r="C1452">
        <v>2</v>
      </c>
      <c r="D1452">
        <v>0</v>
      </c>
      <c r="E1452">
        <v>1</v>
      </c>
      <c r="F1452">
        <v>0</v>
      </c>
      <c r="G1452">
        <v>130</v>
      </c>
      <c r="H1452">
        <v>225</v>
      </c>
      <c r="I1452">
        <v>55</v>
      </c>
      <c r="J1452" s="19">
        <f t="shared" si="45"/>
        <v>12.357606881016359</v>
      </c>
      <c r="K1452" s="19">
        <f t="shared" si="46"/>
        <v>12</v>
      </c>
      <c r="L1452" s="14" t="str">
        <f>IFERROR(VLOOKUP($K$4:$K$772,TABLAREF!$A$1:$C$4,3,1),"SIN DATO")</f>
        <v>SIN DATO</v>
      </c>
    </row>
    <row r="1453" spans="1:12" x14ac:dyDescent="0.25">
      <c r="A1453" t="s">
        <v>1958</v>
      </c>
      <c r="B1453">
        <v>47</v>
      </c>
      <c r="C1453">
        <v>2</v>
      </c>
      <c r="D1453">
        <v>0</v>
      </c>
      <c r="E1453">
        <v>1</v>
      </c>
      <c r="F1453">
        <v>0</v>
      </c>
      <c r="G1453">
        <v>130</v>
      </c>
      <c r="H1453">
        <v>240</v>
      </c>
      <c r="I1453">
        <v>37</v>
      </c>
      <c r="J1453" s="19">
        <f t="shared" si="45"/>
        <v>14.931619522143135</v>
      </c>
      <c r="K1453" s="19">
        <f t="shared" si="46"/>
        <v>15</v>
      </c>
      <c r="L1453" s="14" t="str">
        <f>IFERROR(VLOOKUP($K$4:$K$772,TABLAREF!$A$1:$C$4,3,1),"SIN DATO")</f>
        <v>SIN DATO</v>
      </c>
    </row>
    <row r="1454" spans="1:12" x14ac:dyDescent="0.25">
      <c r="A1454" t="s">
        <v>1959</v>
      </c>
      <c r="B1454">
        <v>50</v>
      </c>
      <c r="C1454">
        <v>2</v>
      </c>
      <c r="D1454">
        <v>0</v>
      </c>
      <c r="E1454">
        <v>1</v>
      </c>
      <c r="F1454">
        <v>0</v>
      </c>
      <c r="G1454">
        <v>130</v>
      </c>
      <c r="H1454">
        <v>202</v>
      </c>
      <c r="I1454">
        <v>50</v>
      </c>
      <c r="J1454" s="19">
        <f t="shared" si="45"/>
        <v>9.7707428087820283</v>
      </c>
      <c r="K1454" s="19">
        <f t="shared" si="46"/>
        <v>10</v>
      </c>
      <c r="L1454" s="14" t="str">
        <f>IFERROR(VLOOKUP($K$4:$K$772,TABLAREF!$A$1:$C$4,3,1),"SIN DATO")</f>
        <v>SIN DATO</v>
      </c>
    </row>
    <row r="1455" spans="1:12" x14ac:dyDescent="0.25">
      <c r="A1455" t="s">
        <v>1960</v>
      </c>
      <c r="B1455">
        <v>54</v>
      </c>
      <c r="C1455">
        <v>2</v>
      </c>
      <c r="D1455">
        <v>0</v>
      </c>
      <c r="E1455">
        <v>1</v>
      </c>
      <c r="F1455">
        <v>0</v>
      </c>
      <c r="G1455">
        <v>120</v>
      </c>
      <c r="H1455">
        <v>170</v>
      </c>
      <c r="I1455">
        <v>38</v>
      </c>
      <c r="J1455" s="19">
        <f t="shared" si="45"/>
        <v>12.178628777266098</v>
      </c>
      <c r="K1455" s="19">
        <f t="shared" si="46"/>
        <v>12</v>
      </c>
      <c r="L1455" s="14" t="str">
        <f>IFERROR(VLOOKUP($K$4:$K$772,TABLAREF!$A$1:$C$4,3,1),"SIN DATO")</f>
        <v>SIN DATO</v>
      </c>
    </row>
    <row r="1456" spans="1:12" x14ac:dyDescent="0.25">
      <c r="A1456" t="s">
        <v>1961</v>
      </c>
      <c r="B1456">
        <v>54</v>
      </c>
      <c r="C1456">
        <v>2</v>
      </c>
      <c r="D1456">
        <v>0</v>
      </c>
      <c r="E1456">
        <v>1</v>
      </c>
      <c r="F1456">
        <v>0</v>
      </c>
      <c r="G1456">
        <v>130</v>
      </c>
      <c r="H1456">
        <v>240</v>
      </c>
      <c r="I1456">
        <v>62</v>
      </c>
      <c r="J1456" s="19">
        <f t="shared" si="45"/>
        <v>11.560364307600635</v>
      </c>
      <c r="K1456" s="19">
        <f t="shared" si="46"/>
        <v>12</v>
      </c>
      <c r="L1456" s="14" t="str">
        <f>IFERROR(VLOOKUP($K$4:$K$772,TABLAREF!$A$1:$C$4,3,1),"SIN DATO")</f>
        <v>SIN DATO</v>
      </c>
    </row>
    <row r="1457" spans="1:12" x14ac:dyDescent="0.25">
      <c r="A1457" t="s">
        <v>1962</v>
      </c>
      <c r="B1457">
        <v>57</v>
      </c>
      <c r="C1457">
        <v>2</v>
      </c>
      <c r="D1457">
        <v>0</v>
      </c>
      <c r="E1457">
        <v>1</v>
      </c>
      <c r="F1457">
        <v>0</v>
      </c>
      <c r="G1457">
        <v>110</v>
      </c>
      <c r="H1457">
        <v>220</v>
      </c>
      <c r="I1457">
        <v>47</v>
      </c>
      <c r="J1457" s="19">
        <f t="shared" si="45"/>
        <v>13.33977944344571</v>
      </c>
      <c r="K1457" s="19">
        <f t="shared" si="46"/>
        <v>13</v>
      </c>
      <c r="L1457" s="14" t="str">
        <f>IFERROR(VLOOKUP($K$4:$K$772,TABLAREF!$A$1:$C$4,3,1),"SIN DATO")</f>
        <v>SIN DATO</v>
      </c>
    </row>
    <row r="1458" spans="1:12" x14ac:dyDescent="0.25">
      <c r="A1458" t="s">
        <v>1964</v>
      </c>
      <c r="B1458">
        <v>62</v>
      </c>
      <c r="C1458">
        <v>2</v>
      </c>
      <c r="D1458">
        <v>0</v>
      </c>
      <c r="E1458">
        <v>1</v>
      </c>
      <c r="F1458">
        <v>0</v>
      </c>
      <c r="G1458">
        <v>110</v>
      </c>
      <c r="H1458">
        <v>184</v>
      </c>
      <c r="I1458">
        <v>53</v>
      </c>
      <c r="J1458" s="19">
        <f t="shared" si="45"/>
        <v>12.619124836934958</v>
      </c>
      <c r="K1458" s="19">
        <f t="shared" si="46"/>
        <v>13</v>
      </c>
      <c r="L1458" s="14" t="str">
        <f>IFERROR(VLOOKUP($K$4:$K$772,TABLAREF!$A$1:$C$4,3,1),"SIN DATO")</f>
        <v>SIN DATO</v>
      </c>
    </row>
    <row r="1459" spans="1:12" x14ac:dyDescent="0.25">
      <c r="A1459" t="s">
        <v>1965</v>
      </c>
      <c r="B1459">
        <v>60</v>
      </c>
      <c r="C1459">
        <v>2</v>
      </c>
      <c r="D1459">
        <v>0</v>
      </c>
      <c r="E1459">
        <v>1</v>
      </c>
      <c r="F1459">
        <v>0</v>
      </c>
      <c r="G1459">
        <v>120</v>
      </c>
      <c r="H1459">
        <v>238</v>
      </c>
      <c r="I1459">
        <v>46</v>
      </c>
      <c r="J1459" s="19">
        <f t="shared" si="45"/>
        <v>19.621353799406215</v>
      </c>
      <c r="K1459" s="19">
        <f t="shared" si="46"/>
        <v>20</v>
      </c>
      <c r="L1459" s="14" t="str">
        <f>IFERROR(VLOOKUP($K$4:$K$772,TABLAREF!$A$1:$C$4,3,1),"SIN DATO")</f>
        <v>SIN DATO</v>
      </c>
    </row>
    <row r="1460" spans="1:12" x14ac:dyDescent="0.25">
      <c r="A1460" t="s">
        <v>1966</v>
      </c>
      <c r="B1460">
        <v>65</v>
      </c>
      <c r="C1460">
        <v>2</v>
      </c>
      <c r="D1460">
        <v>0</v>
      </c>
      <c r="E1460">
        <v>1</v>
      </c>
      <c r="F1460">
        <v>0</v>
      </c>
      <c r="J1460" s="19" t="e">
        <f t="shared" si="45"/>
        <v>#NUM!</v>
      </c>
      <c r="K1460" s="19" t="e">
        <f t="shared" si="46"/>
        <v>#NUM!</v>
      </c>
      <c r="L1460" s="14" t="str">
        <f>IFERROR(VLOOKUP($K$4:$K$772,TABLAREF!$A$1:$C$4,3,1),"SIN DATO")</f>
        <v>SIN DATO</v>
      </c>
    </row>
    <row r="1461" spans="1:12" x14ac:dyDescent="0.25">
      <c r="A1461" t="s">
        <v>1967</v>
      </c>
      <c r="B1461">
        <v>62</v>
      </c>
      <c r="C1461">
        <v>2</v>
      </c>
      <c r="D1461">
        <v>0</v>
      </c>
      <c r="E1461">
        <v>1</v>
      </c>
      <c r="F1461">
        <v>0</v>
      </c>
      <c r="G1461">
        <v>130</v>
      </c>
      <c r="H1461">
        <v>182</v>
      </c>
      <c r="J1461" s="19" t="e">
        <f t="shared" si="45"/>
        <v>#DIV/0!</v>
      </c>
      <c r="K1461" s="19" t="e">
        <f t="shared" si="46"/>
        <v>#DIV/0!</v>
      </c>
      <c r="L1461" s="14" t="str">
        <f>IFERROR(VLOOKUP($K$4:$K$772,TABLAREF!$A$1:$C$4,3,1),"SIN DATO")</f>
        <v>SIN DATO</v>
      </c>
    </row>
    <row r="1462" spans="1:12" x14ac:dyDescent="0.25">
      <c r="A1462" t="s">
        <v>1968</v>
      </c>
      <c r="B1462">
        <v>59</v>
      </c>
      <c r="C1462">
        <v>2</v>
      </c>
      <c r="D1462">
        <v>0</v>
      </c>
      <c r="E1462">
        <v>1</v>
      </c>
      <c r="F1462">
        <v>0</v>
      </c>
      <c r="J1462" s="19" t="e">
        <f t="shared" si="45"/>
        <v>#NUM!</v>
      </c>
      <c r="K1462" s="19" t="e">
        <f t="shared" si="46"/>
        <v>#NUM!</v>
      </c>
      <c r="L1462" s="14" t="str">
        <f>IFERROR(VLOOKUP($K$4:$K$772,TABLAREF!$A$1:$C$4,3,1),"SIN DATO")</f>
        <v>SIN DATO</v>
      </c>
    </row>
    <row r="1463" spans="1:12" x14ac:dyDescent="0.25">
      <c r="A1463" t="s">
        <v>1969</v>
      </c>
      <c r="B1463">
        <v>56</v>
      </c>
      <c r="C1463">
        <v>2</v>
      </c>
      <c r="D1463">
        <v>0</v>
      </c>
      <c r="E1463">
        <v>1</v>
      </c>
      <c r="F1463">
        <v>0</v>
      </c>
      <c r="G1463">
        <v>120</v>
      </c>
      <c r="H1463">
        <v>208</v>
      </c>
      <c r="I1463">
        <v>62</v>
      </c>
      <c r="J1463" s="19">
        <f t="shared" si="45"/>
        <v>9.5630855493990872</v>
      </c>
      <c r="K1463" s="19">
        <f t="shared" si="46"/>
        <v>10</v>
      </c>
      <c r="L1463" s="14" t="str">
        <f>IFERROR(VLOOKUP($K$4:$K$772,TABLAREF!$A$1:$C$4,3,1),"SIN DATO")</f>
        <v>SIN DATO</v>
      </c>
    </row>
    <row r="1464" spans="1:12" x14ac:dyDescent="0.25">
      <c r="A1464" t="s">
        <v>1970</v>
      </c>
      <c r="B1464">
        <v>66</v>
      </c>
      <c r="C1464">
        <v>2</v>
      </c>
      <c r="D1464">
        <v>0</v>
      </c>
      <c r="E1464">
        <v>1</v>
      </c>
      <c r="F1464">
        <v>0</v>
      </c>
      <c r="G1464">
        <v>120</v>
      </c>
      <c r="H1464">
        <v>223</v>
      </c>
      <c r="I1464">
        <v>47</v>
      </c>
      <c r="J1464" s="19">
        <f t="shared" si="45"/>
        <v>24.250621705681329</v>
      </c>
      <c r="K1464" s="19">
        <f t="shared" si="46"/>
        <v>24</v>
      </c>
      <c r="L1464" s="14" t="str">
        <f>IFERROR(VLOOKUP($K$4:$K$772,TABLAREF!$A$1:$C$4,3,1),"SIN DATO")</f>
        <v>SIN DATO</v>
      </c>
    </row>
    <row r="1465" spans="1:12" x14ac:dyDescent="0.25">
      <c r="A1465" t="s">
        <v>1971</v>
      </c>
      <c r="B1465">
        <v>57</v>
      </c>
      <c r="C1465">
        <v>2</v>
      </c>
      <c r="D1465">
        <v>0</v>
      </c>
      <c r="E1465">
        <v>1</v>
      </c>
      <c r="F1465">
        <v>0</v>
      </c>
      <c r="G1465">
        <v>120</v>
      </c>
      <c r="H1465">
        <v>303</v>
      </c>
      <c r="I1465">
        <v>39</v>
      </c>
      <c r="J1465" s="19">
        <f t="shared" si="45"/>
        <v>24.921824008465897</v>
      </c>
      <c r="K1465" s="19">
        <f t="shared" si="46"/>
        <v>25</v>
      </c>
      <c r="L1465" s="14" t="str">
        <f>IFERROR(VLOOKUP($K$4:$K$772,TABLAREF!$A$1:$C$4,3,1),"SIN DATO")</f>
        <v>SIN DATO</v>
      </c>
    </row>
    <row r="1466" spans="1:12" x14ac:dyDescent="0.25">
      <c r="A1466" t="s">
        <v>1972</v>
      </c>
      <c r="B1466">
        <v>70</v>
      </c>
      <c r="C1466">
        <v>1</v>
      </c>
      <c r="D1466">
        <v>0</v>
      </c>
      <c r="E1466">
        <v>1</v>
      </c>
      <c r="F1466">
        <v>0</v>
      </c>
      <c r="G1466">
        <v>150</v>
      </c>
      <c r="H1466">
        <v>224</v>
      </c>
      <c r="I1466">
        <v>36</v>
      </c>
      <c r="J1466" s="19">
        <f t="shared" si="45"/>
        <v>34.442785819699154</v>
      </c>
      <c r="K1466" s="19">
        <f t="shared" si="46"/>
        <v>34</v>
      </c>
      <c r="L1466" s="14" t="str">
        <f>IFERROR(VLOOKUP($K$4:$K$772,TABLAREF!$A$1:$C$4,3,1),"SIN DATO")</f>
        <v>SIN DATO</v>
      </c>
    </row>
    <row r="1467" spans="1:12" x14ac:dyDescent="0.25">
      <c r="A1467" t="s">
        <v>1973</v>
      </c>
      <c r="B1467">
        <v>66</v>
      </c>
      <c r="C1467">
        <v>2</v>
      </c>
      <c r="D1467">
        <v>0</v>
      </c>
      <c r="E1467">
        <v>1</v>
      </c>
      <c r="F1467">
        <v>0</v>
      </c>
      <c r="G1467">
        <v>120</v>
      </c>
      <c r="H1467">
        <v>284</v>
      </c>
      <c r="I1467">
        <v>37</v>
      </c>
      <c r="J1467" s="19">
        <f t="shared" si="45"/>
        <v>35.345705068718026</v>
      </c>
      <c r="K1467" s="19">
        <f t="shared" si="46"/>
        <v>35</v>
      </c>
      <c r="L1467" s="14" t="str">
        <f>IFERROR(VLOOKUP($K$4:$K$772,TABLAREF!$A$1:$C$4,3,1),"SIN DATO")</f>
        <v>SIN DATO</v>
      </c>
    </row>
    <row r="1468" spans="1:12" x14ac:dyDescent="0.25">
      <c r="A1468" t="s">
        <v>1974</v>
      </c>
      <c r="B1468">
        <v>57</v>
      </c>
      <c r="C1468">
        <v>2</v>
      </c>
      <c r="D1468">
        <v>0</v>
      </c>
      <c r="E1468">
        <v>1</v>
      </c>
      <c r="F1468">
        <v>0</v>
      </c>
      <c r="G1468">
        <v>120</v>
      </c>
      <c r="H1468">
        <v>227</v>
      </c>
      <c r="I1468">
        <v>33</v>
      </c>
      <c r="J1468" s="19">
        <f t="shared" si="45"/>
        <v>22.340835108102475</v>
      </c>
      <c r="K1468" s="19">
        <f t="shared" si="46"/>
        <v>22</v>
      </c>
      <c r="L1468" s="14" t="str">
        <f>IFERROR(VLOOKUP($K$4:$K$772,TABLAREF!$A$1:$C$4,3,1),"SIN DATO")</f>
        <v>SIN DATO</v>
      </c>
    </row>
    <row r="1469" spans="1:12" x14ac:dyDescent="0.25">
      <c r="A1469" t="s">
        <v>1975</v>
      </c>
      <c r="B1469">
        <v>56</v>
      </c>
      <c r="C1469">
        <v>2</v>
      </c>
      <c r="D1469">
        <v>0</v>
      </c>
      <c r="E1469">
        <v>1</v>
      </c>
      <c r="F1469">
        <v>0</v>
      </c>
      <c r="G1469">
        <v>120</v>
      </c>
      <c r="H1469">
        <v>182</v>
      </c>
      <c r="I1469">
        <v>54</v>
      </c>
      <c r="J1469" s="19">
        <f t="shared" si="45"/>
        <v>9.6205579805131123</v>
      </c>
      <c r="K1469" s="19">
        <f t="shared" si="46"/>
        <v>10</v>
      </c>
      <c r="L1469" s="14" t="str">
        <f>IFERROR(VLOOKUP($K$4:$K$772,TABLAREF!$A$1:$C$4,3,1),"SIN DATO")</f>
        <v>SIN DATO</v>
      </c>
    </row>
    <row r="1470" spans="1:12" x14ac:dyDescent="0.25">
      <c r="A1470" t="s">
        <v>1976</v>
      </c>
      <c r="B1470">
        <v>44</v>
      </c>
      <c r="C1470">
        <v>2</v>
      </c>
      <c r="D1470">
        <v>0</v>
      </c>
      <c r="E1470">
        <v>1</v>
      </c>
      <c r="F1470">
        <v>0</v>
      </c>
      <c r="J1470" s="19" t="e">
        <f t="shared" si="45"/>
        <v>#NUM!</v>
      </c>
      <c r="K1470" s="19" t="e">
        <f t="shared" si="46"/>
        <v>#NUM!</v>
      </c>
      <c r="L1470" s="14" t="str">
        <f>IFERROR(VLOOKUP($K$4:$K$772,TABLAREF!$A$1:$C$4,3,1),"SIN DATO")</f>
        <v>SIN DATO</v>
      </c>
    </row>
    <row r="1471" spans="1:12" x14ac:dyDescent="0.25">
      <c r="A1471" t="s">
        <v>1977</v>
      </c>
      <c r="B1471">
        <v>33</v>
      </c>
      <c r="C1471">
        <v>2</v>
      </c>
      <c r="D1471">
        <v>0</v>
      </c>
      <c r="E1471">
        <v>1</v>
      </c>
      <c r="F1471">
        <v>0</v>
      </c>
      <c r="G1471">
        <v>130</v>
      </c>
      <c r="H1471">
        <v>159</v>
      </c>
      <c r="I1471">
        <v>43</v>
      </c>
      <c r="J1471" s="19">
        <f t="shared" si="45"/>
        <v>4.6818275618894178</v>
      </c>
      <c r="K1471" s="19">
        <f t="shared" si="46"/>
        <v>5</v>
      </c>
      <c r="L1471" s="14" t="str">
        <f>IFERROR(VLOOKUP($K$4:$K$772,TABLAREF!$A$1:$C$4,3,1),"SIN DATO")</f>
        <v>SIN DATO</v>
      </c>
    </row>
    <row r="1472" spans="1:12" x14ac:dyDescent="0.25">
      <c r="A1472" t="s">
        <v>1978</v>
      </c>
      <c r="B1472">
        <v>49</v>
      </c>
      <c r="C1472">
        <v>2</v>
      </c>
      <c r="D1472">
        <v>0</v>
      </c>
      <c r="E1472">
        <v>1</v>
      </c>
      <c r="F1472">
        <v>0</v>
      </c>
      <c r="G1472">
        <v>120</v>
      </c>
      <c r="J1472" s="19" t="e">
        <f t="shared" si="45"/>
        <v>#DIV/0!</v>
      </c>
      <c r="K1472" s="19" t="e">
        <f t="shared" si="46"/>
        <v>#DIV/0!</v>
      </c>
      <c r="L1472" s="14" t="str">
        <f>IFERROR(VLOOKUP($K$4:$K$772,TABLAREF!$A$1:$C$4,3,1),"SIN DATO")</f>
        <v>SIN DATO</v>
      </c>
    </row>
    <row r="1473" spans="1:12" x14ac:dyDescent="0.25">
      <c r="A1473" t="s">
        <v>1979</v>
      </c>
      <c r="B1473">
        <v>57</v>
      </c>
      <c r="C1473">
        <v>2</v>
      </c>
      <c r="D1473">
        <v>0</v>
      </c>
      <c r="E1473">
        <v>1</v>
      </c>
      <c r="F1473">
        <v>0</v>
      </c>
      <c r="J1473" s="19" t="e">
        <f t="shared" si="45"/>
        <v>#NUM!</v>
      </c>
      <c r="K1473" s="19" t="e">
        <f t="shared" si="46"/>
        <v>#NUM!</v>
      </c>
      <c r="L1473" s="14" t="str">
        <f>IFERROR(VLOOKUP($K$4:$K$772,TABLAREF!$A$1:$C$4,3,1),"SIN DATO")</f>
        <v>SIN DATO</v>
      </c>
    </row>
    <row r="1474" spans="1:12" x14ac:dyDescent="0.25">
      <c r="A1474" t="s">
        <v>1980</v>
      </c>
      <c r="B1474">
        <v>70</v>
      </c>
      <c r="C1474">
        <v>2</v>
      </c>
      <c r="D1474">
        <v>0</v>
      </c>
      <c r="E1474">
        <v>1</v>
      </c>
      <c r="F1474">
        <v>0</v>
      </c>
      <c r="G1474">
        <v>120</v>
      </c>
      <c r="H1474">
        <v>173</v>
      </c>
      <c r="I1474">
        <v>46</v>
      </c>
      <c r="J1474" s="19">
        <f t="shared" si="45"/>
        <v>23.913527733021979</v>
      </c>
      <c r="K1474" s="19">
        <f t="shared" si="46"/>
        <v>24</v>
      </c>
      <c r="L1474" s="14" t="str">
        <f>IFERROR(VLOOKUP($K$4:$K$772,TABLAREF!$A$1:$C$4,3,1),"SIN DATO")</f>
        <v>SIN DATO</v>
      </c>
    </row>
    <row r="1475" spans="1:12" x14ac:dyDescent="0.25">
      <c r="A1475" t="s">
        <v>1981</v>
      </c>
      <c r="B1475">
        <v>62</v>
      </c>
      <c r="C1475">
        <v>1</v>
      </c>
      <c r="D1475">
        <v>0</v>
      </c>
      <c r="E1475">
        <v>1</v>
      </c>
      <c r="F1475">
        <v>0</v>
      </c>
      <c r="G1475">
        <v>120</v>
      </c>
      <c r="H1475">
        <v>190</v>
      </c>
      <c r="I1475">
        <v>52</v>
      </c>
      <c r="J1475" s="19">
        <f t="shared" si="45"/>
        <v>12.791242681745519</v>
      </c>
      <c r="K1475" s="19">
        <f t="shared" si="46"/>
        <v>13</v>
      </c>
      <c r="L1475" s="14" t="str">
        <f>IFERROR(VLOOKUP($K$4:$K$772,TABLAREF!$A$1:$C$4,3,1),"SIN DATO")</f>
        <v>SIN DATO</v>
      </c>
    </row>
    <row r="1476" spans="1:12" x14ac:dyDescent="0.25">
      <c r="A1476" t="s">
        <v>1982</v>
      </c>
      <c r="B1476">
        <v>52</v>
      </c>
      <c r="C1476">
        <v>1</v>
      </c>
      <c r="D1476">
        <v>0</v>
      </c>
      <c r="E1476">
        <v>1</v>
      </c>
      <c r="F1476">
        <v>0</v>
      </c>
      <c r="G1476">
        <v>120</v>
      </c>
      <c r="H1476">
        <v>225</v>
      </c>
      <c r="I1476">
        <v>50</v>
      </c>
      <c r="J1476" s="19">
        <f t="shared" si="45"/>
        <v>10.604742232711505</v>
      </c>
      <c r="K1476" s="19">
        <f t="shared" si="46"/>
        <v>11</v>
      </c>
      <c r="L1476" s="14" t="str">
        <f>IFERROR(VLOOKUP($K$4:$K$772,TABLAREF!$A$1:$C$4,3,1),"SIN DATO")</f>
        <v>SIN DATO</v>
      </c>
    </row>
    <row r="1477" spans="1:12" x14ac:dyDescent="0.25">
      <c r="A1477" t="s">
        <v>1983</v>
      </c>
      <c r="B1477">
        <v>43</v>
      </c>
      <c r="C1477">
        <v>2</v>
      </c>
      <c r="D1477">
        <v>0</v>
      </c>
      <c r="E1477">
        <v>1</v>
      </c>
      <c r="F1477">
        <v>0</v>
      </c>
      <c r="G1477">
        <v>120</v>
      </c>
      <c r="H1477">
        <v>233</v>
      </c>
      <c r="I1477">
        <v>60</v>
      </c>
      <c r="J1477" s="19">
        <f t="shared" ref="J1477:J1540" si="47">100*(1-EXP(-EXP((LN(10)-(15.5305+(28.4441*(1-C1477))+(-1.4792*LN(B1477))+(0*LN(B1477)*LN(B1477))+(-14.4588*LN(B1477)*(1-C1477))+(1.8515*LN(B1477)*LN(B1477)*(1-C1477))+(-0.9119*LN(G1477))+(-0.2767*D1477)+(-0.7181*LN((H1477* 0.02586)/ (I1477* 0.02586)))+(-0.1759*E1477)+(-0.1999*E1477*(1-C1477))+(-0.5865*F1477)+(0*F1477*C1477)))/(EXP(0.9145)*EXP(-0.2784*(15.5305+(28.4441*(1-C1477))+(-1.4792*LN(B1477))+(0*LN(B1477)*LN(B1477))+(-14.4588*LN(B1477)*(1-C1477))+(1.8515*LN(B1477)*LN(B1477)*(1-C1477))+(-0.9119*LN(G1477))+(-0.2767*D1477)+(-0.7181*LN((H1477* 0.02586)/ (I1477* 0.02586)))+(-0.1759*E1477)+(-0.1999*E1477*(1-C1477))+(-0.5865*F1477)+(0*F1477*C1477)))))))</f>
        <v>5.5976531444734245</v>
      </c>
      <c r="K1477" s="19">
        <f t="shared" ref="K1477:K1540" si="48">ROUND(J1477,0)</f>
        <v>6</v>
      </c>
      <c r="L1477" s="14" t="str">
        <f>IFERROR(VLOOKUP($K$4:$K$772,TABLAREF!$A$1:$C$4,3,1),"SIN DATO")</f>
        <v>SIN DATO</v>
      </c>
    </row>
    <row r="1478" spans="1:12" x14ac:dyDescent="0.25">
      <c r="A1478" t="s">
        <v>1984</v>
      </c>
      <c r="B1478">
        <v>69</v>
      </c>
      <c r="C1478">
        <v>2</v>
      </c>
      <c r="D1478">
        <v>0</v>
      </c>
      <c r="E1478">
        <v>1</v>
      </c>
      <c r="F1478">
        <v>0</v>
      </c>
      <c r="G1478">
        <v>130</v>
      </c>
      <c r="H1478">
        <v>189</v>
      </c>
      <c r="I1478">
        <v>57</v>
      </c>
      <c r="J1478" s="19">
        <f t="shared" si="47"/>
        <v>22.257169089307038</v>
      </c>
      <c r="K1478" s="19">
        <f t="shared" si="48"/>
        <v>22</v>
      </c>
      <c r="L1478" s="14" t="str">
        <f>IFERROR(VLOOKUP($K$4:$K$772,TABLAREF!$A$1:$C$4,3,1),"SIN DATO")</f>
        <v>SIN DATO</v>
      </c>
    </row>
    <row r="1479" spans="1:12" x14ac:dyDescent="0.25">
      <c r="A1479" t="s">
        <v>1985</v>
      </c>
      <c r="B1479">
        <v>52</v>
      </c>
      <c r="C1479">
        <v>2</v>
      </c>
      <c r="D1479">
        <v>0</v>
      </c>
      <c r="E1479">
        <v>1</v>
      </c>
      <c r="F1479">
        <v>0</v>
      </c>
      <c r="G1479">
        <v>110</v>
      </c>
      <c r="H1479">
        <v>125</v>
      </c>
      <c r="I1479">
        <v>47</v>
      </c>
      <c r="J1479" s="19">
        <f t="shared" si="47"/>
        <v>4.4736967371460157</v>
      </c>
      <c r="K1479" s="19">
        <f t="shared" si="48"/>
        <v>4</v>
      </c>
      <c r="L1479" s="14" t="str">
        <f>IFERROR(VLOOKUP($K$4:$K$772,TABLAREF!$A$1:$C$4,3,1),"SIN DATO")</f>
        <v>SIN DATO</v>
      </c>
    </row>
    <row r="1480" spans="1:12" x14ac:dyDescent="0.25">
      <c r="A1480" t="s">
        <v>1986</v>
      </c>
      <c r="B1480">
        <v>54</v>
      </c>
      <c r="C1480">
        <v>1</v>
      </c>
      <c r="D1480">
        <v>0</v>
      </c>
      <c r="E1480">
        <v>1</v>
      </c>
      <c r="F1480">
        <v>0</v>
      </c>
      <c r="G1480">
        <v>120</v>
      </c>
      <c r="H1480">
        <v>147</v>
      </c>
      <c r="I1480">
        <v>36</v>
      </c>
      <c r="J1480" s="19">
        <f t="shared" si="47"/>
        <v>10.34806807680595</v>
      </c>
      <c r="K1480" s="19">
        <f t="shared" si="48"/>
        <v>10</v>
      </c>
      <c r="L1480" s="14" t="str">
        <f>IFERROR(VLOOKUP($K$4:$K$772,TABLAREF!$A$1:$C$4,3,1),"SIN DATO")</f>
        <v>SIN DATO</v>
      </c>
    </row>
    <row r="1481" spans="1:12" x14ac:dyDescent="0.25">
      <c r="A1481" t="s">
        <v>1987</v>
      </c>
      <c r="B1481">
        <v>45</v>
      </c>
      <c r="C1481">
        <v>1</v>
      </c>
      <c r="D1481">
        <v>0</v>
      </c>
      <c r="E1481">
        <v>1</v>
      </c>
      <c r="F1481">
        <v>0</v>
      </c>
      <c r="G1481">
        <v>110</v>
      </c>
      <c r="J1481" s="19" t="e">
        <f t="shared" si="47"/>
        <v>#DIV/0!</v>
      </c>
      <c r="K1481" s="19" t="e">
        <f t="shared" si="48"/>
        <v>#DIV/0!</v>
      </c>
      <c r="L1481" s="14" t="str">
        <f>IFERROR(VLOOKUP($K$4:$K$772,TABLAREF!$A$1:$C$4,3,1),"SIN DATO")</f>
        <v>SIN DATO</v>
      </c>
    </row>
    <row r="1482" spans="1:12" x14ac:dyDescent="0.25">
      <c r="A1482" t="s">
        <v>1988</v>
      </c>
      <c r="B1482">
        <v>54</v>
      </c>
      <c r="C1482">
        <v>2</v>
      </c>
      <c r="D1482">
        <v>0</v>
      </c>
      <c r="E1482">
        <v>1</v>
      </c>
      <c r="F1482">
        <v>0</v>
      </c>
      <c r="G1482">
        <v>100</v>
      </c>
      <c r="J1482" s="19" t="e">
        <f t="shared" si="47"/>
        <v>#DIV/0!</v>
      </c>
      <c r="K1482" s="19" t="e">
        <f t="shared" si="48"/>
        <v>#DIV/0!</v>
      </c>
      <c r="L1482" s="14" t="str">
        <f>IFERROR(VLOOKUP($K$4:$K$772,TABLAREF!$A$1:$C$4,3,1),"SIN DATO")</f>
        <v>SIN DATO</v>
      </c>
    </row>
    <row r="1483" spans="1:12" x14ac:dyDescent="0.25">
      <c r="A1483" t="s">
        <v>1989</v>
      </c>
      <c r="B1483">
        <v>56</v>
      </c>
      <c r="C1483">
        <v>1</v>
      </c>
      <c r="D1483">
        <v>0</v>
      </c>
      <c r="E1483">
        <v>1</v>
      </c>
      <c r="F1483">
        <v>0</v>
      </c>
      <c r="G1483">
        <v>120</v>
      </c>
      <c r="J1483" s="19" t="e">
        <f t="shared" si="47"/>
        <v>#DIV/0!</v>
      </c>
      <c r="K1483" s="19" t="e">
        <f t="shared" si="48"/>
        <v>#DIV/0!</v>
      </c>
      <c r="L1483" s="14" t="str">
        <f>IFERROR(VLOOKUP($K$4:$K$772,TABLAREF!$A$1:$C$4,3,1),"SIN DATO")</f>
        <v>SIN DATO</v>
      </c>
    </row>
    <row r="1484" spans="1:12" x14ac:dyDescent="0.25">
      <c r="A1484" t="s">
        <v>1990</v>
      </c>
      <c r="B1484">
        <v>65</v>
      </c>
      <c r="C1484">
        <v>1</v>
      </c>
      <c r="D1484">
        <v>0</v>
      </c>
      <c r="E1484">
        <v>1</v>
      </c>
      <c r="F1484">
        <v>0</v>
      </c>
      <c r="G1484">
        <v>130</v>
      </c>
      <c r="J1484" s="19" t="e">
        <f t="shared" si="47"/>
        <v>#DIV/0!</v>
      </c>
      <c r="K1484" s="19" t="e">
        <f t="shared" si="48"/>
        <v>#DIV/0!</v>
      </c>
      <c r="L1484" s="14" t="str">
        <f>IFERROR(VLOOKUP($K$4:$K$772,TABLAREF!$A$1:$C$4,3,1),"SIN DATO")</f>
        <v>SIN DATO</v>
      </c>
    </row>
    <row r="1485" spans="1:12" x14ac:dyDescent="0.25">
      <c r="A1485" t="s">
        <v>1991</v>
      </c>
      <c r="B1485">
        <v>58</v>
      </c>
      <c r="C1485">
        <v>1</v>
      </c>
      <c r="D1485">
        <v>0</v>
      </c>
      <c r="E1485">
        <v>1</v>
      </c>
      <c r="F1485">
        <v>0</v>
      </c>
      <c r="G1485">
        <v>120</v>
      </c>
      <c r="J1485" s="19" t="e">
        <f t="shared" si="47"/>
        <v>#DIV/0!</v>
      </c>
      <c r="K1485" s="19" t="e">
        <f t="shared" si="48"/>
        <v>#DIV/0!</v>
      </c>
      <c r="L1485" s="14" t="str">
        <f>IFERROR(VLOOKUP($K$4:$K$772,TABLAREF!$A$1:$C$4,3,1),"SIN DATO")</f>
        <v>SIN DATO</v>
      </c>
    </row>
    <row r="1486" spans="1:12" x14ac:dyDescent="0.25">
      <c r="A1486" t="s">
        <v>1992</v>
      </c>
      <c r="B1486">
        <v>66</v>
      </c>
      <c r="C1486">
        <v>1</v>
      </c>
      <c r="D1486">
        <v>0</v>
      </c>
      <c r="E1486">
        <v>1</v>
      </c>
      <c r="F1486">
        <v>0</v>
      </c>
      <c r="G1486">
        <v>120</v>
      </c>
      <c r="H1486">
        <v>170</v>
      </c>
      <c r="I1486">
        <v>101</v>
      </c>
      <c r="J1486" s="19">
        <f t="shared" si="47"/>
        <v>5.3574797225445225</v>
      </c>
      <c r="K1486" s="19">
        <f t="shared" si="48"/>
        <v>5</v>
      </c>
      <c r="L1486" s="14" t="str">
        <f>IFERROR(VLOOKUP($K$4:$K$772,TABLAREF!$A$1:$C$4,3,1),"SIN DATO")</f>
        <v>SIN DATO</v>
      </c>
    </row>
    <row r="1487" spans="1:12" x14ac:dyDescent="0.25">
      <c r="A1487" t="s">
        <v>1993</v>
      </c>
      <c r="B1487">
        <v>60</v>
      </c>
      <c r="C1487">
        <v>1</v>
      </c>
      <c r="D1487">
        <v>0</v>
      </c>
      <c r="E1487">
        <v>1</v>
      </c>
      <c r="F1487">
        <v>0</v>
      </c>
      <c r="G1487">
        <v>120</v>
      </c>
      <c r="J1487" s="19" t="e">
        <f t="shared" si="47"/>
        <v>#DIV/0!</v>
      </c>
      <c r="K1487" s="19" t="e">
        <f t="shared" si="48"/>
        <v>#DIV/0!</v>
      </c>
      <c r="L1487" s="14" t="str">
        <f>IFERROR(VLOOKUP($K$4:$K$772,TABLAREF!$A$1:$C$4,3,1),"SIN DATO")</f>
        <v>SIN DATO</v>
      </c>
    </row>
    <row r="1488" spans="1:12" x14ac:dyDescent="0.25">
      <c r="A1488" t="s">
        <v>1994</v>
      </c>
      <c r="B1488">
        <v>57</v>
      </c>
      <c r="C1488">
        <v>2</v>
      </c>
      <c r="D1488">
        <v>0</v>
      </c>
      <c r="E1488">
        <v>1</v>
      </c>
      <c r="F1488">
        <v>0</v>
      </c>
      <c r="J1488" s="19" t="e">
        <f t="shared" si="47"/>
        <v>#NUM!</v>
      </c>
      <c r="K1488" s="19" t="e">
        <f t="shared" si="48"/>
        <v>#NUM!</v>
      </c>
      <c r="L1488" s="14" t="str">
        <f>IFERROR(VLOOKUP($K$4:$K$772,TABLAREF!$A$1:$C$4,3,1),"SIN DATO")</f>
        <v>SIN DATO</v>
      </c>
    </row>
    <row r="1489" spans="1:12" x14ac:dyDescent="0.25">
      <c r="A1489" t="s">
        <v>1995</v>
      </c>
      <c r="B1489">
        <v>69</v>
      </c>
      <c r="C1489">
        <v>1</v>
      </c>
      <c r="D1489">
        <v>0</v>
      </c>
      <c r="E1489">
        <v>1</v>
      </c>
      <c r="F1489">
        <v>0</v>
      </c>
      <c r="G1489">
        <v>120</v>
      </c>
      <c r="J1489" s="19" t="e">
        <f t="shared" si="47"/>
        <v>#DIV/0!</v>
      </c>
      <c r="K1489" s="19" t="e">
        <f t="shared" si="48"/>
        <v>#DIV/0!</v>
      </c>
      <c r="L1489" s="14" t="str">
        <f>IFERROR(VLOOKUP($K$4:$K$772,TABLAREF!$A$1:$C$4,3,1),"SIN DATO")</f>
        <v>SIN DATO</v>
      </c>
    </row>
    <row r="1490" spans="1:12" x14ac:dyDescent="0.25">
      <c r="A1490" t="s">
        <v>1996</v>
      </c>
      <c r="B1490">
        <v>58</v>
      </c>
      <c r="C1490">
        <v>2</v>
      </c>
      <c r="D1490">
        <v>0</v>
      </c>
      <c r="E1490">
        <v>1</v>
      </c>
      <c r="F1490">
        <v>0</v>
      </c>
      <c r="G1490">
        <v>120</v>
      </c>
      <c r="J1490" s="19" t="e">
        <f t="shared" si="47"/>
        <v>#DIV/0!</v>
      </c>
      <c r="K1490" s="19" t="e">
        <f t="shared" si="48"/>
        <v>#DIV/0!</v>
      </c>
      <c r="L1490" s="14" t="str">
        <f>IFERROR(VLOOKUP($K$4:$K$772,TABLAREF!$A$1:$C$4,3,1),"SIN DATO")</f>
        <v>SIN DATO</v>
      </c>
    </row>
    <row r="1491" spans="1:12" x14ac:dyDescent="0.25">
      <c r="A1491" t="s">
        <v>1997</v>
      </c>
      <c r="B1491">
        <v>84</v>
      </c>
      <c r="C1491">
        <v>2</v>
      </c>
      <c r="D1491">
        <v>0</v>
      </c>
      <c r="E1491">
        <v>1</v>
      </c>
      <c r="F1491">
        <v>0</v>
      </c>
      <c r="G1491">
        <v>130</v>
      </c>
      <c r="H1491">
        <v>141</v>
      </c>
      <c r="I1491">
        <v>42</v>
      </c>
      <c r="J1491" s="19">
        <f t="shared" si="47"/>
        <v>42.103989792959226</v>
      </c>
      <c r="K1491" s="19">
        <f t="shared" si="48"/>
        <v>42</v>
      </c>
      <c r="L1491" s="14" t="str">
        <f>IFERROR(VLOOKUP($K$4:$K$772,TABLAREF!$A$1:$C$4,3,1),"SIN DATO")</f>
        <v>SIN DATO</v>
      </c>
    </row>
    <row r="1492" spans="1:12" x14ac:dyDescent="0.25">
      <c r="A1492" t="s">
        <v>1998</v>
      </c>
      <c r="B1492">
        <v>63</v>
      </c>
      <c r="C1492">
        <v>2</v>
      </c>
      <c r="D1492">
        <v>0</v>
      </c>
      <c r="E1492">
        <v>1</v>
      </c>
      <c r="F1492">
        <v>0</v>
      </c>
      <c r="G1492">
        <v>120</v>
      </c>
      <c r="J1492" s="19" t="e">
        <f t="shared" si="47"/>
        <v>#DIV/0!</v>
      </c>
      <c r="K1492" s="19" t="e">
        <f t="shared" si="48"/>
        <v>#DIV/0!</v>
      </c>
      <c r="L1492" s="14" t="str">
        <f>IFERROR(VLOOKUP($K$4:$K$772,TABLAREF!$A$1:$C$4,3,1),"SIN DATO")</f>
        <v>SIN DATO</v>
      </c>
    </row>
    <row r="1493" spans="1:12" x14ac:dyDescent="0.25">
      <c r="A1493" t="s">
        <v>1999</v>
      </c>
      <c r="B1493">
        <v>55</v>
      </c>
      <c r="C1493">
        <v>1</v>
      </c>
      <c r="D1493">
        <v>0</v>
      </c>
      <c r="E1493">
        <v>1</v>
      </c>
      <c r="F1493">
        <v>0</v>
      </c>
      <c r="G1493">
        <v>130</v>
      </c>
      <c r="H1493">
        <v>229</v>
      </c>
      <c r="I1493">
        <v>65</v>
      </c>
      <c r="J1493" s="19">
        <f t="shared" si="47"/>
        <v>10.241796516458734</v>
      </c>
      <c r="K1493" s="19">
        <f t="shared" si="48"/>
        <v>10</v>
      </c>
      <c r="L1493" s="14" t="str">
        <f>IFERROR(VLOOKUP($K$4:$K$772,TABLAREF!$A$1:$C$4,3,1),"SIN DATO")</f>
        <v>SIN DATO</v>
      </c>
    </row>
    <row r="1494" spans="1:12" x14ac:dyDescent="0.25">
      <c r="A1494" t="s">
        <v>2000</v>
      </c>
      <c r="B1494">
        <v>46</v>
      </c>
      <c r="C1494">
        <v>1</v>
      </c>
      <c r="D1494">
        <v>0</v>
      </c>
      <c r="E1494">
        <v>1</v>
      </c>
      <c r="F1494">
        <v>0</v>
      </c>
      <c r="G1494">
        <v>130</v>
      </c>
      <c r="H1494">
        <v>216</v>
      </c>
      <c r="I1494">
        <v>36</v>
      </c>
      <c r="J1494" s="19">
        <f t="shared" si="47"/>
        <v>12.533170520206049</v>
      </c>
      <c r="K1494" s="19">
        <f t="shared" si="48"/>
        <v>13</v>
      </c>
      <c r="L1494" s="14" t="str">
        <f>IFERROR(VLOOKUP($K$4:$K$772,TABLAREF!$A$1:$C$4,3,1),"SIN DATO")</f>
        <v>SIN DATO</v>
      </c>
    </row>
    <row r="1495" spans="1:12" x14ac:dyDescent="0.25">
      <c r="A1495" t="s">
        <v>2001</v>
      </c>
      <c r="B1495">
        <v>68</v>
      </c>
      <c r="C1495">
        <v>2</v>
      </c>
      <c r="D1495">
        <v>0</v>
      </c>
      <c r="E1495">
        <v>1</v>
      </c>
      <c r="F1495">
        <v>0</v>
      </c>
      <c r="G1495">
        <v>120</v>
      </c>
      <c r="H1495">
        <v>186</v>
      </c>
      <c r="I1495">
        <v>53</v>
      </c>
      <c r="J1495" s="19">
        <f t="shared" si="47"/>
        <v>20.256046287920359</v>
      </c>
      <c r="K1495" s="19">
        <f t="shared" si="48"/>
        <v>20</v>
      </c>
      <c r="L1495" s="14" t="str">
        <f>IFERROR(VLOOKUP($K$4:$K$772,TABLAREF!$A$1:$C$4,3,1),"SIN DATO")</f>
        <v>SIN DATO</v>
      </c>
    </row>
    <row r="1496" spans="1:12" x14ac:dyDescent="0.25">
      <c r="A1496" t="s">
        <v>2002</v>
      </c>
      <c r="B1496">
        <v>69</v>
      </c>
      <c r="C1496">
        <v>2</v>
      </c>
      <c r="D1496">
        <v>0</v>
      </c>
      <c r="E1496">
        <v>1</v>
      </c>
      <c r="F1496">
        <v>0</v>
      </c>
      <c r="H1496">
        <v>200</v>
      </c>
      <c r="I1496">
        <v>58</v>
      </c>
      <c r="J1496" s="19" t="e">
        <f t="shared" si="47"/>
        <v>#NUM!</v>
      </c>
      <c r="K1496" s="19" t="e">
        <f t="shared" si="48"/>
        <v>#NUM!</v>
      </c>
      <c r="L1496" s="14" t="str">
        <f>IFERROR(VLOOKUP($K$4:$K$772,TABLAREF!$A$1:$C$4,3,1),"SIN DATO")</f>
        <v>SIN DATO</v>
      </c>
    </row>
    <row r="1497" spans="1:12" x14ac:dyDescent="0.25">
      <c r="A1497" t="s">
        <v>2003</v>
      </c>
      <c r="B1497">
        <v>63</v>
      </c>
      <c r="C1497">
        <v>2</v>
      </c>
      <c r="D1497">
        <v>0</v>
      </c>
      <c r="E1497">
        <v>1</v>
      </c>
      <c r="F1497">
        <v>0</v>
      </c>
      <c r="G1497">
        <v>110</v>
      </c>
      <c r="H1497">
        <v>211</v>
      </c>
      <c r="I1497">
        <v>55</v>
      </c>
      <c r="J1497" s="19">
        <f t="shared" si="47"/>
        <v>15.018322813638418</v>
      </c>
      <c r="K1497" s="19">
        <f t="shared" si="48"/>
        <v>15</v>
      </c>
      <c r="L1497" s="14" t="str">
        <f>IFERROR(VLOOKUP($K$4:$K$772,TABLAREF!$A$1:$C$4,3,1),"SIN DATO")</f>
        <v>SIN DATO</v>
      </c>
    </row>
    <row r="1498" spans="1:12" x14ac:dyDescent="0.25">
      <c r="A1498" t="s">
        <v>2004</v>
      </c>
      <c r="B1498">
        <v>61</v>
      </c>
      <c r="C1498">
        <v>1</v>
      </c>
      <c r="D1498">
        <v>0</v>
      </c>
      <c r="E1498">
        <v>1</v>
      </c>
      <c r="F1498">
        <v>0</v>
      </c>
      <c r="G1498">
        <v>110</v>
      </c>
      <c r="H1498">
        <v>193</v>
      </c>
      <c r="I1498">
        <v>49</v>
      </c>
      <c r="J1498" s="19">
        <f t="shared" si="47"/>
        <v>11.779846890238698</v>
      </c>
      <c r="K1498" s="19">
        <f t="shared" si="48"/>
        <v>12</v>
      </c>
      <c r="L1498" s="14" t="str">
        <f>IFERROR(VLOOKUP($K$4:$K$772,TABLAREF!$A$1:$C$4,3,1),"SIN DATO")</f>
        <v>SIN DATO</v>
      </c>
    </row>
    <row r="1499" spans="1:12" x14ac:dyDescent="0.25">
      <c r="A1499" t="s">
        <v>2005</v>
      </c>
      <c r="B1499">
        <v>55</v>
      </c>
      <c r="C1499">
        <v>1</v>
      </c>
      <c r="D1499">
        <v>0</v>
      </c>
      <c r="E1499">
        <v>1</v>
      </c>
      <c r="F1499">
        <v>0</v>
      </c>
      <c r="G1499">
        <v>130</v>
      </c>
      <c r="H1499">
        <v>151</v>
      </c>
      <c r="I1499">
        <v>34</v>
      </c>
      <c r="J1499" s="19">
        <f t="shared" si="47"/>
        <v>13.559053661351061</v>
      </c>
      <c r="K1499" s="19">
        <f t="shared" si="48"/>
        <v>14</v>
      </c>
      <c r="L1499" s="14" t="str">
        <f>IFERROR(VLOOKUP($K$4:$K$772,TABLAREF!$A$1:$C$4,3,1),"SIN DATO")</f>
        <v>SIN DATO</v>
      </c>
    </row>
    <row r="1500" spans="1:12" x14ac:dyDescent="0.25">
      <c r="A1500" t="s">
        <v>2006</v>
      </c>
      <c r="B1500">
        <v>51</v>
      </c>
      <c r="C1500">
        <v>2</v>
      </c>
      <c r="D1500">
        <v>0</v>
      </c>
      <c r="E1500">
        <v>1</v>
      </c>
      <c r="F1500">
        <v>0</v>
      </c>
      <c r="G1500">
        <v>120</v>
      </c>
      <c r="H1500">
        <v>184</v>
      </c>
      <c r="I1500">
        <v>57</v>
      </c>
      <c r="J1500" s="19">
        <f t="shared" si="47"/>
        <v>6.6361450733980254</v>
      </c>
      <c r="K1500" s="19">
        <f t="shared" si="48"/>
        <v>7</v>
      </c>
      <c r="L1500" s="14" t="str">
        <f>IFERROR(VLOOKUP($K$4:$K$772,TABLAREF!$A$1:$C$4,3,1),"SIN DATO")</f>
        <v>SIN DATO</v>
      </c>
    </row>
    <row r="1501" spans="1:12" x14ac:dyDescent="0.25">
      <c r="A1501" t="s">
        <v>2007</v>
      </c>
      <c r="B1501">
        <v>59</v>
      </c>
      <c r="C1501">
        <v>2</v>
      </c>
      <c r="D1501">
        <v>0</v>
      </c>
      <c r="E1501">
        <v>1</v>
      </c>
      <c r="F1501">
        <v>0</v>
      </c>
      <c r="J1501" s="19" t="e">
        <f t="shared" si="47"/>
        <v>#NUM!</v>
      </c>
      <c r="K1501" s="19" t="e">
        <f t="shared" si="48"/>
        <v>#NUM!</v>
      </c>
      <c r="L1501" s="14" t="str">
        <f>IFERROR(VLOOKUP($K$4:$K$772,TABLAREF!$A$1:$C$4,3,1),"SIN DATO")</f>
        <v>SIN DATO</v>
      </c>
    </row>
    <row r="1502" spans="1:12" x14ac:dyDescent="0.25">
      <c r="A1502" t="s">
        <v>2008</v>
      </c>
      <c r="B1502">
        <v>18</v>
      </c>
      <c r="C1502">
        <v>2</v>
      </c>
      <c r="D1502">
        <v>0</v>
      </c>
      <c r="E1502">
        <v>1</v>
      </c>
      <c r="F1502">
        <v>0</v>
      </c>
      <c r="J1502" s="19" t="e">
        <f t="shared" si="47"/>
        <v>#NUM!</v>
      </c>
      <c r="K1502" s="19" t="e">
        <f t="shared" si="48"/>
        <v>#NUM!</v>
      </c>
      <c r="L1502" s="14" t="str">
        <f>IFERROR(VLOOKUP($K$4:$K$772,TABLAREF!$A$1:$C$4,3,1),"SIN DATO")</f>
        <v>SIN DATO</v>
      </c>
    </row>
    <row r="1503" spans="1:12" x14ac:dyDescent="0.25">
      <c r="A1503" t="s">
        <v>2009</v>
      </c>
      <c r="B1503">
        <v>59</v>
      </c>
      <c r="C1503">
        <v>1</v>
      </c>
      <c r="D1503">
        <v>0</v>
      </c>
      <c r="E1503">
        <v>1</v>
      </c>
      <c r="F1503">
        <v>0</v>
      </c>
      <c r="G1503">
        <v>120</v>
      </c>
      <c r="H1503">
        <v>240</v>
      </c>
      <c r="I1503">
        <v>43</v>
      </c>
      <c r="J1503" s="19">
        <f t="shared" si="47"/>
        <v>18.213485529675634</v>
      </c>
      <c r="K1503" s="19">
        <f t="shared" si="48"/>
        <v>18</v>
      </c>
      <c r="L1503" s="14" t="str">
        <f>IFERROR(VLOOKUP($K$4:$K$772,TABLAREF!$A$1:$C$4,3,1),"SIN DATO")</f>
        <v>SIN DATO</v>
      </c>
    </row>
    <row r="1504" spans="1:12" x14ac:dyDescent="0.25">
      <c r="A1504" t="s">
        <v>2010</v>
      </c>
      <c r="B1504">
        <v>55</v>
      </c>
      <c r="C1504">
        <v>2</v>
      </c>
      <c r="D1504">
        <v>0</v>
      </c>
      <c r="E1504">
        <v>1</v>
      </c>
      <c r="F1504">
        <v>0</v>
      </c>
      <c r="G1504">
        <v>110</v>
      </c>
      <c r="H1504">
        <v>252</v>
      </c>
      <c r="J1504" s="19" t="e">
        <f t="shared" si="47"/>
        <v>#DIV/0!</v>
      </c>
      <c r="K1504" s="19" t="e">
        <f t="shared" si="48"/>
        <v>#DIV/0!</v>
      </c>
      <c r="L1504" s="14" t="str">
        <f>IFERROR(VLOOKUP($K$4:$K$772,TABLAREF!$A$1:$C$4,3,1),"SIN DATO")</f>
        <v>SIN DATO</v>
      </c>
    </row>
    <row r="1505" spans="1:12" x14ac:dyDescent="0.25">
      <c r="A1505" t="s">
        <v>2011</v>
      </c>
      <c r="B1505">
        <v>40</v>
      </c>
      <c r="C1505">
        <v>1</v>
      </c>
      <c r="D1505">
        <v>0</v>
      </c>
      <c r="E1505">
        <v>1</v>
      </c>
      <c r="F1505">
        <v>0</v>
      </c>
      <c r="G1505">
        <v>120</v>
      </c>
      <c r="H1505">
        <v>147</v>
      </c>
      <c r="I1505">
        <v>37</v>
      </c>
      <c r="J1505" s="19">
        <f t="shared" si="47"/>
        <v>4.084910379278095</v>
      </c>
      <c r="K1505" s="19">
        <f t="shared" si="48"/>
        <v>4</v>
      </c>
      <c r="L1505" s="14" t="str">
        <f>IFERROR(VLOOKUP($K$4:$K$772,TABLAREF!$A$1:$C$4,3,1),"SIN DATO")</f>
        <v>SIN DATO</v>
      </c>
    </row>
    <row r="1506" spans="1:12" x14ac:dyDescent="0.25">
      <c r="A1506" t="s">
        <v>2013</v>
      </c>
      <c r="B1506">
        <v>77</v>
      </c>
      <c r="C1506">
        <v>2</v>
      </c>
      <c r="D1506">
        <v>0</v>
      </c>
      <c r="E1506">
        <v>1</v>
      </c>
      <c r="F1506">
        <v>0</v>
      </c>
      <c r="G1506">
        <v>130</v>
      </c>
      <c r="H1506">
        <v>94</v>
      </c>
      <c r="I1506">
        <v>30</v>
      </c>
      <c r="J1506" s="19">
        <f t="shared" si="47"/>
        <v>30.832591315148296</v>
      </c>
      <c r="K1506" s="19">
        <f t="shared" si="48"/>
        <v>31</v>
      </c>
      <c r="L1506" s="14" t="str">
        <f>IFERROR(VLOOKUP($K$4:$K$772,TABLAREF!$A$1:$C$4,3,1),"SIN DATO")</f>
        <v>SIN DATO</v>
      </c>
    </row>
    <row r="1507" spans="1:12" x14ac:dyDescent="0.25">
      <c r="A1507" t="s">
        <v>2014</v>
      </c>
      <c r="B1507">
        <v>62</v>
      </c>
      <c r="C1507">
        <v>2</v>
      </c>
      <c r="D1507">
        <v>0</v>
      </c>
      <c r="E1507">
        <v>1</v>
      </c>
      <c r="F1507">
        <v>0</v>
      </c>
      <c r="G1507">
        <v>140</v>
      </c>
      <c r="H1507">
        <v>169</v>
      </c>
      <c r="I1507">
        <v>36</v>
      </c>
      <c r="J1507" s="19">
        <f t="shared" si="47"/>
        <v>23.70628509983954</v>
      </c>
      <c r="K1507" s="19">
        <f t="shared" si="48"/>
        <v>24</v>
      </c>
      <c r="L1507" s="14" t="str">
        <f>IFERROR(VLOOKUP($K$4:$K$772,TABLAREF!$A$1:$C$4,3,1),"SIN DATO")</f>
        <v>SIN DATO</v>
      </c>
    </row>
    <row r="1508" spans="1:12" x14ac:dyDescent="0.25">
      <c r="A1508" t="s">
        <v>2015</v>
      </c>
      <c r="B1508">
        <v>69</v>
      </c>
      <c r="C1508">
        <v>2</v>
      </c>
      <c r="D1508">
        <v>0</v>
      </c>
      <c r="E1508">
        <v>1</v>
      </c>
      <c r="F1508">
        <v>0</v>
      </c>
      <c r="G1508">
        <v>110</v>
      </c>
      <c r="H1508">
        <v>218</v>
      </c>
      <c r="I1508">
        <v>42</v>
      </c>
      <c r="J1508" s="19">
        <f t="shared" si="47"/>
        <v>27.361434505775694</v>
      </c>
      <c r="K1508" s="19">
        <f t="shared" si="48"/>
        <v>27</v>
      </c>
      <c r="L1508" s="14" t="str">
        <f>IFERROR(VLOOKUP($K$4:$K$772,TABLAREF!$A$1:$C$4,3,1),"SIN DATO")</f>
        <v>SIN DATO</v>
      </c>
    </row>
    <row r="1509" spans="1:12" x14ac:dyDescent="0.25">
      <c r="A1509" t="s">
        <v>2016</v>
      </c>
      <c r="B1509">
        <v>70</v>
      </c>
      <c r="C1509">
        <v>2</v>
      </c>
      <c r="D1509">
        <v>0</v>
      </c>
      <c r="E1509">
        <v>1</v>
      </c>
      <c r="F1509">
        <v>0</v>
      </c>
      <c r="G1509">
        <v>120</v>
      </c>
      <c r="H1509">
        <v>184</v>
      </c>
      <c r="I1509">
        <v>47</v>
      </c>
      <c r="J1509" s="19">
        <f t="shared" si="47"/>
        <v>24.776272443212545</v>
      </c>
      <c r="K1509" s="19">
        <f t="shared" si="48"/>
        <v>25</v>
      </c>
      <c r="L1509" s="14" t="str">
        <f>IFERROR(VLOOKUP($K$4:$K$772,TABLAREF!$A$1:$C$4,3,1),"SIN DATO")</f>
        <v>SIN DATO</v>
      </c>
    </row>
    <row r="1510" spans="1:12" x14ac:dyDescent="0.25">
      <c r="A1510" t="s">
        <v>2017</v>
      </c>
      <c r="B1510">
        <v>87</v>
      </c>
      <c r="C1510">
        <v>2</v>
      </c>
      <c r="D1510">
        <v>0</v>
      </c>
      <c r="E1510">
        <v>1</v>
      </c>
      <c r="F1510">
        <v>0</v>
      </c>
      <c r="G1510">
        <v>120</v>
      </c>
      <c r="H1510">
        <v>197</v>
      </c>
      <c r="I1510">
        <v>50</v>
      </c>
      <c r="J1510" s="19">
        <f t="shared" si="47"/>
        <v>47.705971260060956</v>
      </c>
      <c r="K1510" s="19">
        <f t="shared" si="48"/>
        <v>48</v>
      </c>
      <c r="L1510" s="14" t="str">
        <f>IFERROR(VLOOKUP($K$4:$K$772,TABLAREF!$A$1:$C$4,3,1),"SIN DATO")</f>
        <v>SIN DATO</v>
      </c>
    </row>
    <row r="1511" spans="1:12" x14ac:dyDescent="0.25">
      <c r="A1511" t="s">
        <v>2018</v>
      </c>
      <c r="B1511">
        <v>62</v>
      </c>
      <c r="C1511">
        <v>2</v>
      </c>
      <c r="D1511">
        <v>0</v>
      </c>
      <c r="E1511">
        <v>1</v>
      </c>
      <c r="F1511">
        <v>0</v>
      </c>
      <c r="G1511">
        <v>120</v>
      </c>
      <c r="H1511">
        <v>151</v>
      </c>
      <c r="I1511">
        <v>47</v>
      </c>
      <c r="J1511" s="19">
        <f t="shared" si="47"/>
        <v>13.11806374348733</v>
      </c>
      <c r="K1511" s="19">
        <f t="shared" si="48"/>
        <v>13</v>
      </c>
      <c r="L1511" s="14" t="str">
        <f>IFERROR(VLOOKUP($K$4:$K$772,TABLAREF!$A$1:$C$4,3,1),"SIN DATO")</f>
        <v>SIN DATO</v>
      </c>
    </row>
    <row r="1512" spans="1:12" x14ac:dyDescent="0.25">
      <c r="A1512" t="s">
        <v>2019</v>
      </c>
      <c r="B1512">
        <v>49</v>
      </c>
      <c r="C1512">
        <v>2</v>
      </c>
      <c r="D1512">
        <v>0</v>
      </c>
      <c r="E1512">
        <v>1</v>
      </c>
      <c r="F1512">
        <v>0</v>
      </c>
      <c r="J1512" s="19" t="e">
        <f t="shared" si="47"/>
        <v>#NUM!</v>
      </c>
      <c r="K1512" s="19" t="e">
        <f t="shared" si="48"/>
        <v>#NUM!</v>
      </c>
      <c r="L1512" s="14" t="str">
        <f>IFERROR(VLOOKUP($K$4:$K$772,TABLAREF!$A$1:$C$4,3,1),"SIN DATO")</f>
        <v>SIN DATO</v>
      </c>
    </row>
    <row r="1513" spans="1:12" x14ac:dyDescent="0.25">
      <c r="A1513" t="s">
        <v>2020</v>
      </c>
      <c r="B1513">
        <v>50</v>
      </c>
      <c r="C1513">
        <v>2</v>
      </c>
      <c r="D1513">
        <v>0</v>
      </c>
      <c r="E1513">
        <v>1</v>
      </c>
      <c r="F1513">
        <v>0</v>
      </c>
      <c r="G1513">
        <v>120</v>
      </c>
      <c r="H1513">
        <v>142</v>
      </c>
      <c r="I1513">
        <v>39</v>
      </c>
      <c r="J1513" s="19">
        <f t="shared" si="47"/>
        <v>7.4115275829658938</v>
      </c>
      <c r="K1513" s="19">
        <f t="shared" si="48"/>
        <v>7</v>
      </c>
      <c r="L1513" s="14" t="str">
        <f>IFERROR(VLOOKUP($K$4:$K$772,TABLAREF!$A$1:$C$4,3,1),"SIN DATO")</f>
        <v>SIN DATO</v>
      </c>
    </row>
    <row r="1514" spans="1:12" x14ac:dyDescent="0.25">
      <c r="A1514" t="s">
        <v>2021</v>
      </c>
      <c r="B1514">
        <v>51</v>
      </c>
      <c r="C1514">
        <v>2</v>
      </c>
      <c r="D1514">
        <v>0</v>
      </c>
      <c r="E1514">
        <v>1</v>
      </c>
      <c r="F1514">
        <v>0</v>
      </c>
      <c r="G1514">
        <v>140</v>
      </c>
      <c r="H1514">
        <v>152</v>
      </c>
      <c r="I1514">
        <v>40</v>
      </c>
      <c r="J1514" s="19">
        <f t="shared" si="47"/>
        <v>10.753116910065341</v>
      </c>
      <c r="K1514" s="19">
        <f t="shared" si="48"/>
        <v>11</v>
      </c>
      <c r="L1514" s="14" t="str">
        <f>IFERROR(VLOOKUP($K$4:$K$772,TABLAREF!$A$1:$C$4,3,1),"SIN DATO")</f>
        <v>SIN DATO</v>
      </c>
    </row>
    <row r="1515" spans="1:12" x14ac:dyDescent="0.25">
      <c r="A1515" t="s">
        <v>2022</v>
      </c>
      <c r="B1515">
        <v>67</v>
      </c>
      <c r="C1515">
        <v>2</v>
      </c>
      <c r="D1515">
        <v>0</v>
      </c>
      <c r="E1515">
        <v>1</v>
      </c>
      <c r="F1515">
        <v>0</v>
      </c>
      <c r="G1515">
        <v>130</v>
      </c>
      <c r="H1515">
        <v>198</v>
      </c>
      <c r="I1515">
        <v>42</v>
      </c>
      <c r="J1515" s="19">
        <f t="shared" si="47"/>
        <v>27.532382674517784</v>
      </c>
      <c r="K1515" s="19">
        <f t="shared" si="48"/>
        <v>28</v>
      </c>
      <c r="L1515" s="14" t="str">
        <f>IFERROR(VLOOKUP($K$4:$K$772,TABLAREF!$A$1:$C$4,3,1),"SIN DATO")</f>
        <v>SIN DATO</v>
      </c>
    </row>
    <row r="1516" spans="1:12" x14ac:dyDescent="0.25">
      <c r="A1516" t="s">
        <v>2023</v>
      </c>
      <c r="B1516">
        <v>65</v>
      </c>
      <c r="C1516">
        <v>2</v>
      </c>
      <c r="D1516">
        <v>0</v>
      </c>
      <c r="E1516">
        <v>1</v>
      </c>
      <c r="F1516">
        <v>0</v>
      </c>
      <c r="G1516">
        <v>120</v>
      </c>
      <c r="H1516">
        <v>123</v>
      </c>
      <c r="I1516">
        <v>37</v>
      </c>
      <c r="J1516" s="19">
        <f t="shared" si="47"/>
        <v>16.255862931885524</v>
      </c>
      <c r="K1516" s="19">
        <f t="shared" si="48"/>
        <v>16</v>
      </c>
      <c r="L1516" s="14" t="str">
        <f>IFERROR(VLOOKUP($K$4:$K$772,TABLAREF!$A$1:$C$4,3,1),"SIN DATO")</f>
        <v>SIN DATO</v>
      </c>
    </row>
    <row r="1517" spans="1:12" x14ac:dyDescent="0.25">
      <c r="A1517" t="s">
        <v>2025</v>
      </c>
      <c r="B1517">
        <v>87</v>
      </c>
      <c r="C1517">
        <v>1</v>
      </c>
      <c r="D1517">
        <v>0</v>
      </c>
      <c r="E1517">
        <v>1</v>
      </c>
      <c r="F1517">
        <v>0</v>
      </c>
      <c r="G1517">
        <v>130</v>
      </c>
      <c r="H1517">
        <v>225</v>
      </c>
      <c r="I1517">
        <v>40</v>
      </c>
      <c r="J1517" s="19">
        <f t="shared" si="47"/>
        <v>38.466003989471453</v>
      </c>
      <c r="K1517" s="19">
        <f t="shared" si="48"/>
        <v>38</v>
      </c>
      <c r="L1517" s="14" t="str">
        <f>IFERROR(VLOOKUP($K$4:$K$772,TABLAREF!$A$1:$C$4,3,1),"SIN DATO")</f>
        <v>SIN DATO</v>
      </c>
    </row>
    <row r="1518" spans="1:12" x14ac:dyDescent="0.25">
      <c r="A1518" t="s">
        <v>2026</v>
      </c>
      <c r="B1518">
        <v>52</v>
      </c>
      <c r="C1518">
        <v>2</v>
      </c>
      <c r="D1518">
        <v>0</v>
      </c>
      <c r="E1518">
        <v>1</v>
      </c>
      <c r="F1518">
        <v>0</v>
      </c>
      <c r="J1518" s="19" t="e">
        <f t="shared" si="47"/>
        <v>#NUM!</v>
      </c>
      <c r="K1518" s="19" t="e">
        <f t="shared" si="48"/>
        <v>#NUM!</v>
      </c>
      <c r="L1518" s="14" t="str">
        <f>IFERROR(VLOOKUP($K$4:$K$772,TABLAREF!$A$1:$C$4,3,1),"SIN DATO")</f>
        <v>SIN DATO</v>
      </c>
    </row>
    <row r="1519" spans="1:12" x14ac:dyDescent="0.25">
      <c r="A1519" t="s">
        <v>2027</v>
      </c>
      <c r="B1519">
        <v>60</v>
      </c>
      <c r="C1519">
        <v>1</v>
      </c>
      <c r="D1519">
        <v>0</v>
      </c>
      <c r="E1519">
        <v>1</v>
      </c>
      <c r="F1519">
        <v>0</v>
      </c>
      <c r="H1519">
        <v>116</v>
      </c>
      <c r="I1519">
        <v>52</v>
      </c>
      <c r="J1519" s="19" t="e">
        <f t="shared" si="47"/>
        <v>#NUM!</v>
      </c>
      <c r="K1519" s="19" t="e">
        <f t="shared" si="48"/>
        <v>#NUM!</v>
      </c>
      <c r="L1519" s="14" t="str">
        <f>IFERROR(VLOOKUP($K$4:$K$772,TABLAREF!$A$1:$C$4,3,1),"SIN DATO")</f>
        <v>SIN DATO</v>
      </c>
    </row>
    <row r="1520" spans="1:12" x14ac:dyDescent="0.25">
      <c r="A1520" t="s">
        <v>2028</v>
      </c>
      <c r="B1520">
        <v>53</v>
      </c>
      <c r="C1520">
        <v>1</v>
      </c>
      <c r="D1520">
        <v>0</v>
      </c>
      <c r="E1520">
        <v>1</v>
      </c>
      <c r="F1520">
        <v>0</v>
      </c>
      <c r="G1520">
        <v>110</v>
      </c>
      <c r="H1520">
        <v>267</v>
      </c>
      <c r="I1520">
        <v>30</v>
      </c>
      <c r="J1520" s="19">
        <f t="shared" si="47"/>
        <v>20.823179098870138</v>
      </c>
      <c r="K1520" s="19">
        <f t="shared" si="48"/>
        <v>21</v>
      </c>
      <c r="L1520" s="14" t="str">
        <f>IFERROR(VLOOKUP($K$4:$K$772,TABLAREF!$A$1:$C$4,3,1),"SIN DATO")</f>
        <v>SIN DATO</v>
      </c>
    </row>
    <row r="1521" spans="1:12" x14ac:dyDescent="0.25">
      <c r="A1521" t="s">
        <v>2029</v>
      </c>
      <c r="B1521">
        <v>52</v>
      </c>
      <c r="C1521">
        <v>2</v>
      </c>
      <c r="D1521">
        <v>0</v>
      </c>
      <c r="E1521">
        <v>1</v>
      </c>
      <c r="F1521">
        <v>0</v>
      </c>
      <c r="G1521">
        <v>100</v>
      </c>
      <c r="H1521">
        <v>234</v>
      </c>
      <c r="I1521">
        <v>40</v>
      </c>
      <c r="J1521" s="19">
        <f t="shared" si="47"/>
        <v>11.409718143564207</v>
      </c>
      <c r="K1521" s="19">
        <f t="shared" si="48"/>
        <v>11</v>
      </c>
      <c r="L1521" s="14" t="str">
        <f>IFERROR(VLOOKUP($K$4:$K$772,TABLAREF!$A$1:$C$4,3,1),"SIN DATO")</f>
        <v>SIN DATO</v>
      </c>
    </row>
    <row r="1522" spans="1:12" x14ac:dyDescent="0.25">
      <c r="A1522" t="s">
        <v>2030</v>
      </c>
      <c r="B1522">
        <v>59</v>
      </c>
      <c r="C1522">
        <v>2</v>
      </c>
      <c r="D1522">
        <v>0</v>
      </c>
      <c r="E1522">
        <v>1</v>
      </c>
      <c r="F1522">
        <v>0</v>
      </c>
      <c r="G1522">
        <v>120</v>
      </c>
      <c r="H1522">
        <v>209</v>
      </c>
      <c r="I1522">
        <v>61</v>
      </c>
      <c r="J1522" s="19">
        <f t="shared" si="47"/>
        <v>11.808561913769399</v>
      </c>
      <c r="K1522" s="19">
        <f t="shared" si="48"/>
        <v>12</v>
      </c>
      <c r="L1522" s="14" t="str">
        <f>IFERROR(VLOOKUP($K$4:$K$772,TABLAREF!$A$1:$C$4,3,1),"SIN DATO")</f>
        <v>SIN DATO</v>
      </c>
    </row>
    <row r="1523" spans="1:12" x14ac:dyDescent="0.25">
      <c r="A1523" t="s">
        <v>2031</v>
      </c>
      <c r="B1523">
        <v>58</v>
      </c>
      <c r="C1523">
        <v>1</v>
      </c>
      <c r="D1523">
        <v>0</v>
      </c>
      <c r="E1523">
        <v>1</v>
      </c>
      <c r="F1523">
        <v>0</v>
      </c>
      <c r="J1523" s="19" t="e">
        <f t="shared" si="47"/>
        <v>#NUM!</v>
      </c>
      <c r="K1523" s="19" t="e">
        <f t="shared" si="48"/>
        <v>#NUM!</v>
      </c>
      <c r="L1523" s="14" t="str">
        <f>IFERROR(VLOOKUP($K$4:$K$772,TABLAREF!$A$1:$C$4,3,1),"SIN DATO")</f>
        <v>SIN DATO</v>
      </c>
    </row>
    <row r="1524" spans="1:12" x14ac:dyDescent="0.25">
      <c r="A1524" t="s">
        <v>2032</v>
      </c>
      <c r="B1524">
        <v>65</v>
      </c>
      <c r="C1524">
        <v>2</v>
      </c>
      <c r="D1524">
        <v>0</v>
      </c>
      <c r="E1524">
        <v>1</v>
      </c>
      <c r="F1524">
        <v>0</v>
      </c>
      <c r="G1524">
        <v>110</v>
      </c>
      <c r="H1524">
        <v>253</v>
      </c>
      <c r="I1524">
        <v>41</v>
      </c>
      <c r="J1524" s="19">
        <f t="shared" si="47"/>
        <v>26.414535996478726</v>
      </c>
      <c r="K1524" s="19">
        <f t="shared" si="48"/>
        <v>26</v>
      </c>
      <c r="L1524" s="14" t="str">
        <f>IFERROR(VLOOKUP($K$4:$K$772,TABLAREF!$A$1:$C$4,3,1),"SIN DATO")</f>
        <v>SIN DATO</v>
      </c>
    </row>
    <row r="1525" spans="1:12" x14ac:dyDescent="0.25">
      <c r="A1525" t="s">
        <v>2033</v>
      </c>
      <c r="B1525">
        <v>57</v>
      </c>
      <c r="C1525">
        <v>1</v>
      </c>
      <c r="D1525">
        <v>0</v>
      </c>
      <c r="E1525">
        <v>1</v>
      </c>
      <c r="F1525">
        <v>0</v>
      </c>
      <c r="G1525">
        <v>150</v>
      </c>
      <c r="J1525" s="19" t="e">
        <f t="shared" si="47"/>
        <v>#DIV/0!</v>
      </c>
      <c r="K1525" s="19" t="e">
        <f t="shared" si="48"/>
        <v>#DIV/0!</v>
      </c>
      <c r="L1525" s="14" t="str">
        <f>IFERROR(VLOOKUP($K$4:$K$772,TABLAREF!$A$1:$C$4,3,1),"SIN DATO")</f>
        <v>SIN DATO</v>
      </c>
    </row>
    <row r="1526" spans="1:12" x14ac:dyDescent="0.25">
      <c r="A1526" t="s">
        <v>2034</v>
      </c>
      <c r="B1526">
        <v>68</v>
      </c>
      <c r="C1526">
        <v>2</v>
      </c>
      <c r="D1526">
        <v>0</v>
      </c>
      <c r="E1526">
        <v>1</v>
      </c>
      <c r="F1526">
        <v>0</v>
      </c>
      <c r="G1526">
        <v>120</v>
      </c>
      <c r="H1526">
        <v>170</v>
      </c>
      <c r="I1526">
        <v>50</v>
      </c>
      <c r="J1526" s="19">
        <f t="shared" si="47"/>
        <v>19.637108153649852</v>
      </c>
      <c r="K1526" s="19">
        <f t="shared" si="48"/>
        <v>20</v>
      </c>
      <c r="L1526" s="14" t="str">
        <f>IFERROR(VLOOKUP($K$4:$K$772,TABLAREF!$A$1:$C$4,3,1),"SIN DATO")</f>
        <v>SIN DATO</v>
      </c>
    </row>
    <row r="1527" spans="1:12" x14ac:dyDescent="0.25">
      <c r="A1527" t="s">
        <v>2035</v>
      </c>
      <c r="B1527">
        <v>24</v>
      </c>
      <c r="C1527">
        <v>1</v>
      </c>
      <c r="D1527">
        <v>0</v>
      </c>
      <c r="E1527">
        <v>1</v>
      </c>
      <c r="F1527">
        <v>0</v>
      </c>
      <c r="G1527">
        <v>130</v>
      </c>
      <c r="H1527">
        <v>152</v>
      </c>
      <c r="I1527">
        <v>37</v>
      </c>
      <c r="J1527" s="19">
        <f t="shared" si="47"/>
        <v>0.713602532378943</v>
      </c>
      <c r="K1527" s="19">
        <f t="shared" si="48"/>
        <v>1</v>
      </c>
      <c r="L1527" s="14" t="str">
        <f>IFERROR(VLOOKUP($K$4:$K$772,TABLAREF!$A$1:$C$4,3,1),"SIN DATO")</f>
        <v>SIN DATO</v>
      </c>
    </row>
    <row r="1528" spans="1:12" x14ac:dyDescent="0.25">
      <c r="A1528" t="s">
        <v>2036</v>
      </c>
      <c r="B1528">
        <v>62</v>
      </c>
      <c r="C1528">
        <v>1</v>
      </c>
      <c r="D1528">
        <v>0</v>
      </c>
      <c r="E1528">
        <v>1</v>
      </c>
      <c r="F1528">
        <v>0</v>
      </c>
      <c r="G1528">
        <v>120</v>
      </c>
      <c r="H1528">
        <v>179</v>
      </c>
      <c r="I1528">
        <v>29.6</v>
      </c>
      <c r="J1528" s="19">
        <f t="shared" si="47"/>
        <v>21.77506212947954</v>
      </c>
      <c r="K1528" s="19">
        <f t="shared" si="48"/>
        <v>22</v>
      </c>
      <c r="L1528" s="14" t="str">
        <f>IFERROR(VLOOKUP($K$4:$K$772,TABLAREF!$A$1:$C$4,3,1),"SIN DATO")</f>
        <v>SIN DATO</v>
      </c>
    </row>
    <row r="1529" spans="1:12" x14ac:dyDescent="0.25">
      <c r="A1529" t="s">
        <v>2037</v>
      </c>
      <c r="B1529">
        <v>46</v>
      </c>
      <c r="C1529">
        <v>2</v>
      </c>
      <c r="D1529">
        <v>0</v>
      </c>
      <c r="E1529">
        <v>1</v>
      </c>
      <c r="F1529">
        <v>0</v>
      </c>
      <c r="G1529">
        <v>120</v>
      </c>
      <c r="H1529">
        <v>170</v>
      </c>
      <c r="I1529">
        <v>39</v>
      </c>
      <c r="J1529" s="19">
        <f t="shared" si="47"/>
        <v>7.6523138540058211</v>
      </c>
      <c r="K1529" s="19">
        <f t="shared" si="48"/>
        <v>8</v>
      </c>
      <c r="L1529" s="14" t="str">
        <f>IFERROR(VLOOKUP($K$4:$K$772,TABLAREF!$A$1:$C$4,3,1),"SIN DATO")</f>
        <v>SIN DATO</v>
      </c>
    </row>
    <row r="1530" spans="1:12" x14ac:dyDescent="0.25">
      <c r="A1530" t="s">
        <v>2038</v>
      </c>
      <c r="B1530">
        <v>48</v>
      </c>
      <c r="C1530">
        <v>2</v>
      </c>
      <c r="D1530">
        <v>0</v>
      </c>
      <c r="E1530">
        <v>1</v>
      </c>
      <c r="F1530">
        <v>0</v>
      </c>
      <c r="G1530">
        <v>110</v>
      </c>
      <c r="H1530">
        <v>197</v>
      </c>
      <c r="I1530">
        <v>25</v>
      </c>
      <c r="J1530" s="19">
        <f t="shared" si="47"/>
        <v>15.283635950295071</v>
      </c>
      <c r="K1530" s="19">
        <f t="shared" si="48"/>
        <v>15</v>
      </c>
      <c r="L1530" s="14" t="str">
        <f>IFERROR(VLOOKUP($K$4:$K$772,TABLAREF!$A$1:$C$4,3,1),"SIN DATO")</f>
        <v>SIN DATO</v>
      </c>
    </row>
    <row r="1531" spans="1:12" x14ac:dyDescent="0.25">
      <c r="A1531" t="s">
        <v>2039</v>
      </c>
      <c r="B1531">
        <v>67</v>
      </c>
      <c r="C1531">
        <v>2</v>
      </c>
      <c r="D1531">
        <v>0</v>
      </c>
      <c r="E1531">
        <v>1</v>
      </c>
      <c r="F1531">
        <v>0</v>
      </c>
      <c r="G1531">
        <v>110</v>
      </c>
      <c r="H1531">
        <v>290</v>
      </c>
      <c r="I1531">
        <v>47</v>
      </c>
      <c r="J1531" s="19">
        <f t="shared" si="47"/>
        <v>28.830776133432945</v>
      </c>
      <c r="K1531" s="19">
        <f t="shared" si="48"/>
        <v>29</v>
      </c>
      <c r="L1531" s="14" t="str">
        <f>IFERROR(VLOOKUP($K$4:$K$772,TABLAREF!$A$1:$C$4,3,1),"SIN DATO")</f>
        <v>SIN DATO</v>
      </c>
    </row>
    <row r="1532" spans="1:12" x14ac:dyDescent="0.25">
      <c r="A1532" t="s">
        <v>2040</v>
      </c>
      <c r="B1532">
        <v>93</v>
      </c>
      <c r="C1532">
        <v>2</v>
      </c>
      <c r="D1532">
        <v>0</v>
      </c>
      <c r="E1532">
        <v>1</v>
      </c>
      <c r="F1532">
        <v>0</v>
      </c>
      <c r="G1532">
        <v>100</v>
      </c>
      <c r="H1532">
        <v>247</v>
      </c>
      <c r="I1532">
        <v>38</v>
      </c>
      <c r="J1532" s="19">
        <f t="shared" si="47"/>
        <v>61.577903065417594</v>
      </c>
      <c r="K1532" s="19">
        <f t="shared" si="48"/>
        <v>62</v>
      </c>
      <c r="L1532" s="14" t="str">
        <f>IFERROR(VLOOKUP($K$4:$K$772,TABLAREF!$A$1:$C$4,3,1),"SIN DATO")</f>
        <v>SIN DATO</v>
      </c>
    </row>
    <row r="1533" spans="1:12" x14ac:dyDescent="0.25">
      <c r="A1533" t="s">
        <v>2041</v>
      </c>
      <c r="B1533">
        <v>68</v>
      </c>
      <c r="C1533">
        <v>2</v>
      </c>
      <c r="D1533">
        <v>0</v>
      </c>
      <c r="E1533">
        <v>1</v>
      </c>
      <c r="F1533">
        <v>0</v>
      </c>
      <c r="J1533" s="19" t="e">
        <f t="shared" si="47"/>
        <v>#NUM!</v>
      </c>
      <c r="K1533" s="19" t="e">
        <f t="shared" si="48"/>
        <v>#NUM!</v>
      </c>
      <c r="L1533" s="14" t="str">
        <f>IFERROR(VLOOKUP($K$4:$K$772,TABLAREF!$A$1:$C$4,3,1),"SIN DATO")</f>
        <v>SIN DATO</v>
      </c>
    </row>
    <row r="1534" spans="1:12" x14ac:dyDescent="0.25">
      <c r="A1534" t="s">
        <v>2042</v>
      </c>
      <c r="B1534">
        <v>59</v>
      </c>
      <c r="C1534">
        <v>1</v>
      </c>
      <c r="D1534">
        <v>0</v>
      </c>
      <c r="E1534">
        <v>1</v>
      </c>
      <c r="F1534">
        <v>0</v>
      </c>
      <c r="G1534">
        <v>140</v>
      </c>
      <c r="H1534">
        <v>164</v>
      </c>
      <c r="I1534">
        <v>50</v>
      </c>
      <c r="J1534" s="19">
        <f t="shared" si="47"/>
        <v>12.576178771850099</v>
      </c>
      <c r="K1534" s="19">
        <f t="shared" si="48"/>
        <v>13</v>
      </c>
      <c r="L1534" s="14" t="str">
        <f>IFERROR(VLOOKUP($K$4:$K$772,TABLAREF!$A$1:$C$4,3,1),"SIN DATO")</f>
        <v>SIN DATO</v>
      </c>
    </row>
    <row r="1535" spans="1:12" x14ac:dyDescent="0.25">
      <c r="A1535" t="s">
        <v>2043</v>
      </c>
      <c r="B1535">
        <v>57</v>
      </c>
      <c r="C1535">
        <v>2</v>
      </c>
      <c r="D1535">
        <v>0</v>
      </c>
      <c r="E1535">
        <v>1</v>
      </c>
      <c r="F1535">
        <v>0</v>
      </c>
      <c r="G1535">
        <v>120</v>
      </c>
      <c r="H1535">
        <v>210</v>
      </c>
      <c r="I1535">
        <v>42</v>
      </c>
      <c r="J1535" s="19">
        <f t="shared" si="47"/>
        <v>16.245502386100164</v>
      </c>
      <c r="K1535" s="19">
        <f t="shared" si="48"/>
        <v>16</v>
      </c>
      <c r="L1535" s="14" t="str">
        <f>IFERROR(VLOOKUP($K$4:$K$772,TABLAREF!$A$1:$C$4,3,1),"SIN DATO")</f>
        <v>SIN DATO</v>
      </c>
    </row>
    <row r="1536" spans="1:12" x14ac:dyDescent="0.25">
      <c r="A1536" t="s">
        <v>2044</v>
      </c>
      <c r="B1536">
        <v>55</v>
      </c>
      <c r="C1536">
        <v>2</v>
      </c>
      <c r="D1536">
        <v>0</v>
      </c>
      <c r="E1536">
        <v>1</v>
      </c>
      <c r="F1536">
        <v>0</v>
      </c>
      <c r="G1536">
        <v>140</v>
      </c>
      <c r="H1536">
        <v>153</v>
      </c>
      <c r="I1536">
        <v>102</v>
      </c>
      <c r="J1536" s="19">
        <f t="shared" si="47"/>
        <v>3.6260056233610394</v>
      </c>
      <c r="K1536" s="19">
        <f t="shared" si="48"/>
        <v>4</v>
      </c>
      <c r="L1536" s="14" t="str">
        <f>IFERROR(VLOOKUP($K$4:$K$772,TABLAREF!$A$1:$C$4,3,1),"SIN DATO")</f>
        <v>SIN DATO</v>
      </c>
    </row>
    <row r="1537" spans="1:12" x14ac:dyDescent="0.25">
      <c r="A1537" t="s">
        <v>2045</v>
      </c>
      <c r="B1537">
        <v>64</v>
      </c>
      <c r="C1537">
        <v>2</v>
      </c>
      <c r="D1537">
        <v>0</v>
      </c>
      <c r="E1537">
        <v>1</v>
      </c>
      <c r="F1537">
        <v>0</v>
      </c>
      <c r="G1537">
        <v>140</v>
      </c>
      <c r="H1537">
        <v>290</v>
      </c>
      <c r="I1537">
        <v>29</v>
      </c>
      <c r="J1537" s="19">
        <f t="shared" si="47"/>
        <v>44.026405813263693</v>
      </c>
      <c r="K1537" s="19">
        <f t="shared" si="48"/>
        <v>44</v>
      </c>
      <c r="L1537" s="14" t="str">
        <f>IFERROR(VLOOKUP($K$4:$K$772,TABLAREF!$A$1:$C$4,3,1),"SIN DATO")</f>
        <v>SIN DATO</v>
      </c>
    </row>
    <row r="1538" spans="1:12" x14ac:dyDescent="0.25">
      <c r="A1538" t="s">
        <v>2046</v>
      </c>
      <c r="B1538">
        <v>48</v>
      </c>
      <c r="C1538">
        <v>2</v>
      </c>
      <c r="D1538">
        <v>0</v>
      </c>
      <c r="E1538">
        <v>1</v>
      </c>
      <c r="F1538">
        <v>0</v>
      </c>
      <c r="J1538" s="19" t="e">
        <f t="shared" si="47"/>
        <v>#NUM!</v>
      </c>
      <c r="K1538" s="19" t="e">
        <f t="shared" si="48"/>
        <v>#NUM!</v>
      </c>
      <c r="L1538" s="14" t="str">
        <f>IFERROR(VLOOKUP($K$4:$K$772,TABLAREF!$A$1:$C$4,3,1),"SIN DATO")</f>
        <v>SIN DATO</v>
      </c>
    </row>
    <row r="1539" spans="1:12" x14ac:dyDescent="0.25">
      <c r="A1539" t="s">
        <v>2047</v>
      </c>
      <c r="B1539">
        <v>40</v>
      </c>
      <c r="C1539">
        <v>2</v>
      </c>
      <c r="D1539">
        <v>0</v>
      </c>
      <c r="E1539">
        <v>1</v>
      </c>
      <c r="F1539">
        <v>0</v>
      </c>
      <c r="G1539">
        <v>120</v>
      </c>
      <c r="H1539">
        <v>220</v>
      </c>
      <c r="I1539">
        <v>62</v>
      </c>
      <c r="J1539" s="19">
        <f t="shared" si="47"/>
        <v>4.2836286453197703</v>
      </c>
      <c r="K1539" s="19">
        <f t="shared" si="48"/>
        <v>4</v>
      </c>
      <c r="L1539" s="14" t="str">
        <f>IFERROR(VLOOKUP($K$4:$K$772,TABLAREF!$A$1:$C$4,3,1),"SIN DATO")</f>
        <v>SIN DATO</v>
      </c>
    </row>
    <row r="1540" spans="1:12" x14ac:dyDescent="0.25">
      <c r="A1540" t="s">
        <v>2048</v>
      </c>
      <c r="B1540">
        <v>53</v>
      </c>
      <c r="C1540">
        <v>2</v>
      </c>
      <c r="D1540">
        <v>0</v>
      </c>
      <c r="E1540">
        <v>1</v>
      </c>
      <c r="F1540">
        <v>0</v>
      </c>
      <c r="G1540">
        <v>120</v>
      </c>
      <c r="H1540">
        <v>224</v>
      </c>
      <c r="I1540">
        <v>64</v>
      </c>
      <c r="J1540" s="19">
        <f t="shared" si="47"/>
        <v>8.4046734807163066</v>
      </c>
      <c r="K1540" s="19">
        <f t="shared" si="48"/>
        <v>8</v>
      </c>
      <c r="L1540" s="14" t="str">
        <f>IFERROR(VLOOKUP($K$4:$K$772,TABLAREF!$A$1:$C$4,3,1),"SIN DATO")</f>
        <v>SIN DATO</v>
      </c>
    </row>
    <row r="1541" spans="1:12" x14ac:dyDescent="0.25">
      <c r="A1541" t="s">
        <v>2049</v>
      </c>
      <c r="B1541">
        <v>43</v>
      </c>
      <c r="C1541">
        <v>2</v>
      </c>
      <c r="D1541">
        <v>0</v>
      </c>
      <c r="E1541">
        <v>1</v>
      </c>
      <c r="F1541">
        <v>0</v>
      </c>
      <c r="G1541">
        <v>120</v>
      </c>
      <c r="H1541">
        <v>216</v>
      </c>
      <c r="I1541">
        <v>36</v>
      </c>
      <c r="J1541" s="19">
        <f t="shared" ref="J1541:J1604" si="49">100*(1-EXP(-EXP((LN(10)-(15.5305+(28.4441*(1-C1541))+(-1.4792*LN(B1541))+(0*LN(B1541)*LN(B1541))+(-14.4588*LN(B1541)*(1-C1541))+(1.8515*LN(B1541)*LN(B1541)*(1-C1541))+(-0.9119*LN(G1541))+(-0.2767*D1541)+(-0.7181*LN((H1541* 0.02586)/ (I1541* 0.02586)))+(-0.1759*E1541)+(-0.1999*E1541*(1-C1541))+(-0.5865*F1541)+(0*F1541*C1541)))/(EXP(0.9145)*EXP(-0.2784*(15.5305+(28.4441*(1-C1541))+(-1.4792*LN(B1541))+(0*LN(B1541)*LN(B1541))+(-14.4588*LN(B1541)*(1-C1541))+(1.8515*LN(B1541)*LN(B1541)*(1-C1541))+(-0.9119*LN(G1541))+(-0.2767*D1541)+(-0.7181*LN((H1541* 0.02586)/ (I1541* 0.02586)))+(-0.1759*E1541)+(-0.1999*E1541*(1-C1541))+(-0.5865*F1541)+(0*F1541*C1541)))))))</f>
        <v>10.232766836709795</v>
      </c>
      <c r="K1541" s="19">
        <f t="shared" ref="K1541:K1604" si="50">ROUND(J1541,0)</f>
        <v>10</v>
      </c>
      <c r="L1541" s="14" t="str">
        <f>IFERROR(VLOOKUP($K$4:$K$772,TABLAREF!$A$1:$C$4,3,1),"SIN DATO")</f>
        <v>SIN DATO</v>
      </c>
    </row>
    <row r="1542" spans="1:12" x14ac:dyDescent="0.25">
      <c r="A1542" t="s">
        <v>2050</v>
      </c>
      <c r="B1542">
        <v>48</v>
      </c>
      <c r="C1542">
        <v>2</v>
      </c>
      <c r="D1542">
        <v>0</v>
      </c>
      <c r="E1542">
        <v>1</v>
      </c>
      <c r="F1542">
        <v>0</v>
      </c>
      <c r="G1542">
        <v>140</v>
      </c>
      <c r="J1542" s="19" t="e">
        <f t="shared" si="49"/>
        <v>#DIV/0!</v>
      </c>
      <c r="K1542" s="19" t="e">
        <f t="shared" si="50"/>
        <v>#DIV/0!</v>
      </c>
      <c r="L1542" s="14" t="str">
        <f>IFERROR(VLOOKUP($K$4:$K$772,TABLAREF!$A$1:$C$4,3,1),"SIN DATO")</f>
        <v>SIN DATO</v>
      </c>
    </row>
    <row r="1543" spans="1:12" x14ac:dyDescent="0.25">
      <c r="A1543" t="s">
        <v>2051</v>
      </c>
      <c r="B1543">
        <v>56</v>
      </c>
      <c r="C1543">
        <v>2</v>
      </c>
      <c r="D1543">
        <v>0</v>
      </c>
      <c r="E1543">
        <v>1</v>
      </c>
      <c r="F1543">
        <v>0</v>
      </c>
      <c r="J1543" s="19" t="e">
        <f t="shared" si="49"/>
        <v>#NUM!</v>
      </c>
      <c r="K1543" s="19" t="e">
        <f t="shared" si="50"/>
        <v>#NUM!</v>
      </c>
      <c r="L1543" s="14" t="str">
        <f>IFERROR(VLOOKUP($K$4:$K$772,TABLAREF!$A$1:$C$4,3,1),"SIN DATO")</f>
        <v>SIN DATO</v>
      </c>
    </row>
    <row r="1544" spans="1:12" x14ac:dyDescent="0.25">
      <c r="A1544" t="s">
        <v>2052</v>
      </c>
      <c r="B1544">
        <v>71</v>
      </c>
      <c r="C1544">
        <v>1</v>
      </c>
      <c r="D1544">
        <v>0</v>
      </c>
      <c r="E1544">
        <v>1</v>
      </c>
      <c r="F1544">
        <v>0</v>
      </c>
      <c r="G1544">
        <v>130</v>
      </c>
      <c r="H1544">
        <v>237</v>
      </c>
      <c r="I1544">
        <v>37</v>
      </c>
      <c r="J1544" s="19">
        <f t="shared" si="49"/>
        <v>31.494198706317832</v>
      </c>
      <c r="K1544" s="19">
        <f t="shared" si="50"/>
        <v>31</v>
      </c>
      <c r="L1544" s="14" t="str">
        <f>IFERROR(VLOOKUP($K$4:$K$772,TABLAREF!$A$1:$C$4,3,1),"SIN DATO")</f>
        <v>SIN DATO</v>
      </c>
    </row>
    <row r="1545" spans="1:12" x14ac:dyDescent="0.25">
      <c r="A1545" t="s">
        <v>2053</v>
      </c>
      <c r="B1545">
        <v>47</v>
      </c>
      <c r="C1545">
        <v>2</v>
      </c>
      <c r="D1545">
        <v>0</v>
      </c>
      <c r="E1545">
        <v>1</v>
      </c>
      <c r="F1545">
        <v>0</v>
      </c>
      <c r="G1545">
        <v>110</v>
      </c>
      <c r="H1545">
        <v>238</v>
      </c>
      <c r="I1545">
        <v>42</v>
      </c>
      <c r="J1545" s="19">
        <f t="shared" si="49"/>
        <v>9.8499841796666825</v>
      </c>
      <c r="K1545" s="19">
        <f t="shared" si="50"/>
        <v>10</v>
      </c>
      <c r="L1545" s="14" t="str">
        <f>IFERROR(VLOOKUP($K$4:$K$772,TABLAREF!$A$1:$C$4,3,1),"SIN DATO")</f>
        <v>SIN DATO</v>
      </c>
    </row>
    <row r="1546" spans="1:12" x14ac:dyDescent="0.25">
      <c r="A1546" t="s">
        <v>2054</v>
      </c>
      <c r="B1546">
        <v>52</v>
      </c>
      <c r="C1546">
        <v>2</v>
      </c>
      <c r="D1546">
        <v>0</v>
      </c>
      <c r="E1546">
        <v>1</v>
      </c>
      <c r="F1546">
        <v>0</v>
      </c>
      <c r="J1546" s="19" t="e">
        <f t="shared" si="49"/>
        <v>#NUM!</v>
      </c>
      <c r="K1546" s="19" t="e">
        <f t="shared" si="50"/>
        <v>#NUM!</v>
      </c>
      <c r="L1546" s="14" t="str">
        <f>IFERROR(VLOOKUP($K$4:$K$772,TABLAREF!$A$1:$C$4,3,1),"SIN DATO")</f>
        <v>SIN DATO</v>
      </c>
    </row>
    <row r="1547" spans="1:12" x14ac:dyDescent="0.25">
      <c r="A1547" t="s">
        <v>2055</v>
      </c>
      <c r="B1547">
        <v>41</v>
      </c>
      <c r="C1547">
        <v>1</v>
      </c>
      <c r="D1547">
        <v>0</v>
      </c>
      <c r="E1547">
        <v>1</v>
      </c>
      <c r="F1547">
        <v>0</v>
      </c>
      <c r="J1547" s="19" t="e">
        <f t="shared" si="49"/>
        <v>#NUM!</v>
      </c>
      <c r="K1547" s="19" t="e">
        <f t="shared" si="50"/>
        <v>#NUM!</v>
      </c>
      <c r="L1547" s="14" t="str">
        <f>IFERROR(VLOOKUP($K$4:$K$772,TABLAREF!$A$1:$C$4,3,1),"SIN DATO")</f>
        <v>SIN DATO</v>
      </c>
    </row>
    <row r="1548" spans="1:12" x14ac:dyDescent="0.25">
      <c r="A1548" t="s">
        <v>2056</v>
      </c>
      <c r="B1548">
        <v>56</v>
      </c>
      <c r="C1548">
        <v>1</v>
      </c>
      <c r="D1548">
        <v>0</v>
      </c>
      <c r="E1548">
        <v>1</v>
      </c>
      <c r="F1548">
        <v>0</v>
      </c>
      <c r="G1548">
        <v>130</v>
      </c>
      <c r="H1548">
        <v>181</v>
      </c>
      <c r="I1548">
        <v>51</v>
      </c>
      <c r="J1548" s="19">
        <f t="shared" si="49"/>
        <v>10.831427226185998</v>
      </c>
      <c r="K1548" s="19">
        <f t="shared" si="50"/>
        <v>11</v>
      </c>
      <c r="L1548" s="14" t="str">
        <f>IFERROR(VLOOKUP($K$4:$K$772,TABLAREF!$A$1:$C$4,3,1),"SIN DATO")</f>
        <v>SIN DATO</v>
      </c>
    </row>
    <row r="1549" spans="1:12" x14ac:dyDescent="0.25">
      <c r="A1549" t="s">
        <v>2057</v>
      </c>
      <c r="B1549">
        <v>59</v>
      </c>
      <c r="C1549">
        <v>2</v>
      </c>
      <c r="D1549">
        <v>0</v>
      </c>
      <c r="E1549">
        <v>1</v>
      </c>
      <c r="F1549">
        <v>0</v>
      </c>
      <c r="G1549">
        <v>100</v>
      </c>
      <c r="J1549" s="19" t="e">
        <f t="shared" si="49"/>
        <v>#DIV/0!</v>
      </c>
      <c r="K1549" s="19" t="e">
        <f t="shared" si="50"/>
        <v>#DIV/0!</v>
      </c>
      <c r="L1549" s="14" t="str">
        <f>IFERROR(VLOOKUP($K$4:$K$772,TABLAREF!$A$1:$C$4,3,1),"SIN DATO")</f>
        <v>SIN DATO</v>
      </c>
    </row>
    <row r="1550" spans="1:12" x14ac:dyDescent="0.25">
      <c r="A1550" t="s">
        <v>2058</v>
      </c>
      <c r="B1550">
        <v>60</v>
      </c>
      <c r="C1550">
        <v>2</v>
      </c>
      <c r="D1550">
        <v>0</v>
      </c>
      <c r="E1550">
        <v>1</v>
      </c>
      <c r="F1550">
        <v>0</v>
      </c>
      <c r="G1550">
        <v>120</v>
      </c>
      <c r="J1550" s="19" t="e">
        <f t="shared" si="49"/>
        <v>#DIV/0!</v>
      </c>
      <c r="K1550" s="19" t="e">
        <f t="shared" si="50"/>
        <v>#DIV/0!</v>
      </c>
      <c r="L1550" s="14" t="str">
        <f>IFERROR(VLOOKUP($K$4:$K$772,TABLAREF!$A$1:$C$4,3,1),"SIN DATO")</f>
        <v>SIN DATO</v>
      </c>
    </row>
    <row r="1551" spans="1:12" x14ac:dyDescent="0.25">
      <c r="A1551" t="s">
        <v>2059</v>
      </c>
      <c r="B1551">
        <v>59</v>
      </c>
      <c r="C1551">
        <v>2</v>
      </c>
      <c r="D1551">
        <v>0</v>
      </c>
      <c r="E1551">
        <v>1</v>
      </c>
      <c r="F1551">
        <v>0</v>
      </c>
      <c r="J1551" s="19" t="e">
        <f t="shared" si="49"/>
        <v>#NUM!</v>
      </c>
      <c r="K1551" s="19" t="e">
        <f t="shared" si="50"/>
        <v>#NUM!</v>
      </c>
      <c r="L1551" s="14" t="str">
        <f>IFERROR(VLOOKUP($K$4:$K$772,TABLAREF!$A$1:$C$4,3,1),"SIN DATO")</f>
        <v>SIN DATO</v>
      </c>
    </row>
    <row r="1552" spans="1:12" x14ac:dyDescent="0.25">
      <c r="A1552" t="s">
        <v>2060</v>
      </c>
      <c r="B1552">
        <v>54</v>
      </c>
      <c r="C1552">
        <v>2</v>
      </c>
      <c r="D1552">
        <v>0</v>
      </c>
      <c r="E1552">
        <v>1</v>
      </c>
      <c r="F1552">
        <v>0</v>
      </c>
      <c r="G1552">
        <v>110</v>
      </c>
      <c r="J1552" s="19" t="e">
        <f t="shared" si="49"/>
        <v>#DIV/0!</v>
      </c>
      <c r="K1552" s="19" t="e">
        <f t="shared" si="50"/>
        <v>#DIV/0!</v>
      </c>
      <c r="L1552" s="14" t="str">
        <f>IFERROR(VLOOKUP($K$4:$K$772,TABLAREF!$A$1:$C$4,3,1),"SIN DATO")</f>
        <v>SIN DATO</v>
      </c>
    </row>
    <row r="1553" spans="1:12" x14ac:dyDescent="0.25">
      <c r="A1553" t="s">
        <v>2061</v>
      </c>
      <c r="B1553">
        <v>75</v>
      </c>
      <c r="C1553">
        <v>2</v>
      </c>
      <c r="D1553">
        <v>0</v>
      </c>
      <c r="E1553">
        <v>1</v>
      </c>
      <c r="F1553">
        <v>0</v>
      </c>
      <c r="G1553">
        <v>140</v>
      </c>
      <c r="H1553">
        <v>136</v>
      </c>
      <c r="I1553">
        <v>41</v>
      </c>
      <c r="J1553" s="19">
        <f t="shared" si="49"/>
        <v>31.752990448993568</v>
      </c>
      <c r="K1553" s="19">
        <f t="shared" si="50"/>
        <v>32</v>
      </c>
      <c r="L1553" s="14" t="str">
        <f>IFERROR(VLOOKUP($K$4:$K$772,TABLAREF!$A$1:$C$4,3,1),"SIN DATO")</f>
        <v>SIN DATO</v>
      </c>
    </row>
    <row r="1554" spans="1:12" x14ac:dyDescent="0.25">
      <c r="A1554" t="s">
        <v>2062</v>
      </c>
      <c r="B1554">
        <v>64</v>
      </c>
      <c r="C1554">
        <v>1</v>
      </c>
      <c r="D1554">
        <v>0</v>
      </c>
      <c r="E1554">
        <v>1</v>
      </c>
      <c r="F1554">
        <v>0</v>
      </c>
      <c r="J1554" s="19" t="e">
        <f t="shared" si="49"/>
        <v>#NUM!</v>
      </c>
      <c r="K1554" s="19" t="e">
        <f t="shared" si="50"/>
        <v>#NUM!</v>
      </c>
      <c r="L1554" s="14" t="str">
        <f>IFERROR(VLOOKUP($K$4:$K$772,TABLAREF!$A$1:$C$4,3,1),"SIN DATO")</f>
        <v>SIN DATO</v>
      </c>
    </row>
    <row r="1555" spans="1:12" x14ac:dyDescent="0.25">
      <c r="A1555" t="s">
        <v>2063</v>
      </c>
      <c r="B1555">
        <v>62</v>
      </c>
      <c r="C1555">
        <v>2</v>
      </c>
      <c r="D1555">
        <v>0</v>
      </c>
      <c r="E1555">
        <v>1</v>
      </c>
      <c r="F1555">
        <v>0</v>
      </c>
      <c r="J1555" s="19" t="e">
        <f t="shared" si="49"/>
        <v>#NUM!</v>
      </c>
      <c r="K1555" s="19" t="e">
        <f t="shared" si="50"/>
        <v>#NUM!</v>
      </c>
      <c r="L1555" s="14" t="str">
        <f>IFERROR(VLOOKUP($K$4:$K$772,TABLAREF!$A$1:$C$4,3,1),"SIN DATO")</f>
        <v>SIN DATO</v>
      </c>
    </row>
    <row r="1556" spans="1:12" x14ac:dyDescent="0.25">
      <c r="A1556" t="s">
        <v>2064</v>
      </c>
      <c r="B1556">
        <v>65</v>
      </c>
      <c r="C1556">
        <v>1</v>
      </c>
      <c r="D1556">
        <v>0</v>
      </c>
      <c r="E1556">
        <v>1</v>
      </c>
      <c r="F1556">
        <v>0</v>
      </c>
      <c r="G1556">
        <v>120</v>
      </c>
      <c r="H1556">
        <v>160</v>
      </c>
      <c r="I1556">
        <v>38</v>
      </c>
      <c r="J1556" s="19">
        <f t="shared" si="49"/>
        <v>16.716561289185517</v>
      </c>
      <c r="K1556" s="19">
        <f t="shared" si="50"/>
        <v>17</v>
      </c>
      <c r="L1556" s="14" t="str">
        <f>IFERROR(VLOOKUP($K$4:$K$772,TABLAREF!$A$1:$C$4,3,1),"SIN DATO")</f>
        <v>SIN DATO</v>
      </c>
    </row>
    <row r="1557" spans="1:12" x14ac:dyDescent="0.25">
      <c r="A1557" t="s">
        <v>2065</v>
      </c>
      <c r="B1557">
        <v>43</v>
      </c>
      <c r="C1557">
        <v>2</v>
      </c>
      <c r="D1557">
        <v>0</v>
      </c>
      <c r="E1557">
        <v>1</v>
      </c>
      <c r="F1557">
        <v>0</v>
      </c>
      <c r="G1557">
        <v>130</v>
      </c>
      <c r="H1557">
        <v>210</v>
      </c>
      <c r="I1557">
        <v>47</v>
      </c>
      <c r="J1557" s="19">
        <f t="shared" si="49"/>
        <v>7.927366575710149</v>
      </c>
      <c r="K1557" s="19">
        <f t="shared" si="50"/>
        <v>8</v>
      </c>
      <c r="L1557" s="14" t="str">
        <f>IFERROR(VLOOKUP($K$4:$K$772,TABLAREF!$A$1:$C$4,3,1),"SIN DATO")</f>
        <v>SIN DATO</v>
      </c>
    </row>
    <row r="1558" spans="1:12" x14ac:dyDescent="0.25">
      <c r="A1558" t="s">
        <v>2066</v>
      </c>
      <c r="B1558">
        <v>77</v>
      </c>
      <c r="C1558">
        <v>2</v>
      </c>
      <c r="D1558">
        <v>0</v>
      </c>
      <c r="E1558">
        <v>1</v>
      </c>
      <c r="F1558">
        <v>0</v>
      </c>
      <c r="G1558">
        <v>120</v>
      </c>
      <c r="H1558">
        <v>158</v>
      </c>
      <c r="I1558">
        <v>46</v>
      </c>
      <c r="J1558" s="19">
        <f t="shared" si="49"/>
        <v>30.603214667762302</v>
      </c>
      <c r="K1558" s="19">
        <f t="shared" si="50"/>
        <v>31</v>
      </c>
      <c r="L1558" s="14" t="str">
        <f>IFERROR(VLOOKUP($K$4:$K$772,TABLAREF!$A$1:$C$4,3,1),"SIN DATO")</f>
        <v>SIN DATO</v>
      </c>
    </row>
    <row r="1559" spans="1:12" x14ac:dyDescent="0.25">
      <c r="A1559" t="s">
        <v>2067</v>
      </c>
      <c r="B1559">
        <v>64</v>
      </c>
      <c r="C1559">
        <v>2</v>
      </c>
      <c r="D1559">
        <v>0</v>
      </c>
      <c r="E1559">
        <v>1</v>
      </c>
      <c r="F1559">
        <v>0</v>
      </c>
      <c r="G1559">
        <v>150</v>
      </c>
      <c r="J1559" s="19" t="e">
        <f t="shared" si="49"/>
        <v>#DIV/0!</v>
      </c>
      <c r="K1559" s="19" t="e">
        <f t="shared" si="50"/>
        <v>#DIV/0!</v>
      </c>
      <c r="L1559" s="14" t="str">
        <f>IFERROR(VLOOKUP($K$4:$K$772,TABLAREF!$A$1:$C$4,3,1),"SIN DATO")</f>
        <v>SIN DATO</v>
      </c>
    </row>
    <row r="1560" spans="1:12" x14ac:dyDescent="0.25">
      <c r="A1560" t="s">
        <v>2068</v>
      </c>
      <c r="B1560">
        <v>56</v>
      </c>
      <c r="C1560">
        <v>1</v>
      </c>
      <c r="D1560">
        <v>0</v>
      </c>
      <c r="E1560">
        <v>1</v>
      </c>
      <c r="F1560">
        <v>0</v>
      </c>
      <c r="G1560">
        <v>160</v>
      </c>
      <c r="H1560">
        <v>240</v>
      </c>
      <c r="I1560">
        <v>41</v>
      </c>
      <c r="J1560" s="19">
        <f t="shared" si="49"/>
        <v>24.356790049053821</v>
      </c>
      <c r="K1560" s="19">
        <f t="shared" si="50"/>
        <v>24</v>
      </c>
      <c r="L1560" s="14" t="str">
        <f>IFERROR(VLOOKUP($K$4:$K$772,TABLAREF!$A$1:$C$4,3,1),"SIN DATO")</f>
        <v>SIN DATO</v>
      </c>
    </row>
    <row r="1561" spans="1:12" x14ac:dyDescent="0.25">
      <c r="A1561" t="s">
        <v>2069</v>
      </c>
      <c r="B1561">
        <v>47</v>
      </c>
      <c r="C1561">
        <v>2</v>
      </c>
      <c r="D1561">
        <v>0</v>
      </c>
      <c r="E1561">
        <v>1</v>
      </c>
      <c r="F1561">
        <v>0</v>
      </c>
      <c r="J1561" s="19" t="e">
        <f t="shared" si="49"/>
        <v>#NUM!</v>
      </c>
      <c r="K1561" s="19" t="e">
        <f t="shared" si="50"/>
        <v>#NUM!</v>
      </c>
      <c r="L1561" s="14" t="str">
        <f>IFERROR(VLOOKUP($K$4:$K$772,TABLAREF!$A$1:$C$4,3,1),"SIN DATO")</f>
        <v>SIN DATO</v>
      </c>
    </row>
    <row r="1562" spans="1:12" x14ac:dyDescent="0.25">
      <c r="A1562" t="s">
        <v>2070</v>
      </c>
      <c r="B1562">
        <v>61</v>
      </c>
      <c r="C1562">
        <v>2</v>
      </c>
      <c r="D1562">
        <v>0</v>
      </c>
      <c r="E1562">
        <v>1</v>
      </c>
      <c r="F1562">
        <v>0</v>
      </c>
      <c r="G1562">
        <v>120</v>
      </c>
      <c r="H1562">
        <v>175</v>
      </c>
      <c r="I1562">
        <v>41</v>
      </c>
      <c r="J1562" s="19">
        <f t="shared" si="49"/>
        <v>16.983466374426513</v>
      </c>
      <c r="K1562" s="19">
        <f t="shared" si="50"/>
        <v>17</v>
      </c>
      <c r="L1562" s="14" t="str">
        <f>IFERROR(VLOOKUP($K$4:$K$772,TABLAREF!$A$1:$C$4,3,1),"SIN DATO")</f>
        <v>SIN DATO</v>
      </c>
    </row>
    <row r="1563" spans="1:12" x14ac:dyDescent="0.25">
      <c r="A1563" t="s">
        <v>2071</v>
      </c>
      <c r="B1563">
        <v>63</v>
      </c>
      <c r="C1563">
        <v>2</v>
      </c>
      <c r="D1563">
        <v>0</v>
      </c>
      <c r="E1563">
        <v>1</v>
      </c>
      <c r="F1563">
        <v>0</v>
      </c>
      <c r="G1563">
        <v>140</v>
      </c>
      <c r="J1563" s="19" t="e">
        <f t="shared" si="49"/>
        <v>#DIV/0!</v>
      </c>
      <c r="K1563" s="19" t="e">
        <f t="shared" si="50"/>
        <v>#DIV/0!</v>
      </c>
      <c r="L1563" s="14" t="str">
        <f>IFERROR(VLOOKUP($K$4:$K$772,TABLAREF!$A$1:$C$4,3,1),"SIN DATO")</f>
        <v>SIN DATO</v>
      </c>
    </row>
    <row r="1564" spans="1:12" x14ac:dyDescent="0.25">
      <c r="A1564" t="s">
        <v>2072</v>
      </c>
      <c r="B1564">
        <v>72</v>
      </c>
      <c r="C1564">
        <v>2</v>
      </c>
      <c r="D1564">
        <v>0</v>
      </c>
      <c r="E1564">
        <v>1</v>
      </c>
      <c r="F1564">
        <v>0</v>
      </c>
      <c r="J1564" s="19" t="e">
        <f t="shared" si="49"/>
        <v>#NUM!</v>
      </c>
      <c r="K1564" s="19" t="e">
        <f t="shared" si="50"/>
        <v>#NUM!</v>
      </c>
      <c r="L1564" s="14" t="str">
        <f>IFERROR(VLOOKUP($K$4:$K$772,TABLAREF!$A$1:$C$4,3,1),"SIN DATO")</f>
        <v>SIN DATO</v>
      </c>
    </row>
    <row r="1565" spans="1:12" x14ac:dyDescent="0.25">
      <c r="A1565" t="s">
        <v>2073</v>
      </c>
      <c r="B1565">
        <v>63</v>
      </c>
      <c r="C1565">
        <v>2</v>
      </c>
      <c r="D1565">
        <v>0</v>
      </c>
      <c r="E1565">
        <v>1</v>
      </c>
      <c r="F1565">
        <v>0</v>
      </c>
      <c r="G1565">
        <v>140</v>
      </c>
      <c r="H1565">
        <v>163</v>
      </c>
      <c r="I1565">
        <v>49</v>
      </c>
      <c r="J1565" s="19">
        <f t="shared" si="49"/>
        <v>17.890215762184035</v>
      </c>
      <c r="K1565" s="19">
        <f t="shared" si="50"/>
        <v>18</v>
      </c>
      <c r="L1565" s="14" t="str">
        <f>IFERROR(VLOOKUP($K$4:$K$772,TABLAREF!$A$1:$C$4,3,1),"SIN DATO")</f>
        <v>SIN DATO</v>
      </c>
    </row>
    <row r="1566" spans="1:12" x14ac:dyDescent="0.25">
      <c r="A1566" t="s">
        <v>2074</v>
      </c>
      <c r="B1566">
        <v>74</v>
      </c>
      <c r="C1566">
        <v>2</v>
      </c>
      <c r="D1566">
        <v>0</v>
      </c>
      <c r="E1566">
        <v>1</v>
      </c>
      <c r="F1566">
        <v>0</v>
      </c>
      <c r="J1566" s="19" t="e">
        <f t="shared" si="49"/>
        <v>#NUM!</v>
      </c>
      <c r="K1566" s="19" t="e">
        <f t="shared" si="50"/>
        <v>#NUM!</v>
      </c>
      <c r="L1566" s="14" t="str">
        <f>IFERROR(VLOOKUP($K$4:$K$772,TABLAREF!$A$1:$C$4,3,1),"SIN DATO")</f>
        <v>SIN DATO</v>
      </c>
    </row>
    <row r="1567" spans="1:12" x14ac:dyDescent="0.25">
      <c r="A1567" t="s">
        <v>2075</v>
      </c>
      <c r="B1567">
        <v>58</v>
      </c>
      <c r="C1567">
        <v>2</v>
      </c>
      <c r="D1567">
        <v>0</v>
      </c>
      <c r="E1567">
        <v>1</v>
      </c>
      <c r="F1567">
        <v>0</v>
      </c>
      <c r="G1567">
        <v>160</v>
      </c>
      <c r="J1567" s="19" t="e">
        <f t="shared" si="49"/>
        <v>#DIV/0!</v>
      </c>
      <c r="K1567" s="19" t="e">
        <f t="shared" si="50"/>
        <v>#DIV/0!</v>
      </c>
      <c r="L1567" s="14" t="str">
        <f>IFERROR(VLOOKUP($K$4:$K$772,TABLAREF!$A$1:$C$4,3,1),"SIN DATO")</f>
        <v>SIN DATO</v>
      </c>
    </row>
    <row r="1568" spans="1:12" x14ac:dyDescent="0.25">
      <c r="A1568" t="s">
        <v>2076</v>
      </c>
      <c r="B1568">
        <v>59</v>
      </c>
      <c r="C1568">
        <v>1</v>
      </c>
      <c r="D1568">
        <v>0</v>
      </c>
      <c r="E1568">
        <v>1</v>
      </c>
      <c r="F1568">
        <v>0</v>
      </c>
      <c r="G1568">
        <v>120</v>
      </c>
      <c r="H1568">
        <v>159</v>
      </c>
      <c r="I1568">
        <v>45</v>
      </c>
      <c r="J1568" s="19">
        <f t="shared" si="49"/>
        <v>10.850659313489109</v>
      </c>
      <c r="K1568" s="19">
        <f t="shared" si="50"/>
        <v>11</v>
      </c>
      <c r="L1568" s="14" t="str">
        <f>IFERROR(VLOOKUP($K$4:$K$772,TABLAREF!$A$1:$C$4,3,1),"SIN DATO")</f>
        <v>SIN DATO</v>
      </c>
    </row>
    <row r="1569" spans="1:12" x14ac:dyDescent="0.25">
      <c r="A1569" t="s">
        <v>2077</v>
      </c>
      <c r="B1569">
        <v>83</v>
      </c>
      <c r="C1569">
        <v>1</v>
      </c>
      <c r="D1569">
        <v>0</v>
      </c>
      <c r="E1569">
        <v>1</v>
      </c>
      <c r="F1569">
        <v>0</v>
      </c>
      <c r="G1569">
        <v>110</v>
      </c>
      <c r="H1569">
        <v>208</v>
      </c>
      <c r="I1569">
        <v>41</v>
      </c>
      <c r="J1569" s="19">
        <f t="shared" si="49"/>
        <v>28.61723078579903</v>
      </c>
      <c r="K1569" s="19">
        <f t="shared" si="50"/>
        <v>29</v>
      </c>
      <c r="L1569" s="14" t="str">
        <f>IFERROR(VLOOKUP($K$4:$K$772,TABLAREF!$A$1:$C$4,3,1),"SIN DATO")</f>
        <v>SIN DATO</v>
      </c>
    </row>
    <row r="1570" spans="1:12" x14ac:dyDescent="0.25">
      <c r="A1570" t="s">
        <v>2078</v>
      </c>
      <c r="B1570">
        <v>56</v>
      </c>
      <c r="C1570">
        <v>1</v>
      </c>
      <c r="D1570">
        <v>0</v>
      </c>
      <c r="E1570">
        <v>1</v>
      </c>
      <c r="F1570">
        <v>0</v>
      </c>
      <c r="G1570">
        <v>160</v>
      </c>
      <c r="J1570" s="19" t="e">
        <f t="shared" si="49"/>
        <v>#DIV/0!</v>
      </c>
      <c r="K1570" s="19" t="e">
        <f t="shared" si="50"/>
        <v>#DIV/0!</v>
      </c>
      <c r="L1570" s="14" t="str">
        <f>IFERROR(VLOOKUP($K$4:$K$772,TABLAREF!$A$1:$C$4,3,1),"SIN DATO")</f>
        <v>SIN DATO</v>
      </c>
    </row>
    <row r="1571" spans="1:12" x14ac:dyDescent="0.25">
      <c r="A1571" t="s">
        <v>2079</v>
      </c>
      <c r="B1571">
        <v>69</v>
      </c>
      <c r="C1571">
        <v>2</v>
      </c>
      <c r="D1571">
        <v>0</v>
      </c>
      <c r="E1571">
        <v>1</v>
      </c>
      <c r="F1571">
        <v>0</v>
      </c>
      <c r="G1571">
        <v>120</v>
      </c>
      <c r="H1571">
        <v>190</v>
      </c>
      <c r="I1571">
        <v>36</v>
      </c>
      <c r="J1571" s="19">
        <f t="shared" si="49"/>
        <v>30.2800614722075</v>
      </c>
      <c r="K1571" s="19">
        <f t="shared" si="50"/>
        <v>30</v>
      </c>
      <c r="L1571" s="14" t="str">
        <f>IFERROR(VLOOKUP($K$4:$K$772,TABLAREF!$A$1:$C$4,3,1),"SIN DATO")</f>
        <v>SIN DATO</v>
      </c>
    </row>
    <row r="1572" spans="1:12" x14ac:dyDescent="0.25">
      <c r="A1572" t="s">
        <v>2080</v>
      </c>
      <c r="B1572">
        <v>54</v>
      </c>
      <c r="C1572">
        <v>2</v>
      </c>
      <c r="D1572">
        <v>0</v>
      </c>
      <c r="E1572">
        <v>1</v>
      </c>
      <c r="F1572">
        <v>0</v>
      </c>
      <c r="G1572">
        <v>120</v>
      </c>
      <c r="H1572">
        <v>240</v>
      </c>
      <c r="I1572">
        <v>40</v>
      </c>
      <c r="J1572" s="19">
        <f t="shared" si="49"/>
        <v>16.950062501421659</v>
      </c>
      <c r="K1572" s="19">
        <f t="shared" si="50"/>
        <v>17</v>
      </c>
      <c r="L1572" s="14" t="str">
        <f>IFERROR(VLOOKUP($K$4:$K$772,TABLAREF!$A$1:$C$4,3,1),"SIN DATO")</f>
        <v>SIN DATO</v>
      </c>
    </row>
    <row r="1573" spans="1:12" x14ac:dyDescent="0.25">
      <c r="A1573" t="s">
        <v>2081</v>
      </c>
      <c r="B1573">
        <v>57</v>
      </c>
      <c r="C1573">
        <v>1</v>
      </c>
      <c r="D1573">
        <v>0</v>
      </c>
      <c r="E1573">
        <v>1</v>
      </c>
      <c r="F1573">
        <v>0</v>
      </c>
      <c r="G1573">
        <v>130</v>
      </c>
      <c r="H1573">
        <v>124</v>
      </c>
      <c r="I1573">
        <v>33</v>
      </c>
      <c r="J1573" s="19">
        <f t="shared" si="49"/>
        <v>12.145497924517933</v>
      </c>
      <c r="K1573" s="19">
        <f t="shared" si="50"/>
        <v>12</v>
      </c>
      <c r="L1573" s="14" t="str">
        <f>IFERROR(VLOOKUP($K$4:$K$772,TABLAREF!$A$1:$C$4,3,1),"SIN DATO")</f>
        <v>SIN DATO</v>
      </c>
    </row>
    <row r="1574" spans="1:12" x14ac:dyDescent="0.25">
      <c r="A1574" t="s">
        <v>2082</v>
      </c>
      <c r="B1574">
        <v>73</v>
      </c>
      <c r="C1574">
        <v>2</v>
      </c>
      <c r="D1574">
        <v>0</v>
      </c>
      <c r="E1574">
        <v>1</v>
      </c>
      <c r="F1574">
        <v>0</v>
      </c>
      <c r="G1574">
        <v>120</v>
      </c>
      <c r="J1574" s="19" t="e">
        <f t="shared" si="49"/>
        <v>#DIV/0!</v>
      </c>
      <c r="K1574" s="19" t="e">
        <f t="shared" si="50"/>
        <v>#DIV/0!</v>
      </c>
      <c r="L1574" s="14" t="str">
        <f>IFERROR(VLOOKUP($K$4:$K$772,TABLAREF!$A$1:$C$4,3,1),"SIN DATO")</f>
        <v>SIN DATO</v>
      </c>
    </row>
    <row r="1575" spans="1:12" x14ac:dyDescent="0.25">
      <c r="A1575" t="s">
        <v>2083</v>
      </c>
      <c r="B1575">
        <v>79</v>
      </c>
      <c r="C1575">
        <v>1</v>
      </c>
      <c r="D1575">
        <v>0</v>
      </c>
      <c r="E1575">
        <v>1</v>
      </c>
      <c r="F1575">
        <v>0</v>
      </c>
      <c r="G1575">
        <v>130</v>
      </c>
      <c r="H1575">
        <v>200</v>
      </c>
      <c r="I1575">
        <v>42</v>
      </c>
      <c r="J1575" s="19">
        <f t="shared" si="49"/>
        <v>29.702360904263227</v>
      </c>
      <c r="K1575" s="19">
        <f t="shared" si="50"/>
        <v>30</v>
      </c>
      <c r="L1575" s="14" t="str">
        <f>IFERROR(VLOOKUP($K$4:$K$772,TABLAREF!$A$1:$C$4,3,1),"SIN DATO")</f>
        <v>SIN DATO</v>
      </c>
    </row>
    <row r="1576" spans="1:12" x14ac:dyDescent="0.25">
      <c r="A1576" t="s">
        <v>2084</v>
      </c>
      <c r="B1576">
        <v>44</v>
      </c>
      <c r="C1576">
        <v>2</v>
      </c>
      <c r="D1576">
        <v>0</v>
      </c>
      <c r="E1576">
        <v>1</v>
      </c>
      <c r="F1576">
        <v>0</v>
      </c>
      <c r="G1576">
        <v>120</v>
      </c>
      <c r="H1576">
        <v>266</v>
      </c>
      <c r="I1576">
        <v>37</v>
      </c>
      <c r="J1576" s="19">
        <f t="shared" si="49"/>
        <v>13.252530271195829</v>
      </c>
      <c r="K1576" s="19">
        <f t="shared" si="50"/>
        <v>13</v>
      </c>
      <c r="L1576" s="14" t="str">
        <f>IFERROR(VLOOKUP($K$4:$K$772,TABLAREF!$A$1:$C$4,3,1),"SIN DATO")</f>
        <v>SIN DATO</v>
      </c>
    </row>
    <row r="1577" spans="1:12" x14ac:dyDescent="0.25">
      <c r="A1577" t="s">
        <v>2085</v>
      </c>
      <c r="B1577">
        <v>52</v>
      </c>
      <c r="C1577">
        <v>2</v>
      </c>
      <c r="D1577">
        <v>0</v>
      </c>
      <c r="E1577">
        <v>1</v>
      </c>
      <c r="F1577">
        <v>0</v>
      </c>
      <c r="G1577">
        <v>140</v>
      </c>
      <c r="H1577">
        <v>155</v>
      </c>
      <c r="I1577">
        <v>35</v>
      </c>
      <c r="J1577" s="19">
        <f t="shared" si="49"/>
        <v>13.61904356964544</v>
      </c>
      <c r="K1577" s="19">
        <f t="shared" si="50"/>
        <v>14</v>
      </c>
      <c r="L1577" s="14" t="str">
        <f>IFERROR(VLOOKUP($K$4:$K$772,TABLAREF!$A$1:$C$4,3,1),"SIN DATO")</f>
        <v>SIN DATO</v>
      </c>
    </row>
    <row r="1578" spans="1:12" x14ac:dyDescent="0.25">
      <c r="A1578" t="s">
        <v>2086</v>
      </c>
      <c r="B1578">
        <v>38</v>
      </c>
      <c r="C1578">
        <v>1</v>
      </c>
      <c r="D1578">
        <v>0</v>
      </c>
      <c r="E1578">
        <v>1</v>
      </c>
      <c r="F1578">
        <v>0</v>
      </c>
      <c r="G1578">
        <v>120</v>
      </c>
      <c r="H1578">
        <v>240</v>
      </c>
      <c r="J1578" s="19" t="e">
        <f t="shared" si="49"/>
        <v>#DIV/0!</v>
      </c>
      <c r="K1578" s="19" t="e">
        <f t="shared" si="50"/>
        <v>#DIV/0!</v>
      </c>
      <c r="L1578" s="14" t="str">
        <f>IFERROR(VLOOKUP($K$4:$K$772,TABLAREF!$A$1:$C$4,3,1),"SIN DATO")</f>
        <v>SIN DATO</v>
      </c>
    </row>
    <row r="1579" spans="1:12" x14ac:dyDescent="0.25">
      <c r="A1579" t="s">
        <v>2087</v>
      </c>
      <c r="B1579">
        <v>70</v>
      </c>
      <c r="C1579">
        <v>2</v>
      </c>
      <c r="D1579">
        <v>0</v>
      </c>
      <c r="E1579">
        <v>1</v>
      </c>
      <c r="F1579">
        <v>0</v>
      </c>
      <c r="G1579">
        <v>140</v>
      </c>
      <c r="H1579">
        <v>150</v>
      </c>
      <c r="I1579">
        <v>39</v>
      </c>
      <c r="J1579" s="19">
        <f t="shared" si="49"/>
        <v>28.751395236522349</v>
      </c>
      <c r="K1579" s="19">
        <f t="shared" si="50"/>
        <v>29</v>
      </c>
      <c r="L1579" s="14" t="str">
        <f>IFERROR(VLOOKUP($K$4:$K$772,TABLAREF!$A$1:$C$4,3,1),"SIN DATO")</f>
        <v>SIN DATO</v>
      </c>
    </row>
    <row r="1580" spans="1:12" x14ac:dyDescent="0.25">
      <c r="A1580" t="s">
        <v>2088</v>
      </c>
      <c r="B1580">
        <v>59</v>
      </c>
      <c r="C1580">
        <v>2</v>
      </c>
      <c r="D1580">
        <v>0</v>
      </c>
      <c r="E1580">
        <v>1</v>
      </c>
      <c r="F1580">
        <v>0</v>
      </c>
      <c r="H1580">
        <v>176</v>
      </c>
      <c r="I1580">
        <v>52</v>
      </c>
      <c r="J1580" s="19" t="e">
        <f t="shared" si="49"/>
        <v>#NUM!</v>
      </c>
      <c r="K1580" s="19" t="e">
        <f t="shared" si="50"/>
        <v>#NUM!</v>
      </c>
      <c r="L1580" s="14" t="str">
        <f>IFERROR(VLOOKUP($K$4:$K$772,TABLAREF!$A$1:$C$4,3,1),"SIN DATO")</f>
        <v>SIN DATO</v>
      </c>
    </row>
    <row r="1581" spans="1:12" x14ac:dyDescent="0.25">
      <c r="A1581" t="s">
        <v>2089</v>
      </c>
      <c r="B1581">
        <v>64</v>
      </c>
      <c r="C1581">
        <v>2</v>
      </c>
      <c r="D1581">
        <v>0</v>
      </c>
      <c r="E1581">
        <v>1</v>
      </c>
      <c r="F1581">
        <v>0</v>
      </c>
      <c r="G1581">
        <v>125</v>
      </c>
      <c r="H1581">
        <v>171</v>
      </c>
      <c r="I1581">
        <v>31</v>
      </c>
      <c r="J1581" s="19">
        <f t="shared" si="49"/>
        <v>26.354677189481723</v>
      </c>
      <c r="K1581" s="19">
        <f t="shared" si="50"/>
        <v>26</v>
      </c>
      <c r="L1581" s="14" t="str">
        <f>IFERROR(VLOOKUP($K$4:$K$772,TABLAREF!$A$1:$C$4,3,1),"SIN DATO")</f>
        <v>SIN DATO</v>
      </c>
    </row>
    <row r="1582" spans="1:12" x14ac:dyDescent="0.25">
      <c r="A1582" t="s">
        <v>2090</v>
      </c>
      <c r="B1582">
        <v>61</v>
      </c>
      <c r="C1582">
        <v>1</v>
      </c>
      <c r="D1582">
        <v>0</v>
      </c>
      <c r="E1582">
        <v>1</v>
      </c>
      <c r="F1582">
        <v>0</v>
      </c>
      <c r="G1582">
        <v>120</v>
      </c>
      <c r="H1582">
        <v>166</v>
      </c>
      <c r="I1582">
        <v>49</v>
      </c>
      <c r="J1582" s="19">
        <f t="shared" si="49"/>
        <v>11.214515623537547</v>
      </c>
      <c r="K1582" s="19">
        <f t="shared" si="50"/>
        <v>11</v>
      </c>
      <c r="L1582" s="14" t="str">
        <f>IFERROR(VLOOKUP($K$4:$K$772,TABLAREF!$A$1:$C$4,3,1),"SIN DATO")</f>
        <v>SIN DATO</v>
      </c>
    </row>
    <row r="1583" spans="1:12" x14ac:dyDescent="0.25">
      <c r="A1583" t="s">
        <v>2091</v>
      </c>
      <c r="B1583">
        <v>49</v>
      </c>
      <c r="C1583">
        <v>2</v>
      </c>
      <c r="D1583">
        <v>0</v>
      </c>
      <c r="E1583">
        <v>1</v>
      </c>
      <c r="F1583">
        <v>0</v>
      </c>
      <c r="J1583" s="19" t="e">
        <f t="shared" si="49"/>
        <v>#NUM!</v>
      </c>
      <c r="K1583" s="19" t="e">
        <f t="shared" si="50"/>
        <v>#NUM!</v>
      </c>
      <c r="L1583" s="14" t="str">
        <f>IFERROR(VLOOKUP($K$4:$K$772,TABLAREF!$A$1:$C$4,3,1),"SIN DATO")</f>
        <v>SIN DATO</v>
      </c>
    </row>
    <row r="1584" spans="1:12" x14ac:dyDescent="0.25">
      <c r="A1584" t="s">
        <v>2093</v>
      </c>
      <c r="B1584">
        <v>59</v>
      </c>
      <c r="C1584">
        <v>1</v>
      </c>
      <c r="D1584">
        <v>0</v>
      </c>
      <c r="E1584">
        <v>1</v>
      </c>
      <c r="F1584">
        <v>0</v>
      </c>
      <c r="G1584">
        <v>120</v>
      </c>
      <c r="H1584">
        <v>216</v>
      </c>
      <c r="I1584">
        <v>29</v>
      </c>
      <c r="J1584" s="19">
        <f t="shared" si="49"/>
        <v>23.9944242755478</v>
      </c>
      <c r="K1584" s="19">
        <f t="shared" si="50"/>
        <v>24</v>
      </c>
      <c r="L1584" s="14" t="str">
        <f>IFERROR(VLOOKUP($K$4:$K$772,TABLAREF!$A$1:$C$4,3,1),"SIN DATO")</f>
        <v>SIN DATO</v>
      </c>
    </row>
    <row r="1585" spans="1:12" x14ac:dyDescent="0.25">
      <c r="A1585" t="s">
        <v>2094</v>
      </c>
      <c r="B1585">
        <v>46</v>
      </c>
      <c r="C1585">
        <v>2</v>
      </c>
      <c r="D1585">
        <v>0</v>
      </c>
      <c r="E1585">
        <v>1</v>
      </c>
      <c r="F1585">
        <v>0</v>
      </c>
      <c r="G1585">
        <v>120</v>
      </c>
      <c r="H1585">
        <v>158</v>
      </c>
      <c r="I1585">
        <v>39</v>
      </c>
      <c r="J1585" s="19">
        <f t="shared" si="49"/>
        <v>6.9037557525834181</v>
      </c>
      <c r="K1585" s="19">
        <f t="shared" si="50"/>
        <v>7</v>
      </c>
      <c r="L1585" s="14" t="str">
        <f>IFERROR(VLOOKUP($K$4:$K$772,TABLAREF!$A$1:$C$4,3,1),"SIN DATO")</f>
        <v>SIN DATO</v>
      </c>
    </row>
    <row r="1586" spans="1:12" x14ac:dyDescent="0.25">
      <c r="A1586" t="s">
        <v>2095</v>
      </c>
      <c r="B1586">
        <v>62</v>
      </c>
      <c r="C1586">
        <v>2</v>
      </c>
      <c r="D1586">
        <v>0</v>
      </c>
      <c r="E1586">
        <v>1</v>
      </c>
      <c r="F1586">
        <v>0</v>
      </c>
      <c r="G1586">
        <v>130</v>
      </c>
      <c r="H1586">
        <v>214</v>
      </c>
      <c r="I1586">
        <v>59</v>
      </c>
      <c r="J1586" s="19">
        <f t="shared" si="49"/>
        <v>16.811076918892155</v>
      </c>
      <c r="K1586" s="19">
        <f t="shared" si="50"/>
        <v>17</v>
      </c>
      <c r="L1586" s="14" t="str">
        <f>IFERROR(VLOOKUP($K$4:$K$772,TABLAREF!$A$1:$C$4,3,1),"SIN DATO")</f>
        <v>SIN DATO</v>
      </c>
    </row>
    <row r="1587" spans="1:12" x14ac:dyDescent="0.25">
      <c r="A1587" t="s">
        <v>3118</v>
      </c>
      <c r="B1587">
        <v>54</v>
      </c>
      <c r="C1587">
        <v>2</v>
      </c>
      <c r="D1587">
        <v>0</v>
      </c>
      <c r="E1587">
        <v>1</v>
      </c>
      <c r="F1587">
        <v>0</v>
      </c>
      <c r="G1587">
        <v>130</v>
      </c>
      <c r="H1587">
        <v>104</v>
      </c>
      <c r="I1587">
        <v>26</v>
      </c>
      <c r="J1587" s="19">
        <f t="shared" si="49"/>
        <v>12.029219700469874</v>
      </c>
      <c r="K1587" s="19">
        <f t="shared" si="50"/>
        <v>12</v>
      </c>
      <c r="L1587" s="14" t="str">
        <f>IFERROR(VLOOKUP($K$4:$K$772,TABLAREF!$A$1:$C$4,3,1),"SIN DATO")</f>
        <v>SIN DATO</v>
      </c>
    </row>
    <row r="1588" spans="1:12" x14ac:dyDescent="0.25">
      <c r="A1588" t="s">
        <v>3119</v>
      </c>
      <c r="B1588">
        <v>43</v>
      </c>
      <c r="C1588">
        <v>1</v>
      </c>
      <c r="D1588">
        <v>0</v>
      </c>
      <c r="E1588">
        <v>1</v>
      </c>
      <c r="F1588">
        <v>0</v>
      </c>
      <c r="G1588">
        <v>120</v>
      </c>
      <c r="H1588">
        <v>225</v>
      </c>
      <c r="I1588">
        <v>25</v>
      </c>
      <c r="J1588" s="19">
        <f t="shared" si="49"/>
        <v>15.139747678212402</v>
      </c>
      <c r="K1588" s="19">
        <f t="shared" si="50"/>
        <v>15</v>
      </c>
      <c r="L1588" s="14" t="str">
        <f>IFERROR(VLOOKUP($K$4:$K$772,TABLAREF!$A$1:$C$4,3,1),"SIN DATO")</f>
        <v>SIN DATO</v>
      </c>
    </row>
    <row r="1589" spans="1:12" x14ac:dyDescent="0.25">
      <c r="A1589" t="s">
        <v>3120</v>
      </c>
      <c r="B1589">
        <v>48</v>
      </c>
      <c r="C1589">
        <v>2</v>
      </c>
      <c r="D1589">
        <v>0</v>
      </c>
      <c r="E1589">
        <v>1</v>
      </c>
      <c r="F1589">
        <v>0</v>
      </c>
      <c r="G1589">
        <v>120</v>
      </c>
      <c r="H1589">
        <v>206</v>
      </c>
      <c r="I1589">
        <v>34</v>
      </c>
      <c r="J1589" s="19">
        <f t="shared" si="49"/>
        <v>12.850405873912695</v>
      </c>
      <c r="K1589" s="19">
        <f t="shared" si="50"/>
        <v>13</v>
      </c>
      <c r="L1589" s="14" t="str">
        <f>IFERROR(VLOOKUP($K$4:$K$772,TABLAREF!$A$1:$C$4,3,1),"SIN DATO")</f>
        <v>SIN DATO</v>
      </c>
    </row>
    <row r="1590" spans="1:12" x14ac:dyDescent="0.25">
      <c r="A1590" t="s">
        <v>3121</v>
      </c>
      <c r="B1590">
        <v>82</v>
      </c>
      <c r="C1590">
        <v>1</v>
      </c>
      <c r="D1590">
        <v>0</v>
      </c>
      <c r="E1590">
        <v>1</v>
      </c>
      <c r="F1590">
        <v>0</v>
      </c>
      <c r="G1590">
        <v>130</v>
      </c>
      <c r="H1590">
        <v>180</v>
      </c>
      <c r="I1590">
        <v>38</v>
      </c>
      <c r="J1590" s="19">
        <f t="shared" si="49"/>
        <v>31.374649238330864</v>
      </c>
      <c r="K1590" s="19">
        <f t="shared" si="50"/>
        <v>31</v>
      </c>
      <c r="L1590" s="14" t="str">
        <f>IFERROR(VLOOKUP($K$4:$K$772,TABLAREF!$A$1:$C$4,3,1),"SIN DATO")</f>
        <v>SIN DATO</v>
      </c>
    </row>
    <row r="1591" spans="1:12" x14ac:dyDescent="0.25">
      <c r="A1591" t="s">
        <v>3122</v>
      </c>
      <c r="B1591">
        <v>45</v>
      </c>
      <c r="C1591">
        <v>2</v>
      </c>
      <c r="D1591">
        <v>0</v>
      </c>
      <c r="E1591">
        <v>1</v>
      </c>
      <c r="F1591">
        <v>0</v>
      </c>
      <c r="G1591">
        <v>160</v>
      </c>
      <c r="J1591" s="19" t="e">
        <f t="shared" si="49"/>
        <v>#DIV/0!</v>
      </c>
      <c r="K1591" s="19" t="e">
        <f t="shared" si="50"/>
        <v>#DIV/0!</v>
      </c>
      <c r="L1591" s="14" t="str">
        <f>IFERROR(VLOOKUP($K$4:$K$772,TABLAREF!$A$1:$C$4,3,1),"SIN DATO")</f>
        <v>SIN DATO</v>
      </c>
    </row>
    <row r="1592" spans="1:12" x14ac:dyDescent="0.25">
      <c r="A1592" t="s">
        <v>3123</v>
      </c>
      <c r="B1592">
        <v>54</v>
      </c>
      <c r="C1592">
        <v>1</v>
      </c>
      <c r="D1592">
        <v>0</v>
      </c>
      <c r="E1592">
        <v>1</v>
      </c>
      <c r="F1592">
        <v>0</v>
      </c>
      <c r="G1592">
        <v>130</v>
      </c>
      <c r="H1592">
        <v>144</v>
      </c>
      <c r="I1592">
        <v>41</v>
      </c>
      <c r="J1592" s="19">
        <f t="shared" si="49"/>
        <v>9.7190187009192126</v>
      </c>
      <c r="K1592" s="19">
        <f t="shared" si="50"/>
        <v>10</v>
      </c>
      <c r="L1592" s="14" t="str">
        <f>IFERROR(VLOOKUP($K$4:$K$772,TABLAREF!$A$1:$C$4,3,1),"SIN DATO")</f>
        <v>SIN DATO</v>
      </c>
    </row>
    <row r="1593" spans="1:12" x14ac:dyDescent="0.25">
      <c r="A1593" t="s">
        <v>3124</v>
      </c>
      <c r="B1593">
        <v>55</v>
      </c>
      <c r="C1593">
        <v>2</v>
      </c>
      <c r="D1593">
        <v>0</v>
      </c>
      <c r="E1593">
        <v>1</v>
      </c>
      <c r="F1593">
        <v>0</v>
      </c>
      <c r="J1593" s="19" t="e">
        <f t="shared" si="49"/>
        <v>#NUM!</v>
      </c>
      <c r="K1593" s="19" t="e">
        <f t="shared" si="50"/>
        <v>#NUM!</v>
      </c>
      <c r="L1593" s="14" t="str">
        <f>IFERROR(VLOOKUP($K$4:$K$772,TABLAREF!$A$1:$C$4,3,1),"SIN DATO")</f>
        <v>SIN DATO</v>
      </c>
    </row>
    <row r="1594" spans="1:12" x14ac:dyDescent="0.25">
      <c r="A1594" t="s">
        <v>3125</v>
      </c>
      <c r="B1594">
        <v>56</v>
      </c>
      <c r="C1594">
        <v>2</v>
      </c>
      <c r="D1594">
        <v>0</v>
      </c>
      <c r="E1594">
        <v>1</v>
      </c>
      <c r="F1594">
        <v>0</v>
      </c>
      <c r="G1594">
        <v>140</v>
      </c>
      <c r="H1594">
        <v>237</v>
      </c>
      <c r="I1594">
        <v>70</v>
      </c>
      <c r="J1594" s="19">
        <f t="shared" si="49"/>
        <v>12.343617677225627</v>
      </c>
      <c r="K1594" s="19">
        <f t="shared" si="50"/>
        <v>12</v>
      </c>
      <c r="L1594" s="14" t="str">
        <f>IFERROR(VLOOKUP($K$4:$K$772,TABLAREF!$A$1:$C$4,3,1),"SIN DATO")</f>
        <v>SIN DATO</v>
      </c>
    </row>
    <row r="1595" spans="1:12" x14ac:dyDescent="0.25">
      <c r="A1595" t="s">
        <v>3126</v>
      </c>
      <c r="B1595">
        <v>60</v>
      </c>
      <c r="C1595">
        <v>1</v>
      </c>
      <c r="D1595">
        <v>0</v>
      </c>
      <c r="E1595">
        <v>1</v>
      </c>
      <c r="F1595">
        <v>0</v>
      </c>
      <c r="G1595">
        <v>140</v>
      </c>
      <c r="H1595">
        <v>183</v>
      </c>
      <c r="I1595">
        <v>46</v>
      </c>
      <c r="J1595" s="19">
        <f t="shared" si="49"/>
        <v>16.261370971957678</v>
      </c>
      <c r="K1595" s="19">
        <f t="shared" si="50"/>
        <v>16</v>
      </c>
      <c r="L1595" s="14" t="str">
        <f>IFERROR(VLOOKUP($K$4:$K$772,TABLAREF!$A$1:$C$4,3,1),"SIN DATO")</f>
        <v>SIN DATO</v>
      </c>
    </row>
    <row r="1596" spans="1:12" x14ac:dyDescent="0.25">
      <c r="A1596" t="s">
        <v>3127</v>
      </c>
      <c r="B1596">
        <v>63</v>
      </c>
      <c r="C1596">
        <v>1</v>
      </c>
      <c r="D1596">
        <v>0</v>
      </c>
      <c r="E1596">
        <v>1</v>
      </c>
      <c r="F1596">
        <v>0</v>
      </c>
      <c r="G1596">
        <v>120</v>
      </c>
      <c r="H1596">
        <v>118</v>
      </c>
      <c r="I1596">
        <v>34</v>
      </c>
      <c r="J1596" s="19">
        <f t="shared" si="49"/>
        <v>12.514417633328334</v>
      </c>
      <c r="K1596" s="19">
        <f t="shared" si="50"/>
        <v>13</v>
      </c>
      <c r="L1596" s="14" t="str">
        <f>IFERROR(VLOOKUP($K$4:$K$772,TABLAREF!$A$1:$C$4,3,1),"SIN DATO")</f>
        <v>SIN DATO</v>
      </c>
    </row>
    <row r="1597" spans="1:12" x14ac:dyDescent="0.25">
      <c r="A1597" t="s">
        <v>3128</v>
      </c>
      <c r="B1597">
        <v>87</v>
      </c>
      <c r="C1597">
        <v>2</v>
      </c>
      <c r="D1597">
        <v>0</v>
      </c>
      <c r="E1597">
        <v>1</v>
      </c>
      <c r="F1597">
        <v>0</v>
      </c>
      <c r="J1597" s="19" t="e">
        <f t="shared" si="49"/>
        <v>#NUM!</v>
      </c>
      <c r="K1597" s="19" t="e">
        <f t="shared" si="50"/>
        <v>#NUM!</v>
      </c>
      <c r="L1597" s="14" t="str">
        <f>IFERROR(VLOOKUP($K$4:$K$772,TABLAREF!$A$1:$C$4,3,1),"SIN DATO")</f>
        <v>SIN DATO</v>
      </c>
    </row>
    <row r="1598" spans="1:12" x14ac:dyDescent="0.25">
      <c r="A1598" t="s">
        <v>1089</v>
      </c>
      <c r="B1598">
        <v>61</v>
      </c>
      <c r="C1598">
        <v>2</v>
      </c>
      <c r="D1598">
        <v>0</v>
      </c>
      <c r="E1598">
        <v>1</v>
      </c>
      <c r="F1598">
        <v>0</v>
      </c>
      <c r="G1598">
        <v>120</v>
      </c>
      <c r="H1598">
        <v>160</v>
      </c>
      <c r="I1598">
        <v>36</v>
      </c>
      <c r="J1598" s="19">
        <f t="shared" si="49"/>
        <v>17.71603124159703</v>
      </c>
      <c r="K1598" s="19">
        <f t="shared" si="50"/>
        <v>18</v>
      </c>
      <c r="L1598" s="14" t="str">
        <f>IFERROR(VLOOKUP($K$4:$K$772,TABLAREF!$A$1:$C$4,3,1),"SIN DATO")</f>
        <v>SIN DATO</v>
      </c>
    </row>
    <row r="1599" spans="1:12" x14ac:dyDescent="0.25">
      <c r="A1599" t="s">
        <v>3129</v>
      </c>
      <c r="B1599">
        <v>49</v>
      </c>
      <c r="C1599">
        <v>2</v>
      </c>
      <c r="D1599">
        <v>0</v>
      </c>
      <c r="E1599">
        <v>1</v>
      </c>
      <c r="F1599">
        <v>0</v>
      </c>
      <c r="G1599">
        <v>160</v>
      </c>
      <c r="H1599">
        <v>149</v>
      </c>
      <c r="I1599">
        <v>37</v>
      </c>
      <c r="J1599" s="19">
        <f t="shared" si="49"/>
        <v>12.8028570175446</v>
      </c>
      <c r="K1599" s="19">
        <f t="shared" si="50"/>
        <v>13</v>
      </c>
      <c r="L1599" s="14" t="str">
        <f>IFERROR(VLOOKUP($K$4:$K$772,TABLAREF!$A$1:$C$4,3,1),"SIN DATO")</f>
        <v>SIN DATO</v>
      </c>
    </row>
    <row r="1600" spans="1:12" x14ac:dyDescent="0.25">
      <c r="A1600" t="s">
        <v>3130</v>
      </c>
      <c r="B1600">
        <v>59</v>
      </c>
      <c r="C1600">
        <v>1</v>
      </c>
      <c r="D1600">
        <v>0</v>
      </c>
      <c r="E1600">
        <v>1</v>
      </c>
      <c r="F1600">
        <v>0</v>
      </c>
      <c r="G1600">
        <v>110</v>
      </c>
      <c r="J1600" s="19" t="e">
        <f t="shared" si="49"/>
        <v>#DIV/0!</v>
      </c>
      <c r="K1600" s="19" t="e">
        <f t="shared" si="50"/>
        <v>#DIV/0!</v>
      </c>
      <c r="L1600" s="14" t="str">
        <f>IFERROR(VLOOKUP($K$4:$K$772,TABLAREF!$A$1:$C$4,3,1),"SIN DATO")</f>
        <v>SIN DATO</v>
      </c>
    </row>
    <row r="1601" spans="1:12" x14ac:dyDescent="0.25">
      <c r="A1601" t="s">
        <v>3131</v>
      </c>
      <c r="B1601">
        <v>66</v>
      </c>
      <c r="C1601">
        <v>1</v>
      </c>
      <c r="D1601">
        <v>0</v>
      </c>
      <c r="E1601">
        <v>1</v>
      </c>
      <c r="F1601">
        <v>0</v>
      </c>
      <c r="G1601">
        <v>160</v>
      </c>
      <c r="J1601" s="19" t="e">
        <f t="shared" si="49"/>
        <v>#DIV/0!</v>
      </c>
      <c r="K1601" s="19" t="e">
        <f t="shared" si="50"/>
        <v>#DIV/0!</v>
      </c>
      <c r="L1601" s="14" t="str">
        <f>IFERROR(VLOOKUP($K$4:$K$772,TABLAREF!$A$1:$C$4,3,1),"SIN DATO")</f>
        <v>SIN DATO</v>
      </c>
    </row>
    <row r="1602" spans="1:12" x14ac:dyDescent="0.25">
      <c r="A1602" t="s">
        <v>3132</v>
      </c>
      <c r="B1602">
        <v>50</v>
      </c>
      <c r="C1602">
        <v>1</v>
      </c>
      <c r="D1602">
        <v>0</v>
      </c>
      <c r="E1602">
        <v>1</v>
      </c>
      <c r="F1602">
        <v>0</v>
      </c>
      <c r="G1602">
        <v>120</v>
      </c>
      <c r="H1602">
        <v>180</v>
      </c>
      <c r="I1602">
        <v>45</v>
      </c>
      <c r="J1602" s="19">
        <f t="shared" si="49"/>
        <v>8.1786753749115153</v>
      </c>
      <c r="K1602" s="19">
        <f t="shared" si="50"/>
        <v>8</v>
      </c>
      <c r="L1602" s="14" t="str">
        <f>IFERROR(VLOOKUP($K$4:$K$772,TABLAREF!$A$1:$C$4,3,1),"SIN DATO")</f>
        <v>SIN DATO</v>
      </c>
    </row>
    <row r="1603" spans="1:12" x14ac:dyDescent="0.25">
      <c r="A1603" t="s">
        <v>3133</v>
      </c>
      <c r="B1603">
        <v>49</v>
      </c>
      <c r="C1603">
        <v>2</v>
      </c>
      <c r="D1603">
        <v>0</v>
      </c>
      <c r="E1603">
        <v>1</v>
      </c>
      <c r="F1603">
        <v>0</v>
      </c>
      <c r="G1603">
        <v>130</v>
      </c>
      <c r="J1603" s="19" t="e">
        <f t="shared" si="49"/>
        <v>#DIV/0!</v>
      </c>
      <c r="K1603" s="19" t="e">
        <f t="shared" si="50"/>
        <v>#DIV/0!</v>
      </c>
      <c r="L1603" s="14" t="str">
        <f>IFERROR(VLOOKUP($K$4:$K$772,TABLAREF!$A$1:$C$4,3,1),"SIN DATO")</f>
        <v>SIN DATO</v>
      </c>
    </row>
    <row r="1604" spans="1:12" x14ac:dyDescent="0.25">
      <c r="A1604" t="s">
        <v>3134</v>
      </c>
      <c r="B1604">
        <v>57</v>
      </c>
      <c r="C1604">
        <v>2</v>
      </c>
      <c r="D1604">
        <v>0</v>
      </c>
      <c r="E1604">
        <v>1</v>
      </c>
      <c r="F1604">
        <v>0</v>
      </c>
      <c r="H1604">
        <v>124</v>
      </c>
      <c r="I1604">
        <v>31</v>
      </c>
      <c r="J1604" s="19" t="e">
        <f t="shared" si="49"/>
        <v>#NUM!</v>
      </c>
      <c r="K1604" s="19" t="e">
        <f t="shared" si="50"/>
        <v>#NUM!</v>
      </c>
      <c r="L1604" s="14" t="str">
        <f>IFERROR(VLOOKUP($K$4:$K$772,TABLAREF!$A$1:$C$4,3,1),"SIN DATO")</f>
        <v>SIN DATO</v>
      </c>
    </row>
    <row r="1605" spans="1:12" x14ac:dyDescent="0.25">
      <c r="A1605" t="s">
        <v>3135</v>
      </c>
      <c r="B1605">
        <v>56</v>
      </c>
      <c r="C1605">
        <v>2</v>
      </c>
      <c r="D1605">
        <v>0</v>
      </c>
      <c r="E1605">
        <v>1</v>
      </c>
      <c r="F1605">
        <v>0</v>
      </c>
      <c r="G1605">
        <v>120</v>
      </c>
      <c r="H1605">
        <v>230</v>
      </c>
      <c r="I1605">
        <v>38</v>
      </c>
      <c r="J1605" s="19">
        <f t="shared" ref="J1605:J1668" si="51">100*(1-EXP(-EXP((LN(10)-(15.5305+(28.4441*(1-C1605))+(-1.4792*LN(B1605))+(0*LN(B1605)*LN(B1605))+(-14.4588*LN(B1605)*(1-C1605))+(1.8515*LN(B1605)*LN(B1605)*(1-C1605))+(-0.9119*LN(G1605))+(-0.2767*D1605)+(-0.7181*LN((H1605* 0.02586)/ (I1605* 0.02586)))+(-0.1759*E1605)+(-0.1999*E1605*(1-C1605))+(-0.5865*F1605)+(0*F1605*C1605)))/(EXP(0.9145)*EXP(-0.2784*(15.5305+(28.4441*(1-C1605))+(-1.4792*LN(B1605))+(0*LN(B1605)*LN(B1605))+(-14.4588*LN(B1605)*(1-C1605))+(1.8515*LN(B1605)*LN(B1605)*(1-C1605))+(-0.9119*LN(G1605))+(-0.2767*D1605)+(-0.7181*LN((H1605* 0.02586)/ (I1605* 0.02586)))+(-0.1759*E1605)+(-0.1999*E1605*(1-C1605))+(-0.5865*F1605)+(0*F1605*C1605)))))))</f>
        <v>18.845469838097806</v>
      </c>
      <c r="K1605" s="19">
        <f t="shared" ref="K1605:K1668" si="52">ROUND(J1605,0)</f>
        <v>19</v>
      </c>
      <c r="L1605" s="14" t="str">
        <f>IFERROR(VLOOKUP($K$4:$K$772,TABLAREF!$A$1:$C$4,3,1),"SIN DATO")</f>
        <v>SIN DATO</v>
      </c>
    </row>
    <row r="1606" spans="1:12" x14ac:dyDescent="0.25">
      <c r="A1606" t="s">
        <v>3136</v>
      </c>
      <c r="B1606">
        <v>56</v>
      </c>
      <c r="C1606">
        <v>2</v>
      </c>
      <c r="D1606">
        <v>0</v>
      </c>
      <c r="E1606">
        <v>1</v>
      </c>
      <c r="F1606">
        <v>0</v>
      </c>
      <c r="G1606">
        <v>160</v>
      </c>
      <c r="H1606">
        <v>236</v>
      </c>
      <c r="I1606">
        <v>41</v>
      </c>
      <c r="J1606" s="19">
        <f t="shared" si="51"/>
        <v>25.294803892623683</v>
      </c>
      <c r="K1606" s="19">
        <f t="shared" si="52"/>
        <v>25</v>
      </c>
      <c r="L1606" s="14" t="str">
        <f>IFERROR(VLOOKUP($K$4:$K$772,TABLAREF!$A$1:$C$4,3,1),"SIN DATO")</f>
        <v>SIN DATO</v>
      </c>
    </row>
    <row r="1607" spans="1:12" x14ac:dyDescent="0.25">
      <c r="A1607" t="s">
        <v>3137</v>
      </c>
      <c r="B1607">
        <v>50</v>
      </c>
      <c r="C1607">
        <v>2</v>
      </c>
      <c r="D1607">
        <v>0</v>
      </c>
      <c r="E1607">
        <v>1</v>
      </c>
      <c r="F1607">
        <v>0</v>
      </c>
      <c r="G1607">
        <v>150</v>
      </c>
      <c r="H1607">
        <v>166</v>
      </c>
      <c r="I1607">
        <v>33.200000000000003</v>
      </c>
      <c r="J1607" s="19">
        <f t="shared" si="51"/>
        <v>15.627859816068234</v>
      </c>
      <c r="K1607" s="19">
        <f t="shared" si="52"/>
        <v>16</v>
      </c>
      <c r="L1607" s="14" t="str">
        <f>IFERROR(VLOOKUP($K$4:$K$772,TABLAREF!$A$1:$C$4,3,1),"SIN DATO")</f>
        <v>SIN DATO</v>
      </c>
    </row>
    <row r="1608" spans="1:12" x14ac:dyDescent="0.25">
      <c r="A1608" t="s">
        <v>3138</v>
      </c>
      <c r="B1608">
        <v>68</v>
      </c>
      <c r="C1608">
        <v>1</v>
      </c>
      <c r="D1608">
        <v>0</v>
      </c>
      <c r="E1608">
        <v>1</v>
      </c>
      <c r="F1608">
        <v>0</v>
      </c>
      <c r="J1608" s="19" t="e">
        <f t="shared" si="51"/>
        <v>#NUM!</v>
      </c>
      <c r="K1608" s="19" t="e">
        <f t="shared" si="52"/>
        <v>#NUM!</v>
      </c>
      <c r="L1608" s="14" t="str">
        <f>IFERROR(VLOOKUP($K$4:$K$772,TABLAREF!$A$1:$C$4,3,1),"SIN DATO")</f>
        <v>SIN DATO</v>
      </c>
    </row>
    <row r="1609" spans="1:12" x14ac:dyDescent="0.25">
      <c r="A1609" t="s">
        <v>3139</v>
      </c>
      <c r="B1609">
        <v>39</v>
      </c>
      <c r="C1609">
        <v>2</v>
      </c>
      <c r="D1609">
        <v>0</v>
      </c>
      <c r="E1609">
        <v>1</v>
      </c>
      <c r="F1609">
        <v>0</v>
      </c>
      <c r="G1609">
        <v>130</v>
      </c>
      <c r="J1609" s="19" t="e">
        <f t="shared" si="51"/>
        <v>#DIV/0!</v>
      </c>
      <c r="K1609" s="19" t="e">
        <f t="shared" si="52"/>
        <v>#DIV/0!</v>
      </c>
      <c r="L1609" s="14" t="str">
        <f>IFERROR(VLOOKUP($K$4:$K$772,TABLAREF!$A$1:$C$4,3,1),"SIN DATO")</f>
        <v>SIN DATO</v>
      </c>
    </row>
    <row r="1610" spans="1:12" x14ac:dyDescent="0.25">
      <c r="A1610" t="s">
        <v>3140</v>
      </c>
      <c r="B1610">
        <v>59</v>
      </c>
      <c r="C1610">
        <v>2</v>
      </c>
      <c r="D1610">
        <v>0</v>
      </c>
      <c r="E1610">
        <v>1</v>
      </c>
      <c r="F1610">
        <v>0</v>
      </c>
      <c r="J1610" s="19" t="e">
        <f t="shared" si="51"/>
        <v>#NUM!</v>
      </c>
      <c r="K1610" s="19" t="e">
        <f t="shared" si="52"/>
        <v>#NUM!</v>
      </c>
      <c r="L1610" s="14" t="str">
        <f>IFERROR(VLOOKUP($K$4:$K$772,TABLAREF!$A$1:$C$4,3,1),"SIN DATO")</f>
        <v>SIN DATO</v>
      </c>
    </row>
    <row r="1611" spans="1:12" x14ac:dyDescent="0.25">
      <c r="A1611" t="s">
        <v>3141</v>
      </c>
      <c r="B1611">
        <v>50</v>
      </c>
      <c r="C1611">
        <v>2</v>
      </c>
      <c r="D1611">
        <v>0</v>
      </c>
      <c r="E1611">
        <v>1</v>
      </c>
      <c r="F1611">
        <v>0</v>
      </c>
      <c r="G1611">
        <v>120</v>
      </c>
      <c r="H1611">
        <v>172</v>
      </c>
      <c r="I1611">
        <v>43</v>
      </c>
      <c r="J1611" s="19">
        <f t="shared" si="51"/>
        <v>8.4333567912112883</v>
      </c>
      <c r="K1611" s="19">
        <f t="shared" si="52"/>
        <v>8</v>
      </c>
      <c r="L1611" s="14" t="str">
        <f>IFERROR(VLOOKUP($K$4:$K$772,TABLAREF!$A$1:$C$4,3,1),"SIN DATO")</f>
        <v>SIN DATO</v>
      </c>
    </row>
    <row r="1612" spans="1:12" x14ac:dyDescent="0.25">
      <c r="A1612" t="s">
        <v>3142</v>
      </c>
      <c r="B1612">
        <v>90</v>
      </c>
      <c r="C1612">
        <v>2</v>
      </c>
      <c r="D1612">
        <v>0</v>
      </c>
      <c r="E1612">
        <v>1</v>
      </c>
      <c r="F1612">
        <v>0</v>
      </c>
      <c r="G1612">
        <v>140</v>
      </c>
      <c r="J1612" s="19" t="e">
        <f t="shared" si="51"/>
        <v>#DIV/0!</v>
      </c>
      <c r="K1612" s="19" t="e">
        <f t="shared" si="52"/>
        <v>#DIV/0!</v>
      </c>
      <c r="L1612" s="14" t="str">
        <f>IFERROR(VLOOKUP($K$4:$K$772,TABLAREF!$A$1:$C$4,3,1),"SIN DATO")</f>
        <v>SIN DATO</v>
      </c>
    </row>
    <row r="1613" spans="1:12" x14ac:dyDescent="0.25">
      <c r="A1613" t="s">
        <v>3143</v>
      </c>
      <c r="B1613">
        <v>57</v>
      </c>
      <c r="C1613">
        <v>2</v>
      </c>
      <c r="D1613">
        <v>0</v>
      </c>
      <c r="E1613">
        <v>1</v>
      </c>
      <c r="F1613">
        <v>0</v>
      </c>
      <c r="G1613">
        <v>120</v>
      </c>
      <c r="H1613">
        <v>250</v>
      </c>
      <c r="I1613">
        <v>37</v>
      </c>
      <c r="J1613" s="19">
        <f t="shared" si="51"/>
        <v>21.972296107913301</v>
      </c>
      <c r="K1613" s="19">
        <f t="shared" si="52"/>
        <v>22</v>
      </c>
      <c r="L1613" s="14" t="str">
        <f>IFERROR(VLOOKUP($K$4:$K$772,TABLAREF!$A$1:$C$4,3,1),"SIN DATO")</f>
        <v>SIN DATO</v>
      </c>
    </row>
    <row r="1614" spans="1:12" x14ac:dyDescent="0.25">
      <c r="A1614" t="s">
        <v>3144</v>
      </c>
      <c r="B1614">
        <v>58</v>
      </c>
      <c r="C1614">
        <v>2</v>
      </c>
      <c r="D1614">
        <v>0</v>
      </c>
      <c r="E1614">
        <v>1</v>
      </c>
      <c r="F1614">
        <v>0</v>
      </c>
      <c r="J1614" s="19" t="e">
        <f t="shared" si="51"/>
        <v>#NUM!</v>
      </c>
      <c r="K1614" s="19" t="e">
        <f t="shared" si="52"/>
        <v>#NUM!</v>
      </c>
      <c r="L1614" s="14" t="str">
        <f>IFERROR(VLOOKUP($K$4:$K$772,TABLAREF!$A$1:$C$4,3,1),"SIN DATO")</f>
        <v>SIN DATO</v>
      </c>
    </row>
    <row r="1615" spans="1:12" x14ac:dyDescent="0.25">
      <c r="A1615" t="s">
        <v>3145</v>
      </c>
      <c r="B1615">
        <v>68</v>
      </c>
      <c r="C1615">
        <v>1</v>
      </c>
      <c r="D1615">
        <v>0</v>
      </c>
      <c r="E1615">
        <v>1</v>
      </c>
      <c r="F1615">
        <v>0</v>
      </c>
      <c r="G1615">
        <v>120</v>
      </c>
      <c r="H1615">
        <v>179</v>
      </c>
      <c r="I1615">
        <v>69</v>
      </c>
      <c r="J1615" s="19">
        <f t="shared" si="51"/>
        <v>10.628658644103217</v>
      </c>
      <c r="K1615" s="19">
        <f t="shared" si="52"/>
        <v>11</v>
      </c>
      <c r="L1615" s="14" t="str">
        <f>IFERROR(VLOOKUP($K$4:$K$772,TABLAREF!$A$1:$C$4,3,1),"SIN DATO")</f>
        <v>SIN DATO</v>
      </c>
    </row>
    <row r="1616" spans="1:12" x14ac:dyDescent="0.25">
      <c r="A1616" t="s">
        <v>3146</v>
      </c>
      <c r="B1616">
        <v>46</v>
      </c>
      <c r="C1616">
        <v>2</v>
      </c>
      <c r="D1616">
        <v>0</v>
      </c>
      <c r="E1616">
        <v>1</v>
      </c>
      <c r="F1616">
        <v>0</v>
      </c>
      <c r="G1616">
        <v>160</v>
      </c>
      <c r="H1616">
        <v>182</v>
      </c>
      <c r="I1616">
        <v>55</v>
      </c>
      <c r="J1616" s="19">
        <f t="shared" si="51"/>
        <v>8.6477604695426642</v>
      </c>
      <c r="K1616" s="19">
        <f t="shared" si="52"/>
        <v>9</v>
      </c>
      <c r="L1616" s="14" t="str">
        <f>IFERROR(VLOOKUP($K$4:$K$772,TABLAREF!$A$1:$C$4,3,1),"SIN DATO")</f>
        <v>SIN DATO</v>
      </c>
    </row>
    <row r="1617" spans="1:12" x14ac:dyDescent="0.25">
      <c r="A1617" t="s">
        <v>3147</v>
      </c>
      <c r="B1617">
        <v>63</v>
      </c>
      <c r="C1617">
        <v>1</v>
      </c>
      <c r="D1617">
        <v>0</v>
      </c>
      <c r="E1617">
        <v>1</v>
      </c>
      <c r="F1617">
        <v>0</v>
      </c>
      <c r="G1617">
        <v>120</v>
      </c>
      <c r="J1617" s="19" t="e">
        <f t="shared" si="51"/>
        <v>#DIV/0!</v>
      </c>
      <c r="K1617" s="19" t="e">
        <f t="shared" si="52"/>
        <v>#DIV/0!</v>
      </c>
      <c r="L1617" s="14" t="str">
        <f>IFERROR(VLOOKUP($K$4:$K$772,TABLAREF!$A$1:$C$4,3,1),"SIN DATO")</f>
        <v>SIN DATO</v>
      </c>
    </row>
    <row r="1618" spans="1:12" x14ac:dyDescent="0.25">
      <c r="A1618" t="s">
        <v>3148</v>
      </c>
      <c r="B1618">
        <v>58</v>
      </c>
      <c r="C1618">
        <v>2</v>
      </c>
      <c r="D1618">
        <v>0</v>
      </c>
      <c r="E1618">
        <v>1</v>
      </c>
      <c r="F1618">
        <v>0</v>
      </c>
      <c r="G1618">
        <v>140</v>
      </c>
      <c r="J1618" s="19" t="e">
        <f t="shared" si="51"/>
        <v>#DIV/0!</v>
      </c>
      <c r="K1618" s="19" t="e">
        <f t="shared" si="52"/>
        <v>#DIV/0!</v>
      </c>
      <c r="L1618" s="14" t="str">
        <f>IFERROR(VLOOKUP($K$4:$K$772,TABLAREF!$A$1:$C$4,3,1),"SIN DATO")</f>
        <v>SIN DATO</v>
      </c>
    </row>
    <row r="1619" spans="1:12" x14ac:dyDescent="0.25">
      <c r="A1619" t="s">
        <v>3149</v>
      </c>
      <c r="B1619">
        <v>61</v>
      </c>
      <c r="C1619">
        <v>2</v>
      </c>
      <c r="D1619">
        <v>0</v>
      </c>
      <c r="E1619">
        <v>1</v>
      </c>
      <c r="F1619">
        <v>0</v>
      </c>
      <c r="G1619">
        <v>120</v>
      </c>
      <c r="H1619">
        <v>202</v>
      </c>
      <c r="I1619">
        <v>53</v>
      </c>
      <c r="J1619" s="19">
        <f t="shared" si="51"/>
        <v>15.026573093679406</v>
      </c>
      <c r="K1619" s="19">
        <f t="shared" si="52"/>
        <v>15</v>
      </c>
      <c r="L1619" s="14" t="str">
        <f>IFERROR(VLOOKUP($K$4:$K$772,TABLAREF!$A$1:$C$4,3,1),"SIN DATO")</f>
        <v>SIN DATO</v>
      </c>
    </row>
    <row r="1620" spans="1:12" x14ac:dyDescent="0.25">
      <c r="A1620" t="s">
        <v>3150</v>
      </c>
      <c r="B1620">
        <v>38</v>
      </c>
      <c r="C1620">
        <v>1</v>
      </c>
      <c r="D1620">
        <v>0</v>
      </c>
      <c r="E1620">
        <v>1</v>
      </c>
      <c r="F1620">
        <v>0</v>
      </c>
      <c r="G1620">
        <v>140</v>
      </c>
      <c r="H1620">
        <v>293</v>
      </c>
      <c r="I1620">
        <v>35</v>
      </c>
      <c r="J1620" s="19">
        <f t="shared" si="51"/>
        <v>13.039713980037437</v>
      </c>
      <c r="K1620" s="19">
        <f t="shared" si="52"/>
        <v>13</v>
      </c>
      <c r="L1620" s="14" t="str">
        <f>IFERROR(VLOOKUP($K$4:$K$772,TABLAREF!$A$1:$C$4,3,1),"SIN DATO")</f>
        <v>SIN DATO</v>
      </c>
    </row>
    <row r="1621" spans="1:12" x14ac:dyDescent="0.25">
      <c r="A1621" t="s">
        <v>3151</v>
      </c>
      <c r="B1621">
        <v>51</v>
      </c>
      <c r="C1621">
        <v>1</v>
      </c>
      <c r="D1621">
        <v>0</v>
      </c>
      <c r="E1621">
        <v>1</v>
      </c>
      <c r="F1621">
        <v>0</v>
      </c>
      <c r="G1621">
        <v>130</v>
      </c>
      <c r="H1621">
        <v>148</v>
      </c>
      <c r="I1621">
        <v>43</v>
      </c>
      <c r="J1621" s="19">
        <f t="shared" si="51"/>
        <v>8.0916943543950524</v>
      </c>
      <c r="K1621" s="19">
        <f t="shared" si="52"/>
        <v>8</v>
      </c>
      <c r="L1621" s="14" t="str">
        <f>IFERROR(VLOOKUP($K$4:$K$772,TABLAREF!$A$1:$C$4,3,1),"SIN DATO")</f>
        <v>SIN DATO</v>
      </c>
    </row>
    <row r="1622" spans="1:12" x14ac:dyDescent="0.25">
      <c r="A1622" t="s">
        <v>3152</v>
      </c>
      <c r="B1622">
        <v>70</v>
      </c>
      <c r="C1622">
        <v>2</v>
      </c>
      <c r="D1622">
        <v>0</v>
      </c>
      <c r="E1622">
        <v>1</v>
      </c>
      <c r="F1622">
        <v>0</v>
      </c>
      <c r="G1622">
        <v>120</v>
      </c>
      <c r="J1622" s="19" t="e">
        <f t="shared" si="51"/>
        <v>#DIV/0!</v>
      </c>
      <c r="K1622" s="19" t="e">
        <f t="shared" si="52"/>
        <v>#DIV/0!</v>
      </c>
      <c r="L1622" s="14" t="str">
        <f>IFERROR(VLOOKUP($K$4:$K$772,TABLAREF!$A$1:$C$4,3,1),"SIN DATO")</f>
        <v>SIN DATO</v>
      </c>
    </row>
    <row r="1623" spans="1:12" x14ac:dyDescent="0.25">
      <c r="A1623" t="s">
        <v>3153</v>
      </c>
      <c r="B1623">
        <v>73</v>
      </c>
      <c r="C1623">
        <v>2</v>
      </c>
      <c r="D1623">
        <v>0</v>
      </c>
      <c r="E1623">
        <v>1</v>
      </c>
      <c r="F1623">
        <v>0</v>
      </c>
      <c r="G1623">
        <v>120</v>
      </c>
      <c r="J1623" s="19" t="e">
        <f t="shared" si="51"/>
        <v>#DIV/0!</v>
      </c>
      <c r="K1623" s="19" t="e">
        <f t="shared" si="52"/>
        <v>#DIV/0!</v>
      </c>
      <c r="L1623" s="14" t="str">
        <f>IFERROR(VLOOKUP($K$4:$K$772,TABLAREF!$A$1:$C$4,3,1),"SIN DATO")</f>
        <v>SIN DATO</v>
      </c>
    </row>
    <row r="1624" spans="1:12" x14ac:dyDescent="0.25">
      <c r="A1624" t="s">
        <v>3154</v>
      </c>
      <c r="B1624">
        <v>55</v>
      </c>
      <c r="C1624">
        <v>2</v>
      </c>
      <c r="D1624">
        <v>0</v>
      </c>
      <c r="E1624">
        <v>1</v>
      </c>
      <c r="F1624">
        <v>0</v>
      </c>
      <c r="G1624">
        <v>120</v>
      </c>
      <c r="H1624">
        <v>177</v>
      </c>
      <c r="I1624">
        <v>38</v>
      </c>
      <c r="J1624" s="19">
        <f t="shared" si="51"/>
        <v>13.491916376872059</v>
      </c>
      <c r="K1624" s="19">
        <f t="shared" si="52"/>
        <v>13</v>
      </c>
      <c r="L1624" s="14" t="str">
        <f>IFERROR(VLOOKUP($K$4:$K$772,TABLAREF!$A$1:$C$4,3,1),"SIN DATO")</f>
        <v>SIN DATO</v>
      </c>
    </row>
    <row r="1625" spans="1:12" x14ac:dyDescent="0.25">
      <c r="A1625" t="s">
        <v>3155</v>
      </c>
      <c r="B1625">
        <v>62</v>
      </c>
      <c r="C1625">
        <v>1</v>
      </c>
      <c r="D1625">
        <v>0</v>
      </c>
      <c r="E1625">
        <v>1</v>
      </c>
      <c r="F1625">
        <v>0</v>
      </c>
      <c r="G1625">
        <v>130</v>
      </c>
      <c r="H1625">
        <v>163</v>
      </c>
      <c r="I1625">
        <v>42</v>
      </c>
      <c r="J1625" s="19">
        <f t="shared" si="51"/>
        <v>15.379843578680397</v>
      </c>
      <c r="K1625" s="19">
        <f t="shared" si="52"/>
        <v>15</v>
      </c>
      <c r="L1625" s="14" t="str">
        <f>IFERROR(VLOOKUP($K$4:$K$772,TABLAREF!$A$1:$C$4,3,1),"SIN DATO")</f>
        <v>SIN DATO</v>
      </c>
    </row>
    <row r="1626" spans="1:12" x14ac:dyDescent="0.25">
      <c r="A1626" t="s">
        <v>3156</v>
      </c>
      <c r="B1626">
        <v>64</v>
      </c>
      <c r="C1626">
        <v>2</v>
      </c>
      <c r="D1626">
        <v>0</v>
      </c>
      <c r="E1626">
        <v>1</v>
      </c>
      <c r="F1626">
        <v>0</v>
      </c>
      <c r="J1626" s="19" t="e">
        <f t="shared" si="51"/>
        <v>#NUM!</v>
      </c>
      <c r="K1626" s="19" t="e">
        <f t="shared" si="52"/>
        <v>#NUM!</v>
      </c>
      <c r="L1626" s="14" t="str">
        <f>IFERROR(VLOOKUP($K$4:$K$772,TABLAREF!$A$1:$C$4,3,1),"SIN DATO")</f>
        <v>SIN DATO</v>
      </c>
    </row>
    <row r="1627" spans="1:12" x14ac:dyDescent="0.25">
      <c r="A1627" t="s">
        <v>3157</v>
      </c>
      <c r="B1627">
        <v>62</v>
      </c>
      <c r="C1627">
        <v>2</v>
      </c>
      <c r="D1627">
        <v>0</v>
      </c>
      <c r="E1627">
        <v>1</v>
      </c>
      <c r="F1627">
        <v>0</v>
      </c>
      <c r="G1627">
        <v>130</v>
      </c>
      <c r="H1627">
        <v>180</v>
      </c>
      <c r="I1627">
        <v>50</v>
      </c>
      <c r="J1627" s="19">
        <f t="shared" si="51"/>
        <v>16.677841753663834</v>
      </c>
      <c r="K1627" s="19">
        <f t="shared" si="52"/>
        <v>17</v>
      </c>
      <c r="L1627" s="14" t="str">
        <f>IFERROR(VLOOKUP($K$4:$K$772,TABLAREF!$A$1:$C$4,3,1),"SIN DATO")</f>
        <v>SIN DATO</v>
      </c>
    </row>
    <row r="1628" spans="1:12" x14ac:dyDescent="0.25">
      <c r="A1628" t="s">
        <v>3158</v>
      </c>
      <c r="B1628">
        <v>59</v>
      </c>
      <c r="C1628">
        <v>2</v>
      </c>
      <c r="D1628">
        <v>0</v>
      </c>
      <c r="E1628">
        <v>1</v>
      </c>
      <c r="F1628">
        <v>0</v>
      </c>
      <c r="G1628">
        <v>110</v>
      </c>
      <c r="H1628">
        <v>258</v>
      </c>
      <c r="I1628">
        <v>60</v>
      </c>
      <c r="J1628" s="19">
        <f t="shared" si="51"/>
        <v>13.555338092800373</v>
      </c>
      <c r="K1628" s="19">
        <f t="shared" si="52"/>
        <v>14</v>
      </c>
      <c r="L1628" s="14" t="str">
        <f>IFERROR(VLOOKUP($K$4:$K$772,TABLAREF!$A$1:$C$4,3,1),"SIN DATO")</f>
        <v>SIN DATO</v>
      </c>
    </row>
    <row r="1629" spans="1:12" x14ac:dyDescent="0.25">
      <c r="A1629" t="s">
        <v>3159</v>
      </c>
      <c r="B1629">
        <v>75</v>
      </c>
      <c r="C1629">
        <v>1</v>
      </c>
      <c r="D1629">
        <v>0</v>
      </c>
      <c r="E1629">
        <v>1</v>
      </c>
      <c r="F1629">
        <v>0</v>
      </c>
      <c r="G1629">
        <v>110</v>
      </c>
      <c r="H1629">
        <v>165</v>
      </c>
      <c r="I1629">
        <v>44</v>
      </c>
      <c r="J1629" s="19">
        <f t="shared" si="51"/>
        <v>17.95564822451302</v>
      </c>
      <c r="K1629" s="19">
        <f t="shared" si="52"/>
        <v>18</v>
      </c>
      <c r="L1629" s="14" t="str">
        <f>IFERROR(VLOOKUP($K$4:$K$772,TABLAREF!$A$1:$C$4,3,1),"SIN DATO")</f>
        <v>SIN DATO</v>
      </c>
    </row>
    <row r="1630" spans="1:12" x14ac:dyDescent="0.25">
      <c r="A1630" t="s">
        <v>3160</v>
      </c>
      <c r="B1630">
        <v>70</v>
      </c>
      <c r="C1630">
        <v>2</v>
      </c>
      <c r="D1630">
        <v>0</v>
      </c>
      <c r="E1630">
        <v>1</v>
      </c>
      <c r="F1630">
        <v>0</v>
      </c>
      <c r="G1630">
        <v>130</v>
      </c>
      <c r="H1630">
        <v>144</v>
      </c>
      <c r="I1630">
        <v>43</v>
      </c>
      <c r="J1630" s="19">
        <f t="shared" si="51"/>
        <v>23.60745330229177</v>
      </c>
      <c r="K1630" s="19">
        <f t="shared" si="52"/>
        <v>24</v>
      </c>
      <c r="L1630" s="14" t="str">
        <f>IFERROR(VLOOKUP($K$4:$K$772,TABLAREF!$A$1:$C$4,3,1),"SIN DATO")</f>
        <v>SIN DATO</v>
      </c>
    </row>
    <row r="1631" spans="1:12" x14ac:dyDescent="0.25">
      <c r="A1631" t="s">
        <v>3161</v>
      </c>
      <c r="B1631">
        <v>63</v>
      </c>
      <c r="C1631">
        <v>1</v>
      </c>
      <c r="D1631">
        <v>0</v>
      </c>
      <c r="E1631">
        <v>1</v>
      </c>
      <c r="F1631">
        <v>0</v>
      </c>
      <c r="J1631" s="19" t="e">
        <f t="shared" si="51"/>
        <v>#NUM!</v>
      </c>
      <c r="K1631" s="19" t="e">
        <f t="shared" si="52"/>
        <v>#NUM!</v>
      </c>
      <c r="L1631" s="14" t="str">
        <f>IFERROR(VLOOKUP($K$4:$K$772,TABLAREF!$A$1:$C$4,3,1),"SIN DATO")</f>
        <v>SIN DATO</v>
      </c>
    </row>
    <row r="1632" spans="1:12" x14ac:dyDescent="0.25">
      <c r="A1632" t="s">
        <v>3162</v>
      </c>
      <c r="B1632">
        <v>61</v>
      </c>
      <c r="C1632">
        <v>2</v>
      </c>
      <c r="D1632">
        <v>0</v>
      </c>
      <c r="E1632">
        <v>1</v>
      </c>
      <c r="F1632">
        <v>0</v>
      </c>
      <c r="J1632" s="19" t="e">
        <f t="shared" si="51"/>
        <v>#NUM!</v>
      </c>
      <c r="K1632" s="19" t="e">
        <f t="shared" si="52"/>
        <v>#NUM!</v>
      </c>
      <c r="L1632" s="14" t="str">
        <f>IFERROR(VLOOKUP($K$4:$K$772,TABLAREF!$A$1:$C$4,3,1),"SIN DATO")</f>
        <v>SIN DATO</v>
      </c>
    </row>
    <row r="1633" spans="1:12" x14ac:dyDescent="0.25">
      <c r="A1633" t="s">
        <v>3163</v>
      </c>
      <c r="B1633">
        <v>63</v>
      </c>
      <c r="C1633">
        <v>1</v>
      </c>
      <c r="D1633">
        <v>0</v>
      </c>
      <c r="E1633">
        <v>1</v>
      </c>
      <c r="F1633">
        <v>0</v>
      </c>
      <c r="J1633" s="19" t="e">
        <f t="shared" si="51"/>
        <v>#NUM!</v>
      </c>
      <c r="K1633" s="19" t="e">
        <f t="shared" si="52"/>
        <v>#NUM!</v>
      </c>
      <c r="L1633" s="14" t="str">
        <f>IFERROR(VLOOKUP($K$4:$K$772,TABLAREF!$A$1:$C$4,3,1),"SIN DATO")</f>
        <v>SIN DATO</v>
      </c>
    </row>
    <row r="1634" spans="1:12" x14ac:dyDescent="0.25">
      <c r="A1634" t="s">
        <v>3164</v>
      </c>
      <c r="B1634">
        <v>57</v>
      </c>
      <c r="C1634">
        <v>1</v>
      </c>
      <c r="D1634">
        <v>0</v>
      </c>
      <c r="E1634">
        <v>1</v>
      </c>
      <c r="F1634">
        <v>0</v>
      </c>
      <c r="J1634" s="19" t="e">
        <f t="shared" si="51"/>
        <v>#NUM!</v>
      </c>
      <c r="K1634" s="19" t="e">
        <f t="shared" si="52"/>
        <v>#NUM!</v>
      </c>
      <c r="L1634" s="14" t="str">
        <f>IFERROR(VLOOKUP($K$4:$K$772,TABLAREF!$A$1:$C$4,3,1),"SIN DATO")</f>
        <v>SIN DATO</v>
      </c>
    </row>
    <row r="1635" spans="1:12" x14ac:dyDescent="0.25">
      <c r="A1635" t="s">
        <v>3165</v>
      </c>
      <c r="B1635">
        <v>57</v>
      </c>
      <c r="C1635">
        <v>2</v>
      </c>
      <c r="D1635">
        <v>0</v>
      </c>
      <c r="E1635">
        <v>1</v>
      </c>
      <c r="F1635">
        <v>0</v>
      </c>
      <c r="G1635">
        <v>120</v>
      </c>
      <c r="H1635">
        <v>180</v>
      </c>
      <c r="I1635">
        <v>56</v>
      </c>
      <c r="J1635" s="19">
        <f t="shared" si="51"/>
        <v>9.6313938280817464</v>
      </c>
      <c r="K1635" s="19">
        <f t="shared" si="52"/>
        <v>10</v>
      </c>
      <c r="L1635" s="14" t="str">
        <f>IFERROR(VLOOKUP($K$4:$K$772,TABLAREF!$A$1:$C$4,3,1),"SIN DATO")</f>
        <v>SIN DATO</v>
      </c>
    </row>
    <row r="1636" spans="1:12" x14ac:dyDescent="0.25">
      <c r="A1636" t="s">
        <v>3166</v>
      </c>
      <c r="B1636">
        <v>68</v>
      </c>
      <c r="C1636">
        <v>1</v>
      </c>
      <c r="D1636">
        <v>0</v>
      </c>
      <c r="E1636">
        <v>1</v>
      </c>
      <c r="F1636">
        <v>0</v>
      </c>
      <c r="G1636">
        <v>130</v>
      </c>
      <c r="H1636">
        <v>150</v>
      </c>
      <c r="I1636">
        <v>40</v>
      </c>
      <c r="J1636" s="19">
        <f t="shared" si="51"/>
        <v>18.146609409312433</v>
      </c>
      <c r="K1636" s="19">
        <f t="shared" si="52"/>
        <v>18</v>
      </c>
      <c r="L1636" s="14" t="str">
        <f>IFERROR(VLOOKUP($K$4:$K$772,TABLAREF!$A$1:$C$4,3,1),"SIN DATO")</f>
        <v>SIN DATO</v>
      </c>
    </row>
    <row r="1637" spans="1:12" x14ac:dyDescent="0.25">
      <c r="A1637" t="s">
        <v>3167</v>
      </c>
      <c r="B1637">
        <v>47</v>
      </c>
      <c r="C1637">
        <v>2</v>
      </c>
      <c r="D1637">
        <v>0</v>
      </c>
      <c r="E1637">
        <v>1</v>
      </c>
      <c r="F1637">
        <v>0</v>
      </c>
      <c r="J1637" s="19" t="e">
        <f t="shared" si="51"/>
        <v>#NUM!</v>
      </c>
      <c r="K1637" s="19" t="e">
        <f t="shared" si="52"/>
        <v>#NUM!</v>
      </c>
      <c r="L1637" s="14" t="str">
        <f>IFERROR(VLOOKUP($K$4:$K$772,TABLAREF!$A$1:$C$4,3,1),"SIN DATO")</f>
        <v>SIN DATO</v>
      </c>
    </row>
    <row r="1638" spans="1:12" x14ac:dyDescent="0.25">
      <c r="A1638" t="s">
        <v>3168</v>
      </c>
      <c r="B1638">
        <v>48</v>
      </c>
      <c r="C1638">
        <v>1</v>
      </c>
      <c r="D1638">
        <v>0</v>
      </c>
      <c r="E1638">
        <v>1</v>
      </c>
      <c r="F1638">
        <v>0</v>
      </c>
      <c r="G1638">
        <v>110</v>
      </c>
      <c r="H1638">
        <v>142</v>
      </c>
      <c r="I1638">
        <v>39</v>
      </c>
      <c r="J1638" s="19">
        <f t="shared" si="51"/>
        <v>5.3993085311615285</v>
      </c>
      <c r="K1638" s="19">
        <f t="shared" si="52"/>
        <v>5</v>
      </c>
      <c r="L1638" s="14" t="str">
        <f>IFERROR(VLOOKUP($K$4:$K$772,TABLAREF!$A$1:$C$4,3,1),"SIN DATO")</f>
        <v>SIN DATO</v>
      </c>
    </row>
    <row r="1639" spans="1:12" x14ac:dyDescent="0.25">
      <c r="A1639" t="s">
        <v>3169</v>
      </c>
      <c r="B1639">
        <v>57</v>
      </c>
      <c r="C1639">
        <v>2</v>
      </c>
      <c r="D1639">
        <v>0</v>
      </c>
      <c r="E1639">
        <v>1</v>
      </c>
      <c r="F1639">
        <v>0</v>
      </c>
      <c r="J1639" s="19" t="e">
        <f t="shared" si="51"/>
        <v>#NUM!</v>
      </c>
      <c r="K1639" s="19" t="e">
        <f t="shared" si="52"/>
        <v>#NUM!</v>
      </c>
      <c r="L1639" s="14" t="str">
        <f>IFERROR(VLOOKUP($K$4:$K$772,TABLAREF!$A$1:$C$4,3,1),"SIN DATO")</f>
        <v>SIN DATO</v>
      </c>
    </row>
    <row r="1640" spans="1:12" x14ac:dyDescent="0.25">
      <c r="A1640" t="s">
        <v>3170</v>
      </c>
      <c r="B1640">
        <v>56</v>
      </c>
      <c r="C1640">
        <v>2</v>
      </c>
      <c r="D1640">
        <v>0</v>
      </c>
      <c r="E1640">
        <v>1</v>
      </c>
      <c r="F1640">
        <v>0</v>
      </c>
      <c r="G1640">
        <v>120</v>
      </c>
      <c r="H1640">
        <v>214</v>
      </c>
      <c r="I1640">
        <v>144</v>
      </c>
      <c r="J1640" s="19">
        <f t="shared" si="51"/>
        <v>2.7700653829686339</v>
      </c>
      <c r="K1640" s="19">
        <f t="shared" si="52"/>
        <v>3</v>
      </c>
      <c r="L1640" s="14" t="str">
        <f>IFERROR(VLOOKUP($K$4:$K$772,TABLAREF!$A$1:$C$4,3,1),"SIN DATO")</f>
        <v>SIN DATO</v>
      </c>
    </row>
    <row r="1641" spans="1:12" x14ac:dyDescent="0.25">
      <c r="A1641" t="s">
        <v>3171</v>
      </c>
      <c r="B1641">
        <v>65</v>
      </c>
      <c r="C1641">
        <v>1</v>
      </c>
      <c r="D1641">
        <v>0</v>
      </c>
      <c r="E1641">
        <v>1</v>
      </c>
      <c r="F1641">
        <v>0</v>
      </c>
      <c r="G1641">
        <v>160</v>
      </c>
      <c r="J1641" s="19" t="e">
        <f t="shared" si="51"/>
        <v>#DIV/0!</v>
      </c>
      <c r="K1641" s="19" t="e">
        <f t="shared" si="52"/>
        <v>#DIV/0!</v>
      </c>
      <c r="L1641" s="14" t="str">
        <f>IFERROR(VLOOKUP($K$4:$K$772,TABLAREF!$A$1:$C$4,3,1),"SIN DATO")</f>
        <v>SIN DATO</v>
      </c>
    </row>
    <row r="1642" spans="1:12" x14ac:dyDescent="0.25">
      <c r="A1642" t="s">
        <v>3172</v>
      </c>
      <c r="B1642">
        <v>43</v>
      </c>
      <c r="C1642">
        <v>2</v>
      </c>
      <c r="D1642">
        <v>0</v>
      </c>
      <c r="E1642">
        <v>1</v>
      </c>
      <c r="F1642">
        <v>0</v>
      </c>
      <c r="G1642">
        <v>120</v>
      </c>
      <c r="H1642">
        <v>184</v>
      </c>
      <c r="I1642">
        <v>51</v>
      </c>
      <c r="J1642" s="19">
        <f t="shared" si="51"/>
        <v>5.0032075388748094</v>
      </c>
      <c r="K1642" s="19">
        <f t="shared" si="52"/>
        <v>5</v>
      </c>
      <c r="L1642" s="14" t="str">
        <f>IFERROR(VLOOKUP($K$4:$K$772,TABLAREF!$A$1:$C$4,3,1),"SIN DATO")</f>
        <v>SIN DATO</v>
      </c>
    </row>
    <row r="1643" spans="1:12" x14ac:dyDescent="0.25">
      <c r="A1643" t="s">
        <v>3173</v>
      </c>
      <c r="B1643">
        <v>59</v>
      </c>
      <c r="C1643">
        <v>2</v>
      </c>
      <c r="D1643">
        <v>0</v>
      </c>
      <c r="E1643">
        <v>1</v>
      </c>
      <c r="F1643">
        <v>0</v>
      </c>
      <c r="G1643">
        <v>120</v>
      </c>
      <c r="H1643">
        <v>232</v>
      </c>
      <c r="I1643">
        <v>38</v>
      </c>
      <c r="J1643" s="19">
        <f t="shared" si="51"/>
        <v>21.917576527163373</v>
      </c>
      <c r="K1643" s="19">
        <f t="shared" si="52"/>
        <v>22</v>
      </c>
      <c r="L1643" s="14" t="str">
        <f>IFERROR(VLOOKUP($K$4:$K$772,TABLAREF!$A$1:$C$4,3,1),"SIN DATO")</f>
        <v>SIN DATO</v>
      </c>
    </row>
    <row r="1644" spans="1:12" x14ac:dyDescent="0.25">
      <c r="A1644" t="s">
        <v>3174</v>
      </c>
      <c r="B1644">
        <v>81</v>
      </c>
      <c r="C1644">
        <v>2</v>
      </c>
      <c r="D1644">
        <v>0</v>
      </c>
      <c r="E1644">
        <v>1</v>
      </c>
      <c r="F1644">
        <v>0</v>
      </c>
      <c r="G1644">
        <v>110</v>
      </c>
      <c r="H1644">
        <v>257</v>
      </c>
      <c r="I1644">
        <v>36</v>
      </c>
      <c r="J1644" s="19">
        <f t="shared" si="51"/>
        <v>51.13141530172922</v>
      </c>
      <c r="K1644" s="19">
        <f t="shared" si="52"/>
        <v>51</v>
      </c>
      <c r="L1644" s="14" t="str">
        <f>IFERROR(VLOOKUP($K$4:$K$772,TABLAREF!$A$1:$C$4,3,1),"SIN DATO")</f>
        <v>SIN DATO</v>
      </c>
    </row>
    <row r="1645" spans="1:12" x14ac:dyDescent="0.25">
      <c r="A1645" t="s">
        <v>3175</v>
      </c>
      <c r="B1645">
        <v>84</v>
      </c>
      <c r="C1645">
        <v>2</v>
      </c>
      <c r="D1645">
        <v>0</v>
      </c>
      <c r="E1645">
        <v>1</v>
      </c>
      <c r="F1645">
        <v>0</v>
      </c>
      <c r="G1645">
        <v>120</v>
      </c>
      <c r="H1645">
        <v>206</v>
      </c>
      <c r="I1645">
        <v>53</v>
      </c>
      <c r="J1645" s="19">
        <f t="shared" si="51"/>
        <v>43.206624073530541</v>
      </c>
      <c r="K1645" s="19">
        <f t="shared" si="52"/>
        <v>43</v>
      </c>
      <c r="L1645" s="14" t="str">
        <f>IFERROR(VLOOKUP($K$4:$K$772,TABLAREF!$A$1:$C$4,3,1),"SIN DATO")</f>
        <v>SIN DATO</v>
      </c>
    </row>
    <row r="1646" spans="1:12" x14ac:dyDescent="0.25">
      <c r="A1646" t="s">
        <v>3176</v>
      </c>
      <c r="B1646">
        <v>62</v>
      </c>
      <c r="C1646">
        <v>1</v>
      </c>
      <c r="D1646">
        <v>0</v>
      </c>
      <c r="E1646">
        <v>1</v>
      </c>
      <c r="F1646">
        <v>0</v>
      </c>
      <c r="G1646">
        <v>160</v>
      </c>
      <c r="H1646">
        <v>162</v>
      </c>
      <c r="I1646">
        <v>39</v>
      </c>
      <c r="J1646" s="19">
        <f t="shared" si="51"/>
        <v>21.566155370317077</v>
      </c>
      <c r="K1646" s="19">
        <f t="shared" si="52"/>
        <v>22</v>
      </c>
      <c r="L1646" s="14" t="str">
        <f>IFERROR(VLOOKUP($K$4:$K$772,TABLAREF!$A$1:$C$4,3,1),"SIN DATO")</f>
        <v>SIN DATO</v>
      </c>
    </row>
    <row r="1647" spans="1:12" x14ac:dyDescent="0.25">
      <c r="A1647" t="s">
        <v>3177</v>
      </c>
      <c r="B1647">
        <v>54</v>
      </c>
      <c r="C1647">
        <v>1</v>
      </c>
      <c r="D1647">
        <v>0</v>
      </c>
      <c r="E1647">
        <v>1</v>
      </c>
      <c r="F1647">
        <v>0</v>
      </c>
      <c r="G1647">
        <v>120</v>
      </c>
      <c r="J1647" s="19" t="e">
        <f t="shared" si="51"/>
        <v>#DIV/0!</v>
      </c>
      <c r="K1647" s="19" t="e">
        <f t="shared" si="52"/>
        <v>#DIV/0!</v>
      </c>
      <c r="L1647" s="14" t="str">
        <f>IFERROR(VLOOKUP($K$4:$K$772,TABLAREF!$A$1:$C$4,3,1),"SIN DATO")</f>
        <v>SIN DATO</v>
      </c>
    </row>
    <row r="1648" spans="1:12" x14ac:dyDescent="0.25">
      <c r="A1648" t="s">
        <v>3178</v>
      </c>
      <c r="B1648">
        <v>55</v>
      </c>
      <c r="C1648">
        <v>1</v>
      </c>
      <c r="D1648">
        <v>0</v>
      </c>
      <c r="E1648">
        <v>1</v>
      </c>
      <c r="F1648">
        <v>0</v>
      </c>
      <c r="G1648">
        <v>140</v>
      </c>
      <c r="H1648">
        <v>277</v>
      </c>
      <c r="I1648">
        <v>33</v>
      </c>
      <c r="J1648" s="19">
        <f t="shared" si="51"/>
        <v>27.754566955946114</v>
      </c>
      <c r="K1648" s="19">
        <f t="shared" si="52"/>
        <v>28</v>
      </c>
      <c r="L1648" s="14" t="str">
        <f>IFERROR(VLOOKUP($K$4:$K$772,TABLAREF!$A$1:$C$4,3,1),"SIN DATO")</f>
        <v>SIN DATO</v>
      </c>
    </row>
    <row r="1649" spans="1:12" x14ac:dyDescent="0.25">
      <c r="A1649" t="s">
        <v>3179</v>
      </c>
      <c r="B1649">
        <v>52</v>
      </c>
      <c r="C1649">
        <v>1</v>
      </c>
      <c r="D1649">
        <v>0</v>
      </c>
      <c r="E1649">
        <v>1</v>
      </c>
      <c r="F1649">
        <v>0</v>
      </c>
      <c r="G1649">
        <v>160</v>
      </c>
      <c r="J1649" s="19" t="e">
        <f t="shared" si="51"/>
        <v>#DIV/0!</v>
      </c>
      <c r="K1649" s="19" t="e">
        <f t="shared" si="52"/>
        <v>#DIV/0!</v>
      </c>
      <c r="L1649" s="14" t="str">
        <f>IFERROR(VLOOKUP($K$4:$K$772,TABLAREF!$A$1:$C$4,3,1),"SIN DATO")</f>
        <v>SIN DATO</v>
      </c>
    </row>
    <row r="1650" spans="1:12" x14ac:dyDescent="0.25">
      <c r="A1650" t="s">
        <v>3180</v>
      </c>
      <c r="B1650">
        <v>59</v>
      </c>
      <c r="C1650">
        <v>2</v>
      </c>
      <c r="D1650">
        <v>0</v>
      </c>
      <c r="E1650">
        <v>1</v>
      </c>
      <c r="F1650">
        <v>0</v>
      </c>
      <c r="G1650">
        <v>110</v>
      </c>
      <c r="H1650">
        <v>172</v>
      </c>
      <c r="I1650">
        <v>40</v>
      </c>
      <c r="J1650" s="19">
        <f t="shared" si="51"/>
        <v>13.555338092800373</v>
      </c>
      <c r="K1650" s="19">
        <f t="shared" si="52"/>
        <v>14</v>
      </c>
      <c r="L1650" s="14" t="str">
        <f>IFERROR(VLOOKUP($K$4:$K$772,TABLAREF!$A$1:$C$4,3,1),"SIN DATO")</f>
        <v>SIN DATO</v>
      </c>
    </row>
    <row r="1651" spans="1:12" x14ac:dyDescent="0.25">
      <c r="A1651" t="s">
        <v>3181</v>
      </c>
      <c r="B1651">
        <v>58</v>
      </c>
      <c r="C1651">
        <v>2</v>
      </c>
      <c r="D1651">
        <v>0</v>
      </c>
      <c r="E1651">
        <v>1</v>
      </c>
      <c r="F1651">
        <v>0</v>
      </c>
      <c r="G1651">
        <v>130</v>
      </c>
      <c r="H1651">
        <v>159</v>
      </c>
      <c r="I1651">
        <v>46</v>
      </c>
      <c r="J1651" s="19">
        <f t="shared" si="51"/>
        <v>12.6988338535996</v>
      </c>
      <c r="K1651" s="19">
        <f t="shared" si="52"/>
        <v>13</v>
      </c>
      <c r="L1651" s="14" t="str">
        <f>IFERROR(VLOOKUP($K$4:$K$772,TABLAREF!$A$1:$C$4,3,1),"SIN DATO")</f>
        <v>SIN DATO</v>
      </c>
    </row>
    <row r="1652" spans="1:12" x14ac:dyDescent="0.25">
      <c r="A1652" t="s">
        <v>3182</v>
      </c>
      <c r="B1652">
        <v>74</v>
      </c>
      <c r="C1652">
        <v>2</v>
      </c>
      <c r="D1652">
        <v>0</v>
      </c>
      <c r="E1652">
        <v>1</v>
      </c>
      <c r="F1652">
        <v>0</v>
      </c>
      <c r="G1652">
        <v>120</v>
      </c>
      <c r="H1652">
        <v>120</v>
      </c>
      <c r="I1652">
        <v>34</v>
      </c>
      <c r="J1652" s="19">
        <f t="shared" si="51"/>
        <v>27.370199062708711</v>
      </c>
      <c r="K1652" s="19">
        <f t="shared" si="52"/>
        <v>27</v>
      </c>
      <c r="L1652" s="14" t="str">
        <f>IFERROR(VLOOKUP($K$4:$K$772,TABLAREF!$A$1:$C$4,3,1),"SIN DATO")</f>
        <v>SIN DATO</v>
      </c>
    </row>
    <row r="1653" spans="1:12" x14ac:dyDescent="0.25">
      <c r="A1653" t="s">
        <v>3183</v>
      </c>
      <c r="B1653">
        <v>71</v>
      </c>
      <c r="C1653">
        <v>2</v>
      </c>
      <c r="D1653">
        <v>0</v>
      </c>
      <c r="E1653">
        <v>1</v>
      </c>
      <c r="F1653">
        <v>0</v>
      </c>
      <c r="G1653">
        <v>130</v>
      </c>
      <c r="H1653">
        <v>196</v>
      </c>
      <c r="I1653">
        <v>55</v>
      </c>
      <c r="J1653" s="19">
        <f t="shared" si="51"/>
        <v>26.146002018770442</v>
      </c>
      <c r="K1653" s="19">
        <f t="shared" si="52"/>
        <v>26</v>
      </c>
      <c r="L1653" s="14" t="str">
        <f>IFERROR(VLOOKUP($K$4:$K$772,TABLAREF!$A$1:$C$4,3,1),"SIN DATO")</f>
        <v>SIN DATO</v>
      </c>
    </row>
    <row r="1654" spans="1:12" x14ac:dyDescent="0.25">
      <c r="A1654" t="s">
        <v>3184</v>
      </c>
      <c r="B1654">
        <v>51</v>
      </c>
      <c r="C1654">
        <v>2</v>
      </c>
      <c r="D1654">
        <v>0</v>
      </c>
      <c r="E1654">
        <v>1</v>
      </c>
      <c r="F1654">
        <v>0</v>
      </c>
      <c r="G1654">
        <v>130</v>
      </c>
      <c r="H1654">
        <v>140</v>
      </c>
      <c r="I1654">
        <v>38</v>
      </c>
      <c r="J1654" s="19">
        <f t="shared" si="51"/>
        <v>9.1590025178088901</v>
      </c>
      <c r="K1654" s="19">
        <f t="shared" si="52"/>
        <v>9</v>
      </c>
      <c r="L1654" s="14" t="str">
        <f>IFERROR(VLOOKUP($K$4:$K$772,TABLAREF!$A$1:$C$4,3,1),"SIN DATO")</f>
        <v>SIN DATO</v>
      </c>
    </row>
    <row r="1655" spans="1:12" x14ac:dyDescent="0.25">
      <c r="A1655" t="s">
        <v>3185</v>
      </c>
      <c r="B1655">
        <v>80</v>
      </c>
      <c r="C1655">
        <v>2</v>
      </c>
      <c r="D1655">
        <v>0</v>
      </c>
      <c r="E1655">
        <v>1</v>
      </c>
      <c r="F1655">
        <v>1</v>
      </c>
      <c r="G1655">
        <v>120</v>
      </c>
      <c r="H1655">
        <v>154</v>
      </c>
      <c r="I1655">
        <v>45</v>
      </c>
      <c r="J1655" s="19">
        <f t="shared" si="51"/>
        <v>54.291086425979444</v>
      </c>
      <c r="K1655" s="19">
        <f t="shared" si="52"/>
        <v>54</v>
      </c>
      <c r="L1655" s="14" t="str">
        <f>IFERROR(VLOOKUP($K$4:$K$772,TABLAREF!$A$1:$C$4,3,1),"SIN DATO")</f>
        <v>SIN DATO</v>
      </c>
    </row>
    <row r="1656" spans="1:12" x14ac:dyDescent="0.25">
      <c r="A1656" t="s">
        <v>3186</v>
      </c>
      <c r="B1656">
        <v>62</v>
      </c>
      <c r="C1656">
        <v>2</v>
      </c>
      <c r="D1656">
        <v>0</v>
      </c>
      <c r="E1656">
        <v>1</v>
      </c>
      <c r="F1656">
        <v>0</v>
      </c>
      <c r="J1656" s="19" t="e">
        <f t="shared" si="51"/>
        <v>#NUM!</v>
      </c>
      <c r="K1656" s="19" t="e">
        <f t="shared" si="52"/>
        <v>#NUM!</v>
      </c>
      <c r="L1656" s="14" t="str">
        <f>IFERROR(VLOOKUP($K$4:$K$772,TABLAREF!$A$1:$C$4,3,1),"SIN DATO")</f>
        <v>SIN DATO</v>
      </c>
    </row>
    <row r="1657" spans="1:12" x14ac:dyDescent="0.25">
      <c r="A1657" t="s">
        <v>3187</v>
      </c>
      <c r="B1657">
        <v>90</v>
      </c>
      <c r="C1657">
        <v>1</v>
      </c>
      <c r="D1657">
        <v>0</v>
      </c>
      <c r="E1657">
        <v>1</v>
      </c>
      <c r="F1657">
        <v>0</v>
      </c>
      <c r="G1657">
        <v>90</v>
      </c>
      <c r="H1657">
        <v>187</v>
      </c>
      <c r="I1657">
        <v>37</v>
      </c>
      <c r="J1657" s="19">
        <f t="shared" si="51"/>
        <v>26.542289928423124</v>
      </c>
      <c r="K1657" s="19">
        <f t="shared" si="52"/>
        <v>27</v>
      </c>
      <c r="L1657" s="14" t="str">
        <f>IFERROR(VLOOKUP($K$4:$K$772,TABLAREF!$A$1:$C$4,3,1),"SIN DATO")</f>
        <v>SIN DATO</v>
      </c>
    </row>
    <row r="1658" spans="1:12" x14ac:dyDescent="0.25">
      <c r="A1658" t="s">
        <v>3188</v>
      </c>
      <c r="B1658">
        <v>61</v>
      </c>
      <c r="C1658">
        <v>2</v>
      </c>
      <c r="D1658">
        <v>0</v>
      </c>
      <c r="E1658">
        <v>1</v>
      </c>
      <c r="F1658">
        <v>0</v>
      </c>
      <c r="G1658">
        <v>120</v>
      </c>
      <c r="H1658">
        <v>158</v>
      </c>
      <c r="I1658">
        <v>36</v>
      </c>
      <c r="J1658" s="19">
        <f t="shared" si="51"/>
        <v>17.486306451246548</v>
      </c>
      <c r="K1658" s="19">
        <f t="shared" si="52"/>
        <v>17</v>
      </c>
      <c r="L1658" s="14" t="str">
        <f>IFERROR(VLOOKUP($K$4:$K$772,TABLAREF!$A$1:$C$4,3,1),"SIN DATO")</f>
        <v>SIN DATO</v>
      </c>
    </row>
    <row r="1659" spans="1:12" x14ac:dyDescent="0.25">
      <c r="A1659" t="s">
        <v>3189</v>
      </c>
      <c r="B1659">
        <v>82</v>
      </c>
      <c r="C1659">
        <v>1</v>
      </c>
      <c r="D1659">
        <v>0</v>
      </c>
      <c r="E1659">
        <v>1</v>
      </c>
      <c r="F1659">
        <v>0</v>
      </c>
      <c r="G1659">
        <v>120</v>
      </c>
      <c r="H1659">
        <v>226</v>
      </c>
      <c r="I1659">
        <v>31</v>
      </c>
      <c r="J1659" s="19">
        <f t="shared" si="51"/>
        <v>39.343798167035082</v>
      </c>
      <c r="K1659" s="19">
        <f t="shared" si="52"/>
        <v>39</v>
      </c>
      <c r="L1659" s="14" t="str">
        <f>IFERROR(VLOOKUP($K$4:$K$772,TABLAREF!$A$1:$C$4,3,1),"SIN DATO")</f>
        <v>SIN DATO</v>
      </c>
    </row>
    <row r="1660" spans="1:12" x14ac:dyDescent="0.25">
      <c r="A1660" t="s">
        <v>3190</v>
      </c>
      <c r="B1660">
        <v>58</v>
      </c>
      <c r="C1660">
        <v>2</v>
      </c>
      <c r="D1660">
        <v>0</v>
      </c>
      <c r="E1660">
        <v>1</v>
      </c>
      <c r="F1660">
        <v>0</v>
      </c>
      <c r="G1660">
        <v>130</v>
      </c>
      <c r="H1660">
        <v>220</v>
      </c>
      <c r="I1660">
        <v>40</v>
      </c>
      <c r="J1660" s="19">
        <f t="shared" si="51"/>
        <v>20.855926802451773</v>
      </c>
      <c r="K1660" s="19">
        <f t="shared" si="52"/>
        <v>21</v>
      </c>
      <c r="L1660" s="14" t="str">
        <f>IFERROR(VLOOKUP($K$4:$K$772,TABLAREF!$A$1:$C$4,3,1),"SIN DATO")</f>
        <v>SIN DATO</v>
      </c>
    </row>
    <row r="1661" spans="1:12" x14ac:dyDescent="0.25">
      <c r="A1661" t="s">
        <v>3191</v>
      </c>
      <c r="B1661">
        <v>65</v>
      </c>
      <c r="C1661">
        <v>2</v>
      </c>
      <c r="D1661">
        <v>0</v>
      </c>
      <c r="E1661">
        <v>1</v>
      </c>
      <c r="F1661">
        <v>0</v>
      </c>
      <c r="G1661">
        <v>130</v>
      </c>
      <c r="H1661">
        <v>160</v>
      </c>
      <c r="I1661">
        <v>39</v>
      </c>
      <c r="J1661" s="19">
        <f t="shared" si="51"/>
        <v>22.208303977130349</v>
      </c>
      <c r="K1661" s="19">
        <f t="shared" si="52"/>
        <v>22</v>
      </c>
      <c r="L1661" s="14" t="str">
        <f>IFERROR(VLOOKUP($K$4:$K$772,TABLAREF!$A$1:$C$4,3,1),"SIN DATO")</f>
        <v>SIN DATO</v>
      </c>
    </row>
    <row r="1662" spans="1:12" x14ac:dyDescent="0.25">
      <c r="A1662" t="s">
        <v>3192</v>
      </c>
      <c r="B1662">
        <v>73</v>
      </c>
      <c r="C1662">
        <v>2</v>
      </c>
      <c r="D1662">
        <v>0</v>
      </c>
      <c r="E1662">
        <v>1</v>
      </c>
      <c r="F1662">
        <v>0</v>
      </c>
      <c r="G1662">
        <v>130</v>
      </c>
      <c r="H1662">
        <v>209</v>
      </c>
      <c r="I1662">
        <v>27</v>
      </c>
      <c r="J1662" s="19">
        <f t="shared" si="51"/>
        <v>47.393740488541326</v>
      </c>
      <c r="K1662" s="19">
        <f t="shared" si="52"/>
        <v>47</v>
      </c>
      <c r="L1662" s="14" t="str">
        <f>IFERROR(VLOOKUP($K$4:$K$772,TABLAREF!$A$1:$C$4,3,1),"SIN DATO")</f>
        <v>SIN DATO</v>
      </c>
    </row>
    <row r="1663" spans="1:12" x14ac:dyDescent="0.25">
      <c r="A1663" t="s">
        <v>3193</v>
      </c>
      <c r="B1663">
        <v>53</v>
      </c>
      <c r="C1663">
        <v>2</v>
      </c>
      <c r="D1663">
        <v>0</v>
      </c>
      <c r="E1663">
        <v>1</v>
      </c>
      <c r="F1663">
        <v>0</v>
      </c>
      <c r="G1663">
        <v>130</v>
      </c>
      <c r="J1663" s="19" t="e">
        <f t="shared" si="51"/>
        <v>#DIV/0!</v>
      </c>
      <c r="K1663" s="19" t="e">
        <f t="shared" si="52"/>
        <v>#DIV/0!</v>
      </c>
      <c r="L1663" s="14" t="str">
        <f>IFERROR(VLOOKUP($K$4:$K$772,TABLAREF!$A$1:$C$4,3,1),"SIN DATO")</f>
        <v>SIN DATO</v>
      </c>
    </row>
    <row r="1664" spans="1:12" x14ac:dyDescent="0.25">
      <c r="A1664" t="s">
        <v>3194</v>
      </c>
      <c r="B1664">
        <v>44</v>
      </c>
      <c r="C1664">
        <v>2</v>
      </c>
      <c r="D1664">
        <v>0</v>
      </c>
      <c r="E1664">
        <v>1</v>
      </c>
      <c r="F1664">
        <v>0</v>
      </c>
      <c r="G1664">
        <v>100</v>
      </c>
      <c r="H1664">
        <v>176</v>
      </c>
      <c r="I1664">
        <v>35</v>
      </c>
      <c r="J1664" s="19">
        <f t="shared" si="51"/>
        <v>6.1082218914298103</v>
      </c>
      <c r="K1664" s="19">
        <f t="shared" si="52"/>
        <v>6</v>
      </c>
      <c r="L1664" s="14" t="str">
        <f>IFERROR(VLOOKUP($K$4:$K$772,TABLAREF!$A$1:$C$4,3,1),"SIN DATO")</f>
        <v>SIN DATO</v>
      </c>
    </row>
    <row r="1665" spans="1:12" x14ac:dyDescent="0.25">
      <c r="A1665" t="s">
        <v>3195</v>
      </c>
      <c r="B1665">
        <v>58</v>
      </c>
      <c r="C1665">
        <v>1</v>
      </c>
      <c r="D1665">
        <v>0</v>
      </c>
      <c r="E1665">
        <v>1</v>
      </c>
      <c r="F1665">
        <v>0</v>
      </c>
      <c r="G1665">
        <v>130</v>
      </c>
      <c r="H1665">
        <v>148</v>
      </c>
      <c r="I1665">
        <v>37</v>
      </c>
      <c r="J1665" s="19">
        <f t="shared" si="51"/>
        <v>13.633848012257898</v>
      </c>
      <c r="K1665" s="19">
        <f t="shared" si="52"/>
        <v>14</v>
      </c>
      <c r="L1665" s="14" t="str">
        <f>IFERROR(VLOOKUP($K$4:$K$772,TABLAREF!$A$1:$C$4,3,1),"SIN DATO")</f>
        <v>SIN DATO</v>
      </c>
    </row>
    <row r="1666" spans="1:12" x14ac:dyDescent="0.25">
      <c r="A1666" t="s">
        <v>3196</v>
      </c>
      <c r="B1666">
        <v>68</v>
      </c>
      <c r="C1666">
        <v>2</v>
      </c>
      <c r="D1666">
        <v>0</v>
      </c>
      <c r="E1666">
        <v>1</v>
      </c>
      <c r="F1666">
        <v>0</v>
      </c>
      <c r="G1666">
        <v>120</v>
      </c>
      <c r="H1666">
        <v>213</v>
      </c>
      <c r="I1666">
        <v>38</v>
      </c>
      <c r="J1666" s="19">
        <f t="shared" si="51"/>
        <v>30.417217526272445</v>
      </c>
      <c r="K1666" s="19">
        <f t="shared" si="52"/>
        <v>30</v>
      </c>
      <c r="L1666" s="14" t="str">
        <f>IFERROR(VLOOKUP($K$4:$K$772,TABLAREF!$A$1:$C$4,3,1),"SIN DATO")</f>
        <v>SIN DATO</v>
      </c>
    </row>
    <row r="1667" spans="1:12" x14ac:dyDescent="0.25">
      <c r="A1667" t="s">
        <v>3197</v>
      </c>
      <c r="B1667">
        <v>57</v>
      </c>
      <c r="C1667">
        <v>1</v>
      </c>
      <c r="D1667">
        <v>0</v>
      </c>
      <c r="E1667">
        <v>1</v>
      </c>
      <c r="F1667">
        <v>0</v>
      </c>
      <c r="G1667">
        <v>120</v>
      </c>
      <c r="H1667">
        <v>194</v>
      </c>
      <c r="I1667">
        <v>40</v>
      </c>
      <c r="J1667" s="19">
        <f t="shared" si="51"/>
        <v>14.517398761277267</v>
      </c>
      <c r="K1667" s="19">
        <f t="shared" si="52"/>
        <v>15</v>
      </c>
      <c r="L1667" s="14" t="str">
        <f>IFERROR(VLOOKUP($K$4:$K$772,TABLAREF!$A$1:$C$4,3,1),"SIN DATO")</f>
        <v>SIN DATO</v>
      </c>
    </row>
    <row r="1668" spans="1:12" x14ac:dyDescent="0.25">
      <c r="A1668" t="s">
        <v>3198</v>
      </c>
      <c r="B1668">
        <v>53</v>
      </c>
      <c r="C1668">
        <v>2</v>
      </c>
      <c r="D1668">
        <v>0</v>
      </c>
      <c r="E1668">
        <v>1</v>
      </c>
      <c r="F1668">
        <v>0</v>
      </c>
      <c r="G1668">
        <v>140</v>
      </c>
      <c r="J1668" s="19" t="e">
        <f t="shared" si="51"/>
        <v>#DIV/0!</v>
      </c>
      <c r="K1668" s="19" t="e">
        <f t="shared" si="52"/>
        <v>#DIV/0!</v>
      </c>
      <c r="L1668" s="14" t="str">
        <f>IFERROR(VLOOKUP($K$4:$K$772,TABLAREF!$A$1:$C$4,3,1),"SIN DATO")</f>
        <v>SIN DATO</v>
      </c>
    </row>
    <row r="1669" spans="1:12" x14ac:dyDescent="0.25">
      <c r="A1669" t="s">
        <v>3199</v>
      </c>
      <c r="B1669">
        <v>52</v>
      </c>
      <c r="C1669">
        <v>2</v>
      </c>
      <c r="D1669">
        <v>0</v>
      </c>
      <c r="E1669">
        <v>1</v>
      </c>
      <c r="F1669">
        <v>0</v>
      </c>
      <c r="G1669">
        <v>120</v>
      </c>
      <c r="H1669">
        <v>221</v>
      </c>
      <c r="I1669">
        <v>40</v>
      </c>
      <c r="J1669" s="19">
        <f t="shared" ref="J1669:J1732" si="53">100*(1-EXP(-EXP((LN(10)-(15.5305+(28.4441*(1-C1669))+(-1.4792*LN(B1669))+(0*LN(B1669)*LN(B1669))+(-14.4588*LN(B1669)*(1-C1669))+(1.8515*LN(B1669)*LN(B1669)*(1-C1669))+(-0.9119*LN(G1669))+(-0.2767*D1669)+(-0.7181*LN((H1669* 0.02586)/ (I1669* 0.02586)))+(-0.1759*E1669)+(-0.1999*E1669*(1-C1669))+(-0.5865*F1669)+(0*F1669*C1669)))/(EXP(0.9145)*EXP(-0.2784*(15.5305+(28.4441*(1-C1669))+(-1.4792*LN(B1669))+(0*LN(B1669)*LN(B1669))+(-14.4588*LN(B1669)*(1-C1669))+(1.8515*LN(B1669)*LN(B1669)*(1-C1669))+(-0.9119*LN(G1669))+(-0.2767*D1669)+(-0.7181*LN((H1669* 0.02586)/ (I1669* 0.02586)))+(-0.1759*E1669)+(-0.1999*E1669*(1-C1669))+(-0.5865*F1669)+(0*F1669*C1669)))))))</f>
        <v>14.021817565178951</v>
      </c>
      <c r="K1669" s="19">
        <f t="shared" ref="K1669:K1732" si="54">ROUND(J1669,0)</f>
        <v>14</v>
      </c>
      <c r="L1669" s="14" t="str">
        <f>IFERROR(VLOOKUP($K$4:$K$772,TABLAREF!$A$1:$C$4,3,1),"SIN DATO")</f>
        <v>SIN DATO</v>
      </c>
    </row>
    <row r="1670" spans="1:12" x14ac:dyDescent="0.25">
      <c r="A1670" t="s">
        <v>3200</v>
      </c>
      <c r="B1670">
        <v>62</v>
      </c>
      <c r="C1670">
        <v>1</v>
      </c>
      <c r="D1670">
        <v>0</v>
      </c>
      <c r="E1670">
        <v>1</v>
      </c>
      <c r="F1670">
        <v>0</v>
      </c>
      <c r="G1670">
        <v>120</v>
      </c>
      <c r="H1670">
        <v>173</v>
      </c>
      <c r="I1670">
        <v>35</v>
      </c>
      <c r="J1670" s="19">
        <f t="shared" si="53"/>
        <v>17.855633564633912</v>
      </c>
      <c r="K1670" s="19">
        <f t="shared" si="54"/>
        <v>18</v>
      </c>
      <c r="L1670" s="14" t="str">
        <f>IFERROR(VLOOKUP($K$4:$K$772,TABLAREF!$A$1:$C$4,3,1),"SIN DATO")</f>
        <v>SIN DATO</v>
      </c>
    </row>
    <row r="1671" spans="1:12" x14ac:dyDescent="0.25">
      <c r="A1671" t="s">
        <v>3201</v>
      </c>
      <c r="B1671">
        <v>48</v>
      </c>
      <c r="C1671">
        <v>2</v>
      </c>
      <c r="D1671">
        <v>0</v>
      </c>
      <c r="E1671">
        <v>1</v>
      </c>
      <c r="F1671">
        <v>0</v>
      </c>
      <c r="G1671">
        <v>120</v>
      </c>
      <c r="H1671">
        <v>178</v>
      </c>
      <c r="I1671">
        <v>52</v>
      </c>
      <c r="J1671" s="19">
        <f t="shared" si="53"/>
        <v>6.0334540984624985</v>
      </c>
      <c r="K1671" s="19">
        <f t="shared" si="54"/>
        <v>6</v>
      </c>
      <c r="L1671" s="14" t="str">
        <f>IFERROR(VLOOKUP($K$4:$K$772,TABLAREF!$A$1:$C$4,3,1),"SIN DATO")</f>
        <v>SIN DATO</v>
      </c>
    </row>
    <row r="1672" spans="1:12" x14ac:dyDescent="0.25">
      <c r="A1672" t="s">
        <v>3202</v>
      </c>
      <c r="B1672">
        <v>66</v>
      </c>
      <c r="C1672">
        <v>2</v>
      </c>
      <c r="D1672">
        <v>0</v>
      </c>
      <c r="E1672">
        <v>1</v>
      </c>
      <c r="F1672">
        <v>0</v>
      </c>
      <c r="G1672">
        <v>140</v>
      </c>
      <c r="J1672" s="19" t="e">
        <f t="shared" si="53"/>
        <v>#DIV/0!</v>
      </c>
      <c r="K1672" s="19" t="e">
        <f t="shared" si="54"/>
        <v>#DIV/0!</v>
      </c>
      <c r="L1672" s="14" t="str">
        <f>IFERROR(VLOOKUP($K$4:$K$772,TABLAREF!$A$1:$C$4,3,1),"SIN DATO")</f>
        <v>SIN DATO</v>
      </c>
    </row>
    <row r="1673" spans="1:12" x14ac:dyDescent="0.25">
      <c r="A1673" t="s">
        <v>3203</v>
      </c>
      <c r="B1673">
        <v>44</v>
      </c>
      <c r="C1673">
        <v>2</v>
      </c>
      <c r="D1673">
        <v>0</v>
      </c>
      <c r="E1673">
        <v>1</v>
      </c>
      <c r="F1673">
        <v>0</v>
      </c>
      <c r="G1673">
        <v>120</v>
      </c>
      <c r="H1673">
        <v>173</v>
      </c>
      <c r="I1673">
        <v>39</v>
      </c>
      <c r="J1673" s="19">
        <f t="shared" si="53"/>
        <v>7.1192420199120203</v>
      </c>
      <c r="K1673" s="19">
        <f t="shared" si="54"/>
        <v>7</v>
      </c>
      <c r="L1673" s="14" t="str">
        <f>IFERROR(VLOOKUP($K$4:$K$772,TABLAREF!$A$1:$C$4,3,1),"SIN DATO")</f>
        <v>SIN DATO</v>
      </c>
    </row>
    <row r="1674" spans="1:12" x14ac:dyDescent="0.25">
      <c r="A1674" t="s">
        <v>3204</v>
      </c>
      <c r="B1674">
        <v>56</v>
      </c>
      <c r="C1674">
        <v>2</v>
      </c>
      <c r="D1674">
        <v>0</v>
      </c>
      <c r="E1674">
        <v>1</v>
      </c>
      <c r="F1674">
        <v>0</v>
      </c>
      <c r="G1674">
        <v>120</v>
      </c>
      <c r="J1674" s="19" t="e">
        <f t="shared" si="53"/>
        <v>#DIV/0!</v>
      </c>
      <c r="K1674" s="19" t="e">
        <f t="shared" si="54"/>
        <v>#DIV/0!</v>
      </c>
      <c r="L1674" s="14" t="str">
        <f>IFERROR(VLOOKUP($K$4:$K$772,TABLAREF!$A$1:$C$4,3,1),"SIN DATO")</f>
        <v>SIN DATO</v>
      </c>
    </row>
    <row r="1675" spans="1:12" x14ac:dyDescent="0.25">
      <c r="A1675" t="s">
        <v>3205</v>
      </c>
      <c r="B1675">
        <v>62</v>
      </c>
      <c r="C1675">
        <v>2</v>
      </c>
      <c r="D1675">
        <v>0</v>
      </c>
      <c r="E1675">
        <v>1</v>
      </c>
      <c r="F1675">
        <v>0</v>
      </c>
      <c r="G1675">
        <v>120</v>
      </c>
      <c r="H1675">
        <v>156</v>
      </c>
      <c r="I1675">
        <v>39</v>
      </c>
      <c r="J1675" s="19">
        <f t="shared" si="53"/>
        <v>16.743737223438536</v>
      </c>
      <c r="K1675" s="19">
        <f t="shared" si="54"/>
        <v>17</v>
      </c>
      <c r="L1675" s="14" t="str">
        <f>IFERROR(VLOOKUP($K$4:$K$772,TABLAREF!$A$1:$C$4,3,1),"SIN DATO")</f>
        <v>SIN DATO</v>
      </c>
    </row>
    <row r="1676" spans="1:12" x14ac:dyDescent="0.25">
      <c r="A1676" t="s">
        <v>3206</v>
      </c>
      <c r="B1676">
        <v>57</v>
      </c>
      <c r="C1676">
        <v>2</v>
      </c>
      <c r="D1676">
        <v>0</v>
      </c>
      <c r="E1676">
        <v>1</v>
      </c>
      <c r="F1676">
        <v>0</v>
      </c>
      <c r="G1676">
        <v>130</v>
      </c>
      <c r="J1676" s="19" t="e">
        <f t="shared" si="53"/>
        <v>#DIV/0!</v>
      </c>
      <c r="K1676" s="19" t="e">
        <f t="shared" si="54"/>
        <v>#DIV/0!</v>
      </c>
      <c r="L1676" s="14" t="str">
        <f>IFERROR(VLOOKUP($K$4:$K$772,TABLAREF!$A$1:$C$4,3,1),"SIN DATO")</f>
        <v>SIN DATO</v>
      </c>
    </row>
    <row r="1677" spans="1:12" x14ac:dyDescent="0.25">
      <c r="A1677" t="s">
        <v>3207</v>
      </c>
      <c r="B1677">
        <v>68</v>
      </c>
      <c r="C1677">
        <v>1</v>
      </c>
      <c r="D1677">
        <v>0</v>
      </c>
      <c r="E1677">
        <v>1</v>
      </c>
      <c r="F1677">
        <v>0</v>
      </c>
      <c r="G1677">
        <v>130</v>
      </c>
      <c r="H1677">
        <v>180</v>
      </c>
      <c r="I1677">
        <v>51</v>
      </c>
      <c r="J1677" s="19">
        <f t="shared" si="53"/>
        <v>17.039912904493825</v>
      </c>
      <c r="K1677" s="19">
        <f t="shared" si="54"/>
        <v>17</v>
      </c>
      <c r="L1677" s="14" t="str">
        <f>IFERROR(VLOOKUP($K$4:$K$772,TABLAREF!$A$1:$C$4,3,1),"SIN DATO")</f>
        <v>SIN DATO</v>
      </c>
    </row>
    <row r="1678" spans="1:12" x14ac:dyDescent="0.25">
      <c r="A1678" t="s">
        <v>3208</v>
      </c>
      <c r="B1678">
        <v>61</v>
      </c>
      <c r="C1678">
        <v>2</v>
      </c>
      <c r="D1678">
        <v>0</v>
      </c>
      <c r="E1678">
        <v>1</v>
      </c>
      <c r="F1678">
        <v>0</v>
      </c>
      <c r="G1678">
        <v>130</v>
      </c>
      <c r="H1678">
        <v>183</v>
      </c>
      <c r="I1678">
        <v>50</v>
      </c>
      <c r="J1678" s="19">
        <f t="shared" si="53"/>
        <v>16.065555952332765</v>
      </c>
      <c r="K1678" s="19">
        <f t="shared" si="54"/>
        <v>16</v>
      </c>
      <c r="L1678" s="14" t="str">
        <f>IFERROR(VLOOKUP($K$4:$K$772,TABLAREF!$A$1:$C$4,3,1),"SIN DATO")</f>
        <v>SIN DATO</v>
      </c>
    </row>
    <row r="1679" spans="1:12" x14ac:dyDescent="0.25">
      <c r="A1679" t="s">
        <v>3209</v>
      </c>
      <c r="B1679">
        <v>42</v>
      </c>
      <c r="C1679">
        <v>2</v>
      </c>
      <c r="D1679">
        <v>0</v>
      </c>
      <c r="E1679">
        <v>1</v>
      </c>
      <c r="F1679">
        <v>0</v>
      </c>
      <c r="J1679" s="19" t="e">
        <f t="shared" si="53"/>
        <v>#NUM!</v>
      </c>
      <c r="K1679" s="19" t="e">
        <f t="shared" si="54"/>
        <v>#NUM!</v>
      </c>
      <c r="L1679" s="14" t="str">
        <f>IFERROR(VLOOKUP($K$4:$K$772,TABLAREF!$A$1:$C$4,3,1),"SIN DATO")</f>
        <v>SIN DATO</v>
      </c>
    </row>
    <row r="1680" spans="1:12" x14ac:dyDescent="0.25">
      <c r="A1680" t="s">
        <v>3210</v>
      </c>
      <c r="B1680">
        <v>57</v>
      </c>
      <c r="C1680">
        <v>2</v>
      </c>
      <c r="D1680">
        <v>0</v>
      </c>
      <c r="E1680">
        <v>1</v>
      </c>
      <c r="F1680">
        <v>0</v>
      </c>
      <c r="J1680" s="19" t="e">
        <f t="shared" si="53"/>
        <v>#NUM!</v>
      </c>
      <c r="K1680" s="19" t="e">
        <f t="shared" si="54"/>
        <v>#NUM!</v>
      </c>
      <c r="L1680" s="14" t="str">
        <f>IFERROR(VLOOKUP($K$4:$K$772,TABLAREF!$A$1:$C$4,3,1),"SIN DATO")</f>
        <v>SIN DATO</v>
      </c>
    </row>
    <row r="1681" spans="1:12" x14ac:dyDescent="0.25">
      <c r="A1681" t="s">
        <v>3211</v>
      </c>
      <c r="B1681">
        <v>52</v>
      </c>
      <c r="C1681">
        <v>2</v>
      </c>
      <c r="D1681">
        <v>0</v>
      </c>
      <c r="E1681">
        <v>1</v>
      </c>
      <c r="F1681">
        <v>0</v>
      </c>
      <c r="G1681">
        <v>110</v>
      </c>
      <c r="H1681">
        <v>195</v>
      </c>
      <c r="I1681">
        <v>49</v>
      </c>
      <c r="J1681" s="19">
        <f t="shared" si="53"/>
        <v>8.104184012137484</v>
      </c>
      <c r="K1681" s="19">
        <f t="shared" si="54"/>
        <v>8</v>
      </c>
      <c r="L1681" s="14" t="str">
        <f>IFERROR(VLOOKUP($K$4:$K$772,TABLAREF!$A$1:$C$4,3,1),"SIN DATO")</f>
        <v>SIN DATO</v>
      </c>
    </row>
    <row r="1682" spans="1:12" x14ac:dyDescent="0.25">
      <c r="A1682" t="s">
        <v>3212</v>
      </c>
      <c r="B1682">
        <v>48</v>
      </c>
      <c r="C1682">
        <v>2</v>
      </c>
      <c r="D1682">
        <v>0</v>
      </c>
      <c r="E1682">
        <v>1</v>
      </c>
      <c r="F1682">
        <v>0</v>
      </c>
      <c r="G1682">
        <v>110</v>
      </c>
      <c r="H1682">
        <v>193</v>
      </c>
      <c r="I1682">
        <v>51</v>
      </c>
      <c r="J1682" s="19">
        <f t="shared" si="53"/>
        <v>5.9433330985648958</v>
      </c>
      <c r="K1682" s="19">
        <f t="shared" si="54"/>
        <v>6</v>
      </c>
      <c r="L1682" s="14" t="str">
        <f>IFERROR(VLOOKUP($K$4:$K$772,TABLAREF!$A$1:$C$4,3,1),"SIN DATO")</f>
        <v>SIN DATO</v>
      </c>
    </row>
    <row r="1683" spans="1:12" x14ac:dyDescent="0.25">
      <c r="A1683" t="s">
        <v>3213</v>
      </c>
      <c r="B1683">
        <v>66</v>
      </c>
      <c r="C1683">
        <v>2</v>
      </c>
      <c r="D1683">
        <v>0</v>
      </c>
      <c r="E1683">
        <v>1</v>
      </c>
      <c r="F1683">
        <v>0</v>
      </c>
      <c r="G1683">
        <v>120</v>
      </c>
      <c r="H1683">
        <v>235</v>
      </c>
      <c r="I1683">
        <v>69</v>
      </c>
      <c r="J1683" s="19">
        <f t="shared" si="53"/>
        <v>17.640901495634388</v>
      </c>
      <c r="K1683" s="19">
        <f t="shared" si="54"/>
        <v>18</v>
      </c>
      <c r="L1683" s="14" t="str">
        <f>IFERROR(VLOOKUP($K$4:$K$772,TABLAREF!$A$1:$C$4,3,1),"SIN DATO")</f>
        <v>SIN DATO</v>
      </c>
    </row>
    <row r="1684" spans="1:12" x14ac:dyDescent="0.25">
      <c r="A1684" t="s">
        <v>3214</v>
      </c>
      <c r="B1684">
        <v>57</v>
      </c>
      <c r="C1684">
        <v>2</v>
      </c>
      <c r="D1684">
        <v>0</v>
      </c>
      <c r="E1684">
        <v>1</v>
      </c>
      <c r="F1684">
        <v>0</v>
      </c>
      <c r="G1684">
        <v>120</v>
      </c>
      <c r="J1684" s="19" t="e">
        <f t="shared" si="53"/>
        <v>#DIV/0!</v>
      </c>
      <c r="K1684" s="19" t="e">
        <f t="shared" si="54"/>
        <v>#DIV/0!</v>
      </c>
      <c r="L1684" s="14" t="str">
        <f>IFERROR(VLOOKUP($K$4:$K$772,TABLAREF!$A$1:$C$4,3,1),"SIN DATO")</f>
        <v>SIN DATO</v>
      </c>
    </row>
    <row r="1685" spans="1:12" x14ac:dyDescent="0.25">
      <c r="A1685" t="s">
        <v>3215</v>
      </c>
      <c r="B1685">
        <v>68</v>
      </c>
      <c r="C1685">
        <v>2</v>
      </c>
      <c r="D1685">
        <v>0</v>
      </c>
      <c r="E1685">
        <v>1</v>
      </c>
      <c r="F1685">
        <v>0</v>
      </c>
      <c r="G1685">
        <v>140</v>
      </c>
      <c r="H1685">
        <v>112</v>
      </c>
      <c r="I1685">
        <v>34</v>
      </c>
      <c r="J1685" s="19">
        <f t="shared" si="53"/>
        <v>22.947700817516072</v>
      </c>
      <c r="K1685" s="19">
        <f t="shared" si="54"/>
        <v>23</v>
      </c>
      <c r="L1685" s="14" t="str">
        <f>IFERROR(VLOOKUP($K$4:$K$772,TABLAREF!$A$1:$C$4,3,1),"SIN DATO")</f>
        <v>SIN DATO</v>
      </c>
    </row>
    <row r="1686" spans="1:12" x14ac:dyDescent="0.25">
      <c r="A1686" t="s">
        <v>3216</v>
      </c>
      <c r="B1686">
        <v>60</v>
      </c>
      <c r="C1686">
        <v>1</v>
      </c>
      <c r="D1686">
        <v>0</v>
      </c>
      <c r="E1686">
        <v>1</v>
      </c>
      <c r="F1686">
        <v>0</v>
      </c>
      <c r="G1686">
        <v>140</v>
      </c>
      <c r="H1686">
        <v>225</v>
      </c>
      <c r="I1686">
        <v>60</v>
      </c>
      <c r="J1686" s="19">
        <f t="shared" si="53"/>
        <v>15.249107549345409</v>
      </c>
      <c r="K1686" s="19">
        <f t="shared" si="54"/>
        <v>15</v>
      </c>
      <c r="L1686" s="14" t="str">
        <f>IFERROR(VLOOKUP($K$4:$K$772,TABLAREF!$A$1:$C$4,3,1),"SIN DATO")</f>
        <v>SIN DATO</v>
      </c>
    </row>
    <row r="1687" spans="1:12" x14ac:dyDescent="0.25">
      <c r="A1687" t="s">
        <v>3217</v>
      </c>
      <c r="B1687">
        <v>75</v>
      </c>
      <c r="C1687">
        <v>2</v>
      </c>
      <c r="D1687">
        <v>0</v>
      </c>
      <c r="E1687">
        <v>1</v>
      </c>
      <c r="F1687">
        <v>0</v>
      </c>
      <c r="G1687">
        <v>110</v>
      </c>
      <c r="H1687">
        <v>193</v>
      </c>
      <c r="I1687">
        <v>39</v>
      </c>
      <c r="J1687" s="19">
        <f t="shared" si="53"/>
        <v>33.99146036323414</v>
      </c>
      <c r="K1687" s="19">
        <f t="shared" si="54"/>
        <v>34</v>
      </c>
      <c r="L1687" s="14" t="str">
        <f>IFERROR(VLOOKUP($K$4:$K$772,TABLAREF!$A$1:$C$4,3,1),"SIN DATO")</f>
        <v>SIN DATO</v>
      </c>
    </row>
    <row r="1688" spans="1:12" x14ac:dyDescent="0.25">
      <c r="A1688" t="s">
        <v>3218</v>
      </c>
      <c r="B1688">
        <v>40</v>
      </c>
      <c r="C1688">
        <v>1</v>
      </c>
      <c r="D1688">
        <v>0</v>
      </c>
      <c r="E1688">
        <v>1</v>
      </c>
      <c r="F1688">
        <v>0</v>
      </c>
      <c r="G1688">
        <v>110</v>
      </c>
      <c r="H1688">
        <v>189</v>
      </c>
      <c r="I1688">
        <v>76</v>
      </c>
      <c r="J1688" s="19">
        <f t="shared" si="53"/>
        <v>1.4456666328893197</v>
      </c>
      <c r="K1688" s="19">
        <f t="shared" si="54"/>
        <v>1</v>
      </c>
      <c r="L1688" s="14" t="str">
        <f>IFERROR(VLOOKUP($K$4:$K$772,TABLAREF!$A$1:$C$4,3,1),"SIN DATO")</f>
        <v>SIN DATO</v>
      </c>
    </row>
    <row r="1689" spans="1:12" x14ac:dyDescent="0.25">
      <c r="A1689" t="s">
        <v>3219</v>
      </c>
      <c r="B1689">
        <v>52</v>
      </c>
      <c r="C1689">
        <v>2</v>
      </c>
      <c r="D1689">
        <v>0</v>
      </c>
      <c r="E1689">
        <v>1</v>
      </c>
      <c r="F1689">
        <v>0</v>
      </c>
      <c r="G1689">
        <v>140</v>
      </c>
      <c r="H1689">
        <v>174</v>
      </c>
      <c r="I1689">
        <v>37</v>
      </c>
      <c r="J1689" s="19">
        <f t="shared" si="53"/>
        <v>14.581128150911882</v>
      </c>
      <c r="K1689" s="19">
        <f t="shared" si="54"/>
        <v>15</v>
      </c>
      <c r="L1689" s="14" t="str">
        <f>IFERROR(VLOOKUP($K$4:$K$772,TABLAREF!$A$1:$C$4,3,1),"SIN DATO")</f>
        <v>SIN DATO</v>
      </c>
    </row>
    <row r="1690" spans="1:12" x14ac:dyDescent="0.25">
      <c r="A1690" t="s">
        <v>3220</v>
      </c>
      <c r="B1690">
        <v>52</v>
      </c>
      <c r="C1690">
        <v>2</v>
      </c>
      <c r="D1690">
        <v>0</v>
      </c>
      <c r="E1690">
        <v>1</v>
      </c>
      <c r="F1690">
        <v>0</v>
      </c>
      <c r="G1690">
        <v>120</v>
      </c>
      <c r="J1690" s="19" t="e">
        <f t="shared" si="53"/>
        <v>#DIV/0!</v>
      </c>
      <c r="K1690" s="19" t="e">
        <f t="shared" si="54"/>
        <v>#DIV/0!</v>
      </c>
      <c r="L1690" s="14" t="str">
        <f>IFERROR(VLOOKUP($K$4:$K$772,TABLAREF!$A$1:$C$4,3,1),"SIN DATO")</f>
        <v>SIN DATO</v>
      </c>
    </row>
    <row r="1691" spans="1:12" x14ac:dyDescent="0.25">
      <c r="A1691" t="s">
        <v>3221</v>
      </c>
      <c r="B1691">
        <v>67</v>
      </c>
      <c r="C1691">
        <v>2</v>
      </c>
      <c r="D1691">
        <v>0</v>
      </c>
      <c r="E1691">
        <v>1</v>
      </c>
      <c r="F1691">
        <v>0</v>
      </c>
      <c r="G1691">
        <v>120</v>
      </c>
      <c r="H1691">
        <v>224</v>
      </c>
      <c r="I1691">
        <v>36</v>
      </c>
      <c r="J1691" s="19">
        <f t="shared" si="53"/>
        <v>31.601800125101008</v>
      </c>
      <c r="K1691" s="19">
        <f t="shared" si="54"/>
        <v>32</v>
      </c>
      <c r="L1691" s="14" t="str">
        <f>IFERROR(VLOOKUP($K$4:$K$772,TABLAREF!$A$1:$C$4,3,1),"SIN DATO")</f>
        <v>SIN DATO</v>
      </c>
    </row>
    <row r="1692" spans="1:12" x14ac:dyDescent="0.25">
      <c r="A1692" t="s">
        <v>3222</v>
      </c>
      <c r="B1692">
        <v>54</v>
      </c>
      <c r="C1692">
        <v>2</v>
      </c>
      <c r="D1692">
        <v>0</v>
      </c>
      <c r="E1692">
        <v>1</v>
      </c>
      <c r="F1692">
        <v>0</v>
      </c>
      <c r="G1692">
        <v>120</v>
      </c>
      <c r="H1692">
        <v>218</v>
      </c>
      <c r="I1692">
        <v>48</v>
      </c>
      <c r="J1692" s="19">
        <f t="shared" si="53"/>
        <v>12.400139765518414</v>
      </c>
      <c r="K1692" s="19">
        <f t="shared" si="54"/>
        <v>12</v>
      </c>
      <c r="L1692" s="14" t="str">
        <f>IFERROR(VLOOKUP($K$4:$K$772,TABLAREF!$A$1:$C$4,3,1),"SIN DATO")</f>
        <v>SIN DATO</v>
      </c>
    </row>
    <row r="1693" spans="1:12" x14ac:dyDescent="0.25">
      <c r="A1693" t="s">
        <v>3223</v>
      </c>
      <c r="B1693">
        <v>65</v>
      </c>
      <c r="C1693">
        <v>1</v>
      </c>
      <c r="D1693">
        <v>0</v>
      </c>
      <c r="E1693">
        <v>1</v>
      </c>
      <c r="F1693">
        <v>0</v>
      </c>
      <c r="G1693">
        <v>120</v>
      </c>
      <c r="H1693">
        <v>196</v>
      </c>
      <c r="I1693">
        <v>36</v>
      </c>
      <c r="J1693" s="19">
        <f t="shared" si="53"/>
        <v>21.618515753906365</v>
      </c>
      <c r="K1693" s="19">
        <f t="shared" si="54"/>
        <v>22</v>
      </c>
      <c r="L1693" s="14" t="str">
        <f>IFERROR(VLOOKUP($K$4:$K$772,TABLAREF!$A$1:$C$4,3,1),"SIN DATO")</f>
        <v>SIN DATO</v>
      </c>
    </row>
    <row r="1694" spans="1:12" x14ac:dyDescent="0.25">
      <c r="A1694" t="s">
        <v>3224</v>
      </c>
      <c r="B1694">
        <v>59</v>
      </c>
      <c r="C1694">
        <v>1</v>
      </c>
      <c r="D1694">
        <v>0</v>
      </c>
      <c r="E1694">
        <v>1</v>
      </c>
      <c r="F1694">
        <v>0</v>
      </c>
      <c r="G1694">
        <v>120</v>
      </c>
      <c r="H1694">
        <v>201</v>
      </c>
      <c r="I1694">
        <v>46</v>
      </c>
      <c r="J1694" s="19">
        <f t="shared" si="53"/>
        <v>13.980777358029195</v>
      </c>
      <c r="K1694" s="19">
        <f t="shared" si="54"/>
        <v>14</v>
      </c>
      <c r="L1694" s="14" t="str">
        <f>IFERROR(VLOOKUP($K$4:$K$772,TABLAREF!$A$1:$C$4,3,1),"SIN DATO")</f>
        <v>SIN DATO</v>
      </c>
    </row>
    <row r="1695" spans="1:12" x14ac:dyDescent="0.25">
      <c r="A1695" t="s">
        <v>3225</v>
      </c>
      <c r="B1695">
        <v>91</v>
      </c>
      <c r="C1695">
        <v>2</v>
      </c>
      <c r="D1695">
        <v>0</v>
      </c>
      <c r="E1695">
        <v>1</v>
      </c>
      <c r="F1695">
        <v>0</v>
      </c>
      <c r="G1695">
        <v>120</v>
      </c>
      <c r="H1695">
        <v>229</v>
      </c>
      <c r="I1695">
        <v>37</v>
      </c>
      <c r="J1695" s="19">
        <f t="shared" si="53"/>
        <v>62.980728231406459</v>
      </c>
      <c r="K1695" s="19">
        <f t="shared" si="54"/>
        <v>63</v>
      </c>
      <c r="L1695" s="14" t="str">
        <f>IFERROR(VLOOKUP($K$4:$K$772,TABLAREF!$A$1:$C$4,3,1),"SIN DATO")</f>
        <v>SIN DATO</v>
      </c>
    </row>
    <row r="1696" spans="1:12" x14ac:dyDescent="0.25">
      <c r="A1696" t="s">
        <v>3226</v>
      </c>
      <c r="B1696">
        <v>62</v>
      </c>
      <c r="C1696">
        <v>1</v>
      </c>
      <c r="D1696">
        <v>0</v>
      </c>
      <c r="E1696">
        <v>1</v>
      </c>
      <c r="F1696">
        <v>0</v>
      </c>
      <c r="G1696">
        <v>120</v>
      </c>
      <c r="H1696">
        <v>179</v>
      </c>
      <c r="I1696">
        <v>39</v>
      </c>
      <c r="J1696" s="19">
        <f t="shared" si="53"/>
        <v>16.520374127900851</v>
      </c>
      <c r="K1696" s="19">
        <f t="shared" si="54"/>
        <v>17</v>
      </c>
      <c r="L1696" s="14" t="str">
        <f>IFERROR(VLOOKUP($K$4:$K$772,TABLAREF!$A$1:$C$4,3,1),"SIN DATO")</f>
        <v>SIN DATO</v>
      </c>
    </row>
    <row r="1697" spans="1:12" x14ac:dyDescent="0.25">
      <c r="A1697" t="s">
        <v>3227</v>
      </c>
      <c r="B1697">
        <v>60</v>
      </c>
      <c r="C1697">
        <v>2</v>
      </c>
      <c r="D1697">
        <v>0</v>
      </c>
      <c r="E1697">
        <v>1</v>
      </c>
      <c r="F1697">
        <v>0</v>
      </c>
      <c r="G1697">
        <v>120</v>
      </c>
      <c r="H1697">
        <v>230</v>
      </c>
      <c r="I1697">
        <v>68</v>
      </c>
      <c r="J1697" s="19">
        <f t="shared" si="53"/>
        <v>12.352425032427639</v>
      </c>
      <c r="K1697" s="19">
        <f t="shared" si="54"/>
        <v>12</v>
      </c>
      <c r="L1697" s="14" t="str">
        <f>IFERROR(VLOOKUP($K$4:$K$772,TABLAREF!$A$1:$C$4,3,1),"SIN DATO")</f>
        <v>SIN DATO</v>
      </c>
    </row>
    <row r="1698" spans="1:12" x14ac:dyDescent="0.25">
      <c r="A1698" t="s">
        <v>3228</v>
      </c>
      <c r="B1698">
        <v>56</v>
      </c>
      <c r="C1698">
        <v>2</v>
      </c>
      <c r="D1698">
        <v>0</v>
      </c>
      <c r="E1698">
        <v>1</v>
      </c>
      <c r="F1698">
        <v>0</v>
      </c>
      <c r="G1698">
        <v>120</v>
      </c>
      <c r="H1698">
        <v>234</v>
      </c>
      <c r="I1698">
        <v>26</v>
      </c>
      <c r="J1698" s="19">
        <f t="shared" si="53"/>
        <v>27.10395888764149</v>
      </c>
      <c r="K1698" s="19">
        <f t="shared" si="54"/>
        <v>27</v>
      </c>
      <c r="L1698" s="14" t="str">
        <f>IFERROR(VLOOKUP($K$4:$K$772,TABLAREF!$A$1:$C$4,3,1),"SIN DATO")</f>
        <v>SIN DATO</v>
      </c>
    </row>
    <row r="1699" spans="1:12" x14ac:dyDescent="0.25">
      <c r="A1699" t="s">
        <v>3229</v>
      </c>
      <c r="B1699">
        <v>65</v>
      </c>
      <c r="C1699">
        <v>2</v>
      </c>
      <c r="D1699">
        <v>0</v>
      </c>
      <c r="E1699">
        <v>1</v>
      </c>
      <c r="F1699">
        <v>0</v>
      </c>
      <c r="G1699">
        <v>140</v>
      </c>
      <c r="J1699" s="19" t="e">
        <f t="shared" si="53"/>
        <v>#DIV/0!</v>
      </c>
      <c r="K1699" s="19" t="e">
        <f t="shared" si="54"/>
        <v>#DIV/0!</v>
      </c>
      <c r="L1699" s="14" t="str">
        <f>IFERROR(VLOOKUP($K$4:$K$772,TABLAREF!$A$1:$C$4,3,1),"SIN DATO")</f>
        <v>SIN DATO</v>
      </c>
    </row>
    <row r="1700" spans="1:12" x14ac:dyDescent="0.25">
      <c r="A1700" t="s">
        <v>3230</v>
      </c>
      <c r="B1700">
        <v>70</v>
      </c>
      <c r="C1700">
        <v>2</v>
      </c>
      <c r="D1700">
        <v>0</v>
      </c>
      <c r="E1700">
        <v>1</v>
      </c>
      <c r="F1700">
        <v>0</v>
      </c>
      <c r="G1700">
        <v>120</v>
      </c>
      <c r="H1700">
        <v>201</v>
      </c>
      <c r="I1700">
        <v>62</v>
      </c>
      <c r="J1700" s="19">
        <f t="shared" si="53"/>
        <v>20.844519812529683</v>
      </c>
      <c r="K1700" s="19">
        <f t="shared" si="54"/>
        <v>21</v>
      </c>
      <c r="L1700" s="14" t="str">
        <f>IFERROR(VLOOKUP($K$4:$K$772,TABLAREF!$A$1:$C$4,3,1),"SIN DATO")</f>
        <v>SIN DATO</v>
      </c>
    </row>
    <row r="1701" spans="1:12" x14ac:dyDescent="0.25">
      <c r="A1701" t="s">
        <v>3231</v>
      </c>
      <c r="B1701">
        <v>52</v>
      </c>
      <c r="C1701">
        <v>2</v>
      </c>
      <c r="D1701">
        <v>0</v>
      </c>
      <c r="E1701">
        <v>1</v>
      </c>
      <c r="F1701">
        <v>0</v>
      </c>
      <c r="G1701">
        <v>120</v>
      </c>
      <c r="J1701" s="19" t="e">
        <f t="shared" si="53"/>
        <v>#DIV/0!</v>
      </c>
      <c r="K1701" s="19" t="e">
        <f t="shared" si="54"/>
        <v>#DIV/0!</v>
      </c>
      <c r="L1701" s="14" t="str">
        <f>IFERROR(VLOOKUP($K$4:$K$772,TABLAREF!$A$1:$C$4,3,1),"SIN DATO")</f>
        <v>SIN DATO</v>
      </c>
    </row>
    <row r="1702" spans="1:12" x14ac:dyDescent="0.25">
      <c r="A1702" t="s">
        <v>3232</v>
      </c>
      <c r="B1702">
        <v>56</v>
      </c>
      <c r="C1702">
        <v>2</v>
      </c>
      <c r="D1702">
        <v>0</v>
      </c>
      <c r="E1702">
        <v>1</v>
      </c>
      <c r="F1702">
        <v>0</v>
      </c>
      <c r="J1702" s="19" t="e">
        <f t="shared" si="53"/>
        <v>#NUM!</v>
      </c>
      <c r="K1702" s="19" t="e">
        <f t="shared" si="54"/>
        <v>#NUM!</v>
      </c>
      <c r="L1702" s="14" t="str">
        <f>IFERROR(VLOOKUP($K$4:$K$772,TABLAREF!$A$1:$C$4,3,1),"SIN DATO")</f>
        <v>SIN DATO</v>
      </c>
    </row>
    <row r="1703" spans="1:12" x14ac:dyDescent="0.25">
      <c r="A1703" t="s">
        <v>3233</v>
      </c>
      <c r="B1703">
        <v>59</v>
      </c>
      <c r="C1703">
        <v>1</v>
      </c>
      <c r="D1703">
        <v>0</v>
      </c>
      <c r="E1703">
        <v>1</v>
      </c>
      <c r="F1703">
        <v>0</v>
      </c>
      <c r="H1703">
        <v>167</v>
      </c>
      <c r="I1703">
        <v>49</v>
      </c>
      <c r="J1703" s="19" t="e">
        <f t="shared" si="53"/>
        <v>#NUM!</v>
      </c>
      <c r="K1703" s="19" t="e">
        <f t="shared" si="54"/>
        <v>#NUM!</v>
      </c>
      <c r="L1703" s="14" t="str">
        <f>IFERROR(VLOOKUP($K$4:$K$772,TABLAREF!$A$1:$C$4,3,1),"SIN DATO")</f>
        <v>SIN DATO</v>
      </c>
    </row>
    <row r="1704" spans="1:12" x14ac:dyDescent="0.25">
      <c r="A1704" t="s">
        <v>3234</v>
      </c>
      <c r="B1704">
        <v>67</v>
      </c>
      <c r="C1704">
        <v>2</v>
      </c>
      <c r="D1704">
        <v>0</v>
      </c>
      <c r="E1704">
        <v>1</v>
      </c>
      <c r="F1704">
        <v>0</v>
      </c>
      <c r="G1704">
        <v>120</v>
      </c>
      <c r="H1704">
        <v>237</v>
      </c>
      <c r="I1704">
        <v>33</v>
      </c>
      <c r="J1704" s="19">
        <f t="shared" si="53"/>
        <v>35.034657747443923</v>
      </c>
      <c r="K1704" s="19">
        <f t="shared" si="54"/>
        <v>35</v>
      </c>
      <c r="L1704" s="14" t="str">
        <f>IFERROR(VLOOKUP($K$4:$K$772,TABLAREF!$A$1:$C$4,3,1),"SIN DATO")</f>
        <v>SIN DATO</v>
      </c>
    </row>
    <row r="1705" spans="1:12" x14ac:dyDescent="0.25">
      <c r="A1705" t="s">
        <v>3235</v>
      </c>
      <c r="B1705">
        <v>73</v>
      </c>
      <c r="C1705">
        <v>1</v>
      </c>
      <c r="D1705">
        <v>0</v>
      </c>
      <c r="E1705">
        <v>1</v>
      </c>
      <c r="F1705">
        <v>0</v>
      </c>
      <c r="J1705" s="19" t="e">
        <f t="shared" si="53"/>
        <v>#NUM!</v>
      </c>
      <c r="K1705" s="19" t="e">
        <f t="shared" si="54"/>
        <v>#NUM!</v>
      </c>
      <c r="L1705" s="14" t="str">
        <f>IFERROR(VLOOKUP($K$4:$K$772,TABLAREF!$A$1:$C$4,3,1),"SIN DATO")</f>
        <v>SIN DATO</v>
      </c>
    </row>
    <row r="1706" spans="1:12" x14ac:dyDescent="0.25">
      <c r="A1706" t="s">
        <v>3236</v>
      </c>
      <c r="B1706">
        <v>78</v>
      </c>
      <c r="C1706">
        <v>2</v>
      </c>
      <c r="D1706">
        <v>0</v>
      </c>
      <c r="E1706">
        <v>1</v>
      </c>
      <c r="F1706">
        <v>0</v>
      </c>
      <c r="G1706">
        <v>160</v>
      </c>
      <c r="J1706" s="19" t="e">
        <f t="shared" si="53"/>
        <v>#DIV/0!</v>
      </c>
      <c r="K1706" s="19" t="e">
        <f t="shared" si="54"/>
        <v>#DIV/0!</v>
      </c>
      <c r="L1706" s="14" t="str">
        <f>IFERROR(VLOOKUP($K$4:$K$772,TABLAREF!$A$1:$C$4,3,1),"SIN DATO")</f>
        <v>SIN DATO</v>
      </c>
    </row>
    <row r="1707" spans="1:12" x14ac:dyDescent="0.25">
      <c r="A1707" t="s">
        <v>3237</v>
      </c>
      <c r="B1707">
        <v>62</v>
      </c>
      <c r="C1707">
        <v>2</v>
      </c>
      <c r="D1707">
        <v>0</v>
      </c>
      <c r="E1707">
        <v>1</v>
      </c>
      <c r="F1707">
        <v>0</v>
      </c>
      <c r="G1707">
        <v>160</v>
      </c>
      <c r="H1707">
        <v>201</v>
      </c>
      <c r="J1707" s="19" t="e">
        <f t="shared" si="53"/>
        <v>#DIV/0!</v>
      </c>
      <c r="K1707" s="19" t="e">
        <f t="shared" si="54"/>
        <v>#DIV/0!</v>
      </c>
      <c r="L1707" s="14" t="str">
        <f>IFERROR(VLOOKUP($K$4:$K$772,TABLAREF!$A$1:$C$4,3,1),"SIN DATO")</f>
        <v>SIN DATO</v>
      </c>
    </row>
    <row r="1708" spans="1:12" x14ac:dyDescent="0.25">
      <c r="A1708" t="s">
        <v>3238</v>
      </c>
      <c r="B1708">
        <v>50</v>
      </c>
      <c r="C1708">
        <v>2</v>
      </c>
      <c r="D1708">
        <v>0</v>
      </c>
      <c r="E1708">
        <v>1</v>
      </c>
      <c r="F1708">
        <v>0</v>
      </c>
      <c r="G1708">
        <v>130</v>
      </c>
      <c r="H1708">
        <v>211</v>
      </c>
      <c r="I1708">
        <v>59</v>
      </c>
      <c r="J1708" s="19">
        <f t="shared" si="53"/>
        <v>8.3164695479145401</v>
      </c>
      <c r="K1708" s="19">
        <f t="shared" si="54"/>
        <v>8</v>
      </c>
      <c r="L1708" s="14" t="str">
        <f>IFERROR(VLOOKUP($K$4:$K$772,TABLAREF!$A$1:$C$4,3,1),"SIN DATO")</f>
        <v>SIN DATO</v>
      </c>
    </row>
    <row r="1709" spans="1:12" x14ac:dyDescent="0.25">
      <c r="A1709" t="s">
        <v>3239</v>
      </c>
      <c r="B1709">
        <v>40</v>
      </c>
      <c r="C1709">
        <v>1</v>
      </c>
      <c r="D1709">
        <v>0</v>
      </c>
      <c r="E1709">
        <v>1</v>
      </c>
      <c r="F1709">
        <v>0</v>
      </c>
      <c r="G1709">
        <v>120</v>
      </c>
      <c r="H1709">
        <v>173</v>
      </c>
      <c r="I1709">
        <v>33</v>
      </c>
      <c r="J1709" s="19">
        <f t="shared" si="53"/>
        <v>6.2621486978665324</v>
      </c>
      <c r="K1709" s="19">
        <f t="shared" si="54"/>
        <v>6</v>
      </c>
      <c r="L1709" s="14" t="str">
        <f>IFERROR(VLOOKUP($K$4:$K$772,TABLAREF!$A$1:$C$4,3,1),"SIN DATO")</f>
        <v>SIN DATO</v>
      </c>
    </row>
    <row r="1710" spans="1:12" x14ac:dyDescent="0.25">
      <c r="A1710" t="s">
        <v>3240</v>
      </c>
      <c r="B1710">
        <v>55</v>
      </c>
      <c r="C1710">
        <v>1</v>
      </c>
      <c r="D1710">
        <v>0</v>
      </c>
      <c r="E1710">
        <v>1</v>
      </c>
      <c r="F1710">
        <v>0</v>
      </c>
      <c r="G1710">
        <v>120</v>
      </c>
      <c r="H1710">
        <v>161</v>
      </c>
      <c r="J1710" s="19" t="e">
        <f t="shared" si="53"/>
        <v>#DIV/0!</v>
      </c>
      <c r="K1710" s="19" t="e">
        <f t="shared" si="54"/>
        <v>#DIV/0!</v>
      </c>
      <c r="L1710" s="14" t="str">
        <f>IFERROR(VLOOKUP($K$4:$K$772,TABLAREF!$A$1:$C$4,3,1),"SIN DATO")</f>
        <v>SIN DATO</v>
      </c>
    </row>
    <row r="1711" spans="1:12" x14ac:dyDescent="0.25">
      <c r="A1711" t="s">
        <v>3241</v>
      </c>
      <c r="B1711">
        <v>52</v>
      </c>
      <c r="C1711">
        <v>2</v>
      </c>
      <c r="D1711">
        <v>0</v>
      </c>
      <c r="E1711">
        <v>1</v>
      </c>
      <c r="F1711">
        <v>0</v>
      </c>
      <c r="G1711">
        <v>120</v>
      </c>
      <c r="H1711">
        <v>230</v>
      </c>
      <c r="I1711">
        <v>43</v>
      </c>
      <c r="J1711" s="19">
        <f t="shared" si="53"/>
        <v>13.510329929375164</v>
      </c>
      <c r="K1711" s="19">
        <f t="shared" si="54"/>
        <v>14</v>
      </c>
      <c r="L1711" s="14" t="str">
        <f>IFERROR(VLOOKUP($K$4:$K$772,TABLAREF!$A$1:$C$4,3,1),"SIN DATO")</f>
        <v>SIN DATO</v>
      </c>
    </row>
    <row r="1712" spans="1:12" x14ac:dyDescent="0.25">
      <c r="A1712" t="s">
        <v>3242</v>
      </c>
      <c r="B1712">
        <v>75</v>
      </c>
      <c r="C1712">
        <v>1</v>
      </c>
      <c r="D1712">
        <v>0</v>
      </c>
      <c r="E1712">
        <v>1</v>
      </c>
      <c r="F1712">
        <v>0</v>
      </c>
      <c r="G1712">
        <v>120</v>
      </c>
      <c r="H1712">
        <v>198</v>
      </c>
      <c r="I1712">
        <v>40</v>
      </c>
      <c r="J1712" s="19">
        <f t="shared" si="53"/>
        <v>25.854298936235619</v>
      </c>
      <c r="K1712" s="19">
        <f t="shared" si="54"/>
        <v>26</v>
      </c>
      <c r="L1712" s="14" t="str">
        <f>IFERROR(VLOOKUP($K$4:$K$772,TABLAREF!$A$1:$C$4,3,1),"SIN DATO")</f>
        <v>SIN DATO</v>
      </c>
    </row>
    <row r="1713" spans="1:12" x14ac:dyDescent="0.25">
      <c r="A1713" t="s">
        <v>3243</v>
      </c>
      <c r="B1713">
        <v>64</v>
      </c>
      <c r="C1713">
        <v>2</v>
      </c>
      <c r="D1713">
        <v>0</v>
      </c>
      <c r="E1713">
        <v>1</v>
      </c>
      <c r="F1713">
        <v>0</v>
      </c>
      <c r="G1713">
        <v>120</v>
      </c>
      <c r="H1713">
        <v>112</v>
      </c>
      <c r="I1713">
        <v>33</v>
      </c>
      <c r="J1713" s="19">
        <f t="shared" si="53"/>
        <v>15.700264173014201</v>
      </c>
      <c r="K1713" s="19">
        <f t="shared" si="54"/>
        <v>16</v>
      </c>
      <c r="L1713" s="14" t="str">
        <f>IFERROR(VLOOKUP($K$4:$K$772,TABLAREF!$A$1:$C$4,3,1),"SIN DATO")</f>
        <v>SIN DATO</v>
      </c>
    </row>
    <row r="1714" spans="1:12" x14ac:dyDescent="0.25">
      <c r="A1714" t="s">
        <v>3244</v>
      </c>
      <c r="B1714">
        <v>65</v>
      </c>
      <c r="C1714">
        <v>2</v>
      </c>
      <c r="D1714">
        <v>0</v>
      </c>
      <c r="E1714">
        <v>1</v>
      </c>
      <c r="F1714">
        <v>0</v>
      </c>
      <c r="G1714">
        <v>120</v>
      </c>
      <c r="H1714">
        <v>358</v>
      </c>
      <c r="I1714">
        <v>51</v>
      </c>
      <c r="J1714" s="19">
        <f t="shared" si="53"/>
        <v>31.924235626549923</v>
      </c>
      <c r="K1714" s="19">
        <f t="shared" si="54"/>
        <v>32</v>
      </c>
      <c r="L1714" s="14" t="str">
        <f>IFERROR(VLOOKUP($K$4:$K$772,TABLAREF!$A$1:$C$4,3,1),"SIN DATO")</f>
        <v>SIN DATO</v>
      </c>
    </row>
    <row r="1715" spans="1:12" x14ac:dyDescent="0.25">
      <c r="A1715" t="s">
        <v>3245</v>
      </c>
      <c r="B1715">
        <v>49</v>
      </c>
      <c r="C1715">
        <v>2</v>
      </c>
      <c r="D1715">
        <v>0</v>
      </c>
      <c r="E1715">
        <v>1</v>
      </c>
      <c r="F1715">
        <v>0</v>
      </c>
      <c r="G1715">
        <v>120</v>
      </c>
      <c r="H1715">
        <v>201</v>
      </c>
      <c r="I1715">
        <v>36</v>
      </c>
      <c r="J1715" s="19">
        <f t="shared" si="53"/>
        <v>12.22978396600235</v>
      </c>
      <c r="K1715" s="19">
        <f t="shared" si="54"/>
        <v>12</v>
      </c>
      <c r="L1715" s="14" t="str">
        <f>IFERROR(VLOOKUP($K$4:$K$772,TABLAREF!$A$1:$C$4,3,1),"SIN DATO")</f>
        <v>SIN DATO</v>
      </c>
    </row>
    <row r="1716" spans="1:12" x14ac:dyDescent="0.25">
      <c r="A1716" t="s">
        <v>3246</v>
      </c>
      <c r="B1716">
        <v>78</v>
      </c>
      <c r="C1716">
        <v>2</v>
      </c>
      <c r="D1716">
        <v>0</v>
      </c>
      <c r="E1716">
        <v>1</v>
      </c>
      <c r="F1716">
        <v>0</v>
      </c>
      <c r="G1716">
        <v>140</v>
      </c>
      <c r="H1716">
        <v>165</v>
      </c>
      <c r="I1716">
        <v>39</v>
      </c>
      <c r="J1716" s="19">
        <f t="shared" si="53"/>
        <v>41.75518916585704</v>
      </c>
      <c r="K1716" s="19">
        <f t="shared" si="54"/>
        <v>42</v>
      </c>
      <c r="L1716" s="14" t="str">
        <f>IFERROR(VLOOKUP($K$4:$K$772,TABLAREF!$A$1:$C$4,3,1),"SIN DATO")</f>
        <v>SIN DATO</v>
      </c>
    </row>
    <row r="1717" spans="1:12" x14ac:dyDescent="0.25">
      <c r="A1717" t="s">
        <v>3247</v>
      </c>
      <c r="B1717">
        <v>82</v>
      </c>
      <c r="C1717">
        <v>2</v>
      </c>
      <c r="D1717">
        <v>0</v>
      </c>
      <c r="E1717">
        <v>1</v>
      </c>
      <c r="F1717">
        <v>0</v>
      </c>
      <c r="G1717">
        <v>130</v>
      </c>
      <c r="H1717">
        <v>220</v>
      </c>
      <c r="I1717">
        <v>34</v>
      </c>
      <c r="J1717" s="19">
        <f t="shared" si="53"/>
        <v>55.094360546003671</v>
      </c>
      <c r="K1717" s="19">
        <f t="shared" si="54"/>
        <v>55</v>
      </c>
      <c r="L1717" s="14" t="str">
        <f>IFERROR(VLOOKUP($K$4:$K$772,TABLAREF!$A$1:$C$4,3,1),"SIN DATO")</f>
        <v>SIN DATO</v>
      </c>
    </row>
    <row r="1718" spans="1:12" x14ac:dyDescent="0.25">
      <c r="A1718" t="s">
        <v>3248</v>
      </c>
      <c r="B1718">
        <v>56</v>
      </c>
      <c r="C1718">
        <v>2</v>
      </c>
      <c r="D1718">
        <v>0</v>
      </c>
      <c r="E1718">
        <v>1</v>
      </c>
      <c r="F1718">
        <v>0</v>
      </c>
      <c r="G1718">
        <v>110</v>
      </c>
      <c r="J1718" s="19" t="e">
        <f t="shared" si="53"/>
        <v>#DIV/0!</v>
      </c>
      <c r="K1718" s="19" t="e">
        <f t="shared" si="54"/>
        <v>#DIV/0!</v>
      </c>
      <c r="L1718" s="14" t="str">
        <f>IFERROR(VLOOKUP($K$4:$K$772,TABLAREF!$A$1:$C$4,3,1),"SIN DATO")</f>
        <v>SIN DATO</v>
      </c>
    </row>
    <row r="1719" spans="1:12" x14ac:dyDescent="0.25">
      <c r="A1719" t="s">
        <v>3249</v>
      </c>
      <c r="B1719">
        <v>69</v>
      </c>
      <c r="C1719">
        <v>1</v>
      </c>
      <c r="D1719">
        <v>0</v>
      </c>
      <c r="E1719">
        <v>1</v>
      </c>
      <c r="F1719">
        <v>0</v>
      </c>
      <c r="G1719">
        <v>120</v>
      </c>
      <c r="J1719" s="19" t="e">
        <f t="shared" si="53"/>
        <v>#DIV/0!</v>
      </c>
      <c r="K1719" s="19" t="e">
        <f t="shared" si="54"/>
        <v>#DIV/0!</v>
      </c>
      <c r="L1719" s="14" t="str">
        <f>IFERROR(VLOOKUP($K$4:$K$772,TABLAREF!$A$1:$C$4,3,1),"SIN DATO")</f>
        <v>SIN DATO</v>
      </c>
    </row>
    <row r="1720" spans="1:12" x14ac:dyDescent="0.25">
      <c r="A1720" t="s">
        <v>3250</v>
      </c>
      <c r="B1720">
        <v>53</v>
      </c>
      <c r="C1720">
        <v>2</v>
      </c>
      <c r="D1720">
        <v>0</v>
      </c>
      <c r="E1720">
        <v>1</v>
      </c>
      <c r="F1720">
        <v>0</v>
      </c>
      <c r="G1720">
        <v>120</v>
      </c>
      <c r="H1720">
        <v>166</v>
      </c>
      <c r="I1720">
        <v>43</v>
      </c>
      <c r="J1720" s="19">
        <f t="shared" si="53"/>
        <v>9.5693517552323808</v>
      </c>
      <c r="K1720" s="19">
        <f t="shared" si="54"/>
        <v>10</v>
      </c>
      <c r="L1720" s="14" t="str">
        <f>IFERROR(VLOOKUP($K$4:$K$772,TABLAREF!$A$1:$C$4,3,1),"SIN DATO")</f>
        <v>SIN DATO</v>
      </c>
    </row>
    <row r="1721" spans="1:12" x14ac:dyDescent="0.25">
      <c r="A1721" t="s">
        <v>3251</v>
      </c>
      <c r="B1721">
        <v>53</v>
      </c>
      <c r="C1721">
        <v>2</v>
      </c>
      <c r="D1721">
        <v>0</v>
      </c>
      <c r="E1721">
        <v>1</v>
      </c>
      <c r="F1721">
        <v>0</v>
      </c>
      <c r="G1721">
        <v>120</v>
      </c>
      <c r="J1721" s="19" t="e">
        <f t="shared" si="53"/>
        <v>#DIV/0!</v>
      </c>
      <c r="K1721" s="19" t="e">
        <f t="shared" si="54"/>
        <v>#DIV/0!</v>
      </c>
      <c r="L1721" s="14" t="str">
        <f>IFERROR(VLOOKUP($K$4:$K$772,TABLAREF!$A$1:$C$4,3,1),"SIN DATO")</f>
        <v>SIN DATO</v>
      </c>
    </row>
    <row r="1722" spans="1:12" x14ac:dyDescent="0.25">
      <c r="A1722" t="s">
        <v>3252</v>
      </c>
      <c r="B1722">
        <v>67</v>
      </c>
      <c r="C1722">
        <v>1</v>
      </c>
      <c r="D1722">
        <v>0</v>
      </c>
      <c r="E1722">
        <v>1</v>
      </c>
      <c r="F1722">
        <v>0</v>
      </c>
      <c r="G1722">
        <v>110</v>
      </c>
      <c r="H1722">
        <v>262</v>
      </c>
      <c r="I1722">
        <v>38</v>
      </c>
      <c r="J1722" s="19">
        <f t="shared" si="53"/>
        <v>25.601966059789394</v>
      </c>
      <c r="K1722" s="19">
        <f t="shared" si="54"/>
        <v>26</v>
      </c>
      <c r="L1722" s="14" t="str">
        <f>IFERROR(VLOOKUP($K$4:$K$772,TABLAREF!$A$1:$C$4,3,1),"SIN DATO")</f>
        <v>SIN DATO</v>
      </c>
    </row>
    <row r="1723" spans="1:12" x14ac:dyDescent="0.25">
      <c r="A1723" t="s">
        <v>3253</v>
      </c>
      <c r="B1723">
        <v>63</v>
      </c>
      <c r="C1723">
        <v>2</v>
      </c>
      <c r="D1723">
        <v>0</v>
      </c>
      <c r="E1723">
        <v>1</v>
      </c>
      <c r="F1723">
        <v>0</v>
      </c>
      <c r="G1723">
        <v>120</v>
      </c>
      <c r="J1723" s="19" t="e">
        <f t="shared" si="53"/>
        <v>#DIV/0!</v>
      </c>
      <c r="K1723" s="19" t="e">
        <f t="shared" si="54"/>
        <v>#DIV/0!</v>
      </c>
      <c r="L1723" s="14" t="str">
        <f>IFERROR(VLOOKUP($K$4:$K$772,TABLAREF!$A$1:$C$4,3,1),"SIN DATO")</f>
        <v>SIN DATO</v>
      </c>
    </row>
    <row r="1724" spans="1:12" x14ac:dyDescent="0.25">
      <c r="A1724" t="s">
        <v>3254</v>
      </c>
      <c r="B1724">
        <v>63</v>
      </c>
      <c r="C1724">
        <v>2</v>
      </c>
      <c r="D1724">
        <v>0</v>
      </c>
      <c r="E1724">
        <v>1</v>
      </c>
      <c r="F1724">
        <v>0</v>
      </c>
      <c r="G1724">
        <v>110</v>
      </c>
      <c r="H1724">
        <v>201</v>
      </c>
      <c r="I1724">
        <v>45</v>
      </c>
      <c r="J1724" s="19">
        <f t="shared" si="53"/>
        <v>17.678349755693002</v>
      </c>
      <c r="K1724" s="19">
        <f t="shared" si="54"/>
        <v>18</v>
      </c>
      <c r="L1724" s="14" t="str">
        <f>IFERROR(VLOOKUP($K$4:$K$772,TABLAREF!$A$1:$C$4,3,1),"SIN DATO")</f>
        <v>SIN DATO</v>
      </c>
    </row>
    <row r="1725" spans="1:12" x14ac:dyDescent="0.25">
      <c r="A1725" t="s">
        <v>3255</v>
      </c>
      <c r="B1725">
        <v>62</v>
      </c>
      <c r="C1725">
        <v>2</v>
      </c>
      <c r="D1725">
        <v>0</v>
      </c>
      <c r="E1725">
        <v>1</v>
      </c>
      <c r="F1725">
        <v>0</v>
      </c>
      <c r="G1725">
        <v>120</v>
      </c>
      <c r="H1725">
        <v>180</v>
      </c>
      <c r="I1725">
        <v>47</v>
      </c>
      <c r="J1725" s="19">
        <f t="shared" si="53"/>
        <v>15.982012580904936</v>
      </c>
      <c r="K1725" s="19">
        <f t="shared" si="54"/>
        <v>16</v>
      </c>
      <c r="L1725" s="14" t="str">
        <f>IFERROR(VLOOKUP($K$4:$K$772,TABLAREF!$A$1:$C$4,3,1),"SIN DATO")</f>
        <v>SIN DATO</v>
      </c>
    </row>
    <row r="1726" spans="1:12" x14ac:dyDescent="0.25">
      <c r="A1726" t="s">
        <v>3256</v>
      </c>
      <c r="B1726">
        <v>58</v>
      </c>
      <c r="C1726">
        <v>2</v>
      </c>
      <c r="D1726">
        <v>0</v>
      </c>
      <c r="E1726">
        <v>1</v>
      </c>
      <c r="F1726">
        <v>0</v>
      </c>
      <c r="G1726">
        <v>120</v>
      </c>
      <c r="H1726">
        <v>168</v>
      </c>
      <c r="I1726">
        <v>49</v>
      </c>
      <c r="J1726" s="19">
        <f t="shared" si="53"/>
        <v>11.120691551299489</v>
      </c>
      <c r="K1726" s="19">
        <f t="shared" si="54"/>
        <v>11</v>
      </c>
      <c r="L1726" s="14" t="str">
        <f>IFERROR(VLOOKUP($K$4:$K$772,TABLAREF!$A$1:$C$4,3,1),"SIN DATO")</f>
        <v>SIN DATO</v>
      </c>
    </row>
    <row r="1727" spans="1:12" x14ac:dyDescent="0.25">
      <c r="A1727" t="s">
        <v>3257</v>
      </c>
      <c r="B1727">
        <v>56</v>
      </c>
      <c r="C1727">
        <v>2</v>
      </c>
      <c r="D1727">
        <v>0</v>
      </c>
      <c r="E1727">
        <v>1</v>
      </c>
      <c r="F1727">
        <v>0</v>
      </c>
      <c r="J1727" s="19" t="e">
        <f t="shared" si="53"/>
        <v>#NUM!</v>
      </c>
      <c r="K1727" s="19" t="e">
        <f t="shared" si="54"/>
        <v>#NUM!</v>
      </c>
      <c r="L1727" s="14" t="str">
        <f>IFERROR(VLOOKUP($K$4:$K$772,TABLAREF!$A$1:$C$4,3,1),"SIN DATO")</f>
        <v>SIN DATO</v>
      </c>
    </row>
    <row r="1728" spans="1:12" x14ac:dyDescent="0.25">
      <c r="A1728" t="s">
        <v>3258</v>
      </c>
      <c r="B1728">
        <v>44</v>
      </c>
      <c r="C1728">
        <v>2</v>
      </c>
      <c r="D1728">
        <v>0</v>
      </c>
      <c r="E1728">
        <v>1</v>
      </c>
      <c r="F1728">
        <v>0</v>
      </c>
      <c r="G1728">
        <v>130</v>
      </c>
      <c r="H1728">
        <v>130</v>
      </c>
      <c r="I1728">
        <v>29</v>
      </c>
      <c r="J1728" s="19">
        <f t="shared" si="53"/>
        <v>8.3147643639806539</v>
      </c>
      <c r="K1728" s="19">
        <f t="shared" si="54"/>
        <v>8</v>
      </c>
      <c r="L1728" s="14" t="str">
        <f>IFERROR(VLOOKUP($K$4:$K$772,TABLAREF!$A$1:$C$4,3,1),"SIN DATO")</f>
        <v>SIN DATO</v>
      </c>
    </row>
    <row r="1729" spans="1:12" x14ac:dyDescent="0.25">
      <c r="A1729" t="s">
        <v>3259</v>
      </c>
      <c r="B1729">
        <v>60</v>
      </c>
      <c r="C1729">
        <v>1</v>
      </c>
      <c r="D1729">
        <v>0</v>
      </c>
      <c r="E1729">
        <v>1</v>
      </c>
      <c r="F1729">
        <v>0</v>
      </c>
      <c r="G1729">
        <v>110</v>
      </c>
      <c r="H1729">
        <v>141</v>
      </c>
      <c r="I1729">
        <v>28</v>
      </c>
      <c r="J1729" s="19">
        <f t="shared" si="53"/>
        <v>15.057467009127423</v>
      </c>
      <c r="K1729" s="19">
        <f t="shared" si="54"/>
        <v>15</v>
      </c>
      <c r="L1729" s="14" t="str">
        <f>IFERROR(VLOOKUP($K$4:$K$772,TABLAREF!$A$1:$C$4,3,1),"SIN DATO")</f>
        <v>SIN DATO</v>
      </c>
    </row>
    <row r="1730" spans="1:12" x14ac:dyDescent="0.25">
      <c r="A1730" t="s">
        <v>3260</v>
      </c>
      <c r="B1730">
        <v>62</v>
      </c>
      <c r="C1730">
        <v>2</v>
      </c>
      <c r="D1730">
        <v>0</v>
      </c>
      <c r="E1730">
        <v>1</v>
      </c>
      <c r="F1730">
        <v>0</v>
      </c>
      <c r="G1730">
        <v>110</v>
      </c>
      <c r="H1730">
        <v>156</v>
      </c>
      <c r="I1730">
        <v>41</v>
      </c>
      <c r="J1730" s="19">
        <f t="shared" si="53"/>
        <v>14.035837363539304</v>
      </c>
      <c r="K1730" s="19">
        <f t="shared" si="54"/>
        <v>14</v>
      </c>
      <c r="L1730" s="14" t="str">
        <f>IFERROR(VLOOKUP($K$4:$K$772,TABLAREF!$A$1:$C$4,3,1),"SIN DATO")</f>
        <v>SIN DATO</v>
      </c>
    </row>
    <row r="1731" spans="1:12" x14ac:dyDescent="0.25">
      <c r="A1731" t="s">
        <v>3261</v>
      </c>
      <c r="B1731">
        <v>50</v>
      </c>
      <c r="C1731">
        <v>1</v>
      </c>
      <c r="D1731">
        <v>0</v>
      </c>
      <c r="E1731">
        <v>1</v>
      </c>
      <c r="F1731">
        <v>0</v>
      </c>
      <c r="J1731" s="19" t="e">
        <f t="shared" si="53"/>
        <v>#NUM!</v>
      </c>
      <c r="K1731" s="19" t="e">
        <f t="shared" si="54"/>
        <v>#NUM!</v>
      </c>
      <c r="L1731" s="14" t="str">
        <f>IFERROR(VLOOKUP($K$4:$K$772,TABLAREF!$A$1:$C$4,3,1),"SIN DATO")</f>
        <v>SIN DATO</v>
      </c>
    </row>
    <row r="1732" spans="1:12" x14ac:dyDescent="0.25">
      <c r="A1732" t="s">
        <v>3262</v>
      </c>
      <c r="B1732">
        <v>59</v>
      </c>
      <c r="C1732">
        <v>2</v>
      </c>
      <c r="D1732">
        <v>0</v>
      </c>
      <c r="E1732">
        <v>1</v>
      </c>
      <c r="F1732">
        <v>0</v>
      </c>
      <c r="G1732">
        <v>110</v>
      </c>
      <c r="H1732">
        <v>240</v>
      </c>
      <c r="I1732">
        <v>40</v>
      </c>
      <c r="J1732" s="19">
        <f t="shared" si="53"/>
        <v>19.376155155077768</v>
      </c>
      <c r="K1732" s="19">
        <f t="shared" si="54"/>
        <v>19</v>
      </c>
      <c r="L1732" s="14" t="str">
        <f>IFERROR(VLOOKUP($K$4:$K$772,TABLAREF!$A$1:$C$4,3,1),"SIN DATO")</f>
        <v>SIN DATO</v>
      </c>
    </row>
    <row r="1733" spans="1:12" x14ac:dyDescent="0.25">
      <c r="A1733" t="s">
        <v>3263</v>
      </c>
      <c r="B1733">
        <v>62</v>
      </c>
      <c r="C1733">
        <v>1</v>
      </c>
      <c r="D1733">
        <v>0</v>
      </c>
      <c r="E1733">
        <v>1</v>
      </c>
      <c r="F1733">
        <v>0</v>
      </c>
      <c r="G1733">
        <v>120</v>
      </c>
      <c r="H1733">
        <v>175</v>
      </c>
      <c r="I1733">
        <v>38</v>
      </c>
      <c r="J1733" s="19">
        <f t="shared" ref="J1733:J1796" si="55">100*(1-EXP(-EXP((LN(10)-(15.5305+(28.4441*(1-C1733))+(-1.4792*LN(B1733))+(0*LN(B1733)*LN(B1733))+(-14.4588*LN(B1733)*(1-C1733))+(1.8515*LN(B1733)*LN(B1733)*(1-C1733))+(-0.9119*LN(G1733))+(-0.2767*D1733)+(-0.7181*LN((H1733* 0.02586)/ (I1733* 0.02586)))+(-0.1759*E1733)+(-0.1999*E1733*(1-C1733))+(-0.5865*F1733)+(0*F1733*C1733)))/(EXP(0.9145)*EXP(-0.2784*(15.5305+(28.4441*(1-C1733))+(-1.4792*LN(B1733))+(0*LN(B1733)*LN(B1733))+(-14.4588*LN(B1733)*(1-C1733))+(1.8515*LN(B1733)*LN(B1733)*(1-C1733))+(-0.9119*LN(G1733))+(-0.2767*D1733)+(-0.7181*LN((H1733* 0.02586)/ (I1733* 0.02586)))+(-0.1759*E1733)+(-0.1999*E1733*(1-C1733))+(-0.5865*F1733)+(0*F1733*C1733)))))))</f>
        <v>16.579902462724718</v>
      </c>
      <c r="K1733" s="19">
        <f t="shared" ref="K1733:K1796" si="56">ROUND(J1733,0)</f>
        <v>17</v>
      </c>
      <c r="L1733" s="14" t="str">
        <f>IFERROR(VLOOKUP($K$4:$K$772,TABLAREF!$A$1:$C$4,3,1),"SIN DATO")</f>
        <v>SIN DATO</v>
      </c>
    </row>
    <row r="1734" spans="1:12" x14ac:dyDescent="0.25">
      <c r="A1734" t="s">
        <v>3264</v>
      </c>
      <c r="B1734">
        <v>60</v>
      </c>
      <c r="C1734">
        <v>1</v>
      </c>
      <c r="D1734">
        <v>0</v>
      </c>
      <c r="E1734">
        <v>1</v>
      </c>
      <c r="F1734">
        <v>0</v>
      </c>
      <c r="G1734">
        <v>120</v>
      </c>
      <c r="H1734">
        <v>148</v>
      </c>
      <c r="I1734">
        <v>37</v>
      </c>
      <c r="J1734" s="19">
        <f t="shared" si="55"/>
        <v>13.140418964009804</v>
      </c>
      <c r="K1734" s="19">
        <f t="shared" si="56"/>
        <v>13</v>
      </c>
      <c r="L1734" s="14" t="str">
        <f>IFERROR(VLOOKUP($K$4:$K$772,TABLAREF!$A$1:$C$4,3,1),"SIN DATO")</f>
        <v>SIN DATO</v>
      </c>
    </row>
    <row r="1735" spans="1:12" x14ac:dyDescent="0.25">
      <c r="A1735" t="s">
        <v>3265</v>
      </c>
      <c r="B1735">
        <v>46</v>
      </c>
      <c r="C1735">
        <v>2</v>
      </c>
      <c r="D1735">
        <v>0</v>
      </c>
      <c r="E1735">
        <v>1</v>
      </c>
      <c r="F1735">
        <v>0</v>
      </c>
      <c r="G1735">
        <v>140</v>
      </c>
      <c r="H1735">
        <v>280</v>
      </c>
      <c r="I1735">
        <v>58</v>
      </c>
      <c r="J1735" s="19">
        <f t="shared" si="55"/>
        <v>11.296982291520907</v>
      </c>
      <c r="K1735" s="19">
        <f t="shared" si="56"/>
        <v>11</v>
      </c>
      <c r="L1735" s="14" t="str">
        <f>IFERROR(VLOOKUP($K$4:$K$772,TABLAREF!$A$1:$C$4,3,1),"SIN DATO")</f>
        <v>SIN DATO</v>
      </c>
    </row>
    <row r="1736" spans="1:12" x14ac:dyDescent="0.25">
      <c r="A1736" t="s">
        <v>3266</v>
      </c>
      <c r="B1736">
        <v>77</v>
      </c>
      <c r="C1736">
        <v>2</v>
      </c>
      <c r="D1736">
        <v>0</v>
      </c>
      <c r="E1736">
        <v>1</v>
      </c>
      <c r="F1736">
        <v>0</v>
      </c>
      <c r="G1736">
        <v>110</v>
      </c>
      <c r="H1736">
        <v>227</v>
      </c>
      <c r="I1736">
        <v>49</v>
      </c>
      <c r="J1736" s="19">
        <f t="shared" si="55"/>
        <v>35.102359319332287</v>
      </c>
      <c r="K1736" s="19">
        <f t="shared" si="56"/>
        <v>35</v>
      </c>
      <c r="L1736" s="14" t="str">
        <f>IFERROR(VLOOKUP($K$4:$K$772,TABLAREF!$A$1:$C$4,3,1),"SIN DATO")</f>
        <v>SIN DATO</v>
      </c>
    </row>
    <row r="1737" spans="1:12" x14ac:dyDescent="0.25">
      <c r="A1737" t="s">
        <v>3267</v>
      </c>
      <c r="B1737">
        <v>85</v>
      </c>
      <c r="C1737">
        <v>2</v>
      </c>
      <c r="D1737">
        <v>0</v>
      </c>
      <c r="E1737">
        <v>1</v>
      </c>
      <c r="F1737">
        <v>0</v>
      </c>
      <c r="G1737">
        <v>120</v>
      </c>
      <c r="H1737">
        <v>157</v>
      </c>
      <c r="I1737">
        <v>37</v>
      </c>
      <c r="J1737" s="19">
        <f t="shared" si="55"/>
        <v>46.743430831206609</v>
      </c>
      <c r="K1737" s="19">
        <f t="shared" si="56"/>
        <v>47</v>
      </c>
      <c r="L1737" s="14" t="str">
        <f>IFERROR(VLOOKUP($K$4:$K$772,TABLAREF!$A$1:$C$4,3,1),"SIN DATO")</f>
        <v>SIN DATO</v>
      </c>
    </row>
    <row r="1738" spans="1:12" x14ac:dyDescent="0.25">
      <c r="A1738" t="s">
        <v>3268</v>
      </c>
      <c r="B1738">
        <v>54</v>
      </c>
      <c r="C1738">
        <v>2</v>
      </c>
      <c r="D1738">
        <v>0</v>
      </c>
      <c r="E1738">
        <v>1</v>
      </c>
      <c r="F1738">
        <v>0</v>
      </c>
      <c r="G1738">
        <v>110</v>
      </c>
      <c r="H1738">
        <v>163</v>
      </c>
      <c r="I1738">
        <v>30</v>
      </c>
      <c r="J1738" s="19">
        <f t="shared" si="55"/>
        <v>13.442829500939746</v>
      </c>
      <c r="K1738" s="19">
        <f t="shared" si="56"/>
        <v>13</v>
      </c>
      <c r="L1738" s="14" t="str">
        <f>IFERROR(VLOOKUP($K$4:$K$772,TABLAREF!$A$1:$C$4,3,1),"SIN DATO")</f>
        <v>SIN DATO</v>
      </c>
    </row>
    <row r="1739" spans="1:12" x14ac:dyDescent="0.25">
      <c r="A1739" t="s">
        <v>3269</v>
      </c>
      <c r="B1739">
        <v>64</v>
      </c>
      <c r="C1739">
        <v>2</v>
      </c>
      <c r="D1739">
        <v>0</v>
      </c>
      <c r="E1739">
        <v>1</v>
      </c>
      <c r="F1739">
        <v>0</v>
      </c>
      <c r="G1739">
        <v>120</v>
      </c>
      <c r="H1739">
        <v>227</v>
      </c>
      <c r="I1739">
        <v>65</v>
      </c>
      <c r="J1739" s="19">
        <f t="shared" si="55"/>
        <v>16.193302769821116</v>
      </c>
      <c r="K1739" s="19">
        <f t="shared" si="56"/>
        <v>16</v>
      </c>
      <c r="L1739" s="14" t="str">
        <f>IFERROR(VLOOKUP($K$4:$K$772,TABLAREF!$A$1:$C$4,3,1),"SIN DATO")</f>
        <v>SIN DATO</v>
      </c>
    </row>
    <row r="1740" spans="1:12" x14ac:dyDescent="0.25">
      <c r="A1740" t="s">
        <v>3270</v>
      </c>
      <c r="B1740">
        <v>80</v>
      </c>
      <c r="C1740">
        <v>2</v>
      </c>
      <c r="D1740">
        <v>0</v>
      </c>
      <c r="E1740">
        <v>1</v>
      </c>
      <c r="F1740">
        <v>0</v>
      </c>
      <c r="G1740">
        <v>130</v>
      </c>
      <c r="H1740">
        <v>143</v>
      </c>
      <c r="I1740">
        <v>43</v>
      </c>
      <c r="J1740" s="19">
        <f t="shared" si="55"/>
        <v>36.309564532836447</v>
      </c>
      <c r="K1740" s="19">
        <f t="shared" si="56"/>
        <v>36</v>
      </c>
      <c r="L1740" s="14" t="str">
        <f>IFERROR(VLOOKUP($K$4:$K$772,TABLAREF!$A$1:$C$4,3,1),"SIN DATO")</f>
        <v>SIN DATO</v>
      </c>
    </row>
    <row r="1741" spans="1:12" x14ac:dyDescent="0.25">
      <c r="A1741" t="s">
        <v>3271</v>
      </c>
      <c r="B1741">
        <v>68</v>
      </c>
      <c r="C1741">
        <v>1</v>
      </c>
      <c r="D1741">
        <v>0</v>
      </c>
      <c r="E1741">
        <v>1</v>
      </c>
      <c r="F1741">
        <v>0</v>
      </c>
      <c r="G1741">
        <v>140</v>
      </c>
      <c r="H1741">
        <v>158</v>
      </c>
      <c r="I1741">
        <v>32</v>
      </c>
      <c r="J1741" s="19">
        <f t="shared" si="55"/>
        <v>25.664901758065028</v>
      </c>
      <c r="K1741" s="19">
        <f t="shared" si="56"/>
        <v>26</v>
      </c>
      <c r="L1741" s="14" t="str">
        <f>IFERROR(VLOOKUP($K$4:$K$772,TABLAREF!$A$1:$C$4,3,1),"SIN DATO")</f>
        <v>SIN DATO</v>
      </c>
    </row>
    <row r="1742" spans="1:12" x14ac:dyDescent="0.25">
      <c r="A1742" t="s">
        <v>3272</v>
      </c>
      <c r="B1742">
        <v>55</v>
      </c>
      <c r="C1742">
        <v>2</v>
      </c>
      <c r="D1742">
        <v>0</v>
      </c>
      <c r="E1742">
        <v>1</v>
      </c>
      <c r="F1742">
        <v>0</v>
      </c>
      <c r="G1742">
        <v>120</v>
      </c>
      <c r="J1742" s="19" t="e">
        <f t="shared" si="55"/>
        <v>#DIV/0!</v>
      </c>
      <c r="K1742" s="19" t="e">
        <f t="shared" si="56"/>
        <v>#DIV/0!</v>
      </c>
      <c r="L1742" s="14" t="str">
        <f>IFERROR(VLOOKUP($K$4:$K$772,TABLAREF!$A$1:$C$4,3,1),"SIN DATO")</f>
        <v>SIN DATO</v>
      </c>
    </row>
    <row r="1743" spans="1:12" x14ac:dyDescent="0.25">
      <c r="A1743" t="s">
        <v>3273</v>
      </c>
      <c r="B1743">
        <v>74</v>
      </c>
      <c r="C1743">
        <v>2</v>
      </c>
      <c r="D1743">
        <v>0</v>
      </c>
      <c r="E1743">
        <v>1</v>
      </c>
      <c r="F1743">
        <v>0</v>
      </c>
      <c r="G1743">
        <v>130</v>
      </c>
      <c r="H1743">
        <v>158</v>
      </c>
      <c r="I1743">
        <v>39</v>
      </c>
      <c r="J1743" s="19">
        <f t="shared" si="55"/>
        <v>32.943466351476921</v>
      </c>
      <c r="K1743" s="19">
        <f t="shared" si="56"/>
        <v>33</v>
      </c>
      <c r="L1743" s="14" t="str">
        <f>IFERROR(VLOOKUP($K$4:$K$772,TABLAREF!$A$1:$C$4,3,1),"SIN DATO")</f>
        <v>SIN DATO</v>
      </c>
    </row>
    <row r="1744" spans="1:12" x14ac:dyDescent="0.25">
      <c r="A1744" t="s">
        <v>3274</v>
      </c>
      <c r="B1744">
        <v>49</v>
      </c>
      <c r="C1744">
        <v>2</v>
      </c>
      <c r="D1744">
        <v>0</v>
      </c>
      <c r="E1744">
        <v>1</v>
      </c>
      <c r="F1744">
        <v>0</v>
      </c>
      <c r="J1744" s="19" t="e">
        <f t="shared" si="55"/>
        <v>#NUM!</v>
      </c>
      <c r="K1744" s="19" t="e">
        <f t="shared" si="56"/>
        <v>#NUM!</v>
      </c>
      <c r="L1744" s="14" t="str">
        <f>IFERROR(VLOOKUP($K$4:$K$772,TABLAREF!$A$1:$C$4,3,1),"SIN DATO")</f>
        <v>SIN DATO</v>
      </c>
    </row>
    <row r="1745" spans="1:12" x14ac:dyDescent="0.25">
      <c r="A1745" t="s">
        <v>3275</v>
      </c>
      <c r="B1745">
        <v>46</v>
      </c>
      <c r="C1745">
        <v>1</v>
      </c>
      <c r="D1745">
        <v>0</v>
      </c>
      <c r="E1745">
        <v>1</v>
      </c>
      <c r="F1745">
        <v>0</v>
      </c>
      <c r="G1745">
        <v>120</v>
      </c>
      <c r="H1745">
        <v>146</v>
      </c>
      <c r="I1745">
        <v>39</v>
      </c>
      <c r="J1745" s="19">
        <f t="shared" si="55"/>
        <v>5.8263809034662657</v>
      </c>
      <c r="K1745" s="19">
        <f t="shared" si="56"/>
        <v>6</v>
      </c>
      <c r="L1745" s="14" t="str">
        <f>IFERROR(VLOOKUP($K$4:$K$772,TABLAREF!$A$1:$C$4,3,1),"SIN DATO")</f>
        <v>SIN DATO</v>
      </c>
    </row>
    <row r="1746" spans="1:12" x14ac:dyDescent="0.25">
      <c r="A1746" t="s">
        <v>3276</v>
      </c>
      <c r="B1746">
        <v>59</v>
      </c>
      <c r="C1746">
        <v>2</v>
      </c>
      <c r="D1746">
        <v>0</v>
      </c>
      <c r="E1746">
        <v>1</v>
      </c>
      <c r="F1746">
        <v>0</v>
      </c>
      <c r="G1746">
        <v>110</v>
      </c>
      <c r="H1746">
        <v>186</v>
      </c>
      <c r="I1746">
        <v>32</v>
      </c>
      <c r="J1746" s="19">
        <f t="shared" si="55"/>
        <v>18.770310289232306</v>
      </c>
      <c r="K1746" s="19">
        <f t="shared" si="56"/>
        <v>19</v>
      </c>
      <c r="L1746" s="14" t="str">
        <f>IFERROR(VLOOKUP($K$4:$K$772,TABLAREF!$A$1:$C$4,3,1),"SIN DATO")</f>
        <v>SIN DATO</v>
      </c>
    </row>
    <row r="1747" spans="1:12" x14ac:dyDescent="0.25">
      <c r="A1747" t="s">
        <v>3277</v>
      </c>
      <c r="B1747">
        <v>48</v>
      </c>
      <c r="C1747">
        <v>2</v>
      </c>
      <c r="D1747">
        <v>0</v>
      </c>
      <c r="E1747">
        <v>1</v>
      </c>
      <c r="F1747">
        <v>0</v>
      </c>
      <c r="G1747">
        <v>120</v>
      </c>
      <c r="H1747">
        <v>187</v>
      </c>
      <c r="I1747">
        <v>37</v>
      </c>
      <c r="J1747" s="19">
        <f t="shared" si="55"/>
        <v>10.296191732676752</v>
      </c>
      <c r="K1747" s="19">
        <f t="shared" si="56"/>
        <v>10</v>
      </c>
      <c r="L1747" s="14" t="str">
        <f>IFERROR(VLOOKUP($K$4:$K$772,TABLAREF!$A$1:$C$4,3,1),"SIN DATO")</f>
        <v>SIN DATO</v>
      </c>
    </row>
    <row r="1748" spans="1:12" x14ac:dyDescent="0.25">
      <c r="A1748" t="s">
        <v>3278</v>
      </c>
      <c r="B1748">
        <v>56</v>
      </c>
      <c r="C1748">
        <v>2</v>
      </c>
      <c r="D1748">
        <v>0</v>
      </c>
      <c r="E1748">
        <v>1</v>
      </c>
      <c r="F1748">
        <v>0</v>
      </c>
      <c r="G1748">
        <v>140</v>
      </c>
      <c r="J1748" s="19" t="e">
        <f t="shared" si="55"/>
        <v>#DIV/0!</v>
      </c>
      <c r="K1748" s="19" t="e">
        <f t="shared" si="56"/>
        <v>#DIV/0!</v>
      </c>
      <c r="L1748" s="14" t="str">
        <f>IFERROR(VLOOKUP($K$4:$K$772,TABLAREF!$A$1:$C$4,3,1),"SIN DATO")</f>
        <v>SIN DATO</v>
      </c>
    </row>
    <row r="1749" spans="1:12" x14ac:dyDescent="0.25">
      <c r="A1749" t="s">
        <v>3279</v>
      </c>
      <c r="B1749">
        <v>61</v>
      </c>
      <c r="C1749">
        <v>2</v>
      </c>
      <c r="D1749">
        <v>0</v>
      </c>
      <c r="E1749">
        <v>1</v>
      </c>
      <c r="F1749">
        <v>0</v>
      </c>
      <c r="G1749">
        <v>110</v>
      </c>
      <c r="H1749">
        <v>237</v>
      </c>
      <c r="I1749">
        <v>58</v>
      </c>
      <c r="J1749" s="19">
        <f t="shared" si="55"/>
        <v>14.35539892407559</v>
      </c>
      <c r="K1749" s="19">
        <f t="shared" si="56"/>
        <v>14</v>
      </c>
      <c r="L1749" s="14" t="str">
        <f>IFERROR(VLOOKUP($K$4:$K$772,TABLAREF!$A$1:$C$4,3,1),"SIN DATO")</f>
        <v>SIN DATO</v>
      </c>
    </row>
    <row r="1750" spans="1:12" x14ac:dyDescent="0.25">
      <c r="A1750" t="s">
        <v>3280</v>
      </c>
      <c r="B1750">
        <v>49</v>
      </c>
      <c r="C1750">
        <v>2</v>
      </c>
      <c r="D1750">
        <v>0</v>
      </c>
      <c r="E1750">
        <v>1</v>
      </c>
      <c r="F1750">
        <v>0</v>
      </c>
      <c r="G1750">
        <v>110</v>
      </c>
      <c r="H1750">
        <v>196</v>
      </c>
      <c r="I1750">
        <v>43</v>
      </c>
      <c r="J1750" s="19">
        <f t="shared" si="55"/>
        <v>8.1946094849943307</v>
      </c>
      <c r="K1750" s="19">
        <f t="shared" si="56"/>
        <v>8</v>
      </c>
      <c r="L1750" s="14" t="str">
        <f>IFERROR(VLOOKUP($K$4:$K$772,TABLAREF!$A$1:$C$4,3,1),"SIN DATO")</f>
        <v>SIN DATO</v>
      </c>
    </row>
    <row r="1751" spans="1:12" x14ac:dyDescent="0.25">
      <c r="A1751" t="s">
        <v>3281</v>
      </c>
      <c r="B1751">
        <v>59</v>
      </c>
      <c r="C1751">
        <v>2</v>
      </c>
      <c r="D1751">
        <v>0</v>
      </c>
      <c r="E1751">
        <v>1</v>
      </c>
      <c r="F1751">
        <v>0</v>
      </c>
      <c r="G1751">
        <v>110</v>
      </c>
      <c r="H1751">
        <v>184</v>
      </c>
      <c r="I1751">
        <v>57</v>
      </c>
      <c r="J1751" s="19">
        <f t="shared" si="55"/>
        <v>9.5382116236206969</v>
      </c>
      <c r="K1751" s="19">
        <f t="shared" si="56"/>
        <v>10</v>
      </c>
      <c r="L1751" s="14" t="str">
        <f>IFERROR(VLOOKUP($K$4:$K$772,TABLAREF!$A$1:$C$4,3,1),"SIN DATO")</f>
        <v>SIN DATO</v>
      </c>
    </row>
    <row r="1752" spans="1:12" x14ac:dyDescent="0.25">
      <c r="A1752" t="s">
        <v>3282</v>
      </c>
      <c r="B1752">
        <v>42</v>
      </c>
      <c r="C1752">
        <v>2</v>
      </c>
      <c r="D1752">
        <v>0</v>
      </c>
      <c r="E1752">
        <v>1</v>
      </c>
      <c r="F1752">
        <v>0</v>
      </c>
      <c r="J1752" s="19" t="e">
        <f t="shared" si="55"/>
        <v>#NUM!</v>
      </c>
      <c r="K1752" s="19" t="e">
        <f t="shared" si="56"/>
        <v>#NUM!</v>
      </c>
      <c r="L1752" s="14" t="str">
        <f>IFERROR(VLOOKUP($K$4:$K$772,TABLAREF!$A$1:$C$4,3,1),"SIN DATO")</f>
        <v>SIN DATO</v>
      </c>
    </row>
    <row r="1753" spans="1:12" x14ac:dyDescent="0.25">
      <c r="A1753" t="s">
        <v>3283</v>
      </c>
      <c r="B1753">
        <v>45</v>
      </c>
      <c r="C1753">
        <v>2</v>
      </c>
      <c r="D1753">
        <v>0</v>
      </c>
      <c r="E1753">
        <v>1</v>
      </c>
      <c r="F1753">
        <v>0</v>
      </c>
      <c r="G1753">
        <v>110</v>
      </c>
      <c r="H1753">
        <v>202</v>
      </c>
      <c r="I1753">
        <v>37</v>
      </c>
      <c r="J1753" s="19">
        <f t="shared" si="55"/>
        <v>8.5261706334039289</v>
      </c>
      <c r="K1753" s="19">
        <f t="shared" si="56"/>
        <v>9</v>
      </c>
      <c r="L1753" s="14" t="str">
        <f>IFERROR(VLOOKUP($K$4:$K$772,TABLAREF!$A$1:$C$4,3,1),"SIN DATO")</f>
        <v>SIN DATO</v>
      </c>
    </row>
    <row r="1754" spans="1:12" x14ac:dyDescent="0.25">
      <c r="A1754" t="s">
        <v>3284</v>
      </c>
      <c r="B1754">
        <v>57</v>
      </c>
      <c r="C1754">
        <v>2</v>
      </c>
      <c r="D1754">
        <v>0</v>
      </c>
      <c r="E1754">
        <v>1</v>
      </c>
      <c r="F1754">
        <v>0</v>
      </c>
      <c r="G1754">
        <v>120</v>
      </c>
      <c r="H1754">
        <v>107</v>
      </c>
      <c r="I1754">
        <v>41</v>
      </c>
      <c r="J1754" s="19">
        <f t="shared" si="55"/>
        <v>7.2690752681152766</v>
      </c>
      <c r="K1754" s="19">
        <f t="shared" si="56"/>
        <v>7</v>
      </c>
      <c r="L1754" s="14" t="str">
        <f>IFERROR(VLOOKUP($K$4:$K$772,TABLAREF!$A$1:$C$4,3,1),"SIN DATO")</f>
        <v>SIN DATO</v>
      </c>
    </row>
    <row r="1755" spans="1:12" x14ac:dyDescent="0.25">
      <c r="A1755" t="s">
        <v>3285</v>
      </c>
      <c r="B1755">
        <v>62</v>
      </c>
      <c r="C1755">
        <v>2</v>
      </c>
      <c r="D1755">
        <v>0</v>
      </c>
      <c r="E1755">
        <v>1</v>
      </c>
      <c r="F1755">
        <v>0</v>
      </c>
      <c r="G1755">
        <v>120</v>
      </c>
      <c r="J1755" s="19" t="e">
        <f t="shared" si="55"/>
        <v>#DIV/0!</v>
      </c>
      <c r="K1755" s="19" t="e">
        <f t="shared" si="56"/>
        <v>#DIV/0!</v>
      </c>
      <c r="L1755" s="14" t="str">
        <f>IFERROR(VLOOKUP($K$4:$K$772,TABLAREF!$A$1:$C$4,3,1),"SIN DATO")</f>
        <v>SIN DATO</v>
      </c>
    </row>
    <row r="1756" spans="1:12" x14ac:dyDescent="0.25">
      <c r="A1756" t="s">
        <v>3286</v>
      </c>
      <c r="B1756">
        <v>86</v>
      </c>
      <c r="C1756">
        <v>2</v>
      </c>
      <c r="D1756">
        <v>0</v>
      </c>
      <c r="E1756">
        <v>1</v>
      </c>
      <c r="F1756">
        <v>0</v>
      </c>
      <c r="G1756">
        <v>110</v>
      </c>
      <c r="H1756">
        <v>189</v>
      </c>
      <c r="I1756">
        <v>65</v>
      </c>
      <c r="J1756" s="19">
        <f t="shared" si="55"/>
        <v>36.165344837308353</v>
      </c>
      <c r="K1756" s="19">
        <f t="shared" si="56"/>
        <v>36</v>
      </c>
      <c r="L1756" s="14" t="str">
        <f>IFERROR(VLOOKUP($K$4:$K$772,TABLAREF!$A$1:$C$4,3,1),"SIN DATO")</f>
        <v>SIN DATO</v>
      </c>
    </row>
    <row r="1757" spans="1:12" x14ac:dyDescent="0.25">
      <c r="A1757" t="s">
        <v>3287</v>
      </c>
      <c r="B1757">
        <v>45</v>
      </c>
      <c r="C1757">
        <v>1</v>
      </c>
      <c r="D1757">
        <v>0</v>
      </c>
      <c r="E1757">
        <v>1</v>
      </c>
      <c r="F1757">
        <v>0</v>
      </c>
      <c r="G1757">
        <v>120</v>
      </c>
      <c r="J1757" s="19" t="e">
        <f t="shared" si="55"/>
        <v>#DIV/0!</v>
      </c>
      <c r="K1757" s="19" t="e">
        <f t="shared" si="56"/>
        <v>#DIV/0!</v>
      </c>
      <c r="L1757" s="14" t="str">
        <f>IFERROR(VLOOKUP($K$4:$K$772,TABLAREF!$A$1:$C$4,3,1),"SIN DATO")</f>
        <v>SIN DATO</v>
      </c>
    </row>
    <row r="1758" spans="1:12" x14ac:dyDescent="0.25">
      <c r="A1758" t="s">
        <v>3288</v>
      </c>
      <c r="B1758">
        <v>61</v>
      </c>
      <c r="C1758">
        <v>1</v>
      </c>
      <c r="D1758">
        <v>0</v>
      </c>
      <c r="E1758">
        <v>1</v>
      </c>
      <c r="F1758">
        <v>0</v>
      </c>
      <c r="G1758">
        <v>130</v>
      </c>
      <c r="H1758">
        <v>129</v>
      </c>
      <c r="I1758">
        <v>49</v>
      </c>
      <c r="J1758" s="19">
        <f t="shared" si="55"/>
        <v>9.2599828326214269</v>
      </c>
      <c r="K1758" s="19">
        <f t="shared" si="56"/>
        <v>9</v>
      </c>
      <c r="L1758" s="14" t="str">
        <f>IFERROR(VLOOKUP($K$4:$K$772,TABLAREF!$A$1:$C$4,3,1),"SIN DATO")</f>
        <v>SIN DATO</v>
      </c>
    </row>
    <row r="1759" spans="1:12" x14ac:dyDescent="0.25">
      <c r="A1759" t="s">
        <v>3289</v>
      </c>
      <c r="B1759">
        <v>81</v>
      </c>
      <c r="C1759">
        <v>2</v>
      </c>
      <c r="D1759">
        <v>0</v>
      </c>
      <c r="E1759">
        <v>0</v>
      </c>
      <c r="F1759">
        <v>0</v>
      </c>
      <c r="G1759">
        <v>120</v>
      </c>
      <c r="H1759">
        <v>175</v>
      </c>
      <c r="I1759">
        <v>53</v>
      </c>
      <c r="J1759" s="19">
        <f t="shared" si="55"/>
        <v>35.852108635628419</v>
      </c>
      <c r="K1759" s="19">
        <f t="shared" si="56"/>
        <v>36</v>
      </c>
      <c r="L1759" s="14" t="str">
        <f>IFERROR(VLOOKUP($K$4:$K$772,TABLAREF!$A$1:$C$4,3,1),"SIN DATO")</f>
        <v>SIN DATO</v>
      </c>
    </row>
    <row r="1760" spans="1:12" x14ac:dyDescent="0.25">
      <c r="A1760" t="s">
        <v>3290</v>
      </c>
      <c r="B1760">
        <v>41</v>
      </c>
      <c r="C1760">
        <v>1</v>
      </c>
      <c r="D1760">
        <v>0</v>
      </c>
      <c r="E1760">
        <v>1</v>
      </c>
      <c r="F1760">
        <v>0</v>
      </c>
      <c r="G1760">
        <v>120</v>
      </c>
      <c r="J1760" s="19" t="e">
        <f t="shared" si="55"/>
        <v>#DIV/0!</v>
      </c>
      <c r="K1760" s="19" t="e">
        <f t="shared" si="56"/>
        <v>#DIV/0!</v>
      </c>
      <c r="L1760" s="14" t="str">
        <f>IFERROR(VLOOKUP($K$4:$K$772,TABLAREF!$A$1:$C$4,3,1),"SIN DATO")</f>
        <v>SIN DATO</v>
      </c>
    </row>
    <row r="1761" spans="1:12" x14ac:dyDescent="0.25">
      <c r="A1761" t="s">
        <v>3291</v>
      </c>
      <c r="B1761">
        <v>67</v>
      </c>
      <c r="C1761">
        <v>2</v>
      </c>
      <c r="D1761">
        <v>0</v>
      </c>
      <c r="E1761">
        <v>1</v>
      </c>
      <c r="F1761">
        <v>0</v>
      </c>
      <c r="G1761">
        <v>130</v>
      </c>
      <c r="H1761">
        <v>162</v>
      </c>
      <c r="I1761">
        <v>47</v>
      </c>
      <c r="J1761" s="19">
        <f t="shared" si="55"/>
        <v>20.843882990346707</v>
      </c>
      <c r="K1761" s="19">
        <f t="shared" si="56"/>
        <v>21</v>
      </c>
      <c r="L1761" s="14" t="str">
        <f>IFERROR(VLOOKUP($K$4:$K$772,TABLAREF!$A$1:$C$4,3,1),"SIN DATO")</f>
        <v>SIN DATO</v>
      </c>
    </row>
    <row r="1762" spans="1:12" x14ac:dyDescent="0.25">
      <c r="A1762" t="s">
        <v>3292</v>
      </c>
      <c r="B1762">
        <v>79</v>
      </c>
      <c r="C1762">
        <v>2</v>
      </c>
      <c r="D1762">
        <v>0</v>
      </c>
      <c r="E1762">
        <v>1</v>
      </c>
      <c r="F1762">
        <v>0</v>
      </c>
      <c r="G1762">
        <v>110</v>
      </c>
      <c r="H1762">
        <v>207</v>
      </c>
      <c r="I1762">
        <v>43</v>
      </c>
      <c r="J1762" s="19">
        <f t="shared" si="55"/>
        <v>38.786217303097828</v>
      </c>
      <c r="K1762" s="19">
        <f t="shared" si="56"/>
        <v>39</v>
      </c>
      <c r="L1762" s="14" t="str">
        <f>IFERROR(VLOOKUP($K$4:$K$772,TABLAREF!$A$1:$C$4,3,1),"SIN DATO")</f>
        <v>SIN DATO</v>
      </c>
    </row>
    <row r="1763" spans="1:12" x14ac:dyDescent="0.25">
      <c r="A1763" t="s">
        <v>3293</v>
      </c>
      <c r="B1763">
        <v>58</v>
      </c>
      <c r="C1763">
        <v>1</v>
      </c>
      <c r="D1763">
        <v>0</v>
      </c>
      <c r="E1763">
        <v>1</v>
      </c>
      <c r="F1763">
        <v>0</v>
      </c>
      <c r="G1763">
        <v>120</v>
      </c>
      <c r="J1763" s="19" t="e">
        <f t="shared" si="55"/>
        <v>#DIV/0!</v>
      </c>
      <c r="K1763" s="19" t="e">
        <f t="shared" si="56"/>
        <v>#DIV/0!</v>
      </c>
      <c r="L1763" s="14" t="str">
        <f>IFERROR(VLOOKUP($K$4:$K$772,TABLAREF!$A$1:$C$4,3,1),"SIN DATO")</f>
        <v>SIN DATO</v>
      </c>
    </row>
    <row r="1764" spans="1:12" x14ac:dyDescent="0.25">
      <c r="A1764" t="s">
        <v>3294</v>
      </c>
      <c r="B1764">
        <v>46</v>
      </c>
      <c r="C1764">
        <v>2</v>
      </c>
      <c r="D1764">
        <v>0</v>
      </c>
      <c r="E1764">
        <v>1</v>
      </c>
      <c r="F1764">
        <v>0</v>
      </c>
      <c r="G1764">
        <v>120</v>
      </c>
      <c r="H1764">
        <v>222</v>
      </c>
      <c r="I1764">
        <v>37</v>
      </c>
      <c r="J1764" s="19">
        <f t="shared" si="55"/>
        <v>11.600706498426295</v>
      </c>
      <c r="K1764" s="19">
        <f t="shared" si="56"/>
        <v>12</v>
      </c>
      <c r="L1764" s="14" t="str">
        <f>IFERROR(VLOOKUP($K$4:$K$772,TABLAREF!$A$1:$C$4,3,1),"SIN DATO")</f>
        <v>SIN DATO</v>
      </c>
    </row>
    <row r="1765" spans="1:12" x14ac:dyDescent="0.25">
      <c r="A1765" t="s">
        <v>3295</v>
      </c>
      <c r="B1765">
        <v>47</v>
      </c>
      <c r="C1765">
        <v>2</v>
      </c>
      <c r="D1765">
        <v>0</v>
      </c>
      <c r="E1765">
        <v>1</v>
      </c>
      <c r="F1765">
        <v>0</v>
      </c>
      <c r="J1765" s="19" t="e">
        <f t="shared" si="55"/>
        <v>#NUM!</v>
      </c>
      <c r="K1765" s="19" t="e">
        <f t="shared" si="56"/>
        <v>#NUM!</v>
      </c>
      <c r="L1765" s="14" t="str">
        <f>IFERROR(VLOOKUP($K$4:$K$772,TABLAREF!$A$1:$C$4,3,1),"SIN DATO")</f>
        <v>SIN DATO</v>
      </c>
    </row>
    <row r="1766" spans="1:12" x14ac:dyDescent="0.25">
      <c r="A1766" t="s">
        <v>3296</v>
      </c>
      <c r="B1766">
        <v>51</v>
      </c>
      <c r="C1766">
        <v>2</v>
      </c>
      <c r="D1766">
        <v>0</v>
      </c>
      <c r="E1766">
        <v>1</v>
      </c>
      <c r="F1766">
        <v>0</v>
      </c>
      <c r="G1766">
        <v>130</v>
      </c>
      <c r="H1766">
        <v>190</v>
      </c>
      <c r="I1766">
        <v>104</v>
      </c>
      <c r="J1766" s="19">
        <f t="shared" si="55"/>
        <v>3.1806169761995906</v>
      </c>
      <c r="K1766" s="19">
        <f t="shared" si="56"/>
        <v>3</v>
      </c>
      <c r="L1766" s="14" t="str">
        <f>IFERROR(VLOOKUP($K$4:$K$772,TABLAREF!$A$1:$C$4,3,1),"SIN DATO")</f>
        <v>SIN DATO</v>
      </c>
    </row>
    <row r="1767" spans="1:12" x14ac:dyDescent="0.25">
      <c r="A1767" t="s">
        <v>3297</v>
      </c>
      <c r="B1767">
        <v>48</v>
      </c>
      <c r="C1767">
        <v>2</v>
      </c>
      <c r="D1767">
        <v>0</v>
      </c>
      <c r="E1767">
        <v>1</v>
      </c>
      <c r="F1767">
        <v>0</v>
      </c>
      <c r="G1767">
        <v>120</v>
      </c>
      <c r="J1767" s="19" t="e">
        <f t="shared" si="55"/>
        <v>#DIV/0!</v>
      </c>
      <c r="K1767" s="19" t="e">
        <f t="shared" si="56"/>
        <v>#DIV/0!</v>
      </c>
      <c r="L1767" s="14" t="str">
        <f>IFERROR(VLOOKUP($K$4:$K$772,TABLAREF!$A$1:$C$4,3,1),"SIN DATO")</f>
        <v>SIN DATO</v>
      </c>
    </row>
    <row r="1768" spans="1:12" x14ac:dyDescent="0.25">
      <c r="A1768" t="s">
        <v>3298</v>
      </c>
      <c r="B1768">
        <v>44</v>
      </c>
      <c r="C1768">
        <v>1</v>
      </c>
      <c r="D1768">
        <v>0</v>
      </c>
      <c r="E1768">
        <v>1</v>
      </c>
      <c r="F1768">
        <v>0</v>
      </c>
      <c r="G1768">
        <v>120</v>
      </c>
      <c r="H1768">
        <v>145</v>
      </c>
      <c r="I1768">
        <v>42</v>
      </c>
      <c r="J1768" s="19">
        <f t="shared" si="55"/>
        <v>4.4678609211098896</v>
      </c>
      <c r="K1768" s="19">
        <f t="shared" si="56"/>
        <v>4</v>
      </c>
      <c r="L1768" s="14" t="str">
        <f>IFERROR(VLOOKUP($K$4:$K$772,TABLAREF!$A$1:$C$4,3,1),"SIN DATO")</f>
        <v>SIN DATO</v>
      </c>
    </row>
    <row r="1769" spans="1:12" x14ac:dyDescent="0.25">
      <c r="A1769" t="s">
        <v>3299</v>
      </c>
      <c r="B1769">
        <v>75</v>
      </c>
      <c r="C1769">
        <v>2</v>
      </c>
      <c r="D1769">
        <v>0</v>
      </c>
      <c r="E1769">
        <v>1</v>
      </c>
      <c r="F1769">
        <v>0</v>
      </c>
      <c r="G1769">
        <v>120</v>
      </c>
      <c r="H1769">
        <v>209</v>
      </c>
      <c r="I1769">
        <v>64</v>
      </c>
      <c r="J1769" s="19">
        <f t="shared" si="55"/>
        <v>26.877857980517827</v>
      </c>
      <c r="K1769" s="19">
        <f t="shared" si="56"/>
        <v>27</v>
      </c>
      <c r="L1769" s="14" t="str">
        <f>IFERROR(VLOOKUP($K$4:$K$772,TABLAREF!$A$1:$C$4,3,1),"SIN DATO")</f>
        <v>SIN DATO</v>
      </c>
    </row>
    <row r="1770" spans="1:12" x14ac:dyDescent="0.25">
      <c r="A1770" t="s">
        <v>3300</v>
      </c>
      <c r="B1770">
        <v>72</v>
      </c>
      <c r="C1770">
        <v>2</v>
      </c>
      <c r="D1770">
        <v>0</v>
      </c>
      <c r="E1770">
        <v>1</v>
      </c>
      <c r="F1770">
        <v>0</v>
      </c>
      <c r="G1770">
        <v>110</v>
      </c>
      <c r="H1770">
        <v>193</v>
      </c>
      <c r="I1770">
        <v>39</v>
      </c>
      <c r="J1770" s="19">
        <f t="shared" si="55"/>
        <v>30.041870473366629</v>
      </c>
      <c r="K1770" s="19">
        <f t="shared" si="56"/>
        <v>30</v>
      </c>
      <c r="L1770" s="14" t="str">
        <f>IFERROR(VLOOKUP($K$4:$K$772,TABLAREF!$A$1:$C$4,3,1),"SIN DATO")</f>
        <v>SIN DATO</v>
      </c>
    </row>
    <row r="1771" spans="1:12" x14ac:dyDescent="0.25">
      <c r="A1771" t="s">
        <v>3301</v>
      </c>
      <c r="B1771">
        <v>73</v>
      </c>
      <c r="C1771">
        <v>1</v>
      </c>
      <c r="D1771">
        <v>0</v>
      </c>
      <c r="E1771">
        <v>1</v>
      </c>
      <c r="F1771">
        <v>0</v>
      </c>
      <c r="H1771">
        <v>145</v>
      </c>
      <c r="I1771">
        <v>40</v>
      </c>
      <c r="J1771" s="19" t="e">
        <f t="shared" si="55"/>
        <v>#NUM!</v>
      </c>
      <c r="K1771" s="19" t="e">
        <f t="shared" si="56"/>
        <v>#NUM!</v>
      </c>
      <c r="L1771" s="14" t="str">
        <f>IFERROR(VLOOKUP($K$4:$K$772,TABLAREF!$A$1:$C$4,3,1),"SIN DATO")</f>
        <v>SIN DATO</v>
      </c>
    </row>
    <row r="1772" spans="1:12" x14ac:dyDescent="0.25">
      <c r="A1772" t="s">
        <v>3302</v>
      </c>
      <c r="B1772">
        <v>67</v>
      </c>
      <c r="C1772">
        <v>2</v>
      </c>
      <c r="D1772">
        <v>0</v>
      </c>
      <c r="E1772">
        <v>1</v>
      </c>
      <c r="F1772">
        <v>0</v>
      </c>
      <c r="G1772">
        <v>120</v>
      </c>
      <c r="H1772">
        <v>169</v>
      </c>
      <c r="J1772" s="19" t="e">
        <f t="shared" si="55"/>
        <v>#DIV/0!</v>
      </c>
      <c r="K1772" s="19" t="e">
        <f t="shared" si="56"/>
        <v>#DIV/0!</v>
      </c>
      <c r="L1772" s="14" t="str">
        <f>IFERROR(VLOOKUP($K$4:$K$772,TABLAREF!$A$1:$C$4,3,1),"SIN DATO")</f>
        <v>SIN DATO</v>
      </c>
    </row>
    <row r="1773" spans="1:12" x14ac:dyDescent="0.25">
      <c r="A1773" t="s">
        <v>3303</v>
      </c>
      <c r="B1773">
        <v>65</v>
      </c>
      <c r="C1773">
        <v>1</v>
      </c>
      <c r="D1773">
        <v>0</v>
      </c>
      <c r="E1773">
        <v>1</v>
      </c>
      <c r="F1773">
        <v>0</v>
      </c>
      <c r="G1773">
        <v>120</v>
      </c>
      <c r="H1773">
        <v>207</v>
      </c>
      <c r="I1773">
        <v>54</v>
      </c>
      <c r="J1773" s="19">
        <f t="shared" si="55"/>
        <v>15.100059503848895</v>
      </c>
      <c r="K1773" s="19">
        <f t="shared" si="56"/>
        <v>15</v>
      </c>
      <c r="L1773" s="14" t="str">
        <f>IFERROR(VLOOKUP($K$4:$K$772,TABLAREF!$A$1:$C$4,3,1),"SIN DATO")</f>
        <v>SIN DATO</v>
      </c>
    </row>
    <row r="1774" spans="1:12" x14ac:dyDescent="0.25">
      <c r="A1774" t="s">
        <v>3304</v>
      </c>
      <c r="B1774">
        <v>60</v>
      </c>
      <c r="C1774">
        <v>1</v>
      </c>
      <c r="D1774">
        <v>0</v>
      </c>
      <c r="E1774">
        <v>1</v>
      </c>
      <c r="F1774">
        <v>0</v>
      </c>
      <c r="G1774">
        <v>110</v>
      </c>
      <c r="H1774">
        <v>200</v>
      </c>
      <c r="I1774">
        <v>35</v>
      </c>
      <c r="J1774" s="19">
        <f t="shared" si="55"/>
        <v>17.253675638571174</v>
      </c>
      <c r="K1774" s="19">
        <f t="shared" si="56"/>
        <v>17</v>
      </c>
      <c r="L1774" s="14" t="str">
        <f>IFERROR(VLOOKUP($K$4:$K$772,TABLAREF!$A$1:$C$4,3,1),"SIN DATO")</f>
        <v>SIN DATO</v>
      </c>
    </row>
    <row r="1775" spans="1:12" x14ac:dyDescent="0.25">
      <c r="A1775" t="s">
        <v>3305</v>
      </c>
      <c r="B1775">
        <v>54</v>
      </c>
      <c r="C1775">
        <v>2</v>
      </c>
      <c r="D1775">
        <v>0</v>
      </c>
      <c r="E1775">
        <v>1</v>
      </c>
      <c r="F1775">
        <v>0</v>
      </c>
      <c r="G1775">
        <v>150</v>
      </c>
      <c r="J1775" s="19" t="e">
        <f t="shared" si="55"/>
        <v>#DIV/0!</v>
      </c>
      <c r="K1775" s="19" t="e">
        <f t="shared" si="56"/>
        <v>#DIV/0!</v>
      </c>
      <c r="L1775" s="14" t="str">
        <f>IFERROR(VLOOKUP($K$4:$K$772,TABLAREF!$A$1:$C$4,3,1),"SIN DATO")</f>
        <v>SIN DATO</v>
      </c>
    </row>
    <row r="1776" spans="1:12" x14ac:dyDescent="0.25">
      <c r="A1776" t="s">
        <v>3306</v>
      </c>
      <c r="B1776">
        <v>63</v>
      </c>
      <c r="C1776">
        <v>2</v>
      </c>
      <c r="D1776">
        <v>0</v>
      </c>
      <c r="E1776">
        <v>1</v>
      </c>
      <c r="F1776">
        <v>0</v>
      </c>
      <c r="G1776">
        <v>120</v>
      </c>
      <c r="H1776">
        <v>260</v>
      </c>
      <c r="I1776">
        <v>35</v>
      </c>
      <c r="J1776" s="19">
        <f t="shared" si="55"/>
        <v>30.776133117826276</v>
      </c>
      <c r="K1776" s="19">
        <f t="shared" si="56"/>
        <v>31</v>
      </c>
      <c r="L1776" s="14" t="str">
        <f>IFERROR(VLOOKUP($K$4:$K$772,TABLAREF!$A$1:$C$4,3,1),"SIN DATO")</f>
        <v>SIN DATO</v>
      </c>
    </row>
    <row r="1777" spans="1:12" x14ac:dyDescent="0.25">
      <c r="A1777" t="s">
        <v>3307</v>
      </c>
      <c r="B1777">
        <v>58</v>
      </c>
      <c r="C1777">
        <v>2</v>
      </c>
      <c r="D1777">
        <v>0</v>
      </c>
      <c r="E1777">
        <v>1</v>
      </c>
      <c r="F1777">
        <v>0</v>
      </c>
      <c r="G1777">
        <v>110</v>
      </c>
      <c r="H1777">
        <v>223</v>
      </c>
      <c r="I1777">
        <v>40</v>
      </c>
      <c r="J1777" s="19">
        <f t="shared" si="55"/>
        <v>17.084268307749607</v>
      </c>
      <c r="K1777" s="19">
        <f t="shared" si="56"/>
        <v>17</v>
      </c>
      <c r="L1777" s="14" t="str">
        <f>IFERROR(VLOOKUP($K$4:$K$772,TABLAREF!$A$1:$C$4,3,1),"SIN DATO")</f>
        <v>SIN DATO</v>
      </c>
    </row>
    <row r="1778" spans="1:12" x14ac:dyDescent="0.25">
      <c r="A1778" t="s">
        <v>3308</v>
      </c>
      <c r="B1778">
        <v>57</v>
      </c>
      <c r="C1778">
        <v>2</v>
      </c>
      <c r="D1778">
        <v>0</v>
      </c>
      <c r="E1778">
        <v>1</v>
      </c>
      <c r="F1778">
        <v>0</v>
      </c>
      <c r="G1778">
        <v>110</v>
      </c>
      <c r="H1778">
        <v>196</v>
      </c>
      <c r="I1778">
        <v>48</v>
      </c>
      <c r="J1778" s="19">
        <f t="shared" si="55"/>
        <v>11.331857251305543</v>
      </c>
      <c r="K1778" s="19">
        <f t="shared" si="56"/>
        <v>11</v>
      </c>
      <c r="L1778" s="14" t="str">
        <f>IFERROR(VLOOKUP($K$4:$K$772,TABLAREF!$A$1:$C$4,3,1),"SIN DATO")</f>
        <v>SIN DATO</v>
      </c>
    </row>
    <row r="1779" spans="1:12" x14ac:dyDescent="0.25">
      <c r="A1779" t="s">
        <v>3309</v>
      </c>
      <c r="B1779">
        <v>77</v>
      </c>
      <c r="C1779">
        <v>2</v>
      </c>
      <c r="D1779">
        <v>0</v>
      </c>
      <c r="E1779">
        <v>1</v>
      </c>
      <c r="F1779">
        <v>0</v>
      </c>
      <c r="G1779">
        <v>110</v>
      </c>
      <c r="H1779">
        <v>218</v>
      </c>
      <c r="I1779">
        <v>36</v>
      </c>
      <c r="J1779" s="19">
        <f t="shared" si="55"/>
        <v>41.659583058490412</v>
      </c>
      <c r="K1779" s="19">
        <f t="shared" si="56"/>
        <v>42</v>
      </c>
      <c r="L1779" s="14" t="str">
        <f>IFERROR(VLOOKUP($K$4:$K$772,TABLAREF!$A$1:$C$4,3,1),"SIN DATO")</f>
        <v>SIN DATO</v>
      </c>
    </row>
    <row r="1780" spans="1:12" x14ac:dyDescent="0.25">
      <c r="A1780" t="s">
        <v>3310</v>
      </c>
      <c r="B1780">
        <v>59</v>
      </c>
      <c r="C1780">
        <v>2</v>
      </c>
      <c r="D1780">
        <v>0</v>
      </c>
      <c r="E1780">
        <v>1</v>
      </c>
      <c r="F1780">
        <v>0</v>
      </c>
      <c r="G1780">
        <v>120</v>
      </c>
      <c r="H1780">
        <v>284</v>
      </c>
      <c r="I1780">
        <v>24</v>
      </c>
      <c r="J1780" s="19">
        <f t="shared" si="55"/>
        <v>37.037855950189922</v>
      </c>
      <c r="K1780" s="19">
        <f t="shared" si="56"/>
        <v>37</v>
      </c>
      <c r="L1780" s="14" t="str">
        <f>IFERROR(VLOOKUP($K$4:$K$772,TABLAREF!$A$1:$C$4,3,1),"SIN DATO")</f>
        <v>SIN DATO</v>
      </c>
    </row>
    <row r="1781" spans="1:12" x14ac:dyDescent="0.25">
      <c r="A1781" t="s">
        <v>3311</v>
      </c>
      <c r="B1781">
        <v>64</v>
      </c>
      <c r="C1781">
        <v>2</v>
      </c>
      <c r="D1781">
        <v>0</v>
      </c>
      <c r="E1781">
        <v>1</v>
      </c>
      <c r="F1781">
        <v>0</v>
      </c>
      <c r="G1781">
        <v>130</v>
      </c>
      <c r="J1781" s="19" t="e">
        <f t="shared" si="55"/>
        <v>#DIV/0!</v>
      </c>
      <c r="K1781" s="19" t="e">
        <f t="shared" si="56"/>
        <v>#DIV/0!</v>
      </c>
      <c r="L1781" s="14" t="str">
        <f>IFERROR(VLOOKUP($K$4:$K$772,TABLAREF!$A$1:$C$4,3,1),"SIN DATO")</f>
        <v>SIN DATO</v>
      </c>
    </row>
    <row r="1782" spans="1:12" x14ac:dyDescent="0.25">
      <c r="A1782" t="s">
        <v>3312</v>
      </c>
      <c r="B1782">
        <v>32</v>
      </c>
      <c r="C1782">
        <v>2</v>
      </c>
      <c r="D1782">
        <v>0</v>
      </c>
      <c r="E1782">
        <v>1</v>
      </c>
      <c r="F1782">
        <v>0</v>
      </c>
      <c r="G1782">
        <v>120</v>
      </c>
      <c r="H1782">
        <v>168</v>
      </c>
      <c r="I1782">
        <v>52</v>
      </c>
      <c r="J1782" s="19">
        <f t="shared" si="55"/>
        <v>3.1973668288741708</v>
      </c>
      <c r="K1782" s="19">
        <f t="shared" si="56"/>
        <v>3</v>
      </c>
      <c r="L1782" s="14" t="str">
        <f>IFERROR(VLOOKUP($K$4:$K$772,TABLAREF!$A$1:$C$4,3,1),"SIN DATO")</f>
        <v>SIN DATO</v>
      </c>
    </row>
    <row r="1783" spans="1:12" x14ac:dyDescent="0.25">
      <c r="A1783" t="s">
        <v>3313</v>
      </c>
      <c r="B1783">
        <v>49</v>
      </c>
      <c r="C1783">
        <v>2</v>
      </c>
      <c r="D1783">
        <v>0</v>
      </c>
      <c r="E1783">
        <v>1</v>
      </c>
      <c r="F1783">
        <v>0</v>
      </c>
      <c r="G1783">
        <v>110</v>
      </c>
      <c r="J1783" s="19" t="e">
        <f t="shared" si="55"/>
        <v>#DIV/0!</v>
      </c>
      <c r="K1783" s="19" t="e">
        <f t="shared" si="56"/>
        <v>#DIV/0!</v>
      </c>
      <c r="L1783" s="14" t="str">
        <f>IFERROR(VLOOKUP($K$4:$K$772,TABLAREF!$A$1:$C$4,3,1),"SIN DATO")</f>
        <v>SIN DATO</v>
      </c>
    </row>
    <row r="1784" spans="1:12" x14ac:dyDescent="0.25">
      <c r="A1784" t="s">
        <v>3314</v>
      </c>
      <c r="B1784">
        <v>33</v>
      </c>
      <c r="C1784">
        <v>1</v>
      </c>
      <c r="D1784">
        <v>0</v>
      </c>
      <c r="E1784">
        <v>1</v>
      </c>
      <c r="F1784">
        <v>0</v>
      </c>
      <c r="G1784">
        <v>120</v>
      </c>
      <c r="H1784">
        <v>157</v>
      </c>
      <c r="I1784">
        <v>42</v>
      </c>
      <c r="J1784" s="19">
        <f t="shared" si="55"/>
        <v>1.8300332976583289</v>
      </c>
      <c r="K1784" s="19">
        <f t="shared" si="56"/>
        <v>2</v>
      </c>
      <c r="L1784" s="14" t="str">
        <f>IFERROR(VLOOKUP($K$4:$K$772,TABLAREF!$A$1:$C$4,3,1),"SIN DATO")</f>
        <v>SIN DATO</v>
      </c>
    </row>
    <row r="1785" spans="1:12" x14ac:dyDescent="0.25">
      <c r="A1785" t="s">
        <v>3315</v>
      </c>
      <c r="B1785">
        <v>57</v>
      </c>
      <c r="C1785">
        <v>2</v>
      </c>
      <c r="D1785">
        <v>0</v>
      </c>
      <c r="E1785">
        <v>1</v>
      </c>
      <c r="F1785">
        <v>0</v>
      </c>
      <c r="G1785">
        <v>110</v>
      </c>
      <c r="J1785" s="19" t="e">
        <f t="shared" si="55"/>
        <v>#DIV/0!</v>
      </c>
      <c r="K1785" s="19" t="e">
        <f t="shared" si="56"/>
        <v>#DIV/0!</v>
      </c>
      <c r="L1785" s="14" t="str">
        <f>IFERROR(VLOOKUP($K$4:$K$772,TABLAREF!$A$1:$C$4,3,1),"SIN DATO")</f>
        <v>SIN DATO</v>
      </c>
    </row>
    <row r="1786" spans="1:12" x14ac:dyDescent="0.25">
      <c r="A1786" t="s">
        <v>3316</v>
      </c>
      <c r="B1786">
        <v>72</v>
      </c>
      <c r="C1786">
        <v>2</v>
      </c>
      <c r="D1786">
        <v>0</v>
      </c>
      <c r="E1786">
        <v>1</v>
      </c>
      <c r="F1786">
        <v>0</v>
      </c>
      <c r="G1786">
        <v>120</v>
      </c>
      <c r="J1786" s="19" t="e">
        <f t="shared" si="55"/>
        <v>#DIV/0!</v>
      </c>
      <c r="K1786" s="19" t="e">
        <f t="shared" si="56"/>
        <v>#DIV/0!</v>
      </c>
      <c r="L1786" s="14" t="str">
        <f>IFERROR(VLOOKUP($K$4:$K$772,TABLAREF!$A$1:$C$4,3,1),"SIN DATO")</f>
        <v>SIN DATO</v>
      </c>
    </row>
    <row r="1787" spans="1:12" x14ac:dyDescent="0.25">
      <c r="A1787" t="s">
        <v>3317</v>
      </c>
      <c r="B1787">
        <v>71</v>
      </c>
      <c r="C1787">
        <v>1</v>
      </c>
      <c r="D1787">
        <v>0</v>
      </c>
      <c r="E1787">
        <v>1</v>
      </c>
      <c r="F1787">
        <v>0</v>
      </c>
      <c r="G1787">
        <v>130</v>
      </c>
      <c r="J1787" s="19" t="e">
        <f t="shared" si="55"/>
        <v>#DIV/0!</v>
      </c>
      <c r="K1787" s="19" t="e">
        <f t="shared" si="56"/>
        <v>#DIV/0!</v>
      </c>
      <c r="L1787" s="14" t="str">
        <f>IFERROR(VLOOKUP($K$4:$K$772,TABLAREF!$A$1:$C$4,3,1),"SIN DATO")</f>
        <v>SIN DATO</v>
      </c>
    </row>
    <row r="1788" spans="1:12" x14ac:dyDescent="0.25">
      <c r="A1788" t="s">
        <v>3318</v>
      </c>
      <c r="B1788">
        <v>88</v>
      </c>
      <c r="C1788">
        <v>2</v>
      </c>
      <c r="D1788">
        <v>0</v>
      </c>
      <c r="E1788">
        <v>1</v>
      </c>
      <c r="F1788">
        <v>0</v>
      </c>
      <c r="J1788" s="19" t="e">
        <f t="shared" si="55"/>
        <v>#NUM!</v>
      </c>
      <c r="K1788" s="19" t="e">
        <f t="shared" si="56"/>
        <v>#NUM!</v>
      </c>
      <c r="L1788" s="14" t="str">
        <f>IFERROR(VLOOKUP($K$4:$K$772,TABLAREF!$A$1:$C$4,3,1),"SIN DATO")</f>
        <v>SIN DATO</v>
      </c>
    </row>
    <row r="1789" spans="1:12" x14ac:dyDescent="0.25">
      <c r="A1789" t="s">
        <v>3319</v>
      </c>
      <c r="B1789">
        <v>68</v>
      </c>
      <c r="C1789">
        <v>2</v>
      </c>
      <c r="D1789">
        <v>0</v>
      </c>
      <c r="E1789">
        <v>1</v>
      </c>
      <c r="F1789">
        <v>0</v>
      </c>
      <c r="G1789">
        <v>130</v>
      </c>
      <c r="J1789" s="19" t="e">
        <f t="shared" si="55"/>
        <v>#DIV/0!</v>
      </c>
      <c r="K1789" s="19" t="e">
        <f t="shared" si="56"/>
        <v>#DIV/0!</v>
      </c>
      <c r="L1789" s="14" t="str">
        <f>IFERROR(VLOOKUP($K$4:$K$772,TABLAREF!$A$1:$C$4,3,1),"SIN DATO")</f>
        <v>SIN DATO</v>
      </c>
    </row>
    <row r="1790" spans="1:12" x14ac:dyDescent="0.25">
      <c r="A1790" t="s">
        <v>3320</v>
      </c>
      <c r="B1790">
        <v>79</v>
      </c>
      <c r="C1790">
        <v>2</v>
      </c>
      <c r="D1790">
        <v>0</v>
      </c>
      <c r="E1790">
        <v>1</v>
      </c>
      <c r="F1790">
        <v>0</v>
      </c>
      <c r="J1790" s="19" t="e">
        <f t="shared" si="55"/>
        <v>#NUM!</v>
      </c>
      <c r="K1790" s="19" t="e">
        <f t="shared" si="56"/>
        <v>#NUM!</v>
      </c>
      <c r="L1790" s="14" t="str">
        <f>IFERROR(VLOOKUP($K$4:$K$772,TABLAREF!$A$1:$C$4,3,1),"SIN DATO")</f>
        <v>SIN DATO</v>
      </c>
    </row>
    <row r="1791" spans="1:12" x14ac:dyDescent="0.25">
      <c r="A1791" t="s">
        <v>3321</v>
      </c>
      <c r="B1791">
        <v>87</v>
      </c>
      <c r="C1791">
        <v>2</v>
      </c>
      <c r="D1791">
        <v>0</v>
      </c>
      <c r="E1791">
        <v>1</v>
      </c>
      <c r="F1791">
        <v>0</v>
      </c>
      <c r="G1791">
        <v>110</v>
      </c>
      <c r="H1791">
        <v>173</v>
      </c>
      <c r="I1791">
        <v>42</v>
      </c>
      <c r="J1791" s="19">
        <f t="shared" si="55"/>
        <v>46.101357873101591</v>
      </c>
      <c r="K1791" s="19">
        <f t="shared" si="56"/>
        <v>46</v>
      </c>
      <c r="L1791" s="14" t="str">
        <f>IFERROR(VLOOKUP($K$4:$K$772,TABLAREF!$A$1:$C$4,3,1),"SIN DATO")</f>
        <v>SIN DATO</v>
      </c>
    </row>
    <row r="1792" spans="1:12" x14ac:dyDescent="0.25">
      <c r="A1792" t="s">
        <v>3322</v>
      </c>
      <c r="B1792">
        <v>49</v>
      </c>
      <c r="C1792">
        <v>2</v>
      </c>
      <c r="D1792">
        <v>0</v>
      </c>
      <c r="E1792">
        <v>1</v>
      </c>
      <c r="F1792">
        <v>0</v>
      </c>
      <c r="G1792">
        <v>140</v>
      </c>
      <c r="H1792">
        <v>199</v>
      </c>
      <c r="J1792" s="19" t="e">
        <f t="shared" si="55"/>
        <v>#DIV/0!</v>
      </c>
      <c r="K1792" s="19" t="e">
        <f t="shared" si="56"/>
        <v>#DIV/0!</v>
      </c>
      <c r="L1792" s="14" t="str">
        <f>IFERROR(VLOOKUP($K$4:$K$772,TABLAREF!$A$1:$C$4,3,1),"SIN DATO")</f>
        <v>SIN DATO</v>
      </c>
    </row>
    <row r="1793" spans="1:12" x14ac:dyDescent="0.25">
      <c r="A1793" t="s">
        <v>3323</v>
      </c>
      <c r="B1793">
        <v>67</v>
      </c>
      <c r="C1793">
        <v>2</v>
      </c>
      <c r="D1793">
        <v>0</v>
      </c>
      <c r="E1793">
        <v>1</v>
      </c>
      <c r="F1793">
        <v>0</v>
      </c>
      <c r="J1793" s="19" t="e">
        <f t="shared" si="55"/>
        <v>#NUM!</v>
      </c>
      <c r="K1793" s="19" t="e">
        <f t="shared" si="56"/>
        <v>#NUM!</v>
      </c>
      <c r="L1793" s="14" t="str">
        <f>IFERROR(VLOOKUP($K$4:$K$772,TABLAREF!$A$1:$C$4,3,1),"SIN DATO")</f>
        <v>SIN DATO</v>
      </c>
    </row>
    <row r="1794" spans="1:12" x14ac:dyDescent="0.25">
      <c r="A1794" t="s">
        <v>3324</v>
      </c>
      <c r="B1794">
        <v>62</v>
      </c>
      <c r="C1794">
        <v>2</v>
      </c>
      <c r="D1794">
        <v>0</v>
      </c>
      <c r="E1794">
        <v>1</v>
      </c>
      <c r="F1794">
        <v>0</v>
      </c>
      <c r="G1794">
        <v>120</v>
      </c>
      <c r="H1794">
        <v>243</v>
      </c>
      <c r="I1794">
        <v>35</v>
      </c>
      <c r="J1794" s="19">
        <f t="shared" si="55"/>
        <v>28.012997210974376</v>
      </c>
      <c r="K1794" s="19">
        <f t="shared" si="56"/>
        <v>28</v>
      </c>
      <c r="L1794" s="14" t="str">
        <f>IFERROR(VLOOKUP($K$4:$K$772,TABLAREF!$A$1:$C$4,3,1),"SIN DATO")</f>
        <v>SIN DATO</v>
      </c>
    </row>
    <row r="1795" spans="1:12" x14ac:dyDescent="0.25">
      <c r="A1795" t="s">
        <v>3325</v>
      </c>
      <c r="B1795">
        <v>75</v>
      </c>
      <c r="C1795">
        <v>2</v>
      </c>
      <c r="D1795">
        <v>0</v>
      </c>
      <c r="E1795">
        <v>1</v>
      </c>
      <c r="F1795">
        <v>0</v>
      </c>
      <c r="G1795">
        <v>130</v>
      </c>
      <c r="J1795" s="19" t="e">
        <f t="shared" si="55"/>
        <v>#DIV/0!</v>
      </c>
      <c r="K1795" s="19" t="e">
        <f t="shared" si="56"/>
        <v>#DIV/0!</v>
      </c>
      <c r="L1795" s="14" t="str">
        <f>IFERROR(VLOOKUP($K$4:$K$772,TABLAREF!$A$1:$C$4,3,1),"SIN DATO")</f>
        <v>SIN DATO</v>
      </c>
    </row>
    <row r="1796" spans="1:12" x14ac:dyDescent="0.25">
      <c r="A1796" t="s">
        <v>3326</v>
      </c>
      <c r="B1796">
        <v>49</v>
      </c>
      <c r="C1796">
        <v>2</v>
      </c>
      <c r="D1796">
        <v>0</v>
      </c>
      <c r="E1796">
        <v>1</v>
      </c>
      <c r="F1796">
        <v>0</v>
      </c>
      <c r="G1796">
        <v>110</v>
      </c>
      <c r="J1796" s="19" t="e">
        <f t="shared" si="55"/>
        <v>#DIV/0!</v>
      </c>
      <c r="K1796" s="19" t="e">
        <f t="shared" si="56"/>
        <v>#DIV/0!</v>
      </c>
      <c r="L1796" s="14" t="str">
        <f>IFERROR(VLOOKUP($K$4:$K$772,TABLAREF!$A$1:$C$4,3,1),"SIN DATO")</f>
        <v>SIN DATO</v>
      </c>
    </row>
    <row r="1797" spans="1:12" x14ac:dyDescent="0.25">
      <c r="A1797" t="s">
        <v>3327</v>
      </c>
      <c r="B1797">
        <v>79</v>
      </c>
      <c r="C1797">
        <v>1</v>
      </c>
      <c r="D1797">
        <v>0</v>
      </c>
      <c r="E1797">
        <v>1</v>
      </c>
      <c r="F1797">
        <v>0</v>
      </c>
      <c r="G1797">
        <v>130</v>
      </c>
      <c r="J1797" s="19" t="e">
        <f t="shared" ref="J1797:J1860" si="57">100*(1-EXP(-EXP((LN(10)-(15.5305+(28.4441*(1-C1797))+(-1.4792*LN(B1797))+(0*LN(B1797)*LN(B1797))+(-14.4588*LN(B1797)*(1-C1797))+(1.8515*LN(B1797)*LN(B1797)*(1-C1797))+(-0.9119*LN(G1797))+(-0.2767*D1797)+(-0.7181*LN((H1797* 0.02586)/ (I1797* 0.02586)))+(-0.1759*E1797)+(-0.1999*E1797*(1-C1797))+(-0.5865*F1797)+(0*F1797*C1797)))/(EXP(0.9145)*EXP(-0.2784*(15.5305+(28.4441*(1-C1797))+(-1.4792*LN(B1797))+(0*LN(B1797)*LN(B1797))+(-14.4588*LN(B1797)*(1-C1797))+(1.8515*LN(B1797)*LN(B1797)*(1-C1797))+(-0.9119*LN(G1797))+(-0.2767*D1797)+(-0.7181*LN((H1797* 0.02586)/ (I1797* 0.02586)))+(-0.1759*E1797)+(-0.1999*E1797*(1-C1797))+(-0.5865*F1797)+(0*F1797*C1797)))))))</f>
        <v>#DIV/0!</v>
      </c>
      <c r="K1797" s="19" t="e">
        <f t="shared" ref="K1797:K1860" si="58">ROUND(J1797,0)</f>
        <v>#DIV/0!</v>
      </c>
      <c r="L1797" s="14" t="str">
        <f>IFERROR(VLOOKUP($K$4:$K$772,TABLAREF!$A$1:$C$4,3,1),"SIN DATO")</f>
        <v>SIN DATO</v>
      </c>
    </row>
    <row r="1798" spans="1:12" x14ac:dyDescent="0.25">
      <c r="A1798" t="s">
        <v>3328</v>
      </c>
      <c r="B1798">
        <v>62</v>
      </c>
      <c r="C1798">
        <v>2</v>
      </c>
      <c r="D1798">
        <v>0</v>
      </c>
      <c r="E1798">
        <v>1</v>
      </c>
      <c r="F1798">
        <v>0</v>
      </c>
      <c r="G1798">
        <v>130</v>
      </c>
      <c r="H1798">
        <v>192</v>
      </c>
      <c r="I1798">
        <v>51</v>
      </c>
      <c r="J1798" s="19">
        <f t="shared" si="57"/>
        <v>17.481015571727042</v>
      </c>
      <c r="K1798" s="19">
        <f t="shared" si="58"/>
        <v>17</v>
      </c>
      <c r="L1798" s="14" t="str">
        <f>IFERROR(VLOOKUP($K$4:$K$772,TABLAREF!$A$1:$C$4,3,1),"SIN DATO")</f>
        <v>SIN DATO</v>
      </c>
    </row>
    <row r="1799" spans="1:12" x14ac:dyDescent="0.25">
      <c r="A1799" t="s">
        <v>3329</v>
      </c>
      <c r="B1799">
        <v>66</v>
      </c>
      <c r="C1799">
        <v>1</v>
      </c>
      <c r="D1799">
        <v>0</v>
      </c>
      <c r="E1799">
        <v>1</v>
      </c>
      <c r="F1799">
        <v>0</v>
      </c>
      <c r="G1799">
        <v>110</v>
      </c>
      <c r="H1799">
        <v>243</v>
      </c>
      <c r="I1799">
        <v>39</v>
      </c>
      <c r="J1799" s="19">
        <f t="shared" si="57"/>
        <v>22.769422761826707</v>
      </c>
      <c r="K1799" s="19">
        <f t="shared" si="58"/>
        <v>23</v>
      </c>
      <c r="L1799" s="14" t="str">
        <f>IFERROR(VLOOKUP($K$4:$K$772,TABLAREF!$A$1:$C$4,3,1),"SIN DATO")</f>
        <v>SIN DATO</v>
      </c>
    </row>
    <row r="1800" spans="1:12" x14ac:dyDescent="0.25">
      <c r="A1800" t="s">
        <v>3330</v>
      </c>
      <c r="B1800">
        <v>69</v>
      </c>
      <c r="C1800">
        <v>1</v>
      </c>
      <c r="D1800">
        <v>0</v>
      </c>
      <c r="E1800">
        <v>1</v>
      </c>
      <c r="F1800">
        <v>0</v>
      </c>
      <c r="G1800">
        <v>110</v>
      </c>
      <c r="J1800" s="19" t="e">
        <f t="shared" si="57"/>
        <v>#DIV/0!</v>
      </c>
      <c r="K1800" s="19" t="e">
        <f t="shared" si="58"/>
        <v>#DIV/0!</v>
      </c>
      <c r="L1800" s="14" t="str">
        <f>IFERROR(VLOOKUP($K$4:$K$772,TABLAREF!$A$1:$C$4,3,1),"SIN DATO")</f>
        <v>SIN DATO</v>
      </c>
    </row>
    <row r="1801" spans="1:12" x14ac:dyDescent="0.25">
      <c r="A1801" t="s">
        <v>3331</v>
      </c>
      <c r="B1801">
        <v>68</v>
      </c>
      <c r="C1801">
        <v>2</v>
      </c>
      <c r="D1801">
        <v>0</v>
      </c>
      <c r="E1801">
        <v>1</v>
      </c>
      <c r="F1801">
        <v>0</v>
      </c>
      <c r="G1801">
        <v>120</v>
      </c>
      <c r="H1801">
        <v>225</v>
      </c>
      <c r="I1801">
        <v>40</v>
      </c>
      <c r="J1801" s="19">
        <f t="shared" si="57"/>
        <v>30.499376016305213</v>
      </c>
      <c r="K1801" s="19">
        <f t="shared" si="58"/>
        <v>30</v>
      </c>
      <c r="L1801" s="14" t="str">
        <f>IFERROR(VLOOKUP($K$4:$K$772,TABLAREF!$A$1:$C$4,3,1),"SIN DATO")</f>
        <v>SIN DATO</v>
      </c>
    </row>
    <row r="1802" spans="1:12" x14ac:dyDescent="0.25">
      <c r="A1802" t="s">
        <v>3332</v>
      </c>
      <c r="B1802">
        <v>48</v>
      </c>
      <c r="C1802">
        <v>2</v>
      </c>
      <c r="D1802">
        <v>0</v>
      </c>
      <c r="E1802">
        <v>1</v>
      </c>
      <c r="F1802">
        <v>0</v>
      </c>
      <c r="G1802">
        <v>120</v>
      </c>
      <c r="H1802">
        <v>107</v>
      </c>
      <c r="I1802">
        <v>58</v>
      </c>
      <c r="J1802" s="19">
        <f t="shared" si="57"/>
        <v>2.1691932212866138</v>
      </c>
      <c r="K1802" s="19">
        <f t="shared" si="58"/>
        <v>2</v>
      </c>
      <c r="L1802" s="14" t="str">
        <f>IFERROR(VLOOKUP($K$4:$K$772,TABLAREF!$A$1:$C$4,3,1),"SIN DATO")</f>
        <v>SIN DATO</v>
      </c>
    </row>
    <row r="1803" spans="1:12" x14ac:dyDescent="0.25">
      <c r="A1803" t="s">
        <v>3333</v>
      </c>
      <c r="B1803">
        <v>62</v>
      </c>
      <c r="C1803">
        <v>2</v>
      </c>
      <c r="D1803">
        <v>0</v>
      </c>
      <c r="E1803">
        <v>1</v>
      </c>
      <c r="F1803">
        <v>0</v>
      </c>
      <c r="G1803">
        <v>130</v>
      </c>
      <c r="J1803" s="19" t="e">
        <f t="shared" si="57"/>
        <v>#DIV/0!</v>
      </c>
      <c r="K1803" s="19" t="e">
        <f t="shared" si="58"/>
        <v>#DIV/0!</v>
      </c>
      <c r="L1803" s="14" t="str">
        <f>IFERROR(VLOOKUP($K$4:$K$772,TABLAREF!$A$1:$C$4,3,1),"SIN DATO")</f>
        <v>SIN DATO</v>
      </c>
    </row>
    <row r="1804" spans="1:12" x14ac:dyDescent="0.25">
      <c r="A1804" t="s">
        <v>3334</v>
      </c>
      <c r="B1804">
        <v>54</v>
      </c>
      <c r="C1804">
        <v>2</v>
      </c>
      <c r="D1804">
        <v>0</v>
      </c>
      <c r="E1804">
        <v>1</v>
      </c>
      <c r="F1804">
        <v>0</v>
      </c>
      <c r="G1804">
        <v>110</v>
      </c>
      <c r="H1804">
        <v>183</v>
      </c>
      <c r="I1804">
        <v>28</v>
      </c>
      <c r="J1804" s="19">
        <f t="shared" si="57"/>
        <v>16.506983153361364</v>
      </c>
      <c r="K1804" s="19">
        <f t="shared" si="58"/>
        <v>17</v>
      </c>
      <c r="L1804" s="14" t="str">
        <f>IFERROR(VLOOKUP($K$4:$K$772,TABLAREF!$A$1:$C$4,3,1),"SIN DATO")</f>
        <v>SIN DATO</v>
      </c>
    </row>
    <row r="1805" spans="1:12" x14ac:dyDescent="0.25">
      <c r="A1805" t="s">
        <v>3335</v>
      </c>
      <c r="B1805">
        <v>48</v>
      </c>
      <c r="C1805">
        <v>2</v>
      </c>
      <c r="D1805">
        <v>0</v>
      </c>
      <c r="E1805">
        <v>1</v>
      </c>
      <c r="F1805">
        <v>0</v>
      </c>
      <c r="G1805">
        <v>130</v>
      </c>
      <c r="J1805" s="19" t="e">
        <f t="shared" si="57"/>
        <v>#DIV/0!</v>
      </c>
      <c r="K1805" s="19" t="e">
        <f t="shared" si="58"/>
        <v>#DIV/0!</v>
      </c>
      <c r="L1805" s="14" t="str">
        <f>IFERROR(VLOOKUP($K$4:$K$772,TABLAREF!$A$1:$C$4,3,1),"SIN DATO")</f>
        <v>SIN DATO</v>
      </c>
    </row>
    <row r="1806" spans="1:12" x14ac:dyDescent="0.25">
      <c r="A1806" t="s">
        <v>3336</v>
      </c>
      <c r="B1806">
        <v>54</v>
      </c>
      <c r="C1806">
        <v>2</v>
      </c>
      <c r="D1806">
        <v>0</v>
      </c>
      <c r="E1806">
        <v>1</v>
      </c>
      <c r="F1806">
        <v>0</v>
      </c>
      <c r="G1806">
        <v>120</v>
      </c>
      <c r="J1806" s="19" t="e">
        <f t="shared" si="57"/>
        <v>#DIV/0!</v>
      </c>
      <c r="K1806" s="19" t="e">
        <f t="shared" si="58"/>
        <v>#DIV/0!</v>
      </c>
      <c r="L1806" s="14" t="str">
        <f>IFERROR(VLOOKUP($K$4:$K$772,TABLAREF!$A$1:$C$4,3,1),"SIN DATO")</f>
        <v>SIN DATO</v>
      </c>
    </row>
    <row r="1807" spans="1:12" x14ac:dyDescent="0.25">
      <c r="A1807" t="s">
        <v>3337</v>
      </c>
      <c r="B1807">
        <v>63</v>
      </c>
      <c r="C1807">
        <v>1</v>
      </c>
      <c r="D1807">
        <v>0</v>
      </c>
      <c r="E1807">
        <v>1</v>
      </c>
      <c r="F1807">
        <v>0</v>
      </c>
      <c r="G1807">
        <v>110</v>
      </c>
      <c r="J1807" s="19" t="e">
        <f t="shared" si="57"/>
        <v>#DIV/0!</v>
      </c>
      <c r="K1807" s="19" t="e">
        <f t="shared" si="58"/>
        <v>#DIV/0!</v>
      </c>
      <c r="L1807" s="14" t="str">
        <f>IFERROR(VLOOKUP($K$4:$K$772,TABLAREF!$A$1:$C$4,3,1),"SIN DATO")</f>
        <v>SIN DATO</v>
      </c>
    </row>
    <row r="1808" spans="1:12" x14ac:dyDescent="0.25">
      <c r="A1808" t="s">
        <v>3338</v>
      </c>
      <c r="B1808">
        <v>81</v>
      </c>
      <c r="C1808">
        <v>2</v>
      </c>
      <c r="D1808">
        <v>0</v>
      </c>
      <c r="E1808">
        <v>1</v>
      </c>
      <c r="F1808">
        <v>0</v>
      </c>
      <c r="G1808">
        <v>120</v>
      </c>
      <c r="H1808">
        <v>261</v>
      </c>
      <c r="I1808">
        <v>50</v>
      </c>
      <c r="J1808" s="19">
        <f t="shared" si="57"/>
        <v>46.259967716956865</v>
      </c>
      <c r="K1808" s="19">
        <f t="shared" si="58"/>
        <v>46</v>
      </c>
      <c r="L1808" s="14" t="str">
        <f>IFERROR(VLOOKUP($K$4:$K$772,TABLAREF!$A$1:$C$4,3,1),"SIN DATO")</f>
        <v>SIN DATO</v>
      </c>
    </row>
    <row r="1809" spans="1:12" x14ac:dyDescent="0.25">
      <c r="A1809" t="s">
        <v>3339</v>
      </c>
      <c r="B1809">
        <v>53</v>
      </c>
      <c r="C1809">
        <v>2</v>
      </c>
      <c r="D1809">
        <v>0</v>
      </c>
      <c r="E1809">
        <v>1</v>
      </c>
      <c r="F1809">
        <v>0</v>
      </c>
      <c r="G1809">
        <v>110</v>
      </c>
      <c r="H1809">
        <v>146</v>
      </c>
      <c r="I1809">
        <v>45</v>
      </c>
      <c r="J1809" s="19">
        <f t="shared" si="57"/>
        <v>6.4751504115354237</v>
      </c>
      <c r="K1809" s="19">
        <f t="shared" si="58"/>
        <v>6</v>
      </c>
      <c r="L1809" s="14" t="str">
        <f>IFERROR(VLOOKUP($K$4:$K$772,TABLAREF!$A$1:$C$4,3,1),"SIN DATO")</f>
        <v>SIN DATO</v>
      </c>
    </row>
    <row r="1810" spans="1:12" x14ac:dyDescent="0.25">
      <c r="A1810" t="s">
        <v>3340</v>
      </c>
      <c r="B1810">
        <v>46</v>
      </c>
      <c r="C1810">
        <v>2</v>
      </c>
      <c r="D1810">
        <v>0</v>
      </c>
      <c r="E1810">
        <v>1</v>
      </c>
      <c r="F1810">
        <v>0</v>
      </c>
      <c r="J1810" s="19" t="e">
        <f t="shared" si="57"/>
        <v>#NUM!</v>
      </c>
      <c r="K1810" s="19" t="e">
        <f t="shared" si="58"/>
        <v>#NUM!</v>
      </c>
      <c r="L1810" s="14" t="str">
        <f>IFERROR(VLOOKUP($K$4:$K$772,TABLAREF!$A$1:$C$4,3,1),"SIN DATO")</f>
        <v>SIN DATO</v>
      </c>
    </row>
    <row r="1811" spans="1:12" x14ac:dyDescent="0.25">
      <c r="A1811" t="s">
        <v>3341</v>
      </c>
      <c r="B1811">
        <v>53</v>
      </c>
      <c r="C1811">
        <v>1</v>
      </c>
      <c r="D1811">
        <v>0</v>
      </c>
      <c r="E1811">
        <v>1</v>
      </c>
      <c r="F1811">
        <v>0</v>
      </c>
      <c r="G1811">
        <v>120</v>
      </c>
      <c r="J1811" s="19" t="e">
        <f t="shared" si="57"/>
        <v>#DIV/0!</v>
      </c>
      <c r="K1811" s="19" t="e">
        <f t="shared" si="58"/>
        <v>#DIV/0!</v>
      </c>
      <c r="L1811" s="14" t="str">
        <f>IFERROR(VLOOKUP($K$4:$K$772,TABLAREF!$A$1:$C$4,3,1),"SIN DATO")</f>
        <v>SIN DATO</v>
      </c>
    </row>
    <row r="1812" spans="1:12" x14ac:dyDescent="0.25">
      <c r="A1812" t="s">
        <v>3342</v>
      </c>
      <c r="B1812">
        <v>93</v>
      </c>
      <c r="C1812">
        <v>2</v>
      </c>
      <c r="D1812">
        <v>0</v>
      </c>
      <c r="E1812">
        <v>1</v>
      </c>
      <c r="F1812">
        <v>0</v>
      </c>
      <c r="G1812">
        <v>120</v>
      </c>
      <c r="H1812">
        <v>250</v>
      </c>
      <c r="I1812">
        <v>37</v>
      </c>
      <c r="J1812" s="19">
        <f t="shared" si="57"/>
        <v>66.885913583289394</v>
      </c>
      <c r="K1812" s="19">
        <f t="shared" si="58"/>
        <v>67</v>
      </c>
      <c r="L1812" s="14" t="str">
        <f>IFERROR(VLOOKUP($K$4:$K$772,TABLAREF!$A$1:$C$4,3,1),"SIN DATO")</f>
        <v>SIN DATO</v>
      </c>
    </row>
    <row r="1813" spans="1:12" x14ac:dyDescent="0.25">
      <c r="A1813" t="s">
        <v>3343</v>
      </c>
      <c r="B1813">
        <v>80</v>
      </c>
      <c r="C1813">
        <v>2</v>
      </c>
      <c r="D1813">
        <v>0</v>
      </c>
      <c r="E1813">
        <v>1</v>
      </c>
      <c r="F1813">
        <v>0</v>
      </c>
      <c r="G1813">
        <v>120</v>
      </c>
      <c r="H1813">
        <v>218</v>
      </c>
      <c r="I1813">
        <v>51</v>
      </c>
      <c r="J1813" s="19">
        <f t="shared" si="57"/>
        <v>39.968227648638965</v>
      </c>
      <c r="K1813" s="19">
        <f t="shared" si="58"/>
        <v>40</v>
      </c>
      <c r="L1813" s="14" t="str">
        <f>IFERROR(VLOOKUP($K$4:$K$772,TABLAREF!$A$1:$C$4,3,1),"SIN DATO")</f>
        <v>SIN DATO</v>
      </c>
    </row>
    <row r="1814" spans="1:12" x14ac:dyDescent="0.25">
      <c r="A1814" t="s">
        <v>3344</v>
      </c>
      <c r="B1814">
        <v>65</v>
      </c>
      <c r="C1814">
        <v>2</v>
      </c>
      <c r="D1814">
        <v>0</v>
      </c>
      <c r="E1814">
        <v>1</v>
      </c>
      <c r="F1814">
        <v>0</v>
      </c>
      <c r="G1814">
        <v>120</v>
      </c>
      <c r="H1814">
        <v>147</v>
      </c>
      <c r="I1814">
        <v>55</v>
      </c>
      <c r="J1814" s="19">
        <f t="shared" si="57"/>
        <v>12.712899640360842</v>
      </c>
      <c r="K1814" s="19">
        <f t="shared" si="58"/>
        <v>13</v>
      </c>
      <c r="L1814" s="14" t="str">
        <f>IFERROR(VLOOKUP($K$4:$K$772,TABLAREF!$A$1:$C$4,3,1),"SIN DATO")</f>
        <v>SIN DATO</v>
      </c>
    </row>
    <row r="1815" spans="1:12" x14ac:dyDescent="0.25">
      <c r="A1815" t="s">
        <v>3345</v>
      </c>
      <c r="B1815">
        <v>51</v>
      </c>
      <c r="C1815">
        <v>1</v>
      </c>
      <c r="D1815">
        <v>0</v>
      </c>
      <c r="E1815">
        <v>1</v>
      </c>
      <c r="F1815">
        <v>0</v>
      </c>
      <c r="H1815">
        <v>207</v>
      </c>
      <c r="I1815">
        <v>58</v>
      </c>
      <c r="J1815" s="19" t="e">
        <f t="shared" si="57"/>
        <v>#NUM!</v>
      </c>
      <c r="K1815" s="19" t="e">
        <f t="shared" si="58"/>
        <v>#NUM!</v>
      </c>
      <c r="L1815" s="14" t="str">
        <f>IFERROR(VLOOKUP($K$4:$K$772,TABLAREF!$A$1:$C$4,3,1),"SIN DATO")</f>
        <v>SIN DATO</v>
      </c>
    </row>
    <row r="1816" spans="1:12" x14ac:dyDescent="0.25">
      <c r="A1816" t="s">
        <v>3346</v>
      </c>
      <c r="B1816">
        <v>47</v>
      </c>
      <c r="C1816">
        <v>2</v>
      </c>
      <c r="D1816">
        <v>0</v>
      </c>
      <c r="E1816">
        <v>1</v>
      </c>
      <c r="F1816">
        <v>0</v>
      </c>
      <c r="G1816">
        <v>140</v>
      </c>
      <c r="H1816">
        <v>204</v>
      </c>
      <c r="I1816">
        <v>38</v>
      </c>
      <c r="J1816" s="19">
        <f t="shared" si="57"/>
        <v>13.404595237878091</v>
      </c>
      <c r="K1816" s="19">
        <f t="shared" si="58"/>
        <v>13</v>
      </c>
      <c r="L1816" s="14" t="str">
        <f>IFERROR(VLOOKUP($K$4:$K$772,TABLAREF!$A$1:$C$4,3,1),"SIN DATO")</f>
        <v>SIN DATO</v>
      </c>
    </row>
    <row r="1817" spans="1:12" x14ac:dyDescent="0.25">
      <c r="A1817" t="s">
        <v>3347</v>
      </c>
      <c r="B1817">
        <v>55</v>
      </c>
      <c r="C1817">
        <v>2</v>
      </c>
      <c r="D1817">
        <v>0</v>
      </c>
      <c r="E1817">
        <v>1</v>
      </c>
      <c r="F1817">
        <v>0</v>
      </c>
      <c r="J1817" s="19" t="e">
        <f t="shared" si="57"/>
        <v>#NUM!</v>
      </c>
      <c r="K1817" s="19" t="e">
        <f t="shared" si="58"/>
        <v>#NUM!</v>
      </c>
      <c r="L1817" s="14" t="str">
        <f>IFERROR(VLOOKUP($K$4:$K$772,TABLAREF!$A$1:$C$4,3,1),"SIN DATO")</f>
        <v>SIN DATO</v>
      </c>
    </row>
    <row r="1818" spans="1:12" x14ac:dyDescent="0.25">
      <c r="A1818" t="s">
        <v>3348</v>
      </c>
      <c r="B1818">
        <v>53</v>
      </c>
      <c r="C1818">
        <v>2</v>
      </c>
      <c r="D1818">
        <v>0</v>
      </c>
      <c r="E1818">
        <v>1</v>
      </c>
      <c r="F1818">
        <v>0</v>
      </c>
      <c r="G1818">
        <v>120</v>
      </c>
      <c r="J1818" s="19" t="e">
        <f t="shared" si="57"/>
        <v>#DIV/0!</v>
      </c>
      <c r="K1818" s="19" t="e">
        <f t="shared" si="58"/>
        <v>#DIV/0!</v>
      </c>
      <c r="L1818" s="14" t="str">
        <f>IFERROR(VLOOKUP($K$4:$K$772,TABLAREF!$A$1:$C$4,3,1),"SIN DATO")</f>
        <v>SIN DATO</v>
      </c>
    </row>
    <row r="1819" spans="1:12" x14ac:dyDescent="0.25">
      <c r="A1819" t="s">
        <v>3349</v>
      </c>
      <c r="B1819">
        <v>51</v>
      </c>
      <c r="C1819">
        <v>1</v>
      </c>
      <c r="D1819">
        <v>0</v>
      </c>
      <c r="E1819">
        <v>1</v>
      </c>
      <c r="F1819">
        <v>0</v>
      </c>
      <c r="G1819">
        <v>120</v>
      </c>
      <c r="H1819">
        <v>166</v>
      </c>
      <c r="I1819">
        <v>41</v>
      </c>
      <c r="J1819" s="19">
        <f t="shared" si="57"/>
        <v>8.7826237766064352</v>
      </c>
      <c r="K1819" s="19">
        <f t="shared" si="58"/>
        <v>9</v>
      </c>
      <c r="L1819" s="14" t="str">
        <f>IFERROR(VLOOKUP($K$4:$K$772,TABLAREF!$A$1:$C$4,3,1),"SIN DATO")</f>
        <v>SIN DATO</v>
      </c>
    </row>
    <row r="1820" spans="1:12" x14ac:dyDescent="0.25">
      <c r="A1820" t="s">
        <v>3350</v>
      </c>
      <c r="B1820">
        <v>55</v>
      </c>
      <c r="C1820">
        <v>1</v>
      </c>
      <c r="D1820">
        <v>0</v>
      </c>
      <c r="E1820">
        <v>1</v>
      </c>
      <c r="F1820">
        <v>0</v>
      </c>
      <c r="J1820" s="19" t="e">
        <f t="shared" si="57"/>
        <v>#NUM!</v>
      </c>
      <c r="K1820" s="19" t="e">
        <f t="shared" si="58"/>
        <v>#NUM!</v>
      </c>
      <c r="L1820" s="14" t="str">
        <f>IFERROR(VLOOKUP($K$4:$K$772,TABLAREF!$A$1:$C$4,3,1),"SIN DATO")</f>
        <v>SIN DATO</v>
      </c>
    </row>
    <row r="1821" spans="1:12" x14ac:dyDescent="0.25">
      <c r="A1821" t="s">
        <v>3351</v>
      </c>
      <c r="B1821">
        <v>69</v>
      </c>
      <c r="C1821">
        <v>2</v>
      </c>
      <c r="D1821">
        <v>0</v>
      </c>
      <c r="E1821">
        <v>1</v>
      </c>
      <c r="F1821">
        <v>0</v>
      </c>
      <c r="G1821">
        <v>110</v>
      </c>
      <c r="H1821">
        <v>243</v>
      </c>
      <c r="I1821">
        <v>43</v>
      </c>
      <c r="J1821" s="19">
        <f t="shared" si="57"/>
        <v>29.301954209632296</v>
      </c>
      <c r="K1821" s="19">
        <f t="shared" si="58"/>
        <v>29</v>
      </c>
      <c r="L1821" s="14" t="str">
        <f>IFERROR(VLOOKUP($K$4:$K$772,TABLAREF!$A$1:$C$4,3,1),"SIN DATO")</f>
        <v>SIN DATO</v>
      </c>
    </row>
    <row r="1822" spans="1:12" x14ac:dyDescent="0.25">
      <c r="A1822" t="s">
        <v>3352</v>
      </c>
      <c r="B1822">
        <v>54</v>
      </c>
      <c r="C1822">
        <v>2</v>
      </c>
      <c r="D1822">
        <v>0</v>
      </c>
      <c r="E1822">
        <v>1</v>
      </c>
      <c r="F1822">
        <v>0</v>
      </c>
      <c r="G1822">
        <v>110</v>
      </c>
      <c r="J1822" s="19" t="e">
        <f t="shared" si="57"/>
        <v>#DIV/0!</v>
      </c>
      <c r="K1822" s="19" t="e">
        <f t="shared" si="58"/>
        <v>#DIV/0!</v>
      </c>
      <c r="L1822" s="14" t="str">
        <f>IFERROR(VLOOKUP($K$4:$K$772,TABLAREF!$A$1:$C$4,3,1),"SIN DATO")</f>
        <v>SIN DATO</v>
      </c>
    </row>
    <row r="1823" spans="1:12" x14ac:dyDescent="0.25">
      <c r="A1823" t="s">
        <v>3353</v>
      </c>
      <c r="B1823">
        <v>63</v>
      </c>
      <c r="C1823">
        <v>2</v>
      </c>
      <c r="D1823">
        <v>0</v>
      </c>
      <c r="E1823">
        <v>1</v>
      </c>
      <c r="F1823">
        <v>0</v>
      </c>
      <c r="G1823">
        <v>130</v>
      </c>
      <c r="H1823">
        <v>158</v>
      </c>
      <c r="I1823">
        <v>44</v>
      </c>
      <c r="J1823" s="19">
        <f t="shared" si="57"/>
        <v>17.566895647607573</v>
      </c>
      <c r="K1823" s="19">
        <f t="shared" si="58"/>
        <v>18</v>
      </c>
      <c r="L1823" s="14" t="str">
        <f>IFERROR(VLOOKUP($K$4:$K$772,TABLAREF!$A$1:$C$4,3,1),"SIN DATO")</f>
        <v>SIN DATO</v>
      </c>
    </row>
    <row r="1824" spans="1:12" x14ac:dyDescent="0.25">
      <c r="A1824" t="s">
        <v>3354</v>
      </c>
      <c r="B1824">
        <v>59</v>
      </c>
      <c r="C1824">
        <v>2</v>
      </c>
      <c r="D1824">
        <v>0</v>
      </c>
      <c r="E1824">
        <v>1</v>
      </c>
      <c r="F1824">
        <v>0</v>
      </c>
      <c r="G1824">
        <v>140</v>
      </c>
      <c r="H1824">
        <v>193</v>
      </c>
      <c r="I1824">
        <v>55</v>
      </c>
      <c r="J1824" s="19">
        <f t="shared" si="57"/>
        <v>15.225142269868375</v>
      </c>
      <c r="K1824" s="19">
        <f t="shared" si="58"/>
        <v>15</v>
      </c>
      <c r="L1824" s="14" t="str">
        <f>IFERROR(VLOOKUP($K$4:$K$772,TABLAREF!$A$1:$C$4,3,1),"SIN DATO")</f>
        <v>SIN DATO</v>
      </c>
    </row>
    <row r="1825" spans="1:12" x14ac:dyDescent="0.25">
      <c r="A1825" t="s">
        <v>3355</v>
      </c>
      <c r="B1825">
        <v>62</v>
      </c>
      <c r="C1825">
        <v>2</v>
      </c>
      <c r="D1825">
        <v>0</v>
      </c>
      <c r="E1825">
        <v>1</v>
      </c>
      <c r="F1825">
        <v>0</v>
      </c>
      <c r="J1825" s="19" t="e">
        <f t="shared" si="57"/>
        <v>#NUM!</v>
      </c>
      <c r="K1825" s="19" t="e">
        <f t="shared" si="58"/>
        <v>#NUM!</v>
      </c>
      <c r="L1825" s="14" t="str">
        <f>IFERROR(VLOOKUP($K$4:$K$772,TABLAREF!$A$1:$C$4,3,1),"SIN DATO")</f>
        <v>SIN DATO</v>
      </c>
    </row>
    <row r="1826" spans="1:12" x14ac:dyDescent="0.25">
      <c r="A1826" t="s">
        <v>3356</v>
      </c>
      <c r="B1826">
        <v>64</v>
      </c>
      <c r="C1826">
        <v>2</v>
      </c>
      <c r="D1826">
        <v>0</v>
      </c>
      <c r="E1826">
        <v>1</v>
      </c>
      <c r="F1826">
        <v>0</v>
      </c>
      <c r="G1826">
        <v>100</v>
      </c>
      <c r="H1826">
        <v>167</v>
      </c>
      <c r="I1826">
        <v>42</v>
      </c>
      <c r="J1826" s="19">
        <f t="shared" si="57"/>
        <v>14.478406180509584</v>
      </c>
      <c r="K1826" s="19">
        <f t="shared" si="58"/>
        <v>14</v>
      </c>
      <c r="L1826" s="14" t="str">
        <f>IFERROR(VLOOKUP($K$4:$K$772,TABLAREF!$A$1:$C$4,3,1),"SIN DATO")</f>
        <v>SIN DATO</v>
      </c>
    </row>
    <row r="1827" spans="1:12" x14ac:dyDescent="0.25">
      <c r="A1827" t="s">
        <v>3357</v>
      </c>
      <c r="B1827">
        <v>37</v>
      </c>
      <c r="C1827">
        <v>2</v>
      </c>
      <c r="D1827">
        <v>0</v>
      </c>
      <c r="E1827">
        <v>1</v>
      </c>
      <c r="F1827">
        <v>0</v>
      </c>
      <c r="G1827">
        <v>120</v>
      </c>
      <c r="H1827">
        <v>247</v>
      </c>
      <c r="I1827">
        <v>74</v>
      </c>
      <c r="J1827" s="19">
        <f t="shared" si="57"/>
        <v>3.5231515331836993</v>
      </c>
      <c r="K1827" s="19">
        <f t="shared" si="58"/>
        <v>4</v>
      </c>
      <c r="L1827" s="14" t="str">
        <f>IFERROR(VLOOKUP($K$4:$K$772,TABLAREF!$A$1:$C$4,3,1),"SIN DATO")</f>
        <v>SIN DATO</v>
      </c>
    </row>
    <row r="1828" spans="1:12" x14ac:dyDescent="0.25">
      <c r="A1828" t="s">
        <v>3358</v>
      </c>
      <c r="B1828">
        <v>64</v>
      </c>
      <c r="C1828">
        <v>2</v>
      </c>
      <c r="D1828">
        <v>0</v>
      </c>
      <c r="E1828">
        <v>1</v>
      </c>
      <c r="F1828">
        <v>0</v>
      </c>
      <c r="G1828">
        <v>130</v>
      </c>
      <c r="H1828">
        <v>254</v>
      </c>
      <c r="I1828">
        <v>36</v>
      </c>
      <c r="J1828" s="19">
        <f t="shared" si="57"/>
        <v>33.206949184279154</v>
      </c>
      <c r="K1828" s="19">
        <f t="shared" si="58"/>
        <v>33</v>
      </c>
      <c r="L1828" s="14" t="str">
        <f>IFERROR(VLOOKUP($K$4:$K$772,TABLAREF!$A$1:$C$4,3,1),"SIN DATO")</f>
        <v>SIN DATO</v>
      </c>
    </row>
    <row r="1829" spans="1:12" x14ac:dyDescent="0.25">
      <c r="A1829" t="s">
        <v>3359</v>
      </c>
      <c r="B1829">
        <v>52</v>
      </c>
      <c r="C1829">
        <v>1</v>
      </c>
      <c r="D1829">
        <v>0</v>
      </c>
      <c r="E1829">
        <v>1</v>
      </c>
      <c r="F1829">
        <v>0</v>
      </c>
      <c r="G1829">
        <v>130</v>
      </c>
      <c r="H1829">
        <v>201</v>
      </c>
      <c r="I1829">
        <v>29</v>
      </c>
      <c r="J1829" s="19">
        <f t="shared" si="57"/>
        <v>19.311655891661673</v>
      </c>
      <c r="K1829" s="19">
        <f t="shared" si="58"/>
        <v>19</v>
      </c>
      <c r="L1829" s="14" t="str">
        <f>IFERROR(VLOOKUP($K$4:$K$772,TABLAREF!$A$1:$C$4,3,1),"SIN DATO")</f>
        <v>SIN DATO</v>
      </c>
    </row>
    <row r="1830" spans="1:12" x14ac:dyDescent="0.25">
      <c r="A1830" t="s">
        <v>3360</v>
      </c>
      <c r="B1830">
        <v>77</v>
      </c>
      <c r="C1830">
        <v>1</v>
      </c>
      <c r="D1830">
        <v>0</v>
      </c>
      <c r="E1830">
        <v>1</v>
      </c>
      <c r="F1830">
        <v>0</v>
      </c>
      <c r="G1830">
        <v>130</v>
      </c>
      <c r="H1830">
        <v>188</v>
      </c>
      <c r="I1830">
        <v>36</v>
      </c>
      <c r="J1830" s="19">
        <f t="shared" si="57"/>
        <v>30.621779245019709</v>
      </c>
      <c r="K1830" s="19">
        <f t="shared" si="58"/>
        <v>31</v>
      </c>
      <c r="L1830" s="14" t="str">
        <f>IFERROR(VLOOKUP($K$4:$K$772,TABLAREF!$A$1:$C$4,3,1),"SIN DATO")</f>
        <v>SIN DATO</v>
      </c>
    </row>
    <row r="1831" spans="1:12" x14ac:dyDescent="0.25">
      <c r="A1831" t="s">
        <v>3361</v>
      </c>
      <c r="B1831">
        <v>42</v>
      </c>
      <c r="C1831">
        <v>2</v>
      </c>
      <c r="D1831">
        <v>0</v>
      </c>
      <c r="E1831">
        <v>1</v>
      </c>
      <c r="F1831">
        <v>0</v>
      </c>
      <c r="G1831">
        <v>110</v>
      </c>
      <c r="H1831">
        <v>218</v>
      </c>
      <c r="I1831">
        <v>40</v>
      </c>
      <c r="J1831" s="19">
        <f t="shared" si="57"/>
        <v>7.4679824572159266</v>
      </c>
      <c r="K1831" s="19">
        <f t="shared" si="58"/>
        <v>7</v>
      </c>
      <c r="L1831" s="14" t="str">
        <f>IFERROR(VLOOKUP($K$4:$K$772,TABLAREF!$A$1:$C$4,3,1),"SIN DATO")</f>
        <v>SIN DATO</v>
      </c>
    </row>
    <row r="1832" spans="1:12" x14ac:dyDescent="0.25">
      <c r="A1832" t="s">
        <v>3362</v>
      </c>
      <c r="B1832">
        <v>50</v>
      </c>
      <c r="C1832">
        <v>1</v>
      </c>
      <c r="D1832">
        <v>0</v>
      </c>
      <c r="E1832">
        <v>1</v>
      </c>
      <c r="F1832">
        <v>0</v>
      </c>
      <c r="G1832">
        <v>110</v>
      </c>
      <c r="H1832">
        <v>272</v>
      </c>
      <c r="I1832">
        <v>60</v>
      </c>
      <c r="J1832" s="19">
        <f t="shared" si="57"/>
        <v>8.3430672273415283</v>
      </c>
      <c r="K1832" s="19">
        <f t="shared" si="58"/>
        <v>8</v>
      </c>
      <c r="L1832" s="14" t="str">
        <f>IFERROR(VLOOKUP($K$4:$K$772,TABLAREF!$A$1:$C$4,3,1),"SIN DATO")</f>
        <v>SIN DATO</v>
      </c>
    </row>
    <row r="1833" spans="1:12" x14ac:dyDescent="0.25">
      <c r="A1833" t="s">
        <v>3363</v>
      </c>
      <c r="B1833">
        <v>56</v>
      </c>
      <c r="C1833">
        <v>2</v>
      </c>
      <c r="D1833">
        <v>0</v>
      </c>
      <c r="E1833">
        <v>1</v>
      </c>
      <c r="F1833">
        <v>0</v>
      </c>
      <c r="G1833">
        <v>120</v>
      </c>
      <c r="J1833" s="19" t="e">
        <f t="shared" si="57"/>
        <v>#DIV/0!</v>
      </c>
      <c r="K1833" s="19" t="e">
        <f t="shared" si="58"/>
        <v>#DIV/0!</v>
      </c>
      <c r="L1833" s="14" t="str">
        <f>IFERROR(VLOOKUP($K$4:$K$772,TABLAREF!$A$1:$C$4,3,1),"SIN DATO")</f>
        <v>SIN DATO</v>
      </c>
    </row>
    <row r="1834" spans="1:12" x14ac:dyDescent="0.25">
      <c r="A1834" t="s">
        <v>3364</v>
      </c>
      <c r="B1834">
        <v>46</v>
      </c>
      <c r="C1834">
        <v>2</v>
      </c>
      <c r="D1834">
        <v>0</v>
      </c>
      <c r="E1834">
        <v>1</v>
      </c>
      <c r="F1834">
        <v>0</v>
      </c>
      <c r="G1834">
        <v>120</v>
      </c>
      <c r="J1834" s="19" t="e">
        <f t="shared" si="57"/>
        <v>#DIV/0!</v>
      </c>
      <c r="K1834" s="19" t="e">
        <f t="shared" si="58"/>
        <v>#DIV/0!</v>
      </c>
      <c r="L1834" s="14" t="str">
        <f>IFERROR(VLOOKUP($K$4:$K$772,TABLAREF!$A$1:$C$4,3,1),"SIN DATO")</f>
        <v>SIN DATO</v>
      </c>
    </row>
    <row r="1835" spans="1:12" x14ac:dyDescent="0.25">
      <c r="A1835" t="s">
        <v>3365</v>
      </c>
      <c r="B1835">
        <v>58</v>
      </c>
      <c r="C1835">
        <v>1</v>
      </c>
      <c r="D1835">
        <v>0</v>
      </c>
      <c r="E1835">
        <v>1</v>
      </c>
      <c r="F1835">
        <v>0</v>
      </c>
      <c r="G1835">
        <v>110</v>
      </c>
      <c r="H1835">
        <v>250</v>
      </c>
      <c r="I1835">
        <v>39</v>
      </c>
      <c r="J1835" s="19">
        <f t="shared" si="57"/>
        <v>18.078894554990221</v>
      </c>
      <c r="K1835" s="19">
        <f t="shared" si="58"/>
        <v>18</v>
      </c>
      <c r="L1835" s="14" t="str">
        <f>IFERROR(VLOOKUP($K$4:$K$772,TABLAREF!$A$1:$C$4,3,1),"SIN DATO")</f>
        <v>SIN DATO</v>
      </c>
    </row>
    <row r="1836" spans="1:12" x14ac:dyDescent="0.25">
      <c r="A1836" t="s">
        <v>3366</v>
      </c>
      <c r="B1836">
        <v>56</v>
      </c>
      <c r="C1836">
        <v>2</v>
      </c>
      <c r="D1836">
        <v>0</v>
      </c>
      <c r="E1836">
        <v>1</v>
      </c>
      <c r="F1836">
        <v>0</v>
      </c>
      <c r="G1836">
        <v>120</v>
      </c>
      <c r="J1836" s="19" t="e">
        <f t="shared" si="57"/>
        <v>#DIV/0!</v>
      </c>
      <c r="K1836" s="19" t="e">
        <f t="shared" si="58"/>
        <v>#DIV/0!</v>
      </c>
      <c r="L1836" s="14" t="str">
        <f>IFERROR(VLOOKUP($K$4:$K$772,TABLAREF!$A$1:$C$4,3,1),"SIN DATO")</f>
        <v>SIN DATO</v>
      </c>
    </row>
    <row r="1837" spans="1:12" x14ac:dyDescent="0.25">
      <c r="A1837" t="s">
        <v>3367</v>
      </c>
      <c r="B1837">
        <v>59</v>
      </c>
      <c r="C1837">
        <v>2</v>
      </c>
      <c r="D1837">
        <v>0</v>
      </c>
      <c r="E1837">
        <v>1</v>
      </c>
      <c r="F1837">
        <v>0</v>
      </c>
      <c r="G1837">
        <v>130</v>
      </c>
      <c r="H1837">
        <v>235</v>
      </c>
      <c r="I1837">
        <v>52</v>
      </c>
      <c r="J1837" s="19">
        <f t="shared" si="57"/>
        <v>18.030478869143639</v>
      </c>
      <c r="K1837" s="19">
        <f t="shared" si="58"/>
        <v>18</v>
      </c>
      <c r="L1837" s="14" t="str">
        <f>IFERROR(VLOOKUP($K$4:$K$772,TABLAREF!$A$1:$C$4,3,1),"SIN DATO")</f>
        <v>SIN DATO</v>
      </c>
    </row>
    <row r="1838" spans="1:12" x14ac:dyDescent="0.25">
      <c r="A1838" t="s">
        <v>3368</v>
      </c>
      <c r="B1838">
        <v>47</v>
      </c>
      <c r="C1838">
        <v>1</v>
      </c>
      <c r="D1838">
        <v>0</v>
      </c>
      <c r="E1838">
        <v>1</v>
      </c>
      <c r="F1838">
        <v>0</v>
      </c>
      <c r="G1838">
        <v>140</v>
      </c>
      <c r="H1838">
        <v>208</v>
      </c>
      <c r="I1838">
        <v>37</v>
      </c>
      <c r="J1838" s="19">
        <f t="shared" si="57"/>
        <v>13.653479864736584</v>
      </c>
      <c r="K1838" s="19">
        <f t="shared" si="58"/>
        <v>14</v>
      </c>
      <c r="L1838" s="14" t="str">
        <f>IFERROR(VLOOKUP($K$4:$K$772,TABLAREF!$A$1:$C$4,3,1),"SIN DATO")</f>
        <v>SIN DATO</v>
      </c>
    </row>
    <row r="1839" spans="1:12" x14ac:dyDescent="0.25">
      <c r="A1839" t="s">
        <v>3369</v>
      </c>
      <c r="B1839">
        <v>41</v>
      </c>
      <c r="C1839">
        <v>2</v>
      </c>
      <c r="D1839">
        <v>0</v>
      </c>
      <c r="E1839">
        <v>1</v>
      </c>
      <c r="F1839">
        <v>0</v>
      </c>
      <c r="G1839">
        <v>120</v>
      </c>
      <c r="H1839">
        <v>224</v>
      </c>
      <c r="I1839">
        <v>47</v>
      </c>
      <c r="J1839" s="19">
        <f t="shared" si="57"/>
        <v>6.949728148737222</v>
      </c>
      <c r="K1839" s="19">
        <f t="shared" si="58"/>
        <v>7</v>
      </c>
      <c r="L1839" s="14" t="str">
        <f>IFERROR(VLOOKUP($K$4:$K$772,TABLAREF!$A$1:$C$4,3,1),"SIN DATO")</f>
        <v>SIN DATO</v>
      </c>
    </row>
    <row r="1840" spans="1:12" x14ac:dyDescent="0.25">
      <c r="A1840" t="s">
        <v>3370</v>
      </c>
      <c r="B1840">
        <v>37</v>
      </c>
      <c r="C1840">
        <v>2</v>
      </c>
      <c r="D1840">
        <v>0</v>
      </c>
      <c r="E1840">
        <v>1</v>
      </c>
      <c r="F1840">
        <v>0</v>
      </c>
      <c r="G1840">
        <v>120</v>
      </c>
      <c r="J1840" s="19" t="e">
        <f t="shared" si="57"/>
        <v>#DIV/0!</v>
      </c>
      <c r="K1840" s="19" t="e">
        <f t="shared" si="58"/>
        <v>#DIV/0!</v>
      </c>
      <c r="L1840" s="14" t="str">
        <f>IFERROR(VLOOKUP($K$4:$K$772,TABLAREF!$A$1:$C$4,3,1),"SIN DATO")</f>
        <v>SIN DATO</v>
      </c>
    </row>
    <row r="1841" spans="1:12" x14ac:dyDescent="0.25">
      <c r="A1841" t="s">
        <v>3371</v>
      </c>
      <c r="B1841">
        <v>58</v>
      </c>
      <c r="C1841">
        <v>2</v>
      </c>
      <c r="D1841">
        <v>0</v>
      </c>
      <c r="E1841">
        <v>1</v>
      </c>
      <c r="F1841">
        <v>0</v>
      </c>
      <c r="G1841">
        <v>130</v>
      </c>
      <c r="H1841">
        <v>165</v>
      </c>
      <c r="I1841">
        <v>51</v>
      </c>
      <c r="J1841" s="19">
        <f t="shared" si="57"/>
        <v>11.731477584556648</v>
      </c>
      <c r="K1841" s="19">
        <f t="shared" si="58"/>
        <v>12</v>
      </c>
      <c r="L1841" s="14" t="str">
        <f>IFERROR(VLOOKUP($K$4:$K$772,TABLAREF!$A$1:$C$4,3,1),"SIN DATO")</f>
        <v>SIN DATO</v>
      </c>
    </row>
    <row r="1842" spans="1:12" x14ac:dyDescent="0.25">
      <c r="A1842" t="s">
        <v>3372</v>
      </c>
      <c r="B1842">
        <v>31</v>
      </c>
      <c r="C1842">
        <v>2</v>
      </c>
      <c r="D1842">
        <v>0</v>
      </c>
      <c r="E1842">
        <v>1</v>
      </c>
      <c r="F1842">
        <v>0</v>
      </c>
      <c r="G1842">
        <v>120</v>
      </c>
      <c r="J1842" s="19" t="e">
        <f t="shared" si="57"/>
        <v>#DIV/0!</v>
      </c>
      <c r="K1842" s="19" t="e">
        <f t="shared" si="58"/>
        <v>#DIV/0!</v>
      </c>
      <c r="L1842" s="14" t="str">
        <f>IFERROR(VLOOKUP($K$4:$K$772,TABLAREF!$A$1:$C$4,3,1),"SIN DATO")</f>
        <v>SIN DATO</v>
      </c>
    </row>
    <row r="1843" spans="1:12" x14ac:dyDescent="0.25">
      <c r="A1843" t="s">
        <v>3373</v>
      </c>
      <c r="B1843">
        <v>49</v>
      </c>
      <c r="C1843">
        <v>2</v>
      </c>
      <c r="D1843">
        <v>0</v>
      </c>
      <c r="E1843">
        <v>1</v>
      </c>
      <c r="F1843">
        <v>0</v>
      </c>
      <c r="G1843">
        <v>110</v>
      </c>
      <c r="J1843" s="19" t="e">
        <f t="shared" si="57"/>
        <v>#DIV/0!</v>
      </c>
      <c r="K1843" s="19" t="e">
        <f t="shared" si="58"/>
        <v>#DIV/0!</v>
      </c>
      <c r="L1843" s="14" t="str">
        <f>IFERROR(VLOOKUP($K$4:$K$772,TABLAREF!$A$1:$C$4,3,1),"SIN DATO")</f>
        <v>SIN DATO</v>
      </c>
    </row>
    <row r="1844" spans="1:12" x14ac:dyDescent="0.25">
      <c r="A1844" t="s">
        <v>3374</v>
      </c>
      <c r="B1844">
        <v>42</v>
      </c>
      <c r="C1844">
        <v>1</v>
      </c>
      <c r="D1844">
        <v>0</v>
      </c>
      <c r="E1844">
        <v>1</v>
      </c>
      <c r="F1844">
        <v>0</v>
      </c>
      <c r="G1844">
        <v>140</v>
      </c>
      <c r="H1844">
        <v>240</v>
      </c>
      <c r="I1844">
        <v>33</v>
      </c>
      <c r="J1844" s="19">
        <f t="shared" si="57"/>
        <v>14.06274586983608</v>
      </c>
      <c r="K1844" s="19">
        <f t="shared" si="58"/>
        <v>14</v>
      </c>
      <c r="L1844" s="14" t="str">
        <f>IFERROR(VLOOKUP($K$4:$K$772,TABLAREF!$A$1:$C$4,3,1),"SIN DATO")</f>
        <v>SIN DATO</v>
      </c>
    </row>
    <row r="1845" spans="1:12" x14ac:dyDescent="0.25">
      <c r="A1845" t="s">
        <v>3375</v>
      </c>
      <c r="B1845">
        <v>59</v>
      </c>
      <c r="C1845">
        <v>1</v>
      </c>
      <c r="D1845">
        <v>0</v>
      </c>
      <c r="E1845">
        <v>1</v>
      </c>
      <c r="F1845">
        <v>0</v>
      </c>
      <c r="G1845">
        <v>120</v>
      </c>
      <c r="J1845" s="19" t="e">
        <f t="shared" si="57"/>
        <v>#DIV/0!</v>
      </c>
      <c r="K1845" s="19" t="e">
        <f t="shared" si="58"/>
        <v>#DIV/0!</v>
      </c>
      <c r="L1845" s="14" t="str">
        <f>IFERROR(VLOOKUP($K$4:$K$772,TABLAREF!$A$1:$C$4,3,1),"SIN DATO")</f>
        <v>SIN DATO</v>
      </c>
    </row>
    <row r="1846" spans="1:12" x14ac:dyDescent="0.25">
      <c r="A1846" t="s">
        <v>3376</v>
      </c>
      <c r="B1846">
        <v>51</v>
      </c>
      <c r="C1846">
        <v>1</v>
      </c>
      <c r="D1846">
        <v>0</v>
      </c>
      <c r="E1846">
        <v>1</v>
      </c>
      <c r="F1846">
        <v>0</v>
      </c>
      <c r="G1846">
        <v>130</v>
      </c>
      <c r="H1846">
        <v>197</v>
      </c>
      <c r="I1846">
        <v>38</v>
      </c>
      <c r="J1846" s="19">
        <f t="shared" si="57"/>
        <v>13.54594978854835</v>
      </c>
      <c r="K1846" s="19">
        <f t="shared" si="58"/>
        <v>14</v>
      </c>
      <c r="L1846" s="14" t="str">
        <f>IFERROR(VLOOKUP($K$4:$K$772,TABLAREF!$A$1:$C$4,3,1),"SIN DATO")</f>
        <v>SIN DATO</v>
      </c>
    </row>
    <row r="1847" spans="1:12" x14ac:dyDescent="0.25">
      <c r="A1847" t="s">
        <v>3377</v>
      </c>
      <c r="B1847">
        <v>54</v>
      </c>
      <c r="C1847">
        <v>2</v>
      </c>
      <c r="D1847">
        <v>0</v>
      </c>
      <c r="E1847">
        <v>1</v>
      </c>
      <c r="F1847">
        <v>0</v>
      </c>
      <c r="G1847">
        <v>120</v>
      </c>
      <c r="J1847" s="19" t="e">
        <f t="shared" si="57"/>
        <v>#DIV/0!</v>
      </c>
      <c r="K1847" s="19" t="e">
        <f t="shared" si="58"/>
        <v>#DIV/0!</v>
      </c>
      <c r="L1847" s="14" t="str">
        <f>IFERROR(VLOOKUP($K$4:$K$772,TABLAREF!$A$1:$C$4,3,1),"SIN DATO")</f>
        <v>SIN DATO</v>
      </c>
    </row>
    <row r="1848" spans="1:12" x14ac:dyDescent="0.25">
      <c r="A1848" t="s">
        <v>3378</v>
      </c>
      <c r="B1848">
        <v>51</v>
      </c>
      <c r="C1848">
        <v>1</v>
      </c>
      <c r="D1848">
        <v>0</v>
      </c>
      <c r="E1848">
        <v>1</v>
      </c>
      <c r="F1848">
        <v>0</v>
      </c>
      <c r="J1848" s="19" t="e">
        <f t="shared" si="57"/>
        <v>#NUM!</v>
      </c>
      <c r="K1848" s="19" t="e">
        <f t="shared" si="58"/>
        <v>#NUM!</v>
      </c>
      <c r="L1848" s="14" t="str">
        <f>IFERROR(VLOOKUP($K$4:$K$772,TABLAREF!$A$1:$C$4,3,1),"SIN DATO")</f>
        <v>SIN DATO</v>
      </c>
    </row>
    <row r="1849" spans="1:12" x14ac:dyDescent="0.25">
      <c r="A1849" t="s">
        <v>3379</v>
      </c>
      <c r="B1849">
        <v>62</v>
      </c>
      <c r="C1849">
        <v>1</v>
      </c>
      <c r="D1849">
        <v>0</v>
      </c>
      <c r="E1849">
        <v>1</v>
      </c>
      <c r="F1849">
        <v>0</v>
      </c>
      <c r="G1849">
        <v>120</v>
      </c>
      <c r="H1849">
        <v>230</v>
      </c>
      <c r="J1849" s="19" t="e">
        <f t="shared" si="57"/>
        <v>#DIV/0!</v>
      </c>
      <c r="K1849" s="19" t="e">
        <f t="shared" si="58"/>
        <v>#DIV/0!</v>
      </c>
      <c r="L1849" s="14" t="str">
        <f>IFERROR(VLOOKUP($K$4:$K$772,TABLAREF!$A$1:$C$4,3,1),"SIN DATO")</f>
        <v>SIN DATO</v>
      </c>
    </row>
    <row r="1850" spans="1:12" x14ac:dyDescent="0.25">
      <c r="A1850" t="s">
        <v>3380</v>
      </c>
      <c r="B1850">
        <v>67</v>
      </c>
      <c r="C1850">
        <v>2</v>
      </c>
      <c r="D1850">
        <v>0</v>
      </c>
      <c r="E1850">
        <v>1</v>
      </c>
      <c r="F1850">
        <v>0</v>
      </c>
      <c r="G1850">
        <v>110</v>
      </c>
      <c r="H1850">
        <v>250</v>
      </c>
      <c r="I1850">
        <v>33</v>
      </c>
      <c r="J1850" s="19">
        <f t="shared" si="57"/>
        <v>33.658368829233844</v>
      </c>
      <c r="K1850" s="19">
        <f t="shared" si="58"/>
        <v>34</v>
      </c>
      <c r="L1850" s="14" t="str">
        <f>IFERROR(VLOOKUP($K$4:$K$772,TABLAREF!$A$1:$C$4,3,1),"SIN DATO")</f>
        <v>SIN DATO</v>
      </c>
    </row>
    <row r="1851" spans="1:12" x14ac:dyDescent="0.25">
      <c r="A1851" t="s">
        <v>3381</v>
      </c>
      <c r="B1851">
        <v>70</v>
      </c>
      <c r="C1851">
        <v>2</v>
      </c>
      <c r="D1851">
        <v>0</v>
      </c>
      <c r="E1851">
        <v>1</v>
      </c>
      <c r="F1851">
        <v>0</v>
      </c>
      <c r="G1851">
        <v>110</v>
      </c>
      <c r="H1851">
        <v>153</v>
      </c>
      <c r="I1851">
        <v>46</v>
      </c>
      <c r="J1851" s="19">
        <f t="shared" si="57"/>
        <v>19.183963074023847</v>
      </c>
      <c r="K1851" s="19">
        <f t="shared" si="58"/>
        <v>19</v>
      </c>
      <c r="L1851" s="14" t="str">
        <f>IFERROR(VLOOKUP($K$4:$K$772,TABLAREF!$A$1:$C$4,3,1),"SIN DATO")</f>
        <v>SIN DATO</v>
      </c>
    </row>
    <row r="1852" spans="1:12" x14ac:dyDescent="0.25">
      <c r="A1852" t="s">
        <v>3382</v>
      </c>
      <c r="B1852">
        <v>56</v>
      </c>
      <c r="C1852">
        <v>1</v>
      </c>
      <c r="D1852">
        <v>0</v>
      </c>
      <c r="E1852">
        <v>1</v>
      </c>
      <c r="F1852">
        <v>0</v>
      </c>
      <c r="G1852">
        <v>150</v>
      </c>
      <c r="H1852">
        <v>256</v>
      </c>
      <c r="I1852">
        <v>44</v>
      </c>
      <c r="J1852" s="19">
        <f t="shared" si="57"/>
        <v>22.497022318987913</v>
      </c>
      <c r="K1852" s="19">
        <f t="shared" si="58"/>
        <v>22</v>
      </c>
      <c r="L1852" s="14" t="str">
        <f>IFERROR(VLOOKUP($K$4:$K$772,TABLAREF!$A$1:$C$4,3,1),"SIN DATO")</f>
        <v>SIN DATO</v>
      </c>
    </row>
    <row r="1853" spans="1:12" x14ac:dyDescent="0.25">
      <c r="A1853" t="s">
        <v>3383</v>
      </c>
      <c r="B1853">
        <v>45</v>
      </c>
      <c r="C1853">
        <v>2</v>
      </c>
      <c r="D1853">
        <v>0</v>
      </c>
      <c r="E1853">
        <v>1</v>
      </c>
      <c r="F1853">
        <v>0</v>
      </c>
      <c r="G1853">
        <v>140</v>
      </c>
      <c r="H1853">
        <v>257</v>
      </c>
      <c r="I1853">
        <v>53</v>
      </c>
      <c r="J1853" s="19">
        <f t="shared" si="57"/>
        <v>10.871815731841439</v>
      </c>
      <c r="K1853" s="19">
        <f t="shared" si="58"/>
        <v>11</v>
      </c>
      <c r="L1853" s="14" t="str">
        <f>IFERROR(VLOOKUP($K$4:$K$772,TABLAREF!$A$1:$C$4,3,1),"SIN DATO")</f>
        <v>SIN DATO</v>
      </c>
    </row>
    <row r="1854" spans="1:12" x14ac:dyDescent="0.25">
      <c r="A1854" t="s">
        <v>1106</v>
      </c>
      <c r="B1854">
        <v>59</v>
      </c>
      <c r="C1854">
        <v>1</v>
      </c>
      <c r="D1854">
        <v>0</v>
      </c>
      <c r="E1854">
        <v>1</v>
      </c>
      <c r="F1854">
        <v>0</v>
      </c>
      <c r="G1854">
        <v>140</v>
      </c>
      <c r="J1854" s="19" t="e">
        <f t="shared" si="57"/>
        <v>#DIV/0!</v>
      </c>
      <c r="K1854" s="19" t="e">
        <f t="shared" si="58"/>
        <v>#DIV/0!</v>
      </c>
      <c r="L1854" s="14" t="str">
        <f>IFERROR(VLOOKUP($K$4:$K$772,TABLAREF!$A$1:$C$4,3,1),"SIN DATO")</f>
        <v>SIN DATO</v>
      </c>
    </row>
    <row r="1855" spans="1:12" x14ac:dyDescent="0.25">
      <c r="A1855" t="s">
        <v>3384</v>
      </c>
      <c r="B1855">
        <v>57</v>
      </c>
      <c r="C1855">
        <v>2</v>
      </c>
      <c r="D1855">
        <v>0</v>
      </c>
      <c r="E1855">
        <v>1</v>
      </c>
      <c r="F1855">
        <v>0</v>
      </c>
      <c r="G1855">
        <v>130</v>
      </c>
      <c r="J1855" s="19" t="e">
        <f t="shared" si="57"/>
        <v>#DIV/0!</v>
      </c>
      <c r="K1855" s="19" t="e">
        <f t="shared" si="58"/>
        <v>#DIV/0!</v>
      </c>
      <c r="L1855" s="14" t="str">
        <f>IFERROR(VLOOKUP($K$4:$K$772,TABLAREF!$A$1:$C$4,3,1),"SIN DATO")</f>
        <v>SIN DATO</v>
      </c>
    </row>
    <row r="1856" spans="1:12" x14ac:dyDescent="0.25">
      <c r="A1856" t="s">
        <v>3385</v>
      </c>
      <c r="B1856">
        <v>62</v>
      </c>
      <c r="C1856">
        <v>2</v>
      </c>
      <c r="D1856">
        <v>0</v>
      </c>
      <c r="E1856">
        <v>1</v>
      </c>
      <c r="F1856">
        <v>0</v>
      </c>
      <c r="G1856">
        <v>120</v>
      </c>
      <c r="J1856" s="19" t="e">
        <f t="shared" si="57"/>
        <v>#DIV/0!</v>
      </c>
      <c r="K1856" s="19" t="e">
        <f t="shared" si="58"/>
        <v>#DIV/0!</v>
      </c>
      <c r="L1856" s="14" t="str">
        <f>IFERROR(VLOOKUP($K$4:$K$772,TABLAREF!$A$1:$C$4,3,1),"SIN DATO")</f>
        <v>SIN DATO</v>
      </c>
    </row>
    <row r="1857" spans="1:12" x14ac:dyDescent="0.25">
      <c r="A1857" t="s">
        <v>3386</v>
      </c>
      <c r="B1857">
        <v>60</v>
      </c>
      <c r="C1857">
        <v>2</v>
      </c>
      <c r="D1857">
        <v>0</v>
      </c>
      <c r="E1857">
        <v>1</v>
      </c>
      <c r="F1857">
        <v>0</v>
      </c>
      <c r="G1857">
        <v>110</v>
      </c>
      <c r="H1857">
        <v>289</v>
      </c>
      <c r="I1857">
        <v>50</v>
      </c>
      <c r="J1857" s="19">
        <f t="shared" si="57"/>
        <v>19.62678793487904</v>
      </c>
      <c r="K1857" s="19">
        <f t="shared" si="58"/>
        <v>20</v>
      </c>
      <c r="L1857" s="14" t="str">
        <f>IFERROR(VLOOKUP($K$4:$K$772,TABLAREF!$A$1:$C$4,3,1),"SIN DATO")</f>
        <v>SIN DATO</v>
      </c>
    </row>
    <row r="1858" spans="1:12" x14ac:dyDescent="0.25">
      <c r="A1858" t="s">
        <v>3387</v>
      </c>
      <c r="B1858">
        <v>52</v>
      </c>
      <c r="C1858">
        <v>1</v>
      </c>
      <c r="D1858">
        <v>0</v>
      </c>
      <c r="E1858">
        <v>1</v>
      </c>
      <c r="F1858">
        <v>0</v>
      </c>
      <c r="G1858">
        <v>150</v>
      </c>
      <c r="H1858">
        <v>141</v>
      </c>
      <c r="I1858">
        <v>46</v>
      </c>
      <c r="J1858" s="19">
        <f t="shared" si="57"/>
        <v>9.3211803628337702</v>
      </c>
      <c r="K1858" s="19">
        <f t="shared" si="58"/>
        <v>9</v>
      </c>
      <c r="L1858" s="14" t="str">
        <f>IFERROR(VLOOKUP($K$4:$K$772,TABLAREF!$A$1:$C$4,3,1),"SIN DATO")</f>
        <v>SIN DATO</v>
      </c>
    </row>
    <row r="1859" spans="1:12" x14ac:dyDescent="0.25">
      <c r="A1859" t="s">
        <v>3388</v>
      </c>
      <c r="B1859">
        <v>74</v>
      </c>
      <c r="C1859">
        <v>2</v>
      </c>
      <c r="D1859">
        <v>0</v>
      </c>
      <c r="E1859">
        <v>0</v>
      </c>
      <c r="F1859">
        <v>0</v>
      </c>
      <c r="G1859">
        <v>120</v>
      </c>
      <c r="H1859">
        <v>232</v>
      </c>
      <c r="I1859">
        <v>46</v>
      </c>
      <c r="J1859" s="19">
        <f t="shared" si="57"/>
        <v>36.586830400403016</v>
      </c>
      <c r="K1859" s="19">
        <f t="shared" si="58"/>
        <v>37</v>
      </c>
      <c r="L1859" s="14" t="str">
        <f>IFERROR(VLOOKUP($K$4:$K$772,TABLAREF!$A$1:$C$4,3,1),"SIN DATO")</f>
        <v>SIN DATO</v>
      </c>
    </row>
    <row r="1860" spans="1:12" x14ac:dyDescent="0.25">
      <c r="A1860" t="s">
        <v>3389</v>
      </c>
      <c r="B1860">
        <v>63</v>
      </c>
      <c r="C1860">
        <v>2</v>
      </c>
      <c r="D1860">
        <v>0</v>
      </c>
      <c r="E1860">
        <v>1</v>
      </c>
      <c r="F1860">
        <v>0</v>
      </c>
      <c r="G1860">
        <v>100</v>
      </c>
      <c r="H1860">
        <v>286</v>
      </c>
      <c r="I1860">
        <v>53</v>
      </c>
      <c r="J1860" s="19">
        <f t="shared" si="57"/>
        <v>18.947970198935472</v>
      </c>
      <c r="K1860" s="19">
        <f t="shared" si="58"/>
        <v>19</v>
      </c>
      <c r="L1860" s="14" t="str">
        <f>IFERROR(VLOOKUP($K$4:$K$772,TABLAREF!$A$1:$C$4,3,1),"SIN DATO")</f>
        <v>SIN DATO</v>
      </c>
    </row>
    <row r="1861" spans="1:12" x14ac:dyDescent="0.25">
      <c r="A1861" t="s">
        <v>3390</v>
      </c>
      <c r="B1861">
        <v>60</v>
      </c>
      <c r="C1861">
        <v>1</v>
      </c>
      <c r="D1861">
        <v>0</v>
      </c>
      <c r="E1861">
        <v>1</v>
      </c>
      <c r="F1861">
        <v>0</v>
      </c>
      <c r="G1861">
        <v>140</v>
      </c>
      <c r="H1861">
        <v>291</v>
      </c>
      <c r="I1861">
        <v>36</v>
      </c>
      <c r="J1861" s="19">
        <f t="shared" ref="J1861:J1924" si="59">100*(1-EXP(-EXP((LN(10)-(15.5305+(28.4441*(1-C1861))+(-1.4792*LN(B1861))+(0*LN(B1861)*LN(B1861))+(-14.4588*LN(B1861)*(1-C1861))+(1.8515*LN(B1861)*LN(B1861)*(1-C1861))+(-0.9119*LN(G1861))+(-0.2767*D1861)+(-0.7181*LN((H1861* 0.02586)/ (I1861* 0.02586)))+(-0.1759*E1861)+(-0.1999*E1861*(1-C1861))+(-0.5865*F1861)+(0*F1861*C1861)))/(EXP(0.9145)*EXP(-0.2784*(15.5305+(28.4441*(1-C1861))+(-1.4792*LN(B1861))+(0*LN(B1861)*LN(B1861))+(-14.4588*LN(B1861)*(1-C1861))+(1.8515*LN(B1861)*LN(B1861)*(1-C1861))+(-0.9119*LN(G1861))+(-0.2767*D1861)+(-0.7181*LN((H1861* 0.02586)/ (I1861* 0.02586)))+(-0.1759*E1861)+(-0.1999*E1861*(1-C1861))+(-0.5865*F1861)+(0*F1861*C1861)))))))</f>
        <v>31.023601507596922</v>
      </c>
      <c r="K1861" s="19">
        <f t="shared" ref="K1861:K1924" si="60">ROUND(J1861,0)</f>
        <v>31</v>
      </c>
      <c r="L1861" s="14" t="str">
        <f>IFERROR(VLOOKUP($K$4:$K$772,TABLAREF!$A$1:$C$4,3,1),"SIN DATO")</f>
        <v>SIN DATO</v>
      </c>
    </row>
    <row r="1862" spans="1:12" x14ac:dyDescent="0.25">
      <c r="A1862" t="s">
        <v>3391</v>
      </c>
      <c r="B1862">
        <v>43</v>
      </c>
      <c r="C1862">
        <v>2</v>
      </c>
      <c r="D1862">
        <v>0</v>
      </c>
      <c r="E1862">
        <v>1</v>
      </c>
      <c r="F1862">
        <v>0</v>
      </c>
      <c r="G1862">
        <v>140</v>
      </c>
      <c r="H1862">
        <v>232</v>
      </c>
      <c r="I1862">
        <v>42</v>
      </c>
      <c r="J1862" s="19">
        <f t="shared" si="59"/>
        <v>11.775401160333754</v>
      </c>
      <c r="K1862" s="19">
        <f t="shared" si="60"/>
        <v>12</v>
      </c>
      <c r="L1862" s="14" t="str">
        <f>IFERROR(VLOOKUP($K$4:$K$772,TABLAREF!$A$1:$C$4,3,1),"SIN DATO")</f>
        <v>SIN DATO</v>
      </c>
    </row>
    <row r="1863" spans="1:12" x14ac:dyDescent="0.25">
      <c r="A1863" t="s">
        <v>3392</v>
      </c>
      <c r="B1863">
        <v>58</v>
      </c>
      <c r="C1863">
        <v>1</v>
      </c>
      <c r="D1863">
        <v>0</v>
      </c>
      <c r="E1863">
        <v>1</v>
      </c>
      <c r="F1863">
        <v>0</v>
      </c>
      <c r="J1863" s="19" t="e">
        <f t="shared" si="59"/>
        <v>#NUM!</v>
      </c>
      <c r="K1863" s="19" t="e">
        <f t="shared" si="60"/>
        <v>#NUM!</v>
      </c>
      <c r="L1863" s="14" t="str">
        <f>IFERROR(VLOOKUP($K$4:$K$772,TABLAREF!$A$1:$C$4,3,1),"SIN DATO")</f>
        <v>SIN DATO</v>
      </c>
    </row>
    <row r="1864" spans="1:12" x14ac:dyDescent="0.25">
      <c r="A1864" t="s">
        <v>3393</v>
      </c>
      <c r="B1864">
        <v>58</v>
      </c>
      <c r="C1864">
        <v>2</v>
      </c>
      <c r="D1864">
        <v>0</v>
      </c>
      <c r="E1864">
        <v>1</v>
      </c>
      <c r="F1864">
        <v>0</v>
      </c>
      <c r="G1864">
        <v>120</v>
      </c>
      <c r="J1864" s="19" t="e">
        <f t="shared" si="59"/>
        <v>#DIV/0!</v>
      </c>
      <c r="K1864" s="19" t="e">
        <f t="shared" si="60"/>
        <v>#DIV/0!</v>
      </c>
      <c r="L1864" s="14" t="str">
        <f>IFERROR(VLOOKUP($K$4:$K$772,TABLAREF!$A$1:$C$4,3,1),"SIN DATO")</f>
        <v>SIN DATO</v>
      </c>
    </row>
    <row r="1865" spans="1:12" x14ac:dyDescent="0.25">
      <c r="A1865" t="s">
        <v>3394</v>
      </c>
      <c r="B1865">
        <v>52</v>
      </c>
      <c r="C1865">
        <v>2</v>
      </c>
      <c r="D1865">
        <v>0</v>
      </c>
      <c r="E1865">
        <v>1</v>
      </c>
      <c r="F1865">
        <v>0</v>
      </c>
      <c r="G1865">
        <v>110</v>
      </c>
      <c r="H1865">
        <v>177</v>
      </c>
      <c r="I1865">
        <v>32</v>
      </c>
      <c r="J1865" s="19">
        <f t="shared" si="59"/>
        <v>12.343183952533</v>
      </c>
      <c r="K1865" s="19">
        <f t="shared" si="60"/>
        <v>12</v>
      </c>
      <c r="L1865" s="14" t="str">
        <f>IFERROR(VLOOKUP($K$4:$K$772,TABLAREF!$A$1:$C$4,3,1),"SIN DATO")</f>
        <v>SIN DATO</v>
      </c>
    </row>
    <row r="1866" spans="1:12" x14ac:dyDescent="0.25">
      <c r="A1866" t="s">
        <v>3395</v>
      </c>
      <c r="B1866">
        <v>64</v>
      </c>
      <c r="C1866">
        <v>2</v>
      </c>
      <c r="D1866">
        <v>0</v>
      </c>
      <c r="E1866">
        <v>1</v>
      </c>
      <c r="F1866">
        <v>0</v>
      </c>
      <c r="G1866">
        <v>110</v>
      </c>
      <c r="H1866">
        <v>259</v>
      </c>
      <c r="J1866" s="19" t="e">
        <f t="shared" si="59"/>
        <v>#DIV/0!</v>
      </c>
      <c r="K1866" s="19" t="e">
        <f t="shared" si="60"/>
        <v>#DIV/0!</v>
      </c>
      <c r="L1866" s="14" t="str">
        <f>IFERROR(VLOOKUP($K$4:$K$772,TABLAREF!$A$1:$C$4,3,1),"SIN DATO")</f>
        <v>SIN DATO</v>
      </c>
    </row>
    <row r="1867" spans="1:12" x14ac:dyDescent="0.25">
      <c r="A1867" t="s">
        <v>3396</v>
      </c>
      <c r="B1867">
        <v>46</v>
      </c>
      <c r="C1867">
        <v>2</v>
      </c>
      <c r="D1867">
        <v>0</v>
      </c>
      <c r="E1867">
        <v>1</v>
      </c>
      <c r="F1867">
        <v>0</v>
      </c>
      <c r="G1867">
        <v>140</v>
      </c>
      <c r="H1867">
        <v>216</v>
      </c>
      <c r="I1867">
        <v>32</v>
      </c>
      <c r="J1867" s="19">
        <f t="shared" si="59"/>
        <v>16.590785506668205</v>
      </c>
      <c r="K1867" s="19">
        <f t="shared" si="60"/>
        <v>17</v>
      </c>
      <c r="L1867" s="14" t="str">
        <f>IFERROR(VLOOKUP($K$4:$K$772,TABLAREF!$A$1:$C$4,3,1),"SIN DATO")</f>
        <v>SIN DATO</v>
      </c>
    </row>
    <row r="1868" spans="1:12" x14ac:dyDescent="0.25">
      <c r="A1868" t="s">
        <v>3397</v>
      </c>
      <c r="B1868">
        <v>52</v>
      </c>
      <c r="C1868">
        <v>2</v>
      </c>
      <c r="D1868">
        <v>0</v>
      </c>
      <c r="E1868">
        <v>1</v>
      </c>
      <c r="F1868">
        <v>0</v>
      </c>
      <c r="J1868" s="19" t="e">
        <f t="shared" si="59"/>
        <v>#NUM!</v>
      </c>
      <c r="K1868" s="19" t="e">
        <f t="shared" si="60"/>
        <v>#NUM!</v>
      </c>
      <c r="L1868" s="14" t="str">
        <f>IFERROR(VLOOKUP($K$4:$K$772,TABLAREF!$A$1:$C$4,3,1),"SIN DATO")</f>
        <v>SIN DATO</v>
      </c>
    </row>
    <row r="1869" spans="1:12" x14ac:dyDescent="0.25">
      <c r="A1869" t="s">
        <v>3398</v>
      </c>
      <c r="B1869">
        <v>49</v>
      </c>
      <c r="C1869">
        <v>2</v>
      </c>
      <c r="D1869">
        <v>0</v>
      </c>
      <c r="E1869">
        <v>1</v>
      </c>
      <c r="F1869">
        <v>0</v>
      </c>
      <c r="G1869">
        <v>140</v>
      </c>
      <c r="H1869">
        <v>190</v>
      </c>
      <c r="I1869">
        <v>56</v>
      </c>
      <c r="J1869" s="19">
        <f t="shared" si="59"/>
        <v>8.3178835861819742</v>
      </c>
      <c r="K1869" s="19">
        <f t="shared" si="60"/>
        <v>8</v>
      </c>
      <c r="L1869" s="14" t="str">
        <f>IFERROR(VLOOKUP($K$4:$K$772,TABLAREF!$A$1:$C$4,3,1),"SIN DATO")</f>
        <v>SIN DATO</v>
      </c>
    </row>
    <row r="1870" spans="1:12" x14ac:dyDescent="0.25">
      <c r="A1870" t="s">
        <v>3399</v>
      </c>
      <c r="B1870">
        <v>47</v>
      </c>
      <c r="C1870">
        <v>1</v>
      </c>
      <c r="D1870">
        <v>0</v>
      </c>
      <c r="E1870">
        <v>1</v>
      </c>
      <c r="F1870">
        <v>0</v>
      </c>
      <c r="G1870">
        <v>130</v>
      </c>
      <c r="H1870">
        <v>197</v>
      </c>
      <c r="I1870">
        <v>56</v>
      </c>
      <c r="J1870" s="19">
        <f t="shared" si="59"/>
        <v>6.5880617837117406</v>
      </c>
      <c r="K1870" s="19">
        <f t="shared" si="60"/>
        <v>7</v>
      </c>
      <c r="L1870" s="14" t="str">
        <f>IFERROR(VLOOKUP($K$4:$K$772,TABLAREF!$A$1:$C$4,3,1),"SIN DATO")</f>
        <v>SIN DATO</v>
      </c>
    </row>
    <row r="1871" spans="1:12" x14ac:dyDescent="0.25">
      <c r="A1871" t="s">
        <v>3400</v>
      </c>
      <c r="B1871">
        <v>44</v>
      </c>
      <c r="C1871">
        <v>2</v>
      </c>
      <c r="D1871">
        <v>0</v>
      </c>
      <c r="E1871">
        <v>1</v>
      </c>
      <c r="F1871">
        <v>0</v>
      </c>
      <c r="G1871">
        <v>130</v>
      </c>
      <c r="J1871" s="19" t="e">
        <f t="shared" si="59"/>
        <v>#DIV/0!</v>
      </c>
      <c r="K1871" s="19" t="e">
        <f t="shared" si="60"/>
        <v>#DIV/0!</v>
      </c>
      <c r="L1871" s="14" t="str">
        <f>IFERROR(VLOOKUP($K$4:$K$772,TABLAREF!$A$1:$C$4,3,1),"SIN DATO")</f>
        <v>SIN DATO</v>
      </c>
    </row>
    <row r="1872" spans="1:12" x14ac:dyDescent="0.25">
      <c r="A1872" t="s">
        <v>3401</v>
      </c>
      <c r="B1872">
        <v>48</v>
      </c>
      <c r="C1872">
        <v>1</v>
      </c>
      <c r="D1872">
        <v>0</v>
      </c>
      <c r="E1872">
        <v>1</v>
      </c>
      <c r="F1872">
        <v>0</v>
      </c>
      <c r="G1872">
        <v>110</v>
      </c>
      <c r="J1872" s="19" t="e">
        <f t="shared" si="59"/>
        <v>#DIV/0!</v>
      </c>
      <c r="K1872" s="19" t="e">
        <f t="shared" si="60"/>
        <v>#DIV/0!</v>
      </c>
      <c r="L1872" s="14" t="str">
        <f>IFERROR(VLOOKUP($K$4:$K$772,TABLAREF!$A$1:$C$4,3,1),"SIN DATO")</f>
        <v>SIN DATO</v>
      </c>
    </row>
    <row r="1873" spans="1:12" x14ac:dyDescent="0.25">
      <c r="A1873" t="s">
        <v>3402</v>
      </c>
      <c r="B1873">
        <v>62</v>
      </c>
      <c r="C1873">
        <v>2</v>
      </c>
      <c r="D1873">
        <v>0</v>
      </c>
      <c r="E1873">
        <v>1</v>
      </c>
      <c r="F1873">
        <v>0</v>
      </c>
      <c r="G1873">
        <v>110</v>
      </c>
      <c r="J1873" s="19" t="e">
        <f t="shared" si="59"/>
        <v>#DIV/0!</v>
      </c>
      <c r="K1873" s="19" t="e">
        <f t="shared" si="60"/>
        <v>#DIV/0!</v>
      </c>
      <c r="L1873" s="14" t="str">
        <f>IFERROR(VLOOKUP($K$4:$K$772,TABLAREF!$A$1:$C$4,3,1),"SIN DATO")</f>
        <v>SIN DATO</v>
      </c>
    </row>
    <row r="1874" spans="1:12" x14ac:dyDescent="0.25">
      <c r="A1874" t="s">
        <v>3403</v>
      </c>
      <c r="B1874">
        <v>56</v>
      </c>
      <c r="C1874">
        <v>1</v>
      </c>
      <c r="D1874">
        <v>0</v>
      </c>
      <c r="E1874">
        <v>1</v>
      </c>
      <c r="F1874">
        <v>0</v>
      </c>
      <c r="G1874">
        <v>110</v>
      </c>
      <c r="J1874" s="19" t="e">
        <f t="shared" si="59"/>
        <v>#DIV/0!</v>
      </c>
      <c r="K1874" s="19" t="e">
        <f t="shared" si="60"/>
        <v>#DIV/0!</v>
      </c>
      <c r="L1874" s="14" t="str">
        <f>IFERROR(VLOOKUP($K$4:$K$772,TABLAREF!$A$1:$C$4,3,1),"SIN DATO")</f>
        <v>SIN DATO</v>
      </c>
    </row>
    <row r="1875" spans="1:12" x14ac:dyDescent="0.25">
      <c r="A1875" t="s">
        <v>3404</v>
      </c>
      <c r="B1875">
        <v>71</v>
      </c>
      <c r="C1875">
        <v>1</v>
      </c>
      <c r="D1875">
        <v>0</v>
      </c>
      <c r="E1875">
        <v>1</v>
      </c>
      <c r="F1875">
        <v>0</v>
      </c>
      <c r="G1875">
        <v>120</v>
      </c>
      <c r="H1875">
        <v>163</v>
      </c>
      <c r="I1875">
        <v>48</v>
      </c>
      <c r="J1875" s="19">
        <f t="shared" si="59"/>
        <v>16.134277243149022</v>
      </c>
      <c r="K1875" s="19">
        <f t="shared" si="60"/>
        <v>16</v>
      </c>
      <c r="L1875" s="14" t="str">
        <f>IFERROR(VLOOKUP($K$4:$K$772,TABLAREF!$A$1:$C$4,3,1),"SIN DATO")</f>
        <v>SIN DATO</v>
      </c>
    </row>
    <row r="1876" spans="1:12" x14ac:dyDescent="0.25">
      <c r="A1876" t="s">
        <v>3405</v>
      </c>
      <c r="B1876">
        <v>65</v>
      </c>
      <c r="C1876">
        <v>2</v>
      </c>
      <c r="D1876">
        <v>0</v>
      </c>
      <c r="E1876">
        <v>1</v>
      </c>
      <c r="F1876">
        <v>0</v>
      </c>
      <c r="G1876">
        <v>150</v>
      </c>
      <c r="J1876" s="19" t="e">
        <f t="shared" si="59"/>
        <v>#DIV/0!</v>
      </c>
      <c r="K1876" s="19" t="e">
        <f t="shared" si="60"/>
        <v>#DIV/0!</v>
      </c>
      <c r="L1876" s="14" t="str">
        <f>IFERROR(VLOOKUP($K$4:$K$772,TABLAREF!$A$1:$C$4,3,1),"SIN DATO")</f>
        <v>SIN DATO</v>
      </c>
    </row>
    <row r="1877" spans="1:12" x14ac:dyDescent="0.25">
      <c r="A1877" t="s">
        <v>3406</v>
      </c>
      <c r="B1877">
        <v>56</v>
      </c>
      <c r="C1877">
        <v>2</v>
      </c>
      <c r="D1877">
        <v>0</v>
      </c>
      <c r="E1877">
        <v>1</v>
      </c>
      <c r="F1877">
        <v>0</v>
      </c>
      <c r="G1877">
        <v>140</v>
      </c>
      <c r="J1877" s="19" t="e">
        <f t="shared" si="59"/>
        <v>#DIV/0!</v>
      </c>
      <c r="K1877" s="19" t="e">
        <f t="shared" si="60"/>
        <v>#DIV/0!</v>
      </c>
      <c r="L1877" s="14" t="str">
        <f>IFERROR(VLOOKUP($K$4:$K$772,TABLAREF!$A$1:$C$4,3,1),"SIN DATO")</f>
        <v>SIN DATO</v>
      </c>
    </row>
    <row r="1878" spans="1:12" x14ac:dyDescent="0.25">
      <c r="A1878" t="s">
        <v>3407</v>
      </c>
      <c r="B1878">
        <v>59</v>
      </c>
      <c r="C1878">
        <v>2</v>
      </c>
      <c r="D1878">
        <v>0</v>
      </c>
      <c r="E1878">
        <v>1</v>
      </c>
      <c r="F1878">
        <v>0</v>
      </c>
      <c r="G1878">
        <v>120</v>
      </c>
      <c r="J1878" s="19" t="e">
        <f t="shared" si="59"/>
        <v>#DIV/0!</v>
      </c>
      <c r="K1878" s="19" t="e">
        <f t="shared" si="60"/>
        <v>#DIV/0!</v>
      </c>
      <c r="L1878" s="14" t="str">
        <f>IFERROR(VLOOKUP($K$4:$K$772,TABLAREF!$A$1:$C$4,3,1),"SIN DATO")</f>
        <v>SIN DATO</v>
      </c>
    </row>
    <row r="1879" spans="1:12" x14ac:dyDescent="0.25">
      <c r="A1879" t="s">
        <v>3408</v>
      </c>
      <c r="B1879">
        <v>62</v>
      </c>
      <c r="C1879">
        <v>2</v>
      </c>
      <c r="D1879">
        <v>0</v>
      </c>
      <c r="E1879">
        <v>1</v>
      </c>
      <c r="F1879">
        <v>0</v>
      </c>
      <c r="G1879">
        <v>110</v>
      </c>
      <c r="J1879" s="19" t="e">
        <f t="shared" si="59"/>
        <v>#DIV/0!</v>
      </c>
      <c r="K1879" s="19" t="e">
        <f t="shared" si="60"/>
        <v>#DIV/0!</v>
      </c>
      <c r="L1879" s="14" t="str">
        <f>IFERROR(VLOOKUP($K$4:$K$772,TABLAREF!$A$1:$C$4,3,1),"SIN DATO")</f>
        <v>SIN DATO</v>
      </c>
    </row>
    <row r="1880" spans="1:12" x14ac:dyDescent="0.25">
      <c r="A1880" t="s">
        <v>3409</v>
      </c>
      <c r="B1880">
        <v>57</v>
      </c>
      <c r="C1880">
        <v>2</v>
      </c>
      <c r="D1880">
        <v>0</v>
      </c>
      <c r="E1880">
        <v>0</v>
      </c>
      <c r="F1880">
        <v>0</v>
      </c>
      <c r="J1880" s="19" t="e">
        <f t="shared" si="59"/>
        <v>#NUM!</v>
      </c>
      <c r="K1880" s="19" t="e">
        <f t="shared" si="60"/>
        <v>#NUM!</v>
      </c>
      <c r="L1880" s="14" t="str">
        <f>IFERROR(VLOOKUP($K$4:$K$772,TABLAREF!$A$1:$C$4,3,1),"SIN DATO")</f>
        <v>SIN DATO</v>
      </c>
    </row>
    <row r="1881" spans="1:12" x14ac:dyDescent="0.25">
      <c r="A1881" t="s">
        <v>3410</v>
      </c>
      <c r="B1881">
        <v>58</v>
      </c>
      <c r="C1881">
        <v>1</v>
      </c>
      <c r="D1881">
        <v>0</v>
      </c>
      <c r="E1881">
        <v>1</v>
      </c>
      <c r="F1881">
        <v>0</v>
      </c>
      <c r="G1881">
        <v>140</v>
      </c>
      <c r="J1881" s="19" t="e">
        <f t="shared" si="59"/>
        <v>#DIV/0!</v>
      </c>
      <c r="K1881" s="19" t="e">
        <f t="shared" si="60"/>
        <v>#DIV/0!</v>
      </c>
      <c r="L1881" s="14" t="str">
        <f>IFERROR(VLOOKUP($K$4:$K$772,TABLAREF!$A$1:$C$4,3,1),"SIN DATO")</f>
        <v>SIN DATO</v>
      </c>
    </row>
    <row r="1882" spans="1:12" x14ac:dyDescent="0.25">
      <c r="A1882" t="s">
        <v>3411</v>
      </c>
      <c r="B1882">
        <v>51</v>
      </c>
      <c r="C1882">
        <v>1</v>
      </c>
      <c r="D1882">
        <v>0</v>
      </c>
      <c r="E1882">
        <v>1</v>
      </c>
      <c r="F1882">
        <v>0</v>
      </c>
      <c r="G1882">
        <v>180</v>
      </c>
      <c r="J1882" s="19" t="e">
        <f t="shared" si="59"/>
        <v>#DIV/0!</v>
      </c>
      <c r="K1882" s="19" t="e">
        <f t="shared" si="60"/>
        <v>#DIV/0!</v>
      </c>
      <c r="L1882" s="14" t="str">
        <f>IFERROR(VLOOKUP($K$4:$K$772,TABLAREF!$A$1:$C$4,3,1),"SIN DATO")</f>
        <v>SIN DATO</v>
      </c>
    </row>
    <row r="1883" spans="1:12" x14ac:dyDescent="0.25">
      <c r="A1883" t="s">
        <v>3412</v>
      </c>
      <c r="B1883">
        <v>52</v>
      </c>
      <c r="C1883">
        <v>2</v>
      </c>
      <c r="D1883">
        <v>0</v>
      </c>
      <c r="E1883">
        <v>0</v>
      </c>
      <c r="F1883">
        <v>0</v>
      </c>
      <c r="G1883">
        <v>120</v>
      </c>
      <c r="J1883" s="19" t="e">
        <f t="shared" si="59"/>
        <v>#DIV/0!</v>
      </c>
      <c r="K1883" s="19" t="e">
        <f t="shared" si="60"/>
        <v>#DIV/0!</v>
      </c>
      <c r="L1883" s="14" t="str">
        <f>IFERROR(VLOOKUP($K$4:$K$772,TABLAREF!$A$1:$C$4,3,1),"SIN DATO")</f>
        <v>SIN DATO</v>
      </c>
    </row>
    <row r="1884" spans="1:12" x14ac:dyDescent="0.25">
      <c r="A1884" t="s">
        <v>3413</v>
      </c>
      <c r="B1884">
        <v>48</v>
      </c>
      <c r="C1884">
        <v>2</v>
      </c>
      <c r="D1884">
        <v>0</v>
      </c>
      <c r="E1884">
        <v>1</v>
      </c>
      <c r="F1884">
        <v>0</v>
      </c>
      <c r="G1884">
        <v>140</v>
      </c>
      <c r="H1884">
        <v>156</v>
      </c>
      <c r="I1884">
        <v>45</v>
      </c>
      <c r="J1884" s="19">
        <f t="shared" si="59"/>
        <v>8.1114432936078558</v>
      </c>
      <c r="K1884" s="19">
        <f t="shared" si="60"/>
        <v>8</v>
      </c>
      <c r="L1884" s="14" t="str">
        <f>IFERROR(VLOOKUP($K$4:$K$772,TABLAREF!$A$1:$C$4,3,1),"SIN DATO")</f>
        <v>SIN DATO</v>
      </c>
    </row>
    <row r="1885" spans="1:12" x14ac:dyDescent="0.25">
      <c r="A1885" t="s">
        <v>3414</v>
      </c>
      <c r="B1885">
        <v>33</v>
      </c>
      <c r="C1885">
        <v>2</v>
      </c>
      <c r="D1885">
        <v>0</v>
      </c>
      <c r="E1885">
        <v>1</v>
      </c>
      <c r="F1885">
        <v>0</v>
      </c>
      <c r="J1885" s="19" t="e">
        <f t="shared" si="59"/>
        <v>#NUM!</v>
      </c>
      <c r="K1885" s="19" t="e">
        <f t="shared" si="60"/>
        <v>#NUM!</v>
      </c>
      <c r="L1885" s="14" t="str">
        <f>IFERROR(VLOOKUP($K$4:$K$772,TABLAREF!$A$1:$C$4,3,1),"SIN DATO")</f>
        <v>SIN DATO</v>
      </c>
    </row>
    <row r="1886" spans="1:12" x14ac:dyDescent="0.25">
      <c r="A1886" t="s">
        <v>3415</v>
      </c>
      <c r="B1886">
        <v>65</v>
      </c>
      <c r="C1886">
        <v>1</v>
      </c>
      <c r="D1886">
        <v>0</v>
      </c>
      <c r="E1886">
        <v>1</v>
      </c>
      <c r="F1886">
        <v>0</v>
      </c>
      <c r="G1886">
        <v>120</v>
      </c>
      <c r="H1886">
        <v>167</v>
      </c>
      <c r="I1886">
        <v>167</v>
      </c>
      <c r="J1886" s="19">
        <f t="shared" si="59"/>
        <v>2.1168991904227941</v>
      </c>
      <c r="K1886" s="19">
        <f t="shared" si="60"/>
        <v>2</v>
      </c>
      <c r="L1886" s="14" t="str">
        <f>IFERROR(VLOOKUP($K$4:$K$772,TABLAREF!$A$1:$C$4,3,1),"SIN DATO")</f>
        <v>SIN DATO</v>
      </c>
    </row>
    <row r="1887" spans="1:12" x14ac:dyDescent="0.25">
      <c r="A1887" t="s">
        <v>3416</v>
      </c>
      <c r="B1887">
        <v>48</v>
      </c>
      <c r="C1887">
        <v>1</v>
      </c>
      <c r="D1887">
        <v>0</v>
      </c>
      <c r="E1887">
        <v>1</v>
      </c>
      <c r="F1887">
        <v>0</v>
      </c>
      <c r="J1887" s="19" t="e">
        <f t="shared" si="59"/>
        <v>#NUM!</v>
      </c>
      <c r="K1887" s="19" t="e">
        <f t="shared" si="60"/>
        <v>#NUM!</v>
      </c>
      <c r="L1887" s="14" t="str">
        <f>IFERROR(VLOOKUP($K$4:$K$772,TABLAREF!$A$1:$C$4,3,1),"SIN DATO")</f>
        <v>SIN DATO</v>
      </c>
    </row>
    <row r="1888" spans="1:12" x14ac:dyDescent="0.25">
      <c r="A1888" t="s">
        <v>3417</v>
      </c>
      <c r="B1888">
        <v>71</v>
      </c>
      <c r="C1888">
        <v>1</v>
      </c>
      <c r="D1888">
        <v>0</v>
      </c>
      <c r="E1888">
        <v>1</v>
      </c>
      <c r="F1888">
        <v>0</v>
      </c>
      <c r="J1888" s="19" t="e">
        <f t="shared" si="59"/>
        <v>#NUM!</v>
      </c>
      <c r="K1888" s="19" t="e">
        <f t="shared" si="60"/>
        <v>#NUM!</v>
      </c>
      <c r="L1888" s="14" t="str">
        <f>IFERROR(VLOOKUP($K$4:$K$772,TABLAREF!$A$1:$C$4,3,1),"SIN DATO")</f>
        <v>SIN DATO</v>
      </c>
    </row>
    <row r="1889" spans="1:12" x14ac:dyDescent="0.25">
      <c r="A1889" t="s">
        <v>3418</v>
      </c>
      <c r="B1889">
        <v>62</v>
      </c>
      <c r="C1889">
        <v>1</v>
      </c>
      <c r="D1889">
        <v>0</v>
      </c>
      <c r="E1889">
        <v>1</v>
      </c>
      <c r="F1889">
        <v>0</v>
      </c>
      <c r="J1889" s="19" t="e">
        <f t="shared" si="59"/>
        <v>#NUM!</v>
      </c>
      <c r="K1889" s="19" t="e">
        <f t="shared" si="60"/>
        <v>#NUM!</v>
      </c>
      <c r="L1889" s="14" t="str">
        <f>IFERROR(VLOOKUP($K$4:$K$772,TABLAREF!$A$1:$C$4,3,1),"SIN DATO")</f>
        <v>SIN DATO</v>
      </c>
    </row>
    <row r="1890" spans="1:12" x14ac:dyDescent="0.25">
      <c r="A1890" t="s">
        <v>3419</v>
      </c>
      <c r="B1890">
        <v>49</v>
      </c>
      <c r="C1890">
        <v>1</v>
      </c>
      <c r="D1890">
        <v>0</v>
      </c>
      <c r="E1890">
        <v>1</v>
      </c>
      <c r="F1890">
        <v>0</v>
      </c>
      <c r="G1890">
        <v>110</v>
      </c>
      <c r="H1890">
        <v>131</v>
      </c>
      <c r="I1890">
        <v>39</v>
      </c>
      <c r="J1890" s="19">
        <f t="shared" si="59"/>
        <v>5.093286868941016</v>
      </c>
      <c r="K1890" s="19">
        <f t="shared" si="60"/>
        <v>5</v>
      </c>
      <c r="L1890" s="14" t="str">
        <f>IFERROR(VLOOKUP($K$4:$K$772,TABLAREF!$A$1:$C$4,3,1),"SIN DATO")</f>
        <v>SIN DATO</v>
      </c>
    </row>
    <row r="1891" spans="1:12" x14ac:dyDescent="0.25">
      <c r="A1891" t="s">
        <v>3420</v>
      </c>
      <c r="B1891">
        <v>52</v>
      </c>
      <c r="C1891">
        <v>1</v>
      </c>
      <c r="D1891">
        <v>0</v>
      </c>
      <c r="E1891">
        <v>1</v>
      </c>
      <c r="F1891">
        <v>0</v>
      </c>
      <c r="G1891">
        <v>130</v>
      </c>
      <c r="H1891">
        <v>169</v>
      </c>
      <c r="I1891">
        <v>46</v>
      </c>
      <c r="J1891" s="19">
        <f t="shared" si="59"/>
        <v>9.3140836092606918</v>
      </c>
      <c r="K1891" s="19">
        <f t="shared" si="60"/>
        <v>9</v>
      </c>
      <c r="L1891" s="14" t="str">
        <f>IFERROR(VLOOKUP($K$4:$K$772,TABLAREF!$A$1:$C$4,3,1),"SIN DATO")</f>
        <v>SIN DATO</v>
      </c>
    </row>
    <row r="1892" spans="1:12" x14ac:dyDescent="0.25">
      <c r="A1892" t="s">
        <v>3421</v>
      </c>
      <c r="B1892">
        <v>51</v>
      </c>
      <c r="C1892">
        <v>1</v>
      </c>
      <c r="D1892">
        <v>0</v>
      </c>
      <c r="E1892">
        <v>1</v>
      </c>
      <c r="F1892">
        <v>0</v>
      </c>
      <c r="H1892">
        <v>197</v>
      </c>
      <c r="I1892">
        <v>55</v>
      </c>
      <c r="J1892" s="19" t="e">
        <f t="shared" si="59"/>
        <v>#NUM!</v>
      </c>
      <c r="K1892" s="19" t="e">
        <f t="shared" si="60"/>
        <v>#NUM!</v>
      </c>
      <c r="L1892" s="14" t="str">
        <f>IFERROR(VLOOKUP($K$4:$K$772,TABLAREF!$A$1:$C$4,3,1),"SIN DATO")</f>
        <v>SIN DATO</v>
      </c>
    </row>
    <row r="1893" spans="1:12" x14ac:dyDescent="0.25">
      <c r="A1893" t="s">
        <v>3422</v>
      </c>
      <c r="B1893">
        <v>64</v>
      </c>
      <c r="C1893">
        <v>2</v>
      </c>
      <c r="D1893">
        <v>0</v>
      </c>
      <c r="E1893">
        <v>1</v>
      </c>
      <c r="F1893">
        <v>0</v>
      </c>
      <c r="J1893" s="19" t="e">
        <f t="shared" si="59"/>
        <v>#NUM!</v>
      </c>
      <c r="K1893" s="19" t="e">
        <f t="shared" si="60"/>
        <v>#NUM!</v>
      </c>
      <c r="L1893" s="14" t="str">
        <f>IFERROR(VLOOKUP($K$4:$K$772,TABLAREF!$A$1:$C$4,3,1),"SIN DATO")</f>
        <v>SIN DATO</v>
      </c>
    </row>
    <row r="1894" spans="1:12" x14ac:dyDescent="0.25">
      <c r="A1894" t="s">
        <v>3423</v>
      </c>
      <c r="B1894">
        <v>58</v>
      </c>
      <c r="C1894">
        <v>2</v>
      </c>
      <c r="D1894">
        <v>0</v>
      </c>
      <c r="E1894">
        <v>1</v>
      </c>
      <c r="F1894">
        <v>0</v>
      </c>
      <c r="J1894" s="19" t="e">
        <f t="shared" si="59"/>
        <v>#NUM!</v>
      </c>
      <c r="K1894" s="19" t="e">
        <f t="shared" si="60"/>
        <v>#NUM!</v>
      </c>
      <c r="L1894" s="14" t="str">
        <f>IFERROR(VLOOKUP($K$4:$K$772,TABLAREF!$A$1:$C$4,3,1),"SIN DATO")</f>
        <v>SIN DATO</v>
      </c>
    </row>
    <row r="1895" spans="1:12" x14ac:dyDescent="0.25">
      <c r="A1895" t="s">
        <v>3424</v>
      </c>
      <c r="B1895">
        <v>66</v>
      </c>
      <c r="C1895">
        <v>1</v>
      </c>
      <c r="D1895">
        <v>0</v>
      </c>
      <c r="E1895">
        <v>1</v>
      </c>
      <c r="F1895">
        <v>0</v>
      </c>
      <c r="J1895" s="19" t="e">
        <f t="shared" si="59"/>
        <v>#NUM!</v>
      </c>
      <c r="K1895" s="19" t="e">
        <f t="shared" si="60"/>
        <v>#NUM!</v>
      </c>
      <c r="L1895" s="14" t="str">
        <f>IFERROR(VLOOKUP($K$4:$K$772,TABLAREF!$A$1:$C$4,3,1),"SIN DATO")</f>
        <v>SIN DATO</v>
      </c>
    </row>
    <row r="1896" spans="1:12" x14ac:dyDescent="0.25">
      <c r="A1896" t="s">
        <v>3425</v>
      </c>
      <c r="B1896">
        <v>75</v>
      </c>
      <c r="C1896">
        <v>1</v>
      </c>
      <c r="D1896">
        <v>0</v>
      </c>
      <c r="E1896">
        <v>1</v>
      </c>
      <c r="F1896">
        <v>0</v>
      </c>
      <c r="J1896" s="19" t="e">
        <f t="shared" si="59"/>
        <v>#NUM!</v>
      </c>
      <c r="K1896" s="19" t="e">
        <f t="shared" si="60"/>
        <v>#NUM!</v>
      </c>
      <c r="L1896" s="14" t="str">
        <f>IFERROR(VLOOKUP($K$4:$K$772,TABLAREF!$A$1:$C$4,3,1),"SIN DATO")</f>
        <v>SIN DATO</v>
      </c>
    </row>
    <row r="1897" spans="1:12" x14ac:dyDescent="0.25">
      <c r="A1897" t="s">
        <v>3426</v>
      </c>
      <c r="B1897">
        <v>53</v>
      </c>
      <c r="C1897">
        <v>1</v>
      </c>
      <c r="D1897">
        <v>0</v>
      </c>
      <c r="E1897">
        <v>1</v>
      </c>
      <c r="F1897">
        <v>0</v>
      </c>
      <c r="J1897" s="19" t="e">
        <f t="shared" si="59"/>
        <v>#NUM!</v>
      </c>
      <c r="K1897" s="19" t="e">
        <f t="shared" si="60"/>
        <v>#NUM!</v>
      </c>
      <c r="L1897" s="14" t="str">
        <f>IFERROR(VLOOKUP($K$4:$K$772,TABLAREF!$A$1:$C$4,3,1),"SIN DATO")</f>
        <v>SIN DATO</v>
      </c>
    </row>
    <row r="1898" spans="1:12" x14ac:dyDescent="0.25">
      <c r="A1898" t="s">
        <v>3427</v>
      </c>
      <c r="B1898">
        <v>55</v>
      </c>
      <c r="C1898">
        <v>2</v>
      </c>
      <c r="D1898">
        <v>0</v>
      </c>
      <c r="E1898">
        <v>1</v>
      </c>
      <c r="F1898">
        <v>0</v>
      </c>
      <c r="H1898">
        <v>241</v>
      </c>
      <c r="I1898">
        <v>38</v>
      </c>
      <c r="J1898" s="19" t="e">
        <f t="shared" si="59"/>
        <v>#NUM!</v>
      </c>
      <c r="K1898" s="19" t="e">
        <f t="shared" si="60"/>
        <v>#NUM!</v>
      </c>
      <c r="L1898" s="14" t="str">
        <f>IFERROR(VLOOKUP($K$4:$K$772,TABLAREF!$A$1:$C$4,3,1),"SIN DATO")</f>
        <v>SIN DATO</v>
      </c>
    </row>
    <row r="1899" spans="1:12" x14ac:dyDescent="0.25">
      <c r="A1899" t="s">
        <v>3428</v>
      </c>
      <c r="B1899">
        <v>46</v>
      </c>
      <c r="C1899">
        <v>1</v>
      </c>
      <c r="D1899">
        <v>0</v>
      </c>
      <c r="E1899">
        <v>1</v>
      </c>
      <c r="F1899">
        <v>0</v>
      </c>
      <c r="G1899">
        <v>110</v>
      </c>
      <c r="H1899">
        <v>104</v>
      </c>
      <c r="J1899" s="19" t="e">
        <f t="shared" si="59"/>
        <v>#DIV/0!</v>
      </c>
      <c r="K1899" s="19" t="e">
        <f t="shared" si="60"/>
        <v>#DIV/0!</v>
      </c>
      <c r="L1899" s="14" t="str">
        <f>IFERROR(VLOOKUP($K$4:$K$772,TABLAREF!$A$1:$C$4,3,1),"SIN DATO")</f>
        <v>SIN DATO</v>
      </c>
    </row>
    <row r="1900" spans="1:12" x14ac:dyDescent="0.25">
      <c r="A1900" t="s">
        <v>3429</v>
      </c>
      <c r="B1900">
        <v>60</v>
      </c>
      <c r="C1900">
        <v>2</v>
      </c>
      <c r="D1900">
        <v>0</v>
      </c>
      <c r="E1900">
        <v>1</v>
      </c>
      <c r="F1900">
        <v>0</v>
      </c>
      <c r="G1900">
        <v>130</v>
      </c>
      <c r="J1900" s="19" t="e">
        <f t="shared" si="59"/>
        <v>#DIV/0!</v>
      </c>
      <c r="K1900" s="19" t="e">
        <f t="shared" si="60"/>
        <v>#DIV/0!</v>
      </c>
      <c r="L1900" s="14" t="str">
        <f>IFERROR(VLOOKUP($K$4:$K$772,TABLAREF!$A$1:$C$4,3,1),"SIN DATO")</f>
        <v>SIN DATO</v>
      </c>
    </row>
    <row r="1901" spans="1:12" x14ac:dyDescent="0.25">
      <c r="A1901" t="s">
        <v>3430</v>
      </c>
      <c r="B1901">
        <v>67</v>
      </c>
      <c r="C1901">
        <v>2</v>
      </c>
      <c r="D1901">
        <v>0</v>
      </c>
      <c r="E1901">
        <v>1</v>
      </c>
      <c r="F1901">
        <v>0</v>
      </c>
      <c r="J1901" s="19" t="e">
        <f t="shared" si="59"/>
        <v>#NUM!</v>
      </c>
      <c r="K1901" s="19" t="e">
        <f t="shared" si="60"/>
        <v>#NUM!</v>
      </c>
      <c r="L1901" s="14" t="str">
        <f>IFERROR(VLOOKUP($K$4:$K$772,TABLAREF!$A$1:$C$4,3,1),"SIN DATO")</f>
        <v>SIN DATO</v>
      </c>
    </row>
    <row r="1902" spans="1:12" x14ac:dyDescent="0.25">
      <c r="A1902" t="s">
        <v>3431</v>
      </c>
      <c r="B1902">
        <v>62</v>
      </c>
      <c r="C1902">
        <v>2</v>
      </c>
      <c r="D1902">
        <v>0</v>
      </c>
      <c r="E1902">
        <v>1</v>
      </c>
      <c r="F1902">
        <v>0</v>
      </c>
      <c r="G1902">
        <v>130</v>
      </c>
      <c r="H1902">
        <v>187</v>
      </c>
      <c r="I1902">
        <v>57</v>
      </c>
      <c r="J1902" s="19">
        <f t="shared" si="59"/>
        <v>15.079885190033348</v>
      </c>
      <c r="K1902" s="19">
        <f t="shared" si="60"/>
        <v>15</v>
      </c>
      <c r="L1902" s="14" t="str">
        <f>IFERROR(VLOOKUP($K$4:$K$772,TABLAREF!$A$1:$C$4,3,1),"SIN DATO")</f>
        <v>SIN DATO</v>
      </c>
    </row>
    <row r="1903" spans="1:12" x14ac:dyDescent="0.25">
      <c r="A1903" t="s">
        <v>3432</v>
      </c>
      <c r="B1903">
        <v>42</v>
      </c>
      <c r="C1903">
        <v>1</v>
      </c>
      <c r="D1903">
        <v>0</v>
      </c>
      <c r="E1903">
        <v>1</v>
      </c>
      <c r="F1903">
        <v>0</v>
      </c>
      <c r="J1903" s="19" t="e">
        <f t="shared" si="59"/>
        <v>#NUM!</v>
      </c>
      <c r="K1903" s="19" t="e">
        <f t="shared" si="60"/>
        <v>#NUM!</v>
      </c>
      <c r="L1903" s="14" t="str">
        <f>IFERROR(VLOOKUP($K$4:$K$772,TABLAREF!$A$1:$C$4,3,1),"SIN DATO")</f>
        <v>SIN DATO</v>
      </c>
    </row>
    <row r="1904" spans="1:12" x14ac:dyDescent="0.25">
      <c r="A1904" t="s">
        <v>3433</v>
      </c>
      <c r="B1904">
        <v>62</v>
      </c>
      <c r="C1904">
        <v>2</v>
      </c>
      <c r="D1904">
        <v>0</v>
      </c>
      <c r="E1904">
        <v>1</v>
      </c>
      <c r="F1904">
        <v>0</v>
      </c>
      <c r="J1904" s="19" t="e">
        <f t="shared" si="59"/>
        <v>#NUM!</v>
      </c>
      <c r="K1904" s="19" t="e">
        <f t="shared" si="60"/>
        <v>#NUM!</v>
      </c>
      <c r="L1904" s="14" t="str">
        <f>IFERROR(VLOOKUP($K$4:$K$772,TABLAREF!$A$1:$C$4,3,1),"SIN DATO")</f>
        <v>SIN DATO</v>
      </c>
    </row>
    <row r="1905" spans="1:12" x14ac:dyDescent="0.25">
      <c r="A1905" t="s">
        <v>3434</v>
      </c>
      <c r="B1905">
        <v>62</v>
      </c>
      <c r="C1905">
        <v>1</v>
      </c>
      <c r="D1905">
        <v>0</v>
      </c>
      <c r="E1905">
        <v>1</v>
      </c>
      <c r="F1905">
        <v>0</v>
      </c>
      <c r="J1905" s="19" t="e">
        <f t="shared" si="59"/>
        <v>#NUM!</v>
      </c>
      <c r="K1905" s="19" t="e">
        <f t="shared" si="60"/>
        <v>#NUM!</v>
      </c>
      <c r="L1905" s="14" t="str">
        <f>IFERROR(VLOOKUP($K$4:$K$772,TABLAREF!$A$1:$C$4,3,1),"SIN DATO")</f>
        <v>SIN DATO</v>
      </c>
    </row>
    <row r="1906" spans="1:12" x14ac:dyDescent="0.25">
      <c r="A1906" t="s">
        <v>3435</v>
      </c>
      <c r="B1906">
        <v>58</v>
      </c>
      <c r="C1906">
        <v>1</v>
      </c>
      <c r="D1906">
        <v>0</v>
      </c>
      <c r="E1906">
        <v>1</v>
      </c>
      <c r="F1906">
        <v>0</v>
      </c>
      <c r="H1906">
        <v>138</v>
      </c>
      <c r="J1906" s="19" t="e">
        <f t="shared" si="59"/>
        <v>#NUM!</v>
      </c>
      <c r="K1906" s="19" t="e">
        <f t="shared" si="60"/>
        <v>#NUM!</v>
      </c>
      <c r="L1906" s="14" t="str">
        <f>IFERROR(VLOOKUP($K$4:$K$772,TABLAREF!$A$1:$C$4,3,1),"SIN DATO")</f>
        <v>SIN DATO</v>
      </c>
    </row>
    <row r="1907" spans="1:12" x14ac:dyDescent="0.25">
      <c r="A1907" t="s">
        <v>3436</v>
      </c>
      <c r="B1907">
        <v>38</v>
      </c>
      <c r="C1907">
        <v>1</v>
      </c>
      <c r="D1907">
        <v>0</v>
      </c>
      <c r="E1907">
        <v>1</v>
      </c>
      <c r="F1907">
        <v>0</v>
      </c>
      <c r="H1907">
        <v>221</v>
      </c>
      <c r="I1907">
        <v>53</v>
      </c>
      <c r="J1907" s="19" t="e">
        <f t="shared" si="59"/>
        <v>#NUM!</v>
      </c>
      <c r="K1907" s="19" t="e">
        <f t="shared" si="60"/>
        <v>#NUM!</v>
      </c>
      <c r="L1907" s="14" t="str">
        <f>IFERROR(VLOOKUP($K$4:$K$772,TABLAREF!$A$1:$C$4,3,1),"SIN DATO")</f>
        <v>SIN DATO</v>
      </c>
    </row>
    <row r="1908" spans="1:12" x14ac:dyDescent="0.25">
      <c r="A1908" t="s">
        <v>3437</v>
      </c>
      <c r="B1908">
        <v>76</v>
      </c>
      <c r="C1908">
        <v>2</v>
      </c>
      <c r="D1908">
        <v>0</v>
      </c>
      <c r="E1908">
        <v>1</v>
      </c>
      <c r="F1908">
        <v>0</v>
      </c>
      <c r="H1908">
        <v>179</v>
      </c>
      <c r="I1908">
        <v>54</v>
      </c>
      <c r="J1908" s="19" t="e">
        <f t="shared" si="59"/>
        <v>#NUM!</v>
      </c>
      <c r="K1908" s="19" t="e">
        <f t="shared" si="60"/>
        <v>#NUM!</v>
      </c>
      <c r="L1908" s="14" t="str">
        <f>IFERROR(VLOOKUP($K$4:$K$772,TABLAREF!$A$1:$C$4,3,1),"SIN DATO")</f>
        <v>SIN DATO</v>
      </c>
    </row>
    <row r="1909" spans="1:12" x14ac:dyDescent="0.25">
      <c r="A1909" t="s">
        <v>3438</v>
      </c>
      <c r="B1909">
        <v>55</v>
      </c>
      <c r="C1909">
        <v>2</v>
      </c>
      <c r="D1909">
        <v>0</v>
      </c>
      <c r="E1909">
        <v>1</v>
      </c>
      <c r="F1909">
        <v>0</v>
      </c>
      <c r="H1909">
        <v>255</v>
      </c>
      <c r="I1909">
        <v>60</v>
      </c>
      <c r="J1909" s="19" t="e">
        <f t="shared" si="59"/>
        <v>#NUM!</v>
      </c>
      <c r="K1909" s="19" t="e">
        <f t="shared" si="60"/>
        <v>#NUM!</v>
      </c>
      <c r="L1909" s="14" t="str">
        <f>IFERROR(VLOOKUP($K$4:$K$772,TABLAREF!$A$1:$C$4,3,1),"SIN DATO")</f>
        <v>SIN DATO</v>
      </c>
    </row>
    <row r="1910" spans="1:12" x14ac:dyDescent="0.25">
      <c r="A1910" t="s">
        <v>3439</v>
      </c>
      <c r="B1910">
        <v>53</v>
      </c>
      <c r="C1910">
        <v>2</v>
      </c>
      <c r="D1910">
        <v>0</v>
      </c>
      <c r="E1910">
        <v>1</v>
      </c>
      <c r="F1910">
        <v>0</v>
      </c>
      <c r="G1910">
        <v>120</v>
      </c>
      <c r="H1910">
        <v>146</v>
      </c>
      <c r="I1910">
        <v>43</v>
      </c>
      <c r="J1910" s="19">
        <f t="shared" si="59"/>
        <v>8.0652649037843531</v>
      </c>
      <c r="K1910" s="19">
        <f t="shared" si="60"/>
        <v>8</v>
      </c>
      <c r="L1910" s="14" t="str">
        <f>IFERROR(VLOOKUP($K$4:$K$772,TABLAREF!$A$1:$C$4,3,1),"SIN DATO")</f>
        <v>SIN DATO</v>
      </c>
    </row>
    <row r="1911" spans="1:12" x14ac:dyDescent="0.25">
      <c r="A1911" t="s">
        <v>3440</v>
      </c>
      <c r="B1911">
        <v>63</v>
      </c>
      <c r="C1911">
        <v>2</v>
      </c>
      <c r="D1911">
        <v>0</v>
      </c>
      <c r="E1911">
        <v>1</v>
      </c>
      <c r="F1911">
        <v>0</v>
      </c>
      <c r="G1911">
        <v>130</v>
      </c>
      <c r="H1911">
        <v>242</v>
      </c>
      <c r="I1911">
        <v>158</v>
      </c>
      <c r="J1911" s="19">
        <f t="shared" si="59"/>
        <v>6.0459506591793115</v>
      </c>
      <c r="K1911" s="19">
        <f t="shared" si="60"/>
        <v>6</v>
      </c>
      <c r="L1911" s="14" t="str">
        <f>IFERROR(VLOOKUP($K$4:$K$772,TABLAREF!$A$1:$C$4,3,1),"SIN DATO")</f>
        <v>SIN DATO</v>
      </c>
    </row>
    <row r="1912" spans="1:12" x14ac:dyDescent="0.25">
      <c r="A1912" t="s">
        <v>3441</v>
      </c>
      <c r="B1912">
        <v>60</v>
      </c>
      <c r="C1912">
        <v>2</v>
      </c>
      <c r="D1912">
        <v>0</v>
      </c>
      <c r="E1912">
        <v>1</v>
      </c>
      <c r="F1912">
        <v>0</v>
      </c>
      <c r="J1912" s="19" t="e">
        <f t="shared" si="59"/>
        <v>#NUM!</v>
      </c>
      <c r="K1912" s="19" t="e">
        <f t="shared" si="60"/>
        <v>#NUM!</v>
      </c>
      <c r="L1912" s="14" t="str">
        <f>IFERROR(VLOOKUP($K$4:$K$772,TABLAREF!$A$1:$C$4,3,1),"SIN DATO")</f>
        <v>SIN DATO</v>
      </c>
    </row>
    <row r="1913" spans="1:12" x14ac:dyDescent="0.25">
      <c r="A1913" t="s">
        <v>3442</v>
      </c>
      <c r="B1913">
        <v>68</v>
      </c>
      <c r="C1913">
        <v>1</v>
      </c>
      <c r="D1913">
        <v>0</v>
      </c>
      <c r="E1913">
        <v>1</v>
      </c>
      <c r="F1913">
        <v>0</v>
      </c>
      <c r="J1913" s="19" t="e">
        <f t="shared" si="59"/>
        <v>#NUM!</v>
      </c>
      <c r="K1913" s="19" t="e">
        <f t="shared" si="60"/>
        <v>#NUM!</v>
      </c>
      <c r="L1913" s="14" t="str">
        <f>IFERROR(VLOOKUP($K$4:$K$772,TABLAREF!$A$1:$C$4,3,1),"SIN DATO")</f>
        <v>SIN DATO</v>
      </c>
    </row>
    <row r="1914" spans="1:12" x14ac:dyDescent="0.25">
      <c r="A1914" t="s">
        <v>3443</v>
      </c>
      <c r="B1914">
        <v>72</v>
      </c>
      <c r="C1914">
        <v>2</v>
      </c>
      <c r="D1914">
        <v>0</v>
      </c>
      <c r="E1914">
        <v>1</v>
      </c>
      <c r="F1914">
        <v>0</v>
      </c>
      <c r="G1914">
        <v>120</v>
      </c>
      <c r="J1914" s="19" t="e">
        <f t="shared" si="59"/>
        <v>#DIV/0!</v>
      </c>
      <c r="K1914" s="19" t="e">
        <f t="shared" si="60"/>
        <v>#DIV/0!</v>
      </c>
      <c r="L1914" s="14" t="str">
        <f>IFERROR(VLOOKUP($K$4:$K$772,TABLAREF!$A$1:$C$4,3,1),"SIN DATO")</f>
        <v>SIN DATO</v>
      </c>
    </row>
    <row r="1915" spans="1:12" x14ac:dyDescent="0.25">
      <c r="A1915" t="s">
        <v>3444</v>
      </c>
      <c r="B1915">
        <v>68</v>
      </c>
      <c r="C1915">
        <v>1</v>
      </c>
      <c r="D1915">
        <v>0</v>
      </c>
      <c r="E1915">
        <v>1</v>
      </c>
      <c r="F1915">
        <v>0</v>
      </c>
      <c r="J1915" s="19" t="e">
        <f t="shared" si="59"/>
        <v>#NUM!</v>
      </c>
      <c r="K1915" s="19" t="e">
        <f t="shared" si="60"/>
        <v>#NUM!</v>
      </c>
      <c r="L1915" s="14" t="str">
        <f>IFERROR(VLOOKUP($K$4:$K$772,TABLAREF!$A$1:$C$4,3,1),"SIN DATO")</f>
        <v>SIN DATO</v>
      </c>
    </row>
    <row r="1916" spans="1:12" x14ac:dyDescent="0.25">
      <c r="A1916" t="s">
        <v>3445</v>
      </c>
      <c r="B1916">
        <v>61</v>
      </c>
      <c r="C1916">
        <v>1</v>
      </c>
      <c r="D1916">
        <v>0</v>
      </c>
      <c r="E1916">
        <v>1</v>
      </c>
      <c r="F1916">
        <v>0</v>
      </c>
      <c r="G1916">
        <v>120</v>
      </c>
      <c r="J1916" s="19" t="e">
        <f t="shared" si="59"/>
        <v>#DIV/0!</v>
      </c>
      <c r="K1916" s="19" t="e">
        <f t="shared" si="60"/>
        <v>#DIV/0!</v>
      </c>
      <c r="L1916" s="14" t="str">
        <f>IFERROR(VLOOKUP($K$4:$K$772,TABLAREF!$A$1:$C$4,3,1),"SIN DATO")</f>
        <v>SIN DATO</v>
      </c>
    </row>
    <row r="1917" spans="1:12" x14ac:dyDescent="0.25">
      <c r="A1917" t="s">
        <v>3446</v>
      </c>
      <c r="B1917">
        <v>66</v>
      </c>
      <c r="C1917">
        <v>1</v>
      </c>
      <c r="D1917">
        <v>0</v>
      </c>
      <c r="E1917">
        <v>1</v>
      </c>
      <c r="F1917">
        <v>0</v>
      </c>
      <c r="G1917">
        <v>140</v>
      </c>
      <c r="J1917" s="19" t="e">
        <f t="shared" si="59"/>
        <v>#DIV/0!</v>
      </c>
      <c r="K1917" s="19" t="e">
        <f t="shared" si="60"/>
        <v>#DIV/0!</v>
      </c>
      <c r="L1917" s="14" t="str">
        <f>IFERROR(VLOOKUP($K$4:$K$772,TABLAREF!$A$1:$C$4,3,1),"SIN DATO")</f>
        <v>SIN DATO</v>
      </c>
    </row>
    <row r="1918" spans="1:12" x14ac:dyDescent="0.25">
      <c r="A1918" t="s">
        <v>3447</v>
      </c>
      <c r="B1918">
        <v>54</v>
      </c>
      <c r="C1918">
        <v>2</v>
      </c>
      <c r="D1918">
        <v>0</v>
      </c>
      <c r="E1918">
        <v>1</v>
      </c>
      <c r="F1918">
        <v>0</v>
      </c>
      <c r="G1918">
        <v>120</v>
      </c>
      <c r="J1918" s="19" t="e">
        <f t="shared" si="59"/>
        <v>#DIV/0!</v>
      </c>
      <c r="K1918" s="19" t="e">
        <f t="shared" si="60"/>
        <v>#DIV/0!</v>
      </c>
      <c r="L1918" s="14" t="str">
        <f>IFERROR(VLOOKUP($K$4:$K$772,TABLAREF!$A$1:$C$4,3,1),"SIN DATO")</f>
        <v>SIN DATO</v>
      </c>
    </row>
    <row r="1919" spans="1:12" x14ac:dyDescent="0.25">
      <c r="A1919" t="s">
        <v>3448</v>
      </c>
      <c r="B1919">
        <v>70</v>
      </c>
      <c r="C1919">
        <v>1</v>
      </c>
      <c r="D1919">
        <v>0</v>
      </c>
      <c r="E1919">
        <v>1</v>
      </c>
      <c r="F1919">
        <v>0</v>
      </c>
      <c r="G1919">
        <v>80</v>
      </c>
      <c r="H1919">
        <v>145</v>
      </c>
      <c r="J1919" s="19" t="e">
        <f t="shared" si="59"/>
        <v>#DIV/0!</v>
      </c>
      <c r="K1919" s="19" t="e">
        <f t="shared" si="60"/>
        <v>#DIV/0!</v>
      </c>
      <c r="L1919" s="14" t="str">
        <f>IFERROR(VLOOKUP($K$4:$K$772,TABLAREF!$A$1:$C$4,3,1),"SIN DATO")</f>
        <v>SIN DATO</v>
      </c>
    </row>
    <row r="1920" spans="1:12" x14ac:dyDescent="0.25">
      <c r="A1920" t="s">
        <v>3449</v>
      </c>
      <c r="B1920">
        <v>59</v>
      </c>
      <c r="C1920">
        <v>1</v>
      </c>
      <c r="D1920">
        <v>0</v>
      </c>
      <c r="E1920">
        <v>1</v>
      </c>
      <c r="F1920">
        <v>0</v>
      </c>
      <c r="J1920" s="19" t="e">
        <f t="shared" si="59"/>
        <v>#NUM!</v>
      </c>
      <c r="K1920" s="19" t="e">
        <f t="shared" si="60"/>
        <v>#NUM!</v>
      </c>
      <c r="L1920" s="14" t="str">
        <f>IFERROR(VLOOKUP($K$4:$K$772,TABLAREF!$A$1:$C$4,3,1),"SIN DATO")</f>
        <v>SIN DATO</v>
      </c>
    </row>
    <row r="1921" spans="1:12" x14ac:dyDescent="0.25">
      <c r="A1921" t="s">
        <v>3450</v>
      </c>
      <c r="B1921">
        <v>61</v>
      </c>
      <c r="C1921">
        <v>2</v>
      </c>
      <c r="D1921">
        <v>0</v>
      </c>
      <c r="E1921">
        <v>1</v>
      </c>
      <c r="F1921">
        <v>0</v>
      </c>
      <c r="G1921">
        <v>150</v>
      </c>
      <c r="J1921" s="19" t="e">
        <f t="shared" si="59"/>
        <v>#DIV/0!</v>
      </c>
      <c r="K1921" s="19" t="e">
        <f t="shared" si="60"/>
        <v>#DIV/0!</v>
      </c>
      <c r="L1921" s="14" t="str">
        <f>IFERROR(VLOOKUP($K$4:$K$772,TABLAREF!$A$1:$C$4,3,1),"SIN DATO")</f>
        <v>SIN DATO</v>
      </c>
    </row>
    <row r="1922" spans="1:12" x14ac:dyDescent="0.25">
      <c r="A1922" t="s">
        <v>3451</v>
      </c>
      <c r="B1922">
        <v>58</v>
      </c>
      <c r="C1922">
        <v>2</v>
      </c>
      <c r="D1922">
        <v>0</v>
      </c>
      <c r="E1922">
        <v>1</v>
      </c>
      <c r="F1922">
        <v>0</v>
      </c>
      <c r="G1922">
        <v>120</v>
      </c>
      <c r="H1922">
        <v>173</v>
      </c>
      <c r="I1922">
        <v>52</v>
      </c>
      <c r="J1922" s="19">
        <f t="shared" si="59"/>
        <v>10.711847923088403</v>
      </c>
      <c r="K1922" s="19">
        <f t="shared" si="60"/>
        <v>11</v>
      </c>
      <c r="L1922" s="14" t="str">
        <f>IFERROR(VLOOKUP($K$4:$K$772,TABLAREF!$A$1:$C$4,3,1),"SIN DATO")</f>
        <v>SIN DATO</v>
      </c>
    </row>
    <row r="1923" spans="1:12" x14ac:dyDescent="0.25">
      <c r="A1923" t="s">
        <v>3452</v>
      </c>
      <c r="B1923">
        <v>53</v>
      </c>
      <c r="C1923">
        <v>2</v>
      </c>
      <c r="D1923">
        <v>0</v>
      </c>
      <c r="E1923">
        <v>1</v>
      </c>
      <c r="F1923">
        <v>0</v>
      </c>
      <c r="G1923">
        <v>140</v>
      </c>
      <c r="H1923">
        <v>130</v>
      </c>
      <c r="I1923">
        <v>36</v>
      </c>
      <c r="J1923" s="19">
        <f t="shared" si="59"/>
        <v>11.264895722013858</v>
      </c>
      <c r="K1923" s="19">
        <f t="shared" si="60"/>
        <v>11</v>
      </c>
      <c r="L1923" s="14" t="str">
        <f>IFERROR(VLOOKUP($K$4:$K$772,TABLAREF!$A$1:$C$4,3,1),"SIN DATO")</f>
        <v>SIN DATO</v>
      </c>
    </row>
    <row r="1924" spans="1:12" x14ac:dyDescent="0.25">
      <c r="A1924" t="s">
        <v>3453</v>
      </c>
      <c r="B1924">
        <v>53</v>
      </c>
      <c r="C1924">
        <v>2</v>
      </c>
      <c r="D1924">
        <v>0</v>
      </c>
      <c r="E1924">
        <v>1</v>
      </c>
      <c r="F1924">
        <v>0</v>
      </c>
      <c r="G1924">
        <v>140</v>
      </c>
      <c r="H1924">
        <v>124</v>
      </c>
      <c r="I1924">
        <v>36</v>
      </c>
      <c r="J1924" s="19">
        <f t="shared" si="59"/>
        <v>10.621980657193507</v>
      </c>
      <c r="K1924" s="19">
        <f t="shared" si="60"/>
        <v>11</v>
      </c>
      <c r="L1924" s="14" t="str">
        <f>IFERROR(VLOOKUP($K$4:$K$772,TABLAREF!$A$1:$C$4,3,1),"SIN DATO")</f>
        <v>SIN DATO</v>
      </c>
    </row>
    <row r="1925" spans="1:12" x14ac:dyDescent="0.25">
      <c r="A1925" t="s">
        <v>3454</v>
      </c>
      <c r="B1925">
        <v>61</v>
      </c>
      <c r="C1925">
        <v>1</v>
      </c>
      <c r="D1925">
        <v>0</v>
      </c>
      <c r="E1925">
        <v>1</v>
      </c>
      <c r="F1925">
        <v>0</v>
      </c>
      <c r="J1925" s="19" t="e">
        <f t="shared" ref="J1925:J1988" si="61">100*(1-EXP(-EXP((LN(10)-(15.5305+(28.4441*(1-C1925))+(-1.4792*LN(B1925))+(0*LN(B1925)*LN(B1925))+(-14.4588*LN(B1925)*(1-C1925))+(1.8515*LN(B1925)*LN(B1925)*(1-C1925))+(-0.9119*LN(G1925))+(-0.2767*D1925)+(-0.7181*LN((H1925* 0.02586)/ (I1925* 0.02586)))+(-0.1759*E1925)+(-0.1999*E1925*(1-C1925))+(-0.5865*F1925)+(0*F1925*C1925)))/(EXP(0.9145)*EXP(-0.2784*(15.5305+(28.4441*(1-C1925))+(-1.4792*LN(B1925))+(0*LN(B1925)*LN(B1925))+(-14.4588*LN(B1925)*(1-C1925))+(1.8515*LN(B1925)*LN(B1925)*(1-C1925))+(-0.9119*LN(G1925))+(-0.2767*D1925)+(-0.7181*LN((H1925* 0.02586)/ (I1925* 0.02586)))+(-0.1759*E1925)+(-0.1999*E1925*(1-C1925))+(-0.5865*F1925)+(0*F1925*C1925)))))))</f>
        <v>#NUM!</v>
      </c>
      <c r="K1925" s="19" t="e">
        <f t="shared" ref="K1925:K1988" si="62">ROUND(J1925,0)</f>
        <v>#NUM!</v>
      </c>
      <c r="L1925" s="14" t="str">
        <f>IFERROR(VLOOKUP($K$4:$K$772,TABLAREF!$A$1:$C$4,3,1),"SIN DATO")</f>
        <v>SIN DATO</v>
      </c>
    </row>
    <row r="1926" spans="1:12" x14ac:dyDescent="0.25">
      <c r="A1926" t="s">
        <v>3455</v>
      </c>
      <c r="B1926">
        <v>49</v>
      </c>
      <c r="C1926">
        <v>1</v>
      </c>
      <c r="D1926">
        <v>0</v>
      </c>
      <c r="E1926">
        <v>1</v>
      </c>
      <c r="F1926">
        <v>0</v>
      </c>
      <c r="G1926">
        <v>140</v>
      </c>
      <c r="H1926">
        <v>138</v>
      </c>
      <c r="I1926">
        <v>30</v>
      </c>
      <c r="J1926" s="19">
        <f t="shared" si="61"/>
        <v>11.926304676309908</v>
      </c>
      <c r="K1926" s="19">
        <f t="shared" si="62"/>
        <v>12</v>
      </c>
      <c r="L1926" s="14" t="str">
        <f>IFERROR(VLOOKUP($K$4:$K$772,TABLAREF!$A$1:$C$4,3,1),"SIN DATO")</f>
        <v>SIN DATO</v>
      </c>
    </row>
    <row r="1927" spans="1:12" x14ac:dyDescent="0.25">
      <c r="A1927" t="s">
        <v>3456</v>
      </c>
      <c r="B1927">
        <v>56</v>
      </c>
      <c r="C1927">
        <v>1</v>
      </c>
      <c r="D1927">
        <v>0</v>
      </c>
      <c r="E1927">
        <v>1</v>
      </c>
      <c r="F1927">
        <v>0</v>
      </c>
      <c r="J1927" s="19" t="e">
        <f t="shared" si="61"/>
        <v>#NUM!</v>
      </c>
      <c r="K1927" s="19" t="e">
        <f t="shared" si="62"/>
        <v>#NUM!</v>
      </c>
      <c r="L1927" s="14" t="str">
        <f>IFERROR(VLOOKUP($K$4:$K$772,TABLAREF!$A$1:$C$4,3,1),"SIN DATO")</f>
        <v>SIN DATO</v>
      </c>
    </row>
    <row r="1928" spans="1:12" x14ac:dyDescent="0.25">
      <c r="A1928" t="s">
        <v>3457</v>
      </c>
      <c r="B1928">
        <v>73</v>
      </c>
      <c r="C1928">
        <v>2</v>
      </c>
      <c r="D1928">
        <v>0</v>
      </c>
      <c r="E1928">
        <v>1</v>
      </c>
      <c r="F1928">
        <v>0</v>
      </c>
      <c r="J1928" s="19" t="e">
        <f t="shared" si="61"/>
        <v>#NUM!</v>
      </c>
      <c r="K1928" s="19" t="e">
        <f t="shared" si="62"/>
        <v>#NUM!</v>
      </c>
      <c r="L1928" s="14" t="str">
        <f>IFERROR(VLOOKUP($K$4:$K$772,TABLAREF!$A$1:$C$4,3,1),"SIN DATO")</f>
        <v>SIN DATO</v>
      </c>
    </row>
    <row r="1929" spans="1:12" x14ac:dyDescent="0.25">
      <c r="A1929" t="s">
        <v>3458</v>
      </c>
      <c r="B1929">
        <v>72</v>
      </c>
      <c r="C1929">
        <v>1</v>
      </c>
      <c r="D1929">
        <v>0</v>
      </c>
      <c r="E1929">
        <v>1</v>
      </c>
      <c r="F1929">
        <v>0</v>
      </c>
      <c r="G1929">
        <v>120</v>
      </c>
      <c r="H1929">
        <v>189</v>
      </c>
      <c r="I1929">
        <v>80</v>
      </c>
      <c r="J1929" s="19">
        <f t="shared" si="61"/>
        <v>10.954637374298681</v>
      </c>
      <c r="K1929" s="19">
        <f t="shared" si="62"/>
        <v>11</v>
      </c>
      <c r="L1929" s="14" t="str">
        <f>IFERROR(VLOOKUP($K$4:$K$772,TABLAREF!$A$1:$C$4,3,1),"SIN DATO")</f>
        <v>SIN DATO</v>
      </c>
    </row>
    <row r="1930" spans="1:12" x14ac:dyDescent="0.25">
      <c r="A1930" t="s">
        <v>3459</v>
      </c>
      <c r="B1930">
        <v>68</v>
      </c>
      <c r="C1930">
        <v>1</v>
      </c>
      <c r="D1930">
        <v>0</v>
      </c>
      <c r="E1930">
        <v>1</v>
      </c>
      <c r="F1930">
        <v>0</v>
      </c>
      <c r="G1930">
        <v>120</v>
      </c>
      <c r="H1930">
        <v>149</v>
      </c>
      <c r="I1930">
        <v>44</v>
      </c>
      <c r="J1930" s="19">
        <f t="shared" si="61"/>
        <v>14.58694311617762</v>
      </c>
      <c r="K1930" s="19">
        <f t="shared" si="62"/>
        <v>15</v>
      </c>
      <c r="L1930" s="14" t="str">
        <f>IFERROR(VLOOKUP($K$4:$K$772,TABLAREF!$A$1:$C$4,3,1),"SIN DATO")</f>
        <v>SIN DATO</v>
      </c>
    </row>
    <row r="1931" spans="1:12" x14ac:dyDescent="0.25">
      <c r="A1931" t="s">
        <v>3460</v>
      </c>
      <c r="B1931">
        <v>66</v>
      </c>
      <c r="C1931">
        <v>2</v>
      </c>
      <c r="D1931">
        <v>0</v>
      </c>
      <c r="E1931">
        <v>1</v>
      </c>
      <c r="F1931">
        <v>0</v>
      </c>
      <c r="G1931">
        <v>110</v>
      </c>
      <c r="J1931" s="19" t="e">
        <f t="shared" si="61"/>
        <v>#DIV/0!</v>
      </c>
      <c r="K1931" s="19" t="e">
        <f t="shared" si="62"/>
        <v>#DIV/0!</v>
      </c>
      <c r="L1931" s="14" t="str">
        <f>IFERROR(VLOOKUP($K$4:$K$772,TABLAREF!$A$1:$C$4,3,1),"SIN DATO")</f>
        <v>SIN DATO</v>
      </c>
    </row>
    <row r="1932" spans="1:12" x14ac:dyDescent="0.25">
      <c r="A1932" t="s">
        <v>3461</v>
      </c>
      <c r="B1932">
        <v>68</v>
      </c>
      <c r="C1932">
        <v>1</v>
      </c>
      <c r="D1932">
        <v>0</v>
      </c>
      <c r="E1932">
        <v>1</v>
      </c>
      <c r="F1932">
        <v>0</v>
      </c>
      <c r="J1932" s="19" t="e">
        <f t="shared" si="61"/>
        <v>#NUM!</v>
      </c>
      <c r="K1932" s="19" t="e">
        <f t="shared" si="62"/>
        <v>#NUM!</v>
      </c>
      <c r="L1932" s="14" t="str">
        <f>IFERROR(VLOOKUP($K$4:$K$772,TABLAREF!$A$1:$C$4,3,1),"SIN DATO")</f>
        <v>SIN DATO</v>
      </c>
    </row>
    <row r="1933" spans="1:12" x14ac:dyDescent="0.25">
      <c r="A1933" t="s">
        <v>3462</v>
      </c>
      <c r="B1933">
        <v>61</v>
      </c>
      <c r="C1933">
        <v>1</v>
      </c>
      <c r="D1933">
        <v>0</v>
      </c>
      <c r="E1933">
        <v>1</v>
      </c>
      <c r="F1933">
        <v>0</v>
      </c>
      <c r="J1933" s="19" t="e">
        <f t="shared" si="61"/>
        <v>#NUM!</v>
      </c>
      <c r="K1933" s="19" t="e">
        <f t="shared" si="62"/>
        <v>#NUM!</v>
      </c>
      <c r="L1933" s="14" t="str">
        <f>IFERROR(VLOOKUP($K$4:$K$772,TABLAREF!$A$1:$C$4,3,1),"SIN DATO")</f>
        <v>SIN DATO</v>
      </c>
    </row>
    <row r="1934" spans="1:12" x14ac:dyDescent="0.25">
      <c r="A1934" t="s">
        <v>3463</v>
      </c>
      <c r="B1934">
        <v>42</v>
      </c>
      <c r="C1934">
        <v>1</v>
      </c>
      <c r="D1934">
        <v>0</v>
      </c>
      <c r="E1934">
        <v>1</v>
      </c>
      <c r="F1934">
        <v>0</v>
      </c>
      <c r="G1934">
        <v>120</v>
      </c>
      <c r="H1934">
        <v>192</v>
      </c>
      <c r="I1934">
        <v>56</v>
      </c>
      <c r="J1934" s="19">
        <f t="shared" si="61"/>
        <v>3.783846308778327</v>
      </c>
      <c r="K1934" s="19">
        <f t="shared" si="62"/>
        <v>4</v>
      </c>
      <c r="L1934" s="14" t="str">
        <f>IFERROR(VLOOKUP($K$4:$K$772,TABLAREF!$A$1:$C$4,3,1),"SIN DATO")</f>
        <v>SIN DATO</v>
      </c>
    </row>
    <row r="1935" spans="1:12" x14ac:dyDescent="0.25">
      <c r="A1935" t="s">
        <v>3464</v>
      </c>
      <c r="B1935">
        <v>39</v>
      </c>
      <c r="C1935">
        <v>2</v>
      </c>
      <c r="D1935">
        <v>0</v>
      </c>
      <c r="E1935">
        <v>1</v>
      </c>
      <c r="F1935">
        <v>0</v>
      </c>
      <c r="G1935">
        <v>120</v>
      </c>
      <c r="H1935">
        <v>217</v>
      </c>
      <c r="I1935">
        <v>64</v>
      </c>
      <c r="J1935" s="19">
        <f t="shared" si="61"/>
        <v>3.8373443628363146</v>
      </c>
      <c r="K1935" s="19">
        <f t="shared" si="62"/>
        <v>4</v>
      </c>
      <c r="L1935" s="14" t="str">
        <f>IFERROR(VLOOKUP($K$4:$K$772,TABLAREF!$A$1:$C$4,3,1),"SIN DATO")</f>
        <v>SIN DATO</v>
      </c>
    </row>
    <row r="1936" spans="1:12" x14ac:dyDescent="0.25">
      <c r="A1936" t="s">
        <v>3465</v>
      </c>
      <c r="B1936">
        <v>66</v>
      </c>
      <c r="C1936">
        <v>1</v>
      </c>
      <c r="D1936">
        <v>0</v>
      </c>
      <c r="E1936">
        <v>1</v>
      </c>
      <c r="F1936">
        <v>0</v>
      </c>
      <c r="J1936" s="19" t="e">
        <f t="shared" si="61"/>
        <v>#NUM!</v>
      </c>
      <c r="K1936" s="19" t="e">
        <f t="shared" si="62"/>
        <v>#NUM!</v>
      </c>
      <c r="L1936" s="14" t="str">
        <f>IFERROR(VLOOKUP($K$4:$K$772,TABLAREF!$A$1:$C$4,3,1),"SIN DATO")</f>
        <v>SIN DATO</v>
      </c>
    </row>
    <row r="1937" spans="1:12" x14ac:dyDescent="0.25">
      <c r="A1937" t="s">
        <v>3466</v>
      </c>
      <c r="B1937">
        <v>67</v>
      </c>
      <c r="C1937">
        <v>1</v>
      </c>
      <c r="D1937">
        <v>0</v>
      </c>
      <c r="E1937">
        <v>1</v>
      </c>
      <c r="F1937">
        <v>0</v>
      </c>
      <c r="G1937">
        <v>110</v>
      </c>
      <c r="H1937">
        <v>261</v>
      </c>
      <c r="J1937" s="19" t="e">
        <f t="shared" si="61"/>
        <v>#DIV/0!</v>
      </c>
      <c r="K1937" s="19" t="e">
        <f t="shared" si="62"/>
        <v>#DIV/0!</v>
      </c>
      <c r="L1937" s="14" t="str">
        <f>IFERROR(VLOOKUP($K$4:$K$772,TABLAREF!$A$1:$C$4,3,1),"SIN DATO")</f>
        <v>SIN DATO</v>
      </c>
    </row>
    <row r="1938" spans="1:12" x14ac:dyDescent="0.25">
      <c r="A1938" t="s">
        <v>3467</v>
      </c>
      <c r="B1938">
        <v>58</v>
      </c>
      <c r="C1938">
        <v>1</v>
      </c>
      <c r="D1938">
        <v>0</v>
      </c>
      <c r="E1938">
        <v>1</v>
      </c>
      <c r="F1938">
        <v>0</v>
      </c>
      <c r="G1938">
        <v>130</v>
      </c>
      <c r="H1938">
        <v>164</v>
      </c>
      <c r="I1938">
        <v>47</v>
      </c>
      <c r="J1938" s="19">
        <f t="shared" si="61"/>
        <v>11.59655748805547</v>
      </c>
      <c r="K1938" s="19">
        <f t="shared" si="62"/>
        <v>12</v>
      </c>
      <c r="L1938" s="14" t="str">
        <f>IFERROR(VLOOKUP($K$4:$K$772,TABLAREF!$A$1:$C$4,3,1),"SIN DATO")</f>
        <v>SIN DATO</v>
      </c>
    </row>
    <row r="1939" spans="1:12" x14ac:dyDescent="0.25">
      <c r="A1939" t="s">
        <v>3468</v>
      </c>
      <c r="B1939">
        <v>53</v>
      </c>
      <c r="C1939">
        <v>1</v>
      </c>
      <c r="D1939">
        <v>0</v>
      </c>
      <c r="E1939">
        <v>1</v>
      </c>
      <c r="F1939">
        <v>0</v>
      </c>
      <c r="G1939">
        <v>120</v>
      </c>
      <c r="J1939" s="19" t="e">
        <f t="shared" si="61"/>
        <v>#DIV/0!</v>
      </c>
      <c r="K1939" s="19" t="e">
        <f t="shared" si="62"/>
        <v>#DIV/0!</v>
      </c>
      <c r="L1939" s="14" t="str">
        <f>IFERROR(VLOOKUP($K$4:$K$772,TABLAREF!$A$1:$C$4,3,1),"SIN DATO")</f>
        <v>SIN DATO</v>
      </c>
    </row>
    <row r="1940" spans="1:12" x14ac:dyDescent="0.25">
      <c r="A1940" t="s">
        <v>3469</v>
      </c>
      <c r="B1940">
        <v>63</v>
      </c>
      <c r="C1940">
        <v>1</v>
      </c>
      <c r="D1940">
        <v>0</v>
      </c>
      <c r="E1940">
        <v>1</v>
      </c>
      <c r="F1940">
        <v>0</v>
      </c>
      <c r="G1940">
        <v>130</v>
      </c>
      <c r="J1940" s="19" t="e">
        <f t="shared" si="61"/>
        <v>#DIV/0!</v>
      </c>
      <c r="K1940" s="19" t="e">
        <f t="shared" si="62"/>
        <v>#DIV/0!</v>
      </c>
      <c r="L1940" s="14" t="str">
        <f>IFERROR(VLOOKUP($K$4:$K$772,TABLAREF!$A$1:$C$4,3,1),"SIN DATO")</f>
        <v>SIN DATO</v>
      </c>
    </row>
    <row r="1941" spans="1:12" x14ac:dyDescent="0.25">
      <c r="A1941" t="s">
        <v>3470</v>
      </c>
      <c r="B1941">
        <v>73</v>
      </c>
      <c r="C1941">
        <v>1</v>
      </c>
      <c r="D1941">
        <v>0</v>
      </c>
      <c r="E1941">
        <v>1</v>
      </c>
      <c r="F1941">
        <v>0</v>
      </c>
      <c r="J1941" s="19" t="e">
        <f t="shared" si="61"/>
        <v>#NUM!</v>
      </c>
      <c r="K1941" s="19" t="e">
        <f t="shared" si="62"/>
        <v>#NUM!</v>
      </c>
      <c r="L1941" s="14" t="str">
        <f>IFERROR(VLOOKUP($K$4:$K$772,TABLAREF!$A$1:$C$4,3,1),"SIN DATO")</f>
        <v>SIN DATO</v>
      </c>
    </row>
    <row r="1942" spans="1:12" x14ac:dyDescent="0.25">
      <c r="A1942" t="s">
        <v>3471</v>
      </c>
      <c r="B1942">
        <v>48</v>
      </c>
      <c r="C1942">
        <v>1</v>
      </c>
      <c r="D1942">
        <v>0</v>
      </c>
      <c r="E1942">
        <v>1</v>
      </c>
      <c r="F1942">
        <v>0</v>
      </c>
      <c r="J1942" s="19" t="e">
        <f t="shared" si="61"/>
        <v>#NUM!</v>
      </c>
      <c r="K1942" s="19" t="e">
        <f t="shared" si="62"/>
        <v>#NUM!</v>
      </c>
      <c r="L1942" s="14" t="str">
        <f>IFERROR(VLOOKUP($K$4:$K$772,TABLAREF!$A$1:$C$4,3,1),"SIN DATO")</f>
        <v>SIN DATO</v>
      </c>
    </row>
    <row r="1943" spans="1:12" x14ac:dyDescent="0.25">
      <c r="A1943" t="s">
        <v>3472</v>
      </c>
      <c r="B1943">
        <v>48</v>
      </c>
      <c r="C1943">
        <v>1</v>
      </c>
      <c r="D1943">
        <v>0</v>
      </c>
      <c r="E1943">
        <v>1</v>
      </c>
      <c r="F1943">
        <v>0</v>
      </c>
      <c r="J1943" s="19" t="e">
        <f t="shared" si="61"/>
        <v>#NUM!</v>
      </c>
      <c r="K1943" s="19" t="e">
        <f t="shared" si="62"/>
        <v>#NUM!</v>
      </c>
      <c r="L1943" s="14" t="str">
        <f>IFERROR(VLOOKUP($K$4:$K$772,TABLAREF!$A$1:$C$4,3,1),"SIN DATO")</f>
        <v>SIN DATO</v>
      </c>
    </row>
    <row r="1944" spans="1:12" x14ac:dyDescent="0.25">
      <c r="A1944" t="s">
        <v>3473</v>
      </c>
      <c r="B1944">
        <v>78</v>
      </c>
      <c r="C1944">
        <v>1</v>
      </c>
      <c r="D1944">
        <v>0</v>
      </c>
      <c r="E1944">
        <v>1</v>
      </c>
      <c r="F1944">
        <v>0</v>
      </c>
      <c r="G1944">
        <v>120</v>
      </c>
      <c r="H1944">
        <v>216</v>
      </c>
      <c r="I1944">
        <v>59</v>
      </c>
      <c r="J1944" s="19">
        <f t="shared" si="61"/>
        <v>21.187380484084272</v>
      </c>
      <c r="K1944" s="19">
        <f t="shared" si="62"/>
        <v>21</v>
      </c>
      <c r="L1944" s="14" t="str">
        <f>IFERROR(VLOOKUP($K$4:$K$772,TABLAREF!$A$1:$C$4,3,1),"SIN DATO")</f>
        <v>SIN DATO</v>
      </c>
    </row>
    <row r="1945" spans="1:12" x14ac:dyDescent="0.25">
      <c r="A1945" t="s">
        <v>3474</v>
      </c>
      <c r="B1945">
        <v>40</v>
      </c>
      <c r="C1945">
        <v>1</v>
      </c>
      <c r="D1945">
        <v>0</v>
      </c>
      <c r="E1945">
        <v>1</v>
      </c>
      <c r="F1945">
        <v>0</v>
      </c>
      <c r="J1945" s="19" t="e">
        <f t="shared" si="61"/>
        <v>#NUM!</v>
      </c>
      <c r="K1945" s="19" t="e">
        <f t="shared" si="62"/>
        <v>#NUM!</v>
      </c>
      <c r="L1945" s="14" t="str">
        <f>IFERROR(VLOOKUP($K$4:$K$772,TABLAREF!$A$1:$C$4,3,1),"SIN DATO")</f>
        <v>SIN DATO</v>
      </c>
    </row>
    <row r="1946" spans="1:12" x14ac:dyDescent="0.25">
      <c r="A1946" t="s">
        <v>3475</v>
      </c>
      <c r="B1946">
        <v>77</v>
      </c>
      <c r="C1946">
        <v>2</v>
      </c>
      <c r="D1946">
        <v>0</v>
      </c>
      <c r="E1946">
        <v>1</v>
      </c>
      <c r="F1946">
        <v>0</v>
      </c>
      <c r="J1946" s="19" t="e">
        <f t="shared" si="61"/>
        <v>#NUM!</v>
      </c>
      <c r="K1946" s="19" t="e">
        <f t="shared" si="62"/>
        <v>#NUM!</v>
      </c>
      <c r="L1946" s="14" t="str">
        <f>IFERROR(VLOOKUP($K$4:$K$772,TABLAREF!$A$1:$C$4,3,1),"SIN DATO")</f>
        <v>SIN DATO</v>
      </c>
    </row>
    <row r="1947" spans="1:12" x14ac:dyDescent="0.25">
      <c r="A1947" t="s">
        <v>3476</v>
      </c>
      <c r="B1947">
        <v>63</v>
      </c>
      <c r="C1947">
        <v>2</v>
      </c>
      <c r="D1947">
        <v>0</v>
      </c>
      <c r="E1947">
        <v>1</v>
      </c>
      <c r="F1947">
        <v>0</v>
      </c>
      <c r="H1947">
        <v>157</v>
      </c>
      <c r="I1947">
        <v>43</v>
      </c>
      <c r="J1947" s="19" t="e">
        <f t="shared" si="61"/>
        <v>#NUM!</v>
      </c>
      <c r="K1947" s="19" t="e">
        <f t="shared" si="62"/>
        <v>#NUM!</v>
      </c>
      <c r="L1947" s="14" t="str">
        <f>IFERROR(VLOOKUP($K$4:$K$772,TABLAREF!$A$1:$C$4,3,1),"SIN DATO")</f>
        <v>SIN DATO</v>
      </c>
    </row>
    <row r="1948" spans="1:12" x14ac:dyDescent="0.25">
      <c r="A1948" t="s">
        <v>3477</v>
      </c>
      <c r="B1948">
        <v>63</v>
      </c>
      <c r="C1948">
        <v>2</v>
      </c>
      <c r="D1948">
        <v>0</v>
      </c>
      <c r="E1948">
        <v>1</v>
      </c>
      <c r="F1948">
        <v>0</v>
      </c>
      <c r="G1948">
        <v>140</v>
      </c>
      <c r="H1948">
        <v>145</v>
      </c>
      <c r="I1948">
        <v>40</v>
      </c>
      <c r="J1948" s="19">
        <f t="shared" si="61"/>
        <v>19.51209160968823</v>
      </c>
      <c r="K1948" s="19">
        <f t="shared" si="62"/>
        <v>20</v>
      </c>
      <c r="L1948" s="14" t="str">
        <f>IFERROR(VLOOKUP($K$4:$K$772,TABLAREF!$A$1:$C$4,3,1),"SIN DATO")</f>
        <v>SIN DATO</v>
      </c>
    </row>
    <row r="1949" spans="1:12" x14ac:dyDescent="0.25">
      <c r="A1949" t="s">
        <v>3478</v>
      </c>
      <c r="B1949">
        <v>89</v>
      </c>
      <c r="C1949">
        <v>2</v>
      </c>
      <c r="D1949">
        <v>0</v>
      </c>
      <c r="E1949">
        <v>1</v>
      </c>
      <c r="F1949">
        <v>0</v>
      </c>
      <c r="G1949">
        <v>120</v>
      </c>
      <c r="H1949">
        <v>198</v>
      </c>
      <c r="I1949">
        <v>54</v>
      </c>
      <c r="J1949" s="19">
        <f t="shared" si="61"/>
        <v>48.7205016379203</v>
      </c>
      <c r="K1949" s="19">
        <f t="shared" si="62"/>
        <v>49</v>
      </c>
      <c r="L1949" s="14" t="str">
        <f>IFERROR(VLOOKUP($K$4:$K$772,TABLAREF!$A$1:$C$4,3,1),"SIN DATO")</f>
        <v>SIN DATO</v>
      </c>
    </row>
    <row r="1950" spans="1:12" x14ac:dyDescent="0.25">
      <c r="A1950" t="s">
        <v>3479</v>
      </c>
      <c r="B1950">
        <v>80</v>
      </c>
      <c r="C1950">
        <v>2</v>
      </c>
      <c r="D1950">
        <v>0</v>
      </c>
      <c r="E1950">
        <v>1</v>
      </c>
      <c r="F1950">
        <v>0</v>
      </c>
      <c r="G1950">
        <v>120</v>
      </c>
      <c r="J1950" s="19" t="e">
        <f t="shared" si="61"/>
        <v>#DIV/0!</v>
      </c>
      <c r="K1950" s="19" t="e">
        <f t="shared" si="62"/>
        <v>#DIV/0!</v>
      </c>
      <c r="L1950" s="14" t="str">
        <f>IFERROR(VLOOKUP($K$4:$K$772,TABLAREF!$A$1:$C$4,3,1),"SIN DATO")</f>
        <v>SIN DATO</v>
      </c>
    </row>
    <row r="1951" spans="1:12" x14ac:dyDescent="0.25">
      <c r="A1951" t="s">
        <v>3480</v>
      </c>
      <c r="B1951">
        <v>53</v>
      </c>
      <c r="C1951">
        <v>2</v>
      </c>
      <c r="D1951">
        <v>0</v>
      </c>
      <c r="E1951">
        <v>1</v>
      </c>
      <c r="F1951">
        <v>0</v>
      </c>
      <c r="J1951" s="19" t="e">
        <f t="shared" si="61"/>
        <v>#NUM!</v>
      </c>
      <c r="K1951" s="19" t="e">
        <f t="shared" si="62"/>
        <v>#NUM!</v>
      </c>
      <c r="L1951" s="14" t="str">
        <f>IFERROR(VLOOKUP($K$4:$K$772,TABLAREF!$A$1:$C$4,3,1),"SIN DATO")</f>
        <v>SIN DATO</v>
      </c>
    </row>
    <row r="1952" spans="1:12" x14ac:dyDescent="0.25">
      <c r="A1952" t="s">
        <v>3481</v>
      </c>
      <c r="B1952">
        <v>50</v>
      </c>
      <c r="C1952">
        <v>2</v>
      </c>
      <c r="D1952">
        <v>0</v>
      </c>
      <c r="E1952">
        <v>1</v>
      </c>
      <c r="F1952">
        <v>0</v>
      </c>
      <c r="G1952">
        <v>130</v>
      </c>
      <c r="H1952">
        <v>237</v>
      </c>
      <c r="I1952">
        <v>65</v>
      </c>
      <c r="J1952" s="19">
        <f t="shared" si="61"/>
        <v>8.5364116850797807</v>
      </c>
      <c r="K1952" s="19">
        <f t="shared" si="62"/>
        <v>9</v>
      </c>
      <c r="L1952" s="14" t="str">
        <f>IFERROR(VLOOKUP($K$4:$K$772,TABLAREF!$A$1:$C$4,3,1),"SIN DATO")</f>
        <v>SIN DATO</v>
      </c>
    </row>
    <row r="1953" spans="1:12" x14ac:dyDescent="0.25">
      <c r="A1953" t="s">
        <v>3482</v>
      </c>
      <c r="B1953">
        <v>53</v>
      </c>
      <c r="C1953">
        <v>2</v>
      </c>
      <c r="D1953">
        <v>0</v>
      </c>
      <c r="E1953">
        <v>1</v>
      </c>
      <c r="F1953">
        <v>0</v>
      </c>
      <c r="G1953">
        <v>120</v>
      </c>
      <c r="H1953">
        <v>227</v>
      </c>
      <c r="I1953">
        <v>65</v>
      </c>
      <c r="J1953" s="19">
        <f t="shared" si="61"/>
        <v>8.3797385036213594</v>
      </c>
      <c r="K1953" s="19">
        <f t="shared" si="62"/>
        <v>8</v>
      </c>
      <c r="L1953" s="14" t="str">
        <f>IFERROR(VLOOKUP($K$4:$K$772,TABLAREF!$A$1:$C$4,3,1),"SIN DATO")</f>
        <v>SIN DATO</v>
      </c>
    </row>
    <row r="1954" spans="1:12" x14ac:dyDescent="0.25">
      <c r="A1954" t="s">
        <v>3483</v>
      </c>
      <c r="B1954">
        <v>39</v>
      </c>
      <c r="C1954">
        <v>2</v>
      </c>
      <c r="D1954">
        <v>0</v>
      </c>
      <c r="E1954">
        <v>1</v>
      </c>
      <c r="F1954">
        <v>0</v>
      </c>
      <c r="J1954" s="19" t="e">
        <f t="shared" si="61"/>
        <v>#NUM!</v>
      </c>
      <c r="K1954" s="19" t="e">
        <f t="shared" si="62"/>
        <v>#NUM!</v>
      </c>
      <c r="L1954" s="14" t="str">
        <f>IFERROR(VLOOKUP($K$4:$K$772,TABLAREF!$A$1:$C$4,3,1),"SIN DATO")</f>
        <v>SIN DATO</v>
      </c>
    </row>
    <row r="1955" spans="1:12" x14ac:dyDescent="0.25">
      <c r="A1955" t="s">
        <v>3484</v>
      </c>
      <c r="B1955">
        <v>40</v>
      </c>
      <c r="C1955">
        <v>2</v>
      </c>
      <c r="D1955">
        <v>0</v>
      </c>
      <c r="E1955">
        <v>1</v>
      </c>
      <c r="F1955">
        <v>0</v>
      </c>
      <c r="J1955" s="19" t="e">
        <f t="shared" si="61"/>
        <v>#NUM!</v>
      </c>
      <c r="K1955" s="19" t="e">
        <f t="shared" si="62"/>
        <v>#NUM!</v>
      </c>
      <c r="L1955" s="14" t="str">
        <f>IFERROR(VLOOKUP($K$4:$K$772,TABLAREF!$A$1:$C$4,3,1),"SIN DATO")</f>
        <v>SIN DATO</v>
      </c>
    </row>
    <row r="1956" spans="1:12" x14ac:dyDescent="0.25">
      <c r="A1956" t="s">
        <v>3485</v>
      </c>
      <c r="B1956">
        <v>42</v>
      </c>
      <c r="C1956">
        <v>2</v>
      </c>
      <c r="D1956">
        <v>0</v>
      </c>
      <c r="E1956">
        <v>1</v>
      </c>
      <c r="F1956">
        <v>0</v>
      </c>
      <c r="H1956">
        <v>205</v>
      </c>
      <c r="I1956">
        <v>60</v>
      </c>
      <c r="J1956" s="19" t="e">
        <f t="shared" si="61"/>
        <v>#NUM!</v>
      </c>
      <c r="K1956" s="19" t="e">
        <f t="shared" si="62"/>
        <v>#NUM!</v>
      </c>
      <c r="L1956" s="14" t="str">
        <f>IFERROR(VLOOKUP($K$4:$K$772,TABLAREF!$A$1:$C$4,3,1),"SIN DATO")</f>
        <v>SIN DATO</v>
      </c>
    </row>
    <row r="1957" spans="1:12" x14ac:dyDescent="0.25">
      <c r="A1957" t="s">
        <v>3486</v>
      </c>
      <c r="B1957">
        <v>59</v>
      </c>
      <c r="C1957">
        <v>2</v>
      </c>
      <c r="D1957">
        <v>0</v>
      </c>
      <c r="E1957">
        <v>1</v>
      </c>
      <c r="F1957">
        <v>0</v>
      </c>
      <c r="J1957" s="19" t="e">
        <f t="shared" si="61"/>
        <v>#NUM!</v>
      </c>
      <c r="K1957" s="19" t="e">
        <f t="shared" si="62"/>
        <v>#NUM!</v>
      </c>
      <c r="L1957" s="14" t="str">
        <f>IFERROR(VLOOKUP($K$4:$K$772,TABLAREF!$A$1:$C$4,3,1),"SIN DATO")</f>
        <v>SIN DATO</v>
      </c>
    </row>
    <row r="1958" spans="1:12" x14ac:dyDescent="0.25">
      <c r="A1958" t="s">
        <v>3487</v>
      </c>
      <c r="B1958">
        <v>62</v>
      </c>
      <c r="C1958">
        <v>2</v>
      </c>
      <c r="D1958">
        <v>0</v>
      </c>
      <c r="E1958">
        <v>1</v>
      </c>
      <c r="F1958">
        <v>0</v>
      </c>
      <c r="G1958">
        <v>130</v>
      </c>
      <c r="H1958">
        <v>148</v>
      </c>
      <c r="I1958">
        <v>37</v>
      </c>
      <c r="J1958" s="19">
        <f t="shared" si="61"/>
        <v>18.603329096847133</v>
      </c>
      <c r="K1958" s="19">
        <f t="shared" si="62"/>
        <v>19</v>
      </c>
      <c r="L1958" s="14" t="str">
        <f>IFERROR(VLOOKUP($K$4:$K$772,TABLAREF!$A$1:$C$4,3,1),"SIN DATO")</f>
        <v>SIN DATO</v>
      </c>
    </row>
    <row r="1959" spans="1:12" x14ac:dyDescent="0.25">
      <c r="A1959" t="s">
        <v>3488</v>
      </c>
      <c r="B1959">
        <v>49</v>
      </c>
      <c r="C1959">
        <v>2</v>
      </c>
      <c r="D1959">
        <v>0</v>
      </c>
      <c r="E1959">
        <v>1</v>
      </c>
      <c r="F1959">
        <v>0</v>
      </c>
      <c r="G1959">
        <v>140</v>
      </c>
      <c r="H1959">
        <v>200</v>
      </c>
      <c r="I1959">
        <v>61</v>
      </c>
      <c r="J1959" s="19">
        <f t="shared" si="61"/>
        <v>7.9387237921122349</v>
      </c>
      <c r="K1959" s="19">
        <f t="shared" si="62"/>
        <v>8</v>
      </c>
      <c r="L1959" s="14" t="str">
        <f>IFERROR(VLOOKUP($K$4:$K$772,TABLAREF!$A$1:$C$4,3,1),"SIN DATO")</f>
        <v>SIN DATO</v>
      </c>
    </row>
    <row r="1960" spans="1:12" x14ac:dyDescent="0.25">
      <c r="A1960" t="s">
        <v>3489</v>
      </c>
      <c r="B1960">
        <v>45</v>
      </c>
      <c r="C1960">
        <v>1</v>
      </c>
      <c r="D1960">
        <v>0</v>
      </c>
      <c r="E1960">
        <v>1</v>
      </c>
      <c r="F1960">
        <v>0</v>
      </c>
      <c r="J1960" s="19" t="e">
        <f t="shared" si="61"/>
        <v>#NUM!</v>
      </c>
      <c r="K1960" s="19" t="e">
        <f t="shared" si="62"/>
        <v>#NUM!</v>
      </c>
      <c r="L1960" s="14" t="str">
        <f>IFERROR(VLOOKUP($K$4:$K$772,TABLAREF!$A$1:$C$4,3,1),"SIN DATO")</f>
        <v>SIN DATO</v>
      </c>
    </row>
    <row r="1961" spans="1:12" x14ac:dyDescent="0.25">
      <c r="A1961" t="s">
        <v>3490</v>
      </c>
      <c r="B1961">
        <v>59</v>
      </c>
      <c r="C1961">
        <v>2</v>
      </c>
      <c r="D1961">
        <v>0</v>
      </c>
      <c r="E1961">
        <v>1</v>
      </c>
      <c r="F1961">
        <v>0</v>
      </c>
      <c r="G1961">
        <v>110</v>
      </c>
      <c r="H1961">
        <v>149</v>
      </c>
      <c r="I1961">
        <v>46</v>
      </c>
      <c r="J1961" s="19">
        <f t="shared" si="61"/>
        <v>9.5806719514933025</v>
      </c>
      <c r="K1961" s="19">
        <f t="shared" si="62"/>
        <v>10</v>
      </c>
      <c r="L1961" s="14" t="str">
        <f>IFERROR(VLOOKUP($K$4:$K$772,TABLAREF!$A$1:$C$4,3,1),"SIN DATO")</f>
        <v>SIN DATO</v>
      </c>
    </row>
    <row r="1962" spans="1:12" x14ac:dyDescent="0.25">
      <c r="A1962" t="s">
        <v>3491</v>
      </c>
      <c r="B1962">
        <v>69</v>
      </c>
      <c r="C1962">
        <v>2</v>
      </c>
      <c r="D1962">
        <v>0</v>
      </c>
      <c r="E1962">
        <v>1</v>
      </c>
      <c r="F1962">
        <v>0</v>
      </c>
      <c r="G1962">
        <v>120</v>
      </c>
      <c r="H1962">
        <v>120</v>
      </c>
      <c r="I1962">
        <v>35</v>
      </c>
      <c r="J1962" s="19">
        <f t="shared" si="61"/>
        <v>20.871563518162738</v>
      </c>
      <c r="K1962" s="19">
        <f t="shared" si="62"/>
        <v>21</v>
      </c>
      <c r="L1962" s="14" t="str">
        <f>IFERROR(VLOOKUP($K$4:$K$772,TABLAREF!$A$1:$C$4,3,1),"SIN DATO")</f>
        <v>SIN DATO</v>
      </c>
    </row>
    <row r="1963" spans="1:12" x14ac:dyDescent="0.25">
      <c r="A1963" t="s">
        <v>3492</v>
      </c>
      <c r="B1963">
        <v>57</v>
      </c>
      <c r="C1963">
        <v>2</v>
      </c>
      <c r="D1963">
        <v>0</v>
      </c>
      <c r="E1963">
        <v>1</v>
      </c>
      <c r="F1963">
        <v>0</v>
      </c>
      <c r="J1963" s="19" t="e">
        <f t="shared" si="61"/>
        <v>#NUM!</v>
      </c>
      <c r="K1963" s="19" t="e">
        <f t="shared" si="62"/>
        <v>#NUM!</v>
      </c>
      <c r="L1963" s="14" t="str">
        <f>IFERROR(VLOOKUP($K$4:$K$772,TABLAREF!$A$1:$C$4,3,1),"SIN DATO")</f>
        <v>SIN DATO</v>
      </c>
    </row>
    <row r="1964" spans="1:12" x14ac:dyDescent="0.25">
      <c r="A1964" t="s">
        <v>3493</v>
      </c>
      <c r="B1964">
        <v>52</v>
      </c>
      <c r="C1964">
        <v>1</v>
      </c>
      <c r="D1964">
        <v>0</v>
      </c>
      <c r="E1964">
        <v>1</v>
      </c>
      <c r="F1964">
        <v>0</v>
      </c>
      <c r="H1964">
        <v>276</v>
      </c>
      <c r="I1964">
        <v>43.6</v>
      </c>
      <c r="J1964" s="19" t="e">
        <f t="shared" si="61"/>
        <v>#NUM!</v>
      </c>
      <c r="K1964" s="19" t="e">
        <f t="shared" si="62"/>
        <v>#NUM!</v>
      </c>
      <c r="L1964" s="14" t="str">
        <f>IFERROR(VLOOKUP($K$4:$K$772,TABLAREF!$A$1:$C$4,3,1),"SIN DATO")</f>
        <v>SIN DATO</v>
      </c>
    </row>
    <row r="1965" spans="1:12" x14ac:dyDescent="0.25">
      <c r="A1965" t="s">
        <v>3494</v>
      </c>
      <c r="B1965">
        <v>60</v>
      </c>
      <c r="C1965">
        <v>1</v>
      </c>
      <c r="D1965">
        <v>0</v>
      </c>
      <c r="E1965">
        <v>1</v>
      </c>
      <c r="F1965">
        <v>0</v>
      </c>
      <c r="G1965">
        <v>120</v>
      </c>
      <c r="J1965" s="19" t="e">
        <f t="shared" si="61"/>
        <v>#DIV/0!</v>
      </c>
      <c r="K1965" s="19" t="e">
        <f t="shared" si="62"/>
        <v>#DIV/0!</v>
      </c>
      <c r="L1965" s="14" t="str">
        <f>IFERROR(VLOOKUP($K$4:$K$772,TABLAREF!$A$1:$C$4,3,1),"SIN DATO")</f>
        <v>SIN DATO</v>
      </c>
    </row>
    <row r="1966" spans="1:12" x14ac:dyDescent="0.25">
      <c r="A1966" t="s">
        <v>3495</v>
      </c>
      <c r="B1966">
        <v>54</v>
      </c>
      <c r="C1966">
        <v>2</v>
      </c>
      <c r="D1966">
        <v>0</v>
      </c>
      <c r="E1966">
        <v>1</v>
      </c>
      <c r="F1966">
        <v>0</v>
      </c>
      <c r="G1966">
        <v>120</v>
      </c>
      <c r="J1966" s="19" t="e">
        <f t="shared" si="61"/>
        <v>#DIV/0!</v>
      </c>
      <c r="K1966" s="19" t="e">
        <f t="shared" si="62"/>
        <v>#DIV/0!</v>
      </c>
      <c r="L1966" s="14" t="str">
        <f>IFERROR(VLOOKUP($K$4:$K$772,TABLAREF!$A$1:$C$4,3,1),"SIN DATO")</f>
        <v>SIN DATO</v>
      </c>
    </row>
    <row r="1967" spans="1:12" x14ac:dyDescent="0.25">
      <c r="A1967" t="s">
        <v>3496</v>
      </c>
      <c r="B1967">
        <v>45</v>
      </c>
      <c r="C1967">
        <v>1</v>
      </c>
      <c r="D1967">
        <v>0</v>
      </c>
      <c r="E1967">
        <v>1</v>
      </c>
      <c r="F1967">
        <v>0</v>
      </c>
      <c r="G1967">
        <v>140</v>
      </c>
      <c r="H1967">
        <v>120</v>
      </c>
      <c r="I1967">
        <v>74</v>
      </c>
      <c r="J1967" s="19">
        <f t="shared" si="61"/>
        <v>1.8282468674460373</v>
      </c>
      <c r="K1967" s="19">
        <f t="shared" si="62"/>
        <v>2</v>
      </c>
      <c r="L1967" s="14" t="str">
        <f>IFERROR(VLOOKUP($K$4:$K$772,TABLAREF!$A$1:$C$4,3,1),"SIN DATO")</f>
        <v>SIN DATO</v>
      </c>
    </row>
    <row r="1968" spans="1:12" x14ac:dyDescent="0.25">
      <c r="A1968" t="s">
        <v>3497</v>
      </c>
      <c r="B1968">
        <v>62</v>
      </c>
      <c r="C1968">
        <v>1</v>
      </c>
      <c r="D1968">
        <v>0</v>
      </c>
      <c r="E1968">
        <v>1</v>
      </c>
      <c r="F1968">
        <v>0</v>
      </c>
      <c r="G1968">
        <v>140</v>
      </c>
      <c r="H1968">
        <v>447</v>
      </c>
      <c r="I1968">
        <v>25</v>
      </c>
      <c r="J1968" s="19">
        <f t="shared" si="61"/>
        <v>51.900655686548689</v>
      </c>
      <c r="K1968" s="19">
        <f t="shared" si="62"/>
        <v>52</v>
      </c>
      <c r="L1968" s="14" t="str">
        <f>IFERROR(VLOOKUP($K$4:$K$772,TABLAREF!$A$1:$C$4,3,1),"SIN DATO")</f>
        <v>SIN DATO</v>
      </c>
    </row>
    <row r="1969" spans="1:12" x14ac:dyDescent="0.25">
      <c r="A1969" t="s">
        <v>3498</v>
      </c>
      <c r="B1969">
        <v>39</v>
      </c>
      <c r="C1969">
        <v>1</v>
      </c>
      <c r="D1969">
        <v>0</v>
      </c>
      <c r="E1969">
        <v>1</v>
      </c>
      <c r="F1969">
        <v>0</v>
      </c>
      <c r="G1969">
        <v>120</v>
      </c>
      <c r="H1969">
        <v>181</v>
      </c>
      <c r="I1969">
        <v>48</v>
      </c>
      <c r="J1969" s="19">
        <f t="shared" si="61"/>
        <v>3.4385833394348198</v>
      </c>
      <c r="K1969" s="19">
        <f t="shared" si="62"/>
        <v>3</v>
      </c>
      <c r="L1969" s="14" t="str">
        <f>IFERROR(VLOOKUP($K$4:$K$772,TABLAREF!$A$1:$C$4,3,1),"SIN DATO")</f>
        <v>SIN DATO</v>
      </c>
    </row>
    <row r="1970" spans="1:12" x14ac:dyDescent="0.25">
      <c r="A1970" t="s">
        <v>3499</v>
      </c>
      <c r="B1970">
        <v>59</v>
      </c>
      <c r="C1970">
        <v>1</v>
      </c>
      <c r="D1970">
        <v>0</v>
      </c>
      <c r="E1970">
        <v>1</v>
      </c>
      <c r="F1970">
        <v>0</v>
      </c>
      <c r="G1970">
        <v>130</v>
      </c>
      <c r="H1970">
        <v>100</v>
      </c>
      <c r="J1970" s="19" t="e">
        <f t="shared" si="61"/>
        <v>#DIV/0!</v>
      </c>
      <c r="K1970" s="19" t="e">
        <f t="shared" si="62"/>
        <v>#DIV/0!</v>
      </c>
      <c r="L1970" s="14" t="str">
        <f>IFERROR(VLOOKUP($K$4:$K$772,TABLAREF!$A$1:$C$4,3,1),"SIN DATO")</f>
        <v>SIN DATO</v>
      </c>
    </row>
    <row r="1971" spans="1:12" x14ac:dyDescent="0.25">
      <c r="A1971" t="s">
        <v>3500</v>
      </c>
      <c r="B1971">
        <v>62</v>
      </c>
      <c r="C1971">
        <v>2</v>
      </c>
      <c r="D1971">
        <v>0</v>
      </c>
      <c r="E1971">
        <v>1</v>
      </c>
      <c r="F1971">
        <v>0</v>
      </c>
      <c r="J1971" s="19" t="e">
        <f t="shared" si="61"/>
        <v>#NUM!</v>
      </c>
      <c r="K1971" s="19" t="e">
        <f t="shared" si="62"/>
        <v>#NUM!</v>
      </c>
      <c r="L1971" s="14" t="str">
        <f>IFERROR(VLOOKUP($K$4:$K$772,TABLAREF!$A$1:$C$4,3,1),"SIN DATO")</f>
        <v>SIN DATO</v>
      </c>
    </row>
    <row r="1972" spans="1:12" x14ac:dyDescent="0.25">
      <c r="A1972" t="s">
        <v>3501</v>
      </c>
      <c r="B1972">
        <v>57</v>
      </c>
      <c r="C1972">
        <v>2</v>
      </c>
      <c r="D1972">
        <v>0</v>
      </c>
      <c r="E1972">
        <v>1</v>
      </c>
      <c r="F1972">
        <v>0</v>
      </c>
      <c r="G1972">
        <v>140</v>
      </c>
      <c r="H1972">
        <v>163</v>
      </c>
      <c r="I1972">
        <v>49</v>
      </c>
      <c r="J1972" s="19">
        <f t="shared" si="61"/>
        <v>12.800427485084553</v>
      </c>
      <c r="K1972" s="19">
        <f t="shared" si="62"/>
        <v>13</v>
      </c>
      <c r="L1972" s="14" t="str">
        <f>IFERROR(VLOOKUP($K$4:$K$772,TABLAREF!$A$1:$C$4,3,1),"SIN DATO")</f>
        <v>SIN DATO</v>
      </c>
    </row>
    <row r="1973" spans="1:12" x14ac:dyDescent="0.25">
      <c r="A1973" t="s">
        <v>3502</v>
      </c>
      <c r="B1973">
        <v>83</v>
      </c>
      <c r="C1973">
        <v>2</v>
      </c>
      <c r="D1973">
        <v>0</v>
      </c>
      <c r="E1973">
        <v>1</v>
      </c>
      <c r="F1973">
        <v>0</v>
      </c>
      <c r="G1973">
        <v>120</v>
      </c>
      <c r="H1973">
        <v>105</v>
      </c>
      <c r="I1973">
        <v>33</v>
      </c>
      <c r="J1973" s="19">
        <f t="shared" si="61"/>
        <v>36.897626727951781</v>
      </c>
      <c r="K1973" s="19">
        <f t="shared" si="62"/>
        <v>37</v>
      </c>
      <c r="L1973" s="14" t="str">
        <f>IFERROR(VLOOKUP($K$4:$K$772,TABLAREF!$A$1:$C$4,3,1),"SIN DATO")</f>
        <v>SIN DATO</v>
      </c>
    </row>
    <row r="1974" spans="1:12" x14ac:dyDescent="0.25">
      <c r="A1974" t="s">
        <v>3503</v>
      </c>
      <c r="B1974">
        <v>59</v>
      </c>
      <c r="C1974">
        <v>2</v>
      </c>
      <c r="D1974">
        <v>0</v>
      </c>
      <c r="E1974">
        <v>1</v>
      </c>
      <c r="F1974">
        <v>1</v>
      </c>
      <c r="G1974">
        <v>120</v>
      </c>
      <c r="H1974">
        <v>128</v>
      </c>
      <c r="I1974">
        <v>52</v>
      </c>
      <c r="J1974" s="19">
        <f t="shared" si="61"/>
        <v>20.080525440297549</v>
      </c>
      <c r="K1974" s="19">
        <f t="shared" si="62"/>
        <v>20</v>
      </c>
      <c r="L1974" s="14" t="str">
        <f>IFERROR(VLOOKUP($K$4:$K$772,TABLAREF!$A$1:$C$4,3,1),"SIN DATO")</f>
        <v>SIN DATO</v>
      </c>
    </row>
    <row r="1975" spans="1:12" x14ac:dyDescent="0.25">
      <c r="A1975" t="s">
        <v>3504</v>
      </c>
      <c r="B1975">
        <v>53</v>
      </c>
      <c r="C1975">
        <v>2</v>
      </c>
      <c r="D1975">
        <v>1</v>
      </c>
      <c r="E1975">
        <v>1</v>
      </c>
      <c r="F1975">
        <v>0</v>
      </c>
      <c r="G1975">
        <v>120</v>
      </c>
      <c r="H1975">
        <v>197</v>
      </c>
      <c r="I1975">
        <v>53</v>
      </c>
      <c r="J1975" s="19">
        <f t="shared" si="61"/>
        <v>14.566354377597502</v>
      </c>
      <c r="K1975" s="19">
        <f t="shared" si="62"/>
        <v>15</v>
      </c>
      <c r="L1975" s="14" t="str">
        <f>IFERROR(VLOOKUP($K$4:$K$772,TABLAREF!$A$1:$C$4,3,1),"SIN DATO")</f>
        <v>SIN DATO</v>
      </c>
    </row>
    <row r="1976" spans="1:12" x14ac:dyDescent="0.25">
      <c r="A1976" t="s">
        <v>3505</v>
      </c>
      <c r="B1976">
        <v>72</v>
      </c>
      <c r="C1976">
        <v>2</v>
      </c>
      <c r="D1976">
        <v>0</v>
      </c>
      <c r="E1976">
        <v>0</v>
      </c>
      <c r="F1976">
        <v>1</v>
      </c>
      <c r="G1976">
        <v>130</v>
      </c>
      <c r="H1976">
        <v>139</v>
      </c>
      <c r="I1976">
        <v>59</v>
      </c>
      <c r="J1976" s="19">
        <f t="shared" si="61"/>
        <v>37.717508958022627</v>
      </c>
      <c r="K1976" s="19">
        <f t="shared" si="62"/>
        <v>38</v>
      </c>
      <c r="L1976" s="14" t="str">
        <f>IFERROR(VLOOKUP($K$4:$K$772,TABLAREF!$A$1:$C$4,3,1),"SIN DATO")</f>
        <v>SIN DATO</v>
      </c>
    </row>
    <row r="1977" spans="1:12" x14ac:dyDescent="0.25">
      <c r="A1977" t="s">
        <v>3506</v>
      </c>
      <c r="B1977">
        <v>62</v>
      </c>
      <c r="C1977">
        <v>1</v>
      </c>
      <c r="D1977">
        <v>0</v>
      </c>
      <c r="E1977">
        <v>1</v>
      </c>
      <c r="F1977">
        <v>0</v>
      </c>
      <c r="G1977">
        <v>140</v>
      </c>
      <c r="H1977">
        <v>101</v>
      </c>
      <c r="I1977">
        <v>43</v>
      </c>
      <c r="J1977" s="19">
        <f t="shared" si="61"/>
        <v>9.4253082295476016</v>
      </c>
      <c r="K1977" s="19">
        <f t="shared" si="62"/>
        <v>9</v>
      </c>
      <c r="L1977" s="14" t="str">
        <f>IFERROR(VLOOKUP($K$4:$K$772,TABLAREF!$A$1:$C$4,3,1),"SIN DATO")</f>
        <v>SIN DATO</v>
      </c>
    </row>
    <row r="1978" spans="1:12" x14ac:dyDescent="0.25">
      <c r="A1978" t="s">
        <v>3507</v>
      </c>
      <c r="B1978">
        <v>76</v>
      </c>
      <c r="C1978">
        <v>2</v>
      </c>
      <c r="D1978">
        <v>0</v>
      </c>
      <c r="E1978">
        <v>1</v>
      </c>
      <c r="F1978">
        <v>1</v>
      </c>
      <c r="G1978">
        <v>120</v>
      </c>
      <c r="H1978">
        <v>183</v>
      </c>
      <c r="I1978">
        <v>58</v>
      </c>
      <c r="J1978" s="19">
        <f t="shared" si="61"/>
        <v>47.027708387613863</v>
      </c>
      <c r="K1978" s="19">
        <f t="shared" si="62"/>
        <v>47</v>
      </c>
      <c r="L1978" s="14" t="str">
        <f>IFERROR(VLOOKUP($K$4:$K$772,TABLAREF!$A$1:$C$4,3,1),"SIN DATO")</f>
        <v>SIN DATO</v>
      </c>
    </row>
    <row r="1979" spans="1:12" x14ac:dyDescent="0.25">
      <c r="A1979" t="s">
        <v>3508</v>
      </c>
      <c r="B1979">
        <v>56</v>
      </c>
      <c r="C1979">
        <v>2</v>
      </c>
      <c r="D1979">
        <v>0</v>
      </c>
      <c r="E1979">
        <v>0</v>
      </c>
      <c r="F1979">
        <v>1</v>
      </c>
      <c r="G1979">
        <v>120</v>
      </c>
      <c r="H1979">
        <v>254</v>
      </c>
      <c r="I1979">
        <v>49</v>
      </c>
      <c r="J1979" s="19">
        <f t="shared" si="61"/>
        <v>34.072058627432881</v>
      </c>
      <c r="K1979" s="19">
        <f t="shared" si="62"/>
        <v>34</v>
      </c>
      <c r="L1979" s="14" t="str">
        <f>IFERROR(VLOOKUP($K$4:$K$772,TABLAREF!$A$1:$C$4,3,1),"SIN DATO")</f>
        <v>SIN DATO</v>
      </c>
    </row>
    <row r="1980" spans="1:12" x14ac:dyDescent="0.25">
      <c r="A1980" t="s">
        <v>3509</v>
      </c>
      <c r="B1980">
        <v>63</v>
      </c>
      <c r="C1980">
        <v>2</v>
      </c>
      <c r="D1980">
        <v>0</v>
      </c>
      <c r="E1980">
        <v>0</v>
      </c>
      <c r="F1980">
        <v>1</v>
      </c>
      <c r="G1980">
        <v>130</v>
      </c>
      <c r="H1980">
        <v>194</v>
      </c>
      <c r="I1980">
        <v>43</v>
      </c>
      <c r="J1980" s="19">
        <f t="shared" si="61"/>
        <v>41.757543355340623</v>
      </c>
      <c r="K1980" s="19">
        <f t="shared" si="62"/>
        <v>42</v>
      </c>
      <c r="L1980" s="14" t="str">
        <f>IFERROR(VLOOKUP($K$4:$K$772,TABLAREF!$A$1:$C$4,3,1),"SIN DATO")</f>
        <v>SIN DATO</v>
      </c>
    </row>
    <row r="1981" spans="1:12" x14ac:dyDescent="0.25">
      <c r="A1981" t="s">
        <v>3510</v>
      </c>
      <c r="B1981">
        <v>61</v>
      </c>
      <c r="C1981">
        <v>1</v>
      </c>
      <c r="D1981">
        <v>0</v>
      </c>
      <c r="E1981">
        <v>1</v>
      </c>
      <c r="F1981">
        <v>1</v>
      </c>
      <c r="G1981">
        <v>110</v>
      </c>
      <c r="H1981">
        <v>138</v>
      </c>
      <c r="I1981">
        <v>35</v>
      </c>
      <c r="J1981" s="19">
        <f t="shared" si="61"/>
        <v>27.036843893168893</v>
      </c>
      <c r="K1981" s="19">
        <f t="shared" si="62"/>
        <v>27</v>
      </c>
      <c r="L1981" s="14" t="str">
        <f>IFERROR(VLOOKUP($K$4:$K$772,TABLAREF!$A$1:$C$4,3,1),"SIN DATO")</f>
        <v>SIN DATO</v>
      </c>
    </row>
    <row r="1982" spans="1:12" x14ac:dyDescent="0.25">
      <c r="A1982" t="s">
        <v>3511</v>
      </c>
      <c r="B1982">
        <v>76</v>
      </c>
      <c r="C1982">
        <v>1</v>
      </c>
      <c r="D1982">
        <v>0</v>
      </c>
      <c r="E1982">
        <v>0</v>
      </c>
      <c r="F1982">
        <v>0</v>
      </c>
      <c r="H1982">
        <v>155</v>
      </c>
      <c r="I1982">
        <v>46</v>
      </c>
      <c r="J1982" s="19" t="e">
        <f t="shared" si="61"/>
        <v>#NUM!</v>
      </c>
      <c r="K1982" s="19" t="e">
        <f t="shared" si="62"/>
        <v>#NUM!</v>
      </c>
      <c r="L1982" s="14" t="str">
        <f>IFERROR(VLOOKUP($K$4:$K$772,TABLAREF!$A$1:$C$4,3,1),"SIN DATO")</f>
        <v>SIN DATO</v>
      </c>
    </row>
    <row r="1983" spans="1:12" x14ac:dyDescent="0.25">
      <c r="A1983" t="s">
        <v>3512</v>
      </c>
      <c r="B1983">
        <v>52</v>
      </c>
      <c r="C1983">
        <v>2</v>
      </c>
      <c r="D1983">
        <v>0</v>
      </c>
      <c r="E1983">
        <v>1</v>
      </c>
      <c r="F1983">
        <v>0</v>
      </c>
      <c r="G1983">
        <v>110</v>
      </c>
      <c r="J1983" s="19" t="e">
        <f t="shared" si="61"/>
        <v>#DIV/0!</v>
      </c>
      <c r="K1983" s="19" t="e">
        <f t="shared" si="62"/>
        <v>#DIV/0!</v>
      </c>
      <c r="L1983" s="14" t="str">
        <f>IFERROR(VLOOKUP($K$4:$K$772,TABLAREF!$A$1:$C$4,3,1),"SIN DATO")</f>
        <v>SIN DATO</v>
      </c>
    </row>
    <row r="1984" spans="1:12" x14ac:dyDescent="0.25">
      <c r="A1984" t="s">
        <v>3513</v>
      </c>
      <c r="B1984">
        <v>65</v>
      </c>
      <c r="C1984">
        <v>1</v>
      </c>
      <c r="D1984">
        <v>0</v>
      </c>
      <c r="E1984">
        <v>0</v>
      </c>
      <c r="F1984">
        <v>1</v>
      </c>
      <c r="G1984">
        <v>120</v>
      </c>
      <c r="H1984">
        <v>253</v>
      </c>
      <c r="I1984">
        <v>52</v>
      </c>
      <c r="J1984" s="19">
        <f t="shared" si="61"/>
        <v>31.807923995010444</v>
      </c>
      <c r="K1984" s="19">
        <f t="shared" si="62"/>
        <v>32</v>
      </c>
      <c r="L1984" s="14" t="str">
        <f>IFERROR(VLOOKUP($K$4:$K$772,TABLAREF!$A$1:$C$4,3,1),"SIN DATO")</f>
        <v>SIN DATO</v>
      </c>
    </row>
    <row r="1985" spans="1:12" x14ac:dyDescent="0.25">
      <c r="A1985" t="s">
        <v>3514</v>
      </c>
      <c r="B1985">
        <v>60</v>
      </c>
      <c r="C1985">
        <v>2</v>
      </c>
      <c r="D1985">
        <v>0</v>
      </c>
      <c r="E1985">
        <v>0</v>
      </c>
      <c r="F1985">
        <v>1</v>
      </c>
      <c r="G1985">
        <v>130</v>
      </c>
      <c r="H1985">
        <v>208</v>
      </c>
      <c r="I1985">
        <v>37</v>
      </c>
      <c r="J1985" s="19">
        <f t="shared" si="61"/>
        <v>43.370131856405933</v>
      </c>
      <c r="K1985" s="19">
        <f t="shared" si="62"/>
        <v>43</v>
      </c>
      <c r="L1985" s="14" t="str">
        <f>IFERROR(VLOOKUP($K$4:$K$772,TABLAREF!$A$1:$C$4,3,1),"SIN DATO")</f>
        <v>SIN DATO</v>
      </c>
    </row>
    <row r="1986" spans="1:12" x14ac:dyDescent="0.25">
      <c r="A1986" t="s">
        <v>3515</v>
      </c>
      <c r="B1986">
        <v>62</v>
      </c>
      <c r="C1986">
        <v>2</v>
      </c>
      <c r="D1986">
        <v>0</v>
      </c>
      <c r="E1986">
        <v>0</v>
      </c>
      <c r="F1986">
        <v>0</v>
      </c>
      <c r="G1986">
        <v>125</v>
      </c>
      <c r="H1986">
        <v>158</v>
      </c>
      <c r="I1986">
        <v>54</v>
      </c>
      <c r="J1986" s="19">
        <f t="shared" si="61"/>
        <v>12.991941597664525</v>
      </c>
      <c r="K1986" s="19">
        <f t="shared" si="62"/>
        <v>13</v>
      </c>
      <c r="L1986" s="14" t="str">
        <f>IFERROR(VLOOKUP($K$4:$K$772,TABLAREF!$A$1:$C$4,3,1),"SIN DATO")</f>
        <v>SIN DATO</v>
      </c>
    </row>
    <row r="1987" spans="1:12" x14ac:dyDescent="0.25">
      <c r="A1987" t="s">
        <v>3516</v>
      </c>
      <c r="B1987">
        <v>62</v>
      </c>
      <c r="C1987">
        <v>1</v>
      </c>
      <c r="D1987">
        <v>0</v>
      </c>
      <c r="E1987">
        <v>0</v>
      </c>
      <c r="F1987">
        <v>1</v>
      </c>
      <c r="G1987">
        <v>110</v>
      </c>
      <c r="H1987">
        <v>225</v>
      </c>
      <c r="I1987">
        <v>32</v>
      </c>
      <c r="J1987" s="19">
        <f t="shared" si="61"/>
        <v>35.65721021072401</v>
      </c>
      <c r="K1987" s="19">
        <f t="shared" si="62"/>
        <v>36</v>
      </c>
      <c r="L1987" s="14" t="str">
        <f>IFERROR(VLOOKUP($K$4:$K$772,TABLAREF!$A$1:$C$4,3,1),"SIN DATO")</f>
        <v>SIN DATO</v>
      </c>
    </row>
    <row r="1988" spans="1:12" x14ac:dyDescent="0.25">
      <c r="A1988" t="s">
        <v>3517</v>
      </c>
      <c r="B1988">
        <v>55</v>
      </c>
      <c r="C1988">
        <v>2</v>
      </c>
      <c r="D1988">
        <v>0</v>
      </c>
      <c r="E1988">
        <v>0</v>
      </c>
      <c r="F1988">
        <v>0</v>
      </c>
      <c r="G1988">
        <v>120</v>
      </c>
      <c r="H1988">
        <v>188</v>
      </c>
      <c r="I1988">
        <v>63</v>
      </c>
      <c r="J1988" s="19">
        <f t="shared" si="61"/>
        <v>8.0290194612116501</v>
      </c>
      <c r="K1988" s="19">
        <f t="shared" si="62"/>
        <v>8</v>
      </c>
      <c r="L1988" s="14" t="str">
        <f>IFERROR(VLOOKUP($K$4:$K$772,TABLAREF!$A$1:$C$4,3,1),"SIN DATO")</f>
        <v>SIN DATO</v>
      </c>
    </row>
    <row r="1989" spans="1:12" x14ac:dyDescent="0.25">
      <c r="A1989" t="s">
        <v>3518</v>
      </c>
      <c r="B1989">
        <v>51</v>
      </c>
      <c r="C1989">
        <v>2</v>
      </c>
      <c r="D1989">
        <v>0</v>
      </c>
      <c r="E1989">
        <v>0</v>
      </c>
      <c r="F1989">
        <v>0</v>
      </c>
      <c r="G1989">
        <v>110</v>
      </c>
      <c r="H1989">
        <v>217</v>
      </c>
      <c r="I1989">
        <v>65</v>
      </c>
      <c r="J1989" s="19">
        <f t="shared" ref="J1989:J2052" si="63">100*(1-EXP(-EXP((LN(10)-(15.5305+(28.4441*(1-C1989))+(-1.4792*LN(B1989))+(0*LN(B1989)*LN(B1989))+(-14.4588*LN(B1989)*(1-C1989))+(1.8515*LN(B1989)*LN(B1989)*(1-C1989))+(-0.9119*LN(G1989))+(-0.2767*D1989)+(-0.7181*LN((H1989* 0.02586)/ (I1989* 0.02586)))+(-0.1759*E1989)+(-0.1999*E1989*(1-C1989))+(-0.5865*F1989)+(0*F1989*C1989)))/(EXP(0.9145)*EXP(-0.2784*(15.5305+(28.4441*(1-C1989))+(-1.4792*LN(B1989))+(0*LN(B1989)*LN(B1989))+(-14.4588*LN(B1989)*(1-C1989))+(1.8515*LN(B1989)*LN(B1989)*(1-C1989))+(-0.9119*LN(G1989))+(-0.2767*D1989)+(-0.7181*LN((H1989* 0.02586)/ (I1989* 0.02586)))+(-0.1759*E1989)+(-0.1999*E1989*(1-C1989))+(-0.5865*F1989)+(0*F1989*C1989)))))))</f>
        <v>6.2301411094405896</v>
      </c>
      <c r="K1989" s="19">
        <f t="shared" ref="K1989:K2052" si="64">ROUND(J1989,0)</f>
        <v>6</v>
      </c>
      <c r="L1989" s="14" t="str">
        <f>IFERROR(VLOOKUP($K$4:$K$772,TABLAREF!$A$1:$C$4,3,1),"SIN DATO")</f>
        <v>SIN DATO</v>
      </c>
    </row>
    <row r="1990" spans="1:12" x14ac:dyDescent="0.25">
      <c r="A1990" t="s">
        <v>3519</v>
      </c>
      <c r="B1990">
        <v>62</v>
      </c>
      <c r="C1990">
        <v>2</v>
      </c>
      <c r="D1990">
        <v>0</v>
      </c>
      <c r="E1990">
        <v>0</v>
      </c>
      <c r="F1990">
        <v>1</v>
      </c>
      <c r="G1990">
        <v>120</v>
      </c>
      <c r="H1990">
        <v>156</v>
      </c>
      <c r="I1990">
        <v>62</v>
      </c>
      <c r="J1990" s="19">
        <f t="shared" si="63"/>
        <v>24.363536274334795</v>
      </c>
      <c r="K1990" s="19">
        <f t="shared" si="64"/>
        <v>24</v>
      </c>
      <c r="L1990" s="14" t="str">
        <f>IFERROR(VLOOKUP($K$4:$K$772,TABLAREF!$A$1:$C$4,3,1),"SIN DATO")</f>
        <v>SIN DATO</v>
      </c>
    </row>
    <row r="1991" spans="1:12" x14ac:dyDescent="0.25">
      <c r="A1991" t="s">
        <v>3506</v>
      </c>
      <c r="B1991">
        <v>62</v>
      </c>
      <c r="C1991">
        <v>1</v>
      </c>
      <c r="D1991">
        <v>0</v>
      </c>
      <c r="E1991">
        <v>1</v>
      </c>
      <c r="F1991">
        <v>1</v>
      </c>
      <c r="G1991">
        <v>110</v>
      </c>
      <c r="H1991">
        <v>156</v>
      </c>
      <c r="I1991">
        <v>49</v>
      </c>
      <c r="J1991" s="19">
        <f t="shared" si="63"/>
        <v>23.114554611229398</v>
      </c>
      <c r="K1991" s="19">
        <f t="shared" si="64"/>
        <v>23</v>
      </c>
      <c r="L1991" s="14" t="str">
        <f>IFERROR(VLOOKUP($K$4:$K$772,TABLAREF!$A$1:$C$4,3,1),"SIN DATO")</f>
        <v>SIN DATO</v>
      </c>
    </row>
    <row r="1992" spans="1:12" x14ac:dyDescent="0.25">
      <c r="A1992" t="s">
        <v>3520</v>
      </c>
      <c r="B1992">
        <v>57</v>
      </c>
      <c r="C1992">
        <v>2</v>
      </c>
      <c r="D1992">
        <v>0</v>
      </c>
      <c r="E1992">
        <v>0</v>
      </c>
      <c r="F1992">
        <v>1</v>
      </c>
      <c r="H1992">
        <v>209</v>
      </c>
      <c r="I1992">
        <v>62</v>
      </c>
      <c r="J1992" s="19" t="e">
        <f t="shared" si="63"/>
        <v>#NUM!</v>
      </c>
      <c r="K1992" s="19" t="e">
        <f t="shared" si="64"/>
        <v>#NUM!</v>
      </c>
      <c r="L1992" s="14" t="str">
        <f>IFERROR(VLOOKUP($K$4:$K$772,TABLAREF!$A$1:$C$4,3,1),"SIN DATO")</f>
        <v>SIN DATO</v>
      </c>
    </row>
    <row r="1993" spans="1:12" x14ac:dyDescent="0.25">
      <c r="A1993" t="s">
        <v>3521</v>
      </c>
      <c r="B1993">
        <v>68</v>
      </c>
      <c r="C1993">
        <v>2</v>
      </c>
      <c r="D1993">
        <v>0</v>
      </c>
      <c r="E1993">
        <v>0</v>
      </c>
      <c r="F1993">
        <v>1</v>
      </c>
      <c r="G1993">
        <v>130</v>
      </c>
      <c r="H1993">
        <v>239</v>
      </c>
      <c r="I1993">
        <v>63</v>
      </c>
      <c r="J1993" s="19">
        <f t="shared" si="63"/>
        <v>44.042105905619145</v>
      </c>
      <c r="K1993" s="19">
        <f t="shared" si="64"/>
        <v>44</v>
      </c>
      <c r="L1993" s="14" t="str">
        <f>IFERROR(VLOOKUP($K$4:$K$772,TABLAREF!$A$1:$C$4,3,1),"SIN DATO")</f>
        <v>SIN DATO</v>
      </c>
    </row>
    <row r="1994" spans="1:12" x14ac:dyDescent="0.25">
      <c r="A1994" t="s">
        <v>3522</v>
      </c>
      <c r="B1994">
        <v>61</v>
      </c>
      <c r="C1994">
        <v>2</v>
      </c>
      <c r="D1994">
        <v>0</v>
      </c>
      <c r="E1994">
        <v>1</v>
      </c>
      <c r="F1994">
        <v>1</v>
      </c>
      <c r="G1994">
        <v>110</v>
      </c>
      <c r="H1994">
        <v>155</v>
      </c>
      <c r="I1994">
        <v>57</v>
      </c>
      <c r="J1994" s="19">
        <f t="shared" si="63"/>
        <v>21.891517853271768</v>
      </c>
      <c r="K1994" s="19">
        <f t="shared" si="64"/>
        <v>22</v>
      </c>
      <c r="L1994" s="14" t="str">
        <f>IFERROR(VLOOKUP($K$4:$K$772,TABLAREF!$A$1:$C$4,3,1),"SIN DATO")</f>
        <v>SIN DATO</v>
      </c>
    </row>
    <row r="1995" spans="1:12" x14ac:dyDescent="0.25">
      <c r="A1995" t="s">
        <v>3523</v>
      </c>
      <c r="B1995">
        <v>66</v>
      </c>
      <c r="C1995">
        <v>1</v>
      </c>
      <c r="D1995">
        <v>1</v>
      </c>
      <c r="E1995">
        <v>0</v>
      </c>
      <c r="F1995">
        <v>1</v>
      </c>
      <c r="G1995">
        <v>140</v>
      </c>
      <c r="H1995">
        <v>201</v>
      </c>
      <c r="I1995">
        <v>36</v>
      </c>
      <c r="J1995" s="19">
        <f t="shared" si="63"/>
        <v>50.052654243498985</v>
      </c>
      <c r="K1995" s="19">
        <f t="shared" si="64"/>
        <v>50</v>
      </c>
      <c r="L1995" s="14" t="str">
        <f>IFERROR(VLOOKUP($K$4:$K$772,TABLAREF!$A$1:$C$4,3,1),"SIN DATO")</f>
        <v>SIN DATO</v>
      </c>
    </row>
    <row r="1996" spans="1:12" x14ac:dyDescent="0.25">
      <c r="A1996" t="s">
        <v>3524</v>
      </c>
      <c r="B1996">
        <v>76</v>
      </c>
      <c r="C1996">
        <v>1</v>
      </c>
      <c r="D1996">
        <v>0</v>
      </c>
      <c r="E1996">
        <v>1</v>
      </c>
      <c r="F1996">
        <v>1</v>
      </c>
      <c r="G1996">
        <v>130</v>
      </c>
      <c r="H1996">
        <v>139</v>
      </c>
      <c r="I1996">
        <v>37</v>
      </c>
      <c r="J1996" s="19">
        <f t="shared" si="63"/>
        <v>41.77544189795487</v>
      </c>
      <c r="K1996" s="19">
        <f t="shared" si="64"/>
        <v>42</v>
      </c>
      <c r="L1996" s="14" t="str">
        <f>IFERROR(VLOOKUP($K$4:$K$772,TABLAREF!$A$1:$C$4,3,1),"SIN DATO")</f>
        <v>SIN DATO</v>
      </c>
    </row>
    <row r="1997" spans="1:12" x14ac:dyDescent="0.25">
      <c r="A1997" t="s">
        <v>3525</v>
      </c>
      <c r="B1997">
        <v>51</v>
      </c>
      <c r="C1997">
        <v>2</v>
      </c>
      <c r="D1997">
        <v>0</v>
      </c>
      <c r="E1997">
        <v>1</v>
      </c>
      <c r="F1997">
        <v>1</v>
      </c>
      <c r="G1997">
        <v>120</v>
      </c>
      <c r="J1997" s="19" t="e">
        <f t="shared" si="63"/>
        <v>#DIV/0!</v>
      </c>
      <c r="K1997" s="19" t="e">
        <f t="shared" si="64"/>
        <v>#DIV/0!</v>
      </c>
      <c r="L1997" s="14" t="str">
        <f>IFERROR(VLOOKUP($K$4:$K$772,TABLAREF!$A$1:$C$4,3,1),"SIN DATO")</f>
        <v>SIN DATO</v>
      </c>
    </row>
    <row r="1998" spans="1:12" x14ac:dyDescent="0.25">
      <c r="A1998" t="s">
        <v>3526</v>
      </c>
      <c r="B1998">
        <v>53</v>
      </c>
      <c r="C1998">
        <v>1</v>
      </c>
      <c r="D1998">
        <v>0</v>
      </c>
      <c r="E1998">
        <v>0</v>
      </c>
      <c r="F1998">
        <v>0</v>
      </c>
      <c r="G1998">
        <v>110</v>
      </c>
      <c r="H1998">
        <v>306</v>
      </c>
      <c r="I1998">
        <v>61</v>
      </c>
      <c r="J1998" s="19">
        <f t="shared" si="63"/>
        <v>8.0789425773585837</v>
      </c>
      <c r="K1998" s="19">
        <f t="shared" si="64"/>
        <v>8</v>
      </c>
      <c r="L1998" s="14" t="str">
        <f>IFERROR(VLOOKUP($K$4:$K$772,TABLAREF!$A$1:$C$4,3,1),"SIN DATO")</f>
        <v>SIN DATO</v>
      </c>
    </row>
    <row r="1999" spans="1:12" x14ac:dyDescent="0.25">
      <c r="A1999" t="s">
        <v>3527</v>
      </c>
      <c r="B1999">
        <v>69</v>
      </c>
      <c r="C1999">
        <v>1</v>
      </c>
      <c r="D1999">
        <v>0</v>
      </c>
      <c r="E1999">
        <v>0</v>
      </c>
      <c r="F1999">
        <v>1</v>
      </c>
      <c r="G1999">
        <v>120</v>
      </c>
      <c r="H1999">
        <v>298</v>
      </c>
      <c r="I1999">
        <v>89</v>
      </c>
      <c r="J1999" s="19">
        <f t="shared" si="63"/>
        <v>26.055236892510468</v>
      </c>
      <c r="K1999" s="19">
        <f t="shared" si="64"/>
        <v>26</v>
      </c>
      <c r="L1999" s="14" t="str">
        <f>IFERROR(VLOOKUP($K$4:$K$772,TABLAREF!$A$1:$C$4,3,1),"SIN DATO")</f>
        <v>SIN DATO</v>
      </c>
    </row>
    <row r="2000" spans="1:12" x14ac:dyDescent="0.25">
      <c r="A2000" t="s">
        <v>3528</v>
      </c>
      <c r="B2000">
        <v>71</v>
      </c>
      <c r="C2000">
        <v>1</v>
      </c>
      <c r="D2000">
        <v>0</v>
      </c>
      <c r="E2000">
        <v>1</v>
      </c>
      <c r="F2000">
        <v>1</v>
      </c>
      <c r="G2000">
        <v>120</v>
      </c>
      <c r="H2000">
        <v>179</v>
      </c>
      <c r="I2000">
        <v>54</v>
      </c>
      <c r="J2000" s="19">
        <f t="shared" si="63"/>
        <v>32.831805718855648</v>
      </c>
      <c r="K2000" s="19">
        <f t="shared" si="64"/>
        <v>33</v>
      </c>
      <c r="L2000" s="14" t="str">
        <f>IFERROR(VLOOKUP($K$4:$K$772,TABLAREF!$A$1:$C$4,3,1),"SIN DATO")</f>
        <v>SIN DATO</v>
      </c>
    </row>
    <row r="2001" spans="1:12" x14ac:dyDescent="0.25">
      <c r="A2001" t="s">
        <v>3529</v>
      </c>
      <c r="B2001">
        <v>71</v>
      </c>
      <c r="C2001">
        <v>2</v>
      </c>
      <c r="D2001">
        <v>0</v>
      </c>
      <c r="E2001">
        <v>0</v>
      </c>
      <c r="F2001">
        <v>1</v>
      </c>
      <c r="G2001">
        <v>120</v>
      </c>
      <c r="H2001">
        <v>194</v>
      </c>
      <c r="I2001">
        <v>33</v>
      </c>
      <c r="J2001" s="19">
        <f t="shared" si="63"/>
        <v>55.920557885319511</v>
      </c>
      <c r="K2001" s="19">
        <f t="shared" si="64"/>
        <v>56</v>
      </c>
      <c r="L2001" s="14" t="str">
        <f>IFERROR(VLOOKUP($K$4:$K$772,TABLAREF!$A$1:$C$4,3,1),"SIN DATO")</f>
        <v>SIN DATO</v>
      </c>
    </row>
    <row r="2002" spans="1:12" x14ac:dyDescent="0.25">
      <c r="A2002" t="s">
        <v>3530</v>
      </c>
      <c r="B2002">
        <v>70</v>
      </c>
      <c r="C2002">
        <v>1</v>
      </c>
      <c r="D2002">
        <v>1</v>
      </c>
      <c r="E2002">
        <v>0</v>
      </c>
      <c r="F2002">
        <v>1</v>
      </c>
      <c r="G2002">
        <v>130</v>
      </c>
      <c r="H2002">
        <v>226</v>
      </c>
      <c r="I2002">
        <v>48</v>
      </c>
      <c r="J2002" s="19">
        <f t="shared" si="63"/>
        <v>46.59626256590208</v>
      </c>
      <c r="K2002" s="19">
        <f t="shared" si="64"/>
        <v>47</v>
      </c>
      <c r="L2002" s="14" t="str">
        <f>IFERROR(VLOOKUP($K$4:$K$772,TABLAREF!$A$1:$C$4,3,1),"SIN DATO")</f>
        <v>SIN DATO</v>
      </c>
    </row>
    <row r="2003" spans="1:12" x14ac:dyDescent="0.25">
      <c r="A2003" t="s">
        <v>3531</v>
      </c>
      <c r="B2003">
        <v>67</v>
      </c>
      <c r="C2003">
        <v>2</v>
      </c>
      <c r="D2003">
        <v>0</v>
      </c>
      <c r="E2003">
        <v>1</v>
      </c>
      <c r="F2003">
        <v>1</v>
      </c>
      <c r="G2003">
        <v>140</v>
      </c>
      <c r="H2003">
        <v>141</v>
      </c>
      <c r="I2003">
        <v>67</v>
      </c>
      <c r="J2003" s="19">
        <f t="shared" si="63"/>
        <v>29.924177304257359</v>
      </c>
      <c r="K2003" s="19">
        <f t="shared" si="64"/>
        <v>30</v>
      </c>
      <c r="L2003" s="14" t="str">
        <f>IFERROR(VLOOKUP($K$4:$K$772,TABLAREF!$A$1:$C$4,3,1),"SIN DATO")</f>
        <v>SIN DATO</v>
      </c>
    </row>
    <row r="2004" spans="1:12" x14ac:dyDescent="0.25">
      <c r="A2004" t="s">
        <v>3532</v>
      </c>
      <c r="B2004">
        <v>70</v>
      </c>
      <c r="C2004">
        <v>2</v>
      </c>
      <c r="D2004">
        <v>0</v>
      </c>
      <c r="E2004">
        <v>0</v>
      </c>
      <c r="F2004">
        <v>1</v>
      </c>
      <c r="G2004">
        <v>120</v>
      </c>
      <c r="H2004">
        <v>129</v>
      </c>
      <c r="I2004">
        <v>40</v>
      </c>
      <c r="J2004" s="19">
        <f t="shared" si="63"/>
        <v>40.229030422073599</v>
      </c>
      <c r="K2004" s="19">
        <f t="shared" si="64"/>
        <v>40</v>
      </c>
      <c r="L2004" s="14" t="str">
        <f>IFERROR(VLOOKUP($K$4:$K$772,TABLAREF!$A$1:$C$4,3,1),"SIN DATO")</f>
        <v>SIN DATO</v>
      </c>
    </row>
    <row r="2005" spans="1:12" x14ac:dyDescent="0.25">
      <c r="A2005" t="s">
        <v>3533</v>
      </c>
      <c r="B2005">
        <v>56</v>
      </c>
      <c r="C2005">
        <v>2</v>
      </c>
      <c r="D2005">
        <v>0</v>
      </c>
      <c r="E2005">
        <v>0</v>
      </c>
      <c r="F2005">
        <v>1</v>
      </c>
      <c r="G2005">
        <v>120</v>
      </c>
      <c r="H2005">
        <v>168</v>
      </c>
      <c r="I2005">
        <v>63</v>
      </c>
      <c r="J2005" s="19">
        <f t="shared" si="63"/>
        <v>19.428453641385502</v>
      </c>
      <c r="K2005" s="19">
        <f t="shared" si="64"/>
        <v>19</v>
      </c>
      <c r="L2005" s="14" t="str">
        <f>IFERROR(VLOOKUP($K$4:$K$772,TABLAREF!$A$1:$C$4,3,1),"SIN DATO")</f>
        <v>SIN DATO</v>
      </c>
    </row>
    <row r="2006" spans="1:12" x14ac:dyDescent="0.25">
      <c r="A2006" t="s">
        <v>3534</v>
      </c>
      <c r="B2006">
        <v>65</v>
      </c>
      <c r="C2006">
        <v>2</v>
      </c>
      <c r="D2006">
        <v>0</v>
      </c>
      <c r="E2006">
        <v>1</v>
      </c>
      <c r="F2006">
        <v>1</v>
      </c>
      <c r="J2006" s="19" t="e">
        <f t="shared" si="63"/>
        <v>#NUM!</v>
      </c>
      <c r="K2006" s="19" t="e">
        <f t="shared" si="64"/>
        <v>#NUM!</v>
      </c>
      <c r="L2006" s="14" t="str">
        <f>IFERROR(VLOOKUP($K$4:$K$772,TABLAREF!$A$1:$C$4,3,1),"SIN DATO")</f>
        <v>SIN DATO</v>
      </c>
    </row>
    <row r="2007" spans="1:12" x14ac:dyDescent="0.25">
      <c r="A2007" t="s">
        <v>3535</v>
      </c>
      <c r="B2007">
        <v>60</v>
      </c>
      <c r="C2007">
        <v>1</v>
      </c>
      <c r="D2007">
        <v>0</v>
      </c>
      <c r="E2007">
        <v>0</v>
      </c>
      <c r="F2007">
        <v>0</v>
      </c>
      <c r="G2007">
        <v>120</v>
      </c>
      <c r="H2007">
        <v>240</v>
      </c>
      <c r="I2007">
        <v>36</v>
      </c>
      <c r="J2007" s="19">
        <f t="shared" si="63"/>
        <v>17.611377840791754</v>
      </c>
      <c r="K2007" s="19">
        <f t="shared" si="64"/>
        <v>18</v>
      </c>
      <c r="L2007" s="14" t="str">
        <f>IFERROR(VLOOKUP($K$4:$K$772,TABLAREF!$A$1:$C$4,3,1),"SIN DATO")</f>
        <v>SIN DATO</v>
      </c>
    </row>
    <row r="2008" spans="1:12" x14ac:dyDescent="0.25">
      <c r="A2008" t="s">
        <v>3536</v>
      </c>
      <c r="B2008">
        <v>81</v>
      </c>
      <c r="C2008">
        <v>2</v>
      </c>
      <c r="D2008">
        <v>0</v>
      </c>
      <c r="E2008">
        <v>0</v>
      </c>
      <c r="F2008">
        <v>1</v>
      </c>
      <c r="G2008">
        <v>130</v>
      </c>
      <c r="J2008" s="19" t="e">
        <f t="shared" si="63"/>
        <v>#DIV/0!</v>
      </c>
      <c r="K2008" s="19" t="e">
        <f t="shared" si="64"/>
        <v>#DIV/0!</v>
      </c>
      <c r="L2008" s="14" t="str">
        <f>IFERROR(VLOOKUP($K$4:$K$772,TABLAREF!$A$1:$C$4,3,1),"SIN DATO")</f>
        <v>SIN DATO</v>
      </c>
    </row>
    <row r="2009" spans="1:12" x14ac:dyDescent="0.25">
      <c r="A2009" t="s">
        <v>3537</v>
      </c>
      <c r="B2009">
        <v>67</v>
      </c>
      <c r="C2009">
        <v>2</v>
      </c>
      <c r="D2009">
        <v>0</v>
      </c>
      <c r="E2009">
        <v>0</v>
      </c>
      <c r="F2009">
        <v>1</v>
      </c>
      <c r="G2009">
        <v>120</v>
      </c>
      <c r="H2009">
        <v>133</v>
      </c>
      <c r="I2009">
        <v>40</v>
      </c>
      <c r="J2009" s="19">
        <f t="shared" si="63"/>
        <v>36.981796604190997</v>
      </c>
      <c r="K2009" s="19">
        <f t="shared" si="64"/>
        <v>37</v>
      </c>
      <c r="L2009" s="14" t="str">
        <f>IFERROR(VLOOKUP($K$4:$K$772,TABLAREF!$A$1:$C$4,3,1),"SIN DATO")</f>
        <v>SIN DATO</v>
      </c>
    </row>
    <row r="2010" spans="1:12" x14ac:dyDescent="0.25">
      <c r="A2010" t="s">
        <v>3538</v>
      </c>
      <c r="B2010">
        <v>66</v>
      </c>
      <c r="C2010">
        <v>2</v>
      </c>
      <c r="D2010">
        <v>0</v>
      </c>
      <c r="E2010">
        <v>1</v>
      </c>
      <c r="F2010">
        <v>1</v>
      </c>
      <c r="G2010">
        <v>110</v>
      </c>
      <c r="H2010">
        <v>124</v>
      </c>
      <c r="I2010">
        <v>50</v>
      </c>
      <c r="J2010" s="19">
        <f t="shared" si="63"/>
        <v>25.497517593218888</v>
      </c>
      <c r="K2010" s="19">
        <f t="shared" si="64"/>
        <v>25</v>
      </c>
      <c r="L2010" s="14" t="str">
        <f>IFERROR(VLOOKUP($K$4:$K$772,TABLAREF!$A$1:$C$4,3,1),"SIN DATO")</f>
        <v>SIN DATO</v>
      </c>
    </row>
    <row r="2011" spans="1:12" x14ac:dyDescent="0.25">
      <c r="A2011" t="s">
        <v>3539</v>
      </c>
      <c r="B2011">
        <v>48</v>
      </c>
      <c r="C2011">
        <v>1</v>
      </c>
      <c r="D2011">
        <v>0</v>
      </c>
      <c r="E2011">
        <v>0</v>
      </c>
      <c r="F2011">
        <v>1</v>
      </c>
      <c r="G2011">
        <v>120</v>
      </c>
      <c r="H2011">
        <v>177</v>
      </c>
      <c r="I2011">
        <v>52</v>
      </c>
      <c r="J2011" s="19">
        <f t="shared" si="63"/>
        <v>12.399111930277773</v>
      </c>
      <c r="K2011" s="19">
        <f t="shared" si="64"/>
        <v>12</v>
      </c>
      <c r="L2011" s="14" t="str">
        <f>IFERROR(VLOOKUP($K$4:$K$772,TABLAREF!$A$1:$C$4,3,1),"SIN DATO")</f>
        <v>SIN DATO</v>
      </c>
    </row>
    <row r="2012" spans="1:12" x14ac:dyDescent="0.25">
      <c r="A2012" t="s">
        <v>3540</v>
      </c>
      <c r="B2012">
        <v>54</v>
      </c>
      <c r="C2012">
        <v>1</v>
      </c>
      <c r="D2012">
        <v>0</v>
      </c>
      <c r="E2012">
        <v>0</v>
      </c>
      <c r="F2012">
        <v>1</v>
      </c>
      <c r="G2012">
        <v>120</v>
      </c>
      <c r="H2012">
        <v>308</v>
      </c>
      <c r="I2012">
        <v>46</v>
      </c>
      <c r="J2012" s="19">
        <f t="shared" si="63"/>
        <v>30.336275866072437</v>
      </c>
      <c r="K2012" s="19">
        <f t="shared" si="64"/>
        <v>30</v>
      </c>
      <c r="L2012" s="14" t="str">
        <f>IFERROR(VLOOKUP($K$4:$K$772,TABLAREF!$A$1:$C$4,3,1),"SIN DATO")</f>
        <v>SIN DATO</v>
      </c>
    </row>
    <row r="2013" spans="1:12" x14ac:dyDescent="0.25">
      <c r="A2013" t="s">
        <v>3541</v>
      </c>
      <c r="B2013">
        <v>78</v>
      </c>
      <c r="C2013">
        <v>2</v>
      </c>
      <c r="D2013">
        <v>0</v>
      </c>
      <c r="E2013">
        <v>0</v>
      </c>
      <c r="F2013">
        <v>1</v>
      </c>
      <c r="G2013">
        <v>130</v>
      </c>
      <c r="H2013">
        <v>131</v>
      </c>
      <c r="I2013">
        <v>39</v>
      </c>
      <c r="J2013" s="19">
        <f t="shared" si="63"/>
        <v>54.373421525668967</v>
      </c>
      <c r="K2013" s="19">
        <f t="shared" si="64"/>
        <v>54</v>
      </c>
      <c r="L2013" s="14" t="str">
        <f>IFERROR(VLOOKUP($K$4:$K$772,TABLAREF!$A$1:$C$4,3,1),"SIN DATO")</f>
        <v>SIN DATO</v>
      </c>
    </row>
    <row r="2014" spans="1:12" x14ac:dyDescent="0.25">
      <c r="A2014" t="s">
        <v>3542</v>
      </c>
      <c r="B2014">
        <v>88</v>
      </c>
      <c r="C2014">
        <v>1</v>
      </c>
      <c r="D2014">
        <v>0</v>
      </c>
      <c r="E2014">
        <v>0</v>
      </c>
      <c r="F2014">
        <v>1</v>
      </c>
      <c r="G2014">
        <v>130</v>
      </c>
      <c r="H2014">
        <v>145</v>
      </c>
      <c r="I2014">
        <v>29</v>
      </c>
      <c r="J2014" s="19">
        <f t="shared" si="63"/>
        <v>50.119726838877796</v>
      </c>
      <c r="K2014" s="19">
        <f t="shared" si="64"/>
        <v>50</v>
      </c>
      <c r="L2014" s="14" t="str">
        <f>IFERROR(VLOOKUP($K$4:$K$772,TABLAREF!$A$1:$C$4,3,1),"SIN DATO")</f>
        <v>SIN DATO</v>
      </c>
    </row>
    <row r="2015" spans="1:12" x14ac:dyDescent="0.25">
      <c r="A2015" t="s">
        <v>3512</v>
      </c>
      <c r="B2015">
        <v>52</v>
      </c>
      <c r="C2015">
        <v>2</v>
      </c>
      <c r="D2015">
        <v>0</v>
      </c>
      <c r="E2015">
        <v>1</v>
      </c>
      <c r="F2015">
        <v>0</v>
      </c>
      <c r="G2015">
        <v>120</v>
      </c>
      <c r="H2015">
        <v>164</v>
      </c>
      <c r="I2015">
        <v>36</v>
      </c>
      <c r="J2015" s="19">
        <f t="shared" si="63"/>
        <v>11.151887588682197</v>
      </c>
      <c r="K2015" s="19">
        <f t="shared" si="64"/>
        <v>11</v>
      </c>
      <c r="L2015" s="14" t="str">
        <f>IFERROR(VLOOKUP($K$4:$K$772,TABLAREF!$A$1:$C$4,3,1),"SIN DATO")</f>
        <v>SIN DATO</v>
      </c>
    </row>
    <row r="2016" spans="1:12" x14ac:dyDescent="0.25">
      <c r="A2016" t="s">
        <v>3543</v>
      </c>
      <c r="B2016">
        <v>45</v>
      </c>
      <c r="C2016">
        <v>1</v>
      </c>
      <c r="D2016">
        <v>0</v>
      </c>
      <c r="E2016">
        <v>0</v>
      </c>
      <c r="F2016">
        <v>0</v>
      </c>
      <c r="G2016">
        <v>120</v>
      </c>
      <c r="H2016">
        <v>127</v>
      </c>
      <c r="I2016">
        <v>40</v>
      </c>
      <c r="J2016" s="19">
        <f t="shared" si="63"/>
        <v>2.7878105647390017</v>
      </c>
      <c r="K2016" s="19">
        <f t="shared" si="64"/>
        <v>3</v>
      </c>
      <c r="L2016" s="14" t="str">
        <f>IFERROR(VLOOKUP($K$4:$K$772,TABLAREF!$A$1:$C$4,3,1),"SIN DATO")</f>
        <v>SIN DATO</v>
      </c>
    </row>
    <row r="2017" spans="1:12" x14ac:dyDescent="0.25">
      <c r="A2017" t="s">
        <v>3544</v>
      </c>
      <c r="B2017">
        <v>70</v>
      </c>
      <c r="C2017">
        <v>2</v>
      </c>
      <c r="D2017">
        <v>0</v>
      </c>
      <c r="E2017">
        <v>0</v>
      </c>
      <c r="F2017">
        <v>0</v>
      </c>
      <c r="G2017">
        <v>120</v>
      </c>
      <c r="H2017">
        <v>201</v>
      </c>
      <c r="I2017">
        <v>44</v>
      </c>
      <c r="J2017" s="19">
        <f t="shared" si="63"/>
        <v>28.974465585019082</v>
      </c>
      <c r="K2017" s="19">
        <f t="shared" si="64"/>
        <v>29</v>
      </c>
      <c r="L2017" s="14" t="str">
        <f>IFERROR(VLOOKUP($K$4:$K$772,TABLAREF!$A$1:$C$4,3,1),"SIN DATO")</f>
        <v>SIN DATO</v>
      </c>
    </row>
    <row r="2018" spans="1:12" x14ac:dyDescent="0.25">
      <c r="A2018" t="s">
        <v>3545</v>
      </c>
      <c r="B2018">
        <v>47</v>
      </c>
      <c r="C2018">
        <v>2</v>
      </c>
      <c r="D2018">
        <v>0</v>
      </c>
      <c r="E2018">
        <v>0</v>
      </c>
      <c r="F2018">
        <v>0</v>
      </c>
      <c r="G2018">
        <v>110</v>
      </c>
      <c r="H2018">
        <v>140</v>
      </c>
      <c r="I2018">
        <v>63</v>
      </c>
      <c r="J2018" s="19">
        <f t="shared" si="63"/>
        <v>2.4655822512135273</v>
      </c>
      <c r="K2018" s="19">
        <f t="shared" si="64"/>
        <v>2</v>
      </c>
      <c r="L2018" s="14" t="str">
        <f>IFERROR(VLOOKUP($K$4:$K$772,TABLAREF!$A$1:$C$4,3,1),"SIN DATO")</f>
        <v>SIN DATO</v>
      </c>
    </row>
    <row r="2019" spans="1:12" x14ac:dyDescent="0.25">
      <c r="A2019" t="s">
        <v>3546</v>
      </c>
      <c r="B2019">
        <v>70</v>
      </c>
      <c r="C2019">
        <v>2</v>
      </c>
      <c r="D2019">
        <v>0</v>
      </c>
      <c r="E2019">
        <v>0</v>
      </c>
      <c r="F2019">
        <v>0</v>
      </c>
      <c r="G2019">
        <v>110</v>
      </c>
      <c r="J2019" s="19" t="e">
        <f t="shared" si="63"/>
        <v>#DIV/0!</v>
      </c>
      <c r="K2019" s="19" t="e">
        <f t="shared" si="64"/>
        <v>#DIV/0!</v>
      </c>
      <c r="L2019" s="14" t="str">
        <f>IFERROR(VLOOKUP($K$4:$K$772,TABLAREF!$A$1:$C$4,3,1),"SIN DATO")</f>
        <v>SIN DATO</v>
      </c>
    </row>
    <row r="2020" spans="1:12" x14ac:dyDescent="0.25">
      <c r="A2020" t="s">
        <v>3547</v>
      </c>
      <c r="B2020">
        <v>55</v>
      </c>
      <c r="C2020">
        <v>1</v>
      </c>
      <c r="D2020">
        <v>0</v>
      </c>
      <c r="E2020">
        <v>0</v>
      </c>
      <c r="F2020">
        <v>0</v>
      </c>
      <c r="G2020">
        <v>120</v>
      </c>
      <c r="H2020">
        <v>255.5</v>
      </c>
      <c r="I2020">
        <v>74.400000000000006</v>
      </c>
      <c r="J2020" s="19">
        <f t="shared" si="63"/>
        <v>6.1529802910087472</v>
      </c>
      <c r="K2020" s="19">
        <f t="shared" si="64"/>
        <v>6</v>
      </c>
      <c r="L2020" s="14" t="str">
        <f>IFERROR(VLOOKUP($K$4:$K$772,TABLAREF!$A$1:$C$4,3,1),"SIN DATO")</f>
        <v>SIN DATO</v>
      </c>
    </row>
    <row r="2021" spans="1:12" x14ac:dyDescent="0.25">
      <c r="A2021" t="s">
        <v>3548</v>
      </c>
      <c r="B2021">
        <v>77</v>
      </c>
      <c r="C2021">
        <v>1</v>
      </c>
      <c r="D2021">
        <v>0</v>
      </c>
      <c r="E2021">
        <v>0</v>
      </c>
      <c r="F2021">
        <v>0</v>
      </c>
      <c r="G2021">
        <v>140</v>
      </c>
      <c r="H2021">
        <v>185</v>
      </c>
      <c r="I2021">
        <v>58</v>
      </c>
      <c r="J2021" s="19">
        <f t="shared" si="63"/>
        <v>17.111298883169425</v>
      </c>
      <c r="K2021" s="19">
        <f t="shared" si="64"/>
        <v>17</v>
      </c>
      <c r="L2021" s="14" t="str">
        <f>IFERROR(VLOOKUP($K$4:$K$772,TABLAREF!$A$1:$C$4,3,1),"SIN DATO")</f>
        <v>SIN DATO</v>
      </c>
    </row>
    <row r="2022" spans="1:12" x14ac:dyDescent="0.25">
      <c r="A2022" t="s">
        <v>3549</v>
      </c>
      <c r="B2022">
        <v>59</v>
      </c>
      <c r="C2022">
        <v>2</v>
      </c>
      <c r="D2022">
        <v>0</v>
      </c>
      <c r="E2022">
        <v>0</v>
      </c>
      <c r="F2022">
        <v>0</v>
      </c>
      <c r="G2022">
        <v>120</v>
      </c>
      <c r="H2022">
        <v>293</v>
      </c>
      <c r="I2022">
        <v>65</v>
      </c>
      <c r="J2022" s="19">
        <f t="shared" si="63"/>
        <v>16.746958251255929</v>
      </c>
      <c r="K2022" s="19">
        <f t="shared" si="64"/>
        <v>17</v>
      </c>
      <c r="L2022" s="14" t="str">
        <f>IFERROR(VLOOKUP($K$4:$K$772,TABLAREF!$A$1:$C$4,3,1),"SIN DATO")</f>
        <v>SIN DATO</v>
      </c>
    </row>
    <row r="2023" spans="1:12" x14ac:dyDescent="0.25">
      <c r="A2023" t="s">
        <v>3550</v>
      </c>
      <c r="B2023">
        <v>47</v>
      </c>
      <c r="C2023">
        <v>1</v>
      </c>
      <c r="D2023">
        <v>0</v>
      </c>
      <c r="E2023">
        <v>0</v>
      </c>
      <c r="F2023">
        <v>0</v>
      </c>
      <c r="G2023">
        <v>120</v>
      </c>
      <c r="H2023">
        <v>273</v>
      </c>
      <c r="I2023">
        <v>65</v>
      </c>
      <c r="J2023" s="19">
        <f t="shared" si="63"/>
        <v>5.1180390578192352</v>
      </c>
      <c r="K2023" s="19">
        <f t="shared" si="64"/>
        <v>5</v>
      </c>
      <c r="L2023" s="14" t="str">
        <f>IFERROR(VLOOKUP($K$4:$K$772,TABLAREF!$A$1:$C$4,3,1),"SIN DATO")</f>
        <v>SIN DATO</v>
      </c>
    </row>
    <row r="2024" spans="1:12" x14ac:dyDescent="0.25">
      <c r="A2024" t="s">
        <v>3551</v>
      </c>
      <c r="B2024">
        <v>55</v>
      </c>
      <c r="C2024">
        <v>1</v>
      </c>
      <c r="D2024">
        <v>0</v>
      </c>
      <c r="E2024">
        <v>0</v>
      </c>
      <c r="F2024">
        <v>0</v>
      </c>
      <c r="J2024" s="19" t="e">
        <f t="shared" si="63"/>
        <v>#NUM!</v>
      </c>
      <c r="K2024" s="19" t="e">
        <f t="shared" si="64"/>
        <v>#NUM!</v>
      </c>
      <c r="L2024" s="14" t="str">
        <f>IFERROR(VLOOKUP($K$4:$K$772,TABLAREF!$A$1:$C$4,3,1),"SIN DATO")</f>
        <v>SIN DATO</v>
      </c>
    </row>
    <row r="2025" spans="1:12" x14ac:dyDescent="0.25">
      <c r="A2025" t="s">
        <v>3552</v>
      </c>
      <c r="B2025">
        <v>69</v>
      </c>
      <c r="C2025">
        <v>2</v>
      </c>
      <c r="D2025">
        <v>0</v>
      </c>
      <c r="E2025">
        <v>0</v>
      </c>
      <c r="F2025">
        <v>0</v>
      </c>
      <c r="G2025">
        <v>130</v>
      </c>
      <c r="H2025">
        <v>255</v>
      </c>
      <c r="I2025">
        <v>79</v>
      </c>
      <c r="J2025" s="19">
        <f t="shared" si="63"/>
        <v>22.392341644292845</v>
      </c>
      <c r="K2025" s="19">
        <f t="shared" si="64"/>
        <v>22</v>
      </c>
      <c r="L2025" s="14" t="str">
        <f>IFERROR(VLOOKUP($K$4:$K$772,TABLAREF!$A$1:$C$4,3,1),"SIN DATO")</f>
        <v>SIN DATO</v>
      </c>
    </row>
    <row r="2026" spans="1:12" x14ac:dyDescent="0.25">
      <c r="A2026" t="s">
        <v>3553</v>
      </c>
      <c r="B2026">
        <v>76</v>
      </c>
      <c r="C2026">
        <v>2</v>
      </c>
      <c r="D2026">
        <v>0</v>
      </c>
      <c r="E2026">
        <v>0</v>
      </c>
      <c r="F2026">
        <v>0</v>
      </c>
      <c r="G2026">
        <v>120</v>
      </c>
      <c r="H2026">
        <v>228</v>
      </c>
      <c r="I2026">
        <v>52</v>
      </c>
      <c r="J2026" s="19">
        <f t="shared" si="63"/>
        <v>35.898012888471683</v>
      </c>
      <c r="K2026" s="19">
        <f t="shared" si="64"/>
        <v>36</v>
      </c>
      <c r="L2026" s="14" t="str">
        <f>IFERROR(VLOOKUP($K$4:$K$772,TABLAREF!$A$1:$C$4,3,1),"SIN DATO")</f>
        <v>SIN DATO</v>
      </c>
    </row>
    <row r="2027" spans="1:12" x14ac:dyDescent="0.25">
      <c r="A2027" t="s">
        <v>3554</v>
      </c>
      <c r="B2027">
        <v>68</v>
      </c>
      <c r="C2027">
        <v>1</v>
      </c>
      <c r="D2027">
        <v>0</v>
      </c>
      <c r="E2027">
        <v>0</v>
      </c>
      <c r="F2027">
        <v>0</v>
      </c>
      <c r="G2027">
        <v>130</v>
      </c>
      <c r="H2027">
        <v>170</v>
      </c>
      <c r="I2027">
        <v>34</v>
      </c>
      <c r="J2027" s="19">
        <f t="shared" si="63"/>
        <v>18.949804548786453</v>
      </c>
      <c r="K2027" s="19">
        <f t="shared" si="64"/>
        <v>19</v>
      </c>
      <c r="L2027" s="14" t="str">
        <f>IFERROR(VLOOKUP($K$4:$K$772,TABLAREF!$A$1:$C$4,3,1),"SIN DATO")</f>
        <v>SIN DATO</v>
      </c>
    </row>
    <row r="2028" spans="1:12" x14ac:dyDescent="0.25">
      <c r="A2028" t="s">
        <v>3555</v>
      </c>
      <c r="B2028">
        <v>41</v>
      </c>
      <c r="C2028">
        <v>2</v>
      </c>
      <c r="D2028">
        <v>0</v>
      </c>
      <c r="E2028">
        <v>0</v>
      </c>
      <c r="F2028">
        <v>0</v>
      </c>
      <c r="G2028">
        <v>110</v>
      </c>
      <c r="H2028">
        <v>210</v>
      </c>
      <c r="I2028">
        <v>58</v>
      </c>
      <c r="J2028" s="19">
        <f t="shared" si="63"/>
        <v>4.06868528488965</v>
      </c>
      <c r="K2028" s="19">
        <f t="shared" si="64"/>
        <v>4</v>
      </c>
      <c r="L2028" s="14" t="str">
        <f>IFERROR(VLOOKUP($K$4:$K$772,TABLAREF!$A$1:$C$4,3,1),"SIN DATO")</f>
        <v>SIN DATO</v>
      </c>
    </row>
    <row r="2029" spans="1:12" x14ac:dyDescent="0.25">
      <c r="A2029" t="s">
        <v>3556</v>
      </c>
      <c r="B2029">
        <v>67</v>
      </c>
      <c r="C2029">
        <v>2</v>
      </c>
      <c r="D2029">
        <v>0</v>
      </c>
      <c r="E2029">
        <v>0</v>
      </c>
      <c r="F2029">
        <v>1</v>
      </c>
      <c r="G2029">
        <v>120</v>
      </c>
      <c r="H2029">
        <v>193</v>
      </c>
      <c r="I2029">
        <v>46</v>
      </c>
      <c r="J2029" s="19">
        <f t="shared" si="63"/>
        <v>42.692943634588531</v>
      </c>
      <c r="K2029" s="19">
        <f t="shared" si="64"/>
        <v>43</v>
      </c>
      <c r="L2029" s="14" t="str">
        <f>IFERROR(VLOOKUP($K$4:$K$772,TABLAREF!$A$1:$C$4,3,1),"SIN DATO")</f>
        <v>SIN DATO</v>
      </c>
    </row>
    <row r="2030" spans="1:12" x14ac:dyDescent="0.25">
      <c r="A2030" t="s">
        <v>3557</v>
      </c>
      <c r="B2030">
        <v>68</v>
      </c>
      <c r="C2030">
        <v>2</v>
      </c>
      <c r="D2030">
        <v>0</v>
      </c>
      <c r="E2030">
        <v>0</v>
      </c>
      <c r="F2030">
        <v>0</v>
      </c>
      <c r="G2030">
        <v>120</v>
      </c>
      <c r="H2030">
        <v>240</v>
      </c>
      <c r="I2030">
        <v>69</v>
      </c>
      <c r="J2030" s="19">
        <f t="shared" si="63"/>
        <v>20.741470815249031</v>
      </c>
      <c r="K2030" s="19">
        <f t="shared" si="64"/>
        <v>21</v>
      </c>
      <c r="L2030" s="14" t="str">
        <f>IFERROR(VLOOKUP($K$4:$K$772,TABLAREF!$A$1:$C$4,3,1),"SIN DATO")</f>
        <v>SIN DATO</v>
      </c>
    </row>
    <row r="2031" spans="1:12" x14ac:dyDescent="0.25">
      <c r="A2031" t="s">
        <v>3558</v>
      </c>
      <c r="B2031">
        <v>68</v>
      </c>
      <c r="C2031">
        <v>1</v>
      </c>
      <c r="D2031">
        <v>0</v>
      </c>
      <c r="E2031">
        <v>0</v>
      </c>
      <c r="F2031">
        <v>1</v>
      </c>
      <c r="G2031">
        <v>120</v>
      </c>
      <c r="H2031">
        <v>315</v>
      </c>
      <c r="I2031">
        <v>39</v>
      </c>
      <c r="J2031" s="19">
        <f t="shared" si="63"/>
        <v>46.425888173071606</v>
      </c>
      <c r="K2031" s="19">
        <f t="shared" si="64"/>
        <v>46</v>
      </c>
      <c r="L2031" s="14" t="str">
        <f>IFERROR(VLOOKUP($K$4:$K$772,TABLAREF!$A$1:$C$4,3,1),"SIN DATO")</f>
        <v>SIN DATO</v>
      </c>
    </row>
    <row r="2032" spans="1:12" x14ac:dyDescent="0.25">
      <c r="A2032" t="s">
        <v>3559</v>
      </c>
      <c r="B2032">
        <v>67</v>
      </c>
      <c r="C2032">
        <v>2</v>
      </c>
      <c r="D2032">
        <v>0</v>
      </c>
      <c r="E2032">
        <v>0</v>
      </c>
      <c r="F2032">
        <v>0</v>
      </c>
      <c r="G2032">
        <v>120</v>
      </c>
      <c r="J2032" s="19" t="e">
        <f t="shared" si="63"/>
        <v>#DIV/0!</v>
      </c>
      <c r="K2032" s="19" t="e">
        <f t="shared" si="64"/>
        <v>#DIV/0!</v>
      </c>
      <c r="L2032" s="14" t="str">
        <f>IFERROR(VLOOKUP($K$4:$K$772,TABLAREF!$A$1:$C$4,3,1),"SIN DATO")</f>
        <v>SIN DATO</v>
      </c>
    </row>
    <row r="2033" spans="1:12" x14ac:dyDescent="0.25">
      <c r="A2033" t="s">
        <v>3560</v>
      </c>
      <c r="B2033">
        <v>57</v>
      </c>
      <c r="C2033">
        <v>2</v>
      </c>
      <c r="D2033">
        <v>0</v>
      </c>
      <c r="E2033">
        <v>0</v>
      </c>
      <c r="F2033">
        <v>0</v>
      </c>
      <c r="G2033">
        <v>110</v>
      </c>
      <c r="J2033" s="19" t="e">
        <f t="shared" si="63"/>
        <v>#DIV/0!</v>
      </c>
      <c r="K2033" s="19" t="e">
        <f t="shared" si="64"/>
        <v>#DIV/0!</v>
      </c>
      <c r="L2033" s="14" t="str">
        <f>IFERROR(VLOOKUP($K$4:$K$772,TABLAREF!$A$1:$C$4,3,1),"SIN DATO")</f>
        <v>SIN DATO</v>
      </c>
    </row>
    <row r="2034" spans="1:12" x14ac:dyDescent="0.25">
      <c r="A2034" t="s">
        <v>3561</v>
      </c>
      <c r="B2034">
        <v>64</v>
      </c>
      <c r="C2034">
        <v>2</v>
      </c>
      <c r="D2034">
        <v>0</v>
      </c>
      <c r="E2034">
        <v>0</v>
      </c>
      <c r="F2034">
        <v>1</v>
      </c>
      <c r="G2034">
        <v>120</v>
      </c>
      <c r="H2034">
        <v>257</v>
      </c>
      <c r="I2034">
        <v>55</v>
      </c>
      <c r="J2034" s="19">
        <f t="shared" si="63"/>
        <v>41.4103633349972</v>
      </c>
      <c r="K2034" s="19">
        <f t="shared" si="64"/>
        <v>41</v>
      </c>
      <c r="L2034" s="14" t="str">
        <f>IFERROR(VLOOKUP($K$4:$K$772,TABLAREF!$A$1:$C$4,3,1),"SIN DATO")</f>
        <v>SIN DATO</v>
      </c>
    </row>
    <row r="2035" spans="1:12" x14ac:dyDescent="0.25">
      <c r="A2035" t="s">
        <v>3562</v>
      </c>
      <c r="B2035">
        <v>56</v>
      </c>
      <c r="C2035">
        <v>1</v>
      </c>
      <c r="D2035">
        <v>0</v>
      </c>
      <c r="E2035">
        <v>0</v>
      </c>
      <c r="F2035">
        <v>1</v>
      </c>
      <c r="G2035">
        <v>180</v>
      </c>
      <c r="H2035">
        <v>309</v>
      </c>
      <c r="I2035">
        <v>54</v>
      </c>
      <c r="J2035" s="19">
        <f t="shared" si="63"/>
        <v>40.792428903578895</v>
      </c>
      <c r="K2035" s="19">
        <f t="shared" si="64"/>
        <v>41</v>
      </c>
      <c r="L2035" s="14" t="str">
        <f>IFERROR(VLOOKUP($K$4:$K$772,TABLAREF!$A$1:$C$4,3,1),"SIN DATO")</f>
        <v>SIN DATO</v>
      </c>
    </row>
    <row r="2036" spans="1:12" x14ac:dyDescent="0.25">
      <c r="A2036" t="s">
        <v>3563</v>
      </c>
      <c r="B2036">
        <v>53</v>
      </c>
      <c r="C2036">
        <v>2</v>
      </c>
      <c r="D2036">
        <v>0</v>
      </c>
      <c r="E2036">
        <v>0</v>
      </c>
      <c r="F2036">
        <v>1</v>
      </c>
      <c r="G2036">
        <v>120</v>
      </c>
      <c r="H2036">
        <v>270</v>
      </c>
      <c r="I2036">
        <v>54</v>
      </c>
      <c r="J2036" s="19">
        <f t="shared" si="63"/>
        <v>29.904586370854204</v>
      </c>
      <c r="K2036" s="19">
        <f t="shared" si="64"/>
        <v>30</v>
      </c>
      <c r="L2036" s="14" t="str">
        <f>IFERROR(VLOOKUP($K$4:$K$772,TABLAREF!$A$1:$C$4,3,1),"SIN DATO")</f>
        <v>SIN DATO</v>
      </c>
    </row>
    <row r="2037" spans="1:12" x14ac:dyDescent="0.25">
      <c r="A2037" t="s">
        <v>3537</v>
      </c>
      <c r="B2037">
        <v>67</v>
      </c>
      <c r="C2037">
        <v>2</v>
      </c>
      <c r="D2037">
        <v>0</v>
      </c>
      <c r="E2037">
        <v>0</v>
      </c>
      <c r="F2037">
        <v>0</v>
      </c>
      <c r="G2037">
        <v>120</v>
      </c>
      <c r="H2037">
        <v>150</v>
      </c>
      <c r="I2037">
        <v>43</v>
      </c>
      <c r="J2037" s="19">
        <f t="shared" si="63"/>
        <v>19.735559519263401</v>
      </c>
      <c r="K2037" s="19">
        <f t="shared" si="64"/>
        <v>20</v>
      </c>
      <c r="L2037" s="14" t="str">
        <f>IFERROR(VLOOKUP($K$4:$K$772,TABLAREF!$A$1:$C$4,3,1),"SIN DATO")</f>
        <v>SIN DATO</v>
      </c>
    </row>
    <row r="2038" spans="1:12" x14ac:dyDescent="0.25">
      <c r="A2038" t="s">
        <v>3564</v>
      </c>
      <c r="B2038">
        <v>51</v>
      </c>
      <c r="C2038">
        <v>2</v>
      </c>
      <c r="D2038">
        <v>0</v>
      </c>
      <c r="E2038">
        <v>0</v>
      </c>
      <c r="F2038">
        <v>1</v>
      </c>
      <c r="G2038">
        <v>110</v>
      </c>
      <c r="H2038">
        <v>215</v>
      </c>
      <c r="I2038">
        <v>43</v>
      </c>
      <c r="J2038" s="19">
        <f t="shared" si="63"/>
        <v>25.40843260961093</v>
      </c>
      <c r="K2038" s="19">
        <f t="shared" si="64"/>
        <v>25</v>
      </c>
      <c r="L2038" s="14" t="str">
        <f>IFERROR(VLOOKUP($K$4:$K$772,TABLAREF!$A$1:$C$4,3,1),"SIN DATO")</f>
        <v>SIN DATO</v>
      </c>
    </row>
    <row r="2039" spans="1:12" x14ac:dyDescent="0.25">
      <c r="A2039" t="s">
        <v>3565</v>
      </c>
      <c r="B2039">
        <v>59</v>
      </c>
      <c r="C2039">
        <v>2</v>
      </c>
      <c r="D2039">
        <v>0</v>
      </c>
      <c r="E2039">
        <v>0</v>
      </c>
      <c r="F2039">
        <v>1</v>
      </c>
      <c r="G2039">
        <v>110</v>
      </c>
      <c r="H2039">
        <v>258</v>
      </c>
      <c r="I2039">
        <v>73</v>
      </c>
      <c r="J2039" s="19">
        <f t="shared" si="63"/>
        <v>26.033165812277559</v>
      </c>
      <c r="K2039" s="19">
        <f t="shared" si="64"/>
        <v>26</v>
      </c>
      <c r="L2039" s="14" t="str">
        <f>IFERROR(VLOOKUP($K$4:$K$772,TABLAREF!$A$1:$C$4,3,1),"SIN DATO")</f>
        <v>SIN DATO</v>
      </c>
    </row>
    <row r="2040" spans="1:12" x14ac:dyDescent="0.25">
      <c r="A2040" t="s">
        <v>3566</v>
      </c>
      <c r="B2040">
        <v>50</v>
      </c>
      <c r="C2040">
        <v>2</v>
      </c>
      <c r="D2040">
        <v>0</v>
      </c>
      <c r="E2040">
        <v>0</v>
      </c>
      <c r="F2040">
        <v>1</v>
      </c>
      <c r="G2040">
        <v>120</v>
      </c>
      <c r="H2040">
        <v>260</v>
      </c>
      <c r="I2040">
        <v>53</v>
      </c>
      <c r="J2040" s="19">
        <f t="shared" si="63"/>
        <v>26.487716837445106</v>
      </c>
      <c r="K2040" s="19">
        <f t="shared" si="64"/>
        <v>26</v>
      </c>
      <c r="L2040" s="14" t="str">
        <f>IFERROR(VLOOKUP($K$4:$K$772,TABLAREF!$A$1:$C$4,3,1),"SIN DATO")</f>
        <v>SIN DATO</v>
      </c>
    </row>
    <row r="2041" spans="1:12" x14ac:dyDescent="0.25">
      <c r="A2041" t="s">
        <v>3567</v>
      </c>
      <c r="B2041">
        <v>60</v>
      </c>
      <c r="C2041">
        <v>2</v>
      </c>
      <c r="D2041">
        <v>0</v>
      </c>
      <c r="E2041">
        <v>0</v>
      </c>
      <c r="F2041">
        <v>0</v>
      </c>
      <c r="G2041">
        <v>120</v>
      </c>
      <c r="H2041">
        <v>221</v>
      </c>
      <c r="I2041">
        <v>46</v>
      </c>
      <c r="J2041" s="19">
        <f t="shared" si="63"/>
        <v>18.841554082574994</v>
      </c>
      <c r="K2041" s="19">
        <f t="shared" si="64"/>
        <v>19</v>
      </c>
      <c r="L2041" s="14" t="str">
        <f>IFERROR(VLOOKUP($K$4:$K$772,TABLAREF!$A$1:$C$4,3,1),"SIN DATO")</f>
        <v>SIN DATO</v>
      </c>
    </row>
    <row r="2042" spans="1:12" x14ac:dyDescent="0.25">
      <c r="A2042" t="s">
        <v>3568</v>
      </c>
      <c r="B2042">
        <v>62</v>
      </c>
      <c r="C2042">
        <v>2</v>
      </c>
      <c r="D2042">
        <v>0</v>
      </c>
      <c r="E2042">
        <v>0</v>
      </c>
      <c r="F2042">
        <v>0</v>
      </c>
      <c r="G2042">
        <v>120</v>
      </c>
      <c r="H2042">
        <v>271</v>
      </c>
      <c r="I2042">
        <v>48</v>
      </c>
      <c r="J2042" s="19">
        <f t="shared" si="63"/>
        <v>24.180151619640988</v>
      </c>
      <c r="K2042" s="19">
        <f t="shared" si="64"/>
        <v>24</v>
      </c>
      <c r="L2042" s="14" t="str">
        <f>IFERROR(VLOOKUP($K$4:$K$772,TABLAREF!$A$1:$C$4,3,1),"SIN DATO")</f>
        <v>SIN DATO</v>
      </c>
    </row>
    <row r="2043" spans="1:12" x14ac:dyDescent="0.25">
      <c r="A2043" t="s">
        <v>3569</v>
      </c>
      <c r="B2043">
        <v>38</v>
      </c>
      <c r="C2043">
        <v>2</v>
      </c>
      <c r="D2043">
        <v>0</v>
      </c>
      <c r="E2043">
        <v>0</v>
      </c>
      <c r="F2043">
        <v>0</v>
      </c>
      <c r="G2043">
        <v>110</v>
      </c>
      <c r="H2043">
        <v>180</v>
      </c>
      <c r="I2043">
        <v>53</v>
      </c>
      <c r="J2043" s="19">
        <f t="shared" si="63"/>
        <v>3.2749360768537739</v>
      </c>
      <c r="K2043" s="19">
        <f t="shared" si="64"/>
        <v>3</v>
      </c>
      <c r="L2043" s="14" t="str">
        <f>IFERROR(VLOOKUP($K$4:$K$772,TABLAREF!$A$1:$C$4,3,1),"SIN DATO")</f>
        <v>SIN DATO</v>
      </c>
    </row>
    <row r="2044" spans="1:12" x14ac:dyDescent="0.25">
      <c r="A2044" t="s">
        <v>3570</v>
      </c>
      <c r="B2044">
        <v>62</v>
      </c>
      <c r="C2044">
        <v>2</v>
      </c>
      <c r="D2044">
        <v>0</v>
      </c>
      <c r="E2044">
        <v>0</v>
      </c>
      <c r="F2044">
        <v>1</v>
      </c>
      <c r="G2044">
        <v>120</v>
      </c>
      <c r="H2044">
        <v>165</v>
      </c>
      <c r="I2044">
        <v>45</v>
      </c>
      <c r="J2044" s="19">
        <f t="shared" si="63"/>
        <v>32.957269955416756</v>
      </c>
      <c r="K2044" s="19">
        <f t="shared" si="64"/>
        <v>33</v>
      </c>
      <c r="L2044" s="14" t="str">
        <f>IFERROR(VLOOKUP($K$4:$K$772,TABLAREF!$A$1:$C$4,3,1),"SIN DATO")</f>
        <v>SIN DATO</v>
      </c>
    </row>
    <row r="2045" spans="1:12" x14ac:dyDescent="0.25">
      <c r="A2045" t="s">
        <v>3571</v>
      </c>
      <c r="B2045">
        <v>65</v>
      </c>
      <c r="C2045">
        <v>1</v>
      </c>
      <c r="D2045">
        <v>0</v>
      </c>
      <c r="E2045">
        <v>0</v>
      </c>
      <c r="F2045">
        <v>1</v>
      </c>
      <c r="G2045">
        <v>110</v>
      </c>
      <c r="H2045">
        <v>176</v>
      </c>
      <c r="I2045">
        <v>38</v>
      </c>
      <c r="J2045" s="19">
        <f t="shared" si="63"/>
        <v>28.096072976885168</v>
      </c>
      <c r="K2045" s="19">
        <f t="shared" si="64"/>
        <v>28</v>
      </c>
      <c r="L2045" s="14" t="str">
        <f>IFERROR(VLOOKUP($K$4:$K$772,TABLAREF!$A$1:$C$4,3,1),"SIN DATO")</f>
        <v>SIN DATO</v>
      </c>
    </row>
    <row r="2046" spans="1:12" x14ac:dyDescent="0.25">
      <c r="A2046" t="s">
        <v>3572</v>
      </c>
      <c r="B2046">
        <v>64</v>
      </c>
      <c r="C2046">
        <v>1</v>
      </c>
      <c r="D2046">
        <v>0</v>
      </c>
      <c r="E2046">
        <v>0</v>
      </c>
      <c r="F2046">
        <v>0</v>
      </c>
      <c r="G2046">
        <v>130</v>
      </c>
      <c r="H2046">
        <v>151</v>
      </c>
      <c r="I2046">
        <v>34</v>
      </c>
      <c r="J2046" s="19">
        <f t="shared" si="63"/>
        <v>14.635675983205044</v>
      </c>
      <c r="K2046" s="19">
        <f t="shared" si="64"/>
        <v>15</v>
      </c>
      <c r="L2046" s="14" t="str">
        <f>IFERROR(VLOOKUP($K$4:$K$772,TABLAREF!$A$1:$C$4,3,1),"SIN DATO")</f>
        <v>SIN DATO</v>
      </c>
    </row>
    <row r="2047" spans="1:12" x14ac:dyDescent="0.25">
      <c r="A2047" t="s">
        <v>3573</v>
      </c>
      <c r="B2047">
        <v>58</v>
      </c>
      <c r="C2047">
        <v>1</v>
      </c>
      <c r="D2047">
        <v>0</v>
      </c>
      <c r="E2047">
        <v>0</v>
      </c>
      <c r="F2047">
        <v>0</v>
      </c>
      <c r="G2047">
        <v>110</v>
      </c>
      <c r="H2047">
        <v>140</v>
      </c>
      <c r="I2047">
        <v>55</v>
      </c>
      <c r="J2047" s="19">
        <f t="shared" si="63"/>
        <v>3.8566496946359496</v>
      </c>
      <c r="K2047" s="19">
        <f t="shared" si="64"/>
        <v>4</v>
      </c>
      <c r="L2047" s="14" t="str">
        <f>IFERROR(VLOOKUP($K$4:$K$772,TABLAREF!$A$1:$C$4,3,1),"SIN DATO")</f>
        <v>SIN DATO</v>
      </c>
    </row>
    <row r="2048" spans="1:12" x14ac:dyDescent="0.25">
      <c r="A2048" t="s">
        <v>3574</v>
      </c>
      <c r="B2048">
        <v>45</v>
      </c>
      <c r="C2048">
        <v>2</v>
      </c>
      <c r="D2048">
        <v>0</v>
      </c>
      <c r="E2048">
        <v>0</v>
      </c>
      <c r="F2048">
        <v>0</v>
      </c>
      <c r="G2048">
        <v>120</v>
      </c>
      <c r="H2048">
        <v>285</v>
      </c>
      <c r="I2048">
        <v>48</v>
      </c>
      <c r="J2048" s="19">
        <f t="shared" si="63"/>
        <v>11.425239173456204</v>
      </c>
      <c r="K2048" s="19">
        <f t="shared" si="64"/>
        <v>11</v>
      </c>
      <c r="L2048" s="14" t="str">
        <f>IFERROR(VLOOKUP($K$4:$K$772,TABLAREF!$A$1:$C$4,3,1),"SIN DATO")</f>
        <v>SIN DATO</v>
      </c>
    </row>
    <row r="2049" spans="1:12" x14ac:dyDescent="0.25">
      <c r="A2049" t="s">
        <v>3575</v>
      </c>
      <c r="B2049">
        <v>48</v>
      </c>
      <c r="C2049">
        <v>2</v>
      </c>
      <c r="D2049">
        <v>0</v>
      </c>
      <c r="E2049">
        <v>0</v>
      </c>
      <c r="F2049">
        <v>0</v>
      </c>
      <c r="G2049">
        <v>130</v>
      </c>
      <c r="H2049">
        <v>250</v>
      </c>
      <c r="I2049">
        <v>46</v>
      </c>
      <c r="J2049" s="19">
        <f t="shared" si="63"/>
        <v>13.252930331677504</v>
      </c>
      <c r="K2049" s="19">
        <f t="shared" si="64"/>
        <v>13</v>
      </c>
      <c r="L2049" s="14" t="str">
        <f>IFERROR(VLOOKUP($K$4:$K$772,TABLAREF!$A$1:$C$4,3,1),"SIN DATO")</f>
        <v>SIN DATO</v>
      </c>
    </row>
    <row r="2050" spans="1:12" x14ac:dyDescent="0.25">
      <c r="A2050" t="s">
        <v>3576</v>
      </c>
      <c r="B2050">
        <v>54</v>
      </c>
      <c r="C2050">
        <v>1</v>
      </c>
      <c r="D2050">
        <v>0</v>
      </c>
      <c r="E2050">
        <v>0</v>
      </c>
      <c r="F2050">
        <v>0</v>
      </c>
      <c r="G2050">
        <v>120</v>
      </c>
      <c r="H2050">
        <v>270</v>
      </c>
      <c r="I2050">
        <v>46</v>
      </c>
      <c r="J2050" s="19">
        <f t="shared" si="63"/>
        <v>11.971954755112312</v>
      </c>
      <c r="K2050" s="19">
        <f t="shared" si="64"/>
        <v>12</v>
      </c>
      <c r="L2050" s="14" t="str">
        <f>IFERROR(VLOOKUP($K$4:$K$772,TABLAREF!$A$1:$C$4,3,1),"SIN DATO")</f>
        <v>SIN DATO</v>
      </c>
    </row>
    <row r="2051" spans="1:12" x14ac:dyDescent="0.25">
      <c r="A2051" t="s">
        <v>3577</v>
      </c>
      <c r="B2051">
        <v>52</v>
      </c>
      <c r="C2051">
        <v>2</v>
      </c>
      <c r="D2051">
        <v>0</v>
      </c>
      <c r="E2051">
        <v>0</v>
      </c>
      <c r="F2051">
        <v>0</v>
      </c>
      <c r="G2051">
        <v>120</v>
      </c>
      <c r="H2051">
        <v>221</v>
      </c>
      <c r="I2051">
        <v>66</v>
      </c>
      <c r="J2051" s="19">
        <f t="shared" si="63"/>
        <v>7.7907162136018222</v>
      </c>
      <c r="K2051" s="19">
        <f t="shared" si="64"/>
        <v>8</v>
      </c>
      <c r="L2051" s="14" t="str">
        <f>IFERROR(VLOOKUP($K$4:$K$772,TABLAREF!$A$1:$C$4,3,1),"SIN DATO")</f>
        <v>SIN DATO</v>
      </c>
    </row>
    <row r="2052" spans="1:12" x14ac:dyDescent="0.25">
      <c r="A2052" t="s">
        <v>3578</v>
      </c>
      <c r="B2052">
        <v>75</v>
      </c>
      <c r="C2052">
        <v>1</v>
      </c>
      <c r="D2052">
        <v>0</v>
      </c>
      <c r="E2052">
        <v>0</v>
      </c>
      <c r="F2052">
        <v>0</v>
      </c>
      <c r="G2052">
        <v>120</v>
      </c>
      <c r="H2052">
        <v>143</v>
      </c>
      <c r="I2052">
        <v>53</v>
      </c>
      <c r="J2052" s="19">
        <f t="shared" si="63"/>
        <v>10.577357476551608</v>
      </c>
      <c r="K2052" s="19">
        <f t="shared" si="64"/>
        <v>11</v>
      </c>
      <c r="L2052" s="14" t="str">
        <f>IFERROR(VLOOKUP($K$4:$K$772,TABLAREF!$A$1:$C$4,3,1),"SIN DATO")</f>
        <v>SIN DATO</v>
      </c>
    </row>
    <row r="2053" spans="1:12" x14ac:dyDescent="0.25">
      <c r="A2053" t="s">
        <v>3579</v>
      </c>
      <c r="B2053">
        <v>54</v>
      </c>
      <c r="C2053">
        <v>2</v>
      </c>
      <c r="D2053">
        <v>0</v>
      </c>
      <c r="E2053">
        <v>0</v>
      </c>
      <c r="F2053">
        <v>1</v>
      </c>
      <c r="G2053">
        <v>120</v>
      </c>
      <c r="H2053">
        <v>222</v>
      </c>
      <c r="I2053">
        <v>56</v>
      </c>
      <c r="J2053" s="19">
        <f t="shared" ref="J2053:J2116" si="65">100*(1-EXP(-EXP((LN(10)-(15.5305+(28.4441*(1-C2053))+(-1.4792*LN(B2053))+(0*LN(B2053)*LN(B2053))+(-14.4588*LN(B2053)*(1-C2053))+(1.8515*LN(B2053)*LN(B2053)*(1-C2053))+(-0.9119*LN(G2053))+(-0.2767*D2053)+(-0.7181*LN((H2053* 0.02586)/ (I2053* 0.02586)))+(-0.1759*E2053)+(-0.1999*E2053*(1-C2053))+(-0.5865*F2053)+(0*F2053*C2053)))/(EXP(0.9145)*EXP(-0.2784*(15.5305+(28.4441*(1-C2053))+(-1.4792*LN(B2053))+(0*LN(B2053)*LN(B2053))+(-14.4588*LN(B2053)*(1-C2053))+(1.8515*LN(B2053)*LN(B2053)*(1-C2053))+(-0.9119*LN(G2053))+(-0.2767*D2053)+(-0.7181*LN((H2053* 0.02586)/ (I2053* 0.02586)))+(-0.1759*E2053)+(-0.1999*E2053*(1-C2053))+(-0.5865*F2053)+(0*F2053*C2053)))))))</f>
        <v>25.684074801382582</v>
      </c>
      <c r="K2053" s="19">
        <f t="shared" ref="K2053:K2116" si="66">ROUND(J2053,0)</f>
        <v>26</v>
      </c>
      <c r="L2053" s="14" t="str">
        <f>IFERROR(VLOOKUP($K$4:$K$772,TABLAREF!$A$1:$C$4,3,1),"SIN DATO")</f>
        <v>SIN DATO</v>
      </c>
    </row>
    <row r="2054" spans="1:12" x14ac:dyDescent="0.25">
      <c r="A2054" t="s">
        <v>3580</v>
      </c>
      <c r="B2054">
        <v>65</v>
      </c>
      <c r="C2054">
        <v>2</v>
      </c>
      <c r="D2054">
        <v>0</v>
      </c>
      <c r="E2054">
        <v>0</v>
      </c>
      <c r="F2054">
        <v>1</v>
      </c>
      <c r="G2054">
        <v>150</v>
      </c>
      <c r="H2054">
        <v>261</v>
      </c>
      <c r="I2054">
        <v>63</v>
      </c>
      <c r="J2054" s="19">
        <f t="shared" si="65"/>
        <v>46.701019315796053</v>
      </c>
      <c r="K2054" s="19">
        <f t="shared" si="66"/>
        <v>47</v>
      </c>
      <c r="L2054" s="14" t="str">
        <f>IFERROR(VLOOKUP($K$4:$K$772,TABLAREF!$A$1:$C$4,3,1),"SIN DATO")</f>
        <v>SIN DATO</v>
      </c>
    </row>
    <row r="2055" spans="1:12" x14ac:dyDescent="0.25">
      <c r="A2055" t="s">
        <v>3581</v>
      </c>
      <c r="B2055">
        <v>70</v>
      </c>
      <c r="C2055">
        <v>1</v>
      </c>
      <c r="D2055">
        <v>0</v>
      </c>
      <c r="E2055">
        <v>0</v>
      </c>
      <c r="F2055">
        <v>0</v>
      </c>
      <c r="G2055">
        <v>120</v>
      </c>
      <c r="H2055">
        <v>243</v>
      </c>
      <c r="I2055">
        <v>37</v>
      </c>
      <c r="J2055" s="19">
        <f t="shared" si="65"/>
        <v>23.59779120668858</v>
      </c>
      <c r="K2055" s="19">
        <f t="shared" si="66"/>
        <v>24</v>
      </c>
      <c r="L2055" s="14" t="str">
        <f>IFERROR(VLOOKUP($K$4:$K$772,TABLAREF!$A$1:$C$4,3,1),"SIN DATO")</f>
        <v>SIN DATO</v>
      </c>
    </row>
    <row r="2056" spans="1:12" x14ac:dyDescent="0.25">
      <c r="A2056" t="s">
        <v>3582</v>
      </c>
      <c r="B2056">
        <v>59</v>
      </c>
      <c r="C2056">
        <v>2</v>
      </c>
      <c r="D2056">
        <v>0</v>
      </c>
      <c r="E2056">
        <v>0</v>
      </c>
      <c r="F2056">
        <v>1</v>
      </c>
      <c r="G2056">
        <v>140</v>
      </c>
      <c r="H2056">
        <v>176</v>
      </c>
      <c r="I2056">
        <v>44</v>
      </c>
      <c r="J2056" s="19">
        <f t="shared" si="65"/>
        <v>36.094177875164831</v>
      </c>
      <c r="K2056" s="19">
        <f t="shared" si="66"/>
        <v>36</v>
      </c>
      <c r="L2056" s="14" t="str">
        <f>IFERROR(VLOOKUP($K$4:$K$772,TABLAREF!$A$1:$C$4,3,1),"SIN DATO")</f>
        <v>SIN DATO</v>
      </c>
    </row>
    <row r="2057" spans="1:12" x14ac:dyDescent="0.25">
      <c r="A2057" t="s">
        <v>3583</v>
      </c>
      <c r="B2057">
        <v>56</v>
      </c>
      <c r="C2057">
        <v>2</v>
      </c>
      <c r="D2057">
        <v>0</v>
      </c>
      <c r="E2057">
        <v>0</v>
      </c>
      <c r="F2057">
        <v>1</v>
      </c>
      <c r="G2057">
        <v>120</v>
      </c>
      <c r="H2057">
        <v>192</v>
      </c>
      <c r="I2057">
        <v>52</v>
      </c>
      <c r="J2057" s="19">
        <f t="shared" si="65"/>
        <v>26.193363373560551</v>
      </c>
      <c r="K2057" s="19">
        <f t="shared" si="66"/>
        <v>26</v>
      </c>
      <c r="L2057" s="14" t="str">
        <f>IFERROR(VLOOKUP($K$4:$K$772,TABLAREF!$A$1:$C$4,3,1),"SIN DATO")</f>
        <v>SIN DATO</v>
      </c>
    </row>
    <row r="2058" spans="1:12" x14ac:dyDescent="0.25">
      <c r="A2058" t="s">
        <v>3584</v>
      </c>
      <c r="B2058">
        <v>36</v>
      </c>
      <c r="C2058">
        <v>1</v>
      </c>
      <c r="D2058">
        <v>0</v>
      </c>
      <c r="E2058">
        <v>0</v>
      </c>
      <c r="F2058">
        <v>1</v>
      </c>
      <c r="G2058">
        <v>160</v>
      </c>
      <c r="H2058">
        <v>234</v>
      </c>
      <c r="I2058">
        <v>55</v>
      </c>
      <c r="J2058" s="19">
        <f t="shared" si="65"/>
        <v>12.337355594701371</v>
      </c>
      <c r="K2058" s="19">
        <f t="shared" si="66"/>
        <v>12</v>
      </c>
      <c r="L2058" s="14" t="str">
        <f>IFERROR(VLOOKUP($K$4:$K$772,TABLAREF!$A$1:$C$4,3,1),"SIN DATO")</f>
        <v>SIN DATO</v>
      </c>
    </row>
    <row r="2059" spans="1:12" x14ac:dyDescent="0.25">
      <c r="A2059" t="s">
        <v>3585</v>
      </c>
      <c r="B2059">
        <v>82</v>
      </c>
      <c r="C2059">
        <v>1</v>
      </c>
      <c r="D2059">
        <v>0</v>
      </c>
      <c r="E2059">
        <v>0</v>
      </c>
      <c r="F2059">
        <v>1</v>
      </c>
      <c r="H2059">
        <v>215</v>
      </c>
      <c r="I2059">
        <v>56.6</v>
      </c>
      <c r="J2059" s="19" t="e">
        <f t="shared" si="65"/>
        <v>#NUM!</v>
      </c>
      <c r="K2059" s="19" t="e">
        <f t="shared" si="66"/>
        <v>#NUM!</v>
      </c>
      <c r="L2059" s="14" t="str">
        <f>IFERROR(VLOOKUP($K$4:$K$772,TABLAREF!$A$1:$C$4,3,1),"SIN DATO")</f>
        <v>SIN DATO</v>
      </c>
    </row>
    <row r="2060" spans="1:12" x14ac:dyDescent="0.25">
      <c r="A2060" t="s">
        <v>3586</v>
      </c>
      <c r="B2060">
        <v>68</v>
      </c>
      <c r="C2060">
        <v>1</v>
      </c>
      <c r="D2060">
        <v>0</v>
      </c>
      <c r="E2060">
        <v>0</v>
      </c>
      <c r="F2060">
        <v>0</v>
      </c>
      <c r="G2060">
        <v>120</v>
      </c>
      <c r="H2060">
        <v>323</v>
      </c>
      <c r="I2060">
        <v>53</v>
      </c>
      <c r="J2060" s="19">
        <f t="shared" si="65"/>
        <v>20.827288976236204</v>
      </c>
      <c r="K2060" s="19">
        <f t="shared" si="66"/>
        <v>21</v>
      </c>
      <c r="L2060" s="14" t="str">
        <f>IFERROR(VLOOKUP($K$4:$K$772,TABLAREF!$A$1:$C$4,3,1),"SIN DATO")</f>
        <v>SIN DATO</v>
      </c>
    </row>
    <row r="2061" spans="1:12" x14ac:dyDescent="0.25">
      <c r="A2061" t="s">
        <v>3587</v>
      </c>
      <c r="B2061">
        <v>71</v>
      </c>
      <c r="C2061">
        <v>2</v>
      </c>
      <c r="D2061">
        <v>0</v>
      </c>
      <c r="E2061">
        <v>0</v>
      </c>
      <c r="F2061">
        <v>0</v>
      </c>
      <c r="G2061">
        <v>120</v>
      </c>
      <c r="H2061">
        <v>151</v>
      </c>
      <c r="I2061">
        <v>56</v>
      </c>
      <c r="J2061" s="19">
        <f t="shared" si="65"/>
        <v>18.972823677506646</v>
      </c>
      <c r="K2061" s="19">
        <f t="shared" si="66"/>
        <v>19</v>
      </c>
      <c r="L2061" s="14" t="str">
        <f>IFERROR(VLOOKUP($K$4:$K$772,TABLAREF!$A$1:$C$4,3,1),"SIN DATO")</f>
        <v>SIN DATO</v>
      </c>
    </row>
    <row r="2062" spans="1:12" x14ac:dyDescent="0.25">
      <c r="A2062" t="s">
        <v>3588</v>
      </c>
      <c r="B2062">
        <v>58</v>
      </c>
      <c r="C2062">
        <v>1</v>
      </c>
      <c r="D2062">
        <v>0</v>
      </c>
      <c r="E2062">
        <v>0</v>
      </c>
      <c r="F2062">
        <v>0</v>
      </c>
      <c r="G2062">
        <v>120</v>
      </c>
      <c r="H2062">
        <v>214</v>
      </c>
      <c r="I2062">
        <v>58</v>
      </c>
      <c r="J2062" s="19">
        <f t="shared" si="65"/>
        <v>7.9584320637312249</v>
      </c>
      <c r="K2062" s="19">
        <f t="shared" si="66"/>
        <v>8</v>
      </c>
      <c r="L2062" s="14" t="str">
        <f>IFERROR(VLOOKUP($K$4:$K$772,TABLAREF!$A$1:$C$4,3,1),"SIN DATO")</f>
        <v>SIN DATO</v>
      </c>
    </row>
    <row r="2063" spans="1:12" x14ac:dyDescent="0.25">
      <c r="A2063" t="s">
        <v>3589</v>
      </c>
      <c r="B2063">
        <v>49</v>
      </c>
      <c r="C2063">
        <v>2</v>
      </c>
      <c r="D2063">
        <v>0</v>
      </c>
      <c r="E2063">
        <v>0</v>
      </c>
      <c r="F2063">
        <v>1</v>
      </c>
      <c r="G2063">
        <v>110</v>
      </c>
      <c r="H2063">
        <v>145</v>
      </c>
      <c r="I2063">
        <v>54</v>
      </c>
      <c r="J2063" s="19">
        <f t="shared" si="65"/>
        <v>12.34182806744688</v>
      </c>
      <c r="K2063" s="19">
        <f t="shared" si="66"/>
        <v>12</v>
      </c>
      <c r="L2063" s="14" t="str">
        <f>IFERROR(VLOOKUP($K$4:$K$772,TABLAREF!$A$1:$C$4,3,1),"SIN DATO")</f>
        <v>SIN DATO</v>
      </c>
    </row>
    <row r="2064" spans="1:12" x14ac:dyDescent="0.25">
      <c r="A2064" t="s">
        <v>3590</v>
      </c>
      <c r="B2064">
        <v>61</v>
      </c>
      <c r="C2064">
        <v>1</v>
      </c>
      <c r="D2064">
        <v>0</v>
      </c>
      <c r="E2064">
        <v>0</v>
      </c>
      <c r="F2064">
        <v>0</v>
      </c>
      <c r="G2064">
        <v>120</v>
      </c>
      <c r="H2064">
        <v>152</v>
      </c>
      <c r="I2064">
        <v>37</v>
      </c>
      <c r="J2064" s="19">
        <f t="shared" si="65"/>
        <v>10.508467234473917</v>
      </c>
      <c r="K2064" s="19">
        <f t="shared" si="66"/>
        <v>11</v>
      </c>
      <c r="L2064" s="14" t="str">
        <f>IFERROR(VLOOKUP($K$4:$K$772,TABLAREF!$A$1:$C$4,3,1),"SIN DATO")</f>
        <v>SIN DATO</v>
      </c>
    </row>
    <row r="2065" spans="1:12" x14ac:dyDescent="0.25">
      <c r="A2065" t="s">
        <v>3591</v>
      </c>
      <c r="B2065">
        <v>50</v>
      </c>
      <c r="C2065">
        <v>2</v>
      </c>
      <c r="D2065">
        <v>0</v>
      </c>
      <c r="E2065">
        <v>0</v>
      </c>
      <c r="F2065">
        <v>1</v>
      </c>
      <c r="G2065">
        <v>120</v>
      </c>
      <c r="H2065">
        <v>210</v>
      </c>
      <c r="I2065">
        <v>36</v>
      </c>
      <c r="J2065" s="19">
        <f t="shared" si="65"/>
        <v>30.444006678439518</v>
      </c>
      <c r="K2065" s="19">
        <f t="shared" si="66"/>
        <v>30</v>
      </c>
      <c r="L2065" s="14" t="str">
        <f>IFERROR(VLOOKUP($K$4:$K$772,TABLAREF!$A$1:$C$4,3,1),"SIN DATO")</f>
        <v>SIN DATO</v>
      </c>
    </row>
    <row r="2066" spans="1:12" x14ac:dyDescent="0.25">
      <c r="A2066" t="s">
        <v>3592</v>
      </c>
      <c r="B2066">
        <v>64</v>
      </c>
      <c r="C2066">
        <v>2</v>
      </c>
      <c r="D2066">
        <v>0</v>
      </c>
      <c r="E2066">
        <v>0</v>
      </c>
      <c r="F2066">
        <v>0</v>
      </c>
      <c r="G2066">
        <v>120</v>
      </c>
      <c r="H2066">
        <v>145</v>
      </c>
      <c r="I2066">
        <v>54</v>
      </c>
      <c r="J2066" s="19">
        <f t="shared" si="65"/>
        <v>12.491777913224178</v>
      </c>
      <c r="K2066" s="19">
        <f t="shared" si="66"/>
        <v>12</v>
      </c>
      <c r="L2066" s="14" t="str">
        <f>IFERROR(VLOOKUP($K$4:$K$772,TABLAREF!$A$1:$C$4,3,1),"SIN DATO")</f>
        <v>SIN DATO</v>
      </c>
    </row>
    <row r="2067" spans="1:12" x14ac:dyDescent="0.25">
      <c r="A2067" t="s">
        <v>3593</v>
      </c>
      <c r="B2067">
        <v>60</v>
      </c>
      <c r="C2067">
        <v>2</v>
      </c>
      <c r="D2067">
        <v>0</v>
      </c>
      <c r="E2067">
        <v>0</v>
      </c>
      <c r="F2067">
        <v>1</v>
      </c>
      <c r="G2067">
        <v>130</v>
      </c>
      <c r="H2067">
        <v>150</v>
      </c>
      <c r="I2067">
        <v>48</v>
      </c>
      <c r="J2067" s="19">
        <f t="shared" si="65"/>
        <v>29.18377405139767</v>
      </c>
      <c r="K2067" s="19">
        <f t="shared" si="66"/>
        <v>29</v>
      </c>
      <c r="L2067" s="14" t="str">
        <f>IFERROR(VLOOKUP($K$4:$K$772,TABLAREF!$A$1:$C$4,3,1),"SIN DATO")</f>
        <v>SIN DATO</v>
      </c>
    </row>
    <row r="2068" spans="1:12" x14ac:dyDescent="0.25">
      <c r="A2068" t="s">
        <v>3576</v>
      </c>
      <c r="B2068">
        <v>54</v>
      </c>
      <c r="C2068">
        <v>1</v>
      </c>
      <c r="D2068">
        <v>0</v>
      </c>
      <c r="E2068">
        <v>0</v>
      </c>
      <c r="F2068">
        <v>0</v>
      </c>
      <c r="G2068">
        <v>120</v>
      </c>
      <c r="J2068" s="19" t="e">
        <f t="shared" si="65"/>
        <v>#DIV/0!</v>
      </c>
      <c r="K2068" s="19" t="e">
        <f t="shared" si="66"/>
        <v>#DIV/0!</v>
      </c>
      <c r="L2068" s="14" t="str">
        <f>IFERROR(VLOOKUP($K$4:$K$772,TABLAREF!$A$1:$C$4,3,1),"SIN DATO")</f>
        <v>SIN DATO</v>
      </c>
    </row>
    <row r="2069" spans="1:12" x14ac:dyDescent="0.25">
      <c r="A2069" t="s">
        <v>3594</v>
      </c>
      <c r="B2069">
        <v>66</v>
      </c>
      <c r="C2069">
        <v>2</v>
      </c>
      <c r="D2069">
        <v>0</v>
      </c>
      <c r="E2069">
        <v>0</v>
      </c>
      <c r="F2069">
        <v>0</v>
      </c>
      <c r="G2069">
        <v>130</v>
      </c>
      <c r="H2069">
        <v>203</v>
      </c>
      <c r="I2069">
        <v>48</v>
      </c>
      <c r="J2069" s="19">
        <f t="shared" si="65"/>
        <v>24.682471501373328</v>
      </c>
      <c r="K2069" s="19">
        <f t="shared" si="66"/>
        <v>25</v>
      </c>
      <c r="L2069" s="14" t="str">
        <f>IFERROR(VLOOKUP($K$4:$K$772,TABLAREF!$A$1:$C$4,3,1),"SIN DATO")</f>
        <v>SIN DATO</v>
      </c>
    </row>
    <row r="2070" spans="1:12" x14ac:dyDescent="0.25">
      <c r="A2070" t="s">
        <v>3595</v>
      </c>
      <c r="B2070">
        <v>66</v>
      </c>
      <c r="C2070">
        <v>2</v>
      </c>
      <c r="D2070">
        <v>0</v>
      </c>
      <c r="E2070">
        <v>1</v>
      </c>
      <c r="F2070">
        <v>1</v>
      </c>
      <c r="G2070">
        <v>130</v>
      </c>
      <c r="H2070">
        <v>131</v>
      </c>
      <c r="I2070">
        <v>57</v>
      </c>
      <c r="J2070" s="19">
        <f t="shared" si="65"/>
        <v>28.547135517842538</v>
      </c>
      <c r="K2070" s="19">
        <f t="shared" si="66"/>
        <v>29</v>
      </c>
      <c r="L2070" s="14" t="str">
        <f>IFERROR(VLOOKUP($K$4:$K$772,TABLAREF!$A$1:$C$4,3,1),"SIN DATO")</f>
        <v>SIN DATO</v>
      </c>
    </row>
    <row r="2071" spans="1:12" x14ac:dyDescent="0.25">
      <c r="A2071" t="s">
        <v>3596</v>
      </c>
      <c r="B2071">
        <v>55</v>
      </c>
      <c r="C2071">
        <v>1</v>
      </c>
      <c r="D2071">
        <v>0</v>
      </c>
      <c r="E2071">
        <v>0</v>
      </c>
      <c r="F2071">
        <v>0</v>
      </c>
      <c r="J2071" s="19" t="e">
        <f t="shared" si="65"/>
        <v>#NUM!</v>
      </c>
      <c r="K2071" s="19" t="e">
        <f t="shared" si="66"/>
        <v>#NUM!</v>
      </c>
      <c r="L2071" s="14" t="str">
        <f>IFERROR(VLOOKUP($K$4:$K$772,TABLAREF!$A$1:$C$4,3,1),"SIN DATO")</f>
        <v>SIN DATO</v>
      </c>
    </row>
    <row r="2072" spans="1:12" x14ac:dyDescent="0.25">
      <c r="A2072" t="s">
        <v>3597</v>
      </c>
      <c r="B2072">
        <v>63</v>
      </c>
      <c r="C2072">
        <v>2</v>
      </c>
      <c r="D2072">
        <v>0</v>
      </c>
      <c r="E2072">
        <v>0</v>
      </c>
      <c r="F2072">
        <v>1</v>
      </c>
      <c r="G2072">
        <v>120</v>
      </c>
      <c r="H2072">
        <v>266</v>
      </c>
      <c r="I2072">
        <v>58</v>
      </c>
      <c r="J2072" s="19">
        <f t="shared" si="65"/>
        <v>39.660604178227132</v>
      </c>
      <c r="K2072" s="19">
        <f t="shared" si="66"/>
        <v>40</v>
      </c>
      <c r="L2072" s="14" t="str">
        <f>IFERROR(VLOOKUP($K$4:$K$772,TABLAREF!$A$1:$C$4,3,1),"SIN DATO")</f>
        <v>SIN DATO</v>
      </c>
    </row>
    <row r="2073" spans="1:12" x14ac:dyDescent="0.25">
      <c r="A2073" t="s">
        <v>3598</v>
      </c>
      <c r="B2073">
        <v>54</v>
      </c>
      <c r="C2073">
        <v>2</v>
      </c>
      <c r="D2073">
        <v>0</v>
      </c>
      <c r="E2073">
        <v>0</v>
      </c>
      <c r="F2073">
        <v>1</v>
      </c>
      <c r="G2073">
        <v>120</v>
      </c>
      <c r="H2073">
        <v>389</v>
      </c>
      <c r="I2073">
        <v>78</v>
      </c>
      <c r="J2073" s="19">
        <f t="shared" si="65"/>
        <v>30.913030962239784</v>
      </c>
      <c r="K2073" s="19">
        <f t="shared" si="66"/>
        <v>31</v>
      </c>
      <c r="L2073" s="14" t="str">
        <f>IFERROR(VLOOKUP($K$4:$K$772,TABLAREF!$A$1:$C$4,3,1),"SIN DATO")</f>
        <v>SIN DATO</v>
      </c>
    </row>
    <row r="2074" spans="1:12" x14ac:dyDescent="0.25">
      <c r="A2074" t="s">
        <v>3599</v>
      </c>
      <c r="B2074">
        <v>75</v>
      </c>
      <c r="C2074">
        <v>1</v>
      </c>
      <c r="D2074">
        <v>0</v>
      </c>
      <c r="E2074">
        <v>0</v>
      </c>
      <c r="F2074">
        <v>1</v>
      </c>
      <c r="G2074">
        <v>190</v>
      </c>
      <c r="H2074">
        <v>185</v>
      </c>
      <c r="I2074">
        <v>39</v>
      </c>
      <c r="J2074" s="19">
        <f t="shared" si="65"/>
        <v>52.482391850174928</v>
      </c>
      <c r="K2074" s="19">
        <f t="shared" si="66"/>
        <v>52</v>
      </c>
      <c r="L2074" s="14" t="str">
        <f>IFERROR(VLOOKUP($K$4:$K$772,TABLAREF!$A$1:$C$4,3,1),"SIN DATO")</f>
        <v>SIN DATO</v>
      </c>
    </row>
    <row r="2075" spans="1:12" x14ac:dyDescent="0.25">
      <c r="A2075" t="s">
        <v>3600</v>
      </c>
      <c r="B2075">
        <v>50</v>
      </c>
      <c r="C2075">
        <v>2</v>
      </c>
      <c r="D2075">
        <v>0</v>
      </c>
      <c r="E2075">
        <v>0</v>
      </c>
      <c r="F2075">
        <v>1</v>
      </c>
      <c r="G2075">
        <v>130</v>
      </c>
      <c r="H2075">
        <v>152</v>
      </c>
      <c r="I2075">
        <v>47</v>
      </c>
      <c r="J2075" s="19">
        <f t="shared" si="65"/>
        <v>19.887274517565857</v>
      </c>
      <c r="K2075" s="19">
        <f t="shared" si="66"/>
        <v>20</v>
      </c>
      <c r="L2075" s="14" t="str">
        <f>IFERROR(VLOOKUP($K$4:$K$772,TABLAREF!$A$1:$C$4,3,1),"SIN DATO")</f>
        <v>SIN DATO</v>
      </c>
    </row>
    <row r="2076" spans="1:12" x14ac:dyDescent="0.25">
      <c r="A2076" t="s">
        <v>3601</v>
      </c>
      <c r="B2076">
        <v>80</v>
      </c>
      <c r="C2076">
        <v>2</v>
      </c>
      <c r="D2076">
        <v>0</v>
      </c>
      <c r="E2076">
        <v>0</v>
      </c>
      <c r="F2076">
        <v>1</v>
      </c>
      <c r="G2076">
        <v>130</v>
      </c>
      <c r="H2076">
        <v>199</v>
      </c>
      <c r="I2076">
        <v>62</v>
      </c>
      <c r="J2076" s="19">
        <f t="shared" si="65"/>
        <v>55.906835820692947</v>
      </c>
      <c r="K2076" s="19">
        <f t="shared" si="66"/>
        <v>56</v>
      </c>
      <c r="L2076" s="14" t="str">
        <f>IFERROR(VLOOKUP($K$4:$K$772,TABLAREF!$A$1:$C$4,3,1),"SIN DATO")</f>
        <v>SIN DATO</v>
      </c>
    </row>
    <row r="2077" spans="1:12" x14ac:dyDescent="0.25">
      <c r="A2077" t="s">
        <v>3602</v>
      </c>
      <c r="B2077">
        <v>65</v>
      </c>
      <c r="C2077">
        <v>1</v>
      </c>
      <c r="D2077">
        <v>0</v>
      </c>
      <c r="E2077">
        <v>1</v>
      </c>
      <c r="F2077">
        <v>1</v>
      </c>
      <c r="G2077">
        <v>130</v>
      </c>
      <c r="H2077">
        <v>171</v>
      </c>
      <c r="I2077">
        <v>30</v>
      </c>
      <c r="J2077" s="19">
        <f t="shared" si="65"/>
        <v>44.106356840138162</v>
      </c>
      <c r="K2077" s="19">
        <f t="shared" si="66"/>
        <v>44</v>
      </c>
      <c r="L2077" s="14" t="str">
        <f>IFERROR(VLOOKUP($K$4:$K$772,TABLAREF!$A$1:$C$4,3,1),"SIN DATO")</f>
        <v>SIN DATO</v>
      </c>
    </row>
    <row r="2078" spans="1:12" x14ac:dyDescent="0.25">
      <c r="A2078" t="s">
        <v>3603</v>
      </c>
      <c r="B2078">
        <v>67</v>
      </c>
      <c r="C2078">
        <v>1</v>
      </c>
      <c r="D2078">
        <v>0</v>
      </c>
      <c r="E2078">
        <v>1</v>
      </c>
      <c r="F2078">
        <v>1</v>
      </c>
      <c r="G2078">
        <v>130</v>
      </c>
      <c r="H2078">
        <v>217</v>
      </c>
      <c r="I2078">
        <v>35</v>
      </c>
      <c r="J2078" s="19">
        <f t="shared" si="65"/>
        <v>47.679021458086488</v>
      </c>
      <c r="K2078" s="19">
        <f t="shared" si="66"/>
        <v>48</v>
      </c>
      <c r="L2078" s="14" t="str">
        <f>IFERROR(VLOOKUP($K$4:$K$772,TABLAREF!$A$1:$C$4,3,1),"SIN DATO")</f>
        <v>SIN DATO</v>
      </c>
    </row>
    <row r="2079" spans="1:12" x14ac:dyDescent="0.25">
      <c r="A2079" t="s">
        <v>3604</v>
      </c>
      <c r="B2079">
        <v>72</v>
      </c>
      <c r="C2079">
        <v>1</v>
      </c>
      <c r="D2079">
        <v>0</v>
      </c>
      <c r="E2079">
        <v>1</v>
      </c>
      <c r="F2079">
        <v>1</v>
      </c>
      <c r="G2079">
        <v>120</v>
      </c>
      <c r="J2079" s="19" t="e">
        <f t="shared" si="65"/>
        <v>#DIV/0!</v>
      </c>
      <c r="K2079" s="19" t="e">
        <f t="shared" si="66"/>
        <v>#DIV/0!</v>
      </c>
      <c r="L2079" s="14" t="str">
        <f>IFERROR(VLOOKUP($K$4:$K$772,TABLAREF!$A$1:$C$4,3,1),"SIN DATO")</f>
        <v>SIN DATO</v>
      </c>
    </row>
    <row r="2080" spans="1:12" x14ac:dyDescent="0.25">
      <c r="A2080" t="s">
        <v>3605</v>
      </c>
      <c r="B2080">
        <v>74</v>
      </c>
      <c r="C2080">
        <v>1</v>
      </c>
      <c r="D2080">
        <v>0</v>
      </c>
      <c r="E2080">
        <v>1</v>
      </c>
      <c r="F2080">
        <v>1</v>
      </c>
      <c r="G2080">
        <v>130</v>
      </c>
      <c r="H2080">
        <v>201</v>
      </c>
      <c r="I2080">
        <v>35</v>
      </c>
      <c r="J2080" s="19">
        <f t="shared" si="65"/>
        <v>50.751436784707515</v>
      </c>
      <c r="K2080" s="19">
        <f t="shared" si="66"/>
        <v>51</v>
      </c>
      <c r="L2080" s="14" t="str">
        <f>IFERROR(VLOOKUP($K$4:$K$772,TABLAREF!$A$1:$C$4,3,1),"SIN DATO")</f>
        <v>SIN DATO</v>
      </c>
    </row>
    <row r="2081" spans="1:12" x14ac:dyDescent="0.25">
      <c r="A2081" t="s">
        <v>3606</v>
      </c>
      <c r="B2081">
        <v>70</v>
      </c>
      <c r="C2081">
        <v>2</v>
      </c>
      <c r="D2081">
        <v>0</v>
      </c>
      <c r="E2081">
        <v>0</v>
      </c>
      <c r="F2081">
        <v>1</v>
      </c>
      <c r="G2081">
        <v>150</v>
      </c>
      <c r="H2081">
        <v>143</v>
      </c>
      <c r="I2081">
        <v>54</v>
      </c>
      <c r="J2081" s="19">
        <f t="shared" si="65"/>
        <v>42.351927629339933</v>
      </c>
      <c r="K2081" s="19">
        <f t="shared" si="66"/>
        <v>42</v>
      </c>
      <c r="L2081" s="14" t="str">
        <f>IFERROR(VLOOKUP($K$4:$K$772,TABLAREF!$A$1:$C$4,3,1),"SIN DATO")</f>
        <v>SIN DATO</v>
      </c>
    </row>
    <row r="2082" spans="1:12" x14ac:dyDescent="0.25">
      <c r="A2082" t="s">
        <v>3607</v>
      </c>
      <c r="B2082">
        <v>82</v>
      </c>
      <c r="C2082">
        <v>1</v>
      </c>
      <c r="D2082">
        <v>0</v>
      </c>
      <c r="E2082">
        <v>1</v>
      </c>
      <c r="F2082">
        <v>1</v>
      </c>
      <c r="G2082">
        <v>130</v>
      </c>
      <c r="H2082">
        <v>108</v>
      </c>
      <c r="I2082">
        <v>38</v>
      </c>
      <c r="J2082" s="19">
        <f t="shared" si="65"/>
        <v>38.763844013625892</v>
      </c>
      <c r="K2082" s="19">
        <f t="shared" si="66"/>
        <v>39</v>
      </c>
      <c r="L2082" s="14" t="str">
        <f>IFERROR(VLOOKUP($K$4:$K$772,TABLAREF!$A$1:$C$4,3,1),"SIN DATO")</f>
        <v>SIN DATO</v>
      </c>
    </row>
    <row r="2083" spans="1:12" x14ac:dyDescent="0.25">
      <c r="A2083" t="s">
        <v>3608</v>
      </c>
      <c r="B2083">
        <v>66</v>
      </c>
      <c r="C2083">
        <v>1</v>
      </c>
      <c r="D2083">
        <v>0</v>
      </c>
      <c r="E2083">
        <v>0</v>
      </c>
      <c r="F2083">
        <v>0</v>
      </c>
      <c r="G2083">
        <v>120</v>
      </c>
      <c r="H2083">
        <v>128</v>
      </c>
      <c r="I2083">
        <v>40</v>
      </c>
      <c r="J2083" s="19">
        <f t="shared" si="65"/>
        <v>9.3922824545680896</v>
      </c>
      <c r="K2083" s="19">
        <f t="shared" si="66"/>
        <v>9</v>
      </c>
      <c r="L2083" s="14" t="str">
        <f>IFERROR(VLOOKUP($K$4:$K$772,TABLAREF!$A$1:$C$4,3,1),"SIN DATO")</f>
        <v>SIN DATO</v>
      </c>
    </row>
    <row r="2084" spans="1:12" x14ac:dyDescent="0.25">
      <c r="A2084" t="s">
        <v>3609</v>
      </c>
      <c r="B2084">
        <v>73</v>
      </c>
      <c r="C2084">
        <v>2</v>
      </c>
      <c r="D2084">
        <v>0</v>
      </c>
      <c r="E2084">
        <v>0</v>
      </c>
      <c r="F2084">
        <v>0</v>
      </c>
      <c r="H2084">
        <v>223</v>
      </c>
      <c r="I2084">
        <v>64</v>
      </c>
      <c r="J2084" s="19" t="e">
        <f t="shared" si="65"/>
        <v>#NUM!</v>
      </c>
      <c r="K2084" s="19" t="e">
        <f t="shared" si="66"/>
        <v>#NUM!</v>
      </c>
      <c r="L2084" s="14" t="str">
        <f>IFERROR(VLOOKUP($K$4:$K$772,TABLAREF!$A$1:$C$4,3,1),"SIN DATO")</f>
        <v>SIN DATO</v>
      </c>
    </row>
    <row r="2085" spans="1:12" x14ac:dyDescent="0.25">
      <c r="A2085" t="s">
        <v>3610</v>
      </c>
      <c r="B2085">
        <v>69</v>
      </c>
      <c r="C2085">
        <v>1</v>
      </c>
      <c r="D2085">
        <v>0</v>
      </c>
      <c r="E2085">
        <v>0</v>
      </c>
      <c r="F2085">
        <v>0</v>
      </c>
      <c r="G2085">
        <v>120</v>
      </c>
      <c r="H2085">
        <v>245</v>
      </c>
      <c r="I2085">
        <v>49</v>
      </c>
      <c r="J2085" s="19">
        <f t="shared" si="65"/>
        <v>17.615229006333287</v>
      </c>
      <c r="K2085" s="19">
        <f t="shared" si="66"/>
        <v>18</v>
      </c>
      <c r="L2085" s="14" t="str">
        <f>IFERROR(VLOOKUP($K$4:$K$772,TABLAREF!$A$1:$C$4,3,1),"SIN DATO")</f>
        <v>SIN DATO</v>
      </c>
    </row>
    <row r="2086" spans="1:12" x14ac:dyDescent="0.25">
      <c r="A2086" t="s">
        <v>3611</v>
      </c>
      <c r="B2086">
        <v>48</v>
      </c>
      <c r="C2086">
        <v>2</v>
      </c>
      <c r="D2086">
        <v>0</v>
      </c>
      <c r="E2086">
        <v>0</v>
      </c>
      <c r="F2086">
        <v>1</v>
      </c>
      <c r="G2086">
        <v>110</v>
      </c>
      <c r="J2086" s="19" t="e">
        <f t="shared" si="65"/>
        <v>#DIV/0!</v>
      </c>
      <c r="K2086" s="19" t="e">
        <f t="shared" si="66"/>
        <v>#DIV/0!</v>
      </c>
      <c r="L2086" s="14" t="str">
        <f>IFERROR(VLOOKUP($K$4:$K$772,TABLAREF!$A$1:$C$4,3,1),"SIN DATO")</f>
        <v>SIN DATO</v>
      </c>
    </row>
    <row r="2087" spans="1:12" x14ac:dyDescent="0.25">
      <c r="A2087" t="s">
        <v>3551</v>
      </c>
      <c r="B2087">
        <v>55</v>
      </c>
      <c r="C2087">
        <v>1</v>
      </c>
      <c r="D2087">
        <v>0</v>
      </c>
      <c r="E2087">
        <v>0</v>
      </c>
      <c r="F2087">
        <v>0</v>
      </c>
      <c r="G2087">
        <v>120</v>
      </c>
      <c r="J2087" s="19" t="e">
        <f t="shared" si="65"/>
        <v>#DIV/0!</v>
      </c>
      <c r="K2087" s="19" t="e">
        <f t="shared" si="66"/>
        <v>#DIV/0!</v>
      </c>
      <c r="L2087" s="14" t="str">
        <f>IFERROR(VLOOKUP($K$4:$K$772,TABLAREF!$A$1:$C$4,3,1),"SIN DATO")</f>
        <v>SIN DATO</v>
      </c>
    </row>
    <row r="2088" spans="1:12" x14ac:dyDescent="0.25">
      <c r="A2088" t="s">
        <v>3612</v>
      </c>
      <c r="B2088">
        <v>54</v>
      </c>
      <c r="C2088">
        <v>2</v>
      </c>
      <c r="D2088">
        <v>0</v>
      </c>
      <c r="E2088">
        <v>0</v>
      </c>
      <c r="F2088">
        <v>1</v>
      </c>
      <c r="G2088">
        <v>120</v>
      </c>
      <c r="H2088">
        <v>176</v>
      </c>
      <c r="I2088">
        <v>44</v>
      </c>
      <c r="J2088" s="19">
        <f t="shared" si="65"/>
        <v>25.881579352763573</v>
      </c>
      <c r="K2088" s="19">
        <f t="shared" si="66"/>
        <v>26</v>
      </c>
      <c r="L2088" s="14" t="str">
        <f>IFERROR(VLOOKUP($K$4:$K$772,TABLAREF!$A$1:$C$4,3,1),"SIN DATO")</f>
        <v>SIN DATO</v>
      </c>
    </row>
    <row r="2089" spans="1:12" x14ac:dyDescent="0.25">
      <c r="A2089" t="s">
        <v>3613</v>
      </c>
      <c r="B2089">
        <v>53</v>
      </c>
      <c r="C2089">
        <v>2</v>
      </c>
      <c r="D2089">
        <v>0</v>
      </c>
      <c r="E2089">
        <v>0</v>
      </c>
      <c r="F2089">
        <v>0</v>
      </c>
      <c r="G2089">
        <v>120</v>
      </c>
      <c r="J2089" s="19" t="e">
        <f t="shared" si="65"/>
        <v>#DIV/0!</v>
      </c>
      <c r="K2089" s="19" t="e">
        <f t="shared" si="66"/>
        <v>#DIV/0!</v>
      </c>
      <c r="L2089" s="14" t="str">
        <f>IFERROR(VLOOKUP($K$4:$K$772,TABLAREF!$A$1:$C$4,3,1),"SIN DATO")</f>
        <v>SIN DATO</v>
      </c>
    </row>
    <row r="2090" spans="1:12" x14ac:dyDescent="0.25">
      <c r="A2090" t="s">
        <v>3592</v>
      </c>
      <c r="B2090">
        <v>64</v>
      </c>
      <c r="C2090">
        <v>2</v>
      </c>
      <c r="D2090">
        <v>0</v>
      </c>
      <c r="E2090">
        <v>0</v>
      </c>
      <c r="F2090">
        <v>1</v>
      </c>
      <c r="G2090">
        <v>120</v>
      </c>
      <c r="J2090" s="19" t="e">
        <f t="shared" si="65"/>
        <v>#DIV/0!</v>
      </c>
      <c r="K2090" s="19" t="e">
        <f t="shared" si="66"/>
        <v>#DIV/0!</v>
      </c>
      <c r="L2090" s="14" t="str">
        <f>IFERROR(VLOOKUP($K$4:$K$772,TABLAREF!$A$1:$C$4,3,1),"SIN DATO")</f>
        <v>SIN DATO</v>
      </c>
    </row>
    <row r="2091" spans="1:12" x14ac:dyDescent="0.25">
      <c r="A2091" t="s">
        <v>3614</v>
      </c>
      <c r="B2091">
        <v>70</v>
      </c>
      <c r="C2091">
        <v>2</v>
      </c>
      <c r="D2091">
        <v>0</v>
      </c>
      <c r="E2091">
        <v>0</v>
      </c>
      <c r="F2091">
        <v>0</v>
      </c>
      <c r="G2091">
        <v>110</v>
      </c>
      <c r="H2091">
        <v>157</v>
      </c>
      <c r="I2091">
        <v>41</v>
      </c>
      <c r="J2091" s="19">
        <f t="shared" si="65"/>
        <v>22.669193199639004</v>
      </c>
      <c r="K2091" s="19">
        <f t="shared" si="66"/>
        <v>23</v>
      </c>
      <c r="L2091" s="14" t="str">
        <f>IFERROR(VLOOKUP($K$4:$K$772,TABLAREF!$A$1:$C$4,3,1),"SIN DATO")</f>
        <v>SIN DATO</v>
      </c>
    </row>
    <row r="2092" spans="1:12" x14ac:dyDescent="0.25">
      <c r="A2092" t="s">
        <v>3615</v>
      </c>
      <c r="B2092">
        <v>52</v>
      </c>
      <c r="C2092">
        <v>2</v>
      </c>
      <c r="D2092">
        <v>0</v>
      </c>
      <c r="E2092">
        <v>0</v>
      </c>
      <c r="F2092">
        <v>0</v>
      </c>
      <c r="G2092">
        <v>120</v>
      </c>
      <c r="H2092">
        <v>221</v>
      </c>
      <c r="I2092">
        <v>36</v>
      </c>
      <c r="J2092" s="19">
        <f t="shared" si="65"/>
        <v>16.345283934641021</v>
      </c>
      <c r="K2092" s="19">
        <f t="shared" si="66"/>
        <v>16</v>
      </c>
      <c r="L2092" s="14" t="str">
        <f>IFERROR(VLOOKUP($K$4:$K$772,TABLAREF!$A$1:$C$4,3,1),"SIN DATO")</f>
        <v>SIN DATO</v>
      </c>
    </row>
    <row r="2093" spans="1:12" x14ac:dyDescent="0.25">
      <c r="A2093" t="s">
        <v>3616</v>
      </c>
      <c r="B2093">
        <v>58</v>
      </c>
      <c r="C2093">
        <v>2</v>
      </c>
      <c r="D2093">
        <v>0</v>
      </c>
      <c r="E2093">
        <v>0</v>
      </c>
      <c r="F2093">
        <v>1</v>
      </c>
      <c r="G2093">
        <v>120</v>
      </c>
      <c r="H2093">
        <v>188</v>
      </c>
      <c r="I2093">
        <v>63</v>
      </c>
      <c r="J2093" s="19">
        <f t="shared" si="65"/>
        <v>23.682961147902915</v>
      </c>
      <c r="K2093" s="19">
        <f t="shared" si="66"/>
        <v>24</v>
      </c>
      <c r="L2093" s="14" t="str">
        <f>IFERROR(VLOOKUP($K$4:$K$772,TABLAREF!$A$1:$C$4,3,1),"SIN DATO")</f>
        <v>SIN DATO</v>
      </c>
    </row>
    <row r="2094" spans="1:12" x14ac:dyDescent="0.25">
      <c r="A2094" t="s">
        <v>3617</v>
      </c>
      <c r="B2094">
        <v>45</v>
      </c>
      <c r="C2094">
        <v>2</v>
      </c>
      <c r="D2094">
        <v>0</v>
      </c>
      <c r="E2094">
        <v>0</v>
      </c>
      <c r="F2094">
        <v>1</v>
      </c>
      <c r="G2094">
        <v>110</v>
      </c>
      <c r="J2094" s="19" t="e">
        <f t="shared" si="65"/>
        <v>#DIV/0!</v>
      </c>
      <c r="K2094" s="19" t="e">
        <f t="shared" si="66"/>
        <v>#DIV/0!</v>
      </c>
      <c r="L2094" s="14" t="str">
        <f>IFERROR(VLOOKUP($K$4:$K$772,TABLAREF!$A$1:$C$4,3,1),"SIN DATO")</f>
        <v>SIN DATO</v>
      </c>
    </row>
    <row r="2095" spans="1:12" x14ac:dyDescent="0.25">
      <c r="A2095" t="s">
        <v>3618</v>
      </c>
      <c r="B2095">
        <v>61</v>
      </c>
      <c r="C2095">
        <v>2</v>
      </c>
      <c r="D2095">
        <v>0</v>
      </c>
      <c r="E2095">
        <v>0</v>
      </c>
      <c r="F2095">
        <v>1</v>
      </c>
      <c r="G2095">
        <v>120</v>
      </c>
      <c r="H2095">
        <v>289</v>
      </c>
      <c r="I2095">
        <v>43</v>
      </c>
      <c r="J2095" s="19">
        <f t="shared" si="65"/>
        <v>46.498915794466591</v>
      </c>
      <c r="K2095" s="19">
        <f t="shared" si="66"/>
        <v>46</v>
      </c>
      <c r="L2095" s="14" t="str">
        <f>IFERROR(VLOOKUP($K$4:$K$772,TABLAREF!$A$1:$C$4,3,1),"SIN DATO")</f>
        <v>SIN DATO</v>
      </c>
    </row>
    <row r="2096" spans="1:12" x14ac:dyDescent="0.25">
      <c r="A2096" t="s">
        <v>3619</v>
      </c>
      <c r="B2096">
        <v>59</v>
      </c>
      <c r="C2096">
        <v>1</v>
      </c>
      <c r="D2096">
        <v>0</v>
      </c>
      <c r="E2096">
        <v>0</v>
      </c>
      <c r="F2096">
        <v>0</v>
      </c>
      <c r="G2096">
        <v>110</v>
      </c>
      <c r="H2096">
        <v>233</v>
      </c>
      <c r="I2096">
        <v>61</v>
      </c>
      <c r="J2096" s="19">
        <f t="shared" si="65"/>
        <v>7.5236320185295913</v>
      </c>
      <c r="K2096" s="19">
        <f t="shared" si="66"/>
        <v>8</v>
      </c>
      <c r="L2096" s="14" t="str">
        <f>IFERROR(VLOOKUP($K$4:$K$772,TABLAREF!$A$1:$C$4,3,1),"SIN DATO")</f>
        <v>SIN DATO</v>
      </c>
    </row>
    <row r="2097" spans="1:12" x14ac:dyDescent="0.25">
      <c r="A2097" t="s">
        <v>3620</v>
      </c>
      <c r="B2097">
        <v>59</v>
      </c>
      <c r="C2097">
        <v>2</v>
      </c>
      <c r="D2097">
        <v>0</v>
      </c>
      <c r="E2097">
        <v>0</v>
      </c>
      <c r="F2097">
        <v>0</v>
      </c>
      <c r="G2097">
        <v>110</v>
      </c>
      <c r="H2097">
        <v>249</v>
      </c>
      <c r="I2097">
        <v>64</v>
      </c>
      <c r="J2097" s="19">
        <f t="shared" si="65"/>
        <v>12.538856719430047</v>
      </c>
      <c r="K2097" s="19">
        <f t="shared" si="66"/>
        <v>13</v>
      </c>
      <c r="L2097" s="14" t="str">
        <f>IFERROR(VLOOKUP($K$4:$K$772,TABLAREF!$A$1:$C$4,3,1),"SIN DATO")</f>
        <v>SIN DATO</v>
      </c>
    </row>
    <row r="2098" spans="1:12" x14ac:dyDescent="0.25">
      <c r="A2098" t="s">
        <v>3621</v>
      </c>
      <c r="B2098">
        <v>52</v>
      </c>
      <c r="C2098">
        <v>2</v>
      </c>
      <c r="D2098">
        <v>0</v>
      </c>
      <c r="E2098">
        <v>0</v>
      </c>
      <c r="F2098">
        <v>0</v>
      </c>
      <c r="G2098">
        <v>120</v>
      </c>
      <c r="H2098">
        <v>215</v>
      </c>
      <c r="I2098">
        <v>42</v>
      </c>
      <c r="J2098" s="19">
        <f t="shared" si="65"/>
        <v>13.347301578301195</v>
      </c>
      <c r="K2098" s="19">
        <f t="shared" si="66"/>
        <v>13</v>
      </c>
      <c r="L2098" s="14" t="str">
        <f>IFERROR(VLOOKUP($K$4:$K$772,TABLAREF!$A$1:$C$4,3,1),"SIN DATO")</f>
        <v>SIN DATO</v>
      </c>
    </row>
    <row r="2099" spans="1:12" x14ac:dyDescent="0.25">
      <c r="A2099" t="s">
        <v>3622</v>
      </c>
      <c r="B2099">
        <v>57</v>
      </c>
      <c r="C2099">
        <v>2</v>
      </c>
      <c r="D2099">
        <v>0</v>
      </c>
      <c r="E2099">
        <v>1</v>
      </c>
      <c r="F2099">
        <v>1</v>
      </c>
      <c r="G2099">
        <v>120</v>
      </c>
      <c r="H2099">
        <v>128</v>
      </c>
      <c r="I2099">
        <v>36</v>
      </c>
      <c r="J2099" s="19">
        <f t="shared" si="65"/>
        <v>25.688364320811928</v>
      </c>
      <c r="K2099" s="19">
        <f t="shared" si="66"/>
        <v>26</v>
      </c>
      <c r="L2099" s="14" t="str">
        <f>IFERROR(VLOOKUP($K$4:$K$772,TABLAREF!$A$1:$C$4,3,1),"SIN DATO")</f>
        <v>SIN DATO</v>
      </c>
    </row>
    <row r="2100" spans="1:12" x14ac:dyDescent="0.25">
      <c r="A2100" t="s">
        <v>3623</v>
      </c>
      <c r="B2100">
        <v>47</v>
      </c>
      <c r="C2100">
        <v>1</v>
      </c>
      <c r="D2100">
        <v>0</v>
      </c>
      <c r="E2100">
        <v>0</v>
      </c>
      <c r="F2100">
        <v>0</v>
      </c>
      <c r="H2100">
        <v>262</v>
      </c>
      <c r="I2100">
        <v>51</v>
      </c>
      <c r="J2100" s="19" t="e">
        <f t="shared" si="65"/>
        <v>#NUM!</v>
      </c>
      <c r="K2100" s="19" t="e">
        <f t="shared" si="66"/>
        <v>#NUM!</v>
      </c>
      <c r="L2100" s="14" t="str">
        <f>IFERROR(VLOOKUP($K$4:$K$772,TABLAREF!$A$1:$C$4,3,1),"SIN DATO")</f>
        <v>SIN DATO</v>
      </c>
    </row>
    <row r="2101" spans="1:12" x14ac:dyDescent="0.25">
      <c r="A2101" t="s">
        <v>3624</v>
      </c>
      <c r="B2101">
        <v>51</v>
      </c>
      <c r="C2101">
        <v>2</v>
      </c>
      <c r="D2101">
        <v>0</v>
      </c>
      <c r="E2101">
        <v>0</v>
      </c>
      <c r="F2101">
        <v>0</v>
      </c>
      <c r="G2101">
        <v>120</v>
      </c>
      <c r="H2101">
        <v>203</v>
      </c>
      <c r="I2101">
        <v>45</v>
      </c>
      <c r="J2101" s="19">
        <f t="shared" si="65"/>
        <v>10.87748180761009</v>
      </c>
      <c r="K2101" s="19">
        <f t="shared" si="66"/>
        <v>11</v>
      </c>
      <c r="L2101" s="14" t="str">
        <f>IFERROR(VLOOKUP($K$4:$K$772,TABLAREF!$A$1:$C$4,3,1),"SIN DATO")</f>
        <v>SIN DATO</v>
      </c>
    </row>
    <row r="2102" spans="1:12" x14ac:dyDescent="0.25">
      <c r="A2102" t="s">
        <v>3625</v>
      </c>
      <c r="B2102">
        <v>54</v>
      </c>
      <c r="C2102">
        <v>2</v>
      </c>
      <c r="D2102">
        <v>0</v>
      </c>
      <c r="E2102">
        <v>0</v>
      </c>
      <c r="F2102">
        <v>0</v>
      </c>
      <c r="G2102">
        <v>120</v>
      </c>
      <c r="H2102">
        <v>270</v>
      </c>
      <c r="I2102">
        <v>49</v>
      </c>
      <c r="J2102" s="19">
        <f t="shared" si="65"/>
        <v>16.039613876709058</v>
      </c>
      <c r="K2102" s="19">
        <f t="shared" si="66"/>
        <v>16</v>
      </c>
      <c r="L2102" s="14" t="str">
        <f>IFERROR(VLOOKUP($K$4:$K$772,TABLAREF!$A$1:$C$4,3,1),"SIN DATO")</f>
        <v>SIN DATO</v>
      </c>
    </row>
    <row r="2103" spans="1:12" x14ac:dyDescent="0.25">
      <c r="A2103" t="s">
        <v>3626</v>
      </c>
      <c r="B2103">
        <v>54</v>
      </c>
      <c r="C2103">
        <v>1</v>
      </c>
      <c r="D2103">
        <v>0</v>
      </c>
      <c r="E2103">
        <v>0</v>
      </c>
      <c r="F2103">
        <v>0</v>
      </c>
      <c r="H2103">
        <v>160</v>
      </c>
      <c r="I2103">
        <v>50</v>
      </c>
      <c r="J2103" s="19" t="e">
        <f t="shared" si="65"/>
        <v>#NUM!</v>
      </c>
      <c r="K2103" s="19" t="e">
        <f t="shared" si="66"/>
        <v>#NUM!</v>
      </c>
      <c r="L2103" s="14" t="str">
        <f>IFERROR(VLOOKUP($K$4:$K$772,TABLAREF!$A$1:$C$4,3,1),"SIN DATO")</f>
        <v>SIN DATO</v>
      </c>
    </row>
    <row r="2104" spans="1:12" x14ac:dyDescent="0.25">
      <c r="A2104" t="s">
        <v>3627</v>
      </c>
      <c r="B2104">
        <v>55</v>
      </c>
      <c r="C2104">
        <v>2</v>
      </c>
      <c r="D2104">
        <v>0</v>
      </c>
      <c r="E2104">
        <v>0</v>
      </c>
      <c r="F2104">
        <v>0</v>
      </c>
      <c r="G2104">
        <v>120</v>
      </c>
      <c r="J2104" s="19" t="e">
        <f t="shared" si="65"/>
        <v>#DIV/0!</v>
      </c>
      <c r="K2104" s="19" t="e">
        <f t="shared" si="66"/>
        <v>#DIV/0!</v>
      </c>
      <c r="L2104" s="14" t="str">
        <f>IFERROR(VLOOKUP($K$4:$K$772,TABLAREF!$A$1:$C$4,3,1),"SIN DATO")</f>
        <v>SIN DATO</v>
      </c>
    </row>
    <row r="2105" spans="1:12" x14ac:dyDescent="0.25">
      <c r="A2105" t="s">
        <v>3628</v>
      </c>
      <c r="B2105">
        <v>57</v>
      </c>
      <c r="C2105">
        <v>2</v>
      </c>
      <c r="D2105">
        <v>0</v>
      </c>
      <c r="E2105">
        <v>0</v>
      </c>
      <c r="F2105">
        <v>1</v>
      </c>
      <c r="G2105">
        <v>110</v>
      </c>
      <c r="H2105">
        <v>290</v>
      </c>
      <c r="I2105">
        <v>59</v>
      </c>
      <c r="J2105" s="19">
        <f t="shared" si="65"/>
        <v>31.322559613045385</v>
      </c>
      <c r="K2105" s="19">
        <f t="shared" si="66"/>
        <v>31</v>
      </c>
      <c r="L2105" s="14" t="str">
        <f>IFERROR(VLOOKUP($K$4:$K$772,TABLAREF!$A$1:$C$4,3,1),"SIN DATO")</f>
        <v>SIN DATO</v>
      </c>
    </row>
    <row r="2106" spans="1:12" x14ac:dyDescent="0.25">
      <c r="A2106" t="s">
        <v>3629</v>
      </c>
      <c r="B2106">
        <v>58</v>
      </c>
      <c r="C2106">
        <v>2</v>
      </c>
      <c r="D2106">
        <v>0</v>
      </c>
      <c r="E2106">
        <v>0</v>
      </c>
      <c r="F2106">
        <v>0</v>
      </c>
      <c r="G2106">
        <v>120</v>
      </c>
      <c r="H2106">
        <v>261</v>
      </c>
      <c r="I2106">
        <v>55</v>
      </c>
      <c r="J2106" s="19">
        <f t="shared" si="65"/>
        <v>16.777156355395618</v>
      </c>
      <c r="K2106" s="19">
        <f t="shared" si="66"/>
        <v>17</v>
      </c>
      <c r="L2106" s="14" t="str">
        <f>IFERROR(VLOOKUP($K$4:$K$772,TABLAREF!$A$1:$C$4,3,1),"SIN DATO")</f>
        <v>SIN DATO</v>
      </c>
    </row>
    <row r="2107" spans="1:12" x14ac:dyDescent="0.25">
      <c r="A2107" t="s">
        <v>3630</v>
      </c>
      <c r="B2107">
        <v>54</v>
      </c>
      <c r="C2107">
        <v>2</v>
      </c>
      <c r="D2107">
        <v>0</v>
      </c>
      <c r="E2107">
        <v>0</v>
      </c>
      <c r="F2107">
        <v>0</v>
      </c>
      <c r="G2107">
        <v>110</v>
      </c>
      <c r="H2107">
        <v>243</v>
      </c>
      <c r="I2107">
        <v>42</v>
      </c>
      <c r="J2107" s="19">
        <f t="shared" si="65"/>
        <v>14.992128474265009</v>
      </c>
      <c r="K2107" s="19">
        <f t="shared" si="66"/>
        <v>15</v>
      </c>
      <c r="L2107" s="14" t="str">
        <f>IFERROR(VLOOKUP($K$4:$K$772,TABLAREF!$A$1:$C$4,3,1),"SIN DATO")</f>
        <v>SIN DATO</v>
      </c>
    </row>
    <row r="2108" spans="1:12" x14ac:dyDescent="0.25">
      <c r="A2108" t="s">
        <v>3631</v>
      </c>
      <c r="B2108">
        <v>54</v>
      </c>
      <c r="C2108">
        <v>2</v>
      </c>
      <c r="D2108">
        <v>0</v>
      </c>
      <c r="E2108">
        <v>0</v>
      </c>
      <c r="F2108">
        <v>0</v>
      </c>
      <c r="G2108">
        <v>110</v>
      </c>
      <c r="J2108" s="19" t="e">
        <f t="shared" si="65"/>
        <v>#DIV/0!</v>
      </c>
      <c r="K2108" s="19" t="e">
        <f t="shared" si="66"/>
        <v>#DIV/0!</v>
      </c>
      <c r="L2108" s="14" t="str">
        <f>IFERROR(VLOOKUP($K$4:$K$772,TABLAREF!$A$1:$C$4,3,1),"SIN DATO")</f>
        <v>SIN DATO</v>
      </c>
    </row>
    <row r="2109" spans="1:12" x14ac:dyDescent="0.25">
      <c r="A2109" t="s">
        <v>3632</v>
      </c>
      <c r="B2109">
        <v>75</v>
      </c>
      <c r="C2109">
        <v>1</v>
      </c>
      <c r="D2109">
        <v>0</v>
      </c>
      <c r="E2109">
        <v>0</v>
      </c>
      <c r="F2109">
        <v>1</v>
      </c>
      <c r="G2109">
        <v>130</v>
      </c>
      <c r="J2109" s="19" t="e">
        <f t="shared" si="65"/>
        <v>#DIV/0!</v>
      </c>
      <c r="K2109" s="19" t="e">
        <f t="shared" si="66"/>
        <v>#DIV/0!</v>
      </c>
      <c r="L2109" s="14" t="str">
        <f>IFERROR(VLOOKUP($K$4:$K$772,TABLAREF!$A$1:$C$4,3,1),"SIN DATO")</f>
        <v>SIN DATO</v>
      </c>
    </row>
    <row r="2110" spans="1:12" x14ac:dyDescent="0.25">
      <c r="A2110" t="s">
        <v>3633</v>
      </c>
      <c r="B2110">
        <v>55</v>
      </c>
      <c r="C2110">
        <v>2</v>
      </c>
      <c r="D2110">
        <v>0</v>
      </c>
      <c r="E2110">
        <v>0</v>
      </c>
      <c r="F2110">
        <v>0</v>
      </c>
      <c r="G2110">
        <v>120</v>
      </c>
      <c r="H2110">
        <v>156</v>
      </c>
      <c r="I2110">
        <v>51</v>
      </c>
      <c r="J2110" s="19">
        <f t="shared" si="65"/>
        <v>8.3038126077573544</v>
      </c>
      <c r="K2110" s="19">
        <f t="shared" si="66"/>
        <v>8</v>
      </c>
      <c r="L2110" s="14" t="str">
        <f>IFERROR(VLOOKUP($K$4:$K$772,TABLAREF!$A$1:$C$4,3,1),"SIN DATO")</f>
        <v>SIN DATO</v>
      </c>
    </row>
    <row r="2111" spans="1:12" x14ac:dyDescent="0.25">
      <c r="A2111" t="s">
        <v>3634</v>
      </c>
      <c r="B2111">
        <v>44</v>
      </c>
      <c r="C2111">
        <v>2</v>
      </c>
      <c r="D2111">
        <v>0</v>
      </c>
      <c r="E2111">
        <v>0</v>
      </c>
      <c r="F2111">
        <v>0</v>
      </c>
      <c r="J2111" s="19" t="e">
        <f t="shared" si="65"/>
        <v>#NUM!</v>
      </c>
      <c r="K2111" s="19" t="e">
        <f t="shared" si="66"/>
        <v>#NUM!</v>
      </c>
      <c r="L2111" s="14" t="str">
        <f>IFERROR(VLOOKUP($K$4:$K$772,TABLAREF!$A$1:$C$4,3,1),"SIN DATO")</f>
        <v>SIN DATO</v>
      </c>
    </row>
    <row r="2112" spans="1:12" x14ac:dyDescent="0.25">
      <c r="A2112" t="s">
        <v>3635</v>
      </c>
      <c r="B2112">
        <v>46</v>
      </c>
      <c r="C2112">
        <v>2</v>
      </c>
      <c r="D2112">
        <v>0</v>
      </c>
      <c r="E2112">
        <v>0</v>
      </c>
      <c r="F2112">
        <v>0</v>
      </c>
      <c r="G2112">
        <v>110</v>
      </c>
      <c r="H2112">
        <v>201</v>
      </c>
      <c r="I2112">
        <v>69</v>
      </c>
      <c r="J2112" s="19">
        <f t="shared" si="65"/>
        <v>3.6897593218478963</v>
      </c>
      <c r="K2112" s="19">
        <f t="shared" si="66"/>
        <v>4</v>
      </c>
      <c r="L2112" s="14" t="str">
        <f>IFERROR(VLOOKUP($K$4:$K$772,TABLAREF!$A$1:$C$4,3,1),"SIN DATO")</f>
        <v>SIN DATO</v>
      </c>
    </row>
    <row r="2113" spans="1:12" x14ac:dyDescent="0.25">
      <c r="A2113" t="s">
        <v>3636</v>
      </c>
      <c r="B2113">
        <v>60</v>
      </c>
      <c r="C2113">
        <v>1</v>
      </c>
      <c r="D2113">
        <v>0</v>
      </c>
      <c r="E2113">
        <v>1</v>
      </c>
      <c r="F2113">
        <v>0</v>
      </c>
      <c r="G2113">
        <v>120</v>
      </c>
      <c r="H2113">
        <v>163</v>
      </c>
      <c r="I2113">
        <v>53</v>
      </c>
      <c r="J2113" s="19">
        <f t="shared" si="65"/>
        <v>9.502259411728831</v>
      </c>
      <c r="K2113" s="19">
        <f t="shared" si="66"/>
        <v>10</v>
      </c>
      <c r="L2113" s="14" t="str">
        <f>IFERROR(VLOOKUP($K$4:$K$772,TABLAREF!$A$1:$C$4,3,1),"SIN DATO")</f>
        <v>SIN DATO</v>
      </c>
    </row>
    <row r="2114" spans="1:12" x14ac:dyDescent="0.25">
      <c r="A2114" t="s">
        <v>3637</v>
      </c>
      <c r="B2114">
        <v>60</v>
      </c>
      <c r="C2114">
        <v>2</v>
      </c>
      <c r="D2114">
        <v>0</v>
      </c>
      <c r="E2114">
        <v>0</v>
      </c>
      <c r="F2114">
        <v>0</v>
      </c>
      <c r="G2114">
        <v>120</v>
      </c>
      <c r="J2114" s="19" t="e">
        <f t="shared" si="65"/>
        <v>#DIV/0!</v>
      </c>
      <c r="K2114" s="19" t="e">
        <f t="shared" si="66"/>
        <v>#DIV/0!</v>
      </c>
      <c r="L2114" s="14" t="str">
        <f>IFERROR(VLOOKUP($K$4:$K$772,TABLAREF!$A$1:$C$4,3,1),"SIN DATO")</f>
        <v>SIN DATO</v>
      </c>
    </row>
    <row r="2115" spans="1:12" x14ac:dyDescent="0.25">
      <c r="A2115" t="s">
        <v>3638</v>
      </c>
      <c r="B2115">
        <v>49</v>
      </c>
      <c r="C2115">
        <v>2</v>
      </c>
      <c r="D2115">
        <v>0</v>
      </c>
      <c r="E2115">
        <v>0</v>
      </c>
      <c r="F2115">
        <v>1</v>
      </c>
      <c r="G2115">
        <v>120</v>
      </c>
      <c r="H2115">
        <v>189</v>
      </c>
      <c r="I2115">
        <v>46</v>
      </c>
      <c r="J2115" s="19">
        <f t="shared" si="65"/>
        <v>21.812960870545915</v>
      </c>
      <c r="K2115" s="19">
        <f t="shared" si="66"/>
        <v>22</v>
      </c>
      <c r="L2115" s="14" t="str">
        <f>IFERROR(VLOOKUP($K$4:$K$772,TABLAREF!$A$1:$C$4,3,1),"SIN DATO")</f>
        <v>SIN DATO</v>
      </c>
    </row>
    <row r="2116" spans="1:12" x14ac:dyDescent="0.25">
      <c r="A2116" t="s">
        <v>3639</v>
      </c>
      <c r="B2116">
        <v>55</v>
      </c>
      <c r="C2116">
        <v>2</v>
      </c>
      <c r="D2116">
        <v>0</v>
      </c>
      <c r="E2116">
        <v>0</v>
      </c>
      <c r="F2116">
        <v>1</v>
      </c>
      <c r="G2116">
        <v>120</v>
      </c>
      <c r="H2116">
        <v>192</v>
      </c>
      <c r="I2116">
        <v>64</v>
      </c>
      <c r="J2116" s="19">
        <f t="shared" si="65"/>
        <v>20.807518814442915</v>
      </c>
      <c r="K2116" s="19">
        <f t="shared" si="66"/>
        <v>21</v>
      </c>
      <c r="L2116" s="14" t="str">
        <f>IFERROR(VLOOKUP($K$4:$K$772,TABLAREF!$A$1:$C$4,3,1),"SIN DATO")</f>
        <v>SIN DATO</v>
      </c>
    </row>
    <row r="2117" spans="1:12" x14ac:dyDescent="0.25">
      <c r="A2117" t="s">
        <v>3640</v>
      </c>
      <c r="B2117">
        <v>77</v>
      </c>
      <c r="C2117">
        <v>2</v>
      </c>
      <c r="D2117">
        <v>0</v>
      </c>
      <c r="E2117">
        <v>0</v>
      </c>
      <c r="F2117">
        <v>0</v>
      </c>
      <c r="G2117">
        <v>120</v>
      </c>
      <c r="H2117">
        <v>160</v>
      </c>
      <c r="I2117">
        <v>64</v>
      </c>
      <c r="J2117" s="19">
        <f t="shared" ref="J2117:J2180" si="67">100*(1-EXP(-EXP((LN(10)-(15.5305+(28.4441*(1-C2117))+(-1.4792*LN(B2117))+(0*LN(B2117)*LN(B2117))+(-14.4588*LN(B2117)*(1-C2117))+(1.8515*LN(B2117)*LN(B2117)*(1-C2117))+(-0.9119*LN(G2117))+(-0.2767*D2117)+(-0.7181*LN((H2117* 0.02586)/ (I2117* 0.02586)))+(-0.1759*E2117)+(-0.1999*E2117*(1-C2117))+(-0.5865*F2117)+(0*F2117*C2117)))/(EXP(0.9145)*EXP(-0.2784*(15.5305+(28.4441*(1-C2117))+(-1.4792*LN(B2117))+(0*LN(B2117)*LN(B2117))+(-14.4588*LN(B2117)*(1-C2117))+(1.8515*LN(B2117)*LN(B2117)*(1-C2117))+(-0.9119*LN(G2117))+(-0.2767*D2117)+(-0.7181*LN((H2117* 0.02586)/ (I2117* 0.02586)))+(-0.1759*E2117)+(-0.1999*E2117*(1-C2117))+(-0.5865*F2117)+(0*F2117*C2117)))))))</f>
        <v>24.209095616688238</v>
      </c>
      <c r="K2117" s="19">
        <f t="shared" ref="K2117:K2180" si="68">ROUND(J2117,0)</f>
        <v>24</v>
      </c>
      <c r="L2117" s="14" t="str">
        <f>IFERROR(VLOOKUP($K$4:$K$772,TABLAREF!$A$1:$C$4,3,1),"SIN DATO")</f>
        <v>SIN DATO</v>
      </c>
    </row>
    <row r="2118" spans="1:12" x14ac:dyDescent="0.25">
      <c r="A2118" t="s">
        <v>3641</v>
      </c>
      <c r="B2118">
        <v>45</v>
      </c>
      <c r="C2118">
        <v>2</v>
      </c>
      <c r="D2118">
        <v>0</v>
      </c>
      <c r="E2118">
        <v>0</v>
      </c>
      <c r="F2118">
        <v>0</v>
      </c>
      <c r="G2118">
        <v>120</v>
      </c>
      <c r="H2118">
        <v>228</v>
      </c>
      <c r="I2118">
        <v>55</v>
      </c>
      <c r="J2118" s="19">
        <f t="shared" si="67"/>
        <v>7.1126160995714454</v>
      </c>
      <c r="K2118" s="19">
        <f t="shared" si="68"/>
        <v>7</v>
      </c>
      <c r="L2118" s="14" t="str">
        <f>IFERROR(VLOOKUP($K$4:$K$772,TABLAREF!$A$1:$C$4,3,1),"SIN DATO")</f>
        <v>SIN DATO</v>
      </c>
    </row>
    <row r="2119" spans="1:12" x14ac:dyDescent="0.25">
      <c r="A2119" t="s">
        <v>3642</v>
      </c>
      <c r="B2119">
        <v>61</v>
      </c>
      <c r="C2119">
        <v>2</v>
      </c>
      <c r="D2119">
        <v>0</v>
      </c>
      <c r="E2119">
        <v>1</v>
      </c>
      <c r="F2119">
        <v>0</v>
      </c>
      <c r="G2119">
        <v>120</v>
      </c>
      <c r="H2119">
        <v>186</v>
      </c>
      <c r="I2119">
        <v>46</v>
      </c>
      <c r="J2119" s="19">
        <f t="shared" si="67"/>
        <v>16.030871206364484</v>
      </c>
      <c r="K2119" s="19">
        <f t="shared" si="68"/>
        <v>16</v>
      </c>
      <c r="L2119" s="14" t="str">
        <f>IFERROR(VLOOKUP($K$4:$K$772,TABLAREF!$A$1:$C$4,3,1),"SIN DATO")</f>
        <v>SIN DATO</v>
      </c>
    </row>
    <row r="2120" spans="1:12" x14ac:dyDescent="0.25">
      <c r="A2120" t="s">
        <v>3643</v>
      </c>
      <c r="B2120">
        <v>54</v>
      </c>
      <c r="C2120">
        <v>2</v>
      </c>
      <c r="D2120">
        <v>0</v>
      </c>
      <c r="E2120">
        <v>0</v>
      </c>
      <c r="F2120">
        <v>1</v>
      </c>
      <c r="G2120">
        <v>130</v>
      </c>
      <c r="J2120" s="19" t="e">
        <f t="shared" si="67"/>
        <v>#DIV/0!</v>
      </c>
      <c r="K2120" s="19" t="e">
        <f t="shared" si="68"/>
        <v>#DIV/0!</v>
      </c>
      <c r="L2120" s="14" t="str">
        <f>IFERROR(VLOOKUP($K$4:$K$772,TABLAREF!$A$1:$C$4,3,1),"SIN DATO")</f>
        <v>SIN DATO</v>
      </c>
    </row>
    <row r="2121" spans="1:12" x14ac:dyDescent="0.25">
      <c r="A2121" t="s">
        <v>3644</v>
      </c>
      <c r="B2121">
        <v>57</v>
      </c>
      <c r="C2121">
        <v>2</v>
      </c>
      <c r="D2121">
        <v>0</v>
      </c>
      <c r="E2121">
        <v>0</v>
      </c>
      <c r="F2121">
        <v>0</v>
      </c>
      <c r="G2121">
        <v>130</v>
      </c>
      <c r="H2121">
        <v>230</v>
      </c>
      <c r="I2121">
        <v>65</v>
      </c>
      <c r="J2121" s="19">
        <f t="shared" si="67"/>
        <v>12.816650137678664</v>
      </c>
      <c r="K2121" s="19">
        <f t="shared" si="68"/>
        <v>13</v>
      </c>
      <c r="L2121" s="14" t="str">
        <f>IFERROR(VLOOKUP($K$4:$K$772,TABLAREF!$A$1:$C$4,3,1),"SIN DATO")</f>
        <v>SIN DATO</v>
      </c>
    </row>
    <row r="2122" spans="1:12" x14ac:dyDescent="0.25">
      <c r="A2122" t="s">
        <v>3645</v>
      </c>
      <c r="B2122">
        <v>47</v>
      </c>
      <c r="C2122">
        <v>2</v>
      </c>
      <c r="D2122">
        <v>0</v>
      </c>
      <c r="E2122">
        <v>0</v>
      </c>
      <c r="F2122">
        <v>0</v>
      </c>
      <c r="G2122">
        <v>120</v>
      </c>
      <c r="H2122">
        <v>163</v>
      </c>
      <c r="I2122">
        <v>55</v>
      </c>
      <c r="J2122" s="19">
        <f t="shared" si="67"/>
        <v>4.8093612140606261</v>
      </c>
      <c r="K2122" s="19">
        <f t="shared" si="68"/>
        <v>5</v>
      </c>
      <c r="L2122" s="14" t="str">
        <f>IFERROR(VLOOKUP($K$4:$K$772,TABLAREF!$A$1:$C$4,3,1),"SIN DATO")</f>
        <v>SIN DATO</v>
      </c>
    </row>
    <row r="2123" spans="1:12" x14ac:dyDescent="0.25">
      <c r="A2123" t="s">
        <v>3646</v>
      </c>
      <c r="B2123">
        <v>49</v>
      </c>
      <c r="C2123">
        <v>2</v>
      </c>
      <c r="D2123">
        <v>0</v>
      </c>
      <c r="E2123">
        <v>0</v>
      </c>
      <c r="F2123">
        <v>1</v>
      </c>
      <c r="G2123">
        <v>110</v>
      </c>
      <c r="H2123">
        <v>290</v>
      </c>
      <c r="I2123">
        <v>48</v>
      </c>
      <c r="J2123" s="19">
        <f t="shared" si="67"/>
        <v>27.755941462888522</v>
      </c>
      <c r="K2123" s="19">
        <f t="shared" si="68"/>
        <v>28</v>
      </c>
      <c r="L2123" s="14" t="str">
        <f>IFERROR(VLOOKUP($K$4:$K$772,TABLAREF!$A$1:$C$4,3,1),"SIN DATO")</f>
        <v>SIN DATO</v>
      </c>
    </row>
    <row r="2124" spans="1:12" x14ac:dyDescent="0.25">
      <c r="A2124" t="s">
        <v>3647</v>
      </c>
      <c r="B2124">
        <v>59</v>
      </c>
      <c r="C2124">
        <v>2</v>
      </c>
      <c r="D2124">
        <v>0</v>
      </c>
      <c r="E2124">
        <v>0</v>
      </c>
      <c r="F2124">
        <v>1</v>
      </c>
      <c r="G2124">
        <v>120</v>
      </c>
      <c r="H2124">
        <v>183</v>
      </c>
      <c r="I2124">
        <v>64</v>
      </c>
      <c r="J2124" s="19">
        <f t="shared" si="67"/>
        <v>23.831770065804601</v>
      </c>
      <c r="K2124" s="19">
        <f t="shared" si="68"/>
        <v>24</v>
      </c>
      <c r="L2124" s="14" t="str">
        <f>IFERROR(VLOOKUP($K$4:$K$772,TABLAREF!$A$1:$C$4,3,1),"SIN DATO")</f>
        <v>SIN DATO</v>
      </c>
    </row>
    <row r="2125" spans="1:12" x14ac:dyDescent="0.25">
      <c r="A2125" t="s">
        <v>3648</v>
      </c>
      <c r="B2125">
        <v>76</v>
      </c>
      <c r="C2125">
        <v>2</v>
      </c>
      <c r="D2125">
        <v>0</v>
      </c>
      <c r="E2125">
        <v>1</v>
      </c>
      <c r="F2125">
        <v>1</v>
      </c>
      <c r="G2125">
        <v>120</v>
      </c>
      <c r="J2125" s="19" t="e">
        <f t="shared" si="67"/>
        <v>#DIV/0!</v>
      </c>
      <c r="K2125" s="19" t="e">
        <f t="shared" si="68"/>
        <v>#DIV/0!</v>
      </c>
      <c r="L2125" s="14" t="str">
        <f>IFERROR(VLOOKUP($K$4:$K$772,TABLAREF!$A$1:$C$4,3,1),"SIN DATO")</f>
        <v>SIN DATO</v>
      </c>
    </row>
    <row r="2126" spans="1:12" x14ac:dyDescent="0.25">
      <c r="A2126" t="s">
        <v>3649</v>
      </c>
      <c r="B2126">
        <v>55</v>
      </c>
      <c r="C2126">
        <v>2</v>
      </c>
      <c r="D2126">
        <v>0</v>
      </c>
      <c r="E2126">
        <v>1</v>
      </c>
      <c r="F2126">
        <v>0</v>
      </c>
      <c r="G2126">
        <v>120</v>
      </c>
      <c r="H2126">
        <v>226</v>
      </c>
      <c r="I2126">
        <v>42</v>
      </c>
      <c r="J2126" s="19">
        <f t="shared" si="67"/>
        <v>15.858229203810993</v>
      </c>
      <c r="K2126" s="19">
        <f t="shared" si="68"/>
        <v>16</v>
      </c>
      <c r="L2126" s="14" t="str">
        <f>IFERROR(VLOOKUP($K$4:$K$772,TABLAREF!$A$1:$C$4,3,1),"SIN DATO")</f>
        <v>SIN DATO</v>
      </c>
    </row>
    <row r="2127" spans="1:12" x14ac:dyDescent="0.25">
      <c r="A2127" t="s">
        <v>3650</v>
      </c>
      <c r="B2127">
        <v>62</v>
      </c>
      <c r="C2127">
        <v>1</v>
      </c>
      <c r="D2127">
        <v>0</v>
      </c>
      <c r="E2127">
        <v>0</v>
      </c>
      <c r="F2127">
        <v>0</v>
      </c>
      <c r="G2127">
        <v>110</v>
      </c>
      <c r="H2127">
        <v>243</v>
      </c>
      <c r="I2127">
        <v>61</v>
      </c>
      <c r="J2127" s="19">
        <f t="shared" si="67"/>
        <v>9.1463229204634224</v>
      </c>
      <c r="K2127" s="19">
        <f t="shared" si="68"/>
        <v>9</v>
      </c>
      <c r="L2127" s="14" t="str">
        <f>IFERROR(VLOOKUP($K$4:$K$772,TABLAREF!$A$1:$C$4,3,1),"SIN DATO")</f>
        <v>SIN DATO</v>
      </c>
    </row>
    <row r="2128" spans="1:12" x14ac:dyDescent="0.25">
      <c r="A2128" t="s">
        <v>3651</v>
      </c>
      <c r="B2128">
        <v>51</v>
      </c>
      <c r="C2128">
        <v>1</v>
      </c>
      <c r="D2128">
        <v>0</v>
      </c>
      <c r="E2128">
        <v>0</v>
      </c>
      <c r="F2128">
        <v>0</v>
      </c>
      <c r="G2128">
        <v>110</v>
      </c>
      <c r="J2128" s="19" t="e">
        <f t="shared" si="67"/>
        <v>#DIV/0!</v>
      </c>
      <c r="K2128" s="19" t="e">
        <f t="shared" si="68"/>
        <v>#DIV/0!</v>
      </c>
      <c r="L2128" s="14" t="str">
        <f>IFERROR(VLOOKUP($K$4:$K$772,TABLAREF!$A$1:$C$4,3,1),"SIN DATO")</f>
        <v>SIN DATO</v>
      </c>
    </row>
    <row r="2129" spans="1:12" x14ac:dyDescent="0.25">
      <c r="A2129" t="s">
        <v>3652</v>
      </c>
      <c r="B2129">
        <v>60</v>
      </c>
      <c r="C2129">
        <v>2</v>
      </c>
      <c r="D2129">
        <v>0</v>
      </c>
      <c r="E2129">
        <v>0</v>
      </c>
      <c r="F2129">
        <v>0</v>
      </c>
      <c r="G2129">
        <v>110</v>
      </c>
      <c r="J2129" s="19" t="e">
        <f t="shared" si="67"/>
        <v>#DIV/0!</v>
      </c>
      <c r="K2129" s="19" t="e">
        <f t="shared" si="68"/>
        <v>#DIV/0!</v>
      </c>
      <c r="L2129" s="14" t="str">
        <f>IFERROR(VLOOKUP($K$4:$K$772,TABLAREF!$A$1:$C$4,3,1),"SIN DATO")</f>
        <v>SIN DATO</v>
      </c>
    </row>
    <row r="2130" spans="1:12" x14ac:dyDescent="0.25">
      <c r="A2130" t="s">
        <v>3653</v>
      </c>
      <c r="B2130">
        <v>58</v>
      </c>
      <c r="C2130">
        <v>2</v>
      </c>
      <c r="D2130">
        <v>0</v>
      </c>
      <c r="E2130">
        <v>0</v>
      </c>
      <c r="F2130">
        <v>0</v>
      </c>
      <c r="G2130">
        <v>130</v>
      </c>
      <c r="H2130">
        <v>279</v>
      </c>
      <c r="I2130">
        <v>47</v>
      </c>
      <c r="J2130" s="19">
        <f t="shared" si="67"/>
        <v>23.105668554286428</v>
      </c>
      <c r="K2130" s="19">
        <f t="shared" si="68"/>
        <v>23</v>
      </c>
      <c r="L2130" s="14" t="str">
        <f>IFERROR(VLOOKUP($K$4:$K$772,TABLAREF!$A$1:$C$4,3,1),"SIN DATO")</f>
        <v>SIN DATO</v>
      </c>
    </row>
    <row r="2131" spans="1:12" x14ac:dyDescent="0.25">
      <c r="A2131" t="s">
        <v>3654</v>
      </c>
      <c r="B2131">
        <v>67</v>
      </c>
      <c r="C2131">
        <v>1</v>
      </c>
      <c r="D2131">
        <v>0</v>
      </c>
      <c r="E2131">
        <v>0</v>
      </c>
      <c r="F2131">
        <v>0</v>
      </c>
      <c r="G2131">
        <v>120</v>
      </c>
      <c r="H2131">
        <v>207</v>
      </c>
      <c r="I2131">
        <v>40</v>
      </c>
      <c r="J2131" s="19">
        <f t="shared" si="67"/>
        <v>17.140398163698212</v>
      </c>
      <c r="K2131" s="19">
        <f t="shared" si="68"/>
        <v>17</v>
      </c>
      <c r="L2131" s="14" t="str">
        <f>IFERROR(VLOOKUP($K$4:$K$772,TABLAREF!$A$1:$C$4,3,1),"SIN DATO")</f>
        <v>SIN DATO</v>
      </c>
    </row>
    <row r="2132" spans="1:12" x14ac:dyDescent="0.25">
      <c r="A2132" t="s">
        <v>3655</v>
      </c>
      <c r="B2132">
        <v>61</v>
      </c>
      <c r="C2132">
        <v>1</v>
      </c>
      <c r="D2132">
        <v>0</v>
      </c>
      <c r="E2132">
        <v>0</v>
      </c>
      <c r="F2132">
        <v>0</v>
      </c>
      <c r="G2132">
        <v>120</v>
      </c>
      <c r="H2132">
        <v>275</v>
      </c>
      <c r="I2132">
        <v>37</v>
      </c>
      <c r="J2132" s="19">
        <f t="shared" si="67"/>
        <v>20.325433671486547</v>
      </c>
      <c r="K2132" s="19">
        <f t="shared" si="68"/>
        <v>20</v>
      </c>
      <c r="L2132" s="14" t="str">
        <f>IFERROR(VLOOKUP($K$4:$K$772,TABLAREF!$A$1:$C$4,3,1),"SIN DATO")</f>
        <v>SIN DATO</v>
      </c>
    </row>
    <row r="2133" spans="1:12" x14ac:dyDescent="0.25">
      <c r="A2133" t="s">
        <v>3656</v>
      </c>
      <c r="B2133">
        <v>57</v>
      </c>
      <c r="C2133">
        <v>2</v>
      </c>
      <c r="D2133">
        <v>0</v>
      </c>
      <c r="E2133">
        <v>0</v>
      </c>
      <c r="F2133">
        <v>0</v>
      </c>
      <c r="G2133">
        <v>130</v>
      </c>
      <c r="H2133">
        <v>262</v>
      </c>
      <c r="I2133">
        <v>36</v>
      </c>
      <c r="J2133" s="19">
        <f t="shared" si="67"/>
        <v>26.454636683014165</v>
      </c>
      <c r="K2133" s="19">
        <f t="shared" si="68"/>
        <v>26</v>
      </c>
      <c r="L2133" s="14" t="str">
        <f>IFERROR(VLOOKUP($K$4:$K$772,TABLAREF!$A$1:$C$4,3,1),"SIN DATO")</f>
        <v>SIN DATO</v>
      </c>
    </row>
    <row r="2134" spans="1:12" x14ac:dyDescent="0.25">
      <c r="A2134" t="s">
        <v>3657</v>
      </c>
      <c r="B2134">
        <v>69</v>
      </c>
      <c r="C2134">
        <v>1</v>
      </c>
      <c r="D2134">
        <v>0</v>
      </c>
      <c r="E2134">
        <v>0</v>
      </c>
      <c r="F2134">
        <v>1</v>
      </c>
      <c r="G2134">
        <v>160</v>
      </c>
      <c r="H2134">
        <v>211.2</v>
      </c>
      <c r="I2134">
        <v>26.4</v>
      </c>
      <c r="J2134" s="19">
        <f t="shared" si="67"/>
        <v>55.538905555228432</v>
      </c>
      <c r="K2134" s="19">
        <f t="shared" si="68"/>
        <v>56</v>
      </c>
      <c r="L2134" s="14" t="str">
        <f>IFERROR(VLOOKUP($K$4:$K$772,TABLAREF!$A$1:$C$4,3,1),"SIN DATO")</f>
        <v>SIN DATO</v>
      </c>
    </row>
    <row r="2135" spans="1:12" x14ac:dyDescent="0.25">
      <c r="A2135" t="s">
        <v>3658</v>
      </c>
      <c r="B2135">
        <v>62</v>
      </c>
      <c r="C2135">
        <v>2</v>
      </c>
      <c r="D2135">
        <v>0</v>
      </c>
      <c r="E2135">
        <v>0</v>
      </c>
      <c r="F2135">
        <v>0</v>
      </c>
      <c r="G2135">
        <v>130</v>
      </c>
      <c r="H2135">
        <v>158</v>
      </c>
      <c r="I2135">
        <v>57</v>
      </c>
      <c r="J2135" s="19">
        <f t="shared" si="67"/>
        <v>12.927178380361381</v>
      </c>
      <c r="K2135" s="19">
        <f t="shared" si="68"/>
        <v>13</v>
      </c>
      <c r="L2135" s="14" t="str">
        <f>IFERROR(VLOOKUP($K$4:$K$772,TABLAREF!$A$1:$C$4,3,1),"SIN DATO")</f>
        <v>SIN DATO</v>
      </c>
    </row>
    <row r="2136" spans="1:12" x14ac:dyDescent="0.25">
      <c r="A2136" t="s">
        <v>3659</v>
      </c>
      <c r="B2136">
        <v>49</v>
      </c>
      <c r="C2136">
        <v>2</v>
      </c>
      <c r="D2136">
        <v>0</v>
      </c>
      <c r="E2136">
        <v>0</v>
      </c>
      <c r="F2136">
        <v>1</v>
      </c>
      <c r="G2136">
        <v>120</v>
      </c>
      <c r="H2136">
        <v>198</v>
      </c>
      <c r="I2136">
        <v>54</v>
      </c>
      <c r="J2136" s="19">
        <f t="shared" si="67"/>
        <v>19.548784491016612</v>
      </c>
      <c r="K2136" s="19">
        <f t="shared" si="68"/>
        <v>20</v>
      </c>
      <c r="L2136" s="14" t="str">
        <f>IFERROR(VLOOKUP($K$4:$K$772,TABLAREF!$A$1:$C$4,3,1),"SIN DATO")</f>
        <v>SIN DATO</v>
      </c>
    </row>
    <row r="2137" spans="1:12" x14ac:dyDescent="0.25">
      <c r="A2137" t="s">
        <v>3660</v>
      </c>
      <c r="B2137">
        <v>87</v>
      </c>
      <c r="C2137">
        <v>2</v>
      </c>
      <c r="D2137">
        <v>0</v>
      </c>
      <c r="E2137">
        <v>0</v>
      </c>
      <c r="F2137">
        <v>0</v>
      </c>
      <c r="G2137">
        <v>160</v>
      </c>
      <c r="H2137">
        <v>198</v>
      </c>
      <c r="I2137">
        <v>57</v>
      </c>
      <c r="J2137" s="19">
        <f t="shared" si="67"/>
        <v>54.161377727020145</v>
      </c>
      <c r="K2137" s="19">
        <f t="shared" si="68"/>
        <v>54</v>
      </c>
      <c r="L2137" s="14" t="str">
        <f>IFERROR(VLOOKUP($K$4:$K$772,TABLAREF!$A$1:$C$4,3,1),"SIN DATO")</f>
        <v>SIN DATO</v>
      </c>
    </row>
    <row r="2138" spans="1:12" x14ac:dyDescent="0.25">
      <c r="A2138" t="s">
        <v>3661</v>
      </c>
      <c r="B2138">
        <v>65</v>
      </c>
      <c r="C2138">
        <v>1</v>
      </c>
      <c r="D2138">
        <v>0</v>
      </c>
      <c r="E2138">
        <v>1</v>
      </c>
      <c r="F2138">
        <v>0</v>
      </c>
      <c r="G2138">
        <v>120</v>
      </c>
      <c r="H2138">
        <v>123</v>
      </c>
      <c r="I2138">
        <v>49</v>
      </c>
      <c r="J2138" s="19">
        <f t="shared" si="67"/>
        <v>9.0379101598763949</v>
      </c>
      <c r="K2138" s="19">
        <f t="shared" si="68"/>
        <v>9</v>
      </c>
      <c r="L2138" s="14" t="str">
        <f>IFERROR(VLOOKUP($K$4:$K$772,TABLAREF!$A$1:$C$4,3,1),"SIN DATO")</f>
        <v>SIN DATO</v>
      </c>
    </row>
    <row r="2139" spans="1:12" x14ac:dyDescent="0.25">
      <c r="A2139" t="s">
        <v>3662</v>
      </c>
      <c r="B2139">
        <v>58</v>
      </c>
      <c r="C2139">
        <v>1</v>
      </c>
      <c r="D2139">
        <v>0</v>
      </c>
      <c r="E2139">
        <v>0</v>
      </c>
      <c r="F2139">
        <v>0</v>
      </c>
      <c r="G2139">
        <v>120</v>
      </c>
      <c r="H2139">
        <v>185</v>
      </c>
      <c r="I2139">
        <v>45</v>
      </c>
      <c r="J2139" s="19">
        <f t="shared" si="67"/>
        <v>9.2021036242114658</v>
      </c>
      <c r="K2139" s="19">
        <f t="shared" si="68"/>
        <v>9</v>
      </c>
      <c r="L2139" s="14" t="str">
        <f>IFERROR(VLOOKUP($K$4:$K$772,TABLAREF!$A$1:$C$4,3,1),"SIN DATO")</f>
        <v>SIN DATO</v>
      </c>
    </row>
    <row r="2140" spans="1:12" x14ac:dyDescent="0.25">
      <c r="A2140" t="s">
        <v>3663</v>
      </c>
      <c r="B2140">
        <v>80</v>
      </c>
      <c r="C2140">
        <v>2</v>
      </c>
      <c r="D2140">
        <v>0</v>
      </c>
      <c r="E2140">
        <v>0</v>
      </c>
      <c r="F2140">
        <v>0</v>
      </c>
      <c r="G2140">
        <v>140</v>
      </c>
      <c r="H2140">
        <v>216</v>
      </c>
      <c r="I2140">
        <v>59</v>
      </c>
      <c r="J2140" s="19">
        <f t="shared" si="67"/>
        <v>41.794698947643283</v>
      </c>
      <c r="K2140" s="19">
        <f t="shared" si="68"/>
        <v>42</v>
      </c>
      <c r="L2140" s="14" t="str">
        <f>IFERROR(VLOOKUP($K$4:$K$772,TABLAREF!$A$1:$C$4,3,1),"SIN DATO")</f>
        <v>SIN DATO</v>
      </c>
    </row>
    <row r="2141" spans="1:12" x14ac:dyDescent="0.25">
      <c r="A2141" t="s">
        <v>3664</v>
      </c>
      <c r="B2141">
        <v>56</v>
      </c>
      <c r="C2141">
        <v>2</v>
      </c>
      <c r="D2141">
        <v>0</v>
      </c>
      <c r="E2141">
        <v>1</v>
      </c>
      <c r="F2141">
        <v>0</v>
      </c>
      <c r="G2141">
        <v>120</v>
      </c>
      <c r="H2141">
        <v>190</v>
      </c>
      <c r="I2141">
        <v>48</v>
      </c>
      <c r="J2141" s="19">
        <f t="shared" si="67"/>
        <v>11.770743050421185</v>
      </c>
      <c r="K2141" s="19">
        <f t="shared" si="68"/>
        <v>12</v>
      </c>
      <c r="L2141" s="14" t="str">
        <f>IFERROR(VLOOKUP($K$4:$K$772,TABLAREF!$A$1:$C$4,3,1),"SIN DATO")</f>
        <v>SIN DATO</v>
      </c>
    </row>
    <row r="2142" spans="1:12" x14ac:dyDescent="0.25">
      <c r="A2142" t="s">
        <v>3665</v>
      </c>
      <c r="B2142">
        <v>47</v>
      </c>
      <c r="C2142">
        <v>1</v>
      </c>
      <c r="D2142">
        <v>0</v>
      </c>
      <c r="E2142">
        <v>0</v>
      </c>
      <c r="F2142">
        <v>0</v>
      </c>
      <c r="G2142">
        <v>120</v>
      </c>
      <c r="H2142">
        <v>196</v>
      </c>
      <c r="I2142">
        <v>60</v>
      </c>
      <c r="J2142" s="19">
        <f t="shared" si="67"/>
        <v>3.4147592884297473</v>
      </c>
      <c r="K2142" s="19">
        <f t="shared" si="68"/>
        <v>3</v>
      </c>
      <c r="L2142" s="14" t="str">
        <f>IFERROR(VLOOKUP($K$4:$K$772,TABLAREF!$A$1:$C$4,3,1),"SIN DATO")</f>
        <v>SIN DATO</v>
      </c>
    </row>
    <row r="2143" spans="1:12" x14ac:dyDescent="0.25">
      <c r="A2143" t="s">
        <v>3666</v>
      </c>
      <c r="B2143">
        <v>55</v>
      </c>
      <c r="C2143">
        <v>2</v>
      </c>
      <c r="D2143">
        <v>0</v>
      </c>
      <c r="E2143">
        <v>0</v>
      </c>
      <c r="F2143">
        <v>0</v>
      </c>
      <c r="G2143">
        <v>120</v>
      </c>
      <c r="H2143">
        <v>142.6</v>
      </c>
      <c r="I2143">
        <v>44</v>
      </c>
      <c r="J2143" s="19">
        <f t="shared" si="67"/>
        <v>8.9724095401061525</v>
      </c>
      <c r="K2143" s="19">
        <f t="shared" si="68"/>
        <v>9</v>
      </c>
      <c r="L2143" s="14" t="str">
        <f>IFERROR(VLOOKUP($K$4:$K$772,TABLAREF!$A$1:$C$4,3,1),"SIN DATO")</f>
        <v>SIN DATO</v>
      </c>
    </row>
    <row r="2144" spans="1:12" x14ac:dyDescent="0.25">
      <c r="A2144" t="s">
        <v>3667</v>
      </c>
      <c r="B2144">
        <v>57</v>
      </c>
      <c r="C2144">
        <v>2</v>
      </c>
      <c r="D2144">
        <v>0</v>
      </c>
      <c r="E2144">
        <v>0</v>
      </c>
      <c r="F2144">
        <v>0</v>
      </c>
      <c r="G2144">
        <v>120</v>
      </c>
      <c r="H2144">
        <v>286</v>
      </c>
      <c r="I2144">
        <v>59</v>
      </c>
      <c r="J2144" s="19">
        <f t="shared" si="67"/>
        <v>16.288066881555274</v>
      </c>
      <c r="K2144" s="19">
        <f t="shared" si="68"/>
        <v>16</v>
      </c>
      <c r="L2144" s="14" t="str">
        <f>IFERROR(VLOOKUP($K$4:$K$772,TABLAREF!$A$1:$C$4,3,1),"SIN DATO")</f>
        <v>SIN DATO</v>
      </c>
    </row>
    <row r="2145" spans="1:12" x14ac:dyDescent="0.25">
      <c r="A2145" t="s">
        <v>3668</v>
      </c>
      <c r="B2145">
        <v>54</v>
      </c>
      <c r="C2145">
        <v>2</v>
      </c>
      <c r="D2145">
        <v>0</v>
      </c>
      <c r="E2145">
        <v>0</v>
      </c>
      <c r="F2145">
        <v>0</v>
      </c>
      <c r="G2145">
        <v>130</v>
      </c>
      <c r="H2145">
        <v>179</v>
      </c>
      <c r="I2145">
        <v>54</v>
      </c>
      <c r="J2145" s="19">
        <f t="shared" si="67"/>
        <v>9.9268404582837704</v>
      </c>
      <c r="K2145" s="19">
        <f t="shared" si="68"/>
        <v>10</v>
      </c>
      <c r="L2145" s="14" t="str">
        <f>IFERROR(VLOOKUP($K$4:$K$772,TABLAREF!$A$1:$C$4,3,1),"SIN DATO")</f>
        <v>SIN DATO</v>
      </c>
    </row>
    <row r="2146" spans="1:12" x14ac:dyDescent="0.25">
      <c r="A2146" t="s">
        <v>3669</v>
      </c>
      <c r="B2146">
        <v>58</v>
      </c>
      <c r="C2146">
        <v>2</v>
      </c>
      <c r="D2146">
        <v>0</v>
      </c>
      <c r="E2146">
        <v>0</v>
      </c>
      <c r="F2146">
        <v>0</v>
      </c>
      <c r="G2146">
        <v>120</v>
      </c>
      <c r="H2146">
        <v>218</v>
      </c>
      <c r="I2146">
        <v>59</v>
      </c>
      <c r="J2146" s="19">
        <f t="shared" si="67"/>
        <v>12.675922911635528</v>
      </c>
      <c r="K2146" s="19">
        <f t="shared" si="68"/>
        <v>13</v>
      </c>
      <c r="L2146" s="14" t="str">
        <f>IFERROR(VLOOKUP($K$4:$K$772,TABLAREF!$A$1:$C$4,3,1),"SIN DATO")</f>
        <v>SIN DATO</v>
      </c>
    </row>
    <row r="2147" spans="1:12" x14ac:dyDescent="0.25">
      <c r="A2147" t="s">
        <v>3670</v>
      </c>
      <c r="B2147">
        <v>62</v>
      </c>
      <c r="C2147">
        <v>1</v>
      </c>
      <c r="D2147">
        <v>0</v>
      </c>
      <c r="E2147">
        <v>1</v>
      </c>
      <c r="F2147">
        <v>0</v>
      </c>
      <c r="G2147">
        <v>110</v>
      </c>
      <c r="J2147" s="19" t="e">
        <f t="shared" si="67"/>
        <v>#DIV/0!</v>
      </c>
      <c r="K2147" s="19" t="e">
        <f t="shared" si="68"/>
        <v>#DIV/0!</v>
      </c>
      <c r="L2147" s="14" t="str">
        <f>IFERROR(VLOOKUP($K$4:$K$772,TABLAREF!$A$1:$C$4,3,1),"SIN DATO")</f>
        <v>SIN DATO</v>
      </c>
    </row>
    <row r="2148" spans="1:12" x14ac:dyDescent="0.25">
      <c r="A2148" t="s">
        <v>3671</v>
      </c>
      <c r="B2148">
        <v>72</v>
      </c>
      <c r="C2148">
        <v>2</v>
      </c>
      <c r="D2148">
        <v>0</v>
      </c>
      <c r="E2148">
        <v>1</v>
      </c>
      <c r="F2148">
        <v>0</v>
      </c>
      <c r="G2148">
        <v>130</v>
      </c>
      <c r="J2148" s="19" t="e">
        <f t="shared" si="67"/>
        <v>#DIV/0!</v>
      </c>
      <c r="K2148" s="19" t="e">
        <f t="shared" si="68"/>
        <v>#DIV/0!</v>
      </c>
      <c r="L2148" s="14" t="str">
        <f>IFERROR(VLOOKUP($K$4:$K$772,TABLAREF!$A$1:$C$4,3,1),"SIN DATO")</f>
        <v>SIN DATO</v>
      </c>
    </row>
    <row r="2149" spans="1:12" x14ac:dyDescent="0.25">
      <c r="A2149" t="s">
        <v>3672</v>
      </c>
      <c r="B2149">
        <v>68</v>
      </c>
      <c r="C2149">
        <v>1</v>
      </c>
      <c r="D2149">
        <v>0</v>
      </c>
      <c r="E2149">
        <v>0</v>
      </c>
      <c r="F2149">
        <v>0</v>
      </c>
      <c r="G2149">
        <v>130</v>
      </c>
      <c r="H2149">
        <v>175</v>
      </c>
      <c r="I2149">
        <v>41</v>
      </c>
      <c r="J2149" s="19">
        <f t="shared" si="67"/>
        <v>16.072277220981334</v>
      </c>
      <c r="K2149" s="19">
        <f t="shared" si="68"/>
        <v>16</v>
      </c>
      <c r="L2149" s="14" t="str">
        <f>IFERROR(VLOOKUP($K$4:$K$772,TABLAREF!$A$1:$C$4,3,1),"SIN DATO")</f>
        <v>SIN DATO</v>
      </c>
    </row>
    <row r="2150" spans="1:12" x14ac:dyDescent="0.25">
      <c r="A2150" t="s">
        <v>3673</v>
      </c>
      <c r="B2150">
        <v>62</v>
      </c>
      <c r="C2150">
        <v>2</v>
      </c>
      <c r="D2150">
        <v>0</v>
      </c>
      <c r="E2150">
        <v>1</v>
      </c>
      <c r="F2150">
        <v>0</v>
      </c>
      <c r="G2150">
        <v>120</v>
      </c>
      <c r="H2150">
        <v>163</v>
      </c>
      <c r="I2150">
        <v>48</v>
      </c>
      <c r="J2150" s="19">
        <f t="shared" si="67"/>
        <v>13.984116689546521</v>
      </c>
      <c r="K2150" s="19">
        <f t="shared" si="68"/>
        <v>14</v>
      </c>
      <c r="L2150" s="14" t="str">
        <f>IFERROR(VLOOKUP($K$4:$K$772,TABLAREF!$A$1:$C$4,3,1),"SIN DATO")</f>
        <v>SIN DATO</v>
      </c>
    </row>
    <row r="2151" spans="1:12" x14ac:dyDescent="0.25">
      <c r="A2151" t="s">
        <v>3674</v>
      </c>
      <c r="B2151">
        <v>51</v>
      </c>
      <c r="C2151">
        <v>1</v>
      </c>
      <c r="D2151">
        <v>0</v>
      </c>
      <c r="E2151">
        <v>1</v>
      </c>
      <c r="F2151">
        <v>0</v>
      </c>
      <c r="G2151">
        <v>130</v>
      </c>
      <c r="H2151">
        <v>134</v>
      </c>
      <c r="I2151">
        <v>42</v>
      </c>
      <c r="J2151" s="19">
        <f t="shared" si="67"/>
        <v>7.2848126621239073</v>
      </c>
      <c r="K2151" s="19">
        <f t="shared" si="68"/>
        <v>7</v>
      </c>
      <c r="L2151" s="14" t="str">
        <f>IFERROR(VLOOKUP($K$4:$K$772,TABLAREF!$A$1:$C$4,3,1),"SIN DATO")</f>
        <v>SIN DATO</v>
      </c>
    </row>
    <row r="2152" spans="1:12" x14ac:dyDescent="0.25">
      <c r="A2152" t="s">
        <v>3675</v>
      </c>
      <c r="B2152">
        <v>65</v>
      </c>
      <c r="C2152">
        <v>1</v>
      </c>
      <c r="D2152">
        <v>0</v>
      </c>
      <c r="E2152">
        <v>1</v>
      </c>
      <c r="F2152">
        <v>0</v>
      </c>
      <c r="G2152">
        <v>130</v>
      </c>
      <c r="H2152">
        <v>135</v>
      </c>
      <c r="I2152">
        <v>49</v>
      </c>
      <c r="J2152" s="19">
        <f t="shared" si="67"/>
        <v>11.574611588198936</v>
      </c>
      <c r="K2152" s="19">
        <f t="shared" si="68"/>
        <v>12</v>
      </c>
      <c r="L2152" s="14" t="str">
        <f>IFERROR(VLOOKUP($K$4:$K$772,TABLAREF!$A$1:$C$4,3,1),"SIN DATO")</f>
        <v>SIN DATO</v>
      </c>
    </row>
    <row r="2153" spans="1:12" x14ac:dyDescent="0.25">
      <c r="A2153" t="s">
        <v>3676</v>
      </c>
      <c r="B2153">
        <v>67</v>
      </c>
      <c r="C2153">
        <v>1</v>
      </c>
      <c r="D2153">
        <v>0</v>
      </c>
      <c r="E2153">
        <v>1</v>
      </c>
      <c r="F2153">
        <v>0</v>
      </c>
      <c r="G2153">
        <v>140</v>
      </c>
      <c r="H2153">
        <v>228</v>
      </c>
      <c r="I2153">
        <v>55</v>
      </c>
      <c r="J2153" s="19">
        <f t="shared" si="67"/>
        <v>21.326391172184323</v>
      </c>
      <c r="K2153" s="19">
        <f t="shared" si="68"/>
        <v>21</v>
      </c>
      <c r="L2153" s="14" t="str">
        <f>IFERROR(VLOOKUP($K$4:$K$772,TABLAREF!$A$1:$C$4,3,1),"SIN DATO")</f>
        <v>SIN DATO</v>
      </c>
    </row>
    <row r="2154" spans="1:12" x14ac:dyDescent="0.25">
      <c r="A2154" t="s">
        <v>3677</v>
      </c>
      <c r="B2154">
        <v>59</v>
      </c>
      <c r="C2154">
        <v>2</v>
      </c>
      <c r="D2154">
        <v>0</v>
      </c>
      <c r="E2154">
        <v>0</v>
      </c>
      <c r="F2154">
        <v>0</v>
      </c>
      <c r="G2154">
        <v>110</v>
      </c>
      <c r="H2154">
        <v>256</v>
      </c>
      <c r="I2154">
        <v>63</v>
      </c>
      <c r="J2154" s="19">
        <f t="shared" si="67"/>
        <v>13.196422922136385</v>
      </c>
      <c r="K2154" s="19">
        <f t="shared" si="68"/>
        <v>13</v>
      </c>
      <c r="L2154" s="14" t="str">
        <f>IFERROR(VLOOKUP($K$4:$K$772,TABLAREF!$A$1:$C$4,3,1),"SIN DATO")</f>
        <v>SIN DATO</v>
      </c>
    </row>
    <row r="2155" spans="1:12" x14ac:dyDescent="0.25">
      <c r="A2155" t="s">
        <v>3678</v>
      </c>
      <c r="B2155">
        <v>83</v>
      </c>
      <c r="C2155">
        <v>2</v>
      </c>
      <c r="D2155">
        <v>0</v>
      </c>
      <c r="E2155">
        <v>0</v>
      </c>
      <c r="F2155">
        <v>0</v>
      </c>
      <c r="G2155">
        <v>120</v>
      </c>
      <c r="H2155">
        <v>185</v>
      </c>
      <c r="I2155">
        <v>46</v>
      </c>
      <c r="J2155" s="19">
        <f t="shared" si="67"/>
        <v>43.470809822146173</v>
      </c>
      <c r="K2155" s="19">
        <f t="shared" si="68"/>
        <v>43</v>
      </c>
      <c r="L2155" s="14" t="str">
        <f>IFERROR(VLOOKUP($K$4:$K$772,TABLAREF!$A$1:$C$4,3,1),"SIN DATO")</f>
        <v>SIN DATO</v>
      </c>
    </row>
    <row r="2156" spans="1:12" x14ac:dyDescent="0.25">
      <c r="A2156" t="s">
        <v>3679</v>
      </c>
      <c r="B2156">
        <v>79</v>
      </c>
      <c r="C2156">
        <v>2</v>
      </c>
      <c r="D2156">
        <v>0</v>
      </c>
      <c r="E2156">
        <v>0</v>
      </c>
      <c r="F2156">
        <v>0</v>
      </c>
      <c r="G2156">
        <v>130</v>
      </c>
      <c r="J2156" s="19" t="e">
        <f t="shared" si="67"/>
        <v>#DIV/0!</v>
      </c>
      <c r="K2156" s="19" t="e">
        <f t="shared" si="68"/>
        <v>#DIV/0!</v>
      </c>
      <c r="L2156" s="14" t="str">
        <f>IFERROR(VLOOKUP($K$4:$K$772,TABLAREF!$A$1:$C$4,3,1),"SIN DATO")</f>
        <v>SIN DATO</v>
      </c>
    </row>
    <row r="2157" spans="1:12" x14ac:dyDescent="0.25">
      <c r="A2157" t="s">
        <v>3680</v>
      </c>
      <c r="B2157">
        <v>72</v>
      </c>
      <c r="C2157">
        <v>2</v>
      </c>
      <c r="D2157">
        <v>0</v>
      </c>
      <c r="E2157">
        <v>0</v>
      </c>
      <c r="F2157">
        <v>0</v>
      </c>
      <c r="G2157">
        <v>120</v>
      </c>
      <c r="H2157">
        <v>260</v>
      </c>
      <c r="I2157">
        <v>40</v>
      </c>
      <c r="J2157" s="19">
        <f t="shared" si="67"/>
        <v>40.085406142866333</v>
      </c>
      <c r="K2157" s="19">
        <f t="shared" si="68"/>
        <v>40</v>
      </c>
      <c r="L2157" s="14" t="str">
        <f>IFERROR(VLOOKUP($K$4:$K$772,TABLAREF!$A$1:$C$4,3,1),"SIN DATO")</f>
        <v>SIN DATO</v>
      </c>
    </row>
    <row r="2158" spans="1:12" x14ac:dyDescent="0.25">
      <c r="A2158" t="s">
        <v>3681</v>
      </c>
      <c r="B2158">
        <v>65</v>
      </c>
      <c r="C2158">
        <v>1</v>
      </c>
      <c r="D2158">
        <v>0</v>
      </c>
      <c r="E2158">
        <v>0</v>
      </c>
      <c r="F2158">
        <v>0</v>
      </c>
      <c r="G2158">
        <v>120</v>
      </c>
      <c r="H2158">
        <v>223</v>
      </c>
      <c r="I2158">
        <v>40</v>
      </c>
      <c r="J2158" s="19">
        <f t="shared" si="67"/>
        <v>17.357572710753956</v>
      </c>
      <c r="K2158" s="19">
        <f t="shared" si="68"/>
        <v>17</v>
      </c>
      <c r="L2158" s="14" t="str">
        <f>IFERROR(VLOOKUP($K$4:$K$772,TABLAREF!$A$1:$C$4,3,1),"SIN DATO")</f>
        <v>SIN DATO</v>
      </c>
    </row>
    <row r="2159" spans="1:12" x14ac:dyDescent="0.25">
      <c r="A2159" t="s">
        <v>3682</v>
      </c>
      <c r="B2159">
        <v>60</v>
      </c>
      <c r="C2159">
        <v>2</v>
      </c>
      <c r="D2159">
        <v>0</v>
      </c>
      <c r="E2159">
        <v>0</v>
      </c>
      <c r="F2159">
        <v>0</v>
      </c>
      <c r="G2159">
        <v>130</v>
      </c>
      <c r="H2159">
        <v>238</v>
      </c>
      <c r="I2159">
        <v>50</v>
      </c>
      <c r="J2159" s="19">
        <f t="shared" si="67"/>
        <v>20.635820244173487</v>
      </c>
      <c r="K2159" s="19">
        <f t="shared" si="68"/>
        <v>21</v>
      </c>
      <c r="L2159" s="14" t="str">
        <f>IFERROR(VLOOKUP($K$4:$K$772,TABLAREF!$A$1:$C$4,3,1),"SIN DATO")</f>
        <v>SIN DATO</v>
      </c>
    </row>
    <row r="2160" spans="1:12" x14ac:dyDescent="0.25">
      <c r="A2160" t="s">
        <v>3683</v>
      </c>
      <c r="B2160">
        <v>85</v>
      </c>
      <c r="C2160">
        <v>1</v>
      </c>
      <c r="D2160">
        <v>0</v>
      </c>
      <c r="E2160">
        <v>0</v>
      </c>
      <c r="F2160">
        <v>0</v>
      </c>
      <c r="G2160">
        <v>130</v>
      </c>
      <c r="H2160">
        <v>206</v>
      </c>
      <c r="I2160">
        <v>37</v>
      </c>
      <c r="J2160" s="19">
        <f t="shared" si="67"/>
        <v>31.154444762324385</v>
      </c>
      <c r="K2160" s="19">
        <f t="shared" si="68"/>
        <v>31</v>
      </c>
      <c r="L2160" s="14" t="str">
        <f>IFERROR(VLOOKUP($K$4:$K$772,TABLAREF!$A$1:$C$4,3,1),"SIN DATO")</f>
        <v>SIN DATO</v>
      </c>
    </row>
    <row r="2161" spans="1:12" x14ac:dyDescent="0.25">
      <c r="A2161" t="s">
        <v>3684</v>
      </c>
      <c r="B2161">
        <v>78</v>
      </c>
      <c r="C2161">
        <v>2</v>
      </c>
      <c r="D2161">
        <v>0</v>
      </c>
      <c r="E2161">
        <v>0</v>
      </c>
      <c r="F2161">
        <v>0</v>
      </c>
      <c r="G2161">
        <v>120</v>
      </c>
      <c r="H2161">
        <v>132</v>
      </c>
      <c r="I2161">
        <v>48</v>
      </c>
      <c r="J2161" s="19">
        <f t="shared" si="67"/>
        <v>27.548777480007068</v>
      </c>
      <c r="K2161" s="19">
        <f t="shared" si="68"/>
        <v>28</v>
      </c>
      <c r="L2161" s="14" t="str">
        <f>IFERROR(VLOOKUP($K$4:$K$772,TABLAREF!$A$1:$C$4,3,1),"SIN DATO")</f>
        <v>SIN DATO</v>
      </c>
    </row>
    <row r="2162" spans="1:12" x14ac:dyDescent="0.25">
      <c r="A2162" t="s">
        <v>3685</v>
      </c>
      <c r="B2162">
        <v>45</v>
      </c>
      <c r="C2162">
        <v>2</v>
      </c>
      <c r="D2162">
        <v>0</v>
      </c>
      <c r="E2162">
        <v>0</v>
      </c>
      <c r="F2162">
        <v>0</v>
      </c>
      <c r="G2162">
        <v>120</v>
      </c>
      <c r="J2162" s="19" t="e">
        <f t="shared" si="67"/>
        <v>#DIV/0!</v>
      </c>
      <c r="K2162" s="19" t="e">
        <f t="shared" si="68"/>
        <v>#DIV/0!</v>
      </c>
      <c r="L2162" s="14" t="str">
        <f>IFERROR(VLOOKUP($K$4:$K$772,TABLAREF!$A$1:$C$4,3,1),"SIN DATO")</f>
        <v>SIN DATO</v>
      </c>
    </row>
    <row r="2163" spans="1:12" x14ac:dyDescent="0.25">
      <c r="A2163" t="s">
        <v>3686</v>
      </c>
      <c r="B2163">
        <v>62</v>
      </c>
      <c r="C2163">
        <v>1</v>
      </c>
      <c r="D2163">
        <v>0</v>
      </c>
      <c r="E2163">
        <v>0</v>
      </c>
      <c r="F2163">
        <v>0</v>
      </c>
      <c r="G2163">
        <v>110</v>
      </c>
      <c r="J2163" s="19" t="e">
        <f t="shared" si="67"/>
        <v>#DIV/0!</v>
      </c>
      <c r="K2163" s="19" t="e">
        <f t="shared" si="68"/>
        <v>#DIV/0!</v>
      </c>
      <c r="L2163" s="14" t="str">
        <f>IFERROR(VLOOKUP($K$4:$K$772,TABLAREF!$A$1:$C$4,3,1),"SIN DATO")</f>
        <v>SIN DATO</v>
      </c>
    </row>
    <row r="2164" spans="1:12" x14ac:dyDescent="0.25">
      <c r="A2164" t="s">
        <v>3687</v>
      </c>
      <c r="B2164">
        <v>71</v>
      </c>
      <c r="C2164">
        <v>1</v>
      </c>
      <c r="D2164">
        <v>0</v>
      </c>
      <c r="E2164">
        <v>0</v>
      </c>
      <c r="F2164">
        <v>0</v>
      </c>
      <c r="G2164">
        <v>110</v>
      </c>
      <c r="H2164">
        <v>230</v>
      </c>
      <c r="I2164">
        <v>52</v>
      </c>
      <c r="J2164" s="19">
        <f t="shared" si="67"/>
        <v>14.596148306898794</v>
      </c>
      <c r="K2164" s="19">
        <f t="shared" si="68"/>
        <v>15</v>
      </c>
      <c r="L2164" s="14" t="str">
        <f>IFERROR(VLOOKUP($K$4:$K$772,TABLAREF!$A$1:$C$4,3,1),"SIN DATO")</f>
        <v>SIN DATO</v>
      </c>
    </row>
    <row r="2165" spans="1:12" x14ac:dyDescent="0.25">
      <c r="A2165" t="s">
        <v>3688</v>
      </c>
      <c r="B2165">
        <v>82</v>
      </c>
      <c r="C2165">
        <v>2</v>
      </c>
      <c r="D2165">
        <v>0</v>
      </c>
      <c r="E2165">
        <v>0</v>
      </c>
      <c r="F2165">
        <v>0</v>
      </c>
      <c r="H2165">
        <v>242</v>
      </c>
      <c r="I2165">
        <v>48</v>
      </c>
      <c r="J2165" s="19" t="e">
        <f t="shared" si="67"/>
        <v>#NUM!</v>
      </c>
      <c r="K2165" s="19" t="e">
        <f t="shared" si="68"/>
        <v>#NUM!</v>
      </c>
      <c r="L2165" s="14" t="str">
        <f>IFERROR(VLOOKUP($K$4:$K$772,TABLAREF!$A$1:$C$4,3,1),"SIN DATO")</f>
        <v>SIN DATO</v>
      </c>
    </row>
    <row r="2166" spans="1:12" x14ac:dyDescent="0.25">
      <c r="A2166" t="s">
        <v>3689</v>
      </c>
      <c r="B2166">
        <v>68</v>
      </c>
      <c r="C2166">
        <v>1</v>
      </c>
      <c r="D2166">
        <v>0</v>
      </c>
      <c r="E2166">
        <v>0</v>
      </c>
      <c r="F2166">
        <v>0</v>
      </c>
      <c r="G2166">
        <v>120</v>
      </c>
      <c r="H2166">
        <v>245</v>
      </c>
      <c r="I2166">
        <v>68</v>
      </c>
      <c r="J2166" s="19">
        <f t="shared" si="67"/>
        <v>11.782637115252559</v>
      </c>
      <c r="K2166" s="19">
        <f t="shared" si="68"/>
        <v>12</v>
      </c>
      <c r="L2166" s="14" t="str">
        <f>IFERROR(VLOOKUP($K$4:$K$772,TABLAREF!$A$1:$C$4,3,1),"SIN DATO")</f>
        <v>SIN DATO</v>
      </c>
    </row>
    <row r="2167" spans="1:12" x14ac:dyDescent="0.25">
      <c r="A2167" t="s">
        <v>3690</v>
      </c>
      <c r="B2167">
        <v>59</v>
      </c>
      <c r="C2167">
        <v>1</v>
      </c>
      <c r="D2167">
        <v>0</v>
      </c>
      <c r="E2167">
        <v>0</v>
      </c>
      <c r="F2167">
        <v>0</v>
      </c>
      <c r="G2167">
        <v>130</v>
      </c>
      <c r="H2167">
        <v>235</v>
      </c>
      <c r="I2167">
        <v>49</v>
      </c>
      <c r="J2167" s="19">
        <f t="shared" si="67"/>
        <v>13.194804621585533</v>
      </c>
      <c r="K2167" s="19">
        <f t="shared" si="68"/>
        <v>13</v>
      </c>
      <c r="L2167" s="14" t="str">
        <f>IFERROR(VLOOKUP($K$4:$K$772,TABLAREF!$A$1:$C$4,3,1),"SIN DATO")</f>
        <v>SIN DATO</v>
      </c>
    </row>
    <row r="2168" spans="1:12" x14ac:dyDescent="0.25">
      <c r="A2168" t="s">
        <v>3691</v>
      </c>
      <c r="B2168">
        <v>63</v>
      </c>
      <c r="C2168">
        <v>1</v>
      </c>
      <c r="D2168">
        <v>0</v>
      </c>
      <c r="E2168">
        <v>0</v>
      </c>
      <c r="F2168">
        <v>0</v>
      </c>
      <c r="G2168">
        <v>120</v>
      </c>
      <c r="H2168">
        <v>245</v>
      </c>
      <c r="I2168">
        <v>46</v>
      </c>
      <c r="J2168" s="19">
        <f t="shared" si="67"/>
        <v>15.428849195615735</v>
      </c>
      <c r="K2168" s="19">
        <f t="shared" si="68"/>
        <v>15</v>
      </c>
      <c r="L2168" s="14" t="str">
        <f>IFERROR(VLOOKUP($K$4:$K$772,TABLAREF!$A$1:$C$4,3,1),"SIN DATO")</f>
        <v>SIN DATO</v>
      </c>
    </row>
    <row r="2169" spans="1:12" x14ac:dyDescent="0.25">
      <c r="A2169" t="s">
        <v>3692</v>
      </c>
      <c r="B2169">
        <v>53</v>
      </c>
      <c r="C2169">
        <v>1</v>
      </c>
      <c r="D2169">
        <v>0</v>
      </c>
      <c r="E2169">
        <v>0</v>
      </c>
      <c r="F2169">
        <v>0</v>
      </c>
      <c r="G2169">
        <v>120</v>
      </c>
      <c r="H2169">
        <v>150</v>
      </c>
      <c r="I2169">
        <v>38</v>
      </c>
      <c r="J2169" s="19">
        <f t="shared" si="67"/>
        <v>6.7423723678563192</v>
      </c>
      <c r="K2169" s="19">
        <f t="shared" si="68"/>
        <v>7</v>
      </c>
      <c r="L2169" s="14" t="str">
        <f>IFERROR(VLOOKUP($K$4:$K$772,TABLAREF!$A$1:$C$4,3,1),"SIN DATO")</f>
        <v>SIN DATO</v>
      </c>
    </row>
    <row r="2170" spans="1:12" x14ac:dyDescent="0.25">
      <c r="A2170" t="s">
        <v>3693</v>
      </c>
      <c r="B2170">
        <v>59</v>
      </c>
      <c r="C2170">
        <v>2</v>
      </c>
      <c r="D2170">
        <v>0</v>
      </c>
      <c r="E2170">
        <v>0</v>
      </c>
      <c r="F2170">
        <v>0</v>
      </c>
      <c r="G2170">
        <v>120</v>
      </c>
      <c r="H2170">
        <v>321</v>
      </c>
      <c r="I2170">
        <v>63</v>
      </c>
      <c r="J2170" s="19">
        <f t="shared" si="67"/>
        <v>19.002110786723659</v>
      </c>
      <c r="K2170" s="19">
        <f t="shared" si="68"/>
        <v>19</v>
      </c>
      <c r="L2170" s="14" t="str">
        <f>IFERROR(VLOOKUP($K$4:$K$772,TABLAREF!$A$1:$C$4,3,1),"SIN DATO")</f>
        <v>SIN DATO</v>
      </c>
    </row>
    <row r="2171" spans="1:12" x14ac:dyDescent="0.25">
      <c r="A2171" t="s">
        <v>3623</v>
      </c>
      <c r="B2171">
        <v>47</v>
      </c>
      <c r="C2171">
        <v>1</v>
      </c>
      <c r="D2171">
        <v>0</v>
      </c>
      <c r="E2171">
        <v>0</v>
      </c>
      <c r="F2171">
        <v>0</v>
      </c>
      <c r="G2171">
        <v>120</v>
      </c>
      <c r="J2171" s="19" t="e">
        <f t="shared" si="67"/>
        <v>#DIV/0!</v>
      </c>
      <c r="K2171" s="19" t="e">
        <f t="shared" si="68"/>
        <v>#DIV/0!</v>
      </c>
      <c r="L2171" s="14" t="str">
        <f>IFERROR(VLOOKUP($K$4:$K$772,TABLAREF!$A$1:$C$4,3,1),"SIN DATO")</f>
        <v>SIN DATO</v>
      </c>
    </row>
    <row r="2172" spans="1:12" x14ac:dyDescent="0.25">
      <c r="A2172" t="s">
        <v>3694</v>
      </c>
      <c r="B2172">
        <v>48</v>
      </c>
      <c r="C2172">
        <v>1</v>
      </c>
      <c r="D2172">
        <v>0</v>
      </c>
      <c r="E2172">
        <v>0</v>
      </c>
      <c r="F2172">
        <v>0</v>
      </c>
      <c r="G2172">
        <v>120</v>
      </c>
      <c r="H2172">
        <v>172</v>
      </c>
      <c r="I2172">
        <v>45</v>
      </c>
      <c r="J2172" s="19">
        <f t="shared" si="67"/>
        <v>4.7292647813561128</v>
      </c>
      <c r="K2172" s="19">
        <f t="shared" si="68"/>
        <v>5</v>
      </c>
      <c r="L2172" s="14" t="str">
        <f>IFERROR(VLOOKUP($K$4:$K$772,TABLAREF!$A$1:$C$4,3,1),"SIN DATO")</f>
        <v>SIN DATO</v>
      </c>
    </row>
    <row r="2173" spans="1:12" x14ac:dyDescent="0.25">
      <c r="A2173" t="s">
        <v>3695</v>
      </c>
      <c r="B2173">
        <v>50</v>
      </c>
      <c r="C2173">
        <v>2</v>
      </c>
      <c r="D2173">
        <v>0</v>
      </c>
      <c r="E2173">
        <v>0</v>
      </c>
      <c r="F2173">
        <v>0</v>
      </c>
      <c r="G2173">
        <v>140</v>
      </c>
      <c r="J2173" s="19" t="e">
        <f t="shared" si="67"/>
        <v>#DIV/0!</v>
      </c>
      <c r="K2173" s="19" t="e">
        <f t="shared" si="68"/>
        <v>#DIV/0!</v>
      </c>
      <c r="L2173" s="14" t="str">
        <f>IFERROR(VLOOKUP($K$4:$K$772,TABLAREF!$A$1:$C$4,3,1),"SIN DATO")</f>
        <v>SIN DATO</v>
      </c>
    </row>
    <row r="2174" spans="1:12" x14ac:dyDescent="0.25">
      <c r="A2174" t="s">
        <v>3696</v>
      </c>
      <c r="B2174">
        <v>62</v>
      </c>
      <c r="C2174">
        <v>2</v>
      </c>
      <c r="D2174">
        <v>0</v>
      </c>
      <c r="E2174">
        <v>0</v>
      </c>
      <c r="F2174">
        <v>0</v>
      </c>
      <c r="G2174">
        <v>120</v>
      </c>
      <c r="H2174">
        <v>274</v>
      </c>
      <c r="I2174">
        <v>39</v>
      </c>
      <c r="J2174" s="19">
        <f t="shared" si="67"/>
        <v>29.048861177051943</v>
      </c>
      <c r="K2174" s="19">
        <f t="shared" si="68"/>
        <v>29</v>
      </c>
      <c r="L2174" s="14" t="str">
        <f>IFERROR(VLOOKUP($K$4:$K$772,TABLAREF!$A$1:$C$4,3,1),"SIN DATO")</f>
        <v>SIN DATO</v>
      </c>
    </row>
    <row r="2175" spans="1:12" x14ac:dyDescent="0.25">
      <c r="A2175" t="s">
        <v>3697</v>
      </c>
      <c r="B2175">
        <v>56</v>
      </c>
      <c r="C2175">
        <v>1</v>
      </c>
      <c r="D2175">
        <v>0</v>
      </c>
      <c r="E2175">
        <v>0</v>
      </c>
      <c r="F2175">
        <v>0</v>
      </c>
      <c r="G2175">
        <v>140</v>
      </c>
      <c r="H2175">
        <v>243</v>
      </c>
      <c r="I2175">
        <v>41</v>
      </c>
      <c r="J2175" s="19">
        <f t="shared" si="67"/>
        <v>16.464159371403696</v>
      </c>
      <c r="K2175" s="19">
        <f t="shared" si="68"/>
        <v>16</v>
      </c>
      <c r="L2175" s="14" t="str">
        <f>IFERROR(VLOOKUP($K$4:$K$772,TABLAREF!$A$1:$C$4,3,1),"SIN DATO")</f>
        <v>SIN DATO</v>
      </c>
    </row>
    <row r="2176" spans="1:12" x14ac:dyDescent="0.25">
      <c r="A2176" t="s">
        <v>3698</v>
      </c>
      <c r="B2176">
        <v>58</v>
      </c>
      <c r="C2176">
        <v>2</v>
      </c>
      <c r="D2176">
        <v>0</v>
      </c>
      <c r="E2176">
        <v>0</v>
      </c>
      <c r="F2176">
        <v>0</v>
      </c>
      <c r="G2176">
        <v>120</v>
      </c>
      <c r="H2176">
        <v>158</v>
      </c>
      <c r="I2176">
        <v>56</v>
      </c>
      <c r="J2176" s="19">
        <f t="shared" si="67"/>
        <v>9.0461817006253007</v>
      </c>
      <c r="K2176" s="19">
        <f t="shared" si="68"/>
        <v>9</v>
      </c>
      <c r="L2176" s="14" t="str">
        <f>IFERROR(VLOOKUP($K$4:$K$772,TABLAREF!$A$1:$C$4,3,1),"SIN DATO")</f>
        <v>SIN DATO</v>
      </c>
    </row>
    <row r="2177" spans="1:12" x14ac:dyDescent="0.25">
      <c r="A2177" t="s">
        <v>3699</v>
      </c>
      <c r="B2177">
        <v>44</v>
      </c>
      <c r="C2177">
        <v>2</v>
      </c>
      <c r="D2177">
        <v>0</v>
      </c>
      <c r="E2177">
        <v>0</v>
      </c>
      <c r="F2177">
        <v>0</v>
      </c>
      <c r="G2177">
        <v>120</v>
      </c>
      <c r="H2177">
        <v>194</v>
      </c>
      <c r="I2177">
        <v>50</v>
      </c>
      <c r="J2177" s="19">
        <f t="shared" si="67"/>
        <v>6.1591701195142683</v>
      </c>
      <c r="K2177" s="19">
        <f t="shared" si="68"/>
        <v>6</v>
      </c>
      <c r="L2177" s="14" t="str">
        <f>IFERROR(VLOOKUP($K$4:$K$772,TABLAREF!$A$1:$C$4,3,1),"SIN DATO")</f>
        <v>SIN DATO</v>
      </c>
    </row>
    <row r="2178" spans="1:12" x14ac:dyDescent="0.25">
      <c r="A2178" t="s">
        <v>3700</v>
      </c>
      <c r="B2178">
        <v>57</v>
      </c>
      <c r="C2178">
        <v>2</v>
      </c>
      <c r="D2178">
        <v>0</v>
      </c>
      <c r="E2178">
        <v>0</v>
      </c>
      <c r="F2178">
        <v>0</v>
      </c>
      <c r="G2178">
        <v>120</v>
      </c>
      <c r="J2178" s="19" t="e">
        <f t="shared" si="67"/>
        <v>#DIV/0!</v>
      </c>
      <c r="K2178" s="19" t="e">
        <f t="shared" si="68"/>
        <v>#DIV/0!</v>
      </c>
      <c r="L2178" s="14" t="str">
        <f>IFERROR(VLOOKUP($K$4:$K$772,TABLAREF!$A$1:$C$4,3,1),"SIN DATO")</f>
        <v>SIN DATO</v>
      </c>
    </row>
    <row r="2179" spans="1:12" x14ac:dyDescent="0.25">
      <c r="A2179" t="s">
        <v>3701</v>
      </c>
      <c r="B2179">
        <v>47</v>
      </c>
      <c r="C2179">
        <v>2</v>
      </c>
      <c r="D2179">
        <v>0</v>
      </c>
      <c r="E2179">
        <v>0</v>
      </c>
      <c r="F2179">
        <v>0</v>
      </c>
      <c r="G2179">
        <v>120</v>
      </c>
      <c r="H2179">
        <v>130</v>
      </c>
      <c r="I2179">
        <v>58</v>
      </c>
      <c r="J2179" s="19">
        <f t="shared" si="67"/>
        <v>3.0404116593247488</v>
      </c>
      <c r="K2179" s="19">
        <f t="shared" si="68"/>
        <v>3</v>
      </c>
      <c r="L2179" s="14" t="str">
        <f>IFERROR(VLOOKUP($K$4:$K$772,TABLAREF!$A$1:$C$4,3,1),"SIN DATO")</f>
        <v>SIN DATO</v>
      </c>
    </row>
    <row r="2180" spans="1:12" x14ac:dyDescent="0.25">
      <c r="A2180" t="s">
        <v>3702</v>
      </c>
      <c r="B2180">
        <v>73</v>
      </c>
      <c r="C2180">
        <v>2</v>
      </c>
      <c r="D2180">
        <v>0</v>
      </c>
      <c r="E2180">
        <v>1</v>
      </c>
      <c r="F2180">
        <v>0</v>
      </c>
      <c r="G2180">
        <v>130</v>
      </c>
      <c r="H2180">
        <v>170</v>
      </c>
      <c r="I2180">
        <v>42</v>
      </c>
      <c r="J2180" s="19">
        <f t="shared" si="67"/>
        <v>31.601704373959837</v>
      </c>
      <c r="K2180" s="19">
        <f t="shared" si="68"/>
        <v>32</v>
      </c>
      <c r="L2180" s="14" t="str">
        <f>IFERROR(VLOOKUP($K$4:$K$772,TABLAREF!$A$1:$C$4,3,1),"SIN DATO")</f>
        <v>SIN DATO</v>
      </c>
    </row>
    <row r="2181" spans="1:12" x14ac:dyDescent="0.25">
      <c r="A2181" t="s">
        <v>3703</v>
      </c>
      <c r="B2181">
        <v>62</v>
      </c>
      <c r="C2181">
        <v>1</v>
      </c>
      <c r="D2181">
        <v>0</v>
      </c>
      <c r="E2181">
        <v>1</v>
      </c>
      <c r="F2181">
        <v>0</v>
      </c>
      <c r="G2181">
        <v>120</v>
      </c>
      <c r="H2181">
        <v>161</v>
      </c>
      <c r="I2181">
        <v>38</v>
      </c>
      <c r="J2181" s="19">
        <f t="shared" ref="J2181:J2244" si="69">100*(1-EXP(-EXP((LN(10)-(15.5305+(28.4441*(1-C2181))+(-1.4792*LN(B2181))+(0*LN(B2181)*LN(B2181))+(-14.4588*LN(B2181)*(1-C2181))+(1.8515*LN(B2181)*LN(B2181)*(1-C2181))+(-0.9119*LN(G2181))+(-0.2767*D2181)+(-0.7181*LN((H2181* 0.02586)/ (I2181* 0.02586)))+(-0.1759*E2181)+(-0.1999*E2181*(1-C2181))+(-0.5865*F2181)+(0*F2181*C2181)))/(EXP(0.9145)*EXP(-0.2784*(15.5305+(28.4441*(1-C2181))+(-1.4792*LN(B2181))+(0*LN(B2181)*LN(B2181))+(-14.4588*LN(B2181)*(1-C2181))+(1.8515*LN(B2181)*LN(B2181)*(1-C2181))+(-0.9119*LN(G2181))+(-0.2767*D2181)+(-0.7181*LN((H2181* 0.02586)/ (I2181* 0.02586)))+(-0.1759*E2181)+(-0.1999*E2181*(1-C2181))+(-0.5865*F2181)+(0*F2181*C2181)))))))</f>
        <v>15.146013120935809</v>
      </c>
      <c r="K2181" s="19">
        <f t="shared" ref="K2181:K2244" si="70">ROUND(J2181,0)</f>
        <v>15</v>
      </c>
      <c r="L2181" s="14" t="str">
        <f>IFERROR(VLOOKUP($K$4:$K$772,TABLAREF!$A$1:$C$4,3,1),"SIN DATO")</f>
        <v>SIN DATO</v>
      </c>
    </row>
    <row r="2182" spans="1:12" x14ac:dyDescent="0.25">
      <c r="A2182" t="s">
        <v>3704</v>
      </c>
      <c r="B2182">
        <v>74</v>
      </c>
      <c r="C2182">
        <v>1</v>
      </c>
      <c r="D2182">
        <v>0</v>
      </c>
      <c r="E2182">
        <v>0</v>
      </c>
      <c r="F2182">
        <v>0</v>
      </c>
      <c r="G2182">
        <v>140</v>
      </c>
      <c r="H2182">
        <v>219</v>
      </c>
      <c r="I2182">
        <v>36</v>
      </c>
      <c r="J2182" s="19">
        <f t="shared" si="69"/>
        <v>28.765273460729944</v>
      </c>
      <c r="K2182" s="19">
        <f t="shared" si="70"/>
        <v>29</v>
      </c>
      <c r="L2182" s="14" t="str">
        <f>IFERROR(VLOOKUP($K$4:$K$772,TABLAREF!$A$1:$C$4,3,1),"SIN DATO")</f>
        <v>SIN DATO</v>
      </c>
    </row>
    <row r="2183" spans="1:12" x14ac:dyDescent="0.25">
      <c r="A2183" t="s">
        <v>3705</v>
      </c>
      <c r="B2183">
        <v>70</v>
      </c>
      <c r="C2183">
        <v>1</v>
      </c>
      <c r="D2183">
        <v>0</v>
      </c>
      <c r="E2183">
        <v>0</v>
      </c>
      <c r="F2183">
        <v>0</v>
      </c>
      <c r="G2183">
        <v>130</v>
      </c>
      <c r="H2183">
        <v>188</v>
      </c>
      <c r="I2183">
        <v>46</v>
      </c>
      <c r="J2183" s="19">
        <f t="shared" si="69"/>
        <v>16.35627397494752</v>
      </c>
      <c r="K2183" s="19">
        <f t="shared" si="70"/>
        <v>16</v>
      </c>
      <c r="L2183" s="14" t="str">
        <f>IFERROR(VLOOKUP($K$4:$K$772,TABLAREF!$A$1:$C$4,3,1),"SIN DATO")</f>
        <v>SIN DATO</v>
      </c>
    </row>
    <row r="2184" spans="1:12" x14ac:dyDescent="0.25">
      <c r="A2184" t="s">
        <v>3706</v>
      </c>
      <c r="B2184">
        <v>54</v>
      </c>
      <c r="C2184">
        <v>1</v>
      </c>
      <c r="D2184">
        <v>0</v>
      </c>
      <c r="E2184">
        <v>0</v>
      </c>
      <c r="F2184">
        <v>0</v>
      </c>
      <c r="G2184">
        <v>120</v>
      </c>
      <c r="H2184">
        <v>221</v>
      </c>
      <c r="I2184">
        <v>62</v>
      </c>
      <c r="J2184" s="19">
        <f t="shared" si="69"/>
        <v>6.1481419408035869</v>
      </c>
      <c r="K2184" s="19">
        <f t="shared" si="70"/>
        <v>6</v>
      </c>
      <c r="L2184" s="14" t="str">
        <f>IFERROR(VLOOKUP($K$4:$K$772,TABLAREF!$A$1:$C$4,3,1),"SIN DATO")</f>
        <v>SIN DATO</v>
      </c>
    </row>
    <row r="2185" spans="1:12" x14ac:dyDescent="0.25">
      <c r="A2185" t="s">
        <v>3707</v>
      </c>
      <c r="B2185">
        <v>68</v>
      </c>
      <c r="C2185">
        <v>2</v>
      </c>
      <c r="D2185">
        <v>0</v>
      </c>
      <c r="E2185">
        <v>0</v>
      </c>
      <c r="F2185">
        <v>0</v>
      </c>
      <c r="G2185">
        <v>130</v>
      </c>
      <c r="H2185">
        <v>310</v>
      </c>
      <c r="I2185">
        <v>48</v>
      </c>
      <c r="J2185" s="19">
        <f t="shared" si="69"/>
        <v>37.05054442897562</v>
      </c>
      <c r="K2185" s="19">
        <f t="shared" si="70"/>
        <v>37</v>
      </c>
      <c r="L2185" s="14" t="str">
        <f>IFERROR(VLOOKUP($K$4:$K$772,TABLAREF!$A$1:$C$4,3,1),"SIN DATO")</f>
        <v>SIN DATO</v>
      </c>
    </row>
    <row r="2186" spans="1:12" x14ac:dyDescent="0.25">
      <c r="A2186" t="s">
        <v>3708</v>
      </c>
      <c r="B2186">
        <v>64</v>
      </c>
      <c r="C2186">
        <v>1</v>
      </c>
      <c r="D2186">
        <v>0</v>
      </c>
      <c r="E2186">
        <v>1</v>
      </c>
      <c r="F2186">
        <v>0</v>
      </c>
      <c r="G2186">
        <v>140</v>
      </c>
      <c r="H2186">
        <v>127</v>
      </c>
      <c r="I2186">
        <v>42</v>
      </c>
      <c r="J2186" s="19">
        <f t="shared" si="69"/>
        <v>13.903909104421475</v>
      </c>
      <c r="K2186" s="19">
        <f t="shared" si="70"/>
        <v>14</v>
      </c>
      <c r="L2186" s="14" t="str">
        <f>IFERROR(VLOOKUP($K$4:$K$772,TABLAREF!$A$1:$C$4,3,1),"SIN DATO")</f>
        <v>SIN DATO</v>
      </c>
    </row>
    <row r="2187" spans="1:12" x14ac:dyDescent="0.25">
      <c r="A2187" t="s">
        <v>3709</v>
      </c>
      <c r="B2187">
        <v>66</v>
      </c>
      <c r="C2187">
        <v>2</v>
      </c>
      <c r="D2187">
        <v>0</v>
      </c>
      <c r="E2187">
        <v>0</v>
      </c>
      <c r="F2187">
        <v>0</v>
      </c>
      <c r="G2187">
        <v>140</v>
      </c>
      <c r="H2187">
        <v>172</v>
      </c>
      <c r="I2187">
        <v>52</v>
      </c>
      <c r="J2187" s="19">
        <f t="shared" si="69"/>
        <v>21.501782241884126</v>
      </c>
      <c r="K2187" s="19">
        <f t="shared" si="70"/>
        <v>22</v>
      </c>
      <c r="L2187" s="14" t="str">
        <f>IFERROR(VLOOKUP($K$4:$K$772,TABLAREF!$A$1:$C$4,3,1),"SIN DATO")</f>
        <v>SIN DATO</v>
      </c>
    </row>
    <row r="2188" spans="1:12" x14ac:dyDescent="0.25">
      <c r="A2188" t="s">
        <v>3710</v>
      </c>
      <c r="B2188">
        <v>47</v>
      </c>
      <c r="C2188">
        <v>1</v>
      </c>
      <c r="D2188">
        <v>0</v>
      </c>
      <c r="E2188">
        <v>0</v>
      </c>
      <c r="F2188">
        <v>0</v>
      </c>
      <c r="G2188">
        <v>120</v>
      </c>
      <c r="H2188">
        <v>231</v>
      </c>
      <c r="I2188">
        <v>46</v>
      </c>
      <c r="J2188" s="19">
        <f t="shared" si="69"/>
        <v>6.6772353911596642</v>
      </c>
      <c r="K2188" s="19">
        <f t="shared" si="70"/>
        <v>7</v>
      </c>
      <c r="L2188" s="14" t="str">
        <f>IFERROR(VLOOKUP($K$4:$K$772,TABLAREF!$A$1:$C$4,3,1),"SIN DATO")</f>
        <v>SIN DATO</v>
      </c>
    </row>
    <row r="2189" spans="1:12" x14ac:dyDescent="0.25">
      <c r="A2189" t="s">
        <v>3711</v>
      </c>
      <c r="B2189">
        <v>62</v>
      </c>
      <c r="C2189">
        <v>1</v>
      </c>
      <c r="D2189">
        <v>0</v>
      </c>
      <c r="E2189">
        <v>0</v>
      </c>
      <c r="F2189">
        <v>0</v>
      </c>
      <c r="G2189">
        <v>110</v>
      </c>
      <c r="H2189">
        <v>186</v>
      </c>
      <c r="I2189">
        <v>55</v>
      </c>
      <c r="J2189" s="19">
        <f t="shared" si="69"/>
        <v>7.3203585092179839</v>
      </c>
      <c r="K2189" s="19">
        <f t="shared" si="70"/>
        <v>7</v>
      </c>
      <c r="L2189" s="14" t="str">
        <f>IFERROR(VLOOKUP($K$4:$K$772,TABLAREF!$A$1:$C$4,3,1),"SIN DATO")</f>
        <v>SIN DATO</v>
      </c>
    </row>
    <row r="2190" spans="1:12" x14ac:dyDescent="0.25">
      <c r="A2190" t="s">
        <v>3712</v>
      </c>
      <c r="B2190">
        <v>54</v>
      </c>
      <c r="C2190">
        <v>2</v>
      </c>
      <c r="D2190">
        <v>0</v>
      </c>
      <c r="E2190">
        <v>0</v>
      </c>
      <c r="F2190">
        <v>0</v>
      </c>
      <c r="G2190">
        <v>120</v>
      </c>
      <c r="H2190">
        <v>277</v>
      </c>
      <c r="I2190">
        <v>43</v>
      </c>
      <c r="J2190" s="19">
        <f t="shared" si="69"/>
        <v>18.875839342060896</v>
      </c>
      <c r="K2190" s="19">
        <f t="shared" si="70"/>
        <v>19</v>
      </c>
      <c r="L2190" s="14" t="str">
        <f>IFERROR(VLOOKUP($K$4:$K$772,TABLAREF!$A$1:$C$4,3,1),"SIN DATO")</f>
        <v>SIN DATO</v>
      </c>
    </row>
    <row r="2191" spans="1:12" x14ac:dyDescent="0.25">
      <c r="A2191" t="s">
        <v>3713</v>
      </c>
      <c r="B2191">
        <v>55</v>
      </c>
      <c r="C2191">
        <v>2</v>
      </c>
      <c r="D2191">
        <v>0</v>
      </c>
      <c r="E2191">
        <v>0</v>
      </c>
      <c r="F2191">
        <v>0</v>
      </c>
      <c r="G2191">
        <v>120</v>
      </c>
      <c r="H2191">
        <v>198</v>
      </c>
      <c r="I2191">
        <v>53</v>
      </c>
      <c r="J2191" s="19">
        <f t="shared" si="69"/>
        <v>10.77294392499627</v>
      </c>
      <c r="K2191" s="19">
        <f t="shared" si="70"/>
        <v>11</v>
      </c>
      <c r="L2191" s="14" t="str">
        <f>IFERROR(VLOOKUP($K$4:$K$772,TABLAREF!$A$1:$C$4,3,1),"SIN DATO")</f>
        <v>SIN DATO</v>
      </c>
    </row>
    <row r="2192" spans="1:12" x14ac:dyDescent="0.25">
      <c r="A2192" t="s">
        <v>3714</v>
      </c>
      <c r="B2192">
        <v>48</v>
      </c>
      <c r="C2192">
        <v>2</v>
      </c>
      <c r="D2192">
        <v>0</v>
      </c>
      <c r="E2192">
        <v>0</v>
      </c>
      <c r="F2192">
        <v>0</v>
      </c>
      <c r="G2192">
        <v>120</v>
      </c>
      <c r="H2192">
        <v>274</v>
      </c>
      <c r="I2192">
        <v>47</v>
      </c>
      <c r="J2192" s="19">
        <f t="shared" si="69"/>
        <v>12.773261912240452</v>
      </c>
      <c r="K2192" s="19">
        <f t="shared" si="70"/>
        <v>13</v>
      </c>
      <c r="L2192" s="14" t="str">
        <f>IFERROR(VLOOKUP($K$4:$K$772,TABLAREF!$A$1:$C$4,3,1),"SIN DATO")</f>
        <v>SIN DATO</v>
      </c>
    </row>
    <row r="2193" spans="1:12" x14ac:dyDescent="0.25">
      <c r="A2193" t="s">
        <v>3715</v>
      </c>
      <c r="B2193">
        <v>77</v>
      </c>
      <c r="C2193">
        <v>2</v>
      </c>
      <c r="D2193">
        <v>0</v>
      </c>
      <c r="E2193">
        <v>0</v>
      </c>
      <c r="F2193">
        <v>0</v>
      </c>
      <c r="G2193">
        <v>130</v>
      </c>
      <c r="H2193">
        <v>261</v>
      </c>
      <c r="I2193">
        <v>48</v>
      </c>
      <c r="J2193" s="19">
        <f t="shared" si="69"/>
        <v>45.045531951017317</v>
      </c>
      <c r="K2193" s="19">
        <f t="shared" si="70"/>
        <v>45</v>
      </c>
      <c r="L2193" s="14" t="str">
        <f>IFERROR(VLOOKUP($K$4:$K$772,TABLAREF!$A$1:$C$4,3,1),"SIN DATO")</f>
        <v>SIN DATO</v>
      </c>
    </row>
    <row r="2194" spans="1:12" x14ac:dyDescent="0.25">
      <c r="A2194" t="s">
        <v>3716</v>
      </c>
      <c r="B2194">
        <v>71</v>
      </c>
      <c r="C2194">
        <v>2</v>
      </c>
      <c r="D2194">
        <v>0</v>
      </c>
      <c r="E2194">
        <v>1</v>
      </c>
      <c r="F2194">
        <v>0</v>
      </c>
      <c r="G2194">
        <v>120</v>
      </c>
      <c r="H2194">
        <v>160</v>
      </c>
      <c r="I2194">
        <v>50</v>
      </c>
      <c r="J2194" s="19">
        <f t="shared" si="69"/>
        <v>21.689554842106983</v>
      </c>
      <c r="K2194" s="19">
        <f t="shared" si="70"/>
        <v>22</v>
      </c>
      <c r="L2194" s="14" t="str">
        <f>IFERROR(VLOOKUP($K$4:$K$772,TABLAREF!$A$1:$C$4,3,1),"SIN DATO")</f>
        <v>SIN DATO</v>
      </c>
    </row>
    <row r="2195" spans="1:12" x14ac:dyDescent="0.25">
      <c r="A2195" t="s">
        <v>3717</v>
      </c>
      <c r="B2195">
        <v>73</v>
      </c>
      <c r="C2195">
        <v>1</v>
      </c>
      <c r="D2195">
        <v>0</v>
      </c>
      <c r="E2195">
        <v>0</v>
      </c>
      <c r="F2195">
        <v>0</v>
      </c>
      <c r="G2195">
        <v>120</v>
      </c>
      <c r="H2195">
        <v>194</v>
      </c>
      <c r="I2195">
        <v>57</v>
      </c>
      <c r="J2195" s="19">
        <f t="shared" si="69"/>
        <v>13.102643109197976</v>
      </c>
      <c r="K2195" s="19">
        <f t="shared" si="70"/>
        <v>13</v>
      </c>
      <c r="L2195" s="14" t="str">
        <f>IFERROR(VLOOKUP($K$4:$K$772,TABLAREF!$A$1:$C$4,3,1),"SIN DATO")</f>
        <v>SIN DATO</v>
      </c>
    </row>
    <row r="2196" spans="1:12" x14ac:dyDescent="0.25">
      <c r="A2196" t="s">
        <v>3718</v>
      </c>
      <c r="B2196">
        <v>65</v>
      </c>
      <c r="C2196">
        <v>2</v>
      </c>
      <c r="D2196">
        <v>0</v>
      </c>
      <c r="E2196">
        <v>0</v>
      </c>
      <c r="F2196">
        <v>0</v>
      </c>
      <c r="G2196">
        <v>120</v>
      </c>
      <c r="H2196">
        <v>232</v>
      </c>
      <c r="I2196">
        <v>46</v>
      </c>
      <c r="J2196" s="19">
        <f t="shared" si="69"/>
        <v>25.141787398431138</v>
      </c>
      <c r="K2196" s="19">
        <f t="shared" si="70"/>
        <v>25</v>
      </c>
      <c r="L2196" s="14" t="str">
        <f>IFERROR(VLOOKUP($K$4:$K$772,TABLAREF!$A$1:$C$4,3,1),"SIN DATO")</f>
        <v>SIN DATO</v>
      </c>
    </row>
    <row r="2197" spans="1:12" x14ac:dyDescent="0.25">
      <c r="A2197" t="s">
        <v>3719</v>
      </c>
      <c r="B2197">
        <v>49</v>
      </c>
      <c r="C2197">
        <v>2</v>
      </c>
      <c r="D2197">
        <v>0</v>
      </c>
      <c r="E2197">
        <v>0</v>
      </c>
      <c r="F2197">
        <v>0</v>
      </c>
      <c r="G2197">
        <v>120</v>
      </c>
      <c r="H2197">
        <v>179</v>
      </c>
      <c r="I2197">
        <v>60</v>
      </c>
      <c r="J2197" s="19">
        <f t="shared" si="69"/>
        <v>5.4824652624539834</v>
      </c>
      <c r="K2197" s="19">
        <f t="shared" si="70"/>
        <v>5</v>
      </c>
      <c r="L2197" s="14" t="str">
        <f>IFERROR(VLOOKUP($K$4:$K$772,TABLAREF!$A$1:$C$4,3,1),"SIN DATO")</f>
        <v>SIN DATO</v>
      </c>
    </row>
    <row r="2198" spans="1:12" x14ac:dyDescent="0.25">
      <c r="A2198" t="s">
        <v>3720</v>
      </c>
      <c r="B2198">
        <v>64</v>
      </c>
      <c r="C2198">
        <v>1</v>
      </c>
      <c r="D2198">
        <v>0</v>
      </c>
      <c r="E2198">
        <v>0</v>
      </c>
      <c r="F2198">
        <v>0</v>
      </c>
      <c r="G2198">
        <v>120</v>
      </c>
      <c r="H2198">
        <v>170</v>
      </c>
      <c r="I2198">
        <v>56</v>
      </c>
      <c r="J2198" s="19">
        <f t="shared" si="69"/>
        <v>8.0426513191286571</v>
      </c>
      <c r="K2198" s="19">
        <f t="shared" si="70"/>
        <v>8</v>
      </c>
      <c r="L2198" s="14" t="str">
        <f>IFERROR(VLOOKUP($K$4:$K$772,TABLAREF!$A$1:$C$4,3,1),"SIN DATO")</f>
        <v>SIN DATO</v>
      </c>
    </row>
    <row r="2199" spans="1:12" x14ac:dyDescent="0.25">
      <c r="A2199" t="s">
        <v>3721</v>
      </c>
      <c r="B2199">
        <v>58</v>
      </c>
      <c r="C2199">
        <v>2</v>
      </c>
      <c r="D2199">
        <v>0</v>
      </c>
      <c r="E2199">
        <v>0</v>
      </c>
      <c r="F2199">
        <v>0</v>
      </c>
      <c r="G2199">
        <v>120</v>
      </c>
      <c r="H2199">
        <v>296</v>
      </c>
      <c r="I2199">
        <v>51</v>
      </c>
      <c r="J2199" s="19">
        <f t="shared" si="69"/>
        <v>20.568358167389643</v>
      </c>
      <c r="K2199" s="19">
        <f t="shared" si="70"/>
        <v>21</v>
      </c>
      <c r="L2199" s="14" t="str">
        <f>IFERROR(VLOOKUP($K$4:$K$772,TABLAREF!$A$1:$C$4,3,1),"SIN DATO")</f>
        <v>SIN DATO</v>
      </c>
    </row>
    <row r="2200" spans="1:12" x14ac:dyDescent="0.25">
      <c r="A2200" t="s">
        <v>3722</v>
      </c>
      <c r="B2200">
        <v>67</v>
      </c>
      <c r="C2200">
        <v>2</v>
      </c>
      <c r="D2200">
        <v>0</v>
      </c>
      <c r="E2200">
        <v>0</v>
      </c>
      <c r="F2200">
        <v>0</v>
      </c>
      <c r="G2200">
        <v>120</v>
      </c>
      <c r="H2200">
        <v>216</v>
      </c>
      <c r="I2200">
        <v>44</v>
      </c>
      <c r="J2200" s="19">
        <f t="shared" si="69"/>
        <v>26.908585229996895</v>
      </c>
      <c r="K2200" s="19">
        <f t="shared" si="70"/>
        <v>27</v>
      </c>
      <c r="L2200" s="14" t="str">
        <f>IFERROR(VLOOKUP($K$4:$K$772,TABLAREF!$A$1:$C$4,3,1),"SIN DATO")</f>
        <v>SIN DATO</v>
      </c>
    </row>
    <row r="2201" spans="1:12" x14ac:dyDescent="0.25">
      <c r="A2201" t="s">
        <v>3723</v>
      </c>
      <c r="B2201">
        <v>58</v>
      </c>
      <c r="C2201">
        <v>2</v>
      </c>
      <c r="D2201">
        <v>0</v>
      </c>
      <c r="E2201">
        <v>0</v>
      </c>
      <c r="F2201">
        <v>0</v>
      </c>
      <c r="G2201">
        <v>120</v>
      </c>
      <c r="H2201">
        <v>241.2</v>
      </c>
      <c r="I2201">
        <v>46.5</v>
      </c>
      <c r="J2201" s="19">
        <f t="shared" si="69"/>
        <v>18.401024867259142</v>
      </c>
      <c r="K2201" s="19">
        <f t="shared" si="70"/>
        <v>18</v>
      </c>
      <c r="L2201" s="14" t="str">
        <f>IFERROR(VLOOKUP($K$4:$K$772,TABLAREF!$A$1:$C$4,3,1),"SIN DATO")</f>
        <v>SIN DATO</v>
      </c>
    </row>
    <row r="2202" spans="1:12" x14ac:dyDescent="0.25">
      <c r="A2202" t="s">
        <v>3724</v>
      </c>
      <c r="B2202">
        <v>62</v>
      </c>
      <c r="C2202">
        <v>2</v>
      </c>
      <c r="D2202">
        <v>0</v>
      </c>
      <c r="E2202">
        <v>0</v>
      </c>
      <c r="F2202">
        <v>0</v>
      </c>
      <c r="G2202">
        <v>120</v>
      </c>
      <c r="H2202">
        <v>193</v>
      </c>
      <c r="I2202">
        <v>51</v>
      </c>
      <c r="J2202" s="19">
        <f t="shared" si="69"/>
        <v>16.355646340075904</v>
      </c>
      <c r="K2202" s="19">
        <f t="shared" si="70"/>
        <v>16</v>
      </c>
      <c r="L2202" s="14" t="str">
        <f>IFERROR(VLOOKUP($K$4:$K$772,TABLAREF!$A$1:$C$4,3,1),"SIN DATO")</f>
        <v>SIN DATO</v>
      </c>
    </row>
    <row r="2203" spans="1:12" x14ac:dyDescent="0.25">
      <c r="A2203" t="s">
        <v>3725</v>
      </c>
      <c r="B2203">
        <v>54</v>
      </c>
      <c r="C2203">
        <v>2</v>
      </c>
      <c r="D2203">
        <v>0</v>
      </c>
      <c r="E2203">
        <v>0</v>
      </c>
      <c r="F2203">
        <v>0</v>
      </c>
      <c r="G2203">
        <v>120</v>
      </c>
      <c r="J2203" s="19" t="e">
        <f t="shared" si="69"/>
        <v>#DIV/0!</v>
      </c>
      <c r="K2203" s="19" t="e">
        <f t="shared" si="70"/>
        <v>#DIV/0!</v>
      </c>
      <c r="L2203" s="14" t="str">
        <f>IFERROR(VLOOKUP($K$4:$K$772,TABLAREF!$A$1:$C$4,3,1),"SIN DATO")</f>
        <v>SIN DATO</v>
      </c>
    </row>
    <row r="2204" spans="1:12" x14ac:dyDescent="0.25">
      <c r="A2204" t="s">
        <v>3726</v>
      </c>
      <c r="B2204">
        <v>55</v>
      </c>
      <c r="C2204">
        <v>1</v>
      </c>
      <c r="D2204">
        <v>0</v>
      </c>
      <c r="E2204">
        <v>0</v>
      </c>
      <c r="F2204">
        <v>0</v>
      </c>
      <c r="G2204">
        <v>140</v>
      </c>
      <c r="J2204" s="19" t="e">
        <f t="shared" si="69"/>
        <v>#DIV/0!</v>
      </c>
      <c r="K2204" s="19" t="e">
        <f t="shared" si="70"/>
        <v>#DIV/0!</v>
      </c>
      <c r="L2204" s="14" t="str">
        <f>IFERROR(VLOOKUP($K$4:$K$772,TABLAREF!$A$1:$C$4,3,1),"SIN DATO")</f>
        <v>SIN DATO</v>
      </c>
    </row>
    <row r="2205" spans="1:12" x14ac:dyDescent="0.25">
      <c r="A2205" t="s">
        <v>3727</v>
      </c>
      <c r="B2205">
        <v>56</v>
      </c>
      <c r="C2205">
        <v>2</v>
      </c>
      <c r="D2205">
        <v>0</v>
      </c>
      <c r="E2205">
        <v>0</v>
      </c>
      <c r="F2205">
        <v>0</v>
      </c>
      <c r="G2205">
        <v>120</v>
      </c>
      <c r="H2205">
        <v>258</v>
      </c>
      <c r="I2205">
        <v>42</v>
      </c>
      <c r="J2205" s="19">
        <f t="shared" si="69"/>
        <v>19.771560429446311</v>
      </c>
      <c r="K2205" s="19">
        <f t="shared" si="70"/>
        <v>20</v>
      </c>
      <c r="L2205" s="14" t="str">
        <f>IFERROR(VLOOKUP($K$4:$K$772,TABLAREF!$A$1:$C$4,3,1),"SIN DATO")</f>
        <v>SIN DATO</v>
      </c>
    </row>
    <row r="2206" spans="1:12" x14ac:dyDescent="0.25">
      <c r="A2206" t="s">
        <v>3728</v>
      </c>
      <c r="B2206">
        <v>66</v>
      </c>
      <c r="C2206">
        <v>2</v>
      </c>
      <c r="D2206">
        <v>0</v>
      </c>
      <c r="E2206">
        <v>0</v>
      </c>
      <c r="F2206">
        <v>0</v>
      </c>
      <c r="G2206">
        <v>120</v>
      </c>
      <c r="H2206">
        <v>140</v>
      </c>
      <c r="I2206">
        <v>45</v>
      </c>
      <c r="J2206" s="19">
        <f t="shared" si="69"/>
        <v>16.614573503377596</v>
      </c>
      <c r="K2206" s="19">
        <f t="shared" si="70"/>
        <v>17</v>
      </c>
      <c r="L2206" s="14" t="str">
        <f>IFERROR(VLOOKUP($K$4:$K$772,TABLAREF!$A$1:$C$4,3,1),"SIN DATO")</f>
        <v>SIN DATO</v>
      </c>
    </row>
    <row r="2207" spans="1:12" x14ac:dyDescent="0.25">
      <c r="A2207" t="s">
        <v>3729</v>
      </c>
      <c r="B2207">
        <v>81</v>
      </c>
      <c r="C2207">
        <v>2</v>
      </c>
      <c r="D2207">
        <v>0</v>
      </c>
      <c r="E2207">
        <v>0</v>
      </c>
      <c r="F2207">
        <v>0</v>
      </c>
      <c r="G2207">
        <v>140</v>
      </c>
      <c r="H2207">
        <v>173</v>
      </c>
      <c r="I2207">
        <v>67</v>
      </c>
      <c r="J2207" s="19">
        <f t="shared" si="69"/>
        <v>34.637250027892563</v>
      </c>
      <c r="K2207" s="19">
        <f t="shared" si="70"/>
        <v>35</v>
      </c>
      <c r="L2207" s="14" t="str">
        <f>IFERROR(VLOOKUP($K$4:$K$772,TABLAREF!$A$1:$C$4,3,1),"SIN DATO")</f>
        <v>SIN DATO</v>
      </c>
    </row>
    <row r="2208" spans="1:12" x14ac:dyDescent="0.25">
      <c r="A2208" t="s">
        <v>3730</v>
      </c>
      <c r="B2208">
        <v>60</v>
      </c>
      <c r="C2208">
        <v>1</v>
      </c>
      <c r="D2208">
        <v>0</v>
      </c>
      <c r="E2208">
        <v>0</v>
      </c>
      <c r="F2208">
        <v>0</v>
      </c>
      <c r="G2208">
        <v>140</v>
      </c>
      <c r="H2208">
        <v>195</v>
      </c>
      <c r="I2208">
        <v>60</v>
      </c>
      <c r="J2208" s="19">
        <f t="shared" si="69"/>
        <v>9.5766025137895117</v>
      </c>
      <c r="K2208" s="19">
        <f t="shared" si="70"/>
        <v>10</v>
      </c>
      <c r="L2208" s="14" t="str">
        <f>IFERROR(VLOOKUP($K$4:$K$772,TABLAREF!$A$1:$C$4,3,1),"SIN DATO")</f>
        <v>SIN DATO</v>
      </c>
    </row>
    <row r="2209" spans="1:12" x14ac:dyDescent="0.25">
      <c r="A2209" t="s">
        <v>3731</v>
      </c>
      <c r="B2209">
        <v>52</v>
      </c>
      <c r="C2209">
        <v>2</v>
      </c>
      <c r="D2209">
        <v>0</v>
      </c>
      <c r="E2209">
        <v>0</v>
      </c>
      <c r="F2209">
        <v>0</v>
      </c>
      <c r="G2209">
        <v>120</v>
      </c>
      <c r="H2209">
        <v>251</v>
      </c>
      <c r="I2209">
        <v>56</v>
      </c>
      <c r="J2209" s="19">
        <f t="shared" si="69"/>
        <v>11.390245229000428</v>
      </c>
      <c r="K2209" s="19">
        <f t="shared" si="70"/>
        <v>11</v>
      </c>
      <c r="L2209" s="14" t="str">
        <f>IFERROR(VLOOKUP($K$4:$K$772,TABLAREF!$A$1:$C$4,3,1),"SIN DATO")</f>
        <v>SIN DATO</v>
      </c>
    </row>
    <row r="2210" spans="1:12" x14ac:dyDescent="0.25">
      <c r="A2210" t="s">
        <v>3732</v>
      </c>
      <c r="B2210">
        <v>54</v>
      </c>
      <c r="C2210">
        <v>2</v>
      </c>
      <c r="D2210">
        <v>0</v>
      </c>
      <c r="E2210">
        <v>0</v>
      </c>
      <c r="F2210">
        <v>0</v>
      </c>
      <c r="G2210">
        <v>120</v>
      </c>
      <c r="H2210">
        <v>159</v>
      </c>
      <c r="I2210">
        <v>61</v>
      </c>
      <c r="J2210" s="19">
        <f t="shared" si="69"/>
        <v>6.2045928833288189</v>
      </c>
      <c r="K2210" s="19">
        <f t="shared" si="70"/>
        <v>6</v>
      </c>
      <c r="L2210" s="14" t="str">
        <f>IFERROR(VLOOKUP($K$4:$K$772,TABLAREF!$A$1:$C$4,3,1),"SIN DATO")</f>
        <v>SIN DATO</v>
      </c>
    </row>
    <row r="2211" spans="1:12" x14ac:dyDescent="0.25">
      <c r="A2211" t="s">
        <v>3733</v>
      </c>
      <c r="B2211">
        <v>48</v>
      </c>
      <c r="C2211">
        <v>1</v>
      </c>
      <c r="D2211">
        <v>0</v>
      </c>
      <c r="E2211">
        <v>0</v>
      </c>
      <c r="F2211">
        <v>0</v>
      </c>
      <c r="G2211">
        <v>120</v>
      </c>
      <c r="H2211">
        <v>236</v>
      </c>
      <c r="I2211">
        <v>59</v>
      </c>
      <c r="J2211" s="19">
        <f t="shared" si="69"/>
        <v>5.0754858281654602</v>
      </c>
      <c r="K2211" s="19">
        <f t="shared" si="70"/>
        <v>5</v>
      </c>
      <c r="L2211" s="14" t="str">
        <f>IFERROR(VLOOKUP($K$4:$K$772,TABLAREF!$A$1:$C$4,3,1),"SIN DATO")</f>
        <v>SIN DATO</v>
      </c>
    </row>
    <row r="2212" spans="1:12" x14ac:dyDescent="0.25">
      <c r="A2212" t="s">
        <v>3734</v>
      </c>
      <c r="B2212">
        <v>65</v>
      </c>
      <c r="C2212">
        <v>2</v>
      </c>
      <c r="D2212">
        <v>0</v>
      </c>
      <c r="E2212">
        <v>0</v>
      </c>
      <c r="F2212">
        <v>0</v>
      </c>
      <c r="G2212">
        <v>120</v>
      </c>
      <c r="H2212">
        <v>226</v>
      </c>
      <c r="I2212">
        <v>38</v>
      </c>
      <c r="J2212" s="19">
        <f t="shared" si="69"/>
        <v>28.834898500269713</v>
      </c>
      <c r="K2212" s="19">
        <f t="shared" si="70"/>
        <v>29</v>
      </c>
      <c r="L2212" s="14" t="str">
        <f>IFERROR(VLOOKUP($K$4:$K$772,TABLAREF!$A$1:$C$4,3,1),"SIN DATO")</f>
        <v>SIN DATO</v>
      </c>
    </row>
    <row r="2213" spans="1:12" x14ac:dyDescent="0.25">
      <c r="A2213" t="s">
        <v>3735</v>
      </c>
      <c r="B2213">
        <v>49</v>
      </c>
      <c r="C2213">
        <v>2</v>
      </c>
      <c r="D2213">
        <v>0</v>
      </c>
      <c r="E2213">
        <v>0</v>
      </c>
      <c r="F2213">
        <v>0</v>
      </c>
      <c r="G2213">
        <v>120</v>
      </c>
      <c r="H2213">
        <v>190</v>
      </c>
      <c r="I2213">
        <v>52</v>
      </c>
      <c r="J2213" s="19">
        <f t="shared" si="69"/>
        <v>7.3660342616829189</v>
      </c>
      <c r="K2213" s="19">
        <f t="shared" si="70"/>
        <v>7</v>
      </c>
      <c r="L2213" s="14" t="str">
        <f>IFERROR(VLOOKUP($K$4:$K$772,TABLAREF!$A$1:$C$4,3,1),"SIN DATO")</f>
        <v>SIN DATO</v>
      </c>
    </row>
    <row r="2214" spans="1:12" x14ac:dyDescent="0.25">
      <c r="A2214" t="s">
        <v>3736</v>
      </c>
      <c r="B2214">
        <v>46</v>
      </c>
      <c r="C2214">
        <v>2</v>
      </c>
      <c r="D2214">
        <v>0</v>
      </c>
      <c r="E2214">
        <v>0</v>
      </c>
      <c r="F2214">
        <v>0</v>
      </c>
      <c r="G2214">
        <v>120</v>
      </c>
      <c r="H2214">
        <v>152</v>
      </c>
      <c r="I2214">
        <v>44</v>
      </c>
      <c r="J2214" s="19">
        <f t="shared" si="69"/>
        <v>5.7438917345803864</v>
      </c>
      <c r="K2214" s="19">
        <f t="shared" si="70"/>
        <v>6</v>
      </c>
      <c r="L2214" s="14" t="str">
        <f>IFERROR(VLOOKUP($K$4:$K$772,TABLAREF!$A$1:$C$4,3,1),"SIN DATO")</f>
        <v>SIN DATO</v>
      </c>
    </row>
    <row r="2215" spans="1:12" x14ac:dyDescent="0.25">
      <c r="A2215" t="s">
        <v>3737</v>
      </c>
      <c r="B2215">
        <v>53</v>
      </c>
      <c r="C2215">
        <v>1</v>
      </c>
      <c r="D2215">
        <v>0</v>
      </c>
      <c r="E2215">
        <v>0</v>
      </c>
      <c r="F2215">
        <v>0</v>
      </c>
      <c r="G2215">
        <v>120</v>
      </c>
      <c r="H2215">
        <v>192</v>
      </c>
      <c r="I2215">
        <v>41</v>
      </c>
      <c r="J2215" s="19">
        <f t="shared" si="69"/>
        <v>8.5483689739555562</v>
      </c>
      <c r="K2215" s="19">
        <f t="shared" si="70"/>
        <v>9</v>
      </c>
      <c r="L2215" s="14" t="str">
        <f>IFERROR(VLOOKUP($K$4:$K$772,TABLAREF!$A$1:$C$4,3,1),"SIN DATO")</f>
        <v>SIN DATO</v>
      </c>
    </row>
    <row r="2216" spans="1:12" x14ac:dyDescent="0.25">
      <c r="A2216" t="s">
        <v>3738</v>
      </c>
      <c r="B2216">
        <v>53</v>
      </c>
      <c r="C2216">
        <v>1</v>
      </c>
      <c r="D2216">
        <v>0</v>
      </c>
      <c r="E2216">
        <v>0</v>
      </c>
      <c r="F2216">
        <v>0</v>
      </c>
      <c r="G2216">
        <v>120</v>
      </c>
      <c r="H2216">
        <v>213</v>
      </c>
      <c r="I2216">
        <v>56</v>
      </c>
      <c r="J2216" s="19">
        <f t="shared" si="69"/>
        <v>6.3902859998421935</v>
      </c>
      <c r="K2216" s="19">
        <f t="shared" si="70"/>
        <v>6</v>
      </c>
      <c r="L2216" s="14" t="str">
        <f>IFERROR(VLOOKUP($K$4:$K$772,TABLAREF!$A$1:$C$4,3,1),"SIN DATO")</f>
        <v>SIN DATO</v>
      </c>
    </row>
    <row r="2217" spans="1:12" x14ac:dyDescent="0.25">
      <c r="A2217" t="s">
        <v>3739</v>
      </c>
      <c r="B2217">
        <v>87</v>
      </c>
      <c r="C2217">
        <v>1</v>
      </c>
      <c r="D2217">
        <v>0</v>
      </c>
      <c r="E2217">
        <v>0</v>
      </c>
      <c r="F2217">
        <v>0</v>
      </c>
      <c r="G2217">
        <v>160</v>
      </c>
      <c r="H2217">
        <v>124</v>
      </c>
      <c r="I2217">
        <v>34</v>
      </c>
      <c r="J2217" s="19">
        <f t="shared" si="69"/>
        <v>28.566209585176892</v>
      </c>
      <c r="K2217" s="19">
        <f t="shared" si="70"/>
        <v>29</v>
      </c>
      <c r="L2217" s="14" t="str">
        <f>IFERROR(VLOOKUP($K$4:$K$772,TABLAREF!$A$1:$C$4,3,1),"SIN DATO")</f>
        <v>SIN DATO</v>
      </c>
    </row>
    <row r="2218" spans="1:12" x14ac:dyDescent="0.25">
      <c r="A2218" t="s">
        <v>3740</v>
      </c>
      <c r="B2218">
        <v>87</v>
      </c>
      <c r="C2218">
        <v>2</v>
      </c>
      <c r="D2218">
        <v>0</v>
      </c>
      <c r="E2218">
        <v>0</v>
      </c>
      <c r="F2218">
        <v>0</v>
      </c>
      <c r="G2218">
        <v>130</v>
      </c>
      <c r="H2218">
        <v>236</v>
      </c>
      <c r="I2218">
        <v>49</v>
      </c>
      <c r="J2218" s="19">
        <f t="shared" si="69"/>
        <v>55.602425923319799</v>
      </c>
      <c r="K2218" s="19">
        <f t="shared" si="70"/>
        <v>56</v>
      </c>
      <c r="L2218" s="14" t="str">
        <f>IFERROR(VLOOKUP($K$4:$K$772,TABLAREF!$A$1:$C$4,3,1),"SIN DATO")</f>
        <v>SIN DATO</v>
      </c>
    </row>
    <row r="2219" spans="1:12" x14ac:dyDescent="0.25">
      <c r="A2219" t="s">
        <v>3741</v>
      </c>
      <c r="B2219">
        <v>67</v>
      </c>
      <c r="C2219">
        <v>2</v>
      </c>
      <c r="D2219">
        <v>0</v>
      </c>
      <c r="E2219">
        <v>1</v>
      </c>
      <c r="F2219">
        <v>0</v>
      </c>
      <c r="G2219">
        <v>120</v>
      </c>
      <c r="H2219">
        <v>232</v>
      </c>
      <c r="I2219">
        <v>38</v>
      </c>
      <c r="J2219" s="19">
        <f t="shared" si="69"/>
        <v>31.154377876379201</v>
      </c>
      <c r="K2219" s="19">
        <f t="shared" si="70"/>
        <v>31</v>
      </c>
      <c r="L2219" s="14" t="str">
        <f>IFERROR(VLOOKUP($K$4:$K$772,TABLAREF!$A$1:$C$4,3,1),"SIN DATO")</f>
        <v>SIN DATO</v>
      </c>
    </row>
    <row r="2220" spans="1:12" x14ac:dyDescent="0.25">
      <c r="A2220" t="s">
        <v>3742</v>
      </c>
      <c r="B2220">
        <v>55</v>
      </c>
      <c r="C2220">
        <v>2</v>
      </c>
      <c r="D2220">
        <v>0</v>
      </c>
      <c r="E2220">
        <v>0</v>
      </c>
      <c r="F2220">
        <v>0</v>
      </c>
      <c r="G2220">
        <v>120</v>
      </c>
      <c r="H2220">
        <v>234</v>
      </c>
      <c r="I2220">
        <v>55</v>
      </c>
      <c r="J2220" s="19">
        <f t="shared" si="69"/>
        <v>12.619475082368059</v>
      </c>
      <c r="K2220" s="19">
        <f t="shared" si="70"/>
        <v>13</v>
      </c>
      <c r="L2220" s="14" t="str">
        <f>IFERROR(VLOOKUP($K$4:$K$772,TABLAREF!$A$1:$C$4,3,1),"SIN DATO")</f>
        <v>SIN DATO</v>
      </c>
    </row>
    <row r="2221" spans="1:12" x14ac:dyDescent="0.25">
      <c r="A2221" t="s">
        <v>3743</v>
      </c>
      <c r="B2221">
        <v>61</v>
      </c>
      <c r="C2221">
        <v>2</v>
      </c>
      <c r="D2221">
        <v>0</v>
      </c>
      <c r="E2221">
        <v>0</v>
      </c>
      <c r="F2221">
        <v>0</v>
      </c>
      <c r="G2221">
        <v>130</v>
      </c>
      <c r="H2221">
        <v>257</v>
      </c>
      <c r="I2221">
        <v>50</v>
      </c>
      <c r="J2221" s="19">
        <f t="shared" si="69"/>
        <v>23.251839746057723</v>
      </c>
      <c r="K2221" s="19">
        <f t="shared" si="70"/>
        <v>23</v>
      </c>
      <c r="L2221" s="14" t="str">
        <f>IFERROR(VLOOKUP($K$4:$K$772,TABLAREF!$A$1:$C$4,3,1),"SIN DATO")</f>
        <v>SIN DATO</v>
      </c>
    </row>
    <row r="2222" spans="1:12" x14ac:dyDescent="0.25">
      <c r="A2222" t="s">
        <v>3744</v>
      </c>
      <c r="B2222">
        <v>58</v>
      </c>
      <c r="C2222">
        <v>1</v>
      </c>
      <c r="D2222">
        <v>0</v>
      </c>
      <c r="E2222">
        <v>1</v>
      </c>
      <c r="F2222">
        <v>0</v>
      </c>
      <c r="G2222">
        <v>120</v>
      </c>
      <c r="H2222">
        <v>155</v>
      </c>
      <c r="I2222">
        <v>27</v>
      </c>
      <c r="J2222" s="19">
        <f t="shared" si="69"/>
        <v>18.082284852259388</v>
      </c>
      <c r="K2222" s="19">
        <f t="shared" si="70"/>
        <v>18</v>
      </c>
      <c r="L2222" s="14" t="str">
        <f>IFERROR(VLOOKUP($K$4:$K$772,TABLAREF!$A$1:$C$4,3,1),"SIN DATO")</f>
        <v>SIN DATO</v>
      </c>
    </row>
    <row r="2223" spans="1:12" x14ac:dyDescent="0.25">
      <c r="A2223" t="s">
        <v>3745</v>
      </c>
      <c r="B2223">
        <v>62</v>
      </c>
      <c r="C2223">
        <v>1</v>
      </c>
      <c r="D2223">
        <v>0</v>
      </c>
      <c r="E2223">
        <v>0</v>
      </c>
      <c r="F2223">
        <v>0</v>
      </c>
      <c r="G2223">
        <v>160</v>
      </c>
      <c r="J2223" s="19" t="e">
        <f t="shared" si="69"/>
        <v>#DIV/0!</v>
      </c>
      <c r="K2223" s="19" t="e">
        <f t="shared" si="70"/>
        <v>#DIV/0!</v>
      </c>
      <c r="L2223" s="14" t="str">
        <f>IFERROR(VLOOKUP($K$4:$K$772,TABLAREF!$A$1:$C$4,3,1),"SIN DATO")</f>
        <v>SIN DATO</v>
      </c>
    </row>
    <row r="2224" spans="1:12" x14ac:dyDescent="0.25">
      <c r="A2224" t="s">
        <v>3746</v>
      </c>
      <c r="B2224">
        <v>71</v>
      </c>
      <c r="C2224">
        <v>2</v>
      </c>
      <c r="D2224">
        <v>0</v>
      </c>
      <c r="E2224">
        <v>0</v>
      </c>
      <c r="F2224">
        <v>0</v>
      </c>
      <c r="G2224">
        <v>120</v>
      </c>
      <c r="H2224">
        <v>245</v>
      </c>
      <c r="I2224">
        <v>52</v>
      </c>
      <c r="J2224" s="19">
        <f t="shared" si="69"/>
        <v>30.969347753933583</v>
      </c>
      <c r="K2224" s="19">
        <f t="shared" si="70"/>
        <v>31</v>
      </c>
      <c r="L2224" s="14" t="str">
        <f>IFERROR(VLOOKUP($K$4:$K$772,TABLAREF!$A$1:$C$4,3,1),"SIN DATO")</f>
        <v>SIN DATO</v>
      </c>
    </row>
    <row r="2225" spans="1:12" x14ac:dyDescent="0.25">
      <c r="A2225" t="s">
        <v>3747</v>
      </c>
      <c r="B2225">
        <v>76</v>
      </c>
      <c r="C2225">
        <v>2</v>
      </c>
      <c r="D2225">
        <v>0</v>
      </c>
      <c r="E2225">
        <v>0</v>
      </c>
      <c r="F2225">
        <v>0</v>
      </c>
      <c r="G2225">
        <v>140</v>
      </c>
      <c r="H2225">
        <v>205</v>
      </c>
      <c r="I2225">
        <v>52</v>
      </c>
      <c r="J2225" s="19">
        <f t="shared" si="69"/>
        <v>38.080858327620263</v>
      </c>
      <c r="K2225" s="19">
        <f t="shared" si="70"/>
        <v>38</v>
      </c>
      <c r="L2225" s="14" t="str">
        <f>IFERROR(VLOOKUP($K$4:$K$772,TABLAREF!$A$1:$C$4,3,1),"SIN DATO")</f>
        <v>SIN DATO</v>
      </c>
    </row>
    <row r="2226" spans="1:12" x14ac:dyDescent="0.25">
      <c r="A2226" t="s">
        <v>3748</v>
      </c>
      <c r="B2226">
        <v>71</v>
      </c>
      <c r="C2226">
        <v>1</v>
      </c>
      <c r="D2226">
        <v>0</v>
      </c>
      <c r="E2226">
        <v>0</v>
      </c>
      <c r="F2226">
        <v>0</v>
      </c>
      <c r="G2226">
        <v>120</v>
      </c>
      <c r="H2226">
        <v>238</v>
      </c>
      <c r="I2226">
        <v>48</v>
      </c>
      <c r="J2226" s="19">
        <f t="shared" si="69"/>
        <v>18.551141571108822</v>
      </c>
      <c r="K2226" s="19">
        <f t="shared" si="70"/>
        <v>19</v>
      </c>
      <c r="L2226" s="14" t="str">
        <f>IFERROR(VLOOKUP($K$4:$K$772,TABLAREF!$A$1:$C$4,3,1),"SIN DATO")</f>
        <v>SIN DATO</v>
      </c>
    </row>
    <row r="2227" spans="1:12" x14ac:dyDescent="0.25">
      <c r="A2227" t="s">
        <v>3749</v>
      </c>
      <c r="B2227">
        <v>76</v>
      </c>
      <c r="C2227">
        <v>2</v>
      </c>
      <c r="D2227">
        <v>0</v>
      </c>
      <c r="E2227">
        <v>0</v>
      </c>
      <c r="F2227">
        <v>0</v>
      </c>
      <c r="G2227">
        <v>120</v>
      </c>
      <c r="H2227">
        <v>163</v>
      </c>
      <c r="I2227">
        <v>44</v>
      </c>
      <c r="J2227" s="19">
        <f t="shared" si="69"/>
        <v>31.84959668029277</v>
      </c>
      <c r="K2227" s="19">
        <f t="shared" si="70"/>
        <v>32</v>
      </c>
      <c r="L2227" s="14" t="str">
        <f>IFERROR(VLOOKUP($K$4:$K$772,TABLAREF!$A$1:$C$4,3,1),"SIN DATO")</f>
        <v>SIN DATO</v>
      </c>
    </row>
    <row r="2228" spans="1:12" x14ac:dyDescent="0.25">
      <c r="A2228" t="s">
        <v>3750</v>
      </c>
      <c r="B2228">
        <v>68</v>
      </c>
      <c r="C2228">
        <v>2</v>
      </c>
      <c r="D2228">
        <v>0</v>
      </c>
      <c r="E2228">
        <v>0</v>
      </c>
      <c r="F2228">
        <v>0</v>
      </c>
      <c r="G2228">
        <v>110</v>
      </c>
      <c r="H2228">
        <v>176</v>
      </c>
      <c r="I2228">
        <v>59</v>
      </c>
      <c r="J2228" s="19">
        <f t="shared" si="69"/>
        <v>15.832722486113649</v>
      </c>
      <c r="K2228" s="19">
        <f t="shared" si="70"/>
        <v>16</v>
      </c>
      <c r="L2228" s="14" t="str">
        <f>IFERROR(VLOOKUP($K$4:$K$772,TABLAREF!$A$1:$C$4,3,1),"SIN DATO")</f>
        <v>SIN DATO</v>
      </c>
    </row>
    <row r="2229" spans="1:12" x14ac:dyDescent="0.25">
      <c r="A2229" t="s">
        <v>3751</v>
      </c>
      <c r="B2229">
        <v>59</v>
      </c>
      <c r="C2229">
        <v>2</v>
      </c>
      <c r="D2229">
        <v>0</v>
      </c>
      <c r="E2229">
        <v>0</v>
      </c>
      <c r="F2229">
        <v>0</v>
      </c>
      <c r="G2229">
        <v>120</v>
      </c>
      <c r="H2229">
        <v>157</v>
      </c>
      <c r="I2229">
        <v>49</v>
      </c>
      <c r="J2229" s="19">
        <f t="shared" si="69"/>
        <v>11.333935363808646</v>
      </c>
      <c r="K2229" s="19">
        <f t="shared" si="70"/>
        <v>11</v>
      </c>
      <c r="L2229" s="14" t="str">
        <f>IFERROR(VLOOKUP($K$4:$K$772,TABLAREF!$A$1:$C$4,3,1),"SIN DATO")</f>
        <v>SIN DATO</v>
      </c>
    </row>
    <row r="2230" spans="1:12" x14ac:dyDescent="0.25">
      <c r="A2230" t="s">
        <v>3752</v>
      </c>
      <c r="B2230">
        <v>63</v>
      </c>
      <c r="C2230">
        <v>1</v>
      </c>
      <c r="D2230">
        <v>0</v>
      </c>
      <c r="E2230">
        <v>1</v>
      </c>
      <c r="F2230">
        <v>0</v>
      </c>
      <c r="G2230">
        <v>110</v>
      </c>
      <c r="H2230">
        <v>122</v>
      </c>
      <c r="I2230">
        <v>24</v>
      </c>
      <c r="J2230" s="19">
        <f t="shared" si="69"/>
        <v>16.957152460905888</v>
      </c>
      <c r="K2230" s="19">
        <f t="shared" si="70"/>
        <v>17</v>
      </c>
      <c r="L2230" s="14" t="str">
        <f>IFERROR(VLOOKUP($K$4:$K$772,TABLAREF!$A$1:$C$4,3,1),"SIN DATO")</f>
        <v>SIN DATO</v>
      </c>
    </row>
    <row r="2231" spans="1:12" x14ac:dyDescent="0.25">
      <c r="A2231" t="s">
        <v>3753</v>
      </c>
      <c r="B2231">
        <v>72</v>
      </c>
      <c r="C2231">
        <v>1</v>
      </c>
      <c r="D2231">
        <v>0</v>
      </c>
      <c r="E2231">
        <v>1</v>
      </c>
      <c r="F2231">
        <v>0</v>
      </c>
      <c r="G2231">
        <v>140</v>
      </c>
      <c r="H2231">
        <v>269</v>
      </c>
      <c r="I2231">
        <v>52</v>
      </c>
      <c r="J2231" s="19">
        <f t="shared" si="69"/>
        <v>29.373841570647496</v>
      </c>
      <c r="K2231" s="19">
        <f t="shared" si="70"/>
        <v>29</v>
      </c>
      <c r="L2231" s="14" t="str">
        <f>IFERROR(VLOOKUP($K$4:$K$772,TABLAREF!$A$1:$C$4,3,1),"SIN DATO")</f>
        <v>SIN DATO</v>
      </c>
    </row>
    <row r="2232" spans="1:12" x14ac:dyDescent="0.25">
      <c r="A2232" t="s">
        <v>3754</v>
      </c>
      <c r="B2232">
        <v>60</v>
      </c>
      <c r="C2232">
        <v>2</v>
      </c>
      <c r="D2232">
        <v>0</v>
      </c>
      <c r="E2232">
        <v>0</v>
      </c>
      <c r="F2232">
        <v>0</v>
      </c>
      <c r="G2232">
        <v>120</v>
      </c>
      <c r="H2232">
        <v>252</v>
      </c>
      <c r="I2232">
        <v>38</v>
      </c>
      <c r="J2232" s="19">
        <f t="shared" si="69"/>
        <v>25.448534403318956</v>
      </c>
      <c r="K2232" s="19">
        <f t="shared" si="70"/>
        <v>25</v>
      </c>
      <c r="L2232" s="14" t="str">
        <f>IFERROR(VLOOKUP($K$4:$K$772,TABLAREF!$A$1:$C$4,3,1),"SIN DATO")</f>
        <v>SIN DATO</v>
      </c>
    </row>
    <row r="2233" spans="1:12" x14ac:dyDescent="0.25">
      <c r="A2233" t="s">
        <v>3755</v>
      </c>
      <c r="B2233">
        <v>56</v>
      </c>
      <c r="C2233">
        <v>1</v>
      </c>
      <c r="D2233">
        <v>0</v>
      </c>
      <c r="E2233">
        <v>0</v>
      </c>
      <c r="F2233">
        <v>0</v>
      </c>
      <c r="G2233">
        <v>130</v>
      </c>
      <c r="J2233" s="19" t="e">
        <f t="shared" si="69"/>
        <v>#DIV/0!</v>
      </c>
      <c r="K2233" s="19" t="e">
        <f t="shared" si="70"/>
        <v>#DIV/0!</v>
      </c>
      <c r="L2233" s="14" t="str">
        <f>IFERROR(VLOOKUP($K$4:$K$772,TABLAREF!$A$1:$C$4,3,1),"SIN DATO")</f>
        <v>SIN DATO</v>
      </c>
    </row>
    <row r="2234" spans="1:12" x14ac:dyDescent="0.25">
      <c r="A2234" t="s">
        <v>3756</v>
      </c>
      <c r="B2234">
        <v>60</v>
      </c>
      <c r="C2234">
        <v>1</v>
      </c>
      <c r="D2234">
        <v>0</v>
      </c>
      <c r="E2234">
        <v>0</v>
      </c>
      <c r="F2234">
        <v>0</v>
      </c>
      <c r="G2234">
        <v>110</v>
      </c>
      <c r="H2234">
        <v>280</v>
      </c>
      <c r="I2234">
        <v>43</v>
      </c>
      <c r="J2234" s="19">
        <f t="shared" si="69"/>
        <v>15.259782607305173</v>
      </c>
      <c r="K2234" s="19">
        <f t="shared" si="70"/>
        <v>15</v>
      </c>
      <c r="L2234" s="14" t="str">
        <f>IFERROR(VLOOKUP($K$4:$K$772,TABLAREF!$A$1:$C$4,3,1),"SIN DATO")</f>
        <v>SIN DATO</v>
      </c>
    </row>
    <row r="2235" spans="1:12" x14ac:dyDescent="0.25">
      <c r="A2235" t="s">
        <v>3757</v>
      </c>
      <c r="B2235">
        <v>64</v>
      </c>
      <c r="C2235">
        <v>2</v>
      </c>
      <c r="D2235">
        <v>0</v>
      </c>
      <c r="E2235">
        <v>0</v>
      </c>
      <c r="F2235">
        <v>0</v>
      </c>
      <c r="G2235">
        <v>120</v>
      </c>
      <c r="H2235">
        <v>171</v>
      </c>
      <c r="I2235">
        <v>42</v>
      </c>
      <c r="J2235" s="19">
        <f t="shared" si="69"/>
        <v>19.633149687871743</v>
      </c>
      <c r="K2235" s="19">
        <f t="shared" si="70"/>
        <v>20</v>
      </c>
      <c r="L2235" s="14" t="str">
        <f>IFERROR(VLOOKUP($K$4:$K$772,TABLAREF!$A$1:$C$4,3,1),"SIN DATO")</f>
        <v>SIN DATO</v>
      </c>
    </row>
    <row r="2236" spans="1:12" x14ac:dyDescent="0.25">
      <c r="A2236" t="s">
        <v>3758</v>
      </c>
      <c r="B2236">
        <v>64</v>
      </c>
      <c r="C2236">
        <v>2</v>
      </c>
      <c r="D2236">
        <v>0</v>
      </c>
      <c r="E2236">
        <v>0</v>
      </c>
      <c r="F2236">
        <v>0</v>
      </c>
      <c r="G2236">
        <v>120</v>
      </c>
      <c r="H2236">
        <v>203</v>
      </c>
      <c r="I2236">
        <v>57</v>
      </c>
      <c r="J2236" s="19">
        <f t="shared" si="69"/>
        <v>17.131681950977594</v>
      </c>
      <c r="K2236" s="19">
        <f t="shared" si="70"/>
        <v>17</v>
      </c>
      <c r="L2236" s="14" t="str">
        <f>IFERROR(VLOOKUP($K$4:$K$772,TABLAREF!$A$1:$C$4,3,1),"SIN DATO")</f>
        <v>SIN DATO</v>
      </c>
    </row>
    <row r="2237" spans="1:12" x14ac:dyDescent="0.25">
      <c r="A2237" t="s">
        <v>3759</v>
      </c>
      <c r="B2237">
        <v>35</v>
      </c>
      <c r="C2237">
        <v>2</v>
      </c>
      <c r="D2237">
        <v>0</v>
      </c>
      <c r="E2237">
        <v>0</v>
      </c>
      <c r="F2237">
        <v>0</v>
      </c>
      <c r="G2237">
        <v>120</v>
      </c>
      <c r="H2237">
        <v>236</v>
      </c>
      <c r="I2237">
        <v>54</v>
      </c>
      <c r="J2237" s="19">
        <f t="shared" si="69"/>
        <v>5.5058986923938402</v>
      </c>
      <c r="K2237" s="19">
        <f t="shared" si="70"/>
        <v>6</v>
      </c>
      <c r="L2237" s="14" t="str">
        <f>IFERROR(VLOOKUP($K$4:$K$772,TABLAREF!$A$1:$C$4,3,1),"SIN DATO")</f>
        <v>SIN DATO</v>
      </c>
    </row>
    <row r="2238" spans="1:12" x14ac:dyDescent="0.25">
      <c r="A2238" t="s">
        <v>3760</v>
      </c>
      <c r="B2238">
        <v>76</v>
      </c>
      <c r="C2238">
        <v>2</v>
      </c>
      <c r="D2238">
        <v>0</v>
      </c>
      <c r="E2238">
        <v>1</v>
      </c>
      <c r="F2238">
        <v>0</v>
      </c>
      <c r="G2238">
        <v>120</v>
      </c>
      <c r="H2238">
        <v>114</v>
      </c>
      <c r="I2238">
        <v>151</v>
      </c>
      <c r="J2238" s="19">
        <f t="shared" si="69"/>
        <v>5.192380302220867</v>
      </c>
      <c r="K2238" s="19">
        <f t="shared" si="70"/>
        <v>5</v>
      </c>
      <c r="L2238" s="14" t="str">
        <f>IFERROR(VLOOKUP($K$4:$K$772,TABLAREF!$A$1:$C$4,3,1),"SIN DATO")</f>
        <v>SIN DATO</v>
      </c>
    </row>
    <row r="2239" spans="1:12" x14ac:dyDescent="0.25">
      <c r="A2239" t="s">
        <v>3761</v>
      </c>
      <c r="B2239">
        <v>62</v>
      </c>
      <c r="C2239">
        <v>2</v>
      </c>
      <c r="D2239">
        <v>0</v>
      </c>
      <c r="E2239">
        <v>0</v>
      </c>
      <c r="F2239">
        <v>0</v>
      </c>
      <c r="G2239">
        <v>120</v>
      </c>
      <c r="H2239">
        <v>156</v>
      </c>
      <c r="I2239">
        <v>58</v>
      </c>
      <c r="J2239" s="19">
        <f t="shared" si="69"/>
        <v>11.026378242710688</v>
      </c>
      <c r="K2239" s="19">
        <f t="shared" si="70"/>
        <v>11</v>
      </c>
      <c r="L2239" s="14" t="str">
        <f>IFERROR(VLOOKUP($K$4:$K$772,TABLAREF!$A$1:$C$4,3,1),"SIN DATO")</f>
        <v>SIN DATO</v>
      </c>
    </row>
    <row r="2240" spans="1:12" x14ac:dyDescent="0.25">
      <c r="A2240" t="s">
        <v>3762</v>
      </c>
      <c r="B2240">
        <v>55</v>
      </c>
      <c r="C2240">
        <v>2</v>
      </c>
      <c r="D2240">
        <v>0</v>
      </c>
      <c r="E2240">
        <v>0</v>
      </c>
      <c r="F2240">
        <v>0</v>
      </c>
      <c r="G2240">
        <v>120</v>
      </c>
      <c r="H2240">
        <v>200</v>
      </c>
      <c r="I2240">
        <v>59</v>
      </c>
      <c r="J2240" s="19">
        <f t="shared" si="69"/>
        <v>9.5172292839674313</v>
      </c>
      <c r="K2240" s="19">
        <f t="shared" si="70"/>
        <v>10</v>
      </c>
      <c r="L2240" s="14" t="str">
        <f>IFERROR(VLOOKUP($K$4:$K$772,TABLAREF!$A$1:$C$4,3,1),"SIN DATO")</f>
        <v>SIN DATO</v>
      </c>
    </row>
    <row r="2241" spans="1:12" x14ac:dyDescent="0.25">
      <c r="A2241" t="s">
        <v>3763</v>
      </c>
      <c r="B2241">
        <v>57</v>
      </c>
      <c r="C2241">
        <v>2</v>
      </c>
      <c r="D2241">
        <v>0</v>
      </c>
      <c r="E2241">
        <v>0</v>
      </c>
      <c r="F2241">
        <v>0</v>
      </c>
      <c r="G2241">
        <v>120</v>
      </c>
      <c r="J2241" s="19" t="e">
        <f t="shared" si="69"/>
        <v>#DIV/0!</v>
      </c>
      <c r="K2241" s="19" t="e">
        <f t="shared" si="70"/>
        <v>#DIV/0!</v>
      </c>
      <c r="L2241" s="14" t="str">
        <f>IFERROR(VLOOKUP($K$4:$K$772,TABLAREF!$A$1:$C$4,3,1),"SIN DATO")</f>
        <v>SIN DATO</v>
      </c>
    </row>
    <row r="2242" spans="1:12" x14ac:dyDescent="0.25">
      <c r="A2242" t="s">
        <v>3764</v>
      </c>
      <c r="B2242">
        <v>76</v>
      </c>
      <c r="C2242">
        <v>2</v>
      </c>
      <c r="D2242">
        <v>0</v>
      </c>
      <c r="E2242">
        <v>0</v>
      </c>
      <c r="F2242">
        <v>0</v>
      </c>
      <c r="G2242">
        <v>120</v>
      </c>
      <c r="H2242">
        <v>233</v>
      </c>
      <c r="I2242">
        <v>64</v>
      </c>
      <c r="J2242" s="19">
        <f t="shared" si="69"/>
        <v>31.438242604897393</v>
      </c>
      <c r="K2242" s="19">
        <f t="shared" si="70"/>
        <v>31</v>
      </c>
      <c r="L2242" s="14" t="str">
        <f>IFERROR(VLOOKUP($K$4:$K$772,TABLAREF!$A$1:$C$4,3,1),"SIN DATO")</f>
        <v>SIN DATO</v>
      </c>
    </row>
    <row r="2243" spans="1:12" x14ac:dyDescent="0.25">
      <c r="A2243" t="s">
        <v>3765</v>
      </c>
      <c r="B2243">
        <v>67</v>
      </c>
      <c r="C2243">
        <v>2</v>
      </c>
      <c r="D2243">
        <v>0</v>
      </c>
      <c r="E2243">
        <v>0</v>
      </c>
      <c r="F2243">
        <v>0</v>
      </c>
      <c r="G2243">
        <v>140</v>
      </c>
      <c r="H2243">
        <v>144</v>
      </c>
      <c r="I2243">
        <v>79</v>
      </c>
      <c r="J2243" s="19">
        <f t="shared" si="69"/>
        <v>12.025575897375962</v>
      </c>
      <c r="K2243" s="19">
        <f t="shared" si="70"/>
        <v>12</v>
      </c>
      <c r="L2243" s="14" t="str">
        <f>IFERROR(VLOOKUP($K$4:$K$772,TABLAREF!$A$1:$C$4,3,1),"SIN DATO")</f>
        <v>SIN DATO</v>
      </c>
    </row>
    <row r="2244" spans="1:12" x14ac:dyDescent="0.25">
      <c r="A2244" t="s">
        <v>3766</v>
      </c>
      <c r="B2244">
        <v>77</v>
      </c>
      <c r="C2244">
        <v>2</v>
      </c>
      <c r="D2244">
        <v>0</v>
      </c>
      <c r="E2244">
        <v>0</v>
      </c>
      <c r="F2244">
        <v>0</v>
      </c>
      <c r="G2244">
        <v>140</v>
      </c>
      <c r="H2244">
        <v>130</v>
      </c>
      <c r="I2244">
        <v>63</v>
      </c>
      <c r="J2244" s="19">
        <f t="shared" si="69"/>
        <v>24.291964602241066</v>
      </c>
      <c r="K2244" s="19">
        <f t="shared" si="70"/>
        <v>24</v>
      </c>
      <c r="L2244" s="14" t="str">
        <f>IFERROR(VLOOKUP($K$4:$K$772,TABLAREF!$A$1:$C$4,3,1),"SIN DATO")</f>
        <v>SIN DATO</v>
      </c>
    </row>
    <row r="2245" spans="1:12" x14ac:dyDescent="0.25">
      <c r="A2245" t="s">
        <v>3767</v>
      </c>
      <c r="B2245">
        <v>63</v>
      </c>
      <c r="C2245">
        <v>2</v>
      </c>
      <c r="D2245">
        <v>0</v>
      </c>
      <c r="E2245">
        <v>0</v>
      </c>
      <c r="F2245">
        <v>0</v>
      </c>
      <c r="G2245">
        <v>120</v>
      </c>
      <c r="H2245">
        <v>195</v>
      </c>
      <c r="I2245">
        <v>61</v>
      </c>
      <c r="J2245" s="19">
        <f t="shared" ref="J2245:J2308" si="71">100*(1-EXP(-EXP((LN(10)-(15.5305+(28.4441*(1-C2245))+(-1.4792*LN(B2245))+(0*LN(B2245)*LN(B2245))+(-14.4588*LN(B2245)*(1-C2245))+(1.8515*LN(B2245)*LN(B2245)*(1-C2245))+(-0.9119*LN(G2245))+(-0.2767*D2245)+(-0.7181*LN((H2245* 0.02586)/ (I2245* 0.02586)))+(-0.1759*E2245)+(-0.1999*E2245*(1-C2245))+(-0.5865*F2245)+(0*F2245*C2245)))/(EXP(0.9145)*EXP(-0.2784*(15.5305+(28.4441*(1-C2245))+(-1.4792*LN(B2245))+(0*LN(B2245)*LN(B2245))+(-14.4588*LN(B2245)*(1-C2245))+(1.8515*LN(B2245)*LN(B2245)*(1-C2245))+(-0.9119*LN(G2245))+(-0.2767*D2245)+(-0.7181*LN((H2245* 0.02586)/ (I2245* 0.02586)))+(-0.1759*E2245)+(-0.1999*E2245*(1-C2245))+(-0.5865*F2245)+(0*F2245*C2245)))))))</f>
        <v>14.385768085399809</v>
      </c>
      <c r="K2245" s="19">
        <f t="shared" ref="K2245:K2308" si="72">ROUND(J2245,0)</f>
        <v>14</v>
      </c>
      <c r="L2245" s="14" t="str">
        <f>IFERROR(VLOOKUP($K$4:$K$772,TABLAREF!$A$1:$C$4,3,1),"SIN DATO")</f>
        <v>SIN DATO</v>
      </c>
    </row>
    <row r="2246" spans="1:12" x14ac:dyDescent="0.25">
      <c r="A2246" t="s">
        <v>3768</v>
      </c>
      <c r="B2246">
        <v>53</v>
      </c>
      <c r="C2246">
        <v>2</v>
      </c>
      <c r="D2246">
        <v>0</v>
      </c>
      <c r="E2246">
        <v>0</v>
      </c>
      <c r="F2246">
        <v>0</v>
      </c>
      <c r="G2246">
        <v>110</v>
      </c>
      <c r="H2246">
        <v>173</v>
      </c>
      <c r="I2246">
        <v>43</v>
      </c>
      <c r="J2246" s="19">
        <f t="shared" si="71"/>
        <v>9.132109968382963</v>
      </c>
      <c r="K2246" s="19">
        <f t="shared" si="72"/>
        <v>9</v>
      </c>
      <c r="L2246" s="14" t="str">
        <f>IFERROR(VLOOKUP($K$4:$K$772,TABLAREF!$A$1:$C$4,3,1),"SIN DATO")</f>
        <v>SIN DATO</v>
      </c>
    </row>
    <row r="2247" spans="1:12" x14ac:dyDescent="0.25">
      <c r="A2247" t="s">
        <v>3769</v>
      </c>
      <c r="B2247">
        <v>52</v>
      </c>
      <c r="C2247">
        <v>1</v>
      </c>
      <c r="D2247">
        <v>0</v>
      </c>
      <c r="E2247">
        <v>0</v>
      </c>
      <c r="F2247">
        <v>0</v>
      </c>
      <c r="G2247">
        <v>120</v>
      </c>
      <c r="H2247">
        <v>180</v>
      </c>
      <c r="I2247">
        <v>48</v>
      </c>
      <c r="J2247" s="19">
        <f t="shared" si="71"/>
        <v>5.9075900107350527</v>
      </c>
      <c r="K2247" s="19">
        <f t="shared" si="72"/>
        <v>6</v>
      </c>
      <c r="L2247" s="14" t="str">
        <f>IFERROR(VLOOKUP($K$4:$K$772,TABLAREF!$A$1:$C$4,3,1),"SIN DATO")</f>
        <v>SIN DATO</v>
      </c>
    </row>
    <row r="2248" spans="1:12" x14ac:dyDescent="0.25">
      <c r="A2248" t="s">
        <v>3770</v>
      </c>
      <c r="B2248">
        <v>53</v>
      </c>
      <c r="C2248">
        <v>1</v>
      </c>
      <c r="D2248">
        <v>0</v>
      </c>
      <c r="E2248">
        <v>0</v>
      </c>
      <c r="F2248">
        <v>0</v>
      </c>
      <c r="G2248">
        <v>120</v>
      </c>
      <c r="J2248" s="19" t="e">
        <f t="shared" si="71"/>
        <v>#DIV/0!</v>
      </c>
      <c r="K2248" s="19" t="e">
        <f t="shared" si="72"/>
        <v>#DIV/0!</v>
      </c>
      <c r="L2248" s="14" t="str">
        <f>IFERROR(VLOOKUP($K$4:$K$772,TABLAREF!$A$1:$C$4,3,1),"SIN DATO")</f>
        <v>SIN DATO</v>
      </c>
    </row>
    <row r="2249" spans="1:12" x14ac:dyDescent="0.25">
      <c r="A2249" t="s">
        <v>3771</v>
      </c>
      <c r="B2249">
        <v>56</v>
      </c>
      <c r="C2249">
        <v>2</v>
      </c>
      <c r="D2249">
        <v>0</v>
      </c>
      <c r="E2249">
        <v>0</v>
      </c>
      <c r="F2249">
        <v>0</v>
      </c>
      <c r="G2249">
        <v>120</v>
      </c>
      <c r="H2249">
        <v>145</v>
      </c>
      <c r="I2249">
        <v>55</v>
      </c>
      <c r="J2249" s="19">
        <f t="shared" si="71"/>
        <v>7.2209310721273123</v>
      </c>
      <c r="K2249" s="19">
        <f t="shared" si="72"/>
        <v>7</v>
      </c>
      <c r="L2249" s="14" t="str">
        <f>IFERROR(VLOOKUP($K$4:$K$772,TABLAREF!$A$1:$C$4,3,1),"SIN DATO")</f>
        <v>SIN DATO</v>
      </c>
    </row>
    <row r="2250" spans="1:12" x14ac:dyDescent="0.25">
      <c r="A2250" t="s">
        <v>3772</v>
      </c>
      <c r="B2250">
        <v>61</v>
      </c>
      <c r="C2250">
        <v>1</v>
      </c>
      <c r="D2250">
        <v>0</v>
      </c>
      <c r="E2250">
        <v>0</v>
      </c>
      <c r="F2250">
        <v>0</v>
      </c>
      <c r="G2250">
        <v>120</v>
      </c>
      <c r="H2250">
        <v>182</v>
      </c>
      <c r="I2250">
        <v>54</v>
      </c>
      <c r="J2250" s="19">
        <f t="shared" si="71"/>
        <v>8.1053063024215994</v>
      </c>
      <c r="K2250" s="19">
        <f t="shared" si="72"/>
        <v>8</v>
      </c>
      <c r="L2250" s="14" t="str">
        <f>IFERROR(VLOOKUP($K$4:$K$772,TABLAREF!$A$1:$C$4,3,1),"SIN DATO")</f>
        <v>SIN DATO</v>
      </c>
    </row>
    <row r="2251" spans="1:12" x14ac:dyDescent="0.25">
      <c r="A2251" t="s">
        <v>3773</v>
      </c>
      <c r="B2251">
        <v>64</v>
      </c>
      <c r="C2251">
        <v>2</v>
      </c>
      <c r="D2251">
        <v>0</v>
      </c>
      <c r="E2251">
        <v>0</v>
      </c>
      <c r="F2251">
        <v>0</v>
      </c>
      <c r="G2251">
        <v>120</v>
      </c>
      <c r="J2251" s="19" t="e">
        <f t="shared" si="71"/>
        <v>#DIV/0!</v>
      </c>
      <c r="K2251" s="19" t="e">
        <f t="shared" si="72"/>
        <v>#DIV/0!</v>
      </c>
      <c r="L2251" s="14" t="str">
        <f>IFERROR(VLOOKUP($K$4:$K$772,TABLAREF!$A$1:$C$4,3,1),"SIN DATO")</f>
        <v>SIN DATO</v>
      </c>
    </row>
    <row r="2252" spans="1:12" x14ac:dyDescent="0.25">
      <c r="A2252" t="s">
        <v>3774</v>
      </c>
      <c r="B2252">
        <v>77</v>
      </c>
      <c r="C2252">
        <v>1</v>
      </c>
      <c r="D2252">
        <v>0</v>
      </c>
      <c r="E2252">
        <v>0</v>
      </c>
      <c r="F2252">
        <v>0</v>
      </c>
      <c r="G2252">
        <v>130</v>
      </c>
      <c r="J2252" s="19" t="e">
        <f t="shared" si="71"/>
        <v>#DIV/0!</v>
      </c>
      <c r="K2252" s="19" t="e">
        <f t="shared" si="72"/>
        <v>#DIV/0!</v>
      </c>
      <c r="L2252" s="14" t="str">
        <f>IFERROR(VLOOKUP($K$4:$K$772,TABLAREF!$A$1:$C$4,3,1),"SIN DATO")</f>
        <v>SIN DATO</v>
      </c>
    </row>
    <row r="2253" spans="1:12" x14ac:dyDescent="0.25">
      <c r="A2253" t="s">
        <v>3775</v>
      </c>
      <c r="B2253">
        <v>61</v>
      </c>
      <c r="C2253">
        <v>1</v>
      </c>
      <c r="D2253">
        <v>0</v>
      </c>
      <c r="E2253">
        <v>0</v>
      </c>
      <c r="F2253">
        <v>0</v>
      </c>
      <c r="G2253">
        <v>120</v>
      </c>
      <c r="J2253" s="19" t="e">
        <f t="shared" si="71"/>
        <v>#DIV/0!</v>
      </c>
      <c r="K2253" s="19" t="e">
        <f t="shared" si="72"/>
        <v>#DIV/0!</v>
      </c>
      <c r="L2253" s="14" t="str">
        <f>IFERROR(VLOOKUP($K$4:$K$772,TABLAREF!$A$1:$C$4,3,1),"SIN DATO")</f>
        <v>SIN DATO</v>
      </c>
    </row>
    <row r="2254" spans="1:12" x14ac:dyDescent="0.25">
      <c r="A2254" t="s">
        <v>3776</v>
      </c>
      <c r="B2254">
        <v>65</v>
      </c>
      <c r="C2254">
        <v>1</v>
      </c>
      <c r="D2254">
        <v>0</v>
      </c>
      <c r="E2254">
        <v>1</v>
      </c>
      <c r="F2254">
        <v>0</v>
      </c>
      <c r="G2254">
        <v>140</v>
      </c>
      <c r="H2254">
        <v>162</v>
      </c>
      <c r="I2254">
        <v>49</v>
      </c>
      <c r="J2254" s="19">
        <f t="shared" si="71"/>
        <v>15.911167252728109</v>
      </c>
      <c r="K2254" s="19">
        <f t="shared" si="72"/>
        <v>16</v>
      </c>
      <c r="L2254" s="14" t="str">
        <f>IFERROR(VLOOKUP($K$4:$K$772,TABLAREF!$A$1:$C$4,3,1),"SIN DATO")</f>
        <v>SIN DATO</v>
      </c>
    </row>
    <row r="2255" spans="1:12" x14ac:dyDescent="0.25">
      <c r="A2255" t="s">
        <v>3777</v>
      </c>
      <c r="B2255">
        <v>61</v>
      </c>
      <c r="C2255">
        <v>1</v>
      </c>
      <c r="D2255">
        <v>0</v>
      </c>
      <c r="E2255">
        <v>0</v>
      </c>
      <c r="F2255">
        <v>0</v>
      </c>
      <c r="G2255">
        <v>150</v>
      </c>
      <c r="H2255">
        <v>185</v>
      </c>
      <c r="I2255">
        <v>35</v>
      </c>
      <c r="J2255" s="19">
        <f t="shared" si="71"/>
        <v>19.207810215002553</v>
      </c>
      <c r="K2255" s="19">
        <f t="shared" si="72"/>
        <v>19</v>
      </c>
      <c r="L2255" s="14" t="str">
        <f>IFERROR(VLOOKUP($K$4:$K$772,TABLAREF!$A$1:$C$4,3,1),"SIN DATO")</f>
        <v>SIN DATO</v>
      </c>
    </row>
    <row r="2256" spans="1:12" x14ac:dyDescent="0.25">
      <c r="A2256" t="s">
        <v>3778</v>
      </c>
      <c r="B2256">
        <v>67</v>
      </c>
      <c r="C2256">
        <v>1</v>
      </c>
      <c r="D2256">
        <v>0</v>
      </c>
      <c r="E2256">
        <v>0</v>
      </c>
      <c r="F2256">
        <v>0</v>
      </c>
      <c r="G2256">
        <v>120</v>
      </c>
      <c r="H2256">
        <v>175</v>
      </c>
      <c r="I2256">
        <v>45</v>
      </c>
      <c r="J2256" s="19">
        <f t="shared" si="71"/>
        <v>12.449871465682827</v>
      </c>
      <c r="K2256" s="19">
        <f t="shared" si="72"/>
        <v>12</v>
      </c>
      <c r="L2256" s="14" t="str">
        <f>IFERROR(VLOOKUP($K$4:$K$772,TABLAREF!$A$1:$C$4,3,1),"SIN DATO")</f>
        <v>SIN DATO</v>
      </c>
    </row>
    <row r="2257" spans="1:12" x14ac:dyDescent="0.25">
      <c r="A2257" t="s">
        <v>3779</v>
      </c>
      <c r="B2257">
        <v>65</v>
      </c>
      <c r="C2257">
        <v>2</v>
      </c>
      <c r="D2257">
        <v>0</v>
      </c>
      <c r="E2257">
        <v>0</v>
      </c>
      <c r="F2257">
        <v>0</v>
      </c>
      <c r="G2257">
        <v>120</v>
      </c>
      <c r="H2257">
        <v>150</v>
      </c>
      <c r="I2257">
        <v>69</v>
      </c>
      <c r="J2257" s="19">
        <f t="shared" si="71"/>
        <v>10.283753104881853</v>
      </c>
      <c r="K2257" s="19">
        <f t="shared" si="72"/>
        <v>10</v>
      </c>
      <c r="L2257" s="14" t="str">
        <f>IFERROR(VLOOKUP($K$4:$K$772,TABLAREF!$A$1:$C$4,3,1),"SIN DATO")</f>
        <v>SIN DATO</v>
      </c>
    </row>
    <row r="2258" spans="1:12" x14ac:dyDescent="0.25">
      <c r="A2258" t="s">
        <v>3780</v>
      </c>
      <c r="B2258">
        <v>63</v>
      </c>
      <c r="C2258">
        <v>2</v>
      </c>
      <c r="D2258">
        <v>0</v>
      </c>
      <c r="E2258">
        <v>0</v>
      </c>
      <c r="F2258">
        <v>0</v>
      </c>
      <c r="G2258">
        <v>120</v>
      </c>
      <c r="J2258" s="19" t="e">
        <f t="shared" si="71"/>
        <v>#DIV/0!</v>
      </c>
      <c r="K2258" s="19" t="e">
        <f t="shared" si="72"/>
        <v>#DIV/0!</v>
      </c>
      <c r="L2258" s="14" t="str">
        <f>IFERROR(VLOOKUP($K$4:$K$772,TABLAREF!$A$1:$C$4,3,1),"SIN DATO")</f>
        <v>SIN DATO</v>
      </c>
    </row>
    <row r="2259" spans="1:12" x14ac:dyDescent="0.25">
      <c r="A2259" t="s">
        <v>3781</v>
      </c>
      <c r="B2259">
        <v>70</v>
      </c>
      <c r="C2259">
        <v>1</v>
      </c>
      <c r="D2259">
        <v>0</v>
      </c>
      <c r="E2259">
        <v>0</v>
      </c>
      <c r="F2259">
        <v>0</v>
      </c>
      <c r="G2259">
        <v>120</v>
      </c>
      <c r="H2259">
        <v>168</v>
      </c>
      <c r="I2259">
        <v>46</v>
      </c>
      <c r="J2259" s="19">
        <f t="shared" si="71"/>
        <v>12.860371205869992</v>
      </c>
      <c r="K2259" s="19">
        <f t="shared" si="72"/>
        <v>13</v>
      </c>
      <c r="L2259" s="14" t="str">
        <f>IFERROR(VLOOKUP($K$4:$K$772,TABLAREF!$A$1:$C$4,3,1),"SIN DATO")</f>
        <v>SIN DATO</v>
      </c>
    </row>
    <row r="2260" spans="1:12" x14ac:dyDescent="0.25">
      <c r="A2260" t="s">
        <v>3782</v>
      </c>
      <c r="B2260">
        <v>44</v>
      </c>
      <c r="C2260">
        <v>1</v>
      </c>
      <c r="D2260">
        <v>0</v>
      </c>
      <c r="E2260">
        <v>0</v>
      </c>
      <c r="F2260">
        <v>0</v>
      </c>
      <c r="G2260">
        <v>120</v>
      </c>
      <c r="H2260">
        <v>139</v>
      </c>
      <c r="I2260">
        <v>45</v>
      </c>
      <c r="J2260" s="19">
        <f t="shared" si="71"/>
        <v>2.4453280096527918</v>
      </c>
      <c r="K2260" s="19">
        <f t="shared" si="72"/>
        <v>2</v>
      </c>
      <c r="L2260" s="14" t="str">
        <f>IFERROR(VLOOKUP($K$4:$K$772,TABLAREF!$A$1:$C$4,3,1),"SIN DATO")</f>
        <v>SIN DATO</v>
      </c>
    </row>
    <row r="2261" spans="1:12" x14ac:dyDescent="0.25">
      <c r="A2261" t="s">
        <v>3783</v>
      </c>
      <c r="B2261">
        <v>87</v>
      </c>
      <c r="C2261">
        <v>2</v>
      </c>
      <c r="D2261">
        <v>0</v>
      </c>
      <c r="E2261">
        <v>0</v>
      </c>
      <c r="F2261">
        <v>0</v>
      </c>
      <c r="G2261">
        <v>130</v>
      </c>
      <c r="J2261" s="19" t="e">
        <f t="shared" si="71"/>
        <v>#DIV/0!</v>
      </c>
      <c r="K2261" s="19" t="e">
        <f t="shared" si="72"/>
        <v>#DIV/0!</v>
      </c>
      <c r="L2261" s="14" t="str">
        <f>IFERROR(VLOOKUP($K$4:$K$772,TABLAREF!$A$1:$C$4,3,1),"SIN DATO")</f>
        <v>SIN DATO</v>
      </c>
    </row>
    <row r="2262" spans="1:12" x14ac:dyDescent="0.25">
      <c r="A2262" t="s">
        <v>3784</v>
      </c>
      <c r="B2262">
        <v>75</v>
      </c>
      <c r="C2262">
        <v>1</v>
      </c>
      <c r="D2262">
        <v>0</v>
      </c>
      <c r="E2262">
        <v>0</v>
      </c>
      <c r="F2262">
        <v>0</v>
      </c>
      <c r="G2262">
        <v>120</v>
      </c>
      <c r="H2262">
        <v>132</v>
      </c>
      <c r="I2262">
        <v>55</v>
      </c>
      <c r="J2262" s="19">
        <f t="shared" si="71"/>
        <v>9.0968261026533437</v>
      </c>
      <c r="K2262" s="19">
        <f t="shared" si="72"/>
        <v>9</v>
      </c>
      <c r="L2262" s="14" t="str">
        <f>IFERROR(VLOOKUP($K$4:$K$772,TABLAREF!$A$1:$C$4,3,1),"SIN DATO")</f>
        <v>SIN DATO</v>
      </c>
    </row>
    <row r="2263" spans="1:12" x14ac:dyDescent="0.25">
      <c r="A2263" t="s">
        <v>3785</v>
      </c>
      <c r="B2263">
        <v>52</v>
      </c>
      <c r="C2263">
        <v>2</v>
      </c>
      <c r="D2263">
        <v>0</v>
      </c>
      <c r="E2263">
        <v>1</v>
      </c>
      <c r="F2263">
        <v>0</v>
      </c>
      <c r="G2263">
        <v>120</v>
      </c>
      <c r="H2263">
        <v>148</v>
      </c>
      <c r="I2263">
        <v>57</v>
      </c>
      <c r="J2263" s="19">
        <f t="shared" si="71"/>
        <v>5.12100858608785</v>
      </c>
      <c r="K2263" s="19">
        <f t="shared" si="72"/>
        <v>5</v>
      </c>
      <c r="L2263" s="14" t="str">
        <f>IFERROR(VLOOKUP($K$4:$K$772,TABLAREF!$A$1:$C$4,3,1),"SIN DATO")</f>
        <v>SIN DATO</v>
      </c>
    </row>
    <row r="2264" spans="1:12" x14ac:dyDescent="0.25">
      <c r="A2264" t="s">
        <v>3786</v>
      </c>
      <c r="B2264">
        <v>50</v>
      </c>
      <c r="C2264">
        <v>2</v>
      </c>
      <c r="D2264">
        <v>0</v>
      </c>
      <c r="E2264">
        <v>0</v>
      </c>
      <c r="F2264">
        <v>0</v>
      </c>
      <c r="G2264">
        <v>130</v>
      </c>
      <c r="H2264">
        <v>191</v>
      </c>
      <c r="I2264">
        <v>55</v>
      </c>
      <c r="J2264" s="19">
        <f t="shared" si="71"/>
        <v>8.3620618541439207</v>
      </c>
      <c r="K2264" s="19">
        <f t="shared" si="72"/>
        <v>8</v>
      </c>
      <c r="L2264" s="14" t="str">
        <f>IFERROR(VLOOKUP($K$4:$K$772,TABLAREF!$A$1:$C$4,3,1),"SIN DATO")</f>
        <v>SIN DATO</v>
      </c>
    </row>
    <row r="2265" spans="1:12" x14ac:dyDescent="0.25">
      <c r="A2265" t="s">
        <v>3787</v>
      </c>
      <c r="B2265">
        <v>62</v>
      </c>
      <c r="C2265">
        <v>2</v>
      </c>
      <c r="D2265">
        <v>0</v>
      </c>
      <c r="E2265">
        <v>0</v>
      </c>
      <c r="F2265">
        <v>0</v>
      </c>
      <c r="G2265">
        <v>120</v>
      </c>
      <c r="H2265">
        <v>165</v>
      </c>
      <c r="I2265">
        <v>45</v>
      </c>
      <c r="J2265" s="19">
        <f t="shared" si="71"/>
        <v>15.807967753350749</v>
      </c>
      <c r="K2265" s="19">
        <f t="shared" si="72"/>
        <v>16</v>
      </c>
      <c r="L2265" s="14" t="str">
        <f>IFERROR(VLOOKUP($K$4:$K$772,TABLAREF!$A$1:$C$4,3,1),"SIN DATO")</f>
        <v>SIN DATO</v>
      </c>
    </row>
    <row r="2266" spans="1:12" x14ac:dyDescent="0.25">
      <c r="A2266" t="s">
        <v>3788</v>
      </c>
      <c r="B2266">
        <v>57</v>
      </c>
      <c r="C2266">
        <v>2</v>
      </c>
      <c r="D2266">
        <v>0</v>
      </c>
      <c r="E2266">
        <v>1</v>
      </c>
      <c r="F2266">
        <v>0</v>
      </c>
      <c r="G2266">
        <v>120</v>
      </c>
      <c r="J2266" s="19" t="e">
        <f t="shared" si="71"/>
        <v>#DIV/0!</v>
      </c>
      <c r="K2266" s="19" t="e">
        <f t="shared" si="72"/>
        <v>#DIV/0!</v>
      </c>
      <c r="L2266" s="14" t="str">
        <f>IFERROR(VLOOKUP($K$4:$K$772,TABLAREF!$A$1:$C$4,3,1),"SIN DATO")</f>
        <v>SIN DATO</v>
      </c>
    </row>
    <row r="2267" spans="1:12" x14ac:dyDescent="0.25">
      <c r="A2267" t="s">
        <v>3789</v>
      </c>
      <c r="B2267">
        <v>66</v>
      </c>
      <c r="C2267">
        <v>1</v>
      </c>
      <c r="D2267">
        <v>0</v>
      </c>
      <c r="E2267">
        <v>0</v>
      </c>
      <c r="F2267">
        <v>0</v>
      </c>
      <c r="G2267">
        <v>110</v>
      </c>
      <c r="J2267" s="19" t="e">
        <f t="shared" si="71"/>
        <v>#DIV/0!</v>
      </c>
      <c r="K2267" s="19" t="e">
        <f t="shared" si="72"/>
        <v>#DIV/0!</v>
      </c>
      <c r="L2267" s="14" t="str">
        <f>IFERROR(VLOOKUP($K$4:$K$772,TABLAREF!$A$1:$C$4,3,1),"SIN DATO")</f>
        <v>SIN DATO</v>
      </c>
    </row>
    <row r="2268" spans="1:12" x14ac:dyDescent="0.25">
      <c r="A2268" t="s">
        <v>3790</v>
      </c>
      <c r="B2268">
        <v>53</v>
      </c>
      <c r="C2268">
        <v>1</v>
      </c>
      <c r="D2268">
        <v>0</v>
      </c>
      <c r="E2268">
        <v>0</v>
      </c>
      <c r="F2268">
        <v>0</v>
      </c>
      <c r="G2268">
        <v>120</v>
      </c>
      <c r="J2268" s="19" t="e">
        <f t="shared" si="71"/>
        <v>#DIV/0!</v>
      </c>
      <c r="K2268" s="19" t="e">
        <f t="shared" si="72"/>
        <v>#DIV/0!</v>
      </c>
      <c r="L2268" s="14" t="str">
        <f>IFERROR(VLOOKUP($K$4:$K$772,TABLAREF!$A$1:$C$4,3,1),"SIN DATO")</f>
        <v>SIN DATO</v>
      </c>
    </row>
    <row r="2269" spans="1:12" x14ac:dyDescent="0.25">
      <c r="A2269" t="s">
        <v>3791</v>
      </c>
      <c r="B2269">
        <v>66</v>
      </c>
      <c r="C2269">
        <v>2</v>
      </c>
      <c r="D2269">
        <v>0</v>
      </c>
      <c r="E2269">
        <v>0</v>
      </c>
      <c r="F2269">
        <v>0</v>
      </c>
      <c r="G2269">
        <v>110</v>
      </c>
      <c r="H2269">
        <v>205</v>
      </c>
      <c r="I2269">
        <v>52</v>
      </c>
      <c r="J2269" s="19">
        <f t="shared" si="71"/>
        <v>18.931678494028048</v>
      </c>
      <c r="K2269" s="19">
        <f t="shared" si="72"/>
        <v>19</v>
      </c>
      <c r="L2269" s="14" t="str">
        <f>IFERROR(VLOOKUP($K$4:$K$772,TABLAREF!$A$1:$C$4,3,1),"SIN DATO")</f>
        <v>SIN DATO</v>
      </c>
    </row>
    <row r="2270" spans="1:12" x14ac:dyDescent="0.25">
      <c r="A2270" t="s">
        <v>3792</v>
      </c>
      <c r="B2270">
        <v>20</v>
      </c>
      <c r="C2270">
        <v>2</v>
      </c>
      <c r="D2270">
        <v>0</v>
      </c>
      <c r="E2270">
        <v>1</v>
      </c>
      <c r="F2270">
        <v>0</v>
      </c>
      <c r="G2270">
        <v>120</v>
      </c>
      <c r="H2270">
        <v>175</v>
      </c>
      <c r="I2270">
        <v>63</v>
      </c>
      <c r="J2270" s="19">
        <f t="shared" si="71"/>
        <v>7.122166822359743</v>
      </c>
      <c r="K2270" s="19">
        <f t="shared" si="72"/>
        <v>7</v>
      </c>
      <c r="L2270" s="14" t="str">
        <f>IFERROR(VLOOKUP($K$4:$K$772,TABLAREF!$A$1:$C$4,3,1),"SIN DATO")</f>
        <v>SIN DATO</v>
      </c>
    </row>
    <row r="2271" spans="1:12" x14ac:dyDescent="0.25">
      <c r="A2271" t="s">
        <v>3793</v>
      </c>
      <c r="B2271">
        <v>63</v>
      </c>
      <c r="C2271">
        <v>1</v>
      </c>
      <c r="D2271">
        <v>0</v>
      </c>
      <c r="E2271">
        <v>0</v>
      </c>
      <c r="F2271">
        <v>0</v>
      </c>
      <c r="G2271">
        <v>120</v>
      </c>
      <c r="H2271">
        <v>158</v>
      </c>
      <c r="I2271">
        <v>43</v>
      </c>
      <c r="J2271" s="19">
        <f t="shared" si="71"/>
        <v>9.9224818208673238</v>
      </c>
      <c r="K2271" s="19">
        <f t="shared" si="72"/>
        <v>10</v>
      </c>
      <c r="L2271" s="14" t="str">
        <f>IFERROR(VLOOKUP($K$4:$K$772,TABLAREF!$A$1:$C$4,3,1),"SIN DATO")</f>
        <v>SIN DATO</v>
      </c>
    </row>
    <row r="2272" spans="1:12" x14ac:dyDescent="0.25">
      <c r="A2272" t="s">
        <v>3794</v>
      </c>
      <c r="B2272">
        <v>54</v>
      </c>
      <c r="C2272">
        <v>2</v>
      </c>
      <c r="D2272">
        <v>0</v>
      </c>
      <c r="E2272">
        <v>0</v>
      </c>
      <c r="F2272">
        <v>0</v>
      </c>
      <c r="G2272">
        <v>120</v>
      </c>
      <c r="H2272">
        <v>90</v>
      </c>
      <c r="I2272">
        <v>49</v>
      </c>
      <c r="J2272" s="19">
        <f t="shared" si="71"/>
        <v>3.5872654727985065</v>
      </c>
      <c r="K2272" s="19">
        <f t="shared" si="72"/>
        <v>4</v>
      </c>
      <c r="L2272" s="14" t="str">
        <f>IFERROR(VLOOKUP($K$4:$K$772,TABLAREF!$A$1:$C$4,3,1),"SIN DATO")</f>
        <v>SIN DATO</v>
      </c>
    </row>
    <row r="2273" spans="1:12" x14ac:dyDescent="0.25">
      <c r="A2273" t="s">
        <v>3795</v>
      </c>
      <c r="B2273">
        <v>68</v>
      </c>
      <c r="C2273">
        <v>2</v>
      </c>
      <c r="D2273">
        <v>0</v>
      </c>
      <c r="E2273">
        <v>0</v>
      </c>
      <c r="F2273">
        <v>0</v>
      </c>
      <c r="G2273">
        <v>130</v>
      </c>
      <c r="H2273">
        <v>174</v>
      </c>
      <c r="I2273">
        <v>59</v>
      </c>
      <c r="J2273" s="19">
        <f t="shared" si="71"/>
        <v>19.497997146148805</v>
      </c>
      <c r="K2273" s="19">
        <f t="shared" si="72"/>
        <v>19</v>
      </c>
      <c r="L2273" s="14" t="str">
        <f>IFERROR(VLOOKUP($K$4:$K$772,TABLAREF!$A$1:$C$4,3,1),"SIN DATO")</f>
        <v>SIN DATO</v>
      </c>
    </row>
    <row r="2274" spans="1:12" x14ac:dyDescent="0.25">
      <c r="A2274" t="s">
        <v>3796</v>
      </c>
      <c r="B2274">
        <v>48</v>
      </c>
      <c r="C2274">
        <v>2</v>
      </c>
      <c r="D2274">
        <v>0</v>
      </c>
      <c r="E2274">
        <v>0</v>
      </c>
      <c r="F2274">
        <v>0</v>
      </c>
      <c r="G2274">
        <v>120</v>
      </c>
      <c r="H2274">
        <v>153</v>
      </c>
      <c r="I2274">
        <v>46</v>
      </c>
      <c r="J2274" s="19">
        <f t="shared" si="71"/>
        <v>6.0752540899029039</v>
      </c>
      <c r="K2274" s="19">
        <f t="shared" si="72"/>
        <v>6</v>
      </c>
      <c r="L2274" s="14" t="str">
        <f>IFERROR(VLOOKUP($K$4:$K$772,TABLAREF!$A$1:$C$4,3,1),"SIN DATO")</f>
        <v>SIN DATO</v>
      </c>
    </row>
    <row r="2275" spans="1:12" x14ac:dyDescent="0.25">
      <c r="A2275" t="s">
        <v>3797</v>
      </c>
      <c r="B2275">
        <v>65</v>
      </c>
      <c r="C2275">
        <v>1</v>
      </c>
      <c r="D2275">
        <v>0</v>
      </c>
      <c r="E2275">
        <v>0</v>
      </c>
      <c r="F2275">
        <v>0</v>
      </c>
      <c r="G2275">
        <v>120</v>
      </c>
      <c r="H2275">
        <v>194</v>
      </c>
      <c r="I2275">
        <v>50</v>
      </c>
      <c r="J2275" s="19">
        <f t="shared" si="71"/>
        <v>11.515167511140433</v>
      </c>
      <c r="K2275" s="19">
        <f t="shared" si="72"/>
        <v>12</v>
      </c>
      <c r="L2275" s="14" t="str">
        <f>IFERROR(VLOOKUP($K$4:$K$772,TABLAREF!$A$1:$C$4,3,1),"SIN DATO")</f>
        <v>SIN DATO</v>
      </c>
    </row>
    <row r="2276" spans="1:12" x14ac:dyDescent="0.25">
      <c r="A2276" t="s">
        <v>3798</v>
      </c>
      <c r="B2276">
        <v>62</v>
      </c>
      <c r="C2276">
        <v>1</v>
      </c>
      <c r="D2276">
        <v>0</v>
      </c>
      <c r="E2276">
        <v>0</v>
      </c>
      <c r="F2276">
        <v>0</v>
      </c>
      <c r="G2276">
        <v>120</v>
      </c>
      <c r="H2276">
        <v>203</v>
      </c>
      <c r="I2276">
        <v>57</v>
      </c>
      <c r="J2276" s="19">
        <f t="shared" si="71"/>
        <v>9.1278079993574739</v>
      </c>
      <c r="K2276" s="19">
        <f t="shared" si="72"/>
        <v>9</v>
      </c>
      <c r="L2276" s="14" t="str">
        <f>IFERROR(VLOOKUP($K$4:$K$772,TABLAREF!$A$1:$C$4,3,1),"SIN DATO")</f>
        <v>SIN DATO</v>
      </c>
    </row>
    <row r="2277" spans="1:12" x14ac:dyDescent="0.25">
      <c r="A2277" t="s">
        <v>3799</v>
      </c>
      <c r="B2277">
        <v>57</v>
      </c>
      <c r="C2277">
        <v>1</v>
      </c>
      <c r="D2277">
        <v>0</v>
      </c>
      <c r="E2277">
        <v>0</v>
      </c>
      <c r="F2277">
        <v>0</v>
      </c>
      <c r="G2277">
        <v>120</v>
      </c>
      <c r="H2277">
        <v>156</v>
      </c>
      <c r="I2277">
        <v>59</v>
      </c>
      <c r="J2277" s="19">
        <f t="shared" si="71"/>
        <v>4.6225790853019149</v>
      </c>
      <c r="K2277" s="19">
        <f t="shared" si="72"/>
        <v>5</v>
      </c>
      <c r="L2277" s="14" t="str">
        <f>IFERROR(VLOOKUP($K$4:$K$772,TABLAREF!$A$1:$C$4,3,1),"SIN DATO")</f>
        <v>SIN DATO</v>
      </c>
    </row>
    <row r="2278" spans="1:12" x14ac:dyDescent="0.25">
      <c r="A2278" t="s">
        <v>3800</v>
      </c>
      <c r="B2278">
        <v>50</v>
      </c>
      <c r="C2278">
        <v>2</v>
      </c>
      <c r="D2278">
        <v>0</v>
      </c>
      <c r="E2278">
        <v>0</v>
      </c>
      <c r="F2278">
        <v>0</v>
      </c>
      <c r="G2278">
        <v>120</v>
      </c>
      <c r="J2278" s="19" t="e">
        <f t="shared" si="71"/>
        <v>#DIV/0!</v>
      </c>
      <c r="K2278" s="19" t="e">
        <f t="shared" si="72"/>
        <v>#DIV/0!</v>
      </c>
      <c r="L2278" s="14" t="str">
        <f>IFERROR(VLOOKUP($K$4:$K$772,TABLAREF!$A$1:$C$4,3,1),"SIN DATO")</f>
        <v>SIN DATO</v>
      </c>
    </row>
    <row r="2279" spans="1:12" x14ac:dyDescent="0.25">
      <c r="A2279" t="s">
        <v>3801</v>
      </c>
      <c r="B2279">
        <v>55</v>
      </c>
      <c r="C2279">
        <v>2</v>
      </c>
      <c r="D2279">
        <v>0</v>
      </c>
      <c r="E2279">
        <v>1</v>
      </c>
      <c r="F2279">
        <v>0</v>
      </c>
      <c r="G2279">
        <v>120</v>
      </c>
      <c r="J2279" s="19" t="e">
        <f t="shared" si="71"/>
        <v>#DIV/0!</v>
      </c>
      <c r="K2279" s="19" t="e">
        <f t="shared" si="72"/>
        <v>#DIV/0!</v>
      </c>
      <c r="L2279" s="14" t="str">
        <f>IFERROR(VLOOKUP($K$4:$K$772,TABLAREF!$A$1:$C$4,3,1),"SIN DATO")</f>
        <v>SIN DATO</v>
      </c>
    </row>
    <row r="2280" spans="1:12" x14ac:dyDescent="0.25">
      <c r="A2280" t="s">
        <v>3802</v>
      </c>
      <c r="B2280">
        <v>82</v>
      </c>
      <c r="C2280">
        <v>1</v>
      </c>
      <c r="D2280">
        <v>0</v>
      </c>
      <c r="E2280">
        <v>0</v>
      </c>
      <c r="F2280">
        <v>0</v>
      </c>
      <c r="G2280">
        <v>130</v>
      </c>
      <c r="J2280" s="19" t="e">
        <f t="shared" si="71"/>
        <v>#DIV/0!</v>
      </c>
      <c r="K2280" s="19" t="e">
        <f t="shared" si="72"/>
        <v>#DIV/0!</v>
      </c>
      <c r="L2280" s="14" t="str">
        <f>IFERROR(VLOOKUP($K$4:$K$772,TABLAREF!$A$1:$C$4,3,1),"SIN DATO")</f>
        <v>SIN DATO</v>
      </c>
    </row>
    <row r="2281" spans="1:12" x14ac:dyDescent="0.25">
      <c r="A2281" t="s">
        <v>3803</v>
      </c>
      <c r="B2281">
        <v>53</v>
      </c>
      <c r="C2281">
        <v>2</v>
      </c>
      <c r="D2281">
        <v>0</v>
      </c>
      <c r="E2281">
        <v>0</v>
      </c>
      <c r="F2281">
        <v>0</v>
      </c>
      <c r="G2281">
        <v>120</v>
      </c>
      <c r="H2281">
        <v>178</v>
      </c>
      <c r="I2281">
        <v>44</v>
      </c>
      <c r="J2281" s="19">
        <f t="shared" si="71"/>
        <v>10.601986806589913</v>
      </c>
      <c r="K2281" s="19">
        <f t="shared" si="72"/>
        <v>11</v>
      </c>
      <c r="L2281" s="14" t="str">
        <f>IFERROR(VLOOKUP($K$4:$K$772,TABLAREF!$A$1:$C$4,3,1),"SIN DATO")</f>
        <v>SIN DATO</v>
      </c>
    </row>
    <row r="2282" spans="1:12" x14ac:dyDescent="0.25">
      <c r="A2282" t="s">
        <v>3804</v>
      </c>
      <c r="B2282">
        <v>73</v>
      </c>
      <c r="C2282">
        <v>2</v>
      </c>
      <c r="D2282">
        <v>0</v>
      </c>
      <c r="E2282">
        <v>0</v>
      </c>
      <c r="F2282">
        <v>0</v>
      </c>
      <c r="G2282">
        <v>120</v>
      </c>
      <c r="J2282" s="19" t="e">
        <f t="shared" si="71"/>
        <v>#DIV/0!</v>
      </c>
      <c r="K2282" s="19" t="e">
        <f t="shared" si="72"/>
        <v>#DIV/0!</v>
      </c>
      <c r="L2282" s="14" t="str">
        <f>IFERROR(VLOOKUP($K$4:$K$772,TABLAREF!$A$1:$C$4,3,1),"SIN DATO")</f>
        <v>SIN DATO</v>
      </c>
    </row>
    <row r="2283" spans="1:12" x14ac:dyDescent="0.25">
      <c r="A2283" t="s">
        <v>3805</v>
      </c>
      <c r="B2283">
        <v>60</v>
      </c>
      <c r="C2283">
        <v>1</v>
      </c>
      <c r="D2283">
        <v>0</v>
      </c>
      <c r="E2283">
        <v>0</v>
      </c>
      <c r="F2283">
        <v>0</v>
      </c>
      <c r="G2283">
        <v>120</v>
      </c>
      <c r="H2283">
        <v>141</v>
      </c>
      <c r="I2283">
        <v>52</v>
      </c>
      <c r="J2283" s="19">
        <f t="shared" si="71"/>
        <v>5.6532753278313974</v>
      </c>
      <c r="K2283" s="19">
        <f t="shared" si="72"/>
        <v>6</v>
      </c>
      <c r="L2283" s="14" t="str">
        <f>IFERROR(VLOOKUP($K$4:$K$772,TABLAREF!$A$1:$C$4,3,1),"SIN DATO")</f>
        <v>SIN DATO</v>
      </c>
    </row>
    <row r="2284" spans="1:12" x14ac:dyDescent="0.25">
      <c r="A2284" t="s">
        <v>3806</v>
      </c>
      <c r="B2284">
        <v>64</v>
      </c>
      <c r="C2284">
        <v>2</v>
      </c>
      <c r="D2284">
        <v>0</v>
      </c>
      <c r="E2284">
        <v>0</v>
      </c>
      <c r="F2284">
        <v>0</v>
      </c>
      <c r="G2284">
        <v>120</v>
      </c>
      <c r="H2284">
        <v>189</v>
      </c>
      <c r="I2284">
        <v>47</v>
      </c>
      <c r="J2284" s="19">
        <f t="shared" si="71"/>
        <v>19.393742495772457</v>
      </c>
      <c r="K2284" s="19">
        <f t="shared" si="72"/>
        <v>19</v>
      </c>
      <c r="L2284" s="14" t="str">
        <f>IFERROR(VLOOKUP($K$4:$K$772,TABLAREF!$A$1:$C$4,3,1),"SIN DATO")</f>
        <v>SIN DATO</v>
      </c>
    </row>
    <row r="2285" spans="1:12" x14ac:dyDescent="0.25">
      <c r="A2285" t="s">
        <v>3807</v>
      </c>
      <c r="B2285">
        <v>65</v>
      </c>
      <c r="C2285">
        <v>2</v>
      </c>
      <c r="D2285">
        <v>0</v>
      </c>
      <c r="E2285">
        <v>0</v>
      </c>
      <c r="F2285">
        <v>0</v>
      </c>
      <c r="G2285">
        <v>120</v>
      </c>
      <c r="H2285">
        <v>172</v>
      </c>
      <c r="I2285">
        <v>61</v>
      </c>
      <c r="J2285" s="19">
        <f t="shared" si="71"/>
        <v>14.060845343675965</v>
      </c>
      <c r="K2285" s="19">
        <f t="shared" si="72"/>
        <v>14</v>
      </c>
      <c r="L2285" s="14" t="str">
        <f>IFERROR(VLOOKUP($K$4:$K$772,TABLAREF!$A$1:$C$4,3,1),"SIN DATO")</f>
        <v>SIN DATO</v>
      </c>
    </row>
    <row r="2286" spans="1:12" x14ac:dyDescent="0.25">
      <c r="A2286" t="s">
        <v>3808</v>
      </c>
      <c r="B2286">
        <v>71</v>
      </c>
      <c r="C2286">
        <v>1</v>
      </c>
      <c r="D2286">
        <v>0</v>
      </c>
      <c r="E2286">
        <v>0</v>
      </c>
      <c r="F2286">
        <v>0</v>
      </c>
      <c r="G2286">
        <v>120</v>
      </c>
      <c r="H2286">
        <v>211</v>
      </c>
      <c r="I2286">
        <v>37</v>
      </c>
      <c r="J2286" s="19">
        <f t="shared" si="71"/>
        <v>21.279323294331988</v>
      </c>
      <c r="K2286" s="19">
        <f t="shared" si="72"/>
        <v>21</v>
      </c>
      <c r="L2286" s="14" t="str">
        <f>IFERROR(VLOOKUP($K$4:$K$772,TABLAREF!$A$1:$C$4,3,1),"SIN DATO")</f>
        <v>SIN DATO</v>
      </c>
    </row>
    <row r="2287" spans="1:12" x14ac:dyDescent="0.25">
      <c r="A2287" t="s">
        <v>3809</v>
      </c>
      <c r="B2287">
        <v>60</v>
      </c>
      <c r="C2287">
        <v>2</v>
      </c>
      <c r="D2287">
        <v>0</v>
      </c>
      <c r="E2287">
        <v>0</v>
      </c>
      <c r="F2287">
        <v>0</v>
      </c>
      <c r="G2287">
        <v>120</v>
      </c>
      <c r="J2287" s="19" t="e">
        <f t="shared" si="71"/>
        <v>#DIV/0!</v>
      </c>
      <c r="K2287" s="19" t="e">
        <f t="shared" si="72"/>
        <v>#DIV/0!</v>
      </c>
      <c r="L2287" s="14" t="str">
        <f>IFERROR(VLOOKUP($K$4:$K$772,TABLAREF!$A$1:$C$4,3,1),"SIN DATO")</f>
        <v>SIN DATO</v>
      </c>
    </row>
    <row r="2288" spans="1:12" x14ac:dyDescent="0.25">
      <c r="A2288" t="s">
        <v>3810</v>
      </c>
      <c r="B2288">
        <v>51</v>
      </c>
      <c r="C2288">
        <v>2</v>
      </c>
      <c r="D2288">
        <v>0</v>
      </c>
      <c r="E2288">
        <v>0</v>
      </c>
      <c r="F2288">
        <v>0</v>
      </c>
      <c r="G2288">
        <v>120</v>
      </c>
      <c r="H2288">
        <v>171</v>
      </c>
      <c r="I2288">
        <v>48</v>
      </c>
      <c r="J2288" s="19">
        <f t="shared" si="71"/>
        <v>7.9887327098212557</v>
      </c>
      <c r="K2288" s="19">
        <f t="shared" si="72"/>
        <v>8</v>
      </c>
      <c r="L2288" s="14" t="str">
        <f>IFERROR(VLOOKUP($K$4:$K$772,TABLAREF!$A$1:$C$4,3,1),"SIN DATO")</f>
        <v>SIN DATO</v>
      </c>
    </row>
    <row r="2289" spans="1:12" x14ac:dyDescent="0.25">
      <c r="A2289" t="s">
        <v>3811</v>
      </c>
      <c r="B2289">
        <v>63</v>
      </c>
      <c r="C2289">
        <v>2</v>
      </c>
      <c r="D2289">
        <v>0</v>
      </c>
      <c r="E2289">
        <v>0</v>
      </c>
      <c r="F2289">
        <v>0</v>
      </c>
      <c r="G2289">
        <v>120</v>
      </c>
      <c r="J2289" s="19" t="e">
        <f t="shared" si="71"/>
        <v>#DIV/0!</v>
      </c>
      <c r="K2289" s="19" t="e">
        <f t="shared" si="72"/>
        <v>#DIV/0!</v>
      </c>
      <c r="L2289" s="14" t="str">
        <f>IFERROR(VLOOKUP($K$4:$K$772,TABLAREF!$A$1:$C$4,3,1),"SIN DATO")</f>
        <v>SIN DATO</v>
      </c>
    </row>
    <row r="2290" spans="1:12" x14ac:dyDescent="0.25">
      <c r="A2290" t="s">
        <v>3812</v>
      </c>
      <c r="B2290">
        <v>82</v>
      </c>
      <c r="C2290">
        <v>2</v>
      </c>
      <c r="D2290">
        <v>0</v>
      </c>
      <c r="E2290">
        <v>0</v>
      </c>
      <c r="F2290">
        <v>0</v>
      </c>
      <c r="G2290">
        <v>130</v>
      </c>
      <c r="J2290" s="19" t="e">
        <f t="shared" si="71"/>
        <v>#DIV/0!</v>
      </c>
      <c r="K2290" s="19" t="e">
        <f t="shared" si="72"/>
        <v>#DIV/0!</v>
      </c>
      <c r="L2290" s="14" t="str">
        <f>IFERROR(VLOOKUP($K$4:$K$772,TABLAREF!$A$1:$C$4,3,1),"SIN DATO")</f>
        <v>SIN DATO</v>
      </c>
    </row>
    <row r="2291" spans="1:12" x14ac:dyDescent="0.25">
      <c r="A2291" t="s">
        <v>3813</v>
      </c>
      <c r="B2291">
        <v>58</v>
      </c>
      <c r="C2291">
        <v>2</v>
      </c>
      <c r="D2291">
        <v>0</v>
      </c>
      <c r="E2291">
        <v>0</v>
      </c>
      <c r="F2291">
        <v>0</v>
      </c>
      <c r="G2291">
        <v>120</v>
      </c>
      <c r="H2291">
        <v>157</v>
      </c>
      <c r="I2291">
        <v>69</v>
      </c>
      <c r="J2291" s="19">
        <f t="shared" si="71"/>
        <v>6.725622635102912</v>
      </c>
      <c r="K2291" s="19">
        <f t="shared" si="72"/>
        <v>7</v>
      </c>
      <c r="L2291" s="14" t="str">
        <f>IFERROR(VLOOKUP($K$4:$K$772,TABLAREF!$A$1:$C$4,3,1),"SIN DATO")</f>
        <v>SIN DATO</v>
      </c>
    </row>
    <row r="2292" spans="1:12" x14ac:dyDescent="0.25">
      <c r="A2292" t="s">
        <v>3814</v>
      </c>
      <c r="B2292">
        <v>59</v>
      </c>
      <c r="C2292">
        <v>1</v>
      </c>
      <c r="D2292">
        <v>0</v>
      </c>
      <c r="E2292">
        <v>0</v>
      </c>
      <c r="F2292">
        <v>0</v>
      </c>
      <c r="G2292">
        <v>110</v>
      </c>
      <c r="J2292" s="19" t="e">
        <f t="shared" si="71"/>
        <v>#DIV/0!</v>
      </c>
      <c r="K2292" s="19" t="e">
        <f t="shared" si="72"/>
        <v>#DIV/0!</v>
      </c>
      <c r="L2292" s="14" t="str">
        <f>IFERROR(VLOOKUP($K$4:$K$772,TABLAREF!$A$1:$C$4,3,1),"SIN DATO")</f>
        <v>SIN DATO</v>
      </c>
    </row>
    <row r="2293" spans="1:12" x14ac:dyDescent="0.25">
      <c r="A2293" t="s">
        <v>3815</v>
      </c>
      <c r="B2293">
        <v>67</v>
      </c>
      <c r="C2293">
        <v>2</v>
      </c>
      <c r="D2293">
        <v>0</v>
      </c>
      <c r="E2293">
        <v>1</v>
      </c>
      <c r="F2293">
        <v>0</v>
      </c>
      <c r="G2293">
        <v>120</v>
      </c>
      <c r="H2293">
        <v>127</v>
      </c>
      <c r="I2293">
        <v>69</v>
      </c>
      <c r="J2293" s="19">
        <f t="shared" si="71"/>
        <v>9.1194141040728205</v>
      </c>
      <c r="K2293" s="19">
        <f t="shared" si="72"/>
        <v>9</v>
      </c>
      <c r="L2293" s="14" t="str">
        <f>IFERROR(VLOOKUP($K$4:$K$772,TABLAREF!$A$1:$C$4,3,1),"SIN DATO")</f>
        <v>SIN DATO</v>
      </c>
    </row>
    <row r="2294" spans="1:12" x14ac:dyDescent="0.25">
      <c r="A2294" t="s">
        <v>3816</v>
      </c>
      <c r="B2294">
        <v>49</v>
      </c>
      <c r="C2294">
        <v>2</v>
      </c>
      <c r="D2294">
        <v>0</v>
      </c>
      <c r="E2294">
        <v>0</v>
      </c>
      <c r="F2294">
        <v>0</v>
      </c>
      <c r="G2294">
        <v>120</v>
      </c>
      <c r="J2294" s="19" t="e">
        <f t="shared" si="71"/>
        <v>#DIV/0!</v>
      </c>
      <c r="K2294" s="19" t="e">
        <f t="shared" si="72"/>
        <v>#DIV/0!</v>
      </c>
      <c r="L2294" s="14" t="str">
        <f>IFERROR(VLOOKUP($K$4:$K$772,TABLAREF!$A$1:$C$4,3,1),"SIN DATO")</f>
        <v>SIN DATO</v>
      </c>
    </row>
    <row r="2295" spans="1:12" x14ac:dyDescent="0.25">
      <c r="A2295" t="s">
        <v>3817</v>
      </c>
      <c r="B2295">
        <v>49</v>
      </c>
      <c r="C2295">
        <v>2</v>
      </c>
      <c r="D2295">
        <v>0</v>
      </c>
      <c r="E2295">
        <v>0</v>
      </c>
      <c r="F2295">
        <v>0</v>
      </c>
      <c r="G2295">
        <v>120</v>
      </c>
      <c r="H2295">
        <v>106</v>
      </c>
      <c r="I2295">
        <v>51</v>
      </c>
      <c r="J2295" s="19">
        <f t="shared" si="71"/>
        <v>3.0568798810001074</v>
      </c>
      <c r="K2295" s="19">
        <f t="shared" si="72"/>
        <v>3</v>
      </c>
      <c r="L2295" s="14" t="str">
        <f>IFERROR(VLOOKUP($K$4:$K$772,TABLAREF!$A$1:$C$4,3,1),"SIN DATO")</f>
        <v>SIN DATO</v>
      </c>
    </row>
    <row r="2296" spans="1:12" x14ac:dyDescent="0.25">
      <c r="A2296" t="s">
        <v>3818</v>
      </c>
      <c r="B2296">
        <v>68</v>
      </c>
      <c r="C2296">
        <v>2</v>
      </c>
      <c r="D2296">
        <v>0</v>
      </c>
      <c r="E2296">
        <v>0</v>
      </c>
      <c r="F2296">
        <v>0</v>
      </c>
      <c r="G2296">
        <v>120</v>
      </c>
      <c r="H2296">
        <v>173</v>
      </c>
      <c r="I2296">
        <v>43</v>
      </c>
      <c r="J2296" s="19">
        <f t="shared" si="71"/>
        <v>23.741394766805936</v>
      </c>
      <c r="K2296" s="19">
        <f t="shared" si="72"/>
        <v>24</v>
      </c>
      <c r="L2296" s="14" t="str">
        <f>IFERROR(VLOOKUP($K$4:$K$772,TABLAREF!$A$1:$C$4,3,1),"SIN DATO")</f>
        <v>SIN DATO</v>
      </c>
    </row>
    <row r="2297" spans="1:12" x14ac:dyDescent="0.25">
      <c r="A2297" t="s">
        <v>3819</v>
      </c>
      <c r="B2297">
        <v>66</v>
      </c>
      <c r="C2297">
        <v>1</v>
      </c>
      <c r="D2297">
        <v>0</v>
      </c>
      <c r="E2297">
        <v>0</v>
      </c>
      <c r="F2297">
        <v>0</v>
      </c>
      <c r="G2297">
        <v>110</v>
      </c>
      <c r="H2297">
        <v>140</v>
      </c>
      <c r="I2297">
        <v>59</v>
      </c>
      <c r="J2297" s="19">
        <f t="shared" si="71"/>
        <v>5.2601985581036903</v>
      </c>
      <c r="K2297" s="19">
        <f t="shared" si="72"/>
        <v>5</v>
      </c>
      <c r="L2297" s="14" t="str">
        <f>IFERROR(VLOOKUP($K$4:$K$772,TABLAREF!$A$1:$C$4,3,1),"SIN DATO")</f>
        <v>SIN DATO</v>
      </c>
    </row>
    <row r="2298" spans="1:12" x14ac:dyDescent="0.25">
      <c r="A2298" t="s">
        <v>3820</v>
      </c>
      <c r="B2298">
        <v>81</v>
      </c>
      <c r="C2298">
        <v>1</v>
      </c>
      <c r="D2298">
        <v>0</v>
      </c>
      <c r="E2298">
        <v>0</v>
      </c>
      <c r="F2298">
        <v>0</v>
      </c>
      <c r="G2298">
        <v>120</v>
      </c>
      <c r="J2298" s="19" t="e">
        <f t="shared" si="71"/>
        <v>#DIV/0!</v>
      </c>
      <c r="K2298" s="19" t="e">
        <f t="shared" si="72"/>
        <v>#DIV/0!</v>
      </c>
      <c r="L2298" s="14" t="str">
        <f>IFERROR(VLOOKUP($K$4:$K$772,TABLAREF!$A$1:$C$4,3,1),"SIN DATO")</f>
        <v>SIN DATO</v>
      </c>
    </row>
    <row r="2299" spans="1:12" x14ac:dyDescent="0.25">
      <c r="A2299" t="s">
        <v>3821</v>
      </c>
      <c r="B2299">
        <v>65</v>
      </c>
      <c r="C2299">
        <v>2</v>
      </c>
      <c r="D2299">
        <v>0</v>
      </c>
      <c r="E2299">
        <v>0</v>
      </c>
      <c r="F2299">
        <v>0</v>
      </c>
      <c r="G2299">
        <v>120</v>
      </c>
      <c r="H2299">
        <v>198</v>
      </c>
      <c r="I2299">
        <v>55</v>
      </c>
      <c r="J2299" s="19">
        <f t="shared" si="71"/>
        <v>18.298330095709282</v>
      </c>
      <c r="K2299" s="19">
        <f t="shared" si="72"/>
        <v>18</v>
      </c>
      <c r="L2299" s="14" t="str">
        <f>IFERROR(VLOOKUP($K$4:$K$772,TABLAREF!$A$1:$C$4,3,1),"SIN DATO")</f>
        <v>SIN DATO</v>
      </c>
    </row>
    <row r="2300" spans="1:12" x14ac:dyDescent="0.25">
      <c r="A2300" t="s">
        <v>3822</v>
      </c>
      <c r="B2300">
        <v>53</v>
      </c>
      <c r="C2300">
        <v>1</v>
      </c>
      <c r="D2300">
        <v>0</v>
      </c>
      <c r="E2300">
        <v>0</v>
      </c>
      <c r="F2300">
        <v>0</v>
      </c>
      <c r="G2300">
        <v>120</v>
      </c>
      <c r="H2300">
        <v>253</v>
      </c>
      <c r="I2300">
        <v>51</v>
      </c>
      <c r="J2300" s="19">
        <f t="shared" si="71"/>
        <v>9.2283664209429794</v>
      </c>
      <c r="K2300" s="19">
        <f t="shared" si="72"/>
        <v>9</v>
      </c>
      <c r="L2300" s="14" t="str">
        <f>IFERROR(VLOOKUP($K$4:$K$772,TABLAREF!$A$1:$C$4,3,1),"SIN DATO")</f>
        <v>SIN DATO</v>
      </c>
    </row>
    <row r="2301" spans="1:12" x14ac:dyDescent="0.25">
      <c r="A2301" t="s">
        <v>3823</v>
      </c>
      <c r="B2301">
        <v>79</v>
      </c>
      <c r="C2301">
        <v>1</v>
      </c>
      <c r="D2301">
        <v>0</v>
      </c>
      <c r="E2301">
        <v>0</v>
      </c>
      <c r="F2301">
        <v>0</v>
      </c>
      <c r="G2301">
        <v>120</v>
      </c>
      <c r="H2301">
        <v>221</v>
      </c>
      <c r="I2301">
        <v>40</v>
      </c>
      <c r="J2301" s="19">
        <f t="shared" si="71"/>
        <v>25.239463809339991</v>
      </c>
      <c r="K2301" s="19">
        <f t="shared" si="72"/>
        <v>25</v>
      </c>
      <c r="L2301" s="14" t="str">
        <f>IFERROR(VLOOKUP($K$4:$K$772,TABLAREF!$A$1:$C$4,3,1),"SIN DATO")</f>
        <v>SIN DATO</v>
      </c>
    </row>
    <row r="2302" spans="1:12" x14ac:dyDescent="0.25">
      <c r="A2302" t="s">
        <v>3824</v>
      </c>
      <c r="B2302">
        <v>64</v>
      </c>
      <c r="C2302">
        <v>2</v>
      </c>
      <c r="D2302">
        <v>0</v>
      </c>
      <c r="E2302">
        <v>0</v>
      </c>
      <c r="F2302">
        <v>0</v>
      </c>
      <c r="G2302">
        <v>120</v>
      </c>
      <c r="H2302">
        <v>122</v>
      </c>
      <c r="I2302">
        <v>45</v>
      </c>
      <c r="J2302" s="19">
        <f t="shared" si="71"/>
        <v>12.634928855803585</v>
      </c>
      <c r="K2302" s="19">
        <f t="shared" si="72"/>
        <v>13</v>
      </c>
      <c r="L2302" s="14" t="str">
        <f>IFERROR(VLOOKUP($K$4:$K$772,TABLAREF!$A$1:$C$4,3,1),"SIN DATO")</f>
        <v>SIN DATO</v>
      </c>
    </row>
    <row r="2303" spans="1:12" x14ac:dyDescent="0.25">
      <c r="A2303" t="s">
        <v>3825</v>
      </c>
      <c r="B2303">
        <v>72</v>
      </c>
      <c r="C2303">
        <v>2</v>
      </c>
      <c r="D2303">
        <v>0</v>
      </c>
      <c r="E2303">
        <v>0</v>
      </c>
      <c r="F2303">
        <v>0</v>
      </c>
      <c r="G2303">
        <v>120</v>
      </c>
      <c r="H2303">
        <v>182</v>
      </c>
      <c r="I2303">
        <v>63</v>
      </c>
      <c r="J2303" s="19">
        <f t="shared" si="71"/>
        <v>21.410858377057838</v>
      </c>
      <c r="K2303" s="19">
        <f t="shared" si="72"/>
        <v>21</v>
      </c>
      <c r="L2303" s="14" t="str">
        <f>IFERROR(VLOOKUP($K$4:$K$772,TABLAREF!$A$1:$C$4,3,1),"SIN DATO")</f>
        <v>SIN DATO</v>
      </c>
    </row>
    <row r="2304" spans="1:12" x14ac:dyDescent="0.25">
      <c r="A2304" t="s">
        <v>3826</v>
      </c>
      <c r="B2304">
        <v>52</v>
      </c>
      <c r="C2304">
        <v>2</v>
      </c>
      <c r="D2304">
        <v>0</v>
      </c>
      <c r="E2304">
        <v>0</v>
      </c>
      <c r="F2304">
        <v>0</v>
      </c>
      <c r="G2304">
        <v>120</v>
      </c>
      <c r="H2304">
        <v>180</v>
      </c>
      <c r="I2304">
        <v>63</v>
      </c>
      <c r="J2304" s="19">
        <f t="shared" si="71"/>
        <v>6.2164743341072022</v>
      </c>
      <c r="K2304" s="19">
        <f t="shared" si="72"/>
        <v>6</v>
      </c>
      <c r="L2304" s="14" t="str">
        <f>IFERROR(VLOOKUP($K$4:$K$772,TABLAREF!$A$1:$C$4,3,1),"SIN DATO")</f>
        <v>SIN DATO</v>
      </c>
    </row>
    <row r="2305" spans="1:12" x14ac:dyDescent="0.25">
      <c r="A2305" t="s">
        <v>3827</v>
      </c>
      <c r="B2305">
        <v>75</v>
      </c>
      <c r="C2305">
        <v>1</v>
      </c>
      <c r="D2305">
        <v>0</v>
      </c>
      <c r="E2305">
        <v>0</v>
      </c>
      <c r="F2305">
        <v>0</v>
      </c>
      <c r="G2305">
        <v>120</v>
      </c>
      <c r="J2305" s="19" t="e">
        <f t="shared" si="71"/>
        <v>#DIV/0!</v>
      </c>
      <c r="K2305" s="19" t="e">
        <f t="shared" si="72"/>
        <v>#DIV/0!</v>
      </c>
      <c r="L2305" s="14" t="str">
        <f>IFERROR(VLOOKUP($K$4:$K$772,TABLAREF!$A$1:$C$4,3,1),"SIN DATO")</f>
        <v>SIN DATO</v>
      </c>
    </row>
    <row r="2306" spans="1:12" x14ac:dyDescent="0.25">
      <c r="A2306" t="s">
        <v>3828</v>
      </c>
      <c r="B2306">
        <v>55</v>
      </c>
      <c r="C2306">
        <v>1</v>
      </c>
      <c r="D2306">
        <v>0</v>
      </c>
      <c r="E2306">
        <v>0</v>
      </c>
      <c r="F2306">
        <v>0</v>
      </c>
      <c r="G2306">
        <v>120</v>
      </c>
      <c r="J2306" s="19" t="e">
        <f t="shared" si="71"/>
        <v>#DIV/0!</v>
      </c>
      <c r="K2306" s="19" t="e">
        <f t="shared" si="72"/>
        <v>#DIV/0!</v>
      </c>
      <c r="L2306" s="14" t="str">
        <f>IFERROR(VLOOKUP($K$4:$K$772,TABLAREF!$A$1:$C$4,3,1),"SIN DATO")</f>
        <v>SIN DATO</v>
      </c>
    </row>
    <row r="2307" spans="1:12" x14ac:dyDescent="0.25">
      <c r="A2307" t="s">
        <v>3829</v>
      </c>
      <c r="B2307">
        <v>51</v>
      </c>
      <c r="C2307">
        <v>2</v>
      </c>
      <c r="D2307">
        <v>0</v>
      </c>
      <c r="E2307">
        <v>0</v>
      </c>
      <c r="F2307">
        <v>0</v>
      </c>
      <c r="G2307">
        <v>120</v>
      </c>
      <c r="J2307" s="19" t="e">
        <f t="shared" si="71"/>
        <v>#DIV/0!</v>
      </c>
      <c r="K2307" s="19" t="e">
        <f t="shared" si="72"/>
        <v>#DIV/0!</v>
      </c>
      <c r="L2307" s="14" t="str">
        <f>IFERROR(VLOOKUP($K$4:$K$772,TABLAREF!$A$1:$C$4,3,1),"SIN DATO")</f>
        <v>SIN DATO</v>
      </c>
    </row>
    <row r="2308" spans="1:12" x14ac:dyDescent="0.25">
      <c r="A2308" t="s">
        <v>3830</v>
      </c>
      <c r="B2308">
        <v>32</v>
      </c>
      <c r="C2308">
        <v>1</v>
      </c>
      <c r="D2308">
        <v>0</v>
      </c>
      <c r="E2308">
        <v>0</v>
      </c>
      <c r="F2308">
        <v>0</v>
      </c>
      <c r="G2308">
        <v>120</v>
      </c>
      <c r="J2308" s="19" t="e">
        <f t="shared" si="71"/>
        <v>#DIV/0!</v>
      </c>
      <c r="K2308" s="19" t="e">
        <f t="shared" si="72"/>
        <v>#DIV/0!</v>
      </c>
      <c r="L2308" s="14" t="str">
        <f>IFERROR(VLOOKUP($K$4:$K$772,TABLAREF!$A$1:$C$4,3,1),"SIN DATO")</f>
        <v>SIN DATO</v>
      </c>
    </row>
    <row r="2309" spans="1:12" x14ac:dyDescent="0.25">
      <c r="A2309" t="s">
        <v>3831</v>
      </c>
      <c r="B2309">
        <v>65</v>
      </c>
      <c r="C2309">
        <v>2</v>
      </c>
      <c r="D2309">
        <v>0</v>
      </c>
      <c r="E2309">
        <v>0</v>
      </c>
      <c r="F2309">
        <v>0</v>
      </c>
      <c r="G2309">
        <v>160</v>
      </c>
      <c r="H2309">
        <v>161</v>
      </c>
      <c r="I2309">
        <v>58</v>
      </c>
      <c r="J2309" s="19">
        <f t="shared" ref="J2309:J2372" si="73">100*(1-EXP(-EXP((LN(10)-(15.5305+(28.4441*(1-C2309))+(-1.4792*LN(B2309))+(0*LN(B2309)*LN(B2309))+(-14.4588*LN(B2309)*(1-C2309))+(1.8515*LN(B2309)*LN(B2309)*(1-C2309))+(-0.9119*LN(G2309))+(-0.2767*D2309)+(-0.7181*LN((H2309* 0.02586)/ (I2309* 0.02586)))+(-0.1759*E2309)+(-0.1999*E2309*(1-C2309))+(-0.5865*F2309)+(0*F2309*C2309)))/(EXP(0.9145)*EXP(-0.2784*(15.5305+(28.4441*(1-C2309))+(-1.4792*LN(B2309))+(0*LN(B2309)*LN(B2309))+(-14.4588*LN(B2309)*(1-C2309))+(1.8515*LN(B2309)*LN(B2309)*(1-C2309))+(-0.9119*LN(G2309))+(-0.2767*D2309)+(-0.7181*LN((H2309* 0.02586)/ (I2309* 0.02586)))+(-0.1759*E2309)+(-0.1999*E2309*(1-C2309))+(-0.5865*F2309)+(0*F2309*C2309)))))))</f>
        <v>20.320897764965153</v>
      </c>
      <c r="K2309" s="19">
        <f t="shared" ref="K2309:K2372" si="74">ROUND(J2309,0)</f>
        <v>20</v>
      </c>
      <c r="L2309" s="14" t="str">
        <f>IFERROR(VLOOKUP($K$4:$K$772,TABLAREF!$A$1:$C$4,3,1),"SIN DATO")</f>
        <v>SIN DATO</v>
      </c>
    </row>
    <row r="2310" spans="1:12" x14ac:dyDescent="0.25">
      <c r="A2310" t="s">
        <v>3832</v>
      </c>
      <c r="B2310">
        <v>68</v>
      </c>
      <c r="C2310">
        <v>2</v>
      </c>
      <c r="D2310">
        <v>0</v>
      </c>
      <c r="E2310">
        <v>0</v>
      </c>
      <c r="F2310">
        <v>0</v>
      </c>
      <c r="G2310">
        <v>130</v>
      </c>
      <c r="J2310" s="19" t="e">
        <f t="shared" si="73"/>
        <v>#DIV/0!</v>
      </c>
      <c r="K2310" s="19" t="e">
        <f t="shared" si="74"/>
        <v>#DIV/0!</v>
      </c>
      <c r="L2310" s="14" t="str">
        <f>IFERROR(VLOOKUP($K$4:$K$772,TABLAREF!$A$1:$C$4,3,1),"SIN DATO")</f>
        <v>SIN DATO</v>
      </c>
    </row>
    <row r="2311" spans="1:12" x14ac:dyDescent="0.25">
      <c r="A2311" t="s">
        <v>3833</v>
      </c>
      <c r="B2311">
        <v>65</v>
      </c>
      <c r="C2311">
        <v>1</v>
      </c>
      <c r="D2311">
        <v>0</v>
      </c>
      <c r="E2311">
        <v>0</v>
      </c>
      <c r="F2311">
        <v>0</v>
      </c>
      <c r="G2311">
        <v>120</v>
      </c>
      <c r="J2311" s="19" t="e">
        <f t="shared" si="73"/>
        <v>#DIV/0!</v>
      </c>
      <c r="K2311" s="19" t="e">
        <f t="shared" si="74"/>
        <v>#DIV/0!</v>
      </c>
      <c r="L2311" s="14" t="str">
        <f>IFERROR(VLOOKUP($K$4:$K$772,TABLAREF!$A$1:$C$4,3,1),"SIN DATO")</f>
        <v>SIN DATO</v>
      </c>
    </row>
    <row r="2312" spans="1:12" x14ac:dyDescent="0.25">
      <c r="A2312" t="s">
        <v>3834</v>
      </c>
      <c r="B2312">
        <v>66</v>
      </c>
      <c r="C2312">
        <v>1</v>
      </c>
      <c r="D2312">
        <v>0</v>
      </c>
      <c r="E2312">
        <v>0</v>
      </c>
      <c r="F2312">
        <v>0</v>
      </c>
      <c r="G2312">
        <v>120</v>
      </c>
      <c r="H2312">
        <v>213</v>
      </c>
      <c r="I2312">
        <v>44</v>
      </c>
      <c r="J2312" s="19">
        <f t="shared" si="73"/>
        <v>15.434119242287657</v>
      </c>
      <c r="K2312" s="19">
        <f t="shared" si="74"/>
        <v>15</v>
      </c>
      <c r="L2312" s="14" t="str">
        <f>IFERROR(VLOOKUP($K$4:$K$772,TABLAREF!$A$1:$C$4,3,1),"SIN DATO")</f>
        <v>SIN DATO</v>
      </c>
    </row>
    <row r="2313" spans="1:12" x14ac:dyDescent="0.25">
      <c r="A2313" t="s">
        <v>3835</v>
      </c>
      <c r="B2313">
        <v>25</v>
      </c>
      <c r="C2313">
        <v>1</v>
      </c>
      <c r="D2313">
        <v>0</v>
      </c>
      <c r="E2313">
        <v>0</v>
      </c>
      <c r="F2313">
        <v>0</v>
      </c>
      <c r="G2313">
        <v>120</v>
      </c>
      <c r="H2313">
        <v>297</v>
      </c>
      <c r="I2313">
        <v>42</v>
      </c>
      <c r="J2313" s="19">
        <f t="shared" si="73"/>
        <v>1.2889192268563776</v>
      </c>
      <c r="K2313" s="19">
        <f t="shared" si="74"/>
        <v>1</v>
      </c>
      <c r="L2313" s="14" t="str">
        <f>IFERROR(VLOOKUP($K$4:$K$772,TABLAREF!$A$1:$C$4,3,1),"SIN DATO")</f>
        <v>SIN DATO</v>
      </c>
    </row>
    <row r="2314" spans="1:12" x14ac:dyDescent="0.25">
      <c r="A2314" t="s">
        <v>3836</v>
      </c>
      <c r="B2314">
        <v>62</v>
      </c>
      <c r="C2314">
        <v>2</v>
      </c>
      <c r="D2314">
        <v>0</v>
      </c>
      <c r="E2314">
        <v>0</v>
      </c>
      <c r="F2314">
        <v>0</v>
      </c>
      <c r="G2314">
        <v>130</v>
      </c>
      <c r="H2314">
        <v>252</v>
      </c>
      <c r="I2314">
        <v>43</v>
      </c>
      <c r="J2314" s="19">
        <f t="shared" si="73"/>
        <v>27.234551833892905</v>
      </c>
      <c r="K2314" s="19">
        <f t="shared" si="74"/>
        <v>27</v>
      </c>
      <c r="L2314" s="14" t="str">
        <f>IFERROR(VLOOKUP($K$4:$K$772,TABLAREF!$A$1:$C$4,3,1),"SIN DATO")</f>
        <v>SIN DATO</v>
      </c>
    </row>
    <row r="2315" spans="1:12" x14ac:dyDescent="0.25">
      <c r="A2315" t="s">
        <v>3837</v>
      </c>
      <c r="B2315">
        <v>54</v>
      </c>
      <c r="C2315">
        <v>2</v>
      </c>
      <c r="D2315">
        <v>0</v>
      </c>
      <c r="E2315">
        <v>0</v>
      </c>
      <c r="F2315">
        <v>0</v>
      </c>
      <c r="G2315">
        <v>120</v>
      </c>
      <c r="H2315">
        <v>144</v>
      </c>
      <c r="I2315">
        <v>60</v>
      </c>
      <c r="J2315" s="19">
        <f t="shared" si="73"/>
        <v>5.4866346495135883</v>
      </c>
      <c r="K2315" s="19">
        <f t="shared" si="74"/>
        <v>5</v>
      </c>
      <c r="L2315" s="14" t="str">
        <f>IFERROR(VLOOKUP($K$4:$K$772,TABLAREF!$A$1:$C$4,3,1),"SIN DATO")</f>
        <v>SIN DATO</v>
      </c>
    </row>
    <row r="2316" spans="1:12" x14ac:dyDescent="0.25">
      <c r="A2316" t="s">
        <v>3838</v>
      </c>
      <c r="B2316">
        <v>68</v>
      </c>
      <c r="C2316">
        <v>2</v>
      </c>
      <c r="D2316">
        <v>0</v>
      </c>
      <c r="E2316">
        <v>0</v>
      </c>
      <c r="F2316">
        <v>0</v>
      </c>
      <c r="G2316">
        <v>120</v>
      </c>
      <c r="H2316">
        <v>210</v>
      </c>
      <c r="I2316">
        <v>67</v>
      </c>
      <c r="J2316" s="19">
        <f t="shared" si="73"/>
        <v>18.71968273771477</v>
      </c>
      <c r="K2316" s="19">
        <f t="shared" si="74"/>
        <v>19</v>
      </c>
      <c r="L2316" s="14" t="str">
        <f>IFERROR(VLOOKUP($K$4:$K$772,TABLAREF!$A$1:$C$4,3,1),"SIN DATO")</f>
        <v>SIN DATO</v>
      </c>
    </row>
    <row r="2317" spans="1:12" x14ac:dyDescent="0.25">
      <c r="A2317" t="s">
        <v>3839</v>
      </c>
      <c r="B2317">
        <v>45</v>
      </c>
      <c r="C2317">
        <v>1</v>
      </c>
      <c r="D2317">
        <v>0</v>
      </c>
      <c r="E2317">
        <v>0</v>
      </c>
      <c r="F2317">
        <v>0</v>
      </c>
      <c r="G2317">
        <v>120</v>
      </c>
      <c r="H2317">
        <v>171</v>
      </c>
      <c r="I2317">
        <v>45</v>
      </c>
      <c r="J2317" s="19">
        <f t="shared" si="73"/>
        <v>3.7839864258551015</v>
      </c>
      <c r="K2317" s="19">
        <f t="shared" si="74"/>
        <v>4</v>
      </c>
      <c r="L2317" s="14" t="str">
        <f>IFERROR(VLOOKUP($K$4:$K$772,TABLAREF!$A$1:$C$4,3,1),"SIN DATO")</f>
        <v>SIN DATO</v>
      </c>
    </row>
    <row r="2318" spans="1:12" x14ac:dyDescent="0.25">
      <c r="A2318" t="s">
        <v>3840</v>
      </c>
      <c r="B2318">
        <v>59</v>
      </c>
      <c r="C2318">
        <v>2</v>
      </c>
      <c r="D2318">
        <v>0</v>
      </c>
      <c r="E2318">
        <v>0</v>
      </c>
      <c r="F2318">
        <v>0</v>
      </c>
      <c r="G2318">
        <v>120</v>
      </c>
      <c r="H2318">
        <v>276</v>
      </c>
      <c r="I2318">
        <v>58</v>
      </c>
      <c r="J2318" s="19">
        <f t="shared" si="73"/>
        <v>17.724545424923111</v>
      </c>
      <c r="K2318" s="19">
        <f t="shared" si="74"/>
        <v>18</v>
      </c>
      <c r="L2318" s="14" t="str">
        <f>IFERROR(VLOOKUP($K$4:$K$772,TABLAREF!$A$1:$C$4,3,1),"SIN DATO")</f>
        <v>SIN DATO</v>
      </c>
    </row>
    <row r="2319" spans="1:12" x14ac:dyDescent="0.25">
      <c r="A2319" t="s">
        <v>3841</v>
      </c>
      <c r="B2319">
        <v>62</v>
      </c>
      <c r="C2319">
        <v>2</v>
      </c>
      <c r="D2319">
        <v>0</v>
      </c>
      <c r="E2319">
        <v>0</v>
      </c>
      <c r="F2319">
        <v>0</v>
      </c>
      <c r="G2319">
        <v>140</v>
      </c>
      <c r="H2319">
        <v>187</v>
      </c>
      <c r="I2319">
        <v>30</v>
      </c>
      <c r="J2319" s="19">
        <f t="shared" si="73"/>
        <v>30.81772557213921</v>
      </c>
      <c r="K2319" s="19">
        <f t="shared" si="74"/>
        <v>31</v>
      </c>
      <c r="L2319" s="14" t="str">
        <f>IFERROR(VLOOKUP($K$4:$K$772,TABLAREF!$A$1:$C$4,3,1),"SIN DATO")</f>
        <v>SIN DATO</v>
      </c>
    </row>
    <row r="2320" spans="1:12" x14ac:dyDescent="0.25">
      <c r="A2320" t="s">
        <v>3842</v>
      </c>
      <c r="B2320">
        <v>67</v>
      </c>
      <c r="C2320">
        <v>1</v>
      </c>
      <c r="D2320">
        <v>0</v>
      </c>
      <c r="E2320">
        <v>0</v>
      </c>
      <c r="F2320">
        <v>0</v>
      </c>
      <c r="G2320">
        <v>120</v>
      </c>
      <c r="J2320" s="19" t="e">
        <f t="shared" si="73"/>
        <v>#DIV/0!</v>
      </c>
      <c r="K2320" s="19" t="e">
        <f t="shared" si="74"/>
        <v>#DIV/0!</v>
      </c>
      <c r="L2320" s="14" t="str">
        <f>IFERROR(VLOOKUP($K$4:$K$772,TABLAREF!$A$1:$C$4,3,1),"SIN DATO")</f>
        <v>SIN DATO</v>
      </c>
    </row>
    <row r="2321" spans="1:12" x14ac:dyDescent="0.25">
      <c r="A2321" t="s">
        <v>3843</v>
      </c>
      <c r="B2321">
        <v>66</v>
      </c>
      <c r="C2321">
        <v>2</v>
      </c>
      <c r="D2321">
        <v>0</v>
      </c>
      <c r="E2321">
        <v>0</v>
      </c>
      <c r="F2321">
        <v>0</v>
      </c>
      <c r="G2321">
        <v>120</v>
      </c>
      <c r="H2321">
        <v>186</v>
      </c>
      <c r="I2321">
        <v>27</v>
      </c>
      <c r="J2321" s="19">
        <f t="shared" si="73"/>
        <v>33.543424374034501</v>
      </c>
      <c r="K2321" s="19">
        <f t="shared" si="74"/>
        <v>34</v>
      </c>
      <c r="L2321" s="14" t="str">
        <f>IFERROR(VLOOKUP($K$4:$K$772,TABLAREF!$A$1:$C$4,3,1),"SIN DATO")</f>
        <v>SIN DATO</v>
      </c>
    </row>
    <row r="2322" spans="1:12" x14ac:dyDescent="0.25">
      <c r="A2322" t="s">
        <v>3844</v>
      </c>
      <c r="B2322">
        <v>57</v>
      </c>
      <c r="C2322">
        <v>2</v>
      </c>
      <c r="D2322">
        <v>0</v>
      </c>
      <c r="E2322">
        <v>0</v>
      </c>
      <c r="F2322">
        <v>0</v>
      </c>
      <c r="G2322">
        <v>120</v>
      </c>
      <c r="H2322">
        <v>163</v>
      </c>
      <c r="I2322">
        <v>39</v>
      </c>
      <c r="J2322" s="19">
        <f t="shared" si="73"/>
        <v>13.819067300430143</v>
      </c>
      <c r="K2322" s="19">
        <f t="shared" si="74"/>
        <v>14</v>
      </c>
      <c r="L2322" s="14" t="str">
        <f>IFERROR(VLOOKUP($K$4:$K$772,TABLAREF!$A$1:$C$4,3,1),"SIN DATO")</f>
        <v>SIN DATO</v>
      </c>
    </row>
    <row r="2323" spans="1:12" x14ac:dyDescent="0.25">
      <c r="A2323" t="s">
        <v>3845</v>
      </c>
      <c r="B2323">
        <v>51</v>
      </c>
      <c r="C2323">
        <v>1</v>
      </c>
      <c r="D2323">
        <v>0</v>
      </c>
      <c r="E2323">
        <v>0</v>
      </c>
      <c r="F2323">
        <v>0</v>
      </c>
      <c r="G2323">
        <v>120</v>
      </c>
      <c r="H2323">
        <v>191</v>
      </c>
      <c r="I2323">
        <v>48</v>
      </c>
      <c r="J2323" s="19">
        <f t="shared" si="73"/>
        <v>6.0788837140576035</v>
      </c>
      <c r="K2323" s="19">
        <f t="shared" si="74"/>
        <v>6</v>
      </c>
      <c r="L2323" s="14" t="str">
        <f>IFERROR(VLOOKUP($K$4:$K$772,TABLAREF!$A$1:$C$4,3,1),"SIN DATO")</f>
        <v>SIN DATO</v>
      </c>
    </row>
    <row r="2324" spans="1:12" x14ac:dyDescent="0.25">
      <c r="A2324" t="s">
        <v>3846</v>
      </c>
      <c r="B2324">
        <v>60</v>
      </c>
      <c r="C2324">
        <v>2</v>
      </c>
      <c r="D2324">
        <v>0</v>
      </c>
      <c r="E2324">
        <v>0</v>
      </c>
      <c r="F2324">
        <v>0</v>
      </c>
      <c r="G2324">
        <v>120</v>
      </c>
      <c r="J2324" s="19" t="e">
        <f t="shared" si="73"/>
        <v>#DIV/0!</v>
      </c>
      <c r="K2324" s="19" t="e">
        <f t="shared" si="74"/>
        <v>#DIV/0!</v>
      </c>
      <c r="L2324" s="14" t="str">
        <f>IFERROR(VLOOKUP($K$4:$K$772,TABLAREF!$A$1:$C$4,3,1),"SIN DATO")</f>
        <v>SIN DATO</v>
      </c>
    </row>
    <row r="2325" spans="1:12" x14ac:dyDescent="0.25">
      <c r="A2325" t="s">
        <v>3847</v>
      </c>
      <c r="B2325">
        <v>73</v>
      </c>
      <c r="C2325">
        <v>1</v>
      </c>
      <c r="D2325">
        <v>0</v>
      </c>
      <c r="E2325">
        <v>0</v>
      </c>
      <c r="F2325">
        <v>0</v>
      </c>
      <c r="G2325">
        <v>120</v>
      </c>
      <c r="H2325">
        <v>124</v>
      </c>
      <c r="I2325">
        <v>44</v>
      </c>
      <c r="J2325" s="19">
        <f t="shared" si="73"/>
        <v>10.416757515784536</v>
      </c>
      <c r="K2325" s="19">
        <f t="shared" si="74"/>
        <v>10</v>
      </c>
      <c r="L2325" s="14" t="str">
        <f>IFERROR(VLOOKUP($K$4:$K$772,TABLAREF!$A$1:$C$4,3,1),"SIN DATO")</f>
        <v>SIN DATO</v>
      </c>
    </row>
    <row r="2326" spans="1:12" x14ac:dyDescent="0.25">
      <c r="A2326" t="s">
        <v>3848</v>
      </c>
      <c r="B2326">
        <v>56</v>
      </c>
      <c r="C2326">
        <v>1</v>
      </c>
      <c r="D2326">
        <v>0</v>
      </c>
      <c r="E2326">
        <v>0</v>
      </c>
      <c r="F2326">
        <v>0</v>
      </c>
      <c r="G2326">
        <v>120</v>
      </c>
      <c r="J2326" s="19" t="e">
        <f t="shared" si="73"/>
        <v>#DIV/0!</v>
      </c>
      <c r="K2326" s="19" t="e">
        <f t="shared" si="74"/>
        <v>#DIV/0!</v>
      </c>
      <c r="L2326" s="14" t="str">
        <f>IFERROR(VLOOKUP($K$4:$K$772,TABLAREF!$A$1:$C$4,3,1),"SIN DATO")</f>
        <v>SIN DATO</v>
      </c>
    </row>
    <row r="2327" spans="1:12" x14ac:dyDescent="0.25">
      <c r="A2327" t="s">
        <v>3849</v>
      </c>
      <c r="B2327">
        <v>56</v>
      </c>
      <c r="C2327">
        <v>2</v>
      </c>
      <c r="D2327">
        <v>0</v>
      </c>
      <c r="E2327">
        <v>0</v>
      </c>
      <c r="F2327">
        <v>0</v>
      </c>
      <c r="G2327">
        <v>120</v>
      </c>
      <c r="H2327">
        <v>158</v>
      </c>
      <c r="I2327">
        <v>62</v>
      </c>
      <c r="J2327" s="19">
        <f t="shared" si="73"/>
        <v>6.8816161832674467</v>
      </c>
      <c r="K2327" s="19">
        <f t="shared" si="74"/>
        <v>7</v>
      </c>
      <c r="L2327" s="14" t="str">
        <f>IFERROR(VLOOKUP($K$4:$K$772,TABLAREF!$A$1:$C$4,3,1),"SIN DATO")</f>
        <v>SIN DATO</v>
      </c>
    </row>
    <row r="2328" spans="1:12" x14ac:dyDescent="0.25">
      <c r="A2328" t="s">
        <v>3850</v>
      </c>
      <c r="B2328">
        <v>59</v>
      </c>
      <c r="C2328">
        <v>2</v>
      </c>
      <c r="D2328">
        <v>0</v>
      </c>
      <c r="E2328">
        <v>0</v>
      </c>
      <c r="F2328">
        <v>0</v>
      </c>
      <c r="G2328">
        <v>120</v>
      </c>
      <c r="J2328" s="19" t="e">
        <f t="shared" si="73"/>
        <v>#DIV/0!</v>
      </c>
      <c r="K2328" s="19" t="e">
        <f t="shared" si="74"/>
        <v>#DIV/0!</v>
      </c>
      <c r="L2328" s="14" t="str">
        <f>IFERROR(VLOOKUP($K$4:$K$772,TABLAREF!$A$1:$C$4,3,1),"SIN DATO")</f>
        <v>SIN DATO</v>
      </c>
    </row>
    <row r="2329" spans="1:12" x14ac:dyDescent="0.25">
      <c r="A2329" t="s">
        <v>3851</v>
      </c>
      <c r="B2329">
        <v>70</v>
      </c>
      <c r="C2329">
        <v>1</v>
      </c>
      <c r="D2329">
        <v>0</v>
      </c>
      <c r="E2329">
        <v>0</v>
      </c>
      <c r="F2329">
        <v>0</v>
      </c>
      <c r="G2329">
        <v>120</v>
      </c>
      <c r="H2329">
        <v>185</v>
      </c>
      <c r="I2329">
        <v>40</v>
      </c>
      <c r="J2329" s="19">
        <f t="shared" si="73"/>
        <v>16.744781526046914</v>
      </c>
      <c r="K2329" s="19">
        <f t="shared" si="74"/>
        <v>17</v>
      </c>
      <c r="L2329" s="14" t="str">
        <f>IFERROR(VLOOKUP($K$4:$K$772,TABLAREF!$A$1:$C$4,3,1),"SIN DATO")</f>
        <v>SIN DATO</v>
      </c>
    </row>
    <row r="2330" spans="1:12" x14ac:dyDescent="0.25">
      <c r="A2330" t="s">
        <v>3852</v>
      </c>
      <c r="B2330">
        <v>43</v>
      </c>
      <c r="C2330">
        <v>1</v>
      </c>
      <c r="D2330">
        <v>0</v>
      </c>
      <c r="E2330">
        <v>0</v>
      </c>
      <c r="F2330">
        <v>0</v>
      </c>
      <c r="G2330">
        <v>120</v>
      </c>
      <c r="J2330" s="19" t="e">
        <f t="shared" si="73"/>
        <v>#DIV/0!</v>
      </c>
      <c r="K2330" s="19" t="e">
        <f t="shared" si="74"/>
        <v>#DIV/0!</v>
      </c>
      <c r="L2330" s="14" t="str">
        <f>IFERROR(VLOOKUP($K$4:$K$772,TABLAREF!$A$1:$C$4,3,1),"SIN DATO")</f>
        <v>SIN DATO</v>
      </c>
    </row>
    <row r="2331" spans="1:12" x14ac:dyDescent="0.25">
      <c r="A2331" t="s">
        <v>3853</v>
      </c>
      <c r="B2331">
        <v>52</v>
      </c>
      <c r="C2331">
        <v>2</v>
      </c>
      <c r="D2331">
        <v>0</v>
      </c>
      <c r="E2331">
        <v>0</v>
      </c>
      <c r="F2331">
        <v>0</v>
      </c>
      <c r="G2331">
        <v>120</v>
      </c>
      <c r="H2331">
        <v>175</v>
      </c>
      <c r="I2331">
        <v>61</v>
      </c>
      <c r="J2331" s="19">
        <f t="shared" si="73"/>
        <v>6.2538277033954648</v>
      </c>
      <c r="K2331" s="19">
        <f t="shared" si="74"/>
        <v>6</v>
      </c>
      <c r="L2331" s="14" t="str">
        <f>IFERROR(VLOOKUP($K$4:$K$772,TABLAREF!$A$1:$C$4,3,1),"SIN DATO")</f>
        <v>SIN DATO</v>
      </c>
    </row>
    <row r="2332" spans="1:12" x14ac:dyDescent="0.25">
      <c r="A2332" t="s">
        <v>3854</v>
      </c>
      <c r="B2332">
        <v>54</v>
      </c>
      <c r="C2332">
        <v>2</v>
      </c>
      <c r="D2332">
        <v>0</v>
      </c>
      <c r="E2332">
        <v>0</v>
      </c>
      <c r="F2332">
        <v>0</v>
      </c>
      <c r="G2332">
        <v>120</v>
      </c>
      <c r="J2332" s="19" t="e">
        <f t="shared" si="73"/>
        <v>#DIV/0!</v>
      </c>
      <c r="K2332" s="19" t="e">
        <f t="shared" si="74"/>
        <v>#DIV/0!</v>
      </c>
      <c r="L2332" s="14" t="str">
        <f>IFERROR(VLOOKUP($K$4:$K$772,TABLAREF!$A$1:$C$4,3,1),"SIN DATO")</f>
        <v>SIN DATO</v>
      </c>
    </row>
    <row r="2333" spans="1:12" x14ac:dyDescent="0.25">
      <c r="A2333" t="s">
        <v>3855</v>
      </c>
      <c r="B2333">
        <v>59</v>
      </c>
      <c r="C2333">
        <v>1</v>
      </c>
      <c r="D2333">
        <v>0</v>
      </c>
      <c r="E2333">
        <v>0</v>
      </c>
      <c r="F2333">
        <v>0</v>
      </c>
      <c r="G2333">
        <v>120</v>
      </c>
      <c r="H2333">
        <v>160</v>
      </c>
      <c r="I2333">
        <v>38</v>
      </c>
      <c r="J2333" s="19">
        <f t="shared" si="73"/>
        <v>9.9361181097723961</v>
      </c>
      <c r="K2333" s="19">
        <f t="shared" si="74"/>
        <v>10</v>
      </c>
      <c r="L2333" s="14" t="str">
        <f>IFERROR(VLOOKUP($K$4:$K$772,TABLAREF!$A$1:$C$4,3,1),"SIN DATO")</f>
        <v>SIN DATO</v>
      </c>
    </row>
    <row r="2334" spans="1:12" x14ac:dyDescent="0.25">
      <c r="A2334" t="s">
        <v>3856</v>
      </c>
      <c r="B2334">
        <v>38</v>
      </c>
      <c r="C2334">
        <v>2</v>
      </c>
      <c r="D2334">
        <v>0</v>
      </c>
      <c r="E2334">
        <v>0</v>
      </c>
      <c r="F2334">
        <v>0</v>
      </c>
      <c r="G2334">
        <v>120</v>
      </c>
      <c r="H2334">
        <v>137</v>
      </c>
      <c r="I2334">
        <v>54</v>
      </c>
      <c r="J2334" s="19">
        <f t="shared" si="73"/>
        <v>2.3840276187301779</v>
      </c>
      <c r="K2334" s="19">
        <f t="shared" si="74"/>
        <v>2</v>
      </c>
      <c r="L2334" s="14" t="str">
        <f>IFERROR(VLOOKUP($K$4:$K$772,TABLAREF!$A$1:$C$4,3,1),"SIN DATO")</f>
        <v>SIN DATO</v>
      </c>
    </row>
    <row r="2335" spans="1:12" x14ac:dyDescent="0.25">
      <c r="A2335" t="s">
        <v>3857</v>
      </c>
      <c r="B2335">
        <v>63</v>
      </c>
      <c r="C2335">
        <v>2</v>
      </c>
      <c r="D2335">
        <v>0</v>
      </c>
      <c r="E2335">
        <v>0</v>
      </c>
      <c r="F2335">
        <v>0</v>
      </c>
      <c r="G2335">
        <v>120</v>
      </c>
      <c r="H2335">
        <v>211</v>
      </c>
      <c r="I2335">
        <v>47</v>
      </c>
      <c r="J2335" s="19">
        <f t="shared" si="73"/>
        <v>20.520513349187585</v>
      </c>
      <c r="K2335" s="19">
        <f t="shared" si="74"/>
        <v>21</v>
      </c>
      <c r="L2335" s="14" t="str">
        <f>IFERROR(VLOOKUP($K$4:$K$772,TABLAREF!$A$1:$C$4,3,1),"SIN DATO")</f>
        <v>SIN DATO</v>
      </c>
    </row>
    <row r="2336" spans="1:12" x14ac:dyDescent="0.25">
      <c r="A2336" t="s">
        <v>3858</v>
      </c>
      <c r="B2336">
        <v>63</v>
      </c>
      <c r="C2336">
        <v>1</v>
      </c>
      <c r="D2336">
        <v>0</v>
      </c>
      <c r="E2336">
        <v>0</v>
      </c>
      <c r="F2336">
        <v>0</v>
      </c>
      <c r="G2336">
        <v>120</v>
      </c>
      <c r="H2336">
        <v>185</v>
      </c>
      <c r="I2336">
        <v>44</v>
      </c>
      <c r="J2336" s="19">
        <f t="shared" si="73"/>
        <v>11.741192882954065</v>
      </c>
      <c r="K2336" s="19">
        <f t="shared" si="74"/>
        <v>12</v>
      </c>
      <c r="L2336" s="14" t="str">
        <f>IFERROR(VLOOKUP($K$4:$K$772,TABLAREF!$A$1:$C$4,3,1),"SIN DATO")</f>
        <v>SIN DATO</v>
      </c>
    </row>
    <row r="2337" spans="1:12" x14ac:dyDescent="0.25">
      <c r="A2337" t="s">
        <v>3859</v>
      </c>
      <c r="B2337">
        <v>62</v>
      </c>
      <c r="C2337">
        <v>2</v>
      </c>
      <c r="D2337">
        <v>0</v>
      </c>
      <c r="E2337">
        <v>0</v>
      </c>
      <c r="F2337">
        <v>0</v>
      </c>
      <c r="G2337">
        <v>120</v>
      </c>
      <c r="H2337">
        <v>180</v>
      </c>
      <c r="I2337">
        <v>63</v>
      </c>
      <c r="J2337" s="19">
        <f t="shared" si="73"/>
        <v>11.873282163326559</v>
      </c>
      <c r="K2337" s="19">
        <f t="shared" si="74"/>
        <v>12</v>
      </c>
      <c r="L2337" s="14" t="str">
        <f>IFERROR(VLOOKUP($K$4:$K$772,TABLAREF!$A$1:$C$4,3,1),"SIN DATO")</f>
        <v>SIN DATO</v>
      </c>
    </row>
    <row r="2338" spans="1:12" x14ac:dyDescent="0.25">
      <c r="A2338" t="s">
        <v>3860</v>
      </c>
      <c r="B2338">
        <v>67</v>
      </c>
      <c r="C2338">
        <v>2</v>
      </c>
      <c r="D2338">
        <v>0</v>
      </c>
      <c r="E2338">
        <v>0</v>
      </c>
      <c r="F2338">
        <v>0</v>
      </c>
      <c r="G2338">
        <v>130</v>
      </c>
      <c r="J2338" s="19" t="e">
        <f t="shared" si="73"/>
        <v>#DIV/0!</v>
      </c>
      <c r="K2338" s="19" t="e">
        <f t="shared" si="74"/>
        <v>#DIV/0!</v>
      </c>
      <c r="L2338" s="14" t="str">
        <f>IFERROR(VLOOKUP($K$4:$K$772,TABLAREF!$A$1:$C$4,3,1),"SIN DATO")</f>
        <v>SIN DATO</v>
      </c>
    </row>
    <row r="2339" spans="1:12" x14ac:dyDescent="0.25">
      <c r="A2339" t="s">
        <v>3861</v>
      </c>
      <c r="B2339">
        <v>60</v>
      </c>
      <c r="C2339">
        <v>1</v>
      </c>
      <c r="D2339">
        <v>0</v>
      </c>
      <c r="E2339">
        <v>0</v>
      </c>
      <c r="F2339">
        <v>0</v>
      </c>
      <c r="G2339">
        <v>130</v>
      </c>
      <c r="J2339" s="19" t="e">
        <f t="shared" si="73"/>
        <v>#DIV/0!</v>
      </c>
      <c r="K2339" s="19" t="e">
        <f t="shared" si="74"/>
        <v>#DIV/0!</v>
      </c>
      <c r="L2339" s="14" t="str">
        <f>IFERROR(VLOOKUP($K$4:$K$772,TABLAREF!$A$1:$C$4,3,1),"SIN DATO")</f>
        <v>SIN DATO</v>
      </c>
    </row>
    <row r="2340" spans="1:12" x14ac:dyDescent="0.25">
      <c r="A2340" t="s">
        <v>3862</v>
      </c>
      <c r="B2340">
        <v>70</v>
      </c>
      <c r="C2340">
        <v>2</v>
      </c>
      <c r="D2340">
        <v>0</v>
      </c>
      <c r="E2340">
        <v>0</v>
      </c>
      <c r="F2340">
        <v>0</v>
      </c>
      <c r="G2340">
        <v>120</v>
      </c>
      <c r="H2340">
        <v>162</v>
      </c>
      <c r="I2340">
        <v>53</v>
      </c>
      <c r="J2340" s="19">
        <f t="shared" si="73"/>
        <v>20.339203278027707</v>
      </c>
      <c r="K2340" s="19">
        <f t="shared" si="74"/>
        <v>20</v>
      </c>
      <c r="L2340" s="14" t="str">
        <f>IFERROR(VLOOKUP($K$4:$K$772,TABLAREF!$A$1:$C$4,3,1),"SIN DATO")</f>
        <v>SIN DATO</v>
      </c>
    </row>
    <row r="2341" spans="1:12" x14ac:dyDescent="0.25">
      <c r="A2341" t="s">
        <v>3863</v>
      </c>
      <c r="B2341">
        <v>50</v>
      </c>
      <c r="C2341">
        <v>1</v>
      </c>
      <c r="D2341">
        <v>0</v>
      </c>
      <c r="E2341">
        <v>1</v>
      </c>
      <c r="F2341">
        <v>0</v>
      </c>
      <c r="G2341">
        <v>120</v>
      </c>
      <c r="J2341" s="19" t="e">
        <f t="shared" si="73"/>
        <v>#DIV/0!</v>
      </c>
      <c r="K2341" s="19" t="e">
        <f t="shared" si="74"/>
        <v>#DIV/0!</v>
      </c>
      <c r="L2341" s="14" t="str">
        <f>IFERROR(VLOOKUP($K$4:$K$772,TABLAREF!$A$1:$C$4,3,1),"SIN DATO")</f>
        <v>SIN DATO</v>
      </c>
    </row>
    <row r="2342" spans="1:12" x14ac:dyDescent="0.25">
      <c r="A2342" t="s">
        <v>3864</v>
      </c>
      <c r="B2342">
        <v>61</v>
      </c>
      <c r="C2342">
        <v>2</v>
      </c>
      <c r="D2342">
        <v>0</v>
      </c>
      <c r="E2342">
        <v>0</v>
      </c>
      <c r="F2342">
        <v>0</v>
      </c>
      <c r="G2342">
        <v>120</v>
      </c>
      <c r="J2342" s="19" t="e">
        <f t="shared" si="73"/>
        <v>#DIV/0!</v>
      </c>
      <c r="K2342" s="19" t="e">
        <f t="shared" si="74"/>
        <v>#DIV/0!</v>
      </c>
      <c r="L2342" s="14" t="str">
        <f>IFERROR(VLOOKUP($K$4:$K$772,TABLAREF!$A$1:$C$4,3,1),"SIN DATO")</f>
        <v>SIN DATO</v>
      </c>
    </row>
    <row r="2343" spans="1:12" x14ac:dyDescent="0.25">
      <c r="A2343" t="s">
        <v>3865</v>
      </c>
      <c r="B2343">
        <v>70</v>
      </c>
      <c r="C2343">
        <v>1</v>
      </c>
      <c r="D2343">
        <v>0</v>
      </c>
      <c r="E2343">
        <v>0</v>
      </c>
      <c r="F2343">
        <v>0</v>
      </c>
      <c r="G2343">
        <v>125</v>
      </c>
      <c r="H2343">
        <v>166.7</v>
      </c>
      <c r="I2343">
        <v>27.6</v>
      </c>
      <c r="J2343" s="19">
        <f t="shared" si="73"/>
        <v>22.925376195778579</v>
      </c>
      <c r="K2343" s="19">
        <f t="shared" si="74"/>
        <v>23</v>
      </c>
      <c r="L2343" s="14" t="str">
        <f>IFERROR(VLOOKUP($K$4:$K$772,TABLAREF!$A$1:$C$4,3,1),"SIN DATO")</f>
        <v>SIN DATO</v>
      </c>
    </row>
    <row r="2344" spans="1:12" x14ac:dyDescent="0.25">
      <c r="A2344" t="s">
        <v>3866</v>
      </c>
      <c r="B2344">
        <v>68</v>
      </c>
      <c r="C2344">
        <v>2</v>
      </c>
      <c r="D2344">
        <v>0</v>
      </c>
      <c r="E2344">
        <v>0</v>
      </c>
      <c r="F2344">
        <v>0</v>
      </c>
      <c r="G2344">
        <v>120</v>
      </c>
      <c r="H2344">
        <v>225.9</v>
      </c>
      <c r="I2344">
        <v>65.7</v>
      </c>
      <c r="J2344" s="19">
        <f t="shared" si="73"/>
        <v>20.512111574610781</v>
      </c>
      <c r="K2344" s="19">
        <f t="shared" si="74"/>
        <v>21</v>
      </c>
      <c r="L2344" s="14" t="str">
        <f>IFERROR(VLOOKUP($K$4:$K$772,TABLAREF!$A$1:$C$4,3,1),"SIN DATO")</f>
        <v>SIN DATO</v>
      </c>
    </row>
    <row r="2345" spans="1:12" x14ac:dyDescent="0.25">
      <c r="A2345" t="s">
        <v>3867</v>
      </c>
      <c r="B2345">
        <v>79</v>
      </c>
      <c r="C2345">
        <v>1</v>
      </c>
      <c r="D2345">
        <v>0</v>
      </c>
      <c r="E2345">
        <v>0</v>
      </c>
      <c r="F2345">
        <v>0</v>
      </c>
      <c r="G2345">
        <v>130</v>
      </c>
      <c r="H2345">
        <v>112.9</v>
      </c>
      <c r="I2345">
        <v>49.6</v>
      </c>
      <c r="J2345" s="19">
        <f t="shared" si="73"/>
        <v>11.099662880094197</v>
      </c>
      <c r="K2345" s="19">
        <f t="shared" si="74"/>
        <v>11</v>
      </c>
      <c r="L2345" s="14" t="str">
        <f>IFERROR(VLOOKUP($K$4:$K$772,TABLAREF!$A$1:$C$4,3,1),"SIN DATO")</f>
        <v>SIN DATO</v>
      </c>
    </row>
    <row r="2346" spans="1:12" x14ac:dyDescent="0.25">
      <c r="A2346" t="s">
        <v>3868</v>
      </c>
      <c r="B2346">
        <v>73</v>
      </c>
      <c r="C2346">
        <v>1</v>
      </c>
      <c r="D2346">
        <v>0</v>
      </c>
      <c r="E2346">
        <v>0</v>
      </c>
      <c r="F2346">
        <v>0</v>
      </c>
      <c r="G2346">
        <v>135</v>
      </c>
      <c r="H2346">
        <v>192.4</v>
      </c>
      <c r="I2346">
        <v>54.5</v>
      </c>
      <c r="J2346" s="19">
        <f t="shared" si="73"/>
        <v>16.145877165181556</v>
      </c>
      <c r="K2346" s="19">
        <f t="shared" si="74"/>
        <v>16</v>
      </c>
      <c r="L2346" s="14" t="str">
        <f>IFERROR(VLOOKUP($K$4:$K$772,TABLAREF!$A$1:$C$4,3,1),"SIN DATO")</f>
        <v>SIN DATO</v>
      </c>
    </row>
    <row r="2347" spans="1:12" x14ac:dyDescent="0.25">
      <c r="A2347" t="s">
        <v>3869</v>
      </c>
      <c r="B2347">
        <v>71</v>
      </c>
      <c r="C2347">
        <v>2</v>
      </c>
      <c r="D2347">
        <v>0</v>
      </c>
      <c r="E2347">
        <v>1</v>
      </c>
      <c r="F2347">
        <v>0</v>
      </c>
      <c r="H2347">
        <v>230.6</v>
      </c>
      <c r="I2347">
        <v>51.9</v>
      </c>
      <c r="J2347" s="19" t="e">
        <f t="shared" si="73"/>
        <v>#NUM!</v>
      </c>
      <c r="K2347" s="19" t="e">
        <f t="shared" si="74"/>
        <v>#NUM!</v>
      </c>
      <c r="L2347" s="14" t="str">
        <f>IFERROR(VLOOKUP($K$4:$K$772,TABLAREF!$A$1:$C$4,3,1),"SIN DATO")</f>
        <v>SIN DATO</v>
      </c>
    </row>
    <row r="2348" spans="1:12" x14ac:dyDescent="0.25">
      <c r="A2348" t="s">
        <v>3870</v>
      </c>
      <c r="B2348">
        <v>73</v>
      </c>
      <c r="C2348">
        <v>1</v>
      </c>
      <c r="D2348">
        <v>0</v>
      </c>
      <c r="E2348">
        <v>1</v>
      </c>
      <c r="F2348">
        <v>0</v>
      </c>
      <c r="G2348">
        <v>120</v>
      </c>
      <c r="H2348">
        <v>87.1</v>
      </c>
      <c r="I2348">
        <v>37.799999999999997</v>
      </c>
      <c r="J2348" s="19">
        <f t="shared" si="73"/>
        <v>11.001548966971942</v>
      </c>
      <c r="K2348" s="19">
        <f t="shared" si="74"/>
        <v>11</v>
      </c>
      <c r="L2348" s="14" t="str">
        <f>IFERROR(VLOOKUP($K$4:$K$772,TABLAREF!$A$1:$C$4,3,1),"SIN DATO")</f>
        <v>SIN DATO</v>
      </c>
    </row>
    <row r="2349" spans="1:12" x14ac:dyDescent="0.25">
      <c r="A2349" t="s">
        <v>3871</v>
      </c>
      <c r="B2349">
        <v>67</v>
      </c>
      <c r="C2349">
        <v>2</v>
      </c>
      <c r="D2349">
        <v>0</v>
      </c>
      <c r="E2349">
        <v>1</v>
      </c>
      <c r="F2349">
        <v>0</v>
      </c>
      <c r="G2349">
        <v>120</v>
      </c>
      <c r="H2349">
        <v>134.4</v>
      </c>
      <c r="I2349">
        <v>47.5</v>
      </c>
      <c r="J2349" s="19">
        <f t="shared" si="73"/>
        <v>15.325669347894378</v>
      </c>
      <c r="K2349" s="19">
        <f t="shared" si="74"/>
        <v>15</v>
      </c>
      <c r="L2349" s="14" t="str">
        <f>IFERROR(VLOOKUP($K$4:$K$772,TABLAREF!$A$1:$C$4,3,1),"SIN DATO")</f>
        <v>SIN DATO</v>
      </c>
    </row>
    <row r="2350" spans="1:12" x14ac:dyDescent="0.25">
      <c r="A2350" t="s">
        <v>3872</v>
      </c>
      <c r="B2350">
        <v>48</v>
      </c>
      <c r="C2350">
        <v>1</v>
      </c>
      <c r="D2350">
        <v>0</v>
      </c>
      <c r="E2350">
        <v>1</v>
      </c>
      <c r="F2350">
        <v>0</v>
      </c>
      <c r="H2350">
        <v>245.7</v>
      </c>
      <c r="I2350">
        <v>51.8</v>
      </c>
      <c r="J2350" s="19" t="e">
        <f t="shared" si="73"/>
        <v>#NUM!</v>
      </c>
      <c r="K2350" s="19" t="e">
        <f t="shared" si="74"/>
        <v>#NUM!</v>
      </c>
      <c r="L2350" s="14" t="str">
        <f>IFERROR(VLOOKUP($K$4:$K$772,TABLAREF!$A$1:$C$4,3,1),"SIN DATO")</f>
        <v>SIN DATO</v>
      </c>
    </row>
    <row r="2351" spans="1:12" x14ac:dyDescent="0.25">
      <c r="A2351" t="s">
        <v>3873</v>
      </c>
      <c r="B2351">
        <v>58</v>
      </c>
      <c r="C2351">
        <v>1</v>
      </c>
      <c r="D2351">
        <v>0</v>
      </c>
      <c r="E2351">
        <v>0</v>
      </c>
      <c r="F2351">
        <v>0</v>
      </c>
      <c r="G2351">
        <v>110</v>
      </c>
      <c r="H2351">
        <v>136.9</v>
      </c>
      <c r="I2351">
        <v>27.2</v>
      </c>
      <c r="J2351" s="19">
        <f t="shared" si="73"/>
        <v>10.359489251285147</v>
      </c>
      <c r="K2351" s="19">
        <f t="shared" si="74"/>
        <v>10</v>
      </c>
      <c r="L2351" s="14" t="str">
        <f>IFERROR(VLOOKUP($K$4:$K$772,TABLAREF!$A$1:$C$4,3,1),"SIN DATO")</f>
        <v>SIN DATO</v>
      </c>
    </row>
    <row r="2352" spans="1:12" x14ac:dyDescent="0.25">
      <c r="A2352" t="s">
        <v>3874</v>
      </c>
      <c r="B2352">
        <v>67</v>
      </c>
      <c r="C2352">
        <v>1</v>
      </c>
      <c r="D2352">
        <v>0</v>
      </c>
      <c r="E2352">
        <v>1</v>
      </c>
      <c r="F2352">
        <v>0</v>
      </c>
      <c r="G2352">
        <v>130</v>
      </c>
      <c r="H2352">
        <v>136.69999999999999</v>
      </c>
      <c r="I2352">
        <v>33.299999999999997</v>
      </c>
      <c r="J2352" s="19">
        <f t="shared" si="73"/>
        <v>19.278949311716865</v>
      </c>
      <c r="K2352" s="19">
        <f t="shared" si="74"/>
        <v>19</v>
      </c>
      <c r="L2352" s="14" t="str">
        <f>IFERROR(VLOOKUP($K$4:$K$772,TABLAREF!$A$1:$C$4,3,1),"SIN DATO")</f>
        <v>SIN DATO</v>
      </c>
    </row>
    <row r="2353" spans="1:12" x14ac:dyDescent="0.25">
      <c r="A2353" t="s">
        <v>3875</v>
      </c>
      <c r="B2353">
        <v>70</v>
      </c>
      <c r="C2353">
        <v>1</v>
      </c>
      <c r="D2353">
        <v>0</v>
      </c>
      <c r="E2353">
        <v>0</v>
      </c>
      <c r="F2353">
        <v>0</v>
      </c>
      <c r="G2353">
        <v>160</v>
      </c>
      <c r="H2353">
        <v>157.6</v>
      </c>
      <c r="I2353">
        <v>28</v>
      </c>
      <c r="J2353" s="19">
        <f t="shared" si="73"/>
        <v>28.248422411497664</v>
      </c>
      <c r="K2353" s="19">
        <f t="shared" si="74"/>
        <v>28</v>
      </c>
      <c r="L2353" s="14" t="str">
        <f>IFERROR(VLOOKUP($K$4:$K$772,TABLAREF!$A$1:$C$4,3,1),"SIN DATO")</f>
        <v>SIN DATO</v>
      </c>
    </row>
    <row r="2354" spans="1:12" x14ac:dyDescent="0.25">
      <c r="A2354" t="s">
        <v>3876</v>
      </c>
      <c r="B2354">
        <v>70</v>
      </c>
      <c r="C2354">
        <v>1</v>
      </c>
      <c r="D2354">
        <v>0</v>
      </c>
      <c r="E2354">
        <v>0</v>
      </c>
      <c r="F2354">
        <v>0</v>
      </c>
      <c r="G2354">
        <v>125</v>
      </c>
      <c r="I2354">
        <v>0</v>
      </c>
      <c r="J2354" s="19" t="e">
        <f t="shared" si="73"/>
        <v>#DIV/0!</v>
      </c>
      <c r="K2354" s="19" t="e">
        <f t="shared" si="74"/>
        <v>#DIV/0!</v>
      </c>
      <c r="L2354" s="14" t="str">
        <f>IFERROR(VLOOKUP($K$4:$K$772,TABLAREF!$A$1:$C$4,3,1),"SIN DATO")</f>
        <v>SIN DATO</v>
      </c>
    </row>
    <row r="2355" spans="1:12" x14ac:dyDescent="0.25">
      <c r="A2355" t="s">
        <v>741</v>
      </c>
      <c r="B2355">
        <v>75</v>
      </c>
      <c r="C2355">
        <v>2</v>
      </c>
      <c r="D2355">
        <v>0</v>
      </c>
      <c r="E2355">
        <v>0</v>
      </c>
      <c r="F2355">
        <v>0</v>
      </c>
      <c r="G2355">
        <v>139</v>
      </c>
      <c r="H2355">
        <v>200.1</v>
      </c>
      <c r="I2355">
        <v>68.5</v>
      </c>
      <c r="J2355" s="19">
        <f t="shared" si="73"/>
        <v>29.349060028433748</v>
      </c>
      <c r="K2355" s="19">
        <f t="shared" si="74"/>
        <v>29</v>
      </c>
      <c r="L2355" s="14" t="str">
        <f>IFERROR(VLOOKUP($K$4:$K$772,TABLAREF!$A$1:$C$4,3,1),"SIN DATO")</f>
        <v>SIN DATO</v>
      </c>
    </row>
    <row r="2356" spans="1:12" x14ac:dyDescent="0.25">
      <c r="A2356" t="s">
        <v>133</v>
      </c>
      <c r="B2356">
        <v>71</v>
      </c>
      <c r="C2356">
        <v>2</v>
      </c>
      <c r="D2356">
        <v>0</v>
      </c>
      <c r="E2356">
        <v>0</v>
      </c>
      <c r="F2356">
        <v>0</v>
      </c>
      <c r="G2356">
        <v>120</v>
      </c>
      <c r="H2356">
        <v>177.4</v>
      </c>
      <c r="I2356">
        <v>45</v>
      </c>
      <c r="J2356" s="19">
        <f t="shared" si="73"/>
        <v>26.875018579342157</v>
      </c>
      <c r="K2356" s="19">
        <f t="shared" si="74"/>
        <v>27</v>
      </c>
      <c r="L2356" s="14" t="str">
        <f>IFERROR(VLOOKUP($K$4:$K$772,TABLAREF!$A$1:$C$4,3,1),"SIN DATO")</f>
        <v>SIN DATO</v>
      </c>
    </row>
    <row r="2357" spans="1:12" x14ac:dyDescent="0.25">
      <c r="A2357" t="s">
        <v>3877</v>
      </c>
      <c r="B2357">
        <v>73</v>
      </c>
      <c r="C2357">
        <v>2</v>
      </c>
      <c r="D2357">
        <v>0</v>
      </c>
      <c r="E2357">
        <v>0</v>
      </c>
      <c r="F2357">
        <v>0</v>
      </c>
      <c r="G2357">
        <v>130</v>
      </c>
      <c r="H2357">
        <v>154</v>
      </c>
      <c r="I2357">
        <v>45.6</v>
      </c>
      <c r="J2357" s="19">
        <f t="shared" si="73"/>
        <v>28.172541737684252</v>
      </c>
      <c r="K2357" s="19">
        <f t="shared" si="74"/>
        <v>28</v>
      </c>
      <c r="L2357" s="14" t="str">
        <f>IFERROR(VLOOKUP($K$4:$K$772,TABLAREF!$A$1:$C$4,3,1),"SIN DATO")</f>
        <v>SIN DATO</v>
      </c>
    </row>
    <row r="2358" spans="1:12" x14ac:dyDescent="0.25">
      <c r="A2358" t="s">
        <v>435</v>
      </c>
      <c r="B2358">
        <v>80</v>
      </c>
      <c r="C2358">
        <v>2</v>
      </c>
      <c r="D2358">
        <v>0</v>
      </c>
      <c r="E2358">
        <v>1</v>
      </c>
      <c r="F2358">
        <v>0</v>
      </c>
      <c r="H2358">
        <v>268.2</v>
      </c>
      <c r="I2358">
        <v>50.5</v>
      </c>
      <c r="J2358" s="19" t="e">
        <f t="shared" si="73"/>
        <v>#NUM!</v>
      </c>
      <c r="K2358" s="19" t="e">
        <f t="shared" si="74"/>
        <v>#NUM!</v>
      </c>
      <c r="L2358" s="14" t="str">
        <f>IFERROR(VLOOKUP($K$4:$K$772,TABLAREF!$A$1:$C$4,3,1),"SIN DATO")</f>
        <v>SIN DATO</v>
      </c>
    </row>
    <row r="2359" spans="1:12" x14ac:dyDescent="0.25">
      <c r="A2359" t="s">
        <v>828</v>
      </c>
      <c r="B2359">
        <v>59</v>
      </c>
      <c r="C2359">
        <v>1</v>
      </c>
      <c r="D2359">
        <v>0</v>
      </c>
      <c r="E2359">
        <v>0</v>
      </c>
      <c r="F2359">
        <v>0</v>
      </c>
      <c r="G2359">
        <v>125</v>
      </c>
      <c r="H2359">
        <v>134</v>
      </c>
      <c r="I2359">
        <v>26.7</v>
      </c>
      <c r="J2359" s="19">
        <f t="shared" si="73"/>
        <v>13.127364930628893</v>
      </c>
      <c r="K2359" s="19">
        <f t="shared" si="74"/>
        <v>13</v>
      </c>
      <c r="L2359" s="14" t="str">
        <f>IFERROR(VLOOKUP($K$4:$K$772,TABLAREF!$A$1:$C$4,3,1),"SIN DATO")</f>
        <v>SIN DATO</v>
      </c>
    </row>
    <row r="2360" spans="1:12" x14ac:dyDescent="0.25">
      <c r="A2360" t="s">
        <v>3878</v>
      </c>
      <c r="B2360">
        <v>56</v>
      </c>
      <c r="C2360">
        <v>2</v>
      </c>
      <c r="D2360">
        <v>0</v>
      </c>
      <c r="E2360">
        <v>0</v>
      </c>
      <c r="F2360">
        <v>0</v>
      </c>
      <c r="G2360">
        <v>110</v>
      </c>
      <c r="H2360">
        <v>197.1</v>
      </c>
      <c r="I2360">
        <v>32.5</v>
      </c>
      <c r="J2360" s="19">
        <f t="shared" si="73"/>
        <v>17.450925748478952</v>
      </c>
      <c r="K2360" s="19">
        <f t="shared" si="74"/>
        <v>17</v>
      </c>
      <c r="L2360" s="14" t="str">
        <f>IFERROR(VLOOKUP($K$4:$K$772,TABLAREF!$A$1:$C$4,3,1),"SIN DATO")</f>
        <v>SIN DATO</v>
      </c>
    </row>
    <row r="2361" spans="1:12" x14ac:dyDescent="0.25">
      <c r="A2361" t="s">
        <v>3879</v>
      </c>
      <c r="B2361">
        <v>66</v>
      </c>
      <c r="C2361">
        <v>2</v>
      </c>
      <c r="D2361">
        <v>0</v>
      </c>
      <c r="E2361">
        <v>0</v>
      </c>
      <c r="F2361">
        <v>0</v>
      </c>
      <c r="H2361">
        <v>196.4</v>
      </c>
      <c r="I2361">
        <v>50.7</v>
      </c>
      <c r="J2361" s="19" t="e">
        <f t="shared" si="73"/>
        <v>#NUM!</v>
      </c>
      <c r="K2361" s="19" t="e">
        <f t="shared" si="74"/>
        <v>#NUM!</v>
      </c>
      <c r="L2361" s="14" t="str">
        <f>IFERROR(VLOOKUP($K$4:$K$772,TABLAREF!$A$1:$C$4,3,1),"SIN DATO")</f>
        <v>SIN DATO</v>
      </c>
    </row>
    <row r="2362" spans="1:12" x14ac:dyDescent="0.25">
      <c r="A2362" t="s">
        <v>3880</v>
      </c>
      <c r="B2362">
        <v>39</v>
      </c>
      <c r="C2362">
        <v>1</v>
      </c>
      <c r="D2362">
        <v>0</v>
      </c>
      <c r="E2362">
        <v>0</v>
      </c>
      <c r="F2362">
        <v>0</v>
      </c>
      <c r="G2362">
        <v>120</v>
      </c>
      <c r="H2362">
        <v>217.5</v>
      </c>
      <c r="I2362">
        <v>46.3</v>
      </c>
      <c r="J2362" s="19">
        <f t="shared" si="73"/>
        <v>3.2953997863368722</v>
      </c>
      <c r="K2362" s="19">
        <f t="shared" si="74"/>
        <v>3</v>
      </c>
      <c r="L2362" s="14" t="str">
        <f>IFERROR(VLOOKUP($K$4:$K$772,TABLAREF!$A$1:$C$4,3,1),"SIN DATO")</f>
        <v>SIN DATO</v>
      </c>
    </row>
    <row r="2363" spans="1:12" x14ac:dyDescent="0.25">
      <c r="A2363" t="s">
        <v>3881</v>
      </c>
      <c r="B2363">
        <v>47</v>
      </c>
      <c r="C2363">
        <v>2</v>
      </c>
      <c r="D2363">
        <v>0</v>
      </c>
      <c r="E2363">
        <v>0</v>
      </c>
      <c r="F2363">
        <v>0</v>
      </c>
      <c r="H2363">
        <v>223</v>
      </c>
      <c r="I2363">
        <v>50.1</v>
      </c>
      <c r="J2363" s="19" t="e">
        <f t="shared" si="73"/>
        <v>#NUM!</v>
      </c>
      <c r="K2363" s="19" t="e">
        <f t="shared" si="74"/>
        <v>#NUM!</v>
      </c>
      <c r="L2363" s="14" t="str">
        <f>IFERROR(VLOOKUP($K$4:$K$772,TABLAREF!$A$1:$C$4,3,1),"SIN DATO")</f>
        <v>SIN DATO</v>
      </c>
    </row>
    <row r="2364" spans="1:12" x14ac:dyDescent="0.25">
      <c r="A2364" t="s">
        <v>3882</v>
      </c>
      <c r="B2364">
        <v>58</v>
      </c>
      <c r="C2364">
        <v>1</v>
      </c>
      <c r="D2364">
        <v>0</v>
      </c>
      <c r="E2364">
        <v>0</v>
      </c>
      <c r="F2364">
        <v>0</v>
      </c>
      <c r="H2364">
        <v>211.8</v>
      </c>
      <c r="I2364">
        <v>49.1</v>
      </c>
      <c r="J2364" s="19" t="e">
        <f t="shared" si="73"/>
        <v>#NUM!</v>
      </c>
      <c r="K2364" s="19" t="e">
        <f t="shared" si="74"/>
        <v>#NUM!</v>
      </c>
      <c r="L2364" s="14" t="str">
        <f>IFERROR(VLOOKUP($K$4:$K$772,TABLAREF!$A$1:$C$4,3,1),"SIN DATO")</f>
        <v>SIN DATO</v>
      </c>
    </row>
    <row r="2365" spans="1:12" x14ac:dyDescent="0.25">
      <c r="A2365" t="s">
        <v>3883</v>
      </c>
      <c r="B2365">
        <v>60</v>
      </c>
      <c r="C2365">
        <v>2</v>
      </c>
      <c r="D2365">
        <v>0</v>
      </c>
      <c r="E2365">
        <v>0</v>
      </c>
      <c r="F2365">
        <v>0</v>
      </c>
      <c r="H2365">
        <v>285</v>
      </c>
      <c r="I2365">
        <v>38.9</v>
      </c>
      <c r="J2365" s="19" t="e">
        <f t="shared" si="73"/>
        <v>#NUM!</v>
      </c>
      <c r="K2365" s="19" t="e">
        <f t="shared" si="74"/>
        <v>#NUM!</v>
      </c>
      <c r="L2365" s="14" t="str">
        <f>IFERROR(VLOOKUP($K$4:$K$772,TABLAREF!$A$1:$C$4,3,1),"SIN DATO")</f>
        <v>SIN DATO</v>
      </c>
    </row>
    <row r="2366" spans="1:12" x14ac:dyDescent="0.25">
      <c r="A2366" t="s">
        <v>3884</v>
      </c>
      <c r="B2366">
        <v>84</v>
      </c>
      <c r="C2366">
        <v>1</v>
      </c>
      <c r="D2366">
        <v>0</v>
      </c>
      <c r="E2366">
        <v>1</v>
      </c>
      <c r="F2366">
        <v>0</v>
      </c>
      <c r="G2366">
        <v>120</v>
      </c>
      <c r="H2366">
        <v>153.5</v>
      </c>
      <c r="I2366">
        <v>51.4</v>
      </c>
      <c r="J2366" s="19">
        <f t="shared" si="73"/>
        <v>20.171951765935749</v>
      </c>
      <c r="K2366" s="19">
        <f t="shared" si="74"/>
        <v>20</v>
      </c>
      <c r="L2366" s="14" t="str">
        <f>IFERROR(VLOOKUP($K$4:$K$772,TABLAREF!$A$1:$C$4,3,1),"SIN DATO")</f>
        <v>SIN DATO</v>
      </c>
    </row>
    <row r="2367" spans="1:12" x14ac:dyDescent="0.25">
      <c r="A2367" t="s">
        <v>3884</v>
      </c>
      <c r="B2367">
        <v>84</v>
      </c>
      <c r="C2367">
        <v>1</v>
      </c>
      <c r="D2367">
        <v>0</v>
      </c>
      <c r="E2367">
        <v>1</v>
      </c>
      <c r="F2367">
        <v>0</v>
      </c>
      <c r="G2367">
        <v>120</v>
      </c>
      <c r="H2367">
        <v>153.5</v>
      </c>
      <c r="I2367">
        <v>51.4</v>
      </c>
      <c r="J2367" s="19">
        <f t="shared" si="73"/>
        <v>20.171951765935749</v>
      </c>
      <c r="K2367" s="19">
        <f t="shared" si="74"/>
        <v>20</v>
      </c>
      <c r="L2367" s="14" t="str">
        <f>IFERROR(VLOOKUP($K$4:$K$772,TABLAREF!$A$1:$C$4,3,1),"SIN DATO")</f>
        <v>SIN DATO</v>
      </c>
    </row>
    <row r="2368" spans="1:12" x14ac:dyDescent="0.25">
      <c r="A2368" t="s">
        <v>3885</v>
      </c>
      <c r="B2368">
        <v>76</v>
      </c>
      <c r="C2368">
        <v>2</v>
      </c>
      <c r="D2368">
        <v>0</v>
      </c>
      <c r="E2368">
        <v>0</v>
      </c>
      <c r="F2368">
        <v>0</v>
      </c>
      <c r="G2368">
        <v>120</v>
      </c>
      <c r="H2368">
        <v>246.2</v>
      </c>
      <c r="I2368">
        <v>36.200000000000003</v>
      </c>
      <c r="J2368" s="19">
        <f t="shared" si="73"/>
        <v>46.656497214532756</v>
      </c>
      <c r="K2368" s="19">
        <f t="shared" si="74"/>
        <v>47</v>
      </c>
      <c r="L2368" s="14" t="str">
        <f>IFERROR(VLOOKUP($K$4:$K$772,TABLAREF!$A$1:$C$4,3,1),"SIN DATO")</f>
        <v>SIN DATO</v>
      </c>
    </row>
    <row r="2369" spans="1:12" x14ac:dyDescent="0.25">
      <c r="A2369" t="s">
        <v>948</v>
      </c>
      <c r="B2369">
        <v>61</v>
      </c>
      <c r="C2369">
        <v>2</v>
      </c>
      <c r="D2369">
        <v>0</v>
      </c>
      <c r="E2369">
        <v>0</v>
      </c>
      <c r="F2369">
        <v>0</v>
      </c>
      <c r="H2369">
        <v>159.30000000000001</v>
      </c>
      <c r="I2369">
        <v>51.3</v>
      </c>
      <c r="J2369" s="19" t="e">
        <f t="shared" si="73"/>
        <v>#NUM!</v>
      </c>
      <c r="K2369" s="19" t="e">
        <f t="shared" si="74"/>
        <v>#NUM!</v>
      </c>
      <c r="L2369" s="14" t="str">
        <f>IFERROR(VLOOKUP($K$4:$K$772,TABLAREF!$A$1:$C$4,3,1),"SIN DATO")</f>
        <v>SIN DATO</v>
      </c>
    </row>
    <row r="2370" spans="1:12" x14ac:dyDescent="0.25">
      <c r="A2370" t="s">
        <v>3886</v>
      </c>
      <c r="B2370">
        <v>62</v>
      </c>
      <c r="C2370">
        <v>2</v>
      </c>
      <c r="D2370">
        <v>0</v>
      </c>
      <c r="E2370">
        <v>0</v>
      </c>
      <c r="F2370">
        <v>0</v>
      </c>
      <c r="G2370">
        <v>120</v>
      </c>
      <c r="H2370">
        <v>229.6</v>
      </c>
      <c r="I2370">
        <v>66.599999999999994</v>
      </c>
      <c r="J2370" s="19">
        <f t="shared" si="73"/>
        <v>14.770563207093556</v>
      </c>
      <c r="K2370" s="19">
        <f t="shared" si="74"/>
        <v>15</v>
      </c>
      <c r="L2370" s="14" t="str">
        <f>IFERROR(VLOOKUP($K$4:$K$772,TABLAREF!$A$1:$C$4,3,1),"SIN DATO")</f>
        <v>SIN DATO</v>
      </c>
    </row>
    <row r="2371" spans="1:12" x14ac:dyDescent="0.25">
      <c r="A2371" t="s">
        <v>3887</v>
      </c>
      <c r="B2371">
        <v>77</v>
      </c>
      <c r="C2371">
        <v>1</v>
      </c>
      <c r="D2371">
        <v>0</v>
      </c>
      <c r="E2371">
        <v>1</v>
      </c>
      <c r="F2371">
        <v>0</v>
      </c>
      <c r="H2371">
        <v>198.9</v>
      </c>
      <c r="I2371">
        <v>37.299999999999997</v>
      </c>
      <c r="J2371" s="19" t="e">
        <f t="shared" si="73"/>
        <v>#NUM!</v>
      </c>
      <c r="K2371" s="19" t="e">
        <f t="shared" si="74"/>
        <v>#NUM!</v>
      </c>
      <c r="L2371" s="14" t="str">
        <f>IFERROR(VLOOKUP($K$4:$K$772,TABLAREF!$A$1:$C$4,3,1),"SIN DATO")</f>
        <v>SIN DATO</v>
      </c>
    </row>
    <row r="2372" spans="1:12" x14ac:dyDescent="0.25">
      <c r="A2372" t="s">
        <v>812</v>
      </c>
      <c r="B2372">
        <v>67</v>
      </c>
      <c r="C2372">
        <v>2</v>
      </c>
      <c r="D2372">
        <v>0</v>
      </c>
      <c r="E2372">
        <v>0</v>
      </c>
      <c r="F2372">
        <v>0</v>
      </c>
      <c r="G2372">
        <v>135</v>
      </c>
      <c r="H2372">
        <v>199.2</v>
      </c>
      <c r="I2372">
        <v>36.6</v>
      </c>
      <c r="J2372" s="19">
        <f t="shared" si="73"/>
        <v>32.7680774590007</v>
      </c>
      <c r="K2372" s="19">
        <f t="shared" si="74"/>
        <v>33</v>
      </c>
      <c r="L2372" s="14" t="str">
        <f>IFERROR(VLOOKUP($K$4:$K$772,TABLAREF!$A$1:$C$4,3,1),"SIN DATO")</f>
        <v>SIN DATO</v>
      </c>
    </row>
    <row r="2373" spans="1:12" x14ac:dyDescent="0.25">
      <c r="A2373" t="s">
        <v>3888</v>
      </c>
      <c r="B2373">
        <v>67</v>
      </c>
      <c r="C2373">
        <v>2</v>
      </c>
      <c r="D2373">
        <v>0</v>
      </c>
      <c r="E2373">
        <v>1</v>
      </c>
      <c r="F2373">
        <v>0</v>
      </c>
      <c r="G2373">
        <v>120</v>
      </c>
      <c r="H2373">
        <v>192.3</v>
      </c>
      <c r="I2373">
        <v>38.299999999999997</v>
      </c>
      <c r="J2373" s="19">
        <f t="shared" ref="J2373:J2436" si="75">100*(1-EXP(-EXP((LN(10)-(15.5305+(28.4441*(1-C2373))+(-1.4792*LN(B2373))+(0*LN(B2373)*LN(B2373))+(-14.4588*LN(B2373)*(1-C2373))+(1.8515*LN(B2373)*LN(B2373)*(1-C2373))+(-0.9119*LN(G2373))+(-0.2767*D2373)+(-0.7181*LN((H2373* 0.02586)/ (I2373* 0.02586)))+(-0.1759*E2373)+(-0.1999*E2373*(1-C2373))+(-0.5865*F2373)+(0*F2373*C2373)))/(EXP(0.9145)*EXP(-0.2784*(15.5305+(28.4441*(1-C2373))+(-1.4792*LN(B2373))+(0*LN(B2373)*LN(B2373))+(-14.4588*LN(B2373)*(1-C2373))+(1.8515*LN(B2373)*LN(B2373)*(1-C2373))+(-0.9119*LN(G2373))+(-0.2767*D2373)+(-0.7181*LN((H2373* 0.02586)/ (I2373* 0.02586)))+(-0.1759*E2373)+(-0.1999*E2373*(1-C2373))+(-0.5865*F2373)+(0*F2373*C2373)))))))</f>
        <v>26.664811452344129</v>
      </c>
      <c r="K2373" s="19">
        <f t="shared" ref="K2373:K2436" si="76">ROUND(J2373,0)</f>
        <v>27</v>
      </c>
      <c r="L2373" s="14" t="str">
        <f>IFERROR(VLOOKUP($K$4:$K$772,TABLAREF!$A$1:$C$4,3,1),"SIN DATO")</f>
        <v>SIN DATO</v>
      </c>
    </row>
    <row r="2374" spans="1:12" x14ac:dyDescent="0.25">
      <c r="A2374" t="s">
        <v>3889</v>
      </c>
      <c r="B2374">
        <v>40</v>
      </c>
      <c r="C2374">
        <v>1</v>
      </c>
      <c r="D2374">
        <v>0</v>
      </c>
      <c r="E2374">
        <v>0</v>
      </c>
      <c r="F2374">
        <v>0</v>
      </c>
      <c r="G2374">
        <v>120</v>
      </c>
      <c r="H2374">
        <v>239.7</v>
      </c>
      <c r="I2374">
        <v>35.1</v>
      </c>
      <c r="J2374" s="19">
        <f t="shared" si="75"/>
        <v>6.442252944880944</v>
      </c>
      <c r="K2374" s="19">
        <f t="shared" si="76"/>
        <v>6</v>
      </c>
      <c r="L2374" s="14" t="str">
        <f>IFERROR(VLOOKUP($K$4:$K$772,TABLAREF!$A$1:$C$4,3,1),"SIN DATO")</f>
        <v>SIN DATO</v>
      </c>
    </row>
    <row r="2375" spans="1:12" x14ac:dyDescent="0.25">
      <c r="A2375" t="s">
        <v>933</v>
      </c>
      <c r="B2375">
        <v>79</v>
      </c>
      <c r="C2375">
        <v>2</v>
      </c>
      <c r="D2375">
        <v>0</v>
      </c>
      <c r="E2375">
        <v>0</v>
      </c>
      <c r="F2375">
        <v>0</v>
      </c>
      <c r="G2375">
        <v>140</v>
      </c>
      <c r="H2375">
        <v>149.9</v>
      </c>
      <c r="I2375">
        <v>31.7</v>
      </c>
      <c r="J2375" s="19">
        <f t="shared" si="75"/>
        <v>46.68081086358896</v>
      </c>
      <c r="K2375" s="19">
        <f t="shared" si="76"/>
        <v>47</v>
      </c>
      <c r="L2375" s="14" t="str">
        <f>IFERROR(VLOOKUP($K$4:$K$772,TABLAREF!$A$1:$C$4,3,1),"SIN DATO")</f>
        <v>SIN DATO</v>
      </c>
    </row>
    <row r="2376" spans="1:12" x14ac:dyDescent="0.25">
      <c r="A2376" t="s">
        <v>3890</v>
      </c>
      <c r="B2376">
        <v>79</v>
      </c>
      <c r="C2376">
        <v>1</v>
      </c>
      <c r="D2376">
        <v>0</v>
      </c>
      <c r="E2376">
        <v>0</v>
      </c>
      <c r="F2376">
        <v>0</v>
      </c>
      <c r="G2376">
        <v>120</v>
      </c>
      <c r="H2376">
        <v>193.5</v>
      </c>
      <c r="I2376">
        <v>57.7</v>
      </c>
      <c r="J2376" s="19">
        <f t="shared" si="75"/>
        <v>15.489529780035106</v>
      </c>
      <c r="K2376" s="19">
        <f t="shared" si="76"/>
        <v>15</v>
      </c>
      <c r="L2376" s="14" t="str">
        <f>IFERROR(VLOOKUP($K$4:$K$772,TABLAREF!$A$1:$C$4,3,1),"SIN DATO")</f>
        <v>SIN DATO</v>
      </c>
    </row>
    <row r="2377" spans="1:12" x14ac:dyDescent="0.25">
      <c r="A2377" t="s">
        <v>3891</v>
      </c>
      <c r="B2377">
        <v>77</v>
      </c>
      <c r="C2377">
        <v>2</v>
      </c>
      <c r="D2377">
        <v>0</v>
      </c>
      <c r="E2377">
        <v>0</v>
      </c>
      <c r="F2377">
        <v>0</v>
      </c>
      <c r="G2377">
        <v>140</v>
      </c>
      <c r="H2377">
        <v>143.69999999999999</v>
      </c>
      <c r="I2377">
        <v>33.9</v>
      </c>
      <c r="J2377" s="19">
        <f t="shared" si="75"/>
        <v>41.24142540105732</v>
      </c>
      <c r="K2377" s="19">
        <f t="shared" si="76"/>
        <v>41</v>
      </c>
      <c r="L2377" s="14" t="str">
        <f>IFERROR(VLOOKUP($K$4:$K$772,TABLAREF!$A$1:$C$4,3,1),"SIN DATO")</f>
        <v>SIN DATO</v>
      </c>
    </row>
    <row r="2378" spans="1:12" x14ac:dyDescent="0.25">
      <c r="A2378" t="s">
        <v>3892</v>
      </c>
      <c r="B2378">
        <v>66</v>
      </c>
      <c r="C2378">
        <v>2</v>
      </c>
      <c r="D2378">
        <v>0</v>
      </c>
      <c r="E2378">
        <v>0</v>
      </c>
      <c r="F2378">
        <v>0</v>
      </c>
      <c r="H2378">
        <v>259.3</v>
      </c>
      <c r="I2378">
        <v>55</v>
      </c>
      <c r="J2378" s="19" t="e">
        <f t="shared" si="75"/>
        <v>#NUM!</v>
      </c>
      <c r="K2378" s="19" t="e">
        <f t="shared" si="76"/>
        <v>#NUM!</v>
      </c>
      <c r="L2378" s="14" t="str">
        <f>IFERROR(VLOOKUP($K$4:$K$772,TABLAREF!$A$1:$C$4,3,1),"SIN DATO")</f>
        <v>SIN DATO</v>
      </c>
    </row>
    <row r="2379" spans="1:12" x14ac:dyDescent="0.25">
      <c r="A2379" t="s">
        <v>3893</v>
      </c>
      <c r="B2379">
        <v>69</v>
      </c>
      <c r="C2379">
        <v>2</v>
      </c>
      <c r="D2379">
        <v>0</v>
      </c>
      <c r="E2379">
        <v>1</v>
      </c>
      <c r="F2379">
        <v>0</v>
      </c>
      <c r="H2379">
        <v>196.5</v>
      </c>
      <c r="I2379">
        <v>49</v>
      </c>
      <c r="J2379" s="19" t="e">
        <f t="shared" si="75"/>
        <v>#NUM!</v>
      </c>
      <c r="K2379" s="19" t="e">
        <f t="shared" si="76"/>
        <v>#NUM!</v>
      </c>
      <c r="L2379" s="14" t="str">
        <f>IFERROR(VLOOKUP($K$4:$K$772,TABLAREF!$A$1:$C$4,3,1),"SIN DATO")</f>
        <v>SIN DATO</v>
      </c>
    </row>
    <row r="2380" spans="1:12" x14ac:dyDescent="0.25">
      <c r="A2380" t="s">
        <v>3894</v>
      </c>
      <c r="B2380">
        <v>79</v>
      </c>
      <c r="C2380">
        <v>1</v>
      </c>
      <c r="D2380">
        <v>0</v>
      </c>
      <c r="E2380">
        <v>0</v>
      </c>
      <c r="F2380">
        <v>0</v>
      </c>
      <c r="I2380">
        <v>0</v>
      </c>
      <c r="J2380" s="19" t="e">
        <f t="shared" si="75"/>
        <v>#NUM!</v>
      </c>
      <c r="K2380" s="19" t="e">
        <f t="shared" si="76"/>
        <v>#NUM!</v>
      </c>
      <c r="L2380" s="14" t="str">
        <f>IFERROR(VLOOKUP($K$4:$K$772,TABLAREF!$A$1:$C$4,3,1),"SIN DATO")</f>
        <v>SIN DATO</v>
      </c>
    </row>
    <row r="2381" spans="1:12" x14ac:dyDescent="0.25">
      <c r="A2381" t="s">
        <v>3895</v>
      </c>
      <c r="B2381">
        <v>72</v>
      </c>
      <c r="C2381">
        <v>1</v>
      </c>
      <c r="D2381">
        <v>0</v>
      </c>
      <c r="E2381">
        <v>1</v>
      </c>
      <c r="F2381">
        <v>0</v>
      </c>
      <c r="G2381">
        <v>120</v>
      </c>
      <c r="H2381">
        <v>129.6</v>
      </c>
      <c r="I2381">
        <v>32.799999999999997</v>
      </c>
      <c r="J2381" s="19">
        <f t="shared" si="75"/>
        <v>19.440624720000756</v>
      </c>
      <c r="K2381" s="19">
        <f t="shared" si="76"/>
        <v>19</v>
      </c>
      <c r="L2381" s="14" t="str">
        <f>IFERROR(VLOOKUP($K$4:$K$772,TABLAREF!$A$1:$C$4,3,1),"SIN DATO")</f>
        <v>SIN DATO</v>
      </c>
    </row>
    <row r="2382" spans="1:12" x14ac:dyDescent="0.25">
      <c r="A2382" t="s">
        <v>3896</v>
      </c>
      <c r="B2382">
        <v>62</v>
      </c>
      <c r="C2382">
        <v>2</v>
      </c>
      <c r="D2382">
        <v>0</v>
      </c>
      <c r="E2382">
        <v>1</v>
      </c>
      <c r="F2382">
        <v>0</v>
      </c>
      <c r="H2382">
        <v>228</v>
      </c>
      <c r="I2382">
        <v>43.5</v>
      </c>
      <c r="J2382" s="19" t="e">
        <f t="shared" si="75"/>
        <v>#NUM!</v>
      </c>
      <c r="K2382" s="19" t="e">
        <f t="shared" si="76"/>
        <v>#NUM!</v>
      </c>
      <c r="L2382" s="14" t="str">
        <f>IFERROR(VLOOKUP($K$4:$K$772,TABLAREF!$A$1:$C$4,3,1),"SIN DATO")</f>
        <v>SIN DATO</v>
      </c>
    </row>
    <row r="2383" spans="1:12" x14ac:dyDescent="0.25">
      <c r="A2383" t="s">
        <v>3897</v>
      </c>
      <c r="B2383">
        <v>58</v>
      </c>
      <c r="C2383">
        <v>2</v>
      </c>
      <c r="D2383">
        <v>0</v>
      </c>
      <c r="E2383">
        <v>0</v>
      </c>
      <c r="F2383">
        <v>0</v>
      </c>
      <c r="G2383">
        <v>120</v>
      </c>
      <c r="H2383">
        <v>155</v>
      </c>
      <c r="I2383">
        <v>69.5</v>
      </c>
      <c r="J2383" s="19">
        <f t="shared" si="75"/>
        <v>6.5340977342502544</v>
      </c>
      <c r="K2383" s="19">
        <f t="shared" si="76"/>
        <v>7</v>
      </c>
      <c r="L2383" s="14" t="str">
        <f>IFERROR(VLOOKUP($K$4:$K$772,TABLAREF!$A$1:$C$4,3,1),"SIN DATO")</f>
        <v>SIN DATO</v>
      </c>
    </row>
    <row r="2384" spans="1:12" x14ac:dyDescent="0.25">
      <c r="A2384" t="s">
        <v>3898</v>
      </c>
      <c r="B2384">
        <v>67</v>
      </c>
      <c r="C2384">
        <v>2</v>
      </c>
      <c r="D2384">
        <v>0</v>
      </c>
      <c r="E2384">
        <v>0</v>
      </c>
      <c r="F2384">
        <v>0</v>
      </c>
      <c r="G2384">
        <v>125</v>
      </c>
      <c r="H2384">
        <v>109.8</v>
      </c>
      <c r="I2384">
        <v>49.6</v>
      </c>
      <c r="J2384" s="19">
        <f t="shared" si="75"/>
        <v>12.769757808193493</v>
      </c>
      <c r="K2384" s="19">
        <f t="shared" si="76"/>
        <v>13</v>
      </c>
      <c r="L2384" s="14" t="str">
        <f>IFERROR(VLOOKUP($K$4:$K$772,TABLAREF!$A$1:$C$4,3,1),"SIN DATO")</f>
        <v>SIN DATO</v>
      </c>
    </row>
    <row r="2385" spans="1:12" x14ac:dyDescent="0.25">
      <c r="A2385" t="s">
        <v>3899</v>
      </c>
      <c r="B2385">
        <v>73</v>
      </c>
      <c r="C2385">
        <v>1</v>
      </c>
      <c r="D2385">
        <v>0</v>
      </c>
      <c r="E2385">
        <v>0</v>
      </c>
      <c r="F2385">
        <v>0</v>
      </c>
      <c r="G2385">
        <v>120</v>
      </c>
      <c r="H2385">
        <v>154.4</v>
      </c>
      <c r="I2385">
        <v>27.8</v>
      </c>
      <c r="J2385" s="19">
        <f t="shared" si="75"/>
        <v>21.905463108602429</v>
      </c>
      <c r="K2385" s="19">
        <f t="shared" si="76"/>
        <v>22</v>
      </c>
      <c r="L2385" s="14" t="str">
        <f>IFERROR(VLOOKUP($K$4:$K$772,TABLAREF!$A$1:$C$4,3,1),"SIN DATO")</f>
        <v>SIN DATO</v>
      </c>
    </row>
    <row r="2386" spans="1:12" x14ac:dyDescent="0.25">
      <c r="A2386" t="s">
        <v>3900</v>
      </c>
      <c r="B2386">
        <v>61</v>
      </c>
      <c r="C2386">
        <v>2</v>
      </c>
      <c r="D2386">
        <v>0</v>
      </c>
      <c r="E2386">
        <v>0</v>
      </c>
      <c r="F2386">
        <v>0</v>
      </c>
      <c r="G2386">
        <v>120</v>
      </c>
      <c r="H2386">
        <v>147.69999999999999</v>
      </c>
      <c r="I2386">
        <v>46.4</v>
      </c>
      <c r="J2386" s="19">
        <f t="shared" si="75"/>
        <v>12.70423371437801</v>
      </c>
      <c r="K2386" s="19">
        <f t="shared" si="76"/>
        <v>13</v>
      </c>
      <c r="L2386" s="14" t="str">
        <f>IFERROR(VLOOKUP($K$4:$K$772,TABLAREF!$A$1:$C$4,3,1),"SIN DATO")</f>
        <v>SIN DATO</v>
      </c>
    </row>
    <row r="2387" spans="1:12" x14ac:dyDescent="0.25">
      <c r="A2387" t="s">
        <v>3901</v>
      </c>
      <c r="B2387">
        <v>77</v>
      </c>
      <c r="C2387">
        <v>1</v>
      </c>
      <c r="D2387">
        <v>0</v>
      </c>
      <c r="E2387">
        <v>0</v>
      </c>
      <c r="F2387">
        <v>0</v>
      </c>
      <c r="G2387">
        <v>120</v>
      </c>
      <c r="H2387">
        <v>165</v>
      </c>
      <c r="I2387">
        <v>36.799999999999997</v>
      </c>
      <c r="J2387" s="19">
        <f t="shared" si="75"/>
        <v>19.823713921134267</v>
      </c>
      <c r="K2387" s="19">
        <f t="shared" si="76"/>
        <v>20</v>
      </c>
      <c r="L2387" s="14" t="str">
        <f>IFERROR(VLOOKUP($K$4:$K$772,TABLAREF!$A$1:$C$4,3,1),"SIN DATO")</f>
        <v>SIN DATO</v>
      </c>
    </row>
    <row r="2388" spans="1:12" x14ac:dyDescent="0.25">
      <c r="A2388" t="s">
        <v>3902</v>
      </c>
      <c r="B2388">
        <v>67</v>
      </c>
      <c r="C2388">
        <v>1</v>
      </c>
      <c r="D2388">
        <v>0</v>
      </c>
      <c r="E2388">
        <v>1</v>
      </c>
      <c r="F2388">
        <v>0</v>
      </c>
      <c r="G2388">
        <v>120</v>
      </c>
      <c r="I2388">
        <v>0</v>
      </c>
      <c r="J2388" s="19" t="e">
        <f t="shared" si="75"/>
        <v>#DIV/0!</v>
      </c>
      <c r="K2388" s="19" t="e">
        <f t="shared" si="76"/>
        <v>#DIV/0!</v>
      </c>
      <c r="L2388" s="14" t="str">
        <f>IFERROR(VLOOKUP($K$4:$K$772,TABLAREF!$A$1:$C$4,3,1),"SIN DATO")</f>
        <v>SIN DATO</v>
      </c>
    </row>
    <row r="2389" spans="1:12" x14ac:dyDescent="0.25">
      <c r="A2389" t="s">
        <v>3903</v>
      </c>
      <c r="B2389">
        <v>67</v>
      </c>
      <c r="C2389">
        <v>2</v>
      </c>
      <c r="D2389">
        <v>0</v>
      </c>
      <c r="E2389">
        <v>0</v>
      </c>
      <c r="F2389">
        <v>0</v>
      </c>
      <c r="G2389">
        <v>120</v>
      </c>
      <c r="H2389">
        <v>212.9</v>
      </c>
      <c r="I2389">
        <v>40.5</v>
      </c>
      <c r="J2389" s="19">
        <f t="shared" si="75"/>
        <v>28.457369726348645</v>
      </c>
      <c r="K2389" s="19">
        <f t="shared" si="76"/>
        <v>28</v>
      </c>
      <c r="L2389" s="14" t="str">
        <f>IFERROR(VLOOKUP($K$4:$K$772,TABLAREF!$A$1:$C$4,3,1),"SIN DATO")</f>
        <v>SIN DATO</v>
      </c>
    </row>
    <row r="2390" spans="1:12" x14ac:dyDescent="0.25">
      <c r="A2390" t="s">
        <v>801</v>
      </c>
      <c r="B2390">
        <v>68</v>
      </c>
      <c r="C2390">
        <v>2</v>
      </c>
      <c r="D2390">
        <v>0</v>
      </c>
      <c r="E2390">
        <v>0</v>
      </c>
      <c r="F2390">
        <v>0</v>
      </c>
      <c r="H2390">
        <v>239.6</v>
      </c>
      <c r="I2390">
        <v>58.1</v>
      </c>
      <c r="J2390" s="19" t="e">
        <f t="shared" si="75"/>
        <v>#NUM!</v>
      </c>
      <c r="K2390" s="19" t="e">
        <f t="shared" si="76"/>
        <v>#NUM!</v>
      </c>
      <c r="L2390" s="14" t="str">
        <f>IFERROR(VLOOKUP($K$4:$K$772,TABLAREF!$A$1:$C$4,3,1),"SIN DATO")</f>
        <v>SIN DATO</v>
      </c>
    </row>
    <row r="2391" spans="1:12" x14ac:dyDescent="0.25">
      <c r="A2391" t="s">
        <v>3904</v>
      </c>
      <c r="B2391">
        <v>57</v>
      </c>
      <c r="C2391">
        <v>2</v>
      </c>
      <c r="D2391">
        <v>0</v>
      </c>
      <c r="E2391">
        <v>0</v>
      </c>
      <c r="F2391">
        <v>0</v>
      </c>
      <c r="G2391">
        <v>120</v>
      </c>
      <c r="H2391">
        <v>239.5</v>
      </c>
      <c r="I2391">
        <v>46.9</v>
      </c>
      <c r="J2391" s="19">
        <f t="shared" si="75"/>
        <v>17.21274573481718</v>
      </c>
      <c r="K2391" s="19">
        <f t="shared" si="76"/>
        <v>17</v>
      </c>
      <c r="L2391" s="14" t="str">
        <f>IFERROR(VLOOKUP($K$4:$K$772,TABLAREF!$A$1:$C$4,3,1),"SIN DATO")</f>
        <v>SIN DATO</v>
      </c>
    </row>
    <row r="2392" spans="1:12" x14ac:dyDescent="0.25">
      <c r="A2392" t="s">
        <v>3905</v>
      </c>
      <c r="B2392">
        <v>62</v>
      </c>
      <c r="C2392">
        <v>1</v>
      </c>
      <c r="D2392">
        <v>0</v>
      </c>
      <c r="E2392">
        <v>0</v>
      </c>
      <c r="F2392">
        <v>0</v>
      </c>
      <c r="G2392">
        <v>125</v>
      </c>
      <c r="H2392">
        <v>182.4</v>
      </c>
      <c r="I2392">
        <v>49</v>
      </c>
      <c r="J2392" s="19">
        <f t="shared" si="75"/>
        <v>10.33402957711197</v>
      </c>
      <c r="K2392" s="19">
        <f t="shared" si="76"/>
        <v>10</v>
      </c>
      <c r="L2392" s="14" t="str">
        <f>IFERROR(VLOOKUP($K$4:$K$772,TABLAREF!$A$1:$C$4,3,1),"SIN DATO")</f>
        <v>SIN DATO</v>
      </c>
    </row>
    <row r="2393" spans="1:12" x14ac:dyDescent="0.25">
      <c r="A2393" t="s">
        <v>782</v>
      </c>
      <c r="B2393">
        <v>81</v>
      </c>
      <c r="C2393">
        <v>2</v>
      </c>
      <c r="D2393">
        <v>0</v>
      </c>
      <c r="E2393">
        <v>0</v>
      </c>
      <c r="F2393">
        <v>0</v>
      </c>
      <c r="H2393">
        <v>213.5</v>
      </c>
      <c r="I2393">
        <v>35</v>
      </c>
      <c r="J2393" s="19" t="e">
        <f t="shared" si="75"/>
        <v>#NUM!</v>
      </c>
      <c r="K2393" s="19" t="e">
        <f t="shared" si="76"/>
        <v>#NUM!</v>
      </c>
      <c r="L2393" s="14" t="str">
        <f>IFERROR(VLOOKUP($K$4:$K$772,TABLAREF!$A$1:$C$4,3,1),"SIN DATO")</f>
        <v>SIN DATO</v>
      </c>
    </row>
    <row r="2394" spans="1:12" x14ac:dyDescent="0.25">
      <c r="A2394" t="s">
        <v>3906</v>
      </c>
      <c r="B2394">
        <v>64</v>
      </c>
      <c r="C2394">
        <v>1</v>
      </c>
      <c r="D2394">
        <v>0</v>
      </c>
      <c r="E2394">
        <v>0</v>
      </c>
      <c r="F2394">
        <v>0</v>
      </c>
      <c r="H2394">
        <v>207.3</v>
      </c>
      <c r="I2394">
        <v>51</v>
      </c>
      <c r="J2394" s="19" t="e">
        <f t="shared" si="75"/>
        <v>#NUM!</v>
      </c>
      <c r="K2394" s="19" t="e">
        <f t="shared" si="76"/>
        <v>#NUM!</v>
      </c>
      <c r="L2394" s="14" t="str">
        <f>IFERROR(VLOOKUP($K$4:$K$772,TABLAREF!$A$1:$C$4,3,1),"SIN DATO")</f>
        <v>SIN DATO</v>
      </c>
    </row>
    <row r="2395" spans="1:12" x14ac:dyDescent="0.25">
      <c r="A2395" t="s">
        <v>3907</v>
      </c>
      <c r="B2395">
        <v>43</v>
      </c>
      <c r="C2395">
        <v>2</v>
      </c>
      <c r="D2395">
        <v>0</v>
      </c>
      <c r="E2395">
        <v>0</v>
      </c>
      <c r="F2395">
        <v>0</v>
      </c>
      <c r="G2395">
        <v>120</v>
      </c>
      <c r="H2395">
        <v>155.69999999999999</v>
      </c>
      <c r="I2395">
        <v>59</v>
      </c>
      <c r="J2395" s="19">
        <f t="shared" si="75"/>
        <v>3.1762374083587952</v>
      </c>
      <c r="K2395" s="19">
        <f t="shared" si="76"/>
        <v>3</v>
      </c>
      <c r="L2395" s="14" t="str">
        <f>IFERROR(VLOOKUP($K$4:$K$772,TABLAREF!$A$1:$C$4,3,1),"SIN DATO")</f>
        <v>SIN DATO</v>
      </c>
    </row>
    <row r="2396" spans="1:12" x14ac:dyDescent="0.25">
      <c r="A2396" t="s">
        <v>963</v>
      </c>
      <c r="B2396">
        <v>58</v>
      </c>
      <c r="C2396">
        <v>2</v>
      </c>
      <c r="D2396">
        <v>0</v>
      </c>
      <c r="E2396">
        <v>0</v>
      </c>
      <c r="F2396">
        <v>0</v>
      </c>
      <c r="G2396">
        <v>140</v>
      </c>
      <c r="H2396">
        <v>137.5</v>
      </c>
      <c r="I2396">
        <v>38.5</v>
      </c>
      <c r="J2396" s="19">
        <f t="shared" si="75"/>
        <v>15.247452388459026</v>
      </c>
      <c r="K2396" s="19">
        <f t="shared" si="76"/>
        <v>15</v>
      </c>
      <c r="L2396" s="14" t="str">
        <f>IFERROR(VLOOKUP($K$4:$K$772,TABLAREF!$A$1:$C$4,3,1),"SIN DATO")</f>
        <v>SIN DATO</v>
      </c>
    </row>
    <row r="2397" spans="1:12" x14ac:dyDescent="0.25">
      <c r="A2397" t="s">
        <v>3908</v>
      </c>
      <c r="B2397">
        <v>63</v>
      </c>
      <c r="C2397">
        <v>2</v>
      </c>
      <c r="D2397">
        <v>0</v>
      </c>
      <c r="E2397">
        <v>0</v>
      </c>
      <c r="F2397">
        <v>0</v>
      </c>
      <c r="G2397">
        <v>120</v>
      </c>
      <c r="H2397">
        <v>175.9</v>
      </c>
      <c r="I2397">
        <v>55.8</v>
      </c>
      <c r="J2397" s="19">
        <f t="shared" si="75"/>
        <v>14.160025158604938</v>
      </c>
      <c r="K2397" s="19">
        <f t="shared" si="76"/>
        <v>14</v>
      </c>
      <c r="L2397" s="14" t="str">
        <f>IFERROR(VLOOKUP($K$4:$K$772,TABLAREF!$A$1:$C$4,3,1),"SIN DATO")</f>
        <v>SIN DATO</v>
      </c>
    </row>
    <row r="2398" spans="1:12" x14ac:dyDescent="0.25">
      <c r="A2398" t="s">
        <v>162</v>
      </c>
      <c r="B2398">
        <v>73</v>
      </c>
      <c r="C2398">
        <v>2</v>
      </c>
      <c r="D2398">
        <v>0</v>
      </c>
      <c r="E2398">
        <v>0</v>
      </c>
      <c r="F2398">
        <v>0</v>
      </c>
      <c r="G2398">
        <v>140</v>
      </c>
      <c r="H2398">
        <v>153.4</v>
      </c>
      <c r="I2398">
        <v>42.9</v>
      </c>
      <c r="J2398" s="19">
        <f t="shared" si="75"/>
        <v>31.686265539675119</v>
      </c>
      <c r="K2398" s="19">
        <f t="shared" si="76"/>
        <v>32</v>
      </c>
      <c r="L2398" s="14" t="str">
        <f>IFERROR(VLOOKUP($K$4:$K$772,TABLAREF!$A$1:$C$4,3,1),"SIN DATO")</f>
        <v>SIN DATO</v>
      </c>
    </row>
    <row r="2399" spans="1:12" x14ac:dyDescent="0.25">
      <c r="A2399" t="s">
        <v>3909</v>
      </c>
      <c r="B2399">
        <v>64</v>
      </c>
      <c r="C2399">
        <v>1</v>
      </c>
      <c r="D2399">
        <v>0</v>
      </c>
      <c r="E2399">
        <v>1</v>
      </c>
      <c r="F2399">
        <v>0</v>
      </c>
      <c r="G2399">
        <v>140</v>
      </c>
      <c r="H2399">
        <v>211.9</v>
      </c>
      <c r="I2399">
        <v>29.8</v>
      </c>
      <c r="J2399" s="19">
        <f t="shared" si="75"/>
        <v>31.135138724656088</v>
      </c>
      <c r="K2399" s="19">
        <f t="shared" si="76"/>
        <v>31</v>
      </c>
      <c r="L2399" s="14" t="str">
        <f>IFERROR(VLOOKUP($K$4:$K$772,TABLAREF!$A$1:$C$4,3,1),"SIN DATO")</f>
        <v>SIN DATO</v>
      </c>
    </row>
    <row r="2400" spans="1:12" x14ac:dyDescent="0.25">
      <c r="A2400" t="s">
        <v>3910</v>
      </c>
      <c r="B2400">
        <v>63</v>
      </c>
      <c r="C2400">
        <v>2</v>
      </c>
      <c r="D2400">
        <v>0</v>
      </c>
      <c r="E2400">
        <v>0</v>
      </c>
      <c r="F2400">
        <v>0</v>
      </c>
      <c r="G2400">
        <v>120</v>
      </c>
      <c r="H2400">
        <v>223.6</v>
      </c>
      <c r="I2400">
        <v>48.4</v>
      </c>
      <c r="J2400" s="19">
        <f t="shared" si="75"/>
        <v>21.092438269874858</v>
      </c>
      <c r="K2400" s="19">
        <f t="shared" si="76"/>
        <v>21</v>
      </c>
      <c r="L2400" s="14" t="str">
        <f>IFERROR(VLOOKUP($K$4:$K$772,TABLAREF!$A$1:$C$4,3,1),"SIN DATO")</f>
        <v>SIN DATO</v>
      </c>
    </row>
    <row r="2401" spans="1:12" x14ac:dyDescent="0.25">
      <c r="A2401" t="s">
        <v>3911</v>
      </c>
      <c r="B2401">
        <v>70</v>
      </c>
      <c r="C2401">
        <v>2</v>
      </c>
      <c r="D2401">
        <v>0</v>
      </c>
      <c r="E2401">
        <v>0</v>
      </c>
      <c r="F2401">
        <v>0</v>
      </c>
      <c r="G2401">
        <v>110</v>
      </c>
      <c r="H2401">
        <v>216.8</v>
      </c>
      <c r="I2401">
        <v>26</v>
      </c>
      <c r="J2401" s="19">
        <f t="shared" si="75"/>
        <v>40.787740606597097</v>
      </c>
      <c r="K2401" s="19">
        <f t="shared" si="76"/>
        <v>41</v>
      </c>
      <c r="L2401" s="14" t="str">
        <f>IFERROR(VLOOKUP($K$4:$K$772,TABLAREF!$A$1:$C$4,3,1),"SIN DATO")</f>
        <v>SIN DATO</v>
      </c>
    </row>
    <row r="2402" spans="1:12" x14ac:dyDescent="0.25">
      <c r="A2402" t="s">
        <v>3912</v>
      </c>
      <c r="B2402">
        <v>60</v>
      </c>
      <c r="C2402">
        <v>2</v>
      </c>
      <c r="D2402">
        <v>0</v>
      </c>
      <c r="E2402">
        <v>0</v>
      </c>
      <c r="F2402">
        <v>0</v>
      </c>
      <c r="I2402">
        <v>0</v>
      </c>
      <c r="J2402" s="19" t="e">
        <f t="shared" si="75"/>
        <v>#NUM!</v>
      </c>
      <c r="K2402" s="19" t="e">
        <f t="shared" si="76"/>
        <v>#NUM!</v>
      </c>
      <c r="L2402" s="14" t="str">
        <f>IFERROR(VLOOKUP($K$4:$K$772,TABLAREF!$A$1:$C$4,3,1),"SIN DATO")</f>
        <v>SIN DATO</v>
      </c>
    </row>
    <row r="2403" spans="1:12" x14ac:dyDescent="0.25">
      <c r="A2403" t="s">
        <v>3913</v>
      </c>
      <c r="B2403">
        <v>60</v>
      </c>
      <c r="C2403">
        <v>1</v>
      </c>
      <c r="D2403">
        <v>0</v>
      </c>
      <c r="E2403">
        <v>0</v>
      </c>
      <c r="F2403">
        <v>0</v>
      </c>
      <c r="G2403">
        <v>130</v>
      </c>
      <c r="H2403">
        <v>198.4</v>
      </c>
      <c r="I2403">
        <v>28.6</v>
      </c>
      <c r="J2403" s="19">
        <f t="shared" si="75"/>
        <v>20.298245879653955</v>
      </c>
      <c r="K2403" s="19">
        <f t="shared" si="76"/>
        <v>20</v>
      </c>
      <c r="L2403" s="14" t="str">
        <f>IFERROR(VLOOKUP($K$4:$K$772,TABLAREF!$A$1:$C$4,3,1),"SIN DATO")</f>
        <v>SIN DATO</v>
      </c>
    </row>
    <row r="2404" spans="1:12" x14ac:dyDescent="0.25">
      <c r="A2404" t="s">
        <v>3914</v>
      </c>
      <c r="B2404">
        <v>67</v>
      </c>
      <c r="C2404">
        <v>2</v>
      </c>
      <c r="D2404">
        <v>0</v>
      </c>
      <c r="E2404">
        <v>1</v>
      </c>
      <c r="F2404">
        <v>0</v>
      </c>
      <c r="G2404">
        <v>125</v>
      </c>
      <c r="H2404">
        <v>112</v>
      </c>
      <c r="I2404">
        <v>48</v>
      </c>
      <c r="J2404" s="19">
        <f t="shared" si="75"/>
        <v>13.06099367646093</v>
      </c>
      <c r="K2404" s="19">
        <f t="shared" si="76"/>
        <v>13</v>
      </c>
      <c r="L2404" s="14" t="str">
        <f>IFERROR(VLOOKUP($K$4:$K$772,TABLAREF!$A$1:$C$4,3,1),"SIN DATO")</f>
        <v>SIN DATO</v>
      </c>
    </row>
    <row r="2405" spans="1:12" x14ac:dyDescent="0.25">
      <c r="A2405" t="s">
        <v>3915</v>
      </c>
      <c r="B2405">
        <v>73</v>
      </c>
      <c r="C2405">
        <v>2</v>
      </c>
      <c r="D2405">
        <v>0</v>
      </c>
      <c r="E2405">
        <v>1</v>
      </c>
      <c r="F2405">
        <v>0</v>
      </c>
      <c r="G2405">
        <v>120</v>
      </c>
      <c r="H2405">
        <v>191.7</v>
      </c>
      <c r="I2405">
        <v>53.2</v>
      </c>
      <c r="J2405" s="19">
        <f t="shared" si="75"/>
        <v>26.589333409980366</v>
      </c>
      <c r="K2405" s="19">
        <f t="shared" si="76"/>
        <v>27</v>
      </c>
      <c r="L2405" s="14" t="str">
        <f>IFERROR(VLOOKUP($K$4:$K$772,TABLAREF!$A$1:$C$4,3,1),"SIN DATO")</f>
        <v>SIN DATO</v>
      </c>
    </row>
    <row r="2406" spans="1:12" x14ac:dyDescent="0.25">
      <c r="A2406" t="s">
        <v>3916</v>
      </c>
      <c r="B2406">
        <v>81</v>
      </c>
      <c r="C2406">
        <v>2</v>
      </c>
      <c r="D2406">
        <v>0</v>
      </c>
      <c r="E2406">
        <v>1</v>
      </c>
      <c r="F2406">
        <v>0</v>
      </c>
      <c r="G2406">
        <v>140</v>
      </c>
      <c r="H2406">
        <v>151</v>
      </c>
      <c r="I2406">
        <v>74.8</v>
      </c>
      <c r="J2406" s="19">
        <f t="shared" si="75"/>
        <v>28.060897006825858</v>
      </c>
      <c r="K2406" s="19">
        <f t="shared" si="76"/>
        <v>28</v>
      </c>
      <c r="L2406" s="14" t="str">
        <f>IFERROR(VLOOKUP($K$4:$K$772,TABLAREF!$A$1:$C$4,3,1),"SIN DATO")</f>
        <v>SIN DATO</v>
      </c>
    </row>
    <row r="2407" spans="1:12" x14ac:dyDescent="0.25">
      <c r="A2407" t="s">
        <v>3917</v>
      </c>
      <c r="B2407">
        <v>63</v>
      </c>
      <c r="C2407">
        <v>2</v>
      </c>
      <c r="D2407">
        <v>0</v>
      </c>
      <c r="E2407">
        <v>0</v>
      </c>
      <c r="F2407">
        <v>0</v>
      </c>
      <c r="H2407">
        <v>154.80000000000001</v>
      </c>
      <c r="I2407">
        <v>62</v>
      </c>
      <c r="J2407" s="19" t="e">
        <f t="shared" si="75"/>
        <v>#NUM!</v>
      </c>
      <c r="K2407" s="19" t="e">
        <f t="shared" si="76"/>
        <v>#NUM!</v>
      </c>
      <c r="L2407" s="14" t="str">
        <f>IFERROR(VLOOKUP($K$4:$K$772,TABLAREF!$A$1:$C$4,3,1),"SIN DATO")</f>
        <v>SIN DATO</v>
      </c>
    </row>
    <row r="2408" spans="1:12" x14ac:dyDescent="0.25">
      <c r="A2408" t="s">
        <v>504</v>
      </c>
      <c r="B2408">
        <v>79</v>
      </c>
      <c r="C2408">
        <v>1</v>
      </c>
      <c r="D2408">
        <v>0</v>
      </c>
      <c r="E2408">
        <v>0</v>
      </c>
      <c r="F2408">
        <v>0</v>
      </c>
      <c r="G2408">
        <v>130</v>
      </c>
      <c r="H2408">
        <v>145.69999999999999</v>
      </c>
      <c r="I2408">
        <v>33.6</v>
      </c>
      <c r="J2408" s="19">
        <f t="shared" si="75"/>
        <v>22.252104262206196</v>
      </c>
      <c r="K2408" s="19">
        <f t="shared" si="76"/>
        <v>22</v>
      </c>
      <c r="L2408" s="14" t="str">
        <f>IFERROR(VLOOKUP($K$4:$K$772,TABLAREF!$A$1:$C$4,3,1),"SIN DATO")</f>
        <v>SIN DATO</v>
      </c>
    </row>
    <row r="2409" spans="1:12" x14ac:dyDescent="0.25">
      <c r="A2409" t="s">
        <v>3918</v>
      </c>
      <c r="B2409">
        <v>82</v>
      </c>
      <c r="C2409">
        <v>1</v>
      </c>
      <c r="D2409">
        <v>0</v>
      </c>
      <c r="E2409">
        <v>0</v>
      </c>
      <c r="F2409">
        <v>0</v>
      </c>
      <c r="G2409">
        <v>120</v>
      </c>
      <c r="H2409">
        <v>171.2</v>
      </c>
      <c r="I2409">
        <v>33.299999999999997</v>
      </c>
      <c r="J2409" s="19">
        <f t="shared" si="75"/>
        <v>25.343600718162097</v>
      </c>
      <c r="K2409" s="19">
        <f t="shared" si="76"/>
        <v>25</v>
      </c>
      <c r="L2409" s="14" t="str">
        <f>IFERROR(VLOOKUP($K$4:$K$772,TABLAREF!$A$1:$C$4,3,1),"SIN DATO")</f>
        <v>SIN DATO</v>
      </c>
    </row>
    <row r="2410" spans="1:12" x14ac:dyDescent="0.25">
      <c r="A2410" t="s">
        <v>3919</v>
      </c>
      <c r="B2410">
        <v>72</v>
      </c>
      <c r="C2410">
        <v>2</v>
      </c>
      <c r="D2410">
        <v>0</v>
      </c>
      <c r="E2410">
        <v>0</v>
      </c>
      <c r="F2410">
        <v>0</v>
      </c>
      <c r="H2410">
        <v>133.69999999999999</v>
      </c>
      <c r="I2410">
        <v>40.799999999999997</v>
      </c>
      <c r="J2410" s="19" t="e">
        <f t="shared" si="75"/>
        <v>#NUM!</v>
      </c>
      <c r="K2410" s="19" t="e">
        <f t="shared" si="76"/>
        <v>#NUM!</v>
      </c>
      <c r="L2410" s="14" t="str">
        <f>IFERROR(VLOOKUP($K$4:$K$772,TABLAREF!$A$1:$C$4,3,1),"SIN DATO")</f>
        <v>SIN DATO</v>
      </c>
    </row>
    <row r="2411" spans="1:12" x14ac:dyDescent="0.25">
      <c r="A2411" t="s">
        <v>3920</v>
      </c>
      <c r="B2411">
        <v>75</v>
      </c>
      <c r="C2411">
        <v>2</v>
      </c>
      <c r="D2411">
        <v>0</v>
      </c>
      <c r="E2411">
        <v>0</v>
      </c>
      <c r="F2411">
        <v>0</v>
      </c>
      <c r="G2411">
        <v>120</v>
      </c>
      <c r="H2411">
        <v>157.5</v>
      </c>
      <c r="I2411">
        <v>46.9</v>
      </c>
      <c r="J2411" s="19">
        <f t="shared" si="75"/>
        <v>28.264978006129105</v>
      </c>
      <c r="K2411" s="19">
        <f t="shared" si="76"/>
        <v>28</v>
      </c>
      <c r="L2411" s="14" t="str">
        <f>IFERROR(VLOOKUP($K$4:$K$772,TABLAREF!$A$1:$C$4,3,1),"SIN DATO")</f>
        <v>SIN DATO</v>
      </c>
    </row>
    <row r="2412" spans="1:12" x14ac:dyDescent="0.25">
      <c r="A2412" t="s">
        <v>3921</v>
      </c>
      <c r="B2412">
        <v>64</v>
      </c>
      <c r="C2412">
        <v>1</v>
      </c>
      <c r="D2412">
        <v>0</v>
      </c>
      <c r="E2412">
        <v>0</v>
      </c>
      <c r="F2412">
        <v>0</v>
      </c>
      <c r="I2412">
        <v>0</v>
      </c>
      <c r="J2412" s="19" t="e">
        <f t="shared" si="75"/>
        <v>#NUM!</v>
      </c>
      <c r="K2412" s="19" t="e">
        <f t="shared" si="76"/>
        <v>#NUM!</v>
      </c>
      <c r="L2412" s="14" t="str">
        <f>IFERROR(VLOOKUP($K$4:$K$772,TABLAREF!$A$1:$C$4,3,1),"SIN DATO")</f>
        <v>SIN DATO</v>
      </c>
    </row>
    <row r="2413" spans="1:12" x14ac:dyDescent="0.25">
      <c r="A2413" t="s">
        <v>3922</v>
      </c>
      <c r="B2413">
        <v>54</v>
      </c>
      <c r="C2413">
        <v>1</v>
      </c>
      <c r="D2413">
        <v>0</v>
      </c>
      <c r="E2413">
        <v>0</v>
      </c>
      <c r="F2413">
        <v>0</v>
      </c>
      <c r="G2413">
        <v>110</v>
      </c>
      <c r="H2413">
        <v>128.80000000000001</v>
      </c>
      <c r="I2413">
        <v>48.8</v>
      </c>
      <c r="J2413" s="19">
        <f t="shared" si="75"/>
        <v>3.2031750295954953</v>
      </c>
      <c r="K2413" s="19">
        <f t="shared" si="76"/>
        <v>3</v>
      </c>
      <c r="L2413" s="14" t="str">
        <f>IFERROR(VLOOKUP($K$4:$K$772,TABLAREF!$A$1:$C$4,3,1),"SIN DATO")</f>
        <v>SIN DATO</v>
      </c>
    </row>
    <row r="2414" spans="1:12" x14ac:dyDescent="0.25">
      <c r="A2414" t="s">
        <v>3923</v>
      </c>
      <c r="B2414">
        <v>93</v>
      </c>
      <c r="C2414">
        <v>2</v>
      </c>
      <c r="D2414">
        <v>0</v>
      </c>
      <c r="E2414">
        <v>0</v>
      </c>
      <c r="F2414">
        <v>0</v>
      </c>
      <c r="H2414">
        <v>248.7</v>
      </c>
      <c r="I2414">
        <v>27.5</v>
      </c>
      <c r="J2414" s="19" t="e">
        <f t="shared" si="75"/>
        <v>#NUM!</v>
      </c>
      <c r="K2414" s="19" t="e">
        <f t="shared" si="76"/>
        <v>#NUM!</v>
      </c>
      <c r="L2414" s="14" t="str">
        <f>IFERROR(VLOOKUP($K$4:$K$772,TABLAREF!$A$1:$C$4,3,1),"SIN DATO")</f>
        <v>SIN DATO</v>
      </c>
    </row>
    <row r="2415" spans="1:12" x14ac:dyDescent="0.25">
      <c r="A2415" t="s">
        <v>3924</v>
      </c>
      <c r="B2415">
        <v>61</v>
      </c>
      <c r="C2415">
        <v>2</v>
      </c>
      <c r="D2415">
        <v>0</v>
      </c>
      <c r="E2415">
        <v>1</v>
      </c>
      <c r="F2415">
        <v>0</v>
      </c>
      <c r="I2415">
        <v>43.6</v>
      </c>
      <c r="J2415" s="19" t="e">
        <f t="shared" si="75"/>
        <v>#NUM!</v>
      </c>
      <c r="K2415" s="19" t="e">
        <f t="shared" si="76"/>
        <v>#NUM!</v>
      </c>
      <c r="L2415" s="14" t="str">
        <f>IFERROR(VLOOKUP($K$4:$K$772,TABLAREF!$A$1:$C$4,3,1),"SIN DATO")</f>
        <v>SIN DATO</v>
      </c>
    </row>
    <row r="2416" spans="1:12" x14ac:dyDescent="0.25">
      <c r="A2416" t="s">
        <v>199</v>
      </c>
      <c r="B2416">
        <v>57</v>
      </c>
      <c r="C2416">
        <v>1</v>
      </c>
      <c r="D2416">
        <v>0</v>
      </c>
      <c r="E2416">
        <v>0</v>
      </c>
      <c r="F2416">
        <v>0</v>
      </c>
      <c r="G2416">
        <v>120</v>
      </c>
      <c r="H2416">
        <v>165.5</v>
      </c>
      <c r="I2416">
        <v>38.200000000000003</v>
      </c>
      <c r="J2416" s="19">
        <f t="shared" si="75"/>
        <v>9.4045423276724058</v>
      </c>
      <c r="K2416" s="19">
        <f t="shared" si="76"/>
        <v>9</v>
      </c>
      <c r="L2416" s="14" t="str">
        <f>IFERROR(VLOOKUP($K$4:$K$772,TABLAREF!$A$1:$C$4,3,1),"SIN DATO")</f>
        <v>SIN DATO</v>
      </c>
    </row>
    <row r="2417" spans="1:12" x14ac:dyDescent="0.25">
      <c r="A2417" t="s">
        <v>3925</v>
      </c>
      <c r="B2417">
        <v>68</v>
      </c>
      <c r="C2417">
        <v>2</v>
      </c>
      <c r="D2417">
        <v>0</v>
      </c>
      <c r="E2417">
        <v>0</v>
      </c>
      <c r="F2417">
        <v>0</v>
      </c>
      <c r="G2417">
        <v>115</v>
      </c>
      <c r="H2417">
        <v>218.9</v>
      </c>
      <c r="I2417">
        <v>51.6</v>
      </c>
      <c r="J2417" s="19">
        <f t="shared" si="75"/>
        <v>23.719211576858136</v>
      </c>
      <c r="K2417" s="19">
        <f t="shared" si="76"/>
        <v>24</v>
      </c>
      <c r="L2417" s="14" t="str">
        <f>IFERROR(VLOOKUP($K$4:$K$772,TABLAREF!$A$1:$C$4,3,1),"SIN DATO")</f>
        <v>SIN DATO</v>
      </c>
    </row>
    <row r="2418" spans="1:12" x14ac:dyDescent="0.25">
      <c r="A2418" t="s">
        <v>3926</v>
      </c>
      <c r="B2418">
        <v>56</v>
      </c>
      <c r="C2418">
        <v>2</v>
      </c>
      <c r="D2418">
        <v>0</v>
      </c>
      <c r="E2418">
        <v>0</v>
      </c>
      <c r="F2418">
        <v>0</v>
      </c>
      <c r="G2418">
        <v>150</v>
      </c>
      <c r="H2418">
        <v>161.4</v>
      </c>
      <c r="I2418">
        <v>30.3</v>
      </c>
      <c r="J2418" s="19">
        <f t="shared" si="75"/>
        <v>22.606085492783244</v>
      </c>
      <c r="K2418" s="19">
        <f t="shared" si="76"/>
        <v>23</v>
      </c>
      <c r="L2418" s="14" t="str">
        <f>IFERROR(VLOOKUP($K$4:$K$772,TABLAREF!$A$1:$C$4,3,1),"SIN DATO")</f>
        <v>SIN DATO</v>
      </c>
    </row>
    <row r="2419" spans="1:12" x14ac:dyDescent="0.25">
      <c r="A2419" t="s">
        <v>3927</v>
      </c>
      <c r="B2419">
        <v>43</v>
      </c>
      <c r="C2419">
        <v>1</v>
      </c>
      <c r="D2419">
        <v>0</v>
      </c>
      <c r="E2419">
        <v>0</v>
      </c>
      <c r="F2419">
        <v>0</v>
      </c>
      <c r="G2419">
        <v>120</v>
      </c>
      <c r="H2419">
        <v>167.8</v>
      </c>
      <c r="I2419">
        <v>42.5</v>
      </c>
      <c r="J2419" s="19">
        <f t="shared" si="75"/>
        <v>3.4509950174657744</v>
      </c>
      <c r="K2419" s="19">
        <f t="shared" si="76"/>
        <v>3</v>
      </c>
      <c r="L2419" s="14" t="str">
        <f>IFERROR(VLOOKUP($K$4:$K$772,TABLAREF!$A$1:$C$4,3,1),"SIN DATO")</f>
        <v>SIN DATO</v>
      </c>
    </row>
    <row r="2420" spans="1:12" x14ac:dyDescent="0.25">
      <c r="A2420" t="s">
        <v>3928</v>
      </c>
      <c r="B2420">
        <v>62</v>
      </c>
      <c r="C2420">
        <v>2</v>
      </c>
      <c r="D2420">
        <v>0</v>
      </c>
      <c r="E2420">
        <v>0</v>
      </c>
      <c r="F2420">
        <v>0</v>
      </c>
      <c r="H2420">
        <v>218.5</v>
      </c>
      <c r="I2420">
        <v>45.4</v>
      </c>
      <c r="J2420" s="19" t="e">
        <f t="shared" si="75"/>
        <v>#NUM!</v>
      </c>
      <c r="K2420" s="19" t="e">
        <f t="shared" si="76"/>
        <v>#NUM!</v>
      </c>
      <c r="L2420" s="14" t="str">
        <f>IFERROR(VLOOKUP($K$4:$K$772,TABLAREF!$A$1:$C$4,3,1),"SIN DATO")</f>
        <v>SIN DATO</v>
      </c>
    </row>
    <row r="2421" spans="1:12" x14ac:dyDescent="0.25">
      <c r="A2421" t="s">
        <v>3929</v>
      </c>
      <c r="B2421">
        <v>47</v>
      </c>
      <c r="C2421">
        <v>2</v>
      </c>
      <c r="D2421">
        <v>0</v>
      </c>
      <c r="E2421">
        <v>0</v>
      </c>
      <c r="F2421">
        <v>0</v>
      </c>
      <c r="G2421">
        <v>110</v>
      </c>
      <c r="H2421">
        <v>187.5</v>
      </c>
      <c r="I2421">
        <v>64.5</v>
      </c>
      <c r="J2421" s="19">
        <f t="shared" si="75"/>
        <v>3.908428243331441</v>
      </c>
      <c r="K2421" s="19">
        <f t="shared" si="76"/>
        <v>4</v>
      </c>
      <c r="L2421" s="14" t="str">
        <f>IFERROR(VLOOKUP($K$4:$K$772,TABLAREF!$A$1:$C$4,3,1),"SIN DATO")</f>
        <v>SIN DATO</v>
      </c>
    </row>
    <row r="2422" spans="1:12" x14ac:dyDescent="0.25">
      <c r="A2422" t="s">
        <v>3930</v>
      </c>
      <c r="B2422">
        <v>66</v>
      </c>
      <c r="C2422">
        <v>2</v>
      </c>
      <c r="D2422">
        <v>0</v>
      </c>
      <c r="E2422">
        <v>0</v>
      </c>
      <c r="F2422">
        <v>0</v>
      </c>
      <c r="G2422">
        <v>130</v>
      </c>
      <c r="H2422">
        <v>220</v>
      </c>
      <c r="I2422">
        <v>40</v>
      </c>
      <c r="J2422" s="19">
        <f t="shared" si="75"/>
        <v>30.614555044726632</v>
      </c>
      <c r="K2422" s="19">
        <f t="shared" si="76"/>
        <v>31</v>
      </c>
      <c r="L2422" s="14" t="str">
        <f>IFERROR(VLOOKUP($K$4:$K$772,TABLAREF!$A$1:$C$4,3,1),"SIN DATO")</f>
        <v>SIN DATO</v>
      </c>
    </row>
    <row r="2423" spans="1:12" x14ac:dyDescent="0.25">
      <c r="A2423" t="s">
        <v>3931</v>
      </c>
      <c r="B2423">
        <v>66</v>
      </c>
      <c r="C2423">
        <v>1</v>
      </c>
      <c r="D2423">
        <v>0</v>
      </c>
      <c r="E2423">
        <v>0</v>
      </c>
      <c r="F2423">
        <v>0</v>
      </c>
      <c r="G2423">
        <v>120</v>
      </c>
      <c r="H2423">
        <v>168.5</v>
      </c>
      <c r="I2423">
        <v>49.5</v>
      </c>
      <c r="J2423" s="19">
        <f t="shared" si="75"/>
        <v>10.171586489718576</v>
      </c>
      <c r="K2423" s="19">
        <f t="shared" si="76"/>
        <v>10</v>
      </c>
      <c r="L2423" s="14" t="str">
        <f>IFERROR(VLOOKUP($K$4:$K$772,TABLAREF!$A$1:$C$4,3,1),"SIN DATO")</f>
        <v>SIN DATO</v>
      </c>
    </row>
    <row r="2424" spans="1:12" x14ac:dyDescent="0.25">
      <c r="A2424" t="s">
        <v>3932</v>
      </c>
      <c r="B2424">
        <v>72</v>
      </c>
      <c r="C2424">
        <v>2</v>
      </c>
      <c r="D2424">
        <v>0</v>
      </c>
      <c r="E2424">
        <v>0</v>
      </c>
      <c r="F2424">
        <v>0</v>
      </c>
      <c r="H2424">
        <v>125.7</v>
      </c>
      <c r="I2424">
        <v>29</v>
      </c>
      <c r="J2424" s="19" t="e">
        <f t="shared" si="75"/>
        <v>#NUM!</v>
      </c>
      <c r="K2424" s="19" t="e">
        <f t="shared" si="76"/>
        <v>#NUM!</v>
      </c>
      <c r="L2424" s="14" t="str">
        <f>IFERROR(VLOOKUP($K$4:$K$772,TABLAREF!$A$1:$C$4,3,1),"SIN DATO")</f>
        <v>SIN DATO</v>
      </c>
    </row>
    <row r="2425" spans="1:12" x14ac:dyDescent="0.25">
      <c r="A2425" t="s">
        <v>854</v>
      </c>
      <c r="B2425">
        <v>50</v>
      </c>
      <c r="C2425">
        <v>1</v>
      </c>
      <c r="D2425">
        <v>0</v>
      </c>
      <c r="E2425">
        <v>0</v>
      </c>
      <c r="F2425">
        <v>0</v>
      </c>
      <c r="H2425">
        <v>132.69999999999999</v>
      </c>
      <c r="I2425">
        <v>29.3</v>
      </c>
      <c r="J2425" s="19" t="e">
        <f t="shared" si="75"/>
        <v>#NUM!</v>
      </c>
      <c r="K2425" s="19" t="e">
        <f t="shared" si="76"/>
        <v>#NUM!</v>
      </c>
      <c r="L2425" s="14" t="str">
        <f>IFERROR(VLOOKUP($K$4:$K$772,TABLAREF!$A$1:$C$4,3,1),"SIN DATO")</f>
        <v>SIN DATO</v>
      </c>
    </row>
    <row r="2426" spans="1:12" x14ac:dyDescent="0.25">
      <c r="A2426" t="s">
        <v>830</v>
      </c>
      <c r="B2426">
        <v>57</v>
      </c>
      <c r="C2426">
        <v>1</v>
      </c>
      <c r="D2426">
        <v>0</v>
      </c>
      <c r="E2426">
        <v>0</v>
      </c>
      <c r="F2426">
        <v>0</v>
      </c>
      <c r="G2426">
        <v>125</v>
      </c>
      <c r="H2426">
        <v>253.2</v>
      </c>
      <c r="I2426">
        <v>41</v>
      </c>
      <c r="J2426" s="19">
        <f t="shared" si="75"/>
        <v>15.321945068003117</v>
      </c>
      <c r="K2426" s="19">
        <f t="shared" si="76"/>
        <v>15</v>
      </c>
      <c r="L2426" s="14" t="str">
        <f>IFERROR(VLOOKUP($K$4:$K$772,TABLAREF!$A$1:$C$4,3,1),"SIN DATO")</f>
        <v>SIN DATO</v>
      </c>
    </row>
    <row r="2427" spans="1:12" x14ac:dyDescent="0.25">
      <c r="A2427" t="s">
        <v>3933</v>
      </c>
      <c r="B2427">
        <v>60</v>
      </c>
      <c r="C2427">
        <v>2</v>
      </c>
      <c r="D2427">
        <v>0</v>
      </c>
      <c r="E2427">
        <v>0</v>
      </c>
      <c r="F2427">
        <v>0</v>
      </c>
      <c r="H2427">
        <v>216.1</v>
      </c>
      <c r="I2427">
        <v>37.5</v>
      </c>
      <c r="J2427" s="19" t="e">
        <f t="shared" si="75"/>
        <v>#NUM!</v>
      </c>
      <c r="K2427" s="19" t="e">
        <f t="shared" si="76"/>
        <v>#NUM!</v>
      </c>
      <c r="L2427" s="14" t="str">
        <f>IFERROR(VLOOKUP($K$4:$K$772,TABLAREF!$A$1:$C$4,3,1),"SIN DATO")</f>
        <v>SIN DATO</v>
      </c>
    </row>
    <row r="2428" spans="1:12" x14ac:dyDescent="0.25">
      <c r="A2428" t="s">
        <v>724</v>
      </c>
      <c r="B2428">
        <v>85</v>
      </c>
      <c r="C2428">
        <v>1</v>
      </c>
      <c r="D2428">
        <v>0</v>
      </c>
      <c r="E2428">
        <v>0</v>
      </c>
      <c r="F2428">
        <v>0</v>
      </c>
      <c r="H2428">
        <v>185.7</v>
      </c>
      <c r="I2428">
        <v>51.3</v>
      </c>
      <c r="J2428" s="19" t="e">
        <f t="shared" si="75"/>
        <v>#NUM!</v>
      </c>
      <c r="K2428" s="19" t="e">
        <f t="shared" si="76"/>
        <v>#NUM!</v>
      </c>
      <c r="L2428" s="14" t="str">
        <f>IFERROR(VLOOKUP($K$4:$K$772,TABLAREF!$A$1:$C$4,3,1),"SIN DATO")</f>
        <v>SIN DATO</v>
      </c>
    </row>
    <row r="2429" spans="1:12" x14ac:dyDescent="0.25">
      <c r="A2429" t="s">
        <v>3934</v>
      </c>
      <c r="B2429">
        <v>63</v>
      </c>
      <c r="C2429">
        <v>1</v>
      </c>
      <c r="D2429">
        <v>0</v>
      </c>
      <c r="E2429">
        <v>1</v>
      </c>
      <c r="F2429">
        <v>0</v>
      </c>
      <c r="H2429">
        <v>136.69999999999999</v>
      </c>
      <c r="I2429">
        <v>28.7</v>
      </c>
      <c r="J2429" s="19" t="e">
        <f t="shared" si="75"/>
        <v>#NUM!</v>
      </c>
      <c r="K2429" s="19" t="e">
        <f t="shared" si="76"/>
        <v>#NUM!</v>
      </c>
      <c r="L2429" s="14" t="str">
        <f>IFERROR(VLOOKUP($K$4:$K$772,TABLAREF!$A$1:$C$4,3,1),"SIN DATO")</f>
        <v>SIN DATO</v>
      </c>
    </row>
    <row r="2430" spans="1:12" x14ac:dyDescent="0.25">
      <c r="A2430" t="s">
        <v>892</v>
      </c>
      <c r="B2430">
        <v>74</v>
      </c>
      <c r="C2430">
        <v>2</v>
      </c>
      <c r="D2430">
        <v>0</v>
      </c>
      <c r="E2430">
        <v>1</v>
      </c>
      <c r="F2430">
        <v>0</v>
      </c>
      <c r="G2430">
        <v>120</v>
      </c>
      <c r="H2430">
        <v>187</v>
      </c>
      <c r="I2430">
        <v>52.3</v>
      </c>
      <c r="J2430" s="19">
        <f t="shared" si="75"/>
        <v>27.663382493927248</v>
      </c>
      <c r="K2430" s="19">
        <f t="shared" si="76"/>
        <v>28</v>
      </c>
      <c r="L2430" s="14" t="str">
        <f>IFERROR(VLOOKUP($K$4:$K$772,TABLAREF!$A$1:$C$4,3,1),"SIN DATO")</f>
        <v>SIN DATO</v>
      </c>
    </row>
    <row r="2431" spans="1:12" x14ac:dyDescent="0.25">
      <c r="A2431" t="s">
        <v>3935</v>
      </c>
      <c r="B2431">
        <v>67</v>
      </c>
      <c r="C2431">
        <v>2</v>
      </c>
      <c r="D2431">
        <v>0</v>
      </c>
      <c r="E2431">
        <v>0</v>
      </c>
      <c r="F2431">
        <v>0</v>
      </c>
      <c r="G2431">
        <v>120</v>
      </c>
      <c r="H2431">
        <v>174.7</v>
      </c>
      <c r="I2431">
        <v>59.8</v>
      </c>
      <c r="J2431" s="19">
        <f t="shared" si="75"/>
        <v>16.451501576470928</v>
      </c>
      <c r="K2431" s="19">
        <f t="shared" si="76"/>
        <v>16</v>
      </c>
      <c r="L2431" s="14" t="str">
        <f>IFERROR(VLOOKUP($K$4:$K$772,TABLAREF!$A$1:$C$4,3,1),"SIN DATO")</f>
        <v>SIN DATO</v>
      </c>
    </row>
    <row r="2432" spans="1:12" x14ac:dyDescent="0.25">
      <c r="A2432" t="s">
        <v>253</v>
      </c>
      <c r="B2432">
        <v>63</v>
      </c>
      <c r="C2432">
        <v>1</v>
      </c>
      <c r="D2432">
        <v>0</v>
      </c>
      <c r="E2432">
        <v>0</v>
      </c>
      <c r="F2432">
        <v>0</v>
      </c>
      <c r="G2432">
        <v>130</v>
      </c>
      <c r="H2432">
        <v>103.4</v>
      </c>
      <c r="I2432">
        <v>33.5</v>
      </c>
      <c r="J2432" s="19">
        <f t="shared" si="75"/>
        <v>9.0261139138834707</v>
      </c>
      <c r="K2432" s="19">
        <f t="shared" si="76"/>
        <v>9</v>
      </c>
      <c r="L2432" s="14" t="str">
        <f>IFERROR(VLOOKUP($K$4:$K$772,TABLAREF!$A$1:$C$4,3,1),"SIN DATO")</f>
        <v>SIN DATO</v>
      </c>
    </row>
    <row r="2433" spans="1:12" x14ac:dyDescent="0.25">
      <c r="A2433" t="s">
        <v>3936</v>
      </c>
      <c r="B2433">
        <v>73</v>
      </c>
      <c r="C2433">
        <v>2</v>
      </c>
      <c r="D2433">
        <v>0</v>
      </c>
      <c r="E2433">
        <v>0</v>
      </c>
      <c r="F2433">
        <v>0</v>
      </c>
      <c r="G2433">
        <v>120</v>
      </c>
      <c r="H2433">
        <v>161.80000000000001</v>
      </c>
      <c r="I2433">
        <v>59.1</v>
      </c>
      <c r="J2433" s="19">
        <f t="shared" si="75"/>
        <v>21.443760386998456</v>
      </c>
      <c r="K2433" s="19">
        <f t="shared" si="76"/>
        <v>21</v>
      </c>
      <c r="L2433" s="14" t="str">
        <f>IFERROR(VLOOKUP($K$4:$K$772,TABLAREF!$A$1:$C$4,3,1),"SIN DATO")</f>
        <v>SIN DATO</v>
      </c>
    </row>
    <row r="2434" spans="1:12" x14ac:dyDescent="0.25">
      <c r="A2434" t="s">
        <v>3937</v>
      </c>
      <c r="B2434">
        <v>82</v>
      </c>
      <c r="C2434">
        <v>1</v>
      </c>
      <c r="D2434">
        <v>0</v>
      </c>
      <c r="E2434">
        <v>0</v>
      </c>
      <c r="F2434">
        <v>0</v>
      </c>
      <c r="H2434">
        <v>162.5</v>
      </c>
      <c r="I2434">
        <v>33.9</v>
      </c>
      <c r="J2434" s="19" t="e">
        <f t="shared" si="75"/>
        <v>#NUM!</v>
      </c>
      <c r="K2434" s="19" t="e">
        <f t="shared" si="76"/>
        <v>#NUM!</v>
      </c>
      <c r="L2434" s="14" t="str">
        <f>IFERROR(VLOOKUP($K$4:$K$772,TABLAREF!$A$1:$C$4,3,1),"SIN DATO")</f>
        <v>SIN DATO</v>
      </c>
    </row>
    <row r="2435" spans="1:12" x14ac:dyDescent="0.25">
      <c r="A2435" t="s">
        <v>3938</v>
      </c>
      <c r="B2435">
        <v>83</v>
      </c>
      <c r="C2435">
        <v>1</v>
      </c>
      <c r="D2435">
        <v>0</v>
      </c>
      <c r="E2435">
        <v>0</v>
      </c>
      <c r="F2435">
        <v>0</v>
      </c>
      <c r="G2435">
        <v>120</v>
      </c>
      <c r="H2435">
        <v>146.19999999999999</v>
      </c>
      <c r="I2435">
        <v>52.5</v>
      </c>
      <c r="J2435" s="19">
        <f t="shared" si="75"/>
        <v>14.102083050300829</v>
      </c>
      <c r="K2435" s="19">
        <f t="shared" si="76"/>
        <v>14</v>
      </c>
      <c r="L2435" s="14" t="str">
        <f>IFERROR(VLOOKUP($K$4:$K$772,TABLAREF!$A$1:$C$4,3,1),"SIN DATO")</f>
        <v>SIN DATO</v>
      </c>
    </row>
    <row r="2436" spans="1:12" x14ac:dyDescent="0.25">
      <c r="A2436" t="s">
        <v>3939</v>
      </c>
      <c r="B2436">
        <v>53</v>
      </c>
      <c r="C2436">
        <v>1</v>
      </c>
      <c r="D2436">
        <v>0</v>
      </c>
      <c r="E2436">
        <v>1</v>
      </c>
      <c r="F2436">
        <v>0</v>
      </c>
      <c r="G2436">
        <v>130</v>
      </c>
      <c r="H2436">
        <v>115.7</v>
      </c>
      <c r="I2436">
        <v>35.6</v>
      </c>
      <c r="J2436" s="19">
        <f t="shared" si="75"/>
        <v>8.335879345679853</v>
      </c>
      <c r="K2436" s="19">
        <f t="shared" si="76"/>
        <v>8</v>
      </c>
      <c r="L2436" s="14" t="str">
        <f>IFERROR(VLOOKUP($K$4:$K$772,TABLAREF!$A$1:$C$4,3,1),"SIN DATO")</f>
        <v>SIN DATO</v>
      </c>
    </row>
    <row r="2437" spans="1:12" x14ac:dyDescent="0.25">
      <c r="A2437" t="s">
        <v>300</v>
      </c>
      <c r="B2437">
        <v>84</v>
      </c>
      <c r="C2437">
        <v>1</v>
      </c>
      <c r="D2437">
        <v>0</v>
      </c>
      <c r="E2437">
        <v>0</v>
      </c>
      <c r="F2437">
        <v>0</v>
      </c>
      <c r="G2437">
        <v>120</v>
      </c>
      <c r="H2437">
        <v>128</v>
      </c>
      <c r="I2437">
        <v>36.1</v>
      </c>
      <c r="J2437" s="19">
        <f t="shared" ref="J2437:J2500" si="77">100*(1-EXP(-EXP((LN(10)-(15.5305+(28.4441*(1-C2437))+(-1.4792*LN(B2437))+(0*LN(B2437)*LN(B2437))+(-14.4588*LN(B2437)*(1-C2437))+(1.8515*LN(B2437)*LN(B2437)*(1-C2437))+(-0.9119*LN(G2437))+(-0.2767*D2437)+(-0.7181*LN((H2437* 0.02586)/ (I2437* 0.02586)))+(-0.1759*E2437)+(-0.1999*E2437*(1-C2437))+(-0.5865*F2437)+(0*F2437*C2437)))/(EXP(0.9145)*EXP(-0.2784*(15.5305+(28.4441*(1-C2437))+(-1.4792*LN(B2437))+(0*LN(B2437)*LN(B2437))+(-14.4588*LN(B2437)*(1-C2437))+(1.8515*LN(B2437)*LN(B2437)*(1-C2437))+(-0.9119*LN(G2437))+(-0.2767*D2437)+(-0.7181*LN((H2437* 0.02586)/ (I2437* 0.02586)))+(-0.1759*E2437)+(-0.1999*E2437*(1-C2437))+(-0.5865*F2437)+(0*F2437*C2437)))))))</f>
        <v>18.758752030966164</v>
      </c>
      <c r="K2437" s="19">
        <f t="shared" ref="K2437:K2500" si="78">ROUND(J2437,0)</f>
        <v>19</v>
      </c>
      <c r="L2437" s="14" t="str">
        <f>IFERROR(VLOOKUP($K$4:$K$772,TABLAREF!$A$1:$C$4,3,1),"SIN DATO")</f>
        <v>SIN DATO</v>
      </c>
    </row>
    <row r="2438" spans="1:12" x14ac:dyDescent="0.25">
      <c r="A2438" t="s">
        <v>3940</v>
      </c>
      <c r="B2438">
        <v>67</v>
      </c>
      <c r="C2438">
        <v>2</v>
      </c>
      <c r="D2438">
        <v>0</v>
      </c>
      <c r="E2438">
        <v>1</v>
      </c>
      <c r="F2438">
        <v>0</v>
      </c>
      <c r="G2438">
        <v>130</v>
      </c>
      <c r="H2438">
        <v>78.7</v>
      </c>
      <c r="I2438">
        <v>29.9</v>
      </c>
      <c r="J2438" s="19">
        <f t="shared" si="77"/>
        <v>15.824942473762881</v>
      </c>
      <c r="K2438" s="19">
        <f t="shared" si="78"/>
        <v>16</v>
      </c>
      <c r="L2438" s="14" t="str">
        <f>IFERROR(VLOOKUP($K$4:$K$772,TABLAREF!$A$1:$C$4,3,1),"SIN DATO")</f>
        <v>SIN DATO</v>
      </c>
    </row>
    <row r="2439" spans="1:12" x14ac:dyDescent="0.25">
      <c r="A2439" t="s">
        <v>3941</v>
      </c>
      <c r="B2439">
        <v>79</v>
      </c>
      <c r="C2439">
        <v>2</v>
      </c>
      <c r="D2439">
        <v>0</v>
      </c>
      <c r="E2439">
        <v>1</v>
      </c>
      <c r="F2439">
        <v>0</v>
      </c>
      <c r="G2439">
        <v>135</v>
      </c>
      <c r="H2439">
        <v>213.4</v>
      </c>
      <c r="I2439">
        <v>48.2</v>
      </c>
      <c r="J2439" s="19">
        <f t="shared" si="77"/>
        <v>43.122412413895319</v>
      </c>
      <c r="K2439" s="19">
        <f t="shared" si="78"/>
        <v>43</v>
      </c>
      <c r="L2439" s="14" t="str">
        <f>IFERROR(VLOOKUP($K$4:$K$772,TABLAREF!$A$1:$C$4,3,1),"SIN DATO")</f>
        <v>SIN DATO</v>
      </c>
    </row>
    <row r="2440" spans="1:12" x14ac:dyDescent="0.25">
      <c r="A2440" t="s">
        <v>3942</v>
      </c>
      <c r="B2440">
        <v>64</v>
      </c>
      <c r="C2440">
        <v>2</v>
      </c>
      <c r="D2440">
        <v>1</v>
      </c>
      <c r="E2440">
        <v>1</v>
      </c>
      <c r="F2440">
        <v>0</v>
      </c>
      <c r="H2440">
        <v>194.7</v>
      </c>
      <c r="I2440">
        <v>0</v>
      </c>
      <c r="J2440" s="19" t="e">
        <f t="shared" si="77"/>
        <v>#NUM!</v>
      </c>
      <c r="K2440" s="19" t="e">
        <f t="shared" si="78"/>
        <v>#NUM!</v>
      </c>
      <c r="L2440" s="14" t="str">
        <f>IFERROR(VLOOKUP($K$4:$K$772,TABLAREF!$A$1:$C$4,3,1),"SIN DATO")</f>
        <v>SIN DATO</v>
      </c>
    </row>
    <row r="2441" spans="1:12" x14ac:dyDescent="0.25">
      <c r="A2441" t="s">
        <v>3943</v>
      </c>
      <c r="B2441">
        <v>72</v>
      </c>
      <c r="C2441">
        <v>2</v>
      </c>
      <c r="D2441">
        <v>0</v>
      </c>
      <c r="E2441">
        <v>0</v>
      </c>
      <c r="F2441">
        <v>0</v>
      </c>
      <c r="I2441">
        <v>0</v>
      </c>
      <c r="J2441" s="19" t="e">
        <f t="shared" si="77"/>
        <v>#NUM!</v>
      </c>
      <c r="K2441" s="19" t="e">
        <f t="shared" si="78"/>
        <v>#NUM!</v>
      </c>
      <c r="L2441" s="14" t="str">
        <f>IFERROR(VLOOKUP($K$4:$K$772,TABLAREF!$A$1:$C$4,3,1),"SIN DATO")</f>
        <v>SIN DATO</v>
      </c>
    </row>
    <row r="2442" spans="1:12" x14ac:dyDescent="0.25">
      <c r="A2442" t="s">
        <v>3944</v>
      </c>
      <c r="B2442">
        <v>76</v>
      </c>
      <c r="C2442">
        <v>2</v>
      </c>
      <c r="D2442">
        <v>0</v>
      </c>
      <c r="E2442">
        <v>1</v>
      </c>
      <c r="F2442">
        <v>0</v>
      </c>
      <c r="G2442">
        <v>120</v>
      </c>
      <c r="H2442">
        <v>261.89999999999998</v>
      </c>
      <c r="I2442">
        <v>55.3</v>
      </c>
      <c r="J2442" s="19">
        <f t="shared" si="77"/>
        <v>36.961833217055087</v>
      </c>
      <c r="K2442" s="19">
        <f t="shared" si="78"/>
        <v>37</v>
      </c>
      <c r="L2442" s="14" t="str">
        <f>IFERROR(VLOOKUP($K$4:$K$772,TABLAREF!$A$1:$C$4,3,1),"SIN DATO")</f>
        <v>SIN DATO</v>
      </c>
    </row>
    <row r="2443" spans="1:12" x14ac:dyDescent="0.25">
      <c r="A2443" t="s">
        <v>805</v>
      </c>
      <c r="B2443">
        <v>73</v>
      </c>
      <c r="C2443">
        <v>2</v>
      </c>
      <c r="D2443">
        <v>0</v>
      </c>
      <c r="E2443">
        <v>0</v>
      </c>
      <c r="F2443">
        <v>0</v>
      </c>
      <c r="G2443">
        <v>120</v>
      </c>
      <c r="H2443">
        <v>228.6</v>
      </c>
      <c r="I2443">
        <v>74</v>
      </c>
      <c r="J2443" s="19">
        <f t="shared" si="77"/>
        <v>23.957801665251765</v>
      </c>
      <c r="K2443" s="19">
        <f t="shared" si="78"/>
        <v>24</v>
      </c>
      <c r="L2443" s="14" t="str">
        <f>IFERROR(VLOOKUP($K$4:$K$772,TABLAREF!$A$1:$C$4,3,1),"SIN DATO")</f>
        <v>SIN DATO</v>
      </c>
    </row>
    <row r="2444" spans="1:12" x14ac:dyDescent="0.25">
      <c r="A2444" t="s">
        <v>3945</v>
      </c>
      <c r="B2444">
        <v>64</v>
      </c>
      <c r="C2444">
        <v>2</v>
      </c>
      <c r="D2444">
        <v>0</v>
      </c>
      <c r="E2444">
        <v>1</v>
      </c>
      <c r="F2444">
        <v>0</v>
      </c>
      <c r="H2444">
        <v>159</v>
      </c>
      <c r="I2444">
        <v>55.2</v>
      </c>
      <c r="J2444" s="19" t="e">
        <f t="shared" si="77"/>
        <v>#NUM!</v>
      </c>
      <c r="K2444" s="19" t="e">
        <f t="shared" si="78"/>
        <v>#NUM!</v>
      </c>
      <c r="L2444" s="14" t="str">
        <f>IFERROR(VLOOKUP($K$4:$K$772,TABLAREF!$A$1:$C$4,3,1),"SIN DATO")</f>
        <v>SIN DATO</v>
      </c>
    </row>
    <row r="2445" spans="1:12" x14ac:dyDescent="0.25">
      <c r="A2445" t="s">
        <v>508</v>
      </c>
      <c r="B2445">
        <v>66</v>
      </c>
      <c r="C2445">
        <v>2</v>
      </c>
      <c r="D2445">
        <v>0</v>
      </c>
      <c r="E2445">
        <v>0</v>
      </c>
      <c r="F2445">
        <v>0</v>
      </c>
      <c r="G2445">
        <v>120</v>
      </c>
      <c r="H2445">
        <v>184.5</v>
      </c>
      <c r="I2445">
        <v>39.4</v>
      </c>
      <c r="J2445" s="19">
        <f t="shared" si="77"/>
        <v>24.687534729010263</v>
      </c>
      <c r="K2445" s="19">
        <f t="shared" si="78"/>
        <v>25</v>
      </c>
      <c r="L2445" s="14" t="str">
        <f>IFERROR(VLOOKUP($K$4:$K$772,TABLAREF!$A$1:$C$4,3,1),"SIN DATO")</f>
        <v>SIN DATO</v>
      </c>
    </row>
    <row r="2446" spans="1:12" x14ac:dyDescent="0.25">
      <c r="A2446" t="s">
        <v>3946</v>
      </c>
      <c r="B2446">
        <v>63</v>
      </c>
      <c r="C2446">
        <v>1</v>
      </c>
      <c r="D2446">
        <v>0</v>
      </c>
      <c r="E2446">
        <v>1</v>
      </c>
      <c r="F2446">
        <v>0</v>
      </c>
      <c r="G2446">
        <v>122</v>
      </c>
      <c r="H2446">
        <v>149.1</v>
      </c>
      <c r="I2446">
        <v>28.6</v>
      </c>
      <c r="J2446" s="19">
        <f t="shared" si="77"/>
        <v>19.888964065874159</v>
      </c>
      <c r="K2446" s="19">
        <f t="shared" si="78"/>
        <v>20</v>
      </c>
      <c r="L2446" s="14" t="str">
        <f>IFERROR(VLOOKUP($K$4:$K$772,TABLAREF!$A$1:$C$4,3,1),"SIN DATO")</f>
        <v>SIN DATO</v>
      </c>
    </row>
    <row r="2447" spans="1:12" x14ac:dyDescent="0.25">
      <c r="A2447" t="s">
        <v>3947</v>
      </c>
      <c r="B2447">
        <v>81</v>
      </c>
      <c r="C2447">
        <v>2</v>
      </c>
      <c r="D2447">
        <v>0</v>
      </c>
      <c r="E2447">
        <v>0</v>
      </c>
      <c r="F2447">
        <v>0</v>
      </c>
      <c r="G2447">
        <v>120</v>
      </c>
      <c r="H2447">
        <v>176.8</v>
      </c>
      <c r="I2447">
        <v>60.5</v>
      </c>
      <c r="J2447" s="19">
        <f t="shared" si="77"/>
        <v>32.908537411817306</v>
      </c>
      <c r="K2447" s="19">
        <f t="shared" si="78"/>
        <v>33</v>
      </c>
      <c r="L2447" s="14" t="str">
        <f>IFERROR(VLOOKUP($K$4:$K$772,TABLAREF!$A$1:$C$4,3,1),"SIN DATO")</f>
        <v>SIN DATO</v>
      </c>
    </row>
    <row r="2448" spans="1:12" x14ac:dyDescent="0.25">
      <c r="A2448" t="s">
        <v>3948</v>
      </c>
      <c r="B2448">
        <v>60</v>
      </c>
      <c r="C2448">
        <v>2</v>
      </c>
      <c r="D2448">
        <v>0</v>
      </c>
      <c r="E2448">
        <v>0</v>
      </c>
      <c r="F2448">
        <v>0</v>
      </c>
      <c r="H2448">
        <v>193.1</v>
      </c>
      <c r="I2448">
        <v>49.8</v>
      </c>
      <c r="J2448" s="19" t="e">
        <f t="shared" si="77"/>
        <v>#NUM!</v>
      </c>
      <c r="K2448" s="19" t="e">
        <f t="shared" si="78"/>
        <v>#NUM!</v>
      </c>
      <c r="L2448" s="14" t="str">
        <f>IFERROR(VLOOKUP($K$4:$K$772,TABLAREF!$A$1:$C$4,3,1),"SIN DATO")</f>
        <v>SIN DATO</v>
      </c>
    </row>
    <row r="2449" spans="1:12" x14ac:dyDescent="0.25">
      <c r="A2449" t="s">
        <v>892</v>
      </c>
      <c r="B2449">
        <v>74</v>
      </c>
      <c r="C2449">
        <v>2</v>
      </c>
      <c r="D2449">
        <v>0</v>
      </c>
      <c r="E2449">
        <v>1</v>
      </c>
      <c r="F2449">
        <v>0</v>
      </c>
      <c r="G2449">
        <v>120</v>
      </c>
      <c r="H2449">
        <v>187</v>
      </c>
      <c r="I2449">
        <v>52.3</v>
      </c>
      <c r="J2449" s="19">
        <f t="shared" si="77"/>
        <v>27.663382493927248</v>
      </c>
      <c r="K2449" s="19">
        <f t="shared" si="78"/>
        <v>28</v>
      </c>
      <c r="L2449" s="14" t="str">
        <f>IFERROR(VLOOKUP($K$4:$K$772,TABLAREF!$A$1:$C$4,3,1),"SIN DATO")</f>
        <v>SIN DATO</v>
      </c>
    </row>
    <row r="2450" spans="1:12" x14ac:dyDescent="0.25">
      <c r="A2450" t="s">
        <v>3949</v>
      </c>
      <c r="B2450">
        <v>68</v>
      </c>
      <c r="C2450">
        <v>2</v>
      </c>
      <c r="D2450">
        <v>0</v>
      </c>
      <c r="E2450">
        <v>0</v>
      </c>
      <c r="F2450">
        <v>0</v>
      </c>
      <c r="H2450">
        <v>209.4</v>
      </c>
      <c r="I2450">
        <v>38.5</v>
      </c>
      <c r="J2450" s="19" t="e">
        <f t="shared" si="77"/>
        <v>#NUM!</v>
      </c>
      <c r="K2450" s="19" t="e">
        <f t="shared" si="78"/>
        <v>#NUM!</v>
      </c>
      <c r="L2450" s="14" t="str">
        <f>IFERROR(VLOOKUP($K$4:$K$772,TABLAREF!$A$1:$C$4,3,1),"SIN DATO")</f>
        <v>SIN DATO</v>
      </c>
    </row>
    <row r="2451" spans="1:12" x14ac:dyDescent="0.25">
      <c r="A2451" t="s">
        <v>170</v>
      </c>
      <c r="B2451">
        <v>69</v>
      </c>
      <c r="C2451">
        <v>2</v>
      </c>
      <c r="D2451">
        <v>0</v>
      </c>
      <c r="E2451">
        <v>0</v>
      </c>
      <c r="F2451">
        <v>0</v>
      </c>
      <c r="G2451">
        <v>132</v>
      </c>
      <c r="H2451">
        <v>164.5</v>
      </c>
      <c r="I2451">
        <v>66</v>
      </c>
      <c r="J2451" s="19">
        <f t="shared" si="77"/>
        <v>17.718303380606702</v>
      </c>
      <c r="K2451" s="19">
        <f t="shared" si="78"/>
        <v>18</v>
      </c>
      <c r="L2451" s="14" t="str">
        <f>IFERROR(VLOOKUP($K$4:$K$772,TABLAREF!$A$1:$C$4,3,1),"SIN DATO")</f>
        <v>SIN DATO</v>
      </c>
    </row>
    <row r="2452" spans="1:12" x14ac:dyDescent="0.25">
      <c r="A2452" t="s">
        <v>3950</v>
      </c>
      <c r="B2452">
        <v>70</v>
      </c>
      <c r="C2452">
        <v>2</v>
      </c>
      <c r="D2452">
        <v>0</v>
      </c>
      <c r="E2452">
        <v>0</v>
      </c>
      <c r="F2452">
        <v>0</v>
      </c>
      <c r="H2452">
        <v>144</v>
      </c>
      <c r="I2452">
        <v>42.4</v>
      </c>
      <c r="J2452" s="19" t="e">
        <f t="shared" si="77"/>
        <v>#NUM!</v>
      </c>
      <c r="K2452" s="19" t="e">
        <f t="shared" si="78"/>
        <v>#NUM!</v>
      </c>
      <c r="L2452" s="14" t="str">
        <f>IFERROR(VLOOKUP($K$4:$K$772,TABLAREF!$A$1:$C$4,3,1),"SIN DATO")</f>
        <v>SIN DATO</v>
      </c>
    </row>
    <row r="2453" spans="1:12" x14ac:dyDescent="0.25">
      <c r="A2453" t="s">
        <v>3951</v>
      </c>
      <c r="B2453">
        <v>62</v>
      </c>
      <c r="C2453">
        <v>2</v>
      </c>
      <c r="D2453">
        <v>0</v>
      </c>
      <c r="E2453">
        <v>1</v>
      </c>
      <c r="F2453">
        <v>0</v>
      </c>
      <c r="H2453">
        <v>207.7</v>
      </c>
      <c r="I2453">
        <v>46.6</v>
      </c>
      <c r="J2453" s="19" t="e">
        <f t="shared" si="77"/>
        <v>#NUM!</v>
      </c>
      <c r="K2453" s="19" t="e">
        <f t="shared" si="78"/>
        <v>#NUM!</v>
      </c>
      <c r="L2453" s="14" t="str">
        <f>IFERROR(VLOOKUP($K$4:$K$772,TABLAREF!$A$1:$C$4,3,1),"SIN DATO")</f>
        <v>SIN DATO</v>
      </c>
    </row>
    <row r="2454" spans="1:12" x14ac:dyDescent="0.25">
      <c r="A2454" t="s">
        <v>3952</v>
      </c>
      <c r="B2454">
        <v>59</v>
      </c>
      <c r="C2454">
        <v>1</v>
      </c>
      <c r="D2454">
        <v>0</v>
      </c>
      <c r="E2454">
        <v>0</v>
      </c>
      <c r="F2454">
        <v>0</v>
      </c>
      <c r="H2454">
        <v>166.5</v>
      </c>
      <c r="I2454">
        <v>30.1</v>
      </c>
      <c r="J2454" s="19" t="e">
        <f t="shared" si="77"/>
        <v>#NUM!</v>
      </c>
      <c r="K2454" s="19" t="e">
        <f t="shared" si="78"/>
        <v>#NUM!</v>
      </c>
      <c r="L2454" s="14" t="str">
        <f>IFERROR(VLOOKUP($K$4:$K$772,TABLAREF!$A$1:$C$4,3,1),"SIN DATO")</f>
        <v>SIN DATO</v>
      </c>
    </row>
    <row r="2455" spans="1:12" x14ac:dyDescent="0.25">
      <c r="A2455" t="s">
        <v>3953</v>
      </c>
      <c r="B2455">
        <v>69</v>
      </c>
      <c r="C2455">
        <v>2</v>
      </c>
      <c r="D2455">
        <v>0</v>
      </c>
      <c r="E2455">
        <v>1</v>
      </c>
      <c r="F2455">
        <v>0</v>
      </c>
      <c r="G2455">
        <v>130</v>
      </c>
      <c r="H2455">
        <v>299.89999999999998</v>
      </c>
      <c r="I2455">
        <v>77.2</v>
      </c>
      <c r="J2455" s="19">
        <f t="shared" si="77"/>
        <v>25.633312944337849</v>
      </c>
      <c r="K2455" s="19">
        <f t="shared" si="78"/>
        <v>26</v>
      </c>
      <c r="L2455" s="14" t="str">
        <f>IFERROR(VLOOKUP($K$4:$K$772,TABLAREF!$A$1:$C$4,3,1),"SIN DATO")</f>
        <v>SIN DATO</v>
      </c>
    </row>
    <row r="2456" spans="1:12" x14ac:dyDescent="0.25">
      <c r="A2456" t="s">
        <v>3954</v>
      </c>
      <c r="B2456">
        <v>91</v>
      </c>
      <c r="C2456">
        <v>2</v>
      </c>
      <c r="D2456">
        <v>0</v>
      </c>
      <c r="E2456">
        <v>0</v>
      </c>
      <c r="F2456">
        <v>0</v>
      </c>
      <c r="G2456">
        <v>130</v>
      </c>
      <c r="H2456">
        <v>185</v>
      </c>
      <c r="I2456">
        <v>36.200000000000003</v>
      </c>
      <c r="J2456" s="19">
        <f t="shared" si="77"/>
        <v>61.828623509738748</v>
      </c>
      <c r="K2456" s="19">
        <f t="shared" si="78"/>
        <v>62</v>
      </c>
      <c r="L2456" s="14" t="str">
        <f>IFERROR(VLOOKUP($K$4:$K$772,TABLAREF!$A$1:$C$4,3,1),"SIN DATO")</f>
        <v>SIN DATO</v>
      </c>
    </row>
    <row r="2457" spans="1:12" x14ac:dyDescent="0.25">
      <c r="A2457" t="s">
        <v>3955</v>
      </c>
      <c r="B2457">
        <v>66</v>
      </c>
      <c r="C2457">
        <v>2</v>
      </c>
      <c r="D2457">
        <v>0</v>
      </c>
      <c r="E2457">
        <v>0</v>
      </c>
      <c r="F2457">
        <v>0</v>
      </c>
      <c r="G2457">
        <v>130</v>
      </c>
      <c r="H2457">
        <v>140.19999999999999</v>
      </c>
      <c r="I2457">
        <v>58.6</v>
      </c>
      <c r="J2457" s="19">
        <f t="shared" si="77"/>
        <v>13.911755346898358</v>
      </c>
      <c r="K2457" s="19">
        <f t="shared" si="78"/>
        <v>14</v>
      </c>
      <c r="L2457" s="14" t="str">
        <f>IFERROR(VLOOKUP($K$4:$K$772,TABLAREF!$A$1:$C$4,3,1),"SIN DATO")</f>
        <v>SIN DATO</v>
      </c>
    </row>
    <row r="2458" spans="1:12" x14ac:dyDescent="0.25">
      <c r="A2458" t="s">
        <v>3956</v>
      </c>
      <c r="B2458">
        <v>68</v>
      </c>
      <c r="C2458">
        <v>2</v>
      </c>
      <c r="D2458">
        <v>0</v>
      </c>
      <c r="E2458">
        <v>0</v>
      </c>
      <c r="F2458">
        <v>0</v>
      </c>
      <c r="G2458">
        <v>120</v>
      </c>
      <c r="H2458">
        <v>201.7</v>
      </c>
      <c r="I2458">
        <v>49.6</v>
      </c>
      <c r="J2458" s="19">
        <f t="shared" si="77"/>
        <v>23.969331222200228</v>
      </c>
      <c r="K2458" s="19">
        <f t="shared" si="78"/>
        <v>24</v>
      </c>
      <c r="L2458" s="14" t="str">
        <f>IFERROR(VLOOKUP($K$4:$K$772,TABLAREF!$A$1:$C$4,3,1),"SIN DATO")</f>
        <v>SIN DATO</v>
      </c>
    </row>
    <row r="2459" spans="1:12" x14ac:dyDescent="0.25">
      <c r="A2459" t="s">
        <v>3957</v>
      </c>
      <c r="B2459">
        <v>65</v>
      </c>
      <c r="C2459">
        <v>1</v>
      </c>
      <c r="D2459">
        <v>0</v>
      </c>
      <c r="E2459">
        <v>0</v>
      </c>
      <c r="F2459">
        <v>0</v>
      </c>
      <c r="H2459">
        <v>160.5</v>
      </c>
      <c r="I2459">
        <v>33.5</v>
      </c>
      <c r="J2459" s="19" t="e">
        <f t="shared" si="77"/>
        <v>#NUM!</v>
      </c>
      <c r="K2459" s="19" t="e">
        <f t="shared" si="78"/>
        <v>#NUM!</v>
      </c>
      <c r="L2459" s="14" t="str">
        <f>IFERROR(VLOOKUP($K$4:$K$772,TABLAREF!$A$1:$C$4,3,1),"SIN DATO")</f>
        <v>SIN DATO</v>
      </c>
    </row>
    <row r="2460" spans="1:12" x14ac:dyDescent="0.25">
      <c r="A2460" t="s">
        <v>3958</v>
      </c>
      <c r="B2460">
        <v>57</v>
      </c>
      <c r="C2460">
        <v>2</v>
      </c>
      <c r="D2460">
        <v>0</v>
      </c>
      <c r="E2460">
        <v>0</v>
      </c>
      <c r="F2460">
        <v>0</v>
      </c>
      <c r="H2460">
        <v>183.5</v>
      </c>
      <c r="I2460">
        <v>60.2</v>
      </c>
      <c r="J2460" s="19" t="e">
        <f t="shared" si="77"/>
        <v>#NUM!</v>
      </c>
      <c r="K2460" s="19" t="e">
        <f t="shared" si="78"/>
        <v>#NUM!</v>
      </c>
      <c r="L2460" s="14" t="str">
        <f>IFERROR(VLOOKUP($K$4:$K$772,TABLAREF!$A$1:$C$4,3,1),"SIN DATO")</f>
        <v>SIN DATO</v>
      </c>
    </row>
    <row r="2461" spans="1:12" x14ac:dyDescent="0.25">
      <c r="A2461" t="s">
        <v>3958</v>
      </c>
      <c r="B2461">
        <v>57</v>
      </c>
      <c r="C2461">
        <v>2</v>
      </c>
      <c r="D2461">
        <v>0</v>
      </c>
      <c r="E2461">
        <v>0</v>
      </c>
      <c r="F2461">
        <v>0</v>
      </c>
      <c r="H2461">
        <v>183.5</v>
      </c>
      <c r="I2461">
        <v>60.2</v>
      </c>
      <c r="J2461" s="19" t="e">
        <f t="shared" si="77"/>
        <v>#NUM!</v>
      </c>
      <c r="K2461" s="19" t="e">
        <f t="shared" si="78"/>
        <v>#NUM!</v>
      </c>
      <c r="L2461" s="14" t="str">
        <f>IFERROR(VLOOKUP($K$4:$K$772,TABLAREF!$A$1:$C$4,3,1),"SIN DATO")</f>
        <v>SIN DATO</v>
      </c>
    </row>
    <row r="2462" spans="1:12" x14ac:dyDescent="0.25">
      <c r="A2462" t="s">
        <v>3959</v>
      </c>
      <c r="B2462">
        <v>74</v>
      </c>
      <c r="C2462">
        <v>2</v>
      </c>
      <c r="D2462">
        <v>0</v>
      </c>
      <c r="E2462">
        <v>0</v>
      </c>
      <c r="F2462">
        <v>0</v>
      </c>
      <c r="G2462">
        <v>125</v>
      </c>
      <c r="H2462">
        <v>120.9</v>
      </c>
      <c r="I2462">
        <v>44.4</v>
      </c>
      <c r="J2462" s="19">
        <f t="shared" si="77"/>
        <v>23.558620243060503</v>
      </c>
      <c r="K2462" s="19">
        <f t="shared" si="78"/>
        <v>24</v>
      </c>
      <c r="L2462" s="14" t="str">
        <f>IFERROR(VLOOKUP($K$4:$K$772,TABLAREF!$A$1:$C$4,3,1),"SIN DATO")</f>
        <v>SIN DATO</v>
      </c>
    </row>
    <row r="2463" spans="1:12" x14ac:dyDescent="0.25">
      <c r="A2463" t="s">
        <v>3960</v>
      </c>
      <c r="B2463">
        <v>64</v>
      </c>
      <c r="C2463">
        <v>2</v>
      </c>
      <c r="D2463">
        <v>0</v>
      </c>
      <c r="E2463">
        <v>0</v>
      </c>
      <c r="F2463">
        <v>0</v>
      </c>
      <c r="G2463">
        <v>120</v>
      </c>
      <c r="H2463">
        <v>246.1</v>
      </c>
      <c r="I2463">
        <v>53.6</v>
      </c>
      <c r="J2463" s="19">
        <f t="shared" si="77"/>
        <v>22.032784286735072</v>
      </c>
      <c r="K2463" s="19">
        <f t="shared" si="78"/>
        <v>22</v>
      </c>
      <c r="L2463" s="14" t="str">
        <f>IFERROR(VLOOKUP($K$4:$K$772,TABLAREF!$A$1:$C$4,3,1),"SIN DATO")</f>
        <v>SIN DATO</v>
      </c>
    </row>
    <row r="2464" spans="1:12" x14ac:dyDescent="0.25">
      <c r="A2464" t="s">
        <v>3961</v>
      </c>
      <c r="B2464">
        <v>76</v>
      </c>
      <c r="C2464">
        <v>2</v>
      </c>
      <c r="D2464">
        <v>0</v>
      </c>
      <c r="E2464">
        <v>1</v>
      </c>
      <c r="F2464">
        <v>0</v>
      </c>
      <c r="G2464">
        <v>125</v>
      </c>
      <c r="H2464">
        <v>200.1</v>
      </c>
      <c r="I2464">
        <v>60.9</v>
      </c>
      <c r="J2464" s="19">
        <f t="shared" si="77"/>
        <v>29.471669473779727</v>
      </c>
      <c r="K2464" s="19">
        <f t="shared" si="78"/>
        <v>29</v>
      </c>
      <c r="L2464" s="14" t="str">
        <f>IFERROR(VLOOKUP($K$4:$K$772,TABLAREF!$A$1:$C$4,3,1),"SIN DATO")</f>
        <v>SIN DATO</v>
      </c>
    </row>
    <row r="2465" spans="1:12" x14ac:dyDescent="0.25">
      <c r="A2465" t="s">
        <v>3962</v>
      </c>
      <c r="B2465">
        <v>38</v>
      </c>
      <c r="C2465">
        <v>2</v>
      </c>
      <c r="D2465">
        <v>0</v>
      </c>
      <c r="E2465">
        <v>0</v>
      </c>
      <c r="F2465">
        <v>0</v>
      </c>
      <c r="G2465">
        <v>120</v>
      </c>
      <c r="H2465">
        <v>152.1</v>
      </c>
      <c r="I2465">
        <v>25.2</v>
      </c>
      <c r="J2465" s="19">
        <f t="shared" si="77"/>
        <v>9.1741782288818357</v>
      </c>
      <c r="K2465" s="19">
        <f t="shared" si="78"/>
        <v>9</v>
      </c>
      <c r="L2465" s="14" t="str">
        <f>IFERROR(VLOOKUP($K$4:$K$772,TABLAREF!$A$1:$C$4,3,1),"SIN DATO")</f>
        <v>SIN DATO</v>
      </c>
    </row>
    <row r="2466" spans="1:12" x14ac:dyDescent="0.25">
      <c r="A2466" t="s">
        <v>496</v>
      </c>
      <c r="B2466">
        <v>69</v>
      </c>
      <c r="C2466">
        <v>1</v>
      </c>
      <c r="D2466">
        <v>0</v>
      </c>
      <c r="E2466">
        <v>0</v>
      </c>
      <c r="F2466">
        <v>0</v>
      </c>
      <c r="H2466">
        <v>154.6</v>
      </c>
      <c r="I2466">
        <v>64.8</v>
      </c>
      <c r="J2466" s="19" t="e">
        <f t="shared" si="77"/>
        <v>#NUM!</v>
      </c>
      <c r="K2466" s="19" t="e">
        <f t="shared" si="78"/>
        <v>#NUM!</v>
      </c>
      <c r="L2466" s="14" t="str">
        <f>IFERROR(VLOOKUP($K$4:$K$772,TABLAREF!$A$1:$C$4,3,1),"SIN DATO")</f>
        <v>SIN DATO</v>
      </c>
    </row>
    <row r="2467" spans="1:12" x14ac:dyDescent="0.25">
      <c r="A2467" t="s">
        <v>3963</v>
      </c>
      <c r="B2467">
        <v>67</v>
      </c>
      <c r="C2467">
        <v>2</v>
      </c>
      <c r="D2467">
        <v>0</v>
      </c>
      <c r="E2467">
        <v>0</v>
      </c>
      <c r="F2467">
        <v>0</v>
      </c>
      <c r="H2467">
        <v>221.5</v>
      </c>
      <c r="I2467">
        <v>60.9</v>
      </c>
      <c r="J2467" s="19" t="e">
        <f t="shared" si="77"/>
        <v>#NUM!</v>
      </c>
      <c r="K2467" s="19" t="e">
        <f t="shared" si="78"/>
        <v>#NUM!</v>
      </c>
      <c r="L2467" s="14" t="str">
        <f>IFERROR(VLOOKUP($K$4:$K$772,TABLAREF!$A$1:$C$4,3,1),"SIN DATO")</f>
        <v>SIN DATO</v>
      </c>
    </row>
    <row r="2468" spans="1:12" x14ac:dyDescent="0.25">
      <c r="A2468" t="s">
        <v>941</v>
      </c>
      <c r="B2468">
        <v>73</v>
      </c>
      <c r="C2468">
        <v>2</v>
      </c>
      <c r="D2468">
        <v>0</v>
      </c>
      <c r="E2468">
        <v>0</v>
      </c>
      <c r="F2468">
        <v>0</v>
      </c>
      <c r="H2468">
        <v>197.1</v>
      </c>
      <c r="I2468">
        <v>56</v>
      </c>
      <c r="J2468" s="19" t="e">
        <f t="shared" si="77"/>
        <v>#NUM!</v>
      </c>
      <c r="K2468" s="19" t="e">
        <f t="shared" si="78"/>
        <v>#NUM!</v>
      </c>
      <c r="L2468" s="14" t="str">
        <f>IFERROR(VLOOKUP($K$4:$K$772,TABLAREF!$A$1:$C$4,3,1),"SIN DATO")</f>
        <v>SIN DATO</v>
      </c>
    </row>
    <row r="2469" spans="1:12" x14ac:dyDescent="0.25">
      <c r="A2469" t="s">
        <v>3964</v>
      </c>
      <c r="B2469">
        <v>74</v>
      </c>
      <c r="C2469">
        <v>1</v>
      </c>
      <c r="D2469">
        <v>0</v>
      </c>
      <c r="E2469">
        <v>1</v>
      </c>
      <c r="F2469">
        <v>0</v>
      </c>
      <c r="H2469">
        <v>151.1</v>
      </c>
      <c r="I2469">
        <v>66</v>
      </c>
      <c r="J2469" s="19" t="e">
        <f t="shared" si="77"/>
        <v>#NUM!</v>
      </c>
      <c r="K2469" s="19" t="e">
        <f t="shared" si="78"/>
        <v>#NUM!</v>
      </c>
      <c r="L2469" s="14" t="str">
        <f>IFERROR(VLOOKUP($K$4:$K$772,TABLAREF!$A$1:$C$4,3,1),"SIN DATO")</f>
        <v>SIN DATO</v>
      </c>
    </row>
    <row r="2470" spans="1:12" x14ac:dyDescent="0.25">
      <c r="A2470" t="s">
        <v>3965</v>
      </c>
      <c r="B2470">
        <v>74</v>
      </c>
      <c r="C2470">
        <v>1</v>
      </c>
      <c r="D2470">
        <v>0</v>
      </c>
      <c r="E2470">
        <v>1</v>
      </c>
      <c r="F2470">
        <v>0</v>
      </c>
      <c r="G2470">
        <v>130</v>
      </c>
      <c r="H2470">
        <v>108.7</v>
      </c>
      <c r="I2470">
        <v>38.1</v>
      </c>
      <c r="J2470" s="19">
        <f t="shared" si="77"/>
        <v>16.356206377307458</v>
      </c>
      <c r="K2470" s="19">
        <f t="shared" si="78"/>
        <v>16</v>
      </c>
      <c r="L2470" s="14" t="str">
        <f>IFERROR(VLOOKUP($K$4:$K$772,TABLAREF!$A$1:$C$4,3,1),"SIN DATO")</f>
        <v>SIN DATO</v>
      </c>
    </row>
    <row r="2471" spans="1:12" x14ac:dyDescent="0.25">
      <c r="A2471" t="s">
        <v>3966</v>
      </c>
      <c r="B2471">
        <v>73</v>
      </c>
      <c r="C2471">
        <v>2</v>
      </c>
      <c r="D2471">
        <v>0</v>
      </c>
      <c r="E2471">
        <v>0</v>
      </c>
      <c r="F2471">
        <v>0</v>
      </c>
      <c r="H2471">
        <v>306</v>
      </c>
      <c r="I2471">
        <v>51.4</v>
      </c>
      <c r="J2471" s="19" t="e">
        <f t="shared" si="77"/>
        <v>#NUM!</v>
      </c>
      <c r="K2471" s="19" t="e">
        <f t="shared" si="78"/>
        <v>#NUM!</v>
      </c>
      <c r="L2471" s="14" t="str">
        <f>IFERROR(VLOOKUP($K$4:$K$772,TABLAREF!$A$1:$C$4,3,1),"SIN DATO")</f>
        <v>SIN DATO</v>
      </c>
    </row>
    <row r="2472" spans="1:12" x14ac:dyDescent="0.25">
      <c r="A2472" t="s">
        <v>3967</v>
      </c>
      <c r="B2472">
        <v>70</v>
      </c>
      <c r="C2472">
        <v>2</v>
      </c>
      <c r="D2472">
        <v>0</v>
      </c>
      <c r="E2472">
        <v>0</v>
      </c>
      <c r="F2472">
        <v>0</v>
      </c>
      <c r="G2472">
        <v>130</v>
      </c>
      <c r="H2472">
        <v>159.6</v>
      </c>
      <c r="I2472">
        <v>86.7</v>
      </c>
      <c r="J2472" s="19">
        <f t="shared" si="77"/>
        <v>13.200449762625832</v>
      </c>
      <c r="K2472" s="19">
        <f t="shared" si="78"/>
        <v>13</v>
      </c>
      <c r="L2472" s="14" t="str">
        <f>IFERROR(VLOOKUP($K$4:$K$772,TABLAREF!$A$1:$C$4,3,1),"SIN DATO")</f>
        <v>SIN DATO</v>
      </c>
    </row>
    <row r="2473" spans="1:12" x14ac:dyDescent="0.25">
      <c r="A2473" t="s">
        <v>924</v>
      </c>
      <c r="B2473">
        <v>76</v>
      </c>
      <c r="C2473">
        <v>2</v>
      </c>
      <c r="D2473">
        <v>0</v>
      </c>
      <c r="E2473">
        <v>0</v>
      </c>
      <c r="F2473">
        <v>0</v>
      </c>
      <c r="G2473">
        <v>120</v>
      </c>
      <c r="H2473">
        <v>221.4</v>
      </c>
      <c r="I2473">
        <v>72.599999999999994</v>
      </c>
      <c r="J2473" s="19">
        <f t="shared" si="77"/>
        <v>27.34755243585666</v>
      </c>
      <c r="K2473" s="19">
        <f t="shared" si="78"/>
        <v>27</v>
      </c>
      <c r="L2473" s="14" t="str">
        <f>IFERROR(VLOOKUP($K$4:$K$772,TABLAREF!$A$1:$C$4,3,1),"SIN DATO")</f>
        <v>SIN DATO</v>
      </c>
    </row>
    <row r="2474" spans="1:12" x14ac:dyDescent="0.25">
      <c r="A2474" t="s">
        <v>194</v>
      </c>
      <c r="B2474">
        <v>81</v>
      </c>
      <c r="C2474">
        <v>2</v>
      </c>
      <c r="D2474">
        <v>0</v>
      </c>
      <c r="E2474">
        <v>0</v>
      </c>
      <c r="F2474">
        <v>0</v>
      </c>
      <c r="G2474">
        <v>135</v>
      </c>
      <c r="H2474">
        <v>159.4</v>
      </c>
      <c r="I2474">
        <v>46</v>
      </c>
      <c r="J2474" s="19">
        <f t="shared" si="77"/>
        <v>40.697883665796887</v>
      </c>
      <c r="K2474" s="19">
        <f t="shared" si="78"/>
        <v>41</v>
      </c>
      <c r="L2474" s="14" t="str">
        <f>IFERROR(VLOOKUP($K$4:$K$772,TABLAREF!$A$1:$C$4,3,1),"SIN DATO")</f>
        <v>SIN DATO</v>
      </c>
    </row>
    <row r="2475" spans="1:12" x14ac:dyDescent="0.25">
      <c r="A2475" t="s">
        <v>3968</v>
      </c>
      <c r="B2475">
        <v>71</v>
      </c>
      <c r="C2475">
        <v>1</v>
      </c>
      <c r="D2475">
        <v>0</v>
      </c>
      <c r="E2475">
        <v>1</v>
      </c>
      <c r="F2475">
        <v>0</v>
      </c>
      <c r="H2475">
        <v>110</v>
      </c>
      <c r="I2475">
        <v>27.8</v>
      </c>
      <c r="J2475" s="19" t="e">
        <f t="shared" si="77"/>
        <v>#NUM!</v>
      </c>
      <c r="K2475" s="19" t="e">
        <f t="shared" si="78"/>
        <v>#NUM!</v>
      </c>
      <c r="L2475" s="14" t="str">
        <f>IFERROR(VLOOKUP($K$4:$K$772,TABLAREF!$A$1:$C$4,3,1),"SIN DATO")</f>
        <v>SIN DATO</v>
      </c>
    </row>
    <row r="2476" spans="1:12" x14ac:dyDescent="0.25">
      <c r="A2476" t="s">
        <v>3969</v>
      </c>
      <c r="B2476">
        <v>68</v>
      </c>
      <c r="C2476">
        <v>2</v>
      </c>
      <c r="D2476">
        <v>0</v>
      </c>
      <c r="E2476">
        <v>0</v>
      </c>
      <c r="F2476">
        <v>0</v>
      </c>
      <c r="H2476">
        <v>139.5</v>
      </c>
      <c r="I2476">
        <v>39.299999999999997</v>
      </c>
      <c r="J2476" s="19" t="e">
        <f t="shared" si="77"/>
        <v>#NUM!</v>
      </c>
      <c r="K2476" s="19" t="e">
        <f t="shared" si="78"/>
        <v>#NUM!</v>
      </c>
      <c r="L2476" s="14" t="str">
        <f>IFERROR(VLOOKUP($K$4:$K$772,TABLAREF!$A$1:$C$4,3,1),"SIN DATO")</f>
        <v>SIN DATO</v>
      </c>
    </row>
    <row r="2477" spans="1:12" x14ac:dyDescent="0.25">
      <c r="A2477" t="s">
        <v>3970</v>
      </c>
      <c r="B2477">
        <v>91</v>
      </c>
      <c r="C2477">
        <v>2</v>
      </c>
      <c r="D2477">
        <v>0</v>
      </c>
      <c r="E2477">
        <v>1</v>
      </c>
      <c r="F2477">
        <v>0</v>
      </c>
      <c r="G2477">
        <v>120</v>
      </c>
      <c r="H2477">
        <v>159.5</v>
      </c>
      <c r="I2477">
        <v>53.9</v>
      </c>
      <c r="J2477" s="19">
        <f t="shared" si="77"/>
        <v>46.288899792166859</v>
      </c>
      <c r="K2477" s="19">
        <f t="shared" si="78"/>
        <v>46</v>
      </c>
      <c r="L2477" s="14" t="str">
        <f>IFERROR(VLOOKUP($K$4:$K$772,TABLAREF!$A$1:$C$4,3,1),"SIN DATO")</f>
        <v>SIN DATO</v>
      </c>
    </row>
    <row r="2478" spans="1:12" x14ac:dyDescent="0.25">
      <c r="A2478" t="s">
        <v>3971</v>
      </c>
      <c r="B2478">
        <v>76</v>
      </c>
      <c r="C2478">
        <v>2</v>
      </c>
      <c r="D2478">
        <v>0</v>
      </c>
      <c r="E2478">
        <v>0</v>
      </c>
      <c r="F2478">
        <v>0</v>
      </c>
      <c r="G2478">
        <v>125</v>
      </c>
      <c r="H2478">
        <v>188.5</v>
      </c>
      <c r="I2478">
        <v>74</v>
      </c>
      <c r="J2478" s="19">
        <f t="shared" si="77"/>
        <v>24.520676278114916</v>
      </c>
      <c r="K2478" s="19">
        <f t="shared" si="78"/>
        <v>25</v>
      </c>
      <c r="L2478" s="14" t="str">
        <f>IFERROR(VLOOKUP($K$4:$K$772,TABLAREF!$A$1:$C$4,3,1),"SIN DATO")</f>
        <v>SIN DATO</v>
      </c>
    </row>
    <row r="2479" spans="1:12" x14ac:dyDescent="0.25">
      <c r="A2479" t="s">
        <v>494</v>
      </c>
      <c r="B2479">
        <v>77</v>
      </c>
      <c r="C2479">
        <v>1</v>
      </c>
      <c r="D2479">
        <v>0</v>
      </c>
      <c r="E2479">
        <v>0</v>
      </c>
      <c r="F2479">
        <v>0</v>
      </c>
      <c r="H2479">
        <v>124.7</v>
      </c>
      <c r="I2479">
        <v>22.7</v>
      </c>
      <c r="J2479" s="19" t="e">
        <f t="shared" si="77"/>
        <v>#NUM!</v>
      </c>
      <c r="K2479" s="19" t="e">
        <f t="shared" si="78"/>
        <v>#NUM!</v>
      </c>
      <c r="L2479" s="14" t="str">
        <f>IFERROR(VLOOKUP($K$4:$K$772,TABLAREF!$A$1:$C$4,3,1),"SIN DATO")</f>
        <v>SIN DATO</v>
      </c>
    </row>
    <row r="2480" spans="1:12" x14ac:dyDescent="0.25">
      <c r="A2480" t="s">
        <v>3972</v>
      </c>
      <c r="B2480">
        <v>72</v>
      </c>
      <c r="C2480">
        <v>1</v>
      </c>
      <c r="D2480">
        <v>0</v>
      </c>
      <c r="E2480">
        <v>1</v>
      </c>
      <c r="F2480">
        <v>0</v>
      </c>
      <c r="G2480">
        <v>130</v>
      </c>
      <c r="H2480">
        <v>112.3</v>
      </c>
      <c r="I2480">
        <v>27.3</v>
      </c>
      <c r="J2480" s="19">
        <f t="shared" si="77"/>
        <v>22.274726713376815</v>
      </c>
      <c r="K2480" s="19">
        <f t="shared" si="78"/>
        <v>22</v>
      </c>
      <c r="L2480" s="14" t="str">
        <f>IFERROR(VLOOKUP($K$4:$K$772,TABLAREF!$A$1:$C$4,3,1),"SIN DATO")</f>
        <v>SIN DATO</v>
      </c>
    </row>
    <row r="2481" spans="1:12" x14ac:dyDescent="0.25">
      <c r="A2481" t="s">
        <v>3972</v>
      </c>
      <c r="B2481">
        <v>72</v>
      </c>
      <c r="C2481">
        <v>1</v>
      </c>
      <c r="D2481">
        <v>0</v>
      </c>
      <c r="E2481">
        <v>1</v>
      </c>
      <c r="F2481">
        <v>0</v>
      </c>
      <c r="G2481">
        <v>130</v>
      </c>
      <c r="H2481">
        <v>112.3</v>
      </c>
      <c r="I2481">
        <v>27.3</v>
      </c>
      <c r="J2481" s="19">
        <f t="shared" si="77"/>
        <v>22.274726713376815</v>
      </c>
      <c r="K2481" s="19">
        <f t="shared" si="78"/>
        <v>22</v>
      </c>
      <c r="L2481" s="14" t="str">
        <f>IFERROR(VLOOKUP($K$4:$K$772,TABLAREF!$A$1:$C$4,3,1),"SIN DATO")</f>
        <v>SIN DATO</v>
      </c>
    </row>
    <row r="2482" spans="1:12" x14ac:dyDescent="0.25">
      <c r="A2482" t="s">
        <v>3973</v>
      </c>
      <c r="B2482">
        <v>63</v>
      </c>
      <c r="C2482">
        <v>2</v>
      </c>
      <c r="D2482">
        <v>0</v>
      </c>
      <c r="E2482">
        <v>0</v>
      </c>
      <c r="F2482">
        <v>0</v>
      </c>
      <c r="G2482">
        <v>120</v>
      </c>
      <c r="H2482">
        <v>177.5</v>
      </c>
      <c r="I2482">
        <v>59.3</v>
      </c>
      <c r="J2482" s="19">
        <f t="shared" si="77"/>
        <v>13.343310515250161</v>
      </c>
      <c r="K2482" s="19">
        <f t="shared" si="78"/>
        <v>13</v>
      </c>
      <c r="L2482" s="14" t="str">
        <f>IFERROR(VLOOKUP($K$4:$K$772,TABLAREF!$A$1:$C$4,3,1),"SIN DATO")</f>
        <v>SIN DATO</v>
      </c>
    </row>
    <row r="2483" spans="1:12" x14ac:dyDescent="0.25">
      <c r="A2483" t="s">
        <v>247</v>
      </c>
      <c r="B2483">
        <v>74</v>
      </c>
      <c r="C2483">
        <v>2</v>
      </c>
      <c r="D2483">
        <v>0</v>
      </c>
      <c r="E2483">
        <v>0</v>
      </c>
      <c r="F2483">
        <v>0</v>
      </c>
      <c r="G2483">
        <v>120</v>
      </c>
      <c r="H2483">
        <v>176.9</v>
      </c>
      <c r="I2483">
        <v>62</v>
      </c>
      <c r="J2483" s="19">
        <f t="shared" si="77"/>
        <v>23.450411942108108</v>
      </c>
      <c r="K2483" s="19">
        <f t="shared" si="78"/>
        <v>23</v>
      </c>
      <c r="L2483" s="14" t="str">
        <f>IFERROR(VLOOKUP($K$4:$K$772,TABLAREF!$A$1:$C$4,3,1),"SIN DATO")</f>
        <v>SIN DATO</v>
      </c>
    </row>
    <row r="2484" spans="1:12" x14ac:dyDescent="0.25">
      <c r="A2484" t="s">
        <v>3974</v>
      </c>
      <c r="B2484">
        <v>82</v>
      </c>
      <c r="C2484">
        <v>2</v>
      </c>
      <c r="D2484">
        <v>0</v>
      </c>
      <c r="E2484">
        <v>0</v>
      </c>
      <c r="F2484">
        <v>0</v>
      </c>
      <c r="G2484">
        <v>130</v>
      </c>
      <c r="H2484">
        <v>184.8</v>
      </c>
      <c r="I2484">
        <v>48.2</v>
      </c>
      <c r="J2484" s="19">
        <f t="shared" si="77"/>
        <v>43.399923455907143</v>
      </c>
      <c r="K2484" s="19">
        <f t="shared" si="78"/>
        <v>43</v>
      </c>
      <c r="L2484" s="14" t="str">
        <f>IFERROR(VLOOKUP($K$4:$K$772,TABLAREF!$A$1:$C$4,3,1),"SIN DATO")</f>
        <v>SIN DATO</v>
      </c>
    </row>
    <row r="2485" spans="1:12" x14ac:dyDescent="0.25">
      <c r="A2485" t="s">
        <v>762</v>
      </c>
      <c r="B2485">
        <v>74</v>
      </c>
      <c r="C2485">
        <v>2</v>
      </c>
      <c r="D2485">
        <v>0</v>
      </c>
      <c r="E2485">
        <v>0</v>
      </c>
      <c r="F2485">
        <v>0</v>
      </c>
      <c r="H2485">
        <v>235.1</v>
      </c>
      <c r="I2485">
        <v>113.8</v>
      </c>
      <c r="J2485" s="19" t="e">
        <f t="shared" si="77"/>
        <v>#NUM!</v>
      </c>
      <c r="K2485" s="19" t="e">
        <f t="shared" si="78"/>
        <v>#NUM!</v>
      </c>
      <c r="L2485" s="14" t="str">
        <f>IFERROR(VLOOKUP($K$4:$K$772,TABLAREF!$A$1:$C$4,3,1),"SIN DATO")</f>
        <v>SIN DATO</v>
      </c>
    </row>
    <row r="2486" spans="1:12" x14ac:dyDescent="0.25">
      <c r="A2486" t="s">
        <v>3975</v>
      </c>
      <c r="B2486">
        <v>69</v>
      </c>
      <c r="C2486">
        <v>2</v>
      </c>
      <c r="D2486">
        <v>0</v>
      </c>
      <c r="E2486">
        <v>0</v>
      </c>
      <c r="F2486">
        <v>0</v>
      </c>
      <c r="G2486">
        <v>120</v>
      </c>
      <c r="H2486">
        <v>157.9</v>
      </c>
      <c r="I2486">
        <v>58.8</v>
      </c>
      <c r="J2486" s="19">
        <f t="shared" si="77"/>
        <v>16.877997398666189</v>
      </c>
      <c r="K2486" s="19">
        <f t="shared" si="78"/>
        <v>17</v>
      </c>
      <c r="L2486" s="14" t="str">
        <f>IFERROR(VLOOKUP($K$4:$K$772,TABLAREF!$A$1:$C$4,3,1),"SIN DATO")</f>
        <v>SIN DATO</v>
      </c>
    </row>
    <row r="2487" spans="1:12" x14ac:dyDescent="0.25">
      <c r="A2487" t="s">
        <v>3976</v>
      </c>
      <c r="B2487">
        <v>53</v>
      </c>
      <c r="C2487">
        <v>2</v>
      </c>
      <c r="D2487">
        <v>0</v>
      </c>
      <c r="E2487">
        <v>0</v>
      </c>
      <c r="F2487">
        <v>0</v>
      </c>
      <c r="H2487">
        <v>214.1</v>
      </c>
      <c r="I2487">
        <v>37.4</v>
      </c>
      <c r="J2487" s="19" t="e">
        <f t="shared" si="77"/>
        <v>#NUM!</v>
      </c>
      <c r="K2487" s="19" t="e">
        <f t="shared" si="78"/>
        <v>#NUM!</v>
      </c>
      <c r="L2487" s="14" t="str">
        <f>IFERROR(VLOOKUP($K$4:$K$772,TABLAREF!$A$1:$C$4,3,1),"SIN DATO")</f>
        <v>SIN DATO</v>
      </c>
    </row>
    <row r="2488" spans="1:12" x14ac:dyDescent="0.25">
      <c r="A2488" t="s">
        <v>3977</v>
      </c>
      <c r="B2488">
        <v>67</v>
      </c>
      <c r="C2488">
        <v>1</v>
      </c>
      <c r="D2488">
        <v>0</v>
      </c>
      <c r="E2488">
        <v>0</v>
      </c>
      <c r="F2488">
        <v>0</v>
      </c>
      <c r="H2488">
        <v>218.3</v>
      </c>
      <c r="I2488">
        <v>58.4</v>
      </c>
      <c r="J2488" s="19" t="e">
        <f t="shared" si="77"/>
        <v>#NUM!</v>
      </c>
      <c r="K2488" s="19" t="e">
        <f t="shared" si="78"/>
        <v>#NUM!</v>
      </c>
      <c r="L2488" s="14" t="str">
        <f>IFERROR(VLOOKUP($K$4:$K$772,TABLAREF!$A$1:$C$4,3,1),"SIN DATO")</f>
        <v>SIN DATO</v>
      </c>
    </row>
    <row r="2489" spans="1:12" x14ac:dyDescent="0.25">
      <c r="A2489" t="s">
        <v>3978</v>
      </c>
      <c r="B2489">
        <v>63</v>
      </c>
      <c r="C2489">
        <v>2</v>
      </c>
      <c r="D2489">
        <v>0</v>
      </c>
      <c r="E2489">
        <v>0</v>
      </c>
      <c r="F2489">
        <v>0</v>
      </c>
      <c r="H2489">
        <v>152.4</v>
      </c>
      <c r="I2489">
        <v>61.6</v>
      </c>
      <c r="J2489" s="19" t="e">
        <f t="shared" si="77"/>
        <v>#NUM!</v>
      </c>
      <c r="K2489" s="19" t="e">
        <f t="shared" si="78"/>
        <v>#NUM!</v>
      </c>
      <c r="L2489" s="14" t="str">
        <f>IFERROR(VLOOKUP($K$4:$K$772,TABLAREF!$A$1:$C$4,3,1),"SIN DATO")</f>
        <v>SIN DATO</v>
      </c>
    </row>
    <row r="2490" spans="1:12" x14ac:dyDescent="0.25">
      <c r="A2490" t="s">
        <v>3979</v>
      </c>
      <c r="B2490">
        <v>58</v>
      </c>
      <c r="C2490">
        <v>2</v>
      </c>
      <c r="D2490">
        <v>0</v>
      </c>
      <c r="E2490">
        <v>0</v>
      </c>
      <c r="F2490">
        <v>0</v>
      </c>
      <c r="G2490">
        <v>124</v>
      </c>
      <c r="H2490">
        <v>213.6</v>
      </c>
      <c r="I2490">
        <v>53</v>
      </c>
      <c r="J2490" s="19">
        <f t="shared" si="77"/>
        <v>14.694607062608188</v>
      </c>
      <c r="K2490" s="19">
        <f t="shared" si="78"/>
        <v>15</v>
      </c>
      <c r="L2490" s="14" t="str">
        <f>IFERROR(VLOOKUP($K$4:$K$772,TABLAREF!$A$1:$C$4,3,1),"SIN DATO")</f>
        <v>SIN DATO</v>
      </c>
    </row>
    <row r="2491" spans="1:12" x14ac:dyDescent="0.25">
      <c r="A2491" t="s">
        <v>3980</v>
      </c>
      <c r="B2491">
        <v>79</v>
      </c>
      <c r="C2491">
        <v>2</v>
      </c>
      <c r="D2491">
        <v>0</v>
      </c>
      <c r="E2491">
        <v>0</v>
      </c>
      <c r="F2491">
        <v>0</v>
      </c>
      <c r="H2491">
        <v>205</v>
      </c>
      <c r="I2491">
        <v>46.4</v>
      </c>
      <c r="J2491" s="19" t="e">
        <f t="shared" si="77"/>
        <v>#NUM!</v>
      </c>
      <c r="K2491" s="19" t="e">
        <f t="shared" si="78"/>
        <v>#NUM!</v>
      </c>
      <c r="L2491" s="14" t="str">
        <f>IFERROR(VLOOKUP($K$4:$K$772,TABLAREF!$A$1:$C$4,3,1),"SIN DATO")</f>
        <v>SIN DATO</v>
      </c>
    </row>
    <row r="2492" spans="1:12" x14ac:dyDescent="0.25">
      <c r="A2492" t="s">
        <v>432</v>
      </c>
      <c r="B2492">
        <v>77</v>
      </c>
      <c r="C2492">
        <v>2</v>
      </c>
      <c r="D2492">
        <v>0</v>
      </c>
      <c r="E2492">
        <v>0</v>
      </c>
      <c r="F2492">
        <v>0</v>
      </c>
      <c r="H2492">
        <v>191.4</v>
      </c>
      <c r="I2492">
        <v>56.8</v>
      </c>
      <c r="J2492" s="19" t="e">
        <f t="shared" si="77"/>
        <v>#NUM!</v>
      </c>
      <c r="K2492" s="19" t="e">
        <f t="shared" si="78"/>
        <v>#NUM!</v>
      </c>
      <c r="L2492" s="14" t="str">
        <f>IFERROR(VLOOKUP($K$4:$K$772,TABLAREF!$A$1:$C$4,3,1),"SIN DATO")</f>
        <v>SIN DATO</v>
      </c>
    </row>
    <row r="2493" spans="1:12" x14ac:dyDescent="0.25">
      <c r="A2493" t="s">
        <v>3981</v>
      </c>
      <c r="B2493">
        <v>72</v>
      </c>
      <c r="C2493">
        <v>2</v>
      </c>
      <c r="D2493">
        <v>0</v>
      </c>
      <c r="E2493">
        <v>1</v>
      </c>
      <c r="F2493">
        <v>0</v>
      </c>
      <c r="G2493">
        <v>145</v>
      </c>
      <c r="H2493">
        <v>191.1</v>
      </c>
      <c r="I2493">
        <v>26.2</v>
      </c>
      <c r="J2493" s="19">
        <f t="shared" si="77"/>
        <v>47.970857223666719</v>
      </c>
      <c r="K2493" s="19">
        <f t="shared" si="78"/>
        <v>48</v>
      </c>
      <c r="L2493" s="14" t="str">
        <f>IFERROR(VLOOKUP($K$4:$K$772,TABLAREF!$A$1:$C$4,3,1),"SIN DATO")</f>
        <v>SIN DATO</v>
      </c>
    </row>
    <row r="2494" spans="1:12" x14ac:dyDescent="0.25">
      <c r="A2494" t="s">
        <v>3982</v>
      </c>
      <c r="B2494">
        <v>68</v>
      </c>
      <c r="C2494">
        <v>1</v>
      </c>
      <c r="D2494">
        <v>0</v>
      </c>
      <c r="E2494">
        <v>0</v>
      </c>
      <c r="F2494">
        <v>0</v>
      </c>
      <c r="I2494">
        <v>0</v>
      </c>
      <c r="J2494" s="19" t="e">
        <f t="shared" si="77"/>
        <v>#NUM!</v>
      </c>
      <c r="K2494" s="19" t="e">
        <f t="shared" si="78"/>
        <v>#NUM!</v>
      </c>
      <c r="L2494" s="14" t="str">
        <f>IFERROR(VLOOKUP($K$4:$K$772,TABLAREF!$A$1:$C$4,3,1),"SIN DATO")</f>
        <v>SIN DATO</v>
      </c>
    </row>
    <row r="2495" spans="1:12" x14ac:dyDescent="0.25">
      <c r="A2495" t="s">
        <v>3983</v>
      </c>
      <c r="B2495">
        <v>58</v>
      </c>
      <c r="C2495">
        <v>1</v>
      </c>
      <c r="D2495">
        <v>0</v>
      </c>
      <c r="E2495">
        <v>1</v>
      </c>
      <c r="F2495">
        <v>0</v>
      </c>
      <c r="H2495">
        <v>207.8</v>
      </c>
      <c r="I2495">
        <v>33.4</v>
      </c>
      <c r="J2495" s="19" t="e">
        <f t="shared" si="77"/>
        <v>#NUM!</v>
      </c>
      <c r="K2495" s="19" t="e">
        <f t="shared" si="78"/>
        <v>#NUM!</v>
      </c>
      <c r="L2495" s="14" t="str">
        <f>IFERROR(VLOOKUP($K$4:$K$772,TABLAREF!$A$1:$C$4,3,1),"SIN DATO")</f>
        <v>SIN DATO</v>
      </c>
    </row>
    <row r="2496" spans="1:12" x14ac:dyDescent="0.25">
      <c r="A2496" t="s">
        <v>282</v>
      </c>
      <c r="B2496">
        <v>73</v>
      </c>
      <c r="C2496">
        <v>1</v>
      </c>
      <c r="D2496">
        <v>0</v>
      </c>
      <c r="E2496">
        <v>0</v>
      </c>
      <c r="F2496">
        <v>0</v>
      </c>
      <c r="G2496">
        <v>160</v>
      </c>
      <c r="H2496">
        <v>115.5</v>
      </c>
      <c r="I2496">
        <v>35.1</v>
      </c>
      <c r="J2496" s="19">
        <f t="shared" si="77"/>
        <v>18.787778621094009</v>
      </c>
      <c r="K2496" s="19">
        <f t="shared" si="78"/>
        <v>19</v>
      </c>
      <c r="L2496" s="14" t="str">
        <f>IFERROR(VLOOKUP($K$4:$K$772,TABLAREF!$A$1:$C$4,3,1),"SIN DATO")</f>
        <v>SIN DATO</v>
      </c>
    </row>
    <row r="2497" spans="1:12" x14ac:dyDescent="0.25">
      <c r="A2497" t="s">
        <v>365</v>
      </c>
      <c r="B2497">
        <v>75</v>
      </c>
      <c r="C2497">
        <v>2</v>
      </c>
      <c r="D2497">
        <v>0</v>
      </c>
      <c r="E2497">
        <v>0</v>
      </c>
      <c r="F2497">
        <v>0</v>
      </c>
      <c r="G2497">
        <v>100</v>
      </c>
      <c r="H2497">
        <v>143.4</v>
      </c>
      <c r="I2497">
        <v>49.8</v>
      </c>
      <c r="J2497" s="19">
        <f t="shared" si="77"/>
        <v>20.054549178572845</v>
      </c>
      <c r="K2497" s="19">
        <f t="shared" si="78"/>
        <v>20</v>
      </c>
      <c r="L2497" s="14" t="str">
        <f>IFERROR(VLOOKUP($K$4:$K$772,TABLAREF!$A$1:$C$4,3,1),"SIN DATO")</f>
        <v>SIN DATO</v>
      </c>
    </row>
    <row r="2498" spans="1:12" x14ac:dyDescent="0.25">
      <c r="A2498" t="s">
        <v>3984</v>
      </c>
      <c r="B2498">
        <v>76</v>
      </c>
      <c r="C2498">
        <v>2</v>
      </c>
      <c r="D2498">
        <v>0</v>
      </c>
      <c r="E2498">
        <v>1</v>
      </c>
      <c r="F2498">
        <v>0</v>
      </c>
      <c r="G2498">
        <v>120</v>
      </c>
      <c r="H2498">
        <v>145.30000000000001</v>
      </c>
      <c r="I2498">
        <v>55.3</v>
      </c>
      <c r="J2498" s="19">
        <f t="shared" si="77"/>
        <v>23.362849291528708</v>
      </c>
      <c r="K2498" s="19">
        <f t="shared" si="78"/>
        <v>23</v>
      </c>
      <c r="L2498" s="14" t="str">
        <f>IFERROR(VLOOKUP($K$4:$K$772,TABLAREF!$A$1:$C$4,3,1),"SIN DATO")</f>
        <v>SIN DATO</v>
      </c>
    </row>
    <row r="2499" spans="1:12" x14ac:dyDescent="0.25">
      <c r="A2499" t="s">
        <v>3985</v>
      </c>
      <c r="B2499">
        <v>73</v>
      </c>
      <c r="C2499">
        <v>2</v>
      </c>
      <c r="D2499">
        <v>0</v>
      </c>
      <c r="E2499">
        <v>1</v>
      </c>
      <c r="F2499">
        <v>0</v>
      </c>
      <c r="G2499">
        <v>145</v>
      </c>
      <c r="H2499">
        <v>271.60000000000002</v>
      </c>
      <c r="I2499">
        <v>37.6</v>
      </c>
      <c r="J2499" s="19">
        <f t="shared" si="77"/>
        <v>49.070801114768258</v>
      </c>
      <c r="K2499" s="19">
        <f t="shared" si="78"/>
        <v>49</v>
      </c>
      <c r="L2499" s="14" t="str">
        <f>IFERROR(VLOOKUP($K$4:$K$772,TABLAREF!$A$1:$C$4,3,1),"SIN DATO")</f>
        <v>SIN DATO</v>
      </c>
    </row>
    <row r="2500" spans="1:12" x14ac:dyDescent="0.25">
      <c r="A2500" t="s">
        <v>3986</v>
      </c>
      <c r="B2500">
        <v>79</v>
      </c>
      <c r="C2500">
        <v>2</v>
      </c>
      <c r="D2500">
        <v>0</v>
      </c>
      <c r="E2500">
        <v>0</v>
      </c>
      <c r="F2500">
        <v>0</v>
      </c>
      <c r="G2500">
        <v>125</v>
      </c>
      <c r="H2500">
        <v>145.4</v>
      </c>
      <c r="I2500">
        <v>47.1</v>
      </c>
      <c r="J2500" s="19">
        <f t="shared" si="77"/>
        <v>32.756771820466845</v>
      </c>
      <c r="K2500" s="19">
        <f t="shared" si="78"/>
        <v>33</v>
      </c>
      <c r="L2500" s="14" t="str">
        <f>IFERROR(VLOOKUP($K$4:$K$772,TABLAREF!$A$1:$C$4,3,1),"SIN DATO")</f>
        <v>SIN DATO</v>
      </c>
    </row>
    <row r="2501" spans="1:12" x14ac:dyDescent="0.25">
      <c r="A2501" t="s">
        <v>3987</v>
      </c>
      <c r="B2501">
        <v>65</v>
      </c>
      <c r="C2501">
        <v>2</v>
      </c>
      <c r="D2501">
        <v>0</v>
      </c>
      <c r="E2501">
        <v>0</v>
      </c>
      <c r="F2501">
        <v>0</v>
      </c>
      <c r="G2501">
        <v>130</v>
      </c>
      <c r="H2501">
        <v>238.2</v>
      </c>
      <c r="I2501">
        <v>45.7</v>
      </c>
      <c r="J2501" s="19">
        <f t="shared" ref="J2501:J2564" si="79">100*(1-EXP(-EXP((LN(10)-(15.5305+(28.4441*(1-C2501))+(-1.4792*LN(B2501))+(0*LN(B2501)*LN(B2501))+(-14.4588*LN(B2501)*(1-C2501))+(1.8515*LN(B2501)*LN(B2501)*(1-C2501))+(-0.9119*LN(G2501))+(-0.2767*D2501)+(-0.7181*LN((H2501* 0.02586)/ (I2501* 0.02586)))+(-0.1759*E2501)+(-0.1999*E2501*(1-C2501))+(-0.5865*F2501)+(0*F2501*C2501)))/(EXP(0.9145)*EXP(-0.2784*(15.5305+(28.4441*(1-C2501))+(-1.4792*LN(B2501))+(0*LN(B2501)*LN(B2501))+(-14.4588*LN(B2501)*(1-C2501))+(1.8515*LN(B2501)*LN(B2501)*(1-C2501))+(-0.9119*LN(G2501))+(-0.2767*D2501)+(-0.7181*LN((H2501* 0.02586)/ (I2501* 0.02586)))+(-0.1759*E2501)+(-0.1999*E2501*(1-C2501))+(-0.5865*F2501)+(0*F2501*C2501)))))))</f>
        <v>28.142167323675594</v>
      </c>
      <c r="K2501" s="19">
        <f t="shared" ref="K2501:K2564" si="80">ROUND(J2501,0)</f>
        <v>28</v>
      </c>
      <c r="L2501" s="14" t="str">
        <f>IFERROR(VLOOKUP($K$4:$K$772,TABLAREF!$A$1:$C$4,3,1),"SIN DATO")</f>
        <v>SIN DATO</v>
      </c>
    </row>
    <row r="2502" spans="1:12" x14ac:dyDescent="0.25">
      <c r="A2502" t="s">
        <v>3988</v>
      </c>
      <c r="B2502">
        <v>72</v>
      </c>
      <c r="C2502">
        <v>2</v>
      </c>
      <c r="D2502">
        <v>0</v>
      </c>
      <c r="E2502">
        <v>1</v>
      </c>
      <c r="F2502">
        <v>0</v>
      </c>
      <c r="G2502">
        <v>135</v>
      </c>
      <c r="H2502">
        <v>129.69999999999999</v>
      </c>
      <c r="I2502">
        <v>55.6</v>
      </c>
      <c r="J2502" s="19">
        <f t="shared" si="79"/>
        <v>19.478752467210946</v>
      </c>
      <c r="K2502" s="19">
        <f t="shared" si="80"/>
        <v>19</v>
      </c>
      <c r="L2502" s="14" t="str">
        <f>IFERROR(VLOOKUP($K$4:$K$772,TABLAREF!$A$1:$C$4,3,1),"SIN DATO")</f>
        <v>SIN DATO</v>
      </c>
    </row>
    <row r="2503" spans="1:12" x14ac:dyDescent="0.25">
      <c r="A2503" t="s">
        <v>3989</v>
      </c>
      <c r="B2503">
        <v>78</v>
      </c>
      <c r="C2503">
        <v>2</v>
      </c>
      <c r="D2503">
        <v>0</v>
      </c>
      <c r="E2503">
        <v>1</v>
      </c>
      <c r="F2503">
        <v>0</v>
      </c>
      <c r="H2503">
        <v>105</v>
      </c>
      <c r="I2503">
        <v>42.7</v>
      </c>
      <c r="J2503" s="19" t="e">
        <f t="shared" si="79"/>
        <v>#NUM!</v>
      </c>
      <c r="K2503" s="19" t="e">
        <f t="shared" si="80"/>
        <v>#NUM!</v>
      </c>
      <c r="L2503" s="14" t="str">
        <f>IFERROR(VLOOKUP($K$4:$K$772,TABLAREF!$A$1:$C$4,3,1),"SIN DATO")</f>
        <v>SIN DATO</v>
      </c>
    </row>
    <row r="2504" spans="1:12" x14ac:dyDescent="0.25">
      <c r="A2504" t="s">
        <v>3990</v>
      </c>
      <c r="B2504">
        <v>54</v>
      </c>
      <c r="C2504">
        <v>1</v>
      </c>
      <c r="D2504">
        <v>0</v>
      </c>
      <c r="E2504">
        <v>0</v>
      </c>
      <c r="F2504">
        <v>0</v>
      </c>
      <c r="H2504">
        <v>243.2</v>
      </c>
      <c r="I2504">
        <v>34.5</v>
      </c>
      <c r="J2504" s="19" t="e">
        <f t="shared" si="79"/>
        <v>#NUM!</v>
      </c>
      <c r="K2504" s="19" t="e">
        <f t="shared" si="80"/>
        <v>#NUM!</v>
      </c>
      <c r="L2504" s="14" t="str">
        <f>IFERROR(VLOOKUP($K$4:$K$772,TABLAREF!$A$1:$C$4,3,1),"SIN DATO")</f>
        <v>SIN DATO</v>
      </c>
    </row>
    <row r="2505" spans="1:12" x14ac:dyDescent="0.25">
      <c r="A2505" t="s">
        <v>3991</v>
      </c>
      <c r="B2505">
        <v>58</v>
      </c>
      <c r="C2505">
        <v>2</v>
      </c>
      <c r="D2505">
        <v>0</v>
      </c>
      <c r="E2505">
        <v>1</v>
      </c>
      <c r="F2505">
        <v>0</v>
      </c>
      <c r="H2505">
        <v>176</v>
      </c>
      <c r="I2505">
        <v>33.200000000000003</v>
      </c>
      <c r="J2505" s="19" t="e">
        <f t="shared" si="79"/>
        <v>#NUM!</v>
      </c>
      <c r="K2505" s="19" t="e">
        <f t="shared" si="80"/>
        <v>#NUM!</v>
      </c>
      <c r="L2505" s="14" t="str">
        <f>IFERROR(VLOOKUP($K$4:$K$772,TABLAREF!$A$1:$C$4,3,1),"SIN DATO")</f>
        <v>SIN DATO</v>
      </c>
    </row>
    <row r="2506" spans="1:12" x14ac:dyDescent="0.25">
      <c r="A2506" t="s">
        <v>3992</v>
      </c>
      <c r="B2506">
        <v>63</v>
      </c>
      <c r="C2506">
        <v>1</v>
      </c>
      <c r="D2506">
        <v>0</v>
      </c>
      <c r="E2506">
        <v>0</v>
      </c>
      <c r="F2506">
        <v>0</v>
      </c>
      <c r="H2506">
        <v>228.6</v>
      </c>
      <c r="I2506">
        <v>33.4</v>
      </c>
      <c r="J2506" s="19" t="e">
        <f t="shared" si="79"/>
        <v>#NUM!</v>
      </c>
      <c r="K2506" s="19" t="e">
        <f t="shared" si="80"/>
        <v>#NUM!</v>
      </c>
      <c r="L2506" s="14" t="str">
        <f>IFERROR(VLOOKUP($K$4:$K$772,TABLAREF!$A$1:$C$4,3,1),"SIN DATO")</f>
        <v>SIN DATO</v>
      </c>
    </row>
    <row r="2507" spans="1:12" x14ac:dyDescent="0.25">
      <c r="A2507" t="s">
        <v>3993</v>
      </c>
      <c r="B2507">
        <v>87</v>
      </c>
      <c r="C2507">
        <v>2</v>
      </c>
      <c r="D2507">
        <v>0</v>
      </c>
      <c r="E2507">
        <v>1</v>
      </c>
      <c r="F2507">
        <v>0</v>
      </c>
      <c r="G2507">
        <v>120</v>
      </c>
      <c r="H2507">
        <v>107.5</v>
      </c>
      <c r="I2507">
        <v>39.299999999999997</v>
      </c>
      <c r="J2507" s="19">
        <f t="shared" si="79"/>
        <v>38.76513640244562</v>
      </c>
      <c r="K2507" s="19">
        <f t="shared" si="80"/>
        <v>39</v>
      </c>
      <c r="L2507" s="14" t="str">
        <f>IFERROR(VLOOKUP($K$4:$K$772,TABLAREF!$A$1:$C$4,3,1),"SIN DATO")</f>
        <v>SIN DATO</v>
      </c>
    </row>
    <row r="2508" spans="1:12" x14ac:dyDescent="0.25">
      <c r="A2508" t="s">
        <v>3994</v>
      </c>
      <c r="B2508">
        <v>81</v>
      </c>
      <c r="C2508">
        <v>2</v>
      </c>
      <c r="D2508">
        <v>0</v>
      </c>
      <c r="E2508">
        <v>0</v>
      </c>
      <c r="F2508">
        <v>0</v>
      </c>
      <c r="H2508">
        <v>165.8</v>
      </c>
      <c r="I2508">
        <v>51.9</v>
      </c>
      <c r="J2508" s="19" t="e">
        <f t="shared" si="79"/>
        <v>#NUM!</v>
      </c>
      <c r="K2508" s="19" t="e">
        <f t="shared" si="80"/>
        <v>#NUM!</v>
      </c>
      <c r="L2508" s="14" t="str">
        <f>IFERROR(VLOOKUP($K$4:$K$772,TABLAREF!$A$1:$C$4,3,1),"SIN DATO")</f>
        <v>SIN DATO</v>
      </c>
    </row>
    <row r="2509" spans="1:12" x14ac:dyDescent="0.25">
      <c r="A2509" t="s">
        <v>3995</v>
      </c>
      <c r="B2509">
        <v>69</v>
      </c>
      <c r="C2509">
        <v>1</v>
      </c>
      <c r="D2509">
        <v>0</v>
      </c>
      <c r="E2509">
        <v>0</v>
      </c>
      <c r="F2509">
        <v>0</v>
      </c>
      <c r="G2509">
        <v>110</v>
      </c>
      <c r="H2509">
        <v>217.8</v>
      </c>
      <c r="I2509">
        <v>69.900000000000006</v>
      </c>
      <c r="J2509" s="19">
        <f t="shared" si="79"/>
        <v>8.844945735683984</v>
      </c>
      <c r="K2509" s="19">
        <f t="shared" si="80"/>
        <v>9</v>
      </c>
      <c r="L2509" s="14" t="str">
        <f>IFERROR(VLOOKUP($K$4:$K$772,TABLAREF!$A$1:$C$4,3,1),"SIN DATO")</f>
        <v>SIN DATO</v>
      </c>
    </row>
    <row r="2510" spans="1:12" x14ac:dyDescent="0.25">
      <c r="A2510" t="s">
        <v>3996</v>
      </c>
      <c r="B2510">
        <v>64</v>
      </c>
      <c r="C2510">
        <v>2</v>
      </c>
      <c r="D2510">
        <v>0</v>
      </c>
      <c r="E2510">
        <v>0</v>
      </c>
      <c r="F2510">
        <v>0</v>
      </c>
      <c r="H2510">
        <v>159.4</v>
      </c>
      <c r="I2510">
        <v>52.5</v>
      </c>
      <c r="J2510" s="19" t="e">
        <f t="shared" si="79"/>
        <v>#NUM!</v>
      </c>
      <c r="K2510" s="19" t="e">
        <f t="shared" si="80"/>
        <v>#NUM!</v>
      </c>
      <c r="L2510" s="14" t="str">
        <f>IFERROR(VLOOKUP($K$4:$K$772,TABLAREF!$A$1:$C$4,3,1),"SIN DATO")</f>
        <v>SIN DATO</v>
      </c>
    </row>
    <row r="2511" spans="1:12" x14ac:dyDescent="0.25">
      <c r="A2511" t="s">
        <v>498</v>
      </c>
      <c r="B2511">
        <v>71</v>
      </c>
      <c r="C2511">
        <v>2</v>
      </c>
      <c r="D2511">
        <v>0</v>
      </c>
      <c r="E2511">
        <v>0</v>
      </c>
      <c r="F2511">
        <v>0</v>
      </c>
      <c r="G2511">
        <v>130</v>
      </c>
      <c r="H2511">
        <v>202.8</v>
      </c>
      <c r="I2511">
        <v>62.1</v>
      </c>
      <c r="J2511" s="19">
        <f t="shared" si="79"/>
        <v>24.963766194574511</v>
      </c>
      <c r="K2511" s="19">
        <f t="shared" si="80"/>
        <v>25</v>
      </c>
      <c r="L2511" s="14" t="str">
        <f>IFERROR(VLOOKUP($K$4:$K$772,TABLAREF!$A$1:$C$4,3,1),"SIN DATO")</f>
        <v>SIN DATO</v>
      </c>
    </row>
    <row r="2512" spans="1:12" x14ac:dyDescent="0.25">
      <c r="A2512" t="s">
        <v>3997</v>
      </c>
      <c r="B2512">
        <v>47</v>
      </c>
      <c r="C2512">
        <v>2</v>
      </c>
      <c r="D2512">
        <v>0</v>
      </c>
      <c r="E2512">
        <v>1</v>
      </c>
      <c r="F2512">
        <v>0</v>
      </c>
      <c r="G2512">
        <v>115</v>
      </c>
      <c r="H2512">
        <v>155.1</v>
      </c>
      <c r="I2512">
        <v>52.4</v>
      </c>
      <c r="J2512" s="19">
        <f t="shared" si="79"/>
        <v>4.1779899444029596</v>
      </c>
      <c r="K2512" s="19">
        <f t="shared" si="80"/>
        <v>4</v>
      </c>
      <c r="L2512" s="14" t="str">
        <f>IFERROR(VLOOKUP($K$4:$K$772,TABLAREF!$A$1:$C$4,3,1),"SIN DATO")</f>
        <v>SIN DATO</v>
      </c>
    </row>
    <row r="2513" spans="1:12" x14ac:dyDescent="0.25">
      <c r="A2513" t="s">
        <v>3998</v>
      </c>
      <c r="B2513">
        <v>80</v>
      </c>
      <c r="C2513">
        <v>2</v>
      </c>
      <c r="D2513">
        <v>0</v>
      </c>
      <c r="E2513">
        <v>0</v>
      </c>
      <c r="F2513">
        <v>0</v>
      </c>
      <c r="G2513">
        <v>120</v>
      </c>
      <c r="H2513">
        <v>235.4</v>
      </c>
      <c r="I2513">
        <v>51.7</v>
      </c>
      <c r="J2513" s="19">
        <f t="shared" si="79"/>
        <v>42.344100827705525</v>
      </c>
      <c r="K2513" s="19">
        <f t="shared" si="80"/>
        <v>42</v>
      </c>
      <c r="L2513" s="14" t="str">
        <f>IFERROR(VLOOKUP($K$4:$K$772,TABLAREF!$A$1:$C$4,3,1),"SIN DATO")</f>
        <v>SIN DATO</v>
      </c>
    </row>
    <row r="2514" spans="1:12" x14ac:dyDescent="0.25">
      <c r="A2514" t="s">
        <v>3999</v>
      </c>
      <c r="B2514">
        <v>78</v>
      </c>
      <c r="C2514">
        <v>1</v>
      </c>
      <c r="D2514">
        <v>0</v>
      </c>
      <c r="E2514">
        <v>1</v>
      </c>
      <c r="F2514">
        <v>0</v>
      </c>
      <c r="G2514">
        <v>125</v>
      </c>
      <c r="H2514">
        <v>101.2</v>
      </c>
      <c r="I2514">
        <v>22.4</v>
      </c>
      <c r="J2514" s="19">
        <f t="shared" si="79"/>
        <v>26.770727502164071</v>
      </c>
      <c r="K2514" s="19">
        <f t="shared" si="80"/>
        <v>27</v>
      </c>
      <c r="L2514" s="14" t="str">
        <f>IFERROR(VLOOKUP($K$4:$K$772,TABLAREF!$A$1:$C$4,3,1),"SIN DATO")</f>
        <v>SIN DATO</v>
      </c>
    </row>
    <row r="2515" spans="1:12" x14ac:dyDescent="0.25">
      <c r="A2515" t="s">
        <v>4000</v>
      </c>
      <c r="B2515">
        <v>64</v>
      </c>
      <c r="C2515">
        <v>2</v>
      </c>
      <c r="D2515">
        <v>0</v>
      </c>
      <c r="E2515">
        <v>1</v>
      </c>
      <c r="F2515">
        <v>0</v>
      </c>
      <c r="G2515">
        <v>120</v>
      </c>
      <c r="H2515">
        <v>206.5</v>
      </c>
      <c r="I2515">
        <v>47</v>
      </c>
      <c r="J2515" s="19">
        <f t="shared" si="79"/>
        <v>20.470379886544301</v>
      </c>
      <c r="K2515" s="19">
        <f t="shared" si="80"/>
        <v>20</v>
      </c>
      <c r="L2515" s="14" t="str">
        <f>IFERROR(VLOOKUP($K$4:$K$772,TABLAREF!$A$1:$C$4,3,1),"SIN DATO")</f>
        <v>SIN DATO</v>
      </c>
    </row>
    <row r="2516" spans="1:12" x14ac:dyDescent="0.25">
      <c r="A2516" t="s">
        <v>4001</v>
      </c>
      <c r="B2516">
        <v>56</v>
      </c>
      <c r="C2516">
        <v>2</v>
      </c>
      <c r="D2516">
        <v>0</v>
      </c>
      <c r="E2516">
        <v>0</v>
      </c>
      <c r="F2516">
        <v>0</v>
      </c>
      <c r="H2516">
        <v>237</v>
      </c>
      <c r="I2516">
        <v>56.9</v>
      </c>
      <c r="J2516" s="19" t="e">
        <f t="shared" si="79"/>
        <v>#NUM!</v>
      </c>
      <c r="K2516" s="19" t="e">
        <f t="shared" si="80"/>
        <v>#NUM!</v>
      </c>
      <c r="L2516" s="14" t="str">
        <f>IFERROR(VLOOKUP($K$4:$K$772,TABLAREF!$A$1:$C$4,3,1),"SIN DATO")</f>
        <v>SIN DATO</v>
      </c>
    </row>
    <row r="2517" spans="1:12" x14ac:dyDescent="0.25">
      <c r="A2517" t="s">
        <v>4002</v>
      </c>
      <c r="B2517">
        <v>71</v>
      </c>
      <c r="C2517">
        <v>2</v>
      </c>
      <c r="D2517">
        <v>0</v>
      </c>
      <c r="E2517">
        <v>0</v>
      </c>
      <c r="F2517">
        <v>0</v>
      </c>
      <c r="G2517">
        <v>110</v>
      </c>
      <c r="H2517">
        <v>229.7</v>
      </c>
      <c r="I2517">
        <v>38.299999999999997</v>
      </c>
      <c r="J2517" s="19">
        <f t="shared" si="79"/>
        <v>34.082304034956124</v>
      </c>
      <c r="K2517" s="19">
        <f t="shared" si="80"/>
        <v>34</v>
      </c>
      <c r="L2517" s="14" t="str">
        <f>IFERROR(VLOOKUP($K$4:$K$772,TABLAREF!$A$1:$C$4,3,1),"SIN DATO")</f>
        <v>SIN DATO</v>
      </c>
    </row>
    <row r="2518" spans="1:12" x14ac:dyDescent="0.25">
      <c r="A2518" t="s">
        <v>4003</v>
      </c>
      <c r="B2518">
        <v>62</v>
      </c>
      <c r="C2518">
        <v>2</v>
      </c>
      <c r="D2518">
        <v>0</v>
      </c>
      <c r="E2518">
        <v>1</v>
      </c>
      <c r="F2518">
        <v>0</v>
      </c>
      <c r="G2518">
        <v>120</v>
      </c>
      <c r="H2518">
        <v>123.5</v>
      </c>
      <c r="I2518">
        <v>36.299999999999997</v>
      </c>
      <c r="J2518" s="19">
        <f t="shared" si="79"/>
        <v>14.014013053122888</v>
      </c>
      <c r="K2518" s="19">
        <f t="shared" si="80"/>
        <v>14</v>
      </c>
      <c r="L2518" s="14" t="str">
        <f>IFERROR(VLOOKUP($K$4:$K$772,TABLAREF!$A$1:$C$4,3,1),"SIN DATO")</f>
        <v>SIN DATO</v>
      </c>
    </row>
    <row r="2519" spans="1:12" x14ac:dyDescent="0.25">
      <c r="A2519" t="s">
        <v>4004</v>
      </c>
      <c r="B2519">
        <v>42</v>
      </c>
      <c r="C2519">
        <v>1</v>
      </c>
      <c r="D2519">
        <v>0</v>
      </c>
      <c r="E2519">
        <v>0</v>
      </c>
      <c r="F2519">
        <v>0</v>
      </c>
      <c r="G2519">
        <v>120</v>
      </c>
      <c r="H2519">
        <v>186.1</v>
      </c>
      <c r="I2519">
        <v>33.9</v>
      </c>
      <c r="J2519" s="19">
        <f t="shared" si="79"/>
        <v>5.4082259539505966</v>
      </c>
      <c r="K2519" s="19">
        <f t="shared" si="80"/>
        <v>5</v>
      </c>
      <c r="L2519" s="14" t="str">
        <f>IFERROR(VLOOKUP($K$4:$K$772,TABLAREF!$A$1:$C$4,3,1),"SIN DATO")</f>
        <v>SIN DATO</v>
      </c>
    </row>
    <row r="2520" spans="1:12" x14ac:dyDescent="0.25">
      <c r="A2520" t="s">
        <v>4005</v>
      </c>
      <c r="B2520">
        <v>72</v>
      </c>
      <c r="C2520">
        <v>1</v>
      </c>
      <c r="D2520">
        <v>0</v>
      </c>
      <c r="E2520">
        <v>0</v>
      </c>
      <c r="F2520">
        <v>0</v>
      </c>
      <c r="G2520">
        <v>120</v>
      </c>
      <c r="H2520">
        <v>134.5</v>
      </c>
      <c r="I2520">
        <v>49.2</v>
      </c>
      <c r="J2520" s="19">
        <f t="shared" si="79"/>
        <v>9.6616716473774567</v>
      </c>
      <c r="K2520" s="19">
        <f t="shared" si="80"/>
        <v>10</v>
      </c>
      <c r="L2520" s="14" t="str">
        <f>IFERROR(VLOOKUP($K$4:$K$772,TABLAREF!$A$1:$C$4,3,1),"SIN DATO")</f>
        <v>SIN DATO</v>
      </c>
    </row>
    <row r="2521" spans="1:12" x14ac:dyDescent="0.25">
      <c r="A2521" t="s">
        <v>4006</v>
      </c>
      <c r="B2521">
        <v>70</v>
      </c>
      <c r="C2521">
        <v>2</v>
      </c>
      <c r="D2521">
        <v>0</v>
      </c>
      <c r="E2521">
        <v>0</v>
      </c>
      <c r="F2521">
        <v>0</v>
      </c>
      <c r="G2521">
        <v>120</v>
      </c>
      <c r="H2521">
        <v>253</v>
      </c>
      <c r="I2521">
        <v>54.8</v>
      </c>
      <c r="J2521" s="19">
        <f t="shared" si="79"/>
        <v>29.218265499640019</v>
      </c>
      <c r="K2521" s="19">
        <f t="shared" si="80"/>
        <v>29</v>
      </c>
      <c r="L2521" s="14" t="str">
        <f>IFERROR(VLOOKUP($K$4:$K$772,TABLAREF!$A$1:$C$4,3,1),"SIN DATO")</f>
        <v>SIN DATO</v>
      </c>
    </row>
    <row r="2522" spans="1:12" x14ac:dyDescent="0.25">
      <c r="A2522" t="s">
        <v>4007</v>
      </c>
      <c r="B2522">
        <v>48</v>
      </c>
      <c r="C2522">
        <v>2</v>
      </c>
      <c r="D2522">
        <v>0</v>
      </c>
      <c r="E2522">
        <v>0</v>
      </c>
      <c r="F2522">
        <v>0</v>
      </c>
      <c r="H2522">
        <v>141.19999999999999</v>
      </c>
      <c r="I2522">
        <v>45.8</v>
      </c>
      <c r="J2522" s="19" t="e">
        <f t="shared" si="79"/>
        <v>#NUM!</v>
      </c>
      <c r="K2522" s="19" t="e">
        <f t="shared" si="80"/>
        <v>#NUM!</v>
      </c>
      <c r="L2522" s="14" t="str">
        <f>IFERROR(VLOOKUP($K$4:$K$772,TABLAREF!$A$1:$C$4,3,1),"SIN DATO")</f>
        <v>SIN DATO</v>
      </c>
    </row>
    <row r="2523" spans="1:12" x14ac:dyDescent="0.25">
      <c r="A2523" t="s">
        <v>4008</v>
      </c>
      <c r="B2523">
        <v>63</v>
      </c>
      <c r="C2523">
        <v>2</v>
      </c>
      <c r="D2523">
        <v>0</v>
      </c>
      <c r="E2523">
        <v>0</v>
      </c>
      <c r="F2523">
        <v>0</v>
      </c>
      <c r="G2523">
        <v>120</v>
      </c>
      <c r="H2523">
        <v>201.6</v>
      </c>
      <c r="I2523">
        <v>51.1</v>
      </c>
      <c r="J2523" s="19">
        <f t="shared" si="79"/>
        <v>18.042431761678657</v>
      </c>
      <c r="K2523" s="19">
        <f t="shared" si="80"/>
        <v>18</v>
      </c>
      <c r="L2523" s="14" t="str">
        <f>IFERROR(VLOOKUP($K$4:$K$772,TABLAREF!$A$1:$C$4,3,1),"SIN DATO")</f>
        <v>SIN DATO</v>
      </c>
    </row>
    <row r="2524" spans="1:12" x14ac:dyDescent="0.25">
      <c r="A2524" t="s">
        <v>4009</v>
      </c>
      <c r="B2524">
        <v>68</v>
      </c>
      <c r="C2524">
        <v>2</v>
      </c>
      <c r="D2524">
        <v>0</v>
      </c>
      <c r="E2524">
        <v>1</v>
      </c>
      <c r="F2524">
        <v>0</v>
      </c>
      <c r="G2524">
        <v>120</v>
      </c>
      <c r="H2524">
        <v>161.6</v>
      </c>
      <c r="I2524">
        <v>52.5</v>
      </c>
      <c r="J2524" s="19">
        <f t="shared" si="79"/>
        <v>17.760027903006559</v>
      </c>
      <c r="K2524" s="19">
        <f t="shared" si="80"/>
        <v>18</v>
      </c>
      <c r="L2524" s="14" t="str">
        <f>IFERROR(VLOOKUP($K$4:$K$772,TABLAREF!$A$1:$C$4,3,1),"SIN DATO")</f>
        <v>SIN DATO</v>
      </c>
    </row>
    <row r="2525" spans="1:12" x14ac:dyDescent="0.25">
      <c r="A2525" t="s">
        <v>4010</v>
      </c>
      <c r="B2525">
        <v>73</v>
      </c>
      <c r="C2525">
        <v>2</v>
      </c>
      <c r="D2525">
        <v>0</v>
      </c>
      <c r="E2525">
        <v>1</v>
      </c>
      <c r="F2525">
        <v>0</v>
      </c>
      <c r="G2525">
        <v>120</v>
      </c>
      <c r="H2525">
        <v>120.8</v>
      </c>
      <c r="I2525">
        <v>44.1</v>
      </c>
      <c r="J2525" s="19">
        <f t="shared" si="79"/>
        <v>20.782641017231139</v>
      </c>
      <c r="K2525" s="19">
        <f t="shared" si="80"/>
        <v>21</v>
      </c>
      <c r="L2525" s="14" t="str">
        <f>IFERROR(VLOOKUP($K$4:$K$772,TABLAREF!$A$1:$C$4,3,1),"SIN DATO")</f>
        <v>SIN DATO</v>
      </c>
    </row>
    <row r="2526" spans="1:12" x14ac:dyDescent="0.25">
      <c r="A2526" t="s">
        <v>4011</v>
      </c>
      <c r="B2526">
        <v>65</v>
      </c>
      <c r="C2526">
        <v>1</v>
      </c>
      <c r="D2526">
        <v>1</v>
      </c>
      <c r="E2526">
        <v>0</v>
      </c>
      <c r="F2526">
        <v>0</v>
      </c>
      <c r="G2526">
        <v>135</v>
      </c>
      <c r="H2526">
        <v>132.4</v>
      </c>
      <c r="I2526">
        <v>45.8</v>
      </c>
      <c r="J2526" s="19">
        <f t="shared" si="79"/>
        <v>15.229856663947849</v>
      </c>
      <c r="K2526" s="19">
        <f t="shared" si="80"/>
        <v>15</v>
      </c>
      <c r="L2526" s="14" t="str">
        <f>IFERROR(VLOOKUP($K$4:$K$772,TABLAREF!$A$1:$C$4,3,1),"SIN DATO")</f>
        <v>SIN DATO</v>
      </c>
    </row>
    <row r="2527" spans="1:12" x14ac:dyDescent="0.25">
      <c r="A2527" t="s">
        <v>4012</v>
      </c>
      <c r="B2527">
        <v>68</v>
      </c>
      <c r="C2527">
        <v>2</v>
      </c>
      <c r="D2527">
        <v>0</v>
      </c>
      <c r="E2527">
        <v>0</v>
      </c>
      <c r="F2527">
        <v>0</v>
      </c>
      <c r="G2527">
        <v>120</v>
      </c>
      <c r="H2527">
        <v>161.5</v>
      </c>
      <c r="I2527">
        <v>42.9</v>
      </c>
      <c r="J2527" s="19">
        <f t="shared" si="79"/>
        <v>22.347799953037384</v>
      </c>
      <c r="K2527" s="19">
        <f t="shared" si="80"/>
        <v>22</v>
      </c>
      <c r="L2527" s="14" t="str">
        <f>IFERROR(VLOOKUP($K$4:$K$772,TABLAREF!$A$1:$C$4,3,1),"SIN DATO")</f>
        <v>SIN DATO</v>
      </c>
    </row>
    <row r="2528" spans="1:12" x14ac:dyDescent="0.25">
      <c r="A2528" t="s">
        <v>4013</v>
      </c>
      <c r="B2528">
        <v>67</v>
      </c>
      <c r="C2528">
        <v>1</v>
      </c>
      <c r="D2528">
        <v>0</v>
      </c>
      <c r="E2528">
        <v>0</v>
      </c>
      <c r="F2528">
        <v>0</v>
      </c>
      <c r="G2528">
        <v>120</v>
      </c>
      <c r="H2528">
        <v>178.4</v>
      </c>
      <c r="I2528">
        <v>40.299999999999997</v>
      </c>
      <c r="J2528" s="19">
        <f t="shared" si="79"/>
        <v>14.463758124770498</v>
      </c>
      <c r="K2528" s="19">
        <f t="shared" si="80"/>
        <v>14</v>
      </c>
      <c r="L2528" s="14" t="str">
        <f>IFERROR(VLOOKUP($K$4:$K$772,TABLAREF!$A$1:$C$4,3,1),"SIN DATO")</f>
        <v>SIN DATO</v>
      </c>
    </row>
    <row r="2529" spans="1:12" x14ac:dyDescent="0.25">
      <c r="A2529" t="s">
        <v>4014</v>
      </c>
      <c r="B2529">
        <v>38</v>
      </c>
      <c r="C2529">
        <v>2</v>
      </c>
      <c r="D2529">
        <v>0</v>
      </c>
      <c r="E2529">
        <v>0</v>
      </c>
      <c r="F2529">
        <v>0</v>
      </c>
      <c r="H2529">
        <v>204</v>
      </c>
      <c r="I2529">
        <v>56.6</v>
      </c>
      <c r="J2529" s="19" t="e">
        <f t="shared" si="79"/>
        <v>#NUM!</v>
      </c>
      <c r="K2529" s="19" t="e">
        <f t="shared" si="80"/>
        <v>#NUM!</v>
      </c>
      <c r="L2529" s="14" t="str">
        <f>IFERROR(VLOOKUP($K$4:$K$772,TABLAREF!$A$1:$C$4,3,1),"SIN DATO")</f>
        <v>SIN DATO</v>
      </c>
    </row>
    <row r="2530" spans="1:12" x14ac:dyDescent="0.25">
      <c r="A2530" t="s">
        <v>4015</v>
      </c>
      <c r="B2530">
        <v>61</v>
      </c>
      <c r="C2530">
        <v>2</v>
      </c>
      <c r="D2530">
        <v>0</v>
      </c>
      <c r="E2530">
        <v>0</v>
      </c>
      <c r="F2530">
        <v>0</v>
      </c>
      <c r="H2530">
        <v>220.6</v>
      </c>
      <c r="I2530">
        <v>30.5</v>
      </c>
      <c r="J2530" s="19" t="e">
        <f t="shared" si="79"/>
        <v>#NUM!</v>
      </c>
      <c r="K2530" s="19" t="e">
        <f t="shared" si="80"/>
        <v>#NUM!</v>
      </c>
      <c r="L2530" s="14" t="str">
        <f>IFERROR(VLOOKUP($K$4:$K$772,TABLAREF!$A$1:$C$4,3,1),"SIN DATO")</f>
        <v>SIN DATO</v>
      </c>
    </row>
    <row r="2531" spans="1:12" x14ac:dyDescent="0.25">
      <c r="A2531" t="s">
        <v>745</v>
      </c>
      <c r="B2531">
        <v>77</v>
      </c>
      <c r="C2531">
        <v>2</v>
      </c>
      <c r="D2531">
        <v>0</v>
      </c>
      <c r="E2531">
        <v>0</v>
      </c>
      <c r="F2531">
        <v>0</v>
      </c>
      <c r="H2531">
        <v>190</v>
      </c>
      <c r="I2531">
        <v>45</v>
      </c>
      <c r="J2531" s="19" t="e">
        <f t="shared" si="79"/>
        <v>#NUM!</v>
      </c>
      <c r="K2531" s="19" t="e">
        <f t="shared" si="80"/>
        <v>#NUM!</v>
      </c>
      <c r="L2531" s="14" t="str">
        <f>IFERROR(VLOOKUP($K$4:$K$772,TABLAREF!$A$1:$C$4,3,1),"SIN DATO")</f>
        <v>SIN DATO</v>
      </c>
    </row>
    <row r="2532" spans="1:12" x14ac:dyDescent="0.25">
      <c r="A2532" t="s">
        <v>4016</v>
      </c>
      <c r="B2532">
        <v>79</v>
      </c>
      <c r="C2532">
        <v>1</v>
      </c>
      <c r="D2532">
        <v>0</v>
      </c>
      <c r="E2532">
        <v>0</v>
      </c>
      <c r="F2532">
        <v>0</v>
      </c>
      <c r="G2532">
        <v>148</v>
      </c>
      <c r="H2532">
        <v>150.1</v>
      </c>
      <c r="I2532">
        <v>56.4</v>
      </c>
      <c r="J2532" s="19">
        <f t="shared" si="79"/>
        <v>16.092265804634721</v>
      </c>
      <c r="K2532" s="19">
        <f t="shared" si="80"/>
        <v>16</v>
      </c>
      <c r="L2532" s="14" t="str">
        <f>IFERROR(VLOOKUP($K$4:$K$772,TABLAREF!$A$1:$C$4,3,1),"SIN DATO")</f>
        <v>SIN DATO</v>
      </c>
    </row>
    <row r="2533" spans="1:12" x14ac:dyDescent="0.25">
      <c r="A2533" t="s">
        <v>4017</v>
      </c>
      <c r="B2533">
        <v>69</v>
      </c>
      <c r="C2533">
        <v>1</v>
      </c>
      <c r="D2533">
        <v>0</v>
      </c>
      <c r="E2533">
        <v>0</v>
      </c>
      <c r="F2533">
        <v>0</v>
      </c>
      <c r="H2533">
        <v>157.19999999999999</v>
      </c>
      <c r="I2533">
        <v>33.200000000000003</v>
      </c>
      <c r="J2533" s="19" t="e">
        <f t="shared" si="79"/>
        <v>#NUM!</v>
      </c>
      <c r="K2533" s="19" t="e">
        <f t="shared" si="80"/>
        <v>#NUM!</v>
      </c>
      <c r="L2533" s="14" t="str">
        <f>IFERROR(VLOOKUP($K$4:$K$772,TABLAREF!$A$1:$C$4,3,1),"SIN DATO")</f>
        <v>SIN DATO</v>
      </c>
    </row>
    <row r="2534" spans="1:12" x14ac:dyDescent="0.25">
      <c r="A2534" t="s">
        <v>4018</v>
      </c>
      <c r="B2534">
        <v>70</v>
      </c>
      <c r="C2534">
        <v>1</v>
      </c>
      <c r="D2534">
        <v>0</v>
      </c>
      <c r="E2534">
        <v>1</v>
      </c>
      <c r="F2534">
        <v>0</v>
      </c>
      <c r="G2534">
        <v>125</v>
      </c>
      <c r="H2534">
        <v>123</v>
      </c>
      <c r="I2534">
        <v>28.5</v>
      </c>
      <c r="J2534" s="19">
        <f t="shared" si="79"/>
        <v>21.056055294381704</v>
      </c>
      <c r="K2534" s="19">
        <f t="shared" si="80"/>
        <v>21</v>
      </c>
      <c r="L2534" s="14" t="str">
        <f>IFERROR(VLOOKUP($K$4:$K$772,TABLAREF!$A$1:$C$4,3,1),"SIN DATO")</f>
        <v>SIN DATO</v>
      </c>
    </row>
    <row r="2535" spans="1:12" x14ac:dyDescent="0.25">
      <c r="A2535" t="s">
        <v>4019</v>
      </c>
      <c r="B2535">
        <v>51</v>
      </c>
      <c r="C2535">
        <v>1</v>
      </c>
      <c r="D2535">
        <v>0</v>
      </c>
      <c r="E2535">
        <v>0</v>
      </c>
      <c r="F2535">
        <v>0</v>
      </c>
      <c r="H2535">
        <v>186.5</v>
      </c>
      <c r="I2535">
        <v>37.4</v>
      </c>
      <c r="J2535" s="19" t="e">
        <f t="shared" si="79"/>
        <v>#NUM!</v>
      </c>
      <c r="K2535" s="19" t="e">
        <f t="shared" si="80"/>
        <v>#NUM!</v>
      </c>
      <c r="L2535" s="14" t="str">
        <f>IFERROR(VLOOKUP($K$4:$K$772,TABLAREF!$A$1:$C$4,3,1),"SIN DATO")</f>
        <v>SIN DATO</v>
      </c>
    </row>
    <row r="2536" spans="1:12" x14ac:dyDescent="0.25">
      <c r="A2536" t="s">
        <v>738</v>
      </c>
      <c r="B2536">
        <v>81</v>
      </c>
      <c r="C2536">
        <v>1</v>
      </c>
      <c r="D2536">
        <v>0</v>
      </c>
      <c r="E2536">
        <v>0</v>
      </c>
      <c r="F2536">
        <v>0</v>
      </c>
      <c r="H2536">
        <v>128.80000000000001</v>
      </c>
      <c r="I2536">
        <v>33</v>
      </c>
      <c r="J2536" s="19" t="e">
        <f t="shared" si="79"/>
        <v>#NUM!</v>
      </c>
      <c r="K2536" s="19" t="e">
        <f t="shared" si="80"/>
        <v>#NUM!</v>
      </c>
      <c r="L2536" s="14" t="str">
        <f>IFERROR(VLOOKUP($K$4:$K$772,TABLAREF!$A$1:$C$4,3,1),"SIN DATO")</f>
        <v>SIN DATO</v>
      </c>
    </row>
    <row r="2537" spans="1:12" x14ac:dyDescent="0.25">
      <c r="A2537" t="s">
        <v>4020</v>
      </c>
      <c r="B2537">
        <v>58</v>
      </c>
      <c r="C2537">
        <v>2</v>
      </c>
      <c r="D2537">
        <v>0</v>
      </c>
      <c r="E2537">
        <v>0</v>
      </c>
      <c r="F2537">
        <v>0</v>
      </c>
      <c r="H2537">
        <v>171.4</v>
      </c>
      <c r="I2537">
        <v>43.1</v>
      </c>
      <c r="J2537" s="19" t="e">
        <f t="shared" si="79"/>
        <v>#NUM!</v>
      </c>
      <c r="K2537" s="19" t="e">
        <f t="shared" si="80"/>
        <v>#NUM!</v>
      </c>
      <c r="L2537" s="14" t="str">
        <f>IFERROR(VLOOKUP($K$4:$K$772,TABLAREF!$A$1:$C$4,3,1),"SIN DATO")</f>
        <v>SIN DATO</v>
      </c>
    </row>
    <row r="2538" spans="1:12" x14ac:dyDescent="0.25">
      <c r="A2538" t="s">
        <v>4021</v>
      </c>
      <c r="B2538">
        <v>69</v>
      </c>
      <c r="C2538">
        <v>2</v>
      </c>
      <c r="D2538">
        <v>0</v>
      </c>
      <c r="E2538">
        <v>0</v>
      </c>
      <c r="F2538">
        <v>0</v>
      </c>
      <c r="G2538">
        <v>140</v>
      </c>
      <c r="H2538">
        <v>204.4</v>
      </c>
      <c r="I2538">
        <v>51.5</v>
      </c>
      <c r="J2538" s="19">
        <f t="shared" si="79"/>
        <v>28.986294744721576</v>
      </c>
      <c r="K2538" s="19">
        <f t="shared" si="80"/>
        <v>29</v>
      </c>
      <c r="L2538" s="14" t="str">
        <f>IFERROR(VLOOKUP($K$4:$K$772,TABLAREF!$A$1:$C$4,3,1),"SIN DATO")</f>
        <v>SIN DATO</v>
      </c>
    </row>
    <row r="2539" spans="1:12" x14ac:dyDescent="0.25">
      <c r="A2539" t="s">
        <v>4022</v>
      </c>
      <c r="B2539">
        <v>62</v>
      </c>
      <c r="C2539">
        <v>2</v>
      </c>
      <c r="D2539">
        <v>0</v>
      </c>
      <c r="E2539">
        <v>1</v>
      </c>
      <c r="F2539">
        <v>0</v>
      </c>
      <c r="G2539">
        <v>110</v>
      </c>
      <c r="H2539">
        <v>138.1</v>
      </c>
      <c r="I2539">
        <v>37.4</v>
      </c>
      <c r="J2539" s="19">
        <f t="shared" si="79"/>
        <v>13.561958920216021</v>
      </c>
      <c r="K2539" s="19">
        <f t="shared" si="80"/>
        <v>14</v>
      </c>
      <c r="L2539" s="14" t="str">
        <f>IFERROR(VLOOKUP($K$4:$K$772,TABLAREF!$A$1:$C$4,3,1),"SIN DATO")</f>
        <v>SIN DATO</v>
      </c>
    </row>
    <row r="2540" spans="1:12" x14ac:dyDescent="0.25">
      <c r="A2540" t="s">
        <v>4023</v>
      </c>
      <c r="B2540">
        <v>68</v>
      </c>
      <c r="C2540">
        <v>1</v>
      </c>
      <c r="D2540">
        <v>0</v>
      </c>
      <c r="E2540">
        <v>1</v>
      </c>
      <c r="F2540">
        <v>0</v>
      </c>
      <c r="G2540">
        <v>110</v>
      </c>
      <c r="H2540">
        <v>124.7</v>
      </c>
      <c r="I2540">
        <v>34.9</v>
      </c>
      <c r="J2540" s="19">
        <f t="shared" si="79"/>
        <v>13.675396916324456</v>
      </c>
      <c r="K2540" s="19">
        <f t="shared" si="80"/>
        <v>14</v>
      </c>
      <c r="L2540" s="14" t="str">
        <f>IFERROR(VLOOKUP($K$4:$K$772,TABLAREF!$A$1:$C$4,3,1),"SIN DATO")</f>
        <v>SIN DATO</v>
      </c>
    </row>
    <row r="2541" spans="1:12" x14ac:dyDescent="0.25">
      <c r="A2541" t="s">
        <v>595</v>
      </c>
      <c r="B2541">
        <v>51</v>
      </c>
      <c r="C2541">
        <v>2</v>
      </c>
      <c r="D2541">
        <v>0</v>
      </c>
      <c r="E2541">
        <v>0</v>
      </c>
      <c r="F2541">
        <v>0</v>
      </c>
      <c r="G2541">
        <v>110</v>
      </c>
      <c r="H2541">
        <v>192.9</v>
      </c>
      <c r="I2541">
        <v>52</v>
      </c>
      <c r="J2541" s="19">
        <f t="shared" si="79"/>
        <v>7.2485033720690257</v>
      </c>
      <c r="K2541" s="19">
        <f t="shared" si="80"/>
        <v>7</v>
      </c>
      <c r="L2541" s="14" t="str">
        <f>IFERROR(VLOOKUP($K$4:$K$772,TABLAREF!$A$1:$C$4,3,1),"SIN DATO")</f>
        <v>SIN DATO</v>
      </c>
    </row>
    <row r="2542" spans="1:12" x14ac:dyDescent="0.25">
      <c r="A2542" t="s">
        <v>426</v>
      </c>
      <c r="B2542">
        <v>70</v>
      </c>
      <c r="C2542">
        <v>2</v>
      </c>
      <c r="D2542">
        <v>0</v>
      </c>
      <c r="E2542">
        <v>0</v>
      </c>
      <c r="F2542">
        <v>0</v>
      </c>
      <c r="H2542">
        <v>171.7</v>
      </c>
      <c r="I2542">
        <v>50.9</v>
      </c>
      <c r="J2542" s="19" t="e">
        <f t="shared" si="79"/>
        <v>#NUM!</v>
      </c>
      <c r="K2542" s="19" t="e">
        <f t="shared" si="80"/>
        <v>#NUM!</v>
      </c>
      <c r="L2542" s="14" t="str">
        <f>IFERROR(VLOOKUP($K$4:$K$772,TABLAREF!$A$1:$C$4,3,1),"SIN DATO")</f>
        <v>SIN DATO</v>
      </c>
    </row>
    <row r="2543" spans="1:12" x14ac:dyDescent="0.25">
      <c r="A2543" t="s">
        <v>4024</v>
      </c>
      <c r="B2543">
        <v>75</v>
      </c>
      <c r="C2543">
        <v>2</v>
      </c>
      <c r="D2543">
        <v>0</v>
      </c>
      <c r="E2543">
        <v>0</v>
      </c>
      <c r="F2543">
        <v>0</v>
      </c>
      <c r="H2543">
        <v>210.8</v>
      </c>
      <c r="I2543">
        <v>67.900000000000006</v>
      </c>
      <c r="J2543" s="19" t="e">
        <f t="shared" si="79"/>
        <v>#NUM!</v>
      </c>
      <c r="K2543" s="19" t="e">
        <f t="shared" si="80"/>
        <v>#NUM!</v>
      </c>
      <c r="L2543" s="14" t="str">
        <f>IFERROR(VLOOKUP($K$4:$K$772,TABLAREF!$A$1:$C$4,3,1),"SIN DATO")</f>
        <v>SIN DATO</v>
      </c>
    </row>
    <row r="2544" spans="1:12" x14ac:dyDescent="0.25">
      <c r="A2544" t="s">
        <v>4025</v>
      </c>
      <c r="B2544">
        <v>59</v>
      </c>
      <c r="C2544">
        <v>2</v>
      </c>
      <c r="D2544">
        <v>0</v>
      </c>
      <c r="E2544">
        <v>0</v>
      </c>
      <c r="F2544">
        <v>0</v>
      </c>
      <c r="G2544">
        <v>132</v>
      </c>
      <c r="H2544">
        <v>176.2</v>
      </c>
      <c r="I2544">
        <v>43.3</v>
      </c>
      <c r="J2544" s="19">
        <f t="shared" si="79"/>
        <v>17.081117217290796</v>
      </c>
      <c r="K2544" s="19">
        <f t="shared" si="80"/>
        <v>17</v>
      </c>
      <c r="L2544" s="14" t="str">
        <f>IFERROR(VLOOKUP($K$4:$K$772,TABLAREF!$A$1:$C$4,3,1),"SIN DATO")</f>
        <v>SIN DATO</v>
      </c>
    </row>
    <row r="2545" spans="1:12" x14ac:dyDescent="0.25">
      <c r="A2545" t="s">
        <v>877</v>
      </c>
      <c r="B2545">
        <v>65</v>
      </c>
      <c r="C2545">
        <v>1</v>
      </c>
      <c r="D2545">
        <v>0</v>
      </c>
      <c r="E2545">
        <v>0</v>
      </c>
      <c r="F2545">
        <v>0</v>
      </c>
      <c r="G2545">
        <v>120</v>
      </c>
      <c r="H2545">
        <v>184.1</v>
      </c>
      <c r="I2545">
        <v>26</v>
      </c>
      <c r="J2545" s="19">
        <f t="shared" si="79"/>
        <v>21.982874918724772</v>
      </c>
      <c r="K2545" s="19">
        <f t="shared" si="80"/>
        <v>22</v>
      </c>
      <c r="L2545" s="14" t="str">
        <f>IFERROR(VLOOKUP($K$4:$K$772,TABLAREF!$A$1:$C$4,3,1),"SIN DATO")</f>
        <v>SIN DATO</v>
      </c>
    </row>
    <row r="2546" spans="1:12" x14ac:dyDescent="0.25">
      <c r="A2546" t="s">
        <v>4026</v>
      </c>
      <c r="B2546">
        <v>45</v>
      </c>
      <c r="C2546">
        <v>1</v>
      </c>
      <c r="D2546">
        <v>0</v>
      </c>
      <c r="E2546">
        <v>0</v>
      </c>
      <c r="F2546">
        <v>0</v>
      </c>
      <c r="G2546">
        <v>125</v>
      </c>
      <c r="H2546">
        <v>185.4</v>
      </c>
      <c r="I2546">
        <v>35.299999999999997</v>
      </c>
      <c r="J2546" s="19">
        <f t="shared" si="79"/>
        <v>6.7459099425119966</v>
      </c>
      <c r="K2546" s="19">
        <f t="shared" si="80"/>
        <v>7</v>
      </c>
      <c r="L2546" s="14" t="str">
        <f>IFERROR(VLOOKUP($K$4:$K$772,TABLAREF!$A$1:$C$4,3,1),"SIN DATO")</f>
        <v>SIN DATO</v>
      </c>
    </row>
    <row r="2547" spans="1:12" x14ac:dyDescent="0.25">
      <c r="A2547" t="s">
        <v>4027</v>
      </c>
      <c r="B2547">
        <v>78</v>
      </c>
      <c r="C2547">
        <v>2</v>
      </c>
      <c r="D2547">
        <v>0</v>
      </c>
      <c r="E2547">
        <v>0</v>
      </c>
      <c r="F2547">
        <v>0</v>
      </c>
      <c r="G2547">
        <v>120</v>
      </c>
      <c r="H2547">
        <v>132.80000000000001</v>
      </c>
      <c r="I2547">
        <v>54.2</v>
      </c>
      <c r="J2547" s="19">
        <f t="shared" si="79"/>
        <v>24.988642014141572</v>
      </c>
      <c r="K2547" s="19">
        <f t="shared" si="80"/>
        <v>25</v>
      </c>
      <c r="L2547" s="14" t="str">
        <f>IFERROR(VLOOKUP($K$4:$K$772,TABLAREF!$A$1:$C$4,3,1),"SIN DATO")</f>
        <v>SIN DATO</v>
      </c>
    </row>
    <row r="2548" spans="1:12" x14ac:dyDescent="0.25">
      <c r="A2548" t="s">
        <v>415</v>
      </c>
      <c r="B2548">
        <v>88</v>
      </c>
      <c r="C2548">
        <v>2</v>
      </c>
      <c r="D2548">
        <v>0</v>
      </c>
      <c r="E2548">
        <v>0</v>
      </c>
      <c r="F2548">
        <v>0</v>
      </c>
      <c r="G2548">
        <v>120</v>
      </c>
      <c r="H2548">
        <v>202.6</v>
      </c>
      <c r="I2548">
        <v>50.8</v>
      </c>
      <c r="J2548" s="19">
        <f t="shared" si="79"/>
        <v>50.16974844123272</v>
      </c>
      <c r="K2548" s="19">
        <f t="shared" si="80"/>
        <v>50</v>
      </c>
      <c r="L2548" s="14" t="str">
        <f>IFERROR(VLOOKUP($K$4:$K$772,TABLAREF!$A$1:$C$4,3,1),"SIN DATO")</f>
        <v>SIN DATO</v>
      </c>
    </row>
    <row r="2549" spans="1:12" x14ac:dyDescent="0.25">
      <c r="A2549" t="s">
        <v>4028</v>
      </c>
      <c r="B2549">
        <v>77</v>
      </c>
      <c r="C2549">
        <v>1</v>
      </c>
      <c r="D2549">
        <v>0</v>
      </c>
      <c r="E2549">
        <v>0</v>
      </c>
      <c r="F2549">
        <v>0</v>
      </c>
      <c r="H2549">
        <v>253.1</v>
      </c>
      <c r="I2549">
        <v>35.799999999999997</v>
      </c>
      <c r="J2549" s="19" t="e">
        <f t="shared" si="79"/>
        <v>#NUM!</v>
      </c>
      <c r="K2549" s="19" t="e">
        <f t="shared" si="80"/>
        <v>#NUM!</v>
      </c>
      <c r="L2549" s="14" t="str">
        <f>IFERROR(VLOOKUP($K$4:$K$772,TABLAREF!$A$1:$C$4,3,1),"SIN DATO")</f>
        <v>SIN DATO</v>
      </c>
    </row>
    <row r="2550" spans="1:12" x14ac:dyDescent="0.25">
      <c r="A2550" t="s">
        <v>4029</v>
      </c>
      <c r="B2550">
        <v>56</v>
      </c>
      <c r="C2550">
        <v>1</v>
      </c>
      <c r="D2550">
        <v>0</v>
      </c>
      <c r="E2550">
        <v>0</v>
      </c>
      <c r="F2550">
        <v>0</v>
      </c>
      <c r="G2550">
        <v>124</v>
      </c>
      <c r="H2550">
        <v>168.3</v>
      </c>
      <c r="I2550">
        <v>23.9</v>
      </c>
      <c r="J2550" s="19">
        <f t="shared" si="79"/>
        <v>16.787126191132629</v>
      </c>
      <c r="K2550" s="19">
        <f t="shared" si="80"/>
        <v>17</v>
      </c>
      <c r="L2550" s="14" t="str">
        <f>IFERROR(VLOOKUP($K$4:$K$772,TABLAREF!$A$1:$C$4,3,1),"SIN DATO")</f>
        <v>SIN DATO</v>
      </c>
    </row>
    <row r="2551" spans="1:12" x14ac:dyDescent="0.25">
      <c r="A2551" t="s">
        <v>4030</v>
      </c>
      <c r="B2551">
        <v>62</v>
      </c>
      <c r="C2551">
        <v>1</v>
      </c>
      <c r="D2551">
        <v>0</v>
      </c>
      <c r="E2551">
        <v>0</v>
      </c>
      <c r="F2551">
        <v>0</v>
      </c>
      <c r="H2551">
        <v>117.4</v>
      </c>
      <c r="I2551">
        <v>27.9</v>
      </c>
      <c r="J2551" s="19" t="e">
        <f t="shared" si="79"/>
        <v>#NUM!</v>
      </c>
      <c r="K2551" s="19" t="e">
        <f t="shared" si="80"/>
        <v>#NUM!</v>
      </c>
      <c r="L2551" s="14" t="str">
        <f>IFERROR(VLOOKUP($K$4:$K$772,TABLAREF!$A$1:$C$4,3,1),"SIN DATO")</f>
        <v>SIN DATO</v>
      </c>
    </row>
    <row r="2552" spans="1:12" x14ac:dyDescent="0.25">
      <c r="A2552" t="s">
        <v>4031</v>
      </c>
      <c r="B2552">
        <v>52</v>
      </c>
      <c r="C2552">
        <v>2</v>
      </c>
      <c r="D2552">
        <v>0</v>
      </c>
      <c r="E2552">
        <v>0</v>
      </c>
      <c r="F2552">
        <v>0</v>
      </c>
      <c r="G2552">
        <v>120</v>
      </c>
      <c r="H2552">
        <v>168.4</v>
      </c>
      <c r="I2552">
        <v>38.700000000000003</v>
      </c>
      <c r="J2552" s="19">
        <f t="shared" si="79"/>
        <v>10.981558119927193</v>
      </c>
      <c r="K2552" s="19">
        <f t="shared" si="80"/>
        <v>11</v>
      </c>
      <c r="L2552" s="14" t="str">
        <f>IFERROR(VLOOKUP($K$4:$K$772,TABLAREF!$A$1:$C$4,3,1),"SIN DATO")</f>
        <v>SIN DATO</v>
      </c>
    </row>
    <row r="2553" spans="1:12" x14ac:dyDescent="0.25">
      <c r="A2553" t="s">
        <v>804</v>
      </c>
      <c r="B2553">
        <v>81</v>
      </c>
      <c r="C2553">
        <v>2</v>
      </c>
      <c r="D2553">
        <v>0</v>
      </c>
      <c r="E2553">
        <v>0</v>
      </c>
      <c r="F2553">
        <v>0</v>
      </c>
      <c r="H2553">
        <v>185.3</v>
      </c>
      <c r="I2553">
        <v>29.5</v>
      </c>
      <c r="J2553" s="19" t="e">
        <f t="shared" si="79"/>
        <v>#NUM!</v>
      </c>
      <c r="K2553" s="19" t="e">
        <f t="shared" si="80"/>
        <v>#NUM!</v>
      </c>
      <c r="L2553" s="14" t="str">
        <f>IFERROR(VLOOKUP($K$4:$K$772,TABLAREF!$A$1:$C$4,3,1),"SIN DATO")</f>
        <v>SIN DATO</v>
      </c>
    </row>
    <row r="2554" spans="1:12" x14ac:dyDescent="0.25">
      <c r="A2554" t="s">
        <v>786</v>
      </c>
      <c r="B2554">
        <v>75</v>
      </c>
      <c r="C2554">
        <v>1</v>
      </c>
      <c r="D2554">
        <v>0</v>
      </c>
      <c r="E2554">
        <v>0</v>
      </c>
      <c r="F2554">
        <v>0</v>
      </c>
      <c r="H2554">
        <v>186</v>
      </c>
      <c r="I2554">
        <v>44.9</v>
      </c>
      <c r="J2554" s="19" t="e">
        <f t="shared" si="79"/>
        <v>#NUM!</v>
      </c>
      <c r="K2554" s="19" t="e">
        <f t="shared" si="80"/>
        <v>#NUM!</v>
      </c>
      <c r="L2554" s="14" t="str">
        <f>IFERROR(VLOOKUP($K$4:$K$772,TABLAREF!$A$1:$C$4,3,1),"SIN DATO")</f>
        <v>SIN DATO</v>
      </c>
    </row>
    <row r="2555" spans="1:12" x14ac:dyDescent="0.25">
      <c r="A2555" t="s">
        <v>4032</v>
      </c>
      <c r="B2555">
        <v>69</v>
      </c>
      <c r="C2555">
        <v>1</v>
      </c>
      <c r="D2555">
        <v>0</v>
      </c>
      <c r="E2555">
        <v>0</v>
      </c>
      <c r="F2555">
        <v>0</v>
      </c>
      <c r="H2555">
        <v>192.1</v>
      </c>
      <c r="I2555">
        <v>33.299999999999997</v>
      </c>
      <c r="J2555" s="19" t="e">
        <f t="shared" si="79"/>
        <v>#NUM!</v>
      </c>
      <c r="K2555" s="19" t="e">
        <f t="shared" si="80"/>
        <v>#NUM!</v>
      </c>
      <c r="L2555" s="14" t="str">
        <f>IFERROR(VLOOKUP($K$4:$K$772,TABLAREF!$A$1:$C$4,3,1),"SIN DATO")</f>
        <v>SIN DATO</v>
      </c>
    </row>
    <row r="2556" spans="1:12" x14ac:dyDescent="0.25">
      <c r="A2556" t="s">
        <v>4033</v>
      </c>
      <c r="B2556">
        <v>56</v>
      </c>
      <c r="C2556">
        <v>1</v>
      </c>
      <c r="D2556">
        <v>0</v>
      </c>
      <c r="E2556">
        <v>0</v>
      </c>
      <c r="F2556">
        <v>0</v>
      </c>
      <c r="H2556">
        <v>145.19999999999999</v>
      </c>
      <c r="I2556">
        <v>31.1</v>
      </c>
      <c r="J2556" s="19" t="e">
        <f t="shared" si="79"/>
        <v>#NUM!</v>
      </c>
      <c r="K2556" s="19" t="e">
        <f t="shared" si="80"/>
        <v>#NUM!</v>
      </c>
      <c r="L2556" s="14" t="str">
        <f>IFERROR(VLOOKUP($K$4:$K$772,TABLAREF!$A$1:$C$4,3,1),"SIN DATO")</f>
        <v>SIN DATO</v>
      </c>
    </row>
    <row r="2557" spans="1:12" x14ac:dyDescent="0.25">
      <c r="A2557" t="s">
        <v>4034</v>
      </c>
      <c r="B2557">
        <v>58</v>
      </c>
      <c r="C2557">
        <v>1</v>
      </c>
      <c r="D2557">
        <v>0</v>
      </c>
      <c r="E2557">
        <v>0</v>
      </c>
      <c r="F2557">
        <v>0</v>
      </c>
      <c r="G2557">
        <v>125</v>
      </c>
      <c r="H2557">
        <v>219.2</v>
      </c>
      <c r="I2557">
        <v>43.9</v>
      </c>
      <c r="J2557" s="19">
        <f t="shared" si="79"/>
        <v>12.518848585102237</v>
      </c>
      <c r="K2557" s="19">
        <f t="shared" si="80"/>
        <v>13</v>
      </c>
      <c r="L2557" s="14" t="str">
        <f>IFERROR(VLOOKUP($K$4:$K$772,TABLAREF!$A$1:$C$4,3,1),"SIN DATO")</f>
        <v>SIN DATO</v>
      </c>
    </row>
    <row r="2558" spans="1:12" x14ac:dyDescent="0.25">
      <c r="A2558" t="s">
        <v>4035</v>
      </c>
      <c r="B2558">
        <v>61</v>
      </c>
      <c r="C2558">
        <v>1</v>
      </c>
      <c r="D2558">
        <v>0</v>
      </c>
      <c r="E2558">
        <v>1</v>
      </c>
      <c r="F2558">
        <v>0</v>
      </c>
      <c r="H2558">
        <v>194.2</v>
      </c>
      <c r="I2558">
        <v>51.7</v>
      </c>
      <c r="J2558" s="19" t="e">
        <f t="shared" si="79"/>
        <v>#NUM!</v>
      </c>
      <c r="K2558" s="19" t="e">
        <f t="shared" si="80"/>
        <v>#NUM!</v>
      </c>
      <c r="L2558" s="14" t="str">
        <f>IFERROR(VLOOKUP($K$4:$K$772,TABLAREF!$A$1:$C$4,3,1),"SIN DATO")</f>
        <v>SIN DATO</v>
      </c>
    </row>
    <row r="2559" spans="1:12" x14ac:dyDescent="0.25">
      <c r="A2559" t="s">
        <v>4036</v>
      </c>
      <c r="B2559">
        <v>60</v>
      </c>
      <c r="C2559">
        <v>1</v>
      </c>
      <c r="D2559">
        <v>0</v>
      </c>
      <c r="E2559">
        <v>0</v>
      </c>
      <c r="F2559">
        <v>0</v>
      </c>
      <c r="H2559">
        <v>157.80000000000001</v>
      </c>
      <c r="I2559">
        <v>45.1</v>
      </c>
      <c r="J2559" s="19" t="e">
        <f t="shared" si="79"/>
        <v>#NUM!</v>
      </c>
      <c r="K2559" s="19" t="e">
        <f t="shared" si="80"/>
        <v>#NUM!</v>
      </c>
      <c r="L2559" s="14" t="str">
        <f>IFERROR(VLOOKUP($K$4:$K$772,TABLAREF!$A$1:$C$4,3,1),"SIN DATO")</f>
        <v>SIN DATO</v>
      </c>
    </row>
    <row r="2560" spans="1:12" x14ac:dyDescent="0.25">
      <c r="A2560" t="s">
        <v>287</v>
      </c>
      <c r="B2560">
        <v>75</v>
      </c>
      <c r="C2560">
        <v>2</v>
      </c>
      <c r="D2560">
        <v>0</v>
      </c>
      <c r="E2560">
        <v>0</v>
      </c>
      <c r="F2560">
        <v>0</v>
      </c>
      <c r="G2560">
        <v>125</v>
      </c>
      <c r="H2560">
        <v>164.6</v>
      </c>
      <c r="I2560">
        <v>54.5</v>
      </c>
      <c r="J2560" s="19">
        <f t="shared" si="79"/>
        <v>27.037586860746778</v>
      </c>
      <c r="K2560" s="19">
        <f t="shared" si="80"/>
        <v>27</v>
      </c>
      <c r="L2560" s="14" t="str">
        <f>IFERROR(VLOOKUP($K$4:$K$772,TABLAREF!$A$1:$C$4,3,1),"SIN DATO")</f>
        <v>SIN DATO</v>
      </c>
    </row>
    <row r="2561" spans="1:12" x14ac:dyDescent="0.25">
      <c r="A2561" t="s">
        <v>360</v>
      </c>
      <c r="B2561">
        <v>57</v>
      </c>
      <c r="C2561">
        <v>2</v>
      </c>
      <c r="D2561">
        <v>0</v>
      </c>
      <c r="E2561">
        <v>0</v>
      </c>
      <c r="F2561">
        <v>0</v>
      </c>
      <c r="G2561">
        <v>110</v>
      </c>
      <c r="H2561">
        <v>193.1</v>
      </c>
      <c r="I2561">
        <v>37.700000000000003</v>
      </c>
      <c r="J2561" s="19">
        <f t="shared" si="79"/>
        <v>15.336936726871485</v>
      </c>
      <c r="K2561" s="19">
        <f t="shared" si="80"/>
        <v>15</v>
      </c>
      <c r="L2561" s="14" t="str">
        <f>IFERROR(VLOOKUP($K$4:$K$772,TABLAREF!$A$1:$C$4,3,1),"SIN DATO")</f>
        <v>SIN DATO</v>
      </c>
    </row>
    <row r="2562" spans="1:12" x14ac:dyDescent="0.25">
      <c r="A2562" t="s">
        <v>4037</v>
      </c>
      <c r="B2562">
        <v>51</v>
      </c>
      <c r="C2562">
        <v>2</v>
      </c>
      <c r="D2562">
        <v>0</v>
      </c>
      <c r="E2562">
        <v>0</v>
      </c>
      <c r="F2562">
        <v>0</v>
      </c>
      <c r="H2562">
        <v>155</v>
      </c>
      <c r="I2562">
        <v>47.7</v>
      </c>
      <c r="J2562" s="19" t="e">
        <f t="shared" si="79"/>
        <v>#NUM!</v>
      </c>
      <c r="K2562" s="19" t="e">
        <f t="shared" si="80"/>
        <v>#NUM!</v>
      </c>
      <c r="L2562" s="14" t="str">
        <f>IFERROR(VLOOKUP($K$4:$K$772,TABLAREF!$A$1:$C$4,3,1),"SIN DATO")</f>
        <v>SIN DATO</v>
      </c>
    </row>
    <row r="2563" spans="1:12" x14ac:dyDescent="0.25">
      <c r="A2563" t="s">
        <v>4038</v>
      </c>
      <c r="B2563">
        <v>68</v>
      </c>
      <c r="C2563">
        <v>2</v>
      </c>
      <c r="D2563">
        <v>0</v>
      </c>
      <c r="E2563">
        <v>1</v>
      </c>
      <c r="F2563">
        <v>0</v>
      </c>
      <c r="H2563">
        <v>138</v>
      </c>
      <c r="I2563">
        <v>52.9</v>
      </c>
      <c r="J2563" s="19" t="e">
        <f t="shared" si="79"/>
        <v>#NUM!</v>
      </c>
      <c r="K2563" s="19" t="e">
        <f t="shared" si="80"/>
        <v>#NUM!</v>
      </c>
      <c r="L2563" s="14" t="str">
        <f>IFERROR(VLOOKUP($K$4:$K$772,TABLAREF!$A$1:$C$4,3,1),"SIN DATO")</f>
        <v>SIN DATO</v>
      </c>
    </row>
    <row r="2564" spans="1:12" x14ac:dyDescent="0.25">
      <c r="A2564" t="s">
        <v>4039</v>
      </c>
      <c r="B2564">
        <v>50</v>
      </c>
      <c r="C2564">
        <v>1</v>
      </c>
      <c r="D2564">
        <v>0</v>
      </c>
      <c r="E2564">
        <v>0</v>
      </c>
      <c r="F2564">
        <v>0</v>
      </c>
      <c r="G2564">
        <v>122</v>
      </c>
      <c r="H2564">
        <v>120.7</v>
      </c>
      <c r="I2564">
        <v>29.3</v>
      </c>
      <c r="J2564" s="19">
        <f t="shared" si="79"/>
        <v>6.2130345053177045</v>
      </c>
      <c r="K2564" s="19">
        <f t="shared" si="80"/>
        <v>6</v>
      </c>
      <c r="L2564" s="14" t="str">
        <f>IFERROR(VLOOKUP($K$4:$K$772,TABLAREF!$A$1:$C$4,3,1),"SIN DATO")</f>
        <v>SIN DATO</v>
      </c>
    </row>
    <row r="2565" spans="1:12" x14ac:dyDescent="0.25">
      <c r="A2565" t="s">
        <v>4040</v>
      </c>
      <c r="B2565">
        <v>74</v>
      </c>
      <c r="C2565">
        <v>1</v>
      </c>
      <c r="D2565">
        <v>0</v>
      </c>
      <c r="E2565">
        <v>0</v>
      </c>
      <c r="F2565">
        <v>0</v>
      </c>
      <c r="G2565">
        <v>120</v>
      </c>
      <c r="H2565">
        <v>131.19999999999999</v>
      </c>
      <c r="I2565">
        <v>33.799999999999997</v>
      </c>
      <c r="J2565" s="19">
        <f t="shared" ref="J2565:J2628" si="81">100*(1-EXP(-EXP((LN(10)-(15.5305+(28.4441*(1-C2565))+(-1.4792*LN(B2565))+(0*LN(B2565)*LN(B2565))+(-14.4588*LN(B2565)*(1-C2565))+(1.8515*LN(B2565)*LN(B2565)*(1-C2565))+(-0.9119*LN(G2565))+(-0.2767*D2565)+(-0.7181*LN((H2565* 0.02586)/ (I2565* 0.02586)))+(-0.1759*E2565)+(-0.1999*E2565*(1-C2565))+(-0.5865*F2565)+(0*F2565*C2565)))/(EXP(0.9145)*EXP(-0.2784*(15.5305+(28.4441*(1-C2565))+(-1.4792*LN(B2565))+(0*LN(B2565)*LN(B2565))+(-14.4588*LN(B2565)*(1-C2565))+(1.8515*LN(B2565)*LN(B2565)*(1-C2565))+(-0.9119*LN(G2565))+(-0.2767*D2565)+(-0.7181*LN((H2565* 0.02586)/ (I2565* 0.02586)))+(-0.1759*E2565)+(-0.1999*E2565*(1-C2565))+(-0.5865*F2565)+(0*F2565*C2565)))))))</f>
        <v>15.686375938900966</v>
      </c>
      <c r="K2565" s="19">
        <f t="shared" ref="K2565:K2628" si="82">ROUND(J2565,0)</f>
        <v>16</v>
      </c>
      <c r="L2565" s="14" t="str">
        <f>IFERROR(VLOOKUP($K$4:$K$772,TABLAREF!$A$1:$C$4,3,1),"SIN DATO")</f>
        <v>SIN DATO</v>
      </c>
    </row>
    <row r="2566" spans="1:12" x14ac:dyDescent="0.25">
      <c r="A2566" t="s">
        <v>4041</v>
      </c>
      <c r="B2566">
        <v>71</v>
      </c>
      <c r="C2566">
        <v>2</v>
      </c>
      <c r="D2566">
        <v>0</v>
      </c>
      <c r="E2566">
        <v>0</v>
      </c>
      <c r="F2566">
        <v>0</v>
      </c>
      <c r="H2566">
        <v>270</v>
      </c>
      <c r="I2566">
        <v>53.5</v>
      </c>
      <c r="J2566" s="19" t="e">
        <f t="shared" si="81"/>
        <v>#NUM!</v>
      </c>
      <c r="K2566" s="19" t="e">
        <f t="shared" si="82"/>
        <v>#NUM!</v>
      </c>
      <c r="L2566" s="14" t="str">
        <f>IFERROR(VLOOKUP($K$4:$K$772,TABLAREF!$A$1:$C$4,3,1),"SIN DATO")</f>
        <v>SIN DATO</v>
      </c>
    </row>
    <row r="2567" spans="1:12" x14ac:dyDescent="0.25">
      <c r="A2567" t="s">
        <v>511</v>
      </c>
      <c r="B2567">
        <v>73</v>
      </c>
      <c r="C2567">
        <v>2</v>
      </c>
      <c r="D2567">
        <v>0</v>
      </c>
      <c r="E2567">
        <v>0</v>
      </c>
      <c r="F2567">
        <v>0</v>
      </c>
      <c r="G2567">
        <v>120</v>
      </c>
      <c r="H2567">
        <v>178.6</v>
      </c>
      <c r="I2567">
        <v>43.9</v>
      </c>
      <c r="J2567" s="19">
        <f t="shared" si="81"/>
        <v>30.120740856985641</v>
      </c>
      <c r="K2567" s="19">
        <f t="shared" si="82"/>
        <v>30</v>
      </c>
      <c r="L2567" s="14" t="str">
        <f>IFERROR(VLOOKUP($K$4:$K$772,TABLAREF!$A$1:$C$4,3,1),"SIN DATO")</f>
        <v>SIN DATO</v>
      </c>
    </row>
    <row r="2568" spans="1:12" x14ac:dyDescent="0.25">
      <c r="A2568" t="s">
        <v>4042</v>
      </c>
      <c r="B2568">
        <v>56</v>
      </c>
      <c r="C2568">
        <v>2</v>
      </c>
      <c r="D2568">
        <v>0</v>
      </c>
      <c r="E2568">
        <v>0</v>
      </c>
      <c r="F2568">
        <v>0</v>
      </c>
      <c r="G2568">
        <v>120</v>
      </c>
      <c r="H2568">
        <v>245.7</v>
      </c>
      <c r="I2568">
        <v>62.5</v>
      </c>
      <c r="J2568" s="19">
        <f t="shared" si="81"/>
        <v>12.153804121136936</v>
      </c>
      <c r="K2568" s="19">
        <f t="shared" si="82"/>
        <v>12</v>
      </c>
      <c r="L2568" s="14" t="str">
        <f>IFERROR(VLOOKUP($K$4:$K$772,TABLAREF!$A$1:$C$4,3,1),"SIN DATO")</f>
        <v>SIN DATO</v>
      </c>
    </row>
    <row r="2569" spans="1:12" x14ac:dyDescent="0.25">
      <c r="A2569" t="s">
        <v>4043</v>
      </c>
      <c r="B2569">
        <v>62</v>
      </c>
      <c r="C2569">
        <v>2</v>
      </c>
      <c r="D2569">
        <v>0</v>
      </c>
      <c r="E2569">
        <v>0</v>
      </c>
      <c r="F2569">
        <v>0</v>
      </c>
      <c r="G2569">
        <v>122</v>
      </c>
      <c r="H2569">
        <v>185.8</v>
      </c>
      <c r="I2569">
        <v>59.2</v>
      </c>
      <c r="J2569" s="19">
        <f t="shared" si="81"/>
        <v>13.598704014083285</v>
      </c>
      <c r="K2569" s="19">
        <f t="shared" si="82"/>
        <v>14</v>
      </c>
      <c r="L2569" s="14" t="str">
        <f>IFERROR(VLOOKUP($K$4:$K$772,TABLAREF!$A$1:$C$4,3,1),"SIN DATO")</f>
        <v>SIN DATO</v>
      </c>
    </row>
    <row r="2570" spans="1:12" x14ac:dyDescent="0.25">
      <c r="A2570" t="s">
        <v>4044</v>
      </c>
      <c r="B2570">
        <v>73</v>
      </c>
      <c r="C2570">
        <v>2</v>
      </c>
      <c r="D2570">
        <v>0</v>
      </c>
      <c r="E2570">
        <v>0</v>
      </c>
      <c r="F2570">
        <v>0</v>
      </c>
      <c r="G2570">
        <v>120</v>
      </c>
      <c r="H2570">
        <v>163.9</v>
      </c>
      <c r="I2570">
        <v>59.5</v>
      </c>
      <c r="J2570" s="19">
        <f t="shared" si="81"/>
        <v>21.568575659200906</v>
      </c>
      <c r="K2570" s="19">
        <f t="shared" si="82"/>
        <v>22</v>
      </c>
      <c r="L2570" s="14" t="str">
        <f>IFERROR(VLOOKUP($K$4:$K$772,TABLAREF!$A$1:$C$4,3,1),"SIN DATO")</f>
        <v>SIN DATO</v>
      </c>
    </row>
    <row r="2571" spans="1:12" x14ac:dyDescent="0.25">
      <c r="A2571" t="s">
        <v>4045</v>
      </c>
      <c r="B2571">
        <v>69</v>
      </c>
      <c r="C2571">
        <v>2</v>
      </c>
      <c r="D2571">
        <v>0</v>
      </c>
      <c r="E2571">
        <v>0</v>
      </c>
      <c r="F2571">
        <v>0</v>
      </c>
      <c r="G2571">
        <v>120</v>
      </c>
      <c r="H2571">
        <v>188.1</v>
      </c>
      <c r="I2571">
        <v>55</v>
      </c>
      <c r="J2571" s="19">
        <f t="shared" si="81"/>
        <v>21.494356347768285</v>
      </c>
      <c r="K2571" s="19">
        <f t="shared" si="82"/>
        <v>21</v>
      </c>
      <c r="L2571" s="14" t="str">
        <f>IFERROR(VLOOKUP($K$4:$K$772,TABLAREF!$A$1:$C$4,3,1),"SIN DATO")</f>
        <v>SIN DATO</v>
      </c>
    </row>
    <row r="2572" spans="1:12" x14ac:dyDescent="0.25">
      <c r="A2572" t="s">
        <v>725</v>
      </c>
      <c r="B2572">
        <v>55</v>
      </c>
      <c r="C2572">
        <v>2</v>
      </c>
      <c r="D2572">
        <v>0</v>
      </c>
      <c r="E2572">
        <v>0</v>
      </c>
      <c r="F2572">
        <v>0</v>
      </c>
      <c r="H2572">
        <v>173.8</v>
      </c>
      <c r="I2572">
        <v>25.9</v>
      </c>
      <c r="J2572" s="19" t="e">
        <f t="shared" si="81"/>
        <v>#NUM!</v>
      </c>
      <c r="K2572" s="19" t="e">
        <f t="shared" si="82"/>
        <v>#NUM!</v>
      </c>
      <c r="L2572" s="14" t="str">
        <f>IFERROR(VLOOKUP($K$4:$K$772,TABLAREF!$A$1:$C$4,3,1),"SIN DATO")</f>
        <v>SIN DATO</v>
      </c>
    </row>
    <row r="2573" spans="1:12" x14ac:dyDescent="0.25">
      <c r="A2573" t="s">
        <v>4046</v>
      </c>
      <c r="B2573">
        <v>38</v>
      </c>
      <c r="C2573">
        <v>2</v>
      </c>
      <c r="D2573">
        <v>0</v>
      </c>
      <c r="E2573">
        <v>0</v>
      </c>
      <c r="F2573">
        <v>0</v>
      </c>
      <c r="H2573">
        <v>184.9</v>
      </c>
      <c r="I2573">
        <v>38.700000000000003</v>
      </c>
      <c r="J2573" s="19" t="e">
        <f t="shared" si="81"/>
        <v>#NUM!</v>
      </c>
      <c r="K2573" s="19" t="e">
        <f t="shared" si="82"/>
        <v>#NUM!</v>
      </c>
      <c r="L2573" s="14" t="str">
        <f>IFERROR(VLOOKUP($K$4:$K$772,TABLAREF!$A$1:$C$4,3,1),"SIN DATO")</f>
        <v>SIN DATO</v>
      </c>
    </row>
    <row r="2574" spans="1:12" x14ac:dyDescent="0.25">
      <c r="A2574" t="s">
        <v>4047</v>
      </c>
      <c r="B2574">
        <v>63</v>
      </c>
      <c r="C2574">
        <v>2</v>
      </c>
      <c r="D2574">
        <v>0</v>
      </c>
      <c r="E2574">
        <v>0</v>
      </c>
      <c r="F2574">
        <v>0</v>
      </c>
      <c r="G2574">
        <v>125</v>
      </c>
      <c r="H2574">
        <v>212.1</v>
      </c>
      <c r="I2574">
        <v>56.7</v>
      </c>
      <c r="J2574" s="19">
        <f t="shared" si="81"/>
        <v>18.016919065950677</v>
      </c>
      <c r="K2574" s="19">
        <f t="shared" si="82"/>
        <v>18</v>
      </c>
      <c r="L2574" s="14" t="str">
        <f>IFERROR(VLOOKUP($K$4:$K$772,TABLAREF!$A$1:$C$4,3,1),"SIN DATO")</f>
        <v>SIN DATO</v>
      </c>
    </row>
    <row r="2575" spans="1:12" x14ac:dyDescent="0.25">
      <c r="A2575" t="s">
        <v>4048</v>
      </c>
      <c r="B2575">
        <v>73</v>
      </c>
      <c r="C2575">
        <v>2</v>
      </c>
      <c r="D2575">
        <v>0</v>
      </c>
      <c r="E2575">
        <v>0</v>
      </c>
      <c r="F2575">
        <v>0</v>
      </c>
      <c r="H2575">
        <v>136.80000000000001</v>
      </c>
      <c r="I2575">
        <v>50.3</v>
      </c>
      <c r="J2575" s="19" t="e">
        <f t="shared" si="81"/>
        <v>#NUM!</v>
      </c>
      <c r="K2575" s="19" t="e">
        <f t="shared" si="82"/>
        <v>#NUM!</v>
      </c>
      <c r="L2575" s="14" t="str">
        <f>IFERROR(VLOOKUP($K$4:$K$772,TABLAREF!$A$1:$C$4,3,1),"SIN DATO")</f>
        <v>SIN DATO</v>
      </c>
    </row>
    <row r="2576" spans="1:12" x14ac:dyDescent="0.25">
      <c r="A2576" t="s">
        <v>4049</v>
      </c>
      <c r="B2576">
        <v>68</v>
      </c>
      <c r="C2576">
        <v>1</v>
      </c>
      <c r="D2576">
        <v>0</v>
      </c>
      <c r="E2576">
        <v>0</v>
      </c>
      <c r="F2576">
        <v>0</v>
      </c>
      <c r="G2576">
        <v>120</v>
      </c>
      <c r="H2576">
        <v>216.7</v>
      </c>
      <c r="I2576">
        <v>46.4</v>
      </c>
      <c r="J2576" s="19">
        <f t="shared" si="81"/>
        <v>15.871151871668655</v>
      </c>
      <c r="K2576" s="19">
        <f t="shared" si="82"/>
        <v>16</v>
      </c>
      <c r="L2576" s="14" t="str">
        <f>IFERROR(VLOOKUP($K$4:$K$772,TABLAREF!$A$1:$C$4,3,1),"SIN DATO")</f>
        <v>SIN DATO</v>
      </c>
    </row>
    <row r="2577" spans="1:12" x14ac:dyDescent="0.25">
      <c r="A2577" t="s">
        <v>4050</v>
      </c>
      <c r="B2577">
        <v>57</v>
      </c>
      <c r="C2577">
        <v>2</v>
      </c>
      <c r="D2577">
        <v>0</v>
      </c>
      <c r="E2577">
        <v>1</v>
      </c>
      <c r="F2577">
        <v>0</v>
      </c>
      <c r="H2577">
        <v>169.4</v>
      </c>
      <c r="I2577">
        <v>39.4</v>
      </c>
      <c r="J2577" s="19" t="e">
        <f t="shared" si="81"/>
        <v>#NUM!</v>
      </c>
      <c r="K2577" s="19" t="e">
        <f t="shared" si="82"/>
        <v>#NUM!</v>
      </c>
      <c r="L2577" s="14" t="str">
        <f>IFERROR(VLOOKUP($K$4:$K$772,TABLAREF!$A$1:$C$4,3,1),"SIN DATO")</f>
        <v>SIN DATO</v>
      </c>
    </row>
    <row r="2578" spans="1:12" x14ac:dyDescent="0.25">
      <c r="A2578" t="s">
        <v>4051</v>
      </c>
      <c r="B2578">
        <v>73</v>
      </c>
      <c r="C2578">
        <v>1</v>
      </c>
      <c r="D2578">
        <v>0</v>
      </c>
      <c r="E2578">
        <v>0</v>
      </c>
      <c r="F2578">
        <v>0</v>
      </c>
      <c r="G2578">
        <v>120</v>
      </c>
      <c r="H2578">
        <v>190.9</v>
      </c>
      <c r="I2578">
        <v>38.5</v>
      </c>
      <c r="J2578" s="19">
        <f t="shared" si="81"/>
        <v>19.644135112394011</v>
      </c>
      <c r="K2578" s="19">
        <f t="shared" si="82"/>
        <v>20</v>
      </c>
      <c r="L2578" s="14" t="str">
        <f>IFERROR(VLOOKUP($K$4:$K$772,TABLAREF!$A$1:$C$4,3,1),"SIN DATO")</f>
        <v>SIN DATO</v>
      </c>
    </row>
    <row r="2579" spans="1:12" x14ac:dyDescent="0.25">
      <c r="A2579" t="s">
        <v>4052</v>
      </c>
      <c r="B2579">
        <v>70</v>
      </c>
      <c r="C2579">
        <v>2</v>
      </c>
      <c r="D2579">
        <v>0</v>
      </c>
      <c r="E2579">
        <v>1</v>
      </c>
      <c r="F2579">
        <v>0</v>
      </c>
      <c r="G2579">
        <v>120</v>
      </c>
      <c r="H2579">
        <v>171.7</v>
      </c>
      <c r="I2579">
        <v>37.9</v>
      </c>
      <c r="J2579" s="19">
        <f t="shared" si="81"/>
        <v>28.019876334469764</v>
      </c>
      <c r="K2579" s="19">
        <f t="shared" si="82"/>
        <v>28</v>
      </c>
      <c r="L2579" s="14" t="str">
        <f>IFERROR(VLOOKUP($K$4:$K$772,TABLAREF!$A$1:$C$4,3,1),"SIN DATO")</f>
        <v>SIN DATO</v>
      </c>
    </row>
    <row r="2580" spans="1:12" x14ac:dyDescent="0.25">
      <c r="A2580" t="s">
        <v>4053</v>
      </c>
      <c r="B2580">
        <v>71</v>
      </c>
      <c r="C2580">
        <v>2</v>
      </c>
      <c r="D2580">
        <v>0</v>
      </c>
      <c r="E2580">
        <v>1</v>
      </c>
      <c r="F2580">
        <v>0</v>
      </c>
      <c r="G2580">
        <v>120</v>
      </c>
      <c r="H2580">
        <v>214.8</v>
      </c>
      <c r="I2580">
        <v>53.7</v>
      </c>
      <c r="J2580" s="19">
        <f t="shared" si="81"/>
        <v>26.453846549261652</v>
      </c>
      <c r="K2580" s="19">
        <f t="shared" si="82"/>
        <v>26</v>
      </c>
      <c r="L2580" s="14" t="str">
        <f>IFERROR(VLOOKUP($K$4:$K$772,TABLAREF!$A$1:$C$4,3,1),"SIN DATO")</f>
        <v>SIN DATO</v>
      </c>
    </row>
    <row r="2581" spans="1:12" x14ac:dyDescent="0.25">
      <c r="A2581" t="s">
        <v>780</v>
      </c>
      <c r="B2581">
        <v>74</v>
      </c>
      <c r="C2581">
        <v>2</v>
      </c>
      <c r="D2581">
        <v>0</v>
      </c>
      <c r="E2581">
        <v>0</v>
      </c>
      <c r="F2581">
        <v>0</v>
      </c>
      <c r="G2581">
        <v>120</v>
      </c>
      <c r="H2581">
        <v>202.9</v>
      </c>
      <c r="I2581">
        <v>48.7</v>
      </c>
      <c r="J2581" s="19">
        <f t="shared" si="81"/>
        <v>31.986402326624731</v>
      </c>
      <c r="K2581" s="19">
        <f t="shared" si="82"/>
        <v>32</v>
      </c>
      <c r="L2581" s="14" t="str">
        <f>IFERROR(VLOOKUP($K$4:$K$772,TABLAREF!$A$1:$C$4,3,1),"SIN DATO")</f>
        <v>SIN DATO</v>
      </c>
    </row>
    <row r="2582" spans="1:12" x14ac:dyDescent="0.25">
      <c r="A2582" t="s">
        <v>4054</v>
      </c>
      <c r="B2582">
        <v>69</v>
      </c>
      <c r="C2582">
        <v>2</v>
      </c>
      <c r="D2582">
        <v>0</v>
      </c>
      <c r="E2582">
        <v>1</v>
      </c>
      <c r="F2582">
        <v>0</v>
      </c>
      <c r="G2582">
        <v>128</v>
      </c>
      <c r="H2582">
        <v>225.1</v>
      </c>
      <c r="I2582">
        <v>82.3</v>
      </c>
      <c r="J2582" s="19">
        <f t="shared" si="81"/>
        <v>18.094817057682878</v>
      </c>
      <c r="K2582" s="19">
        <f t="shared" si="82"/>
        <v>18</v>
      </c>
      <c r="L2582" s="14" t="str">
        <f>IFERROR(VLOOKUP($K$4:$K$772,TABLAREF!$A$1:$C$4,3,1),"SIN DATO")</f>
        <v>SIN DATO</v>
      </c>
    </row>
    <row r="2583" spans="1:12" x14ac:dyDescent="0.25">
      <c r="A2583" t="s">
        <v>349</v>
      </c>
      <c r="B2583">
        <v>82</v>
      </c>
      <c r="C2583">
        <v>2</v>
      </c>
      <c r="D2583">
        <v>0</v>
      </c>
      <c r="E2583">
        <v>0</v>
      </c>
      <c r="F2583">
        <v>0</v>
      </c>
      <c r="G2583">
        <v>155</v>
      </c>
      <c r="H2583">
        <v>206.2</v>
      </c>
      <c r="I2583">
        <v>53.7</v>
      </c>
      <c r="J2583" s="19">
        <f t="shared" si="81"/>
        <v>48.875366450240953</v>
      </c>
      <c r="K2583" s="19">
        <f t="shared" si="82"/>
        <v>49</v>
      </c>
      <c r="L2583" s="14" t="str">
        <f>IFERROR(VLOOKUP($K$4:$K$772,TABLAREF!$A$1:$C$4,3,1),"SIN DATO")</f>
        <v>SIN DATO</v>
      </c>
    </row>
    <row r="2584" spans="1:12" x14ac:dyDescent="0.25">
      <c r="A2584" t="s">
        <v>491</v>
      </c>
      <c r="B2584">
        <v>63</v>
      </c>
      <c r="C2584">
        <v>1</v>
      </c>
      <c r="D2584">
        <v>0</v>
      </c>
      <c r="E2584">
        <v>0</v>
      </c>
      <c r="F2584">
        <v>0</v>
      </c>
      <c r="G2584">
        <v>120</v>
      </c>
      <c r="H2584">
        <v>210.1</v>
      </c>
      <c r="I2584">
        <v>36.5</v>
      </c>
      <c r="J2584" s="19">
        <f t="shared" si="81"/>
        <v>16.776132527312939</v>
      </c>
      <c r="K2584" s="19">
        <f t="shared" si="82"/>
        <v>17</v>
      </c>
      <c r="L2584" s="14" t="str">
        <f>IFERROR(VLOOKUP($K$4:$K$772,TABLAREF!$A$1:$C$4,3,1),"SIN DATO")</f>
        <v>SIN DATO</v>
      </c>
    </row>
    <row r="2585" spans="1:12" x14ac:dyDescent="0.25">
      <c r="A2585" t="s">
        <v>347</v>
      </c>
      <c r="B2585">
        <v>66</v>
      </c>
      <c r="C2585">
        <v>2</v>
      </c>
      <c r="D2585">
        <v>0</v>
      </c>
      <c r="E2585">
        <v>0</v>
      </c>
      <c r="F2585">
        <v>0</v>
      </c>
      <c r="H2585">
        <v>237.8</v>
      </c>
      <c r="I2585">
        <v>66.099999999999994</v>
      </c>
      <c r="J2585" s="19" t="e">
        <f t="shared" si="81"/>
        <v>#NUM!</v>
      </c>
      <c r="K2585" s="19" t="e">
        <f t="shared" si="82"/>
        <v>#NUM!</v>
      </c>
      <c r="L2585" s="14" t="str">
        <f>IFERROR(VLOOKUP($K$4:$K$772,TABLAREF!$A$1:$C$4,3,1),"SIN DATO")</f>
        <v>SIN DATO</v>
      </c>
    </row>
    <row r="2586" spans="1:12" x14ac:dyDescent="0.25">
      <c r="A2586" t="s">
        <v>4055</v>
      </c>
      <c r="B2586">
        <v>62</v>
      </c>
      <c r="C2586">
        <v>2</v>
      </c>
      <c r="D2586">
        <v>0</v>
      </c>
      <c r="E2586">
        <v>1</v>
      </c>
      <c r="F2586">
        <v>0</v>
      </c>
      <c r="H2586">
        <v>148.6</v>
      </c>
      <c r="I2586">
        <v>33.1</v>
      </c>
      <c r="J2586" s="19" t="e">
        <f t="shared" si="81"/>
        <v>#NUM!</v>
      </c>
      <c r="K2586" s="19" t="e">
        <f t="shared" si="82"/>
        <v>#NUM!</v>
      </c>
      <c r="L2586" s="14" t="str">
        <f>IFERROR(VLOOKUP($K$4:$K$772,TABLAREF!$A$1:$C$4,3,1),"SIN DATO")</f>
        <v>SIN DATO</v>
      </c>
    </row>
    <row r="2587" spans="1:12" x14ac:dyDescent="0.25">
      <c r="A2587" t="s">
        <v>4056</v>
      </c>
      <c r="B2587">
        <v>79</v>
      </c>
      <c r="C2587">
        <v>2</v>
      </c>
      <c r="D2587">
        <v>0</v>
      </c>
      <c r="E2587">
        <v>1</v>
      </c>
      <c r="F2587">
        <v>0</v>
      </c>
      <c r="G2587">
        <v>120</v>
      </c>
      <c r="H2587">
        <v>155.69999999999999</v>
      </c>
      <c r="I2587">
        <v>21.2</v>
      </c>
      <c r="J2587" s="19">
        <f t="shared" si="81"/>
        <v>51.741133830556642</v>
      </c>
      <c r="K2587" s="19">
        <f t="shared" si="82"/>
        <v>52</v>
      </c>
      <c r="L2587" s="14" t="str">
        <f>IFERROR(VLOOKUP($K$4:$K$772,TABLAREF!$A$1:$C$4,3,1),"SIN DATO")</f>
        <v>SIN DATO</v>
      </c>
    </row>
    <row r="2588" spans="1:12" x14ac:dyDescent="0.25">
      <c r="A2588" t="s">
        <v>4057</v>
      </c>
      <c r="B2588">
        <v>41</v>
      </c>
      <c r="C2588">
        <v>1</v>
      </c>
      <c r="D2588">
        <v>0</v>
      </c>
      <c r="E2588">
        <v>0</v>
      </c>
      <c r="F2588">
        <v>0</v>
      </c>
      <c r="H2588">
        <v>206.8</v>
      </c>
      <c r="I2588">
        <v>51</v>
      </c>
      <c r="J2588" s="19" t="e">
        <f t="shared" si="81"/>
        <v>#NUM!</v>
      </c>
      <c r="K2588" s="19" t="e">
        <f t="shared" si="82"/>
        <v>#NUM!</v>
      </c>
      <c r="L2588" s="14" t="str">
        <f>IFERROR(VLOOKUP($K$4:$K$772,TABLAREF!$A$1:$C$4,3,1),"SIN DATO")</f>
        <v>SIN DATO</v>
      </c>
    </row>
    <row r="2589" spans="1:12" x14ac:dyDescent="0.25">
      <c r="A2589" t="s">
        <v>362</v>
      </c>
      <c r="B2589">
        <v>50</v>
      </c>
      <c r="C2589">
        <v>2</v>
      </c>
      <c r="D2589">
        <v>0</v>
      </c>
      <c r="E2589">
        <v>0</v>
      </c>
      <c r="F2589">
        <v>0</v>
      </c>
      <c r="H2589">
        <v>189</v>
      </c>
      <c r="I2589">
        <v>49.9</v>
      </c>
      <c r="J2589" s="19" t="e">
        <f t="shared" si="81"/>
        <v>#NUM!</v>
      </c>
      <c r="K2589" s="19" t="e">
        <f t="shared" si="82"/>
        <v>#NUM!</v>
      </c>
      <c r="L2589" s="14" t="str">
        <f>IFERROR(VLOOKUP($K$4:$K$772,TABLAREF!$A$1:$C$4,3,1),"SIN DATO")</f>
        <v>SIN DATO</v>
      </c>
    </row>
    <row r="2590" spans="1:12" x14ac:dyDescent="0.25">
      <c r="A2590" t="s">
        <v>4058</v>
      </c>
      <c r="B2590">
        <v>68</v>
      </c>
      <c r="C2590">
        <v>2</v>
      </c>
      <c r="D2590">
        <v>0</v>
      </c>
      <c r="E2590">
        <v>1</v>
      </c>
      <c r="F2590">
        <v>0</v>
      </c>
      <c r="H2590">
        <v>226.9</v>
      </c>
      <c r="I2590">
        <v>55</v>
      </c>
      <c r="J2590" s="19" t="e">
        <f t="shared" si="81"/>
        <v>#NUM!</v>
      </c>
      <c r="K2590" s="19" t="e">
        <f t="shared" si="82"/>
        <v>#NUM!</v>
      </c>
      <c r="L2590" s="14" t="str">
        <f>IFERROR(VLOOKUP($K$4:$K$772,TABLAREF!$A$1:$C$4,3,1),"SIN DATO")</f>
        <v>SIN DATO</v>
      </c>
    </row>
    <row r="2591" spans="1:12" x14ac:dyDescent="0.25">
      <c r="A2591" t="s">
        <v>4059</v>
      </c>
      <c r="B2591">
        <v>65</v>
      </c>
      <c r="C2591">
        <v>2</v>
      </c>
      <c r="D2591">
        <v>0</v>
      </c>
      <c r="E2591">
        <v>1</v>
      </c>
      <c r="F2591">
        <v>0</v>
      </c>
      <c r="G2591">
        <v>120</v>
      </c>
      <c r="H2591">
        <v>128.6</v>
      </c>
      <c r="I2591">
        <v>50.3</v>
      </c>
      <c r="J2591" s="19">
        <f t="shared" si="81"/>
        <v>12.057618281825677</v>
      </c>
      <c r="K2591" s="19">
        <f t="shared" si="82"/>
        <v>12</v>
      </c>
      <c r="L2591" s="14" t="str">
        <f>IFERROR(VLOOKUP($K$4:$K$772,TABLAREF!$A$1:$C$4,3,1),"SIN DATO")</f>
        <v>SIN DATO</v>
      </c>
    </row>
    <row r="2592" spans="1:12" x14ac:dyDescent="0.25">
      <c r="A2592" t="s">
        <v>4060</v>
      </c>
      <c r="B2592">
        <v>63</v>
      </c>
      <c r="C2592">
        <v>1</v>
      </c>
      <c r="D2592">
        <v>0</v>
      </c>
      <c r="E2592">
        <v>1</v>
      </c>
      <c r="F2592">
        <v>0</v>
      </c>
      <c r="H2592">
        <v>203.9</v>
      </c>
      <c r="I2592">
        <v>31.5</v>
      </c>
      <c r="J2592" s="19" t="e">
        <f t="shared" si="81"/>
        <v>#NUM!</v>
      </c>
      <c r="K2592" s="19" t="e">
        <f t="shared" si="82"/>
        <v>#NUM!</v>
      </c>
      <c r="L2592" s="14" t="str">
        <f>IFERROR(VLOOKUP($K$4:$K$772,TABLAREF!$A$1:$C$4,3,1),"SIN DATO")</f>
        <v>SIN DATO</v>
      </c>
    </row>
    <row r="2593" spans="1:12" x14ac:dyDescent="0.25">
      <c r="A2593" t="s">
        <v>4061</v>
      </c>
      <c r="B2593">
        <v>49</v>
      </c>
      <c r="C2593">
        <v>2</v>
      </c>
      <c r="D2593">
        <v>0</v>
      </c>
      <c r="E2593">
        <v>0</v>
      </c>
      <c r="F2593">
        <v>0</v>
      </c>
      <c r="H2593">
        <v>245.5</v>
      </c>
      <c r="I2593">
        <v>37.6</v>
      </c>
      <c r="J2593" s="19" t="e">
        <f t="shared" si="81"/>
        <v>#NUM!</v>
      </c>
      <c r="K2593" s="19" t="e">
        <f t="shared" si="82"/>
        <v>#NUM!</v>
      </c>
      <c r="L2593" s="14" t="str">
        <f>IFERROR(VLOOKUP($K$4:$K$772,TABLAREF!$A$1:$C$4,3,1),"SIN DATO")</f>
        <v>SIN DATO</v>
      </c>
    </row>
    <row r="2594" spans="1:12" x14ac:dyDescent="0.25">
      <c r="A2594" t="s">
        <v>4062</v>
      </c>
      <c r="B2594">
        <v>59</v>
      </c>
      <c r="C2594">
        <v>2</v>
      </c>
      <c r="D2594">
        <v>0</v>
      </c>
      <c r="E2594">
        <v>1</v>
      </c>
      <c r="F2594">
        <v>0</v>
      </c>
      <c r="G2594">
        <v>120</v>
      </c>
      <c r="H2594">
        <v>151.4</v>
      </c>
      <c r="I2594">
        <v>59.8</v>
      </c>
      <c r="J2594" s="19">
        <f t="shared" si="81"/>
        <v>7.9927930511224492</v>
      </c>
      <c r="K2594" s="19">
        <f t="shared" si="82"/>
        <v>8</v>
      </c>
      <c r="L2594" s="14" t="str">
        <f>IFERROR(VLOOKUP($K$4:$K$772,TABLAREF!$A$1:$C$4,3,1),"SIN DATO")</f>
        <v>SIN DATO</v>
      </c>
    </row>
    <row r="2595" spans="1:12" x14ac:dyDescent="0.25">
      <c r="A2595" t="s">
        <v>4063</v>
      </c>
      <c r="B2595">
        <v>57</v>
      </c>
      <c r="C2595">
        <v>1</v>
      </c>
      <c r="D2595">
        <v>0</v>
      </c>
      <c r="E2595">
        <v>1</v>
      </c>
      <c r="F2595">
        <v>0</v>
      </c>
      <c r="G2595">
        <v>130</v>
      </c>
      <c r="H2595">
        <v>191.5</v>
      </c>
      <c r="I2595">
        <v>44.4</v>
      </c>
      <c r="J2595" s="19">
        <f t="shared" si="81"/>
        <v>14.26290688392382</v>
      </c>
      <c r="K2595" s="19">
        <f t="shared" si="82"/>
        <v>14</v>
      </c>
      <c r="L2595" s="14" t="str">
        <f>IFERROR(VLOOKUP($K$4:$K$772,TABLAREF!$A$1:$C$4,3,1),"SIN DATO")</f>
        <v>SIN DATO</v>
      </c>
    </row>
    <row r="2596" spans="1:12" x14ac:dyDescent="0.25">
      <c r="A2596" t="s">
        <v>4064</v>
      </c>
      <c r="B2596">
        <v>69</v>
      </c>
      <c r="C2596">
        <v>1</v>
      </c>
      <c r="D2596">
        <v>0</v>
      </c>
      <c r="E2596">
        <v>1</v>
      </c>
      <c r="F2596">
        <v>0</v>
      </c>
      <c r="G2596">
        <v>120</v>
      </c>
      <c r="H2596">
        <v>177</v>
      </c>
      <c r="I2596">
        <v>34</v>
      </c>
      <c r="J2596" s="19">
        <f t="shared" si="81"/>
        <v>23.237748115144331</v>
      </c>
      <c r="K2596" s="19">
        <f t="shared" si="82"/>
        <v>23</v>
      </c>
      <c r="L2596" s="14" t="str">
        <f>IFERROR(VLOOKUP($K$4:$K$772,TABLAREF!$A$1:$C$4,3,1),"SIN DATO")</f>
        <v>SIN DATO</v>
      </c>
    </row>
    <row r="2597" spans="1:12" x14ac:dyDescent="0.25">
      <c r="A2597" t="s">
        <v>4065</v>
      </c>
      <c r="B2597">
        <v>68</v>
      </c>
      <c r="C2597">
        <v>2</v>
      </c>
      <c r="D2597">
        <v>0</v>
      </c>
      <c r="E2597">
        <v>1</v>
      </c>
      <c r="F2597">
        <v>0</v>
      </c>
      <c r="H2597">
        <v>88</v>
      </c>
      <c r="I2597">
        <v>41.1</v>
      </c>
      <c r="J2597" s="19" t="e">
        <f t="shared" si="81"/>
        <v>#NUM!</v>
      </c>
      <c r="K2597" s="19" t="e">
        <f t="shared" si="82"/>
        <v>#NUM!</v>
      </c>
      <c r="L2597" s="14" t="str">
        <f>IFERROR(VLOOKUP($K$4:$K$772,TABLAREF!$A$1:$C$4,3,1),"SIN DATO")</f>
        <v>SIN DATO</v>
      </c>
    </row>
    <row r="2598" spans="1:12" x14ac:dyDescent="0.25">
      <c r="A2598" t="s">
        <v>455</v>
      </c>
      <c r="B2598">
        <v>62</v>
      </c>
      <c r="C2598">
        <v>2</v>
      </c>
      <c r="D2598">
        <v>0</v>
      </c>
      <c r="E2598">
        <v>0</v>
      </c>
      <c r="F2598">
        <v>0</v>
      </c>
      <c r="G2598">
        <v>135</v>
      </c>
      <c r="H2598">
        <v>170.3</v>
      </c>
      <c r="I2598">
        <v>45.3</v>
      </c>
      <c r="J2598" s="19">
        <f t="shared" si="81"/>
        <v>18.968786152330964</v>
      </c>
      <c r="K2598" s="19">
        <f t="shared" si="82"/>
        <v>19</v>
      </c>
      <c r="L2598" s="14" t="str">
        <f>IFERROR(VLOOKUP($K$4:$K$772,TABLAREF!$A$1:$C$4,3,1),"SIN DATO")</f>
        <v>SIN DATO</v>
      </c>
    </row>
    <row r="2599" spans="1:12" x14ac:dyDescent="0.25">
      <c r="A2599" t="s">
        <v>4066</v>
      </c>
      <c r="B2599">
        <v>66</v>
      </c>
      <c r="C2599">
        <v>2</v>
      </c>
      <c r="D2599">
        <v>0</v>
      </c>
      <c r="E2599">
        <v>0</v>
      </c>
      <c r="F2599">
        <v>0</v>
      </c>
      <c r="G2599">
        <v>120</v>
      </c>
      <c r="H2599">
        <v>156.19999999999999</v>
      </c>
      <c r="I2599">
        <v>35.799999999999997</v>
      </c>
      <c r="J2599" s="19">
        <f t="shared" si="81"/>
        <v>23.179528734059463</v>
      </c>
      <c r="K2599" s="19">
        <f t="shared" si="82"/>
        <v>23</v>
      </c>
      <c r="L2599" s="14" t="str">
        <f>IFERROR(VLOOKUP($K$4:$K$772,TABLAREF!$A$1:$C$4,3,1),"SIN DATO")</f>
        <v>SIN DATO</v>
      </c>
    </row>
    <row r="2600" spans="1:12" x14ac:dyDescent="0.25">
      <c r="A2600" t="s">
        <v>4067</v>
      </c>
      <c r="B2600">
        <v>74</v>
      </c>
      <c r="C2600">
        <v>2</v>
      </c>
      <c r="D2600">
        <v>0</v>
      </c>
      <c r="E2600">
        <v>0</v>
      </c>
      <c r="F2600">
        <v>0</v>
      </c>
      <c r="G2600">
        <v>125</v>
      </c>
      <c r="H2600">
        <v>187.8</v>
      </c>
      <c r="I2600">
        <v>42.6</v>
      </c>
      <c r="J2600" s="19">
        <f t="shared" si="81"/>
        <v>34.579126691800887</v>
      </c>
      <c r="K2600" s="19">
        <f t="shared" si="82"/>
        <v>35</v>
      </c>
      <c r="L2600" s="14" t="str">
        <f>IFERROR(VLOOKUP($K$4:$K$772,TABLAREF!$A$1:$C$4,3,1),"SIN DATO")</f>
        <v>SIN DATO</v>
      </c>
    </row>
    <row r="2601" spans="1:12" x14ac:dyDescent="0.25">
      <c r="A2601" t="s">
        <v>4068</v>
      </c>
      <c r="B2601">
        <v>62</v>
      </c>
      <c r="C2601">
        <v>1</v>
      </c>
      <c r="D2601">
        <v>0</v>
      </c>
      <c r="E2601">
        <v>0</v>
      </c>
      <c r="F2601">
        <v>0</v>
      </c>
      <c r="H2601">
        <v>200.1</v>
      </c>
      <c r="I2601">
        <v>31.7</v>
      </c>
      <c r="J2601" s="19" t="e">
        <f t="shared" si="81"/>
        <v>#NUM!</v>
      </c>
      <c r="K2601" s="19" t="e">
        <f t="shared" si="82"/>
        <v>#NUM!</v>
      </c>
      <c r="L2601" s="14" t="str">
        <f>IFERROR(VLOOKUP($K$4:$K$772,TABLAREF!$A$1:$C$4,3,1),"SIN DATO")</f>
        <v>SIN DATO</v>
      </c>
    </row>
    <row r="2602" spans="1:12" x14ac:dyDescent="0.25">
      <c r="A2602" t="s">
        <v>4069</v>
      </c>
      <c r="B2602">
        <v>77</v>
      </c>
      <c r="C2602">
        <v>1</v>
      </c>
      <c r="D2602">
        <v>0</v>
      </c>
      <c r="E2602">
        <v>1</v>
      </c>
      <c r="F2602">
        <v>0</v>
      </c>
      <c r="G2602">
        <v>122</v>
      </c>
      <c r="H2602">
        <v>131.9</v>
      </c>
      <c r="I2602">
        <v>24.4</v>
      </c>
      <c r="J2602" s="19">
        <f t="shared" si="81"/>
        <v>29.548002873748846</v>
      </c>
      <c r="K2602" s="19">
        <f t="shared" si="82"/>
        <v>30</v>
      </c>
      <c r="L2602" s="14" t="str">
        <f>IFERROR(VLOOKUP($K$4:$K$772,TABLAREF!$A$1:$C$4,3,1),"SIN DATO")</f>
        <v>SIN DATO</v>
      </c>
    </row>
    <row r="2603" spans="1:12" x14ac:dyDescent="0.25">
      <c r="A2603" t="s">
        <v>4070</v>
      </c>
      <c r="B2603">
        <v>77</v>
      </c>
      <c r="C2603">
        <v>2</v>
      </c>
      <c r="D2603">
        <v>0</v>
      </c>
      <c r="E2603">
        <v>0</v>
      </c>
      <c r="F2603">
        <v>0</v>
      </c>
      <c r="H2603">
        <v>130.4</v>
      </c>
      <c r="I2603">
        <v>37.1</v>
      </c>
      <c r="J2603" s="19" t="e">
        <f t="shared" si="81"/>
        <v>#NUM!</v>
      </c>
      <c r="K2603" s="19" t="e">
        <f t="shared" si="82"/>
        <v>#NUM!</v>
      </c>
      <c r="L2603" s="14" t="str">
        <f>IFERROR(VLOOKUP($K$4:$K$772,TABLAREF!$A$1:$C$4,3,1),"SIN DATO")</f>
        <v>SIN DATO</v>
      </c>
    </row>
    <row r="2604" spans="1:12" x14ac:dyDescent="0.25">
      <c r="A2604" t="s">
        <v>4071</v>
      </c>
      <c r="B2604">
        <v>63</v>
      </c>
      <c r="C2604">
        <v>1</v>
      </c>
      <c r="D2604">
        <v>0</v>
      </c>
      <c r="E2604">
        <v>1</v>
      </c>
      <c r="F2604">
        <v>0</v>
      </c>
      <c r="G2604">
        <v>120</v>
      </c>
      <c r="H2604">
        <v>157.19999999999999</v>
      </c>
      <c r="I2604">
        <v>41.9</v>
      </c>
      <c r="J2604" s="19">
        <f t="shared" si="81"/>
        <v>13.706605269447303</v>
      </c>
      <c r="K2604" s="19">
        <f t="shared" si="82"/>
        <v>14</v>
      </c>
      <c r="L2604" s="14" t="str">
        <f>IFERROR(VLOOKUP($K$4:$K$772,TABLAREF!$A$1:$C$4,3,1),"SIN DATO")</f>
        <v>SIN DATO</v>
      </c>
    </row>
    <row r="2605" spans="1:12" x14ac:dyDescent="0.25">
      <c r="A2605" t="s">
        <v>4072</v>
      </c>
      <c r="B2605">
        <v>64</v>
      </c>
      <c r="C2605">
        <v>2</v>
      </c>
      <c r="D2605">
        <v>0</v>
      </c>
      <c r="E2605">
        <v>0</v>
      </c>
      <c r="F2605">
        <v>0</v>
      </c>
      <c r="H2605">
        <v>258.10000000000002</v>
      </c>
      <c r="I2605">
        <v>61.8</v>
      </c>
      <c r="J2605" s="19" t="e">
        <f t="shared" si="81"/>
        <v>#NUM!</v>
      </c>
      <c r="K2605" s="19" t="e">
        <f t="shared" si="82"/>
        <v>#NUM!</v>
      </c>
      <c r="L2605" s="14" t="str">
        <f>IFERROR(VLOOKUP($K$4:$K$772,TABLAREF!$A$1:$C$4,3,1),"SIN DATO")</f>
        <v>SIN DATO</v>
      </c>
    </row>
    <row r="2606" spans="1:12" x14ac:dyDescent="0.25">
      <c r="A2606" t="s">
        <v>880</v>
      </c>
      <c r="B2606">
        <v>60</v>
      </c>
      <c r="C2606">
        <v>2</v>
      </c>
      <c r="D2606">
        <v>0</v>
      </c>
      <c r="E2606">
        <v>0</v>
      </c>
      <c r="F2606">
        <v>0</v>
      </c>
      <c r="G2606">
        <v>125</v>
      </c>
      <c r="H2606">
        <v>201.4</v>
      </c>
      <c r="I2606">
        <v>31.6</v>
      </c>
      <c r="J2606" s="19">
        <f t="shared" si="81"/>
        <v>25.714844759050049</v>
      </c>
      <c r="K2606" s="19">
        <f t="shared" si="82"/>
        <v>26</v>
      </c>
      <c r="L2606" s="14" t="str">
        <f>IFERROR(VLOOKUP($K$4:$K$772,TABLAREF!$A$1:$C$4,3,1),"SIN DATO")</f>
        <v>SIN DATO</v>
      </c>
    </row>
    <row r="2607" spans="1:12" x14ac:dyDescent="0.25">
      <c r="A2607" t="s">
        <v>4073</v>
      </c>
      <c r="B2607">
        <v>65</v>
      </c>
      <c r="C2607">
        <v>2</v>
      </c>
      <c r="D2607">
        <v>0</v>
      </c>
      <c r="E2607">
        <v>0</v>
      </c>
      <c r="F2607">
        <v>0</v>
      </c>
      <c r="G2607">
        <v>110</v>
      </c>
      <c r="H2607">
        <v>275.7</v>
      </c>
      <c r="I2607">
        <v>87.4</v>
      </c>
      <c r="J2607" s="19">
        <f t="shared" si="81"/>
        <v>14.088109188407373</v>
      </c>
      <c r="K2607" s="19">
        <f t="shared" si="82"/>
        <v>14</v>
      </c>
      <c r="L2607" s="14" t="str">
        <f>IFERROR(VLOOKUP($K$4:$K$772,TABLAREF!$A$1:$C$4,3,1),"SIN DATO")</f>
        <v>SIN DATO</v>
      </c>
    </row>
    <row r="2608" spans="1:12" x14ac:dyDescent="0.25">
      <c r="A2608" t="s">
        <v>4074</v>
      </c>
      <c r="B2608">
        <v>49</v>
      </c>
      <c r="C2608">
        <v>2</v>
      </c>
      <c r="D2608">
        <v>0</v>
      </c>
      <c r="E2608">
        <v>0</v>
      </c>
      <c r="F2608">
        <v>0</v>
      </c>
      <c r="H2608">
        <v>124.4</v>
      </c>
      <c r="I2608">
        <v>55.6</v>
      </c>
      <c r="J2608" s="19" t="e">
        <f t="shared" si="81"/>
        <v>#NUM!</v>
      </c>
      <c r="K2608" s="19" t="e">
        <f t="shared" si="82"/>
        <v>#NUM!</v>
      </c>
      <c r="L2608" s="14" t="str">
        <f>IFERROR(VLOOKUP($K$4:$K$772,TABLAREF!$A$1:$C$4,3,1),"SIN DATO")</f>
        <v>SIN DATO</v>
      </c>
    </row>
    <row r="2609" spans="1:12" x14ac:dyDescent="0.25">
      <c r="A2609" t="s">
        <v>4075</v>
      </c>
      <c r="B2609">
        <v>62</v>
      </c>
      <c r="C2609">
        <v>2</v>
      </c>
      <c r="D2609">
        <v>0</v>
      </c>
      <c r="E2609">
        <v>0</v>
      </c>
      <c r="F2609">
        <v>0</v>
      </c>
      <c r="G2609">
        <v>118</v>
      </c>
      <c r="H2609">
        <v>241.2</v>
      </c>
      <c r="I2609">
        <v>51.8</v>
      </c>
      <c r="J2609" s="19">
        <f t="shared" si="81"/>
        <v>19.797680534481522</v>
      </c>
      <c r="K2609" s="19">
        <f t="shared" si="82"/>
        <v>20</v>
      </c>
      <c r="L2609" s="14" t="str">
        <f>IFERROR(VLOOKUP($K$4:$K$772,TABLAREF!$A$1:$C$4,3,1),"SIN DATO")</f>
        <v>SIN DATO</v>
      </c>
    </row>
    <row r="2610" spans="1:12" x14ac:dyDescent="0.25">
      <c r="A2610" t="s">
        <v>4076</v>
      </c>
      <c r="B2610">
        <v>54</v>
      </c>
      <c r="C2610">
        <v>1</v>
      </c>
      <c r="D2610">
        <v>0</v>
      </c>
      <c r="E2610">
        <v>0</v>
      </c>
      <c r="F2610">
        <v>0</v>
      </c>
      <c r="G2610">
        <v>120</v>
      </c>
      <c r="H2610">
        <v>186.5</v>
      </c>
      <c r="I2610">
        <v>53.2</v>
      </c>
      <c r="J2610" s="19">
        <f t="shared" si="81"/>
        <v>5.9989779688146445</v>
      </c>
      <c r="K2610" s="19">
        <f t="shared" si="82"/>
        <v>6</v>
      </c>
      <c r="L2610" s="14" t="str">
        <f>IFERROR(VLOOKUP($K$4:$K$772,TABLAREF!$A$1:$C$4,3,1),"SIN DATO")</f>
        <v>SIN DATO</v>
      </c>
    </row>
    <row r="2611" spans="1:12" x14ac:dyDescent="0.25">
      <c r="A2611" t="s">
        <v>4077</v>
      </c>
      <c r="B2611">
        <v>74</v>
      </c>
      <c r="C2611">
        <v>2</v>
      </c>
      <c r="D2611">
        <v>0</v>
      </c>
      <c r="E2611">
        <v>1</v>
      </c>
      <c r="F2611">
        <v>0</v>
      </c>
      <c r="G2611">
        <v>140</v>
      </c>
      <c r="H2611">
        <v>122.7</v>
      </c>
      <c r="I2611">
        <v>44.6</v>
      </c>
      <c r="J2611" s="19">
        <f t="shared" si="81"/>
        <v>26.177315939902879</v>
      </c>
      <c r="K2611" s="19">
        <f t="shared" si="82"/>
        <v>26</v>
      </c>
      <c r="L2611" s="14" t="str">
        <f>IFERROR(VLOOKUP($K$4:$K$772,TABLAREF!$A$1:$C$4,3,1),"SIN DATO")</f>
        <v>SIN DATO</v>
      </c>
    </row>
    <row r="2612" spans="1:12" x14ac:dyDescent="0.25">
      <c r="A2612" t="s">
        <v>4078</v>
      </c>
      <c r="B2612">
        <v>73</v>
      </c>
      <c r="C2612">
        <v>1</v>
      </c>
      <c r="D2612">
        <v>0</v>
      </c>
      <c r="E2612">
        <v>0</v>
      </c>
      <c r="F2612">
        <v>0</v>
      </c>
      <c r="G2612">
        <v>130</v>
      </c>
      <c r="H2612">
        <v>130.19999999999999</v>
      </c>
      <c r="I2612">
        <v>39.299999999999997</v>
      </c>
      <c r="J2612" s="19">
        <f t="shared" si="81"/>
        <v>14.277080861559966</v>
      </c>
      <c r="K2612" s="19">
        <f t="shared" si="82"/>
        <v>14</v>
      </c>
      <c r="L2612" s="14" t="str">
        <f>IFERROR(VLOOKUP($K$4:$K$772,TABLAREF!$A$1:$C$4,3,1),"SIN DATO")</f>
        <v>SIN DATO</v>
      </c>
    </row>
    <row r="2613" spans="1:12" x14ac:dyDescent="0.25">
      <c r="A2613" t="s">
        <v>778</v>
      </c>
      <c r="B2613">
        <v>69</v>
      </c>
      <c r="C2613">
        <v>1</v>
      </c>
      <c r="D2613">
        <v>0</v>
      </c>
      <c r="E2613">
        <v>0</v>
      </c>
      <c r="F2613">
        <v>0</v>
      </c>
      <c r="G2613">
        <v>145</v>
      </c>
      <c r="H2613">
        <v>170.8</v>
      </c>
      <c r="I2613">
        <v>36.1</v>
      </c>
      <c r="J2613" s="19">
        <f t="shared" si="81"/>
        <v>21.172793376401643</v>
      </c>
      <c r="K2613" s="19">
        <f t="shared" si="82"/>
        <v>21</v>
      </c>
      <c r="L2613" s="14" t="str">
        <f>IFERROR(VLOOKUP($K$4:$K$772,TABLAREF!$A$1:$C$4,3,1),"SIN DATO")</f>
        <v>SIN DATO</v>
      </c>
    </row>
    <row r="2614" spans="1:12" x14ac:dyDescent="0.25">
      <c r="A2614" t="s">
        <v>4079</v>
      </c>
      <c r="B2614">
        <v>62</v>
      </c>
      <c r="C2614">
        <v>1</v>
      </c>
      <c r="D2614">
        <v>0</v>
      </c>
      <c r="E2614">
        <v>0</v>
      </c>
      <c r="F2614">
        <v>0</v>
      </c>
      <c r="H2614">
        <v>147.19999999999999</v>
      </c>
      <c r="I2614">
        <v>52.9</v>
      </c>
      <c r="J2614" s="19" t="e">
        <f t="shared" si="81"/>
        <v>#NUM!</v>
      </c>
      <c r="K2614" s="19" t="e">
        <f t="shared" si="82"/>
        <v>#NUM!</v>
      </c>
      <c r="L2614" s="14" t="str">
        <f>IFERROR(VLOOKUP($K$4:$K$772,TABLAREF!$A$1:$C$4,3,1),"SIN DATO")</f>
        <v>SIN DATO</v>
      </c>
    </row>
    <row r="2615" spans="1:12" x14ac:dyDescent="0.25">
      <c r="A2615" t="s">
        <v>310</v>
      </c>
      <c r="B2615">
        <v>85</v>
      </c>
      <c r="C2615">
        <v>2</v>
      </c>
      <c r="D2615">
        <v>0</v>
      </c>
      <c r="E2615">
        <v>0</v>
      </c>
      <c r="F2615">
        <v>0</v>
      </c>
      <c r="H2615">
        <v>217</v>
      </c>
      <c r="I2615">
        <v>64</v>
      </c>
      <c r="J2615" s="19" t="e">
        <f t="shared" si="81"/>
        <v>#NUM!</v>
      </c>
      <c r="K2615" s="19" t="e">
        <f t="shared" si="82"/>
        <v>#NUM!</v>
      </c>
      <c r="L2615" s="14" t="str">
        <f>IFERROR(VLOOKUP($K$4:$K$772,TABLAREF!$A$1:$C$4,3,1),"SIN DATO")</f>
        <v>SIN DATO</v>
      </c>
    </row>
    <row r="2616" spans="1:12" x14ac:dyDescent="0.25">
      <c r="A2616" t="s">
        <v>4080</v>
      </c>
      <c r="B2616">
        <v>53</v>
      </c>
      <c r="C2616">
        <v>1</v>
      </c>
      <c r="D2616">
        <v>0</v>
      </c>
      <c r="E2616">
        <v>0</v>
      </c>
      <c r="F2616">
        <v>0</v>
      </c>
      <c r="H2616">
        <v>174.2</v>
      </c>
      <c r="I2616">
        <v>26.6</v>
      </c>
      <c r="J2616" s="19" t="e">
        <f t="shared" si="81"/>
        <v>#NUM!</v>
      </c>
      <c r="K2616" s="19" t="e">
        <f t="shared" si="82"/>
        <v>#NUM!</v>
      </c>
      <c r="L2616" s="14" t="str">
        <f>IFERROR(VLOOKUP($K$4:$K$772,TABLAREF!$A$1:$C$4,3,1),"SIN DATO")</f>
        <v>SIN DATO</v>
      </c>
    </row>
    <row r="2617" spans="1:12" x14ac:dyDescent="0.25">
      <c r="A2617" t="s">
        <v>4081</v>
      </c>
      <c r="B2617">
        <v>41</v>
      </c>
      <c r="C2617">
        <v>1</v>
      </c>
      <c r="D2617">
        <v>0</v>
      </c>
      <c r="E2617">
        <v>0</v>
      </c>
      <c r="F2617">
        <v>0</v>
      </c>
      <c r="G2617">
        <v>120</v>
      </c>
      <c r="H2617">
        <v>177.6</v>
      </c>
      <c r="I2617">
        <v>44.1</v>
      </c>
      <c r="J2617" s="19">
        <f t="shared" si="81"/>
        <v>3.0201932760635208</v>
      </c>
      <c r="K2617" s="19">
        <f t="shared" si="82"/>
        <v>3</v>
      </c>
      <c r="L2617" s="14" t="str">
        <f>IFERROR(VLOOKUP($K$4:$K$772,TABLAREF!$A$1:$C$4,3,1),"SIN DATO")</f>
        <v>SIN DATO</v>
      </c>
    </row>
    <row r="2618" spans="1:12" x14ac:dyDescent="0.25">
      <c r="A2618" t="s">
        <v>4082</v>
      </c>
      <c r="B2618">
        <v>63</v>
      </c>
      <c r="C2618">
        <v>2</v>
      </c>
      <c r="D2618">
        <v>0</v>
      </c>
      <c r="E2618">
        <v>0</v>
      </c>
      <c r="F2618">
        <v>0</v>
      </c>
      <c r="H2618">
        <v>248.9</v>
      </c>
      <c r="I2618">
        <v>46.7</v>
      </c>
      <c r="J2618" s="19" t="e">
        <f t="shared" si="81"/>
        <v>#NUM!</v>
      </c>
      <c r="K2618" s="19" t="e">
        <f t="shared" si="82"/>
        <v>#NUM!</v>
      </c>
      <c r="L2618" s="14" t="str">
        <f>IFERROR(VLOOKUP($K$4:$K$772,TABLAREF!$A$1:$C$4,3,1),"SIN DATO")</f>
        <v>SIN DATO</v>
      </c>
    </row>
    <row r="2619" spans="1:12" x14ac:dyDescent="0.25">
      <c r="A2619" t="s">
        <v>4083</v>
      </c>
      <c r="B2619">
        <v>58</v>
      </c>
      <c r="C2619">
        <v>2</v>
      </c>
      <c r="D2619">
        <v>0</v>
      </c>
      <c r="E2619">
        <v>0</v>
      </c>
      <c r="F2619">
        <v>0</v>
      </c>
      <c r="G2619">
        <v>117</v>
      </c>
      <c r="H2619">
        <v>235.5</v>
      </c>
      <c r="I2619">
        <v>61.6</v>
      </c>
      <c r="J2619" s="19">
        <f t="shared" si="81"/>
        <v>12.705025287742588</v>
      </c>
      <c r="K2619" s="19">
        <f t="shared" si="82"/>
        <v>13</v>
      </c>
      <c r="L2619" s="14" t="str">
        <f>IFERROR(VLOOKUP($K$4:$K$772,TABLAREF!$A$1:$C$4,3,1),"SIN DATO")</f>
        <v>SIN DATO</v>
      </c>
    </row>
    <row r="2620" spans="1:12" x14ac:dyDescent="0.25">
      <c r="A2620" t="s">
        <v>4084</v>
      </c>
      <c r="B2620">
        <v>63</v>
      </c>
      <c r="C2620">
        <v>2</v>
      </c>
      <c r="D2620">
        <v>0</v>
      </c>
      <c r="E2620">
        <v>0</v>
      </c>
      <c r="F2620">
        <v>0</v>
      </c>
      <c r="G2620">
        <v>120</v>
      </c>
      <c r="H2620">
        <v>219.4</v>
      </c>
      <c r="I2620">
        <v>63.5</v>
      </c>
      <c r="J2620" s="19">
        <f t="shared" si="81"/>
        <v>15.680401626628115</v>
      </c>
      <c r="K2620" s="19">
        <f t="shared" si="82"/>
        <v>16</v>
      </c>
      <c r="L2620" s="14" t="str">
        <f>IFERROR(VLOOKUP($K$4:$K$772,TABLAREF!$A$1:$C$4,3,1),"SIN DATO")</f>
        <v>SIN DATO</v>
      </c>
    </row>
    <row r="2621" spans="1:12" x14ac:dyDescent="0.25">
      <c r="A2621" t="s">
        <v>4085</v>
      </c>
      <c r="B2621">
        <v>51</v>
      </c>
      <c r="C2621">
        <v>1</v>
      </c>
      <c r="D2621">
        <v>0</v>
      </c>
      <c r="E2621">
        <v>1</v>
      </c>
      <c r="F2621">
        <v>0</v>
      </c>
      <c r="H2621">
        <v>166.3</v>
      </c>
      <c r="I2621">
        <v>50.9</v>
      </c>
      <c r="J2621" s="19" t="e">
        <f t="shared" si="81"/>
        <v>#NUM!</v>
      </c>
      <c r="K2621" s="19" t="e">
        <f t="shared" si="82"/>
        <v>#NUM!</v>
      </c>
      <c r="L2621" s="14" t="str">
        <f>IFERROR(VLOOKUP($K$4:$K$772,TABLAREF!$A$1:$C$4,3,1),"SIN DATO")</f>
        <v>SIN DATO</v>
      </c>
    </row>
    <row r="2622" spans="1:12" x14ac:dyDescent="0.25">
      <c r="A2622" t="s">
        <v>4086</v>
      </c>
      <c r="B2622">
        <v>76</v>
      </c>
      <c r="C2622">
        <v>2</v>
      </c>
      <c r="D2622">
        <v>0</v>
      </c>
      <c r="E2622">
        <v>0</v>
      </c>
      <c r="F2622">
        <v>0</v>
      </c>
      <c r="H2622">
        <v>158.6</v>
      </c>
      <c r="I2622">
        <v>39.200000000000003</v>
      </c>
      <c r="J2622" s="19" t="e">
        <f t="shared" si="81"/>
        <v>#NUM!</v>
      </c>
      <c r="K2622" s="19" t="e">
        <f t="shared" si="82"/>
        <v>#NUM!</v>
      </c>
      <c r="L2622" s="14" t="str">
        <f>IFERROR(VLOOKUP($K$4:$K$772,TABLAREF!$A$1:$C$4,3,1),"SIN DATO")</f>
        <v>SIN DATO</v>
      </c>
    </row>
    <row r="2623" spans="1:12" x14ac:dyDescent="0.25">
      <c r="A2623" t="s">
        <v>4087</v>
      </c>
      <c r="B2623">
        <v>90</v>
      </c>
      <c r="C2623">
        <v>1</v>
      </c>
      <c r="D2623">
        <v>0</v>
      </c>
      <c r="E2623">
        <v>1</v>
      </c>
      <c r="F2623">
        <v>0</v>
      </c>
      <c r="G2623">
        <v>120</v>
      </c>
      <c r="H2623">
        <v>152.5</v>
      </c>
      <c r="I2623">
        <v>30.4</v>
      </c>
      <c r="J2623" s="19">
        <f t="shared" si="81"/>
        <v>34.899465272845418</v>
      </c>
      <c r="K2623" s="19">
        <f t="shared" si="82"/>
        <v>35</v>
      </c>
      <c r="L2623" s="14" t="str">
        <f>IFERROR(VLOOKUP($K$4:$K$772,TABLAREF!$A$1:$C$4,3,1),"SIN DATO")</f>
        <v>SIN DATO</v>
      </c>
    </row>
    <row r="2624" spans="1:12" x14ac:dyDescent="0.25">
      <c r="A2624" t="s">
        <v>485</v>
      </c>
      <c r="B2624">
        <v>80</v>
      </c>
      <c r="C2624">
        <v>2</v>
      </c>
      <c r="D2624">
        <v>0</v>
      </c>
      <c r="E2624">
        <v>0</v>
      </c>
      <c r="F2624">
        <v>0</v>
      </c>
      <c r="H2624">
        <v>234.6</v>
      </c>
      <c r="I2624">
        <v>66.099999999999994</v>
      </c>
      <c r="J2624" s="19" t="e">
        <f t="shared" si="81"/>
        <v>#NUM!</v>
      </c>
      <c r="K2624" s="19" t="e">
        <f t="shared" si="82"/>
        <v>#NUM!</v>
      </c>
      <c r="L2624" s="14" t="str">
        <f>IFERROR(VLOOKUP($K$4:$K$772,TABLAREF!$A$1:$C$4,3,1),"SIN DATO")</f>
        <v>SIN DATO</v>
      </c>
    </row>
    <row r="2625" spans="1:12" x14ac:dyDescent="0.25">
      <c r="A2625" t="s">
        <v>259</v>
      </c>
      <c r="B2625">
        <v>90</v>
      </c>
      <c r="C2625">
        <v>2</v>
      </c>
      <c r="D2625">
        <v>0</v>
      </c>
      <c r="E2625">
        <v>0</v>
      </c>
      <c r="F2625">
        <v>0</v>
      </c>
      <c r="G2625">
        <v>138</v>
      </c>
      <c r="H2625">
        <v>242</v>
      </c>
      <c r="I2625">
        <v>63.4</v>
      </c>
      <c r="J2625" s="19">
        <f t="shared" si="81"/>
        <v>55.923784212460383</v>
      </c>
      <c r="K2625" s="19">
        <f t="shared" si="82"/>
        <v>56</v>
      </c>
      <c r="L2625" s="14" t="str">
        <f>IFERROR(VLOOKUP($K$4:$K$772,TABLAREF!$A$1:$C$4,3,1),"SIN DATO")</f>
        <v>SIN DATO</v>
      </c>
    </row>
    <row r="2626" spans="1:12" x14ac:dyDescent="0.25">
      <c r="A2626" t="s">
        <v>4088</v>
      </c>
      <c r="B2626">
        <v>61</v>
      </c>
      <c r="C2626">
        <v>2</v>
      </c>
      <c r="D2626">
        <v>0</v>
      </c>
      <c r="E2626">
        <v>0</v>
      </c>
      <c r="F2626">
        <v>0</v>
      </c>
      <c r="G2626">
        <v>120</v>
      </c>
      <c r="H2626">
        <v>117.5</v>
      </c>
      <c r="I2626">
        <v>35.700000000000003</v>
      </c>
      <c r="J2626" s="19">
        <f t="shared" si="81"/>
        <v>13.211783961029578</v>
      </c>
      <c r="K2626" s="19">
        <f t="shared" si="82"/>
        <v>13</v>
      </c>
      <c r="L2626" s="14" t="str">
        <f>IFERROR(VLOOKUP($K$4:$K$772,TABLAREF!$A$1:$C$4,3,1),"SIN DATO")</f>
        <v>SIN DATO</v>
      </c>
    </row>
    <row r="2627" spans="1:12" x14ac:dyDescent="0.25">
      <c r="A2627" t="s">
        <v>4089</v>
      </c>
      <c r="B2627">
        <v>73</v>
      </c>
      <c r="C2627">
        <v>2</v>
      </c>
      <c r="D2627">
        <v>0</v>
      </c>
      <c r="E2627">
        <v>1</v>
      </c>
      <c r="F2627">
        <v>0</v>
      </c>
      <c r="H2627">
        <v>163.19999999999999</v>
      </c>
      <c r="I2627">
        <v>42.1</v>
      </c>
      <c r="J2627" s="19" t="e">
        <f t="shared" si="81"/>
        <v>#NUM!</v>
      </c>
      <c r="K2627" s="19" t="e">
        <f t="shared" si="82"/>
        <v>#NUM!</v>
      </c>
      <c r="L2627" s="14" t="str">
        <f>IFERROR(VLOOKUP($K$4:$K$772,TABLAREF!$A$1:$C$4,3,1),"SIN DATO")</f>
        <v>SIN DATO</v>
      </c>
    </row>
    <row r="2628" spans="1:12" x14ac:dyDescent="0.25">
      <c r="A2628" t="s">
        <v>4090</v>
      </c>
      <c r="B2628">
        <v>73</v>
      </c>
      <c r="C2628">
        <v>2</v>
      </c>
      <c r="D2628">
        <v>0</v>
      </c>
      <c r="E2628">
        <v>0</v>
      </c>
      <c r="F2628">
        <v>0</v>
      </c>
      <c r="H2628">
        <v>131</v>
      </c>
      <c r="I2628">
        <v>34.5</v>
      </c>
      <c r="J2628" s="19" t="e">
        <f t="shared" si="81"/>
        <v>#NUM!</v>
      </c>
      <c r="K2628" s="19" t="e">
        <f t="shared" si="82"/>
        <v>#NUM!</v>
      </c>
      <c r="L2628" s="14" t="str">
        <f>IFERROR(VLOOKUP($K$4:$K$772,TABLAREF!$A$1:$C$4,3,1),"SIN DATO")</f>
        <v>SIN DATO</v>
      </c>
    </row>
    <row r="2629" spans="1:12" x14ac:dyDescent="0.25">
      <c r="A2629" t="s">
        <v>4091</v>
      </c>
      <c r="B2629">
        <v>61</v>
      </c>
      <c r="C2629">
        <v>2</v>
      </c>
      <c r="D2629">
        <v>0</v>
      </c>
      <c r="E2629">
        <v>1</v>
      </c>
      <c r="F2629">
        <v>0</v>
      </c>
      <c r="G2629">
        <v>134</v>
      </c>
      <c r="H2629">
        <v>164.1</v>
      </c>
      <c r="I2629">
        <v>21</v>
      </c>
      <c r="J2629" s="19">
        <f t="shared" ref="J2629:J2692" si="83">100*(1-EXP(-EXP((LN(10)-(15.5305+(28.4441*(1-C2629))+(-1.4792*LN(B2629))+(0*LN(B2629)*LN(B2629))+(-14.4588*LN(B2629)*(1-C2629))+(1.8515*LN(B2629)*LN(B2629)*(1-C2629))+(-0.9119*LN(G2629))+(-0.2767*D2629)+(-0.7181*LN((H2629* 0.02586)/ (I2629* 0.02586)))+(-0.1759*E2629)+(-0.1999*E2629*(1-C2629))+(-0.5865*F2629)+(0*F2629*C2629)))/(EXP(0.9145)*EXP(-0.2784*(15.5305+(28.4441*(1-C2629))+(-1.4792*LN(B2629))+(0*LN(B2629)*LN(B2629))+(-14.4588*LN(B2629)*(1-C2629))+(1.8515*LN(B2629)*LN(B2629)*(1-C2629))+(-0.9119*LN(G2629))+(-0.2767*D2629)+(-0.7181*LN((H2629* 0.02586)/ (I2629* 0.02586)))+(-0.1759*E2629)+(-0.1999*E2629*(1-C2629))+(-0.5865*F2629)+(0*F2629*C2629)))))))</f>
        <v>32.841909752907561</v>
      </c>
      <c r="K2629" s="19">
        <f t="shared" ref="K2629:K2692" si="84">ROUND(J2629,0)</f>
        <v>33</v>
      </c>
      <c r="L2629" s="14" t="str">
        <f>IFERROR(VLOOKUP($K$4:$K$772,TABLAREF!$A$1:$C$4,3,1),"SIN DATO")</f>
        <v>SIN DATO</v>
      </c>
    </row>
    <row r="2630" spans="1:12" x14ac:dyDescent="0.25">
      <c r="A2630" t="s">
        <v>4092</v>
      </c>
      <c r="B2630">
        <v>61</v>
      </c>
      <c r="C2630">
        <v>1</v>
      </c>
      <c r="D2630">
        <v>0</v>
      </c>
      <c r="E2630">
        <v>1</v>
      </c>
      <c r="F2630">
        <v>0</v>
      </c>
      <c r="H2630">
        <v>108.7</v>
      </c>
      <c r="I2630">
        <v>27.2</v>
      </c>
      <c r="J2630" s="19" t="e">
        <f t="shared" si="83"/>
        <v>#NUM!</v>
      </c>
      <c r="K2630" s="19" t="e">
        <f t="shared" si="84"/>
        <v>#NUM!</v>
      </c>
      <c r="L2630" s="14" t="str">
        <f>IFERROR(VLOOKUP($K$4:$K$772,TABLAREF!$A$1:$C$4,3,1),"SIN DATO")</f>
        <v>SIN DATO</v>
      </c>
    </row>
    <row r="2631" spans="1:12" x14ac:dyDescent="0.25">
      <c r="A2631" t="s">
        <v>4093</v>
      </c>
      <c r="B2631">
        <v>70</v>
      </c>
      <c r="C2631">
        <v>1</v>
      </c>
      <c r="D2631">
        <v>0</v>
      </c>
      <c r="E2631">
        <v>0</v>
      </c>
      <c r="F2631">
        <v>0</v>
      </c>
      <c r="G2631">
        <v>120</v>
      </c>
      <c r="H2631">
        <v>170.5</v>
      </c>
      <c r="I2631">
        <v>25.6</v>
      </c>
      <c r="J2631" s="19">
        <f t="shared" si="83"/>
        <v>23.895429081270336</v>
      </c>
      <c r="K2631" s="19">
        <f t="shared" si="84"/>
        <v>24</v>
      </c>
      <c r="L2631" s="14" t="str">
        <f>IFERROR(VLOOKUP($K$4:$K$772,TABLAREF!$A$1:$C$4,3,1),"SIN DATO")</f>
        <v>SIN DATO</v>
      </c>
    </row>
    <row r="2632" spans="1:12" x14ac:dyDescent="0.25">
      <c r="A2632" t="s">
        <v>4094</v>
      </c>
      <c r="B2632">
        <v>73</v>
      </c>
      <c r="C2632">
        <v>1</v>
      </c>
      <c r="D2632">
        <v>0</v>
      </c>
      <c r="E2632">
        <v>1</v>
      </c>
      <c r="F2632">
        <v>0</v>
      </c>
      <c r="G2632">
        <v>140</v>
      </c>
      <c r="H2632">
        <v>126</v>
      </c>
      <c r="I2632">
        <v>32.5</v>
      </c>
      <c r="J2632" s="19">
        <f t="shared" si="83"/>
        <v>23.598727355829475</v>
      </c>
      <c r="K2632" s="19">
        <f t="shared" si="84"/>
        <v>24</v>
      </c>
      <c r="L2632" s="14" t="str">
        <f>IFERROR(VLOOKUP($K$4:$K$772,TABLAREF!$A$1:$C$4,3,1),"SIN DATO")</f>
        <v>SIN DATO</v>
      </c>
    </row>
    <row r="2633" spans="1:12" x14ac:dyDescent="0.25">
      <c r="A2633" t="s">
        <v>4095</v>
      </c>
      <c r="B2633">
        <v>67</v>
      </c>
      <c r="C2633">
        <v>2</v>
      </c>
      <c r="D2633">
        <v>0</v>
      </c>
      <c r="E2633">
        <v>1</v>
      </c>
      <c r="F2633">
        <v>0</v>
      </c>
      <c r="G2633">
        <v>120</v>
      </c>
      <c r="H2633">
        <v>160.19999999999999</v>
      </c>
      <c r="I2633">
        <v>49.9</v>
      </c>
      <c r="J2633" s="19">
        <f t="shared" si="83"/>
        <v>17.54204819154771</v>
      </c>
      <c r="K2633" s="19">
        <f t="shared" si="84"/>
        <v>18</v>
      </c>
      <c r="L2633" s="14" t="str">
        <f>IFERROR(VLOOKUP($K$4:$K$772,TABLAREF!$A$1:$C$4,3,1),"SIN DATO")</f>
        <v>SIN DATO</v>
      </c>
    </row>
    <row r="2634" spans="1:12" x14ac:dyDescent="0.25">
      <c r="A2634" t="s">
        <v>581</v>
      </c>
      <c r="B2634">
        <v>55</v>
      </c>
      <c r="C2634">
        <v>1</v>
      </c>
      <c r="D2634">
        <v>0</v>
      </c>
      <c r="E2634">
        <v>0</v>
      </c>
      <c r="F2634">
        <v>0</v>
      </c>
      <c r="H2634">
        <v>175</v>
      </c>
      <c r="I2634">
        <v>42.9</v>
      </c>
      <c r="J2634" s="19" t="e">
        <f t="shared" si="83"/>
        <v>#NUM!</v>
      </c>
      <c r="K2634" s="19" t="e">
        <f t="shared" si="84"/>
        <v>#NUM!</v>
      </c>
      <c r="L2634" s="14" t="str">
        <f>IFERROR(VLOOKUP($K$4:$K$772,TABLAREF!$A$1:$C$4,3,1),"SIN DATO")</f>
        <v>SIN DATO</v>
      </c>
    </row>
    <row r="2635" spans="1:12" x14ac:dyDescent="0.25">
      <c r="A2635" t="s">
        <v>4096</v>
      </c>
      <c r="B2635">
        <v>51</v>
      </c>
      <c r="C2635">
        <v>2</v>
      </c>
      <c r="D2635">
        <v>0</v>
      </c>
      <c r="E2635">
        <v>0</v>
      </c>
      <c r="F2635">
        <v>0</v>
      </c>
      <c r="G2635">
        <v>145</v>
      </c>
      <c r="H2635">
        <v>178.7</v>
      </c>
      <c r="I2635">
        <v>62.5</v>
      </c>
      <c r="J2635" s="19">
        <f t="shared" si="83"/>
        <v>8.214122989763128</v>
      </c>
      <c r="K2635" s="19">
        <f t="shared" si="84"/>
        <v>8</v>
      </c>
      <c r="L2635" s="14" t="str">
        <f>IFERROR(VLOOKUP($K$4:$K$772,TABLAREF!$A$1:$C$4,3,1),"SIN DATO")</f>
        <v>SIN DATO</v>
      </c>
    </row>
    <row r="2636" spans="1:12" x14ac:dyDescent="0.25">
      <c r="A2636" t="s">
        <v>580</v>
      </c>
      <c r="B2636">
        <v>75</v>
      </c>
      <c r="C2636">
        <v>2</v>
      </c>
      <c r="D2636">
        <v>0</v>
      </c>
      <c r="E2636">
        <v>0</v>
      </c>
      <c r="F2636">
        <v>0</v>
      </c>
      <c r="H2636">
        <v>154.5</v>
      </c>
      <c r="I2636">
        <v>58.9</v>
      </c>
      <c r="J2636" s="19" t="e">
        <f t="shared" si="83"/>
        <v>#NUM!</v>
      </c>
      <c r="K2636" s="19" t="e">
        <f t="shared" si="84"/>
        <v>#NUM!</v>
      </c>
      <c r="L2636" s="14" t="str">
        <f>IFERROR(VLOOKUP($K$4:$K$772,TABLAREF!$A$1:$C$4,3,1),"SIN DATO")</f>
        <v>SIN DATO</v>
      </c>
    </row>
    <row r="2637" spans="1:12" x14ac:dyDescent="0.25">
      <c r="A2637" t="s">
        <v>4097</v>
      </c>
      <c r="B2637">
        <v>49</v>
      </c>
      <c r="C2637">
        <v>2</v>
      </c>
      <c r="D2637">
        <v>0</v>
      </c>
      <c r="E2637">
        <v>1</v>
      </c>
      <c r="F2637">
        <v>0</v>
      </c>
      <c r="H2637">
        <v>204.8</v>
      </c>
      <c r="I2637">
        <v>68.3</v>
      </c>
      <c r="J2637" s="19" t="e">
        <f t="shared" si="83"/>
        <v>#NUM!</v>
      </c>
      <c r="K2637" s="19" t="e">
        <f t="shared" si="84"/>
        <v>#NUM!</v>
      </c>
      <c r="L2637" s="14" t="str">
        <f>IFERROR(VLOOKUP($K$4:$K$772,TABLAREF!$A$1:$C$4,3,1),"SIN DATO")</f>
        <v>SIN DATO</v>
      </c>
    </row>
    <row r="2638" spans="1:12" x14ac:dyDescent="0.25">
      <c r="A2638" t="s">
        <v>4098</v>
      </c>
      <c r="B2638">
        <v>73</v>
      </c>
      <c r="C2638">
        <v>2</v>
      </c>
      <c r="D2638">
        <v>0</v>
      </c>
      <c r="E2638">
        <v>1</v>
      </c>
      <c r="F2638">
        <v>0</v>
      </c>
      <c r="G2638">
        <v>135</v>
      </c>
      <c r="H2638">
        <v>176.1</v>
      </c>
      <c r="I2638">
        <v>46.7</v>
      </c>
      <c r="J2638" s="19">
        <f t="shared" si="83"/>
        <v>31.062095146731139</v>
      </c>
      <c r="K2638" s="19">
        <f t="shared" si="84"/>
        <v>31</v>
      </c>
      <c r="L2638" s="14" t="str">
        <f>IFERROR(VLOOKUP($K$4:$K$772,TABLAREF!$A$1:$C$4,3,1),"SIN DATO")</f>
        <v>SIN DATO</v>
      </c>
    </row>
    <row r="2639" spans="1:12" x14ac:dyDescent="0.25">
      <c r="A2639" t="s">
        <v>4099</v>
      </c>
      <c r="B2639">
        <v>81</v>
      </c>
      <c r="C2639">
        <v>2</v>
      </c>
      <c r="D2639">
        <v>0</v>
      </c>
      <c r="E2639">
        <v>0</v>
      </c>
      <c r="F2639">
        <v>0</v>
      </c>
      <c r="G2639">
        <v>130</v>
      </c>
      <c r="H2639">
        <v>177.3</v>
      </c>
      <c r="I2639">
        <v>52.8</v>
      </c>
      <c r="J2639" s="19">
        <f t="shared" si="83"/>
        <v>38.747248432850952</v>
      </c>
      <c r="K2639" s="19">
        <f t="shared" si="84"/>
        <v>39</v>
      </c>
      <c r="L2639" s="14" t="str">
        <f>IFERROR(VLOOKUP($K$4:$K$772,TABLAREF!$A$1:$C$4,3,1),"SIN DATO")</f>
        <v>SIN DATO</v>
      </c>
    </row>
    <row r="2640" spans="1:12" x14ac:dyDescent="0.25">
      <c r="A2640" t="s">
        <v>4100</v>
      </c>
      <c r="B2640">
        <v>72</v>
      </c>
      <c r="C2640">
        <v>1</v>
      </c>
      <c r="D2640">
        <v>0</v>
      </c>
      <c r="E2640">
        <v>0</v>
      </c>
      <c r="F2640">
        <v>0</v>
      </c>
      <c r="H2640">
        <v>172.4</v>
      </c>
      <c r="I2640">
        <v>32.700000000000003</v>
      </c>
      <c r="J2640" s="19" t="e">
        <f t="shared" si="83"/>
        <v>#NUM!</v>
      </c>
      <c r="K2640" s="19" t="e">
        <f t="shared" si="84"/>
        <v>#NUM!</v>
      </c>
      <c r="L2640" s="14" t="str">
        <f>IFERROR(VLOOKUP($K$4:$K$772,TABLAREF!$A$1:$C$4,3,1),"SIN DATO")</f>
        <v>SIN DATO</v>
      </c>
    </row>
    <row r="2641" spans="1:12" x14ac:dyDescent="0.25">
      <c r="A2641" t="s">
        <v>4101</v>
      </c>
      <c r="B2641">
        <v>65</v>
      </c>
      <c r="C2641">
        <v>2</v>
      </c>
      <c r="D2641">
        <v>0</v>
      </c>
      <c r="E2641">
        <v>0</v>
      </c>
      <c r="F2641">
        <v>0</v>
      </c>
      <c r="H2641">
        <v>190.1</v>
      </c>
      <c r="I2641">
        <v>51.2</v>
      </c>
      <c r="J2641" s="19" t="e">
        <f t="shared" si="83"/>
        <v>#NUM!</v>
      </c>
      <c r="K2641" s="19" t="e">
        <f t="shared" si="84"/>
        <v>#NUM!</v>
      </c>
      <c r="L2641" s="14" t="str">
        <f>IFERROR(VLOOKUP($K$4:$K$772,TABLAREF!$A$1:$C$4,3,1),"SIN DATO")</f>
        <v>SIN DATO</v>
      </c>
    </row>
    <row r="2642" spans="1:12" x14ac:dyDescent="0.25">
      <c r="A2642" t="s">
        <v>424</v>
      </c>
      <c r="B2642">
        <v>82</v>
      </c>
      <c r="C2642">
        <v>2</v>
      </c>
      <c r="D2642">
        <v>0</v>
      </c>
      <c r="E2642">
        <v>0</v>
      </c>
      <c r="F2642">
        <v>0</v>
      </c>
      <c r="G2642">
        <v>120</v>
      </c>
      <c r="H2642">
        <v>164.4</v>
      </c>
      <c r="I2642">
        <v>65.099999999999994</v>
      </c>
      <c r="J2642" s="19">
        <f t="shared" si="83"/>
        <v>30.79369049434969</v>
      </c>
      <c r="K2642" s="19">
        <f t="shared" si="84"/>
        <v>31</v>
      </c>
      <c r="L2642" s="14" t="str">
        <f>IFERROR(VLOOKUP($K$4:$K$772,TABLAREF!$A$1:$C$4,3,1),"SIN DATO")</f>
        <v>SIN DATO</v>
      </c>
    </row>
    <row r="2643" spans="1:12" x14ac:dyDescent="0.25">
      <c r="A2643" t="s">
        <v>4102</v>
      </c>
      <c r="B2643">
        <v>69</v>
      </c>
      <c r="C2643">
        <v>1</v>
      </c>
      <c r="D2643">
        <v>0</v>
      </c>
      <c r="E2643">
        <v>0</v>
      </c>
      <c r="F2643">
        <v>0</v>
      </c>
      <c r="G2643">
        <v>110</v>
      </c>
      <c r="H2643">
        <v>172.9</v>
      </c>
      <c r="I2643">
        <v>41.7</v>
      </c>
      <c r="J2643" s="19">
        <f t="shared" si="83"/>
        <v>12.661094499240132</v>
      </c>
      <c r="K2643" s="19">
        <f t="shared" si="84"/>
        <v>13</v>
      </c>
      <c r="L2643" s="14" t="str">
        <f>IFERROR(VLOOKUP($K$4:$K$772,TABLAREF!$A$1:$C$4,3,1),"SIN DATO")</f>
        <v>SIN DATO</v>
      </c>
    </row>
    <row r="2644" spans="1:12" x14ac:dyDescent="0.25">
      <c r="A2644" t="s">
        <v>4103</v>
      </c>
      <c r="B2644">
        <v>52</v>
      </c>
      <c r="C2644">
        <v>1</v>
      </c>
      <c r="D2644">
        <v>0</v>
      </c>
      <c r="E2644">
        <v>0</v>
      </c>
      <c r="F2644">
        <v>0</v>
      </c>
      <c r="G2644">
        <v>122</v>
      </c>
      <c r="H2644">
        <v>172.1</v>
      </c>
      <c r="I2644">
        <v>48</v>
      </c>
      <c r="J2644" s="19">
        <f t="shared" si="83"/>
        <v>5.7007708186601942</v>
      </c>
      <c r="K2644" s="19">
        <f t="shared" si="84"/>
        <v>6</v>
      </c>
      <c r="L2644" s="14" t="str">
        <f>IFERROR(VLOOKUP($K$4:$K$772,TABLAREF!$A$1:$C$4,3,1),"SIN DATO")</f>
        <v>SIN DATO</v>
      </c>
    </row>
    <row r="2645" spans="1:12" x14ac:dyDescent="0.25">
      <c r="A2645" t="s">
        <v>4104</v>
      </c>
      <c r="B2645">
        <v>59</v>
      </c>
      <c r="C2645">
        <v>2</v>
      </c>
      <c r="D2645">
        <v>0</v>
      </c>
      <c r="E2645">
        <v>0</v>
      </c>
      <c r="F2645">
        <v>0</v>
      </c>
      <c r="G2645">
        <v>120</v>
      </c>
      <c r="H2645">
        <v>174</v>
      </c>
      <c r="I2645">
        <v>48.5</v>
      </c>
      <c r="J2645" s="19">
        <f t="shared" si="83"/>
        <v>12.981448679933461</v>
      </c>
      <c r="K2645" s="19">
        <f t="shared" si="84"/>
        <v>13</v>
      </c>
      <c r="L2645" s="14" t="str">
        <f>IFERROR(VLOOKUP($K$4:$K$772,TABLAREF!$A$1:$C$4,3,1),"SIN DATO")</f>
        <v>SIN DATO</v>
      </c>
    </row>
    <row r="2646" spans="1:12" x14ac:dyDescent="0.25">
      <c r="A2646" t="s">
        <v>4105</v>
      </c>
      <c r="B2646">
        <v>75</v>
      </c>
      <c r="C2646">
        <v>2</v>
      </c>
      <c r="D2646">
        <v>0</v>
      </c>
      <c r="E2646">
        <v>0</v>
      </c>
      <c r="F2646">
        <v>0</v>
      </c>
      <c r="G2646">
        <v>120</v>
      </c>
      <c r="H2646">
        <v>168.1</v>
      </c>
      <c r="I2646">
        <v>61.5</v>
      </c>
      <c r="J2646" s="19">
        <f t="shared" si="83"/>
        <v>23.722465123069981</v>
      </c>
      <c r="K2646" s="19">
        <f t="shared" si="84"/>
        <v>24</v>
      </c>
      <c r="L2646" s="14" t="str">
        <f>IFERROR(VLOOKUP($K$4:$K$772,TABLAREF!$A$1:$C$4,3,1),"SIN DATO")</f>
        <v>SIN DATO</v>
      </c>
    </row>
    <row r="2647" spans="1:12" x14ac:dyDescent="0.25">
      <c r="A2647" t="s">
        <v>4106</v>
      </c>
      <c r="B2647">
        <v>45</v>
      </c>
      <c r="C2647">
        <v>2</v>
      </c>
      <c r="D2647">
        <v>0</v>
      </c>
      <c r="E2647">
        <v>0</v>
      </c>
      <c r="F2647">
        <v>0</v>
      </c>
      <c r="H2647">
        <v>172.4</v>
      </c>
      <c r="I2647">
        <v>38.700000000000003</v>
      </c>
      <c r="J2647" s="19" t="e">
        <f t="shared" si="83"/>
        <v>#NUM!</v>
      </c>
      <c r="K2647" s="19" t="e">
        <f t="shared" si="84"/>
        <v>#NUM!</v>
      </c>
      <c r="L2647" s="14" t="str">
        <f>IFERROR(VLOOKUP($K$4:$K$772,TABLAREF!$A$1:$C$4,3,1),"SIN DATO")</f>
        <v>SIN DATO</v>
      </c>
    </row>
    <row r="2648" spans="1:12" x14ac:dyDescent="0.25">
      <c r="A2648" t="s">
        <v>477</v>
      </c>
      <c r="B2648">
        <v>52</v>
      </c>
      <c r="C2648">
        <v>2</v>
      </c>
      <c r="D2648">
        <v>0</v>
      </c>
      <c r="E2648">
        <v>0</v>
      </c>
      <c r="F2648">
        <v>0</v>
      </c>
      <c r="G2648">
        <v>135</v>
      </c>
      <c r="H2648">
        <v>178.1</v>
      </c>
      <c r="I2648">
        <v>44.6</v>
      </c>
      <c r="J2648" s="19">
        <f t="shared" si="83"/>
        <v>11.873115885211449</v>
      </c>
      <c r="K2648" s="19">
        <f t="shared" si="84"/>
        <v>12</v>
      </c>
      <c r="L2648" s="14" t="str">
        <f>IFERROR(VLOOKUP($K$4:$K$772,TABLAREF!$A$1:$C$4,3,1),"SIN DATO")</f>
        <v>SIN DATO</v>
      </c>
    </row>
    <row r="2649" spans="1:12" x14ac:dyDescent="0.25">
      <c r="A2649" t="s">
        <v>4107</v>
      </c>
      <c r="B2649">
        <v>50</v>
      </c>
      <c r="C2649">
        <v>2</v>
      </c>
      <c r="D2649">
        <v>0</v>
      </c>
      <c r="E2649">
        <v>0</v>
      </c>
      <c r="F2649">
        <v>0</v>
      </c>
      <c r="G2649">
        <v>120</v>
      </c>
      <c r="H2649">
        <v>169</v>
      </c>
      <c r="I2649">
        <v>49</v>
      </c>
      <c r="J2649" s="19">
        <f t="shared" si="83"/>
        <v>7.1984961554228288</v>
      </c>
      <c r="K2649" s="19">
        <f t="shared" si="84"/>
        <v>7</v>
      </c>
      <c r="L2649" s="14" t="str">
        <f>IFERROR(VLOOKUP($K$4:$K$772,TABLAREF!$A$1:$C$4,3,1),"SIN DATO")</f>
        <v>SIN DATO</v>
      </c>
    </row>
    <row r="2650" spans="1:12" x14ac:dyDescent="0.25">
      <c r="A2650" t="s">
        <v>4108</v>
      </c>
      <c r="B2650">
        <v>66</v>
      </c>
      <c r="C2650">
        <v>2</v>
      </c>
      <c r="D2650">
        <v>0</v>
      </c>
      <c r="E2650">
        <v>0</v>
      </c>
      <c r="F2650">
        <v>0</v>
      </c>
      <c r="G2650">
        <v>120</v>
      </c>
      <c r="H2650">
        <v>173.3</v>
      </c>
      <c r="I2650">
        <v>26.8</v>
      </c>
      <c r="J2650" s="19">
        <f t="shared" si="83"/>
        <v>32.033865530315744</v>
      </c>
      <c r="K2650" s="19">
        <f t="shared" si="84"/>
        <v>32</v>
      </c>
      <c r="L2650" s="14" t="str">
        <f>IFERROR(VLOOKUP($K$4:$K$772,TABLAREF!$A$1:$C$4,3,1),"SIN DATO")</f>
        <v>SIN DATO</v>
      </c>
    </row>
    <row r="2651" spans="1:12" x14ac:dyDescent="0.25">
      <c r="A2651" t="s">
        <v>4109</v>
      </c>
      <c r="B2651">
        <v>54</v>
      </c>
      <c r="C2651">
        <v>2</v>
      </c>
      <c r="D2651">
        <v>0</v>
      </c>
      <c r="E2651">
        <v>0</v>
      </c>
      <c r="F2651">
        <v>0</v>
      </c>
      <c r="G2651">
        <v>120</v>
      </c>
      <c r="H2651">
        <v>214.6</v>
      </c>
      <c r="I2651">
        <v>63.4</v>
      </c>
      <c r="J2651" s="19">
        <f t="shared" si="83"/>
        <v>8.9345738513774808</v>
      </c>
      <c r="K2651" s="19">
        <f t="shared" si="84"/>
        <v>9</v>
      </c>
      <c r="L2651" s="14" t="str">
        <f>IFERROR(VLOOKUP($K$4:$K$772,TABLAREF!$A$1:$C$4,3,1),"SIN DATO")</f>
        <v>SIN DATO</v>
      </c>
    </row>
    <row r="2652" spans="1:12" x14ac:dyDescent="0.25">
      <c r="A2652" t="s">
        <v>4110</v>
      </c>
      <c r="B2652">
        <v>64</v>
      </c>
      <c r="C2652">
        <v>2</v>
      </c>
      <c r="D2652">
        <v>0</v>
      </c>
      <c r="E2652">
        <v>0</v>
      </c>
      <c r="F2652">
        <v>0</v>
      </c>
      <c r="G2652">
        <v>125</v>
      </c>
      <c r="H2652">
        <v>251.8</v>
      </c>
      <c r="I2652">
        <v>63.5</v>
      </c>
      <c r="J2652" s="19">
        <f t="shared" si="83"/>
        <v>20.129353852420138</v>
      </c>
      <c r="K2652" s="19">
        <f t="shared" si="84"/>
        <v>20</v>
      </c>
      <c r="L2652" s="14" t="str">
        <f>IFERROR(VLOOKUP($K$4:$K$772,TABLAREF!$A$1:$C$4,3,1),"SIN DATO")</f>
        <v>SIN DATO</v>
      </c>
    </row>
    <row r="2653" spans="1:12" x14ac:dyDescent="0.25">
      <c r="A2653" t="s">
        <v>4111</v>
      </c>
      <c r="B2653">
        <v>64</v>
      </c>
      <c r="C2653">
        <v>2</v>
      </c>
      <c r="D2653">
        <v>0</v>
      </c>
      <c r="E2653">
        <v>0</v>
      </c>
      <c r="F2653">
        <v>0</v>
      </c>
      <c r="I2653">
        <v>0</v>
      </c>
      <c r="J2653" s="19" t="e">
        <f t="shared" si="83"/>
        <v>#NUM!</v>
      </c>
      <c r="K2653" s="19" t="e">
        <f t="shared" si="84"/>
        <v>#NUM!</v>
      </c>
      <c r="L2653" s="14" t="str">
        <f>IFERROR(VLOOKUP($K$4:$K$772,TABLAREF!$A$1:$C$4,3,1),"SIN DATO")</f>
        <v>SIN DATO</v>
      </c>
    </row>
    <row r="2654" spans="1:12" x14ac:dyDescent="0.25">
      <c r="A2654" t="s">
        <v>4112</v>
      </c>
      <c r="B2654">
        <v>48</v>
      </c>
      <c r="C2654">
        <v>1</v>
      </c>
      <c r="D2654">
        <v>0</v>
      </c>
      <c r="E2654">
        <v>0</v>
      </c>
      <c r="F2654">
        <v>0</v>
      </c>
      <c r="H2654">
        <v>170.7</v>
      </c>
      <c r="I2654">
        <v>41.3</v>
      </c>
      <c r="J2654" s="19" t="e">
        <f t="shared" si="83"/>
        <v>#NUM!</v>
      </c>
      <c r="K2654" s="19" t="e">
        <f t="shared" si="84"/>
        <v>#NUM!</v>
      </c>
      <c r="L2654" s="14" t="str">
        <f>IFERROR(VLOOKUP($K$4:$K$772,TABLAREF!$A$1:$C$4,3,1),"SIN DATO")</f>
        <v>SIN DATO</v>
      </c>
    </row>
    <row r="2655" spans="1:12" x14ac:dyDescent="0.25">
      <c r="A2655" t="s">
        <v>231</v>
      </c>
      <c r="B2655">
        <v>77</v>
      </c>
      <c r="C2655">
        <v>2</v>
      </c>
      <c r="D2655">
        <v>0</v>
      </c>
      <c r="E2655">
        <v>0</v>
      </c>
      <c r="F2655">
        <v>0</v>
      </c>
      <c r="G2655">
        <v>140</v>
      </c>
      <c r="H2655">
        <v>168.9</v>
      </c>
      <c r="I2655">
        <v>31.9</v>
      </c>
      <c r="J2655" s="19">
        <f t="shared" si="83"/>
        <v>46.691995228845521</v>
      </c>
      <c r="K2655" s="19">
        <f t="shared" si="84"/>
        <v>47</v>
      </c>
      <c r="L2655" s="14" t="str">
        <f>IFERROR(VLOOKUP($K$4:$K$772,TABLAREF!$A$1:$C$4,3,1),"SIN DATO")</f>
        <v>SIN DATO</v>
      </c>
    </row>
    <row r="2656" spans="1:12" x14ac:dyDescent="0.25">
      <c r="A2656" t="s">
        <v>4113</v>
      </c>
      <c r="B2656">
        <v>56</v>
      </c>
      <c r="C2656">
        <v>1</v>
      </c>
      <c r="D2656">
        <v>0</v>
      </c>
      <c r="E2656">
        <v>0</v>
      </c>
      <c r="F2656">
        <v>0</v>
      </c>
      <c r="G2656">
        <v>125</v>
      </c>
      <c r="H2656">
        <v>222.8</v>
      </c>
      <c r="I2656">
        <v>42.3</v>
      </c>
      <c r="J2656" s="19">
        <f t="shared" si="83"/>
        <v>12.240435660325467</v>
      </c>
      <c r="K2656" s="19">
        <f t="shared" si="84"/>
        <v>12</v>
      </c>
      <c r="L2656" s="14" t="str">
        <f>IFERROR(VLOOKUP($K$4:$K$772,TABLAREF!$A$1:$C$4,3,1),"SIN DATO")</f>
        <v>SIN DATO</v>
      </c>
    </row>
    <row r="2657" spans="1:12" x14ac:dyDescent="0.25">
      <c r="A2657" t="s">
        <v>4114</v>
      </c>
      <c r="B2657">
        <v>60</v>
      </c>
      <c r="C2657">
        <v>2</v>
      </c>
      <c r="D2657">
        <v>0</v>
      </c>
      <c r="E2657">
        <v>0</v>
      </c>
      <c r="F2657">
        <v>0</v>
      </c>
      <c r="G2657">
        <v>120</v>
      </c>
      <c r="H2657">
        <v>214.6</v>
      </c>
      <c r="I2657">
        <v>32.6</v>
      </c>
      <c r="J2657" s="19">
        <f t="shared" si="83"/>
        <v>25.287107800536358</v>
      </c>
      <c r="K2657" s="19">
        <f t="shared" si="84"/>
        <v>25</v>
      </c>
      <c r="L2657" s="14" t="str">
        <f>IFERROR(VLOOKUP($K$4:$K$772,TABLAREF!$A$1:$C$4,3,1),"SIN DATO")</f>
        <v>SIN DATO</v>
      </c>
    </row>
    <row r="2658" spans="1:12" x14ac:dyDescent="0.25">
      <c r="A2658" t="s">
        <v>143</v>
      </c>
      <c r="B2658">
        <v>70</v>
      </c>
      <c r="C2658">
        <v>1</v>
      </c>
      <c r="D2658">
        <v>0</v>
      </c>
      <c r="E2658">
        <v>0</v>
      </c>
      <c r="F2658">
        <v>0</v>
      </c>
      <c r="G2658">
        <v>115</v>
      </c>
      <c r="H2658">
        <v>230.4</v>
      </c>
      <c r="I2658">
        <v>34.9</v>
      </c>
      <c r="J2658" s="19">
        <f t="shared" si="83"/>
        <v>22.572333813328783</v>
      </c>
      <c r="K2658" s="19">
        <f t="shared" si="84"/>
        <v>23</v>
      </c>
      <c r="L2658" s="14" t="str">
        <f>IFERROR(VLOOKUP($K$4:$K$772,TABLAREF!$A$1:$C$4,3,1),"SIN DATO")</f>
        <v>SIN DATO</v>
      </c>
    </row>
    <row r="2659" spans="1:12" x14ac:dyDescent="0.25">
      <c r="A2659" t="s">
        <v>4115</v>
      </c>
      <c r="B2659">
        <v>73</v>
      </c>
      <c r="C2659">
        <v>2</v>
      </c>
      <c r="D2659">
        <v>0</v>
      </c>
      <c r="E2659">
        <v>1</v>
      </c>
      <c r="F2659">
        <v>0</v>
      </c>
      <c r="G2659">
        <v>130</v>
      </c>
      <c r="H2659">
        <v>117.8</v>
      </c>
      <c r="I2659">
        <v>33.299999999999997</v>
      </c>
      <c r="J2659" s="19">
        <f t="shared" si="83"/>
        <v>28.468411793015356</v>
      </c>
      <c r="K2659" s="19">
        <f t="shared" si="84"/>
        <v>28</v>
      </c>
      <c r="L2659" s="14" t="str">
        <f>IFERROR(VLOOKUP($K$4:$K$772,TABLAREF!$A$1:$C$4,3,1),"SIN DATO")</f>
        <v>SIN DATO</v>
      </c>
    </row>
    <row r="2660" spans="1:12" x14ac:dyDescent="0.25">
      <c r="A2660" t="s">
        <v>430</v>
      </c>
      <c r="B2660">
        <v>74</v>
      </c>
      <c r="C2660">
        <v>1</v>
      </c>
      <c r="D2660">
        <v>0</v>
      </c>
      <c r="E2660">
        <v>0</v>
      </c>
      <c r="F2660">
        <v>0</v>
      </c>
      <c r="G2660">
        <v>140</v>
      </c>
      <c r="H2660">
        <v>138.5</v>
      </c>
      <c r="I2660">
        <v>42.1</v>
      </c>
      <c r="J2660" s="19">
        <f t="shared" si="83"/>
        <v>16.209489979780511</v>
      </c>
      <c r="K2660" s="19">
        <f t="shared" si="84"/>
        <v>16</v>
      </c>
      <c r="L2660" s="14" t="str">
        <f>IFERROR(VLOOKUP($K$4:$K$772,TABLAREF!$A$1:$C$4,3,1),"SIN DATO")</f>
        <v>SIN DATO</v>
      </c>
    </row>
    <row r="2661" spans="1:12" x14ac:dyDescent="0.25">
      <c r="A2661" t="s">
        <v>4116</v>
      </c>
      <c r="B2661">
        <v>86</v>
      </c>
      <c r="C2661">
        <v>1</v>
      </c>
      <c r="D2661">
        <v>0</v>
      </c>
      <c r="E2661">
        <v>0</v>
      </c>
      <c r="F2661">
        <v>0</v>
      </c>
      <c r="G2661">
        <v>130</v>
      </c>
      <c r="H2661">
        <v>142</v>
      </c>
      <c r="I2661">
        <v>49.9</v>
      </c>
      <c r="J2661" s="19">
        <f t="shared" si="83"/>
        <v>17.463622571130543</v>
      </c>
      <c r="K2661" s="19">
        <f t="shared" si="84"/>
        <v>17</v>
      </c>
      <c r="L2661" s="14" t="str">
        <f>IFERROR(VLOOKUP($K$4:$K$772,TABLAREF!$A$1:$C$4,3,1),"SIN DATO")</f>
        <v>SIN DATO</v>
      </c>
    </row>
    <row r="2662" spans="1:12" x14ac:dyDescent="0.25">
      <c r="A2662" t="s">
        <v>4117</v>
      </c>
      <c r="B2662">
        <v>79</v>
      </c>
      <c r="C2662">
        <v>2</v>
      </c>
      <c r="D2662">
        <v>0</v>
      </c>
      <c r="E2662">
        <v>1</v>
      </c>
      <c r="F2662">
        <v>0</v>
      </c>
      <c r="G2662">
        <v>125</v>
      </c>
      <c r="H2662">
        <v>229.1</v>
      </c>
      <c r="I2662">
        <v>61.6</v>
      </c>
      <c r="J2662" s="19">
        <f t="shared" si="83"/>
        <v>36.445408199087801</v>
      </c>
      <c r="K2662" s="19">
        <f t="shared" si="84"/>
        <v>36</v>
      </c>
      <c r="L2662" s="14" t="str">
        <f>IFERROR(VLOOKUP($K$4:$K$772,TABLAREF!$A$1:$C$4,3,1),"SIN DATO")</f>
        <v>SIN DATO</v>
      </c>
    </row>
    <row r="2663" spans="1:12" x14ac:dyDescent="0.25">
      <c r="A2663" t="s">
        <v>4118</v>
      </c>
      <c r="B2663">
        <v>58</v>
      </c>
      <c r="C2663">
        <v>2</v>
      </c>
      <c r="D2663">
        <v>0</v>
      </c>
      <c r="E2663">
        <v>0</v>
      </c>
      <c r="F2663">
        <v>0</v>
      </c>
      <c r="H2663">
        <v>196.1</v>
      </c>
      <c r="I2663">
        <v>32.6</v>
      </c>
      <c r="J2663" s="19" t="e">
        <f t="shared" si="83"/>
        <v>#NUM!</v>
      </c>
      <c r="K2663" s="19" t="e">
        <f t="shared" si="84"/>
        <v>#NUM!</v>
      </c>
      <c r="L2663" s="14" t="str">
        <f>IFERROR(VLOOKUP($K$4:$K$772,TABLAREF!$A$1:$C$4,3,1),"SIN DATO")</f>
        <v>SIN DATO</v>
      </c>
    </row>
    <row r="2664" spans="1:12" x14ac:dyDescent="0.25">
      <c r="A2664" t="s">
        <v>4119</v>
      </c>
      <c r="B2664">
        <v>68</v>
      </c>
      <c r="C2664">
        <v>2</v>
      </c>
      <c r="D2664">
        <v>0</v>
      </c>
      <c r="E2664">
        <v>1</v>
      </c>
      <c r="F2664">
        <v>0</v>
      </c>
      <c r="G2664">
        <v>120</v>
      </c>
      <c r="H2664">
        <v>216.6</v>
      </c>
      <c r="I2664">
        <v>39.200000000000003</v>
      </c>
      <c r="J2664" s="19">
        <f t="shared" si="83"/>
        <v>30.082961922764696</v>
      </c>
      <c r="K2664" s="19">
        <f t="shared" si="84"/>
        <v>30</v>
      </c>
      <c r="L2664" s="14" t="str">
        <f>IFERROR(VLOOKUP($K$4:$K$772,TABLAREF!$A$1:$C$4,3,1),"SIN DATO")</f>
        <v>SIN DATO</v>
      </c>
    </row>
    <row r="2665" spans="1:12" x14ac:dyDescent="0.25">
      <c r="A2665" t="s">
        <v>571</v>
      </c>
      <c r="B2665">
        <v>78</v>
      </c>
      <c r="C2665">
        <v>1</v>
      </c>
      <c r="D2665">
        <v>0</v>
      </c>
      <c r="E2665">
        <v>0</v>
      </c>
      <c r="F2665">
        <v>0</v>
      </c>
      <c r="H2665">
        <v>182.2</v>
      </c>
      <c r="I2665">
        <v>60.3</v>
      </c>
      <c r="J2665" s="19" t="e">
        <f t="shared" si="83"/>
        <v>#NUM!</v>
      </c>
      <c r="K2665" s="19" t="e">
        <f t="shared" si="84"/>
        <v>#NUM!</v>
      </c>
      <c r="L2665" s="14" t="str">
        <f>IFERROR(VLOOKUP($K$4:$K$772,TABLAREF!$A$1:$C$4,3,1),"SIN DATO")</f>
        <v>SIN DATO</v>
      </c>
    </row>
    <row r="2666" spans="1:12" x14ac:dyDescent="0.25">
      <c r="A2666" t="s">
        <v>4120</v>
      </c>
      <c r="B2666">
        <v>61</v>
      </c>
      <c r="C2666">
        <v>2</v>
      </c>
      <c r="D2666">
        <v>0</v>
      </c>
      <c r="E2666">
        <v>1</v>
      </c>
      <c r="F2666">
        <v>0</v>
      </c>
      <c r="G2666">
        <v>120</v>
      </c>
      <c r="H2666">
        <v>198.5</v>
      </c>
      <c r="I2666">
        <v>49.9</v>
      </c>
      <c r="J2666" s="19">
        <f t="shared" si="83"/>
        <v>15.749530860988214</v>
      </c>
      <c r="K2666" s="19">
        <f t="shared" si="84"/>
        <v>16</v>
      </c>
      <c r="L2666" s="14" t="str">
        <f>IFERROR(VLOOKUP($K$4:$K$772,TABLAREF!$A$1:$C$4,3,1),"SIN DATO")</f>
        <v>SIN DATO</v>
      </c>
    </row>
    <row r="2667" spans="1:12" x14ac:dyDescent="0.25">
      <c r="A2667" t="s">
        <v>4121</v>
      </c>
      <c r="B2667">
        <v>65</v>
      </c>
      <c r="C2667">
        <v>2</v>
      </c>
      <c r="D2667">
        <v>0</v>
      </c>
      <c r="E2667">
        <v>0</v>
      </c>
      <c r="F2667">
        <v>0</v>
      </c>
      <c r="H2667">
        <v>227.4</v>
      </c>
      <c r="I2667">
        <v>55.7</v>
      </c>
      <c r="J2667" s="19" t="e">
        <f t="shared" si="83"/>
        <v>#NUM!</v>
      </c>
      <c r="K2667" s="19" t="e">
        <f t="shared" si="84"/>
        <v>#NUM!</v>
      </c>
      <c r="L2667" s="14" t="str">
        <f>IFERROR(VLOOKUP($K$4:$K$772,TABLAREF!$A$1:$C$4,3,1),"SIN DATO")</f>
        <v>SIN DATO</v>
      </c>
    </row>
    <row r="2668" spans="1:12" x14ac:dyDescent="0.25">
      <c r="A2668" t="s">
        <v>4122</v>
      </c>
      <c r="B2668">
        <v>67</v>
      </c>
      <c r="C2668">
        <v>2</v>
      </c>
      <c r="D2668">
        <v>0</v>
      </c>
      <c r="E2668">
        <v>0</v>
      </c>
      <c r="F2668">
        <v>0</v>
      </c>
      <c r="H2668">
        <v>129.6</v>
      </c>
      <c r="I2668">
        <v>41.1</v>
      </c>
      <c r="J2668" s="19" t="e">
        <f t="shared" si="83"/>
        <v>#NUM!</v>
      </c>
      <c r="K2668" s="19" t="e">
        <f t="shared" si="84"/>
        <v>#NUM!</v>
      </c>
      <c r="L2668" s="14" t="str">
        <f>IFERROR(VLOOKUP($K$4:$K$772,TABLAREF!$A$1:$C$4,3,1),"SIN DATO")</f>
        <v>SIN DATO</v>
      </c>
    </row>
    <row r="2669" spans="1:12" x14ac:dyDescent="0.25">
      <c r="A2669" t="s">
        <v>4123</v>
      </c>
      <c r="B2669">
        <v>64</v>
      </c>
      <c r="C2669">
        <v>2</v>
      </c>
      <c r="D2669">
        <v>0</v>
      </c>
      <c r="E2669">
        <v>0</v>
      </c>
      <c r="F2669">
        <v>0</v>
      </c>
      <c r="G2669">
        <v>120</v>
      </c>
      <c r="H2669">
        <v>143.9</v>
      </c>
      <c r="I2669">
        <v>38.4</v>
      </c>
      <c r="J2669" s="19">
        <f t="shared" si="83"/>
        <v>18.061120030116594</v>
      </c>
      <c r="K2669" s="19">
        <f t="shared" si="84"/>
        <v>18</v>
      </c>
      <c r="L2669" s="14" t="str">
        <f>IFERROR(VLOOKUP($K$4:$K$772,TABLAREF!$A$1:$C$4,3,1),"SIN DATO")</f>
        <v>SIN DATO</v>
      </c>
    </row>
    <row r="2670" spans="1:12" x14ac:dyDescent="0.25">
      <c r="A2670" t="s">
        <v>4124</v>
      </c>
      <c r="B2670">
        <v>50</v>
      </c>
      <c r="C2670">
        <v>2</v>
      </c>
      <c r="D2670">
        <v>0</v>
      </c>
      <c r="E2670">
        <v>0</v>
      </c>
      <c r="F2670">
        <v>0</v>
      </c>
      <c r="H2670">
        <v>167</v>
      </c>
      <c r="I2670">
        <v>37.5</v>
      </c>
      <c r="J2670" s="19" t="e">
        <f t="shared" si="83"/>
        <v>#NUM!</v>
      </c>
      <c r="K2670" s="19" t="e">
        <f t="shared" si="84"/>
        <v>#NUM!</v>
      </c>
      <c r="L2670" s="14" t="str">
        <f>IFERROR(VLOOKUP($K$4:$K$772,TABLAREF!$A$1:$C$4,3,1),"SIN DATO")</f>
        <v>SIN DATO</v>
      </c>
    </row>
    <row r="2671" spans="1:12" x14ac:dyDescent="0.25">
      <c r="A2671" t="s">
        <v>4125</v>
      </c>
      <c r="B2671">
        <v>78</v>
      </c>
      <c r="C2671">
        <v>2</v>
      </c>
      <c r="D2671">
        <v>0</v>
      </c>
      <c r="E2671">
        <v>0</v>
      </c>
      <c r="F2671">
        <v>0</v>
      </c>
      <c r="H2671">
        <v>185.9</v>
      </c>
      <c r="I2671">
        <v>57.1</v>
      </c>
      <c r="J2671" s="19" t="e">
        <f t="shared" si="83"/>
        <v>#NUM!</v>
      </c>
      <c r="K2671" s="19" t="e">
        <f t="shared" si="84"/>
        <v>#NUM!</v>
      </c>
      <c r="L2671" s="14" t="str">
        <f>IFERROR(VLOOKUP($K$4:$K$772,TABLAREF!$A$1:$C$4,3,1),"SIN DATO")</f>
        <v>SIN DATO</v>
      </c>
    </row>
    <row r="2672" spans="1:12" x14ac:dyDescent="0.25">
      <c r="A2672" t="s">
        <v>4126</v>
      </c>
      <c r="B2672">
        <v>73</v>
      </c>
      <c r="C2672">
        <v>1</v>
      </c>
      <c r="D2672">
        <v>0</v>
      </c>
      <c r="E2672">
        <v>1</v>
      </c>
      <c r="F2672">
        <v>0</v>
      </c>
      <c r="G2672">
        <v>130</v>
      </c>
      <c r="H2672">
        <v>147.1</v>
      </c>
      <c r="I2672">
        <v>54.1</v>
      </c>
      <c r="J2672" s="19">
        <f t="shared" si="83"/>
        <v>15.054709875572591</v>
      </c>
      <c r="K2672" s="19">
        <f t="shared" si="84"/>
        <v>15</v>
      </c>
      <c r="L2672" s="14" t="str">
        <f>IFERROR(VLOOKUP($K$4:$K$772,TABLAREF!$A$1:$C$4,3,1),"SIN DATO")</f>
        <v>SIN DATO</v>
      </c>
    </row>
    <row r="2673" spans="1:12" x14ac:dyDescent="0.25">
      <c r="A2673" t="s">
        <v>4127</v>
      </c>
      <c r="B2673">
        <v>49</v>
      </c>
      <c r="C2673">
        <v>1</v>
      </c>
      <c r="D2673">
        <v>0</v>
      </c>
      <c r="E2673">
        <v>0</v>
      </c>
      <c r="F2673">
        <v>0</v>
      </c>
      <c r="H2673">
        <v>234.8</v>
      </c>
      <c r="I2673">
        <v>39.1</v>
      </c>
      <c r="J2673" s="19" t="e">
        <f t="shared" si="83"/>
        <v>#NUM!</v>
      </c>
      <c r="K2673" s="19" t="e">
        <f t="shared" si="84"/>
        <v>#NUM!</v>
      </c>
      <c r="L2673" s="14" t="str">
        <f>IFERROR(VLOOKUP($K$4:$K$772,TABLAREF!$A$1:$C$4,3,1),"SIN DATO")</f>
        <v>SIN DATO</v>
      </c>
    </row>
    <row r="2674" spans="1:12" x14ac:dyDescent="0.25">
      <c r="A2674" t="s">
        <v>4128</v>
      </c>
      <c r="B2674">
        <v>64</v>
      </c>
      <c r="C2674">
        <v>2</v>
      </c>
      <c r="D2674">
        <v>0</v>
      </c>
      <c r="E2674">
        <v>0</v>
      </c>
      <c r="F2674">
        <v>0</v>
      </c>
      <c r="G2674">
        <v>120</v>
      </c>
      <c r="H2674">
        <v>238.9</v>
      </c>
      <c r="I2674">
        <v>58.6</v>
      </c>
      <c r="J2674" s="19">
        <f t="shared" si="83"/>
        <v>19.658667737128933</v>
      </c>
      <c r="K2674" s="19">
        <f t="shared" si="84"/>
        <v>20</v>
      </c>
      <c r="L2674" s="14" t="str">
        <f>IFERROR(VLOOKUP($K$4:$K$772,TABLAREF!$A$1:$C$4,3,1),"SIN DATO")</f>
        <v>SIN DATO</v>
      </c>
    </row>
    <row r="2675" spans="1:12" x14ac:dyDescent="0.25">
      <c r="A2675" t="s">
        <v>4129</v>
      </c>
      <c r="B2675">
        <v>77</v>
      </c>
      <c r="C2675">
        <v>2</v>
      </c>
      <c r="D2675">
        <v>0</v>
      </c>
      <c r="E2675">
        <v>0</v>
      </c>
      <c r="F2675">
        <v>0</v>
      </c>
      <c r="G2675">
        <v>120</v>
      </c>
      <c r="H2675">
        <v>170.5</v>
      </c>
      <c r="I2675">
        <v>67.7</v>
      </c>
      <c r="J2675" s="19">
        <f t="shared" si="83"/>
        <v>24.36710813484283</v>
      </c>
      <c r="K2675" s="19">
        <f t="shared" si="84"/>
        <v>24</v>
      </c>
      <c r="L2675" s="14" t="str">
        <f>IFERROR(VLOOKUP($K$4:$K$772,TABLAREF!$A$1:$C$4,3,1),"SIN DATO")</f>
        <v>SIN DATO</v>
      </c>
    </row>
    <row r="2676" spans="1:12" x14ac:dyDescent="0.25">
      <c r="A2676" t="s">
        <v>4130</v>
      </c>
      <c r="B2676">
        <v>54</v>
      </c>
      <c r="C2676">
        <v>2</v>
      </c>
      <c r="D2676">
        <v>0</v>
      </c>
      <c r="E2676">
        <v>0</v>
      </c>
      <c r="F2676">
        <v>0</v>
      </c>
      <c r="H2676">
        <v>164</v>
      </c>
      <c r="I2676">
        <v>38</v>
      </c>
      <c r="J2676" s="19" t="e">
        <f t="shared" si="83"/>
        <v>#NUM!</v>
      </c>
      <c r="K2676" s="19" t="e">
        <f t="shared" si="84"/>
        <v>#NUM!</v>
      </c>
      <c r="L2676" s="14" t="str">
        <f>IFERROR(VLOOKUP($K$4:$K$772,TABLAREF!$A$1:$C$4,3,1),"SIN DATO")</f>
        <v>SIN DATO</v>
      </c>
    </row>
    <row r="2677" spans="1:12" x14ac:dyDescent="0.25">
      <c r="A2677" t="s">
        <v>4131</v>
      </c>
      <c r="B2677">
        <v>57</v>
      </c>
      <c r="C2677">
        <v>2</v>
      </c>
      <c r="D2677">
        <v>0</v>
      </c>
      <c r="E2677">
        <v>0</v>
      </c>
      <c r="F2677">
        <v>0</v>
      </c>
      <c r="H2677">
        <v>138.30000000000001</v>
      </c>
      <c r="I2677">
        <v>49.1</v>
      </c>
      <c r="J2677" s="19" t="e">
        <f t="shared" si="83"/>
        <v>#NUM!</v>
      </c>
      <c r="K2677" s="19" t="e">
        <f t="shared" si="84"/>
        <v>#NUM!</v>
      </c>
      <c r="L2677" s="14" t="str">
        <f>IFERROR(VLOOKUP($K$4:$K$772,TABLAREF!$A$1:$C$4,3,1),"SIN DATO")</f>
        <v>SIN DATO</v>
      </c>
    </row>
    <row r="2678" spans="1:12" x14ac:dyDescent="0.25">
      <c r="A2678" t="s">
        <v>4132</v>
      </c>
      <c r="B2678">
        <v>60</v>
      </c>
      <c r="C2678">
        <v>2</v>
      </c>
      <c r="D2678">
        <v>0</v>
      </c>
      <c r="E2678">
        <v>1</v>
      </c>
      <c r="F2678">
        <v>0</v>
      </c>
      <c r="G2678">
        <v>120</v>
      </c>
      <c r="H2678">
        <v>129.69999999999999</v>
      </c>
      <c r="I2678">
        <v>40</v>
      </c>
      <c r="J2678" s="19">
        <f t="shared" si="83"/>
        <v>11.740284379758014</v>
      </c>
      <c r="K2678" s="19">
        <f t="shared" si="84"/>
        <v>12</v>
      </c>
      <c r="L2678" s="14" t="str">
        <f>IFERROR(VLOOKUP($K$4:$K$772,TABLAREF!$A$1:$C$4,3,1),"SIN DATO")</f>
        <v>SIN DATO</v>
      </c>
    </row>
    <row r="2679" spans="1:12" x14ac:dyDescent="0.25">
      <c r="A2679" t="s">
        <v>4133</v>
      </c>
      <c r="B2679">
        <v>63</v>
      </c>
      <c r="C2679">
        <v>1</v>
      </c>
      <c r="D2679">
        <v>0</v>
      </c>
      <c r="E2679">
        <v>0</v>
      </c>
      <c r="F2679">
        <v>0</v>
      </c>
      <c r="G2679">
        <v>122</v>
      </c>
      <c r="H2679">
        <v>138.5</v>
      </c>
      <c r="I2679">
        <v>42</v>
      </c>
      <c r="J2679" s="19">
        <f t="shared" si="83"/>
        <v>8.8541493560612583</v>
      </c>
      <c r="K2679" s="19">
        <f t="shared" si="84"/>
        <v>9</v>
      </c>
      <c r="L2679" s="14" t="str">
        <f>IFERROR(VLOOKUP($K$4:$K$772,TABLAREF!$A$1:$C$4,3,1),"SIN DATO")</f>
        <v>SIN DATO</v>
      </c>
    </row>
    <row r="2680" spans="1:12" x14ac:dyDescent="0.25">
      <c r="A2680" t="s">
        <v>443</v>
      </c>
      <c r="B2680">
        <v>53</v>
      </c>
      <c r="C2680">
        <v>2</v>
      </c>
      <c r="D2680">
        <v>0</v>
      </c>
      <c r="E2680">
        <v>0</v>
      </c>
      <c r="F2680">
        <v>0</v>
      </c>
      <c r="H2680">
        <v>216.9</v>
      </c>
      <c r="I2680">
        <v>49.4</v>
      </c>
      <c r="J2680" s="19" t="e">
        <f t="shared" si="83"/>
        <v>#NUM!</v>
      </c>
      <c r="K2680" s="19" t="e">
        <f t="shared" si="84"/>
        <v>#NUM!</v>
      </c>
      <c r="L2680" s="14" t="str">
        <f>IFERROR(VLOOKUP($K$4:$K$772,TABLAREF!$A$1:$C$4,3,1),"SIN DATO")</f>
        <v>SIN DATO</v>
      </c>
    </row>
    <row r="2681" spans="1:12" x14ac:dyDescent="0.25">
      <c r="A2681" t="s">
        <v>4134</v>
      </c>
      <c r="B2681">
        <v>71</v>
      </c>
      <c r="C2681">
        <v>2</v>
      </c>
      <c r="D2681">
        <v>0</v>
      </c>
      <c r="E2681">
        <v>1</v>
      </c>
      <c r="F2681">
        <v>0</v>
      </c>
      <c r="H2681">
        <v>182.9</v>
      </c>
      <c r="I2681">
        <v>0</v>
      </c>
      <c r="J2681" s="19" t="e">
        <f t="shared" si="83"/>
        <v>#NUM!</v>
      </c>
      <c r="K2681" s="19" t="e">
        <f t="shared" si="84"/>
        <v>#NUM!</v>
      </c>
      <c r="L2681" s="14" t="str">
        <f>IFERROR(VLOOKUP($K$4:$K$772,TABLAREF!$A$1:$C$4,3,1),"SIN DATO")</f>
        <v>SIN DATO</v>
      </c>
    </row>
    <row r="2682" spans="1:12" x14ac:dyDescent="0.25">
      <c r="A2682" t="s">
        <v>4135</v>
      </c>
      <c r="B2682">
        <v>59</v>
      </c>
      <c r="C2682">
        <v>2</v>
      </c>
      <c r="D2682">
        <v>0</v>
      </c>
      <c r="E2682">
        <v>0</v>
      </c>
      <c r="F2682">
        <v>0</v>
      </c>
      <c r="G2682">
        <v>120</v>
      </c>
      <c r="H2682">
        <v>259.8</v>
      </c>
      <c r="I2682">
        <v>66.900000000000006</v>
      </c>
      <c r="J2682" s="19">
        <f t="shared" si="83"/>
        <v>14.222148876196917</v>
      </c>
      <c r="K2682" s="19">
        <f t="shared" si="84"/>
        <v>14</v>
      </c>
      <c r="L2682" s="14" t="str">
        <f>IFERROR(VLOOKUP($K$4:$K$772,TABLAREF!$A$1:$C$4,3,1),"SIN DATO")</f>
        <v>SIN DATO</v>
      </c>
    </row>
    <row r="2683" spans="1:12" x14ac:dyDescent="0.25">
      <c r="A2683" t="s">
        <v>4136</v>
      </c>
      <c r="B2683">
        <v>59</v>
      </c>
      <c r="C2683">
        <v>2</v>
      </c>
      <c r="D2683">
        <v>0</v>
      </c>
      <c r="E2683">
        <v>0</v>
      </c>
      <c r="F2683">
        <v>0</v>
      </c>
      <c r="G2683">
        <v>110</v>
      </c>
      <c r="H2683">
        <v>210.1</v>
      </c>
      <c r="I2683">
        <v>46.2</v>
      </c>
      <c r="J2683" s="19">
        <f t="shared" si="83"/>
        <v>14.998198452831213</v>
      </c>
      <c r="K2683" s="19">
        <f t="shared" si="84"/>
        <v>15</v>
      </c>
      <c r="L2683" s="14" t="str">
        <f>IFERROR(VLOOKUP($K$4:$K$772,TABLAREF!$A$1:$C$4,3,1),"SIN DATO")</f>
        <v>SIN DATO</v>
      </c>
    </row>
    <row r="2684" spans="1:12" x14ac:dyDescent="0.25">
      <c r="A2684" t="s">
        <v>4137</v>
      </c>
      <c r="B2684">
        <v>65</v>
      </c>
      <c r="C2684">
        <v>1</v>
      </c>
      <c r="D2684">
        <v>0</v>
      </c>
      <c r="E2684">
        <v>0</v>
      </c>
      <c r="F2684">
        <v>0</v>
      </c>
      <c r="H2684">
        <v>192.5</v>
      </c>
      <c r="I2684">
        <v>34.299999999999997</v>
      </c>
      <c r="J2684" s="19" t="e">
        <f t="shared" si="83"/>
        <v>#NUM!</v>
      </c>
      <c r="K2684" s="19" t="e">
        <f t="shared" si="84"/>
        <v>#NUM!</v>
      </c>
      <c r="L2684" s="14" t="str">
        <f>IFERROR(VLOOKUP($K$4:$K$772,TABLAREF!$A$1:$C$4,3,1),"SIN DATO")</f>
        <v>SIN DATO</v>
      </c>
    </row>
    <row r="2685" spans="1:12" x14ac:dyDescent="0.25">
      <c r="A2685" t="s">
        <v>4138</v>
      </c>
      <c r="B2685">
        <v>67</v>
      </c>
      <c r="C2685">
        <v>1</v>
      </c>
      <c r="D2685">
        <v>0</v>
      </c>
      <c r="E2685">
        <v>0</v>
      </c>
      <c r="F2685">
        <v>0</v>
      </c>
      <c r="G2685">
        <v>125</v>
      </c>
      <c r="H2685">
        <v>115</v>
      </c>
      <c r="I2685">
        <v>39.700000000000003</v>
      </c>
      <c r="J2685" s="19">
        <f t="shared" si="83"/>
        <v>9.1883702092785953</v>
      </c>
      <c r="K2685" s="19">
        <f t="shared" si="84"/>
        <v>9</v>
      </c>
      <c r="L2685" s="14" t="str">
        <f>IFERROR(VLOOKUP($K$4:$K$772,TABLAREF!$A$1:$C$4,3,1),"SIN DATO")</f>
        <v>SIN DATO</v>
      </c>
    </row>
    <row r="2686" spans="1:12" x14ac:dyDescent="0.25">
      <c r="A2686" t="s">
        <v>4139</v>
      </c>
      <c r="B2686">
        <v>74</v>
      </c>
      <c r="C2686">
        <v>1</v>
      </c>
      <c r="D2686">
        <v>0</v>
      </c>
      <c r="E2686">
        <v>0</v>
      </c>
      <c r="F2686">
        <v>0</v>
      </c>
      <c r="G2686">
        <v>115</v>
      </c>
      <c r="H2686">
        <v>222.9</v>
      </c>
      <c r="I2686">
        <v>46.2</v>
      </c>
      <c r="J2686" s="19">
        <f t="shared" si="83"/>
        <v>18.624104400066344</v>
      </c>
      <c r="K2686" s="19">
        <f t="shared" si="84"/>
        <v>19</v>
      </c>
      <c r="L2686" s="14" t="str">
        <f>IFERROR(VLOOKUP($K$4:$K$772,TABLAREF!$A$1:$C$4,3,1),"SIN DATO")</f>
        <v>SIN DATO</v>
      </c>
    </row>
    <row r="2687" spans="1:12" x14ac:dyDescent="0.25">
      <c r="A2687" t="s">
        <v>4140</v>
      </c>
      <c r="B2687">
        <v>66</v>
      </c>
      <c r="C2687">
        <v>2</v>
      </c>
      <c r="D2687">
        <v>0</v>
      </c>
      <c r="E2687">
        <v>0</v>
      </c>
      <c r="F2687">
        <v>0</v>
      </c>
      <c r="G2687">
        <v>125</v>
      </c>
      <c r="H2687">
        <v>139</v>
      </c>
      <c r="I2687">
        <v>56.4</v>
      </c>
      <c r="J2687" s="19">
        <f t="shared" si="83"/>
        <v>13.594089632271656</v>
      </c>
      <c r="K2687" s="19">
        <f t="shared" si="84"/>
        <v>14</v>
      </c>
      <c r="L2687" s="14" t="str">
        <f>IFERROR(VLOOKUP($K$4:$K$772,TABLAREF!$A$1:$C$4,3,1),"SIN DATO")</f>
        <v>SIN DATO</v>
      </c>
    </row>
    <row r="2688" spans="1:12" x14ac:dyDescent="0.25">
      <c r="A2688" t="s">
        <v>771</v>
      </c>
      <c r="B2688">
        <v>65</v>
      </c>
      <c r="C2688">
        <v>2</v>
      </c>
      <c r="D2688">
        <v>0</v>
      </c>
      <c r="E2688">
        <v>0</v>
      </c>
      <c r="F2688">
        <v>0</v>
      </c>
      <c r="G2688">
        <v>110</v>
      </c>
      <c r="H2688">
        <v>214.5</v>
      </c>
      <c r="I2688">
        <v>34.200000000000003</v>
      </c>
      <c r="J2688" s="19">
        <f t="shared" si="83"/>
        <v>27.528278612517376</v>
      </c>
      <c r="K2688" s="19">
        <f t="shared" si="84"/>
        <v>28</v>
      </c>
      <c r="L2688" s="14" t="str">
        <f>IFERROR(VLOOKUP($K$4:$K$772,TABLAREF!$A$1:$C$4,3,1),"SIN DATO")</f>
        <v>SIN DATO</v>
      </c>
    </row>
    <row r="2689" spans="1:12" x14ac:dyDescent="0.25">
      <c r="A2689" t="s">
        <v>4141</v>
      </c>
      <c r="B2689">
        <v>74</v>
      </c>
      <c r="C2689">
        <v>2</v>
      </c>
      <c r="D2689">
        <v>0</v>
      </c>
      <c r="E2689">
        <v>0</v>
      </c>
      <c r="F2689">
        <v>0</v>
      </c>
      <c r="G2689">
        <v>118</v>
      </c>
      <c r="H2689">
        <v>222.4</v>
      </c>
      <c r="I2689">
        <v>42.7</v>
      </c>
      <c r="J2689" s="19">
        <f t="shared" si="83"/>
        <v>36.851226386859892</v>
      </c>
      <c r="K2689" s="19">
        <f t="shared" si="84"/>
        <v>37</v>
      </c>
      <c r="L2689" s="14" t="str">
        <f>IFERROR(VLOOKUP($K$4:$K$772,TABLAREF!$A$1:$C$4,3,1),"SIN DATO")</f>
        <v>SIN DATO</v>
      </c>
    </row>
    <row r="2690" spans="1:12" x14ac:dyDescent="0.25">
      <c r="A2690" t="s">
        <v>4142</v>
      </c>
      <c r="B2690">
        <v>81</v>
      </c>
      <c r="C2690">
        <v>2</v>
      </c>
      <c r="D2690">
        <v>0</v>
      </c>
      <c r="E2690">
        <v>1</v>
      </c>
      <c r="F2690">
        <v>0</v>
      </c>
      <c r="G2690">
        <v>130</v>
      </c>
      <c r="H2690">
        <v>93.2</v>
      </c>
      <c r="I2690">
        <v>43.7</v>
      </c>
      <c r="J2690" s="19">
        <f t="shared" si="83"/>
        <v>27.17504964820262</v>
      </c>
      <c r="K2690" s="19">
        <f t="shared" si="84"/>
        <v>27</v>
      </c>
      <c r="L2690" s="14" t="str">
        <f>IFERROR(VLOOKUP($K$4:$K$772,TABLAREF!$A$1:$C$4,3,1),"SIN DATO")</f>
        <v>SIN DATO</v>
      </c>
    </row>
    <row r="2691" spans="1:12" x14ac:dyDescent="0.25">
      <c r="A2691" t="s">
        <v>4143</v>
      </c>
      <c r="B2691">
        <v>65</v>
      </c>
      <c r="C2691">
        <v>2</v>
      </c>
      <c r="D2691">
        <v>0</v>
      </c>
      <c r="E2691">
        <v>1</v>
      </c>
      <c r="F2691">
        <v>0</v>
      </c>
      <c r="G2691">
        <v>125</v>
      </c>
      <c r="H2691">
        <v>122.7</v>
      </c>
      <c r="I2691">
        <v>36.4</v>
      </c>
      <c r="J2691" s="19">
        <f t="shared" si="83"/>
        <v>17.426675728025941</v>
      </c>
      <c r="K2691" s="19">
        <f t="shared" si="84"/>
        <v>17</v>
      </c>
      <c r="L2691" s="14" t="str">
        <f>IFERROR(VLOOKUP($K$4:$K$772,TABLAREF!$A$1:$C$4,3,1),"SIN DATO")</f>
        <v>SIN DATO</v>
      </c>
    </row>
    <row r="2692" spans="1:12" x14ac:dyDescent="0.25">
      <c r="A2692" t="s">
        <v>792</v>
      </c>
      <c r="B2692">
        <v>76</v>
      </c>
      <c r="C2692">
        <v>2</v>
      </c>
      <c r="D2692">
        <v>0</v>
      </c>
      <c r="E2692">
        <v>0</v>
      </c>
      <c r="F2692">
        <v>0</v>
      </c>
      <c r="G2692">
        <v>115</v>
      </c>
      <c r="H2692">
        <v>180.9</v>
      </c>
      <c r="I2692">
        <v>33.5</v>
      </c>
      <c r="J2692" s="19">
        <f t="shared" si="83"/>
        <v>39.672134634842052</v>
      </c>
      <c r="K2692" s="19">
        <f t="shared" si="84"/>
        <v>40</v>
      </c>
      <c r="L2692" s="14" t="str">
        <f>IFERROR(VLOOKUP($K$4:$K$772,TABLAREF!$A$1:$C$4,3,1),"SIN DATO")</f>
        <v>SIN DATO</v>
      </c>
    </row>
    <row r="2693" spans="1:12" x14ac:dyDescent="0.25">
      <c r="A2693" t="s">
        <v>554</v>
      </c>
      <c r="B2693">
        <v>89</v>
      </c>
      <c r="C2693">
        <v>1</v>
      </c>
      <c r="D2693">
        <v>0</v>
      </c>
      <c r="E2693">
        <v>0</v>
      </c>
      <c r="F2693">
        <v>0</v>
      </c>
      <c r="H2693">
        <v>179.5</v>
      </c>
      <c r="I2693">
        <v>29.8</v>
      </c>
      <c r="J2693" s="19" t="e">
        <f t="shared" ref="J2693:J2756" si="85">100*(1-EXP(-EXP((LN(10)-(15.5305+(28.4441*(1-C2693))+(-1.4792*LN(B2693))+(0*LN(B2693)*LN(B2693))+(-14.4588*LN(B2693)*(1-C2693))+(1.8515*LN(B2693)*LN(B2693)*(1-C2693))+(-0.9119*LN(G2693))+(-0.2767*D2693)+(-0.7181*LN((H2693* 0.02586)/ (I2693* 0.02586)))+(-0.1759*E2693)+(-0.1999*E2693*(1-C2693))+(-0.5865*F2693)+(0*F2693*C2693)))/(EXP(0.9145)*EXP(-0.2784*(15.5305+(28.4441*(1-C2693))+(-1.4792*LN(B2693))+(0*LN(B2693)*LN(B2693))+(-14.4588*LN(B2693)*(1-C2693))+(1.8515*LN(B2693)*LN(B2693)*(1-C2693))+(-0.9119*LN(G2693))+(-0.2767*D2693)+(-0.7181*LN((H2693* 0.02586)/ (I2693* 0.02586)))+(-0.1759*E2693)+(-0.1999*E2693*(1-C2693))+(-0.5865*F2693)+(0*F2693*C2693)))))))</f>
        <v>#NUM!</v>
      </c>
      <c r="K2693" s="19" t="e">
        <f t="shared" ref="K2693:K2756" si="86">ROUND(J2693,0)</f>
        <v>#NUM!</v>
      </c>
      <c r="L2693" s="14" t="str">
        <f>IFERROR(VLOOKUP($K$4:$K$772,TABLAREF!$A$1:$C$4,3,1),"SIN DATO")</f>
        <v>SIN DATO</v>
      </c>
    </row>
    <row r="2694" spans="1:12" x14ac:dyDescent="0.25">
      <c r="A2694" t="s">
        <v>4144</v>
      </c>
      <c r="B2694">
        <v>74</v>
      </c>
      <c r="C2694">
        <v>2</v>
      </c>
      <c r="D2694">
        <v>0</v>
      </c>
      <c r="E2694">
        <v>0</v>
      </c>
      <c r="F2694">
        <v>0</v>
      </c>
      <c r="H2694">
        <v>283.5</v>
      </c>
      <c r="I2694">
        <v>75.8</v>
      </c>
      <c r="J2694" s="19" t="e">
        <f t="shared" si="85"/>
        <v>#NUM!</v>
      </c>
      <c r="K2694" s="19" t="e">
        <f t="shared" si="86"/>
        <v>#NUM!</v>
      </c>
      <c r="L2694" s="14" t="str">
        <f>IFERROR(VLOOKUP($K$4:$K$772,TABLAREF!$A$1:$C$4,3,1),"SIN DATO")</f>
        <v>SIN DATO</v>
      </c>
    </row>
    <row r="2695" spans="1:12" x14ac:dyDescent="0.25">
      <c r="A2695" t="s">
        <v>543</v>
      </c>
      <c r="B2695">
        <v>73</v>
      </c>
      <c r="C2695">
        <v>1</v>
      </c>
      <c r="D2695">
        <v>0</v>
      </c>
      <c r="E2695">
        <v>0</v>
      </c>
      <c r="F2695">
        <v>0</v>
      </c>
      <c r="H2695">
        <v>233.2</v>
      </c>
      <c r="I2695">
        <v>85.5</v>
      </c>
      <c r="J2695" s="19" t="e">
        <f t="shared" si="85"/>
        <v>#NUM!</v>
      </c>
      <c r="K2695" s="19" t="e">
        <f t="shared" si="86"/>
        <v>#NUM!</v>
      </c>
      <c r="L2695" s="14" t="str">
        <f>IFERROR(VLOOKUP($K$4:$K$772,TABLAREF!$A$1:$C$4,3,1),"SIN DATO")</f>
        <v>SIN DATO</v>
      </c>
    </row>
    <row r="2696" spans="1:12" x14ac:dyDescent="0.25">
      <c r="A2696" t="s">
        <v>4145</v>
      </c>
      <c r="B2696">
        <v>71</v>
      </c>
      <c r="C2696">
        <v>1</v>
      </c>
      <c r="D2696">
        <v>0</v>
      </c>
      <c r="E2696">
        <v>1</v>
      </c>
      <c r="F2696">
        <v>0</v>
      </c>
      <c r="H2696">
        <v>120</v>
      </c>
      <c r="I2696">
        <v>34.700000000000003</v>
      </c>
      <c r="J2696" s="19" t="e">
        <f t="shared" si="85"/>
        <v>#NUM!</v>
      </c>
      <c r="K2696" s="19" t="e">
        <f t="shared" si="86"/>
        <v>#NUM!</v>
      </c>
      <c r="L2696" s="14" t="str">
        <f>IFERROR(VLOOKUP($K$4:$K$772,TABLAREF!$A$1:$C$4,3,1),"SIN DATO")</f>
        <v>SIN DATO</v>
      </c>
    </row>
    <row r="2697" spans="1:12" x14ac:dyDescent="0.25">
      <c r="A2697" t="s">
        <v>624</v>
      </c>
      <c r="B2697">
        <v>76</v>
      </c>
      <c r="C2697">
        <v>1</v>
      </c>
      <c r="D2697">
        <v>0</v>
      </c>
      <c r="E2697">
        <v>0</v>
      </c>
      <c r="F2697">
        <v>0</v>
      </c>
      <c r="G2697">
        <v>125</v>
      </c>
      <c r="H2697">
        <v>131.4</v>
      </c>
      <c r="I2697">
        <v>36</v>
      </c>
      <c r="J2697" s="19">
        <f t="shared" si="85"/>
        <v>16.470730652893273</v>
      </c>
      <c r="K2697" s="19">
        <f t="shared" si="86"/>
        <v>16</v>
      </c>
      <c r="L2697" s="14" t="str">
        <f>IFERROR(VLOOKUP($K$4:$K$772,TABLAREF!$A$1:$C$4,3,1),"SIN DATO")</f>
        <v>SIN DATO</v>
      </c>
    </row>
    <row r="2698" spans="1:12" x14ac:dyDescent="0.25">
      <c r="A2698" t="s">
        <v>416</v>
      </c>
      <c r="B2698">
        <v>69</v>
      </c>
      <c r="C2698">
        <v>1</v>
      </c>
      <c r="D2698">
        <v>0</v>
      </c>
      <c r="E2698">
        <v>0</v>
      </c>
      <c r="F2698">
        <v>0</v>
      </c>
      <c r="G2698">
        <v>135</v>
      </c>
      <c r="H2698">
        <v>202</v>
      </c>
      <c r="I2698">
        <v>35.1</v>
      </c>
      <c r="J2698" s="19">
        <f t="shared" si="85"/>
        <v>23.340922204830726</v>
      </c>
      <c r="K2698" s="19">
        <f t="shared" si="86"/>
        <v>23</v>
      </c>
      <c r="L2698" s="14" t="str">
        <f>IFERROR(VLOOKUP($K$4:$K$772,TABLAREF!$A$1:$C$4,3,1),"SIN DATO")</f>
        <v>SIN DATO</v>
      </c>
    </row>
    <row r="2699" spans="1:12" x14ac:dyDescent="0.25">
      <c r="A2699" t="s">
        <v>4146</v>
      </c>
      <c r="B2699">
        <v>60</v>
      </c>
      <c r="C2699">
        <v>2</v>
      </c>
      <c r="D2699">
        <v>0</v>
      </c>
      <c r="E2699">
        <v>0</v>
      </c>
      <c r="F2699">
        <v>0</v>
      </c>
      <c r="G2699">
        <v>120</v>
      </c>
      <c r="H2699">
        <v>157.30000000000001</v>
      </c>
      <c r="I2699">
        <v>45.9</v>
      </c>
      <c r="J2699" s="19">
        <f t="shared" si="85"/>
        <v>13.050539161934349</v>
      </c>
      <c r="K2699" s="19">
        <f t="shared" si="86"/>
        <v>13</v>
      </c>
      <c r="L2699" s="14" t="str">
        <f>IFERROR(VLOOKUP($K$4:$K$772,TABLAREF!$A$1:$C$4,3,1),"SIN DATO")</f>
        <v>SIN DATO</v>
      </c>
    </row>
    <row r="2700" spans="1:12" x14ac:dyDescent="0.25">
      <c r="A2700" t="s">
        <v>4147</v>
      </c>
      <c r="B2700">
        <v>64</v>
      </c>
      <c r="C2700">
        <v>2</v>
      </c>
      <c r="D2700">
        <v>0</v>
      </c>
      <c r="E2700">
        <v>1</v>
      </c>
      <c r="F2700">
        <v>0</v>
      </c>
      <c r="H2700">
        <v>203.4</v>
      </c>
      <c r="I2700">
        <v>54.9</v>
      </c>
      <c r="J2700" s="19" t="e">
        <f t="shared" si="85"/>
        <v>#NUM!</v>
      </c>
      <c r="K2700" s="19" t="e">
        <f t="shared" si="86"/>
        <v>#NUM!</v>
      </c>
      <c r="L2700" s="14" t="str">
        <f>IFERROR(VLOOKUP($K$4:$K$772,TABLAREF!$A$1:$C$4,3,1),"SIN DATO")</f>
        <v>SIN DATO</v>
      </c>
    </row>
    <row r="2701" spans="1:12" x14ac:dyDescent="0.25">
      <c r="A2701" t="s">
        <v>457</v>
      </c>
      <c r="B2701">
        <v>80</v>
      </c>
      <c r="C2701">
        <v>2</v>
      </c>
      <c r="D2701">
        <v>0</v>
      </c>
      <c r="E2701">
        <v>1</v>
      </c>
      <c r="F2701">
        <v>0</v>
      </c>
      <c r="H2701">
        <v>102.9</v>
      </c>
      <c r="I2701">
        <v>42.2</v>
      </c>
      <c r="J2701" s="19" t="e">
        <f t="shared" si="85"/>
        <v>#NUM!</v>
      </c>
      <c r="K2701" s="19" t="e">
        <f t="shared" si="86"/>
        <v>#NUM!</v>
      </c>
      <c r="L2701" s="14" t="str">
        <f>IFERROR(VLOOKUP($K$4:$K$772,TABLAREF!$A$1:$C$4,3,1),"SIN DATO")</f>
        <v>SIN DATO</v>
      </c>
    </row>
    <row r="2702" spans="1:12" x14ac:dyDescent="0.25">
      <c r="A2702" t="s">
        <v>4148</v>
      </c>
      <c r="B2702">
        <v>65</v>
      </c>
      <c r="C2702">
        <v>2</v>
      </c>
      <c r="D2702">
        <v>0</v>
      </c>
      <c r="E2702">
        <v>0</v>
      </c>
      <c r="F2702">
        <v>0</v>
      </c>
      <c r="G2702">
        <v>120</v>
      </c>
      <c r="H2702">
        <v>203.3</v>
      </c>
      <c r="I2702">
        <v>41.2</v>
      </c>
      <c r="J2702" s="19">
        <f t="shared" si="85"/>
        <v>24.667467669027697</v>
      </c>
      <c r="K2702" s="19">
        <f t="shared" si="86"/>
        <v>25</v>
      </c>
      <c r="L2702" s="14" t="str">
        <f>IFERROR(VLOOKUP($K$4:$K$772,TABLAREF!$A$1:$C$4,3,1),"SIN DATO")</f>
        <v>SIN DATO</v>
      </c>
    </row>
    <row r="2703" spans="1:12" x14ac:dyDescent="0.25">
      <c r="A2703" t="s">
        <v>4149</v>
      </c>
      <c r="B2703">
        <v>66</v>
      </c>
      <c r="C2703">
        <v>1</v>
      </c>
      <c r="D2703">
        <v>0</v>
      </c>
      <c r="E2703">
        <v>0</v>
      </c>
      <c r="F2703">
        <v>0</v>
      </c>
      <c r="H2703">
        <v>167.4</v>
      </c>
      <c r="I2703">
        <v>40.5</v>
      </c>
      <c r="J2703" s="19" t="e">
        <f t="shared" si="85"/>
        <v>#NUM!</v>
      </c>
      <c r="K2703" s="19" t="e">
        <f t="shared" si="86"/>
        <v>#NUM!</v>
      </c>
      <c r="L2703" s="14" t="str">
        <f>IFERROR(VLOOKUP($K$4:$K$772,TABLAREF!$A$1:$C$4,3,1),"SIN DATO")</f>
        <v>SIN DATO</v>
      </c>
    </row>
    <row r="2704" spans="1:12" x14ac:dyDescent="0.25">
      <c r="A2704" t="s">
        <v>4150</v>
      </c>
      <c r="B2704">
        <v>60</v>
      </c>
      <c r="C2704">
        <v>1</v>
      </c>
      <c r="D2704">
        <v>0</v>
      </c>
      <c r="E2704">
        <v>0</v>
      </c>
      <c r="F2704">
        <v>0</v>
      </c>
      <c r="H2704">
        <v>163.69999999999999</v>
      </c>
      <c r="I2704">
        <v>79.400000000000006</v>
      </c>
      <c r="J2704" s="19" t="e">
        <f t="shared" si="85"/>
        <v>#NUM!</v>
      </c>
      <c r="K2704" s="19" t="e">
        <f t="shared" si="86"/>
        <v>#NUM!</v>
      </c>
      <c r="L2704" s="14" t="str">
        <f>IFERROR(VLOOKUP($K$4:$K$772,TABLAREF!$A$1:$C$4,3,1),"SIN DATO")</f>
        <v>SIN DATO</v>
      </c>
    </row>
    <row r="2705" spans="1:12" x14ac:dyDescent="0.25">
      <c r="A2705" t="s">
        <v>4151</v>
      </c>
      <c r="B2705">
        <v>79</v>
      </c>
      <c r="C2705">
        <v>1</v>
      </c>
      <c r="D2705">
        <v>0</v>
      </c>
      <c r="E2705">
        <v>0</v>
      </c>
      <c r="F2705">
        <v>0</v>
      </c>
      <c r="G2705">
        <v>120</v>
      </c>
      <c r="H2705">
        <v>109.8</v>
      </c>
      <c r="I2705">
        <v>40.9</v>
      </c>
      <c r="J2705" s="19">
        <f t="shared" si="85"/>
        <v>11.993046084815829</v>
      </c>
      <c r="K2705" s="19">
        <f t="shared" si="86"/>
        <v>12</v>
      </c>
      <c r="L2705" s="14" t="str">
        <f>IFERROR(VLOOKUP($K$4:$K$772,TABLAREF!$A$1:$C$4,3,1),"SIN DATO")</f>
        <v>SIN DATO</v>
      </c>
    </row>
    <row r="2706" spans="1:12" x14ac:dyDescent="0.25">
      <c r="A2706" t="s">
        <v>4152</v>
      </c>
      <c r="B2706">
        <v>74</v>
      </c>
      <c r="C2706">
        <v>1</v>
      </c>
      <c r="D2706">
        <v>1</v>
      </c>
      <c r="E2706">
        <v>1</v>
      </c>
      <c r="F2706">
        <v>0</v>
      </c>
      <c r="H2706">
        <v>164.5</v>
      </c>
      <c r="I2706">
        <v>30.4</v>
      </c>
      <c r="J2706" s="19" t="e">
        <f t="shared" si="85"/>
        <v>#NUM!</v>
      </c>
      <c r="K2706" s="19" t="e">
        <f t="shared" si="86"/>
        <v>#NUM!</v>
      </c>
      <c r="L2706" s="14" t="str">
        <f>IFERROR(VLOOKUP($K$4:$K$772,TABLAREF!$A$1:$C$4,3,1),"SIN DATO")</f>
        <v>SIN DATO</v>
      </c>
    </row>
    <row r="2707" spans="1:12" x14ac:dyDescent="0.25">
      <c r="A2707" t="s">
        <v>529</v>
      </c>
      <c r="B2707">
        <v>67</v>
      </c>
      <c r="C2707">
        <v>1</v>
      </c>
      <c r="D2707">
        <v>1</v>
      </c>
      <c r="E2707">
        <v>0</v>
      </c>
      <c r="F2707">
        <v>0</v>
      </c>
      <c r="G2707">
        <v>125</v>
      </c>
      <c r="H2707">
        <v>132.6</v>
      </c>
      <c r="I2707">
        <v>45.6</v>
      </c>
      <c r="J2707" s="19">
        <f t="shared" si="85"/>
        <v>14.74064111389881</v>
      </c>
      <c r="K2707" s="19">
        <f t="shared" si="86"/>
        <v>15</v>
      </c>
      <c r="L2707" s="14" t="str">
        <f>IFERROR(VLOOKUP($K$4:$K$772,TABLAREF!$A$1:$C$4,3,1),"SIN DATO")</f>
        <v>SIN DATO</v>
      </c>
    </row>
    <row r="2708" spans="1:12" x14ac:dyDescent="0.25">
      <c r="A2708" t="s">
        <v>4153</v>
      </c>
      <c r="B2708">
        <v>71</v>
      </c>
      <c r="C2708">
        <v>2</v>
      </c>
      <c r="D2708">
        <v>0</v>
      </c>
      <c r="E2708">
        <v>0</v>
      </c>
      <c r="F2708">
        <v>0</v>
      </c>
      <c r="G2708">
        <v>120</v>
      </c>
      <c r="H2708">
        <v>220.1</v>
      </c>
      <c r="I2708">
        <v>66.900000000000006</v>
      </c>
      <c r="J2708" s="19">
        <f t="shared" si="85"/>
        <v>22.952949965925441</v>
      </c>
      <c r="K2708" s="19">
        <f t="shared" si="86"/>
        <v>23</v>
      </c>
      <c r="L2708" s="14" t="str">
        <f>IFERROR(VLOOKUP($K$4:$K$772,TABLAREF!$A$1:$C$4,3,1),"SIN DATO")</f>
        <v>SIN DATO</v>
      </c>
    </row>
    <row r="2709" spans="1:12" x14ac:dyDescent="0.25">
      <c r="A2709" t="s">
        <v>4154</v>
      </c>
      <c r="B2709">
        <v>52</v>
      </c>
      <c r="C2709">
        <v>1</v>
      </c>
      <c r="D2709">
        <v>0</v>
      </c>
      <c r="E2709">
        <v>0</v>
      </c>
      <c r="F2709">
        <v>0</v>
      </c>
      <c r="H2709">
        <v>183</v>
      </c>
      <c r="I2709">
        <v>47.3</v>
      </c>
      <c r="J2709" s="19" t="e">
        <f t="shared" si="85"/>
        <v>#NUM!</v>
      </c>
      <c r="K2709" s="19" t="e">
        <f t="shared" si="86"/>
        <v>#NUM!</v>
      </c>
      <c r="L2709" s="14" t="str">
        <f>IFERROR(VLOOKUP($K$4:$K$772,TABLAREF!$A$1:$C$4,3,1),"SIN DATO")</f>
        <v>SIN DATO</v>
      </c>
    </row>
    <row r="2710" spans="1:12" x14ac:dyDescent="0.25">
      <c r="A2710" t="s">
        <v>4155</v>
      </c>
      <c r="B2710">
        <v>59</v>
      </c>
      <c r="C2710">
        <v>1</v>
      </c>
      <c r="D2710">
        <v>0</v>
      </c>
      <c r="E2710">
        <v>1</v>
      </c>
      <c r="F2710">
        <v>0</v>
      </c>
      <c r="H2710">
        <v>163</v>
      </c>
      <c r="I2710">
        <v>25.4</v>
      </c>
      <c r="J2710" s="19" t="e">
        <f t="shared" si="85"/>
        <v>#NUM!</v>
      </c>
      <c r="K2710" s="19" t="e">
        <f t="shared" si="86"/>
        <v>#NUM!</v>
      </c>
      <c r="L2710" s="14" t="str">
        <f>IFERROR(VLOOKUP($K$4:$K$772,TABLAREF!$A$1:$C$4,3,1),"SIN DATO")</f>
        <v>SIN DATO</v>
      </c>
    </row>
    <row r="2711" spans="1:12" x14ac:dyDescent="0.25">
      <c r="A2711" t="s">
        <v>451</v>
      </c>
      <c r="B2711">
        <v>66</v>
      </c>
      <c r="C2711">
        <v>2</v>
      </c>
      <c r="D2711">
        <v>0</v>
      </c>
      <c r="E2711">
        <v>0</v>
      </c>
      <c r="F2711">
        <v>0</v>
      </c>
      <c r="G2711">
        <v>124</v>
      </c>
      <c r="H2711">
        <v>197.5</v>
      </c>
      <c r="I2711">
        <v>53.4</v>
      </c>
      <c r="J2711" s="19">
        <f t="shared" si="85"/>
        <v>20.649168490194072</v>
      </c>
      <c r="K2711" s="19">
        <f t="shared" si="86"/>
        <v>21</v>
      </c>
      <c r="L2711" s="14" t="str">
        <f>IFERROR(VLOOKUP($K$4:$K$772,TABLAREF!$A$1:$C$4,3,1),"SIN DATO")</f>
        <v>SIN DATO</v>
      </c>
    </row>
    <row r="2712" spans="1:12" x14ac:dyDescent="0.25">
      <c r="A2712" t="s">
        <v>4156</v>
      </c>
      <c r="B2712">
        <v>69</v>
      </c>
      <c r="C2712">
        <v>2</v>
      </c>
      <c r="D2712">
        <v>0</v>
      </c>
      <c r="E2712">
        <v>0</v>
      </c>
      <c r="F2712">
        <v>0</v>
      </c>
      <c r="G2712">
        <v>135</v>
      </c>
      <c r="H2712">
        <v>169.9</v>
      </c>
      <c r="I2712">
        <v>52.4</v>
      </c>
      <c r="J2712" s="19">
        <f t="shared" si="85"/>
        <v>23.489204168655053</v>
      </c>
      <c r="K2712" s="19">
        <f t="shared" si="86"/>
        <v>23</v>
      </c>
      <c r="L2712" s="14" t="str">
        <f>IFERROR(VLOOKUP($K$4:$K$772,TABLAREF!$A$1:$C$4,3,1),"SIN DATO")</f>
        <v>SIN DATO</v>
      </c>
    </row>
    <row r="2713" spans="1:12" x14ac:dyDescent="0.25">
      <c r="A2713" t="s">
        <v>4157</v>
      </c>
      <c r="B2713">
        <v>68</v>
      </c>
      <c r="C2713">
        <v>1</v>
      </c>
      <c r="D2713">
        <v>0</v>
      </c>
      <c r="E2713">
        <v>0</v>
      </c>
      <c r="F2713">
        <v>0</v>
      </c>
      <c r="G2713">
        <v>100</v>
      </c>
      <c r="H2713">
        <v>186.2</v>
      </c>
      <c r="I2713">
        <v>32.200000000000003</v>
      </c>
      <c r="J2713" s="19">
        <f t="shared" si="85"/>
        <v>15.565115705510546</v>
      </c>
      <c r="K2713" s="19">
        <f t="shared" si="86"/>
        <v>16</v>
      </c>
      <c r="L2713" s="14" t="str">
        <f>IFERROR(VLOOKUP($K$4:$K$772,TABLAREF!$A$1:$C$4,3,1),"SIN DATO")</f>
        <v>SIN DATO</v>
      </c>
    </row>
    <row r="2714" spans="1:12" x14ac:dyDescent="0.25">
      <c r="A2714" t="s">
        <v>546</v>
      </c>
      <c r="B2714">
        <v>69</v>
      </c>
      <c r="C2714">
        <v>1</v>
      </c>
      <c r="D2714">
        <v>0</v>
      </c>
      <c r="E2714">
        <v>0</v>
      </c>
      <c r="F2714">
        <v>0</v>
      </c>
      <c r="G2714">
        <v>125</v>
      </c>
      <c r="H2714">
        <v>247.5</v>
      </c>
      <c r="I2714">
        <v>37.700000000000003</v>
      </c>
      <c r="J2714" s="19">
        <f t="shared" si="85"/>
        <v>24.062142503245767</v>
      </c>
      <c r="K2714" s="19">
        <f t="shared" si="86"/>
        <v>24</v>
      </c>
      <c r="L2714" s="14" t="str">
        <f>IFERROR(VLOOKUP($K$4:$K$772,TABLAREF!$A$1:$C$4,3,1),"SIN DATO")</f>
        <v>SIN DATO</v>
      </c>
    </row>
    <row r="2715" spans="1:12" x14ac:dyDescent="0.25">
      <c r="A2715" t="s">
        <v>4158</v>
      </c>
      <c r="B2715">
        <v>40</v>
      </c>
      <c r="C2715">
        <v>2</v>
      </c>
      <c r="D2715">
        <v>0</v>
      </c>
      <c r="E2715">
        <v>0</v>
      </c>
      <c r="F2715">
        <v>0</v>
      </c>
      <c r="G2715">
        <v>120</v>
      </c>
      <c r="H2715">
        <v>224.3</v>
      </c>
      <c r="I2715">
        <v>41.7</v>
      </c>
      <c r="J2715" s="19">
        <f t="shared" si="85"/>
        <v>8.3181891256421068</v>
      </c>
      <c r="K2715" s="19">
        <f t="shared" si="86"/>
        <v>8</v>
      </c>
      <c r="L2715" s="14" t="str">
        <f>IFERROR(VLOOKUP($K$4:$K$772,TABLAREF!$A$1:$C$4,3,1),"SIN DATO")</f>
        <v>SIN DATO</v>
      </c>
    </row>
    <row r="2716" spans="1:12" x14ac:dyDescent="0.25">
      <c r="A2716" t="s">
        <v>4159</v>
      </c>
      <c r="B2716">
        <v>56</v>
      </c>
      <c r="C2716">
        <v>1</v>
      </c>
      <c r="D2716">
        <v>0</v>
      </c>
      <c r="E2716">
        <v>0</v>
      </c>
      <c r="F2716">
        <v>0</v>
      </c>
      <c r="H2716">
        <v>169</v>
      </c>
      <c r="I2716">
        <v>43</v>
      </c>
      <c r="J2716" s="19" t="e">
        <f t="shared" si="85"/>
        <v>#NUM!</v>
      </c>
      <c r="K2716" s="19" t="e">
        <f t="shared" si="86"/>
        <v>#NUM!</v>
      </c>
      <c r="L2716" s="14" t="str">
        <f>IFERROR(VLOOKUP($K$4:$K$772,TABLAREF!$A$1:$C$4,3,1),"SIN DATO")</f>
        <v>SIN DATO</v>
      </c>
    </row>
    <row r="2717" spans="1:12" x14ac:dyDescent="0.25">
      <c r="A2717" t="s">
        <v>4160</v>
      </c>
      <c r="B2717">
        <v>63</v>
      </c>
      <c r="C2717">
        <v>1</v>
      </c>
      <c r="D2717">
        <v>0</v>
      </c>
      <c r="E2717">
        <v>1</v>
      </c>
      <c r="F2717">
        <v>0</v>
      </c>
      <c r="H2717">
        <v>179.9</v>
      </c>
      <c r="I2717">
        <v>46.7</v>
      </c>
      <c r="J2717" s="19" t="e">
        <f t="shared" si="85"/>
        <v>#NUM!</v>
      </c>
      <c r="K2717" s="19" t="e">
        <f t="shared" si="86"/>
        <v>#NUM!</v>
      </c>
      <c r="L2717" s="14" t="str">
        <f>IFERROR(VLOOKUP($K$4:$K$772,TABLAREF!$A$1:$C$4,3,1),"SIN DATO")</f>
        <v>SIN DATO</v>
      </c>
    </row>
    <row r="2718" spans="1:12" x14ac:dyDescent="0.25">
      <c r="A2718" t="s">
        <v>4161</v>
      </c>
      <c r="B2718">
        <v>68</v>
      </c>
      <c r="C2718">
        <v>2</v>
      </c>
      <c r="D2718">
        <v>0</v>
      </c>
      <c r="E2718">
        <v>0</v>
      </c>
      <c r="F2718">
        <v>0</v>
      </c>
      <c r="H2718">
        <v>170.3</v>
      </c>
      <c r="I2718">
        <v>68.2</v>
      </c>
      <c r="J2718" s="19" t="e">
        <f t="shared" si="85"/>
        <v>#NUM!</v>
      </c>
      <c r="K2718" s="19" t="e">
        <f t="shared" si="86"/>
        <v>#NUM!</v>
      </c>
      <c r="L2718" s="14" t="str">
        <f>IFERROR(VLOOKUP($K$4:$K$772,TABLAREF!$A$1:$C$4,3,1),"SIN DATO")</f>
        <v>SIN DATO</v>
      </c>
    </row>
    <row r="2719" spans="1:12" x14ac:dyDescent="0.25">
      <c r="A2719" t="s">
        <v>4162</v>
      </c>
      <c r="B2719">
        <v>44</v>
      </c>
      <c r="C2719">
        <v>1</v>
      </c>
      <c r="D2719">
        <v>1</v>
      </c>
      <c r="E2719">
        <v>0</v>
      </c>
      <c r="F2719">
        <v>0</v>
      </c>
      <c r="G2719">
        <v>120</v>
      </c>
      <c r="H2719">
        <v>153.5</v>
      </c>
      <c r="I2719">
        <v>33.5</v>
      </c>
      <c r="J2719" s="19">
        <f t="shared" si="85"/>
        <v>8.3232266936992367</v>
      </c>
      <c r="K2719" s="19">
        <f t="shared" si="86"/>
        <v>8</v>
      </c>
      <c r="L2719" s="14" t="str">
        <f>IFERROR(VLOOKUP($K$4:$K$772,TABLAREF!$A$1:$C$4,3,1),"SIN DATO")</f>
        <v>SIN DATO</v>
      </c>
    </row>
    <row r="2720" spans="1:12" x14ac:dyDescent="0.25">
      <c r="A2720" t="s">
        <v>4163</v>
      </c>
      <c r="B2720">
        <v>66</v>
      </c>
      <c r="C2720">
        <v>1</v>
      </c>
      <c r="D2720">
        <v>1</v>
      </c>
      <c r="E2720">
        <v>1</v>
      </c>
      <c r="F2720">
        <v>0</v>
      </c>
      <c r="G2720">
        <v>100</v>
      </c>
      <c r="H2720">
        <v>119.4</v>
      </c>
      <c r="I2720">
        <v>24.4</v>
      </c>
      <c r="J2720" s="19">
        <f t="shared" si="85"/>
        <v>23.244857223890868</v>
      </c>
      <c r="K2720" s="19">
        <f t="shared" si="86"/>
        <v>23</v>
      </c>
      <c r="L2720" s="14" t="str">
        <f>IFERROR(VLOOKUP($K$4:$K$772,TABLAREF!$A$1:$C$4,3,1),"SIN DATO")</f>
        <v>SIN DATO</v>
      </c>
    </row>
    <row r="2721" spans="1:12" x14ac:dyDescent="0.25">
      <c r="A2721" t="s">
        <v>4164</v>
      </c>
      <c r="B2721">
        <v>51</v>
      </c>
      <c r="C2721">
        <v>2</v>
      </c>
      <c r="D2721">
        <v>0</v>
      </c>
      <c r="E2721">
        <v>0</v>
      </c>
      <c r="F2721">
        <v>0</v>
      </c>
      <c r="H2721">
        <v>240.3</v>
      </c>
      <c r="I2721">
        <v>44</v>
      </c>
      <c r="J2721" s="19" t="e">
        <f t="shared" si="85"/>
        <v>#NUM!</v>
      </c>
      <c r="K2721" s="19" t="e">
        <f t="shared" si="86"/>
        <v>#NUM!</v>
      </c>
      <c r="L2721" s="14" t="str">
        <f>IFERROR(VLOOKUP($K$4:$K$772,TABLAREF!$A$1:$C$4,3,1),"SIN DATO")</f>
        <v>SIN DATO</v>
      </c>
    </row>
    <row r="2722" spans="1:12" x14ac:dyDescent="0.25">
      <c r="A2722" t="s">
        <v>4165</v>
      </c>
      <c r="B2722">
        <v>65</v>
      </c>
      <c r="C2722">
        <v>1</v>
      </c>
      <c r="D2722">
        <v>0</v>
      </c>
      <c r="E2722">
        <v>1</v>
      </c>
      <c r="F2722">
        <v>0</v>
      </c>
      <c r="H2722">
        <v>216.5</v>
      </c>
      <c r="I2722">
        <v>36.700000000000003</v>
      </c>
      <c r="J2722" s="19" t="e">
        <f t="shared" si="85"/>
        <v>#NUM!</v>
      </c>
      <c r="K2722" s="19" t="e">
        <f t="shared" si="86"/>
        <v>#NUM!</v>
      </c>
      <c r="L2722" s="14" t="str">
        <f>IFERROR(VLOOKUP($K$4:$K$772,TABLAREF!$A$1:$C$4,3,1),"SIN DATO")</f>
        <v>SIN DATO</v>
      </c>
    </row>
    <row r="2723" spans="1:12" x14ac:dyDescent="0.25">
      <c r="A2723" t="s">
        <v>4166</v>
      </c>
      <c r="B2723">
        <v>68</v>
      </c>
      <c r="C2723">
        <v>1</v>
      </c>
      <c r="D2723">
        <v>0</v>
      </c>
      <c r="E2723">
        <v>0</v>
      </c>
      <c r="F2723">
        <v>0</v>
      </c>
      <c r="H2723">
        <v>157.69999999999999</v>
      </c>
      <c r="I2723">
        <v>23.2</v>
      </c>
      <c r="J2723" s="19" t="e">
        <f t="shared" si="85"/>
        <v>#NUM!</v>
      </c>
      <c r="K2723" s="19" t="e">
        <f t="shared" si="86"/>
        <v>#NUM!</v>
      </c>
      <c r="L2723" s="14" t="str">
        <f>IFERROR(VLOOKUP($K$4:$K$772,TABLAREF!$A$1:$C$4,3,1),"SIN DATO")</f>
        <v>SIN DATO</v>
      </c>
    </row>
    <row r="2724" spans="1:12" x14ac:dyDescent="0.25">
      <c r="A2724" t="s">
        <v>605</v>
      </c>
      <c r="B2724">
        <v>84</v>
      </c>
      <c r="C2724">
        <v>1</v>
      </c>
      <c r="D2724">
        <v>0</v>
      </c>
      <c r="E2724">
        <v>0</v>
      </c>
      <c r="F2724">
        <v>0</v>
      </c>
      <c r="G2724">
        <v>118</v>
      </c>
      <c r="H2724">
        <v>112</v>
      </c>
      <c r="I2724">
        <v>41.8</v>
      </c>
      <c r="J2724" s="19">
        <f t="shared" si="85"/>
        <v>13.544504348039588</v>
      </c>
      <c r="K2724" s="19">
        <f t="shared" si="86"/>
        <v>14</v>
      </c>
      <c r="L2724" s="14" t="str">
        <f>IFERROR(VLOOKUP($K$4:$K$772,TABLAREF!$A$1:$C$4,3,1),"SIN DATO")</f>
        <v>SIN DATO</v>
      </c>
    </row>
    <row r="2725" spans="1:12" x14ac:dyDescent="0.25">
      <c r="A2725" t="s">
        <v>4167</v>
      </c>
      <c r="B2725">
        <v>73</v>
      </c>
      <c r="C2725">
        <v>1</v>
      </c>
      <c r="D2725">
        <v>0</v>
      </c>
      <c r="E2725">
        <v>1</v>
      </c>
      <c r="F2725">
        <v>0</v>
      </c>
      <c r="G2725">
        <v>130</v>
      </c>
      <c r="H2725">
        <v>100.3</v>
      </c>
      <c r="I2725">
        <v>36.700000000000003</v>
      </c>
      <c r="J2725" s="19">
        <f t="shared" si="85"/>
        <v>15.14007781467026</v>
      </c>
      <c r="K2725" s="19">
        <f t="shared" si="86"/>
        <v>15</v>
      </c>
      <c r="L2725" s="14" t="str">
        <f>IFERROR(VLOOKUP($K$4:$K$772,TABLAREF!$A$1:$C$4,3,1),"SIN DATO")</f>
        <v>SIN DATO</v>
      </c>
    </row>
    <row r="2726" spans="1:12" x14ac:dyDescent="0.25">
      <c r="A2726" t="s">
        <v>4168</v>
      </c>
      <c r="B2726">
        <v>66</v>
      </c>
      <c r="C2726">
        <v>1</v>
      </c>
      <c r="D2726">
        <v>0</v>
      </c>
      <c r="E2726">
        <v>1</v>
      </c>
      <c r="F2726">
        <v>0</v>
      </c>
      <c r="I2726">
        <v>0</v>
      </c>
      <c r="J2726" s="19" t="e">
        <f t="shared" si="85"/>
        <v>#NUM!</v>
      </c>
      <c r="K2726" s="19" t="e">
        <f t="shared" si="86"/>
        <v>#NUM!</v>
      </c>
      <c r="L2726" s="14" t="str">
        <f>IFERROR(VLOOKUP($K$4:$K$772,TABLAREF!$A$1:$C$4,3,1),"SIN DATO")</f>
        <v>SIN DATO</v>
      </c>
    </row>
    <row r="2727" spans="1:12" x14ac:dyDescent="0.25">
      <c r="A2727" t="s">
        <v>4169</v>
      </c>
      <c r="B2727">
        <v>65</v>
      </c>
      <c r="C2727">
        <v>1</v>
      </c>
      <c r="D2727">
        <v>0</v>
      </c>
      <c r="E2727">
        <v>1</v>
      </c>
      <c r="F2727">
        <v>0</v>
      </c>
      <c r="H2727">
        <v>105</v>
      </c>
      <c r="I2727">
        <v>35.700000000000003</v>
      </c>
      <c r="J2727" s="19" t="e">
        <f t="shared" si="85"/>
        <v>#NUM!</v>
      </c>
      <c r="K2727" s="19" t="e">
        <f t="shared" si="86"/>
        <v>#NUM!</v>
      </c>
      <c r="L2727" s="14" t="str">
        <f>IFERROR(VLOOKUP($K$4:$K$772,TABLAREF!$A$1:$C$4,3,1),"SIN DATO")</f>
        <v>SIN DATO</v>
      </c>
    </row>
    <row r="2728" spans="1:12" x14ac:dyDescent="0.25">
      <c r="A2728" t="s">
        <v>4169</v>
      </c>
      <c r="B2728">
        <v>65</v>
      </c>
      <c r="C2728">
        <v>1</v>
      </c>
      <c r="D2728">
        <v>0</v>
      </c>
      <c r="E2728">
        <v>1</v>
      </c>
      <c r="F2728">
        <v>0</v>
      </c>
      <c r="H2728">
        <v>105</v>
      </c>
      <c r="I2728">
        <v>35.700000000000003</v>
      </c>
      <c r="J2728" s="19" t="e">
        <f t="shared" si="85"/>
        <v>#NUM!</v>
      </c>
      <c r="K2728" s="19" t="e">
        <f t="shared" si="86"/>
        <v>#NUM!</v>
      </c>
      <c r="L2728" s="14" t="str">
        <f>IFERROR(VLOOKUP($K$4:$K$772,TABLAREF!$A$1:$C$4,3,1),"SIN DATO")</f>
        <v>SIN DATO</v>
      </c>
    </row>
    <row r="2729" spans="1:12" x14ac:dyDescent="0.25">
      <c r="A2729" t="s">
        <v>4170</v>
      </c>
      <c r="B2729">
        <v>65</v>
      </c>
      <c r="C2729">
        <v>2</v>
      </c>
      <c r="D2729">
        <v>0</v>
      </c>
      <c r="E2729">
        <v>0</v>
      </c>
      <c r="F2729">
        <v>0</v>
      </c>
      <c r="H2729">
        <v>206.1</v>
      </c>
      <c r="I2729">
        <v>63.3</v>
      </c>
      <c r="J2729" s="19" t="e">
        <f t="shared" si="85"/>
        <v>#NUM!</v>
      </c>
      <c r="K2729" s="19" t="e">
        <f t="shared" si="86"/>
        <v>#NUM!</v>
      </c>
      <c r="L2729" s="14" t="str">
        <f>IFERROR(VLOOKUP($K$4:$K$772,TABLAREF!$A$1:$C$4,3,1),"SIN DATO")</f>
        <v>SIN DATO</v>
      </c>
    </row>
    <row r="2730" spans="1:12" x14ac:dyDescent="0.25">
      <c r="A2730" t="s">
        <v>4171</v>
      </c>
      <c r="B2730">
        <v>61</v>
      </c>
      <c r="C2730">
        <v>2</v>
      </c>
      <c r="D2730">
        <v>0</v>
      </c>
      <c r="E2730">
        <v>0</v>
      </c>
      <c r="F2730">
        <v>0</v>
      </c>
      <c r="G2730">
        <v>125</v>
      </c>
      <c r="H2730">
        <v>276.8</v>
      </c>
      <c r="I2730">
        <v>80</v>
      </c>
      <c r="J2730" s="19">
        <f t="shared" si="85"/>
        <v>14.836633172217638</v>
      </c>
      <c r="K2730" s="19">
        <f t="shared" si="86"/>
        <v>15</v>
      </c>
      <c r="L2730" s="14" t="str">
        <f>IFERROR(VLOOKUP($K$4:$K$772,TABLAREF!$A$1:$C$4,3,1),"SIN DATO")</f>
        <v>SIN DATO</v>
      </c>
    </row>
    <row r="2731" spans="1:12" x14ac:dyDescent="0.25">
      <c r="A2731" t="s">
        <v>4172</v>
      </c>
      <c r="B2731">
        <v>83</v>
      </c>
      <c r="C2731">
        <v>2</v>
      </c>
      <c r="D2731">
        <v>0</v>
      </c>
      <c r="E2731">
        <v>1</v>
      </c>
      <c r="F2731">
        <v>0</v>
      </c>
      <c r="H2731">
        <v>176.9</v>
      </c>
      <c r="I2731">
        <v>44.1</v>
      </c>
      <c r="J2731" s="19" t="e">
        <f t="shared" si="85"/>
        <v>#NUM!</v>
      </c>
      <c r="K2731" s="19" t="e">
        <f t="shared" si="86"/>
        <v>#NUM!</v>
      </c>
      <c r="L2731" s="14" t="str">
        <f>IFERROR(VLOOKUP($K$4:$K$772,TABLAREF!$A$1:$C$4,3,1),"SIN DATO")</f>
        <v>SIN DATO</v>
      </c>
    </row>
    <row r="2732" spans="1:12" x14ac:dyDescent="0.25">
      <c r="A2732" t="s">
        <v>257</v>
      </c>
      <c r="B2732">
        <v>78</v>
      </c>
      <c r="C2732">
        <v>1</v>
      </c>
      <c r="D2732">
        <v>0</v>
      </c>
      <c r="E2732">
        <v>0</v>
      </c>
      <c r="F2732">
        <v>0</v>
      </c>
      <c r="G2732">
        <v>140</v>
      </c>
      <c r="H2732">
        <v>169.8</v>
      </c>
      <c r="I2732">
        <v>50.6</v>
      </c>
      <c r="J2732" s="19">
        <f t="shared" si="85"/>
        <v>18.533118721187513</v>
      </c>
      <c r="K2732" s="19">
        <f t="shared" si="86"/>
        <v>19</v>
      </c>
      <c r="L2732" s="14" t="str">
        <f>IFERROR(VLOOKUP($K$4:$K$772,TABLAREF!$A$1:$C$4,3,1),"SIN DATO")</f>
        <v>SIN DATO</v>
      </c>
    </row>
    <row r="2733" spans="1:12" x14ac:dyDescent="0.25">
      <c r="A2733" t="s">
        <v>484</v>
      </c>
      <c r="B2733">
        <v>70</v>
      </c>
      <c r="C2733">
        <v>1</v>
      </c>
      <c r="D2733">
        <v>0</v>
      </c>
      <c r="E2733">
        <v>0</v>
      </c>
      <c r="F2733">
        <v>0</v>
      </c>
      <c r="G2733">
        <v>125</v>
      </c>
      <c r="H2733">
        <v>190.1</v>
      </c>
      <c r="I2733">
        <v>66.599999999999994</v>
      </c>
      <c r="J2733" s="19">
        <f t="shared" si="85"/>
        <v>10.131820670958669</v>
      </c>
      <c r="K2733" s="19">
        <f t="shared" si="86"/>
        <v>10</v>
      </c>
      <c r="L2733" s="14" t="str">
        <f>IFERROR(VLOOKUP($K$4:$K$772,TABLAREF!$A$1:$C$4,3,1),"SIN DATO")</f>
        <v>SIN DATO</v>
      </c>
    </row>
    <row r="2734" spans="1:12" x14ac:dyDescent="0.25">
      <c r="A2734" t="s">
        <v>536</v>
      </c>
      <c r="B2734">
        <v>72</v>
      </c>
      <c r="C2734">
        <v>2</v>
      </c>
      <c r="D2734">
        <v>0</v>
      </c>
      <c r="E2734">
        <v>0</v>
      </c>
      <c r="F2734">
        <v>0</v>
      </c>
      <c r="H2734">
        <v>223.3</v>
      </c>
      <c r="I2734">
        <v>56.4</v>
      </c>
      <c r="J2734" s="19" t="e">
        <f t="shared" si="85"/>
        <v>#NUM!</v>
      </c>
      <c r="K2734" s="19" t="e">
        <f t="shared" si="86"/>
        <v>#NUM!</v>
      </c>
      <c r="L2734" s="14" t="str">
        <f>IFERROR(VLOOKUP($K$4:$K$772,TABLAREF!$A$1:$C$4,3,1),"SIN DATO")</f>
        <v>SIN DATO</v>
      </c>
    </row>
    <row r="2735" spans="1:12" x14ac:dyDescent="0.25">
      <c r="A2735" t="s">
        <v>814</v>
      </c>
      <c r="B2735">
        <v>79</v>
      </c>
      <c r="C2735">
        <v>2</v>
      </c>
      <c r="D2735">
        <v>0</v>
      </c>
      <c r="E2735">
        <v>0</v>
      </c>
      <c r="F2735">
        <v>0</v>
      </c>
      <c r="H2735">
        <v>276.7</v>
      </c>
      <c r="I2735">
        <v>78.3</v>
      </c>
      <c r="J2735" s="19" t="e">
        <f t="shared" si="85"/>
        <v>#NUM!</v>
      </c>
      <c r="K2735" s="19" t="e">
        <f t="shared" si="86"/>
        <v>#NUM!</v>
      </c>
      <c r="L2735" s="14" t="str">
        <f>IFERROR(VLOOKUP($K$4:$K$772,TABLAREF!$A$1:$C$4,3,1),"SIN DATO")</f>
        <v>SIN DATO</v>
      </c>
    </row>
    <row r="2736" spans="1:12" x14ac:dyDescent="0.25">
      <c r="A2736" t="s">
        <v>4173</v>
      </c>
      <c r="B2736">
        <v>49</v>
      </c>
      <c r="C2736">
        <v>2</v>
      </c>
      <c r="D2736">
        <v>0</v>
      </c>
      <c r="E2736">
        <v>0</v>
      </c>
      <c r="F2736">
        <v>0</v>
      </c>
      <c r="H2736">
        <v>180.9</v>
      </c>
      <c r="I2736">
        <v>36.1</v>
      </c>
      <c r="J2736" s="19" t="e">
        <f t="shared" si="85"/>
        <v>#NUM!</v>
      </c>
      <c r="K2736" s="19" t="e">
        <f t="shared" si="86"/>
        <v>#NUM!</v>
      </c>
      <c r="L2736" s="14" t="str">
        <f>IFERROR(VLOOKUP($K$4:$K$772,TABLAREF!$A$1:$C$4,3,1),"SIN DATO")</f>
        <v>SIN DATO</v>
      </c>
    </row>
    <row r="2737" spans="1:12" x14ac:dyDescent="0.25">
      <c r="A2737" t="s">
        <v>586</v>
      </c>
      <c r="B2737">
        <v>56</v>
      </c>
      <c r="C2737">
        <v>2</v>
      </c>
      <c r="D2737">
        <v>0</v>
      </c>
      <c r="E2737">
        <v>0</v>
      </c>
      <c r="F2737">
        <v>0</v>
      </c>
      <c r="H2737">
        <v>201.7</v>
      </c>
      <c r="I2737">
        <v>47.3</v>
      </c>
      <c r="J2737" s="19" t="e">
        <f t="shared" si="85"/>
        <v>#NUM!</v>
      </c>
      <c r="K2737" s="19" t="e">
        <f t="shared" si="86"/>
        <v>#NUM!</v>
      </c>
      <c r="L2737" s="14" t="str">
        <f>IFERROR(VLOOKUP($K$4:$K$772,TABLAREF!$A$1:$C$4,3,1),"SIN DATO")</f>
        <v>SIN DATO</v>
      </c>
    </row>
    <row r="2738" spans="1:12" x14ac:dyDescent="0.25">
      <c r="A2738" t="s">
        <v>4174</v>
      </c>
      <c r="B2738">
        <v>66</v>
      </c>
      <c r="C2738">
        <v>1</v>
      </c>
      <c r="D2738">
        <v>0</v>
      </c>
      <c r="E2738">
        <v>0</v>
      </c>
      <c r="F2738">
        <v>0</v>
      </c>
      <c r="H2738">
        <v>199.2</v>
      </c>
      <c r="I2738">
        <v>40.6</v>
      </c>
      <c r="J2738" s="19" t="e">
        <f t="shared" si="85"/>
        <v>#NUM!</v>
      </c>
      <c r="K2738" s="19" t="e">
        <f t="shared" si="86"/>
        <v>#NUM!</v>
      </c>
      <c r="L2738" s="14" t="str">
        <f>IFERROR(VLOOKUP($K$4:$K$772,TABLAREF!$A$1:$C$4,3,1),"SIN DATO")</f>
        <v>SIN DATO</v>
      </c>
    </row>
    <row r="2739" spans="1:12" x14ac:dyDescent="0.25">
      <c r="A2739" t="s">
        <v>4175</v>
      </c>
      <c r="B2739">
        <v>28</v>
      </c>
      <c r="C2739">
        <v>2</v>
      </c>
      <c r="D2739">
        <v>0</v>
      </c>
      <c r="E2739">
        <v>1</v>
      </c>
      <c r="F2739">
        <v>0</v>
      </c>
      <c r="G2739">
        <v>115</v>
      </c>
      <c r="H2739">
        <v>193.6</v>
      </c>
      <c r="I2739">
        <v>74.900000000000006</v>
      </c>
      <c r="J2739" s="19">
        <f t="shared" si="85"/>
        <v>2.2291995342905602</v>
      </c>
      <c r="K2739" s="19">
        <f t="shared" si="86"/>
        <v>2</v>
      </c>
      <c r="L2739" s="14" t="str">
        <f>IFERROR(VLOOKUP($K$4:$K$772,TABLAREF!$A$1:$C$4,3,1),"SIN DATO")</f>
        <v>SIN DATO</v>
      </c>
    </row>
    <row r="2740" spans="1:12" x14ac:dyDescent="0.25">
      <c r="A2740" t="s">
        <v>528</v>
      </c>
      <c r="B2740">
        <v>85</v>
      </c>
      <c r="C2740">
        <v>2</v>
      </c>
      <c r="D2740">
        <v>0</v>
      </c>
      <c r="E2740">
        <v>0</v>
      </c>
      <c r="F2740">
        <v>0</v>
      </c>
      <c r="G2740">
        <v>130</v>
      </c>
      <c r="H2740">
        <v>248.1</v>
      </c>
      <c r="I2740">
        <v>69.5</v>
      </c>
      <c r="J2740" s="19">
        <f t="shared" si="85"/>
        <v>45.823733408355004</v>
      </c>
      <c r="K2740" s="19">
        <f t="shared" si="86"/>
        <v>46</v>
      </c>
      <c r="L2740" s="14" t="str">
        <f>IFERROR(VLOOKUP($K$4:$K$772,TABLAREF!$A$1:$C$4,3,1),"SIN DATO")</f>
        <v>SIN DATO</v>
      </c>
    </row>
    <row r="2741" spans="1:12" x14ac:dyDescent="0.25">
      <c r="A2741" t="s">
        <v>4176</v>
      </c>
      <c r="B2741">
        <v>47</v>
      </c>
      <c r="C2741">
        <v>2</v>
      </c>
      <c r="D2741">
        <v>0</v>
      </c>
      <c r="E2741">
        <v>0</v>
      </c>
      <c r="F2741">
        <v>0</v>
      </c>
      <c r="G2741">
        <v>120</v>
      </c>
      <c r="H2741">
        <v>259.7</v>
      </c>
      <c r="I2741">
        <v>0</v>
      </c>
      <c r="J2741" s="19" t="e">
        <f t="shared" si="85"/>
        <v>#DIV/0!</v>
      </c>
      <c r="K2741" s="19" t="e">
        <f t="shared" si="86"/>
        <v>#DIV/0!</v>
      </c>
      <c r="L2741" s="14" t="str">
        <f>IFERROR(VLOOKUP($K$4:$K$772,TABLAREF!$A$1:$C$4,3,1),"SIN DATO")</f>
        <v>SIN DATO</v>
      </c>
    </row>
    <row r="2742" spans="1:12" x14ac:dyDescent="0.25">
      <c r="A2742" t="s">
        <v>4177</v>
      </c>
      <c r="B2742">
        <v>68</v>
      </c>
      <c r="C2742">
        <v>2</v>
      </c>
      <c r="D2742">
        <v>0</v>
      </c>
      <c r="E2742">
        <v>0</v>
      </c>
      <c r="F2742">
        <v>0</v>
      </c>
      <c r="G2742">
        <v>120</v>
      </c>
      <c r="H2742">
        <v>188.7</v>
      </c>
      <c r="I2742">
        <v>51.8</v>
      </c>
      <c r="J2742" s="19">
        <f t="shared" si="85"/>
        <v>21.673290791378164</v>
      </c>
      <c r="K2742" s="19">
        <f t="shared" si="86"/>
        <v>22</v>
      </c>
      <c r="L2742" s="14" t="str">
        <f>IFERROR(VLOOKUP($K$4:$K$772,TABLAREF!$A$1:$C$4,3,1),"SIN DATO")</f>
        <v>SIN DATO</v>
      </c>
    </row>
    <row r="2743" spans="1:12" x14ac:dyDescent="0.25">
      <c r="A2743" t="s">
        <v>4178</v>
      </c>
      <c r="B2743">
        <v>69</v>
      </c>
      <c r="C2743">
        <v>1</v>
      </c>
      <c r="D2743">
        <v>0</v>
      </c>
      <c r="E2743">
        <v>0</v>
      </c>
      <c r="F2743">
        <v>0</v>
      </c>
      <c r="H2743">
        <v>253.8</v>
      </c>
      <c r="I2743">
        <v>67.900000000000006</v>
      </c>
      <c r="J2743" s="19" t="e">
        <f t="shared" si="85"/>
        <v>#NUM!</v>
      </c>
      <c r="K2743" s="19" t="e">
        <f t="shared" si="86"/>
        <v>#NUM!</v>
      </c>
      <c r="L2743" s="14" t="str">
        <f>IFERROR(VLOOKUP($K$4:$K$772,TABLAREF!$A$1:$C$4,3,1),"SIN DATO")</f>
        <v>SIN DATO</v>
      </c>
    </row>
    <row r="2744" spans="1:12" x14ac:dyDescent="0.25">
      <c r="A2744" t="s">
        <v>4178</v>
      </c>
      <c r="B2744">
        <v>69</v>
      </c>
      <c r="C2744">
        <v>1</v>
      </c>
      <c r="D2744">
        <v>0</v>
      </c>
      <c r="E2744">
        <v>0</v>
      </c>
      <c r="F2744">
        <v>0</v>
      </c>
      <c r="H2744">
        <v>253.8</v>
      </c>
      <c r="I2744">
        <v>67.900000000000006</v>
      </c>
      <c r="J2744" s="19" t="e">
        <f t="shared" si="85"/>
        <v>#NUM!</v>
      </c>
      <c r="K2744" s="19" t="e">
        <f t="shared" si="86"/>
        <v>#NUM!</v>
      </c>
      <c r="L2744" s="14" t="str">
        <f>IFERROR(VLOOKUP($K$4:$K$772,TABLAREF!$A$1:$C$4,3,1),"SIN DATO")</f>
        <v>SIN DATO</v>
      </c>
    </row>
    <row r="2745" spans="1:12" x14ac:dyDescent="0.25">
      <c r="A2745" t="s">
        <v>718</v>
      </c>
      <c r="B2745">
        <v>75</v>
      </c>
      <c r="C2745">
        <v>2</v>
      </c>
      <c r="D2745">
        <v>0</v>
      </c>
      <c r="E2745">
        <v>0</v>
      </c>
      <c r="F2745">
        <v>0</v>
      </c>
      <c r="G2745">
        <v>125</v>
      </c>
      <c r="H2745">
        <v>162.4</v>
      </c>
      <c r="I2745">
        <v>47.8</v>
      </c>
      <c r="J2745" s="19">
        <f t="shared" si="85"/>
        <v>29.725065725070277</v>
      </c>
      <c r="K2745" s="19">
        <f t="shared" si="86"/>
        <v>30</v>
      </c>
      <c r="L2745" s="14" t="str">
        <f>IFERROR(VLOOKUP($K$4:$K$772,TABLAREF!$A$1:$C$4,3,1),"SIN DATO")</f>
        <v>SIN DATO</v>
      </c>
    </row>
    <row r="2746" spans="1:12" x14ac:dyDescent="0.25">
      <c r="A2746" t="s">
        <v>4179</v>
      </c>
      <c r="B2746">
        <v>80</v>
      </c>
      <c r="C2746">
        <v>1</v>
      </c>
      <c r="D2746">
        <v>0</v>
      </c>
      <c r="E2746">
        <v>0</v>
      </c>
      <c r="F2746">
        <v>0</v>
      </c>
      <c r="G2746">
        <v>123</v>
      </c>
      <c r="H2746">
        <v>102.4</v>
      </c>
      <c r="I2746">
        <v>45.1</v>
      </c>
      <c r="J2746" s="19">
        <f t="shared" si="85"/>
        <v>10.468007226578436</v>
      </c>
      <c r="K2746" s="19">
        <f t="shared" si="86"/>
        <v>10</v>
      </c>
      <c r="L2746" s="14" t="str">
        <f>IFERROR(VLOOKUP($K$4:$K$772,TABLAREF!$A$1:$C$4,3,1),"SIN DATO")</f>
        <v>SIN DATO</v>
      </c>
    </row>
    <row r="2747" spans="1:12" x14ac:dyDescent="0.25">
      <c r="A2747" t="s">
        <v>4180</v>
      </c>
      <c r="B2747">
        <v>73</v>
      </c>
      <c r="C2747">
        <v>2</v>
      </c>
      <c r="D2747">
        <v>0</v>
      </c>
      <c r="E2747">
        <v>1</v>
      </c>
      <c r="F2747">
        <v>0</v>
      </c>
      <c r="H2747">
        <v>133.6</v>
      </c>
      <c r="I2747">
        <v>40.799999999999997</v>
      </c>
      <c r="J2747" s="19" t="e">
        <f t="shared" si="85"/>
        <v>#NUM!</v>
      </c>
      <c r="K2747" s="19" t="e">
        <f t="shared" si="86"/>
        <v>#NUM!</v>
      </c>
      <c r="L2747" s="14" t="str">
        <f>IFERROR(VLOOKUP($K$4:$K$772,TABLAREF!$A$1:$C$4,3,1),"SIN DATO")</f>
        <v>SIN DATO</v>
      </c>
    </row>
    <row r="2748" spans="1:12" x14ac:dyDescent="0.25">
      <c r="A2748" t="s">
        <v>4181</v>
      </c>
      <c r="B2748">
        <v>74</v>
      </c>
      <c r="C2748">
        <v>2</v>
      </c>
      <c r="D2748">
        <v>0</v>
      </c>
      <c r="E2748">
        <v>0</v>
      </c>
      <c r="F2748">
        <v>0</v>
      </c>
      <c r="G2748">
        <v>120</v>
      </c>
      <c r="H2748">
        <v>168.4</v>
      </c>
      <c r="I2748">
        <v>49.5</v>
      </c>
      <c r="J2748" s="19">
        <f t="shared" si="85"/>
        <v>27.294945438645179</v>
      </c>
      <c r="K2748" s="19">
        <f t="shared" si="86"/>
        <v>27</v>
      </c>
      <c r="L2748" s="14" t="str">
        <f>IFERROR(VLOOKUP($K$4:$K$772,TABLAREF!$A$1:$C$4,3,1),"SIN DATO")</f>
        <v>SIN DATO</v>
      </c>
    </row>
    <row r="2749" spans="1:12" x14ac:dyDescent="0.25">
      <c r="A2749" t="s">
        <v>4182</v>
      </c>
      <c r="B2749">
        <v>54</v>
      </c>
      <c r="C2749">
        <v>2</v>
      </c>
      <c r="D2749">
        <v>0</v>
      </c>
      <c r="E2749">
        <v>0</v>
      </c>
      <c r="F2749">
        <v>0</v>
      </c>
      <c r="H2749">
        <v>163.1</v>
      </c>
      <c r="I2749">
        <v>34.1</v>
      </c>
      <c r="J2749" s="19" t="e">
        <f t="shared" si="85"/>
        <v>#NUM!</v>
      </c>
      <c r="K2749" s="19" t="e">
        <f t="shared" si="86"/>
        <v>#NUM!</v>
      </c>
      <c r="L2749" s="14" t="str">
        <f>IFERROR(VLOOKUP($K$4:$K$772,TABLAREF!$A$1:$C$4,3,1),"SIN DATO")</f>
        <v>SIN DATO</v>
      </c>
    </row>
    <row r="2750" spans="1:12" x14ac:dyDescent="0.25">
      <c r="A2750" t="s">
        <v>4183</v>
      </c>
      <c r="B2750">
        <v>67</v>
      </c>
      <c r="C2750">
        <v>2</v>
      </c>
      <c r="D2750">
        <v>0</v>
      </c>
      <c r="E2750">
        <v>0</v>
      </c>
      <c r="F2750">
        <v>0</v>
      </c>
      <c r="H2750">
        <v>240.2</v>
      </c>
      <c r="I2750">
        <v>60.7</v>
      </c>
      <c r="J2750" s="19" t="e">
        <f t="shared" si="85"/>
        <v>#NUM!</v>
      </c>
      <c r="K2750" s="19" t="e">
        <f t="shared" si="86"/>
        <v>#NUM!</v>
      </c>
      <c r="L2750" s="14" t="str">
        <f>IFERROR(VLOOKUP($K$4:$K$772,TABLAREF!$A$1:$C$4,3,1),"SIN DATO")</f>
        <v>SIN DATO</v>
      </c>
    </row>
    <row r="2751" spans="1:12" x14ac:dyDescent="0.25">
      <c r="A2751" t="s">
        <v>4184</v>
      </c>
      <c r="B2751">
        <v>87</v>
      </c>
      <c r="C2751">
        <v>1</v>
      </c>
      <c r="D2751">
        <v>0</v>
      </c>
      <c r="E2751">
        <v>0</v>
      </c>
      <c r="F2751">
        <v>0</v>
      </c>
      <c r="H2751">
        <v>156.69999999999999</v>
      </c>
      <c r="I2751">
        <v>0</v>
      </c>
      <c r="J2751" s="19" t="e">
        <f t="shared" si="85"/>
        <v>#NUM!</v>
      </c>
      <c r="K2751" s="19" t="e">
        <f t="shared" si="86"/>
        <v>#NUM!</v>
      </c>
      <c r="L2751" s="14" t="str">
        <f>IFERROR(VLOOKUP($K$4:$K$772,TABLAREF!$A$1:$C$4,3,1),"SIN DATO")</f>
        <v>SIN DATO</v>
      </c>
    </row>
    <row r="2752" spans="1:12" x14ac:dyDescent="0.25">
      <c r="A2752" t="s">
        <v>4185</v>
      </c>
      <c r="B2752">
        <v>70</v>
      </c>
      <c r="C2752">
        <v>1</v>
      </c>
      <c r="D2752">
        <v>0</v>
      </c>
      <c r="E2752">
        <v>0</v>
      </c>
      <c r="F2752">
        <v>0</v>
      </c>
      <c r="G2752">
        <v>120</v>
      </c>
      <c r="H2752">
        <v>215.4</v>
      </c>
      <c r="I2752">
        <v>39.1</v>
      </c>
      <c r="J2752" s="19">
        <f t="shared" si="85"/>
        <v>20.011123122138596</v>
      </c>
      <c r="K2752" s="19">
        <f t="shared" si="86"/>
        <v>20</v>
      </c>
      <c r="L2752" s="14" t="str">
        <f>IFERROR(VLOOKUP($K$4:$K$772,TABLAREF!$A$1:$C$4,3,1),"SIN DATO")</f>
        <v>SIN DATO</v>
      </c>
    </row>
    <row r="2753" spans="1:12" x14ac:dyDescent="0.25">
      <c r="A2753" t="s">
        <v>4186</v>
      </c>
      <c r="B2753">
        <v>68</v>
      </c>
      <c r="C2753">
        <v>2</v>
      </c>
      <c r="D2753">
        <v>0</v>
      </c>
      <c r="E2753">
        <v>0</v>
      </c>
      <c r="F2753">
        <v>0</v>
      </c>
      <c r="G2753">
        <v>120</v>
      </c>
      <c r="H2753">
        <v>195.2</v>
      </c>
      <c r="I2753">
        <v>77.8</v>
      </c>
      <c r="J2753" s="19">
        <f t="shared" si="85"/>
        <v>14.779148347553638</v>
      </c>
      <c r="K2753" s="19">
        <f t="shared" si="86"/>
        <v>15</v>
      </c>
      <c r="L2753" s="14" t="str">
        <f>IFERROR(VLOOKUP($K$4:$K$772,TABLAREF!$A$1:$C$4,3,1),"SIN DATO")</f>
        <v>SIN DATO</v>
      </c>
    </row>
    <row r="2754" spans="1:12" x14ac:dyDescent="0.25">
      <c r="A2754" t="s">
        <v>4187</v>
      </c>
      <c r="B2754">
        <v>77</v>
      </c>
      <c r="C2754">
        <v>2</v>
      </c>
      <c r="D2754">
        <v>0</v>
      </c>
      <c r="E2754">
        <v>0</v>
      </c>
      <c r="F2754">
        <v>0</v>
      </c>
      <c r="H2754">
        <v>244</v>
      </c>
      <c r="I2754">
        <v>50</v>
      </c>
      <c r="J2754" s="19" t="e">
        <f t="shared" si="85"/>
        <v>#NUM!</v>
      </c>
      <c r="K2754" s="19" t="e">
        <f t="shared" si="86"/>
        <v>#NUM!</v>
      </c>
      <c r="L2754" s="14" t="str">
        <f>IFERROR(VLOOKUP($K$4:$K$772,TABLAREF!$A$1:$C$4,3,1),"SIN DATO")</f>
        <v>SIN DATO</v>
      </c>
    </row>
    <row r="2755" spans="1:12" x14ac:dyDescent="0.25">
      <c r="A2755" t="s">
        <v>4188</v>
      </c>
      <c r="B2755">
        <v>70</v>
      </c>
      <c r="C2755">
        <v>2</v>
      </c>
      <c r="D2755">
        <v>0</v>
      </c>
      <c r="E2755">
        <v>0</v>
      </c>
      <c r="F2755">
        <v>0</v>
      </c>
      <c r="G2755">
        <v>120</v>
      </c>
      <c r="H2755">
        <v>162.1</v>
      </c>
      <c r="I2755">
        <v>80.2</v>
      </c>
      <c r="J2755" s="19">
        <f t="shared" si="85"/>
        <v>13.075189736105452</v>
      </c>
      <c r="K2755" s="19">
        <f t="shared" si="86"/>
        <v>13</v>
      </c>
      <c r="L2755" s="14" t="str">
        <f>IFERROR(VLOOKUP($K$4:$K$772,TABLAREF!$A$1:$C$4,3,1),"SIN DATO")</f>
        <v>SIN DATO</v>
      </c>
    </row>
    <row r="2756" spans="1:12" x14ac:dyDescent="0.25">
      <c r="A2756" t="s">
        <v>4189</v>
      </c>
      <c r="B2756">
        <v>77</v>
      </c>
      <c r="C2756">
        <v>2</v>
      </c>
      <c r="D2756">
        <v>0</v>
      </c>
      <c r="E2756">
        <v>0</v>
      </c>
      <c r="F2756">
        <v>0</v>
      </c>
      <c r="G2756">
        <v>120</v>
      </c>
      <c r="H2756">
        <v>121.4</v>
      </c>
      <c r="I2756">
        <v>41.3</v>
      </c>
      <c r="J2756" s="19">
        <f t="shared" si="85"/>
        <v>27.784042540756062</v>
      </c>
      <c r="K2756" s="19">
        <f t="shared" si="86"/>
        <v>28</v>
      </c>
      <c r="L2756" s="14" t="str">
        <f>IFERROR(VLOOKUP($K$4:$K$772,TABLAREF!$A$1:$C$4,3,1),"SIN DATO")</f>
        <v>SIN DATO</v>
      </c>
    </row>
    <row r="2757" spans="1:12" x14ac:dyDescent="0.25">
      <c r="A2757" t="s">
        <v>4190</v>
      </c>
      <c r="B2757">
        <v>50</v>
      </c>
      <c r="C2757">
        <v>2</v>
      </c>
      <c r="D2757">
        <v>0</v>
      </c>
      <c r="E2757">
        <v>0</v>
      </c>
      <c r="F2757">
        <v>0</v>
      </c>
      <c r="H2757">
        <v>213.4</v>
      </c>
      <c r="I2757">
        <v>38</v>
      </c>
      <c r="J2757" s="19" t="e">
        <f t="shared" ref="J2757:J2820" si="87">100*(1-EXP(-EXP((LN(10)-(15.5305+(28.4441*(1-C2757))+(-1.4792*LN(B2757))+(0*LN(B2757)*LN(B2757))+(-14.4588*LN(B2757)*(1-C2757))+(1.8515*LN(B2757)*LN(B2757)*(1-C2757))+(-0.9119*LN(G2757))+(-0.2767*D2757)+(-0.7181*LN((H2757* 0.02586)/ (I2757* 0.02586)))+(-0.1759*E2757)+(-0.1999*E2757*(1-C2757))+(-0.5865*F2757)+(0*F2757*C2757)))/(EXP(0.9145)*EXP(-0.2784*(15.5305+(28.4441*(1-C2757))+(-1.4792*LN(B2757))+(0*LN(B2757)*LN(B2757))+(-14.4588*LN(B2757)*(1-C2757))+(1.8515*LN(B2757)*LN(B2757)*(1-C2757))+(-0.9119*LN(G2757))+(-0.2767*D2757)+(-0.7181*LN((H2757* 0.02586)/ (I2757* 0.02586)))+(-0.1759*E2757)+(-0.1999*E2757*(1-C2757))+(-0.5865*F2757)+(0*F2757*C2757)))))))</f>
        <v>#NUM!</v>
      </c>
      <c r="K2757" s="19" t="e">
        <f t="shared" ref="K2757:K2820" si="88">ROUND(J2757,0)</f>
        <v>#NUM!</v>
      </c>
      <c r="L2757" s="14" t="str">
        <f>IFERROR(VLOOKUP($K$4:$K$772,TABLAREF!$A$1:$C$4,3,1),"SIN DATO")</f>
        <v>SIN DATO</v>
      </c>
    </row>
    <row r="2758" spans="1:12" x14ac:dyDescent="0.25">
      <c r="A2758" t="s">
        <v>4191</v>
      </c>
      <c r="B2758">
        <v>66</v>
      </c>
      <c r="C2758">
        <v>2</v>
      </c>
      <c r="D2758">
        <v>0</v>
      </c>
      <c r="E2758">
        <v>0</v>
      </c>
      <c r="F2758">
        <v>0</v>
      </c>
      <c r="H2758">
        <v>159.80000000000001</v>
      </c>
      <c r="I2758">
        <v>47.4</v>
      </c>
      <c r="J2758" s="19" t="e">
        <f t="shared" si="87"/>
        <v>#NUM!</v>
      </c>
      <c r="K2758" s="19" t="e">
        <f t="shared" si="88"/>
        <v>#NUM!</v>
      </c>
      <c r="L2758" s="14" t="str">
        <f>IFERROR(VLOOKUP($K$4:$K$772,TABLAREF!$A$1:$C$4,3,1),"SIN DATO")</f>
        <v>SIN DATO</v>
      </c>
    </row>
    <row r="2759" spans="1:12" x14ac:dyDescent="0.25">
      <c r="A2759" t="s">
        <v>4192</v>
      </c>
      <c r="B2759">
        <v>68</v>
      </c>
      <c r="C2759">
        <v>2</v>
      </c>
      <c r="D2759">
        <v>0</v>
      </c>
      <c r="E2759">
        <v>1</v>
      </c>
      <c r="F2759">
        <v>0</v>
      </c>
      <c r="G2759">
        <v>125</v>
      </c>
      <c r="H2759">
        <v>137.5</v>
      </c>
      <c r="I2759">
        <v>37.9</v>
      </c>
      <c r="J2759" s="19">
        <f t="shared" si="87"/>
        <v>21.966007138738895</v>
      </c>
      <c r="K2759" s="19">
        <f t="shared" si="88"/>
        <v>22</v>
      </c>
      <c r="L2759" s="14" t="str">
        <f>IFERROR(VLOOKUP($K$4:$K$772,TABLAREF!$A$1:$C$4,3,1),"SIN DATO")</f>
        <v>SIN DATO</v>
      </c>
    </row>
    <row r="2760" spans="1:12" x14ac:dyDescent="0.25">
      <c r="A2760" t="s">
        <v>4193</v>
      </c>
      <c r="B2760">
        <v>68</v>
      </c>
      <c r="C2760">
        <v>1</v>
      </c>
      <c r="D2760">
        <v>0</v>
      </c>
      <c r="E2760">
        <v>0</v>
      </c>
      <c r="F2760">
        <v>0</v>
      </c>
      <c r="G2760">
        <v>125</v>
      </c>
      <c r="H2760">
        <v>122.7</v>
      </c>
      <c r="I2760">
        <v>24.7</v>
      </c>
      <c r="J2760" s="19">
        <f t="shared" si="87"/>
        <v>17.895433954074626</v>
      </c>
      <c r="K2760" s="19">
        <f t="shared" si="88"/>
        <v>18</v>
      </c>
      <c r="L2760" s="14" t="str">
        <f>IFERROR(VLOOKUP($K$4:$K$772,TABLAREF!$A$1:$C$4,3,1),"SIN DATO")</f>
        <v>SIN DATO</v>
      </c>
    </row>
    <row r="2761" spans="1:12" x14ac:dyDescent="0.25">
      <c r="A2761" t="s">
        <v>4194</v>
      </c>
      <c r="B2761">
        <v>65</v>
      </c>
      <c r="C2761">
        <v>2</v>
      </c>
      <c r="D2761">
        <v>0</v>
      </c>
      <c r="E2761">
        <v>0</v>
      </c>
      <c r="F2761">
        <v>0</v>
      </c>
      <c r="H2761">
        <v>172.5</v>
      </c>
      <c r="I2761">
        <v>65.3</v>
      </c>
      <c r="J2761" s="19" t="e">
        <f t="shared" si="87"/>
        <v>#NUM!</v>
      </c>
      <c r="K2761" s="19" t="e">
        <f t="shared" si="88"/>
        <v>#NUM!</v>
      </c>
      <c r="L2761" s="14" t="str">
        <f>IFERROR(VLOOKUP($K$4:$K$772,TABLAREF!$A$1:$C$4,3,1),"SIN DATO")</f>
        <v>SIN DATO</v>
      </c>
    </row>
    <row r="2762" spans="1:12" x14ac:dyDescent="0.25">
      <c r="A2762" t="s">
        <v>641</v>
      </c>
      <c r="B2762">
        <v>46</v>
      </c>
      <c r="C2762">
        <v>2</v>
      </c>
      <c r="D2762">
        <v>0</v>
      </c>
      <c r="E2762">
        <v>0</v>
      </c>
      <c r="F2762">
        <v>0</v>
      </c>
      <c r="G2762">
        <v>120</v>
      </c>
      <c r="H2762">
        <v>178.6</v>
      </c>
      <c r="I2762">
        <v>67.5</v>
      </c>
      <c r="J2762" s="19">
        <f t="shared" si="87"/>
        <v>3.7780579784876922</v>
      </c>
      <c r="K2762" s="19">
        <f t="shared" si="88"/>
        <v>4</v>
      </c>
      <c r="L2762" s="14" t="str">
        <f>IFERROR(VLOOKUP($K$4:$K$772,TABLAREF!$A$1:$C$4,3,1),"SIN DATO")</f>
        <v>SIN DATO</v>
      </c>
    </row>
    <row r="2763" spans="1:12" x14ac:dyDescent="0.25">
      <c r="A2763" t="s">
        <v>602</v>
      </c>
      <c r="B2763">
        <v>91</v>
      </c>
      <c r="C2763">
        <v>2</v>
      </c>
      <c r="D2763">
        <v>0</v>
      </c>
      <c r="E2763">
        <v>0</v>
      </c>
      <c r="F2763">
        <v>0</v>
      </c>
      <c r="G2763">
        <v>135</v>
      </c>
      <c r="H2763">
        <v>197</v>
      </c>
      <c r="I2763">
        <v>88.5</v>
      </c>
      <c r="J2763" s="19">
        <f t="shared" si="87"/>
        <v>43.800784436501715</v>
      </c>
      <c r="K2763" s="19">
        <f t="shared" si="88"/>
        <v>44</v>
      </c>
      <c r="L2763" s="14" t="str">
        <f>IFERROR(VLOOKUP($K$4:$K$772,TABLAREF!$A$1:$C$4,3,1),"SIN DATO")</f>
        <v>SIN DATO</v>
      </c>
    </row>
    <row r="2764" spans="1:12" x14ac:dyDescent="0.25">
      <c r="A2764" t="s">
        <v>4195</v>
      </c>
      <c r="B2764">
        <v>72</v>
      </c>
      <c r="C2764">
        <v>1</v>
      </c>
      <c r="D2764">
        <v>0</v>
      </c>
      <c r="E2764">
        <v>0</v>
      </c>
      <c r="F2764">
        <v>0</v>
      </c>
      <c r="G2764">
        <v>120</v>
      </c>
      <c r="H2764">
        <v>170.7</v>
      </c>
      <c r="I2764">
        <v>33.299999999999997</v>
      </c>
      <c r="J2764" s="19">
        <f t="shared" si="87"/>
        <v>19.738188143513824</v>
      </c>
      <c r="K2764" s="19">
        <f t="shared" si="88"/>
        <v>20</v>
      </c>
      <c r="L2764" s="14" t="str">
        <f>IFERROR(VLOOKUP($K$4:$K$772,TABLAREF!$A$1:$C$4,3,1),"SIN DATO")</f>
        <v>SIN DATO</v>
      </c>
    </row>
    <row r="2765" spans="1:12" x14ac:dyDescent="0.25">
      <c r="A2765" t="s">
        <v>4196</v>
      </c>
      <c r="B2765">
        <v>69</v>
      </c>
      <c r="C2765">
        <v>1</v>
      </c>
      <c r="D2765">
        <v>0</v>
      </c>
      <c r="E2765">
        <v>1</v>
      </c>
      <c r="F2765">
        <v>0</v>
      </c>
      <c r="H2765">
        <v>180.5</v>
      </c>
      <c r="I2765">
        <v>29.2</v>
      </c>
      <c r="J2765" s="19" t="e">
        <f t="shared" si="87"/>
        <v>#NUM!</v>
      </c>
      <c r="K2765" s="19" t="e">
        <f t="shared" si="88"/>
        <v>#NUM!</v>
      </c>
      <c r="L2765" s="14" t="str">
        <f>IFERROR(VLOOKUP($K$4:$K$772,TABLAREF!$A$1:$C$4,3,1),"SIN DATO")</f>
        <v>SIN DATO</v>
      </c>
    </row>
    <row r="2766" spans="1:12" x14ac:dyDescent="0.25">
      <c r="A2766" t="s">
        <v>4197</v>
      </c>
      <c r="B2766">
        <v>58</v>
      </c>
      <c r="C2766">
        <v>2</v>
      </c>
      <c r="D2766">
        <v>0</v>
      </c>
      <c r="E2766">
        <v>0</v>
      </c>
      <c r="F2766">
        <v>0</v>
      </c>
      <c r="G2766">
        <v>120</v>
      </c>
      <c r="H2766">
        <v>232.6</v>
      </c>
      <c r="I2766">
        <v>47.7</v>
      </c>
      <c r="J2766" s="19">
        <f t="shared" si="87"/>
        <v>17.264605508908293</v>
      </c>
      <c r="K2766" s="19">
        <f t="shared" si="88"/>
        <v>17</v>
      </c>
      <c r="L2766" s="14" t="str">
        <f>IFERROR(VLOOKUP($K$4:$K$772,TABLAREF!$A$1:$C$4,3,1),"SIN DATO")</f>
        <v>SIN DATO</v>
      </c>
    </row>
    <row r="2767" spans="1:12" x14ac:dyDescent="0.25">
      <c r="A2767" t="s">
        <v>588</v>
      </c>
      <c r="B2767">
        <v>92</v>
      </c>
      <c r="C2767">
        <v>1</v>
      </c>
      <c r="D2767">
        <v>0</v>
      </c>
      <c r="E2767">
        <v>0</v>
      </c>
      <c r="F2767">
        <v>0</v>
      </c>
      <c r="G2767">
        <v>125</v>
      </c>
      <c r="H2767">
        <v>82.7</v>
      </c>
      <c r="I2767">
        <v>34.700000000000003</v>
      </c>
      <c r="J2767" s="19">
        <f t="shared" si="87"/>
        <v>15.901574663150397</v>
      </c>
      <c r="K2767" s="19">
        <f t="shared" si="88"/>
        <v>16</v>
      </c>
      <c r="L2767" s="14" t="str">
        <f>IFERROR(VLOOKUP($K$4:$K$772,TABLAREF!$A$1:$C$4,3,1),"SIN DATO")</f>
        <v>SIN DATO</v>
      </c>
    </row>
    <row r="2768" spans="1:12" x14ac:dyDescent="0.25">
      <c r="A2768" t="s">
        <v>4198</v>
      </c>
      <c r="B2768">
        <v>71</v>
      </c>
      <c r="C2768">
        <v>2</v>
      </c>
      <c r="D2768">
        <v>0</v>
      </c>
      <c r="E2768">
        <v>1</v>
      </c>
      <c r="F2768">
        <v>0</v>
      </c>
      <c r="G2768">
        <v>120</v>
      </c>
      <c r="H2768">
        <v>178.8</v>
      </c>
      <c r="I2768">
        <v>54.1</v>
      </c>
      <c r="J2768" s="19">
        <f t="shared" si="87"/>
        <v>22.352267204255316</v>
      </c>
      <c r="K2768" s="19">
        <f t="shared" si="88"/>
        <v>22</v>
      </c>
      <c r="L2768" s="14" t="str">
        <f>IFERROR(VLOOKUP($K$4:$K$772,TABLAREF!$A$1:$C$4,3,1),"SIN DATO")</f>
        <v>SIN DATO</v>
      </c>
    </row>
    <row r="2769" spans="1:12" x14ac:dyDescent="0.25">
      <c r="A2769" t="s">
        <v>4199</v>
      </c>
      <c r="B2769">
        <v>77</v>
      </c>
      <c r="C2769">
        <v>1</v>
      </c>
      <c r="D2769">
        <v>0</v>
      </c>
      <c r="E2769">
        <v>1</v>
      </c>
      <c r="F2769">
        <v>0</v>
      </c>
      <c r="H2769">
        <v>134.6</v>
      </c>
      <c r="I2769">
        <v>26.4</v>
      </c>
      <c r="J2769" s="19" t="e">
        <f t="shared" si="87"/>
        <v>#NUM!</v>
      </c>
      <c r="K2769" s="19" t="e">
        <f t="shared" si="88"/>
        <v>#NUM!</v>
      </c>
      <c r="L2769" s="14" t="str">
        <f>IFERROR(VLOOKUP($K$4:$K$772,TABLAREF!$A$1:$C$4,3,1),"SIN DATO")</f>
        <v>SIN DATO</v>
      </c>
    </row>
    <row r="2770" spans="1:12" x14ac:dyDescent="0.25">
      <c r="A2770" t="s">
        <v>558</v>
      </c>
      <c r="B2770">
        <v>75</v>
      </c>
      <c r="C2770">
        <v>2</v>
      </c>
      <c r="D2770">
        <v>0</v>
      </c>
      <c r="E2770">
        <v>0</v>
      </c>
      <c r="F2770">
        <v>0</v>
      </c>
      <c r="G2770">
        <v>140</v>
      </c>
      <c r="H2770">
        <v>269</v>
      </c>
      <c r="I2770">
        <v>38.9</v>
      </c>
      <c r="J2770" s="19">
        <f t="shared" si="87"/>
        <v>50.423620738925479</v>
      </c>
      <c r="K2770" s="19">
        <f t="shared" si="88"/>
        <v>50</v>
      </c>
      <c r="L2770" s="14" t="str">
        <f>IFERROR(VLOOKUP($K$4:$K$772,TABLAREF!$A$1:$C$4,3,1),"SIN DATO")</f>
        <v>SIN DATO</v>
      </c>
    </row>
    <row r="2771" spans="1:12" x14ac:dyDescent="0.25">
      <c r="A2771" t="s">
        <v>267</v>
      </c>
      <c r="B2771">
        <v>67</v>
      </c>
      <c r="C2771">
        <v>2</v>
      </c>
      <c r="D2771">
        <v>0</v>
      </c>
      <c r="E2771">
        <v>0</v>
      </c>
      <c r="F2771">
        <v>0</v>
      </c>
      <c r="G2771">
        <v>145</v>
      </c>
      <c r="H2771">
        <v>228.3</v>
      </c>
      <c r="I2771">
        <v>55.6</v>
      </c>
      <c r="J2771" s="19">
        <f t="shared" si="87"/>
        <v>28.303691791697705</v>
      </c>
      <c r="K2771" s="19">
        <f t="shared" si="88"/>
        <v>28</v>
      </c>
      <c r="L2771" s="14" t="str">
        <f>IFERROR(VLOOKUP($K$4:$K$772,TABLAREF!$A$1:$C$4,3,1),"SIN DATO")</f>
        <v>SIN DATO</v>
      </c>
    </row>
    <row r="2772" spans="1:12" x14ac:dyDescent="0.25">
      <c r="A2772" t="s">
        <v>4200</v>
      </c>
      <c r="B2772">
        <v>58</v>
      </c>
      <c r="C2772">
        <v>2</v>
      </c>
      <c r="D2772">
        <v>0</v>
      </c>
      <c r="E2772">
        <v>1</v>
      </c>
      <c r="F2772">
        <v>0</v>
      </c>
      <c r="H2772">
        <v>111.1</v>
      </c>
      <c r="I2772">
        <v>49.5</v>
      </c>
      <c r="J2772" s="19" t="e">
        <f t="shared" si="87"/>
        <v>#NUM!</v>
      </c>
      <c r="K2772" s="19" t="e">
        <f t="shared" si="88"/>
        <v>#NUM!</v>
      </c>
      <c r="L2772" s="14" t="str">
        <f>IFERROR(VLOOKUP($K$4:$K$772,TABLAREF!$A$1:$C$4,3,1),"SIN DATO")</f>
        <v>SIN DATO</v>
      </c>
    </row>
    <row r="2773" spans="1:12" x14ac:dyDescent="0.25">
      <c r="A2773" t="s">
        <v>4201</v>
      </c>
      <c r="B2773">
        <v>68</v>
      </c>
      <c r="C2773">
        <v>1</v>
      </c>
      <c r="D2773">
        <v>0</v>
      </c>
      <c r="E2773">
        <v>1</v>
      </c>
      <c r="F2773">
        <v>0</v>
      </c>
      <c r="G2773">
        <v>130</v>
      </c>
      <c r="H2773">
        <v>181.6</v>
      </c>
      <c r="I2773">
        <v>30</v>
      </c>
      <c r="J2773" s="19">
        <f t="shared" si="87"/>
        <v>28.118964146525272</v>
      </c>
      <c r="K2773" s="19">
        <f t="shared" si="88"/>
        <v>28</v>
      </c>
      <c r="L2773" s="14" t="str">
        <f>IFERROR(VLOOKUP($K$4:$K$772,TABLAREF!$A$1:$C$4,3,1),"SIN DATO")</f>
        <v>SIN DATO</v>
      </c>
    </row>
    <row r="2774" spans="1:12" x14ac:dyDescent="0.25">
      <c r="A2774" t="s">
        <v>4201</v>
      </c>
      <c r="B2774">
        <v>68</v>
      </c>
      <c r="C2774">
        <v>1</v>
      </c>
      <c r="D2774">
        <v>0</v>
      </c>
      <c r="E2774">
        <v>1</v>
      </c>
      <c r="F2774">
        <v>0</v>
      </c>
      <c r="G2774">
        <v>130</v>
      </c>
      <c r="H2774">
        <v>181.6</v>
      </c>
      <c r="I2774">
        <v>30</v>
      </c>
      <c r="J2774" s="19">
        <f t="shared" si="87"/>
        <v>28.118964146525272</v>
      </c>
      <c r="K2774" s="19">
        <f t="shared" si="88"/>
        <v>28</v>
      </c>
      <c r="L2774" s="14" t="str">
        <f>IFERROR(VLOOKUP($K$4:$K$772,TABLAREF!$A$1:$C$4,3,1),"SIN DATO")</f>
        <v>SIN DATO</v>
      </c>
    </row>
    <row r="2775" spans="1:12" x14ac:dyDescent="0.25">
      <c r="A2775" t="s">
        <v>4202</v>
      </c>
      <c r="B2775">
        <v>69</v>
      </c>
      <c r="C2775">
        <v>2</v>
      </c>
      <c r="D2775">
        <v>0</v>
      </c>
      <c r="E2775">
        <v>1</v>
      </c>
      <c r="F2775">
        <v>0</v>
      </c>
      <c r="H2775">
        <v>249.6</v>
      </c>
      <c r="I2775">
        <v>50.1</v>
      </c>
      <c r="J2775" s="19" t="e">
        <f t="shared" si="87"/>
        <v>#NUM!</v>
      </c>
      <c r="K2775" s="19" t="e">
        <f t="shared" si="88"/>
        <v>#NUM!</v>
      </c>
      <c r="L2775" s="14" t="str">
        <f>IFERROR(VLOOKUP($K$4:$K$772,TABLAREF!$A$1:$C$4,3,1),"SIN DATO")</f>
        <v>SIN DATO</v>
      </c>
    </row>
    <row r="2776" spans="1:12" x14ac:dyDescent="0.25">
      <c r="A2776" t="s">
        <v>4203</v>
      </c>
      <c r="B2776">
        <v>70</v>
      </c>
      <c r="C2776">
        <v>2</v>
      </c>
      <c r="D2776">
        <v>0</v>
      </c>
      <c r="E2776">
        <v>1</v>
      </c>
      <c r="F2776">
        <v>0</v>
      </c>
      <c r="H2776">
        <v>209</v>
      </c>
      <c r="I2776">
        <v>35.700000000000003</v>
      </c>
      <c r="J2776" s="19" t="e">
        <f t="shared" si="87"/>
        <v>#NUM!</v>
      </c>
      <c r="K2776" s="19" t="e">
        <f t="shared" si="88"/>
        <v>#NUM!</v>
      </c>
      <c r="L2776" s="14" t="str">
        <f>IFERROR(VLOOKUP($K$4:$K$772,TABLAREF!$A$1:$C$4,3,1),"SIN DATO")</f>
        <v>SIN DATO</v>
      </c>
    </row>
    <row r="2777" spans="1:12" x14ac:dyDescent="0.25">
      <c r="A2777" t="s">
        <v>4204</v>
      </c>
      <c r="B2777">
        <v>61</v>
      </c>
      <c r="C2777">
        <v>1</v>
      </c>
      <c r="D2777">
        <v>0</v>
      </c>
      <c r="E2777">
        <v>0</v>
      </c>
      <c r="F2777">
        <v>0</v>
      </c>
      <c r="H2777">
        <v>105.8</v>
      </c>
      <c r="I2777">
        <v>17.899999999999999</v>
      </c>
      <c r="J2777" s="19" t="e">
        <f t="shared" si="87"/>
        <v>#NUM!</v>
      </c>
      <c r="K2777" s="19" t="e">
        <f t="shared" si="88"/>
        <v>#NUM!</v>
      </c>
      <c r="L2777" s="14" t="str">
        <f>IFERROR(VLOOKUP($K$4:$K$772,TABLAREF!$A$1:$C$4,3,1),"SIN DATO")</f>
        <v>SIN DATO</v>
      </c>
    </row>
    <row r="2778" spans="1:12" x14ac:dyDescent="0.25">
      <c r="A2778" t="s">
        <v>568</v>
      </c>
      <c r="B2778">
        <v>68</v>
      </c>
      <c r="C2778">
        <v>2</v>
      </c>
      <c r="D2778">
        <v>0</v>
      </c>
      <c r="E2778">
        <v>0</v>
      </c>
      <c r="F2778">
        <v>0</v>
      </c>
      <c r="G2778">
        <v>140</v>
      </c>
      <c r="H2778">
        <v>177.6</v>
      </c>
      <c r="I2778">
        <v>63.1</v>
      </c>
      <c r="J2778" s="19">
        <f t="shared" si="87"/>
        <v>20.424444718748092</v>
      </c>
      <c r="K2778" s="19">
        <f t="shared" si="88"/>
        <v>20</v>
      </c>
      <c r="L2778" s="14" t="str">
        <f>IFERROR(VLOOKUP($K$4:$K$772,TABLAREF!$A$1:$C$4,3,1),"SIN DATO")</f>
        <v>SIN DATO</v>
      </c>
    </row>
    <row r="2779" spans="1:12" x14ac:dyDescent="0.25">
      <c r="A2779" t="s">
        <v>636</v>
      </c>
      <c r="B2779">
        <v>59</v>
      </c>
      <c r="C2779">
        <v>2</v>
      </c>
      <c r="D2779">
        <v>0</v>
      </c>
      <c r="E2779">
        <v>0</v>
      </c>
      <c r="F2779">
        <v>0</v>
      </c>
      <c r="H2779">
        <v>187</v>
      </c>
      <c r="I2779">
        <v>46.2</v>
      </c>
      <c r="J2779" s="19" t="e">
        <f t="shared" si="87"/>
        <v>#NUM!</v>
      </c>
      <c r="K2779" s="19" t="e">
        <f t="shared" si="88"/>
        <v>#NUM!</v>
      </c>
      <c r="L2779" s="14" t="str">
        <f>IFERROR(VLOOKUP($K$4:$K$772,TABLAREF!$A$1:$C$4,3,1),"SIN DATO")</f>
        <v>SIN DATO</v>
      </c>
    </row>
    <row r="2780" spans="1:12" x14ac:dyDescent="0.25">
      <c r="A2780" t="s">
        <v>4205</v>
      </c>
      <c r="B2780">
        <v>50</v>
      </c>
      <c r="C2780">
        <v>1</v>
      </c>
      <c r="D2780">
        <v>0</v>
      </c>
      <c r="E2780">
        <v>0</v>
      </c>
      <c r="F2780">
        <v>0</v>
      </c>
      <c r="H2780">
        <v>137.9</v>
      </c>
      <c r="I2780">
        <v>36</v>
      </c>
      <c r="J2780" s="19" t="e">
        <f t="shared" si="87"/>
        <v>#NUM!</v>
      </c>
      <c r="K2780" s="19" t="e">
        <f t="shared" si="88"/>
        <v>#NUM!</v>
      </c>
      <c r="L2780" s="14" t="str">
        <f>IFERROR(VLOOKUP($K$4:$K$772,TABLAREF!$A$1:$C$4,3,1),"SIN DATO")</f>
        <v>SIN DATO</v>
      </c>
    </row>
    <row r="2781" spans="1:12" x14ac:dyDescent="0.25">
      <c r="A2781" t="s">
        <v>4206</v>
      </c>
      <c r="B2781">
        <v>70</v>
      </c>
      <c r="C2781">
        <v>2</v>
      </c>
      <c r="D2781">
        <v>0</v>
      </c>
      <c r="E2781">
        <v>1</v>
      </c>
      <c r="F2781">
        <v>0</v>
      </c>
      <c r="G2781">
        <v>138</v>
      </c>
      <c r="H2781">
        <v>118.7</v>
      </c>
      <c r="I2781">
        <v>41.2</v>
      </c>
      <c r="J2781" s="19">
        <f t="shared" si="87"/>
        <v>22.049675764393427</v>
      </c>
      <c r="K2781" s="19">
        <f t="shared" si="88"/>
        <v>22</v>
      </c>
      <c r="L2781" s="14" t="str">
        <f>IFERROR(VLOOKUP($K$4:$K$772,TABLAREF!$A$1:$C$4,3,1),"SIN DATO")</f>
        <v>SIN DATO</v>
      </c>
    </row>
    <row r="2782" spans="1:12" x14ac:dyDescent="0.25">
      <c r="A2782" t="s">
        <v>4207</v>
      </c>
      <c r="B2782">
        <v>67</v>
      </c>
      <c r="C2782">
        <v>2</v>
      </c>
      <c r="D2782">
        <v>0</v>
      </c>
      <c r="E2782">
        <v>0</v>
      </c>
      <c r="F2782">
        <v>0</v>
      </c>
      <c r="H2782">
        <v>323.10000000000002</v>
      </c>
      <c r="I2782">
        <v>37.299999999999997</v>
      </c>
      <c r="J2782" s="19" t="e">
        <f t="shared" si="87"/>
        <v>#NUM!</v>
      </c>
      <c r="K2782" s="19" t="e">
        <f t="shared" si="88"/>
        <v>#NUM!</v>
      </c>
      <c r="L2782" s="14" t="str">
        <f>IFERROR(VLOOKUP($K$4:$K$772,TABLAREF!$A$1:$C$4,3,1),"SIN DATO")</f>
        <v>SIN DATO</v>
      </c>
    </row>
    <row r="2783" spans="1:12" x14ac:dyDescent="0.25">
      <c r="A2783" t="s">
        <v>4208</v>
      </c>
      <c r="B2783">
        <v>63</v>
      </c>
      <c r="C2783">
        <v>2</v>
      </c>
      <c r="D2783">
        <v>0</v>
      </c>
      <c r="E2783">
        <v>1</v>
      </c>
      <c r="F2783">
        <v>0</v>
      </c>
      <c r="H2783">
        <v>172</v>
      </c>
      <c r="I2783">
        <v>32.1</v>
      </c>
      <c r="J2783" s="19" t="e">
        <f t="shared" si="87"/>
        <v>#NUM!</v>
      </c>
      <c r="K2783" s="19" t="e">
        <f t="shared" si="88"/>
        <v>#NUM!</v>
      </c>
      <c r="L2783" s="14" t="str">
        <f>IFERROR(VLOOKUP($K$4:$K$772,TABLAREF!$A$1:$C$4,3,1),"SIN DATO")</f>
        <v>SIN DATO</v>
      </c>
    </row>
    <row r="2784" spans="1:12" x14ac:dyDescent="0.25">
      <c r="A2784" t="s">
        <v>4209</v>
      </c>
      <c r="B2784">
        <v>63</v>
      </c>
      <c r="C2784">
        <v>2</v>
      </c>
      <c r="D2784">
        <v>0</v>
      </c>
      <c r="E2784">
        <v>0</v>
      </c>
      <c r="F2784">
        <v>0</v>
      </c>
      <c r="G2784">
        <v>120</v>
      </c>
      <c r="H2784">
        <v>282.10000000000002</v>
      </c>
      <c r="I2784">
        <v>90.3</v>
      </c>
      <c r="J2784" s="19">
        <f t="shared" si="87"/>
        <v>14.015619118931056</v>
      </c>
      <c r="K2784" s="19">
        <f t="shared" si="88"/>
        <v>14</v>
      </c>
      <c r="L2784" s="14" t="str">
        <f>IFERROR(VLOOKUP($K$4:$K$772,TABLAREF!$A$1:$C$4,3,1),"SIN DATO")</f>
        <v>SIN DATO</v>
      </c>
    </row>
    <row r="2785" spans="1:12" x14ac:dyDescent="0.25">
      <c r="A2785" t="s">
        <v>4210</v>
      </c>
      <c r="B2785">
        <v>84</v>
      </c>
      <c r="C2785">
        <v>2</v>
      </c>
      <c r="D2785">
        <v>0</v>
      </c>
      <c r="E2785">
        <v>0</v>
      </c>
      <c r="F2785">
        <v>0</v>
      </c>
      <c r="G2785">
        <v>120</v>
      </c>
      <c r="H2785">
        <v>241</v>
      </c>
      <c r="I2785">
        <v>101.6</v>
      </c>
      <c r="J2785" s="19">
        <f t="shared" si="87"/>
        <v>31.994011899903008</v>
      </c>
      <c r="K2785" s="19">
        <f t="shared" si="88"/>
        <v>32</v>
      </c>
      <c r="L2785" s="14" t="str">
        <f>IFERROR(VLOOKUP($K$4:$K$772,TABLAREF!$A$1:$C$4,3,1),"SIN DATO")</f>
        <v>SIN DATO</v>
      </c>
    </row>
    <row r="2786" spans="1:12" x14ac:dyDescent="0.25">
      <c r="A2786" t="s">
        <v>4211</v>
      </c>
      <c r="B2786">
        <v>75</v>
      </c>
      <c r="C2786">
        <v>2</v>
      </c>
      <c r="D2786">
        <v>0</v>
      </c>
      <c r="E2786">
        <v>0</v>
      </c>
      <c r="F2786">
        <v>0</v>
      </c>
      <c r="G2786">
        <v>120</v>
      </c>
      <c r="H2786">
        <v>254</v>
      </c>
      <c r="I2786">
        <v>80.099999999999994</v>
      </c>
      <c r="J2786" s="19">
        <f t="shared" si="87"/>
        <v>26.968106468379293</v>
      </c>
      <c r="K2786" s="19">
        <f t="shared" si="88"/>
        <v>27</v>
      </c>
      <c r="L2786" s="14" t="str">
        <f>IFERROR(VLOOKUP($K$4:$K$772,TABLAREF!$A$1:$C$4,3,1),"SIN DATO")</f>
        <v>SIN DATO</v>
      </c>
    </row>
    <row r="2787" spans="1:12" x14ac:dyDescent="0.25">
      <c r="A2787" t="s">
        <v>846</v>
      </c>
      <c r="B2787">
        <v>69</v>
      </c>
      <c r="C2787">
        <v>1</v>
      </c>
      <c r="D2787">
        <v>0</v>
      </c>
      <c r="E2787">
        <v>0</v>
      </c>
      <c r="F2787">
        <v>0</v>
      </c>
      <c r="G2787">
        <v>125</v>
      </c>
      <c r="H2787">
        <v>177.4</v>
      </c>
      <c r="I2787">
        <v>41.8</v>
      </c>
      <c r="J2787" s="19">
        <f t="shared" si="87"/>
        <v>15.634835874416474</v>
      </c>
      <c r="K2787" s="19">
        <f t="shared" si="88"/>
        <v>16</v>
      </c>
      <c r="L2787" s="14" t="str">
        <f>IFERROR(VLOOKUP($K$4:$K$772,TABLAREF!$A$1:$C$4,3,1),"SIN DATO")</f>
        <v>SIN DATO</v>
      </c>
    </row>
    <row r="2788" spans="1:12" x14ac:dyDescent="0.25">
      <c r="A2788" t="s">
        <v>452</v>
      </c>
      <c r="B2788">
        <v>56</v>
      </c>
      <c r="C2788">
        <v>2</v>
      </c>
      <c r="D2788">
        <v>0</v>
      </c>
      <c r="E2788">
        <v>0</v>
      </c>
      <c r="F2788">
        <v>0</v>
      </c>
      <c r="H2788">
        <v>159.19999999999999</v>
      </c>
      <c r="I2788">
        <v>41.9</v>
      </c>
      <c r="J2788" s="19" t="e">
        <f t="shared" si="87"/>
        <v>#NUM!</v>
      </c>
      <c r="K2788" s="19" t="e">
        <f t="shared" si="88"/>
        <v>#NUM!</v>
      </c>
      <c r="L2788" s="14" t="str">
        <f>IFERROR(VLOOKUP($K$4:$K$772,TABLAREF!$A$1:$C$4,3,1),"SIN DATO")</f>
        <v>SIN DATO</v>
      </c>
    </row>
    <row r="2789" spans="1:12" x14ac:dyDescent="0.25">
      <c r="A2789" t="s">
        <v>4212</v>
      </c>
      <c r="B2789">
        <v>70</v>
      </c>
      <c r="C2789">
        <v>1</v>
      </c>
      <c r="D2789">
        <v>0</v>
      </c>
      <c r="E2789">
        <v>0</v>
      </c>
      <c r="F2789">
        <v>0</v>
      </c>
      <c r="G2789">
        <v>120</v>
      </c>
      <c r="H2789">
        <v>157.6</v>
      </c>
      <c r="I2789">
        <v>43.5</v>
      </c>
      <c r="J2789" s="19">
        <f t="shared" si="87"/>
        <v>12.739403438892538</v>
      </c>
      <c r="K2789" s="19">
        <f t="shared" si="88"/>
        <v>13</v>
      </c>
      <c r="L2789" s="14" t="str">
        <f>IFERROR(VLOOKUP($K$4:$K$772,TABLAREF!$A$1:$C$4,3,1),"SIN DATO")</f>
        <v>SIN DATO</v>
      </c>
    </row>
    <row r="2790" spans="1:12" x14ac:dyDescent="0.25">
      <c r="A2790" t="s">
        <v>4213</v>
      </c>
      <c r="B2790">
        <v>20</v>
      </c>
      <c r="C2790">
        <v>2</v>
      </c>
      <c r="D2790">
        <v>0</v>
      </c>
      <c r="E2790">
        <v>0</v>
      </c>
      <c r="F2790">
        <v>0</v>
      </c>
      <c r="H2790">
        <v>270</v>
      </c>
      <c r="I2790">
        <v>32.5</v>
      </c>
      <c r="J2790" s="19" t="e">
        <f t="shared" si="87"/>
        <v>#NUM!</v>
      </c>
      <c r="K2790" s="19" t="e">
        <f t="shared" si="88"/>
        <v>#NUM!</v>
      </c>
      <c r="L2790" s="14" t="str">
        <f>IFERROR(VLOOKUP($K$4:$K$772,TABLAREF!$A$1:$C$4,3,1),"SIN DATO")</f>
        <v>SIN DATO</v>
      </c>
    </row>
    <row r="2791" spans="1:12" x14ac:dyDescent="0.25">
      <c r="A2791" t="s">
        <v>4214</v>
      </c>
      <c r="B2791">
        <v>55</v>
      </c>
      <c r="C2791">
        <v>2</v>
      </c>
      <c r="D2791">
        <v>0</v>
      </c>
      <c r="E2791">
        <v>0</v>
      </c>
      <c r="F2791">
        <v>0</v>
      </c>
      <c r="G2791">
        <v>120</v>
      </c>
      <c r="H2791">
        <v>188.1</v>
      </c>
      <c r="I2791">
        <v>58.9</v>
      </c>
      <c r="J2791" s="19">
        <f t="shared" si="87"/>
        <v>8.7987257740063889</v>
      </c>
      <c r="K2791" s="19">
        <f t="shared" si="88"/>
        <v>9</v>
      </c>
      <c r="L2791" s="14" t="str">
        <f>IFERROR(VLOOKUP($K$4:$K$772,TABLAREF!$A$1:$C$4,3,1),"SIN DATO")</f>
        <v>SIN DATO</v>
      </c>
    </row>
    <row r="2792" spans="1:12" x14ac:dyDescent="0.25">
      <c r="A2792" t="s">
        <v>4215</v>
      </c>
      <c r="B2792">
        <v>66</v>
      </c>
      <c r="C2792">
        <v>2</v>
      </c>
      <c r="D2792">
        <v>0</v>
      </c>
      <c r="E2792">
        <v>0</v>
      </c>
      <c r="F2792">
        <v>0</v>
      </c>
      <c r="H2792">
        <v>255.6</v>
      </c>
      <c r="I2792">
        <v>66</v>
      </c>
      <c r="J2792" s="19" t="e">
        <f t="shared" si="87"/>
        <v>#NUM!</v>
      </c>
      <c r="K2792" s="19" t="e">
        <f t="shared" si="88"/>
        <v>#NUM!</v>
      </c>
      <c r="L2792" s="14" t="str">
        <f>IFERROR(VLOOKUP($K$4:$K$772,TABLAREF!$A$1:$C$4,3,1),"SIN DATO")</f>
        <v>SIN DATO</v>
      </c>
    </row>
    <row r="2793" spans="1:12" x14ac:dyDescent="0.25">
      <c r="A2793" t="s">
        <v>4216</v>
      </c>
      <c r="B2793">
        <v>62</v>
      </c>
      <c r="C2793">
        <v>2</v>
      </c>
      <c r="D2793">
        <v>0</v>
      </c>
      <c r="E2793">
        <v>0</v>
      </c>
      <c r="F2793">
        <v>0</v>
      </c>
      <c r="G2793">
        <v>110</v>
      </c>
      <c r="H2793">
        <v>123</v>
      </c>
      <c r="I2793">
        <v>39.1</v>
      </c>
      <c r="J2793" s="19">
        <f t="shared" si="87"/>
        <v>11.669714871190507</v>
      </c>
      <c r="K2793" s="19">
        <f t="shared" si="88"/>
        <v>12</v>
      </c>
      <c r="L2793" s="14" t="str">
        <f>IFERROR(VLOOKUP($K$4:$K$772,TABLAREF!$A$1:$C$4,3,1),"SIN DATO")</f>
        <v>SIN DATO</v>
      </c>
    </row>
    <row r="2794" spans="1:12" x14ac:dyDescent="0.25">
      <c r="A2794" t="s">
        <v>4217</v>
      </c>
      <c r="B2794">
        <v>47</v>
      </c>
      <c r="C2794">
        <v>2</v>
      </c>
      <c r="D2794">
        <v>0</v>
      </c>
      <c r="E2794">
        <v>0</v>
      </c>
      <c r="F2794">
        <v>0</v>
      </c>
      <c r="G2794">
        <v>120</v>
      </c>
      <c r="H2794">
        <v>174.2</v>
      </c>
      <c r="I2794">
        <v>25.9</v>
      </c>
      <c r="J2794" s="19">
        <f t="shared" si="87"/>
        <v>14.406620732331287</v>
      </c>
      <c r="K2794" s="19">
        <f t="shared" si="88"/>
        <v>14</v>
      </c>
      <c r="L2794" s="14" t="str">
        <f>IFERROR(VLOOKUP($K$4:$K$772,TABLAREF!$A$1:$C$4,3,1),"SIN DATO")</f>
        <v>SIN DATO</v>
      </c>
    </row>
    <row r="2795" spans="1:12" x14ac:dyDescent="0.25">
      <c r="A2795" t="s">
        <v>4218</v>
      </c>
      <c r="B2795">
        <v>63</v>
      </c>
      <c r="C2795">
        <v>2</v>
      </c>
      <c r="D2795">
        <v>0</v>
      </c>
      <c r="E2795">
        <v>1</v>
      </c>
      <c r="F2795">
        <v>0</v>
      </c>
      <c r="G2795">
        <v>120</v>
      </c>
      <c r="H2795">
        <v>222.1</v>
      </c>
      <c r="I2795">
        <v>41.3</v>
      </c>
      <c r="J2795" s="19">
        <f t="shared" si="87"/>
        <v>23.538954044946479</v>
      </c>
      <c r="K2795" s="19">
        <f t="shared" si="88"/>
        <v>24</v>
      </c>
      <c r="L2795" s="14" t="str">
        <f>IFERROR(VLOOKUP($K$4:$K$772,TABLAREF!$A$1:$C$4,3,1),"SIN DATO")</f>
        <v>SIN DATO</v>
      </c>
    </row>
    <row r="2796" spans="1:12" x14ac:dyDescent="0.25">
      <c r="A2796" t="s">
        <v>4219</v>
      </c>
      <c r="B2796">
        <v>73</v>
      </c>
      <c r="C2796">
        <v>1</v>
      </c>
      <c r="D2796">
        <v>0</v>
      </c>
      <c r="E2796">
        <v>0</v>
      </c>
      <c r="F2796">
        <v>0</v>
      </c>
      <c r="H2796">
        <v>227.9</v>
      </c>
      <c r="I2796">
        <v>47.2</v>
      </c>
      <c r="J2796" s="19" t="e">
        <f t="shared" si="87"/>
        <v>#NUM!</v>
      </c>
      <c r="K2796" s="19" t="e">
        <f t="shared" si="88"/>
        <v>#NUM!</v>
      </c>
      <c r="L2796" s="14" t="str">
        <f>IFERROR(VLOOKUP($K$4:$K$772,TABLAREF!$A$1:$C$4,3,1),"SIN DATO")</f>
        <v>SIN DATO</v>
      </c>
    </row>
    <row r="2797" spans="1:12" x14ac:dyDescent="0.25">
      <c r="A2797" t="s">
        <v>4220</v>
      </c>
      <c r="B2797">
        <v>68</v>
      </c>
      <c r="C2797">
        <v>2</v>
      </c>
      <c r="D2797">
        <v>0</v>
      </c>
      <c r="E2797">
        <v>0</v>
      </c>
      <c r="F2797">
        <v>0</v>
      </c>
      <c r="H2797">
        <v>111.7</v>
      </c>
      <c r="I2797">
        <v>43.4</v>
      </c>
      <c r="J2797" s="19" t="e">
        <f t="shared" si="87"/>
        <v>#NUM!</v>
      </c>
      <c r="K2797" s="19" t="e">
        <f t="shared" si="88"/>
        <v>#NUM!</v>
      </c>
      <c r="L2797" s="14" t="str">
        <f>IFERROR(VLOOKUP($K$4:$K$772,TABLAREF!$A$1:$C$4,3,1),"SIN DATO")</f>
        <v>SIN DATO</v>
      </c>
    </row>
    <row r="2798" spans="1:12" x14ac:dyDescent="0.25">
      <c r="A2798" t="s">
        <v>4221</v>
      </c>
      <c r="B2798">
        <v>80</v>
      </c>
      <c r="C2798">
        <v>2</v>
      </c>
      <c r="D2798">
        <v>0</v>
      </c>
      <c r="E2798">
        <v>0</v>
      </c>
      <c r="F2798">
        <v>0</v>
      </c>
      <c r="G2798">
        <v>120</v>
      </c>
      <c r="H2798">
        <v>223.1</v>
      </c>
      <c r="I2798">
        <v>116.5</v>
      </c>
      <c r="J2798" s="19">
        <f t="shared" si="87"/>
        <v>22.159220876030783</v>
      </c>
      <c r="K2798" s="19">
        <f t="shared" si="88"/>
        <v>22</v>
      </c>
      <c r="L2798" s="14" t="str">
        <f>IFERROR(VLOOKUP($K$4:$K$772,TABLAREF!$A$1:$C$4,3,1),"SIN DATO")</f>
        <v>SIN DATO</v>
      </c>
    </row>
    <row r="2799" spans="1:12" x14ac:dyDescent="0.25">
      <c r="A2799" t="s">
        <v>4222</v>
      </c>
      <c r="B2799">
        <v>73</v>
      </c>
      <c r="C2799">
        <v>2</v>
      </c>
      <c r="D2799">
        <v>0</v>
      </c>
      <c r="E2799">
        <v>0</v>
      </c>
      <c r="F2799">
        <v>0</v>
      </c>
      <c r="G2799">
        <v>140</v>
      </c>
      <c r="H2799">
        <v>176.8</v>
      </c>
      <c r="I2799">
        <v>54.1</v>
      </c>
      <c r="J2799" s="19">
        <f t="shared" si="87"/>
        <v>29.579613633185751</v>
      </c>
      <c r="K2799" s="19">
        <f t="shared" si="88"/>
        <v>30</v>
      </c>
      <c r="L2799" s="14" t="str">
        <f>IFERROR(VLOOKUP($K$4:$K$772,TABLAREF!$A$1:$C$4,3,1),"SIN DATO")</f>
        <v>SIN DATO</v>
      </c>
    </row>
    <row r="2800" spans="1:12" x14ac:dyDescent="0.25">
      <c r="A2800" t="s">
        <v>4223</v>
      </c>
      <c r="B2800">
        <v>66</v>
      </c>
      <c r="C2800">
        <v>1</v>
      </c>
      <c r="D2800">
        <v>0</v>
      </c>
      <c r="E2800">
        <v>1</v>
      </c>
      <c r="F2800">
        <v>0</v>
      </c>
      <c r="G2800">
        <v>120</v>
      </c>
      <c r="H2800">
        <v>136.9</v>
      </c>
      <c r="I2800">
        <v>54.5</v>
      </c>
      <c r="J2800" s="19">
        <f t="shared" si="87"/>
        <v>9.4272923608979102</v>
      </c>
      <c r="K2800" s="19">
        <f t="shared" si="88"/>
        <v>9</v>
      </c>
      <c r="L2800" s="14" t="str">
        <f>IFERROR(VLOOKUP($K$4:$K$772,TABLAREF!$A$1:$C$4,3,1),"SIN DATO")</f>
        <v>SIN DATO</v>
      </c>
    </row>
    <row r="2801" spans="1:12" x14ac:dyDescent="0.25">
      <c r="A2801" t="s">
        <v>4224</v>
      </c>
      <c r="B2801">
        <v>81</v>
      </c>
      <c r="C2801">
        <v>2</v>
      </c>
      <c r="D2801">
        <v>0</v>
      </c>
      <c r="E2801">
        <v>0</v>
      </c>
      <c r="F2801">
        <v>0</v>
      </c>
      <c r="H2801">
        <v>197.8</v>
      </c>
      <c r="I2801">
        <v>54</v>
      </c>
      <c r="J2801" s="19" t="e">
        <f t="shared" si="87"/>
        <v>#NUM!</v>
      </c>
      <c r="K2801" s="19" t="e">
        <f t="shared" si="88"/>
        <v>#NUM!</v>
      </c>
      <c r="L2801" s="14" t="str">
        <f>IFERROR(VLOOKUP($K$4:$K$772,TABLAREF!$A$1:$C$4,3,1),"SIN DATO")</f>
        <v>SIN DATO</v>
      </c>
    </row>
    <row r="2802" spans="1:12" x14ac:dyDescent="0.25">
      <c r="A2802" t="s">
        <v>4225</v>
      </c>
      <c r="B2802">
        <v>68</v>
      </c>
      <c r="C2802">
        <v>1</v>
      </c>
      <c r="D2802">
        <v>0</v>
      </c>
      <c r="E2802">
        <v>1</v>
      </c>
      <c r="F2802">
        <v>0</v>
      </c>
      <c r="G2802">
        <v>138</v>
      </c>
      <c r="H2802">
        <v>235.1</v>
      </c>
      <c r="I2802">
        <v>31.7</v>
      </c>
      <c r="J2802" s="19">
        <f t="shared" si="87"/>
        <v>34.683492279856644</v>
      </c>
      <c r="K2802" s="19">
        <f t="shared" si="88"/>
        <v>35</v>
      </c>
      <c r="L2802" s="14" t="str">
        <f>IFERROR(VLOOKUP($K$4:$K$772,TABLAREF!$A$1:$C$4,3,1),"SIN DATO")</f>
        <v>SIN DATO</v>
      </c>
    </row>
    <row r="2803" spans="1:12" x14ac:dyDescent="0.25">
      <c r="A2803" t="s">
        <v>4226</v>
      </c>
      <c r="B2803">
        <v>62</v>
      </c>
      <c r="C2803">
        <v>2</v>
      </c>
      <c r="D2803">
        <v>0</v>
      </c>
      <c r="E2803">
        <v>1</v>
      </c>
      <c r="F2803">
        <v>0</v>
      </c>
      <c r="G2803">
        <v>140</v>
      </c>
      <c r="H2803">
        <v>259</v>
      </c>
      <c r="I2803">
        <v>76.099999999999994</v>
      </c>
      <c r="J2803" s="19">
        <f t="shared" si="87"/>
        <v>17.357878982491115</v>
      </c>
      <c r="K2803" s="19">
        <f t="shared" si="88"/>
        <v>17</v>
      </c>
      <c r="L2803" s="14" t="str">
        <f>IFERROR(VLOOKUP($K$4:$K$772,TABLAREF!$A$1:$C$4,3,1),"SIN DATO")</f>
        <v>SIN DATO</v>
      </c>
    </row>
    <row r="2804" spans="1:12" x14ac:dyDescent="0.25">
      <c r="A2804" t="s">
        <v>4227</v>
      </c>
      <c r="B2804">
        <v>40</v>
      </c>
      <c r="C2804">
        <v>2</v>
      </c>
      <c r="D2804">
        <v>0</v>
      </c>
      <c r="E2804">
        <v>0</v>
      </c>
      <c r="F2804">
        <v>0</v>
      </c>
      <c r="H2804">
        <v>258.2</v>
      </c>
      <c r="I2804">
        <v>56.4</v>
      </c>
      <c r="J2804" s="19" t="e">
        <f t="shared" si="87"/>
        <v>#NUM!</v>
      </c>
      <c r="K2804" s="19" t="e">
        <f t="shared" si="88"/>
        <v>#NUM!</v>
      </c>
      <c r="L2804" s="14" t="str">
        <f>IFERROR(VLOOKUP($K$4:$K$772,TABLAREF!$A$1:$C$4,3,1),"SIN DATO")</f>
        <v>SIN DATO</v>
      </c>
    </row>
    <row r="2805" spans="1:12" x14ac:dyDescent="0.25">
      <c r="A2805" t="s">
        <v>4228</v>
      </c>
      <c r="B2805">
        <v>52</v>
      </c>
      <c r="C2805">
        <v>2</v>
      </c>
      <c r="D2805">
        <v>0</v>
      </c>
      <c r="E2805">
        <v>0</v>
      </c>
      <c r="F2805">
        <v>0</v>
      </c>
      <c r="G2805">
        <v>144</v>
      </c>
      <c r="H2805">
        <v>255.4</v>
      </c>
      <c r="I2805">
        <v>71</v>
      </c>
      <c r="J2805" s="19">
        <f t="shared" si="87"/>
        <v>11.552784575836938</v>
      </c>
      <c r="K2805" s="19">
        <f t="shared" si="88"/>
        <v>12</v>
      </c>
      <c r="L2805" s="14" t="str">
        <f>IFERROR(VLOOKUP($K$4:$K$772,TABLAREF!$A$1:$C$4,3,1),"SIN DATO")</f>
        <v>SIN DATO</v>
      </c>
    </row>
    <row r="2806" spans="1:12" x14ac:dyDescent="0.25">
      <c r="A2806" t="s">
        <v>683</v>
      </c>
      <c r="B2806">
        <v>78</v>
      </c>
      <c r="C2806">
        <v>2</v>
      </c>
      <c r="D2806">
        <v>0</v>
      </c>
      <c r="E2806">
        <v>0</v>
      </c>
      <c r="F2806">
        <v>0</v>
      </c>
      <c r="G2806">
        <v>125</v>
      </c>
      <c r="H2806">
        <v>186.1</v>
      </c>
      <c r="I2806">
        <v>39.700000000000003</v>
      </c>
      <c r="J2806" s="19">
        <f t="shared" si="87"/>
        <v>41.559763425095731</v>
      </c>
      <c r="K2806" s="19">
        <f t="shared" si="88"/>
        <v>42</v>
      </c>
      <c r="L2806" s="14" t="str">
        <f>IFERROR(VLOOKUP($K$4:$K$772,TABLAREF!$A$1:$C$4,3,1),"SIN DATO")</f>
        <v>SIN DATO</v>
      </c>
    </row>
    <row r="2807" spans="1:12" x14ac:dyDescent="0.25">
      <c r="A2807" t="s">
        <v>4229</v>
      </c>
      <c r="B2807">
        <v>57</v>
      </c>
      <c r="C2807">
        <v>2</v>
      </c>
      <c r="D2807">
        <v>0</v>
      </c>
      <c r="E2807">
        <v>0</v>
      </c>
      <c r="F2807">
        <v>0</v>
      </c>
      <c r="G2807">
        <v>120</v>
      </c>
      <c r="H2807">
        <v>234.9</v>
      </c>
      <c r="I2807">
        <v>64.7</v>
      </c>
      <c r="J2807" s="19">
        <f t="shared" si="87"/>
        <v>11.703511501472896</v>
      </c>
      <c r="K2807" s="19">
        <f t="shared" si="88"/>
        <v>12</v>
      </c>
      <c r="L2807" s="14" t="str">
        <f>IFERROR(VLOOKUP($K$4:$K$772,TABLAREF!$A$1:$C$4,3,1),"SIN DATO")</f>
        <v>SIN DATO</v>
      </c>
    </row>
    <row r="2808" spans="1:12" x14ac:dyDescent="0.25">
      <c r="A2808" t="s">
        <v>4230</v>
      </c>
      <c r="B2808">
        <v>78</v>
      </c>
      <c r="C2808">
        <v>2</v>
      </c>
      <c r="D2808">
        <v>0</v>
      </c>
      <c r="E2808">
        <v>0</v>
      </c>
      <c r="F2808">
        <v>0</v>
      </c>
      <c r="G2808">
        <v>155</v>
      </c>
      <c r="H2808">
        <v>156.5</v>
      </c>
      <c r="I2808">
        <v>52.8</v>
      </c>
      <c r="J2808" s="19">
        <f t="shared" si="87"/>
        <v>37.013198895814789</v>
      </c>
      <c r="K2808" s="19">
        <f t="shared" si="88"/>
        <v>37</v>
      </c>
      <c r="L2808" s="14" t="str">
        <f>IFERROR(VLOOKUP($K$4:$K$772,TABLAREF!$A$1:$C$4,3,1),"SIN DATO")</f>
        <v>SIN DATO</v>
      </c>
    </row>
    <row r="2809" spans="1:12" x14ac:dyDescent="0.25">
      <c r="A2809" t="s">
        <v>4231</v>
      </c>
      <c r="B2809">
        <v>76</v>
      </c>
      <c r="C2809">
        <v>2</v>
      </c>
      <c r="D2809">
        <v>0</v>
      </c>
      <c r="E2809">
        <v>1</v>
      </c>
      <c r="F2809">
        <v>0</v>
      </c>
      <c r="G2809">
        <v>120</v>
      </c>
      <c r="H2809">
        <v>128.4</v>
      </c>
      <c r="I2809">
        <v>35.200000000000003</v>
      </c>
      <c r="J2809" s="19">
        <f t="shared" si="87"/>
        <v>30.698280556025459</v>
      </c>
      <c r="K2809" s="19">
        <f t="shared" si="88"/>
        <v>31</v>
      </c>
      <c r="L2809" s="14" t="str">
        <f>IFERROR(VLOOKUP($K$4:$K$772,TABLAREF!$A$1:$C$4,3,1),"SIN DATO")</f>
        <v>SIN DATO</v>
      </c>
    </row>
    <row r="2810" spans="1:12" x14ac:dyDescent="0.25">
      <c r="A2810" t="s">
        <v>4232</v>
      </c>
      <c r="B2810">
        <v>65</v>
      </c>
      <c r="C2810">
        <v>2</v>
      </c>
      <c r="D2810">
        <v>0</v>
      </c>
      <c r="E2810">
        <v>0</v>
      </c>
      <c r="F2810">
        <v>0</v>
      </c>
      <c r="G2810">
        <v>120</v>
      </c>
      <c r="H2810">
        <v>145.1</v>
      </c>
      <c r="I2810">
        <v>47.8</v>
      </c>
      <c r="J2810" s="19">
        <f t="shared" si="87"/>
        <v>15.271399859568247</v>
      </c>
      <c r="K2810" s="19">
        <f t="shared" si="88"/>
        <v>15</v>
      </c>
      <c r="L2810" s="14" t="str">
        <f>IFERROR(VLOOKUP($K$4:$K$772,TABLAREF!$A$1:$C$4,3,1),"SIN DATO")</f>
        <v>SIN DATO</v>
      </c>
    </row>
    <row r="2811" spans="1:12" x14ac:dyDescent="0.25">
      <c r="A2811" t="s">
        <v>654</v>
      </c>
      <c r="B2811">
        <v>70</v>
      </c>
      <c r="C2811">
        <v>2</v>
      </c>
      <c r="D2811">
        <v>0</v>
      </c>
      <c r="E2811">
        <v>0</v>
      </c>
      <c r="F2811">
        <v>0</v>
      </c>
      <c r="H2811">
        <v>212.4</v>
      </c>
      <c r="I2811">
        <v>36.1</v>
      </c>
      <c r="J2811" s="19" t="e">
        <f t="shared" si="87"/>
        <v>#NUM!</v>
      </c>
      <c r="K2811" s="19" t="e">
        <f t="shared" si="88"/>
        <v>#NUM!</v>
      </c>
      <c r="L2811" s="14" t="str">
        <f>IFERROR(VLOOKUP($K$4:$K$772,TABLAREF!$A$1:$C$4,3,1),"SIN DATO")</f>
        <v>SIN DATO</v>
      </c>
    </row>
    <row r="2812" spans="1:12" x14ac:dyDescent="0.25">
      <c r="A2812" t="s">
        <v>475</v>
      </c>
      <c r="B2812">
        <v>67</v>
      </c>
      <c r="C2812">
        <v>1</v>
      </c>
      <c r="D2812">
        <v>0</v>
      </c>
      <c r="E2812">
        <v>0</v>
      </c>
      <c r="F2812">
        <v>0</v>
      </c>
      <c r="H2812">
        <v>208.4</v>
      </c>
      <c r="I2812">
        <v>55.9</v>
      </c>
      <c r="J2812" s="19" t="e">
        <f t="shared" si="87"/>
        <v>#NUM!</v>
      </c>
      <c r="K2812" s="19" t="e">
        <f t="shared" si="88"/>
        <v>#NUM!</v>
      </c>
      <c r="L2812" s="14" t="str">
        <f>IFERROR(VLOOKUP($K$4:$K$772,TABLAREF!$A$1:$C$4,3,1),"SIN DATO")</f>
        <v>SIN DATO</v>
      </c>
    </row>
    <row r="2813" spans="1:12" x14ac:dyDescent="0.25">
      <c r="A2813" t="s">
        <v>4233</v>
      </c>
      <c r="B2813">
        <v>73</v>
      </c>
      <c r="C2813">
        <v>1</v>
      </c>
      <c r="D2813">
        <v>1</v>
      </c>
      <c r="E2813">
        <v>0</v>
      </c>
      <c r="F2813">
        <v>0</v>
      </c>
      <c r="G2813">
        <v>120</v>
      </c>
      <c r="H2813">
        <v>167.5</v>
      </c>
      <c r="I2813">
        <v>27.5</v>
      </c>
      <c r="J2813" s="19">
        <f t="shared" si="87"/>
        <v>32.575531848598381</v>
      </c>
      <c r="K2813" s="19">
        <f t="shared" si="88"/>
        <v>33</v>
      </c>
      <c r="L2813" s="14" t="str">
        <f>IFERROR(VLOOKUP($K$4:$K$772,TABLAREF!$A$1:$C$4,3,1),"SIN DATO")</f>
        <v>SIN DATO</v>
      </c>
    </row>
    <row r="2814" spans="1:12" x14ac:dyDescent="0.25">
      <c r="A2814" t="s">
        <v>4234</v>
      </c>
      <c r="B2814">
        <v>44</v>
      </c>
      <c r="C2814">
        <v>1</v>
      </c>
      <c r="D2814">
        <v>0</v>
      </c>
      <c r="E2814">
        <v>0</v>
      </c>
      <c r="F2814">
        <v>0</v>
      </c>
      <c r="H2814">
        <v>265.5</v>
      </c>
      <c r="I2814">
        <v>39.200000000000003</v>
      </c>
      <c r="J2814" s="19" t="e">
        <f t="shared" si="87"/>
        <v>#NUM!</v>
      </c>
      <c r="K2814" s="19" t="e">
        <f t="shared" si="88"/>
        <v>#NUM!</v>
      </c>
      <c r="L2814" s="14" t="str">
        <f>IFERROR(VLOOKUP($K$4:$K$772,TABLAREF!$A$1:$C$4,3,1),"SIN DATO")</f>
        <v>SIN DATO</v>
      </c>
    </row>
    <row r="2815" spans="1:12" x14ac:dyDescent="0.25">
      <c r="A2815" t="s">
        <v>4235</v>
      </c>
      <c r="B2815">
        <v>69</v>
      </c>
      <c r="C2815">
        <v>1</v>
      </c>
      <c r="D2815">
        <v>0</v>
      </c>
      <c r="E2815">
        <v>0</v>
      </c>
      <c r="F2815">
        <v>0</v>
      </c>
      <c r="G2815">
        <v>125</v>
      </c>
      <c r="H2815">
        <v>155.5</v>
      </c>
      <c r="I2815">
        <v>58.4</v>
      </c>
      <c r="J2815" s="19">
        <f t="shared" si="87"/>
        <v>8.9056721952917357</v>
      </c>
      <c r="K2815" s="19">
        <f t="shared" si="88"/>
        <v>9</v>
      </c>
      <c r="L2815" s="14" t="str">
        <f>IFERROR(VLOOKUP($K$4:$K$772,TABLAREF!$A$1:$C$4,3,1),"SIN DATO")</f>
        <v>SIN DATO</v>
      </c>
    </row>
    <row r="2816" spans="1:12" x14ac:dyDescent="0.25">
      <c r="A2816" t="s">
        <v>4236</v>
      </c>
      <c r="B2816">
        <v>73</v>
      </c>
      <c r="C2816">
        <v>2</v>
      </c>
      <c r="D2816">
        <v>0</v>
      </c>
      <c r="E2816">
        <v>0</v>
      </c>
      <c r="F2816">
        <v>0</v>
      </c>
      <c r="G2816">
        <v>120</v>
      </c>
      <c r="H2816">
        <v>222.3</v>
      </c>
      <c r="I2816">
        <v>37.200000000000003</v>
      </c>
      <c r="J2816" s="19">
        <f t="shared" si="87"/>
        <v>39.379541488650879</v>
      </c>
      <c r="K2816" s="19">
        <f t="shared" si="88"/>
        <v>39</v>
      </c>
      <c r="L2816" s="14" t="str">
        <f>IFERROR(VLOOKUP($K$4:$K$772,TABLAREF!$A$1:$C$4,3,1),"SIN DATO")</f>
        <v>SIN DATO</v>
      </c>
    </row>
    <row r="2817" spans="1:12" x14ac:dyDescent="0.25">
      <c r="A2817" t="s">
        <v>4237</v>
      </c>
      <c r="B2817">
        <v>52</v>
      </c>
      <c r="C2817">
        <v>2</v>
      </c>
      <c r="D2817">
        <v>0</v>
      </c>
      <c r="E2817">
        <v>0</v>
      </c>
      <c r="F2817">
        <v>0</v>
      </c>
      <c r="G2817">
        <v>125</v>
      </c>
      <c r="H2817">
        <v>298.5</v>
      </c>
      <c r="I2817">
        <v>58.8</v>
      </c>
      <c r="J2817" s="19">
        <f t="shared" si="87"/>
        <v>14.031485431555035</v>
      </c>
      <c r="K2817" s="19">
        <f t="shared" si="88"/>
        <v>14</v>
      </c>
      <c r="L2817" s="14" t="str">
        <f>IFERROR(VLOOKUP($K$4:$K$772,TABLAREF!$A$1:$C$4,3,1),"SIN DATO")</f>
        <v>SIN DATO</v>
      </c>
    </row>
    <row r="2818" spans="1:12" x14ac:dyDescent="0.25">
      <c r="A2818" t="s">
        <v>4238</v>
      </c>
      <c r="B2818">
        <v>69</v>
      </c>
      <c r="C2818">
        <v>1</v>
      </c>
      <c r="D2818">
        <v>0</v>
      </c>
      <c r="E2818">
        <v>0</v>
      </c>
      <c r="F2818">
        <v>0</v>
      </c>
      <c r="G2818">
        <v>130</v>
      </c>
      <c r="H2818">
        <v>186.7</v>
      </c>
      <c r="I2818">
        <v>48.8</v>
      </c>
      <c r="J2818" s="19">
        <f t="shared" si="87"/>
        <v>14.731021612543039</v>
      </c>
      <c r="K2818" s="19">
        <f t="shared" si="88"/>
        <v>15</v>
      </c>
      <c r="L2818" s="14" t="str">
        <f>IFERROR(VLOOKUP($K$4:$K$772,TABLAREF!$A$1:$C$4,3,1),"SIN DATO")</f>
        <v>SIN DATO</v>
      </c>
    </row>
    <row r="2819" spans="1:12" x14ac:dyDescent="0.25">
      <c r="A2819" t="s">
        <v>308</v>
      </c>
      <c r="B2819">
        <v>54</v>
      </c>
      <c r="C2819">
        <v>2</v>
      </c>
      <c r="D2819">
        <v>0</v>
      </c>
      <c r="E2819">
        <v>0</v>
      </c>
      <c r="F2819">
        <v>0</v>
      </c>
      <c r="H2819">
        <v>153.6</v>
      </c>
      <c r="I2819">
        <v>50.8</v>
      </c>
      <c r="J2819" s="19" t="e">
        <f t="shared" si="87"/>
        <v>#NUM!</v>
      </c>
      <c r="K2819" s="19" t="e">
        <f t="shared" si="88"/>
        <v>#NUM!</v>
      </c>
      <c r="L2819" s="14" t="str">
        <f>IFERROR(VLOOKUP($K$4:$K$772,TABLAREF!$A$1:$C$4,3,1),"SIN DATO")</f>
        <v>SIN DATO</v>
      </c>
    </row>
    <row r="2820" spans="1:12" x14ac:dyDescent="0.25">
      <c r="A2820" t="s">
        <v>4239</v>
      </c>
      <c r="B2820">
        <v>73</v>
      </c>
      <c r="C2820">
        <v>2</v>
      </c>
      <c r="D2820">
        <v>0</v>
      </c>
      <c r="E2820">
        <v>0</v>
      </c>
      <c r="F2820">
        <v>0</v>
      </c>
      <c r="G2820">
        <v>130</v>
      </c>
      <c r="H2820">
        <v>170.8</v>
      </c>
      <c r="I2820">
        <v>53.2</v>
      </c>
      <c r="J2820" s="19">
        <f t="shared" si="87"/>
        <v>27.028291487662393</v>
      </c>
      <c r="K2820" s="19">
        <f t="shared" si="88"/>
        <v>27</v>
      </c>
      <c r="L2820" s="14" t="str">
        <f>IFERROR(VLOOKUP($K$4:$K$772,TABLAREF!$A$1:$C$4,3,1),"SIN DATO")</f>
        <v>SIN DATO</v>
      </c>
    </row>
    <row r="2821" spans="1:12" x14ac:dyDescent="0.25">
      <c r="A2821" t="s">
        <v>4240</v>
      </c>
      <c r="B2821">
        <v>55</v>
      </c>
      <c r="C2821">
        <v>1</v>
      </c>
      <c r="D2821">
        <v>0</v>
      </c>
      <c r="E2821">
        <v>0</v>
      </c>
      <c r="F2821">
        <v>0</v>
      </c>
      <c r="G2821">
        <v>120</v>
      </c>
      <c r="H2821">
        <v>199.7</v>
      </c>
      <c r="I2821">
        <v>45</v>
      </c>
      <c r="J2821" s="19">
        <f t="shared" ref="J2821:J2884" si="89">100*(1-EXP(-EXP((LN(10)-(15.5305+(28.4441*(1-C2821))+(-1.4792*LN(B2821))+(0*LN(B2821)*LN(B2821))+(-14.4588*LN(B2821)*(1-C2821))+(1.8515*LN(B2821)*LN(B2821)*(1-C2821))+(-0.9119*LN(G2821))+(-0.2767*D2821)+(-0.7181*LN((H2821* 0.02586)/ (I2821* 0.02586)))+(-0.1759*E2821)+(-0.1999*E2821*(1-C2821))+(-0.5865*F2821)+(0*F2821*C2821)))/(EXP(0.9145)*EXP(-0.2784*(15.5305+(28.4441*(1-C2821))+(-1.4792*LN(B2821))+(0*LN(B2821)*LN(B2821))+(-14.4588*LN(B2821)*(1-C2821))+(1.8515*LN(B2821)*LN(B2821)*(1-C2821))+(-0.9119*LN(G2821))+(-0.2767*D2821)+(-0.7181*LN((H2821* 0.02586)/ (I2821* 0.02586)))+(-0.1759*E2821)+(-0.1999*E2821*(1-C2821))+(-0.5865*F2821)+(0*F2821*C2821)))))))</f>
        <v>8.8098331133019236</v>
      </c>
      <c r="K2821" s="19">
        <f t="shared" ref="K2821:K2884" si="90">ROUND(J2821,0)</f>
        <v>9</v>
      </c>
      <c r="L2821" s="14" t="str">
        <f>IFERROR(VLOOKUP($K$4:$K$772,TABLAREF!$A$1:$C$4,3,1),"SIN DATO")</f>
        <v>SIN DATO</v>
      </c>
    </row>
    <row r="2822" spans="1:12" x14ac:dyDescent="0.25">
      <c r="A2822" t="s">
        <v>4241</v>
      </c>
      <c r="B2822">
        <v>92</v>
      </c>
      <c r="C2822">
        <v>2</v>
      </c>
      <c r="D2822">
        <v>0</v>
      </c>
      <c r="E2822">
        <v>0</v>
      </c>
      <c r="F2822">
        <v>0</v>
      </c>
      <c r="I2822">
        <v>0</v>
      </c>
      <c r="J2822" s="19" t="e">
        <f t="shared" si="89"/>
        <v>#NUM!</v>
      </c>
      <c r="K2822" s="19" t="e">
        <f t="shared" si="90"/>
        <v>#NUM!</v>
      </c>
      <c r="L2822" s="14" t="str">
        <f>IFERROR(VLOOKUP($K$4:$K$772,TABLAREF!$A$1:$C$4,3,1),"SIN DATO")</f>
        <v>SIN DATO</v>
      </c>
    </row>
    <row r="2823" spans="1:12" x14ac:dyDescent="0.25">
      <c r="A2823" t="s">
        <v>474</v>
      </c>
      <c r="B2823">
        <v>59</v>
      </c>
      <c r="C2823">
        <v>2</v>
      </c>
      <c r="D2823">
        <v>0</v>
      </c>
      <c r="E2823">
        <v>0</v>
      </c>
      <c r="F2823">
        <v>0</v>
      </c>
      <c r="G2823">
        <v>140</v>
      </c>
      <c r="H2823">
        <v>225.6</v>
      </c>
      <c r="I2823">
        <v>43.9</v>
      </c>
      <c r="J2823" s="19">
        <f t="shared" si="89"/>
        <v>23.097167196693558</v>
      </c>
      <c r="K2823" s="19">
        <f t="shared" si="90"/>
        <v>23</v>
      </c>
      <c r="L2823" s="14" t="str">
        <f>IFERROR(VLOOKUP($K$4:$K$772,TABLAREF!$A$1:$C$4,3,1),"SIN DATO")</f>
        <v>SIN DATO</v>
      </c>
    </row>
    <row r="2824" spans="1:12" x14ac:dyDescent="0.25">
      <c r="A2824" t="s">
        <v>4242</v>
      </c>
      <c r="B2824">
        <v>74</v>
      </c>
      <c r="C2824">
        <v>2</v>
      </c>
      <c r="D2824">
        <v>0</v>
      </c>
      <c r="E2824">
        <v>0</v>
      </c>
      <c r="F2824">
        <v>0</v>
      </c>
      <c r="G2824">
        <v>120</v>
      </c>
      <c r="H2824">
        <v>140.4</v>
      </c>
      <c r="I2824">
        <v>57.5</v>
      </c>
      <c r="J2824" s="19">
        <f t="shared" si="89"/>
        <v>20.267727119279932</v>
      </c>
      <c r="K2824" s="19">
        <f t="shared" si="90"/>
        <v>20</v>
      </c>
      <c r="L2824" s="14" t="str">
        <f>IFERROR(VLOOKUP($K$4:$K$772,TABLAREF!$A$1:$C$4,3,1),"SIN DATO")</f>
        <v>SIN DATO</v>
      </c>
    </row>
    <row r="2825" spans="1:12" x14ac:dyDescent="0.25">
      <c r="A2825" t="s">
        <v>4243</v>
      </c>
      <c r="B2825">
        <v>67</v>
      </c>
      <c r="C2825">
        <v>2</v>
      </c>
      <c r="D2825">
        <v>0</v>
      </c>
      <c r="E2825">
        <v>1</v>
      </c>
      <c r="F2825">
        <v>0</v>
      </c>
      <c r="H2825">
        <v>136.5</v>
      </c>
      <c r="I2825">
        <v>45.3</v>
      </c>
      <c r="J2825" s="19" t="e">
        <f t="shared" si="89"/>
        <v>#NUM!</v>
      </c>
      <c r="K2825" s="19" t="e">
        <f t="shared" si="90"/>
        <v>#NUM!</v>
      </c>
      <c r="L2825" s="14" t="str">
        <f>IFERROR(VLOOKUP($K$4:$K$772,TABLAREF!$A$1:$C$4,3,1),"SIN DATO")</f>
        <v>SIN DATO</v>
      </c>
    </row>
    <row r="2826" spans="1:12" x14ac:dyDescent="0.25">
      <c r="A2826" t="s">
        <v>4244</v>
      </c>
      <c r="B2826">
        <v>51</v>
      </c>
      <c r="C2826">
        <v>2</v>
      </c>
      <c r="D2826">
        <v>0</v>
      </c>
      <c r="E2826">
        <v>0</v>
      </c>
      <c r="F2826">
        <v>0</v>
      </c>
      <c r="G2826">
        <v>120</v>
      </c>
      <c r="H2826">
        <v>193.7</v>
      </c>
      <c r="I2826">
        <v>53.2</v>
      </c>
      <c r="J2826" s="19">
        <f t="shared" si="89"/>
        <v>8.2297140746509285</v>
      </c>
      <c r="K2826" s="19">
        <f t="shared" si="90"/>
        <v>8</v>
      </c>
      <c r="L2826" s="14" t="str">
        <f>IFERROR(VLOOKUP($K$4:$K$772,TABLAREF!$A$1:$C$4,3,1),"SIN DATO")</f>
        <v>SIN DATO</v>
      </c>
    </row>
    <row r="2827" spans="1:12" x14ac:dyDescent="0.25">
      <c r="A2827" t="s">
        <v>4245</v>
      </c>
      <c r="B2827">
        <v>71</v>
      </c>
      <c r="C2827">
        <v>2</v>
      </c>
      <c r="D2827">
        <v>0</v>
      </c>
      <c r="E2827">
        <v>0</v>
      </c>
      <c r="F2827">
        <v>0</v>
      </c>
      <c r="G2827">
        <v>125</v>
      </c>
      <c r="H2827">
        <v>160.69999999999999</v>
      </c>
      <c r="I2827">
        <v>57.1</v>
      </c>
      <c r="J2827" s="19">
        <f t="shared" si="89"/>
        <v>20.818862289724414</v>
      </c>
      <c r="K2827" s="19">
        <f t="shared" si="90"/>
        <v>21</v>
      </c>
      <c r="L2827" s="14" t="str">
        <f>IFERROR(VLOOKUP($K$4:$K$772,TABLAREF!$A$1:$C$4,3,1),"SIN DATO")</f>
        <v>SIN DATO</v>
      </c>
    </row>
    <row r="2828" spans="1:12" x14ac:dyDescent="0.25">
      <c r="A2828" t="s">
        <v>620</v>
      </c>
      <c r="B2828">
        <v>77</v>
      </c>
      <c r="C2828">
        <v>2</v>
      </c>
      <c r="D2828">
        <v>0</v>
      </c>
      <c r="E2828">
        <v>0</v>
      </c>
      <c r="F2828">
        <v>0</v>
      </c>
      <c r="G2828">
        <v>135</v>
      </c>
      <c r="H2828">
        <v>192.9</v>
      </c>
      <c r="I2828">
        <v>71.099999999999994</v>
      </c>
      <c r="J2828" s="19">
        <f t="shared" si="89"/>
        <v>29.37328176114724</v>
      </c>
      <c r="K2828" s="19">
        <f t="shared" si="90"/>
        <v>29</v>
      </c>
      <c r="L2828" s="14" t="str">
        <f>IFERROR(VLOOKUP($K$4:$K$772,TABLAREF!$A$1:$C$4,3,1),"SIN DATO")</f>
        <v>SIN DATO</v>
      </c>
    </row>
    <row r="2829" spans="1:12" x14ac:dyDescent="0.25">
      <c r="A2829" t="s">
        <v>4246</v>
      </c>
      <c r="B2829">
        <v>75</v>
      </c>
      <c r="C2829">
        <v>2</v>
      </c>
      <c r="D2829">
        <v>0</v>
      </c>
      <c r="E2829">
        <v>0</v>
      </c>
      <c r="F2829">
        <v>0</v>
      </c>
      <c r="H2829">
        <v>192</v>
      </c>
      <c r="I2829">
        <v>40.700000000000003</v>
      </c>
      <c r="J2829" s="19" t="e">
        <f t="shared" si="89"/>
        <v>#NUM!</v>
      </c>
      <c r="K2829" s="19" t="e">
        <f t="shared" si="90"/>
        <v>#NUM!</v>
      </c>
      <c r="L2829" s="14" t="str">
        <f>IFERROR(VLOOKUP($K$4:$K$772,TABLAREF!$A$1:$C$4,3,1),"SIN DATO")</f>
        <v>SIN DATO</v>
      </c>
    </row>
    <row r="2830" spans="1:12" x14ac:dyDescent="0.25">
      <c r="A2830" t="s">
        <v>682</v>
      </c>
      <c r="B2830">
        <v>72</v>
      </c>
      <c r="C2830">
        <v>1</v>
      </c>
      <c r="D2830">
        <v>0</v>
      </c>
      <c r="E2830">
        <v>0</v>
      </c>
      <c r="F2830">
        <v>0</v>
      </c>
      <c r="H2830">
        <v>116.2</v>
      </c>
      <c r="I2830">
        <v>34.1</v>
      </c>
      <c r="J2830" s="19" t="e">
        <f t="shared" si="89"/>
        <v>#NUM!</v>
      </c>
      <c r="K2830" s="19" t="e">
        <f t="shared" si="90"/>
        <v>#NUM!</v>
      </c>
      <c r="L2830" s="14" t="str">
        <f>IFERROR(VLOOKUP($K$4:$K$772,TABLAREF!$A$1:$C$4,3,1),"SIN DATO")</f>
        <v>SIN DATO</v>
      </c>
    </row>
    <row r="2831" spans="1:12" x14ac:dyDescent="0.25">
      <c r="A2831" t="s">
        <v>4247</v>
      </c>
      <c r="B2831">
        <v>78</v>
      </c>
      <c r="C2831">
        <v>2</v>
      </c>
      <c r="D2831">
        <v>0</v>
      </c>
      <c r="E2831">
        <v>1</v>
      </c>
      <c r="F2831">
        <v>0</v>
      </c>
      <c r="I2831">
        <v>0</v>
      </c>
      <c r="J2831" s="19" t="e">
        <f t="shared" si="89"/>
        <v>#NUM!</v>
      </c>
      <c r="K2831" s="19" t="e">
        <f t="shared" si="90"/>
        <v>#NUM!</v>
      </c>
      <c r="L2831" s="14" t="str">
        <f>IFERROR(VLOOKUP($K$4:$K$772,TABLAREF!$A$1:$C$4,3,1),"SIN DATO")</f>
        <v>SIN DATO</v>
      </c>
    </row>
    <row r="2832" spans="1:12" x14ac:dyDescent="0.25">
      <c r="A2832" t="s">
        <v>617</v>
      </c>
      <c r="B2832">
        <v>80</v>
      </c>
      <c r="C2832">
        <v>2</v>
      </c>
      <c r="D2832">
        <v>0</v>
      </c>
      <c r="E2832">
        <v>0</v>
      </c>
      <c r="F2832">
        <v>0</v>
      </c>
      <c r="G2832">
        <v>120</v>
      </c>
      <c r="H2832">
        <v>168.9</v>
      </c>
      <c r="I2832">
        <v>38.299999999999997</v>
      </c>
      <c r="J2832" s="19">
        <f t="shared" si="89"/>
        <v>41.557603832351539</v>
      </c>
      <c r="K2832" s="19">
        <f t="shared" si="90"/>
        <v>42</v>
      </c>
      <c r="L2832" s="14" t="str">
        <f>IFERROR(VLOOKUP($K$4:$K$772,TABLAREF!$A$1:$C$4,3,1),"SIN DATO")</f>
        <v>SIN DATO</v>
      </c>
    </row>
    <row r="2833" spans="1:12" x14ac:dyDescent="0.25">
      <c r="A2833" t="s">
        <v>4248</v>
      </c>
      <c r="B2833">
        <v>73</v>
      </c>
      <c r="C2833">
        <v>2</v>
      </c>
      <c r="D2833">
        <v>0</v>
      </c>
      <c r="E2833">
        <v>1</v>
      </c>
      <c r="F2833">
        <v>0</v>
      </c>
      <c r="G2833">
        <v>125</v>
      </c>
      <c r="H2833">
        <v>177.1</v>
      </c>
      <c r="I2833">
        <v>35.9</v>
      </c>
      <c r="J2833" s="19">
        <f t="shared" si="89"/>
        <v>35.146346801995044</v>
      </c>
      <c r="K2833" s="19">
        <f t="shared" si="90"/>
        <v>35</v>
      </c>
      <c r="L2833" s="14" t="str">
        <f>IFERROR(VLOOKUP($K$4:$K$772,TABLAREF!$A$1:$C$4,3,1),"SIN DATO")</f>
        <v>SIN DATO</v>
      </c>
    </row>
    <row r="2834" spans="1:12" x14ac:dyDescent="0.25">
      <c r="A2834" t="s">
        <v>4249</v>
      </c>
      <c r="B2834">
        <v>73</v>
      </c>
      <c r="C2834">
        <v>1</v>
      </c>
      <c r="D2834">
        <v>0</v>
      </c>
      <c r="E2834">
        <v>0</v>
      </c>
      <c r="F2834">
        <v>0</v>
      </c>
      <c r="G2834">
        <v>110</v>
      </c>
      <c r="H2834">
        <v>183.3</v>
      </c>
      <c r="I2834">
        <v>50.9</v>
      </c>
      <c r="J2834" s="19">
        <f t="shared" si="89"/>
        <v>12.292236407848911</v>
      </c>
      <c r="K2834" s="19">
        <f t="shared" si="90"/>
        <v>12</v>
      </c>
      <c r="L2834" s="14" t="str">
        <f>IFERROR(VLOOKUP($K$4:$K$772,TABLAREF!$A$1:$C$4,3,1),"SIN DATO")</f>
        <v>SIN DATO</v>
      </c>
    </row>
    <row r="2835" spans="1:12" x14ac:dyDescent="0.25">
      <c r="A2835" t="s">
        <v>4250</v>
      </c>
      <c r="B2835">
        <v>70</v>
      </c>
      <c r="C2835">
        <v>2</v>
      </c>
      <c r="D2835">
        <v>0</v>
      </c>
      <c r="E2835">
        <v>1</v>
      </c>
      <c r="F2835">
        <v>0</v>
      </c>
      <c r="G2835">
        <v>130</v>
      </c>
      <c r="H2835">
        <v>104.7</v>
      </c>
      <c r="I2835">
        <v>59.6</v>
      </c>
      <c r="J2835" s="19">
        <f t="shared" si="89"/>
        <v>12.003909491994058</v>
      </c>
      <c r="K2835" s="19">
        <f t="shared" si="90"/>
        <v>12</v>
      </c>
      <c r="L2835" s="14" t="str">
        <f>IFERROR(VLOOKUP($K$4:$K$772,TABLAREF!$A$1:$C$4,3,1),"SIN DATO")</f>
        <v>SIN DATO</v>
      </c>
    </row>
    <row r="2836" spans="1:12" x14ac:dyDescent="0.25">
      <c r="A2836" t="s">
        <v>421</v>
      </c>
      <c r="B2836">
        <v>72</v>
      </c>
      <c r="C2836">
        <v>2</v>
      </c>
      <c r="D2836">
        <v>0</v>
      </c>
      <c r="E2836">
        <v>0</v>
      </c>
      <c r="F2836">
        <v>0</v>
      </c>
      <c r="H2836">
        <v>146</v>
      </c>
      <c r="I2836">
        <v>55.1</v>
      </c>
      <c r="J2836" s="19" t="e">
        <f t="shared" si="89"/>
        <v>#NUM!</v>
      </c>
      <c r="K2836" s="19" t="e">
        <f t="shared" si="90"/>
        <v>#NUM!</v>
      </c>
      <c r="L2836" s="14" t="str">
        <f>IFERROR(VLOOKUP($K$4:$K$772,TABLAREF!$A$1:$C$4,3,1),"SIN DATO")</f>
        <v>SIN DATO</v>
      </c>
    </row>
    <row r="2837" spans="1:12" x14ac:dyDescent="0.25">
      <c r="A2837" t="s">
        <v>4251</v>
      </c>
      <c r="B2837">
        <v>68</v>
      </c>
      <c r="C2837">
        <v>2</v>
      </c>
      <c r="D2837">
        <v>0</v>
      </c>
      <c r="E2837">
        <v>0</v>
      </c>
      <c r="F2837">
        <v>0</v>
      </c>
      <c r="I2837">
        <v>0</v>
      </c>
      <c r="J2837" s="19" t="e">
        <f t="shared" si="89"/>
        <v>#NUM!</v>
      </c>
      <c r="K2837" s="19" t="e">
        <f t="shared" si="90"/>
        <v>#NUM!</v>
      </c>
      <c r="L2837" s="14" t="str">
        <f>IFERROR(VLOOKUP($K$4:$K$772,TABLAREF!$A$1:$C$4,3,1),"SIN DATO")</f>
        <v>SIN DATO</v>
      </c>
    </row>
    <row r="2838" spans="1:12" x14ac:dyDescent="0.25">
      <c r="A2838" t="s">
        <v>626</v>
      </c>
      <c r="B2838">
        <v>78</v>
      </c>
      <c r="C2838">
        <v>2</v>
      </c>
      <c r="D2838">
        <v>0</v>
      </c>
      <c r="E2838">
        <v>0</v>
      </c>
      <c r="F2838">
        <v>0</v>
      </c>
      <c r="H2838">
        <v>165.7</v>
      </c>
      <c r="I2838">
        <v>54.1</v>
      </c>
      <c r="J2838" s="19" t="e">
        <f t="shared" si="89"/>
        <v>#NUM!</v>
      </c>
      <c r="K2838" s="19" t="e">
        <f t="shared" si="90"/>
        <v>#NUM!</v>
      </c>
      <c r="L2838" s="14" t="str">
        <f>IFERROR(VLOOKUP($K$4:$K$772,TABLAREF!$A$1:$C$4,3,1),"SIN DATO")</f>
        <v>SIN DATO</v>
      </c>
    </row>
    <row r="2839" spans="1:12" x14ac:dyDescent="0.25">
      <c r="A2839" t="s">
        <v>4252</v>
      </c>
      <c r="B2839">
        <v>69</v>
      </c>
      <c r="C2839">
        <v>2</v>
      </c>
      <c r="D2839">
        <v>0</v>
      </c>
      <c r="E2839">
        <v>0</v>
      </c>
      <c r="F2839">
        <v>0</v>
      </c>
      <c r="G2839">
        <v>125</v>
      </c>
      <c r="H2839">
        <v>235</v>
      </c>
      <c r="I2839">
        <v>38.1</v>
      </c>
      <c r="J2839" s="19">
        <f t="shared" si="89"/>
        <v>36.039535439252525</v>
      </c>
      <c r="K2839" s="19">
        <f t="shared" si="90"/>
        <v>36</v>
      </c>
      <c r="L2839" s="14" t="str">
        <f>IFERROR(VLOOKUP($K$4:$K$772,TABLAREF!$A$1:$C$4,3,1),"SIN DATO")</f>
        <v>SIN DATO</v>
      </c>
    </row>
    <row r="2840" spans="1:12" x14ac:dyDescent="0.25">
      <c r="A2840" t="s">
        <v>670</v>
      </c>
      <c r="B2840">
        <v>66</v>
      </c>
      <c r="C2840">
        <v>2</v>
      </c>
      <c r="D2840">
        <v>1</v>
      </c>
      <c r="E2840">
        <v>0</v>
      </c>
      <c r="F2840">
        <v>0</v>
      </c>
      <c r="G2840">
        <v>140</v>
      </c>
      <c r="H2840">
        <v>119</v>
      </c>
      <c r="I2840">
        <v>30.1</v>
      </c>
      <c r="J2840" s="19">
        <f t="shared" si="89"/>
        <v>34.162604339960559</v>
      </c>
      <c r="K2840" s="19">
        <f t="shared" si="90"/>
        <v>34</v>
      </c>
      <c r="L2840" s="14" t="str">
        <f>IFERROR(VLOOKUP($K$4:$K$772,TABLAREF!$A$1:$C$4,3,1),"SIN DATO")</f>
        <v>SIN DATO</v>
      </c>
    </row>
    <row r="2841" spans="1:12" x14ac:dyDescent="0.25">
      <c r="A2841" t="s">
        <v>4253</v>
      </c>
      <c r="B2841">
        <v>74</v>
      </c>
      <c r="C2841">
        <v>1</v>
      </c>
      <c r="D2841">
        <v>0</v>
      </c>
      <c r="E2841">
        <v>0</v>
      </c>
      <c r="F2841">
        <v>0</v>
      </c>
      <c r="G2841">
        <v>120</v>
      </c>
      <c r="H2841">
        <v>122.9</v>
      </c>
      <c r="I2841">
        <v>32.299999999999997</v>
      </c>
      <c r="J2841" s="19">
        <f t="shared" si="89"/>
        <v>15.347479969332078</v>
      </c>
      <c r="K2841" s="19">
        <f t="shared" si="90"/>
        <v>15</v>
      </c>
      <c r="L2841" s="14" t="str">
        <f>IFERROR(VLOOKUP($K$4:$K$772,TABLAREF!$A$1:$C$4,3,1),"SIN DATO")</f>
        <v>SIN DATO</v>
      </c>
    </row>
    <row r="2842" spans="1:12" x14ac:dyDescent="0.25">
      <c r="A2842" t="s">
        <v>4254</v>
      </c>
      <c r="B2842">
        <v>62</v>
      </c>
      <c r="C2842">
        <v>2</v>
      </c>
      <c r="D2842">
        <v>0</v>
      </c>
      <c r="E2842">
        <v>1</v>
      </c>
      <c r="F2842">
        <v>0</v>
      </c>
      <c r="G2842">
        <v>130</v>
      </c>
      <c r="H2842">
        <v>112.8</v>
      </c>
      <c r="I2842">
        <v>38.9</v>
      </c>
      <c r="J2842" s="19">
        <f t="shared" si="89"/>
        <v>13.104811688411855</v>
      </c>
      <c r="K2842" s="19">
        <f t="shared" si="90"/>
        <v>13</v>
      </c>
      <c r="L2842" s="14" t="str">
        <f>IFERROR(VLOOKUP($K$4:$K$772,TABLAREF!$A$1:$C$4,3,1),"SIN DATO")</f>
        <v>SIN DATO</v>
      </c>
    </row>
    <row r="2843" spans="1:12" x14ac:dyDescent="0.25">
      <c r="A2843" t="s">
        <v>4255</v>
      </c>
      <c r="B2843">
        <v>75</v>
      </c>
      <c r="C2843">
        <v>2</v>
      </c>
      <c r="D2843">
        <v>0</v>
      </c>
      <c r="E2843">
        <v>0</v>
      </c>
      <c r="F2843">
        <v>0</v>
      </c>
      <c r="G2843">
        <v>145</v>
      </c>
      <c r="H2843">
        <v>198.7</v>
      </c>
      <c r="I2843">
        <v>46.2</v>
      </c>
      <c r="J2843" s="19">
        <f t="shared" si="89"/>
        <v>39.938656751544443</v>
      </c>
      <c r="K2843" s="19">
        <f t="shared" si="90"/>
        <v>40</v>
      </c>
      <c r="L2843" s="14" t="str">
        <f>IFERROR(VLOOKUP($K$4:$K$772,TABLAREF!$A$1:$C$4,3,1),"SIN DATO")</f>
        <v>SIN DATO</v>
      </c>
    </row>
    <row r="2844" spans="1:12" x14ac:dyDescent="0.25">
      <c r="A2844" t="s">
        <v>850</v>
      </c>
      <c r="B2844">
        <v>44</v>
      </c>
      <c r="C2844">
        <v>2</v>
      </c>
      <c r="D2844">
        <v>0</v>
      </c>
      <c r="E2844">
        <v>0</v>
      </c>
      <c r="F2844">
        <v>0</v>
      </c>
      <c r="H2844">
        <v>177.9</v>
      </c>
      <c r="I2844">
        <v>41.1</v>
      </c>
      <c r="J2844" s="19" t="e">
        <f t="shared" si="89"/>
        <v>#NUM!</v>
      </c>
      <c r="K2844" s="19" t="e">
        <f t="shared" si="90"/>
        <v>#NUM!</v>
      </c>
      <c r="L2844" s="14" t="str">
        <f>IFERROR(VLOOKUP($K$4:$K$772,TABLAREF!$A$1:$C$4,3,1),"SIN DATO")</f>
        <v>SIN DATO</v>
      </c>
    </row>
    <row r="2845" spans="1:12" x14ac:dyDescent="0.25">
      <c r="A2845" t="s">
        <v>4256</v>
      </c>
      <c r="B2845">
        <v>65</v>
      </c>
      <c r="C2845">
        <v>1</v>
      </c>
      <c r="D2845">
        <v>0</v>
      </c>
      <c r="E2845">
        <v>0</v>
      </c>
      <c r="F2845">
        <v>0</v>
      </c>
      <c r="H2845">
        <v>215.4</v>
      </c>
      <c r="I2845">
        <v>36.799999999999997</v>
      </c>
      <c r="J2845" s="19" t="e">
        <f t="shared" si="89"/>
        <v>#NUM!</v>
      </c>
      <c r="K2845" s="19" t="e">
        <f t="shared" si="90"/>
        <v>#NUM!</v>
      </c>
      <c r="L2845" s="14" t="str">
        <f>IFERROR(VLOOKUP($K$4:$K$772,TABLAREF!$A$1:$C$4,3,1),"SIN DATO")</f>
        <v>SIN DATO</v>
      </c>
    </row>
    <row r="2846" spans="1:12" x14ac:dyDescent="0.25">
      <c r="A2846" t="s">
        <v>467</v>
      </c>
      <c r="B2846">
        <v>67</v>
      </c>
      <c r="C2846">
        <v>1</v>
      </c>
      <c r="D2846">
        <v>0</v>
      </c>
      <c r="E2846">
        <v>0</v>
      </c>
      <c r="F2846">
        <v>0</v>
      </c>
      <c r="G2846">
        <v>122</v>
      </c>
      <c r="H2846">
        <v>163.19999999999999</v>
      </c>
      <c r="I2846">
        <v>30</v>
      </c>
      <c r="J2846" s="19">
        <f t="shared" si="89"/>
        <v>18.443263886519656</v>
      </c>
      <c r="K2846" s="19">
        <f t="shared" si="90"/>
        <v>18</v>
      </c>
      <c r="L2846" s="14" t="str">
        <f>IFERROR(VLOOKUP($K$4:$K$772,TABLAREF!$A$1:$C$4,3,1),"SIN DATO")</f>
        <v>SIN DATO</v>
      </c>
    </row>
    <row r="2847" spans="1:12" x14ac:dyDescent="0.25">
      <c r="A2847" t="s">
        <v>4257</v>
      </c>
      <c r="B2847">
        <v>71</v>
      </c>
      <c r="C2847">
        <v>2</v>
      </c>
      <c r="D2847">
        <v>0</v>
      </c>
      <c r="E2847">
        <v>1</v>
      </c>
      <c r="F2847">
        <v>0</v>
      </c>
      <c r="G2847">
        <v>130</v>
      </c>
      <c r="H2847">
        <v>255.1</v>
      </c>
      <c r="I2847">
        <v>31.6</v>
      </c>
      <c r="J2847" s="19">
        <f t="shared" si="89"/>
        <v>45.727105610982058</v>
      </c>
      <c r="K2847" s="19">
        <f t="shared" si="90"/>
        <v>46</v>
      </c>
      <c r="L2847" s="14" t="str">
        <f>IFERROR(VLOOKUP($K$4:$K$772,TABLAREF!$A$1:$C$4,3,1),"SIN DATO")</f>
        <v>SIN DATO</v>
      </c>
    </row>
    <row r="2848" spans="1:12" x14ac:dyDescent="0.25">
      <c r="A2848" t="s">
        <v>370</v>
      </c>
      <c r="B2848">
        <v>62</v>
      </c>
      <c r="C2848">
        <v>1</v>
      </c>
      <c r="D2848">
        <v>0</v>
      </c>
      <c r="E2848">
        <v>0</v>
      </c>
      <c r="F2848">
        <v>0</v>
      </c>
      <c r="G2848">
        <v>130</v>
      </c>
      <c r="H2848">
        <v>154.1</v>
      </c>
      <c r="I2848">
        <v>35.1</v>
      </c>
      <c r="J2848" s="19">
        <f t="shared" si="89"/>
        <v>13.407991599384273</v>
      </c>
      <c r="K2848" s="19">
        <f t="shared" si="90"/>
        <v>13</v>
      </c>
      <c r="L2848" s="14" t="str">
        <f>IFERROR(VLOOKUP($K$4:$K$772,TABLAREF!$A$1:$C$4,3,1),"SIN DATO")</f>
        <v>SIN DATO</v>
      </c>
    </row>
    <row r="2849" spans="1:12" x14ac:dyDescent="0.25">
      <c r="A2849" t="s">
        <v>384</v>
      </c>
      <c r="B2849">
        <v>78</v>
      </c>
      <c r="C2849">
        <v>2</v>
      </c>
      <c r="D2849">
        <v>0</v>
      </c>
      <c r="E2849">
        <v>0</v>
      </c>
      <c r="F2849">
        <v>0</v>
      </c>
      <c r="G2849">
        <v>120</v>
      </c>
      <c r="H2849">
        <v>161.4</v>
      </c>
      <c r="I2849">
        <v>41.7</v>
      </c>
      <c r="J2849" s="19">
        <f t="shared" si="89"/>
        <v>35.596952999540591</v>
      </c>
      <c r="K2849" s="19">
        <f t="shared" si="90"/>
        <v>36</v>
      </c>
      <c r="L2849" s="14" t="str">
        <f>IFERROR(VLOOKUP($K$4:$K$772,TABLAREF!$A$1:$C$4,3,1),"SIN DATO")</f>
        <v>SIN DATO</v>
      </c>
    </row>
    <row r="2850" spans="1:12" x14ac:dyDescent="0.25">
      <c r="A2850" t="s">
        <v>4258</v>
      </c>
      <c r="B2850">
        <v>67</v>
      </c>
      <c r="C2850">
        <v>2</v>
      </c>
      <c r="D2850">
        <v>0</v>
      </c>
      <c r="E2850">
        <v>0</v>
      </c>
      <c r="F2850">
        <v>0</v>
      </c>
      <c r="G2850">
        <v>130</v>
      </c>
      <c r="H2850">
        <v>169</v>
      </c>
      <c r="I2850">
        <v>48.6</v>
      </c>
      <c r="J2850" s="19">
        <f t="shared" si="89"/>
        <v>21.696593578843405</v>
      </c>
      <c r="K2850" s="19">
        <f t="shared" si="90"/>
        <v>22</v>
      </c>
      <c r="L2850" s="14" t="str">
        <f>IFERROR(VLOOKUP($K$4:$K$772,TABLAREF!$A$1:$C$4,3,1),"SIN DATO")</f>
        <v>SIN DATO</v>
      </c>
    </row>
    <row r="2851" spans="1:12" x14ac:dyDescent="0.25">
      <c r="A2851" t="s">
        <v>4259</v>
      </c>
      <c r="B2851">
        <v>54</v>
      </c>
      <c r="C2851">
        <v>2</v>
      </c>
      <c r="D2851">
        <v>0</v>
      </c>
      <c r="E2851">
        <v>0</v>
      </c>
      <c r="F2851">
        <v>0</v>
      </c>
      <c r="G2851">
        <v>120</v>
      </c>
      <c r="H2851">
        <v>186.5</v>
      </c>
      <c r="I2851">
        <v>42.5</v>
      </c>
      <c r="J2851" s="19">
        <f t="shared" si="89"/>
        <v>12.38617906221492</v>
      </c>
      <c r="K2851" s="19">
        <f t="shared" si="90"/>
        <v>12</v>
      </c>
      <c r="L2851" s="14" t="str">
        <f>IFERROR(VLOOKUP($K$4:$K$772,TABLAREF!$A$1:$C$4,3,1),"SIN DATO")</f>
        <v>SIN DATO</v>
      </c>
    </row>
    <row r="2852" spans="1:12" x14ac:dyDescent="0.25">
      <c r="A2852" t="s">
        <v>4260</v>
      </c>
      <c r="B2852">
        <v>65</v>
      </c>
      <c r="C2852">
        <v>2</v>
      </c>
      <c r="D2852">
        <v>0</v>
      </c>
      <c r="E2852">
        <v>0</v>
      </c>
      <c r="F2852">
        <v>0</v>
      </c>
      <c r="H2852">
        <v>154</v>
      </c>
      <c r="I2852">
        <v>64.2</v>
      </c>
      <c r="J2852" s="19" t="e">
        <f t="shared" si="89"/>
        <v>#NUM!</v>
      </c>
      <c r="K2852" s="19" t="e">
        <f t="shared" si="90"/>
        <v>#NUM!</v>
      </c>
      <c r="L2852" s="14" t="str">
        <f>IFERROR(VLOOKUP($K$4:$K$772,TABLAREF!$A$1:$C$4,3,1),"SIN DATO")</f>
        <v>SIN DATO</v>
      </c>
    </row>
    <row r="2853" spans="1:12" x14ac:dyDescent="0.25">
      <c r="A2853" t="s">
        <v>4261</v>
      </c>
      <c r="B2853">
        <v>64</v>
      </c>
      <c r="C2853">
        <v>2</v>
      </c>
      <c r="D2853">
        <v>0</v>
      </c>
      <c r="E2853">
        <v>0</v>
      </c>
      <c r="F2853">
        <v>0</v>
      </c>
      <c r="H2853">
        <v>154.30000000000001</v>
      </c>
      <c r="I2853">
        <v>41.7</v>
      </c>
      <c r="J2853" s="19" t="e">
        <f t="shared" si="89"/>
        <v>#NUM!</v>
      </c>
      <c r="K2853" s="19" t="e">
        <f t="shared" si="90"/>
        <v>#NUM!</v>
      </c>
      <c r="L2853" s="14" t="str">
        <f>IFERROR(VLOOKUP($K$4:$K$772,TABLAREF!$A$1:$C$4,3,1),"SIN DATO")</f>
        <v>SIN DATO</v>
      </c>
    </row>
    <row r="2854" spans="1:12" x14ac:dyDescent="0.25">
      <c r="A2854" t="s">
        <v>841</v>
      </c>
      <c r="B2854">
        <v>73</v>
      </c>
      <c r="C2854">
        <v>2</v>
      </c>
      <c r="D2854">
        <v>0</v>
      </c>
      <c r="E2854">
        <v>0</v>
      </c>
      <c r="F2854">
        <v>0</v>
      </c>
      <c r="G2854">
        <v>120</v>
      </c>
      <c r="H2854">
        <v>149</v>
      </c>
      <c r="I2854">
        <v>19.3</v>
      </c>
      <c r="J2854" s="19">
        <f t="shared" si="89"/>
        <v>45.669107716288224</v>
      </c>
      <c r="K2854" s="19">
        <f t="shared" si="90"/>
        <v>46</v>
      </c>
      <c r="L2854" s="14" t="str">
        <f>IFERROR(VLOOKUP($K$4:$K$772,TABLAREF!$A$1:$C$4,3,1),"SIN DATO")</f>
        <v>SIN DATO</v>
      </c>
    </row>
    <row r="2855" spans="1:12" x14ac:dyDescent="0.25">
      <c r="A2855" t="s">
        <v>1280</v>
      </c>
      <c r="B2855">
        <v>50</v>
      </c>
      <c r="C2855">
        <v>1</v>
      </c>
      <c r="D2855">
        <v>0</v>
      </c>
      <c r="E2855">
        <v>0</v>
      </c>
      <c r="F2855">
        <v>0</v>
      </c>
      <c r="I2855">
        <v>0</v>
      </c>
      <c r="J2855" s="19" t="e">
        <f t="shared" si="89"/>
        <v>#NUM!</v>
      </c>
      <c r="K2855" s="19" t="e">
        <f t="shared" si="90"/>
        <v>#NUM!</v>
      </c>
      <c r="L2855" s="14" t="str">
        <f>IFERROR(VLOOKUP($K$4:$K$772,TABLAREF!$A$1:$C$4,3,1),"SIN DATO")</f>
        <v>SIN DATO</v>
      </c>
    </row>
    <row r="2856" spans="1:12" x14ac:dyDescent="0.25">
      <c r="A2856" t="s">
        <v>4262</v>
      </c>
      <c r="B2856">
        <v>73</v>
      </c>
      <c r="C2856">
        <v>2</v>
      </c>
      <c r="D2856">
        <v>0</v>
      </c>
      <c r="E2856">
        <v>0</v>
      </c>
      <c r="F2856">
        <v>0</v>
      </c>
      <c r="H2856">
        <v>138.5</v>
      </c>
      <c r="I2856">
        <v>44.7</v>
      </c>
      <c r="J2856" s="19" t="e">
        <f t="shared" si="89"/>
        <v>#NUM!</v>
      </c>
      <c r="K2856" s="19" t="e">
        <f t="shared" si="90"/>
        <v>#NUM!</v>
      </c>
      <c r="L2856" s="14" t="str">
        <f>IFERROR(VLOOKUP($K$4:$K$772,TABLAREF!$A$1:$C$4,3,1),"SIN DATO")</f>
        <v>SIN DATO</v>
      </c>
    </row>
    <row r="2857" spans="1:12" x14ac:dyDescent="0.25">
      <c r="A2857" t="s">
        <v>4263</v>
      </c>
      <c r="B2857">
        <v>52</v>
      </c>
      <c r="C2857">
        <v>1</v>
      </c>
      <c r="D2857">
        <v>0</v>
      </c>
      <c r="E2857">
        <v>0</v>
      </c>
      <c r="F2857">
        <v>0</v>
      </c>
      <c r="H2857">
        <v>167.5</v>
      </c>
      <c r="I2857">
        <v>29</v>
      </c>
      <c r="J2857" s="19" t="e">
        <f t="shared" si="89"/>
        <v>#NUM!</v>
      </c>
      <c r="K2857" s="19" t="e">
        <f t="shared" si="90"/>
        <v>#NUM!</v>
      </c>
      <c r="L2857" s="14" t="str">
        <f>IFERROR(VLOOKUP($K$4:$K$772,TABLAREF!$A$1:$C$4,3,1),"SIN DATO")</f>
        <v>SIN DATO</v>
      </c>
    </row>
    <row r="2858" spans="1:12" x14ac:dyDescent="0.25">
      <c r="A2858" t="s">
        <v>633</v>
      </c>
      <c r="B2858">
        <v>69</v>
      </c>
      <c r="C2858">
        <v>2</v>
      </c>
      <c r="D2858">
        <v>0</v>
      </c>
      <c r="E2858">
        <v>0</v>
      </c>
      <c r="F2858">
        <v>0</v>
      </c>
      <c r="H2858">
        <v>206.5</v>
      </c>
      <c r="I2858">
        <v>48.1</v>
      </c>
      <c r="J2858" s="19" t="e">
        <f t="shared" si="89"/>
        <v>#NUM!</v>
      </c>
      <c r="K2858" s="19" t="e">
        <f t="shared" si="90"/>
        <v>#NUM!</v>
      </c>
      <c r="L2858" s="14" t="str">
        <f>IFERROR(VLOOKUP($K$4:$K$772,TABLAREF!$A$1:$C$4,3,1),"SIN DATO")</f>
        <v>SIN DATO</v>
      </c>
    </row>
    <row r="2859" spans="1:12" x14ac:dyDescent="0.25">
      <c r="A2859" t="s">
        <v>4264</v>
      </c>
      <c r="B2859">
        <v>56</v>
      </c>
      <c r="C2859">
        <v>1</v>
      </c>
      <c r="D2859">
        <v>0</v>
      </c>
      <c r="E2859">
        <v>1</v>
      </c>
      <c r="F2859">
        <v>0</v>
      </c>
      <c r="H2859">
        <v>112.4</v>
      </c>
      <c r="I2859">
        <v>33.1</v>
      </c>
      <c r="J2859" s="19" t="e">
        <f t="shared" si="89"/>
        <v>#NUM!</v>
      </c>
      <c r="K2859" s="19" t="e">
        <f t="shared" si="90"/>
        <v>#NUM!</v>
      </c>
      <c r="L2859" s="14" t="str">
        <f>IFERROR(VLOOKUP($K$4:$K$772,TABLAREF!$A$1:$C$4,3,1),"SIN DATO")</f>
        <v>SIN DATO</v>
      </c>
    </row>
    <row r="2860" spans="1:12" x14ac:dyDescent="0.25">
      <c r="A2860" t="s">
        <v>4265</v>
      </c>
      <c r="B2860">
        <v>61</v>
      </c>
      <c r="C2860">
        <v>1</v>
      </c>
      <c r="D2860">
        <v>0</v>
      </c>
      <c r="E2860">
        <v>0</v>
      </c>
      <c r="F2860">
        <v>0</v>
      </c>
      <c r="G2860">
        <v>115</v>
      </c>
      <c r="H2860">
        <v>130.69999999999999</v>
      </c>
      <c r="I2860">
        <v>32.6</v>
      </c>
      <c r="J2860" s="19">
        <f t="shared" si="89"/>
        <v>9.5045456291576116</v>
      </c>
      <c r="K2860" s="19">
        <f t="shared" si="90"/>
        <v>10</v>
      </c>
      <c r="L2860" s="14" t="str">
        <f>IFERROR(VLOOKUP($K$4:$K$772,TABLAREF!$A$1:$C$4,3,1),"SIN DATO")</f>
        <v>SIN DATO</v>
      </c>
    </row>
    <row r="2861" spans="1:12" x14ac:dyDescent="0.25">
      <c r="A2861" t="s">
        <v>4266</v>
      </c>
      <c r="B2861">
        <v>62</v>
      </c>
      <c r="C2861">
        <v>2</v>
      </c>
      <c r="D2861">
        <v>0</v>
      </c>
      <c r="E2861">
        <v>0</v>
      </c>
      <c r="F2861">
        <v>0</v>
      </c>
      <c r="H2861">
        <v>237</v>
      </c>
      <c r="I2861">
        <v>72.599999999999994</v>
      </c>
      <c r="J2861" s="19" t="e">
        <f t="shared" si="89"/>
        <v>#NUM!</v>
      </c>
      <c r="K2861" s="19" t="e">
        <f t="shared" si="90"/>
        <v>#NUM!</v>
      </c>
      <c r="L2861" s="14" t="str">
        <f>IFERROR(VLOOKUP($K$4:$K$772,TABLAREF!$A$1:$C$4,3,1),"SIN DATO")</f>
        <v>SIN DATO</v>
      </c>
    </row>
    <row r="2862" spans="1:12" x14ac:dyDescent="0.25">
      <c r="A2862" t="s">
        <v>4267</v>
      </c>
      <c r="B2862">
        <v>67</v>
      </c>
      <c r="C2862">
        <v>1</v>
      </c>
      <c r="D2862">
        <v>0</v>
      </c>
      <c r="E2862">
        <v>1</v>
      </c>
      <c r="F2862">
        <v>0</v>
      </c>
      <c r="G2862">
        <v>128</v>
      </c>
      <c r="H2862">
        <v>117</v>
      </c>
      <c r="I2862">
        <v>46.7</v>
      </c>
      <c r="J2862" s="19">
        <f t="shared" si="89"/>
        <v>10.851587486649251</v>
      </c>
      <c r="K2862" s="19">
        <f t="shared" si="90"/>
        <v>11</v>
      </c>
      <c r="L2862" s="14" t="str">
        <f>IFERROR(VLOOKUP($K$4:$K$772,TABLAREF!$A$1:$C$4,3,1),"SIN DATO")</f>
        <v>SIN DATO</v>
      </c>
    </row>
    <row r="2863" spans="1:12" x14ac:dyDescent="0.25">
      <c r="A2863" t="s">
        <v>4268</v>
      </c>
      <c r="B2863">
        <v>71</v>
      </c>
      <c r="C2863">
        <v>1</v>
      </c>
      <c r="D2863">
        <v>0</v>
      </c>
      <c r="E2863">
        <v>1</v>
      </c>
      <c r="F2863">
        <v>0</v>
      </c>
      <c r="H2863">
        <v>154.30000000000001</v>
      </c>
      <c r="I2863">
        <v>35.5</v>
      </c>
      <c r="J2863" s="19" t="e">
        <f t="shared" si="89"/>
        <v>#NUM!</v>
      </c>
      <c r="K2863" s="19" t="e">
        <f t="shared" si="90"/>
        <v>#NUM!</v>
      </c>
      <c r="L2863" s="14" t="str">
        <f>IFERROR(VLOOKUP($K$4:$K$772,TABLAREF!$A$1:$C$4,3,1),"SIN DATO")</f>
        <v>SIN DATO</v>
      </c>
    </row>
    <row r="2864" spans="1:12" x14ac:dyDescent="0.25">
      <c r="A2864" t="s">
        <v>4269</v>
      </c>
      <c r="B2864">
        <v>75</v>
      </c>
      <c r="C2864">
        <v>2</v>
      </c>
      <c r="D2864">
        <v>0</v>
      </c>
      <c r="E2864">
        <v>0</v>
      </c>
      <c r="F2864">
        <v>0</v>
      </c>
      <c r="I2864">
        <v>0</v>
      </c>
      <c r="J2864" s="19" t="e">
        <f t="shared" si="89"/>
        <v>#NUM!</v>
      </c>
      <c r="K2864" s="19" t="e">
        <f t="shared" si="90"/>
        <v>#NUM!</v>
      </c>
      <c r="L2864" s="14" t="str">
        <f>IFERROR(VLOOKUP($K$4:$K$772,TABLAREF!$A$1:$C$4,3,1),"SIN DATO")</f>
        <v>SIN DATO</v>
      </c>
    </row>
    <row r="2865" spans="1:12" x14ac:dyDescent="0.25">
      <c r="A2865" t="s">
        <v>4270</v>
      </c>
      <c r="B2865">
        <v>49</v>
      </c>
      <c r="C2865">
        <v>1</v>
      </c>
      <c r="D2865">
        <v>0</v>
      </c>
      <c r="E2865">
        <v>0</v>
      </c>
      <c r="F2865">
        <v>0</v>
      </c>
      <c r="H2865">
        <v>199.7</v>
      </c>
      <c r="I2865">
        <v>37.5</v>
      </c>
      <c r="J2865" s="19" t="e">
        <f t="shared" si="89"/>
        <v>#NUM!</v>
      </c>
      <c r="K2865" s="19" t="e">
        <f t="shared" si="90"/>
        <v>#NUM!</v>
      </c>
      <c r="L2865" s="14" t="str">
        <f>IFERROR(VLOOKUP($K$4:$K$772,TABLAREF!$A$1:$C$4,3,1),"SIN DATO")</f>
        <v>SIN DATO</v>
      </c>
    </row>
    <row r="2866" spans="1:12" x14ac:dyDescent="0.25">
      <c r="A2866" t="s">
        <v>685</v>
      </c>
      <c r="B2866">
        <v>69</v>
      </c>
      <c r="C2866">
        <v>1</v>
      </c>
      <c r="D2866">
        <v>0</v>
      </c>
      <c r="E2866">
        <v>0</v>
      </c>
      <c r="F2866">
        <v>0</v>
      </c>
      <c r="G2866">
        <v>135</v>
      </c>
      <c r="H2866">
        <v>168.4</v>
      </c>
      <c r="I2866">
        <v>52.1</v>
      </c>
      <c r="J2866" s="19">
        <f t="shared" si="89"/>
        <v>12.826912974905191</v>
      </c>
      <c r="K2866" s="19">
        <f t="shared" si="90"/>
        <v>13</v>
      </c>
      <c r="L2866" s="14" t="str">
        <f>IFERROR(VLOOKUP($K$4:$K$772,TABLAREF!$A$1:$C$4,3,1),"SIN DATO")</f>
        <v>SIN DATO</v>
      </c>
    </row>
    <row r="2867" spans="1:12" x14ac:dyDescent="0.25">
      <c r="A2867" t="s">
        <v>910</v>
      </c>
      <c r="B2867">
        <v>79</v>
      </c>
      <c r="C2867">
        <v>1</v>
      </c>
      <c r="D2867">
        <v>0</v>
      </c>
      <c r="E2867">
        <v>0</v>
      </c>
      <c r="F2867">
        <v>0</v>
      </c>
      <c r="G2867">
        <v>120</v>
      </c>
      <c r="H2867">
        <v>161.30000000000001</v>
      </c>
      <c r="I2867">
        <v>38</v>
      </c>
      <c r="J2867" s="19">
        <f t="shared" si="89"/>
        <v>19.78580419957947</v>
      </c>
      <c r="K2867" s="19">
        <f t="shared" si="90"/>
        <v>20</v>
      </c>
      <c r="L2867" s="14" t="str">
        <f>IFERROR(VLOOKUP($K$4:$K$772,TABLAREF!$A$1:$C$4,3,1),"SIN DATO")</f>
        <v>SIN DATO</v>
      </c>
    </row>
    <row r="2868" spans="1:12" x14ac:dyDescent="0.25">
      <c r="A2868" t="s">
        <v>861</v>
      </c>
      <c r="B2868">
        <v>73</v>
      </c>
      <c r="C2868">
        <v>2</v>
      </c>
      <c r="D2868">
        <v>0</v>
      </c>
      <c r="E2868">
        <v>0</v>
      </c>
      <c r="F2868">
        <v>0</v>
      </c>
      <c r="H2868">
        <v>192.1</v>
      </c>
      <c r="I2868">
        <v>58</v>
      </c>
      <c r="J2868" s="19" t="e">
        <f t="shared" si="89"/>
        <v>#NUM!</v>
      </c>
      <c r="K2868" s="19" t="e">
        <f t="shared" si="90"/>
        <v>#NUM!</v>
      </c>
      <c r="L2868" s="14" t="str">
        <f>IFERROR(VLOOKUP($K$4:$K$772,TABLAREF!$A$1:$C$4,3,1),"SIN DATO")</f>
        <v>SIN DATO</v>
      </c>
    </row>
    <row r="2869" spans="1:12" x14ac:dyDescent="0.25">
      <c r="A2869" t="s">
        <v>4271</v>
      </c>
      <c r="B2869">
        <v>60</v>
      </c>
      <c r="C2869">
        <v>2</v>
      </c>
      <c r="D2869">
        <v>0</v>
      </c>
      <c r="E2869">
        <v>0</v>
      </c>
      <c r="F2869">
        <v>0</v>
      </c>
      <c r="G2869">
        <v>165</v>
      </c>
      <c r="H2869">
        <v>148.5</v>
      </c>
      <c r="I2869">
        <v>33.6</v>
      </c>
      <c r="J2869" s="19">
        <f t="shared" si="89"/>
        <v>25.418174384614101</v>
      </c>
      <c r="K2869" s="19">
        <f t="shared" si="90"/>
        <v>25</v>
      </c>
      <c r="L2869" s="14" t="str">
        <f>IFERROR(VLOOKUP($K$4:$K$772,TABLAREF!$A$1:$C$4,3,1),"SIN DATO")</f>
        <v>SIN DATO</v>
      </c>
    </row>
    <row r="2870" spans="1:12" x14ac:dyDescent="0.25">
      <c r="A2870" t="s">
        <v>4272</v>
      </c>
      <c r="B2870">
        <v>77</v>
      </c>
      <c r="C2870">
        <v>1</v>
      </c>
      <c r="D2870">
        <v>1</v>
      </c>
      <c r="E2870">
        <v>0</v>
      </c>
      <c r="F2870">
        <v>0</v>
      </c>
      <c r="H2870">
        <v>279.3</v>
      </c>
      <c r="I2870">
        <v>48.8</v>
      </c>
      <c r="J2870" s="19" t="e">
        <f t="shared" si="89"/>
        <v>#NUM!</v>
      </c>
      <c r="K2870" s="19" t="e">
        <f t="shared" si="90"/>
        <v>#NUM!</v>
      </c>
      <c r="L2870" s="14" t="str">
        <f>IFERROR(VLOOKUP($K$4:$K$772,TABLAREF!$A$1:$C$4,3,1),"SIN DATO")</f>
        <v>SIN DATO</v>
      </c>
    </row>
    <row r="2871" spans="1:12" x14ac:dyDescent="0.25">
      <c r="A2871" t="s">
        <v>748</v>
      </c>
      <c r="B2871">
        <v>79</v>
      </c>
      <c r="C2871">
        <v>1</v>
      </c>
      <c r="D2871">
        <v>0</v>
      </c>
      <c r="E2871">
        <v>0</v>
      </c>
      <c r="F2871">
        <v>0</v>
      </c>
      <c r="G2871">
        <v>140</v>
      </c>
      <c r="H2871">
        <v>168.1</v>
      </c>
      <c r="I2871">
        <v>42.7</v>
      </c>
      <c r="J2871" s="19">
        <f t="shared" si="89"/>
        <v>22.199411503476608</v>
      </c>
      <c r="K2871" s="19">
        <f t="shared" si="90"/>
        <v>22</v>
      </c>
      <c r="L2871" s="14" t="str">
        <f>IFERROR(VLOOKUP($K$4:$K$772,TABLAREF!$A$1:$C$4,3,1),"SIN DATO")</f>
        <v>SIN DATO</v>
      </c>
    </row>
    <row r="2872" spans="1:12" x14ac:dyDescent="0.25">
      <c r="A2872" t="s">
        <v>4273</v>
      </c>
      <c r="B2872">
        <v>53</v>
      </c>
      <c r="C2872">
        <v>2</v>
      </c>
      <c r="D2872">
        <v>0</v>
      </c>
      <c r="E2872">
        <v>0</v>
      </c>
      <c r="F2872">
        <v>0</v>
      </c>
      <c r="H2872">
        <v>257.7</v>
      </c>
      <c r="I2872">
        <v>70.400000000000006</v>
      </c>
      <c r="J2872" s="19" t="e">
        <f t="shared" si="89"/>
        <v>#NUM!</v>
      </c>
      <c r="K2872" s="19" t="e">
        <f t="shared" si="90"/>
        <v>#NUM!</v>
      </c>
      <c r="L2872" s="14" t="str">
        <f>IFERROR(VLOOKUP($K$4:$K$772,TABLAREF!$A$1:$C$4,3,1),"SIN DATO")</f>
        <v>SIN DATO</v>
      </c>
    </row>
    <row r="2873" spans="1:12" x14ac:dyDescent="0.25">
      <c r="A2873" t="s">
        <v>4274</v>
      </c>
      <c r="B2873">
        <v>69</v>
      </c>
      <c r="C2873">
        <v>2</v>
      </c>
      <c r="D2873">
        <v>0</v>
      </c>
      <c r="E2873">
        <v>1</v>
      </c>
      <c r="F2873">
        <v>0</v>
      </c>
      <c r="G2873">
        <v>130</v>
      </c>
      <c r="H2873">
        <v>143</v>
      </c>
      <c r="I2873">
        <v>44.8</v>
      </c>
      <c r="J2873" s="19">
        <f t="shared" si="89"/>
        <v>21.478512196758615</v>
      </c>
      <c r="K2873" s="19">
        <f t="shared" si="90"/>
        <v>21</v>
      </c>
      <c r="L2873" s="14" t="str">
        <f>IFERROR(VLOOKUP($K$4:$K$772,TABLAREF!$A$1:$C$4,3,1),"SIN DATO")</f>
        <v>SIN DATO</v>
      </c>
    </row>
    <row r="2874" spans="1:12" x14ac:dyDescent="0.25">
      <c r="A2874" t="s">
        <v>871</v>
      </c>
      <c r="B2874">
        <v>63</v>
      </c>
      <c r="C2874">
        <v>1</v>
      </c>
      <c r="D2874">
        <v>0</v>
      </c>
      <c r="E2874">
        <v>0</v>
      </c>
      <c r="F2874">
        <v>0</v>
      </c>
      <c r="G2874">
        <v>150</v>
      </c>
      <c r="H2874">
        <v>224.1</v>
      </c>
      <c r="I2874">
        <v>47.1</v>
      </c>
      <c r="J2874" s="19">
        <f t="shared" si="89"/>
        <v>18.473515423019503</v>
      </c>
      <c r="K2874" s="19">
        <f t="shared" si="90"/>
        <v>18</v>
      </c>
      <c r="L2874" s="14" t="str">
        <f>IFERROR(VLOOKUP($K$4:$K$772,TABLAREF!$A$1:$C$4,3,1),"SIN DATO")</f>
        <v>SIN DATO</v>
      </c>
    </row>
    <row r="2875" spans="1:12" x14ac:dyDescent="0.25">
      <c r="A2875" t="s">
        <v>4275</v>
      </c>
      <c r="B2875">
        <v>69</v>
      </c>
      <c r="C2875">
        <v>2</v>
      </c>
      <c r="D2875">
        <v>0</v>
      </c>
      <c r="E2875">
        <v>1</v>
      </c>
      <c r="F2875">
        <v>0</v>
      </c>
      <c r="G2875">
        <v>120</v>
      </c>
      <c r="H2875">
        <v>235.1</v>
      </c>
      <c r="I2875">
        <v>61.2</v>
      </c>
      <c r="J2875" s="19">
        <f t="shared" si="89"/>
        <v>23.205818579081537</v>
      </c>
      <c r="K2875" s="19">
        <f t="shared" si="90"/>
        <v>23</v>
      </c>
      <c r="L2875" s="14" t="str">
        <f>IFERROR(VLOOKUP($K$4:$K$772,TABLAREF!$A$1:$C$4,3,1),"SIN DATO")</f>
        <v>SIN DATO</v>
      </c>
    </row>
    <row r="2876" spans="1:12" x14ac:dyDescent="0.25">
      <c r="A2876" t="s">
        <v>4276</v>
      </c>
      <c r="B2876">
        <v>67</v>
      </c>
      <c r="C2876">
        <v>1</v>
      </c>
      <c r="D2876">
        <v>0</v>
      </c>
      <c r="E2876">
        <v>1</v>
      </c>
      <c r="F2876">
        <v>0</v>
      </c>
      <c r="G2876">
        <v>124</v>
      </c>
      <c r="H2876">
        <v>122.4</v>
      </c>
      <c r="I2876">
        <v>27.9</v>
      </c>
      <c r="J2876" s="19">
        <f t="shared" si="89"/>
        <v>19.402584938564338</v>
      </c>
      <c r="K2876" s="19">
        <f t="shared" si="90"/>
        <v>19</v>
      </c>
      <c r="L2876" s="14" t="str">
        <f>IFERROR(VLOOKUP($K$4:$K$772,TABLAREF!$A$1:$C$4,3,1),"SIN DATO")</f>
        <v>SIN DATO</v>
      </c>
    </row>
    <row r="2877" spans="1:12" x14ac:dyDescent="0.25">
      <c r="A2877" t="s">
        <v>4277</v>
      </c>
      <c r="B2877">
        <v>57</v>
      </c>
      <c r="C2877">
        <v>2</v>
      </c>
      <c r="D2877">
        <v>0</v>
      </c>
      <c r="E2877">
        <v>0</v>
      </c>
      <c r="F2877">
        <v>0</v>
      </c>
      <c r="H2877">
        <v>252</v>
      </c>
      <c r="I2877">
        <v>33.299999999999997</v>
      </c>
      <c r="J2877" s="19" t="e">
        <f t="shared" si="89"/>
        <v>#NUM!</v>
      </c>
      <c r="K2877" s="19" t="e">
        <f t="shared" si="90"/>
        <v>#NUM!</v>
      </c>
      <c r="L2877" s="14" t="str">
        <f>IFERROR(VLOOKUP($K$4:$K$772,TABLAREF!$A$1:$C$4,3,1),"SIN DATO")</f>
        <v>SIN DATO</v>
      </c>
    </row>
    <row r="2878" spans="1:12" x14ac:dyDescent="0.25">
      <c r="A2878" t="s">
        <v>4278</v>
      </c>
      <c r="B2878">
        <v>74</v>
      </c>
      <c r="C2878">
        <v>2</v>
      </c>
      <c r="D2878">
        <v>0</v>
      </c>
      <c r="E2878">
        <v>1</v>
      </c>
      <c r="F2878">
        <v>0</v>
      </c>
      <c r="G2878">
        <v>120</v>
      </c>
      <c r="H2878">
        <v>204.1</v>
      </c>
      <c r="I2878">
        <v>45.7</v>
      </c>
      <c r="J2878" s="19">
        <f t="shared" si="89"/>
        <v>32.844005401908959</v>
      </c>
      <c r="K2878" s="19">
        <f t="shared" si="90"/>
        <v>33</v>
      </c>
      <c r="L2878" s="14" t="str">
        <f>IFERROR(VLOOKUP($K$4:$K$772,TABLAREF!$A$1:$C$4,3,1),"SIN DATO")</f>
        <v>SIN DATO</v>
      </c>
    </row>
    <row r="2879" spans="1:12" x14ac:dyDescent="0.25">
      <c r="A2879" t="s">
        <v>4279</v>
      </c>
      <c r="B2879">
        <v>69</v>
      </c>
      <c r="C2879">
        <v>2</v>
      </c>
      <c r="D2879">
        <v>0</v>
      </c>
      <c r="E2879">
        <v>0</v>
      </c>
      <c r="F2879">
        <v>0</v>
      </c>
      <c r="G2879">
        <v>125</v>
      </c>
      <c r="H2879">
        <v>165.1</v>
      </c>
      <c r="I2879">
        <v>64.2</v>
      </c>
      <c r="J2879" s="19">
        <f t="shared" si="89"/>
        <v>17.031182325684814</v>
      </c>
      <c r="K2879" s="19">
        <f t="shared" si="90"/>
        <v>17</v>
      </c>
      <c r="L2879" s="14" t="str">
        <f>IFERROR(VLOOKUP($K$4:$K$772,TABLAREF!$A$1:$C$4,3,1),"SIN DATO")</f>
        <v>SIN DATO</v>
      </c>
    </row>
    <row r="2880" spans="1:12" x14ac:dyDescent="0.25">
      <c r="A2880" t="s">
        <v>4280</v>
      </c>
      <c r="B2880">
        <v>57</v>
      </c>
      <c r="C2880">
        <v>2</v>
      </c>
      <c r="D2880">
        <v>0</v>
      </c>
      <c r="E2880">
        <v>0</v>
      </c>
      <c r="F2880">
        <v>0</v>
      </c>
      <c r="H2880">
        <v>317</v>
      </c>
      <c r="I2880">
        <v>63.1</v>
      </c>
      <c r="J2880" s="19" t="e">
        <f t="shared" si="89"/>
        <v>#NUM!</v>
      </c>
      <c r="K2880" s="19" t="e">
        <f t="shared" si="90"/>
        <v>#NUM!</v>
      </c>
      <c r="L2880" s="14" t="str">
        <f>IFERROR(VLOOKUP($K$4:$K$772,TABLAREF!$A$1:$C$4,3,1),"SIN DATO")</f>
        <v>SIN DATO</v>
      </c>
    </row>
    <row r="2881" spans="1:12" x14ac:dyDescent="0.25">
      <c r="A2881" t="s">
        <v>4281</v>
      </c>
      <c r="B2881">
        <v>75</v>
      </c>
      <c r="C2881">
        <v>2</v>
      </c>
      <c r="D2881">
        <v>0</v>
      </c>
      <c r="E2881">
        <v>0</v>
      </c>
      <c r="F2881">
        <v>0</v>
      </c>
      <c r="G2881">
        <v>120</v>
      </c>
      <c r="H2881">
        <v>216</v>
      </c>
      <c r="I2881">
        <v>35.4</v>
      </c>
      <c r="J2881" s="19">
        <f t="shared" si="89"/>
        <v>42.630643560246909</v>
      </c>
      <c r="K2881" s="19">
        <f t="shared" si="90"/>
        <v>43</v>
      </c>
      <c r="L2881" s="14" t="str">
        <f>IFERROR(VLOOKUP($K$4:$K$772,TABLAREF!$A$1:$C$4,3,1),"SIN DATO")</f>
        <v>SIN DATO</v>
      </c>
    </row>
    <row r="2882" spans="1:12" x14ac:dyDescent="0.25">
      <c r="A2882" t="s">
        <v>4282</v>
      </c>
      <c r="B2882">
        <v>67</v>
      </c>
      <c r="C2882">
        <v>2</v>
      </c>
      <c r="D2882">
        <v>0</v>
      </c>
      <c r="E2882">
        <v>0</v>
      </c>
      <c r="F2882">
        <v>0</v>
      </c>
      <c r="H2882">
        <v>170</v>
      </c>
      <c r="I2882">
        <v>50.1</v>
      </c>
      <c r="J2882" s="19" t="e">
        <f t="shared" si="89"/>
        <v>#NUM!</v>
      </c>
      <c r="K2882" s="19" t="e">
        <f t="shared" si="90"/>
        <v>#NUM!</v>
      </c>
      <c r="L2882" s="14" t="str">
        <f>IFERROR(VLOOKUP($K$4:$K$772,TABLAREF!$A$1:$C$4,3,1),"SIN DATO")</f>
        <v>SIN DATO</v>
      </c>
    </row>
    <row r="2883" spans="1:12" x14ac:dyDescent="0.25">
      <c r="A2883" t="s">
        <v>592</v>
      </c>
      <c r="B2883">
        <v>62</v>
      </c>
      <c r="C2883">
        <v>2</v>
      </c>
      <c r="D2883">
        <v>0</v>
      </c>
      <c r="E2883">
        <v>0</v>
      </c>
      <c r="F2883">
        <v>0</v>
      </c>
      <c r="G2883">
        <v>142</v>
      </c>
      <c r="H2883">
        <v>228</v>
      </c>
      <c r="I2883">
        <v>88.7</v>
      </c>
      <c r="J2883" s="19">
        <f t="shared" si="89"/>
        <v>13.491062630447271</v>
      </c>
      <c r="K2883" s="19">
        <f t="shared" si="90"/>
        <v>13</v>
      </c>
      <c r="L2883" s="14" t="str">
        <f>IFERROR(VLOOKUP($K$4:$K$772,TABLAREF!$A$1:$C$4,3,1),"SIN DATO")</f>
        <v>SIN DATO</v>
      </c>
    </row>
    <row r="2884" spans="1:12" x14ac:dyDescent="0.25">
      <c r="A2884" t="s">
        <v>4283</v>
      </c>
      <c r="B2884">
        <v>65</v>
      </c>
      <c r="C2884">
        <v>2</v>
      </c>
      <c r="D2884">
        <v>0</v>
      </c>
      <c r="E2884">
        <v>0</v>
      </c>
      <c r="F2884">
        <v>0</v>
      </c>
      <c r="I2884">
        <v>0</v>
      </c>
      <c r="J2884" s="19" t="e">
        <f t="shared" si="89"/>
        <v>#NUM!</v>
      </c>
      <c r="K2884" s="19" t="e">
        <f t="shared" si="90"/>
        <v>#NUM!</v>
      </c>
      <c r="L2884" s="14" t="str">
        <f>IFERROR(VLOOKUP($K$4:$K$772,TABLAREF!$A$1:$C$4,3,1),"SIN DATO")</f>
        <v>SIN DATO</v>
      </c>
    </row>
    <row r="2885" spans="1:12" x14ac:dyDescent="0.25">
      <c r="A2885" t="s">
        <v>4284</v>
      </c>
      <c r="B2885">
        <v>51</v>
      </c>
      <c r="C2885">
        <v>2</v>
      </c>
      <c r="D2885">
        <v>0</v>
      </c>
      <c r="E2885">
        <v>0</v>
      </c>
      <c r="F2885">
        <v>0</v>
      </c>
      <c r="H2885">
        <v>271</v>
      </c>
      <c r="I2885">
        <v>51.5</v>
      </c>
      <c r="J2885" s="19" t="e">
        <f t="shared" ref="J2885:J2948" si="91">100*(1-EXP(-EXP((LN(10)-(15.5305+(28.4441*(1-C2885))+(-1.4792*LN(B2885))+(0*LN(B2885)*LN(B2885))+(-14.4588*LN(B2885)*(1-C2885))+(1.8515*LN(B2885)*LN(B2885)*(1-C2885))+(-0.9119*LN(G2885))+(-0.2767*D2885)+(-0.7181*LN((H2885* 0.02586)/ (I2885* 0.02586)))+(-0.1759*E2885)+(-0.1999*E2885*(1-C2885))+(-0.5865*F2885)+(0*F2885*C2885)))/(EXP(0.9145)*EXP(-0.2784*(15.5305+(28.4441*(1-C2885))+(-1.4792*LN(B2885))+(0*LN(B2885)*LN(B2885))+(-14.4588*LN(B2885)*(1-C2885))+(1.8515*LN(B2885)*LN(B2885)*(1-C2885))+(-0.9119*LN(G2885))+(-0.2767*D2885)+(-0.7181*LN((H2885* 0.02586)/ (I2885* 0.02586)))+(-0.1759*E2885)+(-0.1999*E2885*(1-C2885))+(-0.5865*F2885)+(0*F2885*C2885)))))))</f>
        <v>#NUM!</v>
      </c>
      <c r="K2885" s="19" t="e">
        <f t="shared" ref="K2885:K2948" si="92">ROUND(J2885,0)</f>
        <v>#NUM!</v>
      </c>
      <c r="L2885" s="14" t="str">
        <f>IFERROR(VLOOKUP($K$4:$K$772,TABLAREF!$A$1:$C$4,3,1),"SIN DATO")</f>
        <v>SIN DATO</v>
      </c>
    </row>
    <row r="2886" spans="1:12" x14ac:dyDescent="0.25">
      <c r="A2886" t="s">
        <v>4285</v>
      </c>
      <c r="B2886">
        <v>54</v>
      </c>
      <c r="C2886">
        <v>2</v>
      </c>
      <c r="D2886">
        <v>0</v>
      </c>
      <c r="E2886">
        <v>0</v>
      </c>
      <c r="F2886">
        <v>0</v>
      </c>
      <c r="G2886">
        <v>120</v>
      </c>
      <c r="H2886">
        <v>198.2</v>
      </c>
      <c r="I2886">
        <v>44</v>
      </c>
      <c r="J2886" s="19">
        <f t="shared" si="91"/>
        <v>12.77624199755223</v>
      </c>
      <c r="K2886" s="19">
        <f t="shared" si="92"/>
        <v>13</v>
      </c>
      <c r="L2886" s="14" t="str">
        <f>IFERROR(VLOOKUP($K$4:$K$772,TABLAREF!$A$1:$C$4,3,1),"SIN DATO")</f>
        <v>SIN DATO</v>
      </c>
    </row>
    <row r="2887" spans="1:12" x14ac:dyDescent="0.25">
      <c r="A2887" t="s">
        <v>4286</v>
      </c>
      <c r="B2887">
        <v>67</v>
      </c>
      <c r="C2887">
        <v>1</v>
      </c>
      <c r="D2887">
        <v>0</v>
      </c>
      <c r="E2887">
        <v>1</v>
      </c>
      <c r="F2887">
        <v>0</v>
      </c>
      <c r="H2887">
        <v>167.9</v>
      </c>
      <c r="I2887">
        <v>42.8</v>
      </c>
      <c r="J2887" s="19" t="e">
        <f t="shared" si="91"/>
        <v>#NUM!</v>
      </c>
      <c r="K2887" s="19" t="e">
        <f t="shared" si="92"/>
        <v>#NUM!</v>
      </c>
      <c r="L2887" s="14" t="str">
        <f>IFERROR(VLOOKUP($K$4:$K$772,TABLAREF!$A$1:$C$4,3,1),"SIN DATO")</f>
        <v>SIN DATO</v>
      </c>
    </row>
    <row r="2888" spans="1:12" x14ac:dyDescent="0.25">
      <c r="A2888" t="s">
        <v>440</v>
      </c>
      <c r="B2888">
        <v>71</v>
      </c>
      <c r="C2888">
        <v>2</v>
      </c>
      <c r="D2888">
        <v>0</v>
      </c>
      <c r="E2888">
        <v>0</v>
      </c>
      <c r="F2888">
        <v>0</v>
      </c>
      <c r="G2888">
        <v>128</v>
      </c>
      <c r="H2888">
        <v>152.9</v>
      </c>
      <c r="I2888">
        <v>49.8</v>
      </c>
      <c r="J2888" s="19">
        <f t="shared" si="91"/>
        <v>23.222520995624805</v>
      </c>
      <c r="K2888" s="19">
        <f t="shared" si="92"/>
        <v>23</v>
      </c>
      <c r="L2888" s="14" t="str">
        <f>IFERROR(VLOOKUP($K$4:$K$772,TABLAREF!$A$1:$C$4,3,1),"SIN DATO")</f>
        <v>SIN DATO</v>
      </c>
    </row>
    <row r="2889" spans="1:12" x14ac:dyDescent="0.25">
      <c r="A2889" t="s">
        <v>4287</v>
      </c>
      <c r="B2889">
        <v>55</v>
      </c>
      <c r="C2889">
        <v>1</v>
      </c>
      <c r="D2889">
        <v>0</v>
      </c>
      <c r="E2889">
        <v>0</v>
      </c>
      <c r="F2889">
        <v>0</v>
      </c>
      <c r="H2889">
        <v>218.4</v>
      </c>
      <c r="I2889">
        <v>34.200000000000003</v>
      </c>
      <c r="J2889" s="19" t="e">
        <f t="shared" si="91"/>
        <v>#NUM!</v>
      </c>
      <c r="K2889" s="19" t="e">
        <f t="shared" si="92"/>
        <v>#NUM!</v>
      </c>
      <c r="L2889" s="14" t="str">
        <f>IFERROR(VLOOKUP($K$4:$K$772,TABLAREF!$A$1:$C$4,3,1),"SIN DATO")</f>
        <v>SIN DATO</v>
      </c>
    </row>
    <row r="2890" spans="1:12" x14ac:dyDescent="0.25">
      <c r="A2890" t="s">
        <v>4288</v>
      </c>
      <c r="B2890">
        <v>50</v>
      </c>
      <c r="C2890">
        <v>2</v>
      </c>
      <c r="D2890">
        <v>0</v>
      </c>
      <c r="E2890">
        <v>0</v>
      </c>
      <c r="F2890">
        <v>0</v>
      </c>
      <c r="G2890">
        <v>120</v>
      </c>
      <c r="H2890">
        <v>137.6</v>
      </c>
      <c r="I2890">
        <v>65.099999999999994</v>
      </c>
      <c r="J2890" s="19">
        <f t="shared" si="91"/>
        <v>3.375418462627422</v>
      </c>
      <c r="K2890" s="19">
        <f t="shared" si="92"/>
        <v>3</v>
      </c>
      <c r="L2890" s="14" t="str">
        <f>IFERROR(VLOOKUP($K$4:$K$772,TABLAREF!$A$1:$C$4,3,1),"SIN DATO")</f>
        <v>SIN DATO</v>
      </c>
    </row>
    <row r="2891" spans="1:12" x14ac:dyDescent="0.25">
      <c r="A2891" t="s">
        <v>219</v>
      </c>
      <c r="B2891">
        <v>59</v>
      </c>
      <c r="C2891">
        <v>2</v>
      </c>
      <c r="D2891">
        <v>0</v>
      </c>
      <c r="E2891">
        <v>0</v>
      </c>
      <c r="F2891">
        <v>0</v>
      </c>
      <c r="H2891">
        <v>160</v>
      </c>
      <c r="I2891">
        <v>62.1</v>
      </c>
      <c r="J2891" s="19" t="e">
        <f t="shared" si="91"/>
        <v>#NUM!</v>
      </c>
      <c r="K2891" s="19" t="e">
        <f t="shared" si="92"/>
        <v>#NUM!</v>
      </c>
      <c r="L2891" s="14" t="str">
        <f>IFERROR(VLOOKUP($K$4:$K$772,TABLAREF!$A$1:$C$4,3,1),"SIN DATO")</f>
        <v>SIN DATO</v>
      </c>
    </row>
    <row r="2892" spans="1:12" x14ac:dyDescent="0.25">
      <c r="A2892" t="s">
        <v>4289</v>
      </c>
      <c r="B2892">
        <v>67</v>
      </c>
      <c r="C2892">
        <v>1</v>
      </c>
      <c r="D2892">
        <v>0</v>
      </c>
      <c r="E2892">
        <v>1</v>
      </c>
      <c r="F2892">
        <v>0</v>
      </c>
      <c r="H2892">
        <v>217.4</v>
      </c>
      <c r="I2892">
        <v>37.700000000000003</v>
      </c>
      <c r="J2892" s="19" t="e">
        <f t="shared" si="91"/>
        <v>#NUM!</v>
      </c>
      <c r="K2892" s="19" t="e">
        <f t="shared" si="92"/>
        <v>#NUM!</v>
      </c>
      <c r="L2892" s="14" t="str">
        <f>IFERROR(VLOOKUP($K$4:$K$772,TABLAREF!$A$1:$C$4,3,1),"SIN DATO")</f>
        <v>SIN DATO</v>
      </c>
    </row>
    <row r="2893" spans="1:12" x14ac:dyDescent="0.25">
      <c r="A2893" t="s">
        <v>4290</v>
      </c>
      <c r="B2893">
        <v>63</v>
      </c>
      <c r="C2893">
        <v>1</v>
      </c>
      <c r="D2893">
        <v>0</v>
      </c>
      <c r="E2893">
        <v>0</v>
      </c>
      <c r="F2893">
        <v>0</v>
      </c>
      <c r="H2893">
        <v>193.9</v>
      </c>
      <c r="I2893">
        <v>50.6</v>
      </c>
      <c r="J2893" s="19" t="e">
        <f t="shared" si="91"/>
        <v>#NUM!</v>
      </c>
      <c r="K2893" s="19" t="e">
        <f t="shared" si="92"/>
        <v>#NUM!</v>
      </c>
      <c r="L2893" s="14" t="str">
        <f>IFERROR(VLOOKUP($K$4:$K$772,TABLAREF!$A$1:$C$4,3,1),"SIN DATO")</f>
        <v>SIN DATO</v>
      </c>
    </row>
    <row r="2894" spans="1:12" x14ac:dyDescent="0.25">
      <c r="A2894" t="s">
        <v>4291</v>
      </c>
      <c r="B2894">
        <v>59</v>
      </c>
      <c r="C2894">
        <v>2</v>
      </c>
      <c r="D2894">
        <v>0</v>
      </c>
      <c r="E2894">
        <v>1</v>
      </c>
      <c r="F2894">
        <v>0</v>
      </c>
      <c r="H2894">
        <v>180.2</v>
      </c>
      <c r="I2894">
        <v>41.3</v>
      </c>
      <c r="J2894" s="19" t="e">
        <f t="shared" si="91"/>
        <v>#NUM!</v>
      </c>
      <c r="K2894" s="19" t="e">
        <f t="shared" si="92"/>
        <v>#NUM!</v>
      </c>
      <c r="L2894" s="14" t="str">
        <f>IFERROR(VLOOKUP($K$4:$K$772,TABLAREF!$A$1:$C$4,3,1),"SIN DATO")</f>
        <v>SIN DATO</v>
      </c>
    </row>
    <row r="2895" spans="1:12" x14ac:dyDescent="0.25">
      <c r="A2895" t="s">
        <v>4292</v>
      </c>
      <c r="B2895">
        <v>69</v>
      </c>
      <c r="C2895">
        <v>2</v>
      </c>
      <c r="D2895">
        <v>0</v>
      </c>
      <c r="E2895">
        <v>0</v>
      </c>
      <c r="F2895">
        <v>0</v>
      </c>
      <c r="H2895">
        <v>226.1</v>
      </c>
      <c r="I2895">
        <v>41.1</v>
      </c>
      <c r="J2895" s="19" t="e">
        <f t="shared" si="91"/>
        <v>#NUM!</v>
      </c>
      <c r="K2895" s="19" t="e">
        <f t="shared" si="92"/>
        <v>#NUM!</v>
      </c>
      <c r="L2895" s="14" t="str">
        <f>IFERROR(VLOOKUP($K$4:$K$772,TABLAREF!$A$1:$C$4,3,1),"SIN DATO")</f>
        <v>SIN DATO</v>
      </c>
    </row>
    <row r="2896" spans="1:12" x14ac:dyDescent="0.25">
      <c r="A2896" t="s">
        <v>4293</v>
      </c>
      <c r="B2896">
        <v>56</v>
      </c>
      <c r="C2896">
        <v>2</v>
      </c>
      <c r="D2896">
        <v>0</v>
      </c>
      <c r="E2896">
        <v>0</v>
      </c>
      <c r="F2896">
        <v>0</v>
      </c>
      <c r="H2896">
        <v>163.1</v>
      </c>
      <c r="I2896">
        <v>55</v>
      </c>
      <c r="J2896" s="19" t="e">
        <f t="shared" si="91"/>
        <v>#NUM!</v>
      </c>
      <c r="K2896" s="19" t="e">
        <f t="shared" si="92"/>
        <v>#NUM!</v>
      </c>
      <c r="L2896" s="14" t="str">
        <f>IFERROR(VLOOKUP($K$4:$K$772,TABLAREF!$A$1:$C$4,3,1),"SIN DATO")</f>
        <v>SIN DATO</v>
      </c>
    </row>
    <row r="2897" spans="1:12" x14ac:dyDescent="0.25">
      <c r="A2897" t="s">
        <v>204</v>
      </c>
      <c r="B2897">
        <v>20</v>
      </c>
      <c r="C2897">
        <v>1</v>
      </c>
      <c r="D2897">
        <v>0</v>
      </c>
      <c r="E2897">
        <v>0</v>
      </c>
      <c r="F2897">
        <v>0</v>
      </c>
      <c r="H2897">
        <v>130.30000000000001</v>
      </c>
      <c r="I2897">
        <v>36.299999999999997</v>
      </c>
      <c r="J2897" s="19" t="e">
        <f t="shared" si="91"/>
        <v>#NUM!</v>
      </c>
      <c r="K2897" s="19" t="e">
        <f t="shared" si="92"/>
        <v>#NUM!</v>
      </c>
      <c r="L2897" s="14" t="str">
        <f>IFERROR(VLOOKUP($K$4:$K$772,TABLAREF!$A$1:$C$4,3,1),"SIN DATO")</f>
        <v>SIN DATO</v>
      </c>
    </row>
    <row r="2898" spans="1:12" x14ac:dyDescent="0.25">
      <c r="A2898" t="s">
        <v>4294</v>
      </c>
      <c r="B2898">
        <v>68</v>
      </c>
      <c r="C2898">
        <v>2</v>
      </c>
      <c r="D2898">
        <v>0</v>
      </c>
      <c r="E2898">
        <v>0</v>
      </c>
      <c r="F2898">
        <v>0</v>
      </c>
      <c r="G2898">
        <v>128</v>
      </c>
      <c r="H2898">
        <v>211.9</v>
      </c>
      <c r="I2898">
        <v>78.5</v>
      </c>
      <c r="J2898" s="19">
        <f t="shared" si="91"/>
        <v>17.469205634898731</v>
      </c>
      <c r="K2898" s="19">
        <f t="shared" si="92"/>
        <v>17</v>
      </c>
      <c r="L2898" s="14" t="str">
        <f>IFERROR(VLOOKUP($K$4:$K$772,TABLAREF!$A$1:$C$4,3,1),"SIN DATO")</f>
        <v>SIN DATO</v>
      </c>
    </row>
    <row r="2899" spans="1:12" x14ac:dyDescent="0.25">
      <c r="A2899" t="s">
        <v>596</v>
      </c>
      <c r="B2899">
        <v>60</v>
      </c>
      <c r="C2899">
        <v>2</v>
      </c>
      <c r="D2899">
        <v>0</v>
      </c>
      <c r="E2899">
        <v>0</v>
      </c>
      <c r="F2899">
        <v>0</v>
      </c>
      <c r="H2899">
        <v>189.8</v>
      </c>
      <c r="I2899">
        <v>58.5</v>
      </c>
      <c r="J2899" s="19" t="e">
        <f t="shared" si="91"/>
        <v>#NUM!</v>
      </c>
      <c r="K2899" s="19" t="e">
        <f t="shared" si="92"/>
        <v>#NUM!</v>
      </c>
      <c r="L2899" s="14" t="str">
        <f>IFERROR(VLOOKUP($K$4:$K$772,TABLAREF!$A$1:$C$4,3,1),"SIN DATO")</f>
        <v>SIN DATO</v>
      </c>
    </row>
    <row r="2900" spans="1:12" x14ac:dyDescent="0.25">
      <c r="A2900" t="s">
        <v>4295</v>
      </c>
      <c r="B2900">
        <v>70</v>
      </c>
      <c r="C2900">
        <v>2</v>
      </c>
      <c r="D2900">
        <v>0</v>
      </c>
      <c r="E2900">
        <v>0</v>
      </c>
      <c r="F2900">
        <v>0</v>
      </c>
      <c r="G2900">
        <v>120</v>
      </c>
      <c r="H2900">
        <v>172.4</v>
      </c>
      <c r="I2900">
        <v>56.5</v>
      </c>
      <c r="J2900" s="19">
        <f t="shared" si="91"/>
        <v>20.305120629489416</v>
      </c>
      <c r="K2900" s="19">
        <f t="shared" si="92"/>
        <v>20</v>
      </c>
      <c r="L2900" s="14" t="str">
        <f>IFERROR(VLOOKUP($K$4:$K$772,TABLAREF!$A$1:$C$4,3,1),"SIN DATO")</f>
        <v>SIN DATO</v>
      </c>
    </row>
    <row r="2901" spans="1:12" x14ac:dyDescent="0.25">
      <c r="A2901" t="s">
        <v>4296</v>
      </c>
      <c r="B2901">
        <v>68</v>
      </c>
      <c r="C2901">
        <v>2</v>
      </c>
      <c r="D2901">
        <v>0</v>
      </c>
      <c r="E2901">
        <v>0</v>
      </c>
      <c r="F2901">
        <v>0</v>
      </c>
      <c r="H2901">
        <v>125</v>
      </c>
      <c r="I2901">
        <v>30.3</v>
      </c>
      <c r="J2901" s="19" t="e">
        <f t="shared" si="91"/>
        <v>#NUM!</v>
      </c>
      <c r="K2901" s="19" t="e">
        <f t="shared" si="92"/>
        <v>#NUM!</v>
      </c>
      <c r="L2901" s="14" t="str">
        <f>IFERROR(VLOOKUP($K$4:$K$772,TABLAREF!$A$1:$C$4,3,1),"SIN DATO")</f>
        <v>SIN DATO</v>
      </c>
    </row>
    <row r="2902" spans="1:12" x14ac:dyDescent="0.25">
      <c r="A2902" t="s">
        <v>4297</v>
      </c>
      <c r="B2902">
        <v>78</v>
      </c>
      <c r="C2902">
        <v>2</v>
      </c>
      <c r="D2902">
        <v>0</v>
      </c>
      <c r="E2902">
        <v>0</v>
      </c>
      <c r="F2902">
        <v>0</v>
      </c>
      <c r="H2902">
        <v>267.39999999999998</v>
      </c>
      <c r="I2902">
        <v>71.8</v>
      </c>
      <c r="J2902" s="19" t="e">
        <f t="shared" si="91"/>
        <v>#NUM!</v>
      </c>
      <c r="K2902" s="19" t="e">
        <f t="shared" si="92"/>
        <v>#NUM!</v>
      </c>
      <c r="L2902" s="14" t="str">
        <f>IFERROR(VLOOKUP($K$4:$K$772,TABLAREF!$A$1:$C$4,3,1),"SIN DATO")</f>
        <v>SIN DATO</v>
      </c>
    </row>
    <row r="2903" spans="1:12" x14ac:dyDescent="0.25">
      <c r="A2903" t="s">
        <v>4298</v>
      </c>
      <c r="B2903">
        <v>39</v>
      </c>
      <c r="C2903">
        <v>2</v>
      </c>
      <c r="D2903">
        <v>0</v>
      </c>
      <c r="E2903">
        <v>0</v>
      </c>
      <c r="F2903">
        <v>0</v>
      </c>
      <c r="G2903">
        <v>125</v>
      </c>
      <c r="H2903">
        <v>194.2</v>
      </c>
      <c r="I2903">
        <v>49.9</v>
      </c>
      <c r="J2903" s="19">
        <f t="shared" si="91"/>
        <v>5.4566307522679995</v>
      </c>
      <c r="K2903" s="19">
        <f t="shared" si="92"/>
        <v>5</v>
      </c>
      <c r="L2903" s="14" t="str">
        <f>IFERROR(VLOOKUP($K$4:$K$772,TABLAREF!$A$1:$C$4,3,1),"SIN DATO")</f>
        <v>SIN DATO</v>
      </c>
    </row>
    <row r="2904" spans="1:12" x14ac:dyDescent="0.25">
      <c r="A2904" t="s">
        <v>4299</v>
      </c>
      <c r="B2904">
        <v>71</v>
      </c>
      <c r="C2904">
        <v>1</v>
      </c>
      <c r="D2904">
        <v>0</v>
      </c>
      <c r="E2904">
        <v>1</v>
      </c>
      <c r="F2904">
        <v>0</v>
      </c>
      <c r="G2904">
        <v>118</v>
      </c>
      <c r="H2904">
        <v>125.7</v>
      </c>
      <c r="I2904">
        <v>42.4</v>
      </c>
      <c r="J2904" s="19">
        <f t="shared" si="91"/>
        <v>13.540711438719367</v>
      </c>
      <c r="K2904" s="19">
        <f t="shared" si="92"/>
        <v>14</v>
      </c>
      <c r="L2904" s="14" t="str">
        <f>IFERROR(VLOOKUP($K$4:$K$772,TABLAREF!$A$1:$C$4,3,1),"SIN DATO")</f>
        <v>SIN DATO</v>
      </c>
    </row>
    <row r="2905" spans="1:12" x14ac:dyDescent="0.25">
      <c r="A2905" t="s">
        <v>4300</v>
      </c>
      <c r="B2905">
        <v>79</v>
      </c>
      <c r="C2905">
        <v>1</v>
      </c>
      <c r="D2905">
        <v>0</v>
      </c>
      <c r="E2905">
        <v>1</v>
      </c>
      <c r="F2905">
        <v>0</v>
      </c>
      <c r="G2905">
        <v>120</v>
      </c>
      <c r="H2905">
        <v>140</v>
      </c>
      <c r="I2905">
        <v>35.9</v>
      </c>
      <c r="J2905" s="19">
        <f t="shared" si="91"/>
        <v>23.025613593006376</v>
      </c>
      <c r="K2905" s="19">
        <f t="shared" si="92"/>
        <v>23</v>
      </c>
      <c r="L2905" s="14" t="str">
        <f>IFERROR(VLOOKUP($K$4:$K$772,TABLAREF!$A$1:$C$4,3,1),"SIN DATO")</f>
        <v>SIN DATO</v>
      </c>
    </row>
    <row r="2906" spans="1:12" x14ac:dyDescent="0.25">
      <c r="A2906" t="s">
        <v>4301</v>
      </c>
      <c r="B2906">
        <v>64</v>
      </c>
      <c r="C2906">
        <v>2</v>
      </c>
      <c r="D2906">
        <v>0</v>
      </c>
      <c r="E2906">
        <v>1</v>
      </c>
      <c r="F2906">
        <v>0</v>
      </c>
      <c r="H2906">
        <v>159.30000000000001</v>
      </c>
      <c r="I2906">
        <v>33.6</v>
      </c>
      <c r="J2906" s="19" t="e">
        <f t="shared" si="91"/>
        <v>#NUM!</v>
      </c>
      <c r="K2906" s="19" t="e">
        <f t="shared" si="92"/>
        <v>#NUM!</v>
      </c>
      <c r="L2906" s="14" t="str">
        <f>IFERROR(VLOOKUP($K$4:$K$772,TABLAREF!$A$1:$C$4,3,1),"SIN DATO")</f>
        <v>SIN DATO</v>
      </c>
    </row>
    <row r="2907" spans="1:12" x14ac:dyDescent="0.25">
      <c r="A2907" t="s">
        <v>4302</v>
      </c>
      <c r="B2907">
        <v>56</v>
      </c>
      <c r="C2907">
        <v>1</v>
      </c>
      <c r="D2907">
        <v>0</v>
      </c>
      <c r="E2907">
        <v>0</v>
      </c>
      <c r="F2907">
        <v>0</v>
      </c>
      <c r="H2907">
        <v>153.30000000000001</v>
      </c>
      <c r="I2907">
        <v>40.700000000000003</v>
      </c>
      <c r="J2907" s="19" t="e">
        <f t="shared" si="91"/>
        <v>#NUM!</v>
      </c>
      <c r="K2907" s="19" t="e">
        <f t="shared" si="92"/>
        <v>#NUM!</v>
      </c>
      <c r="L2907" s="14" t="str">
        <f>IFERROR(VLOOKUP($K$4:$K$772,TABLAREF!$A$1:$C$4,3,1),"SIN DATO")</f>
        <v>SIN DATO</v>
      </c>
    </row>
    <row r="2908" spans="1:12" x14ac:dyDescent="0.25">
      <c r="A2908" t="s">
        <v>4303</v>
      </c>
      <c r="B2908">
        <v>58</v>
      </c>
      <c r="C2908">
        <v>2</v>
      </c>
      <c r="D2908">
        <v>0</v>
      </c>
      <c r="E2908">
        <v>1</v>
      </c>
      <c r="F2908">
        <v>0</v>
      </c>
      <c r="G2908">
        <v>125</v>
      </c>
      <c r="H2908">
        <v>178.9</v>
      </c>
      <c r="I2908">
        <v>51.1</v>
      </c>
      <c r="J2908" s="19">
        <f t="shared" si="91"/>
        <v>12.15119969279036</v>
      </c>
      <c r="K2908" s="19">
        <f t="shared" si="92"/>
        <v>12</v>
      </c>
      <c r="L2908" s="14" t="str">
        <f>IFERROR(VLOOKUP($K$4:$K$772,TABLAREF!$A$1:$C$4,3,1),"SIN DATO")</f>
        <v>SIN DATO</v>
      </c>
    </row>
    <row r="2909" spans="1:12" x14ac:dyDescent="0.25">
      <c r="A2909" t="s">
        <v>4304</v>
      </c>
      <c r="B2909">
        <v>66</v>
      </c>
      <c r="C2909">
        <v>2</v>
      </c>
      <c r="D2909">
        <v>0</v>
      </c>
      <c r="E2909">
        <v>1</v>
      </c>
      <c r="F2909">
        <v>0</v>
      </c>
      <c r="G2909">
        <v>124</v>
      </c>
      <c r="H2909">
        <v>146.4</v>
      </c>
      <c r="I2909">
        <v>43.5</v>
      </c>
      <c r="J2909" s="19">
        <f t="shared" si="91"/>
        <v>18.189426822935872</v>
      </c>
      <c r="K2909" s="19">
        <f t="shared" si="92"/>
        <v>18</v>
      </c>
      <c r="L2909" s="14" t="str">
        <f>IFERROR(VLOOKUP($K$4:$K$772,TABLAREF!$A$1:$C$4,3,1),"SIN DATO")</f>
        <v>SIN DATO</v>
      </c>
    </row>
    <row r="2910" spans="1:12" x14ac:dyDescent="0.25">
      <c r="A2910" t="s">
        <v>4305</v>
      </c>
      <c r="B2910">
        <v>66</v>
      </c>
      <c r="C2910">
        <v>1</v>
      </c>
      <c r="D2910">
        <v>0</v>
      </c>
      <c r="E2910">
        <v>0</v>
      </c>
      <c r="F2910">
        <v>0</v>
      </c>
      <c r="H2910">
        <v>230.5</v>
      </c>
      <c r="I2910">
        <v>32.200000000000003</v>
      </c>
      <c r="J2910" s="19" t="e">
        <f t="shared" si="91"/>
        <v>#NUM!</v>
      </c>
      <c r="K2910" s="19" t="e">
        <f t="shared" si="92"/>
        <v>#NUM!</v>
      </c>
      <c r="L2910" s="14" t="str">
        <f>IFERROR(VLOOKUP($K$4:$K$772,TABLAREF!$A$1:$C$4,3,1),"SIN DATO")</f>
        <v>SIN DATO</v>
      </c>
    </row>
    <row r="2911" spans="1:12" x14ac:dyDescent="0.25">
      <c r="A2911" t="s">
        <v>251</v>
      </c>
      <c r="B2911">
        <v>80</v>
      </c>
      <c r="C2911">
        <v>1</v>
      </c>
      <c r="D2911">
        <v>0</v>
      </c>
      <c r="E2911">
        <v>0</v>
      </c>
      <c r="F2911">
        <v>0</v>
      </c>
      <c r="G2911">
        <v>140</v>
      </c>
      <c r="H2911">
        <v>151.4</v>
      </c>
      <c r="I2911">
        <v>27.3</v>
      </c>
      <c r="J2911" s="19">
        <f t="shared" si="91"/>
        <v>30.341294907724937</v>
      </c>
      <c r="K2911" s="19">
        <f t="shared" si="92"/>
        <v>30</v>
      </c>
      <c r="L2911" s="14" t="str">
        <f>IFERROR(VLOOKUP($K$4:$K$772,TABLAREF!$A$1:$C$4,3,1),"SIN DATO")</f>
        <v>SIN DATO</v>
      </c>
    </row>
    <row r="2912" spans="1:12" x14ac:dyDescent="0.25">
      <c r="A2912" t="s">
        <v>921</v>
      </c>
      <c r="B2912">
        <v>63</v>
      </c>
      <c r="C2912">
        <v>1</v>
      </c>
      <c r="D2912">
        <v>0</v>
      </c>
      <c r="E2912">
        <v>0</v>
      </c>
      <c r="F2912">
        <v>0</v>
      </c>
      <c r="G2912">
        <v>125</v>
      </c>
      <c r="H2912">
        <v>229.6</v>
      </c>
      <c r="I2912">
        <v>45.6</v>
      </c>
      <c r="J2912" s="19">
        <f t="shared" si="91"/>
        <v>15.355390882214948</v>
      </c>
      <c r="K2912" s="19">
        <f t="shared" si="92"/>
        <v>15</v>
      </c>
      <c r="L2912" s="14" t="str">
        <f>IFERROR(VLOOKUP($K$4:$K$772,TABLAREF!$A$1:$C$4,3,1),"SIN DATO")</f>
        <v>SIN DATO</v>
      </c>
    </row>
    <row r="2913" spans="1:12" x14ac:dyDescent="0.25">
      <c r="A2913" t="s">
        <v>4306</v>
      </c>
      <c r="B2913">
        <v>67</v>
      </c>
      <c r="C2913">
        <v>2</v>
      </c>
      <c r="D2913">
        <v>0</v>
      </c>
      <c r="E2913">
        <v>1</v>
      </c>
      <c r="F2913">
        <v>0</v>
      </c>
      <c r="H2913">
        <v>124.5</v>
      </c>
      <c r="I2913">
        <v>37.1</v>
      </c>
      <c r="J2913" s="19" t="e">
        <f t="shared" si="91"/>
        <v>#NUM!</v>
      </c>
      <c r="K2913" s="19" t="e">
        <f t="shared" si="92"/>
        <v>#NUM!</v>
      </c>
      <c r="L2913" s="14" t="str">
        <f>IFERROR(VLOOKUP($K$4:$K$772,TABLAREF!$A$1:$C$4,3,1),"SIN DATO")</f>
        <v>SIN DATO</v>
      </c>
    </row>
    <row r="2914" spans="1:12" x14ac:dyDescent="0.25">
      <c r="A2914" t="s">
        <v>4307</v>
      </c>
      <c r="B2914">
        <v>67</v>
      </c>
      <c r="C2914">
        <v>1</v>
      </c>
      <c r="D2914">
        <v>0</v>
      </c>
      <c r="E2914">
        <v>0</v>
      </c>
      <c r="F2914">
        <v>0</v>
      </c>
      <c r="G2914">
        <v>130</v>
      </c>
      <c r="H2914">
        <v>205.1</v>
      </c>
      <c r="I2914">
        <v>33.1</v>
      </c>
      <c r="J2914" s="19">
        <f t="shared" si="91"/>
        <v>22.615896028818138</v>
      </c>
      <c r="K2914" s="19">
        <f t="shared" si="92"/>
        <v>23</v>
      </c>
      <c r="L2914" s="14" t="str">
        <f>IFERROR(VLOOKUP($K$4:$K$772,TABLAREF!$A$1:$C$4,3,1),"SIN DATO")</f>
        <v>SIN DATO</v>
      </c>
    </row>
    <row r="2915" spans="1:12" x14ac:dyDescent="0.25">
      <c r="A2915" t="s">
        <v>4308</v>
      </c>
      <c r="B2915">
        <v>58</v>
      </c>
      <c r="C2915">
        <v>2</v>
      </c>
      <c r="D2915">
        <v>0</v>
      </c>
      <c r="E2915">
        <v>0</v>
      </c>
      <c r="F2915">
        <v>0</v>
      </c>
      <c r="G2915">
        <v>110</v>
      </c>
      <c r="H2915">
        <v>213.8</v>
      </c>
      <c r="I2915">
        <v>45.7</v>
      </c>
      <c r="J2915" s="19">
        <f t="shared" si="91"/>
        <v>14.64529977719442</v>
      </c>
      <c r="K2915" s="19">
        <f t="shared" si="92"/>
        <v>15</v>
      </c>
      <c r="L2915" s="14" t="str">
        <f>IFERROR(VLOOKUP($K$4:$K$772,TABLAREF!$A$1:$C$4,3,1),"SIN DATO")</f>
        <v>SIN DATO</v>
      </c>
    </row>
    <row r="2916" spans="1:12" x14ac:dyDescent="0.25">
      <c r="A2916" t="s">
        <v>4309</v>
      </c>
      <c r="B2916">
        <v>65</v>
      </c>
      <c r="C2916">
        <v>2</v>
      </c>
      <c r="D2916">
        <v>0</v>
      </c>
      <c r="E2916">
        <v>1</v>
      </c>
      <c r="F2916">
        <v>0</v>
      </c>
      <c r="H2916">
        <v>265.2</v>
      </c>
      <c r="I2916">
        <v>57.7</v>
      </c>
      <c r="J2916" s="19" t="e">
        <f t="shared" si="91"/>
        <v>#NUM!</v>
      </c>
      <c r="K2916" s="19" t="e">
        <f t="shared" si="92"/>
        <v>#NUM!</v>
      </c>
      <c r="L2916" s="14" t="str">
        <f>IFERROR(VLOOKUP($K$4:$K$772,TABLAREF!$A$1:$C$4,3,1),"SIN DATO")</f>
        <v>SIN DATO</v>
      </c>
    </row>
    <row r="2917" spans="1:12" x14ac:dyDescent="0.25">
      <c r="A2917" t="s">
        <v>4310</v>
      </c>
      <c r="B2917">
        <v>46</v>
      </c>
      <c r="C2917">
        <v>2</v>
      </c>
      <c r="D2917">
        <v>1</v>
      </c>
      <c r="E2917">
        <v>0</v>
      </c>
      <c r="F2917">
        <v>0</v>
      </c>
      <c r="H2917">
        <v>198.9</v>
      </c>
      <c r="I2917">
        <v>44.8</v>
      </c>
      <c r="J2917" s="19" t="e">
        <f t="shared" si="91"/>
        <v>#NUM!</v>
      </c>
      <c r="K2917" s="19" t="e">
        <f t="shared" si="92"/>
        <v>#NUM!</v>
      </c>
      <c r="L2917" s="14" t="str">
        <f>IFERROR(VLOOKUP($K$4:$K$772,TABLAREF!$A$1:$C$4,3,1),"SIN DATO")</f>
        <v>SIN DATO</v>
      </c>
    </row>
    <row r="2918" spans="1:12" x14ac:dyDescent="0.25">
      <c r="A2918" t="s">
        <v>4311</v>
      </c>
      <c r="B2918">
        <v>66</v>
      </c>
      <c r="C2918">
        <v>1</v>
      </c>
      <c r="D2918">
        <v>0</v>
      </c>
      <c r="E2918">
        <v>1</v>
      </c>
      <c r="F2918">
        <v>0</v>
      </c>
      <c r="G2918">
        <v>120</v>
      </c>
      <c r="H2918">
        <v>168.6</v>
      </c>
      <c r="I2918">
        <v>40.4</v>
      </c>
      <c r="J2918" s="19">
        <f t="shared" si="91"/>
        <v>17.119456455555394</v>
      </c>
      <c r="K2918" s="19">
        <f t="shared" si="92"/>
        <v>17</v>
      </c>
      <c r="L2918" s="14" t="str">
        <f>IFERROR(VLOOKUP($K$4:$K$772,TABLAREF!$A$1:$C$4,3,1),"SIN DATO")</f>
        <v>SIN DATO</v>
      </c>
    </row>
    <row r="2919" spans="1:12" x14ac:dyDescent="0.25">
      <c r="A2919" t="s">
        <v>4312</v>
      </c>
      <c r="B2919">
        <v>58</v>
      </c>
      <c r="C2919">
        <v>2</v>
      </c>
      <c r="D2919">
        <v>0</v>
      </c>
      <c r="E2919">
        <v>0</v>
      </c>
      <c r="F2919">
        <v>0</v>
      </c>
      <c r="G2919">
        <v>120</v>
      </c>
      <c r="H2919">
        <v>270.5</v>
      </c>
      <c r="I2919">
        <v>73.3</v>
      </c>
      <c r="J2919" s="19">
        <f t="shared" si="91"/>
        <v>12.657260412273018</v>
      </c>
      <c r="K2919" s="19">
        <f t="shared" si="92"/>
        <v>13</v>
      </c>
      <c r="L2919" s="14" t="str">
        <f>IFERROR(VLOOKUP($K$4:$K$772,TABLAREF!$A$1:$C$4,3,1),"SIN DATO")</f>
        <v>SIN DATO</v>
      </c>
    </row>
    <row r="2920" spans="1:12" x14ac:dyDescent="0.25">
      <c r="A2920" t="s">
        <v>647</v>
      </c>
      <c r="B2920">
        <v>71</v>
      </c>
      <c r="C2920">
        <v>2</v>
      </c>
      <c r="D2920">
        <v>0</v>
      </c>
      <c r="E2920">
        <v>0</v>
      </c>
      <c r="F2920">
        <v>0</v>
      </c>
      <c r="H2920">
        <v>254.8</v>
      </c>
      <c r="I2920">
        <v>44.6</v>
      </c>
      <c r="J2920" s="19" t="e">
        <f t="shared" si="91"/>
        <v>#NUM!</v>
      </c>
      <c r="K2920" s="19" t="e">
        <f t="shared" si="92"/>
        <v>#NUM!</v>
      </c>
      <c r="L2920" s="14" t="str">
        <f>IFERROR(VLOOKUP($K$4:$K$772,TABLAREF!$A$1:$C$4,3,1),"SIN DATO")</f>
        <v>SIN DATO</v>
      </c>
    </row>
    <row r="2921" spans="1:12" x14ac:dyDescent="0.25">
      <c r="A2921" t="s">
        <v>4313</v>
      </c>
      <c r="B2921">
        <v>64</v>
      </c>
      <c r="C2921">
        <v>2</v>
      </c>
      <c r="D2921">
        <v>0</v>
      </c>
      <c r="E2921">
        <v>1</v>
      </c>
      <c r="F2921">
        <v>0</v>
      </c>
      <c r="G2921">
        <v>120</v>
      </c>
      <c r="H2921">
        <v>118.5</v>
      </c>
      <c r="I2921">
        <v>34.200000000000003</v>
      </c>
      <c r="J2921" s="19">
        <f t="shared" si="91"/>
        <v>16.056507880209047</v>
      </c>
      <c r="K2921" s="19">
        <f t="shared" si="92"/>
        <v>16</v>
      </c>
      <c r="L2921" s="14" t="str">
        <f>IFERROR(VLOOKUP($K$4:$K$772,TABLAREF!$A$1:$C$4,3,1),"SIN DATO")</f>
        <v>SIN DATO</v>
      </c>
    </row>
    <row r="2922" spans="1:12" x14ac:dyDescent="0.25">
      <c r="A2922" t="s">
        <v>4313</v>
      </c>
      <c r="B2922">
        <v>64</v>
      </c>
      <c r="C2922">
        <v>2</v>
      </c>
      <c r="D2922">
        <v>0</v>
      </c>
      <c r="E2922">
        <v>1</v>
      </c>
      <c r="F2922">
        <v>0</v>
      </c>
      <c r="G2922">
        <v>120</v>
      </c>
      <c r="H2922">
        <v>118.5</v>
      </c>
      <c r="I2922">
        <v>34.200000000000003</v>
      </c>
      <c r="J2922" s="19">
        <f t="shared" si="91"/>
        <v>16.056507880209047</v>
      </c>
      <c r="K2922" s="19">
        <f t="shared" si="92"/>
        <v>16</v>
      </c>
      <c r="L2922" s="14" t="str">
        <f>IFERROR(VLOOKUP($K$4:$K$772,TABLAREF!$A$1:$C$4,3,1),"SIN DATO")</f>
        <v>SIN DATO</v>
      </c>
    </row>
    <row r="2923" spans="1:12" x14ac:dyDescent="0.25">
      <c r="A2923" t="s">
        <v>4314</v>
      </c>
      <c r="B2923">
        <v>64</v>
      </c>
      <c r="C2923">
        <v>2</v>
      </c>
      <c r="D2923">
        <v>0</v>
      </c>
      <c r="E2923">
        <v>0</v>
      </c>
      <c r="F2923">
        <v>0</v>
      </c>
      <c r="H2923">
        <v>129.5</v>
      </c>
      <c r="I2923">
        <v>34.799999999999997</v>
      </c>
      <c r="J2923" s="19" t="e">
        <f t="shared" si="91"/>
        <v>#NUM!</v>
      </c>
      <c r="K2923" s="19" t="e">
        <f t="shared" si="92"/>
        <v>#NUM!</v>
      </c>
      <c r="L2923" s="14" t="str">
        <f>IFERROR(VLOOKUP($K$4:$K$772,TABLAREF!$A$1:$C$4,3,1),"SIN DATO")</f>
        <v>SIN DATO</v>
      </c>
    </row>
    <row r="2924" spans="1:12" x14ac:dyDescent="0.25">
      <c r="A2924" t="s">
        <v>4315</v>
      </c>
      <c r="B2924">
        <v>61</v>
      </c>
      <c r="C2924">
        <v>1</v>
      </c>
      <c r="D2924">
        <v>0</v>
      </c>
      <c r="E2924">
        <v>1</v>
      </c>
      <c r="F2924">
        <v>0</v>
      </c>
      <c r="H2924">
        <v>181.3</v>
      </c>
      <c r="I2924">
        <v>31.1</v>
      </c>
      <c r="J2924" s="19" t="e">
        <f t="shared" si="91"/>
        <v>#NUM!</v>
      </c>
      <c r="K2924" s="19" t="e">
        <f t="shared" si="92"/>
        <v>#NUM!</v>
      </c>
      <c r="L2924" s="14" t="str">
        <f>IFERROR(VLOOKUP($K$4:$K$772,TABLAREF!$A$1:$C$4,3,1),"SIN DATO")</f>
        <v>SIN DATO</v>
      </c>
    </row>
    <row r="2925" spans="1:12" x14ac:dyDescent="0.25">
      <c r="A2925" t="s">
        <v>4316</v>
      </c>
      <c r="B2925">
        <v>72</v>
      </c>
      <c r="C2925">
        <v>2</v>
      </c>
      <c r="D2925">
        <v>0</v>
      </c>
      <c r="E2925">
        <v>0</v>
      </c>
      <c r="F2925">
        <v>0</v>
      </c>
      <c r="G2925">
        <v>120</v>
      </c>
      <c r="H2925">
        <v>206.1</v>
      </c>
      <c r="I2925">
        <v>32.200000000000003</v>
      </c>
      <c r="J2925" s="19">
        <f t="shared" si="91"/>
        <v>39.706619821638853</v>
      </c>
      <c r="K2925" s="19">
        <f t="shared" si="92"/>
        <v>40</v>
      </c>
      <c r="L2925" s="14" t="str">
        <f>IFERROR(VLOOKUP($K$4:$K$772,TABLAREF!$A$1:$C$4,3,1),"SIN DATO")</f>
        <v>SIN DATO</v>
      </c>
    </row>
    <row r="2926" spans="1:12" x14ac:dyDescent="0.25">
      <c r="A2926" t="s">
        <v>540</v>
      </c>
      <c r="B2926">
        <v>69</v>
      </c>
      <c r="C2926">
        <v>1</v>
      </c>
      <c r="D2926">
        <v>0</v>
      </c>
      <c r="E2926">
        <v>0</v>
      </c>
      <c r="F2926">
        <v>0</v>
      </c>
      <c r="H2926">
        <v>126.9</v>
      </c>
      <c r="I2926">
        <v>36.1</v>
      </c>
      <c r="J2926" s="19" t="e">
        <f t="shared" si="91"/>
        <v>#NUM!</v>
      </c>
      <c r="K2926" s="19" t="e">
        <f t="shared" si="92"/>
        <v>#NUM!</v>
      </c>
      <c r="L2926" s="14" t="str">
        <f>IFERROR(VLOOKUP($K$4:$K$772,TABLAREF!$A$1:$C$4,3,1),"SIN DATO")</f>
        <v>SIN DATO</v>
      </c>
    </row>
    <row r="2927" spans="1:12" x14ac:dyDescent="0.25">
      <c r="A2927" t="s">
        <v>4317</v>
      </c>
      <c r="B2927">
        <v>68</v>
      </c>
      <c r="C2927">
        <v>2</v>
      </c>
      <c r="D2927">
        <v>0</v>
      </c>
      <c r="E2927">
        <v>0</v>
      </c>
      <c r="F2927">
        <v>0</v>
      </c>
      <c r="H2927">
        <v>196.6</v>
      </c>
      <c r="I2927">
        <v>83.6</v>
      </c>
      <c r="J2927" s="19" t="e">
        <f t="shared" si="91"/>
        <v>#NUM!</v>
      </c>
      <c r="K2927" s="19" t="e">
        <f t="shared" si="92"/>
        <v>#NUM!</v>
      </c>
      <c r="L2927" s="14" t="str">
        <f>IFERROR(VLOOKUP($K$4:$K$772,TABLAREF!$A$1:$C$4,3,1),"SIN DATO")</f>
        <v>SIN DATO</v>
      </c>
    </row>
    <row r="2928" spans="1:12" x14ac:dyDescent="0.25">
      <c r="A2928" t="s">
        <v>644</v>
      </c>
      <c r="B2928">
        <v>53</v>
      </c>
      <c r="C2928">
        <v>1</v>
      </c>
      <c r="D2928">
        <v>0</v>
      </c>
      <c r="E2928">
        <v>0</v>
      </c>
      <c r="F2928">
        <v>0</v>
      </c>
      <c r="G2928">
        <v>130</v>
      </c>
      <c r="H2928">
        <v>207.6</v>
      </c>
      <c r="I2928">
        <v>37.1</v>
      </c>
      <c r="J2928" s="19">
        <f t="shared" si="91"/>
        <v>12.195043601018218</v>
      </c>
      <c r="K2928" s="19">
        <f t="shared" si="92"/>
        <v>12</v>
      </c>
      <c r="L2928" s="14" t="str">
        <f>IFERROR(VLOOKUP($K$4:$K$772,TABLAREF!$A$1:$C$4,3,1),"SIN DATO")</f>
        <v>SIN DATO</v>
      </c>
    </row>
    <row r="2929" spans="1:12" x14ac:dyDescent="0.25">
      <c r="A2929" t="s">
        <v>4318</v>
      </c>
      <c r="B2929">
        <v>65</v>
      </c>
      <c r="C2929">
        <v>1</v>
      </c>
      <c r="D2929">
        <v>0</v>
      </c>
      <c r="E2929">
        <v>1</v>
      </c>
      <c r="F2929">
        <v>0</v>
      </c>
      <c r="H2929">
        <v>104</v>
      </c>
      <c r="I2929">
        <v>32.799999999999997</v>
      </c>
      <c r="J2929" s="19" t="e">
        <f t="shared" si="91"/>
        <v>#NUM!</v>
      </c>
      <c r="K2929" s="19" t="e">
        <f t="shared" si="92"/>
        <v>#NUM!</v>
      </c>
      <c r="L2929" s="14" t="str">
        <f>IFERROR(VLOOKUP($K$4:$K$772,TABLAREF!$A$1:$C$4,3,1),"SIN DATO")</f>
        <v>SIN DATO</v>
      </c>
    </row>
    <row r="2930" spans="1:12" x14ac:dyDescent="0.25">
      <c r="A2930" t="s">
        <v>538</v>
      </c>
      <c r="B2930">
        <v>48</v>
      </c>
      <c r="C2930">
        <v>2</v>
      </c>
      <c r="D2930">
        <v>0</v>
      </c>
      <c r="E2930">
        <v>0</v>
      </c>
      <c r="F2930">
        <v>0</v>
      </c>
      <c r="G2930">
        <v>125</v>
      </c>
      <c r="H2930">
        <v>258.89999999999998</v>
      </c>
      <c r="I2930">
        <v>67.599999999999994</v>
      </c>
      <c r="J2930" s="19">
        <f t="shared" si="91"/>
        <v>7.9920316118198276</v>
      </c>
      <c r="K2930" s="19">
        <f t="shared" si="92"/>
        <v>8</v>
      </c>
      <c r="L2930" s="14" t="str">
        <f>IFERROR(VLOOKUP($K$4:$K$772,TABLAREF!$A$1:$C$4,3,1),"SIN DATO")</f>
        <v>SIN DATO</v>
      </c>
    </row>
    <row r="2931" spans="1:12" x14ac:dyDescent="0.25">
      <c r="A2931" t="s">
        <v>860</v>
      </c>
      <c r="B2931">
        <v>79</v>
      </c>
      <c r="C2931">
        <v>2</v>
      </c>
      <c r="D2931">
        <v>0</v>
      </c>
      <c r="E2931">
        <v>0</v>
      </c>
      <c r="F2931">
        <v>0</v>
      </c>
      <c r="G2931">
        <v>130</v>
      </c>
      <c r="H2931">
        <v>154.80000000000001</v>
      </c>
      <c r="I2931">
        <v>30.6</v>
      </c>
      <c r="J2931" s="19">
        <f t="shared" si="91"/>
        <v>46.03242426238856</v>
      </c>
      <c r="K2931" s="19">
        <f t="shared" si="92"/>
        <v>46</v>
      </c>
      <c r="L2931" s="14" t="str">
        <f>IFERROR(VLOOKUP($K$4:$K$772,TABLAREF!$A$1:$C$4,3,1),"SIN DATO")</f>
        <v>SIN DATO</v>
      </c>
    </row>
    <row r="2932" spans="1:12" x14ac:dyDescent="0.25">
      <c r="A2932" t="s">
        <v>4319</v>
      </c>
      <c r="B2932">
        <v>63</v>
      </c>
      <c r="C2932">
        <v>2</v>
      </c>
      <c r="D2932">
        <v>0</v>
      </c>
      <c r="E2932">
        <v>1</v>
      </c>
      <c r="F2932">
        <v>0</v>
      </c>
      <c r="H2932">
        <v>149.9</v>
      </c>
      <c r="I2932">
        <v>51.1</v>
      </c>
      <c r="J2932" s="19" t="e">
        <f t="shared" si="91"/>
        <v>#NUM!</v>
      </c>
      <c r="K2932" s="19" t="e">
        <f t="shared" si="92"/>
        <v>#NUM!</v>
      </c>
      <c r="L2932" s="14" t="str">
        <f>IFERROR(VLOOKUP($K$4:$K$772,TABLAREF!$A$1:$C$4,3,1),"SIN DATO")</f>
        <v>SIN DATO</v>
      </c>
    </row>
    <row r="2933" spans="1:12" x14ac:dyDescent="0.25">
      <c r="A2933" t="s">
        <v>4320</v>
      </c>
      <c r="B2933">
        <v>66</v>
      </c>
      <c r="C2933">
        <v>1</v>
      </c>
      <c r="D2933">
        <v>0</v>
      </c>
      <c r="E2933">
        <v>0</v>
      </c>
      <c r="F2933">
        <v>0</v>
      </c>
      <c r="H2933">
        <v>204.2</v>
      </c>
      <c r="I2933">
        <v>70.8</v>
      </c>
      <c r="J2933" s="19" t="e">
        <f t="shared" si="91"/>
        <v>#NUM!</v>
      </c>
      <c r="K2933" s="19" t="e">
        <f t="shared" si="92"/>
        <v>#NUM!</v>
      </c>
      <c r="L2933" s="14" t="str">
        <f>IFERROR(VLOOKUP($K$4:$K$772,TABLAREF!$A$1:$C$4,3,1),"SIN DATO")</f>
        <v>SIN DATO</v>
      </c>
    </row>
    <row r="2934" spans="1:12" x14ac:dyDescent="0.25">
      <c r="A2934" t="s">
        <v>4321</v>
      </c>
      <c r="B2934">
        <v>71</v>
      </c>
      <c r="C2934">
        <v>2</v>
      </c>
      <c r="D2934">
        <v>0</v>
      </c>
      <c r="E2934">
        <v>0</v>
      </c>
      <c r="F2934">
        <v>0</v>
      </c>
      <c r="H2934">
        <v>242.6</v>
      </c>
      <c r="I2934">
        <v>78.599999999999994</v>
      </c>
      <c r="J2934" s="19" t="e">
        <f t="shared" si="91"/>
        <v>#NUM!</v>
      </c>
      <c r="K2934" s="19" t="e">
        <f t="shared" si="92"/>
        <v>#NUM!</v>
      </c>
      <c r="L2934" s="14" t="str">
        <f>IFERROR(VLOOKUP($K$4:$K$772,TABLAREF!$A$1:$C$4,3,1),"SIN DATO")</f>
        <v>SIN DATO</v>
      </c>
    </row>
    <row r="2935" spans="1:12" x14ac:dyDescent="0.25">
      <c r="A2935" t="s">
        <v>4322</v>
      </c>
      <c r="B2935">
        <v>73</v>
      </c>
      <c r="C2935">
        <v>2</v>
      </c>
      <c r="D2935">
        <v>0</v>
      </c>
      <c r="E2935">
        <v>1</v>
      </c>
      <c r="F2935">
        <v>0</v>
      </c>
      <c r="G2935">
        <v>122</v>
      </c>
      <c r="H2935">
        <v>104</v>
      </c>
      <c r="I2935">
        <v>29.6</v>
      </c>
      <c r="J2935" s="19">
        <f t="shared" si="91"/>
        <v>26.494284989422244</v>
      </c>
      <c r="K2935" s="19">
        <f t="shared" si="92"/>
        <v>26</v>
      </c>
      <c r="L2935" s="14" t="str">
        <f>IFERROR(VLOOKUP($K$4:$K$772,TABLAREF!$A$1:$C$4,3,1),"SIN DATO")</f>
        <v>SIN DATO</v>
      </c>
    </row>
    <row r="2936" spans="1:12" x14ac:dyDescent="0.25">
      <c r="A2936" t="s">
        <v>4323</v>
      </c>
      <c r="B2936">
        <v>61</v>
      </c>
      <c r="C2936">
        <v>2</v>
      </c>
      <c r="D2936">
        <v>0</v>
      </c>
      <c r="E2936">
        <v>1</v>
      </c>
      <c r="F2936">
        <v>0</v>
      </c>
      <c r="H2936">
        <v>126</v>
      </c>
      <c r="I2936">
        <v>52.1</v>
      </c>
      <c r="J2936" s="19" t="e">
        <f t="shared" si="91"/>
        <v>#NUM!</v>
      </c>
      <c r="K2936" s="19" t="e">
        <f t="shared" si="92"/>
        <v>#NUM!</v>
      </c>
      <c r="L2936" s="14" t="str">
        <f>IFERROR(VLOOKUP($K$4:$K$772,TABLAREF!$A$1:$C$4,3,1),"SIN DATO")</f>
        <v>SIN DATO</v>
      </c>
    </row>
    <row r="2937" spans="1:12" x14ac:dyDescent="0.25">
      <c r="A2937" t="s">
        <v>4324</v>
      </c>
      <c r="B2937">
        <v>77</v>
      </c>
      <c r="C2937">
        <v>2</v>
      </c>
      <c r="D2937">
        <v>0</v>
      </c>
      <c r="E2937">
        <v>1</v>
      </c>
      <c r="F2937">
        <v>0</v>
      </c>
      <c r="H2937">
        <v>180.2</v>
      </c>
      <c r="I2937">
        <v>42.7</v>
      </c>
      <c r="J2937" s="19" t="e">
        <f t="shared" si="91"/>
        <v>#NUM!</v>
      </c>
      <c r="K2937" s="19" t="e">
        <f t="shared" si="92"/>
        <v>#NUM!</v>
      </c>
      <c r="L2937" s="14" t="str">
        <f>IFERROR(VLOOKUP($K$4:$K$772,TABLAREF!$A$1:$C$4,3,1),"SIN DATO")</f>
        <v>SIN DATO</v>
      </c>
    </row>
    <row r="2938" spans="1:12" x14ac:dyDescent="0.25">
      <c r="A2938" t="s">
        <v>4325</v>
      </c>
      <c r="B2938">
        <v>68</v>
      </c>
      <c r="C2938">
        <v>2</v>
      </c>
      <c r="D2938">
        <v>0</v>
      </c>
      <c r="E2938">
        <v>1</v>
      </c>
      <c r="F2938">
        <v>0</v>
      </c>
      <c r="G2938">
        <v>120</v>
      </c>
      <c r="H2938">
        <v>214.8</v>
      </c>
      <c r="I2938">
        <v>49.1</v>
      </c>
      <c r="J2938" s="19">
        <f t="shared" si="91"/>
        <v>24.822064896013053</v>
      </c>
      <c r="K2938" s="19">
        <f t="shared" si="92"/>
        <v>25</v>
      </c>
      <c r="L2938" s="14" t="str">
        <f>IFERROR(VLOOKUP($K$4:$K$772,TABLAREF!$A$1:$C$4,3,1),"SIN DATO")</f>
        <v>SIN DATO</v>
      </c>
    </row>
    <row r="2939" spans="1:12" x14ac:dyDescent="0.25">
      <c r="A2939" t="s">
        <v>4326</v>
      </c>
      <c r="B2939">
        <v>65</v>
      </c>
      <c r="C2939">
        <v>1</v>
      </c>
      <c r="D2939">
        <v>0</v>
      </c>
      <c r="E2939">
        <v>1</v>
      </c>
      <c r="F2939">
        <v>0</v>
      </c>
      <c r="G2939">
        <v>120</v>
      </c>
      <c r="H2939">
        <v>126.9</v>
      </c>
      <c r="I2939">
        <v>31.6</v>
      </c>
      <c r="J2939" s="19">
        <f t="shared" si="91"/>
        <v>15.889004664711038</v>
      </c>
      <c r="K2939" s="19">
        <f t="shared" si="92"/>
        <v>16</v>
      </c>
      <c r="L2939" s="14" t="str">
        <f>IFERROR(VLOOKUP($K$4:$K$772,TABLAREF!$A$1:$C$4,3,1),"SIN DATO")</f>
        <v>SIN DATO</v>
      </c>
    </row>
    <row r="2940" spans="1:12" x14ac:dyDescent="0.25">
      <c r="A2940" t="s">
        <v>4327</v>
      </c>
      <c r="B2940">
        <v>77</v>
      </c>
      <c r="C2940">
        <v>2</v>
      </c>
      <c r="D2940">
        <v>0</v>
      </c>
      <c r="E2940">
        <v>0</v>
      </c>
      <c r="F2940">
        <v>0</v>
      </c>
      <c r="G2940">
        <v>130</v>
      </c>
      <c r="H2940">
        <v>161.1</v>
      </c>
      <c r="I2940">
        <v>47</v>
      </c>
      <c r="J2940" s="19">
        <f t="shared" si="91"/>
        <v>33.759162283172806</v>
      </c>
      <c r="K2940" s="19">
        <f t="shared" si="92"/>
        <v>34</v>
      </c>
      <c r="L2940" s="14" t="str">
        <f>IFERROR(VLOOKUP($K$4:$K$772,TABLAREF!$A$1:$C$4,3,1),"SIN DATO")</f>
        <v>SIN DATO</v>
      </c>
    </row>
    <row r="2941" spans="1:12" x14ac:dyDescent="0.25">
      <c r="A2941" t="s">
        <v>603</v>
      </c>
      <c r="B2941">
        <v>68</v>
      </c>
      <c r="C2941">
        <v>1</v>
      </c>
      <c r="D2941">
        <v>0</v>
      </c>
      <c r="E2941">
        <v>0</v>
      </c>
      <c r="F2941">
        <v>0</v>
      </c>
      <c r="H2941">
        <v>191.3</v>
      </c>
      <c r="I2941">
        <v>41.1</v>
      </c>
      <c r="J2941" s="19" t="e">
        <f t="shared" si="91"/>
        <v>#NUM!</v>
      </c>
      <c r="K2941" s="19" t="e">
        <f t="shared" si="92"/>
        <v>#NUM!</v>
      </c>
      <c r="L2941" s="14" t="str">
        <f>IFERROR(VLOOKUP($K$4:$K$772,TABLAREF!$A$1:$C$4,3,1),"SIN DATO")</f>
        <v>SIN DATO</v>
      </c>
    </row>
    <row r="2942" spans="1:12" x14ac:dyDescent="0.25">
      <c r="A2942" t="s">
        <v>882</v>
      </c>
      <c r="B2942">
        <v>82</v>
      </c>
      <c r="C2942">
        <v>1</v>
      </c>
      <c r="D2942">
        <v>0</v>
      </c>
      <c r="E2942">
        <v>0</v>
      </c>
      <c r="F2942">
        <v>0</v>
      </c>
      <c r="G2942">
        <v>140</v>
      </c>
      <c r="H2942">
        <v>214.3</v>
      </c>
      <c r="I2942">
        <v>61.4</v>
      </c>
      <c r="J2942" s="19">
        <f t="shared" si="91"/>
        <v>21.309282175390464</v>
      </c>
      <c r="K2942" s="19">
        <f t="shared" si="92"/>
        <v>21</v>
      </c>
      <c r="L2942" s="14" t="str">
        <f>IFERROR(VLOOKUP($K$4:$K$772,TABLAREF!$A$1:$C$4,3,1),"SIN DATO")</f>
        <v>SIN DATO</v>
      </c>
    </row>
    <row r="2943" spans="1:12" x14ac:dyDescent="0.25">
      <c r="A2943" t="s">
        <v>577</v>
      </c>
      <c r="B2943">
        <v>65</v>
      </c>
      <c r="C2943">
        <v>2</v>
      </c>
      <c r="D2943">
        <v>0</v>
      </c>
      <c r="E2943">
        <v>0</v>
      </c>
      <c r="F2943">
        <v>0</v>
      </c>
      <c r="G2943">
        <v>120</v>
      </c>
      <c r="H2943">
        <v>164.7</v>
      </c>
      <c r="I2943">
        <v>68.900000000000006</v>
      </c>
      <c r="J2943" s="19">
        <f t="shared" si="91"/>
        <v>11.573608767179266</v>
      </c>
      <c r="K2943" s="19">
        <f t="shared" si="92"/>
        <v>12</v>
      </c>
      <c r="L2943" s="14" t="str">
        <f>IFERROR(VLOOKUP($K$4:$K$772,TABLAREF!$A$1:$C$4,3,1),"SIN DATO")</f>
        <v>SIN DATO</v>
      </c>
    </row>
    <row r="2944" spans="1:12" x14ac:dyDescent="0.25">
      <c r="A2944" t="s">
        <v>4328</v>
      </c>
      <c r="B2944">
        <v>74</v>
      </c>
      <c r="C2944">
        <v>1</v>
      </c>
      <c r="D2944">
        <v>1</v>
      </c>
      <c r="E2944">
        <v>0</v>
      </c>
      <c r="F2944">
        <v>0</v>
      </c>
      <c r="G2944">
        <v>100</v>
      </c>
      <c r="H2944">
        <v>162.9</v>
      </c>
      <c r="I2944">
        <v>47</v>
      </c>
      <c r="J2944" s="19">
        <f t="shared" si="91"/>
        <v>16.387943159355245</v>
      </c>
      <c r="K2944" s="19">
        <f t="shared" si="92"/>
        <v>16</v>
      </c>
      <c r="L2944" s="14" t="str">
        <f>IFERROR(VLOOKUP($K$4:$K$772,TABLAREF!$A$1:$C$4,3,1),"SIN DATO")</f>
        <v>SIN DATO</v>
      </c>
    </row>
    <row r="2945" spans="1:12" x14ac:dyDescent="0.25">
      <c r="A2945" t="s">
        <v>4329</v>
      </c>
      <c r="B2945">
        <v>41</v>
      </c>
      <c r="C2945">
        <v>2</v>
      </c>
      <c r="D2945">
        <v>0</v>
      </c>
      <c r="E2945">
        <v>0</v>
      </c>
      <c r="F2945">
        <v>0</v>
      </c>
      <c r="G2945">
        <v>115</v>
      </c>
      <c r="H2945">
        <v>191.4</v>
      </c>
      <c r="I2945">
        <v>33.6</v>
      </c>
      <c r="J2945" s="19">
        <f t="shared" si="91"/>
        <v>8.6409730285719188</v>
      </c>
      <c r="K2945" s="19">
        <f t="shared" si="92"/>
        <v>9</v>
      </c>
      <c r="L2945" s="14" t="str">
        <f>IFERROR(VLOOKUP($K$4:$K$772,TABLAREF!$A$1:$C$4,3,1),"SIN DATO")</f>
        <v>SIN DATO</v>
      </c>
    </row>
    <row r="2946" spans="1:12" x14ac:dyDescent="0.25">
      <c r="A2946" t="s">
        <v>405</v>
      </c>
      <c r="B2946">
        <v>69</v>
      </c>
      <c r="C2946">
        <v>2</v>
      </c>
      <c r="D2946">
        <v>0</v>
      </c>
      <c r="E2946">
        <v>0</v>
      </c>
      <c r="F2946">
        <v>0</v>
      </c>
      <c r="G2946">
        <v>120</v>
      </c>
      <c r="H2946">
        <v>207.1</v>
      </c>
      <c r="I2946">
        <v>55.5</v>
      </c>
      <c r="J2946" s="19">
        <f t="shared" si="91"/>
        <v>23.297985457421145</v>
      </c>
      <c r="K2946" s="19">
        <f t="shared" si="92"/>
        <v>23</v>
      </c>
      <c r="L2946" s="14" t="str">
        <f>IFERROR(VLOOKUP($K$4:$K$772,TABLAREF!$A$1:$C$4,3,1),"SIN DATO")</f>
        <v>SIN DATO</v>
      </c>
    </row>
    <row r="2947" spans="1:12" x14ac:dyDescent="0.25">
      <c r="A2947" t="s">
        <v>4330</v>
      </c>
      <c r="B2947">
        <v>69</v>
      </c>
      <c r="C2947">
        <v>2</v>
      </c>
      <c r="D2947">
        <v>0</v>
      </c>
      <c r="E2947">
        <v>0</v>
      </c>
      <c r="F2947">
        <v>0</v>
      </c>
      <c r="G2947">
        <v>122</v>
      </c>
      <c r="H2947">
        <v>207.7</v>
      </c>
      <c r="I2947">
        <v>37.9</v>
      </c>
      <c r="J2947" s="19">
        <f t="shared" si="91"/>
        <v>32.449742167041663</v>
      </c>
      <c r="K2947" s="19">
        <f t="shared" si="92"/>
        <v>32</v>
      </c>
      <c r="L2947" s="14" t="str">
        <f>IFERROR(VLOOKUP($K$4:$K$772,TABLAREF!$A$1:$C$4,3,1),"SIN DATO")</f>
        <v>SIN DATO</v>
      </c>
    </row>
    <row r="2948" spans="1:12" x14ac:dyDescent="0.25">
      <c r="A2948" t="s">
        <v>4331</v>
      </c>
      <c r="B2948">
        <v>42</v>
      </c>
      <c r="C2948">
        <v>2</v>
      </c>
      <c r="D2948">
        <v>0</v>
      </c>
      <c r="E2948">
        <v>0</v>
      </c>
      <c r="F2948">
        <v>0</v>
      </c>
      <c r="G2948">
        <v>122</v>
      </c>
      <c r="H2948">
        <v>231.8</v>
      </c>
      <c r="I2948">
        <v>60.1</v>
      </c>
      <c r="J2948" s="19">
        <f t="shared" si="91"/>
        <v>5.7503605822736166</v>
      </c>
      <c r="K2948" s="19">
        <f t="shared" si="92"/>
        <v>6</v>
      </c>
      <c r="L2948" s="14" t="str">
        <f>IFERROR(VLOOKUP($K$4:$K$772,TABLAREF!$A$1:$C$4,3,1),"SIN DATO")</f>
        <v>SIN DATO</v>
      </c>
    </row>
    <row r="2949" spans="1:12" x14ac:dyDescent="0.25">
      <c r="A2949" t="s">
        <v>4332</v>
      </c>
      <c r="B2949">
        <v>79</v>
      </c>
      <c r="C2949">
        <v>2</v>
      </c>
      <c r="D2949">
        <v>0</v>
      </c>
      <c r="E2949">
        <v>1</v>
      </c>
      <c r="F2949">
        <v>0</v>
      </c>
      <c r="G2949">
        <v>130</v>
      </c>
      <c r="H2949">
        <v>176.1</v>
      </c>
      <c r="I2949">
        <v>49.5</v>
      </c>
      <c r="J2949" s="19">
        <f t="shared" ref="J2949:J3012" si="93">100*(1-EXP(-EXP((LN(10)-(15.5305+(28.4441*(1-C2949))+(-1.4792*LN(B2949))+(0*LN(B2949)*LN(B2949))+(-14.4588*LN(B2949)*(1-C2949))+(1.8515*LN(B2949)*LN(B2949)*(1-C2949))+(-0.9119*LN(G2949))+(-0.2767*D2949)+(-0.7181*LN((H2949* 0.02586)/ (I2949* 0.02586)))+(-0.1759*E2949)+(-0.1999*E2949*(1-C2949))+(-0.5865*F2949)+(0*F2949*C2949)))/(EXP(0.9145)*EXP(-0.2784*(15.5305+(28.4441*(1-C2949))+(-1.4792*LN(B2949))+(0*LN(B2949)*LN(B2949))+(-14.4588*LN(B2949)*(1-C2949))+(1.8515*LN(B2949)*LN(B2949)*(1-C2949))+(-0.9119*LN(G2949))+(-0.2767*D2949)+(-0.7181*LN((H2949* 0.02586)/ (I2949* 0.02586)))+(-0.1759*E2949)+(-0.1999*E2949*(1-C2949))+(-0.5865*F2949)+(0*F2949*C2949)))))))</f>
        <v>36.576726465458783</v>
      </c>
      <c r="K2949" s="19">
        <f t="shared" ref="K2949:K3012" si="94">ROUND(J2949,0)</f>
        <v>37</v>
      </c>
      <c r="L2949" s="14" t="str">
        <f>IFERROR(VLOOKUP($K$4:$K$772,TABLAREF!$A$1:$C$4,3,1),"SIN DATO")</f>
        <v>SIN DATO</v>
      </c>
    </row>
    <row r="2950" spans="1:12" x14ac:dyDescent="0.25">
      <c r="A2950" t="s">
        <v>4333</v>
      </c>
      <c r="B2950">
        <v>81</v>
      </c>
      <c r="C2950">
        <v>2</v>
      </c>
      <c r="D2950">
        <v>0</v>
      </c>
      <c r="E2950">
        <v>0</v>
      </c>
      <c r="F2950">
        <v>0</v>
      </c>
      <c r="G2950">
        <v>120</v>
      </c>
      <c r="H2950">
        <v>225.8</v>
      </c>
      <c r="I2950">
        <v>35.799999999999997</v>
      </c>
      <c r="J2950" s="19">
        <f t="shared" si="93"/>
        <v>51.605237471311447</v>
      </c>
      <c r="K2950" s="19">
        <f t="shared" si="94"/>
        <v>52</v>
      </c>
      <c r="L2950" s="14" t="str">
        <f>IFERROR(VLOOKUP($K$4:$K$772,TABLAREF!$A$1:$C$4,3,1),"SIN DATO")</f>
        <v>SIN DATO</v>
      </c>
    </row>
    <row r="2951" spans="1:12" x14ac:dyDescent="0.25">
      <c r="A2951" t="s">
        <v>967</v>
      </c>
      <c r="B2951">
        <v>78</v>
      </c>
      <c r="C2951">
        <v>2</v>
      </c>
      <c r="D2951">
        <v>0</v>
      </c>
      <c r="E2951">
        <v>0</v>
      </c>
      <c r="F2951">
        <v>0</v>
      </c>
      <c r="G2951">
        <v>120</v>
      </c>
      <c r="H2951">
        <v>157.6</v>
      </c>
      <c r="I2951">
        <v>50</v>
      </c>
      <c r="J2951" s="19">
        <f t="shared" si="93"/>
        <v>30.690719496059405</v>
      </c>
      <c r="K2951" s="19">
        <f t="shared" si="94"/>
        <v>31</v>
      </c>
      <c r="L2951" s="14" t="str">
        <f>IFERROR(VLOOKUP($K$4:$K$772,TABLAREF!$A$1:$C$4,3,1),"SIN DATO")</f>
        <v>SIN DATO</v>
      </c>
    </row>
    <row r="2952" spans="1:12" x14ac:dyDescent="0.25">
      <c r="A2952" t="s">
        <v>4334</v>
      </c>
      <c r="B2952">
        <v>24</v>
      </c>
      <c r="C2952">
        <v>2</v>
      </c>
      <c r="D2952">
        <v>1</v>
      </c>
      <c r="E2952">
        <v>0</v>
      </c>
      <c r="F2952">
        <v>0</v>
      </c>
      <c r="G2952">
        <v>120</v>
      </c>
      <c r="H2952">
        <v>159</v>
      </c>
      <c r="I2952">
        <v>49.6</v>
      </c>
      <c r="J2952" s="19">
        <f t="shared" si="93"/>
        <v>8.9730323159841312</v>
      </c>
      <c r="K2952" s="19">
        <f t="shared" si="94"/>
        <v>9</v>
      </c>
      <c r="L2952" s="14" t="str">
        <f>IFERROR(VLOOKUP($K$4:$K$772,TABLAREF!$A$1:$C$4,3,1),"SIN DATO")</f>
        <v>SIN DATO</v>
      </c>
    </row>
    <row r="2953" spans="1:12" x14ac:dyDescent="0.25">
      <c r="A2953" t="s">
        <v>4335</v>
      </c>
      <c r="B2953">
        <v>67</v>
      </c>
      <c r="C2953">
        <v>1</v>
      </c>
      <c r="D2953">
        <v>0</v>
      </c>
      <c r="E2953">
        <v>0</v>
      </c>
      <c r="F2953">
        <v>0</v>
      </c>
      <c r="G2953">
        <v>145</v>
      </c>
      <c r="I2953">
        <v>0</v>
      </c>
      <c r="J2953" s="19" t="e">
        <f t="shared" si="93"/>
        <v>#DIV/0!</v>
      </c>
      <c r="K2953" s="19" t="e">
        <f t="shared" si="94"/>
        <v>#DIV/0!</v>
      </c>
      <c r="L2953" s="14" t="str">
        <f>IFERROR(VLOOKUP($K$4:$K$772,TABLAREF!$A$1:$C$4,3,1),"SIN DATO")</f>
        <v>SIN DATO</v>
      </c>
    </row>
    <row r="2954" spans="1:12" x14ac:dyDescent="0.25">
      <c r="A2954" t="s">
        <v>4336</v>
      </c>
      <c r="B2954">
        <v>68</v>
      </c>
      <c r="C2954">
        <v>2</v>
      </c>
      <c r="D2954">
        <v>0</v>
      </c>
      <c r="E2954">
        <v>0</v>
      </c>
      <c r="F2954">
        <v>0</v>
      </c>
      <c r="H2954">
        <v>273.10000000000002</v>
      </c>
      <c r="I2954">
        <v>65</v>
      </c>
      <c r="J2954" s="19" t="e">
        <f t="shared" si="93"/>
        <v>#NUM!</v>
      </c>
      <c r="K2954" s="19" t="e">
        <f t="shared" si="94"/>
        <v>#NUM!</v>
      </c>
      <c r="L2954" s="14" t="str">
        <f>IFERROR(VLOOKUP($K$4:$K$772,TABLAREF!$A$1:$C$4,3,1),"SIN DATO")</f>
        <v>SIN DATO</v>
      </c>
    </row>
    <row r="2955" spans="1:12" x14ac:dyDescent="0.25">
      <c r="A2955" t="s">
        <v>4337</v>
      </c>
      <c r="B2955">
        <v>60</v>
      </c>
      <c r="C2955">
        <v>2</v>
      </c>
      <c r="D2955">
        <v>0</v>
      </c>
      <c r="E2955">
        <v>0</v>
      </c>
      <c r="F2955">
        <v>0</v>
      </c>
      <c r="G2955">
        <v>120</v>
      </c>
      <c r="H2955">
        <v>201</v>
      </c>
      <c r="I2955">
        <v>41.7</v>
      </c>
      <c r="J2955" s="19">
        <f t="shared" si="93"/>
        <v>18.903841183094737</v>
      </c>
      <c r="K2955" s="19">
        <f t="shared" si="94"/>
        <v>19</v>
      </c>
      <c r="L2955" s="14" t="str">
        <f>IFERROR(VLOOKUP($K$4:$K$772,TABLAREF!$A$1:$C$4,3,1),"SIN DATO")</f>
        <v>SIN DATO</v>
      </c>
    </row>
    <row r="2956" spans="1:12" x14ac:dyDescent="0.25">
      <c r="A2956" t="s">
        <v>4338</v>
      </c>
      <c r="B2956">
        <v>75</v>
      </c>
      <c r="C2956">
        <v>1</v>
      </c>
      <c r="D2956">
        <v>0</v>
      </c>
      <c r="E2956">
        <v>0</v>
      </c>
      <c r="F2956">
        <v>0</v>
      </c>
      <c r="I2956">
        <v>0</v>
      </c>
      <c r="J2956" s="19" t="e">
        <f t="shared" si="93"/>
        <v>#NUM!</v>
      </c>
      <c r="K2956" s="19" t="e">
        <f t="shared" si="94"/>
        <v>#NUM!</v>
      </c>
      <c r="L2956" s="14" t="str">
        <f>IFERROR(VLOOKUP($K$4:$K$772,TABLAREF!$A$1:$C$4,3,1),"SIN DATO")</f>
        <v>SIN DATO</v>
      </c>
    </row>
    <row r="2957" spans="1:12" x14ac:dyDescent="0.25">
      <c r="A2957" t="s">
        <v>4339</v>
      </c>
      <c r="B2957">
        <v>69</v>
      </c>
      <c r="C2957">
        <v>1</v>
      </c>
      <c r="D2957">
        <v>0</v>
      </c>
      <c r="E2957">
        <v>0</v>
      </c>
      <c r="F2957">
        <v>0</v>
      </c>
      <c r="G2957">
        <v>120</v>
      </c>
      <c r="H2957">
        <v>137</v>
      </c>
      <c r="I2957">
        <v>24.4</v>
      </c>
      <c r="J2957" s="19">
        <f t="shared" si="93"/>
        <v>19.803922484744561</v>
      </c>
      <c r="K2957" s="19">
        <f t="shared" si="94"/>
        <v>20</v>
      </c>
      <c r="L2957" s="14" t="str">
        <f>IFERROR(VLOOKUP($K$4:$K$772,TABLAREF!$A$1:$C$4,3,1),"SIN DATO")</f>
        <v>SIN DATO</v>
      </c>
    </row>
    <row r="2958" spans="1:12" x14ac:dyDescent="0.25">
      <c r="A2958" t="s">
        <v>4340</v>
      </c>
      <c r="B2958">
        <v>69</v>
      </c>
      <c r="C2958">
        <v>1</v>
      </c>
      <c r="D2958">
        <v>0</v>
      </c>
      <c r="E2958">
        <v>0</v>
      </c>
      <c r="F2958">
        <v>0</v>
      </c>
      <c r="G2958">
        <v>130</v>
      </c>
      <c r="H2958">
        <v>213.3</v>
      </c>
      <c r="I2958">
        <v>44.4</v>
      </c>
      <c r="J2958" s="19">
        <f t="shared" si="93"/>
        <v>18.761923101135856</v>
      </c>
      <c r="K2958" s="19">
        <f t="shared" si="94"/>
        <v>19</v>
      </c>
      <c r="L2958" s="14" t="str">
        <f>IFERROR(VLOOKUP($K$4:$K$772,TABLAREF!$A$1:$C$4,3,1),"SIN DATO")</f>
        <v>SIN DATO</v>
      </c>
    </row>
    <row r="2959" spans="1:12" x14ac:dyDescent="0.25">
      <c r="A2959" t="s">
        <v>4341</v>
      </c>
      <c r="B2959">
        <v>64</v>
      </c>
      <c r="C2959">
        <v>2</v>
      </c>
      <c r="D2959">
        <v>0</v>
      </c>
      <c r="E2959">
        <v>1</v>
      </c>
      <c r="F2959">
        <v>0</v>
      </c>
      <c r="H2959">
        <v>164.8</v>
      </c>
      <c r="I2959">
        <v>47.7</v>
      </c>
      <c r="J2959" s="19" t="e">
        <f t="shared" si="93"/>
        <v>#NUM!</v>
      </c>
      <c r="K2959" s="19" t="e">
        <f t="shared" si="94"/>
        <v>#NUM!</v>
      </c>
      <c r="L2959" s="14" t="str">
        <f>IFERROR(VLOOKUP($K$4:$K$772,TABLAREF!$A$1:$C$4,3,1),"SIN DATO")</f>
        <v>SIN DATO</v>
      </c>
    </row>
    <row r="2960" spans="1:12" x14ac:dyDescent="0.25">
      <c r="A2960" t="s">
        <v>4342</v>
      </c>
      <c r="B2960">
        <v>73</v>
      </c>
      <c r="C2960">
        <v>2</v>
      </c>
      <c r="D2960">
        <v>0</v>
      </c>
      <c r="E2960">
        <v>1</v>
      </c>
      <c r="F2960">
        <v>0</v>
      </c>
      <c r="G2960">
        <v>120</v>
      </c>
      <c r="H2960">
        <v>165.5</v>
      </c>
      <c r="I2960">
        <v>69.099999999999994</v>
      </c>
      <c r="J2960" s="19">
        <f t="shared" si="93"/>
        <v>18.19329462338586</v>
      </c>
      <c r="K2960" s="19">
        <f t="shared" si="94"/>
        <v>18</v>
      </c>
      <c r="L2960" s="14" t="str">
        <f>IFERROR(VLOOKUP($K$4:$K$772,TABLAREF!$A$1:$C$4,3,1),"SIN DATO")</f>
        <v>SIN DATO</v>
      </c>
    </row>
    <row r="2961" spans="1:12" x14ac:dyDescent="0.25">
      <c r="A2961" t="s">
        <v>4343</v>
      </c>
      <c r="B2961">
        <v>71</v>
      </c>
      <c r="C2961">
        <v>2</v>
      </c>
      <c r="D2961">
        <v>0</v>
      </c>
      <c r="E2961">
        <v>1</v>
      </c>
      <c r="F2961">
        <v>0</v>
      </c>
      <c r="G2961">
        <v>150</v>
      </c>
      <c r="H2961">
        <v>123.6</v>
      </c>
      <c r="I2961">
        <v>40.700000000000003</v>
      </c>
      <c r="J2961" s="19">
        <f t="shared" si="93"/>
        <v>26.629693190518832</v>
      </c>
      <c r="K2961" s="19">
        <f t="shared" si="94"/>
        <v>27</v>
      </c>
      <c r="L2961" s="14" t="str">
        <f>IFERROR(VLOOKUP($K$4:$K$772,TABLAREF!$A$1:$C$4,3,1),"SIN DATO")</f>
        <v>SIN DATO</v>
      </c>
    </row>
    <row r="2962" spans="1:12" x14ac:dyDescent="0.25">
      <c r="A2962" t="s">
        <v>955</v>
      </c>
      <c r="B2962">
        <v>95</v>
      </c>
      <c r="C2962">
        <v>1</v>
      </c>
      <c r="D2962">
        <v>0</v>
      </c>
      <c r="E2962">
        <v>1</v>
      </c>
      <c r="F2962">
        <v>0</v>
      </c>
      <c r="G2962">
        <v>120</v>
      </c>
      <c r="H2962">
        <v>220.5</v>
      </c>
      <c r="I2962">
        <v>34.200000000000003</v>
      </c>
      <c r="J2962" s="19">
        <f t="shared" si="93"/>
        <v>43.775769988870664</v>
      </c>
      <c r="K2962" s="19">
        <f t="shared" si="94"/>
        <v>44</v>
      </c>
      <c r="L2962" s="14" t="str">
        <f>IFERROR(VLOOKUP($K$4:$K$772,TABLAREF!$A$1:$C$4,3,1),"SIN DATO")</f>
        <v>SIN DATO</v>
      </c>
    </row>
    <row r="2963" spans="1:12" x14ac:dyDescent="0.25">
      <c r="A2963" t="s">
        <v>4344</v>
      </c>
      <c r="B2963">
        <v>80</v>
      </c>
      <c r="C2963">
        <v>1</v>
      </c>
      <c r="D2963">
        <v>0</v>
      </c>
      <c r="E2963">
        <v>1</v>
      </c>
      <c r="F2963">
        <v>0</v>
      </c>
      <c r="G2963">
        <v>120</v>
      </c>
      <c r="H2963">
        <v>104.3</v>
      </c>
      <c r="I2963">
        <v>44.9</v>
      </c>
      <c r="J2963" s="19">
        <f t="shared" si="93"/>
        <v>13.907283169197726</v>
      </c>
      <c r="K2963" s="19">
        <f t="shared" si="94"/>
        <v>14</v>
      </c>
      <c r="L2963" s="14" t="str">
        <f>IFERROR(VLOOKUP($K$4:$K$772,TABLAREF!$A$1:$C$4,3,1),"SIN DATO")</f>
        <v>SIN DATO</v>
      </c>
    </row>
    <row r="2964" spans="1:12" x14ac:dyDescent="0.25">
      <c r="A2964" t="s">
        <v>4345</v>
      </c>
      <c r="B2964">
        <v>73</v>
      </c>
      <c r="C2964">
        <v>2</v>
      </c>
      <c r="D2964">
        <v>0</v>
      </c>
      <c r="E2964">
        <v>1</v>
      </c>
      <c r="F2964">
        <v>0</v>
      </c>
      <c r="G2964">
        <v>138</v>
      </c>
      <c r="H2964">
        <v>194.6</v>
      </c>
      <c r="I2964">
        <v>51.6</v>
      </c>
      <c r="J2964" s="19">
        <f t="shared" si="93"/>
        <v>31.72301124186022</v>
      </c>
      <c r="K2964" s="19">
        <f t="shared" si="94"/>
        <v>32</v>
      </c>
      <c r="L2964" s="14" t="str">
        <f>IFERROR(VLOOKUP($K$4:$K$772,TABLAREF!$A$1:$C$4,3,1),"SIN DATO")</f>
        <v>SIN DATO</v>
      </c>
    </row>
    <row r="2965" spans="1:12" x14ac:dyDescent="0.25">
      <c r="A2965" t="s">
        <v>4346</v>
      </c>
      <c r="B2965">
        <v>55</v>
      </c>
      <c r="C2965">
        <v>2</v>
      </c>
      <c r="D2965">
        <v>0</v>
      </c>
      <c r="E2965">
        <v>0</v>
      </c>
      <c r="F2965">
        <v>0</v>
      </c>
      <c r="H2965">
        <v>178.5</v>
      </c>
      <c r="I2965">
        <v>63.2</v>
      </c>
      <c r="J2965" s="19" t="e">
        <f t="shared" si="93"/>
        <v>#NUM!</v>
      </c>
      <c r="K2965" s="19" t="e">
        <f t="shared" si="94"/>
        <v>#NUM!</v>
      </c>
      <c r="L2965" s="14" t="str">
        <f>IFERROR(VLOOKUP($K$4:$K$772,TABLAREF!$A$1:$C$4,3,1),"SIN DATO")</f>
        <v>SIN DATO</v>
      </c>
    </row>
    <row r="2966" spans="1:12" x14ac:dyDescent="0.25">
      <c r="A2966" t="s">
        <v>4347</v>
      </c>
      <c r="B2966">
        <v>89</v>
      </c>
      <c r="C2966">
        <v>2</v>
      </c>
      <c r="D2966">
        <v>0</v>
      </c>
      <c r="E2966">
        <v>0</v>
      </c>
      <c r="F2966">
        <v>0</v>
      </c>
      <c r="G2966">
        <v>128</v>
      </c>
      <c r="H2966">
        <v>145.80000000000001</v>
      </c>
      <c r="I2966">
        <v>77</v>
      </c>
      <c r="J2966" s="19">
        <f t="shared" si="93"/>
        <v>35.383285625347924</v>
      </c>
      <c r="K2966" s="19">
        <f t="shared" si="94"/>
        <v>35</v>
      </c>
      <c r="L2966" s="14" t="str">
        <f>IFERROR(VLOOKUP($K$4:$K$772,TABLAREF!$A$1:$C$4,3,1),"SIN DATO")</f>
        <v>SIN DATO</v>
      </c>
    </row>
    <row r="2967" spans="1:12" x14ac:dyDescent="0.25">
      <c r="A2967" t="s">
        <v>4348</v>
      </c>
      <c r="B2967">
        <v>59</v>
      </c>
      <c r="C2967">
        <v>1</v>
      </c>
      <c r="D2967">
        <v>0</v>
      </c>
      <c r="E2967">
        <v>1</v>
      </c>
      <c r="F2967">
        <v>0</v>
      </c>
      <c r="H2967">
        <v>194.6</v>
      </c>
      <c r="I2967">
        <v>32.299999999999997</v>
      </c>
      <c r="J2967" s="19" t="e">
        <f t="shared" si="93"/>
        <v>#NUM!</v>
      </c>
      <c r="K2967" s="19" t="e">
        <f t="shared" si="94"/>
        <v>#NUM!</v>
      </c>
      <c r="L2967" s="14" t="str">
        <f>IFERROR(VLOOKUP($K$4:$K$772,TABLAREF!$A$1:$C$4,3,1),"SIN DATO")</f>
        <v>SIN DATO</v>
      </c>
    </row>
    <row r="2968" spans="1:12" x14ac:dyDescent="0.25">
      <c r="A2968" t="s">
        <v>4349</v>
      </c>
      <c r="B2968">
        <v>55</v>
      </c>
      <c r="C2968">
        <v>2</v>
      </c>
      <c r="D2968">
        <v>0</v>
      </c>
      <c r="E2968">
        <v>0</v>
      </c>
      <c r="F2968">
        <v>0</v>
      </c>
      <c r="H2968">
        <v>287.7</v>
      </c>
      <c r="I2968">
        <v>61</v>
      </c>
      <c r="J2968" s="19" t="e">
        <f t="shared" si="93"/>
        <v>#NUM!</v>
      </c>
      <c r="K2968" s="19" t="e">
        <f t="shared" si="94"/>
        <v>#NUM!</v>
      </c>
      <c r="L2968" s="14" t="str">
        <f>IFERROR(VLOOKUP($K$4:$K$772,TABLAREF!$A$1:$C$4,3,1),"SIN DATO")</f>
        <v>SIN DATO</v>
      </c>
    </row>
    <row r="2969" spans="1:12" x14ac:dyDescent="0.25">
      <c r="A2969" t="s">
        <v>460</v>
      </c>
      <c r="B2969">
        <v>62</v>
      </c>
      <c r="C2969">
        <v>2</v>
      </c>
      <c r="D2969">
        <v>0</v>
      </c>
      <c r="E2969">
        <v>0</v>
      </c>
      <c r="F2969">
        <v>0</v>
      </c>
      <c r="H2969">
        <v>165.9</v>
      </c>
      <c r="I2969">
        <v>45.4</v>
      </c>
      <c r="J2969" s="19" t="e">
        <f t="shared" si="93"/>
        <v>#NUM!</v>
      </c>
      <c r="K2969" s="19" t="e">
        <f t="shared" si="94"/>
        <v>#NUM!</v>
      </c>
      <c r="L2969" s="14" t="str">
        <f>IFERROR(VLOOKUP($K$4:$K$772,TABLAREF!$A$1:$C$4,3,1),"SIN DATO")</f>
        <v>SIN DATO</v>
      </c>
    </row>
    <row r="2970" spans="1:12" x14ac:dyDescent="0.25">
      <c r="A2970" t="s">
        <v>4350</v>
      </c>
      <c r="B2970">
        <v>65</v>
      </c>
      <c r="C2970">
        <v>2</v>
      </c>
      <c r="D2970">
        <v>0</v>
      </c>
      <c r="E2970">
        <v>0</v>
      </c>
      <c r="F2970">
        <v>0</v>
      </c>
      <c r="H2970">
        <v>167.6</v>
      </c>
      <c r="I2970">
        <v>55</v>
      </c>
      <c r="J2970" s="19" t="e">
        <f t="shared" si="93"/>
        <v>#NUM!</v>
      </c>
      <c r="K2970" s="19" t="e">
        <f t="shared" si="94"/>
        <v>#NUM!</v>
      </c>
      <c r="L2970" s="14" t="str">
        <f>IFERROR(VLOOKUP($K$4:$K$772,TABLAREF!$A$1:$C$4,3,1),"SIN DATO")</f>
        <v>SIN DATO</v>
      </c>
    </row>
    <row r="2971" spans="1:12" x14ac:dyDescent="0.25">
      <c r="A2971" t="s">
        <v>4351</v>
      </c>
      <c r="B2971">
        <v>75</v>
      </c>
      <c r="C2971">
        <v>2</v>
      </c>
      <c r="D2971">
        <v>0</v>
      </c>
      <c r="E2971">
        <v>1</v>
      </c>
      <c r="F2971">
        <v>0</v>
      </c>
      <c r="G2971">
        <v>120</v>
      </c>
      <c r="H2971">
        <v>161.4</v>
      </c>
      <c r="I2971">
        <v>65.099999999999994</v>
      </c>
      <c r="J2971" s="19">
        <f t="shared" si="93"/>
        <v>21.015179107067215</v>
      </c>
      <c r="K2971" s="19">
        <f t="shared" si="94"/>
        <v>21</v>
      </c>
      <c r="L2971" s="14" t="str">
        <f>IFERROR(VLOOKUP($K$4:$K$772,TABLAREF!$A$1:$C$4,3,1),"SIN DATO")</f>
        <v>SIN DATO</v>
      </c>
    </row>
    <row r="2972" spans="1:12" x14ac:dyDescent="0.25">
      <c r="A2972" t="s">
        <v>4352</v>
      </c>
      <c r="B2972">
        <v>59</v>
      </c>
      <c r="C2972">
        <v>1</v>
      </c>
      <c r="D2972">
        <v>0</v>
      </c>
      <c r="E2972">
        <v>0</v>
      </c>
      <c r="F2972">
        <v>0</v>
      </c>
      <c r="H2972">
        <v>179.7</v>
      </c>
      <c r="I2972">
        <v>34.6</v>
      </c>
      <c r="J2972" s="19" t="e">
        <f t="shared" si="93"/>
        <v>#NUM!</v>
      </c>
      <c r="K2972" s="19" t="e">
        <f t="shared" si="94"/>
        <v>#NUM!</v>
      </c>
      <c r="L2972" s="14" t="str">
        <f>IFERROR(VLOOKUP($K$4:$K$772,TABLAREF!$A$1:$C$4,3,1),"SIN DATO")</f>
        <v>SIN DATO</v>
      </c>
    </row>
    <row r="2973" spans="1:12" x14ac:dyDescent="0.25">
      <c r="A2973" t="s">
        <v>4353</v>
      </c>
      <c r="B2973">
        <v>77</v>
      </c>
      <c r="C2973">
        <v>2</v>
      </c>
      <c r="D2973">
        <v>0</v>
      </c>
      <c r="E2973">
        <v>0</v>
      </c>
      <c r="F2973">
        <v>0</v>
      </c>
      <c r="G2973">
        <v>140</v>
      </c>
      <c r="H2973">
        <v>171.9</v>
      </c>
      <c r="I2973">
        <v>55.5</v>
      </c>
      <c r="J2973" s="19">
        <f t="shared" si="93"/>
        <v>33.585375018510469</v>
      </c>
      <c r="K2973" s="19">
        <f t="shared" si="94"/>
        <v>34</v>
      </c>
      <c r="L2973" s="14" t="str">
        <f>IFERROR(VLOOKUP($K$4:$K$772,TABLAREF!$A$1:$C$4,3,1),"SIN DATO")</f>
        <v>SIN DATO</v>
      </c>
    </row>
    <row r="2974" spans="1:12" x14ac:dyDescent="0.25">
      <c r="A2974" t="s">
        <v>4354</v>
      </c>
      <c r="B2974">
        <v>68</v>
      </c>
      <c r="C2974">
        <v>1</v>
      </c>
      <c r="D2974">
        <v>0</v>
      </c>
      <c r="E2974">
        <v>0</v>
      </c>
      <c r="F2974">
        <v>0</v>
      </c>
      <c r="H2974">
        <v>120.7</v>
      </c>
      <c r="I2974">
        <v>33</v>
      </c>
      <c r="J2974" s="19" t="e">
        <f t="shared" si="93"/>
        <v>#NUM!</v>
      </c>
      <c r="K2974" s="19" t="e">
        <f t="shared" si="94"/>
        <v>#NUM!</v>
      </c>
      <c r="L2974" s="14" t="str">
        <f>IFERROR(VLOOKUP($K$4:$K$772,TABLAREF!$A$1:$C$4,3,1),"SIN DATO")</f>
        <v>SIN DATO</v>
      </c>
    </row>
    <row r="2975" spans="1:12" x14ac:dyDescent="0.25">
      <c r="A2975" t="s">
        <v>4355</v>
      </c>
      <c r="B2975">
        <v>65</v>
      </c>
      <c r="C2975">
        <v>2</v>
      </c>
      <c r="D2975">
        <v>0</v>
      </c>
      <c r="E2975">
        <v>1</v>
      </c>
      <c r="F2975">
        <v>0</v>
      </c>
      <c r="G2975">
        <v>120</v>
      </c>
      <c r="H2975">
        <v>122.2</v>
      </c>
      <c r="I2975">
        <v>34.700000000000003</v>
      </c>
      <c r="J2975" s="19">
        <f t="shared" si="93"/>
        <v>17.280042464691814</v>
      </c>
      <c r="K2975" s="19">
        <f t="shared" si="94"/>
        <v>17</v>
      </c>
      <c r="L2975" s="14" t="str">
        <f>IFERROR(VLOOKUP($K$4:$K$772,TABLAREF!$A$1:$C$4,3,1),"SIN DATO")</f>
        <v>SIN DATO</v>
      </c>
    </row>
    <row r="2976" spans="1:12" x14ac:dyDescent="0.25">
      <c r="A2976" t="s">
        <v>4356</v>
      </c>
      <c r="B2976">
        <v>60</v>
      </c>
      <c r="C2976">
        <v>2</v>
      </c>
      <c r="D2976">
        <v>0</v>
      </c>
      <c r="E2976">
        <v>1</v>
      </c>
      <c r="F2976">
        <v>0</v>
      </c>
      <c r="G2976">
        <v>120</v>
      </c>
      <c r="H2976">
        <v>256.60000000000002</v>
      </c>
      <c r="I2976">
        <v>48.1</v>
      </c>
      <c r="J2976" s="19">
        <f t="shared" si="93"/>
        <v>20.218931717974865</v>
      </c>
      <c r="K2976" s="19">
        <f t="shared" si="94"/>
        <v>20</v>
      </c>
      <c r="L2976" s="14" t="str">
        <f>IFERROR(VLOOKUP($K$4:$K$772,TABLAREF!$A$1:$C$4,3,1),"SIN DATO")</f>
        <v>SIN DATO</v>
      </c>
    </row>
    <row r="2977" spans="1:12" x14ac:dyDescent="0.25">
      <c r="A2977" t="s">
        <v>4357</v>
      </c>
      <c r="B2977">
        <v>46</v>
      </c>
      <c r="C2977">
        <v>2</v>
      </c>
      <c r="D2977">
        <v>0</v>
      </c>
      <c r="E2977">
        <v>0</v>
      </c>
      <c r="F2977">
        <v>0</v>
      </c>
      <c r="G2977">
        <v>100</v>
      </c>
      <c r="H2977">
        <v>239.5</v>
      </c>
      <c r="I2977">
        <v>0</v>
      </c>
      <c r="J2977" s="19" t="e">
        <f t="shared" si="93"/>
        <v>#DIV/0!</v>
      </c>
      <c r="K2977" s="19" t="e">
        <f t="shared" si="94"/>
        <v>#DIV/0!</v>
      </c>
      <c r="L2977" s="14" t="str">
        <f>IFERROR(VLOOKUP($K$4:$K$772,TABLAREF!$A$1:$C$4,3,1),"SIN DATO")</f>
        <v>SIN DATO</v>
      </c>
    </row>
    <row r="2978" spans="1:12" x14ac:dyDescent="0.25">
      <c r="A2978" t="s">
        <v>4358</v>
      </c>
      <c r="B2978">
        <v>72</v>
      </c>
      <c r="C2978">
        <v>2</v>
      </c>
      <c r="D2978">
        <v>0</v>
      </c>
      <c r="E2978">
        <v>1</v>
      </c>
      <c r="F2978">
        <v>0</v>
      </c>
      <c r="G2978">
        <v>128</v>
      </c>
      <c r="H2978">
        <v>198.6</v>
      </c>
      <c r="I2978">
        <v>55.8</v>
      </c>
      <c r="J2978" s="19">
        <f t="shared" si="93"/>
        <v>26.907429135694017</v>
      </c>
      <c r="K2978" s="19">
        <f t="shared" si="94"/>
        <v>27</v>
      </c>
      <c r="L2978" s="14" t="str">
        <f>IFERROR(VLOOKUP($K$4:$K$772,TABLAREF!$A$1:$C$4,3,1),"SIN DATO")</f>
        <v>SIN DATO</v>
      </c>
    </row>
    <row r="2979" spans="1:12" x14ac:dyDescent="0.25">
      <c r="A2979" t="s">
        <v>4359</v>
      </c>
      <c r="B2979">
        <v>57</v>
      </c>
      <c r="C2979">
        <v>2</v>
      </c>
      <c r="D2979">
        <v>0</v>
      </c>
      <c r="E2979">
        <v>1</v>
      </c>
      <c r="F2979">
        <v>0</v>
      </c>
      <c r="G2979">
        <v>120</v>
      </c>
      <c r="H2979">
        <v>123.6</v>
      </c>
      <c r="I2979">
        <v>43.8</v>
      </c>
      <c r="J2979" s="19">
        <f t="shared" si="93"/>
        <v>8.1003083113394876</v>
      </c>
      <c r="K2979" s="19">
        <f t="shared" si="94"/>
        <v>8</v>
      </c>
      <c r="L2979" s="14" t="str">
        <f>IFERROR(VLOOKUP($K$4:$K$772,TABLAREF!$A$1:$C$4,3,1),"SIN DATO")</f>
        <v>SIN DATO</v>
      </c>
    </row>
    <row r="2980" spans="1:12" x14ac:dyDescent="0.25">
      <c r="A2980" t="s">
        <v>609</v>
      </c>
      <c r="B2980">
        <v>68</v>
      </c>
      <c r="C2980">
        <v>2</v>
      </c>
      <c r="D2980">
        <v>0</v>
      </c>
      <c r="E2980">
        <v>0</v>
      </c>
      <c r="F2980">
        <v>0</v>
      </c>
      <c r="G2980">
        <v>120</v>
      </c>
      <c r="H2980">
        <v>168.2</v>
      </c>
      <c r="I2980">
        <v>41.6</v>
      </c>
      <c r="J2980" s="19">
        <f t="shared" si="93"/>
        <v>23.846987784504179</v>
      </c>
      <c r="K2980" s="19">
        <f t="shared" si="94"/>
        <v>24</v>
      </c>
      <c r="L2980" s="14" t="str">
        <f>IFERROR(VLOOKUP($K$4:$K$772,TABLAREF!$A$1:$C$4,3,1),"SIN DATO")</f>
        <v>SIN DATO</v>
      </c>
    </row>
    <row r="2981" spans="1:12" x14ac:dyDescent="0.25">
      <c r="A2981" t="s">
        <v>4360</v>
      </c>
      <c r="B2981">
        <v>48</v>
      </c>
      <c r="C2981">
        <v>2</v>
      </c>
      <c r="D2981">
        <v>0</v>
      </c>
      <c r="E2981">
        <v>0</v>
      </c>
      <c r="F2981">
        <v>0</v>
      </c>
      <c r="G2981">
        <v>135</v>
      </c>
      <c r="H2981">
        <v>204.8</v>
      </c>
      <c r="I2981">
        <v>35.6</v>
      </c>
      <c r="J2981" s="19">
        <f t="shared" si="93"/>
        <v>14.930145564122421</v>
      </c>
      <c r="K2981" s="19">
        <f t="shared" si="94"/>
        <v>15</v>
      </c>
      <c r="L2981" s="14" t="str">
        <f>IFERROR(VLOOKUP($K$4:$K$772,TABLAREF!$A$1:$C$4,3,1),"SIN DATO")</f>
        <v>SIN DATO</v>
      </c>
    </row>
    <row r="2982" spans="1:12" x14ac:dyDescent="0.25">
      <c r="A2982" t="s">
        <v>4361</v>
      </c>
      <c r="B2982">
        <v>67</v>
      </c>
      <c r="C2982">
        <v>1</v>
      </c>
      <c r="D2982">
        <v>0</v>
      </c>
      <c r="E2982">
        <v>0</v>
      </c>
      <c r="F2982">
        <v>0</v>
      </c>
      <c r="H2982">
        <v>206.4</v>
      </c>
      <c r="I2982">
        <v>60.2</v>
      </c>
      <c r="J2982" s="19" t="e">
        <f t="shared" si="93"/>
        <v>#NUM!</v>
      </c>
      <c r="K2982" s="19" t="e">
        <f t="shared" si="94"/>
        <v>#NUM!</v>
      </c>
      <c r="L2982" s="14" t="str">
        <f>IFERROR(VLOOKUP($K$4:$K$772,TABLAREF!$A$1:$C$4,3,1),"SIN DATO")</f>
        <v>SIN DATO</v>
      </c>
    </row>
    <row r="2983" spans="1:12" x14ac:dyDescent="0.25">
      <c r="A2983" t="s">
        <v>4362</v>
      </c>
      <c r="B2983">
        <v>74</v>
      </c>
      <c r="C2983">
        <v>1</v>
      </c>
      <c r="D2983">
        <v>0</v>
      </c>
      <c r="E2983">
        <v>0</v>
      </c>
      <c r="F2983">
        <v>0</v>
      </c>
      <c r="H2983">
        <v>192.4</v>
      </c>
      <c r="I2983">
        <v>28.3</v>
      </c>
      <c r="J2983" s="19" t="e">
        <f t="shared" si="93"/>
        <v>#NUM!</v>
      </c>
      <c r="K2983" s="19" t="e">
        <f t="shared" si="94"/>
        <v>#NUM!</v>
      </c>
      <c r="L2983" s="14" t="str">
        <f>IFERROR(VLOOKUP($K$4:$K$772,TABLAREF!$A$1:$C$4,3,1),"SIN DATO")</f>
        <v>SIN DATO</v>
      </c>
    </row>
    <row r="2984" spans="1:12" x14ac:dyDescent="0.25">
      <c r="A2984" t="s">
        <v>4363</v>
      </c>
      <c r="B2984">
        <v>60</v>
      </c>
      <c r="C2984">
        <v>2</v>
      </c>
      <c r="D2984">
        <v>0</v>
      </c>
      <c r="E2984">
        <v>0</v>
      </c>
      <c r="F2984">
        <v>0</v>
      </c>
      <c r="G2984">
        <v>130</v>
      </c>
      <c r="H2984">
        <v>170</v>
      </c>
      <c r="I2984">
        <v>49.8</v>
      </c>
      <c r="J2984" s="19">
        <f t="shared" si="93"/>
        <v>14.596426163269749</v>
      </c>
      <c r="K2984" s="19">
        <f t="shared" si="94"/>
        <v>15</v>
      </c>
      <c r="L2984" s="14" t="str">
        <f>IFERROR(VLOOKUP($K$4:$K$772,TABLAREF!$A$1:$C$4,3,1),"SIN DATO")</f>
        <v>SIN DATO</v>
      </c>
    </row>
    <row r="2985" spans="1:12" x14ac:dyDescent="0.25">
      <c r="A2985" t="s">
        <v>4364</v>
      </c>
      <c r="B2985">
        <v>46</v>
      </c>
      <c r="C2985">
        <v>2</v>
      </c>
      <c r="D2985">
        <v>0</v>
      </c>
      <c r="E2985">
        <v>0</v>
      </c>
      <c r="F2985">
        <v>0</v>
      </c>
      <c r="H2985">
        <v>201.2</v>
      </c>
      <c r="I2985">
        <v>40</v>
      </c>
      <c r="J2985" s="19" t="e">
        <f t="shared" si="93"/>
        <v>#NUM!</v>
      </c>
      <c r="K2985" s="19" t="e">
        <f t="shared" si="94"/>
        <v>#NUM!</v>
      </c>
      <c r="L2985" s="14" t="str">
        <f>IFERROR(VLOOKUP($K$4:$K$772,TABLAREF!$A$1:$C$4,3,1),"SIN DATO")</f>
        <v>SIN DATO</v>
      </c>
    </row>
    <row r="2986" spans="1:12" x14ac:dyDescent="0.25">
      <c r="A2986" t="s">
        <v>4365</v>
      </c>
      <c r="B2986">
        <v>69</v>
      </c>
      <c r="C2986">
        <v>1</v>
      </c>
      <c r="D2986">
        <v>0</v>
      </c>
      <c r="E2986">
        <v>0</v>
      </c>
      <c r="F2986">
        <v>0</v>
      </c>
      <c r="H2986">
        <v>127.9</v>
      </c>
      <c r="I2986">
        <v>42.6</v>
      </c>
      <c r="J2986" s="19" t="e">
        <f t="shared" si="93"/>
        <v>#NUM!</v>
      </c>
      <c r="K2986" s="19" t="e">
        <f t="shared" si="94"/>
        <v>#NUM!</v>
      </c>
      <c r="L2986" s="14" t="str">
        <f>IFERROR(VLOOKUP($K$4:$K$772,TABLAREF!$A$1:$C$4,3,1),"SIN DATO")</f>
        <v>SIN DATO</v>
      </c>
    </row>
    <row r="2987" spans="1:12" x14ac:dyDescent="0.25">
      <c r="A2987" t="s">
        <v>225</v>
      </c>
      <c r="B2987">
        <v>71</v>
      </c>
      <c r="C2987">
        <v>2</v>
      </c>
      <c r="D2987">
        <v>0</v>
      </c>
      <c r="E2987">
        <v>0</v>
      </c>
      <c r="F2987">
        <v>0</v>
      </c>
      <c r="G2987">
        <v>138</v>
      </c>
      <c r="H2987">
        <v>129.5</v>
      </c>
      <c r="I2987">
        <v>37.799999999999997</v>
      </c>
      <c r="J2987" s="19">
        <f t="shared" si="93"/>
        <v>27.710542662697833</v>
      </c>
      <c r="K2987" s="19">
        <f t="shared" si="94"/>
        <v>28</v>
      </c>
      <c r="L2987" s="14" t="str">
        <f>IFERROR(VLOOKUP($K$4:$K$772,TABLAREF!$A$1:$C$4,3,1),"SIN DATO")</f>
        <v>SIN DATO</v>
      </c>
    </row>
    <row r="2988" spans="1:12" x14ac:dyDescent="0.25">
      <c r="A2988" t="s">
        <v>4366</v>
      </c>
      <c r="B2988">
        <v>57</v>
      </c>
      <c r="C2988">
        <v>2</v>
      </c>
      <c r="D2988">
        <v>0</v>
      </c>
      <c r="E2988">
        <v>0</v>
      </c>
      <c r="F2988">
        <v>0</v>
      </c>
      <c r="H2988">
        <v>161.5</v>
      </c>
      <c r="I2988">
        <v>74.400000000000006</v>
      </c>
      <c r="J2988" s="19" t="e">
        <f t="shared" si="93"/>
        <v>#NUM!</v>
      </c>
      <c r="K2988" s="19" t="e">
        <f t="shared" si="94"/>
        <v>#NUM!</v>
      </c>
      <c r="L2988" s="14" t="str">
        <f>IFERROR(VLOOKUP($K$4:$K$772,TABLAREF!$A$1:$C$4,3,1),"SIN DATO")</f>
        <v>SIN DATO</v>
      </c>
    </row>
    <row r="2989" spans="1:12" x14ac:dyDescent="0.25">
      <c r="A2989" t="s">
        <v>4367</v>
      </c>
      <c r="B2989">
        <v>59</v>
      </c>
      <c r="C2989">
        <v>2</v>
      </c>
      <c r="D2989">
        <v>0</v>
      </c>
      <c r="E2989">
        <v>0</v>
      </c>
      <c r="F2989">
        <v>0</v>
      </c>
      <c r="H2989">
        <v>185.3</v>
      </c>
      <c r="I2989">
        <v>32.6</v>
      </c>
      <c r="J2989" s="19" t="e">
        <f t="shared" si="93"/>
        <v>#NUM!</v>
      </c>
      <c r="K2989" s="19" t="e">
        <f t="shared" si="94"/>
        <v>#NUM!</v>
      </c>
      <c r="L2989" s="14" t="str">
        <f>IFERROR(VLOOKUP($K$4:$K$772,TABLAREF!$A$1:$C$4,3,1),"SIN DATO")</f>
        <v>SIN DATO</v>
      </c>
    </row>
    <row r="2990" spans="1:12" x14ac:dyDescent="0.25">
      <c r="A2990" t="s">
        <v>4368</v>
      </c>
      <c r="B2990">
        <v>43</v>
      </c>
      <c r="C2990">
        <v>2</v>
      </c>
      <c r="D2990">
        <v>0</v>
      </c>
      <c r="E2990">
        <v>0</v>
      </c>
      <c r="F2990">
        <v>0</v>
      </c>
      <c r="I2990">
        <v>0</v>
      </c>
      <c r="J2990" s="19" t="e">
        <f t="shared" si="93"/>
        <v>#NUM!</v>
      </c>
      <c r="K2990" s="19" t="e">
        <f t="shared" si="94"/>
        <v>#NUM!</v>
      </c>
      <c r="L2990" s="14" t="str">
        <f>IFERROR(VLOOKUP($K$4:$K$772,TABLAREF!$A$1:$C$4,3,1),"SIN DATO")</f>
        <v>SIN DATO</v>
      </c>
    </row>
    <row r="2991" spans="1:12" x14ac:dyDescent="0.25">
      <c r="A2991" t="s">
        <v>4369</v>
      </c>
      <c r="B2991">
        <v>58</v>
      </c>
      <c r="C2991">
        <v>2</v>
      </c>
      <c r="D2991">
        <v>0</v>
      </c>
      <c r="E2991">
        <v>0</v>
      </c>
      <c r="F2991">
        <v>0</v>
      </c>
      <c r="G2991">
        <v>120</v>
      </c>
      <c r="H2991">
        <v>188.1</v>
      </c>
      <c r="I2991">
        <v>37.9</v>
      </c>
      <c r="J2991" s="19">
        <f t="shared" si="93"/>
        <v>17.584830820421573</v>
      </c>
      <c r="K2991" s="19">
        <f t="shared" si="94"/>
        <v>18</v>
      </c>
      <c r="L2991" s="14" t="str">
        <f>IFERROR(VLOOKUP($K$4:$K$772,TABLAREF!$A$1:$C$4,3,1),"SIN DATO")</f>
        <v>SIN DATO</v>
      </c>
    </row>
    <row r="2992" spans="1:12" x14ac:dyDescent="0.25">
      <c r="A2992" t="s">
        <v>351</v>
      </c>
      <c r="B2992">
        <v>77</v>
      </c>
      <c r="C2992">
        <v>2</v>
      </c>
      <c r="D2992">
        <v>0</v>
      </c>
      <c r="E2992">
        <v>0</v>
      </c>
      <c r="F2992">
        <v>0</v>
      </c>
      <c r="H2992">
        <v>201.2</v>
      </c>
      <c r="I2992">
        <v>69.5</v>
      </c>
      <c r="J2992" s="19" t="e">
        <f t="shared" si="93"/>
        <v>#NUM!</v>
      </c>
      <c r="K2992" s="19" t="e">
        <f t="shared" si="94"/>
        <v>#NUM!</v>
      </c>
      <c r="L2992" s="14" t="str">
        <f>IFERROR(VLOOKUP($K$4:$K$772,TABLAREF!$A$1:$C$4,3,1),"SIN DATO")</f>
        <v>SIN DATO</v>
      </c>
    </row>
    <row r="2993" spans="1:12" x14ac:dyDescent="0.25">
      <c r="A2993" t="s">
        <v>449</v>
      </c>
      <c r="B2993">
        <v>55</v>
      </c>
      <c r="C2993">
        <v>1</v>
      </c>
      <c r="D2993">
        <v>0</v>
      </c>
      <c r="E2993">
        <v>0</v>
      </c>
      <c r="F2993">
        <v>0</v>
      </c>
      <c r="G2993">
        <v>122</v>
      </c>
      <c r="H2993">
        <v>186</v>
      </c>
      <c r="I2993">
        <v>38.799999999999997</v>
      </c>
      <c r="J2993" s="19">
        <f t="shared" si="93"/>
        <v>10.014301512074297</v>
      </c>
      <c r="K2993" s="19">
        <f t="shared" si="94"/>
        <v>10</v>
      </c>
      <c r="L2993" s="14" t="str">
        <f>IFERROR(VLOOKUP($K$4:$K$772,TABLAREF!$A$1:$C$4,3,1),"SIN DATO")</f>
        <v>SIN DATO</v>
      </c>
    </row>
    <row r="2994" spans="1:12" x14ac:dyDescent="0.25">
      <c r="A2994" t="s">
        <v>4370</v>
      </c>
      <c r="B2994">
        <v>73</v>
      </c>
      <c r="C2994">
        <v>1</v>
      </c>
      <c r="D2994">
        <v>0</v>
      </c>
      <c r="E2994">
        <v>1</v>
      </c>
      <c r="F2994">
        <v>0</v>
      </c>
      <c r="G2994">
        <v>120</v>
      </c>
      <c r="H2994">
        <v>93.1</v>
      </c>
      <c r="I2994">
        <v>41.6</v>
      </c>
      <c r="J2994" s="19">
        <f t="shared" si="93"/>
        <v>10.607945500933379</v>
      </c>
      <c r="K2994" s="19">
        <f t="shared" si="94"/>
        <v>11</v>
      </c>
      <c r="L2994" s="14" t="str">
        <f>IFERROR(VLOOKUP($K$4:$K$772,TABLAREF!$A$1:$C$4,3,1),"SIN DATO")</f>
        <v>SIN DATO</v>
      </c>
    </row>
    <row r="2995" spans="1:12" x14ac:dyDescent="0.25">
      <c r="A2995" t="s">
        <v>4371</v>
      </c>
      <c r="B2995">
        <v>58</v>
      </c>
      <c r="C2995">
        <v>2</v>
      </c>
      <c r="D2995">
        <v>0</v>
      </c>
      <c r="E2995">
        <v>0</v>
      </c>
      <c r="F2995">
        <v>0</v>
      </c>
      <c r="G2995">
        <v>120</v>
      </c>
      <c r="H2995">
        <v>194.1</v>
      </c>
      <c r="I2995">
        <v>74.400000000000006</v>
      </c>
      <c r="J2995" s="19">
        <f t="shared" si="93"/>
        <v>8.1439596024269978</v>
      </c>
      <c r="K2995" s="19">
        <f t="shared" si="94"/>
        <v>8</v>
      </c>
      <c r="L2995" s="14" t="str">
        <f>IFERROR(VLOOKUP($K$4:$K$772,TABLAREF!$A$1:$C$4,3,1),"SIN DATO")</f>
        <v>SIN DATO</v>
      </c>
    </row>
    <row r="2996" spans="1:12" x14ac:dyDescent="0.25">
      <c r="A2996" t="s">
        <v>4372</v>
      </c>
      <c r="B2996">
        <v>69</v>
      </c>
      <c r="C2996">
        <v>1</v>
      </c>
      <c r="D2996">
        <v>0</v>
      </c>
      <c r="E2996">
        <v>1</v>
      </c>
      <c r="F2996">
        <v>0</v>
      </c>
      <c r="G2996">
        <v>120</v>
      </c>
      <c r="H2996">
        <v>148.30000000000001</v>
      </c>
      <c r="I2996">
        <v>34</v>
      </c>
      <c r="J2996" s="19">
        <f t="shared" si="93"/>
        <v>19.656870137883608</v>
      </c>
      <c r="K2996" s="19">
        <f t="shared" si="94"/>
        <v>20</v>
      </c>
      <c r="L2996" s="14" t="str">
        <f>IFERROR(VLOOKUP($K$4:$K$772,TABLAREF!$A$1:$C$4,3,1),"SIN DATO")</f>
        <v>SIN DATO</v>
      </c>
    </row>
    <row r="2997" spans="1:12" x14ac:dyDescent="0.25">
      <c r="A2997" t="s">
        <v>208</v>
      </c>
      <c r="B2997">
        <v>73</v>
      </c>
      <c r="C2997">
        <v>2</v>
      </c>
      <c r="D2997">
        <v>0</v>
      </c>
      <c r="E2997">
        <v>0</v>
      </c>
      <c r="F2997">
        <v>0</v>
      </c>
      <c r="G2997">
        <v>132</v>
      </c>
      <c r="H2997">
        <v>197.4</v>
      </c>
      <c r="I2997">
        <v>47.8</v>
      </c>
      <c r="J2997" s="19">
        <f t="shared" si="93"/>
        <v>33.335900908063444</v>
      </c>
      <c r="K2997" s="19">
        <f t="shared" si="94"/>
        <v>33</v>
      </c>
      <c r="L2997" s="14" t="str">
        <f>IFERROR(VLOOKUP($K$4:$K$772,TABLAREF!$A$1:$C$4,3,1),"SIN DATO")</f>
        <v>SIN DATO</v>
      </c>
    </row>
    <row r="2998" spans="1:12" x14ac:dyDescent="0.25">
      <c r="A2998" t="s">
        <v>806</v>
      </c>
      <c r="B2998">
        <v>60</v>
      </c>
      <c r="C2998">
        <v>2</v>
      </c>
      <c r="D2998">
        <v>0</v>
      </c>
      <c r="E2998">
        <v>0</v>
      </c>
      <c r="F2998">
        <v>0</v>
      </c>
      <c r="G2998">
        <v>130</v>
      </c>
      <c r="H2998">
        <v>223.1</v>
      </c>
      <c r="I2998">
        <v>61.3</v>
      </c>
      <c r="J2998" s="19">
        <f t="shared" si="93"/>
        <v>15.66766519256092</v>
      </c>
      <c r="K2998" s="19">
        <f t="shared" si="94"/>
        <v>16</v>
      </c>
      <c r="L2998" s="14" t="str">
        <f>IFERROR(VLOOKUP($K$4:$K$772,TABLAREF!$A$1:$C$4,3,1),"SIN DATO")</f>
        <v>SIN DATO</v>
      </c>
    </row>
    <row r="2999" spans="1:12" x14ac:dyDescent="0.25">
      <c r="A2999" t="s">
        <v>304</v>
      </c>
      <c r="B2999">
        <v>74</v>
      </c>
      <c r="C2999">
        <v>1</v>
      </c>
      <c r="D2999">
        <v>0</v>
      </c>
      <c r="E2999">
        <v>0</v>
      </c>
      <c r="F2999">
        <v>0</v>
      </c>
      <c r="G2999">
        <v>124</v>
      </c>
      <c r="H2999">
        <v>106.8</v>
      </c>
      <c r="I2999">
        <v>31</v>
      </c>
      <c r="J2999" s="19">
        <f t="shared" si="93"/>
        <v>14.39271694285793</v>
      </c>
      <c r="K2999" s="19">
        <f t="shared" si="94"/>
        <v>14</v>
      </c>
      <c r="L2999" s="14" t="str">
        <f>IFERROR(VLOOKUP($K$4:$K$772,TABLAREF!$A$1:$C$4,3,1),"SIN DATO")</f>
        <v>SIN DATO</v>
      </c>
    </row>
    <row r="3000" spans="1:12" x14ac:dyDescent="0.25">
      <c r="A3000" t="s">
        <v>4373</v>
      </c>
      <c r="B3000">
        <v>62</v>
      </c>
      <c r="C3000">
        <v>2</v>
      </c>
      <c r="D3000">
        <v>0</v>
      </c>
      <c r="E3000">
        <v>0</v>
      </c>
      <c r="F3000">
        <v>0</v>
      </c>
      <c r="G3000">
        <v>120</v>
      </c>
      <c r="H3000">
        <v>179.8</v>
      </c>
      <c r="I3000">
        <v>40.9</v>
      </c>
      <c r="J3000" s="19">
        <f t="shared" si="93"/>
        <v>19.10013390003278</v>
      </c>
      <c r="K3000" s="19">
        <f t="shared" si="94"/>
        <v>19</v>
      </c>
      <c r="L3000" s="14" t="str">
        <f>IFERROR(VLOOKUP($K$4:$K$772,TABLAREF!$A$1:$C$4,3,1),"SIN DATO")</f>
        <v>SIN DATO</v>
      </c>
    </row>
    <row r="3001" spans="1:12" x14ac:dyDescent="0.25">
      <c r="A3001" t="s">
        <v>4374</v>
      </c>
      <c r="B3001">
        <v>71</v>
      </c>
      <c r="C3001">
        <v>2</v>
      </c>
      <c r="D3001">
        <v>0</v>
      </c>
      <c r="E3001">
        <v>0</v>
      </c>
      <c r="F3001">
        <v>0</v>
      </c>
      <c r="H3001">
        <v>150.9</v>
      </c>
      <c r="I3001">
        <v>49.1</v>
      </c>
      <c r="J3001" s="19" t="e">
        <f t="shared" si="93"/>
        <v>#NUM!</v>
      </c>
      <c r="K3001" s="19" t="e">
        <f t="shared" si="94"/>
        <v>#NUM!</v>
      </c>
      <c r="L3001" s="14" t="str">
        <f>IFERROR(VLOOKUP($K$4:$K$772,TABLAREF!$A$1:$C$4,3,1),"SIN DATO")</f>
        <v>SIN DATO</v>
      </c>
    </row>
    <row r="3002" spans="1:12" x14ac:dyDescent="0.25">
      <c r="A3002" t="s">
        <v>4375</v>
      </c>
      <c r="B3002">
        <v>65</v>
      </c>
      <c r="C3002">
        <v>2</v>
      </c>
      <c r="D3002">
        <v>0</v>
      </c>
      <c r="E3002">
        <v>0</v>
      </c>
      <c r="F3002">
        <v>0</v>
      </c>
      <c r="H3002">
        <v>208.4</v>
      </c>
      <c r="I3002">
        <v>51.5</v>
      </c>
      <c r="J3002" s="19" t="e">
        <f t="shared" si="93"/>
        <v>#NUM!</v>
      </c>
      <c r="K3002" s="19" t="e">
        <f t="shared" si="94"/>
        <v>#NUM!</v>
      </c>
      <c r="L3002" s="14" t="str">
        <f>IFERROR(VLOOKUP($K$4:$K$772,TABLAREF!$A$1:$C$4,3,1),"SIN DATO")</f>
        <v>SIN DATO</v>
      </c>
    </row>
    <row r="3003" spans="1:12" x14ac:dyDescent="0.25">
      <c r="A3003" t="s">
        <v>4376</v>
      </c>
      <c r="B3003">
        <v>69</v>
      </c>
      <c r="C3003">
        <v>2</v>
      </c>
      <c r="D3003">
        <v>0</v>
      </c>
      <c r="E3003">
        <v>0</v>
      </c>
      <c r="F3003">
        <v>0</v>
      </c>
      <c r="G3003">
        <v>120</v>
      </c>
      <c r="H3003">
        <v>200.7</v>
      </c>
      <c r="I3003">
        <v>55.9</v>
      </c>
      <c r="J3003" s="19">
        <f t="shared" si="93"/>
        <v>22.491498039144243</v>
      </c>
      <c r="K3003" s="19">
        <f t="shared" si="94"/>
        <v>22</v>
      </c>
      <c r="L3003" s="14" t="str">
        <f>IFERROR(VLOOKUP($K$4:$K$772,TABLAREF!$A$1:$C$4,3,1),"SIN DATO")</f>
        <v>SIN DATO</v>
      </c>
    </row>
    <row r="3004" spans="1:12" x14ac:dyDescent="0.25">
      <c r="A3004" t="s">
        <v>4377</v>
      </c>
      <c r="B3004">
        <v>62</v>
      </c>
      <c r="C3004">
        <v>1</v>
      </c>
      <c r="D3004">
        <v>0</v>
      </c>
      <c r="E3004">
        <v>1</v>
      </c>
      <c r="F3004">
        <v>0</v>
      </c>
      <c r="G3004">
        <v>125</v>
      </c>
      <c r="H3004">
        <v>132.19999999999999</v>
      </c>
      <c r="I3004">
        <v>32.4</v>
      </c>
      <c r="J3004" s="19">
        <f t="shared" si="93"/>
        <v>15.38442768309225</v>
      </c>
      <c r="K3004" s="19">
        <f t="shared" si="94"/>
        <v>15</v>
      </c>
      <c r="L3004" s="14" t="str">
        <f>IFERROR(VLOOKUP($K$4:$K$772,TABLAREF!$A$1:$C$4,3,1),"SIN DATO")</f>
        <v>SIN DATO</v>
      </c>
    </row>
    <row r="3005" spans="1:12" x14ac:dyDescent="0.25">
      <c r="A3005" t="s">
        <v>4378</v>
      </c>
      <c r="B3005">
        <v>19</v>
      </c>
      <c r="C3005">
        <v>2</v>
      </c>
      <c r="D3005">
        <v>0</v>
      </c>
      <c r="E3005">
        <v>0</v>
      </c>
      <c r="F3005">
        <v>0</v>
      </c>
      <c r="G3005">
        <v>110</v>
      </c>
      <c r="H3005">
        <v>177.4</v>
      </c>
      <c r="I3005">
        <v>47.5</v>
      </c>
      <c r="J3005" s="19">
        <f t="shared" si="93"/>
        <v>11.455437144238322</v>
      </c>
      <c r="K3005" s="19">
        <f t="shared" si="94"/>
        <v>11</v>
      </c>
      <c r="L3005" s="14" t="str">
        <f>IFERROR(VLOOKUP($K$4:$K$772,TABLAREF!$A$1:$C$4,3,1),"SIN DATO")</f>
        <v>SIN DATO</v>
      </c>
    </row>
    <row r="3006" spans="1:12" x14ac:dyDescent="0.25">
      <c r="A3006" t="s">
        <v>4379</v>
      </c>
      <c r="B3006">
        <v>76</v>
      </c>
      <c r="C3006">
        <v>1</v>
      </c>
      <c r="D3006">
        <v>0</v>
      </c>
      <c r="E3006">
        <v>0</v>
      </c>
      <c r="F3006">
        <v>0</v>
      </c>
      <c r="G3006">
        <v>130</v>
      </c>
      <c r="H3006">
        <v>169.9</v>
      </c>
      <c r="I3006">
        <v>49.1</v>
      </c>
      <c r="J3006" s="19">
        <f t="shared" si="93"/>
        <v>16.408008304333954</v>
      </c>
      <c r="K3006" s="19">
        <f t="shared" si="94"/>
        <v>16</v>
      </c>
      <c r="L3006" s="14" t="str">
        <f>IFERROR(VLOOKUP($K$4:$K$772,TABLAREF!$A$1:$C$4,3,1),"SIN DATO")</f>
        <v>SIN DATO</v>
      </c>
    </row>
    <row r="3007" spans="1:12" x14ac:dyDescent="0.25">
      <c r="A3007" t="s">
        <v>4380</v>
      </c>
      <c r="B3007">
        <v>68</v>
      </c>
      <c r="C3007">
        <v>1</v>
      </c>
      <c r="D3007">
        <v>0</v>
      </c>
      <c r="E3007">
        <v>0</v>
      </c>
      <c r="F3007">
        <v>0</v>
      </c>
      <c r="G3007">
        <v>128</v>
      </c>
      <c r="H3007">
        <v>252.5</v>
      </c>
      <c r="I3007">
        <v>34.700000000000003</v>
      </c>
      <c r="J3007" s="19">
        <f t="shared" si="93"/>
        <v>26.306953081943586</v>
      </c>
      <c r="K3007" s="19">
        <f t="shared" si="94"/>
        <v>26</v>
      </c>
      <c r="L3007" s="14" t="str">
        <f>IFERROR(VLOOKUP($K$4:$K$772,TABLAREF!$A$1:$C$4,3,1),"SIN DATO")</f>
        <v>SIN DATO</v>
      </c>
    </row>
    <row r="3008" spans="1:12" x14ac:dyDescent="0.25">
      <c r="A3008" t="s">
        <v>4381</v>
      </c>
      <c r="B3008">
        <v>80</v>
      </c>
      <c r="C3008">
        <v>1</v>
      </c>
      <c r="D3008">
        <v>0</v>
      </c>
      <c r="E3008">
        <v>1</v>
      </c>
      <c r="F3008">
        <v>0</v>
      </c>
      <c r="G3008">
        <v>120</v>
      </c>
      <c r="H3008">
        <v>223.1</v>
      </c>
      <c r="I3008">
        <v>32</v>
      </c>
      <c r="J3008" s="19">
        <f t="shared" si="93"/>
        <v>37.003237580622915</v>
      </c>
      <c r="K3008" s="19">
        <f t="shared" si="94"/>
        <v>37</v>
      </c>
      <c r="L3008" s="14" t="str">
        <f>IFERROR(VLOOKUP($K$4:$K$772,TABLAREF!$A$1:$C$4,3,1),"SIN DATO")</f>
        <v>SIN DATO</v>
      </c>
    </row>
    <row r="3009" spans="1:12" x14ac:dyDescent="0.25">
      <c r="A3009" t="s">
        <v>824</v>
      </c>
      <c r="B3009">
        <v>83</v>
      </c>
      <c r="C3009">
        <v>1</v>
      </c>
      <c r="D3009">
        <v>0</v>
      </c>
      <c r="E3009">
        <v>0</v>
      </c>
      <c r="F3009">
        <v>0</v>
      </c>
      <c r="G3009">
        <v>128</v>
      </c>
      <c r="H3009">
        <v>158.19999999999999</v>
      </c>
      <c r="I3009">
        <v>46.4</v>
      </c>
      <c r="J3009" s="19">
        <f t="shared" si="93"/>
        <v>19.10296003536881</v>
      </c>
      <c r="K3009" s="19">
        <f t="shared" si="94"/>
        <v>19</v>
      </c>
      <c r="L3009" s="14" t="str">
        <f>IFERROR(VLOOKUP($K$4:$K$772,TABLAREF!$A$1:$C$4,3,1),"SIN DATO")</f>
        <v>SIN DATO</v>
      </c>
    </row>
    <row r="3010" spans="1:12" x14ac:dyDescent="0.25">
      <c r="A3010" t="s">
        <v>4382</v>
      </c>
      <c r="B3010">
        <v>75</v>
      </c>
      <c r="C3010">
        <v>2</v>
      </c>
      <c r="D3010">
        <v>0</v>
      </c>
      <c r="E3010">
        <v>0</v>
      </c>
      <c r="F3010">
        <v>0</v>
      </c>
      <c r="G3010">
        <v>130</v>
      </c>
      <c r="H3010">
        <v>195</v>
      </c>
      <c r="I3010">
        <v>56.5</v>
      </c>
      <c r="J3010" s="19">
        <f t="shared" si="93"/>
        <v>31.257035209343087</v>
      </c>
      <c r="K3010" s="19">
        <f t="shared" si="94"/>
        <v>31</v>
      </c>
      <c r="L3010" s="14" t="str">
        <f>IFERROR(VLOOKUP($K$4:$K$772,TABLAREF!$A$1:$C$4,3,1),"SIN DATO")</f>
        <v>SIN DATO</v>
      </c>
    </row>
    <row r="3011" spans="1:12" x14ac:dyDescent="0.25">
      <c r="A3011" t="s">
        <v>758</v>
      </c>
      <c r="B3011">
        <v>77</v>
      </c>
      <c r="C3011">
        <v>1</v>
      </c>
      <c r="D3011">
        <v>0</v>
      </c>
      <c r="E3011">
        <v>0</v>
      </c>
      <c r="F3011">
        <v>0</v>
      </c>
      <c r="G3011">
        <v>122</v>
      </c>
      <c r="H3011">
        <v>182.9</v>
      </c>
      <c r="I3011">
        <v>33.9</v>
      </c>
      <c r="J3011" s="19">
        <f t="shared" si="93"/>
        <v>24.038450092955742</v>
      </c>
      <c r="K3011" s="19">
        <f t="shared" si="94"/>
        <v>24</v>
      </c>
      <c r="L3011" s="14" t="str">
        <f>IFERROR(VLOOKUP($K$4:$K$772,TABLAREF!$A$1:$C$4,3,1),"SIN DATO")</f>
        <v>SIN DATO</v>
      </c>
    </row>
    <row r="3012" spans="1:12" x14ac:dyDescent="0.25">
      <c r="A3012" t="s">
        <v>4383</v>
      </c>
      <c r="B3012">
        <v>58</v>
      </c>
      <c r="C3012">
        <v>2</v>
      </c>
      <c r="D3012">
        <v>0</v>
      </c>
      <c r="E3012">
        <v>0</v>
      </c>
      <c r="F3012">
        <v>0</v>
      </c>
      <c r="G3012">
        <v>125</v>
      </c>
      <c r="H3012">
        <v>295.60000000000002</v>
      </c>
      <c r="I3012">
        <v>55</v>
      </c>
      <c r="J3012" s="19">
        <f t="shared" si="93"/>
        <v>20.074789298215968</v>
      </c>
      <c r="K3012" s="19">
        <f t="shared" si="94"/>
        <v>20</v>
      </c>
      <c r="L3012" s="14" t="str">
        <f>IFERROR(VLOOKUP($K$4:$K$772,TABLAREF!$A$1:$C$4,3,1),"SIN DATO")</f>
        <v>SIN DATO</v>
      </c>
    </row>
    <row r="3013" spans="1:12" x14ac:dyDescent="0.25">
      <c r="A3013" t="s">
        <v>4384</v>
      </c>
      <c r="B3013">
        <v>68</v>
      </c>
      <c r="C3013">
        <v>2</v>
      </c>
      <c r="D3013">
        <v>0</v>
      </c>
      <c r="E3013">
        <v>0</v>
      </c>
      <c r="F3013">
        <v>0</v>
      </c>
      <c r="H3013">
        <v>158.5</v>
      </c>
      <c r="I3013">
        <v>40.200000000000003</v>
      </c>
      <c r="J3013" s="19" t="e">
        <f t="shared" ref="J3013:J3076" si="95">100*(1-EXP(-EXP((LN(10)-(15.5305+(28.4441*(1-C3013))+(-1.4792*LN(B3013))+(0*LN(B3013)*LN(B3013))+(-14.4588*LN(B3013)*(1-C3013))+(1.8515*LN(B3013)*LN(B3013)*(1-C3013))+(-0.9119*LN(G3013))+(-0.2767*D3013)+(-0.7181*LN((H3013* 0.02586)/ (I3013* 0.02586)))+(-0.1759*E3013)+(-0.1999*E3013*(1-C3013))+(-0.5865*F3013)+(0*F3013*C3013)))/(EXP(0.9145)*EXP(-0.2784*(15.5305+(28.4441*(1-C3013))+(-1.4792*LN(B3013))+(0*LN(B3013)*LN(B3013))+(-14.4588*LN(B3013)*(1-C3013))+(1.8515*LN(B3013)*LN(B3013)*(1-C3013))+(-0.9119*LN(G3013))+(-0.2767*D3013)+(-0.7181*LN((H3013* 0.02586)/ (I3013* 0.02586)))+(-0.1759*E3013)+(-0.1999*E3013*(1-C3013))+(-0.5865*F3013)+(0*F3013*C3013)))))))</f>
        <v>#NUM!</v>
      </c>
      <c r="K3013" s="19" t="e">
        <f t="shared" ref="K3013:K3076" si="96">ROUND(J3013,0)</f>
        <v>#NUM!</v>
      </c>
      <c r="L3013" s="14" t="str">
        <f>IFERROR(VLOOKUP($K$4:$K$772,TABLAREF!$A$1:$C$4,3,1),"SIN DATO")</f>
        <v>SIN DATO</v>
      </c>
    </row>
    <row r="3014" spans="1:12" x14ac:dyDescent="0.25">
      <c r="A3014" t="s">
        <v>492</v>
      </c>
      <c r="B3014">
        <v>68</v>
      </c>
      <c r="C3014">
        <v>1</v>
      </c>
      <c r="D3014">
        <v>0</v>
      </c>
      <c r="E3014">
        <v>0</v>
      </c>
      <c r="F3014">
        <v>0</v>
      </c>
      <c r="G3014">
        <v>140</v>
      </c>
      <c r="H3014">
        <v>169.2</v>
      </c>
      <c r="I3014">
        <v>34.200000000000003</v>
      </c>
      <c r="J3014" s="19">
        <f t="shared" si="95"/>
        <v>20.573362863923606</v>
      </c>
      <c r="K3014" s="19">
        <f t="shared" si="96"/>
        <v>21</v>
      </c>
      <c r="L3014" s="14" t="str">
        <f>IFERROR(VLOOKUP($K$4:$K$772,TABLAREF!$A$1:$C$4,3,1),"SIN DATO")</f>
        <v>SIN DATO</v>
      </c>
    </row>
    <row r="3015" spans="1:12" x14ac:dyDescent="0.25">
      <c r="A3015" t="s">
        <v>513</v>
      </c>
      <c r="B3015">
        <v>61</v>
      </c>
      <c r="C3015">
        <v>2</v>
      </c>
      <c r="D3015">
        <v>0</v>
      </c>
      <c r="E3015">
        <v>0</v>
      </c>
      <c r="F3015">
        <v>0</v>
      </c>
      <c r="G3015">
        <v>120</v>
      </c>
      <c r="H3015">
        <v>153.80000000000001</v>
      </c>
      <c r="I3015">
        <v>69.8</v>
      </c>
      <c r="J3015" s="19">
        <f t="shared" si="95"/>
        <v>7.9467050430112263</v>
      </c>
      <c r="K3015" s="19">
        <f t="shared" si="96"/>
        <v>8</v>
      </c>
      <c r="L3015" s="14" t="str">
        <f>IFERROR(VLOOKUP($K$4:$K$772,TABLAREF!$A$1:$C$4,3,1),"SIN DATO")</f>
        <v>SIN DATO</v>
      </c>
    </row>
    <row r="3016" spans="1:12" x14ac:dyDescent="0.25">
      <c r="A3016" t="s">
        <v>4385</v>
      </c>
      <c r="B3016">
        <v>62</v>
      </c>
      <c r="C3016">
        <v>1</v>
      </c>
      <c r="D3016">
        <v>0</v>
      </c>
      <c r="E3016">
        <v>0</v>
      </c>
      <c r="F3016">
        <v>0</v>
      </c>
      <c r="G3016">
        <v>125</v>
      </c>
      <c r="H3016">
        <v>164</v>
      </c>
      <c r="I3016">
        <v>35.200000000000003</v>
      </c>
      <c r="J3016" s="19">
        <f t="shared" si="95"/>
        <v>13.557797212792888</v>
      </c>
      <c r="K3016" s="19">
        <f t="shared" si="96"/>
        <v>14</v>
      </c>
      <c r="L3016" s="14" t="str">
        <f>IFERROR(VLOOKUP($K$4:$K$772,TABLAREF!$A$1:$C$4,3,1),"SIN DATO")</f>
        <v>SIN DATO</v>
      </c>
    </row>
    <row r="3017" spans="1:12" x14ac:dyDescent="0.25">
      <c r="A3017" t="s">
        <v>4386</v>
      </c>
      <c r="B3017">
        <v>59</v>
      </c>
      <c r="C3017">
        <v>2</v>
      </c>
      <c r="D3017">
        <v>0</v>
      </c>
      <c r="E3017">
        <v>1</v>
      </c>
      <c r="F3017">
        <v>0</v>
      </c>
      <c r="G3017">
        <v>130</v>
      </c>
      <c r="H3017">
        <v>144</v>
      </c>
      <c r="I3017">
        <v>34.4</v>
      </c>
      <c r="J3017" s="19">
        <f t="shared" si="95"/>
        <v>16.644061787442645</v>
      </c>
      <c r="K3017" s="19">
        <f t="shared" si="96"/>
        <v>17</v>
      </c>
      <c r="L3017" s="14" t="str">
        <f>IFERROR(VLOOKUP($K$4:$K$772,TABLAREF!$A$1:$C$4,3,1),"SIN DATO")</f>
        <v>SIN DATO</v>
      </c>
    </row>
    <row r="3018" spans="1:12" x14ac:dyDescent="0.25">
      <c r="A3018" t="s">
        <v>4387</v>
      </c>
      <c r="B3018">
        <v>61</v>
      </c>
      <c r="C3018">
        <v>2</v>
      </c>
      <c r="D3018">
        <v>0</v>
      </c>
      <c r="E3018">
        <v>0</v>
      </c>
      <c r="F3018">
        <v>0</v>
      </c>
      <c r="G3018">
        <v>118</v>
      </c>
      <c r="H3018">
        <v>182</v>
      </c>
      <c r="I3018">
        <v>39.299999999999997</v>
      </c>
      <c r="J3018" s="19">
        <f t="shared" si="95"/>
        <v>18.706114740961468</v>
      </c>
      <c r="K3018" s="19">
        <f t="shared" si="96"/>
        <v>19</v>
      </c>
      <c r="L3018" s="14" t="str">
        <f>IFERROR(VLOOKUP($K$4:$K$772,TABLAREF!$A$1:$C$4,3,1),"SIN DATO")</f>
        <v>SIN DATO</v>
      </c>
    </row>
    <row r="3019" spans="1:12" x14ac:dyDescent="0.25">
      <c r="A3019" t="s">
        <v>4388</v>
      </c>
      <c r="B3019">
        <v>70</v>
      </c>
      <c r="C3019">
        <v>2</v>
      </c>
      <c r="D3019">
        <v>0</v>
      </c>
      <c r="E3019">
        <v>0</v>
      </c>
      <c r="F3019">
        <v>0</v>
      </c>
      <c r="G3019">
        <v>120</v>
      </c>
      <c r="H3019">
        <v>121.2</v>
      </c>
      <c r="I3019">
        <v>29.6</v>
      </c>
      <c r="J3019" s="19">
        <f t="shared" si="95"/>
        <v>26.496231025709882</v>
      </c>
      <c r="K3019" s="19">
        <f t="shared" si="96"/>
        <v>26</v>
      </c>
      <c r="L3019" s="14" t="str">
        <f>IFERROR(VLOOKUP($K$4:$K$772,TABLAREF!$A$1:$C$4,3,1),"SIN DATO")</f>
        <v>SIN DATO</v>
      </c>
    </row>
    <row r="3020" spans="1:12" x14ac:dyDescent="0.25">
      <c r="A3020" t="s">
        <v>4389</v>
      </c>
      <c r="B3020">
        <v>83</v>
      </c>
      <c r="C3020">
        <v>1</v>
      </c>
      <c r="D3020">
        <v>0</v>
      </c>
      <c r="E3020">
        <v>0</v>
      </c>
      <c r="F3020">
        <v>0</v>
      </c>
      <c r="H3020">
        <v>252.4</v>
      </c>
      <c r="I3020">
        <v>50.7</v>
      </c>
      <c r="J3020" s="19" t="e">
        <f t="shared" si="95"/>
        <v>#NUM!</v>
      </c>
      <c r="K3020" s="19" t="e">
        <f t="shared" si="96"/>
        <v>#NUM!</v>
      </c>
      <c r="L3020" s="14" t="str">
        <f>IFERROR(VLOOKUP($K$4:$K$772,TABLAREF!$A$1:$C$4,3,1),"SIN DATO")</f>
        <v>SIN DATO</v>
      </c>
    </row>
    <row r="3021" spans="1:12" x14ac:dyDescent="0.25">
      <c r="A3021" t="s">
        <v>4390</v>
      </c>
      <c r="B3021">
        <v>77</v>
      </c>
      <c r="C3021">
        <v>2</v>
      </c>
      <c r="D3021">
        <v>0</v>
      </c>
      <c r="E3021">
        <v>0</v>
      </c>
      <c r="F3021">
        <v>0</v>
      </c>
      <c r="G3021">
        <v>110</v>
      </c>
      <c r="H3021">
        <v>170.4</v>
      </c>
      <c r="I3021">
        <v>73.8</v>
      </c>
      <c r="J3021" s="19">
        <f t="shared" si="95"/>
        <v>20.294832120477857</v>
      </c>
      <c r="K3021" s="19">
        <f t="shared" si="96"/>
        <v>20</v>
      </c>
      <c r="L3021" s="14" t="str">
        <f>IFERROR(VLOOKUP($K$4:$K$772,TABLAREF!$A$1:$C$4,3,1),"SIN DATO")</f>
        <v>SIN DATO</v>
      </c>
    </row>
    <row r="3022" spans="1:12" x14ac:dyDescent="0.25">
      <c r="A3022" t="s">
        <v>4391</v>
      </c>
      <c r="B3022">
        <v>70</v>
      </c>
      <c r="C3022">
        <v>2</v>
      </c>
      <c r="D3022">
        <v>0</v>
      </c>
      <c r="E3022">
        <v>0</v>
      </c>
      <c r="F3022">
        <v>0</v>
      </c>
      <c r="H3022">
        <v>158.1</v>
      </c>
      <c r="I3022">
        <v>54.8</v>
      </c>
      <c r="J3022" s="19" t="e">
        <f t="shared" si="95"/>
        <v>#NUM!</v>
      </c>
      <c r="K3022" s="19" t="e">
        <f t="shared" si="96"/>
        <v>#NUM!</v>
      </c>
      <c r="L3022" s="14" t="str">
        <f>IFERROR(VLOOKUP($K$4:$K$772,TABLAREF!$A$1:$C$4,3,1),"SIN DATO")</f>
        <v>SIN DATO</v>
      </c>
    </row>
    <row r="3023" spans="1:12" x14ac:dyDescent="0.25">
      <c r="A3023" t="s">
        <v>4392</v>
      </c>
      <c r="B3023">
        <v>62</v>
      </c>
      <c r="C3023">
        <v>1</v>
      </c>
      <c r="D3023">
        <v>1</v>
      </c>
      <c r="E3023">
        <v>1</v>
      </c>
      <c r="F3023">
        <v>0</v>
      </c>
      <c r="G3023">
        <v>120</v>
      </c>
      <c r="H3023">
        <v>183.4</v>
      </c>
      <c r="I3023">
        <v>40.799999999999997</v>
      </c>
      <c r="J3023" s="19">
        <f t="shared" si="95"/>
        <v>23.62174216746228</v>
      </c>
      <c r="K3023" s="19">
        <f t="shared" si="96"/>
        <v>24</v>
      </c>
      <c r="L3023" s="14" t="str">
        <f>IFERROR(VLOOKUP($K$4:$K$772,TABLAREF!$A$1:$C$4,3,1),"SIN DATO")</f>
        <v>SIN DATO</v>
      </c>
    </row>
    <row r="3024" spans="1:12" x14ac:dyDescent="0.25">
      <c r="A3024" t="s">
        <v>4393</v>
      </c>
      <c r="B3024">
        <v>71</v>
      </c>
      <c r="C3024">
        <v>1</v>
      </c>
      <c r="D3024">
        <v>0</v>
      </c>
      <c r="E3024">
        <v>0</v>
      </c>
      <c r="F3024">
        <v>0</v>
      </c>
      <c r="H3024">
        <v>191.9</v>
      </c>
      <c r="I3024">
        <v>37.6</v>
      </c>
      <c r="J3024" s="19" t="e">
        <f t="shared" si="95"/>
        <v>#NUM!</v>
      </c>
      <c r="K3024" s="19" t="e">
        <f t="shared" si="96"/>
        <v>#NUM!</v>
      </c>
      <c r="L3024" s="14" t="str">
        <f>IFERROR(VLOOKUP($K$4:$K$772,TABLAREF!$A$1:$C$4,3,1),"SIN DATO")</f>
        <v>SIN DATO</v>
      </c>
    </row>
    <row r="3025" spans="1:12" x14ac:dyDescent="0.25">
      <c r="A3025" t="s">
        <v>4394</v>
      </c>
      <c r="B3025">
        <v>67</v>
      </c>
      <c r="C3025">
        <v>2</v>
      </c>
      <c r="D3025">
        <v>0</v>
      </c>
      <c r="E3025">
        <v>1</v>
      </c>
      <c r="F3025">
        <v>0</v>
      </c>
      <c r="H3025">
        <v>247</v>
      </c>
      <c r="I3025">
        <v>70.900000000000006</v>
      </c>
      <c r="J3025" s="19" t="e">
        <f t="shared" si="95"/>
        <v>#NUM!</v>
      </c>
      <c r="K3025" s="19" t="e">
        <f t="shared" si="96"/>
        <v>#NUM!</v>
      </c>
      <c r="L3025" s="14" t="str">
        <f>IFERROR(VLOOKUP($K$4:$K$772,TABLAREF!$A$1:$C$4,3,1),"SIN DATO")</f>
        <v>SIN DATO</v>
      </c>
    </row>
    <row r="3026" spans="1:12" x14ac:dyDescent="0.25">
      <c r="A3026" t="s">
        <v>585</v>
      </c>
      <c r="B3026">
        <v>59</v>
      </c>
      <c r="C3026">
        <v>1</v>
      </c>
      <c r="D3026">
        <v>0</v>
      </c>
      <c r="E3026">
        <v>0</v>
      </c>
      <c r="F3026">
        <v>0</v>
      </c>
      <c r="H3026">
        <v>163.5</v>
      </c>
      <c r="I3026">
        <v>52.3</v>
      </c>
      <c r="J3026" s="19" t="e">
        <f t="shared" si="95"/>
        <v>#NUM!</v>
      </c>
      <c r="K3026" s="19" t="e">
        <f t="shared" si="96"/>
        <v>#NUM!</v>
      </c>
      <c r="L3026" s="14" t="str">
        <f>IFERROR(VLOOKUP($K$4:$K$772,TABLAREF!$A$1:$C$4,3,1),"SIN DATO")</f>
        <v>SIN DATO</v>
      </c>
    </row>
    <row r="3027" spans="1:12" x14ac:dyDescent="0.25">
      <c r="A3027" t="s">
        <v>946</v>
      </c>
      <c r="B3027">
        <v>79</v>
      </c>
      <c r="C3027">
        <v>1</v>
      </c>
      <c r="D3027">
        <v>1</v>
      </c>
      <c r="E3027">
        <v>0</v>
      </c>
      <c r="F3027">
        <v>0</v>
      </c>
      <c r="G3027">
        <v>100</v>
      </c>
      <c r="H3027">
        <v>220.2</v>
      </c>
      <c r="I3027">
        <v>43.7</v>
      </c>
      <c r="J3027" s="19">
        <f t="shared" si="95"/>
        <v>26.60097756493245</v>
      </c>
      <c r="K3027" s="19">
        <f t="shared" si="96"/>
        <v>27</v>
      </c>
      <c r="L3027" s="14" t="str">
        <f>IFERROR(VLOOKUP($K$4:$K$772,TABLAREF!$A$1:$C$4,3,1),"SIN DATO")</f>
        <v>SIN DATO</v>
      </c>
    </row>
    <row r="3028" spans="1:12" x14ac:dyDescent="0.25">
      <c r="A3028" t="s">
        <v>4395</v>
      </c>
      <c r="B3028">
        <v>61</v>
      </c>
      <c r="C3028">
        <v>2</v>
      </c>
      <c r="D3028">
        <v>0</v>
      </c>
      <c r="E3028">
        <v>0</v>
      </c>
      <c r="F3028">
        <v>0</v>
      </c>
      <c r="G3028">
        <v>110</v>
      </c>
      <c r="H3028">
        <v>269</v>
      </c>
      <c r="I3028">
        <v>68.400000000000006</v>
      </c>
      <c r="J3028" s="19">
        <f t="shared" si="95"/>
        <v>14.276844610974903</v>
      </c>
      <c r="K3028" s="19">
        <f t="shared" si="96"/>
        <v>14</v>
      </c>
      <c r="L3028" s="14" t="str">
        <f>IFERROR(VLOOKUP($K$4:$K$772,TABLAREF!$A$1:$C$4,3,1),"SIN DATO")</f>
        <v>SIN DATO</v>
      </c>
    </row>
    <row r="3029" spans="1:12" x14ac:dyDescent="0.25">
      <c r="A3029" t="s">
        <v>4396</v>
      </c>
      <c r="B3029">
        <v>84</v>
      </c>
      <c r="C3029">
        <v>2</v>
      </c>
      <c r="D3029">
        <v>0</v>
      </c>
      <c r="E3029">
        <v>1</v>
      </c>
      <c r="F3029">
        <v>0</v>
      </c>
      <c r="G3029">
        <v>120</v>
      </c>
      <c r="H3029">
        <v>175.9</v>
      </c>
      <c r="I3029">
        <v>72.7</v>
      </c>
      <c r="J3029" s="19">
        <f t="shared" si="95"/>
        <v>31.672049574981067</v>
      </c>
      <c r="K3029" s="19">
        <f t="shared" si="96"/>
        <v>32</v>
      </c>
      <c r="L3029" s="14" t="str">
        <f>IFERROR(VLOOKUP($K$4:$K$772,TABLAREF!$A$1:$C$4,3,1),"SIN DATO")</f>
        <v>SIN DATO</v>
      </c>
    </row>
    <row r="3030" spans="1:12" x14ac:dyDescent="0.25">
      <c r="A3030" t="s">
        <v>4397</v>
      </c>
      <c r="B3030">
        <v>64</v>
      </c>
      <c r="C3030">
        <v>1</v>
      </c>
      <c r="D3030">
        <v>0</v>
      </c>
      <c r="E3030">
        <v>1</v>
      </c>
      <c r="F3030">
        <v>0</v>
      </c>
      <c r="H3030">
        <v>123.4</v>
      </c>
      <c r="I3030">
        <v>25</v>
      </c>
      <c r="J3030" s="19" t="e">
        <f t="shared" si="95"/>
        <v>#NUM!</v>
      </c>
      <c r="K3030" s="19" t="e">
        <f t="shared" si="96"/>
        <v>#NUM!</v>
      </c>
      <c r="L3030" s="14" t="str">
        <f>IFERROR(VLOOKUP($K$4:$K$772,TABLAREF!$A$1:$C$4,3,1),"SIN DATO")</f>
        <v>SIN DATO</v>
      </c>
    </row>
    <row r="3031" spans="1:12" x14ac:dyDescent="0.25">
      <c r="A3031" t="s">
        <v>4398</v>
      </c>
      <c r="B3031">
        <v>71</v>
      </c>
      <c r="C3031">
        <v>2</v>
      </c>
      <c r="D3031">
        <v>0</v>
      </c>
      <c r="E3031">
        <v>1</v>
      </c>
      <c r="F3031">
        <v>0</v>
      </c>
      <c r="G3031">
        <v>120</v>
      </c>
      <c r="H3031">
        <v>98.3</v>
      </c>
      <c r="I3031">
        <v>41.6</v>
      </c>
      <c r="J3031" s="19">
        <f t="shared" si="95"/>
        <v>15.96859638004493</v>
      </c>
      <c r="K3031" s="19">
        <f t="shared" si="96"/>
        <v>16</v>
      </c>
      <c r="L3031" s="14" t="str">
        <f>IFERROR(VLOOKUP($K$4:$K$772,TABLAREF!$A$1:$C$4,3,1),"SIN DATO")</f>
        <v>SIN DATO</v>
      </c>
    </row>
    <row r="3032" spans="1:12" x14ac:dyDescent="0.25">
      <c r="A3032" t="s">
        <v>4399</v>
      </c>
      <c r="B3032">
        <v>66</v>
      </c>
      <c r="C3032">
        <v>2</v>
      </c>
      <c r="D3032">
        <v>0</v>
      </c>
      <c r="E3032">
        <v>0</v>
      </c>
      <c r="F3032">
        <v>0</v>
      </c>
      <c r="G3032">
        <v>125</v>
      </c>
      <c r="H3032">
        <v>173.1</v>
      </c>
      <c r="I3032">
        <v>58</v>
      </c>
      <c r="J3032" s="19">
        <f t="shared" si="95"/>
        <v>16.79693412033043</v>
      </c>
      <c r="K3032" s="19">
        <f t="shared" si="96"/>
        <v>17</v>
      </c>
      <c r="L3032" s="14" t="str">
        <f>IFERROR(VLOOKUP($K$4:$K$772,TABLAREF!$A$1:$C$4,3,1),"SIN DATO")</f>
        <v>SIN DATO</v>
      </c>
    </row>
    <row r="3033" spans="1:12" x14ac:dyDescent="0.25">
      <c r="A3033" t="s">
        <v>4400</v>
      </c>
      <c r="B3033">
        <v>65</v>
      </c>
      <c r="C3033">
        <v>2</v>
      </c>
      <c r="D3033">
        <v>0</v>
      </c>
      <c r="E3033">
        <v>1</v>
      </c>
      <c r="F3033">
        <v>0</v>
      </c>
      <c r="H3033">
        <v>141.9</v>
      </c>
      <c r="I3033">
        <v>41.2</v>
      </c>
      <c r="J3033" s="19" t="e">
        <f t="shared" si="95"/>
        <v>#NUM!</v>
      </c>
      <c r="K3033" s="19" t="e">
        <f t="shared" si="96"/>
        <v>#NUM!</v>
      </c>
      <c r="L3033" s="14" t="str">
        <f>IFERROR(VLOOKUP($K$4:$K$772,TABLAREF!$A$1:$C$4,3,1),"SIN DATO")</f>
        <v>SIN DATO</v>
      </c>
    </row>
    <row r="3034" spans="1:12" x14ac:dyDescent="0.25">
      <c r="A3034" t="s">
        <v>534</v>
      </c>
      <c r="B3034">
        <v>89</v>
      </c>
      <c r="C3034">
        <v>1</v>
      </c>
      <c r="D3034">
        <v>0</v>
      </c>
      <c r="E3034">
        <v>0</v>
      </c>
      <c r="F3034">
        <v>0</v>
      </c>
      <c r="H3034">
        <v>200.5</v>
      </c>
      <c r="I3034">
        <v>49.6</v>
      </c>
      <c r="J3034" s="19" t="e">
        <f t="shared" si="95"/>
        <v>#NUM!</v>
      </c>
      <c r="K3034" s="19" t="e">
        <f t="shared" si="96"/>
        <v>#NUM!</v>
      </c>
      <c r="L3034" s="14" t="str">
        <f>IFERROR(VLOOKUP($K$4:$K$772,TABLAREF!$A$1:$C$4,3,1),"SIN DATO")</f>
        <v>SIN DATO</v>
      </c>
    </row>
    <row r="3035" spans="1:12" x14ac:dyDescent="0.25">
      <c r="A3035" t="s">
        <v>534</v>
      </c>
      <c r="B3035">
        <v>89</v>
      </c>
      <c r="C3035">
        <v>1</v>
      </c>
      <c r="D3035">
        <v>0</v>
      </c>
      <c r="E3035">
        <v>0</v>
      </c>
      <c r="F3035">
        <v>0</v>
      </c>
      <c r="H3035">
        <v>200.5</v>
      </c>
      <c r="I3035">
        <v>49.6</v>
      </c>
      <c r="J3035" s="19" t="e">
        <f t="shared" si="95"/>
        <v>#NUM!</v>
      </c>
      <c r="K3035" s="19" t="e">
        <f t="shared" si="96"/>
        <v>#NUM!</v>
      </c>
      <c r="L3035" s="14" t="str">
        <f>IFERROR(VLOOKUP($K$4:$K$772,TABLAREF!$A$1:$C$4,3,1),"SIN DATO")</f>
        <v>SIN DATO</v>
      </c>
    </row>
    <row r="3036" spans="1:12" x14ac:dyDescent="0.25">
      <c r="A3036" t="s">
        <v>4401</v>
      </c>
      <c r="B3036">
        <v>69</v>
      </c>
      <c r="C3036">
        <v>2</v>
      </c>
      <c r="D3036">
        <v>0</v>
      </c>
      <c r="E3036">
        <v>1</v>
      </c>
      <c r="F3036">
        <v>0</v>
      </c>
      <c r="H3036">
        <v>146.69999999999999</v>
      </c>
      <c r="I3036">
        <v>68.400000000000006</v>
      </c>
      <c r="J3036" s="19" t="e">
        <f t="shared" si="95"/>
        <v>#NUM!</v>
      </c>
      <c r="K3036" s="19" t="e">
        <f t="shared" si="96"/>
        <v>#NUM!</v>
      </c>
      <c r="L3036" s="14" t="str">
        <f>IFERROR(VLOOKUP($K$4:$K$772,TABLAREF!$A$1:$C$4,3,1),"SIN DATO")</f>
        <v>SIN DATO</v>
      </c>
    </row>
    <row r="3037" spans="1:12" x14ac:dyDescent="0.25">
      <c r="A3037" t="s">
        <v>4402</v>
      </c>
      <c r="B3037">
        <v>68</v>
      </c>
      <c r="C3037">
        <v>2</v>
      </c>
      <c r="D3037">
        <v>0</v>
      </c>
      <c r="E3037">
        <v>0</v>
      </c>
      <c r="F3037">
        <v>0</v>
      </c>
      <c r="G3037">
        <v>130</v>
      </c>
      <c r="H3037">
        <v>133.5</v>
      </c>
      <c r="I3037">
        <v>43.1</v>
      </c>
      <c r="J3037" s="19">
        <f t="shared" si="95"/>
        <v>20.457235380295113</v>
      </c>
      <c r="K3037" s="19">
        <f t="shared" si="96"/>
        <v>20</v>
      </c>
      <c r="L3037" s="14" t="str">
        <f>IFERROR(VLOOKUP($K$4:$K$772,TABLAREF!$A$1:$C$4,3,1),"SIN DATO")</f>
        <v>SIN DATO</v>
      </c>
    </row>
    <row r="3038" spans="1:12" x14ac:dyDescent="0.25">
      <c r="A3038" t="s">
        <v>4403</v>
      </c>
      <c r="B3038">
        <v>63</v>
      </c>
      <c r="C3038">
        <v>2</v>
      </c>
      <c r="D3038">
        <v>0</v>
      </c>
      <c r="E3038">
        <v>1</v>
      </c>
      <c r="F3038">
        <v>0</v>
      </c>
      <c r="G3038">
        <v>120</v>
      </c>
      <c r="H3038">
        <v>156</v>
      </c>
      <c r="I3038">
        <v>48.4</v>
      </c>
      <c r="J3038" s="19">
        <f t="shared" si="95"/>
        <v>13.980695217254723</v>
      </c>
      <c r="K3038" s="19">
        <f t="shared" si="96"/>
        <v>14</v>
      </c>
      <c r="L3038" s="14" t="str">
        <f>IFERROR(VLOOKUP($K$4:$K$772,TABLAREF!$A$1:$C$4,3,1),"SIN DATO")</f>
        <v>SIN DATO</v>
      </c>
    </row>
    <row r="3039" spans="1:12" x14ac:dyDescent="0.25">
      <c r="A3039" t="s">
        <v>4404</v>
      </c>
      <c r="B3039">
        <v>77</v>
      </c>
      <c r="C3039">
        <v>1</v>
      </c>
      <c r="D3039">
        <v>0</v>
      </c>
      <c r="E3039">
        <v>1</v>
      </c>
      <c r="F3039">
        <v>0</v>
      </c>
      <c r="H3039">
        <v>162.5</v>
      </c>
      <c r="I3039">
        <v>43</v>
      </c>
      <c r="J3039" s="19" t="e">
        <f t="shared" si="95"/>
        <v>#NUM!</v>
      </c>
      <c r="K3039" s="19" t="e">
        <f t="shared" si="96"/>
        <v>#NUM!</v>
      </c>
      <c r="L3039" s="14" t="str">
        <f>IFERROR(VLOOKUP($K$4:$K$772,TABLAREF!$A$1:$C$4,3,1),"SIN DATO")</f>
        <v>SIN DATO</v>
      </c>
    </row>
    <row r="3040" spans="1:12" x14ac:dyDescent="0.25">
      <c r="A3040" t="s">
        <v>4405</v>
      </c>
      <c r="B3040">
        <v>66</v>
      </c>
      <c r="C3040">
        <v>2</v>
      </c>
      <c r="D3040">
        <v>0</v>
      </c>
      <c r="E3040">
        <v>1</v>
      </c>
      <c r="F3040">
        <v>0</v>
      </c>
      <c r="G3040">
        <v>120</v>
      </c>
      <c r="H3040">
        <v>113</v>
      </c>
      <c r="I3040">
        <v>38.700000000000003</v>
      </c>
      <c r="J3040" s="19">
        <f t="shared" si="95"/>
        <v>14.954129899165158</v>
      </c>
      <c r="K3040" s="19">
        <f t="shared" si="96"/>
        <v>15</v>
      </c>
      <c r="L3040" s="14" t="str">
        <f>IFERROR(VLOOKUP($K$4:$K$772,TABLAREF!$A$1:$C$4,3,1),"SIN DATO")</f>
        <v>SIN DATO</v>
      </c>
    </row>
    <row r="3041" spans="1:12" x14ac:dyDescent="0.25">
      <c r="A3041" t="s">
        <v>4406</v>
      </c>
      <c r="B3041">
        <v>69</v>
      </c>
      <c r="C3041">
        <v>1</v>
      </c>
      <c r="D3041">
        <v>0</v>
      </c>
      <c r="E3041">
        <v>0</v>
      </c>
      <c r="F3041">
        <v>0</v>
      </c>
      <c r="G3041">
        <v>125</v>
      </c>
      <c r="H3041">
        <v>180.8</v>
      </c>
      <c r="I3041">
        <v>42.3</v>
      </c>
      <c r="J3041" s="19">
        <f t="shared" si="95"/>
        <v>15.756110141731694</v>
      </c>
      <c r="K3041" s="19">
        <f t="shared" si="96"/>
        <v>16</v>
      </c>
      <c r="L3041" s="14" t="str">
        <f>IFERROR(VLOOKUP($K$4:$K$772,TABLAREF!$A$1:$C$4,3,1),"SIN DATO")</f>
        <v>SIN DATO</v>
      </c>
    </row>
    <row r="3042" spans="1:12" x14ac:dyDescent="0.25">
      <c r="A3042" t="s">
        <v>4407</v>
      </c>
      <c r="B3042">
        <v>50</v>
      </c>
      <c r="C3042">
        <v>1</v>
      </c>
      <c r="D3042">
        <v>0</v>
      </c>
      <c r="E3042">
        <v>1</v>
      </c>
      <c r="F3042">
        <v>0</v>
      </c>
      <c r="H3042">
        <v>120.9</v>
      </c>
      <c r="I3042">
        <v>40.5</v>
      </c>
      <c r="J3042" s="19" t="e">
        <f t="shared" si="95"/>
        <v>#NUM!</v>
      </c>
      <c r="K3042" s="19" t="e">
        <f t="shared" si="96"/>
        <v>#NUM!</v>
      </c>
      <c r="L3042" s="14" t="str">
        <f>IFERROR(VLOOKUP($K$4:$K$772,TABLAREF!$A$1:$C$4,3,1),"SIN DATO")</f>
        <v>SIN DATO</v>
      </c>
    </row>
    <row r="3043" spans="1:12" x14ac:dyDescent="0.25">
      <c r="A3043" t="s">
        <v>386</v>
      </c>
      <c r="B3043">
        <v>85</v>
      </c>
      <c r="C3043">
        <v>1</v>
      </c>
      <c r="D3043">
        <v>0</v>
      </c>
      <c r="E3043">
        <v>0</v>
      </c>
      <c r="F3043">
        <v>0</v>
      </c>
      <c r="G3043">
        <v>120</v>
      </c>
      <c r="H3043">
        <v>173.8</v>
      </c>
      <c r="I3043">
        <v>49</v>
      </c>
      <c r="J3043" s="19">
        <f t="shared" si="95"/>
        <v>19.229530348250869</v>
      </c>
      <c r="K3043" s="19">
        <f t="shared" si="96"/>
        <v>19</v>
      </c>
      <c r="L3043" s="14" t="str">
        <f>IFERROR(VLOOKUP($K$4:$K$772,TABLAREF!$A$1:$C$4,3,1),"SIN DATO")</f>
        <v>SIN DATO</v>
      </c>
    </row>
    <row r="3044" spans="1:12" x14ac:dyDescent="0.25">
      <c r="A3044" t="s">
        <v>4408</v>
      </c>
      <c r="B3044">
        <v>66</v>
      </c>
      <c r="C3044">
        <v>1</v>
      </c>
      <c r="D3044">
        <v>0</v>
      </c>
      <c r="E3044">
        <v>1</v>
      </c>
      <c r="F3044">
        <v>0</v>
      </c>
      <c r="H3044">
        <v>116.1</v>
      </c>
      <c r="I3044">
        <v>35.700000000000003</v>
      </c>
      <c r="J3044" s="19" t="e">
        <f t="shared" si="95"/>
        <v>#NUM!</v>
      </c>
      <c r="K3044" s="19" t="e">
        <f t="shared" si="96"/>
        <v>#NUM!</v>
      </c>
      <c r="L3044" s="14" t="str">
        <f>IFERROR(VLOOKUP($K$4:$K$772,TABLAREF!$A$1:$C$4,3,1),"SIN DATO")</f>
        <v>SIN DATO</v>
      </c>
    </row>
    <row r="3045" spans="1:12" x14ac:dyDescent="0.25">
      <c r="A3045" t="s">
        <v>954</v>
      </c>
      <c r="B3045">
        <v>70</v>
      </c>
      <c r="C3045">
        <v>1</v>
      </c>
      <c r="D3045">
        <v>0</v>
      </c>
      <c r="E3045">
        <v>0</v>
      </c>
      <c r="F3045">
        <v>0</v>
      </c>
      <c r="H3045">
        <v>122</v>
      </c>
      <c r="I3045">
        <v>34.9</v>
      </c>
      <c r="J3045" s="19" t="e">
        <f t="shared" si="95"/>
        <v>#NUM!</v>
      </c>
      <c r="K3045" s="19" t="e">
        <f t="shared" si="96"/>
        <v>#NUM!</v>
      </c>
      <c r="L3045" s="14" t="str">
        <f>IFERROR(VLOOKUP($K$4:$K$772,TABLAREF!$A$1:$C$4,3,1),"SIN DATO")</f>
        <v>SIN DATO</v>
      </c>
    </row>
    <row r="3046" spans="1:12" x14ac:dyDescent="0.25">
      <c r="A3046" t="s">
        <v>4409</v>
      </c>
      <c r="B3046">
        <v>53</v>
      </c>
      <c r="C3046">
        <v>2</v>
      </c>
      <c r="D3046">
        <v>0</v>
      </c>
      <c r="E3046">
        <v>0</v>
      </c>
      <c r="F3046">
        <v>0</v>
      </c>
      <c r="H3046">
        <v>204.5</v>
      </c>
      <c r="I3046">
        <v>51.7</v>
      </c>
      <c r="J3046" s="19" t="e">
        <f t="shared" si="95"/>
        <v>#NUM!</v>
      </c>
      <c r="K3046" s="19" t="e">
        <f t="shared" si="96"/>
        <v>#NUM!</v>
      </c>
      <c r="L3046" s="14" t="str">
        <f>IFERROR(VLOOKUP($K$4:$K$772,TABLAREF!$A$1:$C$4,3,1),"SIN DATO")</f>
        <v>SIN DATO</v>
      </c>
    </row>
    <row r="3047" spans="1:12" x14ac:dyDescent="0.25">
      <c r="A3047" t="s">
        <v>640</v>
      </c>
      <c r="B3047">
        <v>66</v>
      </c>
      <c r="C3047">
        <v>1</v>
      </c>
      <c r="D3047">
        <v>0</v>
      </c>
      <c r="E3047">
        <v>0</v>
      </c>
      <c r="F3047">
        <v>0</v>
      </c>
      <c r="G3047">
        <v>110</v>
      </c>
      <c r="H3047">
        <v>187.2</v>
      </c>
      <c r="I3047">
        <v>29.3</v>
      </c>
      <c r="J3047" s="19">
        <f t="shared" si="95"/>
        <v>18.412367921687899</v>
      </c>
      <c r="K3047" s="19">
        <f t="shared" si="96"/>
        <v>18</v>
      </c>
      <c r="L3047" s="14" t="str">
        <f>IFERROR(VLOOKUP($K$4:$K$772,TABLAREF!$A$1:$C$4,3,1),"SIN DATO")</f>
        <v>SIN DATO</v>
      </c>
    </row>
    <row r="3048" spans="1:12" x14ac:dyDescent="0.25">
      <c r="A3048" t="s">
        <v>4410</v>
      </c>
      <c r="B3048">
        <v>61</v>
      </c>
      <c r="C3048">
        <v>2</v>
      </c>
      <c r="D3048">
        <v>0</v>
      </c>
      <c r="E3048">
        <v>0</v>
      </c>
      <c r="F3048">
        <v>0</v>
      </c>
      <c r="H3048">
        <v>240.2</v>
      </c>
      <c r="I3048">
        <v>41.9</v>
      </c>
      <c r="J3048" s="19" t="e">
        <f t="shared" si="95"/>
        <v>#NUM!</v>
      </c>
      <c r="K3048" s="19" t="e">
        <f t="shared" si="96"/>
        <v>#NUM!</v>
      </c>
      <c r="L3048" s="14" t="str">
        <f>IFERROR(VLOOKUP($K$4:$K$772,TABLAREF!$A$1:$C$4,3,1),"SIN DATO")</f>
        <v>SIN DATO</v>
      </c>
    </row>
    <row r="3049" spans="1:12" x14ac:dyDescent="0.25">
      <c r="A3049" t="s">
        <v>4411</v>
      </c>
      <c r="B3049">
        <v>69</v>
      </c>
      <c r="C3049">
        <v>1</v>
      </c>
      <c r="D3049">
        <v>0</v>
      </c>
      <c r="E3049">
        <v>0</v>
      </c>
      <c r="F3049">
        <v>0</v>
      </c>
      <c r="G3049">
        <v>135</v>
      </c>
      <c r="H3049">
        <v>200.9</v>
      </c>
      <c r="I3049">
        <v>62.8</v>
      </c>
      <c r="J3049" s="19">
        <f t="shared" si="95"/>
        <v>12.671638151227659</v>
      </c>
      <c r="K3049" s="19">
        <f t="shared" si="96"/>
        <v>13</v>
      </c>
      <c r="L3049" s="14" t="str">
        <f>IFERROR(VLOOKUP($K$4:$K$772,TABLAREF!$A$1:$C$4,3,1),"SIN DATO")</f>
        <v>SIN DATO</v>
      </c>
    </row>
    <row r="3050" spans="1:12" x14ac:dyDescent="0.25">
      <c r="A3050" t="s">
        <v>4412</v>
      </c>
      <c r="B3050">
        <v>64</v>
      </c>
      <c r="C3050">
        <v>1</v>
      </c>
      <c r="D3050">
        <v>0</v>
      </c>
      <c r="E3050">
        <v>0</v>
      </c>
      <c r="F3050">
        <v>0</v>
      </c>
      <c r="G3050">
        <v>135</v>
      </c>
      <c r="H3050">
        <v>137.19999999999999</v>
      </c>
      <c r="I3050">
        <v>33.799999999999997</v>
      </c>
      <c r="J3050" s="19">
        <f t="shared" si="95"/>
        <v>13.956817228920915</v>
      </c>
      <c r="K3050" s="19">
        <f t="shared" si="96"/>
        <v>14</v>
      </c>
      <c r="L3050" s="14" t="str">
        <f>IFERROR(VLOOKUP($K$4:$K$772,TABLAREF!$A$1:$C$4,3,1),"SIN DATO")</f>
        <v>SIN DATO</v>
      </c>
    </row>
    <row r="3051" spans="1:12" x14ac:dyDescent="0.25">
      <c r="A3051" t="s">
        <v>4413</v>
      </c>
      <c r="B3051">
        <v>53</v>
      </c>
      <c r="C3051">
        <v>2</v>
      </c>
      <c r="D3051">
        <v>0</v>
      </c>
      <c r="E3051">
        <v>0</v>
      </c>
      <c r="F3051">
        <v>0</v>
      </c>
      <c r="G3051">
        <v>125</v>
      </c>
      <c r="H3051">
        <v>221.8</v>
      </c>
      <c r="I3051">
        <v>49.8</v>
      </c>
      <c r="J3051" s="19">
        <f t="shared" si="95"/>
        <v>12.697763663542961</v>
      </c>
      <c r="K3051" s="19">
        <f t="shared" si="96"/>
        <v>13</v>
      </c>
      <c r="L3051" s="14" t="str">
        <f>IFERROR(VLOOKUP($K$4:$K$772,TABLAREF!$A$1:$C$4,3,1),"SIN DATO")</f>
        <v>SIN DATO</v>
      </c>
    </row>
    <row r="3052" spans="1:12" x14ac:dyDescent="0.25">
      <c r="A3052" t="s">
        <v>4414</v>
      </c>
      <c r="B3052">
        <v>80</v>
      </c>
      <c r="C3052">
        <v>2</v>
      </c>
      <c r="D3052">
        <v>0</v>
      </c>
      <c r="E3052">
        <v>1</v>
      </c>
      <c r="F3052">
        <v>0</v>
      </c>
      <c r="H3052">
        <v>152.5</v>
      </c>
      <c r="I3052">
        <v>44.2</v>
      </c>
      <c r="J3052" s="19" t="e">
        <f t="shared" si="95"/>
        <v>#NUM!</v>
      </c>
      <c r="K3052" s="19" t="e">
        <f t="shared" si="96"/>
        <v>#NUM!</v>
      </c>
      <c r="L3052" s="14" t="str">
        <f>IFERROR(VLOOKUP($K$4:$K$772,TABLAREF!$A$1:$C$4,3,1),"SIN DATO")</f>
        <v>SIN DATO</v>
      </c>
    </row>
    <row r="3053" spans="1:12" x14ac:dyDescent="0.25">
      <c r="A3053" t="s">
        <v>4414</v>
      </c>
      <c r="B3053">
        <v>80</v>
      </c>
      <c r="C3053">
        <v>2</v>
      </c>
      <c r="D3053">
        <v>0</v>
      </c>
      <c r="E3053">
        <v>1</v>
      </c>
      <c r="F3053">
        <v>0</v>
      </c>
      <c r="H3053">
        <v>152.5</v>
      </c>
      <c r="I3053">
        <v>44.2</v>
      </c>
      <c r="J3053" s="19" t="e">
        <f t="shared" si="95"/>
        <v>#NUM!</v>
      </c>
      <c r="K3053" s="19" t="e">
        <f t="shared" si="96"/>
        <v>#NUM!</v>
      </c>
      <c r="L3053" s="14" t="str">
        <f>IFERROR(VLOOKUP($K$4:$K$772,TABLAREF!$A$1:$C$4,3,1),"SIN DATO")</f>
        <v>SIN DATO</v>
      </c>
    </row>
    <row r="3054" spans="1:12" x14ac:dyDescent="0.25">
      <c r="A3054" t="s">
        <v>4415</v>
      </c>
      <c r="B3054">
        <v>56</v>
      </c>
      <c r="C3054">
        <v>2</v>
      </c>
      <c r="D3054">
        <v>0</v>
      </c>
      <c r="E3054">
        <v>0</v>
      </c>
      <c r="F3054">
        <v>0</v>
      </c>
      <c r="H3054">
        <v>252.2</v>
      </c>
      <c r="I3054">
        <v>62.5</v>
      </c>
      <c r="J3054" s="19" t="e">
        <f t="shared" si="95"/>
        <v>#NUM!</v>
      </c>
      <c r="K3054" s="19" t="e">
        <f t="shared" si="96"/>
        <v>#NUM!</v>
      </c>
      <c r="L3054" s="14" t="str">
        <f>IFERROR(VLOOKUP($K$4:$K$772,TABLAREF!$A$1:$C$4,3,1),"SIN DATO")</f>
        <v>SIN DATO</v>
      </c>
    </row>
    <row r="3055" spans="1:12" x14ac:dyDescent="0.25">
      <c r="A3055" t="s">
        <v>4416</v>
      </c>
      <c r="B3055">
        <v>52</v>
      </c>
      <c r="C3055">
        <v>2</v>
      </c>
      <c r="D3055">
        <v>0</v>
      </c>
      <c r="E3055">
        <v>0</v>
      </c>
      <c r="F3055">
        <v>0</v>
      </c>
      <c r="H3055">
        <v>190.9</v>
      </c>
      <c r="I3055">
        <v>56.4</v>
      </c>
      <c r="J3055" s="19" t="e">
        <f t="shared" si="95"/>
        <v>#NUM!</v>
      </c>
      <c r="K3055" s="19" t="e">
        <f t="shared" si="96"/>
        <v>#NUM!</v>
      </c>
      <c r="L3055" s="14" t="str">
        <f>IFERROR(VLOOKUP($K$4:$K$772,TABLAREF!$A$1:$C$4,3,1),"SIN DATO")</f>
        <v>SIN DATO</v>
      </c>
    </row>
    <row r="3056" spans="1:12" x14ac:dyDescent="0.25">
      <c r="A3056" t="s">
        <v>795</v>
      </c>
      <c r="B3056">
        <v>76</v>
      </c>
      <c r="C3056">
        <v>1</v>
      </c>
      <c r="D3056">
        <v>0</v>
      </c>
      <c r="E3056">
        <v>0</v>
      </c>
      <c r="F3056">
        <v>0</v>
      </c>
      <c r="H3056">
        <v>164.5</v>
      </c>
      <c r="I3056">
        <v>40.799999999999997</v>
      </c>
      <c r="J3056" s="19" t="e">
        <f t="shared" si="95"/>
        <v>#NUM!</v>
      </c>
      <c r="K3056" s="19" t="e">
        <f t="shared" si="96"/>
        <v>#NUM!</v>
      </c>
      <c r="L3056" s="14" t="str">
        <f>IFERROR(VLOOKUP($K$4:$K$772,TABLAREF!$A$1:$C$4,3,1),"SIN DATO")</f>
        <v>SIN DATO</v>
      </c>
    </row>
    <row r="3057" spans="1:12" x14ac:dyDescent="0.25">
      <c r="A3057" t="s">
        <v>4417</v>
      </c>
      <c r="B3057">
        <v>64</v>
      </c>
      <c r="C3057">
        <v>2</v>
      </c>
      <c r="D3057">
        <v>0</v>
      </c>
      <c r="E3057">
        <v>0</v>
      </c>
      <c r="F3057">
        <v>0</v>
      </c>
      <c r="G3057">
        <v>125</v>
      </c>
      <c r="H3057">
        <v>216.3</v>
      </c>
      <c r="I3057">
        <v>57.2</v>
      </c>
      <c r="J3057" s="19">
        <f t="shared" si="95"/>
        <v>19.208459418904432</v>
      </c>
      <c r="K3057" s="19">
        <f t="shared" si="96"/>
        <v>19</v>
      </c>
      <c r="L3057" s="14" t="str">
        <f>IFERROR(VLOOKUP($K$4:$K$772,TABLAREF!$A$1:$C$4,3,1),"SIN DATO")</f>
        <v>SIN DATO</v>
      </c>
    </row>
    <row r="3058" spans="1:12" x14ac:dyDescent="0.25">
      <c r="A3058" t="s">
        <v>913</v>
      </c>
      <c r="B3058">
        <v>65</v>
      </c>
      <c r="C3058">
        <v>2</v>
      </c>
      <c r="D3058">
        <v>0</v>
      </c>
      <c r="E3058">
        <v>0</v>
      </c>
      <c r="F3058">
        <v>0</v>
      </c>
      <c r="G3058">
        <v>150</v>
      </c>
      <c r="I3058">
        <v>0</v>
      </c>
      <c r="J3058" s="19" t="e">
        <f t="shared" si="95"/>
        <v>#DIV/0!</v>
      </c>
      <c r="K3058" s="19" t="e">
        <f t="shared" si="96"/>
        <v>#DIV/0!</v>
      </c>
      <c r="L3058" s="14" t="str">
        <f>IFERROR(VLOOKUP($K$4:$K$772,TABLAREF!$A$1:$C$4,3,1),"SIN DATO")</f>
        <v>SIN DATO</v>
      </c>
    </row>
    <row r="3059" spans="1:12" x14ac:dyDescent="0.25">
      <c r="A3059" t="s">
        <v>4418</v>
      </c>
      <c r="B3059">
        <v>65</v>
      </c>
      <c r="C3059">
        <v>2</v>
      </c>
      <c r="D3059">
        <v>0</v>
      </c>
      <c r="E3059">
        <v>0</v>
      </c>
      <c r="F3059">
        <v>0</v>
      </c>
      <c r="H3059">
        <v>177.5</v>
      </c>
      <c r="I3059">
        <v>44.9</v>
      </c>
      <c r="J3059" s="19" t="e">
        <f t="shared" si="95"/>
        <v>#NUM!</v>
      </c>
      <c r="K3059" s="19" t="e">
        <f t="shared" si="96"/>
        <v>#NUM!</v>
      </c>
      <c r="L3059" s="14" t="str">
        <f>IFERROR(VLOOKUP($K$4:$K$772,TABLAREF!$A$1:$C$4,3,1),"SIN DATO")</f>
        <v>SIN DATO</v>
      </c>
    </row>
    <row r="3060" spans="1:12" x14ac:dyDescent="0.25">
      <c r="A3060" t="s">
        <v>730</v>
      </c>
      <c r="B3060">
        <v>61</v>
      </c>
      <c r="C3060">
        <v>2</v>
      </c>
      <c r="D3060">
        <v>0</v>
      </c>
      <c r="E3060">
        <v>0</v>
      </c>
      <c r="F3060">
        <v>0</v>
      </c>
      <c r="G3060">
        <v>120</v>
      </c>
      <c r="H3060">
        <v>256.39999999999998</v>
      </c>
      <c r="I3060">
        <v>48.4</v>
      </c>
      <c r="J3060" s="19">
        <f t="shared" si="95"/>
        <v>21.76971365724739</v>
      </c>
      <c r="K3060" s="19">
        <f t="shared" si="96"/>
        <v>22</v>
      </c>
      <c r="L3060" s="14" t="str">
        <f>IFERROR(VLOOKUP($K$4:$K$772,TABLAREF!$A$1:$C$4,3,1),"SIN DATO")</f>
        <v>SIN DATO</v>
      </c>
    </row>
    <row r="3061" spans="1:12" x14ac:dyDescent="0.25">
      <c r="A3061" t="s">
        <v>4419</v>
      </c>
      <c r="B3061">
        <v>57</v>
      </c>
      <c r="C3061">
        <v>2</v>
      </c>
      <c r="D3061">
        <v>0</v>
      </c>
      <c r="E3061">
        <v>0</v>
      </c>
      <c r="F3061">
        <v>0</v>
      </c>
      <c r="H3061">
        <v>177.4</v>
      </c>
      <c r="I3061">
        <v>27</v>
      </c>
      <c r="J3061" s="19" t="e">
        <f t="shared" si="95"/>
        <v>#NUM!</v>
      </c>
      <c r="K3061" s="19" t="e">
        <f t="shared" si="96"/>
        <v>#NUM!</v>
      </c>
      <c r="L3061" s="14" t="str">
        <f>IFERROR(VLOOKUP($K$4:$K$772,TABLAREF!$A$1:$C$4,3,1),"SIN DATO")</f>
        <v>SIN DATO</v>
      </c>
    </row>
    <row r="3062" spans="1:12" x14ac:dyDescent="0.25">
      <c r="A3062" t="s">
        <v>4420</v>
      </c>
      <c r="B3062">
        <v>66</v>
      </c>
      <c r="C3062">
        <v>1</v>
      </c>
      <c r="D3062">
        <v>0</v>
      </c>
      <c r="E3062">
        <v>1</v>
      </c>
      <c r="F3062">
        <v>0</v>
      </c>
      <c r="H3062">
        <v>162.69999999999999</v>
      </c>
      <c r="I3062">
        <v>35.299999999999997</v>
      </c>
      <c r="J3062" s="19" t="e">
        <f t="shared" si="95"/>
        <v>#NUM!</v>
      </c>
      <c r="K3062" s="19" t="e">
        <f t="shared" si="96"/>
        <v>#NUM!</v>
      </c>
      <c r="L3062" s="14" t="str">
        <f>IFERROR(VLOOKUP($K$4:$K$772,TABLAREF!$A$1:$C$4,3,1),"SIN DATO")</f>
        <v>SIN DATO</v>
      </c>
    </row>
    <row r="3063" spans="1:12" x14ac:dyDescent="0.25">
      <c r="A3063" t="s">
        <v>166</v>
      </c>
      <c r="B3063">
        <v>59</v>
      </c>
      <c r="C3063">
        <v>1</v>
      </c>
      <c r="D3063">
        <v>0</v>
      </c>
      <c r="E3063">
        <v>0</v>
      </c>
      <c r="F3063">
        <v>0</v>
      </c>
      <c r="H3063">
        <v>244</v>
      </c>
      <c r="I3063">
        <v>37</v>
      </c>
      <c r="J3063" s="19" t="e">
        <f t="shared" si="95"/>
        <v>#NUM!</v>
      </c>
      <c r="K3063" s="19" t="e">
        <f t="shared" si="96"/>
        <v>#NUM!</v>
      </c>
      <c r="L3063" s="14" t="str">
        <f>IFERROR(VLOOKUP($K$4:$K$772,TABLAREF!$A$1:$C$4,3,1),"SIN DATO")</f>
        <v>SIN DATO</v>
      </c>
    </row>
    <row r="3064" spans="1:12" x14ac:dyDescent="0.25">
      <c r="A3064" t="s">
        <v>523</v>
      </c>
      <c r="B3064">
        <v>71</v>
      </c>
      <c r="C3064">
        <v>2</v>
      </c>
      <c r="D3064">
        <v>0</v>
      </c>
      <c r="E3064">
        <v>0</v>
      </c>
      <c r="F3064">
        <v>0</v>
      </c>
      <c r="G3064">
        <v>120</v>
      </c>
      <c r="H3064">
        <v>132.9</v>
      </c>
      <c r="I3064">
        <v>42.5</v>
      </c>
      <c r="J3064" s="19">
        <f t="shared" si="95"/>
        <v>21.901256080601506</v>
      </c>
      <c r="K3064" s="19">
        <f t="shared" si="96"/>
        <v>22</v>
      </c>
      <c r="L3064" s="14" t="str">
        <f>IFERROR(VLOOKUP($K$4:$K$772,TABLAREF!$A$1:$C$4,3,1),"SIN DATO")</f>
        <v>SIN DATO</v>
      </c>
    </row>
    <row r="3065" spans="1:12" x14ac:dyDescent="0.25">
      <c r="A3065" t="s">
        <v>4421</v>
      </c>
      <c r="B3065">
        <v>65</v>
      </c>
      <c r="C3065">
        <v>1</v>
      </c>
      <c r="D3065">
        <v>0</v>
      </c>
      <c r="E3065">
        <v>1</v>
      </c>
      <c r="F3065">
        <v>0</v>
      </c>
      <c r="G3065">
        <v>120</v>
      </c>
      <c r="H3065">
        <v>102</v>
      </c>
      <c r="I3065">
        <v>31.5</v>
      </c>
      <c r="J3065" s="19">
        <f t="shared" si="95"/>
        <v>12.44081433293398</v>
      </c>
      <c r="K3065" s="19">
        <f t="shared" si="96"/>
        <v>12</v>
      </c>
      <c r="L3065" s="14" t="str">
        <f>IFERROR(VLOOKUP($K$4:$K$772,TABLAREF!$A$1:$C$4,3,1),"SIN DATO")</f>
        <v>SIN DATO</v>
      </c>
    </row>
    <row r="3066" spans="1:12" x14ac:dyDescent="0.25">
      <c r="A3066" t="s">
        <v>4422</v>
      </c>
      <c r="B3066">
        <v>55</v>
      </c>
      <c r="C3066">
        <v>2</v>
      </c>
      <c r="D3066">
        <v>0</v>
      </c>
      <c r="E3066">
        <v>0</v>
      </c>
      <c r="F3066">
        <v>0</v>
      </c>
      <c r="G3066">
        <v>135</v>
      </c>
      <c r="H3066">
        <v>240.2</v>
      </c>
      <c r="I3066">
        <v>50.1</v>
      </c>
      <c r="J3066" s="19">
        <f t="shared" si="95"/>
        <v>17.045523672557927</v>
      </c>
      <c r="K3066" s="19">
        <f t="shared" si="96"/>
        <v>17</v>
      </c>
      <c r="L3066" s="14" t="str">
        <f>IFERROR(VLOOKUP($K$4:$K$772,TABLAREF!$A$1:$C$4,3,1),"SIN DATO")</f>
        <v>SIN DATO</v>
      </c>
    </row>
    <row r="3067" spans="1:12" x14ac:dyDescent="0.25">
      <c r="A3067" t="s">
        <v>943</v>
      </c>
      <c r="B3067">
        <v>68</v>
      </c>
      <c r="C3067">
        <v>2</v>
      </c>
      <c r="D3067">
        <v>0</v>
      </c>
      <c r="E3067">
        <v>0</v>
      </c>
      <c r="F3067">
        <v>0</v>
      </c>
      <c r="I3067">
        <v>0</v>
      </c>
      <c r="J3067" s="19" t="e">
        <f t="shared" si="95"/>
        <v>#NUM!</v>
      </c>
      <c r="K3067" s="19" t="e">
        <f t="shared" si="96"/>
        <v>#NUM!</v>
      </c>
      <c r="L3067" s="14" t="str">
        <f>IFERROR(VLOOKUP($K$4:$K$772,TABLAREF!$A$1:$C$4,3,1),"SIN DATO")</f>
        <v>SIN DATO</v>
      </c>
    </row>
    <row r="3068" spans="1:12" x14ac:dyDescent="0.25">
      <c r="A3068" t="s">
        <v>904</v>
      </c>
      <c r="B3068">
        <v>65</v>
      </c>
      <c r="C3068">
        <v>2</v>
      </c>
      <c r="D3068">
        <v>0</v>
      </c>
      <c r="E3068">
        <v>0</v>
      </c>
      <c r="F3068">
        <v>0</v>
      </c>
      <c r="G3068">
        <v>130</v>
      </c>
      <c r="H3068">
        <v>213.8</v>
      </c>
      <c r="I3068">
        <v>38.799999999999997</v>
      </c>
      <c r="J3068" s="19">
        <f t="shared" si="95"/>
        <v>29.418249549796105</v>
      </c>
      <c r="K3068" s="19">
        <f t="shared" si="96"/>
        <v>29</v>
      </c>
      <c r="L3068" s="14" t="str">
        <f>IFERROR(VLOOKUP($K$4:$K$772,TABLAREF!$A$1:$C$4,3,1),"SIN DATO")</f>
        <v>SIN DATO</v>
      </c>
    </row>
    <row r="3069" spans="1:12" x14ac:dyDescent="0.25">
      <c r="A3069" t="s">
        <v>4423</v>
      </c>
      <c r="B3069">
        <v>79</v>
      </c>
      <c r="C3069">
        <v>1</v>
      </c>
      <c r="D3069">
        <v>0</v>
      </c>
      <c r="E3069">
        <v>1</v>
      </c>
      <c r="F3069">
        <v>0</v>
      </c>
      <c r="G3069">
        <v>120</v>
      </c>
      <c r="H3069">
        <v>156.4</v>
      </c>
      <c r="I3069">
        <v>41</v>
      </c>
      <c r="J3069" s="19">
        <f t="shared" si="95"/>
        <v>22.565273229990936</v>
      </c>
      <c r="K3069" s="19">
        <f t="shared" si="96"/>
        <v>23</v>
      </c>
      <c r="L3069" s="14" t="str">
        <f>IFERROR(VLOOKUP($K$4:$K$772,TABLAREF!$A$1:$C$4,3,1),"SIN DATO")</f>
        <v>SIN DATO</v>
      </c>
    </row>
    <row r="3070" spans="1:12" x14ac:dyDescent="0.25">
      <c r="A3070" t="s">
        <v>4424</v>
      </c>
      <c r="B3070">
        <v>59</v>
      </c>
      <c r="C3070">
        <v>1</v>
      </c>
      <c r="D3070">
        <v>0</v>
      </c>
      <c r="E3070">
        <v>0</v>
      </c>
      <c r="F3070">
        <v>0</v>
      </c>
      <c r="H3070">
        <v>163.5</v>
      </c>
      <c r="I3070">
        <v>28.1</v>
      </c>
      <c r="J3070" s="19" t="e">
        <f t="shared" si="95"/>
        <v>#NUM!</v>
      </c>
      <c r="K3070" s="19" t="e">
        <f t="shared" si="96"/>
        <v>#NUM!</v>
      </c>
      <c r="L3070" s="14" t="str">
        <f>IFERROR(VLOOKUP($K$4:$K$772,TABLAREF!$A$1:$C$4,3,1),"SIN DATO")</f>
        <v>SIN DATO</v>
      </c>
    </row>
    <row r="3071" spans="1:12" x14ac:dyDescent="0.25">
      <c r="A3071" t="s">
        <v>4425</v>
      </c>
      <c r="B3071">
        <v>65</v>
      </c>
      <c r="C3071">
        <v>2</v>
      </c>
      <c r="D3071">
        <v>0</v>
      </c>
      <c r="E3071">
        <v>0</v>
      </c>
      <c r="F3071">
        <v>0</v>
      </c>
      <c r="G3071">
        <v>130</v>
      </c>
      <c r="H3071">
        <v>158.4</v>
      </c>
      <c r="I3071">
        <v>50.2</v>
      </c>
      <c r="J3071" s="19">
        <f t="shared" si="95"/>
        <v>17.739922088443404</v>
      </c>
      <c r="K3071" s="19">
        <f t="shared" si="96"/>
        <v>18</v>
      </c>
      <c r="L3071" s="14" t="str">
        <f>IFERROR(VLOOKUP($K$4:$K$772,TABLAREF!$A$1:$C$4,3,1),"SIN DATO")</f>
        <v>SIN DATO</v>
      </c>
    </row>
    <row r="3072" spans="1:12" x14ac:dyDescent="0.25">
      <c r="A3072" t="s">
        <v>4426</v>
      </c>
      <c r="B3072">
        <v>70</v>
      </c>
      <c r="C3072">
        <v>2</v>
      </c>
      <c r="D3072">
        <v>0</v>
      </c>
      <c r="E3072">
        <v>0</v>
      </c>
      <c r="F3072">
        <v>0</v>
      </c>
      <c r="H3072">
        <v>156.9</v>
      </c>
      <c r="I3072">
        <v>62.2</v>
      </c>
      <c r="J3072" s="19" t="e">
        <f t="shared" si="95"/>
        <v>#NUM!</v>
      </c>
      <c r="K3072" s="19" t="e">
        <f t="shared" si="96"/>
        <v>#NUM!</v>
      </c>
      <c r="L3072" s="14" t="str">
        <f>IFERROR(VLOOKUP($K$4:$K$772,TABLAREF!$A$1:$C$4,3,1),"SIN DATO")</f>
        <v>SIN DATO</v>
      </c>
    </row>
    <row r="3073" spans="1:12" x14ac:dyDescent="0.25">
      <c r="A3073" t="s">
        <v>848</v>
      </c>
      <c r="B3073">
        <v>72</v>
      </c>
      <c r="C3073">
        <v>2</v>
      </c>
      <c r="D3073">
        <v>0</v>
      </c>
      <c r="E3073">
        <v>0</v>
      </c>
      <c r="F3073">
        <v>0</v>
      </c>
      <c r="H3073">
        <v>228.8</v>
      </c>
      <c r="I3073">
        <v>55.1</v>
      </c>
      <c r="J3073" s="19" t="e">
        <f t="shared" si="95"/>
        <v>#NUM!</v>
      </c>
      <c r="K3073" s="19" t="e">
        <f t="shared" si="96"/>
        <v>#NUM!</v>
      </c>
      <c r="L3073" s="14" t="str">
        <f>IFERROR(VLOOKUP($K$4:$K$772,TABLAREF!$A$1:$C$4,3,1),"SIN DATO")</f>
        <v>SIN DATO</v>
      </c>
    </row>
    <row r="3074" spans="1:12" x14ac:dyDescent="0.25">
      <c r="A3074" t="s">
        <v>4427</v>
      </c>
      <c r="B3074">
        <v>75</v>
      </c>
      <c r="C3074">
        <v>2</v>
      </c>
      <c r="D3074">
        <v>0</v>
      </c>
      <c r="E3074">
        <v>1</v>
      </c>
      <c r="F3074">
        <v>0</v>
      </c>
      <c r="G3074">
        <v>120</v>
      </c>
      <c r="H3074">
        <v>107.7</v>
      </c>
      <c r="I3074">
        <v>28.2</v>
      </c>
      <c r="J3074" s="19">
        <f t="shared" si="95"/>
        <v>30.463971819344515</v>
      </c>
      <c r="K3074" s="19">
        <f t="shared" si="96"/>
        <v>30</v>
      </c>
      <c r="L3074" s="14" t="str">
        <f>IFERROR(VLOOKUP($K$4:$K$772,TABLAREF!$A$1:$C$4,3,1),"SIN DATO")</f>
        <v>SIN DATO</v>
      </c>
    </row>
    <row r="3075" spans="1:12" x14ac:dyDescent="0.25">
      <c r="A3075" t="s">
        <v>4428</v>
      </c>
      <c r="B3075">
        <v>78</v>
      </c>
      <c r="C3075">
        <v>1</v>
      </c>
      <c r="D3075">
        <v>0</v>
      </c>
      <c r="E3075">
        <v>1</v>
      </c>
      <c r="F3075">
        <v>0</v>
      </c>
      <c r="H3075">
        <v>110.8</v>
      </c>
      <c r="I3075">
        <v>33.200000000000003</v>
      </c>
      <c r="J3075" s="19" t="e">
        <f t="shared" si="95"/>
        <v>#NUM!</v>
      </c>
      <c r="K3075" s="19" t="e">
        <f t="shared" si="96"/>
        <v>#NUM!</v>
      </c>
      <c r="L3075" s="14" t="str">
        <f>IFERROR(VLOOKUP($K$4:$K$772,TABLAREF!$A$1:$C$4,3,1),"SIN DATO")</f>
        <v>SIN DATO</v>
      </c>
    </row>
    <row r="3076" spans="1:12" x14ac:dyDescent="0.25">
      <c r="A3076" t="s">
        <v>4427</v>
      </c>
      <c r="B3076">
        <v>75</v>
      </c>
      <c r="C3076">
        <v>2</v>
      </c>
      <c r="D3076">
        <v>0</v>
      </c>
      <c r="E3076">
        <v>1</v>
      </c>
      <c r="F3076">
        <v>0</v>
      </c>
      <c r="G3076">
        <v>120</v>
      </c>
      <c r="H3076">
        <v>107.7</v>
      </c>
      <c r="I3076">
        <v>28.2</v>
      </c>
      <c r="J3076" s="19">
        <f t="shared" si="95"/>
        <v>30.463971819344515</v>
      </c>
      <c r="K3076" s="19">
        <f t="shared" si="96"/>
        <v>30</v>
      </c>
      <c r="L3076" s="14" t="str">
        <f>IFERROR(VLOOKUP($K$4:$K$772,TABLAREF!$A$1:$C$4,3,1),"SIN DATO")</f>
        <v>SIN DATO</v>
      </c>
    </row>
    <row r="3077" spans="1:12" x14ac:dyDescent="0.25">
      <c r="A3077" t="s">
        <v>4429</v>
      </c>
      <c r="B3077">
        <v>74</v>
      </c>
      <c r="C3077">
        <v>2</v>
      </c>
      <c r="D3077">
        <v>0</v>
      </c>
      <c r="E3077">
        <v>0</v>
      </c>
      <c r="F3077">
        <v>0</v>
      </c>
      <c r="G3077">
        <v>130</v>
      </c>
      <c r="H3077">
        <v>253.4</v>
      </c>
      <c r="I3077">
        <v>48.2</v>
      </c>
      <c r="J3077" s="19">
        <f t="shared" ref="J3077:J3140" si="97">100*(1-EXP(-EXP((LN(10)-(15.5305+(28.4441*(1-C3077))+(-1.4792*LN(B3077))+(0*LN(B3077)*LN(B3077))+(-14.4588*LN(B3077)*(1-C3077))+(1.8515*LN(B3077)*LN(B3077)*(1-C3077))+(-0.9119*LN(G3077))+(-0.2767*D3077)+(-0.7181*LN((H3077* 0.02586)/ (I3077* 0.02586)))+(-0.1759*E3077)+(-0.1999*E3077*(1-C3077))+(-0.5865*F3077)+(0*F3077*C3077)))/(EXP(0.9145)*EXP(-0.2784*(15.5305+(28.4441*(1-C3077))+(-1.4792*LN(B3077))+(0*LN(B3077)*LN(B3077))+(-14.4588*LN(B3077)*(1-C3077))+(1.8515*LN(B3077)*LN(B3077)*(1-C3077))+(-0.9119*LN(G3077))+(-0.2767*D3077)+(-0.7181*LN((H3077* 0.02586)/ (I3077* 0.02586)))+(-0.1759*E3077)+(-0.1999*E3077*(1-C3077))+(-0.5865*F3077)+(0*F3077*C3077)))))))</f>
        <v>40.095057037469303</v>
      </c>
      <c r="K3077" s="19">
        <f t="shared" ref="K3077:K3140" si="98">ROUND(J3077,0)</f>
        <v>40</v>
      </c>
      <c r="L3077" s="14" t="str">
        <f>IFERROR(VLOOKUP($K$4:$K$772,TABLAREF!$A$1:$C$4,3,1),"SIN DATO")</f>
        <v>SIN DATO</v>
      </c>
    </row>
    <row r="3078" spans="1:12" x14ac:dyDescent="0.25">
      <c r="A3078" t="s">
        <v>4430</v>
      </c>
      <c r="B3078">
        <v>78</v>
      </c>
      <c r="C3078">
        <v>1</v>
      </c>
      <c r="D3078">
        <v>0</v>
      </c>
      <c r="E3078">
        <v>1</v>
      </c>
      <c r="F3078">
        <v>0</v>
      </c>
      <c r="G3078">
        <v>130</v>
      </c>
      <c r="H3078">
        <v>164.3</v>
      </c>
      <c r="I3078">
        <v>28.1</v>
      </c>
      <c r="J3078" s="19">
        <f t="shared" si="97"/>
        <v>33.936614916159513</v>
      </c>
      <c r="K3078" s="19">
        <f t="shared" si="98"/>
        <v>34</v>
      </c>
      <c r="L3078" s="14" t="str">
        <f>IFERROR(VLOOKUP($K$4:$K$772,TABLAREF!$A$1:$C$4,3,1),"SIN DATO")</f>
        <v>SIN DATO</v>
      </c>
    </row>
    <row r="3079" spans="1:12" x14ac:dyDescent="0.25">
      <c r="A3079" t="s">
        <v>4431</v>
      </c>
      <c r="B3079">
        <v>61</v>
      </c>
      <c r="C3079">
        <v>2</v>
      </c>
      <c r="D3079">
        <v>0</v>
      </c>
      <c r="E3079">
        <v>1</v>
      </c>
      <c r="F3079">
        <v>0</v>
      </c>
      <c r="G3079">
        <v>132</v>
      </c>
      <c r="H3079">
        <v>161.80000000000001</v>
      </c>
      <c r="I3079">
        <v>33.1</v>
      </c>
      <c r="J3079" s="19">
        <f t="shared" si="97"/>
        <v>21.916940635765371</v>
      </c>
      <c r="K3079" s="19">
        <f t="shared" si="98"/>
        <v>22</v>
      </c>
      <c r="L3079" s="14" t="str">
        <f>IFERROR(VLOOKUP($K$4:$K$772,TABLAREF!$A$1:$C$4,3,1),"SIN DATO")</f>
        <v>SIN DATO</v>
      </c>
    </row>
    <row r="3080" spans="1:12" x14ac:dyDescent="0.25">
      <c r="A3080" t="s">
        <v>4432</v>
      </c>
      <c r="B3080">
        <v>79</v>
      </c>
      <c r="C3080">
        <v>2</v>
      </c>
      <c r="D3080">
        <v>0</v>
      </c>
      <c r="E3080">
        <v>0</v>
      </c>
      <c r="F3080">
        <v>0</v>
      </c>
      <c r="H3080">
        <v>144.80000000000001</v>
      </c>
      <c r="I3080">
        <v>38</v>
      </c>
      <c r="J3080" s="19" t="e">
        <f t="shared" si="97"/>
        <v>#NUM!</v>
      </c>
      <c r="K3080" s="19" t="e">
        <f t="shared" si="98"/>
        <v>#NUM!</v>
      </c>
      <c r="L3080" s="14" t="str">
        <f>IFERROR(VLOOKUP($K$4:$K$772,TABLAREF!$A$1:$C$4,3,1),"SIN DATO")</f>
        <v>SIN DATO</v>
      </c>
    </row>
    <row r="3081" spans="1:12" x14ac:dyDescent="0.25">
      <c r="A3081" t="s">
        <v>4433</v>
      </c>
      <c r="B3081">
        <v>70</v>
      </c>
      <c r="C3081">
        <v>2</v>
      </c>
      <c r="D3081">
        <v>0</v>
      </c>
      <c r="E3081">
        <v>0</v>
      </c>
      <c r="F3081">
        <v>0</v>
      </c>
      <c r="G3081">
        <v>128</v>
      </c>
      <c r="H3081">
        <v>129.1</v>
      </c>
      <c r="I3081">
        <v>64.400000000000006</v>
      </c>
      <c r="J3081" s="19">
        <f t="shared" si="97"/>
        <v>14.232879663668907</v>
      </c>
      <c r="K3081" s="19">
        <f t="shared" si="98"/>
        <v>14</v>
      </c>
      <c r="L3081" s="14" t="str">
        <f>IFERROR(VLOOKUP($K$4:$K$772,TABLAREF!$A$1:$C$4,3,1),"SIN DATO")</f>
        <v>SIN DATO</v>
      </c>
    </row>
    <row r="3082" spans="1:12" x14ac:dyDescent="0.25">
      <c r="A3082" t="s">
        <v>931</v>
      </c>
      <c r="B3082">
        <v>64</v>
      </c>
      <c r="C3082">
        <v>1</v>
      </c>
      <c r="D3082">
        <v>0</v>
      </c>
      <c r="E3082">
        <v>0</v>
      </c>
      <c r="F3082">
        <v>0</v>
      </c>
      <c r="G3082">
        <v>125</v>
      </c>
      <c r="H3082">
        <v>218</v>
      </c>
      <c r="I3082">
        <v>49.9</v>
      </c>
      <c r="J3082" s="19">
        <f t="shared" si="97"/>
        <v>13.57425624531874</v>
      </c>
      <c r="K3082" s="19">
        <f t="shared" si="98"/>
        <v>14</v>
      </c>
      <c r="L3082" s="14" t="str">
        <f>IFERROR(VLOOKUP($K$4:$K$772,TABLAREF!$A$1:$C$4,3,1),"SIN DATO")</f>
        <v>SIN DATO</v>
      </c>
    </row>
    <row r="3083" spans="1:12" x14ac:dyDescent="0.25">
      <c r="A3083" t="s">
        <v>4434</v>
      </c>
      <c r="B3083">
        <v>71</v>
      </c>
      <c r="C3083">
        <v>2</v>
      </c>
      <c r="D3083">
        <v>0</v>
      </c>
      <c r="E3083">
        <v>1</v>
      </c>
      <c r="F3083">
        <v>0</v>
      </c>
      <c r="G3083">
        <v>130</v>
      </c>
      <c r="H3083">
        <v>131.4</v>
      </c>
      <c r="I3083">
        <v>42.7</v>
      </c>
      <c r="J3083" s="19">
        <f t="shared" si="97"/>
        <v>22.981998332040142</v>
      </c>
      <c r="K3083" s="19">
        <f t="shared" si="98"/>
        <v>23</v>
      </c>
      <c r="L3083" s="14" t="str">
        <f>IFERROR(VLOOKUP($K$4:$K$772,TABLAREF!$A$1:$C$4,3,1),"SIN DATO")</f>
        <v>SIN DATO</v>
      </c>
    </row>
    <row r="3084" spans="1:12" x14ac:dyDescent="0.25">
      <c r="A3084" t="s">
        <v>4435</v>
      </c>
      <c r="B3084">
        <v>68</v>
      </c>
      <c r="C3084">
        <v>1</v>
      </c>
      <c r="D3084">
        <v>0</v>
      </c>
      <c r="E3084">
        <v>0</v>
      </c>
      <c r="F3084">
        <v>0</v>
      </c>
      <c r="H3084">
        <v>173.6</v>
      </c>
      <c r="I3084">
        <v>56</v>
      </c>
      <c r="J3084" s="19" t="e">
        <f t="shared" si="97"/>
        <v>#NUM!</v>
      </c>
      <c r="K3084" s="19" t="e">
        <f t="shared" si="98"/>
        <v>#NUM!</v>
      </c>
      <c r="L3084" s="14" t="str">
        <f>IFERROR(VLOOKUP($K$4:$K$772,TABLAREF!$A$1:$C$4,3,1),"SIN DATO")</f>
        <v>SIN DATO</v>
      </c>
    </row>
    <row r="3085" spans="1:12" x14ac:dyDescent="0.25">
      <c r="A3085" t="s">
        <v>4436</v>
      </c>
      <c r="B3085">
        <v>67</v>
      </c>
      <c r="C3085">
        <v>1</v>
      </c>
      <c r="D3085">
        <v>0</v>
      </c>
      <c r="E3085">
        <v>1</v>
      </c>
      <c r="F3085">
        <v>0</v>
      </c>
      <c r="G3085">
        <v>125</v>
      </c>
      <c r="H3085">
        <v>132.1</v>
      </c>
      <c r="I3085">
        <v>36.1</v>
      </c>
      <c r="J3085" s="19">
        <f t="shared" si="97"/>
        <v>16.258083803794054</v>
      </c>
      <c r="K3085" s="19">
        <f t="shared" si="98"/>
        <v>16</v>
      </c>
      <c r="L3085" s="14" t="str">
        <f>IFERROR(VLOOKUP($K$4:$K$772,TABLAREF!$A$1:$C$4,3,1),"SIN DATO")</f>
        <v>SIN DATO</v>
      </c>
    </row>
    <row r="3086" spans="1:12" x14ac:dyDescent="0.25">
      <c r="A3086" t="s">
        <v>4437</v>
      </c>
      <c r="B3086">
        <v>67</v>
      </c>
      <c r="C3086">
        <v>2</v>
      </c>
      <c r="D3086">
        <v>0</v>
      </c>
      <c r="E3086">
        <v>0</v>
      </c>
      <c r="F3086">
        <v>0</v>
      </c>
      <c r="G3086">
        <v>100</v>
      </c>
      <c r="H3086">
        <v>168.7</v>
      </c>
      <c r="I3086">
        <v>67.400000000000006</v>
      </c>
      <c r="J3086" s="19">
        <f t="shared" si="97"/>
        <v>10.498936059924835</v>
      </c>
      <c r="K3086" s="19">
        <f t="shared" si="98"/>
        <v>10</v>
      </c>
      <c r="L3086" s="14" t="str">
        <f>IFERROR(VLOOKUP($K$4:$K$772,TABLAREF!$A$1:$C$4,3,1),"SIN DATO")</f>
        <v>SIN DATO</v>
      </c>
    </row>
    <row r="3087" spans="1:12" x14ac:dyDescent="0.25">
      <c r="A3087" t="s">
        <v>306</v>
      </c>
      <c r="B3087">
        <v>72</v>
      </c>
      <c r="C3087">
        <v>2</v>
      </c>
      <c r="D3087">
        <v>0</v>
      </c>
      <c r="E3087">
        <v>0</v>
      </c>
      <c r="F3087">
        <v>0</v>
      </c>
      <c r="G3087">
        <v>130</v>
      </c>
      <c r="H3087">
        <v>162.6</v>
      </c>
      <c r="I3087">
        <v>60.4</v>
      </c>
      <c r="J3087" s="19">
        <f t="shared" si="97"/>
        <v>22.044693765907397</v>
      </c>
      <c r="K3087" s="19">
        <f t="shared" si="98"/>
        <v>22</v>
      </c>
      <c r="L3087" s="14" t="str">
        <f>IFERROR(VLOOKUP($K$4:$K$772,TABLAREF!$A$1:$C$4,3,1),"SIN DATO")</f>
        <v>SIN DATO</v>
      </c>
    </row>
    <row r="3088" spans="1:12" x14ac:dyDescent="0.25">
      <c r="A3088" t="s">
        <v>306</v>
      </c>
      <c r="B3088">
        <v>72</v>
      </c>
      <c r="C3088">
        <v>2</v>
      </c>
      <c r="D3088">
        <v>0</v>
      </c>
      <c r="E3088">
        <v>0</v>
      </c>
      <c r="F3088">
        <v>0</v>
      </c>
      <c r="G3088">
        <v>130</v>
      </c>
      <c r="H3088">
        <v>162.6</v>
      </c>
      <c r="I3088">
        <v>60.4</v>
      </c>
      <c r="J3088" s="19">
        <f t="shared" si="97"/>
        <v>22.044693765907397</v>
      </c>
      <c r="K3088" s="19">
        <f t="shared" si="98"/>
        <v>22</v>
      </c>
      <c r="L3088" s="14" t="str">
        <f>IFERROR(VLOOKUP($K$4:$K$772,TABLAREF!$A$1:$C$4,3,1),"SIN DATO")</f>
        <v>SIN DATO</v>
      </c>
    </row>
    <row r="3089" spans="1:12" x14ac:dyDescent="0.25">
      <c r="A3089" t="s">
        <v>4438</v>
      </c>
      <c r="B3089">
        <v>74</v>
      </c>
      <c r="C3089">
        <v>1</v>
      </c>
      <c r="D3089">
        <v>0</v>
      </c>
      <c r="E3089">
        <v>1</v>
      </c>
      <c r="F3089">
        <v>0</v>
      </c>
      <c r="H3089">
        <v>191.2</v>
      </c>
      <c r="I3089">
        <v>53.7</v>
      </c>
      <c r="J3089" s="19" t="e">
        <f t="shared" si="97"/>
        <v>#NUM!</v>
      </c>
      <c r="K3089" s="19" t="e">
        <f t="shared" si="98"/>
        <v>#NUM!</v>
      </c>
      <c r="L3089" s="14" t="str">
        <f>IFERROR(VLOOKUP($K$4:$K$772,TABLAREF!$A$1:$C$4,3,1),"SIN DATO")</f>
        <v>SIN DATO</v>
      </c>
    </row>
    <row r="3090" spans="1:12" x14ac:dyDescent="0.25">
      <c r="A3090" t="s">
        <v>4439</v>
      </c>
      <c r="B3090">
        <v>63</v>
      </c>
      <c r="C3090">
        <v>2</v>
      </c>
      <c r="D3090">
        <v>0</v>
      </c>
      <c r="E3090">
        <v>0</v>
      </c>
      <c r="F3090">
        <v>0</v>
      </c>
      <c r="H3090">
        <v>198.9</v>
      </c>
      <c r="I3090">
        <v>34.299999999999997</v>
      </c>
      <c r="J3090" s="19" t="e">
        <f t="shared" si="97"/>
        <v>#NUM!</v>
      </c>
      <c r="K3090" s="19" t="e">
        <f t="shared" si="98"/>
        <v>#NUM!</v>
      </c>
      <c r="L3090" s="14" t="str">
        <f>IFERROR(VLOOKUP($K$4:$K$772,TABLAREF!$A$1:$C$4,3,1),"SIN DATO")</f>
        <v>SIN DATO</v>
      </c>
    </row>
    <row r="3091" spans="1:12" x14ac:dyDescent="0.25">
      <c r="A3091" t="s">
        <v>4440</v>
      </c>
      <c r="B3091">
        <v>73</v>
      </c>
      <c r="C3091">
        <v>2</v>
      </c>
      <c r="D3091">
        <v>0</v>
      </c>
      <c r="E3091">
        <v>0</v>
      </c>
      <c r="F3091">
        <v>0</v>
      </c>
      <c r="G3091">
        <v>110</v>
      </c>
      <c r="H3091">
        <v>130.69999999999999</v>
      </c>
      <c r="I3091">
        <v>39.1</v>
      </c>
      <c r="J3091" s="19">
        <f t="shared" si="97"/>
        <v>23.287127339056124</v>
      </c>
      <c r="K3091" s="19">
        <f t="shared" si="98"/>
        <v>23</v>
      </c>
      <c r="L3091" s="14" t="str">
        <f>IFERROR(VLOOKUP($K$4:$K$772,TABLAREF!$A$1:$C$4,3,1),"SIN DATO")</f>
        <v>SIN DATO</v>
      </c>
    </row>
    <row r="3092" spans="1:12" x14ac:dyDescent="0.25">
      <c r="A3092" t="s">
        <v>4441</v>
      </c>
      <c r="B3092">
        <v>55</v>
      </c>
      <c r="C3092">
        <v>2</v>
      </c>
      <c r="D3092">
        <v>0</v>
      </c>
      <c r="E3092">
        <v>0</v>
      </c>
      <c r="F3092">
        <v>0</v>
      </c>
      <c r="G3092">
        <v>122</v>
      </c>
      <c r="H3092">
        <v>293.2</v>
      </c>
      <c r="I3092">
        <v>59.7</v>
      </c>
      <c r="J3092" s="19">
        <f t="shared" si="97"/>
        <v>15.230515408399391</v>
      </c>
      <c r="K3092" s="19">
        <f t="shared" si="98"/>
        <v>15</v>
      </c>
      <c r="L3092" s="14" t="str">
        <f>IFERROR(VLOOKUP($K$4:$K$772,TABLAREF!$A$1:$C$4,3,1),"SIN DATO")</f>
        <v>SIN DATO</v>
      </c>
    </row>
    <row r="3093" spans="1:12" x14ac:dyDescent="0.25">
      <c r="A3093" t="s">
        <v>331</v>
      </c>
      <c r="B3093">
        <v>66</v>
      </c>
      <c r="C3093">
        <v>1</v>
      </c>
      <c r="D3093">
        <v>0</v>
      </c>
      <c r="E3093">
        <v>0</v>
      </c>
      <c r="F3093">
        <v>0</v>
      </c>
      <c r="G3093">
        <v>136</v>
      </c>
      <c r="H3093">
        <v>243</v>
      </c>
      <c r="I3093">
        <v>32.1</v>
      </c>
      <c r="J3093" s="19">
        <f t="shared" si="97"/>
        <v>27.539481436320223</v>
      </c>
      <c r="K3093" s="19">
        <f t="shared" si="98"/>
        <v>28</v>
      </c>
      <c r="L3093" s="14" t="str">
        <f>IFERROR(VLOOKUP($K$4:$K$772,TABLAREF!$A$1:$C$4,3,1),"SIN DATO")</f>
        <v>SIN DATO</v>
      </c>
    </row>
    <row r="3094" spans="1:12" x14ac:dyDescent="0.25">
      <c r="A3094" t="s">
        <v>4442</v>
      </c>
      <c r="B3094">
        <v>68</v>
      </c>
      <c r="C3094">
        <v>1</v>
      </c>
      <c r="D3094">
        <v>0</v>
      </c>
      <c r="E3094">
        <v>0</v>
      </c>
      <c r="F3094">
        <v>0</v>
      </c>
      <c r="G3094">
        <v>120</v>
      </c>
      <c r="H3094">
        <v>146.5</v>
      </c>
      <c r="I3094">
        <v>63.9</v>
      </c>
      <c r="J3094" s="19">
        <f t="shared" si="97"/>
        <v>6.4567652996891152</v>
      </c>
      <c r="K3094" s="19">
        <f t="shared" si="98"/>
        <v>6</v>
      </c>
      <c r="L3094" s="14" t="str">
        <f>IFERROR(VLOOKUP($K$4:$K$772,TABLAREF!$A$1:$C$4,3,1),"SIN DATO")</f>
        <v>SIN DATO</v>
      </c>
    </row>
    <row r="3095" spans="1:12" x14ac:dyDescent="0.25">
      <c r="A3095" t="s">
        <v>261</v>
      </c>
      <c r="B3095">
        <v>76</v>
      </c>
      <c r="C3095">
        <v>1</v>
      </c>
      <c r="D3095">
        <v>0</v>
      </c>
      <c r="E3095">
        <v>0</v>
      </c>
      <c r="F3095">
        <v>0</v>
      </c>
      <c r="H3095">
        <v>200.3</v>
      </c>
      <c r="I3095">
        <v>56.8</v>
      </c>
      <c r="J3095" s="19" t="e">
        <f t="shared" si="97"/>
        <v>#NUM!</v>
      </c>
      <c r="K3095" s="19" t="e">
        <f t="shared" si="98"/>
        <v>#NUM!</v>
      </c>
      <c r="L3095" s="14" t="str">
        <f>IFERROR(VLOOKUP($K$4:$K$772,TABLAREF!$A$1:$C$4,3,1),"SIN DATO")</f>
        <v>SIN DATO</v>
      </c>
    </row>
    <row r="3096" spans="1:12" x14ac:dyDescent="0.25">
      <c r="A3096" t="s">
        <v>658</v>
      </c>
      <c r="B3096">
        <v>74</v>
      </c>
      <c r="C3096">
        <v>1</v>
      </c>
      <c r="D3096">
        <v>0</v>
      </c>
      <c r="E3096">
        <v>0</v>
      </c>
      <c r="F3096">
        <v>0</v>
      </c>
      <c r="G3096">
        <v>150</v>
      </c>
      <c r="H3096">
        <v>197</v>
      </c>
      <c r="I3096">
        <v>33.799999999999997</v>
      </c>
      <c r="J3096" s="19">
        <f t="shared" si="97"/>
        <v>29.799427325016858</v>
      </c>
      <c r="K3096" s="19">
        <f t="shared" si="98"/>
        <v>30</v>
      </c>
      <c r="L3096" s="14" t="str">
        <f>IFERROR(VLOOKUP($K$4:$K$772,TABLAREF!$A$1:$C$4,3,1),"SIN DATO")</f>
        <v>SIN DATO</v>
      </c>
    </row>
    <row r="3097" spans="1:12" x14ac:dyDescent="0.25">
      <c r="A3097" t="s">
        <v>4443</v>
      </c>
      <c r="B3097">
        <v>70</v>
      </c>
      <c r="C3097">
        <v>1</v>
      </c>
      <c r="D3097">
        <v>0</v>
      </c>
      <c r="E3097">
        <v>1</v>
      </c>
      <c r="F3097">
        <v>0</v>
      </c>
      <c r="G3097">
        <v>120</v>
      </c>
      <c r="H3097">
        <v>153.69999999999999</v>
      </c>
      <c r="I3097">
        <v>35.9</v>
      </c>
      <c r="J3097" s="19">
        <f t="shared" si="97"/>
        <v>19.871306168284598</v>
      </c>
      <c r="K3097" s="19">
        <f t="shared" si="98"/>
        <v>20</v>
      </c>
      <c r="L3097" s="14" t="str">
        <f>IFERROR(VLOOKUP($K$4:$K$772,TABLAREF!$A$1:$C$4,3,1),"SIN DATO")</f>
        <v>SIN DATO</v>
      </c>
    </row>
    <row r="3098" spans="1:12" x14ac:dyDescent="0.25">
      <c r="A3098" t="s">
        <v>4444</v>
      </c>
      <c r="B3098">
        <v>57</v>
      </c>
      <c r="C3098">
        <v>2</v>
      </c>
      <c r="D3098">
        <v>0</v>
      </c>
      <c r="E3098">
        <v>0</v>
      </c>
      <c r="F3098">
        <v>0</v>
      </c>
      <c r="H3098">
        <v>282</v>
      </c>
      <c r="I3098">
        <v>63.9</v>
      </c>
      <c r="J3098" s="19" t="e">
        <f t="shared" si="97"/>
        <v>#NUM!</v>
      </c>
      <c r="K3098" s="19" t="e">
        <f t="shared" si="98"/>
        <v>#NUM!</v>
      </c>
      <c r="L3098" s="14" t="str">
        <f>IFERROR(VLOOKUP($K$4:$K$772,TABLAREF!$A$1:$C$4,3,1),"SIN DATO")</f>
        <v>SIN DATO</v>
      </c>
    </row>
    <row r="3099" spans="1:12" x14ac:dyDescent="0.25">
      <c r="A3099" t="s">
        <v>4445</v>
      </c>
      <c r="B3099">
        <v>52</v>
      </c>
      <c r="C3099">
        <v>2</v>
      </c>
      <c r="D3099">
        <v>0</v>
      </c>
      <c r="E3099">
        <v>0</v>
      </c>
      <c r="F3099">
        <v>0</v>
      </c>
      <c r="G3099">
        <v>100</v>
      </c>
      <c r="H3099">
        <v>227.2</v>
      </c>
      <c r="I3099">
        <v>56.2</v>
      </c>
      <c r="J3099" s="19">
        <f t="shared" si="97"/>
        <v>7.3371273255510516</v>
      </c>
      <c r="K3099" s="19">
        <f t="shared" si="98"/>
        <v>7</v>
      </c>
      <c r="L3099" s="14" t="str">
        <f>IFERROR(VLOOKUP($K$4:$K$772,TABLAREF!$A$1:$C$4,3,1),"SIN DATO")</f>
        <v>SIN DATO</v>
      </c>
    </row>
    <row r="3100" spans="1:12" x14ac:dyDescent="0.25">
      <c r="A3100" t="s">
        <v>613</v>
      </c>
      <c r="B3100">
        <v>68</v>
      </c>
      <c r="C3100">
        <v>2</v>
      </c>
      <c r="D3100">
        <v>0</v>
      </c>
      <c r="E3100">
        <v>0</v>
      </c>
      <c r="F3100">
        <v>0</v>
      </c>
      <c r="G3100">
        <v>120</v>
      </c>
      <c r="H3100">
        <v>194.1</v>
      </c>
      <c r="I3100">
        <v>62.4</v>
      </c>
      <c r="J3100" s="19">
        <f t="shared" si="97"/>
        <v>18.57627091576699</v>
      </c>
      <c r="K3100" s="19">
        <f t="shared" si="98"/>
        <v>19</v>
      </c>
      <c r="L3100" s="14" t="str">
        <f>IFERROR(VLOOKUP($K$4:$K$772,TABLAREF!$A$1:$C$4,3,1),"SIN DATO")</f>
        <v>SIN DATO</v>
      </c>
    </row>
    <row r="3101" spans="1:12" x14ac:dyDescent="0.25">
      <c r="A3101" t="s">
        <v>551</v>
      </c>
      <c r="B3101">
        <v>72</v>
      </c>
      <c r="C3101">
        <v>2</v>
      </c>
      <c r="D3101">
        <v>0</v>
      </c>
      <c r="E3101">
        <v>0</v>
      </c>
      <c r="F3101">
        <v>0</v>
      </c>
      <c r="H3101">
        <v>178.3</v>
      </c>
      <c r="I3101">
        <v>55.8</v>
      </c>
      <c r="J3101" s="19" t="e">
        <f t="shared" si="97"/>
        <v>#NUM!</v>
      </c>
      <c r="K3101" s="19" t="e">
        <f t="shared" si="98"/>
        <v>#NUM!</v>
      </c>
      <c r="L3101" s="14" t="str">
        <f>IFERROR(VLOOKUP($K$4:$K$772,TABLAREF!$A$1:$C$4,3,1),"SIN DATO")</f>
        <v>SIN DATO</v>
      </c>
    </row>
    <row r="3102" spans="1:12" x14ac:dyDescent="0.25">
      <c r="A3102" t="s">
        <v>845</v>
      </c>
      <c r="B3102">
        <v>66</v>
      </c>
      <c r="C3102">
        <v>1</v>
      </c>
      <c r="D3102">
        <v>0</v>
      </c>
      <c r="E3102">
        <v>0</v>
      </c>
      <c r="F3102">
        <v>0</v>
      </c>
      <c r="G3102">
        <v>125</v>
      </c>
      <c r="H3102">
        <v>182</v>
      </c>
      <c r="I3102">
        <v>46</v>
      </c>
      <c r="J3102" s="19">
        <f t="shared" si="97"/>
        <v>13.022485305277176</v>
      </c>
      <c r="K3102" s="19">
        <f t="shared" si="98"/>
        <v>13</v>
      </c>
      <c r="L3102" s="14" t="str">
        <f>IFERROR(VLOOKUP($K$4:$K$772,TABLAREF!$A$1:$C$4,3,1),"SIN DATO")</f>
        <v>SIN DATO</v>
      </c>
    </row>
    <row r="3103" spans="1:12" x14ac:dyDescent="0.25">
      <c r="A3103" t="s">
        <v>601</v>
      </c>
      <c r="B3103">
        <v>65</v>
      </c>
      <c r="C3103">
        <v>2</v>
      </c>
      <c r="D3103">
        <v>0</v>
      </c>
      <c r="E3103">
        <v>0</v>
      </c>
      <c r="F3103">
        <v>0</v>
      </c>
      <c r="H3103">
        <v>237.6</v>
      </c>
      <c r="I3103">
        <v>51.7</v>
      </c>
      <c r="J3103" s="19" t="e">
        <f t="shared" si="97"/>
        <v>#NUM!</v>
      </c>
      <c r="K3103" s="19" t="e">
        <f t="shared" si="98"/>
        <v>#NUM!</v>
      </c>
      <c r="L3103" s="14" t="str">
        <f>IFERROR(VLOOKUP($K$4:$K$772,TABLAREF!$A$1:$C$4,3,1),"SIN DATO")</f>
        <v>SIN DATO</v>
      </c>
    </row>
    <row r="3104" spans="1:12" x14ac:dyDescent="0.25">
      <c r="A3104" t="s">
        <v>639</v>
      </c>
      <c r="B3104">
        <v>66</v>
      </c>
      <c r="C3104">
        <v>2</v>
      </c>
      <c r="D3104">
        <v>0</v>
      </c>
      <c r="E3104">
        <v>0</v>
      </c>
      <c r="F3104">
        <v>0</v>
      </c>
      <c r="H3104">
        <v>138.30000000000001</v>
      </c>
      <c r="I3104">
        <v>41</v>
      </c>
      <c r="J3104" s="19" t="e">
        <f t="shared" si="97"/>
        <v>#NUM!</v>
      </c>
      <c r="K3104" s="19" t="e">
        <f t="shared" si="98"/>
        <v>#NUM!</v>
      </c>
      <c r="L3104" s="14" t="str">
        <f>IFERROR(VLOOKUP($K$4:$K$772,TABLAREF!$A$1:$C$4,3,1),"SIN DATO")</f>
        <v>SIN DATO</v>
      </c>
    </row>
    <row r="3105" spans="1:12" x14ac:dyDescent="0.25">
      <c r="A3105" t="s">
        <v>4446</v>
      </c>
      <c r="B3105">
        <v>59</v>
      </c>
      <c r="C3105">
        <v>1</v>
      </c>
      <c r="D3105">
        <v>1</v>
      </c>
      <c r="E3105">
        <v>1</v>
      </c>
      <c r="F3105">
        <v>0</v>
      </c>
      <c r="H3105">
        <v>121</v>
      </c>
      <c r="I3105">
        <v>29.9</v>
      </c>
      <c r="J3105" s="19" t="e">
        <f t="shared" si="97"/>
        <v>#NUM!</v>
      </c>
      <c r="K3105" s="19" t="e">
        <f t="shared" si="98"/>
        <v>#NUM!</v>
      </c>
      <c r="L3105" s="14" t="str">
        <f>IFERROR(VLOOKUP($K$4:$K$772,TABLAREF!$A$1:$C$4,3,1),"SIN DATO")</f>
        <v>SIN DATO</v>
      </c>
    </row>
    <row r="3106" spans="1:12" x14ac:dyDescent="0.25">
      <c r="A3106" t="s">
        <v>4447</v>
      </c>
      <c r="B3106">
        <v>70</v>
      </c>
      <c r="C3106">
        <v>1</v>
      </c>
      <c r="D3106">
        <v>0</v>
      </c>
      <c r="E3106">
        <v>1</v>
      </c>
      <c r="F3106">
        <v>0</v>
      </c>
      <c r="H3106">
        <v>113.3</v>
      </c>
      <c r="I3106">
        <v>37.299999999999997</v>
      </c>
      <c r="J3106" s="19" t="e">
        <f t="shared" si="97"/>
        <v>#NUM!</v>
      </c>
      <c r="K3106" s="19" t="e">
        <f t="shared" si="98"/>
        <v>#NUM!</v>
      </c>
      <c r="L3106" s="14" t="str">
        <f>IFERROR(VLOOKUP($K$4:$K$772,TABLAREF!$A$1:$C$4,3,1),"SIN DATO")</f>
        <v>SIN DATO</v>
      </c>
    </row>
    <row r="3107" spans="1:12" x14ac:dyDescent="0.25">
      <c r="A3107" t="s">
        <v>4448</v>
      </c>
      <c r="B3107">
        <v>69</v>
      </c>
      <c r="C3107">
        <v>1</v>
      </c>
      <c r="D3107">
        <v>0</v>
      </c>
      <c r="E3107">
        <v>1</v>
      </c>
      <c r="F3107">
        <v>0</v>
      </c>
      <c r="G3107">
        <v>120</v>
      </c>
      <c r="H3107">
        <v>148.69999999999999</v>
      </c>
      <c r="I3107">
        <v>51</v>
      </c>
      <c r="J3107" s="19">
        <f t="shared" si="97"/>
        <v>12.711147279283097</v>
      </c>
      <c r="K3107" s="19">
        <f t="shared" si="98"/>
        <v>13</v>
      </c>
      <c r="L3107" s="14" t="str">
        <f>IFERROR(VLOOKUP($K$4:$K$772,TABLAREF!$A$1:$C$4,3,1),"SIN DATO")</f>
        <v>SIN DATO</v>
      </c>
    </row>
    <row r="3108" spans="1:12" x14ac:dyDescent="0.25">
      <c r="A3108" t="s">
        <v>4449</v>
      </c>
      <c r="B3108">
        <v>92</v>
      </c>
      <c r="C3108">
        <v>2</v>
      </c>
      <c r="D3108">
        <v>0</v>
      </c>
      <c r="E3108">
        <v>1</v>
      </c>
      <c r="F3108">
        <v>0</v>
      </c>
      <c r="G3108">
        <v>140</v>
      </c>
      <c r="H3108">
        <v>151.9</v>
      </c>
      <c r="I3108">
        <v>58.9</v>
      </c>
      <c r="J3108" s="19">
        <f t="shared" si="97"/>
        <v>49.076647314694597</v>
      </c>
      <c r="K3108" s="19">
        <f t="shared" si="98"/>
        <v>49</v>
      </c>
      <c r="L3108" s="14" t="str">
        <f>IFERROR(VLOOKUP($K$4:$K$772,TABLAREF!$A$1:$C$4,3,1),"SIN DATO")</f>
        <v>SIN DATO</v>
      </c>
    </row>
    <row r="3109" spans="1:12" x14ac:dyDescent="0.25">
      <c r="A3109" t="s">
        <v>4450</v>
      </c>
      <c r="B3109">
        <v>64</v>
      </c>
      <c r="C3109">
        <v>1</v>
      </c>
      <c r="D3109">
        <v>1</v>
      </c>
      <c r="E3109">
        <v>0</v>
      </c>
      <c r="F3109">
        <v>0</v>
      </c>
      <c r="G3109">
        <v>120</v>
      </c>
      <c r="H3109">
        <v>228.7</v>
      </c>
      <c r="I3109">
        <v>47.8</v>
      </c>
      <c r="J3109" s="19">
        <f t="shared" si="97"/>
        <v>21.197808936656926</v>
      </c>
      <c r="K3109" s="19">
        <f t="shared" si="98"/>
        <v>21</v>
      </c>
      <c r="L3109" s="14" t="str">
        <f>IFERROR(VLOOKUP($K$4:$K$772,TABLAREF!$A$1:$C$4,3,1),"SIN DATO")</f>
        <v>SIN DATO</v>
      </c>
    </row>
    <row r="3110" spans="1:12" x14ac:dyDescent="0.25">
      <c r="A3110" t="s">
        <v>4451</v>
      </c>
      <c r="B3110">
        <v>69</v>
      </c>
      <c r="C3110">
        <v>1</v>
      </c>
      <c r="D3110">
        <v>0</v>
      </c>
      <c r="E3110">
        <v>0</v>
      </c>
      <c r="F3110">
        <v>0</v>
      </c>
      <c r="G3110">
        <v>125</v>
      </c>
      <c r="H3110">
        <v>178.5</v>
      </c>
      <c r="I3110">
        <v>41.4</v>
      </c>
      <c r="J3110" s="19">
        <f t="shared" si="97"/>
        <v>15.905661355750954</v>
      </c>
      <c r="K3110" s="19">
        <f t="shared" si="98"/>
        <v>16</v>
      </c>
      <c r="L3110" s="14" t="str">
        <f>IFERROR(VLOOKUP($K$4:$K$772,TABLAREF!$A$1:$C$4,3,1),"SIN DATO")</f>
        <v>SIN DATO</v>
      </c>
    </row>
    <row r="3111" spans="1:12" x14ac:dyDescent="0.25">
      <c r="A3111" t="s">
        <v>4452</v>
      </c>
      <c r="B3111">
        <v>70</v>
      </c>
      <c r="C3111">
        <v>2</v>
      </c>
      <c r="D3111">
        <v>0</v>
      </c>
      <c r="E3111">
        <v>0</v>
      </c>
      <c r="F3111">
        <v>0</v>
      </c>
      <c r="H3111">
        <v>245.5</v>
      </c>
      <c r="I3111">
        <v>60.4</v>
      </c>
      <c r="J3111" s="19" t="e">
        <f t="shared" si="97"/>
        <v>#NUM!</v>
      </c>
      <c r="K3111" s="19" t="e">
        <f t="shared" si="98"/>
        <v>#NUM!</v>
      </c>
      <c r="L3111" s="14" t="str">
        <f>IFERROR(VLOOKUP($K$4:$K$772,TABLAREF!$A$1:$C$4,3,1),"SIN DATO")</f>
        <v>SIN DATO</v>
      </c>
    </row>
    <row r="3112" spans="1:12" x14ac:dyDescent="0.25">
      <c r="A3112" t="s">
        <v>4453</v>
      </c>
      <c r="B3112">
        <v>66</v>
      </c>
      <c r="C3112">
        <v>2</v>
      </c>
      <c r="D3112">
        <v>0</v>
      </c>
      <c r="E3112">
        <v>1</v>
      </c>
      <c r="F3112">
        <v>0</v>
      </c>
      <c r="H3112">
        <v>200.3</v>
      </c>
      <c r="I3112">
        <v>46.1</v>
      </c>
      <c r="J3112" s="19" t="e">
        <f t="shared" si="97"/>
        <v>#NUM!</v>
      </c>
      <c r="K3112" s="19" t="e">
        <f t="shared" si="98"/>
        <v>#NUM!</v>
      </c>
      <c r="L3112" s="14" t="str">
        <f>IFERROR(VLOOKUP($K$4:$K$772,TABLAREF!$A$1:$C$4,3,1),"SIN DATO")</f>
        <v>SIN DATO</v>
      </c>
    </row>
    <row r="3113" spans="1:12" x14ac:dyDescent="0.25">
      <c r="A3113" t="s">
        <v>688</v>
      </c>
      <c r="B3113">
        <v>80</v>
      </c>
      <c r="C3113">
        <v>1</v>
      </c>
      <c r="D3113">
        <v>0</v>
      </c>
      <c r="E3113">
        <v>0</v>
      </c>
      <c r="F3113">
        <v>0</v>
      </c>
      <c r="G3113">
        <v>120</v>
      </c>
      <c r="H3113">
        <v>227.3</v>
      </c>
      <c r="I3113">
        <v>57.1</v>
      </c>
      <c r="J3113" s="19">
        <f t="shared" si="97"/>
        <v>19.047949380386907</v>
      </c>
      <c r="K3113" s="19">
        <f t="shared" si="98"/>
        <v>19</v>
      </c>
      <c r="L3113" s="14" t="str">
        <f>IFERROR(VLOOKUP($K$4:$K$772,TABLAREF!$A$1:$C$4,3,1),"SIN DATO")</f>
        <v>SIN DATO</v>
      </c>
    </row>
    <row r="3114" spans="1:12" x14ac:dyDescent="0.25">
      <c r="A3114" t="s">
        <v>4454</v>
      </c>
      <c r="B3114">
        <v>71</v>
      </c>
      <c r="C3114">
        <v>2</v>
      </c>
      <c r="D3114">
        <v>0</v>
      </c>
      <c r="E3114">
        <v>1</v>
      </c>
      <c r="F3114">
        <v>0</v>
      </c>
      <c r="G3114">
        <v>125</v>
      </c>
      <c r="H3114">
        <v>150</v>
      </c>
      <c r="I3114">
        <v>49.4</v>
      </c>
      <c r="J3114" s="19">
        <f t="shared" si="97"/>
        <v>21.676779870590391</v>
      </c>
      <c r="K3114" s="19">
        <f t="shared" si="98"/>
        <v>22</v>
      </c>
      <c r="L3114" s="14" t="str">
        <f>IFERROR(VLOOKUP($K$4:$K$772,TABLAREF!$A$1:$C$4,3,1),"SIN DATO")</f>
        <v>SIN DATO</v>
      </c>
    </row>
    <row r="3115" spans="1:12" x14ac:dyDescent="0.25">
      <c r="A3115" t="s">
        <v>4455</v>
      </c>
      <c r="B3115">
        <v>54</v>
      </c>
      <c r="C3115">
        <v>1</v>
      </c>
      <c r="D3115">
        <v>0</v>
      </c>
      <c r="E3115">
        <v>1</v>
      </c>
      <c r="F3115">
        <v>0</v>
      </c>
      <c r="G3115">
        <v>120</v>
      </c>
      <c r="H3115">
        <v>117.9</v>
      </c>
      <c r="I3115">
        <v>33</v>
      </c>
      <c r="J3115" s="19">
        <f t="shared" si="97"/>
        <v>8.6969419363216893</v>
      </c>
      <c r="K3115" s="19">
        <f t="shared" si="98"/>
        <v>9</v>
      </c>
      <c r="L3115" s="14" t="str">
        <f>IFERROR(VLOOKUP($K$4:$K$772,TABLAREF!$A$1:$C$4,3,1),"SIN DATO")</f>
        <v>SIN DATO</v>
      </c>
    </row>
    <row r="3116" spans="1:12" x14ac:dyDescent="0.25">
      <c r="A3116" t="s">
        <v>4456</v>
      </c>
      <c r="B3116">
        <v>80</v>
      </c>
      <c r="C3116">
        <v>1</v>
      </c>
      <c r="D3116">
        <v>0</v>
      </c>
      <c r="E3116">
        <v>1</v>
      </c>
      <c r="F3116">
        <v>0</v>
      </c>
      <c r="H3116">
        <v>173.3</v>
      </c>
      <c r="I3116">
        <v>28.7</v>
      </c>
      <c r="J3116" s="19" t="e">
        <f t="shared" si="97"/>
        <v>#NUM!</v>
      </c>
      <c r="K3116" s="19" t="e">
        <f t="shared" si="98"/>
        <v>#NUM!</v>
      </c>
      <c r="L3116" s="14" t="str">
        <f>IFERROR(VLOOKUP($K$4:$K$772,TABLAREF!$A$1:$C$4,3,1),"SIN DATO")</f>
        <v>SIN DATO</v>
      </c>
    </row>
    <row r="3117" spans="1:12" x14ac:dyDescent="0.25">
      <c r="A3117" t="s">
        <v>4457</v>
      </c>
      <c r="B3117">
        <v>68</v>
      </c>
      <c r="C3117">
        <v>2</v>
      </c>
      <c r="D3117">
        <v>0</v>
      </c>
      <c r="E3117">
        <v>0</v>
      </c>
      <c r="F3117">
        <v>0</v>
      </c>
      <c r="G3117">
        <v>120</v>
      </c>
      <c r="H3117">
        <v>176</v>
      </c>
      <c r="I3117">
        <v>54.9</v>
      </c>
      <c r="J3117" s="19">
        <f t="shared" si="97"/>
        <v>19.148428973457253</v>
      </c>
      <c r="K3117" s="19">
        <f t="shared" si="98"/>
        <v>19</v>
      </c>
      <c r="L3117" s="14" t="str">
        <f>IFERROR(VLOOKUP($K$4:$K$772,TABLAREF!$A$1:$C$4,3,1),"SIN DATO")</f>
        <v>SIN DATO</v>
      </c>
    </row>
    <row r="3118" spans="1:12" x14ac:dyDescent="0.25">
      <c r="A3118" t="s">
        <v>615</v>
      </c>
      <c r="B3118">
        <v>57</v>
      </c>
      <c r="C3118">
        <v>1</v>
      </c>
      <c r="D3118">
        <v>0</v>
      </c>
      <c r="E3118">
        <v>0</v>
      </c>
      <c r="F3118">
        <v>0</v>
      </c>
      <c r="H3118">
        <v>185.1</v>
      </c>
      <c r="I3118">
        <v>43.1</v>
      </c>
      <c r="J3118" s="19" t="e">
        <f t="shared" si="97"/>
        <v>#NUM!</v>
      </c>
      <c r="K3118" s="19" t="e">
        <f t="shared" si="98"/>
        <v>#NUM!</v>
      </c>
      <c r="L3118" s="14" t="str">
        <f>IFERROR(VLOOKUP($K$4:$K$772,TABLAREF!$A$1:$C$4,3,1),"SIN DATO")</f>
        <v>SIN DATO</v>
      </c>
    </row>
    <row r="3119" spans="1:12" x14ac:dyDescent="0.25">
      <c r="A3119" t="s">
        <v>4458</v>
      </c>
      <c r="B3119">
        <v>78</v>
      </c>
      <c r="C3119">
        <v>1</v>
      </c>
      <c r="D3119">
        <v>0</v>
      </c>
      <c r="E3119">
        <v>1</v>
      </c>
      <c r="F3119">
        <v>0</v>
      </c>
      <c r="G3119">
        <v>125</v>
      </c>
      <c r="H3119">
        <v>100.5</v>
      </c>
      <c r="I3119">
        <v>31.6</v>
      </c>
      <c r="J3119" s="19">
        <f t="shared" si="97"/>
        <v>19.434720776655958</v>
      </c>
      <c r="K3119" s="19">
        <f t="shared" si="98"/>
        <v>19</v>
      </c>
      <c r="L3119" s="14" t="str">
        <f>IFERROR(VLOOKUP($K$4:$K$772,TABLAREF!$A$1:$C$4,3,1),"SIN DATO")</f>
        <v>SIN DATO</v>
      </c>
    </row>
    <row r="3120" spans="1:12" x14ac:dyDescent="0.25">
      <c r="A3120" t="s">
        <v>579</v>
      </c>
      <c r="B3120">
        <v>45</v>
      </c>
      <c r="C3120">
        <v>1</v>
      </c>
      <c r="D3120">
        <v>0</v>
      </c>
      <c r="E3120">
        <v>0</v>
      </c>
      <c r="F3120">
        <v>0</v>
      </c>
      <c r="H3120">
        <v>159.5</v>
      </c>
      <c r="I3120">
        <v>30.4</v>
      </c>
      <c r="J3120" s="19" t="e">
        <f t="shared" si="97"/>
        <v>#NUM!</v>
      </c>
      <c r="K3120" s="19" t="e">
        <f t="shared" si="98"/>
        <v>#NUM!</v>
      </c>
      <c r="L3120" s="14" t="str">
        <f>IFERROR(VLOOKUP($K$4:$K$772,TABLAREF!$A$1:$C$4,3,1),"SIN DATO")</f>
        <v>SIN DATO</v>
      </c>
    </row>
    <row r="3121" spans="1:12" x14ac:dyDescent="0.25">
      <c r="A3121" t="s">
        <v>652</v>
      </c>
      <c r="B3121">
        <v>63</v>
      </c>
      <c r="C3121">
        <v>1</v>
      </c>
      <c r="D3121">
        <v>0</v>
      </c>
      <c r="E3121">
        <v>0</v>
      </c>
      <c r="F3121">
        <v>0</v>
      </c>
      <c r="G3121">
        <v>120</v>
      </c>
      <c r="H3121">
        <v>222.9</v>
      </c>
      <c r="I3121">
        <v>29.2</v>
      </c>
      <c r="J3121" s="19">
        <f t="shared" si="97"/>
        <v>22.20484812106006</v>
      </c>
      <c r="K3121" s="19">
        <f t="shared" si="98"/>
        <v>22</v>
      </c>
      <c r="L3121" s="14" t="str">
        <f>IFERROR(VLOOKUP($K$4:$K$772,TABLAREF!$A$1:$C$4,3,1),"SIN DATO")</f>
        <v>SIN DATO</v>
      </c>
    </row>
    <row r="3122" spans="1:12" x14ac:dyDescent="0.25">
      <c r="A3122" t="s">
        <v>4459</v>
      </c>
      <c r="B3122">
        <v>54</v>
      </c>
      <c r="C3122">
        <v>1</v>
      </c>
      <c r="D3122">
        <v>0</v>
      </c>
      <c r="E3122">
        <v>1</v>
      </c>
      <c r="F3122">
        <v>0</v>
      </c>
      <c r="H3122">
        <v>120.6</v>
      </c>
      <c r="I3122">
        <v>23.7</v>
      </c>
      <c r="J3122" s="19" t="e">
        <f t="shared" si="97"/>
        <v>#NUM!</v>
      </c>
      <c r="K3122" s="19" t="e">
        <f t="shared" si="98"/>
        <v>#NUM!</v>
      </c>
      <c r="L3122" s="14" t="str">
        <f>IFERROR(VLOOKUP($K$4:$K$772,TABLAREF!$A$1:$C$4,3,1),"SIN DATO")</f>
        <v>SIN DATO</v>
      </c>
    </row>
    <row r="3123" spans="1:12" x14ac:dyDescent="0.25">
      <c r="A3123" t="s">
        <v>4460</v>
      </c>
      <c r="B3123">
        <v>63</v>
      </c>
      <c r="C3123">
        <v>2</v>
      </c>
      <c r="D3123">
        <v>0</v>
      </c>
      <c r="E3123">
        <v>0</v>
      </c>
      <c r="F3123">
        <v>0</v>
      </c>
      <c r="H3123">
        <v>261.8</v>
      </c>
      <c r="I3123">
        <v>48.6</v>
      </c>
      <c r="J3123" s="19" t="e">
        <f t="shared" si="97"/>
        <v>#NUM!</v>
      </c>
      <c r="K3123" s="19" t="e">
        <f t="shared" si="98"/>
        <v>#NUM!</v>
      </c>
      <c r="L3123" s="14" t="str">
        <f>IFERROR(VLOOKUP($K$4:$K$772,TABLAREF!$A$1:$C$4,3,1),"SIN DATO")</f>
        <v>SIN DATO</v>
      </c>
    </row>
    <row r="3124" spans="1:12" x14ac:dyDescent="0.25">
      <c r="A3124" t="s">
        <v>821</v>
      </c>
      <c r="B3124">
        <v>62</v>
      </c>
      <c r="C3124">
        <v>2</v>
      </c>
      <c r="D3124">
        <v>0</v>
      </c>
      <c r="E3124">
        <v>0</v>
      </c>
      <c r="F3124">
        <v>0</v>
      </c>
      <c r="H3124">
        <v>146.1</v>
      </c>
      <c r="I3124">
        <v>55.7</v>
      </c>
      <c r="J3124" s="19" t="e">
        <f t="shared" si="97"/>
        <v>#NUM!</v>
      </c>
      <c r="K3124" s="19" t="e">
        <f t="shared" si="98"/>
        <v>#NUM!</v>
      </c>
      <c r="L3124" s="14" t="str">
        <f>IFERROR(VLOOKUP($K$4:$K$772,TABLAREF!$A$1:$C$4,3,1),"SIN DATO")</f>
        <v>SIN DATO</v>
      </c>
    </row>
    <row r="3125" spans="1:12" x14ac:dyDescent="0.25">
      <c r="A3125" t="s">
        <v>4461</v>
      </c>
      <c r="B3125">
        <v>64</v>
      </c>
      <c r="C3125">
        <v>2</v>
      </c>
      <c r="D3125">
        <v>0</v>
      </c>
      <c r="E3125">
        <v>0</v>
      </c>
      <c r="F3125">
        <v>0</v>
      </c>
      <c r="H3125">
        <v>164.1</v>
      </c>
      <c r="I3125">
        <v>46.5</v>
      </c>
      <c r="J3125" s="19" t="e">
        <f t="shared" si="97"/>
        <v>#NUM!</v>
      </c>
      <c r="K3125" s="19" t="e">
        <f t="shared" si="98"/>
        <v>#NUM!</v>
      </c>
      <c r="L3125" s="14" t="str">
        <f>IFERROR(VLOOKUP($K$4:$K$772,TABLAREF!$A$1:$C$4,3,1),"SIN DATO")</f>
        <v>SIN DATO</v>
      </c>
    </row>
    <row r="3126" spans="1:12" x14ac:dyDescent="0.25">
      <c r="A3126" t="s">
        <v>4462</v>
      </c>
      <c r="B3126">
        <v>58</v>
      </c>
      <c r="C3126">
        <v>2</v>
      </c>
      <c r="D3126">
        <v>0</v>
      </c>
      <c r="E3126">
        <v>0</v>
      </c>
      <c r="F3126">
        <v>0</v>
      </c>
      <c r="H3126">
        <v>186.4</v>
      </c>
      <c r="I3126">
        <v>39</v>
      </c>
      <c r="J3126" s="19" t="e">
        <f t="shared" si="97"/>
        <v>#NUM!</v>
      </c>
      <c r="K3126" s="19" t="e">
        <f t="shared" si="98"/>
        <v>#NUM!</v>
      </c>
      <c r="L3126" s="14" t="str">
        <f>IFERROR(VLOOKUP($K$4:$K$772,TABLAREF!$A$1:$C$4,3,1),"SIN DATO")</f>
        <v>SIN DATO</v>
      </c>
    </row>
    <row r="3127" spans="1:12" x14ac:dyDescent="0.25">
      <c r="A3127" t="s">
        <v>4463</v>
      </c>
      <c r="B3127">
        <v>35</v>
      </c>
      <c r="C3127">
        <v>2</v>
      </c>
      <c r="D3127">
        <v>0</v>
      </c>
      <c r="E3127">
        <v>0</v>
      </c>
      <c r="F3127">
        <v>0</v>
      </c>
      <c r="H3127">
        <v>202.5</v>
      </c>
      <c r="I3127">
        <v>58.2</v>
      </c>
      <c r="J3127" s="19" t="e">
        <f t="shared" si="97"/>
        <v>#NUM!</v>
      </c>
      <c r="K3127" s="19" t="e">
        <f t="shared" si="98"/>
        <v>#NUM!</v>
      </c>
      <c r="L3127" s="14" t="str">
        <f>IFERROR(VLOOKUP($K$4:$K$772,TABLAREF!$A$1:$C$4,3,1),"SIN DATO")</f>
        <v>SIN DATO</v>
      </c>
    </row>
    <row r="3128" spans="1:12" x14ac:dyDescent="0.25">
      <c r="A3128" t="s">
        <v>4464</v>
      </c>
      <c r="B3128">
        <v>62</v>
      </c>
      <c r="C3128">
        <v>2</v>
      </c>
      <c r="D3128">
        <v>0</v>
      </c>
      <c r="E3128">
        <v>0</v>
      </c>
      <c r="F3128">
        <v>0</v>
      </c>
      <c r="H3128">
        <v>141.6</v>
      </c>
      <c r="I3128">
        <v>65.2</v>
      </c>
      <c r="J3128" s="19" t="e">
        <f t="shared" si="97"/>
        <v>#NUM!</v>
      </c>
      <c r="K3128" s="19" t="e">
        <f t="shared" si="98"/>
        <v>#NUM!</v>
      </c>
      <c r="L3128" s="14" t="str">
        <f>IFERROR(VLOOKUP($K$4:$K$772,TABLAREF!$A$1:$C$4,3,1),"SIN DATO")</f>
        <v>SIN DATO</v>
      </c>
    </row>
    <row r="3129" spans="1:12" x14ac:dyDescent="0.25">
      <c r="A3129" t="s">
        <v>4465</v>
      </c>
      <c r="B3129">
        <v>71</v>
      </c>
      <c r="C3129">
        <v>1</v>
      </c>
      <c r="D3129">
        <v>0</v>
      </c>
      <c r="E3129">
        <v>1</v>
      </c>
      <c r="F3129">
        <v>0</v>
      </c>
      <c r="H3129">
        <v>148.6</v>
      </c>
      <c r="I3129">
        <v>45.6</v>
      </c>
      <c r="J3129" s="19" t="e">
        <f t="shared" si="97"/>
        <v>#NUM!</v>
      </c>
      <c r="K3129" s="19" t="e">
        <f t="shared" si="98"/>
        <v>#NUM!</v>
      </c>
      <c r="L3129" s="14" t="str">
        <f>IFERROR(VLOOKUP($K$4:$K$772,TABLAREF!$A$1:$C$4,3,1),"SIN DATO")</f>
        <v>SIN DATO</v>
      </c>
    </row>
    <row r="3130" spans="1:12" x14ac:dyDescent="0.25">
      <c r="A3130" t="s">
        <v>4466</v>
      </c>
      <c r="B3130">
        <v>76</v>
      </c>
      <c r="C3130">
        <v>2</v>
      </c>
      <c r="D3130">
        <v>0</v>
      </c>
      <c r="E3130">
        <v>1</v>
      </c>
      <c r="F3130">
        <v>0</v>
      </c>
      <c r="G3130">
        <v>130</v>
      </c>
      <c r="H3130">
        <v>130</v>
      </c>
      <c r="I3130">
        <v>34</v>
      </c>
      <c r="J3130" s="19">
        <f t="shared" si="97"/>
        <v>34.235065134075384</v>
      </c>
      <c r="K3130" s="19">
        <f t="shared" si="98"/>
        <v>34</v>
      </c>
      <c r="L3130" s="14" t="str">
        <f>IFERROR(VLOOKUP($K$4:$K$772,TABLAREF!$A$1:$C$4,3,1),"SIN DATO")</f>
        <v>SIN DATO</v>
      </c>
    </row>
    <row r="3131" spans="1:12" x14ac:dyDescent="0.25">
      <c r="A3131" t="s">
        <v>4467</v>
      </c>
      <c r="B3131">
        <v>64</v>
      </c>
      <c r="C3131">
        <v>2</v>
      </c>
      <c r="D3131">
        <v>0</v>
      </c>
      <c r="E3131">
        <v>0</v>
      </c>
      <c r="F3131">
        <v>0</v>
      </c>
      <c r="G3131">
        <v>125</v>
      </c>
      <c r="H3131">
        <v>259.39999999999998</v>
      </c>
      <c r="I3131">
        <v>70.7</v>
      </c>
      <c r="J3131" s="19">
        <f t="shared" si="97"/>
        <v>18.634873567058087</v>
      </c>
      <c r="K3131" s="19">
        <f t="shared" si="98"/>
        <v>19</v>
      </c>
      <c r="L3131" s="14" t="str">
        <f>IFERROR(VLOOKUP($K$4:$K$772,TABLAREF!$A$1:$C$4,3,1),"SIN DATO")</f>
        <v>SIN DATO</v>
      </c>
    </row>
    <row r="3132" spans="1:12" x14ac:dyDescent="0.25">
      <c r="A3132" t="s">
        <v>403</v>
      </c>
      <c r="B3132">
        <v>71</v>
      </c>
      <c r="C3132">
        <v>1</v>
      </c>
      <c r="D3132">
        <v>0</v>
      </c>
      <c r="E3132">
        <v>0</v>
      </c>
      <c r="F3132">
        <v>0</v>
      </c>
      <c r="H3132">
        <v>212.7</v>
      </c>
      <c r="I3132">
        <v>36.5</v>
      </c>
      <c r="J3132" s="19" t="e">
        <f t="shared" si="97"/>
        <v>#NUM!</v>
      </c>
      <c r="K3132" s="19" t="e">
        <f t="shared" si="98"/>
        <v>#NUM!</v>
      </c>
      <c r="L3132" s="14" t="str">
        <f>IFERROR(VLOOKUP($K$4:$K$772,TABLAREF!$A$1:$C$4,3,1),"SIN DATO")</f>
        <v>SIN DATO</v>
      </c>
    </row>
    <row r="3133" spans="1:12" x14ac:dyDescent="0.25">
      <c r="A3133" t="s">
        <v>4468</v>
      </c>
      <c r="B3133">
        <v>55</v>
      </c>
      <c r="C3133">
        <v>2</v>
      </c>
      <c r="D3133">
        <v>0</v>
      </c>
      <c r="E3133">
        <v>0</v>
      </c>
      <c r="F3133">
        <v>0</v>
      </c>
      <c r="H3133">
        <v>267.39999999999998</v>
      </c>
      <c r="I3133">
        <v>77</v>
      </c>
      <c r="J3133" s="19" t="e">
        <f t="shared" si="97"/>
        <v>#NUM!</v>
      </c>
      <c r="K3133" s="19" t="e">
        <f t="shared" si="98"/>
        <v>#NUM!</v>
      </c>
      <c r="L3133" s="14" t="str">
        <f>IFERROR(VLOOKUP($K$4:$K$772,TABLAREF!$A$1:$C$4,3,1),"SIN DATO")</f>
        <v>SIN DATO</v>
      </c>
    </row>
    <row r="3134" spans="1:12" x14ac:dyDescent="0.25">
      <c r="A3134" t="s">
        <v>4469</v>
      </c>
      <c r="B3134">
        <v>54</v>
      </c>
      <c r="C3134">
        <v>2</v>
      </c>
      <c r="D3134">
        <v>0</v>
      </c>
      <c r="E3134">
        <v>0</v>
      </c>
      <c r="F3134">
        <v>0</v>
      </c>
      <c r="G3134">
        <v>110</v>
      </c>
      <c r="H3134">
        <v>196.5</v>
      </c>
      <c r="I3134">
        <v>51.5</v>
      </c>
      <c r="J3134" s="19">
        <f t="shared" si="97"/>
        <v>9.0448967336837605</v>
      </c>
      <c r="K3134" s="19">
        <f t="shared" si="98"/>
        <v>9</v>
      </c>
      <c r="L3134" s="14" t="str">
        <f>IFERROR(VLOOKUP($K$4:$K$772,TABLAREF!$A$1:$C$4,3,1),"SIN DATO")</f>
        <v>SIN DATO</v>
      </c>
    </row>
    <row r="3135" spans="1:12" x14ac:dyDescent="0.25">
      <c r="A3135" t="s">
        <v>881</v>
      </c>
      <c r="B3135">
        <v>87</v>
      </c>
      <c r="C3135">
        <v>2</v>
      </c>
      <c r="D3135">
        <v>0</v>
      </c>
      <c r="E3135">
        <v>0</v>
      </c>
      <c r="F3135">
        <v>0</v>
      </c>
      <c r="H3135">
        <v>183.2</v>
      </c>
      <c r="I3135">
        <v>72.7</v>
      </c>
      <c r="J3135" s="19" t="e">
        <f t="shared" si="97"/>
        <v>#NUM!</v>
      </c>
      <c r="K3135" s="19" t="e">
        <f t="shared" si="98"/>
        <v>#NUM!</v>
      </c>
      <c r="L3135" s="14" t="str">
        <f>IFERROR(VLOOKUP($K$4:$K$772,TABLAREF!$A$1:$C$4,3,1),"SIN DATO")</f>
        <v>SIN DATO</v>
      </c>
    </row>
    <row r="3136" spans="1:12" x14ac:dyDescent="0.25">
      <c r="A3136" t="s">
        <v>4470</v>
      </c>
      <c r="B3136">
        <v>66</v>
      </c>
      <c r="C3136">
        <v>1</v>
      </c>
      <c r="D3136">
        <v>0</v>
      </c>
      <c r="E3136">
        <v>0</v>
      </c>
      <c r="F3136">
        <v>0</v>
      </c>
      <c r="H3136">
        <v>167.8</v>
      </c>
      <c r="I3136">
        <v>37.200000000000003</v>
      </c>
      <c r="J3136" s="19" t="e">
        <f t="shared" si="97"/>
        <v>#NUM!</v>
      </c>
      <c r="K3136" s="19" t="e">
        <f t="shared" si="98"/>
        <v>#NUM!</v>
      </c>
      <c r="L3136" s="14" t="str">
        <f>IFERROR(VLOOKUP($K$4:$K$772,TABLAREF!$A$1:$C$4,3,1),"SIN DATO")</f>
        <v>SIN DATO</v>
      </c>
    </row>
    <row r="3137" spans="1:12" x14ac:dyDescent="0.25">
      <c r="A3137" t="s">
        <v>826</v>
      </c>
      <c r="B3137">
        <v>68</v>
      </c>
      <c r="C3137">
        <v>2</v>
      </c>
      <c r="D3137">
        <v>0</v>
      </c>
      <c r="E3137">
        <v>0</v>
      </c>
      <c r="F3137">
        <v>0</v>
      </c>
      <c r="H3137">
        <v>158.5</v>
      </c>
      <c r="I3137">
        <v>40.9</v>
      </c>
      <c r="J3137" s="19" t="e">
        <f t="shared" si="97"/>
        <v>#NUM!</v>
      </c>
      <c r="K3137" s="19" t="e">
        <f t="shared" si="98"/>
        <v>#NUM!</v>
      </c>
      <c r="L3137" s="14" t="str">
        <f>IFERROR(VLOOKUP($K$4:$K$772,TABLAREF!$A$1:$C$4,3,1),"SIN DATO")</f>
        <v>SIN DATO</v>
      </c>
    </row>
    <row r="3138" spans="1:12" x14ac:dyDescent="0.25">
      <c r="A3138" t="s">
        <v>4471</v>
      </c>
      <c r="B3138">
        <v>66</v>
      </c>
      <c r="C3138">
        <v>2</v>
      </c>
      <c r="D3138">
        <v>0</v>
      </c>
      <c r="E3138">
        <v>0</v>
      </c>
      <c r="F3138">
        <v>0</v>
      </c>
      <c r="G3138">
        <v>130</v>
      </c>
      <c r="H3138">
        <v>177.5</v>
      </c>
      <c r="I3138">
        <v>57.2</v>
      </c>
      <c r="J3138" s="19">
        <f t="shared" si="97"/>
        <v>18.418273062574929</v>
      </c>
      <c r="K3138" s="19">
        <f t="shared" si="98"/>
        <v>18</v>
      </c>
      <c r="L3138" s="14" t="str">
        <f>IFERROR(VLOOKUP($K$4:$K$772,TABLAREF!$A$1:$C$4,3,1),"SIN DATO")</f>
        <v>SIN DATO</v>
      </c>
    </row>
    <row r="3139" spans="1:12" x14ac:dyDescent="0.25">
      <c r="A3139" t="s">
        <v>4472</v>
      </c>
      <c r="B3139">
        <v>70</v>
      </c>
      <c r="C3139">
        <v>2</v>
      </c>
      <c r="D3139">
        <v>0</v>
      </c>
      <c r="E3139">
        <v>0</v>
      </c>
      <c r="F3139">
        <v>0</v>
      </c>
      <c r="G3139">
        <v>120</v>
      </c>
      <c r="H3139">
        <v>147.4</v>
      </c>
      <c r="I3139">
        <v>62.8</v>
      </c>
      <c r="J3139" s="19">
        <f t="shared" si="97"/>
        <v>15.485962849058987</v>
      </c>
      <c r="K3139" s="19">
        <f t="shared" si="98"/>
        <v>15</v>
      </c>
      <c r="L3139" s="14" t="str">
        <f>IFERROR(VLOOKUP($K$4:$K$772,TABLAREF!$A$1:$C$4,3,1),"SIN DATO")</f>
        <v>SIN DATO</v>
      </c>
    </row>
    <row r="3140" spans="1:12" x14ac:dyDescent="0.25">
      <c r="A3140" t="s">
        <v>555</v>
      </c>
      <c r="B3140">
        <v>77</v>
      </c>
      <c r="C3140">
        <v>1</v>
      </c>
      <c r="D3140">
        <v>0</v>
      </c>
      <c r="E3140">
        <v>0</v>
      </c>
      <c r="F3140">
        <v>0</v>
      </c>
      <c r="H3140">
        <v>186.1</v>
      </c>
      <c r="I3140">
        <v>52.1</v>
      </c>
      <c r="J3140" s="19" t="e">
        <f t="shared" si="97"/>
        <v>#NUM!</v>
      </c>
      <c r="K3140" s="19" t="e">
        <f t="shared" si="98"/>
        <v>#NUM!</v>
      </c>
      <c r="L3140" s="14" t="str">
        <f>IFERROR(VLOOKUP($K$4:$K$772,TABLAREF!$A$1:$C$4,3,1),"SIN DATO")</f>
        <v>SIN DATO</v>
      </c>
    </row>
    <row r="3141" spans="1:12" x14ac:dyDescent="0.25">
      <c r="A3141" t="s">
        <v>4473</v>
      </c>
      <c r="B3141">
        <v>68</v>
      </c>
      <c r="C3141">
        <v>2</v>
      </c>
      <c r="D3141">
        <v>0</v>
      </c>
      <c r="E3141">
        <v>0</v>
      </c>
      <c r="F3141">
        <v>0</v>
      </c>
      <c r="G3141">
        <v>120</v>
      </c>
      <c r="H3141">
        <v>180.5</v>
      </c>
      <c r="I3141">
        <v>68</v>
      </c>
      <c r="J3141" s="19">
        <f t="shared" ref="J3141:J3204" si="99">100*(1-EXP(-EXP((LN(10)-(15.5305+(28.4441*(1-C3141))+(-1.4792*LN(B3141))+(0*LN(B3141)*LN(B3141))+(-14.4588*LN(B3141)*(1-C3141))+(1.8515*LN(B3141)*LN(B3141)*(1-C3141))+(-0.9119*LN(G3141))+(-0.2767*D3141)+(-0.7181*LN((H3141* 0.02586)/ (I3141* 0.02586)))+(-0.1759*E3141)+(-0.1999*E3141*(1-C3141))+(-0.5865*F3141)+(0*F3141*C3141)))/(EXP(0.9145)*EXP(-0.2784*(15.5305+(28.4441*(1-C3141))+(-1.4792*LN(B3141))+(0*LN(B3141)*LN(B3141))+(-14.4588*LN(B3141)*(1-C3141))+(1.8515*LN(B3141)*LN(B3141)*(1-C3141))+(-0.9119*LN(G3141))+(-0.2767*D3141)+(-0.7181*LN((H3141* 0.02586)/ (I3141* 0.02586)))+(-0.1759*E3141)+(-0.1999*E3141*(1-C3141))+(-0.5865*F3141)+(0*F3141*C3141)))))))</f>
        <v>15.725884433025684</v>
      </c>
      <c r="K3141" s="19">
        <f t="shared" ref="K3141:K3204" si="100">ROUND(J3141,0)</f>
        <v>16</v>
      </c>
      <c r="L3141" s="14" t="str">
        <f>IFERROR(VLOOKUP($K$4:$K$772,TABLAREF!$A$1:$C$4,3,1),"SIN DATO")</f>
        <v>SIN DATO</v>
      </c>
    </row>
    <row r="3142" spans="1:12" x14ac:dyDescent="0.25">
      <c r="A3142" t="s">
        <v>488</v>
      </c>
      <c r="B3142">
        <v>64</v>
      </c>
      <c r="C3142">
        <v>1</v>
      </c>
      <c r="D3142">
        <v>0</v>
      </c>
      <c r="E3142">
        <v>0</v>
      </c>
      <c r="F3142">
        <v>0</v>
      </c>
      <c r="G3142">
        <v>120</v>
      </c>
      <c r="H3142">
        <v>224.9</v>
      </c>
      <c r="I3142">
        <v>39.5</v>
      </c>
      <c r="J3142" s="19">
        <f t="shared" si="99"/>
        <v>17.161162500884529</v>
      </c>
      <c r="K3142" s="19">
        <f t="shared" si="100"/>
        <v>17</v>
      </c>
      <c r="L3142" s="14" t="str">
        <f>IFERROR(VLOOKUP($K$4:$K$772,TABLAREF!$A$1:$C$4,3,1),"SIN DATO")</f>
        <v>SIN DATO</v>
      </c>
    </row>
    <row r="3143" spans="1:12" x14ac:dyDescent="0.25">
      <c r="A3143" t="s">
        <v>4474</v>
      </c>
      <c r="B3143">
        <v>34</v>
      </c>
      <c r="C3143">
        <v>2</v>
      </c>
      <c r="D3143">
        <v>0</v>
      </c>
      <c r="E3143">
        <v>0</v>
      </c>
      <c r="F3143">
        <v>0</v>
      </c>
      <c r="H3143">
        <v>154.30000000000001</v>
      </c>
      <c r="I3143">
        <v>42.9</v>
      </c>
      <c r="J3143" s="19" t="e">
        <f t="shared" si="99"/>
        <v>#NUM!</v>
      </c>
      <c r="K3143" s="19" t="e">
        <f t="shared" si="100"/>
        <v>#NUM!</v>
      </c>
      <c r="L3143" s="14" t="str">
        <f>IFERROR(VLOOKUP($K$4:$K$772,TABLAREF!$A$1:$C$4,3,1),"SIN DATO")</f>
        <v>SIN DATO</v>
      </c>
    </row>
    <row r="3144" spans="1:12" x14ac:dyDescent="0.25">
      <c r="A3144" t="s">
        <v>552</v>
      </c>
      <c r="B3144">
        <v>81</v>
      </c>
      <c r="C3144">
        <v>2</v>
      </c>
      <c r="D3144">
        <v>0</v>
      </c>
      <c r="E3144">
        <v>0</v>
      </c>
      <c r="F3144">
        <v>0</v>
      </c>
      <c r="H3144">
        <v>193.1</v>
      </c>
      <c r="I3144">
        <v>67.3</v>
      </c>
      <c r="J3144" s="19" t="e">
        <f t="shared" si="99"/>
        <v>#NUM!</v>
      </c>
      <c r="K3144" s="19" t="e">
        <f t="shared" si="100"/>
        <v>#NUM!</v>
      </c>
      <c r="L3144" s="14" t="str">
        <f>IFERROR(VLOOKUP($K$4:$K$772,TABLAREF!$A$1:$C$4,3,1),"SIN DATO")</f>
        <v>SIN DATO</v>
      </c>
    </row>
    <row r="3145" spans="1:12" x14ac:dyDescent="0.25">
      <c r="A3145" t="s">
        <v>4475</v>
      </c>
      <c r="B3145">
        <v>75</v>
      </c>
      <c r="C3145">
        <v>2</v>
      </c>
      <c r="D3145">
        <v>0</v>
      </c>
      <c r="E3145">
        <v>0</v>
      </c>
      <c r="F3145">
        <v>0</v>
      </c>
      <c r="H3145">
        <v>171.2</v>
      </c>
      <c r="I3145">
        <v>38.6</v>
      </c>
      <c r="J3145" s="19" t="e">
        <f t="shared" si="99"/>
        <v>#NUM!</v>
      </c>
      <c r="K3145" s="19" t="e">
        <f t="shared" si="100"/>
        <v>#NUM!</v>
      </c>
      <c r="L3145" s="14" t="str">
        <f>IFERROR(VLOOKUP($K$4:$K$772,TABLAREF!$A$1:$C$4,3,1),"SIN DATO")</f>
        <v>SIN DATO</v>
      </c>
    </row>
    <row r="3146" spans="1:12" x14ac:dyDescent="0.25">
      <c r="A3146" t="s">
        <v>4476</v>
      </c>
      <c r="B3146">
        <v>70</v>
      </c>
      <c r="C3146">
        <v>2</v>
      </c>
      <c r="D3146">
        <v>0</v>
      </c>
      <c r="E3146">
        <v>0</v>
      </c>
      <c r="F3146">
        <v>0</v>
      </c>
      <c r="G3146">
        <v>120</v>
      </c>
      <c r="H3146">
        <v>188.8</v>
      </c>
      <c r="I3146">
        <v>28.6</v>
      </c>
      <c r="J3146" s="19">
        <f t="shared" si="99"/>
        <v>37.764818061888782</v>
      </c>
      <c r="K3146" s="19">
        <f t="shared" si="100"/>
        <v>38</v>
      </c>
      <c r="L3146" s="14" t="str">
        <f>IFERROR(VLOOKUP($K$4:$K$772,TABLAREF!$A$1:$C$4,3,1),"SIN DATO")</f>
        <v>SIN DATO</v>
      </c>
    </row>
    <row r="3147" spans="1:12" x14ac:dyDescent="0.25">
      <c r="A3147" t="s">
        <v>4477</v>
      </c>
      <c r="B3147">
        <v>78</v>
      </c>
      <c r="C3147">
        <v>2</v>
      </c>
      <c r="D3147">
        <v>0</v>
      </c>
      <c r="E3147">
        <v>0</v>
      </c>
      <c r="F3147">
        <v>0</v>
      </c>
      <c r="H3147">
        <v>179.9</v>
      </c>
      <c r="I3147">
        <v>40.799999999999997</v>
      </c>
      <c r="J3147" s="19" t="e">
        <f t="shared" si="99"/>
        <v>#NUM!</v>
      </c>
      <c r="K3147" s="19" t="e">
        <f t="shared" si="100"/>
        <v>#NUM!</v>
      </c>
      <c r="L3147" s="14" t="str">
        <f>IFERROR(VLOOKUP($K$4:$K$772,TABLAREF!$A$1:$C$4,3,1),"SIN DATO")</f>
        <v>SIN DATO</v>
      </c>
    </row>
    <row r="3148" spans="1:12" x14ac:dyDescent="0.25">
      <c r="A3148" t="s">
        <v>4478</v>
      </c>
      <c r="B3148">
        <v>53</v>
      </c>
      <c r="C3148">
        <v>2</v>
      </c>
      <c r="D3148">
        <v>0</v>
      </c>
      <c r="E3148">
        <v>0</v>
      </c>
      <c r="F3148">
        <v>0</v>
      </c>
      <c r="G3148">
        <v>110</v>
      </c>
      <c r="H3148">
        <v>211.7</v>
      </c>
      <c r="I3148">
        <v>44.6</v>
      </c>
      <c r="J3148" s="19">
        <f t="shared" si="99"/>
        <v>11.273162593723118</v>
      </c>
      <c r="K3148" s="19">
        <f t="shared" si="100"/>
        <v>11</v>
      </c>
      <c r="L3148" s="14" t="str">
        <f>IFERROR(VLOOKUP($K$4:$K$772,TABLAREF!$A$1:$C$4,3,1),"SIN DATO")</f>
        <v>SIN DATO</v>
      </c>
    </row>
    <row r="3149" spans="1:12" x14ac:dyDescent="0.25">
      <c r="A3149" t="s">
        <v>4479</v>
      </c>
      <c r="B3149">
        <v>58</v>
      </c>
      <c r="C3149">
        <v>1</v>
      </c>
      <c r="D3149">
        <v>0</v>
      </c>
      <c r="E3149">
        <v>0</v>
      </c>
      <c r="F3149">
        <v>0</v>
      </c>
      <c r="H3149">
        <v>140.5</v>
      </c>
      <c r="I3149">
        <v>23.8</v>
      </c>
      <c r="J3149" s="19" t="e">
        <f t="shared" si="99"/>
        <v>#NUM!</v>
      </c>
      <c r="K3149" s="19" t="e">
        <f t="shared" si="100"/>
        <v>#NUM!</v>
      </c>
      <c r="L3149" s="14" t="str">
        <f>IFERROR(VLOOKUP($K$4:$K$772,TABLAREF!$A$1:$C$4,3,1),"SIN DATO")</f>
        <v>SIN DATO</v>
      </c>
    </row>
    <row r="3150" spans="1:12" x14ac:dyDescent="0.25">
      <c r="A3150" t="s">
        <v>4480</v>
      </c>
      <c r="B3150">
        <v>91</v>
      </c>
      <c r="C3150">
        <v>2</v>
      </c>
      <c r="D3150">
        <v>0</v>
      </c>
      <c r="E3150">
        <v>0</v>
      </c>
      <c r="F3150">
        <v>0</v>
      </c>
      <c r="G3150">
        <v>120</v>
      </c>
      <c r="H3150">
        <v>201.1</v>
      </c>
      <c r="I3150">
        <v>49.1</v>
      </c>
      <c r="J3150" s="19">
        <f t="shared" si="99"/>
        <v>54.787894686931217</v>
      </c>
      <c r="K3150" s="19">
        <f t="shared" si="100"/>
        <v>55</v>
      </c>
      <c r="L3150" s="14" t="str">
        <f>IFERROR(VLOOKUP($K$4:$K$772,TABLAREF!$A$1:$C$4,3,1),"SIN DATO")</f>
        <v>SIN DATO</v>
      </c>
    </row>
    <row r="3151" spans="1:12" x14ac:dyDescent="0.25">
      <c r="A3151" t="s">
        <v>4481</v>
      </c>
      <c r="B3151">
        <v>50</v>
      </c>
      <c r="C3151">
        <v>2</v>
      </c>
      <c r="D3151">
        <v>0</v>
      </c>
      <c r="E3151">
        <v>0</v>
      </c>
      <c r="F3151">
        <v>0</v>
      </c>
      <c r="H3151">
        <v>199.8</v>
      </c>
      <c r="I3151">
        <v>57</v>
      </c>
      <c r="J3151" s="19" t="e">
        <f t="shared" si="99"/>
        <v>#NUM!</v>
      </c>
      <c r="K3151" s="19" t="e">
        <f t="shared" si="100"/>
        <v>#NUM!</v>
      </c>
      <c r="L3151" s="14" t="str">
        <f>IFERROR(VLOOKUP($K$4:$K$772,TABLAREF!$A$1:$C$4,3,1),"SIN DATO")</f>
        <v>SIN DATO</v>
      </c>
    </row>
    <row r="3152" spans="1:12" x14ac:dyDescent="0.25">
      <c r="A3152" t="s">
        <v>4482</v>
      </c>
      <c r="B3152">
        <v>72</v>
      </c>
      <c r="C3152">
        <v>1</v>
      </c>
      <c r="D3152">
        <v>0</v>
      </c>
      <c r="E3152">
        <v>0</v>
      </c>
      <c r="F3152">
        <v>0</v>
      </c>
      <c r="H3152">
        <v>181.1</v>
      </c>
      <c r="I3152">
        <v>49</v>
      </c>
      <c r="J3152" s="19" t="e">
        <f t="shared" si="99"/>
        <v>#NUM!</v>
      </c>
      <c r="K3152" s="19" t="e">
        <f t="shared" si="100"/>
        <v>#NUM!</v>
      </c>
      <c r="L3152" s="14" t="str">
        <f>IFERROR(VLOOKUP($K$4:$K$772,TABLAREF!$A$1:$C$4,3,1),"SIN DATO")</f>
        <v>SIN DATO</v>
      </c>
    </row>
    <row r="3153" spans="1:12" x14ac:dyDescent="0.25">
      <c r="A3153" t="s">
        <v>4483</v>
      </c>
      <c r="B3153">
        <v>70</v>
      </c>
      <c r="C3153">
        <v>2</v>
      </c>
      <c r="D3153">
        <v>0</v>
      </c>
      <c r="E3153">
        <v>0</v>
      </c>
      <c r="F3153">
        <v>0</v>
      </c>
      <c r="H3153">
        <v>143.9</v>
      </c>
      <c r="I3153">
        <v>37.700000000000003</v>
      </c>
      <c r="J3153" s="19" t="e">
        <f t="shared" si="99"/>
        <v>#NUM!</v>
      </c>
      <c r="K3153" s="19" t="e">
        <f t="shared" si="100"/>
        <v>#NUM!</v>
      </c>
      <c r="L3153" s="14" t="str">
        <f>IFERROR(VLOOKUP($K$4:$K$772,TABLAREF!$A$1:$C$4,3,1),"SIN DATO")</f>
        <v>SIN DATO</v>
      </c>
    </row>
    <row r="3154" spans="1:12" x14ac:dyDescent="0.25">
      <c r="A3154" t="s">
        <v>4484</v>
      </c>
      <c r="B3154">
        <v>72</v>
      </c>
      <c r="C3154">
        <v>1</v>
      </c>
      <c r="D3154">
        <v>0</v>
      </c>
      <c r="E3154">
        <v>0</v>
      </c>
      <c r="F3154">
        <v>0</v>
      </c>
      <c r="G3154">
        <v>120</v>
      </c>
      <c r="H3154">
        <v>176.8</v>
      </c>
      <c r="I3154">
        <v>68.599999999999994</v>
      </c>
      <c r="J3154" s="19">
        <f t="shared" si="99"/>
        <v>8.9438454366898679</v>
      </c>
      <c r="K3154" s="19">
        <f t="shared" si="100"/>
        <v>9</v>
      </c>
      <c r="L3154" s="14" t="str">
        <f>IFERROR(VLOOKUP($K$4:$K$772,TABLAREF!$A$1:$C$4,3,1),"SIN DATO")</f>
        <v>SIN DATO</v>
      </c>
    </row>
    <row r="3155" spans="1:12" x14ac:dyDescent="0.25">
      <c r="A3155" t="s">
        <v>4485</v>
      </c>
      <c r="B3155">
        <v>54</v>
      </c>
      <c r="C3155">
        <v>2</v>
      </c>
      <c r="D3155">
        <v>0</v>
      </c>
      <c r="E3155">
        <v>0</v>
      </c>
      <c r="F3155">
        <v>0</v>
      </c>
      <c r="G3155">
        <v>120</v>
      </c>
      <c r="H3155">
        <v>172.8</v>
      </c>
      <c r="I3155">
        <v>58</v>
      </c>
      <c r="J3155" s="19">
        <f t="shared" si="99"/>
        <v>7.5114238692270625</v>
      </c>
      <c r="K3155" s="19">
        <f t="shared" si="100"/>
        <v>8</v>
      </c>
      <c r="L3155" s="14" t="str">
        <f>IFERROR(VLOOKUP($K$4:$K$772,TABLAREF!$A$1:$C$4,3,1),"SIN DATO")</f>
        <v>SIN DATO</v>
      </c>
    </row>
    <row r="3156" spans="1:12" x14ac:dyDescent="0.25">
      <c r="A3156" t="s">
        <v>4486</v>
      </c>
      <c r="B3156">
        <v>69</v>
      </c>
      <c r="C3156">
        <v>2</v>
      </c>
      <c r="D3156">
        <v>0</v>
      </c>
      <c r="E3156">
        <v>0</v>
      </c>
      <c r="F3156">
        <v>0</v>
      </c>
      <c r="G3156">
        <v>115</v>
      </c>
      <c r="H3156">
        <v>293.39999999999998</v>
      </c>
      <c r="I3156">
        <v>57.3</v>
      </c>
      <c r="J3156" s="19">
        <f t="shared" si="99"/>
        <v>29.100038513896433</v>
      </c>
      <c r="K3156" s="19">
        <f t="shared" si="100"/>
        <v>29</v>
      </c>
      <c r="L3156" s="14" t="str">
        <f>IFERROR(VLOOKUP($K$4:$K$772,TABLAREF!$A$1:$C$4,3,1),"SIN DATO")</f>
        <v>SIN DATO</v>
      </c>
    </row>
    <row r="3157" spans="1:12" x14ac:dyDescent="0.25">
      <c r="A3157" t="s">
        <v>4300</v>
      </c>
      <c r="B3157">
        <v>79</v>
      </c>
      <c r="C3157">
        <v>1</v>
      </c>
      <c r="D3157">
        <v>0</v>
      </c>
      <c r="E3157">
        <v>1</v>
      </c>
      <c r="F3157">
        <v>0</v>
      </c>
      <c r="G3157">
        <v>120</v>
      </c>
      <c r="H3157">
        <v>140</v>
      </c>
      <c r="I3157">
        <v>35.9</v>
      </c>
      <c r="J3157" s="19">
        <f t="shared" si="99"/>
        <v>23.025613593006376</v>
      </c>
      <c r="K3157" s="19">
        <f t="shared" si="100"/>
        <v>23</v>
      </c>
      <c r="L3157" s="14" t="str">
        <f>IFERROR(VLOOKUP($K$4:$K$772,TABLAREF!$A$1:$C$4,3,1),"SIN DATO")</f>
        <v>SIN DATO</v>
      </c>
    </row>
    <row r="3158" spans="1:12" x14ac:dyDescent="0.25">
      <c r="A3158" t="s">
        <v>4487</v>
      </c>
      <c r="B3158">
        <v>67</v>
      </c>
      <c r="C3158">
        <v>1</v>
      </c>
      <c r="D3158">
        <v>0</v>
      </c>
      <c r="E3158">
        <v>0</v>
      </c>
      <c r="F3158">
        <v>0</v>
      </c>
      <c r="H3158">
        <v>244.9</v>
      </c>
      <c r="I3158">
        <v>56.6</v>
      </c>
      <c r="J3158" s="19" t="e">
        <f t="shared" si="99"/>
        <v>#NUM!</v>
      </c>
      <c r="K3158" s="19" t="e">
        <f t="shared" si="100"/>
        <v>#NUM!</v>
      </c>
      <c r="L3158" s="14" t="str">
        <f>IFERROR(VLOOKUP($K$4:$K$772,TABLAREF!$A$1:$C$4,3,1),"SIN DATO")</f>
        <v>SIN DATO</v>
      </c>
    </row>
    <row r="3159" spans="1:12" x14ac:dyDescent="0.25">
      <c r="A3159" t="s">
        <v>4488</v>
      </c>
      <c r="B3159">
        <v>75</v>
      </c>
      <c r="C3159">
        <v>2</v>
      </c>
      <c r="D3159">
        <v>0</v>
      </c>
      <c r="E3159">
        <v>1</v>
      </c>
      <c r="F3159">
        <v>0</v>
      </c>
      <c r="G3159">
        <v>120</v>
      </c>
      <c r="H3159">
        <v>283.3</v>
      </c>
      <c r="I3159">
        <v>53.7</v>
      </c>
      <c r="J3159" s="19">
        <f t="shared" si="99"/>
        <v>38.233219250144458</v>
      </c>
      <c r="K3159" s="19">
        <f t="shared" si="100"/>
        <v>38</v>
      </c>
      <c r="L3159" s="14" t="str">
        <f>IFERROR(VLOOKUP($K$4:$K$772,TABLAREF!$A$1:$C$4,3,1),"SIN DATO")</f>
        <v>SIN DATO</v>
      </c>
    </row>
    <row r="3160" spans="1:12" x14ac:dyDescent="0.25">
      <c r="A3160" t="s">
        <v>4489</v>
      </c>
      <c r="B3160">
        <v>64</v>
      </c>
      <c r="C3160">
        <v>2</v>
      </c>
      <c r="D3160">
        <v>0</v>
      </c>
      <c r="E3160">
        <v>0</v>
      </c>
      <c r="F3160">
        <v>0</v>
      </c>
      <c r="G3160">
        <v>128</v>
      </c>
      <c r="H3160">
        <v>145.5</v>
      </c>
      <c r="I3160">
        <v>55.2</v>
      </c>
      <c r="J3160" s="19">
        <f t="shared" si="99"/>
        <v>13.455945286153636</v>
      </c>
      <c r="K3160" s="19">
        <f t="shared" si="100"/>
        <v>13</v>
      </c>
      <c r="L3160" s="14" t="str">
        <f>IFERROR(VLOOKUP($K$4:$K$772,TABLAREF!$A$1:$C$4,3,1),"SIN DATO")</f>
        <v>SIN DATO</v>
      </c>
    </row>
    <row r="3161" spans="1:12" x14ac:dyDescent="0.25">
      <c r="A3161" t="s">
        <v>4490</v>
      </c>
      <c r="B3161">
        <v>65</v>
      </c>
      <c r="C3161">
        <v>1</v>
      </c>
      <c r="D3161">
        <v>0</v>
      </c>
      <c r="E3161">
        <v>0</v>
      </c>
      <c r="F3161">
        <v>0</v>
      </c>
      <c r="G3161">
        <v>110</v>
      </c>
      <c r="H3161">
        <v>197.7</v>
      </c>
      <c r="I3161">
        <v>32.5</v>
      </c>
      <c r="J3161" s="19">
        <f t="shared" si="99"/>
        <v>16.938703063628068</v>
      </c>
      <c r="K3161" s="19">
        <f t="shared" si="100"/>
        <v>17</v>
      </c>
      <c r="L3161" s="14" t="str">
        <f>IFERROR(VLOOKUP($K$4:$K$772,TABLAREF!$A$1:$C$4,3,1),"SIN DATO")</f>
        <v>SIN DATO</v>
      </c>
    </row>
    <row r="3162" spans="1:12" x14ac:dyDescent="0.25">
      <c r="A3162" t="s">
        <v>4491</v>
      </c>
      <c r="B3162">
        <v>45</v>
      </c>
      <c r="C3162">
        <v>1</v>
      </c>
      <c r="D3162">
        <v>0</v>
      </c>
      <c r="E3162">
        <v>0</v>
      </c>
      <c r="F3162">
        <v>0</v>
      </c>
      <c r="H3162">
        <v>166.4</v>
      </c>
      <c r="I3162">
        <v>26.7</v>
      </c>
      <c r="J3162" s="19" t="e">
        <f t="shared" si="99"/>
        <v>#NUM!</v>
      </c>
      <c r="K3162" s="19" t="e">
        <f t="shared" si="100"/>
        <v>#NUM!</v>
      </c>
      <c r="L3162" s="14" t="str">
        <f>IFERROR(VLOOKUP($K$4:$K$772,TABLAREF!$A$1:$C$4,3,1),"SIN DATO")</f>
        <v>SIN DATO</v>
      </c>
    </row>
    <row r="3163" spans="1:12" x14ac:dyDescent="0.25">
      <c r="A3163" t="s">
        <v>4492</v>
      </c>
      <c r="B3163">
        <v>98</v>
      </c>
      <c r="C3163">
        <v>2</v>
      </c>
      <c r="D3163">
        <v>0</v>
      </c>
      <c r="E3163">
        <v>0</v>
      </c>
      <c r="F3163">
        <v>0</v>
      </c>
      <c r="I3163">
        <v>0</v>
      </c>
      <c r="J3163" s="19" t="e">
        <f t="shared" si="99"/>
        <v>#NUM!</v>
      </c>
      <c r="K3163" s="19" t="e">
        <f t="shared" si="100"/>
        <v>#NUM!</v>
      </c>
      <c r="L3163" s="14" t="str">
        <f>IFERROR(VLOOKUP($K$4:$K$772,TABLAREF!$A$1:$C$4,3,1),"SIN DATO")</f>
        <v>SIN DATO</v>
      </c>
    </row>
    <row r="3164" spans="1:12" x14ac:dyDescent="0.25">
      <c r="A3164" t="s">
        <v>4493</v>
      </c>
      <c r="B3164">
        <v>63</v>
      </c>
      <c r="C3164">
        <v>1</v>
      </c>
      <c r="D3164">
        <v>0</v>
      </c>
      <c r="E3164">
        <v>0</v>
      </c>
      <c r="F3164">
        <v>0</v>
      </c>
      <c r="H3164">
        <v>155.69999999999999</v>
      </c>
      <c r="I3164">
        <v>33.9</v>
      </c>
      <c r="J3164" s="19" t="e">
        <f t="shared" si="99"/>
        <v>#NUM!</v>
      </c>
      <c r="K3164" s="19" t="e">
        <f t="shared" si="100"/>
        <v>#NUM!</v>
      </c>
      <c r="L3164" s="14" t="str">
        <f>IFERROR(VLOOKUP($K$4:$K$772,TABLAREF!$A$1:$C$4,3,1),"SIN DATO")</f>
        <v>SIN DATO</v>
      </c>
    </row>
    <row r="3165" spans="1:12" x14ac:dyDescent="0.25">
      <c r="A3165" t="s">
        <v>4494</v>
      </c>
      <c r="B3165">
        <v>51</v>
      </c>
      <c r="C3165">
        <v>2</v>
      </c>
      <c r="D3165">
        <v>0</v>
      </c>
      <c r="E3165">
        <v>0</v>
      </c>
      <c r="F3165">
        <v>0</v>
      </c>
      <c r="H3165">
        <v>170.7</v>
      </c>
      <c r="I3165">
        <v>37.1</v>
      </c>
      <c r="J3165" s="19" t="e">
        <f t="shared" si="99"/>
        <v>#NUM!</v>
      </c>
      <c r="K3165" s="19" t="e">
        <f t="shared" si="100"/>
        <v>#NUM!</v>
      </c>
      <c r="L3165" s="14" t="str">
        <f>IFERROR(VLOOKUP($K$4:$K$772,TABLAREF!$A$1:$C$4,3,1),"SIN DATO")</f>
        <v>SIN DATO</v>
      </c>
    </row>
    <row r="3166" spans="1:12" x14ac:dyDescent="0.25">
      <c r="A3166" t="s">
        <v>4495</v>
      </c>
      <c r="B3166">
        <v>77</v>
      </c>
      <c r="C3166">
        <v>2</v>
      </c>
      <c r="D3166">
        <v>0</v>
      </c>
      <c r="E3166">
        <v>0</v>
      </c>
      <c r="F3166">
        <v>0</v>
      </c>
      <c r="G3166">
        <v>120</v>
      </c>
      <c r="H3166">
        <v>105.9</v>
      </c>
      <c r="I3166">
        <v>50.1</v>
      </c>
      <c r="J3166" s="19">
        <f t="shared" si="99"/>
        <v>20.734445348007036</v>
      </c>
      <c r="K3166" s="19">
        <f t="shared" si="100"/>
        <v>21</v>
      </c>
      <c r="L3166" s="14" t="str">
        <f>IFERROR(VLOOKUP($K$4:$K$772,TABLAREF!$A$1:$C$4,3,1),"SIN DATO")</f>
        <v>SIN DATO</v>
      </c>
    </row>
    <row r="3167" spans="1:12" x14ac:dyDescent="0.25">
      <c r="A3167" t="s">
        <v>4496</v>
      </c>
      <c r="B3167">
        <v>63</v>
      </c>
      <c r="C3167">
        <v>2</v>
      </c>
      <c r="D3167">
        <v>0</v>
      </c>
      <c r="E3167">
        <v>1</v>
      </c>
      <c r="F3167">
        <v>0</v>
      </c>
      <c r="H3167">
        <v>185.9</v>
      </c>
      <c r="I3167">
        <v>34.200000000000003</v>
      </c>
      <c r="J3167" s="19" t="e">
        <f t="shared" si="99"/>
        <v>#NUM!</v>
      </c>
      <c r="K3167" s="19" t="e">
        <f t="shared" si="100"/>
        <v>#NUM!</v>
      </c>
      <c r="L3167" s="14" t="str">
        <f>IFERROR(VLOOKUP($K$4:$K$772,TABLAREF!$A$1:$C$4,3,1),"SIN DATO")</f>
        <v>SIN DATO</v>
      </c>
    </row>
    <row r="3168" spans="1:12" x14ac:dyDescent="0.25">
      <c r="A3168" t="s">
        <v>4497</v>
      </c>
      <c r="B3168">
        <v>51</v>
      </c>
      <c r="C3168">
        <v>2</v>
      </c>
      <c r="D3168">
        <v>0</v>
      </c>
      <c r="E3168">
        <v>0</v>
      </c>
      <c r="F3168">
        <v>0</v>
      </c>
      <c r="G3168">
        <v>110</v>
      </c>
      <c r="H3168">
        <v>159</v>
      </c>
      <c r="I3168">
        <v>67.400000000000006</v>
      </c>
      <c r="J3168" s="19">
        <f t="shared" si="99"/>
        <v>3.6208168244127648</v>
      </c>
      <c r="K3168" s="19">
        <f t="shared" si="100"/>
        <v>4</v>
      </c>
      <c r="L3168" s="14" t="str">
        <f>IFERROR(VLOOKUP($K$4:$K$772,TABLAREF!$A$1:$C$4,3,1),"SIN DATO")</f>
        <v>SIN DATO</v>
      </c>
    </row>
    <row r="3169" spans="1:12" x14ac:dyDescent="0.25">
      <c r="A3169" t="s">
        <v>729</v>
      </c>
      <c r="B3169">
        <v>65</v>
      </c>
      <c r="C3169">
        <v>2</v>
      </c>
      <c r="D3169">
        <v>0</v>
      </c>
      <c r="E3169">
        <v>0</v>
      </c>
      <c r="F3169">
        <v>0</v>
      </c>
      <c r="G3169">
        <v>140</v>
      </c>
      <c r="H3169">
        <v>183.8</v>
      </c>
      <c r="I3169">
        <v>45.3</v>
      </c>
      <c r="J3169" s="19">
        <f t="shared" si="99"/>
        <v>24.668535643646194</v>
      </c>
      <c r="K3169" s="19">
        <f t="shared" si="100"/>
        <v>25</v>
      </c>
      <c r="L3169" s="14" t="str">
        <f>IFERROR(VLOOKUP($K$4:$K$772,TABLAREF!$A$1:$C$4,3,1),"SIN DATO")</f>
        <v>SIN DATO</v>
      </c>
    </row>
    <row r="3170" spans="1:12" x14ac:dyDescent="0.25">
      <c r="A3170" t="s">
        <v>4498</v>
      </c>
      <c r="B3170">
        <v>71</v>
      </c>
      <c r="C3170">
        <v>2</v>
      </c>
      <c r="D3170">
        <v>0</v>
      </c>
      <c r="E3170">
        <v>0</v>
      </c>
      <c r="F3170">
        <v>0</v>
      </c>
      <c r="H3170">
        <v>214.3</v>
      </c>
      <c r="I3170">
        <v>75.3</v>
      </c>
      <c r="J3170" s="19" t="e">
        <f t="shared" si="99"/>
        <v>#NUM!</v>
      </c>
      <c r="K3170" s="19" t="e">
        <f t="shared" si="100"/>
        <v>#NUM!</v>
      </c>
      <c r="L3170" s="14" t="str">
        <f>IFERROR(VLOOKUP($K$4:$K$772,TABLAREF!$A$1:$C$4,3,1),"SIN DATO")</f>
        <v>SIN DATO</v>
      </c>
    </row>
    <row r="3171" spans="1:12" x14ac:dyDescent="0.25">
      <c r="A3171" t="s">
        <v>4499</v>
      </c>
      <c r="B3171">
        <v>77</v>
      </c>
      <c r="C3171">
        <v>1</v>
      </c>
      <c r="D3171">
        <v>0</v>
      </c>
      <c r="E3171">
        <v>0</v>
      </c>
      <c r="F3171">
        <v>0</v>
      </c>
      <c r="H3171">
        <v>217.7</v>
      </c>
      <c r="I3171">
        <v>40.6</v>
      </c>
      <c r="J3171" s="19" t="e">
        <f t="shared" si="99"/>
        <v>#NUM!</v>
      </c>
      <c r="K3171" s="19" t="e">
        <f t="shared" si="100"/>
        <v>#NUM!</v>
      </c>
      <c r="L3171" s="14" t="str">
        <f>IFERROR(VLOOKUP($K$4:$K$772,TABLAREF!$A$1:$C$4,3,1),"SIN DATO")</f>
        <v>SIN DATO</v>
      </c>
    </row>
    <row r="3172" spans="1:12" x14ac:dyDescent="0.25">
      <c r="A3172" t="s">
        <v>4500</v>
      </c>
      <c r="B3172">
        <v>69</v>
      </c>
      <c r="C3172">
        <v>2</v>
      </c>
      <c r="D3172">
        <v>0</v>
      </c>
      <c r="E3172">
        <v>0</v>
      </c>
      <c r="F3172">
        <v>0</v>
      </c>
      <c r="H3172">
        <v>202.4</v>
      </c>
      <c r="I3172">
        <v>45.7</v>
      </c>
      <c r="J3172" s="19" t="e">
        <f t="shared" si="99"/>
        <v>#NUM!</v>
      </c>
      <c r="K3172" s="19" t="e">
        <f t="shared" si="100"/>
        <v>#NUM!</v>
      </c>
      <c r="L3172" s="14" t="str">
        <f>IFERROR(VLOOKUP($K$4:$K$772,TABLAREF!$A$1:$C$4,3,1),"SIN DATO")</f>
        <v>SIN DATO</v>
      </c>
    </row>
    <row r="3173" spans="1:12" x14ac:dyDescent="0.25">
      <c r="A3173" t="s">
        <v>409</v>
      </c>
      <c r="B3173">
        <v>62</v>
      </c>
      <c r="C3173">
        <v>1</v>
      </c>
      <c r="D3173">
        <v>0</v>
      </c>
      <c r="E3173">
        <v>0</v>
      </c>
      <c r="F3173">
        <v>0</v>
      </c>
      <c r="H3173">
        <v>243.9</v>
      </c>
      <c r="I3173">
        <v>40.700000000000003</v>
      </c>
      <c r="J3173" s="19" t="e">
        <f t="shared" si="99"/>
        <v>#NUM!</v>
      </c>
      <c r="K3173" s="19" t="e">
        <f t="shared" si="100"/>
        <v>#NUM!</v>
      </c>
      <c r="L3173" s="14" t="str">
        <f>IFERROR(VLOOKUP($K$4:$K$772,TABLAREF!$A$1:$C$4,3,1),"SIN DATO")</f>
        <v>SIN DATO</v>
      </c>
    </row>
    <row r="3174" spans="1:12" x14ac:dyDescent="0.25">
      <c r="A3174" t="s">
        <v>4501</v>
      </c>
      <c r="B3174">
        <v>70</v>
      </c>
      <c r="C3174">
        <v>1</v>
      </c>
      <c r="D3174">
        <v>0</v>
      </c>
      <c r="E3174">
        <v>0</v>
      </c>
      <c r="F3174">
        <v>0</v>
      </c>
      <c r="H3174">
        <v>159.9</v>
      </c>
      <c r="I3174">
        <v>52</v>
      </c>
      <c r="J3174" s="19" t="e">
        <f t="shared" si="99"/>
        <v>#NUM!</v>
      </c>
      <c r="K3174" s="19" t="e">
        <f t="shared" si="100"/>
        <v>#NUM!</v>
      </c>
      <c r="L3174" s="14" t="str">
        <f>IFERROR(VLOOKUP($K$4:$K$772,TABLAREF!$A$1:$C$4,3,1),"SIN DATO")</f>
        <v>SIN DATO</v>
      </c>
    </row>
    <row r="3175" spans="1:12" x14ac:dyDescent="0.25">
      <c r="A3175" t="s">
        <v>4502</v>
      </c>
      <c r="B3175">
        <v>67</v>
      </c>
      <c r="C3175">
        <v>2</v>
      </c>
      <c r="D3175">
        <v>0</v>
      </c>
      <c r="E3175">
        <v>0</v>
      </c>
      <c r="F3175">
        <v>0</v>
      </c>
      <c r="H3175">
        <v>210.9</v>
      </c>
      <c r="I3175">
        <v>62.8</v>
      </c>
      <c r="J3175" s="19" t="e">
        <f t="shared" si="99"/>
        <v>#NUM!</v>
      </c>
      <c r="K3175" s="19" t="e">
        <f t="shared" si="100"/>
        <v>#NUM!</v>
      </c>
      <c r="L3175" s="14" t="str">
        <f>IFERROR(VLOOKUP($K$4:$K$772,TABLAREF!$A$1:$C$4,3,1),"SIN DATO")</f>
        <v>SIN DATO</v>
      </c>
    </row>
    <row r="3176" spans="1:12" x14ac:dyDescent="0.25">
      <c r="A3176" t="s">
        <v>376</v>
      </c>
      <c r="B3176">
        <v>69</v>
      </c>
      <c r="C3176">
        <v>2</v>
      </c>
      <c r="D3176">
        <v>0</v>
      </c>
      <c r="E3176">
        <v>0</v>
      </c>
      <c r="F3176">
        <v>0</v>
      </c>
      <c r="H3176">
        <v>153.5</v>
      </c>
      <c r="I3176">
        <v>29.9</v>
      </c>
      <c r="J3176" s="19" t="e">
        <f t="shared" si="99"/>
        <v>#NUM!</v>
      </c>
      <c r="K3176" s="19" t="e">
        <f t="shared" si="100"/>
        <v>#NUM!</v>
      </c>
      <c r="L3176" s="14" t="str">
        <f>IFERROR(VLOOKUP($K$4:$K$772,TABLAREF!$A$1:$C$4,3,1),"SIN DATO")</f>
        <v>SIN DATO</v>
      </c>
    </row>
    <row r="3177" spans="1:12" x14ac:dyDescent="0.25">
      <c r="A3177" t="s">
        <v>4503</v>
      </c>
      <c r="B3177">
        <v>76</v>
      </c>
      <c r="C3177">
        <v>1</v>
      </c>
      <c r="D3177">
        <v>0</v>
      </c>
      <c r="E3177">
        <v>1</v>
      </c>
      <c r="F3177">
        <v>0</v>
      </c>
      <c r="H3177">
        <v>136.1</v>
      </c>
      <c r="I3177">
        <v>47.2</v>
      </c>
      <c r="J3177" s="19" t="e">
        <f t="shared" si="99"/>
        <v>#NUM!</v>
      </c>
      <c r="K3177" s="19" t="e">
        <f t="shared" si="100"/>
        <v>#NUM!</v>
      </c>
      <c r="L3177" s="14" t="str">
        <f>IFERROR(VLOOKUP($K$4:$K$772,TABLAREF!$A$1:$C$4,3,1),"SIN DATO")</f>
        <v>SIN DATO</v>
      </c>
    </row>
    <row r="3178" spans="1:12" x14ac:dyDescent="0.25">
      <c r="A3178" t="s">
        <v>4504</v>
      </c>
      <c r="B3178">
        <v>66</v>
      </c>
      <c r="C3178">
        <v>2</v>
      </c>
      <c r="D3178">
        <v>0</v>
      </c>
      <c r="E3178">
        <v>1</v>
      </c>
      <c r="F3178">
        <v>0</v>
      </c>
      <c r="H3178">
        <v>316.60000000000002</v>
      </c>
      <c r="I3178">
        <v>45.3</v>
      </c>
      <c r="J3178" s="19" t="e">
        <f t="shared" si="99"/>
        <v>#NUM!</v>
      </c>
      <c r="K3178" s="19" t="e">
        <f t="shared" si="100"/>
        <v>#NUM!</v>
      </c>
      <c r="L3178" s="14" t="str">
        <f>IFERROR(VLOOKUP($K$4:$K$772,TABLAREF!$A$1:$C$4,3,1),"SIN DATO")</f>
        <v>SIN DATO</v>
      </c>
    </row>
    <row r="3179" spans="1:12" x14ac:dyDescent="0.25">
      <c r="A3179" t="s">
        <v>4505</v>
      </c>
      <c r="B3179">
        <v>63</v>
      </c>
      <c r="C3179">
        <v>1</v>
      </c>
      <c r="D3179">
        <v>0</v>
      </c>
      <c r="E3179">
        <v>0</v>
      </c>
      <c r="F3179">
        <v>0</v>
      </c>
      <c r="G3179">
        <v>110</v>
      </c>
      <c r="H3179">
        <v>101.9</v>
      </c>
      <c r="I3179">
        <v>27.9</v>
      </c>
      <c r="J3179" s="19">
        <f t="shared" si="99"/>
        <v>8.5137843461297713</v>
      </c>
      <c r="K3179" s="19">
        <f t="shared" si="100"/>
        <v>9</v>
      </c>
      <c r="L3179" s="14" t="str">
        <f>IFERROR(VLOOKUP($K$4:$K$772,TABLAREF!$A$1:$C$4,3,1),"SIN DATO")</f>
        <v>SIN DATO</v>
      </c>
    </row>
    <row r="3180" spans="1:12" x14ac:dyDescent="0.25">
      <c r="A3180" t="s">
        <v>1176</v>
      </c>
      <c r="B3180">
        <v>80</v>
      </c>
      <c r="C3180">
        <v>2</v>
      </c>
      <c r="D3180">
        <v>0</v>
      </c>
      <c r="E3180">
        <v>1</v>
      </c>
      <c r="F3180">
        <v>0</v>
      </c>
      <c r="H3180">
        <v>165.8</v>
      </c>
      <c r="I3180">
        <v>41.4</v>
      </c>
      <c r="J3180" s="19" t="e">
        <f t="shared" si="99"/>
        <v>#NUM!</v>
      </c>
      <c r="K3180" s="19" t="e">
        <f t="shared" si="100"/>
        <v>#NUM!</v>
      </c>
      <c r="L3180" s="14" t="str">
        <f>IFERROR(VLOOKUP($K$4:$K$772,TABLAREF!$A$1:$C$4,3,1),"SIN DATO")</f>
        <v>SIN DATO</v>
      </c>
    </row>
    <row r="3181" spans="1:12" x14ac:dyDescent="0.25">
      <c r="A3181" t="s">
        <v>4506</v>
      </c>
      <c r="B3181">
        <v>70</v>
      </c>
      <c r="C3181">
        <v>2</v>
      </c>
      <c r="D3181">
        <v>0</v>
      </c>
      <c r="E3181">
        <v>1</v>
      </c>
      <c r="F3181">
        <v>0</v>
      </c>
      <c r="H3181">
        <v>101.7</v>
      </c>
      <c r="I3181">
        <v>45.5</v>
      </c>
      <c r="J3181" s="19" t="e">
        <f t="shared" si="99"/>
        <v>#NUM!</v>
      </c>
      <c r="K3181" s="19" t="e">
        <f t="shared" si="100"/>
        <v>#NUM!</v>
      </c>
      <c r="L3181" s="14" t="str">
        <f>IFERROR(VLOOKUP($K$4:$K$772,TABLAREF!$A$1:$C$4,3,1),"SIN DATO")</f>
        <v>SIN DATO</v>
      </c>
    </row>
    <row r="3182" spans="1:12" x14ac:dyDescent="0.25">
      <c r="A3182" t="s">
        <v>4507</v>
      </c>
      <c r="B3182">
        <v>77</v>
      </c>
      <c r="C3182">
        <v>1</v>
      </c>
      <c r="D3182">
        <v>0</v>
      </c>
      <c r="E3182">
        <v>0</v>
      </c>
      <c r="F3182">
        <v>0</v>
      </c>
      <c r="H3182">
        <v>335.5</v>
      </c>
      <c r="I3182">
        <v>46.6</v>
      </c>
      <c r="J3182" s="19" t="e">
        <f t="shared" si="99"/>
        <v>#NUM!</v>
      </c>
      <c r="K3182" s="19" t="e">
        <f t="shared" si="100"/>
        <v>#NUM!</v>
      </c>
      <c r="L3182" s="14" t="str">
        <f>IFERROR(VLOOKUP($K$4:$K$772,TABLAREF!$A$1:$C$4,3,1),"SIN DATO")</f>
        <v>SIN DATO</v>
      </c>
    </row>
    <row r="3183" spans="1:12" x14ac:dyDescent="0.25">
      <c r="A3183" t="s">
        <v>4508</v>
      </c>
      <c r="B3183">
        <v>47</v>
      </c>
      <c r="C3183">
        <v>2</v>
      </c>
      <c r="D3183">
        <v>0</v>
      </c>
      <c r="E3183">
        <v>0</v>
      </c>
      <c r="F3183">
        <v>0</v>
      </c>
      <c r="H3183">
        <v>196.5</v>
      </c>
      <c r="I3183">
        <v>59.6</v>
      </c>
      <c r="J3183" s="19" t="e">
        <f t="shared" si="99"/>
        <v>#NUM!</v>
      </c>
      <c r="K3183" s="19" t="e">
        <f t="shared" si="100"/>
        <v>#NUM!</v>
      </c>
      <c r="L3183" s="14" t="str">
        <f>IFERROR(VLOOKUP($K$4:$K$772,TABLAREF!$A$1:$C$4,3,1),"SIN DATO")</f>
        <v>SIN DATO</v>
      </c>
    </row>
    <row r="3184" spans="1:12" x14ac:dyDescent="0.25">
      <c r="A3184" t="s">
        <v>4509</v>
      </c>
      <c r="B3184">
        <v>60</v>
      </c>
      <c r="C3184">
        <v>1</v>
      </c>
      <c r="D3184">
        <v>0</v>
      </c>
      <c r="E3184">
        <v>1</v>
      </c>
      <c r="F3184">
        <v>0</v>
      </c>
      <c r="H3184">
        <v>196.4</v>
      </c>
      <c r="I3184">
        <v>53.3</v>
      </c>
      <c r="J3184" s="19" t="e">
        <f t="shared" si="99"/>
        <v>#NUM!</v>
      </c>
      <c r="K3184" s="19" t="e">
        <f t="shared" si="100"/>
        <v>#NUM!</v>
      </c>
      <c r="L3184" s="14" t="str">
        <f>IFERROR(VLOOKUP($K$4:$K$772,TABLAREF!$A$1:$C$4,3,1),"SIN DATO")</f>
        <v>SIN DATO</v>
      </c>
    </row>
    <row r="3185" spans="1:12" x14ac:dyDescent="0.25">
      <c r="A3185" t="s">
        <v>4510</v>
      </c>
      <c r="B3185">
        <v>73</v>
      </c>
      <c r="C3185">
        <v>1</v>
      </c>
      <c r="D3185">
        <v>0</v>
      </c>
      <c r="E3185">
        <v>1</v>
      </c>
      <c r="F3185">
        <v>0</v>
      </c>
      <c r="H3185">
        <v>162.19999999999999</v>
      </c>
      <c r="I3185">
        <v>62.1</v>
      </c>
      <c r="J3185" s="19" t="e">
        <f t="shared" si="99"/>
        <v>#NUM!</v>
      </c>
      <c r="K3185" s="19" t="e">
        <f t="shared" si="100"/>
        <v>#NUM!</v>
      </c>
      <c r="L3185" s="14" t="str">
        <f>IFERROR(VLOOKUP($K$4:$K$772,TABLAREF!$A$1:$C$4,3,1),"SIN DATO")</f>
        <v>SIN DATO</v>
      </c>
    </row>
    <row r="3186" spans="1:12" x14ac:dyDescent="0.25">
      <c r="A3186" t="s">
        <v>3092</v>
      </c>
      <c r="B3186">
        <v>76</v>
      </c>
      <c r="C3186">
        <v>2</v>
      </c>
      <c r="D3186">
        <v>0</v>
      </c>
      <c r="E3186">
        <v>1</v>
      </c>
      <c r="F3186">
        <v>0</v>
      </c>
      <c r="H3186">
        <v>95.7</v>
      </c>
      <c r="I3186">
        <v>31</v>
      </c>
      <c r="J3186" s="19" t="e">
        <f t="shared" si="99"/>
        <v>#NUM!</v>
      </c>
      <c r="K3186" s="19" t="e">
        <f t="shared" si="100"/>
        <v>#NUM!</v>
      </c>
      <c r="L3186" s="14" t="str">
        <f>IFERROR(VLOOKUP($K$4:$K$772,TABLAREF!$A$1:$C$4,3,1),"SIN DATO")</f>
        <v>SIN DATO</v>
      </c>
    </row>
    <row r="3187" spans="1:12" x14ac:dyDescent="0.25">
      <c r="A3187" t="s">
        <v>905</v>
      </c>
      <c r="B3187">
        <v>66</v>
      </c>
      <c r="C3187">
        <v>1</v>
      </c>
      <c r="D3187">
        <v>0</v>
      </c>
      <c r="E3187">
        <v>0</v>
      </c>
      <c r="F3187">
        <v>0</v>
      </c>
      <c r="G3187">
        <v>124</v>
      </c>
      <c r="H3187">
        <v>220.1</v>
      </c>
      <c r="I3187">
        <v>50</v>
      </c>
      <c r="J3187" s="19">
        <f t="shared" si="99"/>
        <v>14.546011757697663</v>
      </c>
      <c r="K3187" s="19">
        <f t="shared" si="100"/>
        <v>15</v>
      </c>
      <c r="L3187" s="14" t="str">
        <f>IFERROR(VLOOKUP($K$4:$K$772,TABLAREF!$A$1:$C$4,3,1),"SIN DATO")</f>
        <v>SIN DATO</v>
      </c>
    </row>
    <row r="3188" spans="1:12" x14ac:dyDescent="0.25">
      <c r="A3188" t="s">
        <v>4511</v>
      </c>
      <c r="B3188">
        <v>67</v>
      </c>
      <c r="C3188">
        <v>2</v>
      </c>
      <c r="D3188">
        <v>0</v>
      </c>
      <c r="E3188">
        <v>0</v>
      </c>
      <c r="F3188">
        <v>0</v>
      </c>
      <c r="H3188">
        <v>180</v>
      </c>
      <c r="I3188">
        <v>59.6</v>
      </c>
      <c r="J3188" s="19" t="e">
        <f t="shared" si="99"/>
        <v>#NUM!</v>
      </c>
      <c r="K3188" s="19" t="e">
        <f t="shared" si="100"/>
        <v>#NUM!</v>
      </c>
      <c r="L3188" s="14" t="str">
        <f>IFERROR(VLOOKUP($K$4:$K$772,TABLAREF!$A$1:$C$4,3,1),"SIN DATO")</f>
        <v>SIN DATO</v>
      </c>
    </row>
    <row r="3189" spans="1:12" x14ac:dyDescent="0.25">
      <c r="A3189" t="s">
        <v>4512</v>
      </c>
      <c r="B3189">
        <v>60</v>
      </c>
      <c r="C3189">
        <v>2</v>
      </c>
      <c r="D3189">
        <v>0</v>
      </c>
      <c r="E3189">
        <v>0</v>
      </c>
      <c r="F3189">
        <v>0</v>
      </c>
      <c r="G3189">
        <v>120</v>
      </c>
      <c r="H3189">
        <v>174.2</v>
      </c>
      <c r="I3189">
        <v>42.2</v>
      </c>
      <c r="J3189" s="19">
        <f t="shared" si="99"/>
        <v>16.085899699886454</v>
      </c>
      <c r="K3189" s="19">
        <f t="shared" si="100"/>
        <v>16</v>
      </c>
      <c r="L3189" s="14" t="str">
        <f>IFERROR(VLOOKUP($K$4:$K$772,TABLAREF!$A$1:$C$4,3,1),"SIN DATO")</f>
        <v>SIN DATO</v>
      </c>
    </row>
    <row r="3190" spans="1:12" x14ac:dyDescent="0.25">
      <c r="A3190" t="s">
        <v>4513</v>
      </c>
      <c r="B3190">
        <v>53</v>
      </c>
      <c r="C3190">
        <v>2</v>
      </c>
      <c r="D3190">
        <v>0</v>
      </c>
      <c r="E3190">
        <v>0</v>
      </c>
      <c r="F3190">
        <v>0</v>
      </c>
      <c r="H3190">
        <v>216.8</v>
      </c>
      <c r="I3190">
        <v>48.9</v>
      </c>
      <c r="J3190" s="19" t="e">
        <f t="shared" si="99"/>
        <v>#NUM!</v>
      </c>
      <c r="K3190" s="19" t="e">
        <f t="shared" si="100"/>
        <v>#NUM!</v>
      </c>
      <c r="L3190" s="14" t="str">
        <f>IFERROR(VLOOKUP($K$4:$K$772,TABLAREF!$A$1:$C$4,3,1),"SIN DATO")</f>
        <v>SIN DATO</v>
      </c>
    </row>
    <row r="3191" spans="1:12" x14ac:dyDescent="0.25">
      <c r="A3191" t="s">
        <v>916</v>
      </c>
      <c r="B3191">
        <v>95</v>
      </c>
      <c r="C3191">
        <v>1</v>
      </c>
      <c r="D3191">
        <v>0</v>
      </c>
      <c r="E3191">
        <v>0</v>
      </c>
      <c r="F3191">
        <v>0</v>
      </c>
      <c r="H3191">
        <v>157.4</v>
      </c>
      <c r="I3191">
        <v>29.8</v>
      </c>
      <c r="J3191" s="19" t="e">
        <f t="shared" si="99"/>
        <v>#NUM!</v>
      </c>
      <c r="K3191" s="19" t="e">
        <f t="shared" si="100"/>
        <v>#NUM!</v>
      </c>
      <c r="L3191" s="14" t="str">
        <f>IFERROR(VLOOKUP($K$4:$K$772,TABLAREF!$A$1:$C$4,3,1),"SIN DATO")</f>
        <v>SIN DATO</v>
      </c>
    </row>
    <row r="3192" spans="1:12" x14ac:dyDescent="0.25">
      <c r="A3192" t="s">
        <v>4514</v>
      </c>
      <c r="B3192">
        <v>66</v>
      </c>
      <c r="C3192">
        <v>2</v>
      </c>
      <c r="D3192">
        <v>0</v>
      </c>
      <c r="E3192">
        <v>0</v>
      </c>
      <c r="F3192">
        <v>0</v>
      </c>
      <c r="G3192">
        <v>130</v>
      </c>
      <c r="H3192">
        <v>202.1</v>
      </c>
      <c r="I3192">
        <v>46.5</v>
      </c>
      <c r="J3192" s="19">
        <f t="shared" si="99"/>
        <v>25.275920397965113</v>
      </c>
      <c r="K3192" s="19">
        <f t="shared" si="100"/>
        <v>25</v>
      </c>
      <c r="L3192" s="14" t="str">
        <f>IFERROR(VLOOKUP($K$4:$K$772,TABLAREF!$A$1:$C$4,3,1),"SIN DATO")</f>
        <v>SIN DATO</v>
      </c>
    </row>
    <row r="3193" spans="1:12" x14ac:dyDescent="0.25">
      <c r="A3193" t="s">
        <v>4515</v>
      </c>
      <c r="B3193">
        <v>86</v>
      </c>
      <c r="C3193">
        <v>2</v>
      </c>
      <c r="D3193">
        <v>0</v>
      </c>
      <c r="E3193">
        <v>0</v>
      </c>
      <c r="F3193">
        <v>0</v>
      </c>
      <c r="G3193">
        <v>132</v>
      </c>
      <c r="H3193">
        <v>140.5</v>
      </c>
      <c r="I3193">
        <v>46.1</v>
      </c>
      <c r="J3193" s="19">
        <f t="shared" si="99"/>
        <v>43.820757484277664</v>
      </c>
      <c r="K3193" s="19">
        <f t="shared" si="100"/>
        <v>44</v>
      </c>
      <c r="L3193" s="14" t="str">
        <f>IFERROR(VLOOKUP($K$4:$K$772,TABLAREF!$A$1:$C$4,3,1),"SIN DATO")</f>
        <v>SIN DATO</v>
      </c>
    </row>
    <row r="3194" spans="1:12" x14ac:dyDescent="0.25">
      <c r="A3194" t="s">
        <v>4516</v>
      </c>
      <c r="B3194">
        <v>80</v>
      </c>
      <c r="C3194">
        <v>2</v>
      </c>
      <c r="D3194">
        <v>0</v>
      </c>
      <c r="E3194">
        <v>1</v>
      </c>
      <c r="F3194">
        <v>0</v>
      </c>
      <c r="G3194">
        <v>115</v>
      </c>
      <c r="H3194">
        <v>136.9</v>
      </c>
      <c r="I3194">
        <v>62.3</v>
      </c>
      <c r="J3194" s="19">
        <f t="shared" si="99"/>
        <v>23.20199027565122</v>
      </c>
      <c r="K3194" s="19">
        <f t="shared" si="100"/>
        <v>23</v>
      </c>
      <c r="L3194" s="14" t="str">
        <f>IFERROR(VLOOKUP($K$4:$K$772,TABLAREF!$A$1:$C$4,3,1),"SIN DATO")</f>
        <v>SIN DATO</v>
      </c>
    </row>
    <row r="3195" spans="1:12" x14ac:dyDescent="0.25">
      <c r="A3195" t="s">
        <v>4517</v>
      </c>
      <c r="B3195">
        <v>73</v>
      </c>
      <c r="C3195">
        <v>1</v>
      </c>
      <c r="D3195">
        <v>0</v>
      </c>
      <c r="E3195">
        <v>1</v>
      </c>
      <c r="F3195">
        <v>0</v>
      </c>
      <c r="H3195">
        <v>166</v>
      </c>
      <c r="I3195">
        <v>26.9</v>
      </c>
      <c r="J3195" s="19" t="e">
        <f t="shared" si="99"/>
        <v>#NUM!</v>
      </c>
      <c r="K3195" s="19" t="e">
        <f t="shared" si="100"/>
        <v>#NUM!</v>
      </c>
      <c r="L3195" s="14" t="str">
        <f>IFERROR(VLOOKUP($K$4:$K$772,TABLAREF!$A$1:$C$4,3,1),"SIN DATO")</f>
        <v>SIN DATO</v>
      </c>
    </row>
    <row r="3196" spans="1:12" x14ac:dyDescent="0.25">
      <c r="A3196" t="s">
        <v>4518</v>
      </c>
      <c r="B3196">
        <v>59</v>
      </c>
      <c r="C3196">
        <v>1</v>
      </c>
      <c r="D3196">
        <v>0</v>
      </c>
      <c r="E3196">
        <v>1</v>
      </c>
      <c r="F3196">
        <v>0</v>
      </c>
      <c r="H3196">
        <v>200.9</v>
      </c>
      <c r="I3196">
        <v>41.9</v>
      </c>
      <c r="J3196" s="19" t="e">
        <f t="shared" si="99"/>
        <v>#NUM!</v>
      </c>
      <c r="K3196" s="19" t="e">
        <f t="shared" si="100"/>
        <v>#NUM!</v>
      </c>
      <c r="L3196" s="14" t="str">
        <f>IFERROR(VLOOKUP($K$4:$K$772,TABLAREF!$A$1:$C$4,3,1),"SIN DATO")</f>
        <v>SIN DATO</v>
      </c>
    </row>
    <row r="3197" spans="1:12" x14ac:dyDescent="0.25">
      <c r="A3197" t="s">
        <v>4519</v>
      </c>
      <c r="B3197">
        <v>78</v>
      </c>
      <c r="C3197">
        <v>2</v>
      </c>
      <c r="D3197">
        <v>0</v>
      </c>
      <c r="E3197">
        <v>0</v>
      </c>
      <c r="F3197">
        <v>0</v>
      </c>
      <c r="H3197">
        <v>205.4</v>
      </c>
      <c r="I3197">
        <v>35.200000000000003</v>
      </c>
      <c r="J3197" s="19" t="e">
        <f t="shared" si="99"/>
        <v>#NUM!</v>
      </c>
      <c r="K3197" s="19" t="e">
        <f t="shared" si="100"/>
        <v>#NUM!</v>
      </c>
      <c r="L3197" s="14" t="str">
        <f>IFERROR(VLOOKUP($K$4:$K$772,TABLAREF!$A$1:$C$4,3,1),"SIN DATO")</f>
        <v>SIN DATO</v>
      </c>
    </row>
    <row r="3198" spans="1:12" x14ac:dyDescent="0.25">
      <c r="A3198" t="s">
        <v>4520</v>
      </c>
      <c r="B3198">
        <v>54</v>
      </c>
      <c r="C3198">
        <v>2</v>
      </c>
      <c r="D3198">
        <v>0</v>
      </c>
      <c r="E3198">
        <v>0</v>
      </c>
      <c r="F3198">
        <v>0</v>
      </c>
      <c r="G3198">
        <v>120</v>
      </c>
      <c r="H3198">
        <v>168.3</v>
      </c>
      <c r="I3198">
        <v>57.4</v>
      </c>
      <c r="J3198" s="19">
        <f t="shared" si="99"/>
        <v>7.3453969551563913</v>
      </c>
      <c r="K3198" s="19">
        <f t="shared" si="100"/>
        <v>7</v>
      </c>
      <c r="L3198" s="14" t="str">
        <f>IFERROR(VLOOKUP($K$4:$K$772,TABLAREF!$A$1:$C$4,3,1),"SIN DATO")</f>
        <v>SIN DATO</v>
      </c>
    </row>
    <row r="3199" spans="1:12" x14ac:dyDescent="0.25">
      <c r="A3199" t="s">
        <v>4521</v>
      </c>
      <c r="B3199">
        <v>56</v>
      </c>
      <c r="C3199">
        <v>1</v>
      </c>
      <c r="D3199">
        <v>0</v>
      </c>
      <c r="E3199">
        <v>1</v>
      </c>
      <c r="F3199">
        <v>0</v>
      </c>
      <c r="H3199">
        <v>267.2</v>
      </c>
      <c r="I3199">
        <v>37.5</v>
      </c>
      <c r="J3199" s="19" t="e">
        <f t="shared" si="99"/>
        <v>#NUM!</v>
      </c>
      <c r="K3199" s="19" t="e">
        <f t="shared" si="100"/>
        <v>#NUM!</v>
      </c>
      <c r="L3199" s="14" t="str">
        <f>IFERROR(VLOOKUP($K$4:$K$772,TABLAREF!$A$1:$C$4,3,1),"SIN DATO")</f>
        <v>SIN DATO</v>
      </c>
    </row>
    <row r="3200" spans="1:12" x14ac:dyDescent="0.25">
      <c r="A3200" t="s">
        <v>4522</v>
      </c>
      <c r="B3200">
        <v>65</v>
      </c>
      <c r="C3200">
        <v>1</v>
      </c>
      <c r="D3200">
        <v>0</v>
      </c>
      <c r="E3200">
        <v>0</v>
      </c>
      <c r="F3200">
        <v>0</v>
      </c>
      <c r="H3200">
        <v>253.7</v>
      </c>
      <c r="I3200">
        <v>60</v>
      </c>
      <c r="J3200" s="19" t="e">
        <f t="shared" si="99"/>
        <v>#NUM!</v>
      </c>
      <c r="K3200" s="19" t="e">
        <f t="shared" si="100"/>
        <v>#NUM!</v>
      </c>
      <c r="L3200" s="14" t="str">
        <f>IFERROR(VLOOKUP($K$4:$K$772,TABLAREF!$A$1:$C$4,3,1),"SIN DATO")</f>
        <v>SIN DATO</v>
      </c>
    </row>
    <row r="3201" spans="1:12" x14ac:dyDescent="0.25">
      <c r="A3201" t="s">
        <v>4523</v>
      </c>
      <c r="B3201">
        <v>65</v>
      </c>
      <c r="C3201">
        <v>2</v>
      </c>
      <c r="D3201">
        <v>0</v>
      </c>
      <c r="E3201">
        <v>0</v>
      </c>
      <c r="F3201">
        <v>0</v>
      </c>
      <c r="G3201">
        <v>110</v>
      </c>
      <c r="H3201">
        <v>230.4</v>
      </c>
      <c r="I3201">
        <v>46.1</v>
      </c>
      <c r="J3201" s="19">
        <f t="shared" si="99"/>
        <v>22.59482455099544</v>
      </c>
      <c r="K3201" s="19">
        <f t="shared" si="100"/>
        <v>23</v>
      </c>
      <c r="L3201" s="14" t="str">
        <f>IFERROR(VLOOKUP($K$4:$K$772,TABLAREF!$A$1:$C$4,3,1),"SIN DATO")</f>
        <v>SIN DATO</v>
      </c>
    </row>
    <row r="3202" spans="1:12" x14ac:dyDescent="0.25">
      <c r="A3202" t="s">
        <v>4524</v>
      </c>
      <c r="B3202">
        <v>77</v>
      </c>
      <c r="C3202">
        <v>2</v>
      </c>
      <c r="D3202">
        <v>0</v>
      </c>
      <c r="E3202">
        <v>0</v>
      </c>
      <c r="F3202">
        <v>0</v>
      </c>
      <c r="H3202">
        <v>121.7</v>
      </c>
      <c r="I3202">
        <v>36.6</v>
      </c>
      <c r="J3202" s="19" t="e">
        <f t="shared" si="99"/>
        <v>#NUM!</v>
      </c>
      <c r="K3202" s="19" t="e">
        <f t="shared" si="100"/>
        <v>#NUM!</v>
      </c>
      <c r="L3202" s="14" t="str">
        <f>IFERROR(VLOOKUP($K$4:$K$772,TABLAREF!$A$1:$C$4,3,1),"SIN DATO")</f>
        <v>SIN DATO</v>
      </c>
    </row>
    <row r="3203" spans="1:12" x14ac:dyDescent="0.25">
      <c r="A3203" t="s">
        <v>4525</v>
      </c>
      <c r="B3203">
        <v>62</v>
      </c>
      <c r="C3203">
        <v>1</v>
      </c>
      <c r="D3203">
        <v>0</v>
      </c>
      <c r="E3203">
        <v>0</v>
      </c>
      <c r="F3203">
        <v>0</v>
      </c>
      <c r="H3203">
        <v>175</v>
      </c>
      <c r="I3203">
        <v>27.9</v>
      </c>
      <c r="J3203" s="19" t="e">
        <f t="shared" si="99"/>
        <v>#NUM!</v>
      </c>
      <c r="K3203" s="19" t="e">
        <f t="shared" si="100"/>
        <v>#NUM!</v>
      </c>
      <c r="L3203" s="14" t="str">
        <f>IFERROR(VLOOKUP($K$4:$K$772,TABLAREF!$A$1:$C$4,3,1),"SIN DATO")</f>
        <v>SIN DATO</v>
      </c>
    </row>
    <row r="3204" spans="1:12" x14ac:dyDescent="0.25">
      <c r="A3204" t="s">
        <v>4526</v>
      </c>
      <c r="B3204">
        <v>56</v>
      </c>
      <c r="C3204">
        <v>2</v>
      </c>
      <c r="D3204">
        <v>0</v>
      </c>
      <c r="E3204">
        <v>0</v>
      </c>
      <c r="F3204">
        <v>0</v>
      </c>
      <c r="G3204">
        <v>120</v>
      </c>
      <c r="H3204">
        <v>166</v>
      </c>
      <c r="I3204">
        <v>42.9</v>
      </c>
      <c r="J3204" s="19">
        <f t="shared" si="99"/>
        <v>11.924406502717066</v>
      </c>
      <c r="K3204" s="19">
        <f t="shared" si="100"/>
        <v>12</v>
      </c>
      <c r="L3204" s="14" t="str">
        <f>IFERROR(VLOOKUP($K$4:$K$772,TABLAREF!$A$1:$C$4,3,1),"SIN DATO")</f>
        <v>SIN DATO</v>
      </c>
    </row>
    <row r="3205" spans="1:12" x14ac:dyDescent="0.25">
      <c r="A3205" t="s">
        <v>4527</v>
      </c>
      <c r="B3205">
        <v>66</v>
      </c>
      <c r="C3205">
        <v>2</v>
      </c>
      <c r="D3205">
        <v>0</v>
      </c>
      <c r="E3205">
        <v>1</v>
      </c>
      <c r="F3205">
        <v>0</v>
      </c>
      <c r="G3205">
        <v>120</v>
      </c>
      <c r="H3205">
        <v>233.9</v>
      </c>
      <c r="I3205">
        <v>37.6</v>
      </c>
      <c r="J3205" s="19">
        <f t="shared" ref="J3205:J3268" si="101">100*(1-EXP(-EXP((LN(10)-(15.5305+(28.4441*(1-C3205))+(-1.4792*LN(B3205))+(0*LN(B3205)*LN(B3205))+(-14.4588*LN(B3205)*(1-C3205))+(1.8515*LN(B3205)*LN(B3205)*(1-C3205))+(-0.9119*LN(G3205))+(-0.2767*D3205)+(-0.7181*LN((H3205* 0.02586)/ (I3205* 0.02586)))+(-0.1759*E3205)+(-0.1999*E3205*(1-C3205))+(-0.5865*F3205)+(0*F3205*C3205)))/(EXP(0.9145)*EXP(-0.2784*(15.5305+(28.4441*(1-C3205))+(-1.4792*LN(B3205))+(0*LN(B3205)*LN(B3205))+(-14.4588*LN(B3205)*(1-C3205))+(1.8515*LN(B3205)*LN(B3205)*(1-C3205))+(-0.9119*LN(G3205))+(-0.2767*D3205)+(-0.7181*LN((H3205* 0.02586)/ (I3205* 0.02586)))+(-0.1759*E3205)+(-0.1999*E3205*(1-C3205))+(-0.5865*F3205)+(0*F3205*C3205)))))))</f>
        <v>30.335784193467006</v>
      </c>
      <c r="K3205" s="19">
        <f t="shared" ref="K3205:K3268" si="102">ROUND(J3205,0)</f>
        <v>30</v>
      </c>
      <c r="L3205" s="14" t="str">
        <f>IFERROR(VLOOKUP($K$4:$K$772,TABLAREF!$A$1:$C$4,3,1),"SIN DATO")</f>
        <v>SIN DATO</v>
      </c>
    </row>
    <row r="3206" spans="1:12" x14ac:dyDescent="0.25">
      <c r="A3206" t="s">
        <v>4528</v>
      </c>
      <c r="B3206">
        <v>79</v>
      </c>
      <c r="C3206">
        <v>1</v>
      </c>
      <c r="D3206">
        <v>0</v>
      </c>
      <c r="E3206">
        <v>0</v>
      </c>
      <c r="F3206">
        <v>0</v>
      </c>
      <c r="H3206">
        <v>135.4</v>
      </c>
      <c r="I3206">
        <v>45.2</v>
      </c>
      <c r="J3206" s="19" t="e">
        <f t="shared" si="101"/>
        <v>#NUM!</v>
      </c>
      <c r="K3206" s="19" t="e">
        <f t="shared" si="102"/>
        <v>#NUM!</v>
      </c>
      <c r="L3206" s="14" t="str">
        <f>IFERROR(VLOOKUP($K$4:$K$772,TABLAREF!$A$1:$C$4,3,1),"SIN DATO")</f>
        <v>SIN DATO</v>
      </c>
    </row>
    <row r="3207" spans="1:12" x14ac:dyDescent="0.25">
      <c r="A3207" t="s">
        <v>4529</v>
      </c>
      <c r="B3207">
        <v>55</v>
      </c>
      <c r="C3207">
        <v>1</v>
      </c>
      <c r="D3207">
        <v>0</v>
      </c>
      <c r="E3207">
        <v>0</v>
      </c>
      <c r="F3207">
        <v>0</v>
      </c>
      <c r="H3207">
        <v>204.8</v>
      </c>
      <c r="I3207">
        <v>52.5</v>
      </c>
      <c r="J3207" s="19" t="e">
        <f t="shared" si="101"/>
        <v>#NUM!</v>
      </c>
      <c r="K3207" s="19" t="e">
        <f t="shared" si="102"/>
        <v>#NUM!</v>
      </c>
      <c r="L3207" s="14" t="str">
        <f>IFERROR(VLOOKUP($K$4:$K$772,TABLAREF!$A$1:$C$4,3,1),"SIN DATO")</f>
        <v>SIN DATO</v>
      </c>
    </row>
    <row r="3208" spans="1:12" x14ac:dyDescent="0.25">
      <c r="A3208" t="s">
        <v>4530</v>
      </c>
      <c r="B3208">
        <v>69</v>
      </c>
      <c r="C3208">
        <v>1</v>
      </c>
      <c r="D3208">
        <v>0</v>
      </c>
      <c r="E3208">
        <v>1</v>
      </c>
      <c r="F3208">
        <v>0</v>
      </c>
      <c r="G3208">
        <v>120</v>
      </c>
      <c r="H3208">
        <v>188.5</v>
      </c>
      <c r="I3208">
        <v>49.7</v>
      </c>
      <c r="J3208" s="19">
        <f t="shared" si="101"/>
        <v>17.046890924078419</v>
      </c>
      <c r="K3208" s="19">
        <f t="shared" si="102"/>
        <v>17</v>
      </c>
      <c r="L3208" s="14" t="str">
        <f>IFERROR(VLOOKUP($K$4:$K$772,TABLAREF!$A$1:$C$4,3,1),"SIN DATO")</f>
        <v>SIN DATO</v>
      </c>
    </row>
    <row r="3209" spans="1:12" x14ac:dyDescent="0.25">
      <c r="A3209" t="s">
        <v>4531</v>
      </c>
      <c r="B3209">
        <v>70</v>
      </c>
      <c r="C3209">
        <v>1</v>
      </c>
      <c r="D3209">
        <v>0</v>
      </c>
      <c r="E3209">
        <v>1</v>
      </c>
      <c r="F3209">
        <v>0</v>
      </c>
      <c r="H3209">
        <v>112.6</v>
      </c>
      <c r="I3209">
        <v>44.5</v>
      </c>
      <c r="J3209" s="19" t="e">
        <f t="shared" si="101"/>
        <v>#NUM!</v>
      </c>
      <c r="K3209" s="19" t="e">
        <f t="shared" si="102"/>
        <v>#NUM!</v>
      </c>
      <c r="L3209" s="14" t="str">
        <f>IFERROR(VLOOKUP($K$4:$K$772,TABLAREF!$A$1:$C$4,3,1),"SIN DATO")</f>
        <v>SIN DATO</v>
      </c>
    </row>
    <row r="3210" spans="1:12" x14ac:dyDescent="0.25">
      <c r="A3210" t="s">
        <v>4532</v>
      </c>
      <c r="B3210">
        <v>58</v>
      </c>
      <c r="C3210">
        <v>1</v>
      </c>
      <c r="D3210">
        <v>0</v>
      </c>
      <c r="E3210">
        <v>0</v>
      </c>
      <c r="F3210">
        <v>0</v>
      </c>
      <c r="H3210">
        <v>191.2</v>
      </c>
      <c r="I3210">
        <v>30.9</v>
      </c>
      <c r="J3210" s="19" t="e">
        <f t="shared" si="101"/>
        <v>#NUM!</v>
      </c>
      <c r="K3210" s="19" t="e">
        <f t="shared" si="102"/>
        <v>#NUM!</v>
      </c>
      <c r="L3210" s="14" t="str">
        <f>IFERROR(VLOOKUP($K$4:$K$772,TABLAREF!$A$1:$C$4,3,1),"SIN DATO")</f>
        <v>SIN DATO</v>
      </c>
    </row>
    <row r="3211" spans="1:12" x14ac:dyDescent="0.25">
      <c r="A3211" t="s">
        <v>744</v>
      </c>
      <c r="B3211">
        <v>64</v>
      </c>
      <c r="C3211">
        <v>2</v>
      </c>
      <c r="D3211">
        <v>0</v>
      </c>
      <c r="E3211">
        <v>0</v>
      </c>
      <c r="F3211">
        <v>0</v>
      </c>
      <c r="G3211">
        <v>130</v>
      </c>
      <c r="H3211">
        <v>171.5</v>
      </c>
      <c r="I3211">
        <v>46.3</v>
      </c>
      <c r="J3211" s="19">
        <f t="shared" si="101"/>
        <v>19.770827271096458</v>
      </c>
      <c r="K3211" s="19">
        <f t="shared" si="102"/>
        <v>20</v>
      </c>
      <c r="L3211" s="14" t="str">
        <f>IFERROR(VLOOKUP($K$4:$K$772,TABLAREF!$A$1:$C$4,3,1),"SIN DATO")</f>
        <v>SIN DATO</v>
      </c>
    </row>
    <row r="3212" spans="1:12" x14ac:dyDescent="0.25">
      <c r="A3212" t="s">
        <v>4533</v>
      </c>
      <c r="B3212">
        <v>60</v>
      </c>
      <c r="C3212">
        <v>1</v>
      </c>
      <c r="D3212">
        <v>0</v>
      </c>
      <c r="E3212">
        <v>1</v>
      </c>
      <c r="F3212">
        <v>0</v>
      </c>
      <c r="G3212">
        <v>120</v>
      </c>
      <c r="H3212">
        <v>99.5</v>
      </c>
      <c r="I3212">
        <v>47.6</v>
      </c>
      <c r="J3212" s="19">
        <f t="shared" si="101"/>
        <v>5.5250368107679471</v>
      </c>
      <c r="K3212" s="19">
        <f t="shared" si="102"/>
        <v>6</v>
      </c>
      <c r="L3212" s="14" t="str">
        <f>IFERROR(VLOOKUP($K$4:$K$772,TABLAREF!$A$1:$C$4,3,1),"SIN DATO")</f>
        <v>SIN DATO</v>
      </c>
    </row>
    <row r="3213" spans="1:12" x14ac:dyDescent="0.25">
      <c r="A3213" t="s">
        <v>4534</v>
      </c>
      <c r="B3213">
        <v>39</v>
      </c>
      <c r="C3213">
        <v>1</v>
      </c>
      <c r="D3213">
        <v>0</v>
      </c>
      <c r="E3213">
        <v>0</v>
      </c>
      <c r="F3213">
        <v>0</v>
      </c>
      <c r="G3213">
        <v>120</v>
      </c>
      <c r="H3213">
        <v>226.8</v>
      </c>
      <c r="I3213">
        <v>0</v>
      </c>
      <c r="J3213" s="19" t="e">
        <f t="shared" si="101"/>
        <v>#DIV/0!</v>
      </c>
      <c r="K3213" s="19" t="e">
        <f t="shared" si="102"/>
        <v>#DIV/0!</v>
      </c>
      <c r="L3213" s="14" t="str">
        <f>IFERROR(VLOOKUP($K$4:$K$772,TABLAREF!$A$1:$C$4,3,1),"SIN DATO")</f>
        <v>SIN DATO</v>
      </c>
    </row>
    <row r="3214" spans="1:12" x14ac:dyDescent="0.25">
      <c r="A3214" t="s">
        <v>4535</v>
      </c>
      <c r="B3214">
        <v>71</v>
      </c>
      <c r="C3214">
        <v>1</v>
      </c>
      <c r="D3214">
        <v>0</v>
      </c>
      <c r="E3214">
        <v>0</v>
      </c>
      <c r="F3214">
        <v>0</v>
      </c>
      <c r="H3214">
        <v>81.400000000000006</v>
      </c>
      <c r="I3214">
        <v>26.9</v>
      </c>
      <c r="J3214" s="19" t="e">
        <f t="shared" si="101"/>
        <v>#NUM!</v>
      </c>
      <c r="K3214" s="19" t="e">
        <f t="shared" si="102"/>
        <v>#NUM!</v>
      </c>
      <c r="L3214" s="14" t="str">
        <f>IFERROR(VLOOKUP($K$4:$K$772,TABLAREF!$A$1:$C$4,3,1),"SIN DATO")</f>
        <v>SIN DATO</v>
      </c>
    </row>
    <row r="3215" spans="1:12" x14ac:dyDescent="0.25">
      <c r="A3215" t="s">
        <v>4536</v>
      </c>
      <c r="B3215">
        <v>33</v>
      </c>
      <c r="C3215">
        <v>1</v>
      </c>
      <c r="D3215">
        <v>0</v>
      </c>
      <c r="E3215">
        <v>0</v>
      </c>
      <c r="F3215">
        <v>0</v>
      </c>
      <c r="H3215">
        <v>218.8</v>
      </c>
      <c r="I3215">
        <v>40.299999999999997</v>
      </c>
      <c r="J3215" s="19" t="e">
        <f t="shared" si="101"/>
        <v>#NUM!</v>
      </c>
      <c r="K3215" s="19" t="e">
        <f t="shared" si="102"/>
        <v>#NUM!</v>
      </c>
      <c r="L3215" s="14" t="str">
        <f>IFERROR(VLOOKUP($K$4:$K$772,TABLAREF!$A$1:$C$4,3,1),"SIN DATO")</f>
        <v>SIN DATO</v>
      </c>
    </row>
    <row r="3216" spans="1:12" x14ac:dyDescent="0.25">
      <c r="A3216" t="s">
        <v>4537</v>
      </c>
      <c r="B3216">
        <v>77</v>
      </c>
      <c r="C3216">
        <v>2</v>
      </c>
      <c r="D3216">
        <v>0</v>
      </c>
      <c r="E3216">
        <v>0</v>
      </c>
      <c r="F3216">
        <v>0</v>
      </c>
      <c r="H3216">
        <v>180.3</v>
      </c>
      <c r="I3216">
        <v>52.1</v>
      </c>
      <c r="J3216" s="19" t="e">
        <f t="shared" si="101"/>
        <v>#NUM!</v>
      </c>
      <c r="K3216" s="19" t="e">
        <f t="shared" si="102"/>
        <v>#NUM!</v>
      </c>
      <c r="L3216" s="14" t="str">
        <f>IFERROR(VLOOKUP($K$4:$K$772,TABLAREF!$A$1:$C$4,3,1),"SIN DATO")</f>
        <v>SIN DATO</v>
      </c>
    </row>
    <row r="3217" spans="1:12" x14ac:dyDescent="0.25">
      <c r="A3217" t="s">
        <v>825</v>
      </c>
      <c r="B3217">
        <v>72</v>
      </c>
      <c r="C3217">
        <v>2</v>
      </c>
      <c r="D3217">
        <v>0</v>
      </c>
      <c r="E3217">
        <v>0</v>
      </c>
      <c r="F3217">
        <v>0</v>
      </c>
      <c r="G3217">
        <v>130</v>
      </c>
      <c r="H3217">
        <v>144.5</v>
      </c>
      <c r="I3217">
        <v>56.3</v>
      </c>
      <c r="J3217" s="19">
        <f t="shared" si="101"/>
        <v>21.075147473201405</v>
      </c>
      <c r="K3217" s="19">
        <f t="shared" si="102"/>
        <v>21</v>
      </c>
      <c r="L3217" s="14" t="str">
        <f>IFERROR(VLOOKUP($K$4:$K$772,TABLAREF!$A$1:$C$4,3,1),"SIN DATO")</f>
        <v>SIN DATO</v>
      </c>
    </row>
    <row r="3218" spans="1:12" x14ac:dyDescent="0.25">
      <c r="A3218" t="s">
        <v>4538</v>
      </c>
      <c r="B3218">
        <v>60</v>
      </c>
      <c r="C3218">
        <v>2</v>
      </c>
      <c r="D3218">
        <v>0</v>
      </c>
      <c r="E3218">
        <v>1</v>
      </c>
      <c r="F3218">
        <v>0</v>
      </c>
      <c r="H3218">
        <v>174.6</v>
      </c>
      <c r="I3218">
        <v>54.5</v>
      </c>
      <c r="J3218" s="19" t="e">
        <f t="shared" si="101"/>
        <v>#NUM!</v>
      </c>
      <c r="K3218" s="19" t="e">
        <f t="shared" si="102"/>
        <v>#NUM!</v>
      </c>
      <c r="L3218" s="14" t="str">
        <f>IFERROR(VLOOKUP($K$4:$K$772,TABLAREF!$A$1:$C$4,3,1),"SIN DATO")</f>
        <v>SIN DATO</v>
      </c>
    </row>
    <row r="3219" spans="1:12" x14ac:dyDescent="0.25">
      <c r="A3219" t="s">
        <v>338</v>
      </c>
      <c r="B3219">
        <v>68</v>
      </c>
      <c r="C3219">
        <v>2</v>
      </c>
      <c r="D3219">
        <v>0</v>
      </c>
      <c r="E3219">
        <v>0</v>
      </c>
      <c r="F3219">
        <v>0</v>
      </c>
      <c r="H3219">
        <v>168.1</v>
      </c>
      <c r="I3219">
        <v>58.1</v>
      </c>
      <c r="J3219" s="19" t="e">
        <f t="shared" si="101"/>
        <v>#NUM!</v>
      </c>
      <c r="K3219" s="19" t="e">
        <f t="shared" si="102"/>
        <v>#NUM!</v>
      </c>
      <c r="L3219" s="14" t="str">
        <f>IFERROR(VLOOKUP($K$4:$K$772,TABLAREF!$A$1:$C$4,3,1),"SIN DATO")</f>
        <v>SIN DATO</v>
      </c>
    </row>
    <row r="3220" spans="1:12" x14ac:dyDescent="0.25">
      <c r="A3220" t="s">
        <v>4539</v>
      </c>
      <c r="B3220">
        <v>47</v>
      </c>
      <c r="C3220">
        <v>1</v>
      </c>
      <c r="D3220">
        <v>0</v>
      </c>
      <c r="E3220">
        <v>0</v>
      </c>
      <c r="F3220">
        <v>0</v>
      </c>
      <c r="H3220">
        <v>178</v>
      </c>
      <c r="I3220">
        <v>35.700000000000003</v>
      </c>
      <c r="J3220" s="19" t="e">
        <f t="shared" si="101"/>
        <v>#NUM!</v>
      </c>
      <c r="K3220" s="19" t="e">
        <f t="shared" si="102"/>
        <v>#NUM!</v>
      </c>
      <c r="L3220" s="14" t="str">
        <f>IFERROR(VLOOKUP($K$4:$K$772,TABLAREF!$A$1:$C$4,3,1),"SIN DATO")</f>
        <v>SIN DATO</v>
      </c>
    </row>
    <row r="3221" spans="1:12" x14ac:dyDescent="0.25">
      <c r="A3221" t="s">
        <v>4540</v>
      </c>
      <c r="B3221">
        <v>75</v>
      </c>
      <c r="C3221">
        <v>2</v>
      </c>
      <c r="D3221">
        <v>0</v>
      </c>
      <c r="E3221">
        <v>1</v>
      </c>
      <c r="F3221">
        <v>0</v>
      </c>
      <c r="G3221">
        <v>125</v>
      </c>
      <c r="H3221">
        <v>180.7</v>
      </c>
      <c r="I3221">
        <v>72.2</v>
      </c>
      <c r="J3221" s="19">
        <f t="shared" si="101"/>
        <v>22.262314110239867</v>
      </c>
      <c r="K3221" s="19">
        <f t="shared" si="102"/>
        <v>22</v>
      </c>
      <c r="L3221" s="14" t="str">
        <f>IFERROR(VLOOKUP($K$4:$K$772,TABLAREF!$A$1:$C$4,3,1),"SIN DATO")</f>
        <v>SIN DATO</v>
      </c>
    </row>
    <row r="3222" spans="1:12" x14ac:dyDescent="0.25">
      <c r="A3222" t="s">
        <v>4436</v>
      </c>
      <c r="B3222">
        <v>67</v>
      </c>
      <c r="C3222">
        <v>1</v>
      </c>
      <c r="D3222">
        <v>0</v>
      </c>
      <c r="E3222">
        <v>1</v>
      </c>
      <c r="F3222">
        <v>0</v>
      </c>
      <c r="G3222">
        <v>125</v>
      </c>
      <c r="H3222">
        <v>132.1</v>
      </c>
      <c r="I3222">
        <v>36.1</v>
      </c>
      <c r="J3222" s="19">
        <f t="shared" si="101"/>
        <v>16.258083803794054</v>
      </c>
      <c r="K3222" s="19">
        <f t="shared" si="102"/>
        <v>16</v>
      </c>
      <c r="L3222" s="14" t="str">
        <f>IFERROR(VLOOKUP($K$4:$K$772,TABLAREF!$A$1:$C$4,3,1),"SIN DATO")</f>
        <v>SIN DATO</v>
      </c>
    </row>
    <row r="3223" spans="1:12" x14ac:dyDescent="0.25">
      <c r="A3223" t="s">
        <v>493</v>
      </c>
      <c r="B3223">
        <v>70</v>
      </c>
      <c r="C3223">
        <v>2</v>
      </c>
      <c r="D3223">
        <v>0</v>
      </c>
      <c r="E3223">
        <v>0</v>
      </c>
      <c r="F3223">
        <v>0</v>
      </c>
      <c r="H3223">
        <v>181.8</v>
      </c>
      <c r="I3223">
        <v>40.799999999999997</v>
      </c>
      <c r="J3223" s="19" t="e">
        <f t="shared" si="101"/>
        <v>#NUM!</v>
      </c>
      <c r="K3223" s="19" t="e">
        <f t="shared" si="102"/>
        <v>#NUM!</v>
      </c>
      <c r="L3223" s="14" t="str">
        <f>IFERROR(VLOOKUP($K$4:$K$772,TABLAREF!$A$1:$C$4,3,1),"SIN DATO")</f>
        <v>SIN DATO</v>
      </c>
    </row>
    <row r="3224" spans="1:12" x14ac:dyDescent="0.25">
      <c r="A3224" t="s">
        <v>4541</v>
      </c>
      <c r="B3224">
        <v>71</v>
      </c>
      <c r="C3224">
        <v>1</v>
      </c>
      <c r="D3224">
        <v>0</v>
      </c>
      <c r="E3224">
        <v>0</v>
      </c>
      <c r="F3224">
        <v>0</v>
      </c>
      <c r="G3224">
        <v>130</v>
      </c>
      <c r="H3224">
        <v>141.30000000000001</v>
      </c>
      <c r="I3224">
        <v>48.3</v>
      </c>
      <c r="J3224" s="19">
        <f t="shared" si="101"/>
        <v>11.531155846067021</v>
      </c>
      <c r="K3224" s="19">
        <f t="shared" si="102"/>
        <v>12</v>
      </c>
      <c r="L3224" s="14" t="str">
        <f>IFERROR(VLOOKUP($K$4:$K$772,TABLAREF!$A$1:$C$4,3,1),"SIN DATO")</f>
        <v>SIN DATO</v>
      </c>
    </row>
    <row r="3225" spans="1:12" x14ac:dyDescent="0.25">
      <c r="A3225" t="s">
        <v>4542</v>
      </c>
      <c r="B3225">
        <v>84</v>
      </c>
      <c r="C3225">
        <v>2</v>
      </c>
      <c r="D3225">
        <v>0</v>
      </c>
      <c r="E3225">
        <v>0</v>
      </c>
      <c r="F3225">
        <v>0</v>
      </c>
      <c r="G3225">
        <v>120</v>
      </c>
      <c r="H3225">
        <v>129.69999999999999</v>
      </c>
      <c r="I3225">
        <v>49.6</v>
      </c>
      <c r="J3225" s="19">
        <f t="shared" si="101"/>
        <v>34.325178378814158</v>
      </c>
      <c r="K3225" s="19">
        <f t="shared" si="102"/>
        <v>34</v>
      </c>
      <c r="L3225" s="14" t="str">
        <f>IFERROR(VLOOKUP($K$4:$K$772,TABLAREF!$A$1:$C$4,3,1),"SIN DATO")</f>
        <v>SIN DATO</v>
      </c>
    </row>
    <row r="3226" spans="1:12" x14ac:dyDescent="0.25">
      <c r="A3226" t="s">
        <v>525</v>
      </c>
      <c r="B3226">
        <v>83</v>
      </c>
      <c r="C3226">
        <v>2</v>
      </c>
      <c r="D3226">
        <v>0</v>
      </c>
      <c r="E3226">
        <v>0</v>
      </c>
      <c r="F3226">
        <v>0</v>
      </c>
      <c r="H3226">
        <v>201.1</v>
      </c>
      <c r="I3226">
        <v>38.200000000000003</v>
      </c>
      <c r="J3226" s="19" t="e">
        <f t="shared" si="101"/>
        <v>#NUM!</v>
      </c>
      <c r="K3226" s="19" t="e">
        <f t="shared" si="102"/>
        <v>#NUM!</v>
      </c>
      <c r="L3226" s="14" t="str">
        <f>IFERROR(VLOOKUP($K$4:$K$772,TABLAREF!$A$1:$C$4,3,1),"SIN DATO")</f>
        <v>SIN DATO</v>
      </c>
    </row>
    <row r="3227" spans="1:12" x14ac:dyDescent="0.25">
      <c r="A3227" t="s">
        <v>4543</v>
      </c>
      <c r="B3227">
        <v>65</v>
      </c>
      <c r="C3227">
        <v>2</v>
      </c>
      <c r="D3227">
        <v>0</v>
      </c>
      <c r="E3227">
        <v>0</v>
      </c>
      <c r="F3227">
        <v>0</v>
      </c>
      <c r="H3227">
        <v>116.7</v>
      </c>
      <c r="I3227">
        <v>35.799999999999997</v>
      </c>
      <c r="J3227" s="19" t="e">
        <f t="shared" si="101"/>
        <v>#NUM!</v>
      </c>
      <c r="K3227" s="19" t="e">
        <f t="shared" si="102"/>
        <v>#NUM!</v>
      </c>
      <c r="L3227" s="14" t="str">
        <f>IFERROR(VLOOKUP($K$4:$K$772,TABLAREF!$A$1:$C$4,3,1),"SIN DATO")</f>
        <v>SIN DATO</v>
      </c>
    </row>
    <row r="3228" spans="1:12" x14ac:dyDescent="0.25">
      <c r="A3228" t="s">
        <v>4544</v>
      </c>
      <c r="B3228">
        <v>75</v>
      </c>
      <c r="C3228">
        <v>1</v>
      </c>
      <c r="D3228">
        <v>0</v>
      </c>
      <c r="E3228">
        <v>0</v>
      </c>
      <c r="F3228">
        <v>0</v>
      </c>
      <c r="H3228">
        <v>191</v>
      </c>
      <c r="I3228">
        <v>52.7</v>
      </c>
      <c r="J3228" s="19" t="e">
        <f t="shared" si="101"/>
        <v>#NUM!</v>
      </c>
      <c r="K3228" s="19" t="e">
        <f t="shared" si="102"/>
        <v>#NUM!</v>
      </c>
      <c r="L3228" s="14" t="str">
        <f>IFERROR(VLOOKUP($K$4:$K$772,TABLAREF!$A$1:$C$4,3,1),"SIN DATO")</f>
        <v>SIN DATO</v>
      </c>
    </row>
    <row r="3229" spans="1:12" x14ac:dyDescent="0.25">
      <c r="A3229" t="s">
        <v>4545</v>
      </c>
      <c r="B3229">
        <v>58</v>
      </c>
      <c r="C3229">
        <v>2</v>
      </c>
      <c r="D3229">
        <v>0</v>
      </c>
      <c r="E3229">
        <v>1</v>
      </c>
      <c r="F3229">
        <v>0</v>
      </c>
      <c r="G3229">
        <v>120</v>
      </c>
      <c r="H3229">
        <v>109.4</v>
      </c>
      <c r="I3229">
        <v>35</v>
      </c>
      <c r="J3229" s="19">
        <f t="shared" si="101"/>
        <v>9.8968812277959053</v>
      </c>
      <c r="K3229" s="19">
        <f t="shared" si="102"/>
        <v>10</v>
      </c>
      <c r="L3229" s="14" t="str">
        <f>IFERROR(VLOOKUP($K$4:$K$772,TABLAREF!$A$1:$C$4,3,1),"SIN DATO")</f>
        <v>SIN DATO</v>
      </c>
    </row>
    <row r="3230" spans="1:12" x14ac:dyDescent="0.25">
      <c r="A3230" t="s">
        <v>4546</v>
      </c>
      <c r="B3230">
        <v>36</v>
      </c>
      <c r="C3230">
        <v>2</v>
      </c>
      <c r="D3230">
        <v>0</v>
      </c>
      <c r="E3230">
        <v>0</v>
      </c>
      <c r="F3230">
        <v>0</v>
      </c>
      <c r="G3230">
        <v>120</v>
      </c>
      <c r="H3230">
        <v>158.5</v>
      </c>
      <c r="I3230">
        <v>70.8</v>
      </c>
      <c r="J3230" s="19">
        <f t="shared" si="101"/>
        <v>1.7898206052939125</v>
      </c>
      <c r="K3230" s="19">
        <f t="shared" si="102"/>
        <v>2</v>
      </c>
      <c r="L3230" s="14" t="str">
        <f>IFERROR(VLOOKUP($K$4:$K$772,TABLAREF!$A$1:$C$4,3,1),"SIN DATO")</f>
        <v>SIN DATO</v>
      </c>
    </row>
    <row r="3231" spans="1:12" x14ac:dyDescent="0.25">
      <c r="A3231" t="s">
        <v>4547</v>
      </c>
      <c r="B3231">
        <v>53</v>
      </c>
      <c r="C3231">
        <v>2</v>
      </c>
      <c r="D3231">
        <v>0</v>
      </c>
      <c r="E3231">
        <v>0</v>
      </c>
      <c r="F3231">
        <v>0</v>
      </c>
      <c r="G3231">
        <v>160</v>
      </c>
      <c r="H3231">
        <v>144.80000000000001</v>
      </c>
      <c r="I3231">
        <v>44.8</v>
      </c>
      <c r="J3231" s="19">
        <f t="shared" si="101"/>
        <v>12.591052215539522</v>
      </c>
      <c r="K3231" s="19">
        <f t="shared" si="102"/>
        <v>13</v>
      </c>
      <c r="L3231" s="14" t="str">
        <f>IFERROR(VLOOKUP($K$4:$K$772,TABLAREF!$A$1:$C$4,3,1),"SIN DATO")</f>
        <v>SIN DATO</v>
      </c>
    </row>
    <row r="3232" spans="1:12" x14ac:dyDescent="0.25">
      <c r="A3232" t="s">
        <v>4548</v>
      </c>
      <c r="B3232">
        <v>66</v>
      </c>
      <c r="C3232">
        <v>1</v>
      </c>
      <c r="D3232">
        <v>0</v>
      </c>
      <c r="E3232">
        <v>1</v>
      </c>
      <c r="F3232">
        <v>0</v>
      </c>
      <c r="G3232">
        <v>110</v>
      </c>
      <c r="H3232">
        <v>78</v>
      </c>
      <c r="I3232">
        <v>22.5</v>
      </c>
      <c r="J3232" s="19">
        <f t="shared" si="101"/>
        <v>12.281055410966591</v>
      </c>
      <c r="K3232" s="19">
        <f t="shared" si="102"/>
        <v>12</v>
      </c>
      <c r="L3232" s="14" t="str">
        <f>IFERROR(VLOOKUP($K$4:$K$772,TABLAREF!$A$1:$C$4,3,1),"SIN DATO")</f>
        <v>SIN DATO</v>
      </c>
    </row>
    <row r="3233" spans="1:12" x14ac:dyDescent="0.25">
      <c r="A3233" t="s">
        <v>4549</v>
      </c>
      <c r="B3233">
        <v>65</v>
      </c>
      <c r="C3233">
        <v>2</v>
      </c>
      <c r="D3233">
        <v>0</v>
      </c>
      <c r="E3233">
        <v>1</v>
      </c>
      <c r="F3233">
        <v>0</v>
      </c>
      <c r="G3233">
        <v>120</v>
      </c>
      <c r="H3233">
        <v>137.9</v>
      </c>
      <c r="I3233">
        <v>36.5</v>
      </c>
      <c r="J3233" s="19">
        <f t="shared" si="101"/>
        <v>18.576788202362604</v>
      </c>
      <c r="K3233" s="19">
        <f t="shared" si="102"/>
        <v>19</v>
      </c>
      <c r="L3233" s="14" t="str">
        <f>IFERROR(VLOOKUP($K$4:$K$772,TABLAREF!$A$1:$C$4,3,1),"SIN DATO")</f>
        <v>SIN DATO</v>
      </c>
    </row>
    <row r="3234" spans="1:12" x14ac:dyDescent="0.25">
      <c r="A3234" t="s">
        <v>4550</v>
      </c>
      <c r="B3234">
        <v>68</v>
      </c>
      <c r="C3234">
        <v>2</v>
      </c>
      <c r="D3234">
        <v>0</v>
      </c>
      <c r="E3234">
        <v>0</v>
      </c>
      <c r="F3234">
        <v>0</v>
      </c>
      <c r="H3234">
        <v>212.2</v>
      </c>
      <c r="I3234">
        <v>56.7</v>
      </c>
      <c r="J3234" s="19" t="e">
        <f t="shared" si="101"/>
        <v>#NUM!</v>
      </c>
      <c r="K3234" s="19" t="e">
        <f t="shared" si="102"/>
        <v>#NUM!</v>
      </c>
      <c r="L3234" s="14" t="str">
        <f>IFERROR(VLOOKUP($K$4:$K$772,TABLAREF!$A$1:$C$4,3,1),"SIN DATO")</f>
        <v>SIN DATO</v>
      </c>
    </row>
    <row r="3235" spans="1:12" x14ac:dyDescent="0.25">
      <c r="A3235" t="s">
        <v>471</v>
      </c>
      <c r="B3235">
        <v>58</v>
      </c>
      <c r="C3235">
        <v>2</v>
      </c>
      <c r="D3235">
        <v>0</v>
      </c>
      <c r="E3235">
        <v>1</v>
      </c>
      <c r="F3235">
        <v>0</v>
      </c>
      <c r="H3235">
        <v>233.5</v>
      </c>
      <c r="I3235">
        <v>63</v>
      </c>
      <c r="J3235" s="19" t="e">
        <f t="shared" si="101"/>
        <v>#NUM!</v>
      </c>
      <c r="K3235" s="19" t="e">
        <f t="shared" si="102"/>
        <v>#NUM!</v>
      </c>
      <c r="L3235" s="14" t="str">
        <f>IFERROR(VLOOKUP($K$4:$K$772,TABLAREF!$A$1:$C$4,3,1),"SIN DATO")</f>
        <v>SIN DATO</v>
      </c>
    </row>
    <row r="3236" spans="1:12" x14ac:dyDescent="0.25">
      <c r="A3236" t="s">
        <v>4551</v>
      </c>
      <c r="B3236">
        <v>58</v>
      </c>
      <c r="C3236">
        <v>2</v>
      </c>
      <c r="D3236">
        <v>0</v>
      </c>
      <c r="E3236">
        <v>0</v>
      </c>
      <c r="F3236">
        <v>0</v>
      </c>
      <c r="H3236">
        <v>292.2</v>
      </c>
      <c r="I3236">
        <v>63.9</v>
      </c>
      <c r="J3236" s="19" t="e">
        <f t="shared" si="101"/>
        <v>#NUM!</v>
      </c>
      <c r="K3236" s="19" t="e">
        <f t="shared" si="102"/>
        <v>#NUM!</v>
      </c>
      <c r="L3236" s="14" t="str">
        <f>IFERROR(VLOOKUP($K$4:$K$772,TABLAREF!$A$1:$C$4,3,1),"SIN DATO")</f>
        <v>SIN DATO</v>
      </c>
    </row>
    <row r="3237" spans="1:12" x14ac:dyDescent="0.25">
      <c r="A3237" t="s">
        <v>4552</v>
      </c>
      <c r="B3237">
        <v>63</v>
      </c>
      <c r="C3237">
        <v>2</v>
      </c>
      <c r="D3237">
        <v>0</v>
      </c>
      <c r="E3237">
        <v>0</v>
      </c>
      <c r="F3237">
        <v>0</v>
      </c>
      <c r="H3237">
        <v>196.6</v>
      </c>
      <c r="I3237">
        <v>62.4</v>
      </c>
      <c r="J3237" s="19" t="e">
        <f t="shared" si="101"/>
        <v>#NUM!</v>
      </c>
      <c r="K3237" s="19" t="e">
        <f t="shared" si="102"/>
        <v>#NUM!</v>
      </c>
      <c r="L3237" s="14" t="str">
        <f>IFERROR(VLOOKUP($K$4:$K$772,TABLAREF!$A$1:$C$4,3,1),"SIN DATO")</f>
        <v>SIN DATO</v>
      </c>
    </row>
    <row r="3238" spans="1:12" x14ac:dyDescent="0.25">
      <c r="A3238" t="s">
        <v>4553</v>
      </c>
      <c r="B3238">
        <v>55</v>
      </c>
      <c r="C3238">
        <v>2</v>
      </c>
      <c r="D3238">
        <v>0</v>
      </c>
      <c r="E3238">
        <v>0</v>
      </c>
      <c r="F3238">
        <v>0</v>
      </c>
      <c r="G3238">
        <v>118</v>
      </c>
      <c r="H3238">
        <v>211.3</v>
      </c>
      <c r="I3238">
        <v>34</v>
      </c>
      <c r="J3238" s="19">
        <f t="shared" si="101"/>
        <v>18.675367677786745</v>
      </c>
      <c r="K3238" s="19">
        <f t="shared" si="102"/>
        <v>19</v>
      </c>
      <c r="L3238" s="14" t="str">
        <f>IFERROR(VLOOKUP($K$4:$K$772,TABLAREF!$A$1:$C$4,3,1),"SIN DATO")</f>
        <v>SIN DATO</v>
      </c>
    </row>
    <row r="3239" spans="1:12" x14ac:dyDescent="0.25">
      <c r="A3239" t="s">
        <v>4554</v>
      </c>
      <c r="B3239">
        <v>64</v>
      </c>
      <c r="C3239">
        <v>2</v>
      </c>
      <c r="D3239">
        <v>0</v>
      </c>
      <c r="E3239">
        <v>1</v>
      </c>
      <c r="F3239">
        <v>0</v>
      </c>
      <c r="H3239">
        <v>121</v>
      </c>
      <c r="I3239">
        <v>41</v>
      </c>
      <c r="J3239" s="19" t="e">
        <f t="shared" si="101"/>
        <v>#NUM!</v>
      </c>
      <c r="K3239" s="19" t="e">
        <f t="shared" si="102"/>
        <v>#NUM!</v>
      </c>
      <c r="L3239" s="14" t="str">
        <f>IFERROR(VLOOKUP($K$4:$K$772,TABLAREF!$A$1:$C$4,3,1),"SIN DATO")</f>
        <v>SIN DATO</v>
      </c>
    </row>
    <row r="3240" spans="1:12" x14ac:dyDescent="0.25">
      <c r="A3240" t="s">
        <v>4555</v>
      </c>
      <c r="B3240">
        <v>47</v>
      </c>
      <c r="C3240">
        <v>1</v>
      </c>
      <c r="D3240">
        <v>0</v>
      </c>
      <c r="E3240">
        <v>0</v>
      </c>
      <c r="F3240">
        <v>0</v>
      </c>
      <c r="G3240">
        <v>108</v>
      </c>
      <c r="H3240">
        <v>228.9</v>
      </c>
      <c r="I3240">
        <v>33.5</v>
      </c>
      <c r="J3240" s="19">
        <f t="shared" si="101"/>
        <v>8.5086902779601523</v>
      </c>
      <c r="K3240" s="19">
        <f t="shared" si="102"/>
        <v>9</v>
      </c>
      <c r="L3240" s="14" t="str">
        <f>IFERROR(VLOOKUP($K$4:$K$772,TABLAREF!$A$1:$C$4,3,1),"SIN DATO")</f>
        <v>SIN DATO</v>
      </c>
    </row>
    <row r="3241" spans="1:12" x14ac:dyDescent="0.25">
      <c r="A3241" t="s">
        <v>4556</v>
      </c>
      <c r="B3241">
        <v>53</v>
      </c>
      <c r="C3241">
        <v>2</v>
      </c>
      <c r="D3241">
        <v>0</v>
      </c>
      <c r="E3241">
        <v>0</v>
      </c>
      <c r="F3241">
        <v>0</v>
      </c>
      <c r="H3241">
        <v>184.3</v>
      </c>
      <c r="I3241">
        <v>32.799999999999997</v>
      </c>
      <c r="J3241" s="19" t="e">
        <f t="shared" si="101"/>
        <v>#NUM!</v>
      </c>
      <c r="K3241" s="19" t="e">
        <f t="shared" si="102"/>
        <v>#NUM!</v>
      </c>
      <c r="L3241" s="14" t="str">
        <f>IFERROR(VLOOKUP($K$4:$K$772,TABLAREF!$A$1:$C$4,3,1),"SIN DATO")</f>
        <v>SIN DATO</v>
      </c>
    </row>
    <row r="3242" spans="1:12" x14ac:dyDescent="0.25">
      <c r="A3242" t="s">
        <v>820</v>
      </c>
      <c r="B3242">
        <v>62</v>
      </c>
      <c r="C3242">
        <v>2</v>
      </c>
      <c r="D3242">
        <v>0</v>
      </c>
      <c r="E3242">
        <v>0</v>
      </c>
      <c r="F3242">
        <v>0</v>
      </c>
      <c r="G3242">
        <v>136</v>
      </c>
      <c r="H3242">
        <v>210</v>
      </c>
      <c r="I3242">
        <v>44.6</v>
      </c>
      <c r="J3242" s="19">
        <f t="shared" si="101"/>
        <v>23.69788909589089</v>
      </c>
      <c r="K3242" s="19">
        <f t="shared" si="102"/>
        <v>24</v>
      </c>
      <c r="L3242" s="14" t="str">
        <f>IFERROR(VLOOKUP($K$4:$K$772,TABLAREF!$A$1:$C$4,3,1),"SIN DATO")</f>
        <v>SIN DATO</v>
      </c>
    </row>
    <row r="3243" spans="1:12" x14ac:dyDescent="0.25">
      <c r="A3243" t="s">
        <v>4557</v>
      </c>
      <c r="B3243">
        <v>62</v>
      </c>
      <c r="C3243">
        <v>2</v>
      </c>
      <c r="D3243">
        <v>0</v>
      </c>
      <c r="E3243">
        <v>0</v>
      </c>
      <c r="F3243">
        <v>0</v>
      </c>
      <c r="G3243">
        <v>120</v>
      </c>
      <c r="H3243">
        <v>184</v>
      </c>
      <c r="I3243">
        <v>74.2</v>
      </c>
      <c r="J3243" s="19">
        <f t="shared" si="101"/>
        <v>9.9524606425018369</v>
      </c>
      <c r="K3243" s="19">
        <f t="shared" si="102"/>
        <v>10</v>
      </c>
      <c r="L3243" s="14" t="str">
        <f>IFERROR(VLOOKUP($K$4:$K$772,TABLAREF!$A$1:$C$4,3,1),"SIN DATO")</f>
        <v>SIN DATO</v>
      </c>
    </row>
    <row r="3244" spans="1:12" x14ac:dyDescent="0.25">
      <c r="A3244" t="s">
        <v>4558</v>
      </c>
      <c r="B3244">
        <v>53</v>
      </c>
      <c r="C3244">
        <v>1</v>
      </c>
      <c r="D3244">
        <v>0</v>
      </c>
      <c r="E3244">
        <v>0</v>
      </c>
      <c r="F3244">
        <v>0</v>
      </c>
      <c r="H3244">
        <v>119.6</v>
      </c>
      <c r="I3244">
        <v>22.1</v>
      </c>
      <c r="J3244" s="19" t="e">
        <f t="shared" si="101"/>
        <v>#NUM!</v>
      </c>
      <c r="K3244" s="19" t="e">
        <f t="shared" si="102"/>
        <v>#NUM!</v>
      </c>
      <c r="L3244" s="14" t="str">
        <f>IFERROR(VLOOKUP($K$4:$K$772,TABLAREF!$A$1:$C$4,3,1),"SIN DATO")</f>
        <v>SIN DATO</v>
      </c>
    </row>
    <row r="3245" spans="1:12" x14ac:dyDescent="0.25">
      <c r="A3245" t="s">
        <v>4559</v>
      </c>
      <c r="B3245">
        <v>60</v>
      </c>
      <c r="C3245">
        <v>2</v>
      </c>
      <c r="D3245">
        <v>0</v>
      </c>
      <c r="E3245">
        <v>0</v>
      </c>
      <c r="F3245">
        <v>0</v>
      </c>
      <c r="G3245">
        <v>125</v>
      </c>
      <c r="H3245">
        <v>254.1</v>
      </c>
      <c r="I3245">
        <v>58.4</v>
      </c>
      <c r="J3245" s="19">
        <f t="shared" si="101"/>
        <v>17.956929134509846</v>
      </c>
      <c r="K3245" s="19">
        <f t="shared" si="102"/>
        <v>18</v>
      </c>
      <c r="L3245" s="14" t="str">
        <f>IFERROR(VLOOKUP($K$4:$K$772,TABLAREF!$A$1:$C$4,3,1),"SIN DATO")</f>
        <v>SIN DATO</v>
      </c>
    </row>
    <row r="3246" spans="1:12" x14ac:dyDescent="0.25">
      <c r="A3246" t="s">
        <v>4560</v>
      </c>
      <c r="B3246">
        <v>68</v>
      </c>
      <c r="C3246">
        <v>2</v>
      </c>
      <c r="D3246">
        <v>0</v>
      </c>
      <c r="E3246">
        <v>0</v>
      </c>
      <c r="F3246">
        <v>0</v>
      </c>
      <c r="G3246">
        <v>130</v>
      </c>
      <c r="H3246">
        <v>131.6</v>
      </c>
      <c r="I3246">
        <v>44.3</v>
      </c>
      <c r="J3246" s="19">
        <f t="shared" si="101"/>
        <v>19.638522535718074</v>
      </c>
      <c r="K3246" s="19">
        <f t="shared" si="102"/>
        <v>20</v>
      </c>
      <c r="L3246" s="14" t="str">
        <f>IFERROR(VLOOKUP($K$4:$K$772,TABLAREF!$A$1:$C$4,3,1),"SIN DATO")</f>
        <v>SIN DATO</v>
      </c>
    </row>
    <row r="3247" spans="1:12" x14ac:dyDescent="0.25">
      <c r="A3247" t="s">
        <v>4561</v>
      </c>
      <c r="B3247">
        <v>62</v>
      </c>
      <c r="C3247">
        <v>2</v>
      </c>
      <c r="D3247">
        <v>0</v>
      </c>
      <c r="E3247">
        <v>1</v>
      </c>
      <c r="F3247">
        <v>0</v>
      </c>
      <c r="H3247">
        <v>344.4</v>
      </c>
      <c r="I3247">
        <v>50.1</v>
      </c>
      <c r="J3247" s="19" t="e">
        <f t="shared" si="101"/>
        <v>#NUM!</v>
      </c>
      <c r="K3247" s="19" t="e">
        <f t="shared" si="102"/>
        <v>#NUM!</v>
      </c>
      <c r="L3247" s="14" t="str">
        <f>IFERROR(VLOOKUP($K$4:$K$772,TABLAREF!$A$1:$C$4,3,1),"SIN DATO")</f>
        <v>SIN DATO</v>
      </c>
    </row>
    <row r="3248" spans="1:12" x14ac:dyDescent="0.25">
      <c r="A3248" t="s">
        <v>4562</v>
      </c>
      <c r="B3248">
        <v>68</v>
      </c>
      <c r="C3248">
        <v>2</v>
      </c>
      <c r="D3248">
        <v>0</v>
      </c>
      <c r="E3248">
        <v>1</v>
      </c>
      <c r="F3248">
        <v>0</v>
      </c>
      <c r="H3248">
        <v>145</v>
      </c>
      <c r="I3248">
        <v>32.200000000000003</v>
      </c>
      <c r="J3248" s="19" t="e">
        <f t="shared" si="101"/>
        <v>#NUM!</v>
      </c>
      <c r="K3248" s="19" t="e">
        <f t="shared" si="102"/>
        <v>#NUM!</v>
      </c>
      <c r="L3248" s="14" t="str">
        <f>IFERROR(VLOOKUP($K$4:$K$772,TABLAREF!$A$1:$C$4,3,1),"SIN DATO")</f>
        <v>SIN DATO</v>
      </c>
    </row>
    <row r="3249" spans="1:12" x14ac:dyDescent="0.25">
      <c r="A3249" t="s">
        <v>4563</v>
      </c>
      <c r="B3249">
        <v>69</v>
      </c>
      <c r="C3249">
        <v>2</v>
      </c>
      <c r="D3249">
        <v>0</v>
      </c>
      <c r="E3249">
        <v>0</v>
      </c>
      <c r="F3249">
        <v>0</v>
      </c>
      <c r="G3249">
        <v>120</v>
      </c>
      <c r="H3249">
        <v>171</v>
      </c>
      <c r="I3249">
        <v>44.8</v>
      </c>
      <c r="J3249" s="19">
        <f t="shared" si="101"/>
        <v>23.777344394801847</v>
      </c>
      <c r="K3249" s="19">
        <f t="shared" si="102"/>
        <v>24</v>
      </c>
      <c r="L3249" s="14" t="str">
        <f>IFERROR(VLOOKUP($K$4:$K$772,TABLAREF!$A$1:$C$4,3,1),"SIN DATO")</f>
        <v>SIN DATO</v>
      </c>
    </row>
    <row r="3250" spans="1:12" x14ac:dyDescent="0.25">
      <c r="A3250" t="s">
        <v>4564</v>
      </c>
      <c r="B3250">
        <v>73</v>
      </c>
      <c r="C3250">
        <v>1</v>
      </c>
      <c r="D3250">
        <v>0</v>
      </c>
      <c r="E3250">
        <v>0</v>
      </c>
      <c r="F3250">
        <v>0</v>
      </c>
      <c r="H3250">
        <v>231.6</v>
      </c>
      <c r="I3250">
        <v>34.700000000000003</v>
      </c>
      <c r="J3250" s="19" t="e">
        <f t="shared" si="101"/>
        <v>#NUM!</v>
      </c>
      <c r="K3250" s="19" t="e">
        <f t="shared" si="102"/>
        <v>#NUM!</v>
      </c>
      <c r="L3250" s="14" t="str">
        <f>IFERROR(VLOOKUP($K$4:$K$772,TABLAREF!$A$1:$C$4,3,1),"SIN DATO")</f>
        <v>SIN DATO</v>
      </c>
    </row>
    <row r="3251" spans="1:12" x14ac:dyDescent="0.25">
      <c r="A3251" t="s">
        <v>563</v>
      </c>
      <c r="B3251">
        <v>76</v>
      </c>
      <c r="C3251">
        <v>1</v>
      </c>
      <c r="D3251">
        <v>0</v>
      </c>
      <c r="E3251">
        <v>0</v>
      </c>
      <c r="F3251">
        <v>0</v>
      </c>
      <c r="H3251">
        <v>115</v>
      </c>
      <c r="I3251">
        <v>42.4</v>
      </c>
      <c r="J3251" s="19" t="e">
        <f t="shared" si="101"/>
        <v>#NUM!</v>
      </c>
      <c r="K3251" s="19" t="e">
        <f t="shared" si="102"/>
        <v>#NUM!</v>
      </c>
      <c r="L3251" s="14" t="str">
        <f>IFERROR(VLOOKUP($K$4:$K$772,TABLAREF!$A$1:$C$4,3,1),"SIN DATO")</f>
        <v>SIN DATO</v>
      </c>
    </row>
    <row r="3252" spans="1:12" x14ac:dyDescent="0.25">
      <c r="A3252" t="s">
        <v>4565</v>
      </c>
      <c r="B3252">
        <v>56</v>
      </c>
      <c r="C3252">
        <v>2</v>
      </c>
      <c r="D3252">
        <v>0</v>
      </c>
      <c r="E3252">
        <v>1</v>
      </c>
      <c r="F3252">
        <v>0</v>
      </c>
      <c r="G3252">
        <v>125</v>
      </c>
      <c r="H3252">
        <v>139.80000000000001</v>
      </c>
      <c r="I3252">
        <v>45</v>
      </c>
      <c r="J3252" s="19">
        <f t="shared" si="101"/>
        <v>9.2559553050823205</v>
      </c>
      <c r="K3252" s="19">
        <f t="shared" si="102"/>
        <v>9</v>
      </c>
      <c r="L3252" s="14" t="str">
        <f>IFERROR(VLOOKUP($K$4:$K$772,TABLAREF!$A$1:$C$4,3,1),"SIN DATO")</f>
        <v>SIN DATO</v>
      </c>
    </row>
    <row r="3253" spans="1:12" x14ac:dyDescent="0.25">
      <c r="A3253" t="s">
        <v>354</v>
      </c>
      <c r="B3253">
        <v>79</v>
      </c>
      <c r="C3253">
        <v>2</v>
      </c>
      <c r="D3253">
        <v>0</v>
      </c>
      <c r="E3253">
        <v>0</v>
      </c>
      <c r="F3253">
        <v>0</v>
      </c>
      <c r="H3253">
        <v>173.6</v>
      </c>
      <c r="I3253">
        <v>49.8</v>
      </c>
      <c r="J3253" s="19" t="e">
        <f t="shared" si="101"/>
        <v>#NUM!</v>
      </c>
      <c r="K3253" s="19" t="e">
        <f t="shared" si="102"/>
        <v>#NUM!</v>
      </c>
      <c r="L3253" s="14" t="str">
        <f>IFERROR(VLOOKUP($K$4:$K$772,TABLAREF!$A$1:$C$4,3,1),"SIN DATO")</f>
        <v>SIN DATO</v>
      </c>
    </row>
    <row r="3254" spans="1:12" x14ac:dyDescent="0.25">
      <c r="A3254" t="s">
        <v>4566</v>
      </c>
      <c r="B3254">
        <v>63</v>
      </c>
      <c r="C3254">
        <v>2</v>
      </c>
      <c r="D3254">
        <v>0</v>
      </c>
      <c r="E3254">
        <v>0</v>
      </c>
      <c r="F3254">
        <v>0</v>
      </c>
      <c r="G3254">
        <v>115</v>
      </c>
      <c r="H3254">
        <v>220.4</v>
      </c>
      <c r="I3254">
        <v>49</v>
      </c>
      <c r="J3254" s="19">
        <f t="shared" si="101"/>
        <v>19.500364980611394</v>
      </c>
      <c r="K3254" s="19">
        <f t="shared" si="102"/>
        <v>20</v>
      </c>
      <c r="L3254" s="14" t="str">
        <f>IFERROR(VLOOKUP($K$4:$K$772,TABLAREF!$A$1:$C$4,3,1),"SIN DATO")</f>
        <v>SIN DATO</v>
      </c>
    </row>
    <row r="3255" spans="1:12" x14ac:dyDescent="0.25">
      <c r="A3255" t="s">
        <v>4567</v>
      </c>
      <c r="B3255">
        <v>62</v>
      </c>
      <c r="C3255">
        <v>2</v>
      </c>
      <c r="D3255">
        <v>0</v>
      </c>
      <c r="E3255">
        <v>0</v>
      </c>
      <c r="F3255">
        <v>0</v>
      </c>
      <c r="H3255">
        <v>255.7</v>
      </c>
      <c r="I3255">
        <v>53.4</v>
      </c>
      <c r="J3255" s="19" t="e">
        <f t="shared" si="101"/>
        <v>#NUM!</v>
      </c>
      <c r="K3255" s="19" t="e">
        <f t="shared" si="102"/>
        <v>#NUM!</v>
      </c>
      <c r="L3255" s="14" t="str">
        <f>IFERROR(VLOOKUP($K$4:$K$772,TABLAREF!$A$1:$C$4,3,1),"SIN DATO")</f>
        <v>SIN DATO</v>
      </c>
    </row>
    <row r="3256" spans="1:12" x14ac:dyDescent="0.25">
      <c r="A3256" t="s">
        <v>4568</v>
      </c>
      <c r="B3256">
        <v>49</v>
      </c>
      <c r="C3256">
        <v>2</v>
      </c>
      <c r="D3256">
        <v>0</v>
      </c>
      <c r="E3256">
        <v>0</v>
      </c>
      <c r="F3256">
        <v>0</v>
      </c>
      <c r="I3256">
        <v>0</v>
      </c>
      <c r="J3256" s="19" t="e">
        <f t="shared" si="101"/>
        <v>#NUM!</v>
      </c>
      <c r="K3256" s="19" t="e">
        <f t="shared" si="102"/>
        <v>#NUM!</v>
      </c>
      <c r="L3256" s="14" t="str">
        <f>IFERROR(VLOOKUP($K$4:$K$772,TABLAREF!$A$1:$C$4,3,1),"SIN DATO")</f>
        <v>SIN DATO</v>
      </c>
    </row>
    <row r="3257" spans="1:12" x14ac:dyDescent="0.25">
      <c r="A3257" t="s">
        <v>4569</v>
      </c>
      <c r="B3257">
        <v>66</v>
      </c>
      <c r="C3257">
        <v>1</v>
      </c>
      <c r="D3257">
        <v>0</v>
      </c>
      <c r="E3257">
        <v>1</v>
      </c>
      <c r="F3257">
        <v>0</v>
      </c>
      <c r="G3257">
        <v>130</v>
      </c>
      <c r="H3257">
        <v>159.6</v>
      </c>
      <c r="I3257">
        <v>34.1</v>
      </c>
      <c r="J3257" s="19">
        <f t="shared" si="101"/>
        <v>21.251199672959864</v>
      </c>
      <c r="K3257" s="19">
        <f t="shared" si="102"/>
        <v>21</v>
      </c>
      <c r="L3257" s="14" t="str">
        <f>IFERROR(VLOOKUP($K$4:$K$772,TABLAREF!$A$1:$C$4,3,1),"SIN DATO")</f>
        <v>SIN DATO</v>
      </c>
    </row>
    <row r="3258" spans="1:12" x14ac:dyDescent="0.25">
      <c r="A3258" t="s">
        <v>4570</v>
      </c>
      <c r="B3258">
        <v>76</v>
      </c>
      <c r="C3258">
        <v>2</v>
      </c>
      <c r="D3258">
        <v>0</v>
      </c>
      <c r="E3258">
        <v>0</v>
      </c>
      <c r="F3258">
        <v>0</v>
      </c>
      <c r="H3258">
        <v>106.8</v>
      </c>
      <c r="I3258">
        <v>37.1</v>
      </c>
      <c r="J3258" s="19" t="e">
        <f t="shared" si="101"/>
        <v>#NUM!</v>
      </c>
      <c r="K3258" s="19" t="e">
        <f t="shared" si="102"/>
        <v>#NUM!</v>
      </c>
      <c r="L3258" s="14" t="str">
        <f>IFERROR(VLOOKUP($K$4:$K$772,TABLAREF!$A$1:$C$4,3,1),"SIN DATO")</f>
        <v>SIN DATO</v>
      </c>
    </row>
    <row r="3259" spans="1:12" x14ac:dyDescent="0.25">
      <c r="A3259" t="s">
        <v>4571</v>
      </c>
      <c r="B3259">
        <v>76</v>
      </c>
      <c r="C3259">
        <v>1</v>
      </c>
      <c r="D3259">
        <v>0</v>
      </c>
      <c r="E3259">
        <v>1</v>
      </c>
      <c r="F3259">
        <v>0</v>
      </c>
      <c r="G3259">
        <v>120</v>
      </c>
      <c r="H3259">
        <v>155.69999999999999</v>
      </c>
      <c r="I3259">
        <v>45.4</v>
      </c>
      <c r="J3259" s="19">
        <f t="shared" si="101"/>
        <v>18.862432884578073</v>
      </c>
      <c r="K3259" s="19">
        <f t="shared" si="102"/>
        <v>19</v>
      </c>
      <c r="L3259" s="14" t="str">
        <f>IFERROR(VLOOKUP($K$4:$K$772,TABLAREF!$A$1:$C$4,3,1),"SIN DATO")</f>
        <v>SIN DATO</v>
      </c>
    </row>
    <row r="3260" spans="1:12" x14ac:dyDescent="0.25">
      <c r="A3260" t="s">
        <v>4572</v>
      </c>
      <c r="B3260">
        <v>51</v>
      </c>
      <c r="C3260">
        <v>2</v>
      </c>
      <c r="D3260">
        <v>0</v>
      </c>
      <c r="E3260">
        <v>1</v>
      </c>
      <c r="F3260">
        <v>0</v>
      </c>
      <c r="I3260">
        <v>52.6</v>
      </c>
      <c r="J3260" s="19" t="e">
        <f t="shared" si="101"/>
        <v>#NUM!</v>
      </c>
      <c r="K3260" s="19" t="e">
        <f t="shared" si="102"/>
        <v>#NUM!</v>
      </c>
      <c r="L3260" s="14" t="str">
        <f>IFERROR(VLOOKUP($K$4:$K$772,TABLAREF!$A$1:$C$4,3,1),"SIN DATO")</f>
        <v>SIN DATO</v>
      </c>
    </row>
    <row r="3261" spans="1:12" x14ac:dyDescent="0.25">
      <c r="A3261" t="s">
        <v>4573</v>
      </c>
      <c r="B3261">
        <v>63</v>
      </c>
      <c r="C3261">
        <v>2</v>
      </c>
      <c r="D3261">
        <v>0</v>
      </c>
      <c r="E3261">
        <v>0</v>
      </c>
      <c r="F3261">
        <v>0</v>
      </c>
      <c r="G3261">
        <v>125</v>
      </c>
      <c r="H3261">
        <v>197.8</v>
      </c>
      <c r="I3261">
        <v>54.3</v>
      </c>
      <c r="J3261" s="19">
        <f t="shared" si="101"/>
        <v>17.529387805621631</v>
      </c>
      <c r="K3261" s="19">
        <f t="shared" si="102"/>
        <v>18</v>
      </c>
      <c r="L3261" s="14" t="str">
        <f>IFERROR(VLOOKUP($K$4:$K$772,TABLAREF!$A$1:$C$4,3,1),"SIN DATO")</f>
        <v>SIN DATO</v>
      </c>
    </row>
    <row r="3262" spans="1:12" x14ac:dyDescent="0.25">
      <c r="A3262" t="s">
        <v>4574</v>
      </c>
      <c r="B3262">
        <v>67</v>
      </c>
      <c r="C3262">
        <v>2</v>
      </c>
      <c r="D3262">
        <v>0</v>
      </c>
      <c r="E3262">
        <v>0</v>
      </c>
      <c r="F3262">
        <v>0</v>
      </c>
      <c r="G3262">
        <v>170</v>
      </c>
      <c r="H3262">
        <v>109.7</v>
      </c>
      <c r="I3262">
        <v>42.5</v>
      </c>
      <c r="J3262" s="19">
        <f t="shared" si="101"/>
        <v>22.573922032091065</v>
      </c>
      <c r="K3262" s="19">
        <f t="shared" si="102"/>
        <v>23</v>
      </c>
      <c r="L3262" s="14" t="str">
        <f>IFERROR(VLOOKUP($K$4:$K$772,TABLAREF!$A$1:$C$4,3,1),"SIN DATO")</f>
        <v>SIN DATO</v>
      </c>
    </row>
    <row r="3263" spans="1:12" x14ac:dyDescent="0.25">
      <c r="A3263" t="s">
        <v>4575</v>
      </c>
      <c r="B3263">
        <v>79</v>
      </c>
      <c r="C3263">
        <v>2</v>
      </c>
      <c r="D3263">
        <v>0</v>
      </c>
      <c r="E3263">
        <v>0</v>
      </c>
      <c r="F3263">
        <v>0</v>
      </c>
      <c r="H3263">
        <v>185.7</v>
      </c>
      <c r="I3263">
        <v>70.400000000000006</v>
      </c>
      <c r="J3263" s="19" t="e">
        <f t="shared" si="101"/>
        <v>#NUM!</v>
      </c>
      <c r="K3263" s="19" t="e">
        <f t="shared" si="102"/>
        <v>#NUM!</v>
      </c>
      <c r="L3263" s="14" t="str">
        <f>IFERROR(VLOOKUP($K$4:$K$772,TABLAREF!$A$1:$C$4,3,1),"SIN DATO")</f>
        <v>SIN DATO</v>
      </c>
    </row>
    <row r="3264" spans="1:12" x14ac:dyDescent="0.25">
      <c r="A3264" t="s">
        <v>4576</v>
      </c>
      <c r="B3264">
        <v>66</v>
      </c>
      <c r="C3264">
        <v>1</v>
      </c>
      <c r="D3264">
        <v>0</v>
      </c>
      <c r="E3264">
        <v>1</v>
      </c>
      <c r="F3264">
        <v>0</v>
      </c>
      <c r="H3264">
        <v>134.69999999999999</v>
      </c>
      <c r="I3264">
        <v>47.1</v>
      </c>
      <c r="J3264" s="19" t="e">
        <f t="shared" si="101"/>
        <v>#NUM!</v>
      </c>
      <c r="K3264" s="19" t="e">
        <f t="shared" si="102"/>
        <v>#NUM!</v>
      </c>
      <c r="L3264" s="14" t="str">
        <f>IFERROR(VLOOKUP($K$4:$K$772,TABLAREF!$A$1:$C$4,3,1),"SIN DATO")</f>
        <v>SIN DATO</v>
      </c>
    </row>
    <row r="3265" spans="1:12" x14ac:dyDescent="0.25">
      <c r="A3265" t="s">
        <v>4577</v>
      </c>
      <c r="B3265">
        <v>82</v>
      </c>
      <c r="C3265">
        <v>1</v>
      </c>
      <c r="D3265">
        <v>0</v>
      </c>
      <c r="E3265">
        <v>0</v>
      </c>
      <c r="F3265">
        <v>0</v>
      </c>
      <c r="G3265">
        <v>120</v>
      </c>
      <c r="I3265">
        <v>0</v>
      </c>
      <c r="J3265" s="19" t="e">
        <f t="shared" si="101"/>
        <v>#DIV/0!</v>
      </c>
      <c r="K3265" s="19" t="e">
        <f t="shared" si="102"/>
        <v>#DIV/0!</v>
      </c>
      <c r="L3265" s="14" t="str">
        <f>IFERROR(VLOOKUP($K$4:$K$772,TABLAREF!$A$1:$C$4,3,1),"SIN DATO")</f>
        <v>SIN DATO</v>
      </c>
    </row>
    <row r="3266" spans="1:12" x14ac:dyDescent="0.25">
      <c r="A3266" t="s">
        <v>4578</v>
      </c>
      <c r="B3266">
        <v>50</v>
      </c>
      <c r="C3266">
        <v>1</v>
      </c>
      <c r="D3266">
        <v>0</v>
      </c>
      <c r="E3266">
        <v>0</v>
      </c>
      <c r="F3266">
        <v>0</v>
      </c>
      <c r="H3266">
        <v>190.8</v>
      </c>
      <c r="I3266">
        <v>49.2</v>
      </c>
      <c r="J3266" s="19" t="e">
        <f t="shared" si="101"/>
        <v>#NUM!</v>
      </c>
      <c r="K3266" s="19" t="e">
        <f t="shared" si="102"/>
        <v>#NUM!</v>
      </c>
      <c r="L3266" s="14" t="str">
        <f>IFERROR(VLOOKUP($K$4:$K$772,TABLAREF!$A$1:$C$4,3,1),"SIN DATO")</f>
        <v>SIN DATO</v>
      </c>
    </row>
    <row r="3267" spans="1:12" x14ac:dyDescent="0.25">
      <c r="A3267" t="s">
        <v>4579</v>
      </c>
      <c r="B3267">
        <v>56</v>
      </c>
      <c r="C3267">
        <v>1</v>
      </c>
      <c r="D3267">
        <v>0</v>
      </c>
      <c r="E3267">
        <v>0</v>
      </c>
      <c r="F3267">
        <v>0</v>
      </c>
      <c r="H3267">
        <v>163.4</v>
      </c>
      <c r="I3267">
        <v>58.2</v>
      </c>
      <c r="J3267" s="19" t="e">
        <f t="shared" si="101"/>
        <v>#NUM!</v>
      </c>
      <c r="K3267" s="19" t="e">
        <f t="shared" si="102"/>
        <v>#NUM!</v>
      </c>
      <c r="L3267" s="14" t="str">
        <f>IFERROR(VLOOKUP($K$4:$K$772,TABLAREF!$A$1:$C$4,3,1),"SIN DATO")</f>
        <v>SIN DATO</v>
      </c>
    </row>
    <row r="3268" spans="1:12" x14ac:dyDescent="0.25">
      <c r="A3268" t="s">
        <v>4580</v>
      </c>
      <c r="B3268">
        <v>51</v>
      </c>
      <c r="C3268">
        <v>2</v>
      </c>
      <c r="D3268">
        <v>0</v>
      </c>
      <c r="E3268">
        <v>0</v>
      </c>
      <c r="F3268">
        <v>0</v>
      </c>
      <c r="H3268">
        <v>236.9</v>
      </c>
      <c r="I3268">
        <v>49.4</v>
      </c>
      <c r="J3268" s="19" t="e">
        <f t="shared" si="101"/>
        <v>#NUM!</v>
      </c>
      <c r="K3268" s="19" t="e">
        <f t="shared" si="102"/>
        <v>#NUM!</v>
      </c>
      <c r="L3268" s="14" t="str">
        <f>IFERROR(VLOOKUP($K$4:$K$772,TABLAREF!$A$1:$C$4,3,1),"SIN DATO")</f>
        <v>SIN DATO</v>
      </c>
    </row>
    <row r="3269" spans="1:12" x14ac:dyDescent="0.25">
      <c r="A3269" t="s">
        <v>417</v>
      </c>
      <c r="B3269">
        <v>64</v>
      </c>
      <c r="C3269">
        <v>1</v>
      </c>
      <c r="D3269">
        <v>0</v>
      </c>
      <c r="E3269">
        <v>0</v>
      </c>
      <c r="F3269">
        <v>0</v>
      </c>
      <c r="H3269">
        <v>195.7</v>
      </c>
      <c r="I3269">
        <v>32.9</v>
      </c>
      <c r="J3269" s="19" t="e">
        <f t="shared" ref="J3269:J3332" si="103">100*(1-EXP(-EXP((LN(10)-(15.5305+(28.4441*(1-C3269))+(-1.4792*LN(B3269))+(0*LN(B3269)*LN(B3269))+(-14.4588*LN(B3269)*(1-C3269))+(1.8515*LN(B3269)*LN(B3269)*(1-C3269))+(-0.9119*LN(G3269))+(-0.2767*D3269)+(-0.7181*LN((H3269* 0.02586)/ (I3269* 0.02586)))+(-0.1759*E3269)+(-0.1999*E3269*(1-C3269))+(-0.5865*F3269)+(0*F3269*C3269)))/(EXP(0.9145)*EXP(-0.2784*(15.5305+(28.4441*(1-C3269))+(-1.4792*LN(B3269))+(0*LN(B3269)*LN(B3269))+(-14.4588*LN(B3269)*(1-C3269))+(1.8515*LN(B3269)*LN(B3269)*(1-C3269))+(-0.9119*LN(G3269))+(-0.2767*D3269)+(-0.7181*LN((H3269* 0.02586)/ (I3269* 0.02586)))+(-0.1759*E3269)+(-0.1999*E3269*(1-C3269))+(-0.5865*F3269)+(0*F3269*C3269)))))))</f>
        <v>#NUM!</v>
      </c>
      <c r="K3269" s="19" t="e">
        <f t="shared" ref="K3269:K3332" si="104">ROUND(J3269,0)</f>
        <v>#NUM!</v>
      </c>
      <c r="L3269" s="14" t="str">
        <f>IFERROR(VLOOKUP($K$4:$K$772,TABLAREF!$A$1:$C$4,3,1),"SIN DATO")</f>
        <v>SIN DATO</v>
      </c>
    </row>
    <row r="3270" spans="1:12" x14ac:dyDescent="0.25">
      <c r="A3270" t="s">
        <v>4581</v>
      </c>
      <c r="B3270">
        <v>74</v>
      </c>
      <c r="C3270">
        <v>2</v>
      </c>
      <c r="D3270">
        <v>0</v>
      </c>
      <c r="E3270">
        <v>0</v>
      </c>
      <c r="F3270">
        <v>0</v>
      </c>
      <c r="H3270">
        <v>213.2</v>
      </c>
      <c r="I3270">
        <v>38.4</v>
      </c>
      <c r="J3270" s="19" t="e">
        <f t="shared" si="103"/>
        <v>#NUM!</v>
      </c>
      <c r="K3270" s="19" t="e">
        <f t="shared" si="104"/>
        <v>#NUM!</v>
      </c>
      <c r="L3270" s="14" t="str">
        <f>IFERROR(VLOOKUP($K$4:$K$772,TABLAREF!$A$1:$C$4,3,1),"SIN DATO")</f>
        <v>SIN DATO</v>
      </c>
    </row>
    <row r="3271" spans="1:12" x14ac:dyDescent="0.25">
      <c r="A3271" t="s">
        <v>693</v>
      </c>
      <c r="B3271">
        <v>53</v>
      </c>
      <c r="C3271">
        <v>2</v>
      </c>
      <c r="D3271">
        <v>0</v>
      </c>
      <c r="E3271">
        <v>0</v>
      </c>
      <c r="F3271">
        <v>0</v>
      </c>
      <c r="H3271">
        <v>229</v>
      </c>
      <c r="I3271">
        <v>45.3</v>
      </c>
      <c r="J3271" s="19" t="e">
        <f t="shared" si="103"/>
        <v>#NUM!</v>
      </c>
      <c r="K3271" s="19" t="e">
        <f t="shared" si="104"/>
        <v>#NUM!</v>
      </c>
      <c r="L3271" s="14" t="str">
        <f>IFERROR(VLOOKUP($K$4:$K$772,TABLAREF!$A$1:$C$4,3,1),"SIN DATO")</f>
        <v>SIN DATO</v>
      </c>
    </row>
    <row r="3272" spans="1:12" x14ac:dyDescent="0.25">
      <c r="A3272" t="s">
        <v>4582</v>
      </c>
      <c r="B3272">
        <v>65</v>
      </c>
      <c r="C3272">
        <v>2</v>
      </c>
      <c r="D3272">
        <v>0</v>
      </c>
      <c r="E3272">
        <v>1</v>
      </c>
      <c r="F3272">
        <v>0</v>
      </c>
      <c r="G3272">
        <v>120</v>
      </c>
      <c r="H3272">
        <v>237</v>
      </c>
      <c r="I3272">
        <v>45.1</v>
      </c>
      <c r="J3272" s="19">
        <f t="shared" si="103"/>
        <v>25.308968580214909</v>
      </c>
      <c r="K3272" s="19">
        <f t="shared" si="104"/>
        <v>25</v>
      </c>
      <c r="L3272" s="14" t="str">
        <f>IFERROR(VLOOKUP($K$4:$K$772,TABLAREF!$A$1:$C$4,3,1),"SIN DATO")</f>
        <v>SIN DATO</v>
      </c>
    </row>
    <row r="3273" spans="1:12" x14ac:dyDescent="0.25">
      <c r="A3273" t="s">
        <v>4583</v>
      </c>
      <c r="B3273">
        <v>78</v>
      </c>
      <c r="C3273">
        <v>2</v>
      </c>
      <c r="D3273">
        <v>0</v>
      </c>
      <c r="E3273">
        <v>1</v>
      </c>
      <c r="F3273">
        <v>0</v>
      </c>
      <c r="H3273">
        <v>158.30000000000001</v>
      </c>
      <c r="I3273">
        <v>30.8</v>
      </c>
      <c r="J3273" s="19" t="e">
        <f t="shared" si="103"/>
        <v>#NUM!</v>
      </c>
      <c r="K3273" s="19" t="e">
        <f t="shared" si="104"/>
        <v>#NUM!</v>
      </c>
      <c r="L3273" s="14" t="str">
        <f>IFERROR(VLOOKUP($K$4:$K$772,TABLAREF!$A$1:$C$4,3,1),"SIN DATO")</f>
        <v>SIN DATO</v>
      </c>
    </row>
    <row r="3274" spans="1:12" x14ac:dyDescent="0.25">
      <c r="A3274" t="s">
        <v>3369</v>
      </c>
      <c r="B3274">
        <v>59</v>
      </c>
      <c r="C3274">
        <v>2</v>
      </c>
      <c r="D3274">
        <v>0</v>
      </c>
      <c r="E3274">
        <v>0</v>
      </c>
      <c r="F3274">
        <v>0</v>
      </c>
      <c r="H3274">
        <v>129.1</v>
      </c>
      <c r="I3274">
        <v>45.6</v>
      </c>
      <c r="J3274" s="19" t="e">
        <f t="shared" si="103"/>
        <v>#NUM!</v>
      </c>
      <c r="K3274" s="19" t="e">
        <f t="shared" si="104"/>
        <v>#NUM!</v>
      </c>
      <c r="L3274" s="14" t="str">
        <f>IFERROR(VLOOKUP($K$4:$K$772,TABLAREF!$A$1:$C$4,3,1),"SIN DATO")</f>
        <v>SIN DATO</v>
      </c>
    </row>
    <row r="3275" spans="1:12" x14ac:dyDescent="0.25">
      <c r="A3275" t="s">
        <v>863</v>
      </c>
      <c r="B3275">
        <v>81</v>
      </c>
      <c r="C3275">
        <v>1</v>
      </c>
      <c r="D3275">
        <v>0</v>
      </c>
      <c r="E3275">
        <v>0</v>
      </c>
      <c r="F3275">
        <v>0</v>
      </c>
      <c r="G3275">
        <v>120</v>
      </c>
      <c r="H3275">
        <v>199.4</v>
      </c>
      <c r="I3275">
        <v>44.4</v>
      </c>
      <c r="J3275" s="19">
        <f t="shared" si="103"/>
        <v>21.941704465984969</v>
      </c>
      <c r="K3275" s="19">
        <f t="shared" si="104"/>
        <v>22</v>
      </c>
      <c r="L3275" s="14" t="str">
        <f>IFERROR(VLOOKUP($K$4:$K$772,TABLAREF!$A$1:$C$4,3,1),"SIN DATO")</f>
        <v>SIN DATO</v>
      </c>
    </row>
    <row r="3276" spans="1:12" x14ac:dyDescent="0.25">
      <c r="A3276" t="s">
        <v>4584</v>
      </c>
      <c r="B3276">
        <v>68</v>
      </c>
      <c r="C3276">
        <v>1</v>
      </c>
      <c r="D3276">
        <v>0</v>
      </c>
      <c r="E3276">
        <v>1</v>
      </c>
      <c r="F3276">
        <v>0</v>
      </c>
      <c r="H3276">
        <v>146.6</v>
      </c>
      <c r="I3276">
        <v>31.3</v>
      </c>
      <c r="J3276" s="19" t="e">
        <f t="shared" si="103"/>
        <v>#NUM!</v>
      </c>
      <c r="K3276" s="19" t="e">
        <f t="shared" si="104"/>
        <v>#NUM!</v>
      </c>
      <c r="L3276" s="14" t="str">
        <f>IFERROR(VLOOKUP($K$4:$K$772,TABLAREF!$A$1:$C$4,3,1),"SIN DATO")</f>
        <v>SIN DATO</v>
      </c>
    </row>
    <row r="3277" spans="1:12" x14ac:dyDescent="0.25">
      <c r="A3277" t="s">
        <v>4585</v>
      </c>
      <c r="B3277">
        <v>61</v>
      </c>
      <c r="C3277">
        <v>1</v>
      </c>
      <c r="D3277">
        <v>0</v>
      </c>
      <c r="E3277">
        <v>1</v>
      </c>
      <c r="F3277">
        <v>0</v>
      </c>
      <c r="H3277">
        <v>98.9</v>
      </c>
      <c r="I3277">
        <v>33.700000000000003</v>
      </c>
      <c r="J3277" s="19" t="e">
        <f t="shared" si="103"/>
        <v>#NUM!</v>
      </c>
      <c r="K3277" s="19" t="e">
        <f t="shared" si="104"/>
        <v>#NUM!</v>
      </c>
      <c r="L3277" s="14" t="str">
        <f>IFERROR(VLOOKUP($K$4:$K$772,TABLAREF!$A$1:$C$4,3,1),"SIN DATO")</f>
        <v>SIN DATO</v>
      </c>
    </row>
    <row r="3278" spans="1:12" x14ac:dyDescent="0.25">
      <c r="A3278" t="s">
        <v>4586</v>
      </c>
      <c r="B3278">
        <v>65</v>
      </c>
      <c r="C3278">
        <v>2</v>
      </c>
      <c r="D3278">
        <v>0</v>
      </c>
      <c r="E3278">
        <v>0</v>
      </c>
      <c r="F3278">
        <v>0</v>
      </c>
      <c r="G3278">
        <v>120</v>
      </c>
      <c r="H3278">
        <v>177.4</v>
      </c>
      <c r="I3278">
        <v>67.099999999999994</v>
      </c>
      <c r="J3278" s="19">
        <f t="shared" si="103"/>
        <v>13.054218012198648</v>
      </c>
      <c r="K3278" s="19">
        <f t="shared" si="104"/>
        <v>13</v>
      </c>
      <c r="L3278" s="14" t="str">
        <f>IFERROR(VLOOKUP($K$4:$K$772,TABLAREF!$A$1:$C$4,3,1),"SIN DATO")</f>
        <v>SIN DATO</v>
      </c>
    </row>
    <row r="3279" spans="1:12" x14ac:dyDescent="0.25">
      <c r="A3279" t="s">
        <v>4587</v>
      </c>
      <c r="B3279">
        <v>52</v>
      </c>
      <c r="C3279">
        <v>1</v>
      </c>
      <c r="D3279">
        <v>0</v>
      </c>
      <c r="E3279">
        <v>0</v>
      </c>
      <c r="F3279">
        <v>0</v>
      </c>
      <c r="H3279">
        <v>263.5</v>
      </c>
      <c r="I3279">
        <v>61.9</v>
      </c>
      <c r="J3279" s="19" t="e">
        <f t="shared" si="103"/>
        <v>#NUM!</v>
      </c>
      <c r="K3279" s="19" t="e">
        <f t="shared" si="104"/>
        <v>#NUM!</v>
      </c>
      <c r="L3279" s="14" t="str">
        <f>IFERROR(VLOOKUP($K$4:$K$772,TABLAREF!$A$1:$C$4,3,1),"SIN DATO")</f>
        <v>SIN DATO</v>
      </c>
    </row>
    <row r="3280" spans="1:12" x14ac:dyDescent="0.25">
      <c r="A3280" t="s">
        <v>858</v>
      </c>
      <c r="B3280">
        <v>72</v>
      </c>
      <c r="C3280">
        <v>2</v>
      </c>
      <c r="D3280">
        <v>0</v>
      </c>
      <c r="E3280">
        <v>0</v>
      </c>
      <c r="F3280">
        <v>0</v>
      </c>
      <c r="H3280">
        <v>259.5</v>
      </c>
      <c r="I3280">
        <v>67.8</v>
      </c>
      <c r="J3280" s="19" t="e">
        <f t="shared" si="103"/>
        <v>#NUM!</v>
      </c>
      <c r="K3280" s="19" t="e">
        <f t="shared" si="104"/>
        <v>#NUM!</v>
      </c>
      <c r="L3280" s="14" t="str">
        <f>IFERROR(VLOOKUP($K$4:$K$772,TABLAREF!$A$1:$C$4,3,1),"SIN DATO")</f>
        <v>SIN DATO</v>
      </c>
    </row>
    <row r="3281" spans="1:12" x14ac:dyDescent="0.25">
      <c r="A3281" t="s">
        <v>4588</v>
      </c>
      <c r="B3281">
        <v>73</v>
      </c>
      <c r="C3281">
        <v>2</v>
      </c>
      <c r="D3281">
        <v>0</v>
      </c>
      <c r="E3281">
        <v>1</v>
      </c>
      <c r="F3281">
        <v>0</v>
      </c>
      <c r="G3281">
        <v>120</v>
      </c>
      <c r="H3281">
        <v>181.5</v>
      </c>
      <c r="I3281">
        <v>44.4</v>
      </c>
      <c r="J3281" s="19">
        <f t="shared" si="103"/>
        <v>29.455952954998445</v>
      </c>
      <c r="K3281" s="19">
        <f t="shared" si="104"/>
        <v>29</v>
      </c>
      <c r="L3281" s="14" t="str">
        <f>IFERROR(VLOOKUP($K$4:$K$772,TABLAREF!$A$1:$C$4,3,1),"SIN DATO")</f>
        <v>SIN DATO</v>
      </c>
    </row>
    <row r="3282" spans="1:12" x14ac:dyDescent="0.25">
      <c r="A3282" t="s">
        <v>4589</v>
      </c>
      <c r="B3282">
        <v>44</v>
      </c>
      <c r="C3282">
        <v>1</v>
      </c>
      <c r="D3282">
        <v>0</v>
      </c>
      <c r="E3282">
        <v>0</v>
      </c>
      <c r="F3282">
        <v>0</v>
      </c>
      <c r="H3282">
        <v>220.4</v>
      </c>
      <c r="I3282">
        <v>30.3</v>
      </c>
      <c r="J3282" s="19" t="e">
        <f t="shared" si="103"/>
        <v>#NUM!</v>
      </c>
      <c r="K3282" s="19" t="e">
        <f t="shared" si="104"/>
        <v>#NUM!</v>
      </c>
      <c r="L3282" s="14" t="str">
        <f>IFERROR(VLOOKUP($K$4:$K$772,TABLAREF!$A$1:$C$4,3,1),"SIN DATO")</f>
        <v>SIN DATO</v>
      </c>
    </row>
    <row r="3283" spans="1:12" x14ac:dyDescent="0.25">
      <c r="A3283" t="s">
        <v>4590</v>
      </c>
      <c r="B3283">
        <v>67</v>
      </c>
      <c r="C3283">
        <v>1</v>
      </c>
      <c r="D3283">
        <v>0</v>
      </c>
      <c r="E3283">
        <v>1</v>
      </c>
      <c r="F3283">
        <v>0</v>
      </c>
      <c r="G3283">
        <v>120</v>
      </c>
      <c r="H3283">
        <v>136.4</v>
      </c>
      <c r="I3283">
        <v>26.2</v>
      </c>
      <c r="J3283" s="19">
        <f t="shared" si="103"/>
        <v>21.979329158841011</v>
      </c>
      <c r="K3283" s="19">
        <f t="shared" si="104"/>
        <v>22</v>
      </c>
      <c r="L3283" s="14" t="str">
        <f>IFERROR(VLOOKUP($K$4:$K$772,TABLAREF!$A$1:$C$4,3,1),"SIN DATO")</f>
        <v>SIN DATO</v>
      </c>
    </row>
    <row r="3284" spans="1:12" x14ac:dyDescent="0.25">
      <c r="A3284" t="s">
        <v>4591</v>
      </c>
      <c r="B3284">
        <v>84</v>
      </c>
      <c r="C3284">
        <v>1</v>
      </c>
      <c r="D3284">
        <v>0</v>
      </c>
      <c r="E3284">
        <v>0</v>
      </c>
      <c r="F3284">
        <v>0</v>
      </c>
      <c r="H3284">
        <v>93.9</v>
      </c>
      <c r="I3284">
        <v>49.8</v>
      </c>
      <c r="J3284" s="19" t="e">
        <f t="shared" si="103"/>
        <v>#NUM!</v>
      </c>
      <c r="K3284" s="19" t="e">
        <f t="shared" si="104"/>
        <v>#NUM!</v>
      </c>
      <c r="L3284" s="14" t="str">
        <f>IFERROR(VLOOKUP($K$4:$K$772,TABLAREF!$A$1:$C$4,3,1),"SIN DATO")</f>
        <v>SIN DATO</v>
      </c>
    </row>
    <row r="3285" spans="1:12" x14ac:dyDescent="0.25">
      <c r="A3285" t="s">
        <v>4592</v>
      </c>
      <c r="B3285">
        <v>51</v>
      </c>
      <c r="C3285">
        <v>1</v>
      </c>
      <c r="D3285">
        <v>0</v>
      </c>
      <c r="E3285">
        <v>0</v>
      </c>
      <c r="F3285">
        <v>0</v>
      </c>
      <c r="G3285">
        <v>140</v>
      </c>
      <c r="H3285">
        <v>118.5</v>
      </c>
      <c r="I3285">
        <v>30.4</v>
      </c>
      <c r="J3285" s="19">
        <f t="shared" si="103"/>
        <v>7.8040497304087575</v>
      </c>
      <c r="K3285" s="19">
        <f t="shared" si="104"/>
        <v>8</v>
      </c>
      <c r="L3285" s="14" t="str">
        <f>IFERROR(VLOOKUP($K$4:$K$772,TABLAREF!$A$1:$C$4,3,1),"SIN DATO")</f>
        <v>SIN DATO</v>
      </c>
    </row>
    <row r="3286" spans="1:12" x14ac:dyDescent="0.25">
      <c r="A3286" t="s">
        <v>4593</v>
      </c>
      <c r="B3286">
        <v>58</v>
      </c>
      <c r="C3286">
        <v>1</v>
      </c>
      <c r="D3286">
        <v>0</v>
      </c>
      <c r="E3286">
        <v>0</v>
      </c>
      <c r="F3286">
        <v>0</v>
      </c>
      <c r="H3286">
        <v>114.9</v>
      </c>
      <c r="I3286">
        <v>32.4</v>
      </c>
      <c r="J3286" s="19" t="e">
        <f t="shared" si="103"/>
        <v>#NUM!</v>
      </c>
      <c r="K3286" s="19" t="e">
        <f t="shared" si="104"/>
        <v>#NUM!</v>
      </c>
      <c r="L3286" s="14" t="str">
        <f>IFERROR(VLOOKUP($K$4:$K$772,TABLAREF!$A$1:$C$4,3,1),"SIN DATO")</f>
        <v>SIN DATO</v>
      </c>
    </row>
    <row r="3287" spans="1:12" x14ac:dyDescent="0.25">
      <c r="A3287" t="s">
        <v>4594</v>
      </c>
      <c r="B3287">
        <v>70</v>
      </c>
      <c r="C3287">
        <v>2</v>
      </c>
      <c r="D3287">
        <v>0</v>
      </c>
      <c r="E3287">
        <v>0</v>
      </c>
      <c r="F3287">
        <v>0</v>
      </c>
      <c r="H3287">
        <v>168.6</v>
      </c>
      <c r="I3287">
        <v>32.1</v>
      </c>
      <c r="J3287" s="19" t="e">
        <f t="shared" si="103"/>
        <v>#NUM!</v>
      </c>
      <c r="K3287" s="19" t="e">
        <f t="shared" si="104"/>
        <v>#NUM!</v>
      </c>
      <c r="L3287" s="14" t="str">
        <f>IFERROR(VLOOKUP($K$4:$K$772,TABLAREF!$A$1:$C$4,3,1),"SIN DATO")</f>
        <v>SIN DATO</v>
      </c>
    </row>
    <row r="3288" spans="1:12" x14ac:dyDescent="0.25">
      <c r="A3288" t="s">
        <v>4595</v>
      </c>
      <c r="B3288">
        <v>73</v>
      </c>
      <c r="C3288">
        <v>1</v>
      </c>
      <c r="D3288">
        <v>0</v>
      </c>
      <c r="E3288">
        <v>1</v>
      </c>
      <c r="F3288">
        <v>0</v>
      </c>
      <c r="G3288">
        <v>130</v>
      </c>
      <c r="H3288">
        <v>170.5</v>
      </c>
      <c r="I3288">
        <v>37.1</v>
      </c>
      <c r="J3288" s="19">
        <f t="shared" si="103"/>
        <v>25.233459100876022</v>
      </c>
      <c r="K3288" s="19">
        <f t="shared" si="104"/>
        <v>25</v>
      </c>
      <c r="L3288" s="14" t="str">
        <f>IFERROR(VLOOKUP($K$4:$K$772,TABLAREF!$A$1:$C$4,3,1),"SIN DATO")</f>
        <v>SIN DATO</v>
      </c>
    </row>
    <row r="3289" spans="1:12" x14ac:dyDescent="0.25">
      <c r="A3289" t="s">
        <v>4596</v>
      </c>
      <c r="B3289">
        <v>74</v>
      </c>
      <c r="C3289">
        <v>2</v>
      </c>
      <c r="D3289">
        <v>0</v>
      </c>
      <c r="E3289">
        <v>0</v>
      </c>
      <c r="F3289">
        <v>0</v>
      </c>
      <c r="G3289">
        <v>120</v>
      </c>
      <c r="H3289">
        <v>211.2</v>
      </c>
      <c r="I3289">
        <v>53.8</v>
      </c>
      <c r="J3289" s="19">
        <f t="shared" si="103"/>
        <v>30.584724275615926</v>
      </c>
      <c r="K3289" s="19">
        <f t="shared" si="104"/>
        <v>31</v>
      </c>
      <c r="L3289" s="14" t="str">
        <f>IFERROR(VLOOKUP($K$4:$K$772,TABLAREF!$A$1:$C$4,3,1),"SIN DATO")</f>
        <v>SIN DATO</v>
      </c>
    </row>
    <row r="3290" spans="1:12" x14ac:dyDescent="0.25">
      <c r="A3290" t="s">
        <v>894</v>
      </c>
      <c r="B3290">
        <v>81</v>
      </c>
      <c r="C3290">
        <v>2</v>
      </c>
      <c r="D3290">
        <v>0</v>
      </c>
      <c r="E3290">
        <v>0</v>
      </c>
      <c r="F3290">
        <v>0</v>
      </c>
      <c r="G3290">
        <v>125</v>
      </c>
      <c r="H3290">
        <v>191.8</v>
      </c>
      <c r="I3290">
        <v>59.2</v>
      </c>
      <c r="J3290" s="19">
        <f t="shared" si="103"/>
        <v>36.652479686415084</v>
      </c>
      <c r="K3290" s="19">
        <f t="shared" si="104"/>
        <v>37</v>
      </c>
      <c r="L3290" s="14" t="str">
        <f>IFERROR(VLOOKUP($K$4:$K$772,TABLAREF!$A$1:$C$4,3,1),"SIN DATO")</f>
        <v>SIN DATO</v>
      </c>
    </row>
    <row r="3291" spans="1:12" x14ac:dyDescent="0.25">
      <c r="A3291" t="s">
        <v>4597</v>
      </c>
      <c r="B3291">
        <v>77</v>
      </c>
      <c r="C3291">
        <v>1</v>
      </c>
      <c r="D3291">
        <v>0</v>
      </c>
      <c r="E3291">
        <v>0</v>
      </c>
      <c r="F3291">
        <v>0</v>
      </c>
      <c r="G3291">
        <v>110</v>
      </c>
      <c r="H3291">
        <v>119.5</v>
      </c>
      <c r="I3291">
        <v>43.9</v>
      </c>
      <c r="J3291" s="19">
        <f t="shared" si="103"/>
        <v>9.9590905559609926</v>
      </c>
      <c r="K3291" s="19">
        <f t="shared" si="104"/>
        <v>10</v>
      </c>
      <c r="L3291" s="14" t="str">
        <f>IFERROR(VLOOKUP($K$4:$K$772,TABLAREF!$A$1:$C$4,3,1),"SIN DATO")</f>
        <v>SIN DATO</v>
      </c>
    </row>
    <row r="3292" spans="1:12" x14ac:dyDescent="0.25">
      <c r="A3292" t="s">
        <v>4598</v>
      </c>
      <c r="B3292">
        <v>67</v>
      </c>
      <c r="C3292">
        <v>2</v>
      </c>
      <c r="D3292">
        <v>0</v>
      </c>
      <c r="E3292">
        <v>0</v>
      </c>
      <c r="F3292">
        <v>0</v>
      </c>
      <c r="H3292">
        <v>255.2</v>
      </c>
      <c r="I3292">
        <v>44.6</v>
      </c>
      <c r="J3292" s="19" t="e">
        <f t="shared" si="103"/>
        <v>#NUM!</v>
      </c>
      <c r="K3292" s="19" t="e">
        <f t="shared" si="104"/>
        <v>#NUM!</v>
      </c>
      <c r="L3292" s="14" t="str">
        <f>IFERROR(VLOOKUP($K$4:$K$772,TABLAREF!$A$1:$C$4,3,1),"SIN DATO")</f>
        <v>SIN DATO</v>
      </c>
    </row>
    <row r="3293" spans="1:12" x14ac:dyDescent="0.25">
      <c r="A3293" t="s">
        <v>4599</v>
      </c>
      <c r="B3293">
        <v>62</v>
      </c>
      <c r="C3293">
        <v>2</v>
      </c>
      <c r="D3293">
        <v>0</v>
      </c>
      <c r="E3293">
        <v>0</v>
      </c>
      <c r="F3293">
        <v>0</v>
      </c>
      <c r="G3293">
        <v>120</v>
      </c>
      <c r="H3293">
        <v>213.6</v>
      </c>
      <c r="I3293">
        <v>49.5</v>
      </c>
      <c r="J3293" s="19">
        <f t="shared" si="103"/>
        <v>18.747011961909109</v>
      </c>
      <c r="K3293" s="19">
        <f t="shared" si="104"/>
        <v>19</v>
      </c>
      <c r="L3293" s="14" t="str">
        <f>IFERROR(VLOOKUP($K$4:$K$772,TABLAREF!$A$1:$C$4,3,1),"SIN DATO")</f>
        <v>SIN DATO</v>
      </c>
    </row>
    <row r="3294" spans="1:12" x14ac:dyDescent="0.25">
      <c r="A3294" t="s">
        <v>4600</v>
      </c>
      <c r="B3294">
        <v>52</v>
      </c>
      <c r="C3294">
        <v>1</v>
      </c>
      <c r="D3294">
        <v>0</v>
      </c>
      <c r="E3294">
        <v>0</v>
      </c>
      <c r="F3294">
        <v>0</v>
      </c>
      <c r="H3294">
        <v>244.8</v>
      </c>
      <c r="I3294">
        <v>54.4</v>
      </c>
      <c r="J3294" s="19" t="e">
        <f t="shared" si="103"/>
        <v>#NUM!</v>
      </c>
      <c r="K3294" s="19" t="e">
        <f t="shared" si="104"/>
        <v>#NUM!</v>
      </c>
      <c r="L3294" s="14" t="str">
        <f>IFERROR(VLOOKUP($K$4:$K$772,TABLAREF!$A$1:$C$4,3,1),"SIN DATO")</f>
        <v>SIN DATO</v>
      </c>
    </row>
    <row r="3295" spans="1:12" x14ac:dyDescent="0.25">
      <c r="A3295" t="s">
        <v>4601</v>
      </c>
      <c r="B3295">
        <v>66</v>
      </c>
      <c r="C3295">
        <v>2</v>
      </c>
      <c r="D3295">
        <v>0</v>
      </c>
      <c r="E3295">
        <v>0</v>
      </c>
      <c r="F3295">
        <v>0</v>
      </c>
      <c r="G3295">
        <v>120</v>
      </c>
      <c r="H3295">
        <v>169.4</v>
      </c>
      <c r="I3295">
        <v>62.9</v>
      </c>
      <c r="J3295" s="19">
        <f t="shared" si="103"/>
        <v>14.179272689874578</v>
      </c>
      <c r="K3295" s="19">
        <f t="shared" si="104"/>
        <v>14</v>
      </c>
      <c r="L3295" s="14" t="str">
        <f>IFERROR(VLOOKUP($K$4:$K$772,TABLAREF!$A$1:$C$4,3,1),"SIN DATO")</f>
        <v>SIN DATO</v>
      </c>
    </row>
    <row r="3296" spans="1:12" x14ac:dyDescent="0.25">
      <c r="A3296" t="s">
        <v>4602</v>
      </c>
      <c r="B3296">
        <v>52</v>
      </c>
      <c r="C3296">
        <v>1</v>
      </c>
      <c r="D3296">
        <v>0</v>
      </c>
      <c r="E3296">
        <v>0</v>
      </c>
      <c r="F3296">
        <v>0</v>
      </c>
      <c r="H3296">
        <v>286.3</v>
      </c>
      <c r="I3296">
        <v>40</v>
      </c>
      <c r="J3296" s="19" t="e">
        <f t="shared" si="103"/>
        <v>#NUM!</v>
      </c>
      <c r="K3296" s="19" t="e">
        <f t="shared" si="104"/>
        <v>#NUM!</v>
      </c>
      <c r="L3296" s="14" t="str">
        <f>IFERROR(VLOOKUP($K$4:$K$772,TABLAREF!$A$1:$C$4,3,1),"SIN DATO")</f>
        <v>SIN DATO</v>
      </c>
    </row>
    <row r="3297" spans="1:12" x14ac:dyDescent="0.25">
      <c r="A3297" t="s">
        <v>4603</v>
      </c>
      <c r="B3297">
        <v>65</v>
      </c>
      <c r="C3297">
        <v>2</v>
      </c>
      <c r="D3297">
        <v>0</v>
      </c>
      <c r="E3297">
        <v>0</v>
      </c>
      <c r="F3297">
        <v>0</v>
      </c>
      <c r="H3297">
        <v>250.7</v>
      </c>
      <c r="I3297">
        <v>43.7</v>
      </c>
      <c r="J3297" s="19" t="e">
        <f t="shared" si="103"/>
        <v>#NUM!</v>
      </c>
      <c r="K3297" s="19" t="e">
        <f t="shared" si="104"/>
        <v>#NUM!</v>
      </c>
      <c r="L3297" s="14" t="str">
        <f>IFERROR(VLOOKUP($K$4:$K$772,TABLAREF!$A$1:$C$4,3,1),"SIN DATO")</f>
        <v>SIN DATO</v>
      </c>
    </row>
    <row r="3298" spans="1:12" x14ac:dyDescent="0.25">
      <c r="A3298" t="s">
        <v>4604</v>
      </c>
      <c r="B3298">
        <v>62</v>
      </c>
      <c r="C3298">
        <v>2</v>
      </c>
      <c r="D3298">
        <v>0</v>
      </c>
      <c r="E3298">
        <v>0</v>
      </c>
      <c r="F3298">
        <v>0</v>
      </c>
      <c r="G3298">
        <v>120</v>
      </c>
      <c r="H3298">
        <v>331.3</v>
      </c>
      <c r="I3298">
        <v>71.599999999999994</v>
      </c>
      <c r="J3298" s="19">
        <f t="shared" si="103"/>
        <v>20.091441501218732</v>
      </c>
      <c r="K3298" s="19">
        <f t="shared" si="104"/>
        <v>20</v>
      </c>
      <c r="L3298" s="14" t="str">
        <f>IFERROR(VLOOKUP($K$4:$K$772,TABLAREF!$A$1:$C$4,3,1),"SIN DATO")</f>
        <v>SIN DATO</v>
      </c>
    </row>
    <row r="3299" spans="1:12" x14ac:dyDescent="0.25">
      <c r="A3299" t="s">
        <v>847</v>
      </c>
      <c r="B3299">
        <v>71</v>
      </c>
      <c r="C3299">
        <v>1</v>
      </c>
      <c r="D3299">
        <v>0</v>
      </c>
      <c r="E3299">
        <v>0</v>
      </c>
      <c r="F3299">
        <v>0</v>
      </c>
      <c r="G3299">
        <v>120</v>
      </c>
      <c r="H3299">
        <v>206.4</v>
      </c>
      <c r="I3299">
        <v>37.1</v>
      </c>
      <c r="J3299" s="19">
        <f t="shared" si="103"/>
        <v>20.782733384324359</v>
      </c>
      <c r="K3299" s="19">
        <f t="shared" si="104"/>
        <v>21</v>
      </c>
      <c r="L3299" s="14" t="str">
        <f>IFERROR(VLOOKUP($K$4:$K$772,TABLAREF!$A$1:$C$4,3,1),"SIN DATO")</f>
        <v>SIN DATO</v>
      </c>
    </row>
    <row r="3300" spans="1:12" x14ac:dyDescent="0.25">
      <c r="A3300" t="s">
        <v>4605</v>
      </c>
      <c r="B3300">
        <v>66</v>
      </c>
      <c r="C3300">
        <v>2</v>
      </c>
      <c r="D3300">
        <v>0</v>
      </c>
      <c r="E3300">
        <v>0</v>
      </c>
      <c r="F3300">
        <v>0</v>
      </c>
      <c r="H3300">
        <v>190.5</v>
      </c>
      <c r="I3300">
        <v>53</v>
      </c>
      <c r="J3300" s="19" t="e">
        <f t="shared" si="103"/>
        <v>#NUM!</v>
      </c>
      <c r="K3300" s="19" t="e">
        <f t="shared" si="104"/>
        <v>#NUM!</v>
      </c>
      <c r="L3300" s="14" t="str">
        <f>IFERROR(VLOOKUP($K$4:$K$772,TABLAREF!$A$1:$C$4,3,1),"SIN DATO")</f>
        <v>SIN DATO</v>
      </c>
    </row>
    <row r="3301" spans="1:12" x14ac:dyDescent="0.25">
      <c r="A3301" t="s">
        <v>4606</v>
      </c>
      <c r="B3301">
        <v>50</v>
      </c>
      <c r="C3301">
        <v>2</v>
      </c>
      <c r="D3301">
        <v>0</v>
      </c>
      <c r="E3301">
        <v>0</v>
      </c>
      <c r="F3301">
        <v>0</v>
      </c>
      <c r="G3301">
        <v>120</v>
      </c>
      <c r="H3301">
        <v>239.8</v>
      </c>
      <c r="I3301">
        <v>85</v>
      </c>
      <c r="J3301" s="19">
        <f t="shared" si="103"/>
        <v>5.3627667151993963</v>
      </c>
      <c r="K3301" s="19">
        <f t="shared" si="104"/>
        <v>5</v>
      </c>
      <c r="L3301" s="14" t="str">
        <f>IFERROR(VLOOKUP($K$4:$K$772,TABLAREF!$A$1:$C$4,3,1),"SIN DATO")</f>
        <v>SIN DATO</v>
      </c>
    </row>
    <row r="3302" spans="1:12" x14ac:dyDescent="0.25">
      <c r="A3302" t="s">
        <v>4607</v>
      </c>
      <c r="B3302">
        <v>42</v>
      </c>
      <c r="C3302">
        <v>2</v>
      </c>
      <c r="D3302">
        <v>0</v>
      </c>
      <c r="E3302">
        <v>0</v>
      </c>
      <c r="F3302">
        <v>0</v>
      </c>
      <c r="H3302">
        <v>224.5</v>
      </c>
      <c r="I3302">
        <v>40.6</v>
      </c>
      <c r="J3302" s="19" t="e">
        <f t="shared" si="103"/>
        <v>#NUM!</v>
      </c>
      <c r="K3302" s="19" t="e">
        <f t="shared" si="104"/>
        <v>#NUM!</v>
      </c>
      <c r="L3302" s="14" t="str">
        <f>IFERROR(VLOOKUP($K$4:$K$772,TABLAREF!$A$1:$C$4,3,1),"SIN DATO")</f>
        <v>SIN DATO</v>
      </c>
    </row>
    <row r="3303" spans="1:12" x14ac:dyDescent="0.25">
      <c r="A3303" t="s">
        <v>4608</v>
      </c>
      <c r="B3303">
        <v>73</v>
      </c>
      <c r="C3303">
        <v>2</v>
      </c>
      <c r="D3303">
        <v>0</v>
      </c>
      <c r="E3303">
        <v>0</v>
      </c>
      <c r="F3303">
        <v>0</v>
      </c>
      <c r="G3303">
        <v>120</v>
      </c>
      <c r="H3303">
        <v>171.6</v>
      </c>
      <c r="I3303">
        <v>50.1</v>
      </c>
      <c r="J3303" s="19">
        <f t="shared" si="103"/>
        <v>26.204611367086539</v>
      </c>
      <c r="K3303" s="19">
        <f t="shared" si="104"/>
        <v>26</v>
      </c>
      <c r="L3303" s="14" t="str">
        <f>IFERROR(VLOOKUP($K$4:$K$772,TABLAREF!$A$1:$C$4,3,1),"SIN DATO")</f>
        <v>SIN DATO</v>
      </c>
    </row>
    <row r="3304" spans="1:12" x14ac:dyDescent="0.25">
      <c r="A3304" t="s">
        <v>4609</v>
      </c>
      <c r="B3304">
        <v>71</v>
      </c>
      <c r="C3304">
        <v>2</v>
      </c>
      <c r="D3304">
        <v>0</v>
      </c>
      <c r="E3304">
        <v>1</v>
      </c>
      <c r="F3304">
        <v>0</v>
      </c>
      <c r="G3304">
        <v>120</v>
      </c>
      <c r="H3304">
        <v>299.8</v>
      </c>
      <c r="I3304">
        <v>47</v>
      </c>
      <c r="J3304" s="19">
        <f t="shared" si="103"/>
        <v>37.450550733184009</v>
      </c>
      <c r="K3304" s="19">
        <f t="shared" si="104"/>
        <v>37</v>
      </c>
      <c r="L3304" s="14" t="str">
        <f>IFERROR(VLOOKUP($K$4:$K$772,TABLAREF!$A$1:$C$4,3,1),"SIN DATO")</f>
        <v>SIN DATO</v>
      </c>
    </row>
    <row r="3305" spans="1:12" x14ac:dyDescent="0.25">
      <c r="A3305" t="s">
        <v>4610</v>
      </c>
      <c r="B3305">
        <v>68</v>
      </c>
      <c r="C3305">
        <v>2</v>
      </c>
      <c r="D3305">
        <v>0</v>
      </c>
      <c r="E3305">
        <v>1</v>
      </c>
      <c r="F3305">
        <v>0</v>
      </c>
      <c r="H3305">
        <v>139.9</v>
      </c>
      <c r="I3305">
        <v>31.2</v>
      </c>
      <c r="J3305" s="19" t="e">
        <f t="shared" si="103"/>
        <v>#NUM!</v>
      </c>
      <c r="K3305" s="19" t="e">
        <f t="shared" si="104"/>
        <v>#NUM!</v>
      </c>
      <c r="L3305" s="14" t="str">
        <f>IFERROR(VLOOKUP($K$4:$K$772,TABLAREF!$A$1:$C$4,3,1),"SIN DATO")</f>
        <v>SIN DATO</v>
      </c>
    </row>
    <row r="3306" spans="1:12" x14ac:dyDescent="0.25">
      <c r="A3306" t="s">
        <v>4611</v>
      </c>
      <c r="B3306">
        <v>81</v>
      </c>
      <c r="C3306">
        <v>1</v>
      </c>
      <c r="D3306">
        <v>0</v>
      </c>
      <c r="E3306">
        <v>1</v>
      </c>
      <c r="F3306">
        <v>0</v>
      </c>
      <c r="G3306">
        <v>120</v>
      </c>
      <c r="H3306">
        <v>146.9</v>
      </c>
      <c r="I3306">
        <v>31.7</v>
      </c>
      <c r="J3306" s="19">
        <f t="shared" si="103"/>
        <v>27.926621665882934</v>
      </c>
      <c r="K3306" s="19">
        <f t="shared" si="104"/>
        <v>28</v>
      </c>
      <c r="L3306" s="14" t="str">
        <f>IFERROR(VLOOKUP($K$4:$K$772,TABLAREF!$A$1:$C$4,3,1),"SIN DATO")</f>
        <v>SIN DATO</v>
      </c>
    </row>
    <row r="3307" spans="1:12" x14ac:dyDescent="0.25">
      <c r="A3307" t="s">
        <v>4612</v>
      </c>
      <c r="B3307">
        <v>69</v>
      </c>
      <c r="C3307">
        <v>2</v>
      </c>
      <c r="D3307">
        <v>0</v>
      </c>
      <c r="E3307">
        <v>1</v>
      </c>
      <c r="F3307">
        <v>0</v>
      </c>
      <c r="G3307">
        <v>120</v>
      </c>
      <c r="H3307">
        <v>198.4</v>
      </c>
      <c r="I3307">
        <v>75.3</v>
      </c>
      <c r="J3307" s="19">
        <f t="shared" si="103"/>
        <v>15.957726404298256</v>
      </c>
      <c r="K3307" s="19">
        <f t="shared" si="104"/>
        <v>16</v>
      </c>
      <c r="L3307" s="14" t="str">
        <f>IFERROR(VLOOKUP($K$4:$K$772,TABLAREF!$A$1:$C$4,3,1),"SIN DATO")</f>
        <v>SIN DATO</v>
      </c>
    </row>
    <row r="3308" spans="1:12" x14ac:dyDescent="0.25">
      <c r="A3308" t="s">
        <v>4613</v>
      </c>
      <c r="B3308">
        <v>63</v>
      </c>
      <c r="C3308">
        <v>2</v>
      </c>
      <c r="D3308">
        <v>0</v>
      </c>
      <c r="E3308">
        <v>0</v>
      </c>
      <c r="F3308">
        <v>0</v>
      </c>
      <c r="H3308">
        <v>202.1</v>
      </c>
      <c r="I3308">
        <v>44.4</v>
      </c>
      <c r="J3308" s="19" t="e">
        <f t="shared" si="103"/>
        <v>#NUM!</v>
      </c>
      <c r="K3308" s="19" t="e">
        <f t="shared" si="104"/>
        <v>#NUM!</v>
      </c>
      <c r="L3308" s="14" t="str">
        <f>IFERROR(VLOOKUP($K$4:$K$772,TABLAREF!$A$1:$C$4,3,1),"SIN DATO")</f>
        <v>SIN DATO</v>
      </c>
    </row>
    <row r="3309" spans="1:12" x14ac:dyDescent="0.25">
      <c r="A3309" t="s">
        <v>4614</v>
      </c>
      <c r="B3309">
        <v>70</v>
      </c>
      <c r="C3309">
        <v>2</v>
      </c>
      <c r="D3309">
        <v>0</v>
      </c>
      <c r="E3309">
        <v>1</v>
      </c>
      <c r="F3309">
        <v>0</v>
      </c>
      <c r="G3309">
        <v>130</v>
      </c>
      <c r="H3309">
        <v>168.7</v>
      </c>
      <c r="I3309">
        <v>68.3</v>
      </c>
      <c r="J3309" s="19">
        <f t="shared" si="103"/>
        <v>17.585998250656466</v>
      </c>
      <c r="K3309" s="19">
        <f t="shared" si="104"/>
        <v>18</v>
      </c>
      <c r="L3309" s="14" t="str">
        <f>IFERROR(VLOOKUP($K$4:$K$772,TABLAREF!$A$1:$C$4,3,1),"SIN DATO")</f>
        <v>SIN DATO</v>
      </c>
    </row>
    <row r="3310" spans="1:12" x14ac:dyDescent="0.25">
      <c r="A3310" t="s">
        <v>4615</v>
      </c>
      <c r="B3310">
        <v>74</v>
      </c>
      <c r="C3310">
        <v>1</v>
      </c>
      <c r="D3310">
        <v>0</v>
      </c>
      <c r="E3310">
        <v>1</v>
      </c>
      <c r="F3310">
        <v>0</v>
      </c>
      <c r="H3310">
        <v>135.69999999999999</v>
      </c>
      <c r="I3310">
        <v>25.1</v>
      </c>
      <c r="J3310" s="19" t="e">
        <f t="shared" si="103"/>
        <v>#NUM!</v>
      </c>
      <c r="K3310" s="19" t="e">
        <f t="shared" si="104"/>
        <v>#NUM!</v>
      </c>
      <c r="L3310" s="14" t="str">
        <f>IFERROR(VLOOKUP($K$4:$K$772,TABLAREF!$A$1:$C$4,3,1),"SIN DATO")</f>
        <v>SIN DATO</v>
      </c>
    </row>
    <row r="3311" spans="1:12" x14ac:dyDescent="0.25">
      <c r="A3311" t="s">
        <v>4616</v>
      </c>
      <c r="B3311">
        <v>69</v>
      </c>
      <c r="C3311">
        <v>1</v>
      </c>
      <c r="D3311">
        <v>0</v>
      </c>
      <c r="E3311">
        <v>1</v>
      </c>
      <c r="F3311">
        <v>0</v>
      </c>
      <c r="G3311">
        <v>120</v>
      </c>
      <c r="H3311">
        <v>113.2</v>
      </c>
      <c r="I3311">
        <v>20.9</v>
      </c>
      <c r="J3311" s="19">
        <f t="shared" si="103"/>
        <v>24.078601213476091</v>
      </c>
      <c r="K3311" s="19">
        <f t="shared" si="104"/>
        <v>24</v>
      </c>
      <c r="L3311" s="14" t="str">
        <f>IFERROR(VLOOKUP($K$4:$K$772,TABLAREF!$A$1:$C$4,3,1),"SIN DATO")</f>
        <v>SIN DATO</v>
      </c>
    </row>
    <row r="3312" spans="1:12" x14ac:dyDescent="0.25">
      <c r="A3312" t="s">
        <v>4616</v>
      </c>
      <c r="B3312">
        <v>69</v>
      </c>
      <c r="C3312">
        <v>1</v>
      </c>
      <c r="D3312">
        <v>0</v>
      </c>
      <c r="E3312">
        <v>1</v>
      </c>
      <c r="F3312">
        <v>0</v>
      </c>
      <c r="G3312">
        <v>120</v>
      </c>
      <c r="H3312">
        <v>113.2</v>
      </c>
      <c r="I3312">
        <v>20.9</v>
      </c>
      <c r="J3312" s="19">
        <f t="shared" si="103"/>
        <v>24.078601213476091</v>
      </c>
      <c r="K3312" s="19">
        <f t="shared" si="104"/>
        <v>24</v>
      </c>
      <c r="L3312" s="14" t="str">
        <f>IFERROR(VLOOKUP($K$4:$K$772,TABLAREF!$A$1:$C$4,3,1),"SIN DATO")</f>
        <v>SIN DATO</v>
      </c>
    </row>
    <row r="3313" spans="1:12" x14ac:dyDescent="0.25">
      <c r="A3313" t="s">
        <v>4617</v>
      </c>
      <c r="B3313">
        <v>75</v>
      </c>
      <c r="C3313">
        <v>2</v>
      </c>
      <c r="D3313">
        <v>0</v>
      </c>
      <c r="E3313">
        <v>0</v>
      </c>
      <c r="F3313">
        <v>0</v>
      </c>
      <c r="G3313">
        <v>140</v>
      </c>
      <c r="H3313">
        <v>164.6</v>
      </c>
      <c r="I3313">
        <v>74.099999999999994</v>
      </c>
      <c r="J3313" s="19">
        <f t="shared" si="103"/>
        <v>23.475121941452482</v>
      </c>
      <c r="K3313" s="19">
        <f t="shared" si="104"/>
        <v>23</v>
      </c>
      <c r="L3313" s="14" t="str">
        <f>IFERROR(VLOOKUP($K$4:$K$772,TABLAREF!$A$1:$C$4,3,1),"SIN DATO")</f>
        <v>SIN DATO</v>
      </c>
    </row>
    <row r="3314" spans="1:12" x14ac:dyDescent="0.25">
      <c r="A3314" t="s">
        <v>4618</v>
      </c>
      <c r="B3314">
        <v>79</v>
      </c>
      <c r="C3314">
        <v>1</v>
      </c>
      <c r="D3314">
        <v>0</v>
      </c>
      <c r="E3314">
        <v>1</v>
      </c>
      <c r="F3314">
        <v>0</v>
      </c>
      <c r="H3314">
        <v>110.1</v>
      </c>
      <c r="I3314">
        <v>24.4</v>
      </c>
      <c r="J3314" s="19" t="e">
        <f t="shared" si="103"/>
        <v>#NUM!</v>
      </c>
      <c r="K3314" s="19" t="e">
        <f t="shared" si="104"/>
        <v>#NUM!</v>
      </c>
      <c r="L3314" s="14" t="str">
        <f>IFERROR(VLOOKUP($K$4:$K$772,TABLAREF!$A$1:$C$4,3,1),"SIN DATO")</f>
        <v>SIN DATO</v>
      </c>
    </row>
    <row r="3315" spans="1:12" x14ac:dyDescent="0.25">
      <c r="A3315" t="s">
        <v>519</v>
      </c>
      <c r="B3315">
        <v>53</v>
      </c>
      <c r="C3315">
        <v>2</v>
      </c>
      <c r="D3315">
        <v>0</v>
      </c>
      <c r="E3315">
        <v>0</v>
      </c>
      <c r="F3315">
        <v>0</v>
      </c>
      <c r="H3315">
        <v>216.8</v>
      </c>
      <c r="I3315">
        <v>46.1</v>
      </c>
      <c r="J3315" s="19" t="e">
        <f t="shared" si="103"/>
        <v>#NUM!</v>
      </c>
      <c r="K3315" s="19" t="e">
        <f t="shared" si="104"/>
        <v>#NUM!</v>
      </c>
      <c r="L3315" s="14" t="str">
        <f>IFERROR(VLOOKUP($K$4:$K$772,TABLAREF!$A$1:$C$4,3,1),"SIN DATO")</f>
        <v>SIN DATO</v>
      </c>
    </row>
    <row r="3316" spans="1:12" x14ac:dyDescent="0.25">
      <c r="A3316" t="s">
        <v>4619</v>
      </c>
      <c r="B3316">
        <v>71</v>
      </c>
      <c r="C3316">
        <v>2</v>
      </c>
      <c r="D3316">
        <v>0</v>
      </c>
      <c r="E3316">
        <v>0</v>
      </c>
      <c r="F3316">
        <v>0</v>
      </c>
      <c r="H3316">
        <v>231.4</v>
      </c>
      <c r="I3316">
        <v>62.2</v>
      </c>
      <c r="J3316" s="19" t="e">
        <f t="shared" si="103"/>
        <v>#NUM!</v>
      </c>
      <c r="K3316" s="19" t="e">
        <f t="shared" si="104"/>
        <v>#NUM!</v>
      </c>
      <c r="L3316" s="14" t="str">
        <f>IFERROR(VLOOKUP($K$4:$K$772,TABLAREF!$A$1:$C$4,3,1),"SIN DATO")</f>
        <v>SIN DATO</v>
      </c>
    </row>
    <row r="3317" spans="1:12" x14ac:dyDescent="0.25">
      <c r="A3317" t="s">
        <v>4620</v>
      </c>
      <c r="B3317">
        <v>56</v>
      </c>
      <c r="C3317">
        <v>2</v>
      </c>
      <c r="D3317">
        <v>0</v>
      </c>
      <c r="E3317">
        <v>1</v>
      </c>
      <c r="F3317">
        <v>0</v>
      </c>
      <c r="G3317">
        <v>120</v>
      </c>
      <c r="H3317">
        <v>98</v>
      </c>
      <c r="I3317">
        <v>50.4</v>
      </c>
      <c r="J3317" s="19">
        <f t="shared" si="103"/>
        <v>4.3468478585303671</v>
      </c>
      <c r="K3317" s="19">
        <f t="shared" si="104"/>
        <v>4</v>
      </c>
      <c r="L3317" s="14" t="str">
        <f>IFERROR(VLOOKUP($K$4:$K$772,TABLAREF!$A$1:$C$4,3,1),"SIN DATO")</f>
        <v>SIN DATO</v>
      </c>
    </row>
    <row r="3318" spans="1:12" x14ac:dyDescent="0.25">
      <c r="A3318" t="s">
        <v>4621</v>
      </c>
      <c r="B3318">
        <v>62</v>
      </c>
      <c r="C3318">
        <v>2</v>
      </c>
      <c r="D3318">
        <v>0</v>
      </c>
      <c r="E3318">
        <v>0</v>
      </c>
      <c r="F3318">
        <v>0</v>
      </c>
      <c r="H3318">
        <v>239.5</v>
      </c>
      <c r="I3318">
        <v>44.7</v>
      </c>
      <c r="J3318" s="19" t="e">
        <f t="shared" si="103"/>
        <v>#NUM!</v>
      </c>
      <c r="K3318" s="19" t="e">
        <f t="shared" si="104"/>
        <v>#NUM!</v>
      </c>
      <c r="L3318" s="14" t="str">
        <f>IFERROR(VLOOKUP($K$4:$K$772,TABLAREF!$A$1:$C$4,3,1),"SIN DATO")</f>
        <v>SIN DATO</v>
      </c>
    </row>
    <row r="3319" spans="1:12" x14ac:dyDescent="0.25">
      <c r="A3319" t="s">
        <v>4622</v>
      </c>
      <c r="B3319">
        <v>57</v>
      </c>
      <c r="C3319">
        <v>2</v>
      </c>
      <c r="D3319">
        <v>0</v>
      </c>
      <c r="E3319">
        <v>0</v>
      </c>
      <c r="F3319">
        <v>0</v>
      </c>
      <c r="H3319">
        <v>281.7</v>
      </c>
      <c r="I3319">
        <v>58.3</v>
      </c>
      <c r="J3319" s="19" t="e">
        <f t="shared" si="103"/>
        <v>#NUM!</v>
      </c>
      <c r="K3319" s="19" t="e">
        <f t="shared" si="104"/>
        <v>#NUM!</v>
      </c>
      <c r="L3319" s="14" t="str">
        <f>IFERROR(VLOOKUP($K$4:$K$772,TABLAREF!$A$1:$C$4,3,1),"SIN DATO")</f>
        <v>SIN DATO</v>
      </c>
    </row>
    <row r="3320" spans="1:12" x14ac:dyDescent="0.25">
      <c r="A3320" t="s">
        <v>4623</v>
      </c>
      <c r="B3320">
        <v>78</v>
      </c>
      <c r="C3320">
        <v>2</v>
      </c>
      <c r="D3320">
        <v>0</v>
      </c>
      <c r="E3320">
        <v>1</v>
      </c>
      <c r="F3320">
        <v>0</v>
      </c>
      <c r="H3320">
        <v>183.9</v>
      </c>
      <c r="I3320">
        <v>28.3</v>
      </c>
      <c r="J3320" s="19" t="e">
        <f t="shared" si="103"/>
        <v>#NUM!</v>
      </c>
      <c r="K3320" s="19" t="e">
        <f t="shared" si="104"/>
        <v>#NUM!</v>
      </c>
      <c r="L3320" s="14" t="str">
        <f>IFERROR(VLOOKUP($K$4:$K$772,TABLAREF!$A$1:$C$4,3,1),"SIN DATO")</f>
        <v>SIN DATO</v>
      </c>
    </row>
    <row r="3321" spans="1:12" x14ac:dyDescent="0.25">
      <c r="A3321" t="s">
        <v>4624</v>
      </c>
      <c r="B3321">
        <v>52</v>
      </c>
      <c r="C3321">
        <v>1</v>
      </c>
      <c r="D3321">
        <v>0</v>
      </c>
      <c r="E3321">
        <v>0</v>
      </c>
      <c r="F3321">
        <v>0</v>
      </c>
      <c r="G3321">
        <v>110</v>
      </c>
      <c r="H3321">
        <v>151.69999999999999</v>
      </c>
      <c r="I3321">
        <v>58.2</v>
      </c>
      <c r="J3321" s="19">
        <f t="shared" si="103"/>
        <v>2.7394395669154692</v>
      </c>
      <c r="K3321" s="19">
        <f t="shared" si="104"/>
        <v>3</v>
      </c>
      <c r="L3321" s="14" t="str">
        <f>IFERROR(VLOOKUP($K$4:$K$772,TABLAREF!$A$1:$C$4,3,1),"SIN DATO")</f>
        <v>SIN DATO</v>
      </c>
    </row>
    <row r="3322" spans="1:12" x14ac:dyDescent="0.25">
      <c r="A3322" t="s">
        <v>4625</v>
      </c>
      <c r="B3322">
        <v>66</v>
      </c>
      <c r="C3322">
        <v>2</v>
      </c>
      <c r="D3322">
        <v>0</v>
      </c>
      <c r="E3322">
        <v>0</v>
      </c>
      <c r="F3322">
        <v>0</v>
      </c>
      <c r="G3322">
        <v>118</v>
      </c>
      <c r="H3322">
        <v>149.80000000000001</v>
      </c>
      <c r="I3322">
        <v>42.3</v>
      </c>
      <c r="J3322" s="19">
        <f t="shared" si="103"/>
        <v>18.589299792827084</v>
      </c>
      <c r="K3322" s="19">
        <f t="shared" si="104"/>
        <v>19</v>
      </c>
      <c r="L3322" s="14" t="str">
        <f>IFERROR(VLOOKUP($K$4:$K$772,TABLAREF!$A$1:$C$4,3,1),"SIN DATO")</f>
        <v>SIN DATO</v>
      </c>
    </row>
    <row r="3323" spans="1:12" x14ac:dyDescent="0.25">
      <c r="A3323" t="s">
        <v>4626</v>
      </c>
      <c r="B3323">
        <v>60</v>
      </c>
      <c r="C3323">
        <v>2</v>
      </c>
      <c r="D3323">
        <v>1</v>
      </c>
      <c r="E3323">
        <v>0</v>
      </c>
      <c r="F3323">
        <v>0</v>
      </c>
      <c r="G3323">
        <v>120</v>
      </c>
      <c r="I3323">
        <v>0</v>
      </c>
      <c r="J3323" s="19" t="e">
        <f t="shared" si="103"/>
        <v>#DIV/0!</v>
      </c>
      <c r="K3323" s="19" t="e">
        <f t="shared" si="104"/>
        <v>#DIV/0!</v>
      </c>
      <c r="L3323" s="14" t="str">
        <f>IFERROR(VLOOKUP($K$4:$K$772,TABLAREF!$A$1:$C$4,3,1),"SIN DATO")</f>
        <v>SIN DATO</v>
      </c>
    </row>
    <row r="3324" spans="1:12" x14ac:dyDescent="0.25">
      <c r="A3324" t="s">
        <v>4627</v>
      </c>
      <c r="B3324">
        <v>70</v>
      </c>
      <c r="C3324">
        <v>2</v>
      </c>
      <c r="D3324">
        <v>0</v>
      </c>
      <c r="E3324">
        <v>1</v>
      </c>
      <c r="F3324">
        <v>0</v>
      </c>
      <c r="G3324">
        <v>135</v>
      </c>
      <c r="H3324">
        <v>107.6</v>
      </c>
      <c r="I3324">
        <v>34.299999999999997</v>
      </c>
      <c r="J3324" s="19">
        <f t="shared" si="103"/>
        <v>23.239535426892932</v>
      </c>
      <c r="K3324" s="19">
        <f t="shared" si="104"/>
        <v>23</v>
      </c>
      <c r="L3324" s="14" t="str">
        <f>IFERROR(VLOOKUP($K$4:$K$772,TABLAREF!$A$1:$C$4,3,1),"SIN DATO")</f>
        <v>SIN DATO</v>
      </c>
    </row>
    <row r="3325" spans="1:12" x14ac:dyDescent="0.25">
      <c r="A3325" t="s">
        <v>938</v>
      </c>
      <c r="B3325">
        <v>58</v>
      </c>
      <c r="C3325">
        <v>1</v>
      </c>
      <c r="D3325">
        <v>0</v>
      </c>
      <c r="E3325">
        <v>0</v>
      </c>
      <c r="F3325">
        <v>0</v>
      </c>
      <c r="H3325">
        <v>187.1</v>
      </c>
      <c r="I3325">
        <v>42</v>
      </c>
      <c r="J3325" s="19" t="e">
        <f t="shared" si="103"/>
        <v>#NUM!</v>
      </c>
      <c r="K3325" s="19" t="e">
        <f t="shared" si="104"/>
        <v>#NUM!</v>
      </c>
      <c r="L3325" s="14" t="str">
        <f>IFERROR(VLOOKUP($K$4:$K$772,TABLAREF!$A$1:$C$4,3,1),"SIN DATO")</f>
        <v>SIN DATO</v>
      </c>
    </row>
    <row r="3326" spans="1:12" x14ac:dyDescent="0.25">
      <c r="A3326" t="s">
        <v>667</v>
      </c>
      <c r="B3326">
        <v>53</v>
      </c>
      <c r="C3326">
        <v>1</v>
      </c>
      <c r="D3326">
        <v>0</v>
      </c>
      <c r="E3326">
        <v>0</v>
      </c>
      <c r="F3326">
        <v>0</v>
      </c>
      <c r="H3326">
        <v>109.4</v>
      </c>
      <c r="I3326">
        <v>29</v>
      </c>
      <c r="J3326" s="19" t="e">
        <f t="shared" si="103"/>
        <v>#NUM!</v>
      </c>
      <c r="K3326" s="19" t="e">
        <f t="shared" si="104"/>
        <v>#NUM!</v>
      </c>
      <c r="L3326" s="14" t="str">
        <f>IFERROR(VLOOKUP($K$4:$K$772,TABLAREF!$A$1:$C$4,3,1),"SIN DATO")</f>
        <v>SIN DATO</v>
      </c>
    </row>
    <row r="3327" spans="1:12" x14ac:dyDescent="0.25">
      <c r="A3327" t="s">
        <v>945</v>
      </c>
      <c r="B3327">
        <v>68</v>
      </c>
      <c r="C3327">
        <v>2</v>
      </c>
      <c r="D3327">
        <v>0</v>
      </c>
      <c r="E3327">
        <v>0</v>
      </c>
      <c r="F3327">
        <v>0</v>
      </c>
      <c r="G3327">
        <v>120</v>
      </c>
      <c r="H3327">
        <v>185.6</v>
      </c>
      <c r="I3327">
        <v>52.3</v>
      </c>
      <c r="J3327" s="19">
        <f t="shared" si="103"/>
        <v>21.143359150806706</v>
      </c>
      <c r="K3327" s="19">
        <f t="shared" si="104"/>
        <v>21</v>
      </c>
      <c r="L3327" s="14" t="str">
        <f>IFERROR(VLOOKUP($K$4:$K$772,TABLAREF!$A$1:$C$4,3,1),"SIN DATO")</f>
        <v>SIN DATO</v>
      </c>
    </row>
    <row r="3328" spans="1:12" x14ac:dyDescent="0.25">
      <c r="A3328" t="s">
        <v>4628</v>
      </c>
      <c r="B3328">
        <v>55</v>
      </c>
      <c r="C3328">
        <v>2</v>
      </c>
      <c r="D3328">
        <v>0</v>
      </c>
      <c r="E3328">
        <v>0</v>
      </c>
      <c r="F3328">
        <v>0</v>
      </c>
      <c r="H3328">
        <v>316.39999999999998</v>
      </c>
      <c r="I3328">
        <v>0</v>
      </c>
      <c r="J3328" s="19" t="e">
        <f t="shared" si="103"/>
        <v>#NUM!</v>
      </c>
      <c r="K3328" s="19" t="e">
        <f t="shared" si="104"/>
        <v>#NUM!</v>
      </c>
      <c r="L3328" s="14" t="str">
        <f>IFERROR(VLOOKUP($K$4:$K$772,TABLAREF!$A$1:$C$4,3,1),"SIN DATO")</f>
        <v>SIN DATO</v>
      </c>
    </row>
    <row r="3329" spans="1:12" x14ac:dyDescent="0.25">
      <c r="A3329" t="s">
        <v>4629</v>
      </c>
      <c r="B3329">
        <v>75</v>
      </c>
      <c r="C3329">
        <v>2</v>
      </c>
      <c r="D3329">
        <v>0</v>
      </c>
      <c r="E3329">
        <v>0</v>
      </c>
      <c r="F3329">
        <v>0</v>
      </c>
      <c r="G3329">
        <v>140</v>
      </c>
      <c r="H3329">
        <v>183.2</v>
      </c>
      <c r="I3329">
        <v>42.3</v>
      </c>
      <c r="J3329" s="19">
        <f t="shared" si="103"/>
        <v>39.015117358144103</v>
      </c>
      <c r="K3329" s="19">
        <f t="shared" si="104"/>
        <v>39</v>
      </c>
      <c r="L3329" s="14" t="str">
        <f>IFERROR(VLOOKUP($K$4:$K$772,TABLAREF!$A$1:$C$4,3,1),"SIN DATO")</f>
        <v>SIN DATO</v>
      </c>
    </row>
    <row r="3330" spans="1:12" x14ac:dyDescent="0.25">
      <c r="A3330" t="s">
        <v>4630</v>
      </c>
      <c r="B3330">
        <v>74</v>
      </c>
      <c r="C3330">
        <v>1</v>
      </c>
      <c r="D3330">
        <v>0</v>
      </c>
      <c r="E3330">
        <v>0</v>
      </c>
      <c r="F3330">
        <v>0</v>
      </c>
      <c r="I3330">
        <v>0</v>
      </c>
      <c r="J3330" s="19" t="e">
        <f t="shared" si="103"/>
        <v>#NUM!</v>
      </c>
      <c r="K3330" s="19" t="e">
        <f t="shared" si="104"/>
        <v>#NUM!</v>
      </c>
      <c r="L3330" s="14" t="str">
        <f>IFERROR(VLOOKUP($K$4:$K$772,TABLAREF!$A$1:$C$4,3,1),"SIN DATO")</f>
        <v>SIN DATO</v>
      </c>
    </row>
    <row r="3331" spans="1:12" x14ac:dyDescent="0.25">
      <c r="A3331" t="s">
        <v>4631</v>
      </c>
      <c r="B3331">
        <v>70</v>
      </c>
      <c r="C3331">
        <v>1</v>
      </c>
      <c r="D3331">
        <v>0</v>
      </c>
      <c r="E3331">
        <v>0</v>
      </c>
      <c r="F3331">
        <v>0</v>
      </c>
      <c r="I3331">
        <v>0</v>
      </c>
      <c r="J3331" s="19" t="e">
        <f t="shared" si="103"/>
        <v>#NUM!</v>
      </c>
      <c r="K3331" s="19" t="e">
        <f t="shared" si="104"/>
        <v>#NUM!</v>
      </c>
      <c r="L3331" s="14" t="str">
        <f>IFERROR(VLOOKUP($K$4:$K$772,TABLAREF!$A$1:$C$4,3,1),"SIN DATO")</f>
        <v>SIN DATO</v>
      </c>
    </row>
    <row r="3332" spans="1:12" x14ac:dyDescent="0.25">
      <c r="A3332" t="s">
        <v>4630</v>
      </c>
      <c r="B3332">
        <v>74</v>
      </c>
      <c r="C3332">
        <v>1</v>
      </c>
      <c r="D3332">
        <v>0</v>
      </c>
      <c r="E3332">
        <v>0</v>
      </c>
      <c r="F3332">
        <v>0</v>
      </c>
      <c r="I3332">
        <v>0</v>
      </c>
      <c r="J3332" s="19" t="e">
        <f t="shared" si="103"/>
        <v>#NUM!</v>
      </c>
      <c r="K3332" s="19" t="e">
        <f t="shared" si="104"/>
        <v>#NUM!</v>
      </c>
      <c r="L3332" s="14" t="str">
        <f>IFERROR(VLOOKUP($K$4:$K$772,TABLAREF!$A$1:$C$4,3,1),"SIN DATO")</f>
        <v>SIN DATO</v>
      </c>
    </row>
    <row r="3333" spans="1:12" x14ac:dyDescent="0.25">
      <c r="A3333" t="s">
        <v>4632</v>
      </c>
      <c r="B3333">
        <v>50</v>
      </c>
      <c r="C3333">
        <v>2</v>
      </c>
      <c r="D3333">
        <v>0</v>
      </c>
      <c r="E3333">
        <v>0</v>
      </c>
      <c r="F3333">
        <v>0</v>
      </c>
      <c r="H3333">
        <v>159.69999999999999</v>
      </c>
      <c r="I3333">
        <v>59.8</v>
      </c>
      <c r="J3333" s="19" t="e">
        <f t="shared" ref="J3333:J3396" si="105">100*(1-EXP(-EXP((LN(10)-(15.5305+(28.4441*(1-C3333))+(-1.4792*LN(B3333))+(0*LN(B3333)*LN(B3333))+(-14.4588*LN(B3333)*(1-C3333))+(1.8515*LN(B3333)*LN(B3333)*(1-C3333))+(-0.9119*LN(G3333))+(-0.2767*D3333)+(-0.7181*LN((H3333* 0.02586)/ (I3333* 0.02586)))+(-0.1759*E3333)+(-0.1999*E3333*(1-C3333))+(-0.5865*F3333)+(0*F3333*C3333)))/(EXP(0.9145)*EXP(-0.2784*(15.5305+(28.4441*(1-C3333))+(-1.4792*LN(B3333))+(0*LN(B3333)*LN(B3333))+(-14.4588*LN(B3333)*(1-C3333))+(1.8515*LN(B3333)*LN(B3333)*(1-C3333))+(-0.9119*LN(G3333))+(-0.2767*D3333)+(-0.7181*LN((H3333* 0.02586)/ (I3333* 0.02586)))+(-0.1759*E3333)+(-0.1999*E3333*(1-C3333))+(-0.5865*F3333)+(0*F3333*C3333)))))))</f>
        <v>#NUM!</v>
      </c>
      <c r="K3333" s="19" t="e">
        <f t="shared" ref="K3333:K3396" si="106">ROUND(J3333,0)</f>
        <v>#NUM!</v>
      </c>
      <c r="L3333" s="14" t="str">
        <f>IFERROR(VLOOKUP($K$4:$K$772,TABLAREF!$A$1:$C$4,3,1),"SIN DATO")</f>
        <v>SIN DATO</v>
      </c>
    </row>
    <row r="3334" spans="1:12" x14ac:dyDescent="0.25">
      <c r="A3334" t="s">
        <v>4633</v>
      </c>
      <c r="B3334">
        <v>75</v>
      </c>
      <c r="C3334">
        <v>1</v>
      </c>
      <c r="D3334">
        <v>0</v>
      </c>
      <c r="E3334">
        <v>0</v>
      </c>
      <c r="F3334">
        <v>0</v>
      </c>
      <c r="G3334">
        <v>130</v>
      </c>
      <c r="H3334">
        <v>144.69999999999999</v>
      </c>
      <c r="I3334">
        <v>44.2</v>
      </c>
      <c r="J3334" s="19">
        <f t="shared" si="105"/>
        <v>14.994470137902137</v>
      </c>
      <c r="K3334" s="19">
        <f t="shared" si="106"/>
        <v>15</v>
      </c>
      <c r="L3334" s="14" t="str">
        <f>IFERROR(VLOOKUP($K$4:$K$772,TABLAREF!$A$1:$C$4,3,1),"SIN DATO")</f>
        <v>SIN DATO</v>
      </c>
    </row>
    <row r="3335" spans="1:12" x14ac:dyDescent="0.25">
      <c r="A3335" t="s">
        <v>4634</v>
      </c>
      <c r="B3335">
        <v>67</v>
      </c>
      <c r="C3335">
        <v>2</v>
      </c>
      <c r="D3335">
        <v>0</v>
      </c>
      <c r="E3335">
        <v>0</v>
      </c>
      <c r="F3335">
        <v>0</v>
      </c>
      <c r="H3335">
        <v>224.2</v>
      </c>
      <c r="I3335">
        <v>49.8</v>
      </c>
      <c r="J3335" s="19" t="e">
        <f t="shared" si="105"/>
        <v>#NUM!</v>
      </c>
      <c r="K3335" s="19" t="e">
        <f t="shared" si="106"/>
        <v>#NUM!</v>
      </c>
      <c r="L3335" s="14" t="str">
        <f>IFERROR(VLOOKUP($K$4:$K$772,TABLAREF!$A$1:$C$4,3,1),"SIN DATO")</f>
        <v>SIN DATO</v>
      </c>
    </row>
    <row r="3336" spans="1:12" x14ac:dyDescent="0.25">
      <c r="A3336" t="s">
        <v>767</v>
      </c>
      <c r="B3336">
        <v>57</v>
      </c>
      <c r="C3336">
        <v>2</v>
      </c>
      <c r="D3336">
        <v>0</v>
      </c>
      <c r="E3336">
        <v>0</v>
      </c>
      <c r="F3336">
        <v>0</v>
      </c>
      <c r="G3336">
        <v>130</v>
      </c>
      <c r="H3336">
        <v>127.8</v>
      </c>
      <c r="I3336">
        <v>72.8</v>
      </c>
      <c r="J3336" s="19">
        <f t="shared" si="105"/>
        <v>4.9390263490475377</v>
      </c>
      <c r="K3336" s="19">
        <f t="shared" si="106"/>
        <v>5</v>
      </c>
      <c r="L3336" s="14" t="str">
        <f>IFERROR(VLOOKUP($K$4:$K$772,TABLAREF!$A$1:$C$4,3,1),"SIN DATO")</f>
        <v>SIN DATO</v>
      </c>
    </row>
    <row r="3337" spans="1:12" x14ac:dyDescent="0.25">
      <c r="A3337" t="s">
        <v>333</v>
      </c>
      <c r="B3337">
        <v>69</v>
      </c>
      <c r="C3337">
        <v>2</v>
      </c>
      <c r="D3337">
        <v>0</v>
      </c>
      <c r="E3337">
        <v>0</v>
      </c>
      <c r="F3337">
        <v>0</v>
      </c>
      <c r="G3337">
        <v>120</v>
      </c>
      <c r="H3337">
        <v>262.5</v>
      </c>
      <c r="I3337">
        <v>43.2</v>
      </c>
      <c r="J3337" s="19">
        <f t="shared" si="105"/>
        <v>34.421295464520284</v>
      </c>
      <c r="K3337" s="19">
        <f t="shared" si="106"/>
        <v>34</v>
      </c>
      <c r="L3337" s="14" t="str">
        <f>IFERROR(VLOOKUP($K$4:$K$772,TABLAREF!$A$1:$C$4,3,1),"SIN DATO")</f>
        <v>SIN DATO</v>
      </c>
    </row>
    <row r="3338" spans="1:12" x14ac:dyDescent="0.25">
      <c r="A3338" t="s">
        <v>4635</v>
      </c>
      <c r="B3338">
        <v>60</v>
      </c>
      <c r="C3338">
        <v>2</v>
      </c>
      <c r="D3338">
        <v>0</v>
      </c>
      <c r="E3338">
        <v>0</v>
      </c>
      <c r="F3338">
        <v>0</v>
      </c>
      <c r="I3338">
        <v>0</v>
      </c>
      <c r="J3338" s="19" t="e">
        <f t="shared" si="105"/>
        <v>#NUM!</v>
      </c>
      <c r="K3338" s="19" t="e">
        <f t="shared" si="106"/>
        <v>#NUM!</v>
      </c>
      <c r="L3338" s="14" t="str">
        <f>IFERROR(VLOOKUP($K$4:$K$772,TABLAREF!$A$1:$C$4,3,1),"SIN DATO")</f>
        <v>SIN DATO</v>
      </c>
    </row>
    <row r="3339" spans="1:12" x14ac:dyDescent="0.25">
      <c r="A3339" t="s">
        <v>274</v>
      </c>
      <c r="B3339">
        <v>79</v>
      </c>
      <c r="C3339">
        <v>2</v>
      </c>
      <c r="D3339">
        <v>0</v>
      </c>
      <c r="E3339">
        <v>0</v>
      </c>
      <c r="F3339">
        <v>0</v>
      </c>
      <c r="H3339">
        <v>224.4</v>
      </c>
      <c r="I3339">
        <v>63.7</v>
      </c>
      <c r="J3339" s="19" t="e">
        <f t="shared" si="105"/>
        <v>#NUM!</v>
      </c>
      <c r="K3339" s="19" t="e">
        <f t="shared" si="106"/>
        <v>#NUM!</v>
      </c>
      <c r="L3339" s="14" t="str">
        <f>IFERROR(VLOOKUP($K$4:$K$772,TABLAREF!$A$1:$C$4,3,1),"SIN DATO")</f>
        <v>SIN DATO</v>
      </c>
    </row>
    <row r="3340" spans="1:12" x14ac:dyDescent="0.25">
      <c r="A3340" t="s">
        <v>4636</v>
      </c>
      <c r="B3340">
        <v>61</v>
      </c>
      <c r="C3340">
        <v>2</v>
      </c>
      <c r="D3340">
        <v>0</v>
      </c>
      <c r="E3340">
        <v>1</v>
      </c>
      <c r="F3340">
        <v>0</v>
      </c>
      <c r="H3340">
        <v>106.7</v>
      </c>
      <c r="I3340">
        <v>26.1</v>
      </c>
      <c r="J3340" s="19" t="e">
        <f t="shared" si="105"/>
        <v>#NUM!</v>
      </c>
      <c r="K3340" s="19" t="e">
        <f t="shared" si="106"/>
        <v>#NUM!</v>
      </c>
      <c r="L3340" s="14" t="str">
        <f>IFERROR(VLOOKUP($K$4:$K$772,TABLAREF!$A$1:$C$4,3,1),"SIN DATO")</f>
        <v>SIN DATO</v>
      </c>
    </row>
    <row r="3341" spans="1:12" x14ac:dyDescent="0.25">
      <c r="A3341" t="s">
        <v>4637</v>
      </c>
      <c r="B3341">
        <v>71</v>
      </c>
      <c r="C3341">
        <v>2</v>
      </c>
      <c r="D3341">
        <v>0</v>
      </c>
      <c r="E3341">
        <v>0</v>
      </c>
      <c r="F3341">
        <v>0</v>
      </c>
      <c r="I3341">
        <v>0</v>
      </c>
      <c r="J3341" s="19" t="e">
        <f t="shared" si="105"/>
        <v>#NUM!</v>
      </c>
      <c r="K3341" s="19" t="e">
        <f t="shared" si="106"/>
        <v>#NUM!</v>
      </c>
      <c r="L3341" s="14" t="str">
        <f>IFERROR(VLOOKUP($K$4:$K$772,TABLAREF!$A$1:$C$4,3,1),"SIN DATO")</f>
        <v>SIN DATO</v>
      </c>
    </row>
    <row r="3342" spans="1:12" x14ac:dyDescent="0.25">
      <c r="A3342" t="s">
        <v>4638</v>
      </c>
      <c r="B3342">
        <v>65</v>
      </c>
      <c r="C3342">
        <v>2</v>
      </c>
      <c r="D3342">
        <v>0</v>
      </c>
      <c r="E3342">
        <v>0</v>
      </c>
      <c r="F3342">
        <v>0</v>
      </c>
      <c r="G3342">
        <v>120</v>
      </c>
      <c r="H3342">
        <v>250.2</v>
      </c>
      <c r="I3342">
        <v>68.2</v>
      </c>
      <c r="J3342" s="19">
        <f t="shared" si="105"/>
        <v>18.652525030868318</v>
      </c>
      <c r="K3342" s="19">
        <f t="shared" si="106"/>
        <v>19</v>
      </c>
      <c r="L3342" s="14" t="str">
        <f>IFERROR(VLOOKUP($K$4:$K$772,TABLAREF!$A$1:$C$4,3,1),"SIN DATO")</f>
        <v>SIN DATO</v>
      </c>
    </row>
    <row r="3343" spans="1:12" x14ac:dyDescent="0.25">
      <c r="A3343" t="s">
        <v>4639</v>
      </c>
      <c r="B3343">
        <v>71</v>
      </c>
      <c r="C3343">
        <v>2</v>
      </c>
      <c r="D3343">
        <v>0</v>
      </c>
      <c r="E3343">
        <v>0</v>
      </c>
      <c r="F3343">
        <v>0</v>
      </c>
      <c r="H3343">
        <v>175.9</v>
      </c>
      <c r="I3343">
        <v>60.6</v>
      </c>
      <c r="J3343" s="19" t="e">
        <f t="shared" si="105"/>
        <v>#NUM!</v>
      </c>
      <c r="K3343" s="19" t="e">
        <f t="shared" si="106"/>
        <v>#NUM!</v>
      </c>
      <c r="L3343" s="14" t="str">
        <f>IFERROR(VLOOKUP($K$4:$K$772,TABLAREF!$A$1:$C$4,3,1),"SIN DATO")</f>
        <v>SIN DATO</v>
      </c>
    </row>
    <row r="3344" spans="1:12" x14ac:dyDescent="0.25">
      <c r="A3344" t="s">
        <v>4640</v>
      </c>
      <c r="B3344">
        <v>60</v>
      </c>
      <c r="C3344">
        <v>1</v>
      </c>
      <c r="D3344">
        <v>0</v>
      </c>
      <c r="E3344">
        <v>0</v>
      </c>
      <c r="F3344">
        <v>0</v>
      </c>
      <c r="H3344">
        <v>127.4</v>
      </c>
      <c r="I3344">
        <v>40.6</v>
      </c>
      <c r="J3344" s="19" t="e">
        <f t="shared" si="105"/>
        <v>#NUM!</v>
      </c>
      <c r="K3344" s="19" t="e">
        <f t="shared" si="106"/>
        <v>#NUM!</v>
      </c>
      <c r="L3344" s="14" t="str">
        <f>IFERROR(VLOOKUP($K$4:$K$772,TABLAREF!$A$1:$C$4,3,1),"SIN DATO")</f>
        <v>SIN DATO</v>
      </c>
    </row>
    <row r="3345" spans="1:12" x14ac:dyDescent="0.25">
      <c r="A3345" t="s">
        <v>4641</v>
      </c>
      <c r="B3345">
        <v>69</v>
      </c>
      <c r="C3345">
        <v>2</v>
      </c>
      <c r="D3345">
        <v>0</v>
      </c>
      <c r="E3345">
        <v>0</v>
      </c>
      <c r="F3345">
        <v>0</v>
      </c>
      <c r="G3345">
        <v>120</v>
      </c>
      <c r="H3345">
        <v>141.19999999999999</v>
      </c>
      <c r="I3345">
        <v>46.3</v>
      </c>
      <c r="J3345" s="19">
        <f t="shared" si="105"/>
        <v>19.232503264531243</v>
      </c>
      <c r="K3345" s="19">
        <f t="shared" si="106"/>
        <v>19</v>
      </c>
      <c r="L3345" s="14" t="str">
        <f>IFERROR(VLOOKUP($K$4:$K$772,TABLAREF!$A$1:$C$4,3,1),"SIN DATO")</f>
        <v>SIN DATO</v>
      </c>
    </row>
    <row r="3346" spans="1:12" x14ac:dyDescent="0.25">
      <c r="A3346" t="s">
        <v>4642</v>
      </c>
      <c r="B3346">
        <v>67</v>
      </c>
      <c r="C3346">
        <v>1</v>
      </c>
      <c r="D3346">
        <v>0</v>
      </c>
      <c r="E3346">
        <v>0</v>
      </c>
      <c r="F3346">
        <v>0</v>
      </c>
      <c r="G3346">
        <v>120</v>
      </c>
      <c r="H3346">
        <v>204.3</v>
      </c>
      <c r="I3346">
        <v>38.299999999999997</v>
      </c>
      <c r="J3346" s="19">
        <f t="shared" si="105"/>
        <v>17.6904609445392</v>
      </c>
      <c r="K3346" s="19">
        <f t="shared" si="106"/>
        <v>18</v>
      </c>
      <c r="L3346" s="14" t="str">
        <f>IFERROR(VLOOKUP($K$4:$K$772,TABLAREF!$A$1:$C$4,3,1),"SIN DATO")</f>
        <v>SIN DATO</v>
      </c>
    </row>
    <row r="3347" spans="1:12" x14ac:dyDescent="0.25">
      <c r="A3347" t="s">
        <v>4643</v>
      </c>
      <c r="B3347">
        <v>63</v>
      </c>
      <c r="C3347">
        <v>2</v>
      </c>
      <c r="D3347">
        <v>0</v>
      </c>
      <c r="E3347">
        <v>0</v>
      </c>
      <c r="F3347">
        <v>0</v>
      </c>
      <c r="H3347">
        <v>175</v>
      </c>
      <c r="I3347">
        <v>56.4</v>
      </c>
      <c r="J3347" s="19" t="e">
        <f t="shared" si="105"/>
        <v>#NUM!</v>
      </c>
      <c r="K3347" s="19" t="e">
        <f t="shared" si="106"/>
        <v>#NUM!</v>
      </c>
      <c r="L3347" s="14" t="str">
        <f>IFERROR(VLOOKUP($K$4:$K$772,TABLAREF!$A$1:$C$4,3,1),"SIN DATO")</f>
        <v>SIN DATO</v>
      </c>
    </row>
    <row r="3348" spans="1:12" x14ac:dyDescent="0.25">
      <c r="A3348" t="s">
        <v>412</v>
      </c>
      <c r="B3348">
        <v>58</v>
      </c>
      <c r="C3348">
        <v>1</v>
      </c>
      <c r="D3348">
        <v>0</v>
      </c>
      <c r="E3348">
        <v>0</v>
      </c>
      <c r="F3348">
        <v>0</v>
      </c>
      <c r="G3348">
        <v>120</v>
      </c>
      <c r="H3348">
        <v>184.1</v>
      </c>
      <c r="I3348">
        <v>29.9</v>
      </c>
      <c r="J3348" s="19">
        <f t="shared" si="105"/>
        <v>15.003722891445115</v>
      </c>
      <c r="K3348" s="19">
        <f t="shared" si="106"/>
        <v>15</v>
      </c>
      <c r="L3348" s="14" t="str">
        <f>IFERROR(VLOOKUP($K$4:$K$772,TABLAREF!$A$1:$C$4,3,1),"SIN DATO")</f>
        <v>SIN DATO</v>
      </c>
    </row>
    <row r="3349" spans="1:12" x14ac:dyDescent="0.25">
      <c r="A3349" t="s">
        <v>4644</v>
      </c>
      <c r="B3349">
        <v>55</v>
      </c>
      <c r="C3349">
        <v>2</v>
      </c>
      <c r="D3349">
        <v>0</v>
      </c>
      <c r="E3349">
        <v>0</v>
      </c>
      <c r="F3349">
        <v>0</v>
      </c>
      <c r="H3349">
        <v>290.60000000000002</v>
      </c>
      <c r="I3349">
        <v>42.8</v>
      </c>
      <c r="J3349" s="19" t="e">
        <f t="shared" si="105"/>
        <v>#NUM!</v>
      </c>
      <c r="K3349" s="19" t="e">
        <f t="shared" si="106"/>
        <v>#NUM!</v>
      </c>
      <c r="L3349" s="14" t="str">
        <f>IFERROR(VLOOKUP($K$4:$K$772,TABLAREF!$A$1:$C$4,3,1),"SIN DATO")</f>
        <v>SIN DATO</v>
      </c>
    </row>
    <row r="3350" spans="1:12" x14ac:dyDescent="0.25">
      <c r="A3350" t="s">
        <v>4645</v>
      </c>
      <c r="B3350">
        <v>49</v>
      </c>
      <c r="C3350">
        <v>2</v>
      </c>
      <c r="D3350">
        <v>0</v>
      </c>
      <c r="E3350">
        <v>0</v>
      </c>
      <c r="F3350">
        <v>0</v>
      </c>
      <c r="H3350">
        <v>180.1</v>
      </c>
      <c r="I3350">
        <v>45.5</v>
      </c>
      <c r="J3350" s="19" t="e">
        <f t="shared" si="105"/>
        <v>#NUM!</v>
      </c>
      <c r="K3350" s="19" t="e">
        <f t="shared" si="106"/>
        <v>#NUM!</v>
      </c>
      <c r="L3350" s="14" t="str">
        <f>IFERROR(VLOOKUP($K$4:$K$772,TABLAREF!$A$1:$C$4,3,1),"SIN DATO")</f>
        <v>SIN DATO</v>
      </c>
    </row>
    <row r="3351" spans="1:12" x14ac:dyDescent="0.25">
      <c r="A3351" t="s">
        <v>736</v>
      </c>
      <c r="B3351">
        <v>69</v>
      </c>
      <c r="C3351">
        <v>2</v>
      </c>
      <c r="D3351">
        <v>0</v>
      </c>
      <c r="E3351">
        <v>0</v>
      </c>
      <c r="F3351">
        <v>0</v>
      </c>
      <c r="G3351">
        <v>130</v>
      </c>
      <c r="H3351">
        <v>150.30000000000001</v>
      </c>
      <c r="I3351">
        <v>40.5</v>
      </c>
      <c r="J3351" s="19">
        <f t="shared" si="105"/>
        <v>25.363745179606678</v>
      </c>
      <c r="K3351" s="19">
        <f t="shared" si="106"/>
        <v>25</v>
      </c>
      <c r="L3351" s="14" t="str">
        <f>IFERROR(VLOOKUP($K$4:$K$772,TABLAREF!$A$1:$C$4,3,1),"SIN DATO")</f>
        <v>SIN DATO</v>
      </c>
    </row>
    <row r="3352" spans="1:12" x14ac:dyDescent="0.25">
      <c r="A3352" t="s">
        <v>4646</v>
      </c>
      <c r="B3352">
        <v>54</v>
      </c>
      <c r="C3352">
        <v>1</v>
      </c>
      <c r="D3352">
        <v>0</v>
      </c>
      <c r="E3352">
        <v>1</v>
      </c>
      <c r="F3352">
        <v>0</v>
      </c>
      <c r="H3352">
        <v>165.8</v>
      </c>
      <c r="I3352">
        <v>43.4</v>
      </c>
      <c r="J3352" s="19" t="e">
        <f t="shared" si="105"/>
        <v>#NUM!</v>
      </c>
      <c r="K3352" s="19" t="e">
        <f t="shared" si="106"/>
        <v>#NUM!</v>
      </c>
      <c r="L3352" s="14" t="str">
        <f>IFERROR(VLOOKUP($K$4:$K$772,TABLAREF!$A$1:$C$4,3,1),"SIN DATO")</f>
        <v>SIN DATO</v>
      </c>
    </row>
    <row r="3353" spans="1:12" x14ac:dyDescent="0.25">
      <c r="A3353" t="s">
        <v>4647</v>
      </c>
      <c r="B3353">
        <v>85</v>
      </c>
      <c r="C3353">
        <v>2</v>
      </c>
      <c r="D3353">
        <v>0</v>
      </c>
      <c r="E3353">
        <v>1</v>
      </c>
      <c r="F3353">
        <v>0</v>
      </c>
      <c r="H3353">
        <v>179.4</v>
      </c>
      <c r="I3353">
        <v>66</v>
      </c>
      <c r="J3353" s="19" t="e">
        <f t="shared" si="105"/>
        <v>#NUM!</v>
      </c>
      <c r="K3353" s="19" t="e">
        <f t="shared" si="106"/>
        <v>#NUM!</v>
      </c>
      <c r="L3353" s="14" t="str">
        <f>IFERROR(VLOOKUP($K$4:$K$772,TABLAREF!$A$1:$C$4,3,1),"SIN DATO")</f>
        <v>SIN DATO</v>
      </c>
    </row>
    <row r="3354" spans="1:12" x14ac:dyDescent="0.25">
      <c r="A3354" t="s">
        <v>4648</v>
      </c>
      <c r="B3354">
        <v>75</v>
      </c>
      <c r="C3354">
        <v>1</v>
      </c>
      <c r="D3354">
        <v>0</v>
      </c>
      <c r="E3354">
        <v>1</v>
      </c>
      <c r="F3354">
        <v>0</v>
      </c>
      <c r="H3354">
        <v>139.5</v>
      </c>
      <c r="I3354">
        <v>24.3</v>
      </c>
      <c r="J3354" s="19" t="e">
        <f t="shared" si="105"/>
        <v>#NUM!</v>
      </c>
      <c r="K3354" s="19" t="e">
        <f t="shared" si="106"/>
        <v>#NUM!</v>
      </c>
      <c r="L3354" s="14" t="str">
        <f>IFERROR(VLOOKUP($K$4:$K$772,TABLAREF!$A$1:$C$4,3,1),"SIN DATO")</f>
        <v>SIN DATO</v>
      </c>
    </row>
    <row r="3355" spans="1:12" x14ac:dyDescent="0.25">
      <c r="A3355" t="s">
        <v>4649</v>
      </c>
      <c r="B3355">
        <v>66</v>
      </c>
      <c r="C3355">
        <v>1</v>
      </c>
      <c r="D3355">
        <v>0</v>
      </c>
      <c r="E3355">
        <v>0</v>
      </c>
      <c r="F3355">
        <v>0</v>
      </c>
      <c r="H3355">
        <v>173.5</v>
      </c>
      <c r="I3355">
        <v>33.700000000000003</v>
      </c>
      <c r="J3355" s="19" t="e">
        <f t="shared" si="105"/>
        <v>#NUM!</v>
      </c>
      <c r="K3355" s="19" t="e">
        <f t="shared" si="106"/>
        <v>#NUM!</v>
      </c>
      <c r="L3355" s="14" t="str">
        <f>IFERROR(VLOOKUP($K$4:$K$772,TABLAREF!$A$1:$C$4,3,1),"SIN DATO")</f>
        <v>SIN DATO</v>
      </c>
    </row>
    <row r="3356" spans="1:12" x14ac:dyDescent="0.25">
      <c r="A3356" t="s">
        <v>4650</v>
      </c>
      <c r="B3356">
        <v>80</v>
      </c>
      <c r="C3356">
        <v>2</v>
      </c>
      <c r="D3356">
        <v>0</v>
      </c>
      <c r="E3356">
        <v>0</v>
      </c>
      <c r="F3356">
        <v>0</v>
      </c>
      <c r="H3356">
        <v>194.6</v>
      </c>
      <c r="I3356">
        <v>72.099999999999994</v>
      </c>
      <c r="J3356" s="19" t="e">
        <f t="shared" si="105"/>
        <v>#NUM!</v>
      </c>
      <c r="K3356" s="19" t="e">
        <f t="shared" si="106"/>
        <v>#NUM!</v>
      </c>
      <c r="L3356" s="14" t="str">
        <f>IFERROR(VLOOKUP($K$4:$K$772,TABLAREF!$A$1:$C$4,3,1),"SIN DATO")</f>
        <v>SIN DATO</v>
      </c>
    </row>
    <row r="3357" spans="1:12" x14ac:dyDescent="0.25">
      <c r="A3357" t="s">
        <v>4651</v>
      </c>
      <c r="B3357">
        <v>70</v>
      </c>
      <c r="C3357">
        <v>2</v>
      </c>
      <c r="D3357">
        <v>0</v>
      </c>
      <c r="E3357">
        <v>0</v>
      </c>
      <c r="F3357">
        <v>0</v>
      </c>
      <c r="H3357">
        <v>159.5</v>
      </c>
      <c r="I3357">
        <v>72</v>
      </c>
      <c r="J3357" s="19" t="e">
        <f t="shared" si="105"/>
        <v>#NUM!</v>
      </c>
      <c r="K3357" s="19" t="e">
        <f t="shared" si="106"/>
        <v>#NUM!</v>
      </c>
      <c r="L3357" s="14" t="str">
        <f>IFERROR(VLOOKUP($K$4:$K$772,TABLAREF!$A$1:$C$4,3,1),"SIN DATO")</f>
        <v>SIN DATO</v>
      </c>
    </row>
    <row r="3358" spans="1:12" x14ac:dyDescent="0.25">
      <c r="A3358" t="s">
        <v>4652</v>
      </c>
      <c r="B3358">
        <v>67</v>
      </c>
      <c r="C3358">
        <v>2</v>
      </c>
      <c r="D3358">
        <v>0</v>
      </c>
      <c r="E3358">
        <v>1</v>
      </c>
      <c r="F3358">
        <v>0</v>
      </c>
      <c r="H3358">
        <v>170.6</v>
      </c>
      <c r="I3358">
        <v>54.6</v>
      </c>
      <c r="J3358" s="19" t="e">
        <f t="shared" si="105"/>
        <v>#NUM!</v>
      </c>
      <c r="K3358" s="19" t="e">
        <f t="shared" si="106"/>
        <v>#NUM!</v>
      </c>
      <c r="L3358" s="14" t="str">
        <f>IFERROR(VLOOKUP($K$4:$K$772,TABLAREF!$A$1:$C$4,3,1),"SIN DATO")</f>
        <v>SIN DATO</v>
      </c>
    </row>
    <row r="3359" spans="1:12" x14ac:dyDescent="0.25">
      <c r="A3359" t="s">
        <v>4653</v>
      </c>
      <c r="B3359">
        <v>65</v>
      </c>
      <c r="C3359">
        <v>2</v>
      </c>
      <c r="D3359">
        <v>0</v>
      </c>
      <c r="E3359">
        <v>0</v>
      </c>
      <c r="F3359">
        <v>0</v>
      </c>
      <c r="G3359">
        <v>122</v>
      </c>
      <c r="H3359">
        <v>230.7</v>
      </c>
      <c r="I3359">
        <v>61.3</v>
      </c>
      <c r="J3359" s="19">
        <f t="shared" si="105"/>
        <v>19.540630743682485</v>
      </c>
      <c r="K3359" s="19">
        <f t="shared" si="106"/>
        <v>20</v>
      </c>
      <c r="L3359" s="14" t="str">
        <f>IFERROR(VLOOKUP($K$4:$K$772,TABLAREF!$A$1:$C$4,3,1),"SIN DATO")</f>
        <v>SIN DATO</v>
      </c>
    </row>
    <row r="3360" spans="1:12" x14ac:dyDescent="0.25">
      <c r="A3360" t="s">
        <v>915</v>
      </c>
      <c r="B3360">
        <v>70</v>
      </c>
      <c r="C3360">
        <v>1</v>
      </c>
      <c r="D3360">
        <v>0</v>
      </c>
      <c r="E3360">
        <v>0</v>
      </c>
      <c r="F3360">
        <v>0</v>
      </c>
      <c r="G3360">
        <v>123</v>
      </c>
      <c r="H3360">
        <v>162.9</v>
      </c>
      <c r="I3360">
        <v>31</v>
      </c>
      <c r="J3360" s="19">
        <f t="shared" si="105"/>
        <v>19.701810916733375</v>
      </c>
      <c r="K3360" s="19">
        <f t="shared" si="106"/>
        <v>20</v>
      </c>
      <c r="L3360" s="14" t="str">
        <f>IFERROR(VLOOKUP($K$4:$K$772,TABLAREF!$A$1:$C$4,3,1),"SIN DATO")</f>
        <v>SIN DATO</v>
      </c>
    </row>
    <row r="3361" spans="1:12" x14ac:dyDescent="0.25">
      <c r="A3361" t="s">
        <v>680</v>
      </c>
      <c r="B3361">
        <v>74</v>
      </c>
      <c r="C3361">
        <v>2</v>
      </c>
      <c r="D3361">
        <v>0</v>
      </c>
      <c r="E3361">
        <v>0</v>
      </c>
      <c r="F3361">
        <v>0</v>
      </c>
      <c r="H3361">
        <v>271.8</v>
      </c>
      <c r="I3361">
        <v>73.099999999999994</v>
      </c>
      <c r="J3361" s="19" t="e">
        <f t="shared" si="105"/>
        <v>#NUM!</v>
      </c>
      <c r="K3361" s="19" t="e">
        <f t="shared" si="106"/>
        <v>#NUM!</v>
      </c>
      <c r="L3361" s="14" t="str">
        <f>IFERROR(VLOOKUP($K$4:$K$772,TABLAREF!$A$1:$C$4,3,1),"SIN DATO")</f>
        <v>SIN DATO</v>
      </c>
    </row>
    <row r="3362" spans="1:12" x14ac:dyDescent="0.25">
      <c r="A3362" t="s">
        <v>912</v>
      </c>
      <c r="B3362">
        <v>71</v>
      </c>
      <c r="C3362">
        <v>2</v>
      </c>
      <c r="D3362">
        <v>0</v>
      </c>
      <c r="E3362">
        <v>0</v>
      </c>
      <c r="F3362">
        <v>0</v>
      </c>
      <c r="H3362">
        <v>168.6</v>
      </c>
      <c r="I3362">
        <v>60.1</v>
      </c>
      <c r="J3362" s="19" t="e">
        <f t="shared" si="105"/>
        <v>#NUM!</v>
      </c>
      <c r="K3362" s="19" t="e">
        <f t="shared" si="106"/>
        <v>#NUM!</v>
      </c>
      <c r="L3362" s="14" t="str">
        <f>IFERROR(VLOOKUP($K$4:$K$772,TABLAREF!$A$1:$C$4,3,1),"SIN DATO")</f>
        <v>SIN DATO</v>
      </c>
    </row>
    <row r="3363" spans="1:12" x14ac:dyDescent="0.25">
      <c r="A3363" t="s">
        <v>912</v>
      </c>
      <c r="B3363">
        <v>71</v>
      </c>
      <c r="C3363">
        <v>2</v>
      </c>
      <c r="D3363">
        <v>0</v>
      </c>
      <c r="E3363">
        <v>0</v>
      </c>
      <c r="F3363">
        <v>0</v>
      </c>
      <c r="H3363">
        <v>168.6</v>
      </c>
      <c r="I3363">
        <v>60.1</v>
      </c>
      <c r="J3363" s="19" t="e">
        <f t="shared" si="105"/>
        <v>#NUM!</v>
      </c>
      <c r="K3363" s="19" t="e">
        <f t="shared" si="106"/>
        <v>#NUM!</v>
      </c>
      <c r="L3363" s="14" t="str">
        <f>IFERROR(VLOOKUP($K$4:$K$772,TABLAREF!$A$1:$C$4,3,1),"SIN DATO")</f>
        <v>SIN DATO</v>
      </c>
    </row>
    <row r="3364" spans="1:12" x14ac:dyDescent="0.25">
      <c r="A3364" t="s">
        <v>4654</v>
      </c>
      <c r="B3364">
        <v>69</v>
      </c>
      <c r="C3364">
        <v>1</v>
      </c>
      <c r="D3364">
        <v>0</v>
      </c>
      <c r="E3364">
        <v>0</v>
      </c>
      <c r="F3364">
        <v>0</v>
      </c>
      <c r="H3364">
        <v>190.9</v>
      </c>
      <c r="I3364">
        <v>44.6</v>
      </c>
      <c r="J3364" s="19" t="e">
        <f t="shared" si="105"/>
        <v>#NUM!</v>
      </c>
      <c r="K3364" s="19" t="e">
        <f t="shared" si="106"/>
        <v>#NUM!</v>
      </c>
      <c r="L3364" s="14" t="str">
        <f>IFERROR(VLOOKUP($K$4:$K$772,TABLAREF!$A$1:$C$4,3,1),"SIN DATO")</f>
        <v>SIN DATO</v>
      </c>
    </row>
    <row r="3365" spans="1:12" x14ac:dyDescent="0.25">
      <c r="A3365" t="s">
        <v>4654</v>
      </c>
      <c r="B3365">
        <v>69</v>
      </c>
      <c r="C3365">
        <v>1</v>
      </c>
      <c r="D3365">
        <v>0</v>
      </c>
      <c r="E3365">
        <v>0</v>
      </c>
      <c r="F3365">
        <v>0</v>
      </c>
      <c r="H3365">
        <v>190.9</v>
      </c>
      <c r="I3365">
        <v>44.6</v>
      </c>
      <c r="J3365" s="19" t="e">
        <f t="shared" si="105"/>
        <v>#NUM!</v>
      </c>
      <c r="K3365" s="19" t="e">
        <f t="shared" si="106"/>
        <v>#NUM!</v>
      </c>
      <c r="L3365" s="14" t="str">
        <f>IFERROR(VLOOKUP($K$4:$K$772,TABLAREF!$A$1:$C$4,3,1),"SIN DATO")</f>
        <v>SIN DATO</v>
      </c>
    </row>
    <row r="3366" spans="1:12" x14ac:dyDescent="0.25">
      <c r="A3366" t="s">
        <v>4654</v>
      </c>
      <c r="B3366">
        <v>69</v>
      </c>
      <c r="C3366">
        <v>1</v>
      </c>
      <c r="D3366">
        <v>0</v>
      </c>
      <c r="E3366">
        <v>0</v>
      </c>
      <c r="F3366">
        <v>0</v>
      </c>
      <c r="H3366">
        <v>190.9</v>
      </c>
      <c r="I3366">
        <v>44.6</v>
      </c>
      <c r="J3366" s="19" t="e">
        <f t="shared" si="105"/>
        <v>#NUM!</v>
      </c>
      <c r="K3366" s="19" t="e">
        <f t="shared" si="106"/>
        <v>#NUM!</v>
      </c>
      <c r="L3366" s="14" t="str">
        <f>IFERROR(VLOOKUP($K$4:$K$772,TABLAREF!$A$1:$C$4,3,1),"SIN DATO")</f>
        <v>SIN DATO</v>
      </c>
    </row>
    <row r="3367" spans="1:12" x14ac:dyDescent="0.25">
      <c r="A3367" t="s">
        <v>364</v>
      </c>
      <c r="B3367">
        <v>74</v>
      </c>
      <c r="C3367">
        <v>2</v>
      </c>
      <c r="D3367">
        <v>0</v>
      </c>
      <c r="E3367">
        <v>0</v>
      </c>
      <c r="F3367">
        <v>0</v>
      </c>
      <c r="G3367">
        <v>125</v>
      </c>
      <c r="H3367">
        <v>205.6</v>
      </c>
      <c r="I3367">
        <v>59.8</v>
      </c>
      <c r="J3367" s="19">
        <f t="shared" si="105"/>
        <v>28.713090780877483</v>
      </c>
      <c r="K3367" s="19">
        <f t="shared" si="106"/>
        <v>29</v>
      </c>
      <c r="L3367" s="14" t="str">
        <f>IFERROR(VLOOKUP($K$4:$K$772,TABLAREF!$A$1:$C$4,3,1),"SIN DATO")</f>
        <v>SIN DATO</v>
      </c>
    </row>
    <row r="3368" spans="1:12" x14ac:dyDescent="0.25">
      <c r="A3368" t="s">
        <v>4655</v>
      </c>
      <c r="B3368">
        <v>70</v>
      </c>
      <c r="C3368">
        <v>2</v>
      </c>
      <c r="D3368">
        <v>0</v>
      </c>
      <c r="E3368">
        <v>0</v>
      </c>
      <c r="F3368">
        <v>0</v>
      </c>
      <c r="H3368">
        <v>159.19999999999999</v>
      </c>
      <c r="I3368">
        <v>38.700000000000003</v>
      </c>
      <c r="J3368" s="19" t="e">
        <f t="shared" si="105"/>
        <v>#NUM!</v>
      </c>
      <c r="K3368" s="19" t="e">
        <f t="shared" si="106"/>
        <v>#NUM!</v>
      </c>
      <c r="L3368" s="14" t="str">
        <f>IFERROR(VLOOKUP($K$4:$K$772,TABLAREF!$A$1:$C$4,3,1),"SIN DATO")</f>
        <v>SIN DATO</v>
      </c>
    </row>
    <row r="3369" spans="1:12" x14ac:dyDescent="0.25">
      <c r="A3369" t="s">
        <v>4656</v>
      </c>
      <c r="B3369">
        <v>76</v>
      </c>
      <c r="C3369">
        <v>2</v>
      </c>
      <c r="D3369">
        <v>0</v>
      </c>
      <c r="E3369">
        <v>1</v>
      </c>
      <c r="F3369">
        <v>0</v>
      </c>
      <c r="G3369">
        <v>120</v>
      </c>
      <c r="H3369">
        <v>176.8</v>
      </c>
      <c r="I3369">
        <v>82.9</v>
      </c>
      <c r="J3369" s="19">
        <f t="shared" si="105"/>
        <v>19.16002667913369</v>
      </c>
      <c r="K3369" s="19">
        <f t="shared" si="106"/>
        <v>19</v>
      </c>
      <c r="L3369" s="14" t="str">
        <f>IFERROR(VLOOKUP($K$4:$K$772,TABLAREF!$A$1:$C$4,3,1),"SIN DATO")</f>
        <v>SIN DATO</v>
      </c>
    </row>
    <row r="3370" spans="1:12" x14ac:dyDescent="0.25">
      <c r="A3370" t="s">
        <v>4657</v>
      </c>
      <c r="B3370">
        <v>67</v>
      </c>
      <c r="C3370">
        <v>1</v>
      </c>
      <c r="D3370">
        <v>0</v>
      </c>
      <c r="E3370">
        <v>0</v>
      </c>
      <c r="F3370">
        <v>0</v>
      </c>
      <c r="H3370">
        <v>124.1</v>
      </c>
      <c r="I3370">
        <v>35</v>
      </c>
      <c r="J3370" s="19" t="e">
        <f t="shared" si="105"/>
        <v>#NUM!</v>
      </c>
      <c r="K3370" s="19" t="e">
        <f t="shared" si="106"/>
        <v>#NUM!</v>
      </c>
      <c r="L3370" s="14" t="str">
        <f>IFERROR(VLOOKUP($K$4:$K$772,TABLAREF!$A$1:$C$4,3,1),"SIN DATO")</f>
        <v>SIN DATO</v>
      </c>
    </row>
    <row r="3371" spans="1:12" x14ac:dyDescent="0.25">
      <c r="A3371" t="s">
        <v>4658</v>
      </c>
      <c r="B3371">
        <v>70</v>
      </c>
      <c r="C3371">
        <v>2</v>
      </c>
      <c r="D3371">
        <v>0</v>
      </c>
      <c r="E3371">
        <v>0</v>
      </c>
      <c r="F3371">
        <v>0</v>
      </c>
      <c r="H3371">
        <v>233.3</v>
      </c>
      <c r="I3371">
        <v>65.099999999999994</v>
      </c>
      <c r="J3371" s="19" t="e">
        <f t="shared" si="105"/>
        <v>#NUM!</v>
      </c>
      <c r="K3371" s="19" t="e">
        <f t="shared" si="106"/>
        <v>#NUM!</v>
      </c>
      <c r="L3371" s="14" t="str">
        <f>IFERROR(VLOOKUP($K$4:$K$772,TABLAREF!$A$1:$C$4,3,1),"SIN DATO")</f>
        <v>SIN DATO</v>
      </c>
    </row>
    <row r="3372" spans="1:12" x14ac:dyDescent="0.25">
      <c r="A3372" t="s">
        <v>4659</v>
      </c>
      <c r="B3372">
        <v>53</v>
      </c>
      <c r="C3372">
        <v>1</v>
      </c>
      <c r="D3372">
        <v>0</v>
      </c>
      <c r="E3372">
        <v>0</v>
      </c>
      <c r="F3372">
        <v>0</v>
      </c>
      <c r="H3372">
        <v>160.1</v>
      </c>
      <c r="I3372">
        <v>36.6</v>
      </c>
      <c r="J3372" s="19" t="e">
        <f t="shared" si="105"/>
        <v>#NUM!</v>
      </c>
      <c r="K3372" s="19" t="e">
        <f t="shared" si="106"/>
        <v>#NUM!</v>
      </c>
      <c r="L3372" s="14" t="str">
        <f>IFERROR(VLOOKUP($K$4:$K$772,TABLAREF!$A$1:$C$4,3,1),"SIN DATO")</f>
        <v>SIN DATO</v>
      </c>
    </row>
    <row r="3373" spans="1:12" x14ac:dyDescent="0.25">
      <c r="A3373" t="s">
        <v>942</v>
      </c>
      <c r="B3373">
        <v>49</v>
      </c>
      <c r="C3373">
        <v>2</v>
      </c>
      <c r="D3373">
        <v>0</v>
      </c>
      <c r="E3373">
        <v>0</v>
      </c>
      <c r="F3373">
        <v>0</v>
      </c>
      <c r="H3373">
        <v>166.8</v>
      </c>
      <c r="I3373">
        <v>23</v>
      </c>
      <c r="J3373" s="19" t="e">
        <f t="shared" si="105"/>
        <v>#NUM!</v>
      </c>
      <c r="K3373" s="19" t="e">
        <f t="shared" si="106"/>
        <v>#NUM!</v>
      </c>
      <c r="L3373" s="14" t="str">
        <f>IFERROR(VLOOKUP($K$4:$K$772,TABLAREF!$A$1:$C$4,3,1),"SIN DATO")</f>
        <v>SIN DATO</v>
      </c>
    </row>
    <row r="3374" spans="1:12" x14ac:dyDescent="0.25">
      <c r="A3374" t="s">
        <v>4660</v>
      </c>
      <c r="B3374">
        <v>72</v>
      </c>
      <c r="C3374">
        <v>2</v>
      </c>
      <c r="D3374">
        <v>0</v>
      </c>
      <c r="E3374">
        <v>0</v>
      </c>
      <c r="F3374">
        <v>0</v>
      </c>
      <c r="G3374">
        <v>120</v>
      </c>
      <c r="H3374">
        <v>219.6</v>
      </c>
      <c r="I3374">
        <v>66.099999999999994</v>
      </c>
      <c r="J3374" s="19">
        <f t="shared" si="105"/>
        <v>24.329703443750184</v>
      </c>
      <c r="K3374" s="19">
        <f t="shared" si="106"/>
        <v>24</v>
      </c>
      <c r="L3374" s="14" t="str">
        <f>IFERROR(VLOOKUP($K$4:$K$772,TABLAREF!$A$1:$C$4,3,1),"SIN DATO")</f>
        <v>SIN DATO</v>
      </c>
    </row>
    <row r="3375" spans="1:12" x14ac:dyDescent="0.25">
      <c r="A3375" t="s">
        <v>4661</v>
      </c>
      <c r="B3375">
        <v>62</v>
      </c>
      <c r="C3375">
        <v>2</v>
      </c>
      <c r="D3375">
        <v>0</v>
      </c>
      <c r="E3375">
        <v>0</v>
      </c>
      <c r="F3375">
        <v>0</v>
      </c>
      <c r="H3375">
        <v>264.89999999999998</v>
      </c>
      <c r="I3375">
        <v>62.3</v>
      </c>
      <c r="J3375" s="19" t="e">
        <f t="shared" si="105"/>
        <v>#NUM!</v>
      </c>
      <c r="K3375" s="19" t="e">
        <f t="shared" si="106"/>
        <v>#NUM!</v>
      </c>
      <c r="L3375" s="14" t="str">
        <f>IFERROR(VLOOKUP($K$4:$K$772,TABLAREF!$A$1:$C$4,3,1),"SIN DATO")</f>
        <v>SIN DATO</v>
      </c>
    </row>
    <row r="3376" spans="1:12" x14ac:dyDescent="0.25">
      <c r="A3376" t="s">
        <v>4662</v>
      </c>
      <c r="B3376">
        <v>56</v>
      </c>
      <c r="C3376">
        <v>2</v>
      </c>
      <c r="D3376">
        <v>0</v>
      </c>
      <c r="E3376">
        <v>0</v>
      </c>
      <c r="F3376">
        <v>0</v>
      </c>
      <c r="G3376">
        <v>120</v>
      </c>
      <c r="H3376">
        <v>249.2</v>
      </c>
      <c r="I3376">
        <v>55.4</v>
      </c>
      <c r="J3376" s="19">
        <f t="shared" si="105"/>
        <v>14.221423247345232</v>
      </c>
      <c r="K3376" s="19">
        <f t="shared" si="106"/>
        <v>14</v>
      </c>
      <c r="L3376" s="14" t="str">
        <f>IFERROR(VLOOKUP($K$4:$K$772,TABLAREF!$A$1:$C$4,3,1),"SIN DATO")</f>
        <v>SIN DATO</v>
      </c>
    </row>
    <row r="3377" spans="1:12" x14ac:dyDescent="0.25">
      <c r="A3377" t="s">
        <v>920</v>
      </c>
      <c r="B3377">
        <v>67</v>
      </c>
      <c r="C3377">
        <v>1</v>
      </c>
      <c r="D3377">
        <v>0</v>
      </c>
      <c r="E3377">
        <v>0</v>
      </c>
      <c r="F3377">
        <v>0</v>
      </c>
      <c r="H3377">
        <v>170.2</v>
      </c>
      <c r="I3377">
        <v>48.4</v>
      </c>
      <c r="J3377" s="19" t="e">
        <f t="shared" si="105"/>
        <v>#NUM!</v>
      </c>
      <c r="K3377" s="19" t="e">
        <f t="shared" si="106"/>
        <v>#NUM!</v>
      </c>
      <c r="L3377" s="14" t="str">
        <f>IFERROR(VLOOKUP($K$4:$K$772,TABLAREF!$A$1:$C$4,3,1),"SIN DATO")</f>
        <v>SIN DATO</v>
      </c>
    </row>
    <row r="3378" spans="1:12" x14ac:dyDescent="0.25">
      <c r="A3378" t="s">
        <v>4663</v>
      </c>
      <c r="B3378">
        <v>62</v>
      </c>
      <c r="C3378">
        <v>2</v>
      </c>
      <c r="D3378">
        <v>0</v>
      </c>
      <c r="E3378">
        <v>0</v>
      </c>
      <c r="F3378">
        <v>0</v>
      </c>
      <c r="H3378">
        <v>232.8</v>
      </c>
      <c r="I3378">
        <v>59.5</v>
      </c>
      <c r="J3378" s="19" t="e">
        <f t="shared" si="105"/>
        <v>#NUM!</v>
      </c>
      <c r="K3378" s="19" t="e">
        <f t="shared" si="106"/>
        <v>#NUM!</v>
      </c>
      <c r="L3378" s="14" t="str">
        <f>IFERROR(VLOOKUP($K$4:$K$772,TABLAREF!$A$1:$C$4,3,1),"SIN DATO")</f>
        <v>SIN DATO</v>
      </c>
    </row>
    <row r="3379" spans="1:12" x14ac:dyDescent="0.25">
      <c r="A3379" t="s">
        <v>747</v>
      </c>
      <c r="B3379">
        <v>62</v>
      </c>
      <c r="C3379">
        <v>2</v>
      </c>
      <c r="D3379">
        <v>0</v>
      </c>
      <c r="E3379">
        <v>0</v>
      </c>
      <c r="F3379">
        <v>0</v>
      </c>
      <c r="H3379">
        <v>159.80000000000001</v>
      </c>
      <c r="I3379">
        <v>30.3</v>
      </c>
      <c r="J3379" s="19" t="e">
        <f t="shared" si="105"/>
        <v>#NUM!</v>
      </c>
      <c r="K3379" s="19" t="e">
        <f t="shared" si="106"/>
        <v>#NUM!</v>
      </c>
      <c r="L3379" s="14" t="str">
        <f>IFERROR(VLOOKUP($K$4:$K$772,TABLAREF!$A$1:$C$4,3,1),"SIN DATO")</f>
        <v>SIN DATO</v>
      </c>
    </row>
    <row r="3380" spans="1:12" x14ac:dyDescent="0.25">
      <c r="A3380" t="s">
        <v>4664</v>
      </c>
      <c r="B3380">
        <v>50</v>
      </c>
      <c r="C3380">
        <v>2</v>
      </c>
      <c r="D3380">
        <v>0</v>
      </c>
      <c r="E3380">
        <v>0</v>
      </c>
      <c r="F3380">
        <v>0</v>
      </c>
      <c r="G3380">
        <v>130</v>
      </c>
      <c r="H3380">
        <v>195.2</v>
      </c>
      <c r="I3380">
        <v>40.299999999999997</v>
      </c>
      <c r="J3380" s="19">
        <f t="shared" si="105"/>
        <v>12.738478324504754</v>
      </c>
      <c r="K3380" s="19">
        <f t="shared" si="106"/>
        <v>13</v>
      </c>
      <c r="L3380" s="14" t="str">
        <f>IFERROR(VLOOKUP($K$4:$K$772,TABLAREF!$A$1:$C$4,3,1),"SIN DATO")</f>
        <v>SIN DATO</v>
      </c>
    </row>
    <row r="3381" spans="1:12" x14ac:dyDescent="0.25">
      <c r="A3381" t="s">
        <v>4665</v>
      </c>
      <c r="B3381">
        <v>56</v>
      </c>
      <c r="C3381">
        <v>2</v>
      </c>
      <c r="D3381">
        <v>0</v>
      </c>
      <c r="E3381">
        <v>0</v>
      </c>
      <c r="F3381">
        <v>0</v>
      </c>
      <c r="G3381">
        <v>120</v>
      </c>
      <c r="H3381">
        <v>227.1</v>
      </c>
      <c r="I3381">
        <v>41.8</v>
      </c>
      <c r="J3381" s="19">
        <f t="shared" si="105"/>
        <v>17.460321897330477</v>
      </c>
      <c r="K3381" s="19">
        <f t="shared" si="106"/>
        <v>17</v>
      </c>
      <c r="L3381" s="14" t="str">
        <f>IFERROR(VLOOKUP($K$4:$K$772,TABLAREF!$A$1:$C$4,3,1),"SIN DATO")</f>
        <v>SIN DATO</v>
      </c>
    </row>
    <row r="3382" spans="1:12" x14ac:dyDescent="0.25">
      <c r="A3382" t="s">
        <v>4666</v>
      </c>
      <c r="B3382">
        <v>68</v>
      </c>
      <c r="C3382">
        <v>2</v>
      </c>
      <c r="D3382">
        <v>0</v>
      </c>
      <c r="E3382">
        <v>0</v>
      </c>
      <c r="F3382">
        <v>0</v>
      </c>
      <c r="H3382">
        <v>204.4</v>
      </c>
      <c r="I3382">
        <v>51.3</v>
      </c>
      <c r="J3382" s="19" t="e">
        <f t="shared" si="105"/>
        <v>#NUM!</v>
      </c>
      <c r="K3382" s="19" t="e">
        <f t="shared" si="106"/>
        <v>#NUM!</v>
      </c>
      <c r="L3382" s="14" t="str">
        <f>IFERROR(VLOOKUP($K$4:$K$772,TABLAREF!$A$1:$C$4,3,1),"SIN DATO")</f>
        <v>SIN DATO</v>
      </c>
    </row>
    <row r="3383" spans="1:12" x14ac:dyDescent="0.25">
      <c r="A3383" t="s">
        <v>4667</v>
      </c>
      <c r="B3383">
        <v>57</v>
      </c>
      <c r="C3383">
        <v>2</v>
      </c>
      <c r="D3383">
        <v>0</v>
      </c>
      <c r="E3383">
        <v>1</v>
      </c>
      <c r="F3383">
        <v>0</v>
      </c>
      <c r="H3383">
        <v>79.7</v>
      </c>
      <c r="I3383">
        <v>19.8</v>
      </c>
      <c r="J3383" s="19" t="e">
        <f t="shared" si="105"/>
        <v>#NUM!</v>
      </c>
      <c r="K3383" s="19" t="e">
        <f t="shared" si="106"/>
        <v>#NUM!</v>
      </c>
      <c r="L3383" s="14" t="str">
        <f>IFERROR(VLOOKUP($K$4:$K$772,TABLAREF!$A$1:$C$4,3,1),"SIN DATO")</f>
        <v>SIN DATO</v>
      </c>
    </row>
    <row r="3384" spans="1:12" x14ac:dyDescent="0.25">
      <c r="A3384" t="s">
        <v>810</v>
      </c>
      <c r="B3384">
        <v>63</v>
      </c>
      <c r="C3384">
        <v>1</v>
      </c>
      <c r="D3384">
        <v>0</v>
      </c>
      <c r="E3384">
        <v>0</v>
      </c>
      <c r="F3384">
        <v>0</v>
      </c>
      <c r="H3384">
        <v>195.5</v>
      </c>
      <c r="I3384">
        <v>39.700000000000003</v>
      </c>
      <c r="J3384" s="19" t="e">
        <f t="shared" si="105"/>
        <v>#NUM!</v>
      </c>
      <c r="K3384" s="19" t="e">
        <f t="shared" si="106"/>
        <v>#NUM!</v>
      </c>
      <c r="L3384" s="14" t="str">
        <f>IFERROR(VLOOKUP($K$4:$K$772,TABLAREF!$A$1:$C$4,3,1),"SIN DATO")</f>
        <v>SIN DATO</v>
      </c>
    </row>
    <row r="3385" spans="1:12" x14ac:dyDescent="0.25">
      <c r="A3385" t="s">
        <v>4668</v>
      </c>
      <c r="B3385">
        <v>59</v>
      </c>
      <c r="C3385">
        <v>1</v>
      </c>
      <c r="D3385">
        <v>0</v>
      </c>
      <c r="E3385">
        <v>0</v>
      </c>
      <c r="F3385">
        <v>0</v>
      </c>
      <c r="G3385">
        <v>142</v>
      </c>
      <c r="H3385">
        <v>185.5</v>
      </c>
      <c r="I3385">
        <v>41.1</v>
      </c>
      <c r="J3385" s="19">
        <f t="shared" si="105"/>
        <v>13.999859679274685</v>
      </c>
      <c r="K3385" s="19">
        <f t="shared" si="106"/>
        <v>14</v>
      </c>
      <c r="L3385" s="14" t="str">
        <f>IFERROR(VLOOKUP($K$4:$K$772,TABLAREF!$A$1:$C$4,3,1),"SIN DATO")</f>
        <v>SIN DATO</v>
      </c>
    </row>
    <row r="3386" spans="1:12" x14ac:dyDescent="0.25">
      <c r="A3386" t="s">
        <v>750</v>
      </c>
      <c r="B3386">
        <v>58</v>
      </c>
      <c r="C3386">
        <v>1</v>
      </c>
      <c r="D3386">
        <v>0</v>
      </c>
      <c r="E3386">
        <v>0</v>
      </c>
      <c r="F3386">
        <v>0</v>
      </c>
      <c r="H3386">
        <v>194.8</v>
      </c>
      <c r="I3386">
        <v>56.1</v>
      </c>
      <c r="J3386" s="19" t="e">
        <f t="shared" si="105"/>
        <v>#NUM!</v>
      </c>
      <c r="K3386" s="19" t="e">
        <f t="shared" si="106"/>
        <v>#NUM!</v>
      </c>
      <c r="L3386" s="14" t="str">
        <f>IFERROR(VLOOKUP($K$4:$K$772,TABLAREF!$A$1:$C$4,3,1),"SIN DATO")</f>
        <v>SIN DATO</v>
      </c>
    </row>
    <row r="3387" spans="1:12" x14ac:dyDescent="0.25">
      <c r="A3387" t="s">
        <v>4669</v>
      </c>
      <c r="B3387">
        <v>61</v>
      </c>
      <c r="C3387">
        <v>1</v>
      </c>
      <c r="D3387">
        <v>0</v>
      </c>
      <c r="E3387">
        <v>1</v>
      </c>
      <c r="F3387">
        <v>0</v>
      </c>
      <c r="G3387">
        <v>122</v>
      </c>
      <c r="H3387">
        <v>134.19999999999999</v>
      </c>
      <c r="I3387">
        <v>35.9</v>
      </c>
      <c r="J3387" s="19">
        <f t="shared" si="105"/>
        <v>12.94720865021004</v>
      </c>
      <c r="K3387" s="19">
        <f t="shared" si="106"/>
        <v>13</v>
      </c>
      <c r="L3387" s="14" t="str">
        <f>IFERROR(VLOOKUP($K$4:$K$772,TABLAREF!$A$1:$C$4,3,1),"SIN DATO")</f>
        <v>SIN DATO</v>
      </c>
    </row>
    <row r="3388" spans="1:12" x14ac:dyDescent="0.25">
      <c r="A3388" t="s">
        <v>4670</v>
      </c>
      <c r="B3388">
        <v>51</v>
      </c>
      <c r="C3388">
        <v>2</v>
      </c>
      <c r="D3388">
        <v>0</v>
      </c>
      <c r="E3388">
        <v>0</v>
      </c>
      <c r="F3388">
        <v>0</v>
      </c>
      <c r="G3388">
        <v>122</v>
      </c>
      <c r="H3388">
        <v>198.9</v>
      </c>
      <c r="I3388">
        <v>42.2</v>
      </c>
      <c r="J3388" s="19">
        <f t="shared" si="105"/>
        <v>11.779933118104591</v>
      </c>
      <c r="K3388" s="19">
        <f t="shared" si="106"/>
        <v>12</v>
      </c>
      <c r="L3388" s="14" t="str">
        <f>IFERROR(VLOOKUP($K$4:$K$772,TABLAREF!$A$1:$C$4,3,1),"SIN DATO")</f>
        <v>SIN DATO</v>
      </c>
    </row>
    <row r="3389" spans="1:12" x14ac:dyDescent="0.25">
      <c r="A3389" t="s">
        <v>4671</v>
      </c>
      <c r="B3389">
        <v>74</v>
      </c>
      <c r="C3389">
        <v>2</v>
      </c>
      <c r="D3389">
        <v>0</v>
      </c>
      <c r="E3389">
        <v>0</v>
      </c>
      <c r="F3389">
        <v>0</v>
      </c>
      <c r="H3389">
        <v>135.19999999999999</v>
      </c>
      <c r="I3389">
        <v>37.799999999999997</v>
      </c>
      <c r="J3389" s="19" t="e">
        <f t="shared" si="105"/>
        <v>#NUM!</v>
      </c>
      <c r="K3389" s="19" t="e">
        <f t="shared" si="106"/>
        <v>#NUM!</v>
      </c>
      <c r="L3389" s="14" t="str">
        <f>IFERROR(VLOOKUP($K$4:$K$772,TABLAREF!$A$1:$C$4,3,1),"SIN DATO")</f>
        <v>SIN DATO</v>
      </c>
    </row>
    <row r="3390" spans="1:12" x14ac:dyDescent="0.25">
      <c r="A3390" t="s">
        <v>4672</v>
      </c>
      <c r="B3390">
        <v>58</v>
      </c>
      <c r="C3390">
        <v>2</v>
      </c>
      <c r="D3390">
        <v>0</v>
      </c>
      <c r="E3390">
        <v>0</v>
      </c>
      <c r="F3390">
        <v>0</v>
      </c>
      <c r="H3390">
        <v>155.6</v>
      </c>
      <c r="I3390">
        <v>51</v>
      </c>
      <c r="J3390" s="19" t="e">
        <f t="shared" si="105"/>
        <v>#NUM!</v>
      </c>
      <c r="K3390" s="19" t="e">
        <f t="shared" si="106"/>
        <v>#NUM!</v>
      </c>
      <c r="L3390" s="14" t="str">
        <f>IFERROR(VLOOKUP($K$4:$K$772,TABLAREF!$A$1:$C$4,3,1),"SIN DATO")</f>
        <v>SIN DATO</v>
      </c>
    </row>
    <row r="3391" spans="1:12" x14ac:dyDescent="0.25">
      <c r="A3391" t="s">
        <v>4673</v>
      </c>
      <c r="B3391">
        <v>73</v>
      </c>
      <c r="C3391">
        <v>1</v>
      </c>
      <c r="D3391">
        <v>0</v>
      </c>
      <c r="E3391">
        <v>1</v>
      </c>
      <c r="F3391">
        <v>0</v>
      </c>
      <c r="G3391">
        <v>128</v>
      </c>
      <c r="H3391">
        <v>171.1</v>
      </c>
      <c r="I3391">
        <v>58.2</v>
      </c>
      <c r="J3391" s="19">
        <f t="shared" si="105"/>
        <v>16.047401946769245</v>
      </c>
      <c r="K3391" s="19">
        <f t="shared" si="106"/>
        <v>16</v>
      </c>
      <c r="L3391" s="14" t="str">
        <f>IFERROR(VLOOKUP($K$4:$K$772,TABLAREF!$A$1:$C$4,3,1),"SIN DATO")</f>
        <v>SIN DATO</v>
      </c>
    </row>
    <row r="3392" spans="1:12" x14ac:dyDescent="0.25">
      <c r="A3392" t="s">
        <v>4674</v>
      </c>
      <c r="B3392">
        <v>71</v>
      </c>
      <c r="C3392">
        <v>2</v>
      </c>
      <c r="D3392">
        <v>0</v>
      </c>
      <c r="E3392">
        <v>1</v>
      </c>
      <c r="F3392">
        <v>0</v>
      </c>
      <c r="G3392">
        <v>120</v>
      </c>
      <c r="H3392">
        <v>148.4</v>
      </c>
      <c r="I3392">
        <v>53</v>
      </c>
      <c r="J3392" s="19">
        <f t="shared" si="105"/>
        <v>19.054168440069084</v>
      </c>
      <c r="K3392" s="19">
        <f t="shared" si="106"/>
        <v>19</v>
      </c>
      <c r="L3392" s="14" t="str">
        <f>IFERROR(VLOOKUP($K$4:$K$772,TABLAREF!$A$1:$C$4,3,1),"SIN DATO")</f>
        <v>SIN DATO</v>
      </c>
    </row>
    <row r="3393" spans="1:12" x14ac:dyDescent="0.25">
      <c r="A3393" t="s">
        <v>4675</v>
      </c>
      <c r="B3393">
        <v>71</v>
      </c>
      <c r="C3393">
        <v>1</v>
      </c>
      <c r="D3393">
        <v>0</v>
      </c>
      <c r="E3393">
        <v>0</v>
      </c>
      <c r="F3393">
        <v>0</v>
      </c>
      <c r="G3393">
        <v>124</v>
      </c>
      <c r="I3393">
        <v>0</v>
      </c>
      <c r="J3393" s="19" t="e">
        <f t="shared" si="105"/>
        <v>#DIV/0!</v>
      </c>
      <c r="K3393" s="19" t="e">
        <f t="shared" si="106"/>
        <v>#DIV/0!</v>
      </c>
      <c r="L3393" s="14" t="str">
        <f>IFERROR(VLOOKUP($K$4:$K$772,TABLAREF!$A$1:$C$4,3,1),"SIN DATO")</f>
        <v>SIN DATO</v>
      </c>
    </row>
    <row r="3394" spans="1:12" x14ac:dyDescent="0.25">
      <c r="A3394" t="s">
        <v>4676</v>
      </c>
      <c r="B3394">
        <v>70</v>
      </c>
      <c r="C3394">
        <v>2</v>
      </c>
      <c r="D3394">
        <v>0</v>
      </c>
      <c r="E3394">
        <v>1</v>
      </c>
      <c r="F3394">
        <v>0</v>
      </c>
      <c r="G3394">
        <v>120</v>
      </c>
      <c r="H3394">
        <v>129.80000000000001</v>
      </c>
      <c r="I3394">
        <v>45.1</v>
      </c>
      <c r="J3394" s="19">
        <f t="shared" si="105"/>
        <v>18.535461004633692</v>
      </c>
      <c r="K3394" s="19">
        <f t="shared" si="106"/>
        <v>19</v>
      </c>
      <c r="L3394" s="14" t="str">
        <f>IFERROR(VLOOKUP($K$4:$K$772,TABLAREF!$A$1:$C$4,3,1),"SIN DATO")</f>
        <v>SIN DATO</v>
      </c>
    </row>
    <row r="3395" spans="1:12" x14ac:dyDescent="0.25">
      <c r="A3395" t="s">
        <v>4677</v>
      </c>
      <c r="B3395">
        <v>69</v>
      </c>
      <c r="C3395">
        <v>2</v>
      </c>
      <c r="D3395">
        <v>0</v>
      </c>
      <c r="E3395">
        <v>1</v>
      </c>
      <c r="F3395">
        <v>0</v>
      </c>
      <c r="H3395">
        <v>293.3</v>
      </c>
      <c r="I3395">
        <v>58.2</v>
      </c>
      <c r="J3395" s="19" t="e">
        <f t="shared" si="105"/>
        <v>#NUM!</v>
      </c>
      <c r="K3395" s="19" t="e">
        <f t="shared" si="106"/>
        <v>#NUM!</v>
      </c>
      <c r="L3395" s="14" t="str">
        <f>IFERROR(VLOOKUP($K$4:$K$772,TABLAREF!$A$1:$C$4,3,1),"SIN DATO")</f>
        <v>SIN DATO</v>
      </c>
    </row>
    <row r="3396" spans="1:12" x14ac:dyDescent="0.25">
      <c r="A3396" t="s">
        <v>4678</v>
      </c>
      <c r="B3396">
        <v>73</v>
      </c>
      <c r="C3396">
        <v>2</v>
      </c>
      <c r="D3396">
        <v>0</v>
      </c>
      <c r="E3396">
        <v>0</v>
      </c>
      <c r="F3396">
        <v>0</v>
      </c>
      <c r="H3396">
        <v>199.4</v>
      </c>
      <c r="I3396">
        <v>56</v>
      </c>
      <c r="J3396" s="19" t="e">
        <f t="shared" si="105"/>
        <v>#NUM!</v>
      </c>
      <c r="K3396" s="19" t="e">
        <f t="shared" si="106"/>
        <v>#NUM!</v>
      </c>
      <c r="L3396" s="14" t="str">
        <f>IFERROR(VLOOKUP($K$4:$K$772,TABLAREF!$A$1:$C$4,3,1),"SIN DATO")</f>
        <v>SIN DATO</v>
      </c>
    </row>
    <row r="3397" spans="1:12" x14ac:dyDescent="0.25">
      <c r="A3397" t="s">
        <v>4679</v>
      </c>
      <c r="B3397">
        <v>84</v>
      </c>
      <c r="C3397">
        <v>1</v>
      </c>
      <c r="D3397">
        <v>0</v>
      </c>
      <c r="E3397">
        <v>1</v>
      </c>
      <c r="F3397">
        <v>0</v>
      </c>
      <c r="H3397">
        <v>156.4</v>
      </c>
      <c r="I3397">
        <v>52.7</v>
      </c>
      <c r="J3397" s="19" t="e">
        <f t="shared" ref="J3397:J3460" si="107">100*(1-EXP(-EXP((LN(10)-(15.5305+(28.4441*(1-C3397))+(-1.4792*LN(B3397))+(0*LN(B3397)*LN(B3397))+(-14.4588*LN(B3397)*(1-C3397))+(1.8515*LN(B3397)*LN(B3397)*(1-C3397))+(-0.9119*LN(G3397))+(-0.2767*D3397)+(-0.7181*LN((H3397* 0.02586)/ (I3397* 0.02586)))+(-0.1759*E3397)+(-0.1999*E3397*(1-C3397))+(-0.5865*F3397)+(0*F3397*C3397)))/(EXP(0.9145)*EXP(-0.2784*(15.5305+(28.4441*(1-C3397))+(-1.4792*LN(B3397))+(0*LN(B3397)*LN(B3397))+(-14.4588*LN(B3397)*(1-C3397))+(1.8515*LN(B3397)*LN(B3397)*(1-C3397))+(-0.9119*LN(G3397))+(-0.2767*D3397)+(-0.7181*LN((H3397* 0.02586)/ (I3397* 0.02586)))+(-0.1759*E3397)+(-0.1999*E3397*(1-C3397))+(-0.5865*F3397)+(0*F3397*C3397)))))))</f>
        <v>#NUM!</v>
      </c>
      <c r="K3397" s="19" t="e">
        <f t="shared" ref="K3397:K3460" si="108">ROUND(J3397,0)</f>
        <v>#NUM!</v>
      </c>
      <c r="L3397" s="14" t="str">
        <f>IFERROR(VLOOKUP($K$4:$K$772,TABLAREF!$A$1:$C$4,3,1),"SIN DATO")</f>
        <v>SIN DATO</v>
      </c>
    </row>
    <row r="3398" spans="1:12" x14ac:dyDescent="0.25">
      <c r="A3398" t="s">
        <v>4680</v>
      </c>
      <c r="B3398">
        <v>68</v>
      </c>
      <c r="C3398">
        <v>2</v>
      </c>
      <c r="D3398">
        <v>0</v>
      </c>
      <c r="E3398">
        <v>1</v>
      </c>
      <c r="F3398">
        <v>0</v>
      </c>
      <c r="H3398">
        <v>165.4</v>
      </c>
      <c r="I3398">
        <v>64.400000000000006</v>
      </c>
      <c r="J3398" s="19" t="e">
        <f t="shared" si="107"/>
        <v>#NUM!</v>
      </c>
      <c r="K3398" s="19" t="e">
        <f t="shared" si="108"/>
        <v>#NUM!</v>
      </c>
      <c r="L3398" s="14" t="str">
        <f>IFERROR(VLOOKUP($K$4:$K$772,TABLAREF!$A$1:$C$4,3,1),"SIN DATO")</f>
        <v>SIN DATO</v>
      </c>
    </row>
    <row r="3399" spans="1:12" x14ac:dyDescent="0.25">
      <c r="A3399" t="s">
        <v>612</v>
      </c>
      <c r="B3399">
        <v>85</v>
      </c>
      <c r="C3399">
        <v>2</v>
      </c>
      <c r="D3399">
        <v>0</v>
      </c>
      <c r="E3399">
        <v>0</v>
      </c>
      <c r="F3399">
        <v>0</v>
      </c>
      <c r="H3399">
        <v>146.30000000000001</v>
      </c>
      <c r="I3399">
        <v>46.6</v>
      </c>
      <c r="J3399" s="19" t="e">
        <f t="shared" si="107"/>
        <v>#NUM!</v>
      </c>
      <c r="K3399" s="19" t="e">
        <f t="shared" si="108"/>
        <v>#NUM!</v>
      </c>
      <c r="L3399" s="14" t="str">
        <f>IFERROR(VLOOKUP($K$4:$K$772,TABLAREF!$A$1:$C$4,3,1),"SIN DATO")</f>
        <v>SIN DATO</v>
      </c>
    </row>
    <row r="3400" spans="1:12" x14ac:dyDescent="0.25">
      <c r="A3400" t="s">
        <v>4681</v>
      </c>
      <c r="B3400">
        <v>54</v>
      </c>
      <c r="C3400">
        <v>2</v>
      </c>
      <c r="D3400">
        <v>0</v>
      </c>
      <c r="E3400">
        <v>0</v>
      </c>
      <c r="F3400">
        <v>0</v>
      </c>
      <c r="H3400">
        <v>118.4</v>
      </c>
      <c r="I3400">
        <v>36.200000000000003</v>
      </c>
      <c r="J3400" s="19" t="e">
        <f t="shared" si="107"/>
        <v>#NUM!</v>
      </c>
      <c r="K3400" s="19" t="e">
        <f t="shared" si="108"/>
        <v>#NUM!</v>
      </c>
      <c r="L3400" s="14" t="str">
        <f>IFERROR(VLOOKUP($K$4:$K$772,TABLAREF!$A$1:$C$4,3,1),"SIN DATO")</f>
        <v>SIN DATO</v>
      </c>
    </row>
    <row r="3401" spans="1:12" x14ac:dyDescent="0.25">
      <c r="A3401" t="s">
        <v>4682</v>
      </c>
      <c r="B3401">
        <v>44</v>
      </c>
      <c r="C3401">
        <v>1</v>
      </c>
      <c r="D3401">
        <v>0</v>
      </c>
      <c r="E3401">
        <v>0</v>
      </c>
      <c r="F3401">
        <v>0</v>
      </c>
      <c r="H3401">
        <v>291.60000000000002</v>
      </c>
      <c r="I3401">
        <v>36.6</v>
      </c>
      <c r="J3401" s="19" t="e">
        <f t="shared" si="107"/>
        <v>#NUM!</v>
      </c>
      <c r="K3401" s="19" t="e">
        <f t="shared" si="108"/>
        <v>#NUM!</v>
      </c>
      <c r="L3401" s="14" t="str">
        <f>IFERROR(VLOOKUP($K$4:$K$772,TABLAREF!$A$1:$C$4,3,1),"SIN DATO")</f>
        <v>SIN DATO</v>
      </c>
    </row>
    <row r="3402" spans="1:12" x14ac:dyDescent="0.25">
      <c r="A3402" t="s">
        <v>4683</v>
      </c>
      <c r="B3402">
        <v>57</v>
      </c>
      <c r="C3402">
        <v>2</v>
      </c>
      <c r="D3402">
        <v>0</v>
      </c>
      <c r="E3402">
        <v>0</v>
      </c>
      <c r="F3402">
        <v>0</v>
      </c>
      <c r="H3402">
        <v>218.8</v>
      </c>
      <c r="I3402">
        <v>39.200000000000003</v>
      </c>
      <c r="J3402" s="19" t="e">
        <f t="shared" si="107"/>
        <v>#NUM!</v>
      </c>
      <c r="K3402" s="19" t="e">
        <f t="shared" si="108"/>
        <v>#NUM!</v>
      </c>
      <c r="L3402" s="14" t="str">
        <f>IFERROR(VLOOKUP($K$4:$K$772,TABLAREF!$A$1:$C$4,3,1),"SIN DATO")</f>
        <v>SIN DATO</v>
      </c>
    </row>
    <row r="3403" spans="1:12" x14ac:dyDescent="0.25">
      <c r="A3403" t="s">
        <v>4684</v>
      </c>
      <c r="B3403">
        <v>47</v>
      </c>
      <c r="C3403">
        <v>1</v>
      </c>
      <c r="D3403">
        <v>0</v>
      </c>
      <c r="E3403">
        <v>0</v>
      </c>
      <c r="F3403">
        <v>0</v>
      </c>
      <c r="G3403">
        <v>160</v>
      </c>
      <c r="H3403">
        <v>230.8</v>
      </c>
      <c r="I3403">
        <v>28.6</v>
      </c>
      <c r="J3403" s="19">
        <f t="shared" si="107"/>
        <v>18.60061167466608</v>
      </c>
      <c r="K3403" s="19">
        <f t="shared" si="108"/>
        <v>19</v>
      </c>
      <c r="L3403" s="14" t="str">
        <f>IFERROR(VLOOKUP($K$4:$K$772,TABLAREF!$A$1:$C$4,3,1),"SIN DATO")</f>
        <v>SIN DATO</v>
      </c>
    </row>
    <row r="3404" spans="1:12" x14ac:dyDescent="0.25">
      <c r="A3404" t="s">
        <v>4685</v>
      </c>
      <c r="B3404">
        <v>57</v>
      </c>
      <c r="C3404">
        <v>2</v>
      </c>
      <c r="D3404">
        <v>0</v>
      </c>
      <c r="E3404">
        <v>1</v>
      </c>
      <c r="F3404">
        <v>0</v>
      </c>
      <c r="H3404">
        <v>179.9</v>
      </c>
      <c r="I3404">
        <v>41.4</v>
      </c>
      <c r="J3404" s="19" t="e">
        <f t="shared" si="107"/>
        <v>#NUM!</v>
      </c>
      <c r="K3404" s="19" t="e">
        <f t="shared" si="108"/>
        <v>#NUM!</v>
      </c>
      <c r="L3404" s="14" t="str">
        <f>IFERROR(VLOOKUP($K$4:$K$772,TABLAREF!$A$1:$C$4,3,1),"SIN DATO")</f>
        <v>SIN DATO</v>
      </c>
    </row>
    <row r="3405" spans="1:12" x14ac:dyDescent="0.25">
      <c r="A3405" t="s">
        <v>4686</v>
      </c>
      <c r="B3405">
        <v>55</v>
      </c>
      <c r="C3405">
        <v>1</v>
      </c>
      <c r="D3405">
        <v>0</v>
      </c>
      <c r="E3405">
        <v>0</v>
      </c>
      <c r="F3405">
        <v>0</v>
      </c>
      <c r="H3405">
        <v>215</v>
      </c>
      <c r="I3405">
        <v>33.4</v>
      </c>
      <c r="J3405" s="19" t="e">
        <f t="shared" si="107"/>
        <v>#NUM!</v>
      </c>
      <c r="K3405" s="19" t="e">
        <f t="shared" si="108"/>
        <v>#NUM!</v>
      </c>
      <c r="L3405" s="14" t="str">
        <f>IFERROR(VLOOKUP($K$4:$K$772,TABLAREF!$A$1:$C$4,3,1),"SIN DATO")</f>
        <v>SIN DATO</v>
      </c>
    </row>
    <row r="3406" spans="1:12" x14ac:dyDescent="0.25">
      <c r="A3406" t="s">
        <v>4687</v>
      </c>
      <c r="B3406">
        <v>58</v>
      </c>
      <c r="C3406">
        <v>1</v>
      </c>
      <c r="D3406">
        <v>0</v>
      </c>
      <c r="E3406">
        <v>1</v>
      </c>
      <c r="F3406">
        <v>0</v>
      </c>
      <c r="H3406">
        <v>178.9</v>
      </c>
      <c r="I3406">
        <v>26.1</v>
      </c>
      <c r="J3406" s="19" t="e">
        <f t="shared" si="107"/>
        <v>#NUM!</v>
      </c>
      <c r="K3406" s="19" t="e">
        <f t="shared" si="108"/>
        <v>#NUM!</v>
      </c>
      <c r="L3406" s="14" t="str">
        <f>IFERROR(VLOOKUP($K$4:$K$772,TABLAREF!$A$1:$C$4,3,1),"SIN DATO")</f>
        <v>SIN DATO</v>
      </c>
    </row>
    <row r="3407" spans="1:12" x14ac:dyDescent="0.25">
      <c r="A3407" t="s">
        <v>4688</v>
      </c>
      <c r="B3407">
        <v>65</v>
      </c>
      <c r="C3407">
        <v>2</v>
      </c>
      <c r="D3407">
        <v>0</v>
      </c>
      <c r="E3407">
        <v>1</v>
      </c>
      <c r="F3407">
        <v>0</v>
      </c>
      <c r="G3407">
        <v>120</v>
      </c>
      <c r="H3407">
        <v>221.3</v>
      </c>
      <c r="I3407">
        <v>29.1</v>
      </c>
      <c r="J3407" s="19">
        <f t="shared" si="107"/>
        <v>33.835377095740185</v>
      </c>
      <c r="K3407" s="19">
        <f t="shared" si="108"/>
        <v>34</v>
      </c>
      <c r="L3407" s="14" t="str">
        <f>IFERROR(VLOOKUP($K$4:$K$772,TABLAREF!$A$1:$C$4,3,1),"SIN DATO")</f>
        <v>SIN DATO</v>
      </c>
    </row>
    <row r="3408" spans="1:12" x14ac:dyDescent="0.25">
      <c r="A3408" t="s">
        <v>4689</v>
      </c>
      <c r="B3408">
        <v>61</v>
      </c>
      <c r="C3408">
        <v>2</v>
      </c>
      <c r="D3408">
        <v>0</v>
      </c>
      <c r="E3408">
        <v>0</v>
      </c>
      <c r="F3408">
        <v>0</v>
      </c>
      <c r="G3408">
        <v>120</v>
      </c>
      <c r="H3408">
        <v>259.2</v>
      </c>
      <c r="I3408">
        <v>40.700000000000003</v>
      </c>
      <c r="J3408" s="19">
        <f t="shared" si="107"/>
        <v>25.677929858274883</v>
      </c>
      <c r="K3408" s="19">
        <f t="shared" si="108"/>
        <v>26</v>
      </c>
      <c r="L3408" s="14" t="str">
        <f>IFERROR(VLOOKUP($K$4:$K$772,TABLAREF!$A$1:$C$4,3,1),"SIN DATO")</f>
        <v>SIN DATO</v>
      </c>
    </row>
    <row r="3409" spans="1:12" x14ac:dyDescent="0.25">
      <c r="A3409" t="s">
        <v>4690</v>
      </c>
      <c r="B3409">
        <v>61</v>
      </c>
      <c r="C3409">
        <v>2</v>
      </c>
      <c r="D3409">
        <v>0</v>
      </c>
      <c r="E3409">
        <v>0</v>
      </c>
      <c r="F3409">
        <v>0</v>
      </c>
      <c r="H3409">
        <v>255</v>
      </c>
      <c r="I3409">
        <v>81.400000000000006</v>
      </c>
      <c r="J3409" s="19" t="e">
        <f t="shared" si="107"/>
        <v>#NUM!</v>
      </c>
      <c r="K3409" s="19" t="e">
        <f t="shared" si="108"/>
        <v>#NUM!</v>
      </c>
      <c r="L3409" s="14" t="str">
        <f>IFERROR(VLOOKUP($K$4:$K$772,TABLAREF!$A$1:$C$4,3,1),"SIN DATO")</f>
        <v>SIN DATO</v>
      </c>
    </row>
    <row r="3410" spans="1:12" x14ac:dyDescent="0.25">
      <c r="A3410" t="s">
        <v>4691</v>
      </c>
      <c r="B3410">
        <v>72</v>
      </c>
      <c r="C3410">
        <v>2</v>
      </c>
      <c r="D3410">
        <v>0</v>
      </c>
      <c r="E3410">
        <v>1</v>
      </c>
      <c r="F3410">
        <v>0</v>
      </c>
      <c r="H3410">
        <v>133.69999999999999</v>
      </c>
      <c r="I3410">
        <v>50.5</v>
      </c>
      <c r="J3410" s="19" t="e">
        <f t="shared" si="107"/>
        <v>#NUM!</v>
      </c>
      <c r="K3410" s="19" t="e">
        <f t="shared" si="108"/>
        <v>#NUM!</v>
      </c>
      <c r="L3410" s="14" t="str">
        <f>IFERROR(VLOOKUP($K$4:$K$772,TABLAREF!$A$1:$C$4,3,1),"SIN DATO")</f>
        <v>SIN DATO</v>
      </c>
    </row>
    <row r="3411" spans="1:12" x14ac:dyDescent="0.25">
      <c r="A3411" t="s">
        <v>4692</v>
      </c>
      <c r="B3411">
        <v>73</v>
      </c>
      <c r="C3411">
        <v>1</v>
      </c>
      <c r="D3411">
        <v>0</v>
      </c>
      <c r="E3411">
        <v>0</v>
      </c>
      <c r="F3411">
        <v>0</v>
      </c>
      <c r="H3411">
        <v>177.7</v>
      </c>
      <c r="I3411">
        <v>35.5</v>
      </c>
      <c r="J3411" s="19" t="e">
        <f t="shared" si="107"/>
        <v>#NUM!</v>
      </c>
      <c r="K3411" s="19" t="e">
        <f t="shared" si="108"/>
        <v>#NUM!</v>
      </c>
      <c r="L3411" s="14" t="str">
        <f>IFERROR(VLOOKUP($K$4:$K$772,TABLAREF!$A$1:$C$4,3,1),"SIN DATO")</f>
        <v>SIN DATO</v>
      </c>
    </row>
    <row r="3412" spans="1:12" x14ac:dyDescent="0.25">
      <c r="A3412" t="s">
        <v>4693</v>
      </c>
      <c r="B3412">
        <v>74</v>
      </c>
      <c r="C3412">
        <v>1</v>
      </c>
      <c r="D3412">
        <v>0</v>
      </c>
      <c r="E3412">
        <v>0</v>
      </c>
      <c r="F3412">
        <v>0</v>
      </c>
      <c r="G3412">
        <v>125</v>
      </c>
      <c r="H3412">
        <v>127.3</v>
      </c>
      <c r="I3412">
        <v>53.2</v>
      </c>
      <c r="J3412" s="19">
        <f t="shared" si="107"/>
        <v>9.3536825374399335</v>
      </c>
      <c r="K3412" s="19">
        <f t="shared" si="108"/>
        <v>9</v>
      </c>
      <c r="L3412" s="14" t="str">
        <f>IFERROR(VLOOKUP($K$4:$K$772,TABLAREF!$A$1:$C$4,3,1),"SIN DATO")</f>
        <v>SIN DATO</v>
      </c>
    </row>
    <row r="3413" spans="1:12" x14ac:dyDescent="0.25">
      <c r="A3413" t="s">
        <v>4694</v>
      </c>
      <c r="B3413">
        <v>79</v>
      </c>
      <c r="C3413">
        <v>1</v>
      </c>
      <c r="D3413">
        <v>0</v>
      </c>
      <c r="E3413">
        <v>0</v>
      </c>
      <c r="F3413">
        <v>0</v>
      </c>
      <c r="G3413">
        <v>110</v>
      </c>
      <c r="H3413">
        <v>267.2</v>
      </c>
      <c r="I3413">
        <v>64.400000000000006</v>
      </c>
      <c r="J3413" s="19">
        <f t="shared" si="107"/>
        <v>17.283350233894346</v>
      </c>
      <c r="K3413" s="19">
        <f t="shared" si="108"/>
        <v>17</v>
      </c>
      <c r="L3413" s="14" t="str">
        <f>IFERROR(VLOOKUP($K$4:$K$772,TABLAREF!$A$1:$C$4,3,1),"SIN DATO")</f>
        <v>SIN DATO</v>
      </c>
    </row>
    <row r="3414" spans="1:12" x14ac:dyDescent="0.25">
      <c r="A3414" t="s">
        <v>4053</v>
      </c>
      <c r="B3414">
        <v>71</v>
      </c>
      <c r="C3414">
        <v>2</v>
      </c>
      <c r="D3414">
        <v>0</v>
      </c>
      <c r="E3414">
        <v>1</v>
      </c>
      <c r="F3414">
        <v>0</v>
      </c>
      <c r="G3414">
        <v>120</v>
      </c>
      <c r="H3414">
        <v>214.8</v>
      </c>
      <c r="I3414">
        <v>53.7</v>
      </c>
      <c r="J3414" s="19">
        <f t="shared" si="107"/>
        <v>26.453846549261652</v>
      </c>
      <c r="K3414" s="19">
        <f t="shared" si="108"/>
        <v>26</v>
      </c>
      <c r="L3414" s="14" t="str">
        <f>IFERROR(VLOOKUP($K$4:$K$772,TABLAREF!$A$1:$C$4,3,1),"SIN DATO")</f>
        <v>SIN DATO</v>
      </c>
    </row>
    <row r="3415" spans="1:12" x14ac:dyDescent="0.25">
      <c r="A3415" t="s">
        <v>4695</v>
      </c>
      <c r="B3415">
        <v>80</v>
      </c>
      <c r="C3415">
        <v>2</v>
      </c>
      <c r="D3415">
        <v>0</v>
      </c>
      <c r="E3415">
        <v>0</v>
      </c>
      <c r="F3415">
        <v>0</v>
      </c>
      <c r="I3415">
        <v>0</v>
      </c>
      <c r="J3415" s="19" t="e">
        <f t="shared" si="107"/>
        <v>#NUM!</v>
      </c>
      <c r="K3415" s="19" t="e">
        <f t="shared" si="108"/>
        <v>#NUM!</v>
      </c>
      <c r="L3415" s="14" t="str">
        <f>IFERROR(VLOOKUP($K$4:$K$772,TABLAREF!$A$1:$C$4,3,1),"SIN DATO")</f>
        <v>SIN DATO</v>
      </c>
    </row>
    <row r="3416" spans="1:12" x14ac:dyDescent="0.25">
      <c r="A3416" t="s">
        <v>4696</v>
      </c>
      <c r="B3416">
        <v>59</v>
      </c>
      <c r="C3416">
        <v>2</v>
      </c>
      <c r="D3416">
        <v>0</v>
      </c>
      <c r="E3416">
        <v>0</v>
      </c>
      <c r="F3416">
        <v>0</v>
      </c>
      <c r="G3416">
        <v>118</v>
      </c>
      <c r="H3416">
        <v>214.1</v>
      </c>
      <c r="I3416">
        <v>51.9</v>
      </c>
      <c r="J3416" s="19">
        <f t="shared" si="107"/>
        <v>14.860013295454767</v>
      </c>
      <c r="K3416" s="19">
        <f t="shared" si="108"/>
        <v>15</v>
      </c>
      <c r="L3416" s="14" t="str">
        <f>IFERROR(VLOOKUP($K$4:$K$772,TABLAREF!$A$1:$C$4,3,1),"SIN DATO")</f>
        <v>SIN DATO</v>
      </c>
    </row>
    <row r="3417" spans="1:12" x14ac:dyDescent="0.25">
      <c r="A3417" t="s">
        <v>4697</v>
      </c>
      <c r="B3417">
        <v>69</v>
      </c>
      <c r="C3417">
        <v>2</v>
      </c>
      <c r="D3417">
        <v>0</v>
      </c>
      <c r="E3417">
        <v>0</v>
      </c>
      <c r="F3417">
        <v>0</v>
      </c>
      <c r="G3417">
        <v>120</v>
      </c>
      <c r="H3417">
        <v>217.4</v>
      </c>
      <c r="I3417">
        <v>71.099999999999994</v>
      </c>
      <c r="J3417" s="19">
        <f t="shared" si="107"/>
        <v>19.28268711955926</v>
      </c>
      <c r="K3417" s="19">
        <f t="shared" si="108"/>
        <v>19</v>
      </c>
      <c r="L3417" s="14" t="str">
        <f>IFERROR(VLOOKUP($K$4:$K$772,TABLAREF!$A$1:$C$4,3,1),"SIN DATO")</f>
        <v>SIN DATO</v>
      </c>
    </row>
    <row r="3418" spans="1:12" x14ac:dyDescent="0.25">
      <c r="A3418" t="s">
        <v>550</v>
      </c>
      <c r="B3418">
        <v>72</v>
      </c>
      <c r="C3418">
        <v>2</v>
      </c>
      <c r="D3418">
        <v>0</v>
      </c>
      <c r="E3418">
        <v>0</v>
      </c>
      <c r="F3418">
        <v>0</v>
      </c>
      <c r="G3418">
        <v>120</v>
      </c>
      <c r="H3418">
        <v>158.9</v>
      </c>
      <c r="I3418">
        <v>48.8</v>
      </c>
      <c r="J3418" s="19">
        <f t="shared" si="107"/>
        <v>23.899563712134864</v>
      </c>
      <c r="K3418" s="19">
        <f t="shared" si="108"/>
        <v>24</v>
      </c>
      <c r="L3418" s="14" t="str">
        <f>IFERROR(VLOOKUP($K$4:$K$772,TABLAREF!$A$1:$C$4,3,1),"SIN DATO")</f>
        <v>SIN DATO</v>
      </c>
    </row>
    <row r="3419" spans="1:12" x14ac:dyDescent="0.25">
      <c r="A3419" t="s">
        <v>4698</v>
      </c>
      <c r="B3419">
        <v>53</v>
      </c>
      <c r="C3419">
        <v>1</v>
      </c>
      <c r="D3419">
        <v>0</v>
      </c>
      <c r="E3419">
        <v>1</v>
      </c>
      <c r="F3419">
        <v>0</v>
      </c>
      <c r="I3419">
        <v>0</v>
      </c>
      <c r="J3419" s="19" t="e">
        <f t="shared" si="107"/>
        <v>#NUM!</v>
      </c>
      <c r="K3419" s="19" t="e">
        <f t="shared" si="108"/>
        <v>#NUM!</v>
      </c>
      <c r="L3419" s="14" t="str">
        <f>IFERROR(VLOOKUP($K$4:$K$772,TABLAREF!$A$1:$C$4,3,1),"SIN DATO")</f>
        <v>SIN DATO</v>
      </c>
    </row>
    <row r="3420" spans="1:12" x14ac:dyDescent="0.25">
      <c r="A3420" t="s">
        <v>4699</v>
      </c>
      <c r="B3420">
        <v>73</v>
      </c>
      <c r="C3420">
        <v>2</v>
      </c>
      <c r="D3420">
        <v>0</v>
      </c>
      <c r="E3420">
        <v>0</v>
      </c>
      <c r="F3420">
        <v>0</v>
      </c>
      <c r="H3420">
        <v>113.7</v>
      </c>
      <c r="I3420">
        <v>40.5</v>
      </c>
      <c r="J3420" s="19" t="e">
        <f t="shared" si="107"/>
        <v>#NUM!</v>
      </c>
      <c r="K3420" s="19" t="e">
        <f t="shared" si="108"/>
        <v>#NUM!</v>
      </c>
      <c r="L3420" s="14" t="str">
        <f>IFERROR(VLOOKUP($K$4:$K$772,TABLAREF!$A$1:$C$4,3,1),"SIN DATO")</f>
        <v>SIN DATO</v>
      </c>
    </row>
    <row r="3421" spans="1:12" x14ac:dyDescent="0.25">
      <c r="A3421" t="s">
        <v>4700</v>
      </c>
      <c r="B3421">
        <v>59</v>
      </c>
      <c r="C3421">
        <v>2</v>
      </c>
      <c r="D3421">
        <v>0</v>
      </c>
      <c r="E3421">
        <v>0</v>
      </c>
      <c r="F3421">
        <v>0</v>
      </c>
      <c r="G3421">
        <v>110</v>
      </c>
      <c r="H3421">
        <v>168.6</v>
      </c>
      <c r="I3421">
        <v>74.599999999999994</v>
      </c>
      <c r="J3421" s="19">
        <f t="shared" si="107"/>
        <v>6.0962644906313095</v>
      </c>
      <c r="K3421" s="19">
        <f t="shared" si="108"/>
        <v>6</v>
      </c>
      <c r="L3421" s="14" t="str">
        <f>IFERROR(VLOOKUP($K$4:$K$772,TABLAREF!$A$1:$C$4,3,1),"SIN DATO")</f>
        <v>SIN DATO</v>
      </c>
    </row>
    <row r="3422" spans="1:12" x14ac:dyDescent="0.25">
      <c r="A3422" t="s">
        <v>4701</v>
      </c>
      <c r="B3422">
        <v>65</v>
      </c>
      <c r="C3422">
        <v>1</v>
      </c>
      <c r="D3422">
        <v>0</v>
      </c>
      <c r="E3422">
        <v>0</v>
      </c>
      <c r="F3422">
        <v>0</v>
      </c>
      <c r="H3422">
        <v>187.4</v>
      </c>
      <c r="I3422">
        <v>32.4</v>
      </c>
      <c r="J3422" s="19" t="e">
        <f t="shared" si="107"/>
        <v>#NUM!</v>
      </c>
      <c r="K3422" s="19" t="e">
        <f t="shared" si="108"/>
        <v>#NUM!</v>
      </c>
      <c r="L3422" s="14" t="str">
        <f>IFERROR(VLOOKUP($K$4:$K$772,TABLAREF!$A$1:$C$4,3,1),"SIN DATO")</f>
        <v>SIN DATO</v>
      </c>
    </row>
    <row r="3423" spans="1:12" x14ac:dyDescent="0.25">
      <c r="A3423" t="s">
        <v>4702</v>
      </c>
      <c r="B3423">
        <v>49</v>
      </c>
      <c r="C3423">
        <v>2</v>
      </c>
      <c r="D3423">
        <v>0</v>
      </c>
      <c r="E3423">
        <v>1</v>
      </c>
      <c r="F3423">
        <v>0</v>
      </c>
      <c r="H3423">
        <v>149.69999999999999</v>
      </c>
      <c r="I3423">
        <v>51</v>
      </c>
      <c r="J3423" s="19" t="e">
        <f t="shared" si="107"/>
        <v>#NUM!</v>
      </c>
      <c r="K3423" s="19" t="e">
        <f t="shared" si="108"/>
        <v>#NUM!</v>
      </c>
      <c r="L3423" s="14" t="str">
        <f>IFERROR(VLOOKUP($K$4:$K$772,TABLAREF!$A$1:$C$4,3,1),"SIN DATO")</f>
        <v>SIN DATO</v>
      </c>
    </row>
    <row r="3424" spans="1:12" x14ac:dyDescent="0.25">
      <c r="A3424" t="s">
        <v>4703</v>
      </c>
      <c r="B3424">
        <v>76</v>
      </c>
      <c r="C3424">
        <v>2</v>
      </c>
      <c r="D3424">
        <v>0</v>
      </c>
      <c r="E3424">
        <v>0</v>
      </c>
      <c r="F3424">
        <v>0</v>
      </c>
      <c r="H3424">
        <v>206.7</v>
      </c>
      <c r="I3424">
        <v>56.3</v>
      </c>
      <c r="J3424" s="19" t="e">
        <f t="shared" si="107"/>
        <v>#NUM!</v>
      </c>
      <c r="K3424" s="19" t="e">
        <f t="shared" si="108"/>
        <v>#NUM!</v>
      </c>
      <c r="L3424" s="14" t="str">
        <f>IFERROR(VLOOKUP($K$4:$K$772,TABLAREF!$A$1:$C$4,3,1),"SIN DATO")</f>
        <v>SIN DATO</v>
      </c>
    </row>
    <row r="3425" spans="1:12" x14ac:dyDescent="0.25">
      <c r="A3425" t="s">
        <v>4704</v>
      </c>
      <c r="B3425">
        <v>72</v>
      </c>
      <c r="C3425">
        <v>2</v>
      </c>
      <c r="D3425">
        <v>0</v>
      </c>
      <c r="E3425">
        <v>0</v>
      </c>
      <c r="F3425">
        <v>0</v>
      </c>
      <c r="G3425">
        <v>120</v>
      </c>
      <c r="H3425">
        <v>151.6</v>
      </c>
      <c r="I3425">
        <v>38.799999999999997</v>
      </c>
      <c r="J3425" s="19">
        <f t="shared" si="107"/>
        <v>27.917139255932899</v>
      </c>
      <c r="K3425" s="19">
        <f t="shared" si="108"/>
        <v>28</v>
      </c>
      <c r="L3425" s="14" t="str">
        <f>IFERROR(VLOOKUP($K$4:$K$772,TABLAREF!$A$1:$C$4,3,1),"SIN DATO")</f>
        <v>SIN DATO</v>
      </c>
    </row>
    <row r="3426" spans="1:12" x14ac:dyDescent="0.25">
      <c r="A3426" t="s">
        <v>4705</v>
      </c>
      <c r="B3426">
        <v>50</v>
      </c>
      <c r="C3426">
        <v>2</v>
      </c>
      <c r="D3426">
        <v>0</v>
      </c>
      <c r="E3426">
        <v>1</v>
      </c>
      <c r="F3426">
        <v>0</v>
      </c>
      <c r="H3426">
        <v>256.5</v>
      </c>
      <c r="I3426">
        <v>38.700000000000003</v>
      </c>
      <c r="J3426" s="19" t="e">
        <f t="shared" si="107"/>
        <v>#NUM!</v>
      </c>
      <c r="K3426" s="19" t="e">
        <f t="shared" si="108"/>
        <v>#NUM!</v>
      </c>
      <c r="L3426" s="14" t="str">
        <f>IFERROR(VLOOKUP($K$4:$K$772,TABLAREF!$A$1:$C$4,3,1),"SIN DATO")</f>
        <v>SIN DATO</v>
      </c>
    </row>
    <row r="3427" spans="1:12" x14ac:dyDescent="0.25">
      <c r="A3427" t="s">
        <v>4706</v>
      </c>
      <c r="B3427">
        <v>71</v>
      </c>
      <c r="C3427">
        <v>2</v>
      </c>
      <c r="D3427">
        <v>0</v>
      </c>
      <c r="E3427">
        <v>1</v>
      </c>
      <c r="F3427">
        <v>0</v>
      </c>
      <c r="H3427">
        <v>183.5</v>
      </c>
      <c r="I3427">
        <v>18.100000000000001</v>
      </c>
      <c r="J3427" s="19" t="e">
        <f t="shared" si="107"/>
        <v>#NUM!</v>
      </c>
      <c r="K3427" s="19" t="e">
        <f t="shared" si="108"/>
        <v>#NUM!</v>
      </c>
      <c r="L3427" s="14" t="str">
        <f>IFERROR(VLOOKUP($K$4:$K$772,TABLAREF!$A$1:$C$4,3,1),"SIN DATO")</f>
        <v>SIN DATO</v>
      </c>
    </row>
    <row r="3428" spans="1:12" x14ac:dyDescent="0.25">
      <c r="A3428" t="s">
        <v>4707</v>
      </c>
      <c r="B3428">
        <v>84</v>
      </c>
      <c r="C3428">
        <v>2</v>
      </c>
      <c r="D3428">
        <v>0</v>
      </c>
      <c r="E3428">
        <v>0</v>
      </c>
      <c r="F3428">
        <v>0</v>
      </c>
      <c r="H3428">
        <v>149.30000000000001</v>
      </c>
      <c r="I3428">
        <v>55.1</v>
      </c>
      <c r="J3428" s="19" t="e">
        <f t="shared" si="107"/>
        <v>#NUM!</v>
      </c>
      <c r="K3428" s="19" t="e">
        <f t="shared" si="108"/>
        <v>#NUM!</v>
      </c>
      <c r="L3428" s="14" t="str">
        <f>IFERROR(VLOOKUP($K$4:$K$772,TABLAREF!$A$1:$C$4,3,1),"SIN DATO")</f>
        <v>SIN DATO</v>
      </c>
    </row>
    <row r="3429" spans="1:12" x14ac:dyDescent="0.25">
      <c r="A3429" t="s">
        <v>886</v>
      </c>
      <c r="B3429">
        <v>87</v>
      </c>
      <c r="C3429">
        <v>2</v>
      </c>
      <c r="D3429">
        <v>0</v>
      </c>
      <c r="E3429">
        <v>0</v>
      </c>
      <c r="F3429">
        <v>0</v>
      </c>
      <c r="H3429">
        <v>171.9</v>
      </c>
      <c r="I3429">
        <v>44.7</v>
      </c>
      <c r="J3429" s="19" t="e">
        <f t="shared" si="107"/>
        <v>#NUM!</v>
      </c>
      <c r="K3429" s="19" t="e">
        <f t="shared" si="108"/>
        <v>#NUM!</v>
      </c>
      <c r="L3429" s="14" t="str">
        <f>IFERROR(VLOOKUP($K$4:$K$772,TABLAREF!$A$1:$C$4,3,1),"SIN DATO")</f>
        <v>SIN DATO</v>
      </c>
    </row>
    <row r="3430" spans="1:12" x14ac:dyDescent="0.25">
      <c r="A3430" t="s">
        <v>4708</v>
      </c>
      <c r="B3430">
        <v>46</v>
      </c>
      <c r="C3430">
        <v>2</v>
      </c>
      <c r="D3430">
        <v>0</v>
      </c>
      <c r="E3430">
        <v>0</v>
      </c>
      <c r="F3430">
        <v>0</v>
      </c>
      <c r="H3430">
        <v>175</v>
      </c>
      <c r="I3430">
        <v>35.299999999999997</v>
      </c>
      <c r="J3430" s="19" t="e">
        <f t="shared" si="107"/>
        <v>#NUM!</v>
      </c>
      <c r="K3430" s="19" t="e">
        <f t="shared" si="108"/>
        <v>#NUM!</v>
      </c>
      <c r="L3430" s="14" t="str">
        <f>IFERROR(VLOOKUP($K$4:$K$772,TABLAREF!$A$1:$C$4,3,1),"SIN DATO")</f>
        <v>SIN DATO</v>
      </c>
    </row>
    <row r="3431" spans="1:12" x14ac:dyDescent="0.25">
      <c r="A3431" t="s">
        <v>4709</v>
      </c>
      <c r="B3431">
        <v>63</v>
      </c>
      <c r="C3431">
        <v>2</v>
      </c>
      <c r="D3431">
        <v>0</v>
      </c>
      <c r="E3431">
        <v>0</v>
      </c>
      <c r="F3431">
        <v>0</v>
      </c>
      <c r="H3431">
        <v>163.6</v>
      </c>
      <c r="I3431">
        <v>49.2</v>
      </c>
      <c r="J3431" s="19" t="e">
        <f t="shared" si="107"/>
        <v>#NUM!</v>
      </c>
      <c r="K3431" s="19" t="e">
        <f t="shared" si="108"/>
        <v>#NUM!</v>
      </c>
      <c r="L3431" s="14" t="str">
        <f>IFERROR(VLOOKUP($K$4:$K$772,TABLAREF!$A$1:$C$4,3,1),"SIN DATO")</f>
        <v>SIN DATO</v>
      </c>
    </row>
    <row r="3432" spans="1:12" x14ac:dyDescent="0.25">
      <c r="A3432" t="s">
        <v>4710</v>
      </c>
      <c r="B3432">
        <v>60</v>
      </c>
      <c r="C3432">
        <v>1</v>
      </c>
      <c r="D3432">
        <v>0</v>
      </c>
      <c r="E3432">
        <v>0</v>
      </c>
      <c r="F3432">
        <v>0</v>
      </c>
      <c r="G3432">
        <v>110</v>
      </c>
      <c r="H3432">
        <v>184.7</v>
      </c>
      <c r="I3432">
        <v>28.4</v>
      </c>
      <c r="J3432" s="19">
        <f t="shared" si="107"/>
        <v>15.238847633836317</v>
      </c>
      <c r="K3432" s="19">
        <f t="shared" si="108"/>
        <v>15</v>
      </c>
      <c r="L3432" s="14" t="str">
        <f>IFERROR(VLOOKUP($K$4:$K$772,TABLAREF!$A$1:$C$4,3,1),"SIN DATO")</f>
        <v>SIN DATO</v>
      </c>
    </row>
    <row r="3433" spans="1:12" x14ac:dyDescent="0.25">
      <c r="A3433" t="s">
        <v>4711</v>
      </c>
      <c r="B3433">
        <v>56</v>
      </c>
      <c r="C3433">
        <v>2</v>
      </c>
      <c r="D3433">
        <v>0</v>
      </c>
      <c r="E3433">
        <v>0</v>
      </c>
      <c r="F3433">
        <v>0</v>
      </c>
      <c r="G3433">
        <v>110</v>
      </c>
      <c r="H3433">
        <v>149.9</v>
      </c>
      <c r="I3433">
        <v>53.1</v>
      </c>
      <c r="J3433" s="19">
        <f t="shared" si="107"/>
        <v>6.8017770373902442</v>
      </c>
      <c r="K3433" s="19">
        <f t="shared" si="108"/>
        <v>7</v>
      </c>
      <c r="L3433" s="14" t="str">
        <f>IFERROR(VLOOKUP($K$4:$K$772,TABLAREF!$A$1:$C$4,3,1),"SIN DATO")</f>
        <v>SIN DATO</v>
      </c>
    </row>
    <row r="3434" spans="1:12" x14ac:dyDescent="0.25">
      <c r="A3434" t="s">
        <v>4712</v>
      </c>
      <c r="B3434">
        <v>62</v>
      </c>
      <c r="C3434">
        <v>2</v>
      </c>
      <c r="D3434">
        <v>0</v>
      </c>
      <c r="E3434">
        <v>0</v>
      </c>
      <c r="F3434">
        <v>0</v>
      </c>
      <c r="G3434">
        <v>120</v>
      </c>
      <c r="H3434">
        <v>141.5</v>
      </c>
      <c r="I3434">
        <v>35.700000000000003</v>
      </c>
      <c r="J3434" s="19">
        <f t="shared" si="107"/>
        <v>17.177890892664969</v>
      </c>
      <c r="K3434" s="19">
        <f t="shared" si="108"/>
        <v>17</v>
      </c>
      <c r="L3434" s="14" t="str">
        <f>IFERROR(VLOOKUP($K$4:$K$772,TABLAREF!$A$1:$C$4,3,1),"SIN DATO")</f>
        <v>SIN DATO</v>
      </c>
    </row>
    <row r="3435" spans="1:12" x14ac:dyDescent="0.25">
      <c r="A3435" t="s">
        <v>4713</v>
      </c>
      <c r="B3435">
        <v>72</v>
      </c>
      <c r="C3435">
        <v>2</v>
      </c>
      <c r="D3435">
        <v>0</v>
      </c>
      <c r="E3435">
        <v>1</v>
      </c>
      <c r="F3435">
        <v>0</v>
      </c>
      <c r="G3435">
        <v>122</v>
      </c>
      <c r="H3435">
        <v>122.3</v>
      </c>
      <c r="I3435">
        <v>31.9</v>
      </c>
      <c r="J3435" s="19">
        <f t="shared" si="107"/>
        <v>27.207863805796386</v>
      </c>
      <c r="K3435" s="19">
        <f t="shared" si="108"/>
        <v>27</v>
      </c>
      <c r="L3435" s="14" t="str">
        <f>IFERROR(VLOOKUP($K$4:$K$772,TABLAREF!$A$1:$C$4,3,1),"SIN DATO")</f>
        <v>SIN DATO</v>
      </c>
    </row>
    <row r="3436" spans="1:12" x14ac:dyDescent="0.25">
      <c r="A3436" t="s">
        <v>4714</v>
      </c>
      <c r="B3436">
        <v>78</v>
      </c>
      <c r="C3436">
        <v>1</v>
      </c>
      <c r="D3436">
        <v>0</v>
      </c>
      <c r="E3436">
        <v>1</v>
      </c>
      <c r="F3436">
        <v>0</v>
      </c>
      <c r="G3436">
        <v>120</v>
      </c>
      <c r="H3436">
        <v>115.6</v>
      </c>
      <c r="I3436">
        <v>28.6</v>
      </c>
      <c r="J3436" s="19">
        <f t="shared" si="107"/>
        <v>23.226930476529006</v>
      </c>
      <c r="K3436" s="19">
        <f t="shared" si="108"/>
        <v>23</v>
      </c>
      <c r="L3436" s="14" t="str">
        <f>IFERROR(VLOOKUP($K$4:$K$772,TABLAREF!$A$1:$C$4,3,1),"SIN DATO")</f>
        <v>SIN DATO</v>
      </c>
    </row>
    <row r="3437" spans="1:12" x14ac:dyDescent="0.25">
      <c r="A3437" t="s">
        <v>4715</v>
      </c>
      <c r="B3437">
        <v>87</v>
      </c>
      <c r="C3437">
        <v>1</v>
      </c>
      <c r="D3437">
        <v>0</v>
      </c>
      <c r="E3437">
        <v>0</v>
      </c>
      <c r="F3437">
        <v>0</v>
      </c>
      <c r="G3437">
        <v>120</v>
      </c>
      <c r="H3437">
        <v>168.5</v>
      </c>
      <c r="I3437">
        <v>52.5</v>
      </c>
      <c r="J3437" s="19">
        <f t="shared" si="107"/>
        <v>18.245680331856562</v>
      </c>
      <c r="K3437" s="19">
        <f t="shared" si="108"/>
        <v>18</v>
      </c>
      <c r="L3437" s="14" t="str">
        <f>IFERROR(VLOOKUP($K$4:$K$772,TABLAREF!$A$1:$C$4,3,1),"SIN DATO")</f>
        <v>SIN DATO</v>
      </c>
    </row>
    <row r="3438" spans="1:12" x14ac:dyDescent="0.25">
      <c r="A3438" t="s">
        <v>4715</v>
      </c>
      <c r="B3438">
        <v>87</v>
      </c>
      <c r="C3438">
        <v>1</v>
      </c>
      <c r="D3438">
        <v>0</v>
      </c>
      <c r="E3438">
        <v>0</v>
      </c>
      <c r="F3438">
        <v>0</v>
      </c>
      <c r="G3438">
        <v>120</v>
      </c>
      <c r="H3438">
        <v>168.5</v>
      </c>
      <c r="I3438">
        <v>52.5</v>
      </c>
      <c r="J3438" s="19">
        <f t="shared" si="107"/>
        <v>18.245680331856562</v>
      </c>
      <c r="K3438" s="19">
        <f t="shared" si="108"/>
        <v>18</v>
      </c>
      <c r="L3438" s="14" t="str">
        <f>IFERROR(VLOOKUP($K$4:$K$772,TABLAREF!$A$1:$C$4,3,1),"SIN DATO")</f>
        <v>SIN DATO</v>
      </c>
    </row>
    <row r="3439" spans="1:12" x14ac:dyDescent="0.25">
      <c r="A3439" t="s">
        <v>4716</v>
      </c>
      <c r="B3439">
        <v>68</v>
      </c>
      <c r="C3439">
        <v>2</v>
      </c>
      <c r="D3439">
        <v>0</v>
      </c>
      <c r="E3439">
        <v>0</v>
      </c>
      <c r="F3439">
        <v>0</v>
      </c>
      <c r="I3439">
        <v>0</v>
      </c>
      <c r="J3439" s="19" t="e">
        <f t="shared" si="107"/>
        <v>#NUM!</v>
      </c>
      <c r="K3439" s="19" t="e">
        <f t="shared" si="108"/>
        <v>#NUM!</v>
      </c>
      <c r="L3439" s="14" t="str">
        <f>IFERROR(VLOOKUP($K$4:$K$772,TABLAREF!$A$1:$C$4,3,1),"SIN DATO")</f>
        <v>SIN DATO</v>
      </c>
    </row>
    <row r="3440" spans="1:12" x14ac:dyDescent="0.25">
      <c r="A3440" t="s">
        <v>4717</v>
      </c>
      <c r="B3440">
        <v>98</v>
      </c>
      <c r="C3440">
        <v>2</v>
      </c>
      <c r="D3440">
        <v>0</v>
      </c>
      <c r="E3440">
        <v>1</v>
      </c>
      <c r="F3440">
        <v>0</v>
      </c>
      <c r="H3440">
        <v>153.19999999999999</v>
      </c>
      <c r="I3440">
        <v>54.1</v>
      </c>
      <c r="J3440" s="19" t="e">
        <f t="shared" si="107"/>
        <v>#NUM!</v>
      </c>
      <c r="K3440" s="19" t="e">
        <f t="shared" si="108"/>
        <v>#NUM!</v>
      </c>
      <c r="L3440" s="14" t="str">
        <f>IFERROR(VLOOKUP($K$4:$K$772,TABLAREF!$A$1:$C$4,3,1),"SIN DATO")</f>
        <v>SIN DATO</v>
      </c>
    </row>
    <row r="3441" spans="1:12" x14ac:dyDescent="0.25">
      <c r="A3441" t="s">
        <v>4718</v>
      </c>
      <c r="B3441">
        <v>80</v>
      </c>
      <c r="C3441">
        <v>2</v>
      </c>
      <c r="D3441">
        <v>0</v>
      </c>
      <c r="E3441">
        <v>0</v>
      </c>
      <c r="F3441">
        <v>0</v>
      </c>
      <c r="H3441">
        <v>189</v>
      </c>
      <c r="I3441">
        <v>68.7</v>
      </c>
      <c r="J3441" s="19" t="e">
        <f t="shared" si="107"/>
        <v>#NUM!</v>
      </c>
      <c r="K3441" s="19" t="e">
        <f t="shared" si="108"/>
        <v>#NUM!</v>
      </c>
      <c r="L3441" s="14" t="str">
        <f>IFERROR(VLOOKUP($K$4:$K$772,TABLAREF!$A$1:$C$4,3,1),"SIN DATO")</f>
        <v>SIN DATO</v>
      </c>
    </row>
    <row r="3442" spans="1:12" x14ac:dyDescent="0.25">
      <c r="A3442" t="s">
        <v>4719</v>
      </c>
      <c r="B3442">
        <v>53</v>
      </c>
      <c r="C3442">
        <v>2</v>
      </c>
      <c r="D3442">
        <v>0</v>
      </c>
      <c r="E3442">
        <v>0</v>
      </c>
      <c r="F3442">
        <v>0</v>
      </c>
      <c r="G3442">
        <v>120</v>
      </c>
      <c r="H3442">
        <v>186.5</v>
      </c>
      <c r="I3442">
        <v>41.7</v>
      </c>
      <c r="J3442" s="19">
        <f t="shared" si="107"/>
        <v>11.995617139201908</v>
      </c>
      <c r="K3442" s="19">
        <f t="shared" si="108"/>
        <v>12</v>
      </c>
      <c r="L3442" s="14" t="str">
        <f>IFERROR(VLOOKUP($K$4:$K$772,TABLAREF!$A$1:$C$4,3,1),"SIN DATO")</f>
        <v>SIN DATO</v>
      </c>
    </row>
    <row r="3443" spans="1:12" x14ac:dyDescent="0.25">
      <c r="A3443" t="s">
        <v>4720</v>
      </c>
      <c r="B3443">
        <v>68</v>
      </c>
      <c r="C3443">
        <v>2</v>
      </c>
      <c r="D3443">
        <v>0</v>
      </c>
      <c r="E3443">
        <v>1</v>
      </c>
      <c r="F3443">
        <v>0</v>
      </c>
      <c r="H3443">
        <v>272.2</v>
      </c>
      <c r="I3443">
        <v>53.8</v>
      </c>
      <c r="J3443" s="19" t="e">
        <f t="shared" si="107"/>
        <v>#NUM!</v>
      </c>
      <c r="K3443" s="19" t="e">
        <f t="shared" si="108"/>
        <v>#NUM!</v>
      </c>
      <c r="L3443" s="14" t="str">
        <f>IFERROR(VLOOKUP($K$4:$K$772,TABLAREF!$A$1:$C$4,3,1),"SIN DATO")</f>
        <v>SIN DATO</v>
      </c>
    </row>
    <row r="3444" spans="1:12" x14ac:dyDescent="0.25">
      <c r="A3444" t="s">
        <v>3105</v>
      </c>
      <c r="B3444">
        <v>60</v>
      </c>
      <c r="C3444">
        <v>1</v>
      </c>
      <c r="D3444">
        <v>0</v>
      </c>
      <c r="E3444">
        <v>1</v>
      </c>
      <c r="F3444">
        <v>0</v>
      </c>
      <c r="H3444">
        <v>253.4</v>
      </c>
      <c r="I3444">
        <v>47.5</v>
      </c>
      <c r="J3444" s="19" t="e">
        <f t="shared" si="107"/>
        <v>#NUM!</v>
      </c>
      <c r="K3444" s="19" t="e">
        <f t="shared" si="108"/>
        <v>#NUM!</v>
      </c>
      <c r="L3444" s="14" t="str">
        <f>IFERROR(VLOOKUP($K$4:$K$772,TABLAREF!$A$1:$C$4,3,1),"SIN DATO")</f>
        <v>SIN DATO</v>
      </c>
    </row>
    <row r="3445" spans="1:12" x14ac:dyDescent="0.25">
      <c r="A3445" t="s">
        <v>4721</v>
      </c>
      <c r="B3445">
        <v>57</v>
      </c>
      <c r="C3445">
        <v>2</v>
      </c>
      <c r="D3445">
        <v>0</v>
      </c>
      <c r="E3445">
        <v>0</v>
      </c>
      <c r="F3445">
        <v>0</v>
      </c>
      <c r="G3445">
        <v>120</v>
      </c>
      <c r="H3445">
        <v>206.3</v>
      </c>
      <c r="I3445">
        <v>92.8</v>
      </c>
      <c r="J3445" s="19">
        <f t="shared" si="107"/>
        <v>6.0538783772082327</v>
      </c>
      <c r="K3445" s="19">
        <f t="shared" si="108"/>
        <v>6</v>
      </c>
      <c r="L3445" s="14" t="str">
        <f>IFERROR(VLOOKUP($K$4:$K$772,TABLAREF!$A$1:$C$4,3,1),"SIN DATO")</f>
        <v>SIN DATO</v>
      </c>
    </row>
    <row r="3446" spans="1:12" x14ac:dyDescent="0.25">
      <c r="A3446" t="s">
        <v>4722</v>
      </c>
      <c r="B3446">
        <v>69</v>
      </c>
      <c r="C3446">
        <v>1</v>
      </c>
      <c r="D3446">
        <v>0</v>
      </c>
      <c r="E3446">
        <v>1</v>
      </c>
      <c r="F3446">
        <v>0</v>
      </c>
      <c r="H3446">
        <v>141.6</v>
      </c>
      <c r="I3446">
        <v>32.799999999999997</v>
      </c>
      <c r="J3446" s="19" t="e">
        <f t="shared" si="107"/>
        <v>#NUM!</v>
      </c>
      <c r="K3446" s="19" t="e">
        <f t="shared" si="108"/>
        <v>#NUM!</v>
      </c>
      <c r="L3446" s="14" t="str">
        <f>IFERROR(VLOOKUP($K$4:$K$772,TABLAREF!$A$1:$C$4,3,1),"SIN DATO")</f>
        <v>SIN DATO</v>
      </c>
    </row>
    <row r="3447" spans="1:12" x14ac:dyDescent="0.25">
      <c r="A3447" t="s">
        <v>817</v>
      </c>
      <c r="B3447">
        <v>59</v>
      </c>
      <c r="C3447">
        <v>2</v>
      </c>
      <c r="D3447">
        <v>0</v>
      </c>
      <c r="E3447">
        <v>0</v>
      </c>
      <c r="F3447">
        <v>0</v>
      </c>
      <c r="H3447">
        <v>149.1</v>
      </c>
      <c r="I3447">
        <v>29.1</v>
      </c>
      <c r="J3447" s="19" t="e">
        <f t="shared" si="107"/>
        <v>#NUM!</v>
      </c>
      <c r="K3447" s="19" t="e">
        <f t="shared" si="108"/>
        <v>#NUM!</v>
      </c>
      <c r="L3447" s="14" t="str">
        <f>IFERROR(VLOOKUP($K$4:$K$772,TABLAREF!$A$1:$C$4,3,1),"SIN DATO")</f>
        <v>SIN DATO</v>
      </c>
    </row>
    <row r="3448" spans="1:12" x14ac:dyDescent="0.25">
      <c r="A3448" t="s">
        <v>888</v>
      </c>
      <c r="B3448">
        <v>62</v>
      </c>
      <c r="C3448">
        <v>1</v>
      </c>
      <c r="D3448">
        <v>0</v>
      </c>
      <c r="E3448">
        <v>0</v>
      </c>
      <c r="F3448">
        <v>0</v>
      </c>
      <c r="G3448">
        <v>130</v>
      </c>
      <c r="H3448">
        <v>203.9</v>
      </c>
      <c r="I3448">
        <v>26.5</v>
      </c>
      <c r="J3448" s="19">
        <f t="shared" si="107"/>
        <v>23.810167255901138</v>
      </c>
      <c r="K3448" s="19">
        <f t="shared" si="108"/>
        <v>24</v>
      </c>
      <c r="L3448" s="14" t="str">
        <f>IFERROR(VLOOKUP($K$4:$K$772,TABLAREF!$A$1:$C$4,3,1),"SIN DATO")</f>
        <v>SIN DATO</v>
      </c>
    </row>
    <row r="3449" spans="1:12" x14ac:dyDescent="0.25">
      <c r="A3449" t="s">
        <v>4723</v>
      </c>
      <c r="B3449">
        <v>69</v>
      </c>
      <c r="C3449">
        <v>2</v>
      </c>
      <c r="D3449">
        <v>0</v>
      </c>
      <c r="E3449">
        <v>1</v>
      </c>
      <c r="F3449">
        <v>0</v>
      </c>
      <c r="H3449">
        <v>188.4</v>
      </c>
      <c r="I3449">
        <v>53.7</v>
      </c>
      <c r="J3449" s="19" t="e">
        <f t="shared" si="107"/>
        <v>#NUM!</v>
      </c>
      <c r="K3449" s="19" t="e">
        <f t="shared" si="108"/>
        <v>#NUM!</v>
      </c>
      <c r="L3449" s="14" t="str">
        <f>IFERROR(VLOOKUP($K$4:$K$772,TABLAREF!$A$1:$C$4,3,1),"SIN DATO")</f>
        <v>SIN DATO</v>
      </c>
    </row>
    <row r="3450" spans="1:12" x14ac:dyDescent="0.25">
      <c r="A3450" t="s">
        <v>4724</v>
      </c>
      <c r="B3450">
        <v>72</v>
      </c>
      <c r="C3450">
        <v>2</v>
      </c>
      <c r="D3450">
        <v>0</v>
      </c>
      <c r="E3450">
        <v>0</v>
      </c>
      <c r="F3450">
        <v>0</v>
      </c>
      <c r="G3450">
        <v>145</v>
      </c>
      <c r="H3450">
        <v>155.69999999999999</v>
      </c>
      <c r="I3450">
        <v>45.8</v>
      </c>
      <c r="J3450" s="19">
        <f t="shared" si="107"/>
        <v>30.245701816345715</v>
      </c>
      <c r="K3450" s="19">
        <f t="shared" si="108"/>
        <v>30</v>
      </c>
      <c r="L3450" s="14" t="str">
        <f>IFERROR(VLOOKUP($K$4:$K$772,TABLAREF!$A$1:$C$4,3,1),"SIN DATO")</f>
        <v>SIN DATO</v>
      </c>
    </row>
    <row r="3451" spans="1:12" x14ac:dyDescent="0.25">
      <c r="A3451" t="s">
        <v>548</v>
      </c>
      <c r="B3451">
        <v>58</v>
      </c>
      <c r="C3451">
        <v>2</v>
      </c>
      <c r="D3451">
        <v>0</v>
      </c>
      <c r="E3451">
        <v>0</v>
      </c>
      <c r="F3451">
        <v>0</v>
      </c>
      <c r="H3451">
        <v>162.5</v>
      </c>
      <c r="I3451">
        <v>39.799999999999997</v>
      </c>
      <c r="J3451" s="19" t="e">
        <f t="shared" si="107"/>
        <v>#NUM!</v>
      </c>
      <c r="K3451" s="19" t="e">
        <f t="shared" si="108"/>
        <v>#NUM!</v>
      </c>
      <c r="L3451" s="14" t="str">
        <f>IFERROR(VLOOKUP($K$4:$K$772,TABLAREF!$A$1:$C$4,3,1),"SIN DATO")</f>
        <v>SIN DATO</v>
      </c>
    </row>
    <row r="3452" spans="1:12" x14ac:dyDescent="0.25">
      <c r="A3452" t="s">
        <v>4725</v>
      </c>
      <c r="B3452">
        <v>48</v>
      </c>
      <c r="C3452">
        <v>1</v>
      </c>
      <c r="D3452">
        <v>0</v>
      </c>
      <c r="E3452">
        <v>0</v>
      </c>
      <c r="F3452">
        <v>0</v>
      </c>
      <c r="G3452">
        <v>150</v>
      </c>
      <c r="H3452">
        <v>182</v>
      </c>
      <c r="I3452">
        <v>41.9</v>
      </c>
      <c r="J3452" s="19">
        <f t="shared" si="107"/>
        <v>8.5949296471416243</v>
      </c>
      <c r="K3452" s="19">
        <f t="shared" si="108"/>
        <v>9</v>
      </c>
      <c r="L3452" s="14" t="str">
        <f>IFERROR(VLOOKUP($K$4:$K$772,TABLAREF!$A$1:$C$4,3,1),"SIN DATO")</f>
        <v>SIN DATO</v>
      </c>
    </row>
    <row r="3453" spans="1:12" x14ac:dyDescent="0.25">
      <c r="A3453" t="s">
        <v>4726</v>
      </c>
      <c r="B3453">
        <v>50</v>
      </c>
      <c r="C3453">
        <v>1</v>
      </c>
      <c r="D3453">
        <v>0</v>
      </c>
      <c r="E3453">
        <v>0</v>
      </c>
      <c r="F3453">
        <v>0</v>
      </c>
      <c r="G3453">
        <v>110</v>
      </c>
      <c r="H3453">
        <v>235.4</v>
      </c>
      <c r="I3453">
        <v>48.5</v>
      </c>
      <c r="J3453" s="19">
        <f t="shared" si="107"/>
        <v>6.5145087358445259</v>
      </c>
      <c r="K3453" s="19">
        <f t="shared" si="108"/>
        <v>7</v>
      </c>
      <c r="L3453" s="14" t="str">
        <f>IFERROR(VLOOKUP($K$4:$K$772,TABLAREF!$A$1:$C$4,3,1),"SIN DATO")</f>
        <v>SIN DATO</v>
      </c>
    </row>
    <row r="3454" spans="1:12" x14ac:dyDescent="0.25">
      <c r="A3454" t="s">
        <v>583</v>
      </c>
      <c r="B3454">
        <v>77</v>
      </c>
      <c r="C3454">
        <v>1</v>
      </c>
      <c r="D3454">
        <v>0</v>
      </c>
      <c r="E3454">
        <v>0</v>
      </c>
      <c r="F3454">
        <v>0</v>
      </c>
      <c r="G3454">
        <v>130</v>
      </c>
      <c r="H3454">
        <v>129.80000000000001</v>
      </c>
      <c r="I3454">
        <v>39.5</v>
      </c>
      <c r="J3454" s="19">
        <f t="shared" si="107"/>
        <v>15.977413036328869</v>
      </c>
      <c r="K3454" s="19">
        <f t="shared" si="108"/>
        <v>16</v>
      </c>
      <c r="L3454" s="14" t="str">
        <f>IFERROR(VLOOKUP($K$4:$K$772,TABLAREF!$A$1:$C$4,3,1),"SIN DATO")</f>
        <v>SIN DATO</v>
      </c>
    </row>
    <row r="3455" spans="1:12" x14ac:dyDescent="0.25">
      <c r="A3455" t="s">
        <v>4727</v>
      </c>
      <c r="B3455">
        <v>62</v>
      </c>
      <c r="C3455">
        <v>2</v>
      </c>
      <c r="D3455">
        <v>0</v>
      </c>
      <c r="E3455">
        <v>0</v>
      </c>
      <c r="F3455">
        <v>0</v>
      </c>
      <c r="H3455">
        <v>187.7</v>
      </c>
      <c r="I3455">
        <v>59.1</v>
      </c>
      <c r="J3455" s="19" t="e">
        <f t="shared" si="107"/>
        <v>#NUM!</v>
      </c>
      <c r="K3455" s="19" t="e">
        <f t="shared" si="108"/>
        <v>#NUM!</v>
      </c>
      <c r="L3455" s="14" t="str">
        <f>IFERROR(VLOOKUP($K$4:$K$772,TABLAREF!$A$1:$C$4,3,1),"SIN DATO")</f>
        <v>SIN DATO</v>
      </c>
    </row>
    <row r="3456" spans="1:12" x14ac:dyDescent="0.25">
      <c r="A3456" t="s">
        <v>4728</v>
      </c>
      <c r="B3456">
        <v>59</v>
      </c>
      <c r="C3456">
        <v>2</v>
      </c>
      <c r="D3456">
        <v>0</v>
      </c>
      <c r="E3456">
        <v>0</v>
      </c>
      <c r="F3456">
        <v>0</v>
      </c>
      <c r="G3456">
        <v>120</v>
      </c>
      <c r="H3456">
        <v>136</v>
      </c>
      <c r="I3456">
        <v>44.3</v>
      </c>
      <c r="J3456" s="19">
        <f t="shared" si="107"/>
        <v>10.748724608524451</v>
      </c>
      <c r="K3456" s="19">
        <f t="shared" si="108"/>
        <v>11</v>
      </c>
      <c r="L3456" s="14" t="str">
        <f>IFERROR(VLOOKUP($K$4:$K$772,TABLAREF!$A$1:$C$4,3,1),"SIN DATO")</f>
        <v>SIN DATO</v>
      </c>
    </row>
    <row r="3457" spans="1:12" x14ac:dyDescent="0.25">
      <c r="A3457" t="s">
        <v>4729</v>
      </c>
      <c r="B3457">
        <v>69</v>
      </c>
      <c r="C3457">
        <v>1</v>
      </c>
      <c r="D3457">
        <v>0</v>
      </c>
      <c r="E3457">
        <v>0</v>
      </c>
      <c r="F3457">
        <v>0</v>
      </c>
      <c r="H3457">
        <v>168.1</v>
      </c>
      <c r="I3457">
        <v>32</v>
      </c>
      <c r="J3457" s="19" t="e">
        <f t="shared" si="107"/>
        <v>#NUM!</v>
      </c>
      <c r="K3457" s="19" t="e">
        <f t="shared" si="108"/>
        <v>#NUM!</v>
      </c>
      <c r="L3457" s="14" t="str">
        <f>IFERROR(VLOOKUP($K$4:$K$772,TABLAREF!$A$1:$C$4,3,1),"SIN DATO")</f>
        <v>SIN DATO</v>
      </c>
    </row>
    <row r="3458" spans="1:12" x14ac:dyDescent="0.25">
      <c r="A3458" t="s">
        <v>666</v>
      </c>
      <c r="B3458">
        <v>81</v>
      </c>
      <c r="C3458">
        <v>2</v>
      </c>
      <c r="D3458">
        <v>0</v>
      </c>
      <c r="E3458">
        <v>0</v>
      </c>
      <c r="F3458">
        <v>0</v>
      </c>
      <c r="G3458">
        <v>118</v>
      </c>
      <c r="I3458">
        <v>0</v>
      </c>
      <c r="J3458" s="19" t="e">
        <f t="shared" si="107"/>
        <v>#DIV/0!</v>
      </c>
      <c r="K3458" s="19" t="e">
        <f t="shared" si="108"/>
        <v>#DIV/0!</v>
      </c>
      <c r="L3458" s="14" t="str">
        <f>IFERROR(VLOOKUP($K$4:$K$772,TABLAREF!$A$1:$C$4,3,1),"SIN DATO")</f>
        <v>SIN DATO</v>
      </c>
    </row>
    <row r="3459" spans="1:12" x14ac:dyDescent="0.25">
      <c r="A3459" t="s">
        <v>4730</v>
      </c>
      <c r="B3459">
        <v>59</v>
      </c>
      <c r="C3459">
        <v>1</v>
      </c>
      <c r="D3459">
        <v>0</v>
      </c>
      <c r="E3459">
        <v>0</v>
      </c>
      <c r="F3459">
        <v>0</v>
      </c>
      <c r="H3459">
        <v>219.6</v>
      </c>
      <c r="I3459">
        <v>46.5</v>
      </c>
      <c r="J3459" s="19" t="e">
        <f t="shared" si="107"/>
        <v>#NUM!</v>
      </c>
      <c r="K3459" s="19" t="e">
        <f t="shared" si="108"/>
        <v>#NUM!</v>
      </c>
      <c r="L3459" s="14" t="str">
        <f>IFERROR(VLOOKUP($K$4:$K$772,TABLAREF!$A$1:$C$4,3,1),"SIN DATO")</f>
        <v>SIN DATO</v>
      </c>
    </row>
    <row r="3460" spans="1:12" x14ac:dyDescent="0.25">
      <c r="A3460" t="s">
        <v>4731</v>
      </c>
      <c r="B3460">
        <v>74</v>
      </c>
      <c r="C3460">
        <v>1</v>
      </c>
      <c r="D3460">
        <v>0</v>
      </c>
      <c r="E3460">
        <v>1</v>
      </c>
      <c r="F3460">
        <v>0</v>
      </c>
      <c r="H3460">
        <v>123.2</v>
      </c>
      <c r="I3460">
        <v>30.6</v>
      </c>
      <c r="J3460" s="19" t="e">
        <f t="shared" si="107"/>
        <v>#NUM!</v>
      </c>
      <c r="K3460" s="19" t="e">
        <f t="shared" si="108"/>
        <v>#NUM!</v>
      </c>
      <c r="L3460" s="14" t="str">
        <f>IFERROR(VLOOKUP($K$4:$K$772,TABLAREF!$A$1:$C$4,3,1),"SIN DATO")</f>
        <v>SIN DATO</v>
      </c>
    </row>
    <row r="3461" spans="1:12" x14ac:dyDescent="0.25">
      <c r="A3461" t="s">
        <v>4732</v>
      </c>
      <c r="B3461">
        <v>78</v>
      </c>
      <c r="C3461">
        <v>2</v>
      </c>
      <c r="D3461">
        <v>0</v>
      </c>
      <c r="E3461">
        <v>1</v>
      </c>
      <c r="F3461">
        <v>0</v>
      </c>
      <c r="G3461">
        <v>120</v>
      </c>
      <c r="H3461">
        <v>143.5</v>
      </c>
      <c r="I3461">
        <v>44.1</v>
      </c>
      <c r="J3461" s="19">
        <f t="shared" ref="J3461:J3524" si="109">100*(1-EXP(-EXP((LN(10)-(15.5305+(28.4441*(1-C3461))+(-1.4792*LN(B3461))+(0*LN(B3461)*LN(B3461))+(-14.4588*LN(B3461)*(1-C3461))+(1.8515*LN(B3461)*LN(B3461)*(1-C3461))+(-0.9119*LN(G3461))+(-0.2767*D3461)+(-0.7181*LN((H3461* 0.02586)/ (I3461* 0.02586)))+(-0.1759*E3461)+(-0.1999*E3461*(1-C3461))+(-0.5865*F3461)+(0*F3461*C3461)))/(EXP(0.9145)*EXP(-0.2784*(15.5305+(28.4441*(1-C3461))+(-1.4792*LN(B3461))+(0*LN(B3461)*LN(B3461))+(-14.4588*LN(B3461)*(1-C3461))+(1.8515*LN(B3461)*LN(B3461)*(1-C3461))+(-0.9119*LN(G3461))+(-0.2767*D3461)+(-0.7181*LN((H3461* 0.02586)/ (I3461* 0.02586)))+(-0.1759*E3461)+(-0.1999*E3461*(1-C3461))+(-0.5865*F3461)+(0*F3461*C3461)))))))</f>
        <v>30.653629760040722</v>
      </c>
      <c r="K3461" s="19">
        <f t="shared" ref="K3461:K3524" si="110">ROUND(J3461,0)</f>
        <v>31</v>
      </c>
      <c r="L3461" s="14" t="str">
        <f>IFERROR(VLOOKUP($K$4:$K$772,TABLAREF!$A$1:$C$4,3,1),"SIN DATO")</f>
        <v>SIN DATO</v>
      </c>
    </row>
    <row r="3462" spans="1:12" x14ac:dyDescent="0.25">
      <c r="A3462" t="s">
        <v>4733</v>
      </c>
      <c r="B3462">
        <v>65</v>
      </c>
      <c r="C3462">
        <v>2</v>
      </c>
      <c r="D3462">
        <v>0</v>
      </c>
      <c r="E3462">
        <v>0</v>
      </c>
      <c r="F3462">
        <v>0</v>
      </c>
      <c r="G3462">
        <v>120</v>
      </c>
      <c r="H3462">
        <v>167.7</v>
      </c>
      <c r="I3462">
        <v>56.2</v>
      </c>
      <c r="J3462" s="19">
        <f t="shared" si="109"/>
        <v>14.984780750199322</v>
      </c>
      <c r="K3462" s="19">
        <f t="shared" si="110"/>
        <v>15</v>
      </c>
      <c r="L3462" s="14" t="str">
        <f>IFERROR(VLOOKUP($K$4:$K$772,TABLAREF!$A$1:$C$4,3,1),"SIN DATO")</f>
        <v>SIN DATO</v>
      </c>
    </row>
    <row r="3463" spans="1:12" x14ac:dyDescent="0.25">
      <c r="A3463" t="s">
        <v>4734</v>
      </c>
      <c r="B3463">
        <v>69</v>
      </c>
      <c r="C3463">
        <v>1</v>
      </c>
      <c r="D3463">
        <v>0</v>
      </c>
      <c r="E3463">
        <v>0</v>
      </c>
      <c r="F3463">
        <v>0</v>
      </c>
      <c r="G3463">
        <v>120</v>
      </c>
      <c r="H3463">
        <v>243.7</v>
      </c>
      <c r="I3463">
        <v>46.3</v>
      </c>
      <c r="J3463" s="19">
        <f t="shared" si="109"/>
        <v>18.567475593661655</v>
      </c>
      <c r="K3463" s="19">
        <f t="shared" si="110"/>
        <v>19</v>
      </c>
      <c r="L3463" s="14" t="str">
        <f>IFERROR(VLOOKUP($K$4:$K$772,TABLAREF!$A$1:$C$4,3,1),"SIN DATO")</f>
        <v>SIN DATO</v>
      </c>
    </row>
    <row r="3464" spans="1:12" x14ac:dyDescent="0.25">
      <c r="A3464" t="s">
        <v>923</v>
      </c>
      <c r="B3464">
        <v>60</v>
      </c>
      <c r="C3464">
        <v>2</v>
      </c>
      <c r="D3464">
        <v>0</v>
      </c>
      <c r="E3464">
        <v>0</v>
      </c>
      <c r="F3464">
        <v>0</v>
      </c>
      <c r="H3464">
        <v>261.89999999999998</v>
      </c>
      <c r="I3464">
        <v>90</v>
      </c>
      <c r="J3464" s="19" t="e">
        <f t="shared" si="109"/>
        <v>#NUM!</v>
      </c>
      <c r="K3464" s="19" t="e">
        <f t="shared" si="110"/>
        <v>#NUM!</v>
      </c>
      <c r="L3464" s="14" t="str">
        <f>IFERROR(VLOOKUP($K$4:$K$772,TABLAREF!$A$1:$C$4,3,1),"SIN DATO")</f>
        <v>SIN DATO</v>
      </c>
    </row>
    <row r="3465" spans="1:12" x14ac:dyDescent="0.25">
      <c r="A3465" t="s">
        <v>4735</v>
      </c>
      <c r="B3465">
        <v>70</v>
      </c>
      <c r="C3465">
        <v>2</v>
      </c>
      <c r="D3465">
        <v>0</v>
      </c>
      <c r="E3465">
        <v>0</v>
      </c>
      <c r="F3465">
        <v>0</v>
      </c>
      <c r="H3465">
        <v>256.2</v>
      </c>
      <c r="I3465">
        <v>48.6</v>
      </c>
      <c r="J3465" s="19" t="e">
        <f t="shared" si="109"/>
        <v>#NUM!</v>
      </c>
      <c r="K3465" s="19" t="e">
        <f t="shared" si="110"/>
        <v>#NUM!</v>
      </c>
      <c r="L3465" s="14" t="str">
        <f>IFERROR(VLOOKUP($K$4:$K$772,TABLAREF!$A$1:$C$4,3,1),"SIN DATO")</f>
        <v>SIN DATO</v>
      </c>
    </row>
    <row r="3466" spans="1:12" x14ac:dyDescent="0.25">
      <c r="A3466" t="s">
        <v>757</v>
      </c>
      <c r="B3466">
        <v>81</v>
      </c>
      <c r="C3466">
        <v>2</v>
      </c>
      <c r="D3466">
        <v>0</v>
      </c>
      <c r="E3466">
        <v>0</v>
      </c>
      <c r="F3466">
        <v>0</v>
      </c>
      <c r="I3466">
        <v>0</v>
      </c>
      <c r="J3466" s="19" t="e">
        <f t="shared" si="109"/>
        <v>#NUM!</v>
      </c>
      <c r="K3466" s="19" t="e">
        <f t="shared" si="110"/>
        <v>#NUM!</v>
      </c>
      <c r="L3466" s="14" t="str">
        <f>IFERROR(VLOOKUP($K$4:$K$772,TABLAREF!$A$1:$C$4,3,1),"SIN DATO")</f>
        <v>SIN DATO</v>
      </c>
    </row>
    <row r="3467" spans="1:12" x14ac:dyDescent="0.25">
      <c r="A3467" t="s">
        <v>4736</v>
      </c>
      <c r="B3467">
        <v>56</v>
      </c>
      <c r="C3467">
        <v>2</v>
      </c>
      <c r="D3467">
        <v>0</v>
      </c>
      <c r="E3467">
        <v>0</v>
      </c>
      <c r="F3467">
        <v>0</v>
      </c>
      <c r="H3467">
        <v>259.89999999999998</v>
      </c>
      <c r="I3467">
        <v>45.4</v>
      </c>
      <c r="J3467" s="19" t="e">
        <f t="shared" si="109"/>
        <v>#NUM!</v>
      </c>
      <c r="K3467" s="19" t="e">
        <f t="shared" si="110"/>
        <v>#NUM!</v>
      </c>
      <c r="L3467" s="14" t="str">
        <f>IFERROR(VLOOKUP($K$4:$K$772,TABLAREF!$A$1:$C$4,3,1),"SIN DATO")</f>
        <v>SIN DATO</v>
      </c>
    </row>
    <row r="3468" spans="1:12" x14ac:dyDescent="0.25">
      <c r="A3468" t="s">
        <v>4737</v>
      </c>
      <c r="B3468">
        <v>61</v>
      </c>
      <c r="C3468">
        <v>2</v>
      </c>
      <c r="D3468">
        <v>0</v>
      </c>
      <c r="E3468">
        <v>0</v>
      </c>
      <c r="F3468">
        <v>0</v>
      </c>
      <c r="H3468">
        <v>134.80000000000001</v>
      </c>
      <c r="I3468">
        <v>42.3</v>
      </c>
      <c r="J3468" s="19" t="e">
        <f t="shared" si="109"/>
        <v>#NUM!</v>
      </c>
      <c r="K3468" s="19" t="e">
        <f t="shared" si="110"/>
        <v>#NUM!</v>
      </c>
      <c r="L3468" s="14" t="str">
        <f>IFERROR(VLOOKUP($K$4:$K$772,TABLAREF!$A$1:$C$4,3,1),"SIN DATO")</f>
        <v>SIN DATO</v>
      </c>
    </row>
    <row r="3469" spans="1:12" x14ac:dyDescent="0.25">
      <c r="A3469" t="s">
        <v>4738</v>
      </c>
      <c r="B3469">
        <v>75</v>
      </c>
      <c r="C3469">
        <v>2</v>
      </c>
      <c r="D3469">
        <v>0</v>
      </c>
      <c r="E3469">
        <v>0</v>
      </c>
      <c r="F3469">
        <v>0</v>
      </c>
      <c r="G3469">
        <v>120</v>
      </c>
      <c r="H3469">
        <v>183</v>
      </c>
      <c r="I3469">
        <v>48</v>
      </c>
      <c r="J3469" s="19">
        <f t="shared" si="109"/>
        <v>31.207154082353984</v>
      </c>
      <c r="K3469" s="19">
        <f t="shared" si="110"/>
        <v>31</v>
      </c>
      <c r="L3469" s="14" t="str">
        <f>IFERROR(VLOOKUP($K$4:$K$772,TABLAREF!$A$1:$C$4,3,1),"SIN DATO")</f>
        <v>SIN DATO</v>
      </c>
    </row>
    <row r="3470" spans="1:12" x14ac:dyDescent="0.25">
      <c r="A3470" t="s">
        <v>859</v>
      </c>
      <c r="B3470">
        <v>83</v>
      </c>
      <c r="C3470">
        <v>1</v>
      </c>
      <c r="D3470">
        <v>0</v>
      </c>
      <c r="E3470">
        <v>0</v>
      </c>
      <c r="F3470">
        <v>0</v>
      </c>
      <c r="G3470">
        <v>130</v>
      </c>
      <c r="H3470">
        <v>126.5</v>
      </c>
      <c r="I3470">
        <v>52.4</v>
      </c>
      <c r="J3470" s="19">
        <f t="shared" si="109"/>
        <v>13.451745794611714</v>
      </c>
      <c r="K3470" s="19">
        <f t="shared" si="110"/>
        <v>13</v>
      </c>
      <c r="L3470" s="14" t="str">
        <f>IFERROR(VLOOKUP($K$4:$K$772,TABLAREF!$A$1:$C$4,3,1),"SIN DATO")</f>
        <v>SIN DATO</v>
      </c>
    </row>
    <row r="3471" spans="1:12" x14ac:dyDescent="0.25">
      <c r="A3471" t="s">
        <v>4739</v>
      </c>
      <c r="B3471">
        <v>74</v>
      </c>
      <c r="C3471">
        <v>1</v>
      </c>
      <c r="D3471">
        <v>0</v>
      </c>
      <c r="E3471">
        <v>0</v>
      </c>
      <c r="F3471">
        <v>0</v>
      </c>
      <c r="G3471">
        <v>128</v>
      </c>
      <c r="H3471">
        <v>183</v>
      </c>
      <c r="I3471">
        <v>0</v>
      </c>
      <c r="J3471" s="19" t="e">
        <f t="shared" si="109"/>
        <v>#DIV/0!</v>
      </c>
      <c r="K3471" s="19" t="e">
        <f t="shared" si="110"/>
        <v>#DIV/0!</v>
      </c>
      <c r="L3471" s="14" t="str">
        <f>IFERROR(VLOOKUP($K$4:$K$772,TABLAREF!$A$1:$C$4,3,1),"SIN DATO")</f>
        <v>SIN DATO</v>
      </c>
    </row>
    <row r="3472" spans="1:12" x14ac:dyDescent="0.25">
      <c r="A3472" t="s">
        <v>4740</v>
      </c>
      <c r="B3472">
        <v>73</v>
      </c>
      <c r="C3472">
        <v>1</v>
      </c>
      <c r="D3472">
        <v>0</v>
      </c>
      <c r="E3472">
        <v>0</v>
      </c>
      <c r="F3472">
        <v>0</v>
      </c>
      <c r="G3472">
        <v>130</v>
      </c>
      <c r="H3472">
        <v>170</v>
      </c>
      <c r="I3472">
        <v>44</v>
      </c>
      <c r="J3472" s="19">
        <f t="shared" si="109"/>
        <v>16.891050035358603</v>
      </c>
      <c r="K3472" s="19">
        <f t="shared" si="110"/>
        <v>17</v>
      </c>
      <c r="L3472" s="14" t="str">
        <f>IFERROR(VLOOKUP($K$4:$K$772,TABLAREF!$A$1:$C$4,3,1),"SIN DATO")</f>
        <v>SIN DATO</v>
      </c>
    </row>
    <row r="3473" spans="1:12" x14ac:dyDescent="0.25">
      <c r="A3473" t="s">
        <v>627</v>
      </c>
      <c r="B3473">
        <v>64</v>
      </c>
      <c r="C3473">
        <v>2</v>
      </c>
      <c r="D3473">
        <v>0</v>
      </c>
      <c r="E3473">
        <v>0</v>
      </c>
      <c r="F3473">
        <v>0</v>
      </c>
      <c r="H3473">
        <v>165.9</v>
      </c>
      <c r="I3473">
        <v>72.8</v>
      </c>
      <c r="J3473" s="19" t="e">
        <f t="shared" si="109"/>
        <v>#NUM!</v>
      </c>
      <c r="K3473" s="19" t="e">
        <f t="shared" si="110"/>
        <v>#NUM!</v>
      </c>
      <c r="L3473" s="14" t="str">
        <f>IFERROR(VLOOKUP($K$4:$K$772,TABLAREF!$A$1:$C$4,3,1),"SIN DATO")</f>
        <v>SIN DATO</v>
      </c>
    </row>
    <row r="3474" spans="1:12" x14ac:dyDescent="0.25">
      <c r="A3474" t="s">
        <v>4741</v>
      </c>
      <c r="B3474">
        <v>70</v>
      </c>
      <c r="C3474">
        <v>2</v>
      </c>
      <c r="D3474">
        <v>0</v>
      </c>
      <c r="E3474">
        <v>0</v>
      </c>
      <c r="F3474">
        <v>0</v>
      </c>
      <c r="H3474">
        <v>182.8</v>
      </c>
      <c r="I3474">
        <v>55</v>
      </c>
      <c r="J3474" s="19" t="e">
        <f t="shared" si="109"/>
        <v>#NUM!</v>
      </c>
      <c r="K3474" s="19" t="e">
        <f t="shared" si="110"/>
        <v>#NUM!</v>
      </c>
      <c r="L3474" s="14" t="str">
        <f>IFERROR(VLOOKUP($K$4:$K$772,TABLAREF!$A$1:$C$4,3,1),"SIN DATO")</f>
        <v>SIN DATO</v>
      </c>
    </row>
    <row r="3475" spans="1:12" x14ac:dyDescent="0.25">
      <c r="A3475" t="s">
        <v>4742</v>
      </c>
      <c r="B3475">
        <v>64</v>
      </c>
      <c r="C3475">
        <v>1</v>
      </c>
      <c r="D3475">
        <v>0</v>
      </c>
      <c r="E3475">
        <v>0</v>
      </c>
      <c r="F3475">
        <v>0</v>
      </c>
      <c r="H3475">
        <v>206.5</v>
      </c>
      <c r="I3475">
        <v>50.8</v>
      </c>
      <c r="J3475" s="19" t="e">
        <f t="shared" si="109"/>
        <v>#NUM!</v>
      </c>
      <c r="K3475" s="19" t="e">
        <f t="shared" si="110"/>
        <v>#NUM!</v>
      </c>
      <c r="L3475" s="14" t="str">
        <f>IFERROR(VLOOKUP($K$4:$K$772,TABLAREF!$A$1:$C$4,3,1),"SIN DATO")</f>
        <v>SIN DATO</v>
      </c>
    </row>
    <row r="3476" spans="1:12" x14ac:dyDescent="0.25">
      <c r="A3476" t="s">
        <v>562</v>
      </c>
      <c r="B3476">
        <v>49</v>
      </c>
      <c r="C3476">
        <v>1</v>
      </c>
      <c r="D3476">
        <v>0</v>
      </c>
      <c r="E3476">
        <v>0</v>
      </c>
      <c r="F3476">
        <v>0</v>
      </c>
      <c r="H3476">
        <v>213.1</v>
      </c>
      <c r="I3476">
        <v>52.2</v>
      </c>
      <c r="J3476" s="19" t="e">
        <f t="shared" si="109"/>
        <v>#NUM!</v>
      </c>
      <c r="K3476" s="19" t="e">
        <f t="shared" si="110"/>
        <v>#NUM!</v>
      </c>
      <c r="L3476" s="14" t="str">
        <f>IFERROR(VLOOKUP($K$4:$K$772,TABLAREF!$A$1:$C$4,3,1),"SIN DATO")</f>
        <v>SIN DATO</v>
      </c>
    </row>
    <row r="3477" spans="1:12" x14ac:dyDescent="0.25">
      <c r="A3477" t="s">
        <v>4743</v>
      </c>
      <c r="B3477">
        <v>63</v>
      </c>
      <c r="C3477">
        <v>2</v>
      </c>
      <c r="D3477">
        <v>0</v>
      </c>
      <c r="E3477">
        <v>0</v>
      </c>
      <c r="F3477">
        <v>0</v>
      </c>
      <c r="H3477">
        <v>130.30000000000001</v>
      </c>
      <c r="I3477">
        <v>46.7</v>
      </c>
      <c r="J3477" s="19" t="e">
        <f t="shared" si="109"/>
        <v>#NUM!</v>
      </c>
      <c r="K3477" s="19" t="e">
        <f t="shared" si="110"/>
        <v>#NUM!</v>
      </c>
      <c r="L3477" s="14" t="str">
        <f>IFERROR(VLOOKUP($K$4:$K$772,TABLAREF!$A$1:$C$4,3,1),"SIN DATO")</f>
        <v>SIN DATO</v>
      </c>
    </row>
    <row r="3478" spans="1:12" x14ac:dyDescent="0.25">
      <c r="A3478" t="s">
        <v>280</v>
      </c>
      <c r="B3478">
        <v>63</v>
      </c>
      <c r="C3478">
        <v>2</v>
      </c>
      <c r="D3478">
        <v>0</v>
      </c>
      <c r="E3478">
        <v>0</v>
      </c>
      <c r="F3478">
        <v>0</v>
      </c>
      <c r="G3478">
        <v>120</v>
      </c>
      <c r="H3478">
        <v>134.19999999999999</v>
      </c>
      <c r="I3478">
        <v>38.299999999999997</v>
      </c>
      <c r="J3478" s="19">
        <f t="shared" si="109"/>
        <v>15.921117771654458</v>
      </c>
      <c r="K3478" s="19">
        <f t="shared" si="110"/>
        <v>16</v>
      </c>
      <c r="L3478" s="14" t="str">
        <f>IFERROR(VLOOKUP($K$4:$K$772,TABLAREF!$A$1:$C$4,3,1),"SIN DATO")</f>
        <v>SIN DATO</v>
      </c>
    </row>
    <row r="3479" spans="1:12" x14ac:dyDescent="0.25">
      <c r="A3479" t="s">
        <v>4744</v>
      </c>
      <c r="B3479">
        <v>59</v>
      </c>
      <c r="C3479">
        <v>2</v>
      </c>
      <c r="D3479">
        <v>0</v>
      </c>
      <c r="E3479">
        <v>0</v>
      </c>
      <c r="F3479">
        <v>0</v>
      </c>
      <c r="G3479">
        <v>138</v>
      </c>
      <c r="H3479">
        <v>187.2</v>
      </c>
      <c r="I3479">
        <v>49.9</v>
      </c>
      <c r="J3479" s="19">
        <f t="shared" si="109"/>
        <v>16.638003671854808</v>
      </c>
      <c r="K3479" s="19">
        <f t="shared" si="110"/>
        <v>17</v>
      </c>
      <c r="L3479" s="14" t="str">
        <f>IFERROR(VLOOKUP($K$4:$K$772,TABLAREF!$A$1:$C$4,3,1),"SIN DATO")</f>
        <v>SIN DATO</v>
      </c>
    </row>
    <row r="3480" spans="1:12" x14ac:dyDescent="0.25">
      <c r="A3480" t="s">
        <v>4745</v>
      </c>
      <c r="B3480">
        <v>53</v>
      </c>
      <c r="C3480">
        <v>2</v>
      </c>
      <c r="D3480">
        <v>0</v>
      </c>
      <c r="E3480">
        <v>0</v>
      </c>
      <c r="F3480">
        <v>0</v>
      </c>
      <c r="H3480">
        <v>181.3</v>
      </c>
      <c r="I3480">
        <v>46.9</v>
      </c>
      <c r="J3480" s="19" t="e">
        <f t="shared" si="109"/>
        <v>#NUM!</v>
      </c>
      <c r="K3480" s="19" t="e">
        <f t="shared" si="110"/>
        <v>#NUM!</v>
      </c>
      <c r="L3480" s="14" t="str">
        <f>IFERROR(VLOOKUP($K$4:$K$772,TABLAREF!$A$1:$C$4,3,1),"SIN DATO")</f>
        <v>SIN DATO</v>
      </c>
    </row>
    <row r="3481" spans="1:12" x14ac:dyDescent="0.25">
      <c r="A3481" t="s">
        <v>4746</v>
      </c>
      <c r="B3481">
        <v>59</v>
      </c>
      <c r="C3481">
        <v>1</v>
      </c>
      <c r="D3481">
        <v>0</v>
      </c>
      <c r="E3481">
        <v>0</v>
      </c>
      <c r="F3481">
        <v>0</v>
      </c>
      <c r="H3481">
        <v>270.10000000000002</v>
      </c>
      <c r="I3481">
        <v>68.099999999999994</v>
      </c>
      <c r="J3481" s="19" t="e">
        <f t="shared" si="109"/>
        <v>#NUM!</v>
      </c>
      <c r="K3481" s="19" t="e">
        <f t="shared" si="110"/>
        <v>#NUM!</v>
      </c>
      <c r="L3481" s="14" t="str">
        <f>IFERROR(VLOOKUP($K$4:$K$772,TABLAREF!$A$1:$C$4,3,1),"SIN DATO")</f>
        <v>SIN DATO</v>
      </c>
    </row>
    <row r="3482" spans="1:12" x14ac:dyDescent="0.25">
      <c r="A3482" t="s">
        <v>4747</v>
      </c>
      <c r="B3482">
        <v>50</v>
      </c>
      <c r="C3482">
        <v>2</v>
      </c>
      <c r="D3482">
        <v>0</v>
      </c>
      <c r="E3482">
        <v>1</v>
      </c>
      <c r="F3482">
        <v>0</v>
      </c>
      <c r="H3482">
        <v>157.30000000000001</v>
      </c>
      <c r="I3482">
        <v>46.5</v>
      </c>
      <c r="J3482" s="19" t="e">
        <f t="shared" si="109"/>
        <v>#NUM!</v>
      </c>
      <c r="K3482" s="19" t="e">
        <f t="shared" si="110"/>
        <v>#NUM!</v>
      </c>
      <c r="L3482" s="14" t="str">
        <f>IFERROR(VLOOKUP($K$4:$K$772,TABLAREF!$A$1:$C$4,3,1),"SIN DATO")</f>
        <v>SIN DATO</v>
      </c>
    </row>
    <row r="3483" spans="1:12" x14ac:dyDescent="0.25">
      <c r="A3483" t="s">
        <v>791</v>
      </c>
      <c r="B3483">
        <v>76</v>
      </c>
      <c r="C3483">
        <v>1</v>
      </c>
      <c r="D3483">
        <v>0</v>
      </c>
      <c r="E3483">
        <v>0</v>
      </c>
      <c r="F3483">
        <v>0</v>
      </c>
      <c r="G3483">
        <v>120</v>
      </c>
      <c r="H3483">
        <v>161.19999999999999</v>
      </c>
      <c r="I3483">
        <v>43.1</v>
      </c>
      <c r="J3483" s="19">
        <f t="shared" si="109"/>
        <v>15.992227228685895</v>
      </c>
      <c r="K3483" s="19">
        <f t="shared" si="110"/>
        <v>16</v>
      </c>
      <c r="L3483" s="14" t="str">
        <f>IFERROR(VLOOKUP($K$4:$K$772,TABLAREF!$A$1:$C$4,3,1),"SIN DATO")</f>
        <v>SIN DATO</v>
      </c>
    </row>
    <row r="3484" spans="1:12" x14ac:dyDescent="0.25">
      <c r="A3484" t="s">
        <v>4748</v>
      </c>
      <c r="B3484">
        <v>80</v>
      </c>
      <c r="C3484">
        <v>2</v>
      </c>
      <c r="D3484">
        <v>0</v>
      </c>
      <c r="E3484">
        <v>0</v>
      </c>
      <c r="F3484">
        <v>0</v>
      </c>
      <c r="H3484">
        <v>179.3</v>
      </c>
      <c r="I3484">
        <v>50</v>
      </c>
      <c r="J3484" s="19" t="e">
        <f t="shared" si="109"/>
        <v>#NUM!</v>
      </c>
      <c r="K3484" s="19" t="e">
        <f t="shared" si="110"/>
        <v>#NUM!</v>
      </c>
      <c r="L3484" s="14" t="str">
        <f>IFERROR(VLOOKUP($K$4:$K$772,TABLAREF!$A$1:$C$4,3,1),"SIN DATO")</f>
        <v>SIN DATO</v>
      </c>
    </row>
    <row r="3485" spans="1:12" x14ac:dyDescent="0.25">
      <c r="A3485" t="s">
        <v>4749</v>
      </c>
      <c r="B3485">
        <v>69</v>
      </c>
      <c r="C3485">
        <v>2</v>
      </c>
      <c r="D3485">
        <v>0</v>
      </c>
      <c r="E3485">
        <v>0</v>
      </c>
      <c r="F3485">
        <v>0</v>
      </c>
      <c r="G3485">
        <v>120</v>
      </c>
      <c r="H3485">
        <v>150</v>
      </c>
      <c r="I3485">
        <v>47.2</v>
      </c>
      <c r="J3485" s="19">
        <f t="shared" si="109"/>
        <v>20.030893051085553</v>
      </c>
      <c r="K3485" s="19">
        <f t="shared" si="110"/>
        <v>20</v>
      </c>
      <c r="L3485" s="14" t="str">
        <f>IFERROR(VLOOKUP($K$4:$K$772,TABLAREF!$A$1:$C$4,3,1),"SIN DATO")</f>
        <v>SIN DATO</v>
      </c>
    </row>
    <row r="3486" spans="1:12" x14ac:dyDescent="0.25">
      <c r="A3486" t="s">
        <v>4750</v>
      </c>
      <c r="B3486">
        <v>86</v>
      </c>
      <c r="C3486">
        <v>2</v>
      </c>
      <c r="D3486">
        <v>0</v>
      </c>
      <c r="E3486">
        <v>0</v>
      </c>
      <c r="F3486">
        <v>0</v>
      </c>
      <c r="H3486">
        <v>272.60000000000002</v>
      </c>
      <c r="I3486">
        <v>82.8</v>
      </c>
      <c r="J3486" s="19" t="e">
        <f t="shared" si="109"/>
        <v>#NUM!</v>
      </c>
      <c r="K3486" s="19" t="e">
        <f t="shared" si="110"/>
        <v>#NUM!</v>
      </c>
      <c r="L3486" s="14" t="str">
        <f>IFERROR(VLOOKUP($K$4:$K$772,TABLAREF!$A$1:$C$4,3,1),"SIN DATO")</f>
        <v>SIN DATO</v>
      </c>
    </row>
    <row r="3487" spans="1:12" x14ac:dyDescent="0.25">
      <c r="A3487" t="s">
        <v>4751</v>
      </c>
      <c r="B3487">
        <v>75</v>
      </c>
      <c r="C3487">
        <v>1</v>
      </c>
      <c r="D3487">
        <v>0</v>
      </c>
      <c r="E3487">
        <v>0</v>
      </c>
      <c r="F3487">
        <v>0</v>
      </c>
      <c r="H3487">
        <v>212</v>
      </c>
      <c r="I3487">
        <v>0</v>
      </c>
      <c r="J3487" s="19" t="e">
        <f t="shared" si="109"/>
        <v>#NUM!</v>
      </c>
      <c r="K3487" s="19" t="e">
        <f t="shared" si="110"/>
        <v>#NUM!</v>
      </c>
      <c r="L3487" s="14" t="str">
        <f>IFERROR(VLOOKUP($K$4:$K$772,TABLAREF!$A$1:$C$4,3,1),"SIN DATO")</f>
        <v>SIN DATO</v>
      </c>
    </row>
    <row r="3488" spans="1:12" x14ac:dyDescent="0.25">
      <c r="A3488" t="s">
        <v>4752</v>
      </c>
      <c r="B3488">
        <v>51</v>
      </c>
      <c r="C3488">
        <v>2</v>
      </c>
      <c r="D3488">
        <v>0</v>
      </c>
      <c r="E3488">
        <v>0</v>
      </c>
      <c r="F3488">
        <v>0</v>
      </c>
      <c r="H3488">
        <v>269.3</v>
      </c>
      <c r="I3488">
        <v>100.8</v>
      </c>
      <c r="J3488" s="19" t="e">
        <f t="shared" si="109"/>
        <v>#NUM!</v>
      </c>
      <c r="K3488" s="19" t="e">
        <f t="shared" si="110"/>
        <v>#NUM!</v>
      </c>
      <c r="L3488" s="14" t="str">
        <f>IFERROR(VLOOKUP($K$4:$K$772,TABLAREF!$A$1:$C$4,3,1),"SIN DATO")</f>
        <v>SIN DATO</v>
      </c>
    </row>
    <row r="3489" spans="1:12" x14ac:dyDescent="0.25">
      <c r="A3489" t="s">
        <v>4753</v>
      </c>
      <c r="B3489">
        <v>59</v>
      </c>
      <c r="C3489">
        <v>2</v>
      </c>
      <c r="D3489">
        <v>1</v>
      </c>
      <c r="E3489">
        <v>0</v>
      </c>
      <c r="F3489">
        <v>0</v>
      </c>
      <c r="G3489">
        <v>120</v>
      </c>
      <c r="H3489">
        <v>242.4</v>
      </c>
      <c r="I3489">
        <v>53.5</v>
      </c>
      <c r="J3489" s="19">
        <f t="shared" si="109"/>
        <v>24.450446367006705</v>
      </c>
      <c r="K3489" s="19">
        <f t="shared" si="110"/>
        <v>24</v>
      </c>
      <c r="L3489" s="14" t="str">
        <f>IFERROR(VLOOKUP($K$4:$K$772,TABLAREF!$A$1:$C$4,3,1),"SIN DATO")</f>
        <v>SIN DATO</v>
      </c>
    </row>
    <row r="3490" spans="1:12" x14ac:dyDescent="0.25">
      <c r="A3490" t="s">
        <v>560</v>
      </c>
      <c r="B3490">
        <v>78</v>
      </c>
      <c r="C3490">
        <v>2</v>
      </c>
      <c r="D3490">
        <v>0</v>
      </c>
      <c r="E3490">
        <v>0</v>
      </c>
      <c r="F3490">
        <v>0</v>
      </c>
      <c r="H3490">
        <v>221.7</v>
      </c>
      <c r="I3490">
        <v>40.6</v>
      </c>
      <c r="J3490" s="19" t="e">
        <f t="shared" si="109"/>
        <v>#NUM!</v>
      </c>
      <c r="K3490" s="19" t="e">
        <f t="shared" si="110"/>
        <v>#NUM!</v>
      </c>
      <c r="L3490" s="14" t="str">
        <f>IFERROR(VLOOKUP($K$4:$K$772,TABLAREF!$A$1:$C$4,3,1),"SIN DATO")</f>
        <v>SIN DATO</v>
      </c>
    </row>
    <row r="3491" spans="1:12" x14ac:dyDescent="0.25">
      <c r="A3491" t="s">
        <v>4754</v>
      </c>
      <c r="B3491">
        <v>61</v>
      </c>
      <c r="C3491">
        <v>2</v>
      </c>
      <c r="D3491">
        <v>0</v>
      </c>
      <c r="E3491">
        <v>0</v>
      </c>
      <c r="F3491">
        <v>0</v>
      </c>
      <c r="I3491">
        <v>0</v>
      </c>
      <c r="J3491" s="19" t="e">
        <f t="shared" si="109"/>
        <v>#NUM!</v>
      </c>
      <c r="K3491" s="19" t="e">
        <f t="shared" si="110"/>
        <v>#NUM!</v>
      </c>
      <c r="L3491" s="14" t="str">
        <f>IFERROR(VLOOKUP($K$4:$K$772,TABLAREF!$A$1:$C$4,3,1),"SIN DATO")</f>
        <v>SIN DATO</v>
      </c>
    </row>
    <row r="3492" spans="1:12" x14ac:dyDescent="0.25">
      <c r="A3492" t="s">
        <v>4755</v>
      </c>
      <c r="B3492">
        <v>69</v>
      </c>
      <c r="C3492">
        <v>1</v>
      </c>
      <c r="D3492">
        <v>0</v>
      </c>
      <c r="E3492">
        <v>1</v>
      </c>
      <c r="F3492">
        <v>0</v>
      </c>
      <c r="H3492">
        <v>113.4</v>
      </c>
      <c r="I3492">
        <v>30.6</v>
      </c>
      <c r="J3492" s="19" t="e">
        <f t="shared" si="109"/>
        <v>#NUM!</v>
      </c>
      <c r="K3492" s="19" t="e">
        <f t="shared" si="110"/>
        <v>#NUM!</v>
      </c>
      <c r="L3492" s="14" t="str">
        <f>IFERROR(VLOOKUP($K$4:$K$772,TABLAREF!$A$1:$C$4,3,1),"SIN DATO")</f>
        <v>SIN DATO</v>
      </c>
    </row>
    <row r="3493" spans="1:12" x14ac:dyDescent="0.25">
      <c r="A3493" t="s">
        <v>863</v>
      </c>
      <c r="B3493">
        <v>81</v>
      </c>
      <c r="C3493">
        <v>1</v>
      </c>
      <c r="D3493">
        <v>0</v>
      </c>
      <c r="E3493">
        <v>0</v>
      </c>
      <c r="F3493">
        <v>0</v>
      </c>
      <c r="G3493">
        <v>120</v>
      </c>
      <c r="H3493">
        <v>199.4</v>
      </c>
      <c r="I3493">
        <v>44.4</v>
      </c>
      <c r="J3493" s="19">
        <f t="shared" si="109"/>
        <v>21.941704465984969</v>
      </c>
      <c r="K3493" s="19">
        <f t="shared" si="110"/>
        <v>22</v>
      </c>
      <c r="L3493" s="14" t="str">
        <f>IFERROR(VLOOKUP($K$4:$K$772,TABLAREF!$A$1:$C$4,3,1),"SIN DATO")</f>
        <v>SIN DATO</v>
      </c>
    </row>
    <row r="3494" spans="1:12" x14ac:dyDescent="0.25">
      <c r="A3494" t="s">
        <v>4756</v>
      </c>
      <c r="B3494">
        <v>70</v>
      </c>
      <c r="C3494">
        <v>2</v>
      </c>
      <c r="D3494">
        <v>0</v>
      </c>
      <c r="E3494">
        <v>0</v>
      </c>
      <c r="F3494">
        <v>0</v>
      </c>
      <c r="H3494">
        <v>129.4</v>
      </c>
      <c r="I3494">
        <v>44</v>
      </c>
      <c r="J3494" s="19" t="e">
        <f t="shared" si="109"/>
        <v>#NUM!</v>
      </c>
      <c r="K3494" s="19" t="e">
        <f t="shared" si="110"/>
        <v>#NUM!</v>
      </c>
      <c r="L3494" s="14" t="str">
        <f>IFERROR(VLOOKUP($K$4:$K$772,TABLAREF!$A$1:$C$4,3,1),"SIN DATO")</f>
        <v>SIN DATO</v>
      </c>
    </row>
    <row r="3495" spans="1:12" x14ac:dyDescent="0.25">
      <c r="A3495" t="s">
        <v>4757</v>
      </c>
      <c r="B3495">
        <v>75</v>
      </c>
      <c r="C3495">
        <v>2</v>
      </c>
      <c r="D3495">
        <v>0</v>
      </c>
      <c r="E3495">
        <v>0</v>
      </c>
      <c r="F3495">
        <v>0</v>
      </c>
      <c r="H3495">
        <v>250</v>
      </c>
      <c r="I3495">
        <v>57.2</v>
      </c>
      <c r="J3495" s="19" t="e">
        <f t="shared" si="109"/>
        <v>#NUM!</v>
      </c>
      <c r="K3495" s="19" t="e">
        <f t="shared" si="110"/>
        <v>#NUM!</v>
      </c>
      <c r="L3495" s="14" t="str">
        <f>IFERROR(VLOOKUP($K$4:$K$772,TABLAREF!$A$1:$C$4,3,1),"SIN DATO")</f>
        <v>SIN DATO</v>
      </c>
    </row>
    <row r="3496" spans="1:12" x14ac:dyDescent="0.25">
      <c r="A3496" t="s">
        <v>4758</v>
      </c>
      <c r="B3496">
        <v>69</v>
      </c>
      <c r="C3496">
        <v>2</v>
      </c>
      <c r="D3496">
        <v>0</v>
      </c>
      <c r="E3496">
        <v>1</v>
      </c>
      <c r="F3496">
        <v>0</v>
      </c>
      <c r="G3496">
        <v>120</v>
      </c>
      <c r="H3496">
        <v>159.6</v>
      </c>
      <c r="I3496">
        <v>56.8</v>
      </c>
      <c r="J3496" s="19">
        <f t="shared" si="109"/>
        <v>17.090860779670702</v>
      </c>
      <c r="K3496" s="19">
        <f t="shared" si="110"/>
        <v>17</v>
      </c>
      <c r="L3496" s="14" t="str">
        <f>IFERROR(VLOOKUP($K$4:$K$772,TABLAREF!$A$1:$C$4,3,1),"SIN DATO")</f>
        <v>SIN DATO</v>
      </c>
    </row>
    <row r="3497" spans="1:12" x14ac:dyDescent="0.25">
      <c r="A3497" t="s">
        <v>4758</v>
      </c>
      <c r="B3497">
        <v>69</v>
      </c>
      <c r="C3497">
        <v>2</v>
      </c>
      <c r="D3497">
        <v>0</v>
      </c>
      <c r="E3497">
        <v>1</v>
      </c>
      <c r="F3497">
        <v>0</v>
      </c>
      <c r="G3497">
        <v>120</v>
      </c>
      <c r="H3497">
        <v>159.6</v>
      </c>
      <c r="I3497">
        <v>56.8</v>
      </c>
      <c r="J3497" s="19">
        <f t="shared" si="109"/>
        <v>17.090860779670702</v>
      </c>
      <c r="K3497" s="19">
        <f t="shared" si="110"/>
        <v>17</v>
      </c>
      <c r="L3497" s="14" t="str">
        <f>IFERROR(VLOOKUP($K$4:$K$772,TABLAREF!$A$1:$C$4,3,1),"SIN DATO")</f>
        <v>SIN DATO</v>
      </c>
    </row>
    <row r="3498" spans="1:12" x14ac:dyDescent="0.25">
      <c r="A3498" t="s">
        <v>4759</v>
      </c>
      <c r="B3498">
        <v>55</v>
      </c>
      <c r="C3498">
        <v>2</v>
      </c>
      <c r="D3498">
        <v>0</v>
      </c>
      <c r="E3498">
        <v>0</v>
      </c>
      <c r="F3498">
        <v>0</v>
      </c>
      <c r="H3498">
        <v>215.2</v>
      </c>
      <c r="I3498">
        <v>43.6</v>
      </c>
      <c r="J3498" s="19" t="e">
        <f t="shared" si="109"/>
        <v>#NUM!</v>
      </c>
      <c r="K3498" s="19" t="e">
        <f t="shared" si="110"/>
        <v>#NUM!</v>
      </c>
      <c r="L3498" s="14" t="str">
        <f>IFERROR(VLOOKUP($K$4:$K$772,TABLAREF!$A$1:$C$4,3,1),"SIN DATO")</f>
        <v>SIN DATO</v>
      </c>
    </row>
    <row r="3499" spans="1:12" x14ac:dyDescent="0.25">
      <c r="A3499" t="s">
        <v>4760</v>
      </c>
      <c r="B3499">
        <v>84</v>
      </c>
      <c r="C3499">
        <v>2</v>
      </c>
      <c r="D3499">
        <v>0</v>
      </c>
      <c r="E3499">
        <v>0</v>
      </c>
      <c r="F3499">
        <v>0</v>
      </c>
      <c r="G3499">
        <v>130</v>
      </c>
      <c r="H3499">
        <v>148.1</v>
      </c>
      <c r="I3499">
        <v>64</v>
      </c>
      <c r="J3499" s="19">
        <f t="shared" si="109"/>
        <v>33.829765344223105</v>
      </c>
      <c r="K3499" s="19">
        <f t="shared" si="110"/>
        <v>34</v>
      </c>
      <c r="L3499" s="14" t="str">
        <f>IFERROR(VLOOKUP($K$4:$K$772,TABLAREF!$A$1:$C$4,3,1),"SIN DATO")</f>
        <v>SIN DATO</v>
      </c>
    </row>
    <row r="3500" spans="1:12" x14ac:dyDescent="0.25">
      <c r="A3500" t="s">
        <v>4761</v>
      </c>
      <c r="B3500">
        <v>58</v>
      </c>
      <c r="C3500">
        <v>1</v>
      </c>
      <c r="D3500">
        <v>0</v>
      </c>
      <c r="E3500">
        <v>0</v>
      </c>
      <c r="F3500">
        <v>0</v>
      </c>
      <c r="H3500">
        <v>212.1</v>
      </c>
      <c r="I3500">
        <v>40.200000000000003</v>
      </c>
      <c r="J3500" s="19" t="e">
        <f t="shared" si="109"/>
        <v>#NUM!</v>
      </c>
      <c r="K3500" s="19" t="e">
        <f t="shared" si="110"/>
        <v>#NUM!</v>
      </c>
      <c r="L3500" s="14" t="str">
        <f>IFERROR(VLOOKUP($K$4:$K$772,TABLAREF!$A$1:$C$4,3,1),"SIN DATO")</f>
        <v>SIN DATO</v>
      </c>
    </row>
    <row r="3501" spans="1:12" x14ac:dyDescent="0.25">
      <c r="A3501" t="s">
        <v>4762</v>
      </c>
      <c r="B3501">
        <v>57</v>
      </c>
      <c r="C3501">
        <v>1</v>
      </c>
      <c r="D3501">
        <v>0</v>
      </c>
      <c r="E3501">
        <v>0</v>
      </c>
      <c r="F3501">
        <v>0</v>
      </c>
      <c r="G3501">
        <v>120</v>
      </c>
      <c r="H3501">
        <v>217.8</v>
      </c>
      <c r="I3501">
        <v>38.799999999999997</v>
      </c>
      <c r="J3501" s="19">
        <f t="shared" si="109"/>
        <v>12.961101456810454</v>
      </c>
      <c r="K3501" s="19">
        <f t="shared" si="110"/>
        <v>13</v>
      </c>
      <c r="L3501" s="14" t="str">
        <f>IFERROR(VLOOKUP($K$4:$K$772,TABLAREF!$A$1:$C$4,3,1),"SIN DATO")</f>
        <v>SIN DATO</v>
      </c>
    </row>
    <row r="3502" spans="1:12" x14ac:dyDescent="0.25">
      <c r="A3502" t="s">
        <v>4763</v>
      </c>
      <c r="B3502">
        <v>59</v>
      </c>
      <c r="C3502">
        <v>2</v>
      </c>
      <c r="D3502">
        <v>0</v>
      </c>
      <c r="E3502">
        <v>0</v>
      </c>
      <c r="F3502">
        <v>0</v>
      </c>
      <c r="G3502">
        <v>122</v>
      </c>
      <c r="H3502">
        <v>253.4</v>
      </c>
      <c r="I3502">
        <v>73.5</v>
      </c>
      <c r="J3502" s="19">
        <f t="shared" si="109"/>
        <v>12.697186864804655</v>
      </c>
      <c r="K3502" s="19">
        <f t="shared" si="110"/>
        <v>13</v>
      </c>
      <c r="L3502" s="14" t="str">
        <f>IFERROR(VLOOKUP($K$4:$K$772,TABLAREF!$A$1:$C$4,3,1),"SIN DATO")</f>
        <v>SIN DATO</v>
      </c>
    </row>
    <row r="3503" spans="1:12" x14ac:dyDescent="0.25">
      <c r="A3503" t="s">
        <v>4764</v>
      </c>
      <c r="B3503">
        <v>77</v>
      </c>
      <c r="C3503">
        <v>1</v>
      </c>
      <c r="D3503">
        <v>0</v>
      </c>
      <c r="E3503">
        <v>1</v>
      </c>
      <c r="F3503">
        <v>0</v>
      </c>
      <c r="H3503">
        <v>158.1</v>
      </c>
      <c r="I3503">
        <v>31.3</v>
      </c>
      <c r="J3503" s="19" t="e">
        <f t="shared" si="109"/>
        <v>#NUM!</v>
      </c>
      <c r="K3503" s="19" t="e">
        <f t="shared" si="110"/>
        <v>#NUM!</v>
      </c>
      <c r="L3503" s="14" t="str">
        <f>IFERROR(VLOOKUP($K$4:$K$772,TABLAREF!$A$1:$C$4,3,1),"SIN DATO")</f>
        <v>SIN DATO</v>
      </c>
    </row>
    <row r="3504" spans="1:12" x14ac:dyDescent="0.25">
      <c r="A3504" t="s">
        <v>4765</v>
      </c>
      <c r="B3504">
        <v>64</v>
      </c>
      <c r="C3504">
        <v>2</v>
      </c>
      <c r="D3504">
        <v>0</v>
      </c>
      <c r="E3504">
        <v>0</v>
      </c>
      <c r="F3504">
        <v>0</v>
      </c>
      <c r="G3504">
        <v>120</v>
      </c>
      <c r="H3504">
        <v>216.7</v>
      </c>
      <c r="I3504">
        <v>41.1</v>
      </c>
      <c r="J3504" s="19">
        <f t="shared" si="109"/>
        <v>24.957365742104532</v>
      </c>
      <c r="K3504" s="19">
        <f t="shared" si="110"/>
        <v>25</v>
      </c>
      <c r="L3504" s="14" t="str">
        <f>IFERROR(VLOOKUP($K$4:$K$772,TABLAREF!$A$1:$C$4,3,1),"SIN DATO")</f>
        <v>SIN DATO</v>
      </c>
    </row>
    <row r="3505" spans="1:12" x14ac:dyDescent="0.25">
      <c r="A3505" t="s">
        <v>4766</v>
      </c>
      <c r="B3505">
        <v>67</v>
      </c>
      <c r="C3505">
        <v>2</v>
      </c>
      <c r="D3505">
        <v>0</v>
      </c>
      <c r="E3505">
        <v>0</v>
      </c>
      <c r="F3505">
        <v>0</v>
      </c>
      <c r="H3505">
        <v>195.4</v>
      </c>
      <c r="I3505">
        <v>75</v>
      </c>
      <c r="J3505" s="19" t="e">
        <f t="shared" si="109"/>
        <v>#NUM!</v>
      </c>
      <c r="K3505" s="19" t="e">
        <f t="shared" si="110"/>
        <v>#NUM!</v>
      </c>
      <c r="L3505" s="14" t="str">
        <f>IFERROR(VLOOKUP($K$4:$K$772,TABLAREF!$A$1:$C$4,3,1),"SIN DATO")</f>
        <v>SIN DATO</v>
      </c>
    </row>
    <row r="3506" spans="1:12" x14ac:dyDescent="0.25">
      <c r="A3506" t="s">
        <v>4767</v>
      </c>
      <c r="B3506">
        <v>61</v>
      </c>
      <c r="C3506">
        <v>1</v>
      </c>
      <c r="D3506">
        <v>0</v>
      </c>
      <c r="E3506">
        <v>0</v>
      </c>
      <c r="F3506">
        <v>0</v>
      </c>
      <c r="H3506">
        <v>160.9</v>
      </c>
      <c r="I3506">
        <v>40.799999999999997</v>
      </c>
      <c r="J3506" s="19" t="e">
        <f t="shared" si="109"/>
        <v>#NUM!</v>
      </c>
      <c r="K3506" s="19" t="e">
        <f t="shared" si="110"/>
        <v>#NUM!</v>
      </c>
      <c r="L3506" s="14" t="str">
        <f>IFERROR(VLOOKUP($K$4:$K$772,TABLAREF!$A$1:$C$4,3,1),"SIN DATO")</f>
        <v>SIN DATO</v>
      </c>
    </row>
    <row r="3507" spans="1:12" x14ac:dyDescent="0.25">
      <c r="A3507" t="s">
        <v>614</v>
      </c>
      <c r="B3507">
        <v>77</v>
      </c>
      <c r="C3507">
        <v>2</v>
      </c>
      <c r="D3507">
        <v>0</v>
      </c>
      <c r="E3507">
        <v>0</v>
      </c>
      <c r="F3507">
        <v>0</v>
      </c>
      <c r="G3507">
        <v>120</v>
      </c>
      <c r="H3507">
        <v>147.80000000000001</v>
      </c>
      <c r="I3507">
        <v>47.6</v>
      </c>
      <c r="J3507" s="19">
        <f t="shared" si="109"/>
        <v>29.035924003607317</v>
      </c>
      <c r="K3507" s="19">
        <f t="shared" si="110"/>
        <v>29</v>
      </c>
      <c r="L3507" s="14" t="str">
        <f>IFERROR(VLOOKUP($K$4:$K$772,TABLAREF!$A$1:$C$4,3,1),"SIN DATO")</f>
        <v>SIN DATO</v>
      </c>
    </row>
    <row r="3508" spans="1:12" x14ac:dyDescent="0.25">
      <c r="A3508" t="s">
        <v>657</v>
      </c>
      <c r="B3508">
        <v>76</v>
      </c>
      <c r="C3508">
        <v>2</v>
      </c>
      <c r="D3508">
        <v>0</v>
      </c>
      <c r="E3508">
        <v>0</v>
      </c>
      <c r="F3508">
        <v>0</v>
      </c>
      <c r="G3508">
        <v>130</v>
      </c>
      <c r="H3508">
        <v>169.1</v>
      </c>
      <c r="I3508">
        <v>37.5</v>
      </c>
      <c r="J3508" s="19">
        <f t="shared" si="109"/>
        <v>39.068773274709081</v>
      </c>
      <c r="K3508" s="19">
        <f t="shared" si="110"/>
        <v>39</v>
      </c>
      <c r="L3508" s="14" t="str">
        <f>IFERROR(VLOOKUP($K$4:$K$772,TABLAREF!$A$1:$C$4,3,1),"SIN DATO")</f>
        <v>SIN DATO</v>
      </c>
    </row>
    <row r="3509" spans="1:12" x14ac:dyDescent="0.25">
      <c r="A3509" t="s">
        <v>4768</v>
      </c>
      <c r="B3509">
        <v>70</v>
      </c>
      <c r="C3509">
        <v>1</v>
      </c>
      <c r="D3509">
        <v>0</v>
      </c>
      <c r="E3509">
        <v>0</v>
      </c>
      <c r="F3509">
        <v>0</v>
      </c>
      <c r="H3509">
        <v>290.39999999999998</v>
      </c>
      <c r="I3509">
        <v>39.9</v>
      </c>
      <c r="J3509" s="19" t="e">
        <f t="shared" si="109"/>
        <v>#NUM!</v>
      </c>
      <c r="K3509" s="19" t="e">
        <f t="shared" si="110"/>
        <v>#NUM!</v>
      </c>
      <c r="L3509" s="14" t="str">
        <f>IFERROR(VLOOKUP($K$4:$K$772,TABLAREF!$A$1:$C$4,3,1),"SIN DATO")</f>
        <v>SIN DATO</v>
      </c>
    </row>
    <row r="3510" spans="1:12" x14ac:dyDescent="0.25">
      <c r="A3510" t="s">
        <v>4769</v>
      </c>
      <c r="B3510">
        <v>68</v>
      </c>
      <c r="C3510">
        <v>1</v>
      </c>
      <c r="D3510">
        <v>1</v>
      </c>
      <c r="E3510">
        <v>1</v>
      </c>
      <c r="F3510">
        <v>0</v>
      </c>
      <c r="G3510">
        <v>120</v>
      </c>
      <c r="H3510">
        <v>109.3</v>
      </c>
      <c r="I3510">
        <v>24.4</v>
      </c>
      <c r="J3510" s="19">
        <f t="shared" si="109"/>
        <v>27.723467548797977</v>
      </c>
      <c r="K3510" s="19">
        <f t="shared" si="110"/>
        <v>28</v>
      </c>
      <c r="L3510" s="14" t="str">
        <f>IFERROR(VLOOKUP($K$4:$K$772,TABLAREF!$A$1:$C$4,3,1),"SIN DATO")</f>
        <v>SIN DATO</v>
      </c>
    </row>
    <row r="3511" spans="1:12" x14ac:dyDescent="0.25">
      <c r="A3511" t="s">
        <v>2692</v>
      </c>
      <c r="B3511">
        <v>59</v>
      </c>
      <c r="C3511">
        <v>1</v>
      </c>
      <c r="D3511">
        <v>0</v>
      </c>
      <c r="E3511">
        <v>1</v>
      </c>
      <c r="F3511">
        <v>0</v>
      </c>
      <c r="H3511">
        <v>112.3</v>
      </c>
      <c r="I3511">
        <v>58.4</v>
      </c>
      <c r="J3511" s="19" t="e">
        <f t="shared" si="109"/>
        <v>#NUM!</v>
      </c>
      <c r="K3511" s="19" t="e">
        <f t="shared" si="110"/>
        <v>#NUM!</v>
      </c>
      <c r="L3511" s="14" t="str">
        <f>IFERROR(VLOOKUP($K$4:$K$772,TABLAREF!$A$1:$C$4,3,1),"SIN DATO")</f>
        <v>SIN DATO</v>
      </c>
    </row>
    <row r="3512" spans="1:12" x14ac:dyDescent="0.25">
      <c r="A3512" t="s">
        <v>4770</v>
      </c>
      <c r="B3512">
        <v>72</v>
      </c>
      <c r="C3512">
        <v>1</v>
      </c>
      <c r="D3512">
        <v>0</v>
      </c>
      <c r="E3512">
        <v>1</v>
      </c>
      <c r="F3512">
        <v>0</v>
      </c>
      <c r="G3512">
        <v>120</v>
      </c>
      <c r="H3512">
        <v>105</v>
      </c>
      <c r="I3512">
        <v>34.1</v>
      </c>
      <c r="J3512" s="19">
        <f t="shared" si="109"/>
        <v>14.960292526884611</v>
      </c>
      <c r="K3512" s="19">
        <f t="shared" si="110"/>
        <v>15</v>
      </c>
      <c r="L3512" s="14" t="str">
        <f>IFERROR(VLOOKUP($K$4:$K$772,TABLAREF!$A$1:$C$4,3,1),"SIN DATO")</f>
        <v>SIN DATO</v>
      </c>
    </row>
    <row r="3513" spans="1:12" x14ac:dyDescent="0.25">
      <c r="A3513" t="s">
        <v>4771</v>
      </c>
      <c r="B3513">
        <v>68</v>
      </c>
      <c r="C3513">
        <v>1</v>
      </c>
      <c r="D3513">
        <v>0</v>
      </c>
      <c r="E3513">
        <v>0</v>
      </c>
      <c r="F3513">
        <v>0</v>
      </c>
      <c r="H3513">
        <v>167.2</v>
      </c>
      <c r="I3513">
        <v>33.9</v>
      </c>
      <c r="J3513" s="19" t="e">
        <f t="shared" si="109"/>
        <v>#NUM!</v>
      </c>
      <c r="K3513" s="19" t="e">
        <f t="shared" si="110"/>
        <v>#NUM!</v>
      </c>
      <c r="L3513" s="14" t="str">
        <f>IFERROR(VLOOKUP($K$4:$K$772,TABLAREF!$A$1:$C$4,3,1),"SIN DATO")</f>
        <v>SIN DATO</v>
      </c>
    </row>
    <row r="3514" spans="1:12" x14ac:dyDescent="0.25">
      <c r="A3514" t="s">
        <v>966</v>
      </c>
      <c r="B3514">
        <v>72</v>
      </c>
      <c r="C3514">
        <v>2</v>
      </c>
      <c r="D3514">
        <v>0</v>
      </c>
      <c r="E3514">
        <v>0</v>
      </c>
      <c r="F3514">
        <v>0</v>
      </c>
      <c r="G3514">
        <v>140</v>
      </c>
      <c r="H3514">
        <v>182</v>
      </c>
      <c r="I3514">
        <v>67.3</v>
      </c>
      <c r="J3514" s="19">
        <f t="shared" si="109"/>
        <v>24.114367235192489</v>
      </c>
      <c r="K3514" s="19">
        <f t="shared" si="110"/>
        <v>24</v>
      </c>
      <c r="L3514" s="14" t="str">
        <f>IFERROR(VLOOKUP($K$4:$K$772,TABLAREF!$A$1:$C$4,3,1),"SIN DATO")</f>
        <v>SIN DATO</v>
      </c>
    </row>
    <row r="3515" spans="1:12" x14ac:dyDescent="0.25">
      <c r="A3515" t="s">
        <v>4772</v>
      </c>
      <c r="B3515">
        <v>81</v>
      </c>
      <c r="C3515">
        <v>1</v>
      </c>
      <c r="D3515">
        <v>0</v>
      </c>
      <c r="E3515">
        <v>1</v>
      </c>
      <c r="F3515">
        <v>0</v>
      </c>
      <c r="G3515">
        <v>125</v>
      </c>
      <c r="H3515">
        <v>171.6</v>
      </c>
      <c r="I3515">
        <v>45.5</v>
      </c>
      <c r="J3515" s="19">
        <f t="shared" si="109"/>
        <v>24.511831364709536</v>
      </c>
      <c r="K3515" s="19">
        <f t="shared" si="110"/>
        <v>25</v>
      </c>
      <c r="L3515" s="14" t="str">
        <f>IFERROR(VLOOKUP($K$4:$K$772,TABLAREF!$A$1:$C$4,3,1),"SIN DATO")</f>
        <v>SIN DATO</v>
      </c>
    </row>
    <row r="3516" spans="1:12" x14ac:dyDescent="0.25">
      <c r="A3516" t="s">
        <v>575</v>
      </c>
      <c r="B3516">
        <v>63</v>
      </c>
      <c r="C3516">
        <v>2</v>
      </c>
      <c r="D3516">
        <v>0</v>
      </c>
      <c r="E3516">
        <v>0</v>
      </c>
      <c r="F3516">
        <v>0</v>
      </c>
      <c r="G3516">
        <v>140</v>
      </c>
      <c r="H3516">
        <v>232.7</v>
      </c>
      <c r="I3516">
        <v>78.599999999999994</v>
      </c>
      <c r="J3516" s="19">
        <f t="shared" si="109"/>
        <v>16.394990676705014</v>
      </c>
      <c r="K3516" s="19">
        <f t="shared" si="110"/>
        <v>16</v>
      </c>
      <c r="L3516" s="14" t="str">
        <f>IFERROR(VLOOKUP($K$4:$K$772,TABLAREF!$A$1:$C$4,3,1),"SIN DATO")</f>
        <v>SIN DATO</v>
      </c>
    </row>
    <row r="3517" spans="1:12" x14ac:dyDescent="0.25">
      <c r="A3517" t="s">
        <v>4773</v>
      </c>
      <c r="B3517">
        <v>54</v>
      </c>
      <c r="C3517">
        <v>2</v>
      </c>
      <c r="D3517">
        <v>0</v>
      </c>
      <c r="E3517">
        <v>0</v>
      </c>
      <c r="F3517">
        <v>0</v>
      </c>
      <c r="G3517">
        <v>140</v>
      </c>
      <c r="H3517">
        <v>169.1</v>
      </c>
      <c r="I3517">
        <v>26.6</v>
      </c>
      <c r="J3517" s="19">
        <f t="shared" si="109"/>
        <v>22.504000127253388</v>
      </c>
      <c r="K3517" s="19">
        <f t="shared" si="110"/>
        <v>23</v>
      </c>
      <c r="L3517" s="14" t="str">
        <f>IFERROR(VLOOKUP($K$4:$K$772,TABLAREF!$A$1:$C$4,3,1),"SIN DATO")</f>
        <v>SIN DATO</v>
      </c>
    </row>
    <row r="3518" spans="1:12" x14ac:dyDescent="0.25">
      <c r="A3518" t="s">
        <v>3968</v>
      </c>
      <c r="B3518">
        <v>72</v>
      </c>
      <c r="C3518">
        <v>1</v>
      </c>
      <c r="D3518">
        <v>0</v>
      </c>
      <c r="E3518">
        <v>1</v>
      </c>
      <c r="F3518">
        <v>0</v>
      </c>
      <c r="H3518">
        <v>110</v>
      </c>
      <c r="I3518">
        <v>27.8</v>
      </c>
      <c r="J3518" s="19" t="e">
        <f t="shared" si="109"/>
        <v>#NUM!</v>
      </c>
      <c r="K3518" s="19" t="e">
        <f t="shared" si="110"/>
        <v>#NUM!</v>
      </c>
      <c r="L3518" s="14" t="str">
        <f>IFERROR(VLOOKUP($K$4:$K$772,TABLAREF!$A$1:$C$4,3,1),"SIN DATO")</f>
        <v>SIN DATO</v>
      </c>
    </row>
    <row r="3519" spans="1:12" x14ac:dyDescent="0.25">
      <c r="A3519" t="s">
        <v>4774</v>
      </c>
      <c r="B3519">
        <v>65</v>
      </c>
      <c r="C3519">
        <v>2</v>
      </c>
      <c r="D3519">
        <v>0</v>
      </c>
      <c r="E3519">
        <v>0</v>
      </c>
      <c r="F3519">
        <v>0</v>
      </c>
      <c r="H3519">
        <v>119.8</v>
      </c>
      <c r="I3519">
        <v>45.1</v>
      </c>
      <c r="J3519" s="19" t="e">
        <f t="shared" si="109"/>
        <v>#NUM!</v>
      </c>
      <c r="K3519" s="19" t="e">
        <f t="shared" si="110"/>
        <v>#NUM!</v>
      </c>
      <c r="L3519" s="14" t="str">
        <f>IFERROR(VLOOKUP($K$4:$K$772,TABLAREF!$A$1:$C$4,3,1),"SIN DATO")</f>
        <v>SIN DATO</v>
      </c>
    </row>
    <row r="3520" spans="1:12" x14ac:dyDescent="0.25">
      <c r="A3520" t="s">
        <v>4775</v>
      </c>
      <c r="B3520">
        <v>62</v>
      </c>
      <c r="C3520">
        <v>2</v>
      </c>
      <c r="D3520">
        <v>0</v>
      </c>
      <c r="E3520">
        <v>0</v>
      </c>
      <c r="F3520">
        <v>0</v>
      </c>
      <c r="G3520">
        <v>110</v>
      </c>
      <c r="H3520">
        <v>211.9</v>
      </c>
      <c r="I3520">
        <v>68.400000000000006</v>
      </c>
      <c r="J3520" s="19">
        <f t="shared" si="109"/>
        <v>11.453493665634184</v>
      </c>
      <c r="K3520" s="19">
        <f t="shared" si="110"/>
        <v>11</v>
      </c>
      <c r="L3520" s="14" t="str">
        <f>IFERROR(VLOOKUP($K$4:$K$772,TABLAREF!$A$1:$C$4,3,1),"SIN DATO")</f>
        <v>SIN DATO</v>
      </c>
    </row>
    <row r="3521" spans="1:12" x14ac:dyDescent="0.25">
      <c r="A3521" t="s">
        <v>674</v>
      </c>
      <c r="B3521">
        <v>47</v>
      </c>
      <c r="C3521">
        <v>2</v>
      </c>
      <c r="D3521">
        <v>0</v>
      </c>
      <c r="E3521">
        <v>0</v>
      </c>
      <c r="F3521">
        <v>0</v>
      </c>
      <c r="G3521">
        <v>120</v>
      </c>
      <c r="H3521">
        <v>171.2</v>
      </c>
      <c r="I3521">
        <v>32.6</v>
      </c>
      <c r="J3521" s="19">
        <f t="shared" si="109"/>
        <v>10.735404295601903</v>
      </c>
      <c r="K3521" s="19">
        <f t="shared" si="110"/>
        <v>11</v>
      </c>
      <c r="L3521" s="14" t="str">
        <f>IFERROR(VLOOKUP($K$4:$K$772,TABLAREF!$A$1:$C$4,3,1),"SIN DATO")</f>
        <v>SIN DATO</v>
      </c>
    </row>
    <row r="3522" spans="1:12" x14ac:dyDescent="0.25">
      <c r="A3522" t="s">
        <v>4776</v>
      </c>
      <c r="B3522">
        <v>64</v>
      </c>
      <c r="C3522">
        <v>2</v>
      </c>
      <c r="D3522">
        <v>0</v>
      </c>
      <c r="E3522">
        <v>0</v>
      </c>
      <c r="F3522">
        <v>0</v>
      </c>
      <c r="G3522">
        <v>120</v>
      </c>
      <c r="H3522">
        <v>144.6</v>
      </c>
      <c r="I3522">
        <v>49.7</v>
      </c>
      <c r="J3522" s="19">
        <f t="shared" si="109"/>
        <v>13.718941398882567</v>
      </c>
      <c r="K3522" s="19">
        <f t="shared" si="110"/>
        <v>14</v>
      </c>
      <c r="L3522" s="14" t="str">
        <f>IFERROR(VLOOKUP($K$4:$K$772,TABLAREF!$A$1:$C$4,3,1),"SIN DATO")</f>
        <v>SIN DATO</v>
      </c>
    </row>
    <row r="3523" spans="1:12" x14ac:dyDescent="0.25">
      <c r="A3523" t="s">
        <v>4777</v>
      </c>
      <c r="B3523">
        <v>53</v>
      </c>
      <c r="C3523">
        <v>1</v>
      </c>
      <c r="D3523">
        <v>0</v>
      </c>
      <c r="E3523">
        <v>0</v>
      </c>
      <c r="F3523">
        <v>0</v>
      </c>
      <c r="G3523">
        <v>122</v>
      </c>
      <c r="H3523">
        <v>224.7</v>
      </c>
      <c r="I3523">
        <v>55.3</v>
      </c>
      <c r="J3523" s="19">
        <f t="shared" si="109"/>
        <v>7.2383619439039819</v>
      </c>
      <c r="K3523" s="19">
        <f t="shared" si="110"/>
        <v>7</v>
      </c>
      <c r="L3523" s="14" t="str">
        <f>IFERROR(VLOOKUP($K$4:$K$772,TABLAREF!$A$1:$C$4,3,1),"SIN DATO")</f>
        <v>SIN DATO</v>
      </c>
    </row>
    <row r="3524" spans="1:12" x14ac:dyDescent="0.25">
      <c r="A3524" t="s">
        <v>4778</v>
      </c>
      <c r="B3524">
        <v>52</v>
      </c>
      <c r="C3524">
        <v>2</v>
      </c>
      <c r="D3524">
        <v>0</v>
      </c>
      <c r="E3524">
        <v>1</v>
      </c>
      <c r="F3524">
        <v>0</v>
      </c>
      <c r="H3524">
        <v>162.80000000000001</v>
      </c>
      <c r="I3524">
        <v>31</v>
      </c>
      <c r="J3524" s="19" t="e">
        <f t="shared" si="109"/>
        <v>#NUM!</v>
      </c>
      <c r="K3524" s="19" t="e">
        <f t="shared" si="110"/>
        <v>#NUM!</v>
      </c>
      <c r="L3524" s="14" t="str">
        <f>IFERROR(VLOOKUP($K$4:$K$772,TABLAREF!$A$1:$C$4,3,1),"SIN DATO")</f>
        <v>SIN DATO</v>
      </c>
    </row>
    <row r="3525" spans="1:12" x14ac:dyDescent="0.25">
      <c r="A3525" t="s">
        <v>4779</v>
      </c>
      <c r="B3525">
        <v>68</v>
      </c>
      <c r="C3525">
        <v>2</v>
      </c>
      <c r="D3525">
        <v>0</v>
      </c>
      <c r="E3525">
        <v>0</v>
      </c>
      <c r="F3525">
        <v>0</v>
      </c>
      <c r="G3525">
        <v>120</v>
      </c>
      <c r="H3525">
        <v>197.7</v>
      </c>
      <c r="I3525">
        <v>46.5</v>
      </c>
      <c r="J3525" s="19">
        <f t="shared" ref="J3525:J3588" si="111">100*(1-EXP(-EXP((LN(10)-(15.5305+(28.4441*(1-C3525))+(-1.4792*LN(B3525))+(0*LN(B3525)*LN(B3525))+(-14.4588*LN(B3525)*(1-C3525))+(1.8515*LN(B3525)*LN(B3525)*(1-C3525))+(-0.9119*LN(G3525))+(-0.2767*D3525)+(-0.7181*LN((H3525* 0.02586)/ (I3525* 0.02586)))+(-0.1759*E3525)+(-0.1999*E3525*(1-C3525))+(-0.5865*F3525)+(0*F3525*C3525)))/(EXP(0.9145)*EXP(-0.2784*(15.5305+(28.4441*(1-C3525))+(-1.4792*LN(B3525))+(0*LN(B3525)*LN(B3525))+(-14.4588*LN(B3525)*(1-C3525))+(1.8515*LN(B3525)*LN(B3525)*(1-C3525))+(-0.9119*LN(G3525))+(-0.2767*D3525)+(-0.7181*LN((H3525* 0.02586)/ (I3525* 0.02586)))+(-0.1759*E3525)+(-0.1999*E3525*(1-C3525))+(-0.5865*F3525)+(0*F3525*C3525)))))))</f>
        <v>24.92775875029022</v>
      </c>
      <c r="K3525" s="19">
        <f t="shared" ref="K3525:K3588" si="112">ROUND(J3525,0)</f>
        <v>25</v>
      </c>
      <c r="L3525" s="14" t="str">
        <f>IFERROR(VLOOKUP($K$4:$K$772,TABLAREF!$A$1:$C$4,3,1),"SIN DATO")</f>
        <v>SIN DATO</v>
      </c>
    </row>
    <row r="3526" spans="1:12" x14ac:dyDescent="0.25">
      <c r="A3526" t="s">
        <v>4780</v>
      </c>
      <c r="B3526">
        <v>42</v>
      </c>
      <c r="C3526">
        <v>2</v>
      </c>
      <c r="D3526">
        <v>0</v>
      </c>
      <c r="E3526">
        <v>0</v>
      </c>
      <c r="F3526">
        <v>0</v>
      </c>
      <c r="G3526">
        <v>120</v>
      </c>
      <c r="H3526">
        <v>254.2</v>
      </c>
      <c r="I3526">
        <v>0</v>
      </c>
      <c r="J3526" s="19" t="e">
        <f t="shared" si="111"/>
        <v>#DIV/0!</v>
      </c>
      <c r="K3526" s="19" t="e">
        <f t="shared" si="112"/>
        <v>#DIV/0!</v>
      </c>
      <c r="L3526" s="14" t="str">
        <f>IFERROR(VLOOKUP($K$4:$K$772,TABLAREF!$A$1:$C$4,3,1),"SIN DATO")</f>
        <v>SIN DATO</v>
      </c>
    </row>
    <row r="3527" spans="1:12" x14ac:dyDescent="0.25">
      <c r="A3527" t="s">
        <v>4781</v>
      </c>
      <c r="B3527">
        <v>55</v>
      </c>
      <c r="C3527">
        <v>2</v>
      </c>
      <c r="D3527">
        <v>0</v>
      </c>
      <c r="E3527">
        <v>0</v>
      </c>
      <c r="F3527">
        <v>0</v>
      </c>
      <c r="H3527">
        <v>208.4</v>
      </c>
      <c r="I3527">
        <v>42</v>
      </c>
      <c r="J3527" s="19" t="e">
        <f t="shared" si="111"/>
        <v>#NUM!</v>
      </c>
      <c r="K3527" s="19" t="e">
        <f t="shared" si="112"/>
        <v>#NUM!</v>
      </c>
      <c r="L3527" s="14" t="str">
        <f>IFERROR(VLOOKUP($K$4:$K$772,TABLAREF!$A$1:$C$4,3,1),"SIN DATO")</f>
        <v>SIN DATO</v>
      </c>
    </row>
    <row r="3528" spans="1:12" x14ac:dyDescent="0.25">
      <c r="A3528" t="s">
        <v>4782</v>
      </c>
      <c r="B3528">
        <v>57</v>
      </c>
      <c r="C3528">
        <v>2</v>
      </c>
      <c r="D3528">
        <v>0</v>
      </c>
      <c r="E3528">
        <v>0</v>
      </c>
      <c r="F3528">
        <v>0</v>
      </c>
      <c r="G3528">
        <v>116</v>
      </c>
      <c r="H3528">
        <v>193.9</v>
      </c>
      <c r="I3528">
        <v>53.2</v>
      </c>
      <c r="J3528" s="19">
        <f t="shared" si="111"/>
        <v>11.154993037451199</v>
      </c>
      <c r="K3528" s="19">
        <f t="shared" si="112"/>
        <v>11</v>
      </c>
      <c r="L3528" s="14" t="str">
        <f>IFERROR(VLOOKUP($K$4:$K$772,TABLAREF!$A$1:$C$4,3,1),"SIN DATO")</f>
        <v>SIN DATO</v>
      </c>
    </row>
    <row r="3529" spans="1:12" x14ac:dyDescent="0.25">
      <c r="A3529" t="s">
        <v>4783</v>
      </c>
      <c r="B3529">
        <v>48</v>
      </c>
      <c r="C3529">
        <v>2</v>
      </c>
      <c r="D3529">
        <v>0</v>
      </c>
      <c r="E3529">
        <v>0</v>
      </c>
      <c r="F3529">
        <v>0</v>
      </c>
      <c r="H3529">
        <v>165.9</v>
      </c>
      <c r="I3529">
        <v>45.5</v>
      </c>
      <c r="J3529" s="19" t="e">
        <f t="shared" si="111"/>
        <v>#NUM!</v>
      </c>
      <c r="K3529" s="19" t="e">
        <f t="shared" si="112"/>
        <v>#NUM!</v>
      </c>
      <c r="L3529" s="14" t="str">
        <f>IFERROR(VLOOKUP($K$4:$K$772,TABLAREF!$A$1:$C$4,3,1),"SIN DATO")</f>
        <v>SIN DATO</v>
      </c>
    </row>
    <row r="3530" spans="1:12" x14ac:dyDescent="0.25">
      <c r="A3530" t="s">
        <v>953</v>
      </c>
      <c r="B3530">
        <v>38</v>
      </c>
      <c r="C3530">
        <v>1</v>
      </c>
      <c r="D3530">
        <v>0</v>
      </c>
      <c r="E3530">
        <v>0</v>
      </c>
      <c r="F3530">
        <v>0</v>
      </c>
      <c r="G3530">
        <v>130</v>
      </c>
      <c r="H3530">
        <v>226</v>
      </c>
      <c r="I3530">
        <v>40.1</v>
      </c>
      <c r="J3530" s="19">
        <f t="shared" si="111"/>
        <v>4.7944707186459379</v>
      </c>
      <c r="K3530" s="19">
        <f t="shared" si="112"/>
        <v>5</v>
      </c>
      <c r="L3530" s="14" t="str">
        <f>IFERROR(VLOOKUP($K$4:$K$772,TABLAREF!$A$1:$C$4,3,1),"SIN DATO")</f>
        <v>SIN DATO</v>
      </c>
    </row>
    <row r="3531" spans="1:12" x14ac:dyDescent="0.25">
      <c r="A3531" t="s">
        <v>4784</v>
      </c>
      <c r="B3531">
        <v>70</v>
      </c>
      <c r="C3531">
        <v>2</v>
      </c>
      <c r="D3531">
        <v>0</v>
      </c>
      <c r="E3531">
        <v>0</v>
      </c>
      <c r="F3531">
        <v>0</v>
      </c>
      <c r="G3531">
        <v>125</v>
      </c>
      <c r="H3531">
        <v>208.1</v>
      </c>
      <c r="I3531">
        <v>66.400000000000006</v>
      </c>
      <c r="J3531" s="19">
        <f t="shared" si="111"/>
        <v>21.884414347692925</v>
      </c>
      <c r="K3531" s="19">
        <f t="shared" si="112"/>
        <v>22</v>
      </c>
      <c r="L3531" s="14" t="str">
        <f>IFERROR(VLOOKUP($K$4:$K$772,TABLAREF!$A$1:$C$4,3,1),"SIN DATO")</f>
        <v>SIN DATO</v>
      </c>
    </row>
    <row r="3532" spans="1:12" x14ac:dyDescent="0.25">
      <c r="A3532" t="s">
        <v>4785</v>
      </c>
      <c r="B3532">
        <v>67</v>
      </c>
      <c r="C3532">
        <v>1</v>
      </c>
      <c r="D3532">
        <v>0</v>
      </c>
      <c r="E3532">
        <v>1</v>
      </c>
      <c r="F3532">
        <v>0</v>
      </c>
      <c r="G3532">
        <v>120</v>
      </c>
      <c r="H3532">
        <v>92.8</v>
      </c>
      <c r="I3532">
        <v>37.4</v>
      </c>
      <c r="J3532" s="19">
        <f t="shared" si="111"/>
        <v>9.6591774256756686</v>
      </c>
      <c r="K3532" s="19">
        <f t="shared" si="112"/>
        <v>10</v>
      </c>
      <c r="L3532" s="14" t="str">
        <f>IFERROR(VLOOKUP($K$4:$K$772,TABLAREF!$A$1:$C$4,3,1),"SIN DATO")</f>
        <v>SIN DATO</v>
      </c>
    </row>
    <row r="3533" spans="1:12" x14ac:dyDescent="0.25">
      <c r="A3533" t="s">
        <v>4786</v>
      </c>
      <c r="B3533">
        <v>62</v>
      </c>
      <c r="C3533">
        <v>2</v>
      </c>
      <c r="D3533">
        <v>0</v>
      </c>
      <c r="E3533">
        <v>0</v>
      </c>
      <c r="F3533">
        <v>0</v>
      </c>
      <c r="G3533">
        <v>120</v>
      </c>
      <c r="H3533">
        <v>199.9</v>
      </c>
      <c r="I3533">
        <v>52.8</v>
      </c>
      <c r="J3533" s="19">
        <f t="shared" si="111"/>
        <v>16.363379870038475</v>
      </c>
      <c r="K3533" s="19">
        <f t="shared" si="112"/>
        <v>16</v>
      </c>
      <c r="L3533" s="14" t="str">
        <f>IFERROR(VLOOKUP($K$4:$K$772,TABLAREF!$A$1:$C$4,3,1),"SIN DATO")</f>
        <v>SIN DATO</v>
      </c>
    </row>
    <row r="3534" spans="1:12" x14ac:dyDescent="0.25">
      <c r="A3534" t="s">
        <v>4787</v>
      </c>
      <c r="B3534">
        <v>71</v>
      </c>
      <c r="C3534">
        <v>2</v>
      </c>
      <c r="D3534">
        <v>0</v>
      </c>
      <c r="E3534">
        <v>0</v>
      </c>
      <c r="F3534">
        <v>0</v>
      </c>
      <c r="H3534">
        <v>158</v>
      </c>
      <c r="I3534">
        <v>83.5</v>
      </c>
      <c r="J3534" s="19" t="e">
        <f t="shared" si="111"/>
        <v>#NUM!</v>
      </c>
      <c r="K3534" s="19" t="e">
        <f t="shared" si="112"/>
        <v>#NUM!</v>
      </c>
      <c r="L3534" s="14" t="str">
        <f>IFERROR(VLOOKUP($K$4:$K$772,TABLAREF!$A$1:$C$4,3,1),"SIN DATO")</f>
        <v>SIN DATO</v>
      </c>
    </row>
    <row r="3535" spans="1:12" x14ac:dyDescent="0.25">
      <c r="A3535" t="s">
        <v>564</v>
      </c>
      <c r="B3535">
        <v>82</v>
      </c>
      <c r="C3535">
        <v>2</v>
      </c>
      <c r="D3535">
        <v>0</v>
      </c>
      <c r="E3535">
        <v>0</v>
      </c>
      <c r="F3535">
        <v>0</v>
      </c>
      <c r="G3535">
        <v>110</v>
      </c>
      <c r="H3535">
        <v>203.8</v>
      </c>
      <c r="I3535">
        <v>65</v>
      </c>
      <c r="J3535" s="19">
        <f t="shared" si="111"/>
        <v>33.303976473712247</v>
      </c>
      <c r="K3535" s="19">
        <f t="shared" si="112"/>
        <v>33</v>
      </c>
      <c r="L3535" s="14" t="str">
        <f>IFERROR(VLOOKUP($K$4:$K$772,TABLAREF!$A$1:$C$4,3,1),"SIN DATO")</f>
        <v>SIN DATO</v>
      </c>
    </row>
    <row r="3536" spans="1:12" x14ac:dyDescent="0.25">
      <c r="A3536" t="s">
        <v>4788</v>
      </c>
      <c r="B3536">
        <v>47</v>
      </c>
      <c r="C3536">
        <v>2</v>
      </c>
      <c r="D3536">
        <v>0</v>
      </c>
      <c r="E3536">
        <v>0</v>
      </c>
      <c r="F3536">
        <v>0</v>
      </c>
      <c r="H3536">
        <v>156.30000000000001</v>
      </c>
      <c r="I3536">
        <v>26.1</v>
      </c>
      <c r="J3536" s="19" t="e">
        <f t="shared" si="111"/>
        <v>#NUM!</v>
      </c>
      <c r="K3536" s="19" t="e">
        <f t="shared" si="112"/>
        <v>#NUM!</v>
      </c>
      <c r="L3536" s="14" t="str">
        <f>IFERROR(VLOOKUP($K$4:$K$772,TABLAREF!$A$1:$C$4,3,1),"SIN DATO")</f>
        <v>SIN DATO</v>
      </c>
    </row>
    <row r="3537" spans="1:12" x14ac:dyDescent="0.25">
      <c r="A3537" t="s">
        <v>4789</v>
      </c>
      <c r="B3537">
        <v>75</v>
      </c>
      <c r="C3537">
        <v>1</v>
      </c>
      <c r="D3537">
        <v>0</v>
      </c>
      <c r="E3537">
        <v>1</v>
      </c>
      <c r="F3537">
        <v>0</v>
      </c>
      <c r="H3537">
        <v>155.5</v>
      </c>
      <c r="I3537">
        <v>38.799999999999997</v>
      </c>
      <c r="J3537" s="19" t="e">
        <f t="shared" si="111"/>
        <v>#NUM!</v>
      </c>
      <c r="K3537" s="19" t="e">
        <f t="shared" si="112"/>
        <v>#NUM!</v>
      </c>
      <c r="L3537" s="14" t="str">
        <f>IFERROR(VLOOKUP($K$4:$K$772,TABLAREF!$A$1:$C$4,3,1),"SIN DATO")</f>
        <v>SIN DATO</v>
      </c>
    </row>
    <row r="3538" spans="1:12" x14ac:dyDescent="0.25">
      <c r="A3538" t="s">
        <v>4790</v>
      </c>
      <c r="B3538">
        <v>65</v>
      </c>
      <c r="C3538">
        <v>2</v>
      </c>
      <c r="D3538">
        <v>0</v>
      </c>
      <c r="E3538">
        <v>0</v>
      </c>
      <c r="F3538">
        <v>0</v>
      </c>
      <c r="H3538">
        <v>198.1</v>
      </c>
      <c r="I3538">
        <v>39.700000000000003</v>
      </c>
      <c r="J3538" s="19" t="e">
        <f t="shared" si="111"/>
        <v>#NUM!</v>
      </c>
      <c r="K3538" s="19" t="e">
        <f t="shared" si="112"/>
        <v>#NUM!</v>
      </c>
      <c r="L3538" s="14" t="str">
        <f>IFERROR(VLOOKUP($K$4:$K$772,TABLAREF!$A$1:$C$4,3,1),"SIN DATO")</f>
        <v>SIN DATO</v>
      </c>
    </row>
    <row r="3539" spans="1:12" x14ac:dyDescent="0.25">
      <c r="A3539" t="s">
        <v>651</v>
      </c>
      <c r="B3539">
        <v>64</v>
      </c>
      <c r="C3539">
        <v>2</v>
      </c>
      <c r="D3539">
        <v>0</v>
      </c>
      <c r="E3539">
        <v>0</v>
      </c>
      <c r="F3539">
        <v>0</v>
      </c>
      <c r="H3539">
        <v>195</v>
      </c>
      <c r="I3539">
        <v>56.5</v>
      </c>
      <c r="J3539" s="19" t="e">
        <f t="shared" si="111"/>
        <v>#NUM!</v>
      </c>
      <c r="K3539" s="19" t="e">
        <f t="shared" si="112"/>
        <v>#NUM!</v>
      </c>
      <c r="L3539" s="14" t="str">
        <f>IFERROR(VLOOKUP($K$4:$K$772,TABLAREF!$A$1:$C$4,3,1),"SIN DATO")</f>
        <v>SIN DATO</v>
      </c>
    </row>
    <row r="3540" spans="1:12" x14ac:dyDescent="0.25">
      <c r="A3540" t="s">
        <v>4791</v>
      </c>
      <c r="B3540">
        <v>78</v>
      </c>
      <c r="C3540">
        <v>2</v>
      </c>
      <c r="D3540">
        <v>0</v>
      </c>
      <c r="E3540">
        <v>0</v>
      </c>
      <c r="F3540">
        <v>0</v>
      </c>
      <c r="H3540">
        <v>140.1</v>
      </c>
      <c r="I3540">
        <v>45.9</v>
      </c>
      <c r="J3540" s="19" t="e">
        <f t="shared" si="111"/>
        <v>#NUM!</v>
      </c>
      <c r="K3540" s="19" t="e">
        <f t="shared" si="112"/>
        <v>#NUM!</v>
      </c>
      <c r="L3540" s="14" t="str">
        <f>IFERROR(VLOOKUP($K$4:$K$772,TABLAREF!$A$1:$C$4,3,1),"SIN DATO")</f>
        <v>SIN DATO</v>
      </c>
    </row>
    <row r="3541" spans="1:12" x14ac:dyDescent="0.25">
      <c r="A3541" t="s">
        <v>4792</v>
      </c>
      <c r="B3541">
        <v>73</v>
      </c>
      <c r="C3541">
        <v>1</v>
      </c>
      <c r="D3541">
        <v>0</v>
      </c>
      <c r="E3541">
        <v>0</v>
      </c>
      <c r="F3541">
        <v>0</v>
      </c>
      <c r="I3541">
        <v>0</v>
      </c>
      <c r="J3541" s="19" t="e">
        <f t="shared" si="111"/>
        <v>#NUM!</v>
      </c>
      <c r="K3541" s="19" t="e">
        <f t="shared" si="112"/>
        <v>#NUM!</v>
      </c>
      <c r="L3541" s="14" t="str">
        <f>IFERROR(VLOOKUP($K$4:$K$772,TABLAREF!$A$1:$C$4,3,1),"SIN DATO")</f>
        <v>SIN DATO</v>
      </c>
    </row>
    <row r="3542" spans="1:12" x14ac:dyDescent="0.25">
      <c r="A3542" t="s">
        <v>4793</v>
      </c>
      <c r="B3542">
        <v>84</v>
      </c>
      <c r="C3542">
        <v>1</v>
      </c>
      <c r="D3542">
        <v>0</v>
      </c>
      <c r="E3542">
        <v>1</v>
      </c>
      <c r="F3542">
        <v>0</v>
      </c>
      <c r="H3542">
        <v>165.1</v>
      </c>
      <c r="I3542">
        <v>39.799999999999997</v>
      </c>
      <c r="J3542" s="19" t="e">
        <f t="shared" si="111"/>
        <v>#NUM!</v>
      </c>
      <c r="K3542" s="19" t="e">
        <f t="shared" si="112"/>
        <v>#NUM!</v>
      </c>
      <c r="L3542" s="14" t="str">
        <f>IFERROR(VLOOKUP($K$4:$K$772,TABLAREF!$A$1:$C$4,3,1),"SIN DATO")</f>
        <v>SIN DATO</v>
      </c>
    </row>
    <row r="3543" spans="1:12" x14ac:dyDescent="0.25">
      <c r="A3543" t="s">
        <v>505</v>
      </c>
      <c r="B3543">
        <v>74</v>
      </c>
      <c r="C3543">
        <v>2</v>
      </c>
      <c r="D3543">
        <v>0</v>
      </c>
      <c r="E3543">
        <v>0</v>
      </c>
      <c r="F3543">
        <v>0</v>
      </c>
      <c r="H3543">
        <v>162.1</v>
      </c>
      <c r="I3543">
        <v>37.6</v>
      </c>
      <c r="J3543" s="19" t="e">
        <f t="shared" si="111"/>
        <v>#NUM!</v>
      </c>
      <c r="K3543" s="19" t="e">
        <f t="shared" si="112"/>
        <v>#NUM!</v>
      </c>
      <c r="L3543" s="14" t="str">
        <f>IFERROR(VLOOKUP($K$4:$K$772,TABLAREF!$A$1:$C$4,3,1),"SIN DATO")</f>
        <v>SIN DATO</v>
      </c>
    </row>
    <row r="3544" spans="1:12" x14ac:dyDescent="0.25">
      <c r="A3544" t="s">
        <v>4794</v>
      </c>
      <c r="B3544">
        <v>61</v>
      </c>
      <c r="C3544">
        <v>2</v>
      </c>
      <c r="D3544">
        <v>0</v>
      </c>
      <c r="E3544">
        <v>1</v>
      </c>
      <c r="F3544">
        <v>0</v>
      </c>
      <c r="H3544">
        <v>241.4</v>
      </c>
      <c r="I3544">
        <v>63.2</v>
      </c>
      <c r="J3544" s="19" t="e">
        <f t="shared" si="111"/>
        <v>#NUM!</v>
      </c>
      <c r="K3544" s="19" t="e">
        <f t="shared" si="112"/>
        <v>#NUM!</v>
      </c>
      <c r="L3544" s="14" t="str">
        <f>IFERROR(VLOOKUP($K$4:$K$772,TABLAREF!$A$1:$C$4,3,1),"SIN DATO")</f>
        <v>SIN DATO</v>
      </c>
    </row>
    <row r="3545" spans="1:12" x14ac:dyDescent="0.25">
      <c r="A3545" t="s">
        <v>1293</v>
      </c>
      <c r="B3545">
        <v>45</v>
      </c>
      <c r="C3545">
        <v>1</v>
      </c>
      <c r="D3545">
        <v>0</v>
      </c>
      <c r="E3545">
        <v>0</v>
      </c>
      <c r="F3545">
        <v>0</v>
      </c>
      <c r="H3545">
        <v>249</v>
      </c>
      <c r="I3545">
        <v>52</v>
      </c>
      <c r="J3545" s="19" t="e">
        <f t="shared" si="111"/>
        <v>#NUM!</v>
      </c>
      <c r="K3545" s="19" t="e">
        <f t="shared" si="112"/>
        <v>#NUM!</v>
      </c>
      <c r="L3545" s="14" t="str">
        <f>IFERROR(VLOOKUP($K$4:$K$772,TABLAREF!$A$1:$C$4,3,1),"SIN DATO")</f>
        <v>SIN DATO</v>
      </c>
    </row>
    <row r="3546" spans="1:12" x14ac:dyDescent="0.25">
      <c r="A3546" t="s">
        <v>4795</v>
      </c>
      <c r="B3546">
        <v>51</v>
      </c>
      <c r="C3546">
        <v>2</v>
      </c>
      <c r="D3546">
        <v>0</v>
      </c>
      <c r="E3546">
        <v>0</v>
      </c>
      <c r="F3546">
        <v>0</v>
      </c>
      <c r="G3546">
        <v>138</v>
      </c>
      <c r="H3546">
        <v>233.9</v>
      </c>
      <c r="I3546">
        <v>54.7</v>
      </c>
      <c r="J3546" s="19">
        <f t="shared" si="111"/>
        <v>12.644776453316609</v>
      </c>
      <c r="K3546" s="19">
        <f t="shared" si="112"/>
        <v>13</v>
      </c>
      <c r="L3546" s="14" t="str">
        <f>IFERROR(VLOOKUP($K$4:$K$772,TABLAREF!$A$1:$C$4,3,1),"SIN DATO")</f>
        <v>SIN DATO</v>
      </c>
    </row>
    <row r="3547" spans="1:12" x14ac:dyDescent="0.25">
      <c r="A3547" t="s">
        <v>4796</v>
      </c>
      <c r="B3547">
        <v>72</v>
      </c>
      <c r="C3547">
        <v>2</v>
      </c>
      <c r="D3547">
        <v>0</v>
      </c>
      <c r="E3547">
        <v>0</v>
      </c>
      <c r="F3547">
        <v>0</v>
      </c>
      <c r="G3547">
        <v>120</v>
      </c>
      <c r="H3547">
        <v>199.3</v>
      </c>
      <c r="I3547">
        <v>43.9</v>
      </c>
      <c r="J3547" s="19">
        <f t="shared" si="111"/>
        <v>31.393497238231038</v>
      </c>
      <c r="K3547" s="19">
        <f t="shared" si="112"/>
        <v>31</v>
      </c>
      <c r="L3547" s="14" t="str">
        <f>IFERROR(VLOOKUP($K$4:$K$772,TABLAREF!$A$1:$C$4,3,1),"SIN DATO")</f>
        <v>SIN DATO</v>
      </c>
    </row>
    <row r="3548" spans="1:12" x14ac:dyDescent="0.25">
      <c r="A3548" t="s">
        <v>4797</v>
      </c>
      <c r="B3548">
        <v>53</v>
      </c>
      <c r="C3548">
        <v>2</v>
      </c>
      <c r="D3548">
        <v>0</v>
      </c>
      <c r="E3548">
        <v>1</v>
      </c>
      <c r="F3548">
        <v>0</v>
      </c>
      <c r="G3548">
        <v>110</v>
      </c>
      <c r="I3548">
        <v>0</v>
      </c>
      <c r="J3548" s="19" t="e">
        <f t="shared" si="111"/>
        <v>#DIV/0!</v>
      </c>
      <c r="K3548" s="19" t="e">
        <f t="shared" si="112"/>
        <v>#DIV/0!</v>
      </c>
      <c r="L3548" s="14" t="str">
        <f>IFERROR(VLOOKUP($K$4:$K$772,TABLAREF!$A$1:$C$4,3,1),"SIN DATO")</f>
        <v>SIN DATO</v>
      </c>
    </row>
    <row r="3549" spans="1:12" x14ac:dyDescent="0.25">
      <c r="A3549" t="s">
        <v>4798</v>
      </c>
      <c r="B3549">
        <v>59</v>
      </c>
      <c r="C3549">
        <v>2</v>
      </c>
      <c r="D3549">
        <v>0</v>
      </c>
      <c r="E3549">
        <v>0</v>
      </c>
      <c r="F3549">
        <v>0</v>
      </c>
      <c r="H3549">
        <v>204.4</v>
      </c>
      <c r="I3549">
        <v>61.7</v>
      </c>
      <c r="J3549" s="19" t="e">
        <f t="shared" si="111"/>
        <v>#NUM!</v>
      </c>
      <c r="K3549" s="19" t="e">
        <f t="shared" si="112"/>
        <v>#NUM!</v>
      </c>
      <c r="L3549" s="14" t="str">
        <f>IFERROR(VLOOKUP($K$4:$K$772,TABLAREF!$A$1:$C$4,3,1),"SIN DATO")</f>
        <v>SIN DATO</v>
      </c>
    </row>
    <row r="3550" spans="1:12" x14ac:dyDescent="0.25">
      <c r="A3550" t="s">
        <v>4799</v>
      </c>
      <c r="B3550">
        <v>79</v>
      </c>
      <c r="C3550">
        <v>2</v>
      </c>
      <c r="D3550">
        <v>0</v>
      </c>
      <c r="E3550">
        <v>0</v>
      </c>
      <c r="F3550">
        <v>0</v>
      </c>
      <c r="H3550">
        <v>213.3</v>
      </c>
      <c r="I3550">
        <v>48.1</v>
      </c>
      <c r="J3550" s="19" t="e">
        <f t="shared" si="111"/>
        <v>#NUM!</v>
      </c>
      <c r="K3550" s="19" t="e">
        <f t="shared" si="112"/>
        <v>#NUM!</v>
      </c>
      <c r="L3550" s="14" t="str">
        <f>IFERROR(VLOOKUP($K$4:$K$772,TABLAREF!$A$1:$C$4,3,1),"SIN DATO")</f>
        <v>SIN DATO</v>
      </c>
    </row>
    <row r="3551" spans="1:12" x14ac:dyDescent="0.25">
      <c r="A3551" t="s">
        <v>4800</v>
      </c>
      <c r="B3551">
        <v>67</v>
      </c>
      <c r="C3551">
        <v>2</v>
      </c>
      <c r="D3551">
        <v>0</v>
      </c>
      <c r="E3551">
        <v>1</v>
      </c>
      <c r="F3551">
        <v>0</v>
      </c>
      <c r="G3551">
        <v>120</v>
      </c>
      <c r="H3551">
        <v>126.2</v>
      </c>
      <c r="I3551">
        <v>39.5</v>
      </c>
      <c r="J3551" s="19">
        <f t="shared" si="111"/>
        <v>17.454041391667417</v>
      </c>
      <c r="K3551" s="19">
        <f t="shared" si="112"/>
        <v>17</v>
      </c>
      <c r="L3551" s="14" t="str">
        <f>IFERROR(VLOOKUP($K$4:$K$772,TABLAREF!$A$1:$C$4,3,1),"SIN DATO")</f>
        <v>SIN DATO</v>
      </c>
    </row>
    <row r="3552" spans="1:12" x14ac:dyDescent="0.25">
      <c r="A3552" t="s">
        <v>236</v>
      </c>
      <c r="B3552">
        <v>70</v>
      </c>
      <c r="C3552">
        <v>2</v>
      </c>
      <c r="D3552">
        <v>0</v>
      </c>
      <c r="E3552">
        <v>0</v>
      </c>
      <c r="F3552">
        <v>0</v>
      </c>
      <c r="H3552">
        <v>266.10000000000002</v>
      </c>
      <c r="I3552">
        <v>49.3</v>
      </c>
      <c r="J3552" s="19" t="e">
        <f t="shared" si="111"/>
        <v>#NUM!</v>
      </c>
      <c r="K3552" s="19" t="e">
        <f t="shared" si="112"/>
        <v>#NUM!</v>
      </c>
      <c r="L3552" s="14" t="str">
        <f>IFERROR(VLOOKUP($K$4:$K$772,TABLAREF!$A$1:$C$4,3,1),"SIN DATO")</f>
        <v>SIN DATO</v>
      </c>
    </row>
    <row r="3553" spans="1:12" x14ac:dyDescent="0.25">
      <c r="A3553" t="s">
        <v>4801</v>
      </c>
      <c r="B3553">
        <v>67</v>
      </c>
      <c r="C3553">
        <v>2</v>
      </c>
      <c r="D3553">
        <v>0</v>
      </c>
      <c r="E3553">
        <v>0</v>
      </c>
      <c r="F3553">
        <v>0</v>
      </c>
      <c r="H3553">
        <v>226.9</v>
      </c>
      <c r="I3553">
        <v>52.3</v>
      </c>
      <c r="J3553" s="19" t="e">
        <f t="shared" si="111"/>
        <v>#NUM!</v>
      </c>
      <c r="K3553" s="19" t="e">
        <f t="shared" si="112"/>
        <v>#NUM!</v>
      </c>
      <c r="L3553" s="14" t="str">
        <f>IFERROR(VLOOKUP($K$4:$K$772,TABLAREF!$A$1:$C$4,3,1),"SIN DATO")</f>
        <v>SIN DATO</v>
      </c>
    </row>
    <row r="3554" spans="1:12" x14ac:dyDescent="0.25">
      <c r="A3554" t="s">
        <v>4802</v>
      </c>
      <c r="B3554">
        <v>56</v>
      </c>
      <c r="C3554">
        <v>2</v>
      </c>
      <c r="D3554">
        <v>0</v>
      </c>
      <c r="E3554">
        <v>1</v>
      </c>
      <c r="F3554">
        <v>0</v>
      </c>
      <c r="H3554">
        <v>185.1</v>
      </c>
      <c r="I3554">
        <v>38.9</v>
      </c>
      <c r="J3554" s="19" t="e">
        <f t="shared" si="111"/>
        <v>#NUM!</v>
      </c>
      <c r="K3554" s="19" t="e">
        <f t="shared" si="112"/>
        <v>#NUM!</v>
      </c>
      <c r="L3554" s="14" t="str">
        <f>IFERROR(VLOOKUP($K$4:$K$772,TABLAREF!$A$1:$C$4,3,1),"SIN DATO")</f>
        <v>SIN DATO</v>
      </c>
    </row>
    <row r="3555" spans="1:12" x14ac:dyDescent="0.25">
      <c r="A3555" t="s">
        <v>686</v>
      </c>
      <c r="B3555">
        <v>79</v>
      </c>
      <c r="C3555">
        <v>2</v>
      </c>
      <c r="D3555">
        <v>0</v>
      </c>
      <c r="E3555">
        <v>0</v>
      </c>
      <c r="F3555">
        <v>0</v>
      </c>
      <c r="H3555">
        <v>112.7</v>
      </c>
      <c r="I3555">
        <v>39.700000000000003</v>
      </c>
      <c r="J3555" s="19" t="e">
        <f t="shared" si="111"/>
        <v>#NUM!</v>
      </c>
      <c r="K3555" s="19" t="e">
        <f t="shared" si="112"/>
        <v>#NUM!</v>
      </c>
      <c r="L3555" s="14" t="str">
        <f>IFERROR(VLOOKUP($K$4:$K$772,TABLAREF!$A$1:$C$4,3,1),"SIN DATO")</f>
        <v>SIN DATO</v>
      </c>
    </row>
    <row r="3556" spans="1:12" x14ac:dyDescent="0.25">
      <c r="A3556" t="s">
        <v>4803</v>
      </c>
      <c r="B3556">
        <v>63</v>
      </c>
      <c r="C3556">
        <v>2</v>
      </c>
      <c r="D3556">
        <v>0</v>
      </c>
      <c r="E3556">
        <v>1</v>
      </c>
      <c r="F3556">
        <v>0</v>
      </c>
      <c r="H3556">
        <v>212.6</v>
      </c>
      <c r="I3556">
        <v>38.4</v>
      </c>
      <c r="J3556" s="19" t="e">
        <f t="shared" si="111"/>
        <v>#NUM!</v>
      </c>
      <c r="K3556" s="19" t="e">
        <f t="shared" si="112"/>
        <v>#NUM!</v>
      </c>
      <c r="L3556" s="14" t="str">
        <f>IFERROR(VLOOKUP($K$4:$K$772,TABLAREF!$A$1:$C$4,3,1),"SIN DATO")</f>
        <v>SIN DATO</v>
      </c>
    </row>
    <row r="3557" spans="1:12" x14ac:dyDescent="0.25">
      <c r="A3557" t="s">
        <v>4804</v>
      </c>
      <c r="B3557">
        <v>62</v>
      </c>
      <c r="C3557">
        <v>2</v>
      </c>
      <c r="D3557">
        <v>0</v>
      </c>
      <c r="E3557">
        <v>0</v>
      </c>
      <c r="F3557">
        <v>0</v>
      </c>
      <c r="G3557">
        <v>120</v>
      </c>
      <c r="H3557">
        <v>148.30000000000001</v>
      </c>
      <c r="I3557">
        <v>42.6</v>
      </c>
      <c r="J3557" s="19">
        <f t="shared" si="111"/>
        <v>14.931803896643681</v>
      </c>
      <c r="K3557" s="19">
        <f t="shared" si="112"/>
        <v>15</v>
      </c>
      <c r="L3557" s="14" t="str">
        <f>IFERROR(VLOOKUP($K$4:$K$772,TABLAREF!$A$1:$C$4,3,1),"SIN DATO")</f>
        <v>SIN DATO</v>
      </c>
    </row>
    <row r="3558" spans="1:12" x14ac:dyDescent="0.25">
      <c r="A3558" t="s">
        <v>4805</v>
      </c>
      <c r="B3558">
        <v>76</v>
      </c>
      <c r="C3558">
        <v>1</v>
      </c>
      <c r="D3558">
        <v>0</v>
      </c>
      <c r="E3558">
        <v>0</v>
      </c>
      <c r="F3558">
        <v>0</v>
      </c>
      <c r="H3558">
        <v>159.5</v>
      </c>
      <c r="I3558">
        <v>50.2</v>
      </c>
      <c r="J3558" s="19" t="e">
        <f t="shared" si="111"/>
        <v>#NUM!</v>
      </c>
      <c r="K3558" s="19" t="e">
        <f t="shared" si="112"/>
        <v>#NUM!</v>
      </c>
      <c r="L3558" s="14" t="str">
        <f>IFERROR(VLOOKUP($K$4:$K$772,TABLAREF!$A$1:$C$4,3,1),"SIN DATO")</f>
        <v>SIN DATO</v>
      </c>
    </row>
    <row r="3559" spans="1:12" x14ac:dyDescent="0.25">
      <c r="A3559" t="s">
        <v>4806</v>
      </c>
      <c r="B3559">
        <v>68</v>
      </c>
      <c r="C3559">
        <v>2</v>
      </c>
      <c r="D3559">
        <v>0</v>
      </c>
      <c r="E3559">
        <v>1</v>
      </c>
      <c r="F3559">
        <v>0</v>
      </c>
      <c r="G3559">
        <v>120</v>
      </c>
      <c r="H3559">
        <v>159.69999999999999</v>
      </c>
      <c r="I3559">
        <v>50.8</v>
      </c>
      <c r="J3559" s="19">
        <f t="shared" si="111"/>
        <v>18.149469026157629</v>
      </c>
      <c r="K3559" s="19">
        <f t="shared" si="112"/>
        <v>18</v>
      </c>
      <c r="L3559" s="14" t="str">
        <f>IFERROR(VLOOKUP($K$4:$K$772,TABLAREF!$A$1:$C$4,3,1),"SIN DATO")</f>
        <v>SIN DATO</v>
      </c>
    </row>
    <row r="3560" spans="1:12" x14ac:dyDescent="0.25">
      <c r="A3560" t="s">
        <v>4807</v>
      </c>
      <c r="B3560">
        <v>53</v>
      </c>
      <c r="C3560">
        <v>2</v>
      </c>
      <c r="D3560">
        <v>0</v>
      </c>
      <c r="E3560">
        <v>0</v>
      </c>
      <c r="F3560">
        <v>0</v>
      </c>
      <c r="G3560">
        <v>160</v>
      </c>
      <c r="H3560">
        <v>157.9</v>
      </c>
      <c r="I3560">
        <v>43</v>
      </c>
      <c r="J3560" s="19">
        <f t="shared" si="111"/>
        <v>14.587131121932263</v>
      </c>
      <c r="K3560" s="19">
        <f t="shared" si="112"/>
        <v>15</v>
      </c>
      <c r="L3560" s="14" t="str">
        <f>IFERROR(VLOOKUP($K$4:$K$772,TABLAREF!$A$1:$C$4,3,1),"SIN DATO")</f>
        <v>SIN DATO</v>
      </c>
    </row>
    <row r="3561" spans="1:12" x14ac:dyDescent="0.25">
      <c r="A3561" t="s">
        <v>4808</v>
      </c>
      <c r="B3561">
        <v>75</v>
      </c>
      <c r="C3561">
        <v>2</v>
      </c>
      <c r="D3561">
        <v>0</v>
      </c>
      <c r="E3561">
        <v>0</v>
      </c>
      <c r="F3561">
        <v>0</v>
      </c>
      <c r="H3561">
        <v>153.6</v>
      </c>
      <c r="I3561">
        <v>45.8</v>
      </c>
      <c r="J3561" s="19" t="e">
        <f t="shared" si="111"/>
        <v>#NUM!</v>
      </c>
      <c r="K3561" s="19" t="e">
        <f t="shared" si="112"/>
        <v>#NUM!</v>
      </c>
      <c r="L3561" s="14" t="str">
        <f>IFERROR(VLOOKUP($K$4:$K$772,TABLAREF!$A$1:$C$4,3,1),"SIN DATO")</f>
        <v>SIN DATO</v>
      </c>
    </row>
    <row r="3562" spans="1:12" x14ac:dyDescent="0.25">
      <c r="A3562" t="s">
        <v>510</v>
      </c>
      <c r="B3562">
        <v>67</v>
      </c>
      <c r="C3562">
        <v>2</v>
      </c>
      <c r="D3562">
        <v>0</v>
      </c>
      <c r="E3562">
        <v>0</v>
      </c>
      <c r="F3562">
        <v>0</v>
      </c>
      <c r="H3562">
        <v>183</v>
      </c>
      <c r="I3562">
        <v>44.4</v>
      </c>
      <c r="J3562" s="19" t="e">
        <f t="shared" si="111"/>
        <v>#NUM!</v>
      </c>
      <c r="K3562" s="19" t="e">
        <f t="shared" si="112"/>
        <v>#NUM!</v>
      </c>
      <c r="L3562" s="14" t="str">
        <f>IFERROR(VLOOKUP($K$4:$K$772,TABLAREF!$A$1:$C$4,3,1),"SIN DATO")</f>
        <v>SIN DATO</v>
      </c>
    </row>
    <row r="3563" spans="1:12" x14ac:dyDescent="0.25">
      <c r="A3563" t="s">
        <v>4809</v>
      </c>
      <c r="B3563">
        <v>47</v>
      </c>
      <c r="C3563">
        <v>2</v>
      </c>
      <c r="D3563">
        <v>0</v>
      </c>
      <c r="E3563">
        <v>0</v>
      </c>
      <c r="F3563">
        <v>0</v>
      </c>
      <c r="H3563">
        <v>198.7</v>
      </c>
      <c r="I3563">
        <v>58.6</v>
      </c>
      <c r="J3563" s="19" t="e">
        <f t="shared" si="111"/>
        <v>#NUM!</v>
      </c>
      <c r="K3563" s="19" t="e">
        <f t="shared" si="112"/>
        <v>#NUM!</v>
      </c>
      <c r="L3563" s="14" t="str">
        <f>IFERROR(VLOOKUP($K$4:$K$772,TABLAREF!$A$1:$C$4,3,1),"SIN DATO")</f>
        <v>SIN DATO</v>
      </c>
    </row>
    <row r="3564" spans="1:12" x14ac:dyDescent="0.25">
      <c r="A3564" t="s">
        <v>4810</v>
      </c>
      <c r="B3564">
        <v>57</v>
      </c>
      <c r="C3564">
        <v>2</v>
      </c>
      <c r="D3564">
        <v>0</v>
      </c>
      <c r="E3564">
        <v>0</v>
      </c>
      <c r="F3564">
        <v>0</v>
      </c>
      <c r="G3564">
        <v>122</v>
      </c>
      <c r="H3564">
        <v>251.9</v>
      </c>
      <c r="I3564">
        <v>56.1</v>
      </c>
      <c r="J3564" s="19">
        <f t="shared" si="111"/>
        <v>15.334110556458501</v>
      </c>
      <c r="K3564" s="19">
        <f t="shared" si="112"/>
        <v>15</v>
      </c>
      <c r="L3564" s="14" t="str">
        <f>IFERROR(VLOOKUP($K$4:$K$772,TABLAREF!$A$1:$C$4,3,1),"SIN DATO")</f>
        <v>SIN DATO</v>
      </c>
    </row>
    <row r="3565" spans="1:12" x14ac:dyDescent="0.25">
      <c r="A3565" t="s">
        <v>4811</v>
      </c>
      <c r="B3565">
        <v>65</v>
      </c>
      <c r="C3565">
        <v>2</v>
      </c>
      <c r="D3565">
        <v>0</v>
      </c>
      <c r="E3565">
        <v>0</v>
      </c>
      <c r="F3565">
        <v>0</v>
      </c>
      <c r="H3565">
        <v>182.3</v>
      </c>
      <c r="I3565">
        <v>78.7</v>
      </c>
      <c r="J3565" s="19" t="e">
        <f t="shared" si="111"/>
        <v>#NUM!</v>
      </c>
      <c r="K3565" s="19" t="e">
        <f t="shared" si="112"/>
        <v>#NUM!</v>
      </c>
      <c r="L3565" s="14" t="str">
        <f>IFERROR(VLOOKUP($K$4:$K$772,TABLAREF!$A$1:$C$4,3,1),"SIN DATO")</f>
        <v>SIN DATO</v>
      </c>
    </row>
    <row r="3566" spans="1:12" x14ac:dyDescent="0.25">
      <c r="A3566" t="s">
        <v>4812</v>
      </c>
      <c r="B3566">
        <v>68</v>
      </c>
      <c r="C3566">
        <v>1</v>
      </c>
      <c r="D3566">
        <v>0</v>
      </c>
      <c r="E3566">
        <v>0</v>
      </c>
      <c r="F3566">
        <v>0</v>
      </c>
      <c r="G3566">
        <v>120</v>
      </c>
      <c r="H3566">
        <v>142.19999999999999</v>
      </c>
      <c r="I3566">
        <v>33.1</v>
      </c>
      <c r="J3566" s="19">
        <f t="shared" si="111"/>
        <v>14.472577544163768</v>
      </c>
      <c r="K3566" s="19">
        <f t="shared" si="112"/>
        <v>14</v>
      </c>
      <c r="L3566" s="14" t="str">
        <f>IFERROR(VLOOKUP($K$4:$K$772,TABLAREF!$A$1:$C$4,3,1),"SIN DATO")</f>
        <v>SIN DATO</v>
      </c>
    </row>
    <row r="3567" spans="1:12" x14ac:dyDescent="0.25">
      <c r="A3567" t="s">
        <v>4813</v>
      </c>
      <c r="B3567">
        <v>45</v>
      </c>
      <c r="C3567">
        <v>2</v>
      </c>
      <c r="D3567">
        <v>0</v>
      </c>
      <c r="E3567">
        <v>0</v>
      </c>
      <c r="F3567">
        <v>0</v>
      </c>
      <c r="G3567">
        <v>125</v>
      </c>
      <c r="H3567">
        <v>237.4</v>
      </c>
      <c r="I3567">
        <v>68.400000000000006</v>
      </c>
      <c r="J3567" s="19">
        <f t="shared" si="111"/>
        <v>5.9273324093210844</v>
      </c>
      <c r="K3567" s="19">
        <f t="shared" si="112"/>
        <v>6</v>
      </c>
      <c r="L3567" s="14" t="str">
        <f>IFERROR(VLOOKUP($K$4:$K$772,TABLAREF!$A$1:$C$4,3,1),"SIN DATO")</f>
        <v>SIN DATO</v>
      </c>
    </row>
    <row r="3568" spans="1:12" x14ac:dyDescent="0.25">
      <c r="A3568" t="s">
        <v>566</v>
      </c>
      <c r="B3568">
        <v>48</v>
      </c>
      <c r="C3568">
        <v>1</v>
      </c>
      <c r="D3568">
        <v>0</v>
      </c>
      <c r="E3568">
        <v>0</v>
      </c>
      <c r="F3568">
        <v>0</v>
      </c>
      <c r="H3568">
        <v>210</v>
      </c>
      <c r="I3568">
        <v>37.1</v>
      </c>
      <c r="J3568" s="19" t="e">
        <f t="shared" si="111"/>
        <v>#NUM!</v>
      </c>
      <c r="K3568" s="19" t="e">
        <f t="shared" si="112"/>
        <v>#NUM!</v>
      </c>
      <c r="L3568" s="14" t="str">
        <f>IFERROR(VLOOKUP($K$4:$K$772,TABLAREF!$A$1:$C$4,3,1),"SIN DATO")</f>
        <v>SIN DATO</v>
      </c>
    </row>
    <row r="3569" spans="1:12" x14ac:dyDescent="0.25">
      <c r="A3569" t="s">
        <v>4814</v>
      </c>
      <c r="B3569">
        <v>64</v>
      </c>
      <c r="C3569">
        <v>1</v>
      </c>
      <c r="D3569">
        <v>0</v>
      </c>
      <c r="E3569">
        <v>1</v>
      </c>
      <c r="F3569">
        <v>0</v>
      </c>
      <c r="G3569">
        <v>140</v>
      </c>
      <c r="H3569">
        <v>227.7</v>
      </c>
      <c r="I3569">
        <v>43.4</v>
      </c>
      <c r="J3569" s="19">
        <f t="shared" si="111"/>
        <v>24.27069749072659</v>
      </c>
      <c r="K3569" s="19">
        <f t="shared" si="112"/>
        <v>24</v>
      </c>
      <c r="L3569" s="14" t="str">
        <f>IFERROR(VLOOKUP($K$4:$K$772,TABLAREF!$A$1:$C$4,3,1),"SIN DATO")</f>
        <v>SIN DATO</v>
      </c>
    </row>
    <row r="3570" spans="1:12" x14ac:dyDescent="0.25">
      <c r="A3570" t="s">
        <v>4815</v>
      </c>
      <c r="B3570">
        <v>67</v>
      </c>
      <c r="C3570">
        <v>1</v>
      </c>
      <c r="D3570">
        <v>0</v>
      </c>
      <c r="E3570">
        <v>0</v>
      </c>
      <c r="F3570">
        <v>0</v>
      </c>
      <c r="G3570">
        <v>120</v>
      </c>
      <c r="H3570">
        <v>186.4</v>
      </c>
      <c r="I3570">
        <v>36.6</v>
      </c>
      <c r="J3570" s="19">
        <f t="shared" si="111"/>
        <v>16.854031197831965</v>
      </c>
      <c r="K3570" s="19">
        <f t="shared" si="112"/>
        <v>17</v>
      </c>
      <c r="L3570" s="14" t="str">
        <f>IFERROR(VLOOKUP($K$4:$K$772,TABLAREF!$A$1:$C$4,3,1),"SIN DATO")</f>
        <v>SIN DATO</v>
      </c>
    </row>
    <row r="3571" spans="1:12" x14ac:dyDescent="0.25">
      <c r="A3571" t="s">
        <v>4816</v>
      </c>
      <c r="B3571">
        <v>67</v>
      </c>
      <c r="C3571">
        <v>2</v>
      </c>
      <c r="D3571">
        <v>0</v>
      </c>
      <c r="E3571">
        <v>0</v>
      </c>
      <c r="F3571">
        <v>0</v>
      </c>
      <c r="H3571">
        <v>244.1</v>
      </c>
      <c r="I3571">
        <v>48.1</v>
      </c>
      <c r="J3571" s="19" t="e">
        <f t="shared" si="111"/>
        <v>#NUM!</v>
      </c>
      <c r="K3571" s="19" t="e">
        <f t="shared" si="112"/>
        <v>#NUM!</v>
      </c>
      <c r="L3571" s="14" t="str">
        <f>IFERROR(VLOOKUP($K$4:$K$772,TABLAREF!$A$1:$C$4,3,1),"SIN DATO")</f>
        <v>SIN DATO</v>
      </c>
    </row>
    <row r="3572" spans="1:12" x14ac:dyDescent="0.25">
      <c r="A3572" t="s">
        <v>4817</v>
      </c>
      <c r="B3572">
        <v>57</v>
      </c>
      <c r="C3572">
        <v>1</v>
      </c>
      <c r="D3572">
        <v>0</v>
      </c>
      <c r="E3572">
        <v>0</v>
      </c>
      <c r="F3572">
        <v>0</v>
      </c>
      <c r="G3572">
        <v>120</v>
      </c>
      <c r="H3572">
        <v>213.5</v>
      </c>
      <c r="I3572">
        <v>53.6</v>
      </c>
      <c r="J3572" s="19">
        <f t="shared" si="111"/>
        <v>8.4118258584255923</v>
      </c>
      <c r="K3572" s="19">
        <f t="shared" si="112"/>
        <v>8</v>
      </c>
      <c r="L3572" s="14" t="str">
        <f>IFERROR(VLOOKUP($K$4:$K$772,TABLAREF!$A$1:$C$4,3,1),"SIN DATO")</f>
        <v>SIN DATO</v>
      </c>
    </row>
    <row r="3573" spans="1:12" x14ac:dyDescent="0.25">
      <c r="A3573" t="s">
        <v>4818</v>
      </c>
      <c r="B3573">
        <v>67</v>
      </c>
      <c r="C3573">
        <v>1</v>
      </c>
      <c r="D3573">
        <v>0</v>
      </c>
      <c r="E3573">
        <v>1</v>
      </c>
      <c r="F3573">
        <v>0</v>
      </c>
      <c r="H3573">
        <v>160.19999999999999</v>
      </c>
      <c r="I3573">
        <v>34.700000000000003</v>
      </c>
      <c r="J3573" s="19" t="e">
        <f t="shared" si="111"/>
        <v>#NUM!</v>
      </c>
      <c r="K3573" s="19" t="e">
        <f t="shared" si="112"/>
        <v>#NUM!</v>
      </c>
      <c r="L3573" s="14" t="str">
        <f>IFERROR(VLOOKUP($K$4:$K$772,TABLAREF!$A$1:$C$4,3,1),"SIN DATO")</f>
        <v>SIN DATO</v>
      </c>
    </row>
    <row r="3574" spans="1:12" x14ac:dyDescent="0.25">
      <c r="A3574" t="s">
        <v>4819</v>
      </c>
      <c r="B3574">
        <v>72</v>
      </c>
      <c r="C3574">
        <v>2</v>
      </c>
      <c r="D3574">
        <v>0</v>
      </c>
      <c r="E3574">
        <v>0</v>
      </c>
      <c r="F3574">
        <v>0</v>
      </c>
      <c r="G3574">
        <v>120</v>
      </c>
      <c r="H3574">
        <v>201.2</v>
      </c>
      <c r="I3574">
        <v>70.7</v>
      </c>
      <c r="J3574" s="19">
        <f t="shared" si="111"/>
        <v>21.107798011630852</v>
      </c>
      <c r="K3574" s="19">
        <f t="shared" si="112"/>
        <v>21</v>
      </c>
      <c r="L3574" s="14" t="str">
        <f>IFERROR(VLOOKUP($K$4:$K$772,TABLAREF!$A$1:$C$4,3,1),"SIN DATO")</f>
        <v>SIN DATO</v>
      </c>
    </row>
    <row r="3575" spans="1:12" x14ac:dyDescent="0.25">
      <c r="A3575" t="s">
        <v>4820</v>
      </c>
      <c r="B3575">
        <v>54</v>
      </c>
      <c r="C3575">
        <v>2</v>
      </c>
      <c r="D3575">
        <v>1</v>
      </c>
      <c r="E3575">
        <v>1</v>
      </c>
      <c r="F3575">
        <v>0</v>
      </c>
      <c r="G3575">
        <v>138</v>
      </c>
      <c r="H3575">
        <v>134.6</v>
      </c>
      <c r="I3575">
        <v>27.4</v>
      </c>
      <c r="J3575" s="19">
        <f t="shared" si="111"/>
        <v>24.101856535636422</v>
      </c>
      <c r="K3575" s="19">
        <f t="shared" si="112"/>
        <v>24</v>
      </c>
      <c r="L3575" s="14" t="str">
        <f>IFERROR(VLOOKUP($K$4:$K$772,TABLAREF!$A$1:$C$4,3,1),"SIN DATO")</f>
        <v>SIN DATO</v>
      </c>
    </row>
    <row r="3576" spans="1:12" x14ac:dyDescent="0.25">
      <c r="A3576" t="s">
        <v>4821</v>
      </c>
      <c r="B3576">
        <v>63</v>
      </c>
      <c r="C3576">
        <v>2</v>
      </c>
      <c r="D3576">
        <v>0</v>
      </c>
      <c r="E3576">
        <v>0</v>
      </c>
      <c r="F3576">
        <v>0</v>
      </c>
      <c r="G3576">
        <v>140</v>
      </c>
      <c r="H3576">
        <v>286.39999999999998</v>
      </c>
      <c r="I3576">
        <v>85.2</v>
      </c>
      <c r="J3576" s="19">
        <f t="shared" si="111"/>
        <v>18.708964401436145</v>
      </c>
      <c r="K3576" s="19">
        <f t="shared" si="112"/>
        <v>19</v>
      </c>
      <c r="L3576" s="14" t="str">
        <f>IFERROR(VLOOKUP($K$4:$K$772,TABLAREF!$A$1:$C$4,3,1),"SIN DATO")</f>
        <v>SIN DATO</v>
      </c>
    </row>
    <row r="3577" spans="1:12" x14ac:dyDescent="0.25">
      <c r="A3577" t="s">
        <v>4822</v>
      </c>
      <c r="B3577">
        <v>43</v>
      </c>
      <c r="C3577">
        <v>2</v>
      </c>
      <c r="D3577">
        <v>0</v>
      </c>
      <c r="E3577">
        <v>0</v>
      </c>
      <c r="F3577">
        <v>0</v>
      </c>
      <c r="H3577">
        <v>201.9</v>
      </c>
      <c r="I3577">
        <v>81.599999999999994</v>
      </c>
      <c r="J3577" s="19" t="e">
        <f t="shared" si="111"/>
        <v>#NUM!</v>
      </c>
      <c r="K3577" s="19" t="e">
        <f t="shared" si="112"/>
        <v>#NUM!</v>
      </c>
      <c r="L3577" s="14" t="str">
        <f>IFERROR(VLOOKUP($K$4:$K$772,TABLAREF!$A$1:$C$4,3,1),"SIN DATO")</f>
        <v>SIN DATO</v>
      </c>
    </row>
    <row r="3578" spans="1:12" x14ac:dyDescent="0.25">
      <c r="A3578" t="s">
        <v>4823</v>
      </c>
      <c r="B3578">
        <v>69</v>
      </c>
      <c r="C3578">
        <v>2</v>
      </c>
      <c r="D3578">
        <v>0</v>
      </c>
      <c r="E3578">
        <v>0</v>
      </c>
      <c r="F3578">
        <v>0</v>
      </c>
      <c r="H3578">
        <v>210.9</v>
      </c>
      <c r="I3578">
        <v>51.5</v>
      </c>
      <c r="J3578" s="19" t="e">
        <f t="shared" si="111"/>
        <v>#NUM!</v>
      </c>
      <c r="K3578" s="19" t="e">
        <f t="shared" si="112"/>
        <v>#NUM!</v>
      </c>
      <c r="L3578" s="14" t="str">
        <f>IFERROR(VLOOKUP($K$4:$K$772,TABLAREF!$A$1:$C$4,3,1),"SIN DATO")</f>
        <v>SIN DATO</v>
      </c>
    </row>
    <row r="3579" spans="1:12" x14ac:dyDescent="0.25">
      <c r="A3579" t="s">
        <v>831</v>
      </c>
      <c r="B3579">
        <v>74</v>
      </c>
      <c r="C3579">
        <v>1</v>
      </c>
      <c r="D3579">
        <v>0</v>
      </c>
      <c r="E3579">
        <v>0</v>
      </c>
      <c r="F3579">
        <v>0</v>
      </c>
      <c r="G3579">
        <v>130</v>
      </c>
      <c r="H3579">
        <v>228.9</v>
      </c>
      <c r="I3579">
        <v>51.8</v>
      </c>
      <c r="J3579" s="19">
        <f t="shared" si="111"/>
        <v>19.925741510786843</v>
      </c>
      <c r="K3579" s="19">
        <f t="shared" si="112"/>
        <v>20</v>
      </c>
      <c r="L3579" s="14" t="str">
        <f>IFERROR(VLOOKUP($K$4:$K$772,TABLAREF!$A$1:$C$4,3,1),"SIN DATO")</f>
        <v>SIN DATO</v>
      </c>
    </row>
    <row r="3580" spans="1:12" x14ac:dyDescent="0.25">
      <c r="A3580" t="s">
        <v>4824</v>
      </c>
      <c r="B3580">
        <v>77</v>
      </c>
      <c r="C3580">
        <v>2</v>
      </c>
      <c r="D3580">
        <v>0</v>
      </c>
      <c r="E3580">
        <v>0</v>
      </c>
      <c r="F3580">
        <v>0</v>
      </c>
      <c r="G3580">
        <v>120</v>
      </c>
      <c r="H3580">
        <v>173.3</v>
      </c>
      <c r="I3580">
        <v>45</v>
      </c>
      <c r="J3580" s="19">
        <f t="shared" si="111"/>
        <v>34.116000234724368</v>
      </c>
      <c r="K3580" s="19">
        <f t="shared" si="112"/>
        <v>34</v>
      </c>
      <c r="L3580" s="14" t="str">
        <f>IFERROR(VLOOKUP($K$4:$K$772,TABLAREF!$A$1:$C$4,3,1),"SIN DATO")</f>
        <v>SIN DATO</v>
      </c>
    </row>
    <row r="3581" spans="1:12" x14ac:dyDescent="0.25">
      <c r="A3581" t="s">
        <v>4825</v>
      </c>
      <c r="B3581">
        <v>64</v>
      </c>
      <c r="C3581">
        <v>2</v>
      </c>
      <c r="D3581">
        <v>0</v>
      </c>
      <c r="E3581">
        <v>1</v>
      </c>
      <c r="F3581">
        <v>0</v>
      </c>
      <c r="H3581">
        <v>154.69999999999999</v>
      </c>
      <c r="I3581">
        <v>46.8</v>
      </c>
      <c r="J3581" s="19" t="e">
        <f t="shared" si="111"/>
        <v>#NUM!</v>
      </c>
      <c r="K3581" s="19" t="e">
        <f t="shared" si="112"/>
        <v>#NUM!</v>
      </c>
      <c r="L3581" s="14" t="str">
        <f>IFERROR(VLOOKUP($K$4:$K$772,TABLAREF!$A$1:$C$4,3,1),"SIN DATO")</f>
        <v>SIN DATO</v>
      </c>
    </row>
    <row r="3582" spans="1:12" x14ac:dyDescent="0.25">
      <c r="A3582" t="s">
        <v>4826</v>
      </c>
      <c r="B3582">
        <v>82</v>
      </c>
      <c r="C3582">
        <v>1</v>
      </c>
      <c r="D3582">
        <v>0</v>
      </c>
      <c r="E3582">
        <v>1</v>
      </c>
      <c r="F3582">
        <v>0</v>
      </c>
      <c r="H3582">
        <v>88.4</v>
      </c>
      <c r="I3582">
        <v>30.1</v>
      </c>
      <c r="J3582" s="19" t="e">
        <f t="shared" si="111"/>
        <v>#NUM!</v>
      </c>
      <c r="K3582" s="19" t="e">
        <f t="shared" si="112"/>
        <v>#NUM!</v>
      </c>
      <c r="L3582" s="14" t="str">
        <f>IFERROR(VLOOKUP($K$4:$K$772,TABLAREF!$A$1:$C$4,3,1),"SIN DATO")</f>
        <v>SIN DATO</v>
      </c>
    </row>
    <row r="3583" spans="1:12" x14ac:dyDescent="0.25">
      <c r="A3583" t="s">
        <v>4827</v>
      </c>
      <c r="B3583">
        <v>67</v>
      </c>
      <c r="C3583">
        <v>2</v>
      </c>
      <c r="D3583">
        <v>0</v>
      </c>
      <c r="E3583">
        <v>0</v>
      </c>
      <c r="F3583">
        <v>0</v>
      </c>
      <c r="H3583">
        <v>127.6</v>
      </c>
      <c r="I3583">
        <v>61.9</v>
      </c>
      <c r="J3583" s="19" t="e">
        <f t="shared" si="111"/>
        <v>#NUM!</v>
      </c>
      <c r="K3583" s="19" t="e">
        <f t="shared" si="112"/>
        <v>#NUM!</v>
      </c>
      <c r="L3583" s="14" t="str">
        <f>IFERROR(VLOOKUP($K$4:$K$772,TABLAREF!$A$1:$C$4,3,1),"SIN DATO")</f>
        <v>SIN DATO</v>
      </c>
    </row>
    <row r="3584" spans="1:12" x14ac:dyDescent="0.25">
      <c r="A3584" t="s">
        <v>4828</v>
      </c>
      <c r="B3584">
        <v>70</v>
      </c>
      <c r="C3584">
        <v>2</v>
      </c>
      <c r="D3584">
        <v>0</v>
      </c>
      <c r="E3584">
        <v>0</v>
      </c>
      <c r="F3584">
        <v>0</v>
      </c>
      <c r="H3584">
        <v>226.7</v>
      </c>
      <c r="I3584">
        <v>53.1</v>
      </c>
      <c r="J3584" s="19" t="e">
        <f t="shared" si="111"/>
        <v>#NUM!</v>
      </c>
      <c r="K3584" s="19" t="e">
        <f t="shared" si="112"/>
        <v>#NUM!</v>
      </c>
      <c r="L3584" s="14" t="str">
        <f>IFERROR(VLOOKUP($K$4:$K$772,TABLAREF!$A$1:$C$4,3,1),"SIN DATO")</f>
        <v>SIN DATO</v>
      </c>
    </row>
    <row r="3585" spans="1:12" x14ac:dyDescent="0.25">
      <c r="A3585" t="s">
        <v>4829</v>
      </c>
      <c r="B3585">
        <v>56</v>
      </c>
      <c r="C3585">
        <v>2</v>
      </c>
      <c r="D3585">
        <v>0</v>
      </c>
      <c r="E3585">
        <v>1</v>
      </c>
      <c r="F3585">
        <v>0</v>
      </c>
      <c r="H3585">
        <v>156.5</v>
      </c>
      <c r="I3585">
        <v>34.4</v>
      </c>
      <c r="J3585" s="19" t="e">
        <f t="shared" si="111"/>
        <v>#NUM!</v>
      </c>
      <c r="K3585" s="19" t="e">
        <f t="shared" si="112"/>
        <v>#NUM!</v>
      </c>
      <c r="L3585" s="14" t="str">
        <f>IFERROR(VLOOKUP($K$4:$K$772,TABLAREF!$A$1:$C$4,3,1),"SIN DATO")</f>
        <v>SIN DATO</v>
      </c>
    </row>
    <row r="3586" spans="1:12" x14ac:dyDescent="0.25">
      <c r="A3586" t="s">
        <v>4830</v>
      </c>
      <c r="B3586">
        <v>59</v>
      </c>
      <c r="C3586">
        <v>2</v>
      </c>
      <c r="D3586">
        <v>0</v>
      </c>
      <c r="E3586">
        <v>0</v>
      </c>
      <c r="F3586">
        <v>0</v>
      </c>
      <c r="H3586">
        <v>207.7</v>
      </c>
      <c r="I3586">
        <v>70.2</v>
      </c>
      <c r="J3586" s="19" t="e">
        <f t="shared" si="111"/>
        <v>#NUM!</v>
      </c>
      <c r="K3586" s="19" t="e">
        <f t="shared" si="112"/>
        <v>#NUM!</v>
      </c>
      <c r="L3586" s="14" t="str">
        <f>IFERROR(VLOOKUP($K$4:$K$772,TABLAREF!$A$1:$C$4,3,1),"SIN DATO")</f>
        <v>SIN DATO</v>
      </c>
    </row>
    <row r="3587" spans="1:12" x14ac:dyDescent="0.25">
      <c r="A3587" t="s">
        <v>4831</v>
      </c>
      <c r="B3587">
        <v>72</v>
      </c>
      <c r="C3587">
        <v>2</v>
      </c>
      <c r="D3587">
        <v>0</v>
      </c>
      <c r="E3587">
        <v>0</v>
      </c>
      <c r="F3587">
        <v>0</v>
      </c>
      <c r="H3587">
        <v>143.6</v>
      </c>
      <c r="I3587">
        <v>51.9</v>
      </c>
      <c r="J3587" s="19" t="e">
        <f t="shared" si="111"/>
        <v>#NUM!</v>
      </c>
      <c r="K3587" s="19" t="e">
        <f t="shared" si="112"/>
        <v>#NUM!</v>
      </c>
      <c r="L3587" s="14" t="str">
        <f>IFERROR(VLOOKUP($K$4:$K$772,TABLAREF!$A$1:$C$4,3,1),"SIN DATO")</f>
        <v>SIN DATO</v>
      </c>
    </row>
    <row r="3588" spans="1:12" x14ac:dyDescent="0.25">
      <c r="A3588" t="s">
        <v>629</v>
      </c>
      <c r="B3588">
        <v>75</v>
      </c>
      <c r="C3588">
        <v>2</v>
      </c>
      <c r="D3588">
        <v>0</v>
      </c>
      <c r="E3588">
        <v>0</v>
      </c>
      <c r="F3588">
        <v>0</v>
      </c>
      <c r="G3588">
        <v>135</v>
      </c>
      <c r="H3588">
        <v>165.1</v>
      </c>
      <c r="I3588">
        <v>49</v>
      </c>
      <c r="J3588" s="19">
        <f t="shared" si="111"/>
        <v>31.821312839980919</v>
      </c>
      <c r="K3588" s="19">
        <f t="shared" si="112"/>
        <v>32</v>
      </c>
      <c r="L3588" s="14" t="str">
        <f>IFERROR(VLOOKUP($K$4:$K$772,TABLAREF!$A$1:$C$4,3,1),"SIN DATO")</f>
        <v>SIN DATO</v>
      </c>
    </row>
    <row r="3589" spans="1:12" x14ac:dyDescent="0.25">
      <c r="A3589" t="s">
        <v>4832</v>
      </c>
      <c r="B3589">
        <v>68</v>
      </c>
      <c r="C3589">
        <v>1</v>
      </c>
      <c r="D3589">
        <v>0</v>
      </c>
      <c r="E3589">
        <v>1</v>
      </c>
      <c r="F3589">
        <v>0</v>
      </c>
      <c r="G3589">
        <v>110</v>
      </c>
      <c r="H3589">
        <v>174.8</v>
      </c>
      <c r="I3589">
        <v>42.6</v>
      </c>
      <c r="J3589" s="19">
        <f t="shared" ref="J3589:J3652" si="113">100*(1-EXP(-EXP((LN(10)-(15.5305+(28.4441*(1-C3589))+(-1.4792*LN(B3589))+(0*LN(B3589)*LN(B3589))+(-14.4588*LN(B3589)*(1-C3589))+(1.8515*LN(B3589)*LN(B3589)*(1-C3589))+(-0.9119*LN(G3589))+(-0.2767*D3589)+(-0.7181*LN((H3589* 0.02586)/ (I3589* 0.02586)))+(-0.1759*E3589)+(-0.1999*E3589*(1-C3589))+(-0.5865*F3589)+(0*F3589*C3589)))/(EXP(0.9145)*EXP(-0.2784*(15.5305+(28.4441*(1-C3589))+(-1.4792*LN(B3589))+(0*LN(B3589)*LN(B3589))+(-14.4588*LN(B3589)*(1-C3589))+(1.8515*LN(B3589)*LN(B3589)*(1-C3589))+(-0.9119*LN(G3589))+(-0.2767*D3589)+(-0.7181*LN((H3589* 0.02586)/ (I3589* 0.02586)))+(-0.1759*E3589)+(-0.1999*E3589*(1-C3589))+(-0.5865*F3589)+(0*F3589*C3589)))))))</f>
        <v>15.957883209729973</v>
      </c>
      <c r="K3589" s="19">
        <f t="shared" ref="K3589:K3652" si="114">ROUND(J3589,0)</f>
        <v>16</v>
      </c>
      <c r="L3589" s="14" t="str">
        <f>IFERROR(VLOOKUP($K$4:$K$772,TABLAREF!$A$1:$C$4,3,1),"SIN DATO")</f>
        <v>SIN DATO</v>
      </c>
    </row>
    <row r="3590" spans="1:12" x14ac:dyDescent="0.25">
      <c r="A3590" t="s">
        <v>4833</v>
      </c>
      <c r="B3590">
        <v>70</v>
      </c>
      <c r="C3590">
        <v>1</v>
      </c>
      <c r="D3590">
        <v>0</v>
      </c>
      <c r="E3590">
        <v>0</v>
      </c>
      <c r="F3590">
        <v>0</v>
      </c>
      <c r="H3590">
        <v>155.5</v>
      </c>
      <c r="I3590">
        <v>43.4</v>
      </c>
      <c r="J3590" s="19" t="e">
        <f t="shared" si="113"/>
        <v>#NUM!</v>
      </c>
      <c r="K3590" s="19" t="e">
        <f t="shared" si="114"/>
        <v>#NUM!</v>
      </c>
      <c r="L3590" s="14" t="str">
        <f>IFERROR(VLOOKUP($K$4:$K$772,TABLAREF!$A$1:$C$4,3,1),"SIN DATO")</f>
        <v>SIN DATO</v>
      </c>
    </row>
    <row r="3591" spans="1:12" x14ac:dyDescent="0.25">
      <c r="A3591" t="s">
        <v>944</v>
      </c>
      <c r="B3591">
        <v>79</v>
      </c>
      <c r="C3591">
        <v>2</v>
      </c>
      <c r="D3591">
        <v>0</v>
      </c>
      <c r="E3591">
        <v>0</v>
      </c>
      <c r="F3591">
        <v>0</v>
      </c>
      <c r="H3591">
        <v>153.1</v>
      </c>
      <c r="I3591">
        <v>55.5</v>
      </c>
      <c r="J3591" s="19" t="e">
        <f t="shared" si="113"/>
        <v>#NUM!</v>
      </c>
      <c r="K3591" s="19" t="e">
        <f t="shared" si="114"/>
        <v>#NUM!</v>
      </c>
      <c r="L3591" s="14" t="str">
        <f>IFERROR(VLOOKUP($K$4:$K$772,TABLAREF!$A$1:$C$4,3,1),"SIN DATO")</f>
        <v>SIN DATO</v>
      </c>
    </row>
    <row r="3592" spans="1:12" x14ac:dyDescent="0.25">
      <c r="A3592" t="s">
        <v>4834</v>
      </c>
      <c r="B3592">
        <v>62</v>
      </c>
      <c r="C3592">
        <v>1</v>
      </c>
      <c r="D3592">
        <v>0</v>
      </c>
      <c r="E3592">
        <v>0</v>
      </c>
      <c r="F3592">
        <v>0</v>
      </c>
      <c r="H3592">
        <v>177</v>
      </c>
      <c r="I3592">
        <v>27.5</v>
      </c>
      <c r="J3592" s="19" t="e">
        <f t="shared" si="113"/>
        <v>#NUM!</v>
      </c>
      <c r="K3592" s="19" t="e">
        <f t="shared" si="114"/>
        <v>#NUM!</v>
      </c>
      <c r="L3592" s="14" t="str">
        <f>IFERROR(VLOOKUP($K$4:$K$772,TABLAREF!$A$1:$C$4,3,1),"SIN DATO")</f>
        <v>SIN DATO</v>
      </c>
    </row>
    <row r="3593" spans="1:12" x14ac:dyDescent="0.25">
      <c r="A3593" t="s">
        <v>4835</v>
      </c>
      <c r="B3593">
        <v>64</v>
      </c>
      <c r="C3593">
        <v>2</v>
      </c>
      <c r="D3593">
        <v>0</v>
      </c>
      <c r="E3593">
        <v>0</v>
      </c>
      <c r="F3593">
        <v>0</v>
      </c>
      <c r="G3593">
        <v>120</v>
      </c>
      <c r="H3593">
        <v>173.9</v>
      </c>
      <c r="I3593">
        <v>57.9</v>
      </c>
      <c r="J3593" s="19">
        <f t="shared" si="113"/>
        <v>14.225503075889833</v>
      </c>
      <c r="K3593" s="19">
        <f t="shared" si="114"/>
        <v>14</v>
      </c>
      <c r="L3593" s="14" t="str">
        <f>IFERROR(VLOOKUP($K$4:$K$772,TABLAREF!$A$1:$C$4,3,1),"SIN DATO")</f>
        <v>SIN DATO</v>
      </c>
    </row>
    <row r="3594" spans="1:12" x14ac:dyDescent="0.25">
      <c r="A3594" t="s">
        <v>4836</v>
      </c>
      <c r="B3594">
        <v>59</v>
      </c>
      <c r="C3594">
        <v>2</v>
      </c>
      <c r="D3594">
        <v>0</v>
      </c>
      <c r="E3594">
        <v>0</v>
      </c>
      <c r="F3594">
        <v>0</v>
      </c>
      <c r="H3594">
        <v>142.19999999999999</v>
      </c>
      <c r="I3594">
        <v>67.3</v>
      </c>
      <c r="J3594" s="19" t="e">
        <f t="shared" si="113"/>
        <v>#NUM!</v>
      </c>
      <c r="K3594" s="19" t="e">
        <f t="shared" si="114"/>
        <v>#NUM!</v>
      </c>
      <c r="L3594" s="14" t="str">
        <f>IFERROR(VLOOKUP($K$4:$K$772,TABLAREF!$A$1:$C$4,3,1),"SIN DATO")</f>
        <v>SIN DATO</v>
      </c>
    </row>
    <row r="3595" spans="1:12" x14ac:dyDescent="0.25">
      <c r="A3595" t="s">
        <v>4837</v>
      </c>
      <c r="B3595">
        <v>72</v>
      </c>
      <c r="C3595">
        <v>2</v>
      </c>
      <c r="D3595">
        <v>0</v>
      </c>
      <c r="E3595">
        <v>0</v>
      </c>
      <c r="F3595">
        <v>0</v>
      </c>
      <c r="G3595">
        <v>120</v>
      </c>
      <c r="H3595">
        <v>199.2</v>
      </c>
      <c r="I3595">
        <v>59.9</v>
      </c>
      <c r="J3595" s="19">
        <f t="shared" si="113"/>
        <v>24.351065835597797</v>
      </c>
      <c r="K3595" s="19">
        <f t="shared" si="114"/>
        <v>24</v>
      </c>
      <c r="L3595" s="14" t="str">
        <f>IFERROR(VLOOKUP($K$4:$K$772,TABLAREF!$A$1:$C$4,3,1),"SIN DATO")</f>
        <v>SIN DATO</v>
      </c>
    </row>
    <row r="3596" spans="1:12" x14ac:dyDescent="0.25">
      <c r="A3596" t="s">
        <v>944</v>
      </c>
      <c r="B3596">
        <v>79</v>
      </c>
      <c r="C3596">
        <v>2</v>
      </c>
      <c r="D3596">
        <v>0</v>
      </c>
      <c r="E3596">
        <v>0</v>
      </c>
      <c r="F3596">
        <v>0</v>
      </c>
      <c r="H3596">
        <v>153.1</v>
      </c>
      <c r="I3596">
        <v>55.5</v>
      </c>
      <c r="J3596" s="19" t="e">
        <f t="shared" si="113"/>
        <v>#NUM!</v>
      </c>
      <c r="K3596" s="19" t="e">
        <f t="shared" si="114"/>
        <v>#NUM!</v>
      </c>
      <c r="L3596" s="14" t="str">
        <f>IFERROR(VLOOKUP($K$4:$K$772,TABLAREF!$A$1:$C$4,3,1),"SIN DATO")</f>
        <v>SIN DATO</v>
      </c>
    </row>
    <row r="3597" spans="1:12" x14ac:dyDescent="0.25">
      <c r="A3597" t="s">
        <v>4838</v>
      </c>
      <c r="B3597">
        <v>74</v>
      </c>
      <c r="C3597">
        <v>2</v>
      </c>
      <c r="D3597">
        <v>0</v>
      </c>
      <c r="E3597">
        <v>0</v>
      </c>
      <c r="F3597">
        <v>0</v>
      </c>
      <c r="H3597">
        <v>255.4</v>
      </c>
      <c r="I3597">
        <v>44.2</v>
      </c>
      <c r="J3597" s="19" t="e">
        <f t="shared" si="113"/>
        <v>#NUM!</v>
      </c>
      <c r="K3597" s="19" t="e">
        <f t="shared" si="114"/>
        <v>#NUM!</v>
      </c>
      <c r="L3597" s="14" t="str">
        <f>IFERROR(VLOOKUP($K$4:$K$772,TABLAREF!$A$1:$C$4,3,1),"SIN DATO")</f>
        <v>SIN DATO</v>
      </c>
    </row>
    <row r="3598" spans="1:12" x14ac:dyDescent="0.25">
      <c r="A3598" t="s">
        <v>4839</v>
      </c>
      <c r="B3598">
        <v>79</v>
      </c>
      <c r="C3598">
        <v>1</v>
      </c>
      <c r="D3598">
        <v>0</v>
      </c>
      <c r="E3598">
        <v>1</v>
      </c>
      <c r="F3598">
        <v>0</v>
      </c>
      <c r="H3598">
        <v>102</v>
      </c>
      <c r="I3598">
        <v>23.4</v>
      </c>
      <c r="J3598" s="19" t="e">
        <f t="shared" si="113"/>
        <v>#NUM!</v>
      </c>
      <c r="K3598" s="19" t="e">
        <f t="shared" si="114"/>
        <v>#NUM!</v>
      </c>
      <c r="L3598" s="14" t="str">
        <f>IFERROR(VLOOKUP($K$4:$K$772,TABLAREF!$A$1:$C$4,3,1),"SIN DATO")</f>
        <v>SIN DATO</v>
      </c>
    </row>
    <row r="3599" spans="1:12" x14ac:dyDescent="0.25">
      <c r="A3599" t="s">
        <v>4840</v>
      </c>
      <c r="B3599">
        <v>67</v>
      </c>
      <c r="C3599">
        <v>2</v>
      </c>
      <c r="D3599">
        <v>0</v>
      </c>
      <c r="E3599">
        <v>0</v>
      </c>
      <c r="F3599">
        <v>0</v>
      </c>
      <c r="H3599">
        <v>217</v>
      </c>
      <c r="I3599">
        <v>48.3</v>
      </c>
      <c r="J3599" s="19" t="e">
        <f t="shared" si="113"/>
        <v>#NUM!</v>
      </c>
      <c r="K3599" s="19" t="e">
        <f t="shared" si="114"/>
        <v>#NUM!</v>
      </c>
      <c r="L3599" s="14" t="str">
        <f>IFERROR(VLOOKUP($K$4:$K$772,TABLAREF!$A$1:$C$4,3,1),"SIN DATO")</f>
        <v>SIN DATO</v>
      </c>
    </row>
    <row r="3600" spans="1:12" x14ac:dyDescent="0.25">
      <c r="A3600" t="s">
        <v>4841</v>
      </c>
      <c r="B3600">
        <v>42</v>
      </c>
      <c r="C3600">
        <v>1</v>
      </c>
      <c r="D3600">
        <v>0</v>
      </c>
      <c r="E3600">
        <v>0</v>
      </c>
      <c r="F3600">
        <v>0</v>
      </c>
      <c r="H3600">
        <v>192.8</v>
      </c>
      <c r="I3600">
        <v>40.5</v>
      </c>
      <c r="J3600" s="19" t="e">
        <f t="shared" si="113"/>
        <v>#NUM!</v>
      </c>
      <c r="K3600" s="19" t="e">
        <f t="shared" si="114"/>
        <v>#NUM!</v>
      </c>
      <c r="L3600" s="14" t="str">
        <f>IFERROR(VLOOKUP($K$4:$K$772,TABLAREF!$A$1:$C$4,3,1),"SIN DATO")</f>
        <v>SIN DATO</v>
      </c>
    </row>
    <row r="3601" spans="1:12" x14ac:dyDescent="0.25">
      <c r="A3601" t="s">
        <v>4842</v>
      </c>
      <c r="B3601">
        <v>72</v>
      </c>
      <c r="C3601">
        <v>1</v>
      </c>
      <c r="D3601">
        <v>0</v>
      </c>
      <c r="E3601">
        <v>1</v>
      </c>
      <c r="F3601">
        <v>0</v>
      </c>
      <c r="H3601">
        <v>165.1</v>
      </c>
      <c r="I3601">
        <v>38.299999999999997</v>
      </c>
      <c r="J3601" s="19" t="e">
        <f t="shared" si="113"/>
        <v>#NUM!</v>
      </c>
      <c r="K3601" s="19" t="e">
        <f t="shared" si="114"/>
        <v>#NUM!</v>
      </c>
      <c r="L3601" s="14" t="str">
        <f>IFERROR(VLOOKUP($K$4:$K$772,TABLAREF!$A$1:$C$4,3,1),"SIN DATO")</f>
        <v>SIN DATO</v>
      </c>
    </row>
    <row r="3602" spans="1:12" x14ac:dyDescent="0.25">
      <c r="A3602" t="s">
        <v>4843</v>
      </c>
      <c r="B3602">
        <v>44</v>
      </c>
      <c r="C3602">
        <v>2</v>
      </c>
      <c r="D3602">
        <v>0</v>
      </c>
      <c r="E3602">
        <v>1</v>
      </c>
      <c r="F3602">
        <v>0</v>
      </c>
      <c r="H3602">
        <v>193.1</v>
      </c>
      <c r="I3602">
        <v>50</v>
      </c>
      <c r="J3602" s="19" t="e">
        <f t="shared" si="113"/>
        <v>#NUM!</v>
      </c>
      <c r="K3602" s="19" t="e">
        <f t="shared" si="114"/>
        <v>#NUM!</v>
      </c>
      <c r="L3602" s="14" t="str">
        <f>IFERROR(VLOOKUP($K$4:$K$772,TABLAREF!$A$1:$C$4,3,1),"SIN DATO")</f>
        <v>SIN DATO</v>
      </c>
    </row>
    <row r="3603" spans="1:12" x14ac:dyDescent="0.25">
      <c r="A3603" t="s">
        <v>4844</v>
      </c>
      <c r="B3603">
        <v>62</v>
      </c>
      <c r="C3603">
        <v>2</v>
      </c>
      <c r="D3603">
        <v>0</v>
      </c>
      <c r="E3603">
        <v>0</v>
      </c>
      <c r="F3603">
        <v>0</v>
      </c>
      <c r="G3603">
        <v>140</v>
      </c>
      <c r="H3603">
        <v>148.9</v>
      </c>
      <c r="I3603">
        <v>42</v>
      </c>
      <c r="J3603" s="19">
        <f t="shared" si="113"/>
        <v>18.732372551899669</v>
      </c>
      <c r="K3603" s="19">
        <f t="shared" si="114"/>
        <v>19</v>
      </c>
      <c r="L3603" s="14" t="str">
        <f>IFERROR(VLOOKUP($K$4:$K$772,TABLAREF!$A$1:$C$4,3,1),"SIN DATO")</f>
        <v>SIN DATO</v>
      </c>
    </row>
    <row r="3604" spans="1:12" x14ac:dyDescent="0.25">
      <c r="A3604" t="s">
        <v>4845</v>
      </c>
      <c r="B3604">
        <v>57</v>
      </c>
      <c r="C3604">
        <v>2</v>
      </c>
      <c r="D3604">
        <v>0</v>
      </c>
      <c r="E3604">
        <v>0</v>
      </c>
      <c r="F3604">
        <v>0</v>
      </c>
      <c r="H3604">
        <v>149.30000000000001</v>
      </c>
      <c r="I3604">
        <v>41.3</v>
      </c>
      <c r="J3604" s="19" t="e">
        <f t="shared" si="113"/>
        <v>#NUM!</v>
      </c>
      <c r="K3604" s="19" t="e">
        <f t="shared" si="114"/>
        <v>#NUM!</v>
      </c>
      <c r="L3604" s="14" t="str">
        <f>IFERROR(VLOOKUP($K$4:$K$772,TABLAREF!$A$1:$C$4,3,1),"SIN DATO")</f>
        <v>SIN DATO</v>
      </c>
    </row>
    <row r="3605" spans="1:12" x14ac:dyDescent="0.25">
      <c r="A3605" t="s">
        <v>958</v>
      </c>
      <c r="B3605">
        <v>57</v>
      </c>
      <c r="C3605">
        <v>1</v>
      </c>
      <c r="D3605">
        <v>0</v>
      </c>
      <c r="E3605">
        <v>0</v>
      </c>
      <c r="F3605">
        <v>0</v>
      </c>
      <c r="H3605">
        <v>186.4</v>
      </c>
      <c r="I3605">
        <v>29.5</v>
      </c>
      <c r="J3605" s="19" t="e">
        <f t="shared" si="113"/>
        <v>#NUM!</v>
      </c>
      <c r="K3605" s="19" t="e">
        <f t="shared" si="114"/>
        <v>#NUM!</v>
      </c>
      <c r="L3605" s="14" t="str">
        <f>IFERROR(VLOOKUP($K$4:$K$772,TABLAREF!$A$1:$C$4,3,1),"SIN DATO")</f>
        <v>SIN DATO</v>
      </c>
    </row>
    <row r="3606" spans="1:12" x14ac:dyDescent="0.25">
      <c r="A3606" t="s">
        <v>4846</v>
      </c>
      <c r="B3606">
        <v>75</v>
      </c>
      <c r="C3606">
        <v>2</v>
      </c>
      <c r="D3606">
        <v>0</v>
      </c>
      <c r="E3606">
        <v>0</v>
      </c>
      <c r="F3606">
        <v>0</v>
      </c>
      <c r="G3606">
        <v>110</v>
      </c>
      <c r="H3606">
        <v>173.1</v>
      </c>
      <c r="I3606">
        <v>57.8</v>
      </c>
      <c r="J3606" s="19">
        <f t="shared" si="113"/>
        <v>23.317392153026972</v>
      </c>
      <c r="K3606" s="19">
        <f t="shared" si="114"/>
        <v>23</v>
      </c>
      <c r="L3606" s="14" t="str">
        <f>IFERROR(VLOOKUP($K$4:$K$772,TABLAREF!$A$1:$C$4,3,1),"SIN DATO")</f>
        <v>SIN DATO</v>
      </c>
    </row>
    <row r="3607" spans="1:12" x14ac:dyDescent="0.25">
      <c r="A3607" t="s">
        <v>4847</v>
      </c>
      <c r="B3607">
        <v>68</v>
      </c>
      <c r="C3607">
        <v>2</v>
      </c>
      <c r="D3607">
        <v>0</v>
      </c>
      <c r="E3607">
        <v>1</v>
      </c>
      <c r="F3607">
        <v>0</v>
      </c>
      <c r="H3607">
        <v>195.8</v>
      </c>
      <c r="I3607">
        <v>63.8</v>
      </c>
      <c r="J3607" s="19" t="e">
        <f t="shared" si="113"/>
        <v>#NUM!</v>
      </c>
      <c r="K3607" s="19" t="e">
        <f t="shared" si="114"/>
        <v>#NUM!</v>
      </c>
      <c r="L3607" s="14" t="str">
        <f>IFERROR(VLOOKUP($K$4:$K$772,TABLAREF!$A$1:$C$4,3,1),"SIN DATO")</f>
        <v>SIN DATO</v>
      </c>
    </row>
    <row r="3608" spans="1:12" x14ac:dyDescent="0.25">
      <c r="A3608" t="s">
        <v>4848</v>
      </c>
      <c r="B3608">
        <v>76</v>
      </c>
      <c r="C3608">
        <v>1</v>
      </c>
      <c r="D3608">
        <v>0</v>
      </c>
      <c r="E3608">
        <v>1</v>
      </c>
      <c r="F3608">
        <v>0</v>
      </c>
      <c r="G3608">
        <v>132</v>
      </c>
      <c r="H3608">
        <v>127.7</v>
      </c>
      <c r="I3608">
        <v>56.2</v>
      </c>
      <c r="J3608" s="19">
        <f t="shared" si="113"/>
        <v>13.801220530181313</v>
      </c>
      <c r="K3608" s="19">
        <f t="shared" si="114"/>
        <v>14</v>
      </c>
      <c r="L3608" s="14" t="str">
        <f>IFERROR(VLOOKUP($K$4:$K$772,TABLAREF!$A$1:$C$4,3,1),"SIN DATO")</f>
        <v>SIN DATO</v>
      </c>
    </row>
    <row r="3609" spans="1:12" x14ac:dyDescent="0.25">
      <c r="A3609" t="s">
        <v>4849</v>
      </c>
      <c r="B3609">
        <v>62</v>
      </c>
      <c r="C3609">
        <v>2</v>
      </c>
      <c r="D3609">
        <v>0</v>
      </c>
      <c r="E3609">
        <v>1</v>
      </c>
      <c r="F3609">
        <v>0</v>
      </c>
      <c r="H3609">
        <v>134.69999999999999</v>
      </c>
      <c r="I3609">
        <v>36.299999999999997</v>
      </c>
      <c r="J3609" s="19" t="e">
        <f t="shared" si="113"/>
        <v>#NUM!</v>
      </c>
      <c r="K3609" s="19" t="e">
        <f t="shared" si="114"/>
        <v>#NUM!</v>
      </c>
      <c r="L3609" s="14" t="str">
        <f>IFERROR(VLOOKUP($K$4:$K$772,TABLAREF!$A$1:$C$4,3,1),"SIN DATO")</f>
        <v>SIN DATO</v>
      </c>
    </row>
    <row r="3610" spans="1:12" x14ac:dyDescent="0.25">
      <c r="A3610" t="s">
        <v>631</v>
      </c>
      <c r="B3610">
        <v>66</v>
      </c>
      <c r="C3610">
        <v>2</v>
      </c>
      <c r="D3610">
        <v>0</v>
      </c>
      <c r="E3610">
        <v>0</v>
      </c>
      <c r="F3610">
        <v>0</v>
      </c>
      <c r="G3610">
        <v>118</v>
      </c>
      <c r="H3610">
        <v>181.8</v>
      </c>
      <c r="I3610">
        <v>62.8</v>
      </c>
      <c r="J3610" s="19">
        <f t="shared" si="113"/>
        <v>15.012035860421113</v>
      </c>
      <c r="K3610" s="19">
        <f t="shared" si="114"/>
        <v>15</v>
      </c>
      <c r="L3610" s="14" t="str">
        <f>IFERROR(VLOOKUP($K$4:$K$772,TABLAREF!$A$1:$C$4,3,1),"SIN DATO")</f>
        <v>SIN DATO</v>
      </c>
    </row>
    <row r="3611" spans="1:12" x14ac:dyDescent="0.25">
      <c r="A3611" t="s">
        <v>4850</v>
      </c>
      <c r="B3611">
        <v>63</v>
      </c>
      <c r="C3611">
        <v>1</v>
      </c>
      <c r="D3611">
        <v>0</v>
      </c>
      <c r="E3611">
        <v>1</v>
      </c>
      <c r="F3611">
        <v>0</v>
      </c>
      <c r="G3611">
        <v>132</v>
      </c>
      <c r="H3611">
        <v>172.2</v>
      </c>
      <c r="I3611">
        <v>36.200000000000003</v>
      </c>
      <c r="J3611" s="19">
        <f t="shared" si="113"/>
        <v>20.053762315095614</v>
      </c>
      <c r="K3611" s="19">
        <f t="shared" si="114"/>
        <v>20</v>
      </c>
      <c r="L3611" s="14" t="str">
        <f>IFERROR(VLOOKUP($K$4:$K$772,TABLAREF!$A$1:$C$4,3,1),"SIN DATO")</f>
        <v>SIN DATO</v>
      </c>
    </row>
    <row r="3612" spans="1:12" x14ac:dyDescent="0.25">
      <c r="A3612" t="s">
        <v>4851</v>
      </c>
      <c r="B3612">
        <v>73</v>
      </c>
      <c r="C3612">
        <v>2</v>
      </c>
      <c r="D3612">
        <v>0</v>
      </c>
      <c r="E3612">
        <v>1</v>
      </c>
      <c r="F3612">
        <v>0</v>
      </c>
      <c r="G3612">
        <v>120</v>
      </c>
      <c r="H3612">
        <v>165.1</v>
      </c>
      <c r="I3612">
        <v>54.9</v>
      </c>
      <c r="J3612" s="19">
        <f t="shared" si="113"/>
        <v>22.686507455093029</v>
      </c>
      <c r="K3612" s="19">
        <f t="shared" si="114"/>
        <v>23</v>
      </c>
      <c r="L3612" s="14" t="str">
        <f>IFERROR(VLOOKUP($K$4:$K$772,TABLAREF!$A$1:$C$4,3,1),"SIN DATO")</f>
        <v>SIN DATO</v>
      </c>
    </row>
    <row r="3613" spans="1:12" x14ac:dyDescent="0.25">
      <c r="A3613" t="s">
        <v>4852</v>
      </c>
      <c r="B3613">
        <v>67</v>
      </c>
      <c r="C3613">
        <v>2</v>
      </c>
      <c r="D3613">
        <v>0</v>
      </c>
      <c r="E3613">
        <v>0</v>
      </c>
      <c r="F3613">
        <v>0</v>
      </c>
      <c r="I3613">
        <v>0</v>
      </c>
      <c r="J3613" s="19" t="e">
        <f t="shared" si="113"/>
        <v>#NUM!</v>
      </c>
      <c r="K3613" s="19" t="e">
        <f t="shared" si="114"/>
        <v>#NUM!</v>
      </c>
      <c r="L3613" s="14" t="str">
        <f>IFERROR(VLOOKUP($K$4:$K$772,TABLAREF!$A$1:$C$4,3,1),"SIN DATO")</f>
        <v>SIN DATO</v>
      </c>
    </row>
    <row r="3614" spans="1:12" x14ac:dyDescent="0.25">
      <c r="A3614" t="s">
        <v>4853</v>
      </c>
      <c r="B3614">
        <v>57</v>
      </c>
      <c r="C3614">
        <v>1</v>
      </c>
      <c r="D3614">
        <v>0</v>
      </c>
      <c r="E3614">
        <v>1</v>
      </c>
      <c r="F3614">
        <v>0</v>
      </c>
      <c r="H3614">
        <v>115</v>
      </c>
      <c r="I3614">
        <v>36.6</v>
      </c>
      <c r="J3614" s="19" t="e">
        <f t="shared" si="113"/>
        <v>#NUM!</v>
      </c>
      <c r="K3614" s="19" t="e">
        <f t="shared" si="114"/>
        <v>#NUM!</v>
      </c>
      <c r="L3614" s="14" t="str">
        <f>IFERROR(VLOOKUP($K$4:$K$772,TABLAREF!$A$1:$C$4,3,1),"SIN DATO")</f>
        <v>SIN DATO</v>
      </c>
    </row>
    <row r="3615" spans="1:12" x14ac:dyDescent="0.25">
      <c r="A3615" t="s">
        <v>889</v>
      </c>
      <c r="B3615">
        <v>62</v>
      </c>
      <c r="C3615">
        <v>2</v>
      </c>
      <c r="D3615">
        <v>0</v>
      </c>
      <c r="E3615">
        <v>0</v>
      </c>
      <c r="F3615">
        <v>0</v>
      </c>
      <c r="H3615">
        <v>195.5</v>
      </c>
      <c r="I3615">
        <v>40.5</v>
      </c>
      <c r="J3615" s="19" t="e">
        <f t="shared" si="113"/>
        <v>#NUM!</v>
      </c>
      <c r="K3615" s="19" t="e">
        <f t="shared" si="114"/>
        <v>#NUM!</v>
      </c>
      <c r="L3615" s="14" t="str">
        <f>IFERROR(VLOOKUP($K$4:$K$772,TABLAREF!$A$1:$C$4,3,1),"SIN DATO")</f>
        <v>SIN DATO</v>
      </c>
    </row>
    <row r="3616" spans="1:12" x14ac:dyDescent="0.25">
      <c r="A3616" t="s">
        <v>4854</v>
      </c>
      <c r="B3616">
        <v>68</v>
      </c>
      <c r="C3616">
        <v>2</v>
      </c>
      <c r="D3616">
        <v>0</v>
      </c>
      <c r="E3616">
        <v>0</v>
      </c>
      <c r="F3616">
        <v>0</v>
      </c>
      <c r="H3616">
        <v>148.1</v>
      </c>
      <c r="I3616">
        <v>58.3</v>
      </c>
      <c r="J3616" s="19" t="e">
        <f t="shared" si="113"/>
        <v>#NUM!</v>
      </c>
      <c r="K3616" s="19" t="e">
        <f t="shared" si="114"/>
        <v>#NUM!</v>
      </c>
      <c r="L3616" s="14" t="str">
        <f>IFERROR(VLOOKUP($K$4:$K$772,TABLAREF!$A$1:$C$4,3,1),"SIN DATO")</f>
        <v>SIN DATO</v>
      </c>
    </row>
    <row r="3617" spans="1:12" x14ac:dyDescent="0.25">
      <c r="A3617" t="s">
        <v>909</v>
      </c>
      <c r="B3617">
        <v>52</v>
      </c>
      <c r="C3617">
        <v>2</v>
      </c>
      <c r="D3617">
        <v>0</v>
      </c>
      <c r="E3617">
        <v>0</v>
      </c>
      <c r="F3617">
        <v>0</v>
      </c>
      <c r="G3617">
        <v>126</v>
      </c>
      <c r="H3617">
        <v>153.1</v>
      </c>
      <c r="I3617">
        <v>56.1</v>
      </c>
      <c r="J3617" s="19">
        <f t="shared" si="113"/>
        <v>6.3643930972097866</v>
      </c>
      <c r="K3617" s="19">
        <f t="shared" si="114"/>
        <v>6</v>
      </c>
      <c r="L3617" s="14" t="str">
        <f>IFERROR(VLOOKUP($K$4:$K$772,TABLAREF!$A$1:$C$4,3,1),"SIN DATO")</f>
        <v>SIN DATO</v>
      </c>
    </row>
    <row r="3618" spans="1:12" x14ac:dyDescent="0.25">
      <c r="A3618" t="s">
        <v>856</v>
      </c>
      <c r="B3618">
        <v>74</v>
      </c>
      <c r="C3618">
        <v>2</v>
      </c>
      <c r="D3618">
        <v>0</v>
      </c>
      <c r="E3618">
        <v>0</v>
      </c>
      <c r="F3618">
        <v>0</v>
      </c>
      <c r="G3618">
        <v>115</v>
      </c>
      <c r="H3618">
        <v>152.5</v>
      </c>
      <c r="I3618">
        <v>44.8</v>
      </c>
      <c r="J3618" s="19">
        <f t="shared" si="113"/>
        <v>26.101390376025822</v>
      </c>
      <c r="K3618" s="19">
        <f t="shared" si="114"/>
        <v>26</v>
      </c>
      <c r="L3618" s="14" t="str">
        <f>IFERROR(VLOOKUP($K$4:$K$772,TABLAREF!$A$1:$C$4,3,1),"SIN DATO")</f>
        <v>SIN DATO</v>
      </c>
    </row>
    <row r="3619" spans="1:12" x14ac:dyDescent="0.25">
      <c r="A3619" t="s">
        <v>4855</v>
      </c>
      <c r="B3619">
        <v>65</v>
      </c>
      <c r="C3619">
        <v>2</v>
      </c>
      <c r="D3619">
        <v>0</v>
      </c>
      <c r="E3619">
        <v>0</v>
      </c>
      <c r="F3619">
        <v>0</v>
      </c>
      <c r="H3619">
        <v>283.2</v>
      </c>
      <c r="I3619">
        <v>56.5</v>
      </c>
      <c r="J3619" s="19" t="e">
        <f t="shared" si="113"/>
        <v>#NUM!</v>
      </c>
      <c r="K3619" s="19" t="e">
        <f t="shared" si="114"/>
        <v>#NUM!</v>
      </c>
      <c r="L3619" s="14" t="str">
        <f>IFERROR(VLOOKUP($K$4:$K$772,TABLAREF!$A$1:$C$4,3,1),"SIN DATO")</f>
        <v>SIN DATO</v>
      </c>
    </row>
    <row r="3620" spans="1:12" x14ac:dyDescent="0.25">
      <c r="A3620" t="s">
        <v>4856</v>
      </c>
      <c r="B3620">
        <v>53</v>
      </c>
      <c r="C3620">
        <v>2</v>
      </c>
      <c r="D3620">
        <v>0</v>
      </c>
      <c r="E3620">
        <v>0</v>
      </c>
      <c r="F3620">
        <v>0</v>
      </c>
      <c r="H3620">
        <v>231</v>
      </c>
      <c r="I3620">
        <v>67.2</v>
      </c>
      <c r="J3620" s="19" t="e">
        <f t="shared" si="113"/>
        <v>#NUM!</v>
      </c>
      <c r="K3620" s="19" t="e">
        <f t="shared" si="114"/>
        <v>#NUM!</v>
      </c>
      <c r="L3620" s="14" t="str">
        <f>IFERROR(VLOOKUP($K$4:$K$772,TABLAREF!$A$1:$C$4,3,1),"SIN DATO")</f>
        <v>SIN DATO</v>
      </c>
    </row>
    <row r="3621" spans="1:12" x14ac:dyDescent="0.25">
      <c r="A3621" t="s">
        <v>4857</v>
      </c>
      <c r="B3621">
        <v>60</v>
      </c>
      <c r="C3621">
        <v>1</v>
      </c>
      <c r="D3621">
        <v>0</v>
      </c>
      <c r="E3621">
        <v>0</v>
      </c>
      <c r="F3621">
        <v>0</v>
      </c>
      <c r="H3621">
        <v>155.19999999999999</v>
      </c>
      <c r="I3621">
        <v>36.5</v>
      </c>
      <c r="J3621" s="19" t="e">
        <f t="shared" si="113"/>
        <v>#NUM!</v>
      </c>
      <c r="K3621" s="19" t="e">
        <f t="shared" si="114"/>
        <v>#NUM!</v>
      </c>
      <c r="L3621" s="14" t="str">
        <f>IFERROR(VLOOKUP($K$4:$K$772,TABLAREF!$A$1:$C$4,3,1),"SIN DATO")</f>
        <v>SIN DATO</v>
      </c>
    </row>
    <row r="3622" spans="1:12" x14ac:dyDescent="0.25">
      <c r="A3622" t="s">
        <v>4858</v>
      </c>
      <c r="B3622">
        <v>72</v>
      </c>
      <c r="C3622">
        <v>1</v>
      </c>
      <c r="D3622">
        <v>0</v>
      </c>
      <c r="E3622">
        <v>0</v>
      </c>
      <c r="F3622">
        <v>0</v>
      </c>
      <c r="H3622">
        <v>164.5</v>
      </c>
      <c r="I3622">
        <v>43.1</v>
      </c>
      <c r="J3622" s="19" t="e">
        <f t="shared" si="113"/>
        <v>#NUM!</v>
      </c>
      <c r="K3622" s="19" t="e">
        <f t="shared" si="114"/>
        <v>#NUM!</v>
      </c>
      <c r="L3622" s="14" t="str">
        <f>IFERROR(VLOOKUP($K$4:$K$772,TABLAREF!$A$1:$C$4,3,1),"SIN DATO")</f>
        <v>SIN DATO</v>
      </c>
    </row>
    <row r="3623" spans="1:12" x14ac:dyDescent="0.25">
      <c r="A3623" t="s">
        <v>4859</v>
      </c>
      <c r="B3623">
        <v>75</v>
      </c>
      <c r="C3623">
        <v>1</v>
      </c>
      <c r="D3623">
        <v>0</v>
      </c>
      <c r="E3623">
        <v>0</v>
      </c>
      <c r="F3623">
        <v>0</v>
      </c>
      <c r="H3623">
        <v>186.9</v>
      </c>
      <c r="I3623">
        <v>32.4</v>
      </c>
      <c r="J3623" s="19" t="e">
        <f t="shared" si="113"/>
        <v>#NUM!</v>
      </c>
      <c r="K3623" s="19" t="e">
        <f t="shared" si="114"/>
        <v>#NUM!</v>
      </c>
      <c r="L3623" s="14" t="str">
        <f>IFERROR(VLOOKUP($K$4:$K$772,TABLAREF!$A$1:$C$4,3,1),"SIN DATO")</f>
        <v>SIN DATO</v>
      </c>
    </row>
    <row r="3624" spans="1:12" x14ac:dyDescent="0.25">
      <c r="A3624" t="s">
        <v>628</v>
      </c>
      <c r="B3624">
        <v>78</v>
      </c>
      <c r="C3624">
        <v>2</v>
      </c>
      <c r="D3624">
        <v>0</v>
      </c>
      <c r="E3624">
        <v>0</v>
      </c>
      <c r="F3624">
        <v>0</v>
      </c>
      <c r="H3624">
        <v>215.6</v>
      </c>
      <c r="I3624">
        <v>60.7</v>
      </c>
      <c r="J3624" s="19" t="e">
        <f t="shared" si="113"/>
        <v>#NUM!</v>
      </c>
      <c r="K3624" s="19" t="e">
        <f t="shared" si="114"/>
        <v>#NUM!</v>
      </c>
      <c r="L3624" s="14" t="str">
        <f>IFERROR(VLOOKUP($K$4:$K$772,TABLAREF!$A$1:$C$4,3,1),"SIN DATO")</f>
        <v>SIN DATO</v>
      </c>
    </row>
    <row r="3625" spans="1:12" x14ac:dyDescent="0.25">
      <c r="A3625" t="s">
        <v>450</v>
      </c>
      <c r="B3625">
        <v>67</v>
      </c>
      <c r="C3625">
        <v>1</v>
      </c>
      <c r="D3625">
        <v>0</v>
      </c>
      <c r="E3625">
        <v>0</v>
      </c>
      <c r="F3625">
        <v>0</v>
      </c>
      <c r="G3625">
        <v>120</v>
      </c>
      <c r="H3625">
        <v>171</v>
      </c>
      <c r="I3625">
        <v>35.799999999999997</v>
      </c>
      <c r="J3625" s="19">
        <f t="shared" si="113"/>
        <v>15.733556499735124</v>
      </c>
      <c r="K3625" s="19">
        <f t="shared" si="114"/>
        <v>16</v>
      </c>
      <c r="L3625" s="14" t="str">
        <f>IFERROR(VLOOKUP($K$4:$K$772,TABLAREF!$A$1:$C$4,3,1),"SIN DATO")</f>
        <v>SIN DATO</v>
      </c>
    </row>
    <row r="3626" spans="1:12" x14ac:dyDescent="0.25">
      <c r="A3626" t="s">
        <v>851</v>
      </c>
      <c r="B3626">
        <v>50</v>
      </c>
      <c r="C3626">
        <v>2</v>
      </c>
      <c r="D3626">
        <v>0</v>
      </c>
      <c r="E3626">
        <v>0</v>
      </c>
      <c r="F3626">
        <v>0</v>
      </c>
      <c r="H3626">
        <v>202.8</v>
      </c>
      <c r="I3626">
        <v>51.7</v>
      </c>
      <c r="J3626" s="19" t="e">
        <f t="shared" si="113"/>
        <v>#NUM!</v>
      </c>
      <c r="K3626" s="19" t="e">
        <f t="shared" si="114"/>
        <v>#NUM!</v>
      </c>
      <c r="L3626" s="14" t="str">
        <f>IFERROR(VLOOKUP($K$4:$K$772,TABLAREF!$A$1:$C$4,3,1),"SIN DATO")</f>
        <v>SIN DATO</v>
      </c>
    </row>
    <row r="3627" spans="1:12" x14ac:dyDescent="0.25">
      <c r="A3627" t="s">
        <v>4860</v>
      </c>
      <c r="B3627">
        <v>61</v>
      </c>
      <c r="C3627">
        <v>1</v>
      </c>
      <c r="D3627">
        <v>0</v>
      </c>
      <c r="E3627">
        <v>1</v>
      </c>
      <c r="F3627">
        <v>0</v>
      </c>
      <c r="I3627">
        <v>0</v>
      </c>
      <c r="J3627" s="19" t="e">
        <f t="shared" si="113"/>
        <v>#NUM!</v>
      </c>
      <c r="K3627" s="19" t="e">
        <f t="shared" si="114"/>
        <v>#NUM!</v>
      </c>
      <c r="L3627" s="14" t="str">
        <f>IFERROR(VLOOKUP($K$4:$K$772,TABLAREF!$A$1:$C$4,3,1),"SIN DATO")</f>
        <v>SIN DATO</v>
      </c>
    </row>
    <row r="3628" spans="1:12" x14ac:dyDescent="0.25">
      <c r="A3628" t="s">
        <v>4861</v>
      </c>
      <c r="B3628">
        <v>71</v>
      </c>
      <c r="C3628">
        <v>1</v>
      </c>
      <c r="D3628">
        <v>0</v>
      </c>
      <c r="E3628">
        <v>0</v>
      </c>
      <c r="F3628">
        <v>0</v>
      </c>
      <c r="H3628">
        <v>247.8</v>
      </c>
      <c r="I3628">
        <v>53.6</v>
      </c>
      <c r="J3628" s="19" t="e">
        <f t="shared" si="113"/>
        <v>#NUM!</v>
      </c>
      <c r="K3628" s="19" t="e">
        <f t="shared" si="114"/>
        <v>#NUM!</v>
      </c>
      <c r="L3628" s="14" t="str">
        <f>IFERROR(VLOOKUP($K$4:$K$772,TABLAREF!$A$1:$C$4,3,1),"SIN DATO")</f>
        <v>SIN DATO</v>
      </c>
    </row>
    <row r="3629" spans="1:12" x14ac:dyDescent="0.25">
      <c r="A3629" t="s">
        <v>4862</v>
      </c>
      <c r="B3629">
        <v>70</v>
      </c>
      <c r="C3629">
        <v>1</v>
      </c>
      <c r="D3629">
        <v>0</v>
      </c>
      <c r="E3629">
        <v>0</v>
      </c>
      <c r="F3629">
        <v>0</v>
      </c>
      <c r="G3629">
        <v>120</v>
      </c>
      <c r="H3629">
        <v>262.60000000000002</v>
      </c>
      <c r="I3629">
        <v>63</v>
      </c>
      <c r="J3629" s="19">
        <f t="shared" si="113"/>
        <v>14.957861859153832</v>
      </c>
      <c r="K3629" s="19">
        <f t="shared" si="114"/>
        <v>15</v>
      </c>
      <c r="L3629" s="14" t="str">
        <f>IFERROR(VLOOKUP($K$4:$K$772,TABLAREF!$A$1:$C$4,3,1),"SIN DATO")</f>
        <v>SIN DATO</v>
      </c>
    </row>
    <row r="3630" spans="1:12" x14ac:dyDescent="0.25">
      <c r="A3630" t="s">
        <v>4863</v>
      </c>
      <c r="B3630">
        <v>64</v>
      </c>
      <c r="C3630">
        <v>2</v>
      </c>
      <c r="D3630">
        <v>0</v>
      </c>
      <c r="E3630">
        <v>0</v>
      </c>
      <c r="F3630">
        <v>0</v>
      </c>
      <c r="H3630">
        <v>214.3</v>
      </c>
      <c r="I3630">
        <v>57.7</v>
      </c>
      <c r="J3630" s="19" t="e">
        <f t="shared" si="113"/>
        <v>#NUM!</v>
      </c>
      <c r="K3630" s="19" t="e">
        <f t="shared" si="114"/>
        <v>#NUM!</v>
      </c>
      <c r="L3630" s="14" t="str">
        <f>IFERROR(VLOOKUP($K$4:$K$772,TABLAREF!$A$1:$C$4,3,1),"SIN DATO")</f>
        <v>SIN DATO</v>
      </c>
    </row>
    <row r="3631" spans="1:12" x14ac:dyDescent="0.25">
      <c r="A3631" t="s">
        <v>664</v>
      </c>
      <c r="B3631">
        <v>68</v>
      </c>
      <c r="C3631">
        <v>2</v>
      </c>
      <c r="D3631">
        <v>0</v>
      </c>
      <c r="E3631">
        <v>0</v>
      </c>
      <c r="F3631">
        <v>0</v>
      </c>
      <c r="H3631">
        <v>175.3</v>
      </c>
      <c r="I3631">
        <v>57.4</v>
      </c>
      <c r="J3631" s="19" t="e">
        <f t="shared" si="113"/>
        <v>#NUM!</v>
      </c>
      <c r="K3631" s="19" t="e">
        <f t="shared" si="114"/>
        <v>#NUM!</v>
      </c>
      <c r="L3631" s="14" t="str">
        <f>IFERROR(VLOOKUP($K$4:$K$772,TABLAREF!$A$1:$C$4,3,1),"SIN DATO")</f>
        <v>SIN DATO</v>
      </c>
    </row>
    <row r="3632" spans="1:12" x14ac:dyDescent="0.25">
      <c r="A3632" t="s">
        <v>4862</v>
      </c>
      <c r="B3632">
        <v>70</v>
      </c>
      <c r="C3632">
        <v>1</v>
      </c>
      <c r="D3632">
        <v>0</v>
      </c>
      <c r="E3632">
        <v>0</v>
      </c>
      <c r="F3632">
        <v>0</v>
      </c>
      <c r="G3632">
        <v>120</v>
      </c>
      <c r="H3632">
        <v>262.60000000000002</v>
      </c>
      <c r="I3632">
        <v>63</v>
      </c>
      <c r="J3632" s="19">
        <f t="shared" si="113"/>
        <v>14.957861859153832</v>
      </c>
      <c r="K3632" s="19">
        <f t="shared" si="114"/>
        <v>15</v>
      </c>
      <c r="L3632" s="14" t="str">
        <f>IFERROR(VLOOKUP($K$4:$K$772,TABLAREF!$A$1:$C$4,3,1),"SIN DATO")</f>
        <v>SIN DATO</v>
      </c>
    </row>
    <row r="3633" spans="1:12" x14ac:dyDescent="0.25">
      <c r="A3633" t="s">
        <v>726</v>
      </c>
      <c r="B3633">
        <v>62</v>
      </c>
      <c r="C3633">
        <v>1</v>
      </c>
      <c r="D3633">
        <v>0</v>
      </c>
      <c r="E3633">
        <v>0</v>
      </c>
      <c r="F3633">
        <v>0</v>
      </c>
      <c r="H3633">
        <v>113.9</v>
      </c>
      <c r="I3633">
        <v>37.299999999999997</v>
      </c>
      <c r="J3633" s="19" t="e">
        <f t="shared" si="113"/>
        <v>#NUM!</v>
      </c>
      <c r="K3633" s="19" t="e">
        <f t="shared" si="114"/>
        <v>#NUM!</v>
      </c>
      <c r="L3633" s="14" t="str">
        <f>IFERROR(VLOOKUP($K$4:$K$772,TABLAREF!$A$1:$C$4,3,1),"SIN DATO")</f>
        <v>SIN DATO</v>
      </c>
    </row>
    <row r="3634" spans="1:12" x14ac:dyDescent="0.25">
      <c r="A3634" t="s">
        <v>4864</v>
      </c>
      <c r="B3634">
        <v>55</v>
      </c>
      <c r="C3634">
        <v>2</v>
      </c>
      <c r="D3634">
        <v>0</v>
      </c>
      <c r="E3634">
        <v>0</v>
      </c>
      <c r="F3634">
        <v>0</v>
      </c>
      <c r="H3634">
        <v>192.9</v>
      </c>
      <c r="I3634">
        <v>65.3</v>
      </c>
      <c r="J3634" s="19" t="e">
        <f t="shared" si="113"/>
        <v>#NUM!</v>
      </c>
      <c r="K3634" s="19" t="e">
        <f t="shared" si="114"/>
        <v>#NUM!</v>
      </c>
      <c r="L3634" s="14" t="str">
        <f>IFERROR(VLOOKUP($K$4:$K$772,TABLAREF!$A$1:$C$4,3,1),"SIN DATO")</f>
        <v>SIN DATO</v>
      </c>
    </row>
    <row r="3635" spans="1:12" x14ac:dyDescent="0.25">
      <c r="A3635" t="s">
        <v>4865</v>
      </c>
      <c r="B3635">
        <v>67</v>
      </c>
      <c r="C3635">
        <v>2</v>
      </c>
      <c r="D3635">
        <v>0</v>
      </c>
      <c r="E3635">
        <v>0</v>
      </c>
      <c r="F3635">
        <v>0</v>
      </c>
      <c r="H3635">
        <v>248.8</v>
      </c>
      <c r="I3635">
        <v>43.1</v>
      </c>
      <c r="J3635" s="19" t="e">
        <f t="shared" si="113"/>
        <v>#NUM!</v>
      </c>
      <c r="K3635" s="19" t="e">
        <f t="shared" si="114"/>
        <v>#NUM!</v>
      </c>
      <c r="L3635" s="14" t="str">
        <f>IFERROR(VLOOKUP($K$4:$K$772,TABLAREF!$A$1:$C$4,3,1),"SIN DATO")</f>
        <v>SIN DATO</v>
      </c>
    </row>
    <row r="3636" spans="1:12" x14ac:dyDescent="0.25">
      <c r="A3636" t="s">
        <v>502</v>
      </c>
      <c r="B3636">
        <v>43</v>
      </c>
      <c r="C3636">
        <v>2</v>
      </c>
      <c r="D3636">
        <v>0</v>
      </c>
      <c r="E3636">
        <v>0</v>
      </c>
      <c r="F3636">
        <v>0</v>
      </c>
      <c r="G3636">
        <v>120</v>
      </c>
      <c r="H3636">
        <v>181</v>
      </c>
      <c r="I3636">
        <v>74.599999999999994</v>
      </c>
      <c r="J3636" s="19">
        <f t="shared" si="113"/>
        <v>2.7455573225234509</v>
      </c>
      <c r="K3636" s="19">
        <f t="shared" si="114"/>
        <v>3</v>
      </c>
      <c r="L3636" s="14" t="str">
        <f>IFERROR(VLOOKUP($K$4:$K$772,TABLAREF!$A$1:$C$4,3,1),"SIN DATO")</f>
        <v>SIN DATO</v>
      </c>
    </row>
    <row r="3637" spans="1:12" x14ac:dyDescent="0.25">
      <c r="A3637" t="s">
        <v>4866</v>
      </c>
      <c r="B3637">
        <v>67</v>
      </c>
      <c r="C3637">
        <v>2</v>
      </c>
      <c r="D3637">
        <v>0</v>
      </c>
      <c r="E3637">
        <v>0</v>
      </c>
      <c r="F3637">
        <v>0</v>
      </c>
      <c r="G3637">
        <v>140</v>
      </c>
      <c r="H3637">
        <v>219.2</v>
      </c>
      <c r="I3637">
        <v>47.3</v>
      </c>
      <c r="J3637" s="19">
        <f t="shared" si="113"/>
        <v>30.06585001791796</v>
      </c>
      <c r="K3637" s="19">
        <f t="shared" si="114"/>
        <v>30</v>
      </c>
      <c r="L3637" s="14" t="str">
        <f>IFERROR(VLOOKUP($K$4:$K$772,TABLAREF!$A$1:$C$4,3,1),"SIN DATO")</f>
        <v>SIN DATO</v>
      </c>
    </row>
    <row r="3638" spans="1:12" x14ac:dyDescent="0.25">
      <c r="A3638" t="s">
        <v>4867</v>
      </c>
      <c r="B3638">
        <v>60</v>
      </c>
      <c r="C3638">
        <v>2</v>
      </c>
      <c r="D3638">
        <v>0</v>
      </c>
      <c r="E3638">
        <v>0</v>
      </c>
      <c r="F3638">
        <v>0</v>
      </c>
      <c r="H3638">
        <v>137.5</v>
      </c>
      <c r="I3638">
        <v>44.1</v>
      </c>
      <c r="J3638" s="19" t="e">
        <f t="shared" si="113"/>
        <v>#NUM!</v>
      </c>
      <c r="K3638" s="19" t="e">
        <f t="shared" si="114"/>
        <v>#NUM!</v>
      </c>
      <c r="L3638" s="14" t="str">
        <f>IFERROR(VLOOKUP($K$4:$K$772,TABLAREF!$A$1:$C$4,3,1),"SIN DATO")</f>
        <v>SIN DATO</v>
      </c>
    </row>
    <row r="3639" spans="1:12" x14ac:dyDescent="0.25">
      <c r="A3639" t="s">
        <v>4868</v>
      </c>
      <c r="B3639">
        <v>59</v>
      </c>
      <c r="C3639">
        <v>1</v>
      </c>
      <c r="D3639">
        <v>0</v>
      </c>
      <c r="E3639">
        <v>0</v>
      </c>
      <c r="F3639">
        <v>0</v>
      </c>
      <c r="H3639">
        <v>186.1</v>
      </c>
      <c r="I3639">
        <v>55</v>
      </c>
      <c r="J3639" s="19" t="e">
        <f t="shared" si="113"/>
        <v>#NUM!</v>
      </c>
      <c r="K3639" s="19" t="e">
        <f t="shared" si="114"/>
        <v>#NUM!</v>
      </c>
      <c r="L3639" s="14" t="str">
        <f>IFERROR(VLOOKUP($K$4:$K$772,TABLAREF!$A$1:$C$4,3,1),"SIN DATO")</f>
        <v>SIN DATO</v>
      </c>
    </row>
    <row r="3640" spans="1:12" x14ac:dyDescent="0.25">
      <c r="A3640" t="s">
        <v>4869</v>
      </c>
      <c r="B3640">
        <v>74</v>
      </c>
      <c r="C3640">
        <v>2</v>
      </c>
      <c r="D3640">
        <v>0</v>
      </c>
      <c r="E3640">
        <v>1</v>
      </c>
      <c r="F3640">
        <v>0</v>
      </c>
      <c r="H3640">
        <v>121.1</v>
      </c>
      <c r="I3640">
        <v>47.3</v>
      </c>
      <c r="J3640" s="19" t="e">
        <f t="shared" si="113"/>
        <v>#NUM!</v>
      </c>
      <c r="K3640" s="19" t="e">
        <f t="shared" si="114"/>
        <v>#NUM!</v>
      </c>
      <c r="L3640" s="14" t="str">
        <f>IFERROR(VLOOKUP($K$4:$K$772,TABLAREF!$A$1:$C$4,3,1),"SIN DATO")</f>
        <v>SIN DATO</v>
      </c>
    </row>
    <row r="3641" spans="1:12" x14ac:dyDescent="0.25">
      <c r="A3641" t="s">
        <v>4870</v>
      </c>
      <c r="B3641">
        <v>65</v>
      </c>
      <c r="C3641">
        <v>1</v>
      </c>
      <c r="D3641">
        <v>1</v>
      </c>
      <c r="E3641">
        <v>0</v>
      </c>
      <c r="F3641">
        <v>0</v>
      </c>
      <c r="G3641">
        <v>120</v>
      </c>
      <c r="H3641">
        <v>229</v>
      </c>
      <c r="I3641">
        <v>42.9</v>
      </c>
      <c r="J3641" s="19">
        <f t="shared" si="113"/>
        <v>24.138513874157695</v>
      </c>
      <c r="K3641" s="19">
        <f t="shared" si="114"/>
        <v>24</v>
      </c>
      <c r="L3641" s="14" t="str">
        <f>IFERROR(VLOOKUP($K$4:$K$772,TABLAREF!$A$1:$C$4,3,1),"SIN DATO")</f>
        <v>SIN DATO</v>
      </c>
    </row>
    <row r="3642" spans="1:12" x14ac:dyDescent="0.25">
      <c r="A3642" t="s">
        <v>4871</v>
      </c>
      <c r="B3642">
        <v>73</v>
      </c>
      <c r="C3642">
        <v>1</v>
      </c>
      <c r="D3642">
        <v>0</v>
      </c>
      <c r="E3642">
        <v>0</v>
      </c>
      <c r="F3642">
        <v>0</v>
      </c>
      <c r="H3642">
        <v>228.9</v>
      </c>
      <c r="I3642">
        <v>51.1</v>
      </c>
      <c r="J3642" s="19" t="e">
        <f t="shared" si="113"/>
        <v>#NUM!</v>
      </c>
      <c r="K3642" s="19" t="e">
        <f t="shared" si="114"/>
        <v>#NUM!</v>
      </c>
      <c r="L3642" s="14" t="str">
        <f>IFERROR(VLOOKUP($K$4:$K$772,TABLAREF!$A$1:$C$4,3,1),"SIN DATO")</f>
        <v>SIN DATO</v>
      </c>
    </row>
    <row r="3643" spans="1:12" x14ac:dyDescent="0.25">
      <c r="A3643" t="s">
        <v>573</v>
      </c>
      <c r="B3643">
        <v>66</v>
      </c>
      <c r="C3643">
        <v>2</v>
      </c>
      <c r="D3643">
        <v>0</v>
      </c>
      <c r="E3643">
        <v>0</v>
      </c>
      <c r="F3643">
        <v>0</v>
      </c>
      <c r="H3643">
        <v>184</v>
      </c>
      <c r="I3643">
        <v>42.8</v>
      </c>
      <c r="J3643" s="19" t="e">
        <f t="shared" si="113"/>
        <v>#NUM!</v>
      </c>
      <c r="K3643" s="19" t="e">
        <f t="shared" si="114"/>
        <v>#NUM!</v>
      </c>
      <c r="L3643" s="14" t="str">
        <f>IFERROR(VLOOKUP($K$4:$K$772,TABLAREF!$A$1:$C$4,3,1),"SIN DATO")</f>
        <v>SIN DATO</v>
      </c>
    </row>
    <row r="3644" spans="1:12" x14ac:dyDescent="0.25">
      <c r="A3644" t="s">
        <v>4872</v>
      </c>
      <c r="B3644">
        <v>61</v>
      </c>
      <c r="C3644">
        <v>2</v>
      </c>
      <c r="D3644">
        <v>0</v>
      </c>
      <c r="E3644">
        <v>0</v>
      </c>
      <c r="F3644">
        <v>0</v>
      </c>
      <c r="H3644">
        <v>174</v>
      </c>
      <c r="I3644">
        <v>55</v>
      </c>
      <c r="J3644" s="19" t="e">
        <f t="shared" si="113"/>
        <v>#NUM!</v>
      </c>
      <c r="K3644" s="19" t="e">
        <f t="shared" si="114"/>
        <v>#NUM!</v>
      </c>
      <c r="L3644" s="14" t="str">
        <f>IFERROR(VLOOKUP($K$4:$K$772,TABLAREF!$A$1:$C$4,3,1),"SIN DATO")</f>
        <v>SIN DATO</v>
      </c>
    </row>
    <row r="3645" spans="1:12" x14ac:dyDescent="0.25">
      <c r="A3645" t="s">
        <v>4873</v>
      </c>
      <c r="B3645">
        <v>64</v>
      </c>
      <c r="C3645">
        <v>1</v>
      </c>
      <c r="D3645">
        <v>0</v>
      </c>
      <c r="E3645">
        <v>0</v>
      </c>
      <c r="F3645">
        <v>0</v>
      </c>
      <c r="G3645">
        <v>125</v>
      </c>
      <c r="H3645">
        <v>119.9</v>
      </c>
      <c r="I3645">
        <v>44.3</v>
      </c>
      <c r="J3645" s="19">
        <f t="shared" si="113"/>
        <v>7.3717749107291457</v>
      </c>
      <c r="K3645" s="19">
        <f t="shared" si="114"/>
        <v>7</v>
      </c>
      <c r="L3645" s="14" t="str">
        <f>IFERROR(VLOOKUP($K$4:$K$772,TABLAREF!$A$1:$C$4,3,1),"SIN DATO")</f>
        <v>SIN DATO</v>
      </c>
    </row>
    <row r="3646" spans="1:12" x14ac:dyDescent="0.25">
      <c r="A3646" t="s">
        <v>4874</v>
      </c>
      <c r="B3646">
        <v>69</v>
      </c>
      <c r="C3646">
        <v>1</v>
      </c>
      <c r="D3646">
        <v>1</v>
      </c>
      <c r="E3646">
        <v>0</v>
      </c>
      <c r="F3646">
        <v>0</v>
      </c>
      <c r="G3646">
        <v>120</v>
      </c>
      <c r="H3646">
        <v>188.1</v>
      </c>
      <c r="I3646">
        <v>29.6</v>
      </c>
      <c r="J3646" s="19">
        <f t="shared" si="113"/>
        <v>30.833537254824705</v>
      </c>
      <c r="K3646" s="19">
        <f t="shared" si="114"/>
        <v>31</v>
      </c>
      <c r="L3646" s="14" t="str">
        <f>IFERROR(VLOOKUP($K$4:$K$772,TABLAREF!$A$1:$C$4,3,1),"SIN DATO")</f>
        <v>SIN DATO</v>
      </c>
    </row>
    <row r="3647" spans="1:12" x14ac:dyDescent="0.25">
      <c r="A3647" t="s">
        <v>934</v>
      </c>
      <c r="B3647">
        <v>72</v>
      </c>
      <c r="C3647">
        <v>2</v>
      </c>
      <c r="D3647">
        <v>0</v>
      </c>
      <c r="E3647">
        <v>0</v>
      </c>
      <c r="F3647">
        <v>0</v>
      </c>
      <c r="H3647">
        <v>293.2</v>
      </c>
      <c r="I3647">
        <v>63.6</v>
      </c>
      <c r="J3647" s="19" t="e">
        <f t="shared" si="113"/>
        <v>#NUM!</v>
      </c>
      <c r="K3647" s="19" t="e">
        <f t="shared" si="114"/>
        <v>#NUM!</v>
      </c>
      <c r="L3647" s="14" t="str">
        <f>IFERROR(VLOOKUP($K$4:$K$772,TABLAREF!$A$1:$C$4,3,1),"SIN DATO")</f>
        <v>SIN DATO</v>
      </c>
    </row>
    <row r="3648" spans="1:12" x14ac:dyDescent="0.25">
      <c r="A3648" t="s">
        <v>4875</v>
      </c>
      <c r="B3648">
        <v>54</v>
      </c>
      <c r="C3648">
        <v>1</v>
      </c>
      <c r="D3648">
        <v>0</v>
      </c>
      <c r="E3648">
        <v>0</v>
      </c>
      <c r="F3648">
        <v>0</v>
      </c>
      <c r="I3648">
        <v>0</v>
      </c>
      <c r="J3648" s="19" t="e">
        <f t="shared" si="113"/>
        <v>#NUM!</v>
      </c>
      <c r="K3648" s="19" t="e">
        <f t="shared" si="114"/>
        <v>#NUM!</v>
      </c>
      <c r="L3648" s="14" t="str">
        <f>IFERROR(VLOOKUP($K$4:$K$772,TABLAREF!$A$1:$C$4,3,1),"SIN DATO")</f>
        <v>SIN DATO</v>
      </c>
    </row>
    <row r="3649" spans="1:12" x14ac:dyDescent="0.25">
      <c r="A3649" t="s">
        <v>811</v>
      </c>
      <c r="B3649">
        <v>68</v>
      </c>
      <c r="C3649">
        <v>2</v>
      </c>
      <c r="D3649">
        <v>0</v>
      </c>
      <c r="E3649">
        <v>0</v>
      </c>
      <c r="F3649">
        <v>0</v>
      </c>
      <c r="G3649">
        <v>120</v>
      </c>
      <c r="H3649">
        <v>155.5</v>
      </c>
      <c r="I3649">
        <v>45.6</v>
      </c>
      <c r="J3649" s="19">
        <f t="shared" si="113"/>
        <v>20.348812096246249</v>
      </c>
      <c r="K3649" s="19">
        <f t="shared" si="114"/>
        <v>20</v>
      </c>
      <c r="L3649" s="14" t="str">
        <f>IFERROR(VLOOKUP($K$4:$K$772,TABLAREF!$A$1:$C$4,3,1),"SIN DATO")</f>
        <v>SIN DATO</v>
      </c>
    </row>
    <row r="3650" spans="1:12" x14ac:dyDescent="0.25">
      <c r="A3650" t="s">
        <v>342</v>
      </c>
      <c r="B3650">
        <v>85</v>
      </c>
      <c r="C3650">
        <v>2</v>
      </c>
      <c r="D3650">
        <v>0</v>
      </c>
      <c r="E3650">
        <v>0</v>
      </c>
      <c r="F3650">
        <v>0</v>
      </c>
      <c r="G3650">
        <v>125</v>
      </c>
      <c r="H3650">
        <v>219</v>
      </c>
      <c r="I3650">
        <v>33.299999999999997</v>
      </c>
      <c r="J3650" s="19">
        <f t="shared" si="113"/>
        <v>58.880538101995796</v>
      </c>
      <c r="K3650" s="19">
        <f t="shared" si="114"/>
        <v>59</v>
      </c>
      <c r="L3650" s="14" t="str">
        <f>IFERROR(VLOOKUP($K$4:$K$772,TABLAREF!$A$1:$C$4,3,1),"SIN DATO")</f>
        <v>SIN DATO</v>
      </c>
    </row>
    <row r="3651" spans="1:12" x14ac:dyDescent="0.25">
      <c r="A3651" t="s">
        <v>4876</v>
      </c>
      <c r="B3651">
        <v>70</v>
      </c>
      <c r="C3651">
        <v>1</v>
      </c>
      <c r="D3651">
        <v>0</v>
      </c>
      <c r="E3651">
        <v>0</v>
      </c>
      <c r="F3651">
        <v>0</v>
      </c>
      <c r="H3651">
        <v>264</v>
      </c>
      <c r="I3651">
        <v>49.7</v>
      </c>
      <c r="J3651" s="19" t="e">
        <f t="shared" si="113"/>
        <v>#NUM!</v>
      </c>
      <c r="K3651" s="19" t="e">
        <f t="shared" si="114"/>
        <v>#NUM!</v>
      </c>
      <c r="L3651" s="14" t="str">
        <f>IFERROR(VLOOKUP($K$4:$K$772,TABLAREF!$A$1:$C$4,3,1),"SIN DATO")</f>
        <v>SIN DATO</v>
      </c>
    </row>
    <row r="3652" spans="1:12" x14ac:dyDescent="0.25">
      <c r="A3652" t="s">
        <v>4877</v>
      </c>
      <c r="B3652">
        <v>68</v>
      </c>
      <c r="C3652">
        <v>1</v>
      </c>
      <c r="D3652">
        <v>0</v>
      </c>
      <c r="E3652">
        <v>1</v>
      </c>
      <c r="F3652">
        <v>0</v>
      </c>
      <c r="H3652">
        <v>97.1</v>
      </c>
      <c r="I3652">
        <v>40.6</v>
      </c>
      <c r="J3652" s="19" t="e">
        <f t="shared" si="113"/>
        <v>#NUM!</v>
      </c>
      <c r="K3652" s="19" t="e">
        <f t="shared" si="114"/>
        <v>#NUM!</v>
      </c>
      <c r="L3652" s="14" t="str">
        <f>IFERROR(VLOOKUP($K$4:$K$772,TABLAREF!$A$1:$C$4,3,1),"SIN DATO")</f>
        <v>SIN DATO</v>
      </c>
    </row>
    <row r="3653" spans="1:12" x14ac:dyDescent="0.25">
      <c r="A3653" t="s">
        <v>637</v>
      </c>
      <c r="B3653">
        <v>73</v>
      </c>
      <c r="C3653">
        <v>2</v>
      </c>
      <c r="D3653">
        <v>0</v>
      </c>
      <c r="E3653">
        <v>0</v>
      </c>
      <c r="F3653">
        <v>0</v>
      </c>
      <c r="G3653">
        <v>110</v>
      </c>
      <c r="H3653">
        <v>165.3</v>
      </c>
      <c r="I3653">
        <v>38.799999999999997</v>
      </c>
      <c r="J3653" s="19">
        <f t="shared" ref="J3653:J3716" si="115">100*(1-EXP(-EXP((LN(10)-(15.5305+(28.4441*(1-C3653))+(-1.4792*LN(B3653))+(0*LN(B3653)*LN(B3653))+(-14.4588*LN(B3653)*(1-C3653))+(1.8515*LN(B3653)*LN(B3653)*(1-C3653))+(-0.9119*LN(G3653))+(-0.2767*D3653)+(-0.7181*LN((H3653* 0.02586)/ (I3653* 0.02586)))+(-0.1759*E3653)+(-0.1999*E3653*(1-C3653))+(-0.5865*F3653)+(0*F3653*C3653)))/(EXP(0.9145)*EXP(-0.2784*(15.5305+(28.4441*(1-C3653))+(-1.4792*LN(B3653))+(0*LN(B3653)*LN(B3653))+(-14.4588*LN(B3653)*(1-C3653))+(1.8515*LN(B3653)*LN(B3653)*(1-C3653))+(-0.9119*LN(G3653))+(-0.2767*D3653)+(-0.7181*LN((H3653* 0.02586)/ (I3653* 0.02586)))+(-0.1759*E3653)+(-0.1999*E3653*(1-C3653))+(-0.5865*F3653)+(0*F3653*C3653)))))))</f>
        <v>28.633056081382179</v>
      </c>
      <c r="K3653" s="19">
        <f t="shared" ref="K3653:K3716" si="116">ROUND(J3653,0)</f>
        <v>29</v>
      </c>
      <c r="L3653" s="14" t="str">
        <f>IFERROR(VLOOKUP($K$4:$K$772,TABLAREF!$A$1:$C$4,3,1),"SIN DATO")</f>
        <v>SIN DATO</v>
      </c>
    </row>
    <row r="3654" spans="1:12" x14ac:dyDescent="0.25">
      <c r="A3654" t="s">
        <v>862</v>
      </c>
      <c r="B3654">
        <v>48</v>
      </c>
      <c r="C3654">
        <v>1</v>
      </c>
      <c r="D3654">
        <v>0</v>
      </c>
      <c r="E3654">
        <v>0</v>
      </c>
      <c r="F3654">
        <v>0</v>
      </c>
      <c r="H3654">
        <v>139.80000000000001</v>
      </c>
      <c r="I3654">
        <v>36.5</v>
      </c>
      <c r="J3654" s="19" t="e">
        <f t="shared" si="115"/>
        <v>#NUM!</v>
      </c>
      <c r="K3654" s="19" t="e">
        <f t="shared" si="116"/>
        <v>#NUM!</v>
      </c>
      <c r="L3654" s="14" t="str">
        <f>IFERROR(VLOOKUP($K$4:$K$772,TABLAREF!$A$1:$C$4,3,1),"SIN DATO")</f>
        <v>SIN DATO</v>
      </c>
    </row>
    <row r="3655" spans="1:12" x14ac:dyDescent="0.25">
      <c r="A3655" t="s">
        <v>669</v>
      </c>
      <c r="B3655">
        <v>73</v>
      </c>
      <c r="C3655">
        <v>2</v>
      </c>
      <c r="D3655">
        <v>0</v>
      </c>
      <c r="E3655">
        <v>0</v>
      </c>
      <c r="F3655">
        <v>0</v>
      </c>
      <c r="G3655">
        <v>120</v>
      </c>
      <c r="H3655">
        <v>179</v>
      </c>
      <c r="I3655">
        <v>59.8</v>
      </c>
      <c r="J3655" s="19">
        <f t="shared" si="115"/>
        <v>23.28906404308292</v>
      </c>
      <c r="K3655" s="19">
        <f t="shared" si="116"/>
        <v>23</v>
      </c>
      <c r="L3655" s="14" t="str">
        <f>IFERROR(VLOOKUP($K$4:$K$772,TABLAREF!$A$1:$C$4,3,1),"SIN DATO")</f>
        <v>SIN DATO</v>
      </c>
    </row>
    <row r="3656" spans="1:12" x14ac:dyDescent="0.25">
      <c r="A3656" t="s">
        <v>4878</v>
      </c>
      <c r="B3656">
        <v>63</v>
      </c>
      <c r="C3656">
        <v>1</v>
      </c>
      <c r="D3656">
        <v>0</v>
      </c>
      <c r="E3656">
        <v>1</v>
      </c>
      <c r="F3656">
        <v>0</v>
      </c>
      <c r="H3656">
        <v>133.30000000000001</v>
      </c>
      <c r="I3656">
        <v>37.700000000000003</v>
      </c>
      <c r="J3656" s="19" t="e">
        <f t="shared" si="115"/>
        <v>#NUM!</v>
      </c>
      <c r="K3656" s="19" t="e">
        <f t="shared" si="116"/>
        <v>#NUM!</v>
      </c>
      <c r="L3656" s="14" t="str">
        <f>IFERROR(VLOOKUP($K$4:$K$772,TABLAREF!$A$1:$C$4,3,1),"SIN DATO")</f>
        <v>SIN DATO</v>
      </c>
    </row>
    <row r="3657" spans="1:12" x14ac:dyDescent="0.25">
      <c r="A3657" t="s">
        <v>4879</v>
      </c>
      <c r="B3657">
        <v>81</v>
      </c>
      <c r="C3657">
        <v>2</v>
      </c>
      <c r="D3657">
        <v>0</v>
      </c>
      <c r="E3657">
        <v>1</v>
      </c>
      <c r="F3657">
        <v>0</v>
      </c>
      <c r="G3657">
        <v>125</v>
      </c>
      <c r="H3657">
        <v>174.3</v>
      </c>
      <c r="I3657">
        <v>51.1</v>
      </c>
      <c r="J3657" s="19">
        <f t="shared" si="115"/>
        <v>37.092764756342802</v>
      </c>
      <c r="K3657" s="19">
        <f t="shared" si="116"/>
        <v>37</v>
      </c>
      <c r="L3657" s="14" t="str">
        <f>IFERROR(VLOOKUP($K$4:$K$772,TABLAREF!$A$1:$C$4,3,1),"SIN DATO")</f>
        <v>SIN DATO</v>
      </c>
    </row>
    <row r="3658" spans="1:12" x14ac:dyDescent="0.25">
      <c r="A3658" t="s">
        <v>4880</v>
      </c>
      <c r="B3658">
        <v>54</v>
      </c>
      <c r="C3658">
        <v>1</v>
      </c>
      <c r="D3658">
        <v>0</v>
      </c>
      <c r="E3658">
        <v>1</v>
      </c>
      <c r="F3658">
        <v>0</v>
      </c>
      <c r="H3658">
        <v>128.5</v>
      </c>
      <c r="I3658">
        <v>39.700000000000003</v>
      </c>
      <c r="J3658" s="19" t="e">
        <f t="shared" si="115"/>
        <v>#NUM!</v>
      </c>
      <c r="K3658" s="19" t="e">
        <f t="shared" si="116"/>
        <v>#NUM!</v>
      </c>
      <c r="L3658" s="14" t="str">
        <f>IFERROR(VLOOKUP($K$4:$K$772,TABLAREF!$A$1:$C$4,3,1),"SIN DATO")</f>
        <v>SIN DATO</v>
      </c>
    </row>
    <row r="3659" spans="1:12" x14ac:dyDescent="0.25">
      <c r="A3659" t="s">
        <v>4881</v>
      </c>
      <c r="B3659">
        <v>55</v>
      </c>
      <c r="C3659">
        <v>2</v>
      </c>
      <c r="D3659">
        <v>0</v>
      </c>
      <c r="E3659">
        <v>0</v>
      </c>
      <c r="F3659">
        <v>0</v>
      </c>
      <c r="G3659">
        <v>128</v>
      </c>
      <c r="H3659">
        <v>196.5</v>
      </c>
      <c r="I3659">
        <v>43</v>
      </c>
      <c r="J3659" s="19">
        <f t="shared" si="115"/>
        <v>15.044887824308862</v>
      </c>
      <c r="K3659" s="19">
        <f t="shared" si="116"/>
        <v>15</v>
      </c>
      <c r="L3659" s="14" t="str">
        <f>IFERROR(VLOOKUP($K$4:$K$772,TABLAREF!$A$1:$C$4,3,1),"SIN DATO")</f>
        <v>SIN DATO</v>
      </c>
    </row>
    <row r="3660" spans="1:12" x14ac:dyDescent="0.25">
      <c r="A3660" t="s">
        <v>4882</v>
      </c>
      <c r="B3660">
        <v>75</v>
      </c>
      <c r="C3660">
        <v>2</v>
      </c>
      <c r="D3660">
        <v>0</v>
      </c>
      <c r="E3660">
        <v>0</v>
      </c>
      <c r="F3660">
        <v>0</v>
      </c>
      <c r="G3660">
        <v>120</v>
      </c>
      <c r="H3660">
        <v>113</v>
      </c>
      <c r="I3660">
        <v>50</v>
      </c>
      <c r="J3660" s="19">
        <f t="shared" si="115"/>
        <v>19.84484915658583</v>
      </c>
      <c r="K3660" s="19">
        <f t="shared" si="116"/>
        <v>20</v>
      </c>
      <c r="L3660" s="14" t="str">
        <f>IFERROR(VLOOKUP($K$4:$K$772,TABLAREF!$A$1:$C$4,3,1),"SIN DATO")</f>
        <v>SIN DATO</v>
      </c>
    </row>
    <row r="3661" spans="1:12" x14ac:dyDescent="0.25">
      <c r="A3661" t="s">
        <v>4883</v>
      </c>
      <c r="B3661">
        <v>85</v>
      </c>
      <c r="C3661">
        <v>1</v>
      </c>
      <c r="D3661">
        <v>0</v>
      </c>
      <c r="E3661">
        <v>0</v>
      </c>
      <c r="F3661">
        <v>0</v>
      </c>
      <c r="H3661">
        <v>126.9</v>
      </c>
      <c r="I3661">
        <v>50.6</v>
      </c>
      <c r="J3661" s="19" t="e">
        <f t="shared" si="115"/>
        <v>#NUM!</v>
      </c>
      <c r="K3661" s="19" t="e">
        <f t="shared" si="116"/>
        <v>#NUM!</v>
      </c>
      <c r="L3661" s="14" t="str">
        <f>IFERROR(VLOOKUP($K$4:$K$772,TABLAREF!$A$1:$C$4,3,1),"SIN DATO")</f>
        <v>SIN DATO</v>
      </c>
    </row>
    <row r="3662" spans="1:12" x14ac:dyDescent="0.25">
      <c r="A3662" t="s">
        <v>4884</v>
      </c>
      <c r="B3662">
        <v>74</v>
      </c>
      <c r="C3662">
        <v>2</v>
      </c>
      <c r="D3662">
        <v>0</v>
      </c>
      <c r="E3662">
        <v>0</v>
      </c>
      <c r="F3662">
        <v>0</v>
      </c>
      <c r="G3662">
        <v>120</v>
      </c>
      <c r="H3662">
        <v>153.30000000000001</v>
      </c>
      <c r="I3662">
        <v>74</v>
      </c>
      <c r="J3662" s="19">
        <f t="shared" si="115"/>
        <v>17.166542394530961</v>
      </c>
      <c r="K3662" s="19">
        <f t="shared" si="116"/>
        <v>17</v>
      </c>
      <c r="L3662" s="14" t="str">
        <f>IFERROR(VLOOKUP($K$4:$K$772,TABLAREF!$A$1:$C$4,3,1),"SIN DATO")</f>
        <v>SIN DATO</v>
      </c>
    </row>
    <row r="3663" spans="1:12" x14ac:dyDescent="0.25">
      <c r="A3663" t="s">
        <v>4885</v>
      </c>
      <c r="B3663">
        <v>69</v>
      </c>
      <c r="C3663">
        <v>2</v>
      </c>
      <c r="D3663">
        <v>0</v>
      </c>
      <c r="E3663">
        <v>1</v>
      </c>
      <c r="F3663">
        <v>0</v>
      </c>
      <c r="H3663">
        <v>258</v>
      </c>
      <c r="I3663">
        <v>51.5</v>
      </c>
      <c r="J3663" s="19" t="e">
        <f t="shared" si="115"/>
        <v>#NUM!</v>
      </c>
      <c r="K3663" s="19" t="e">
        <f t="shared" si="116"/>
        <v>#NUM!</v>
      </c>
      <c r="L3663" s="14" t="str">
        <f>IFERROR(VLOOKUP($K$4:$K$772,TABLAREF!$A$1:$C$4,3,1),"SIN DATO")</f>
        <v>SIN DATO</v>
      </c>
    </row>
    <row r="3664" spans="1:12" x14ac:dyDescent="0.25">
      <c r="A3664" t="s">
        <v>4886</v>
      </c>
      <c r="B3664">
        <v>71</v>
      </c>
      <c r="C3664">
        <v>2</v>
      </c>
      <c r="D3664">
        <v>0</v>
      </c>
      <c r="E3664">
        <v>0</v>
      </c>
      <c r="F3664">
        <v>0</v>
      </c>
      <c r="G3664">
        <v>120</v>
      </c>
      <c r="H3664">
        <v>145.9</v>
      </c>
      <c r="I3664">
        <v>45.1</v>
      </c>
      <c r="J3664" s="19">
        <f t="shared" si="115"/>
        <v>22.601592801056025</v>
      </c>
      <c r="K3664" s="19">
        <f t="shared" si="116"/>
        <v>23</v>
      </c>
      <c r="L3664" s="14" t="str">
        <f>IFERROR(VLOOKUP($K$4:$K$772,TABLAREF!$A$1:$C$4,3,1),"SIN DATO")</f>
        <v>SIN DATO</v>
      </c>
    </row>
    <row r="3665" spans="1:12" x14ac:dyDescent="0.25">
      <c r="A3665" t="s">
        <v>4887</v>
      </c>
      <c r="B3665">
        <v>63</v>
      </c>
      <c r="C3665">
        <v>2</v>
      </c>
      <c r="D3665">
        <v>0</v>
      </c>
      <c r="E3665">
        <v>0</v>
      </c>
      <c r="F3665">
        <v>0</v>
      </c>
      <c r="H3665">
        <v>238.8</v>
      </c>
      <c r="I3665">
        <v>50.8</v>
      </c>
      <c r="J3665" s="19" t="e">
        <f t="shared" si="115"/>
        <v>#NUM!</v>
      </c>
      <c r="K3665" s="19" t="e">
        <f t="shared" si="116"/>
        <v>#NUM!</v>
      </c>
      <c r="L3665" s="14" t="str">
        <f>IFERROR(VLOOKUP($K$4:$K$772,TABLAREF!$A$1:$C$4,3,1),"SIN DATO")</f>
        <v>SIN DATO</v>
      </c>
    </row>
    <row r="3666" spans="1:12" x14ac:dyDescent="0.25">
      <c r="A3666" t="s">
        <v>4888</v>
      </c>
      <c r="B3666">
        <v>73</v>
      </c>
      <c r="C3666">
        <v>1</v>
      </c>
      <c r="D3666">
        <v>0</v>
      </c>
      <c r="E3666">
        <v>0</v>
      </c>
      <c r="F3666">
        <v>0</v>
      </c>
      <c r="H3666">
        <v>130.9</v>
      </c>
      <c r="I3666">
        <v>31.1</v>
      </c>
      <c r="J3666" s="19" t="e">
        <f t="shared" si="115"/>
        <v>#NUM!</v>
      </c>
      <c r="K3666" s="19" t="e">
        <f t="shared" si="116"/>
        <v>#NUM!</v>
      </c>
      <c r="L3666" s="14" t="str">
        <f>IFERROR(VLOOKUP($K$4:$K$772,TABLAREF!$A$1:$C$4,3,1),"SIN DATO")</f>
        <v>SIN DATO</v>
      </c>
    </row>
    <row r="3667" spans="1:12" x14ac:dyDescent="0.25">
      <c r="A3667" t="s">
        <v>4889</v>
      </c>
      <c r="B3667">
        <v>70</v>
      </c>
      <c r="C3667">
        <v>2</v>
      </c>
      <c r="D3667">
        <v>0</v>
      </c>
      <c r="E3667">
        <v>0</v>
      </c>
      <c r="F3667">
        <v>0</v>
      </c>
      <c r="H3667">
        <v>310.5</v>
      </c>
      <c r="I3667">
        <v>41.2</v>
      </c>
      <c r="J3667" s="19" t="e">
        <f t="shared" si="115"/>
        <v>#NUM!</v>
      </c>
      <c r="K3667" s="19" t="e">
        <f t="shared" si="116"/>
        <v>#NUM!</v>
      </c>
      <c r="L3667" s="14" t="str">
        <f>IFERROR(VLOOKUP($K$4:$K$772,TABLAREF!$A$1:$C$4,3,1),"SIN DATO")</f>
        <v>SIN DATO</v>
      </c>
    </row>
    <row r="3668" spans="1:12" x14ac:dyDescent="0.25">
      <c r="A3668" t="s">
        <v>903</v>
      </c>
      <c r="B3668">
        <v>78</v>
      </c>
      <c r="C3668">
        <v>2</v>
      </c>
      <c r="D3668">
        <v>0</v>
      </c>
      <c r="E3668">
        <v>0</v>
      </c>
      <c r="F3668">
        <v>0</v>
      </c>
      <c r="G3668">
        <v>120</v>
      </c>
      <c r="H3668">
        <v>112.7</v>
      </c>
      <c r="I3668">
        <v>40.5</v>
      </c>
      <c r="J3668" s="19">
        <f t="shared" si="115"/>
        <v>27.816477796867687</v>
      </c>
      <c r="K3668" s="19">
        <f t="shared" si="116"/>
        <v>28</v>
      </c>
      <c r="L3668" s="14" t="str">
        <f>IFERROR(VLOOKUP($K$4:$K$772,TABLAREF!$A$1:$C$4,3,1),"SIN DATO")</f>
        <v>SIN DATO</v>
      </c>
    </row>
    <row r="3669" spans="1:12" x14ac:dyDescent="0.25">
      <c r="A3669" t="s">
        <v>4890</v>
      </c>
      <c r="B3669">
        <v>66</v>
      </c>
      <c r="C3669">
        <v>1</v>
      </c>
      <c r="D3669">
        <v>0</v>
      </c>
      <c r="E3669">
        <v>1</v>
      </c>
      <c r="F3669">
        <v>0</v>
      </c>
      <c r="H3669">
        <v>180.1</v>
      </c>
      <c r="I3669">
        <v>43.5</v>
      </c>
      <c r="J3669" s="19" t="e">
        <f t="shared" si="115"/>
        <v>#NUM!</v>
      </c>
      <c r="K3669" s="19" t="e">
        <f t="shared" si="116"/>
        <v>#NUM!</v>
      </c>
      <c r="L3669" s="14" t="str">
        <f>IFERROR(VLOOKUP($K$4:$K$772,TABLAREF!$A$1:$C$4,3,1),"SIN DATO")</f>
        <v>SIN DATO</v>
      </c>
    </row>
    <row r="3670" spans="1:12" x14ac:dyDescent="0.25">
      <c r="A3670" t="s">
        <v>4891</v>
      </c>
      <c r="B3670">
        <v>57</v>
      </c>
      <c r="C3670">
        <v>1</v>
      </c>
      <c r="D3670">
        <v>0</v>
      </c>
      <c r="E3670">
        <v>0</v>
      </c>
      <c r="F3670">
        <v>0</v>
      </c>
      <c r="G3670">
        <v>110</v>
      </c>
      <c r="H3670">
        <v>197.1</v>
      </c>
      <c r="I3670">
        <v>46.1</v>
      </c>
      <c r="J3670" s="19">
        <f t="shared" si="115"/>
        <v>7.9698575079541918</v>
      </c>
      <c r="K3670" s="19">
        <f t="shared" si="116"/>
        <v>8</v>
      </c>
      <c r="L3670" s="14" t="str">
        <f>IFERROR(VLOOKUP($K$4:$K$772,TABLAREF!$A$1:$C$4,3,1),"SIN DATO")</f>
        <v>SIN DATO</v>
      </c>
    </row>
    <row r="3671" spans="1:12" x14ac:dyDescent="0.25">
      <c r="A3671" t="s">
        <v>4892</v>
      </c>
      <c r="B3671">
        <v>79</v>
      </c>
      <c r="C3671">
        <v>1</v>
      </c>
      <c r="D3671">
        <v>0</v>
      </c>
      <c r="E3671">
        <v>0</v>
      </c>
      <c r="F3671">
        <v>0</v>
      </c>
      <c r="H3671">
        <v>259.3</v>
      </c>
      <c r="I3671">
        <v>37.799999999999997</v>
      </c>
      <c r="J3671" s="19" t="e">
        <f t="shared" si="115"/>
        <v>#NUM!</v>
      </c>
      <c r="K3671" s="19" t="e">
        <f t="shared" si="116"/>
        <v>#NUM!</v>
      </c>
      <c r="L3671" s="14" t="str">
        <f>IFERROR(VLOOKUP($K$4:$K$772,TABLAREF!$A$1:$C$4,3,1),"SIN DATO")</f>
        <v>SIN DATO</v>
      </c>
    </row>
    <row r="3672" spans="1:12" x14ac:dyDescent="0.25">
      <c r="A3672" t="s">
        <v>4893</v>
      </c>
      <c r="B3672">
        <v>69</v>
      </c>
      <c r="C3672">
        <v>2</v>
      </c>
      <c r="D3672">
        <v>0</v>
      </c>
      <c r="E3672">
        <v>0</v>
      </c>
      <c r="F3672">
        <v>0</v>
      </c>
      <c r="H3672">
        <v>243.5</v>
      </c>
      <c r="I3672">
        <v>77.599999999999994</v>
      </c>
      <c r="J3672" s="19" t="e">
        <f t="shared" si="115"/>
        <v>#NUM!</v>
      </c>
      <c r="K3672" s="19" t="e">
        <f t="shared" si="116"/>
        <v>#NUM!</v>
      </c>
      <c r="L3672" s="14" t="str">
        <f>IFERROR(VLOOKUP($K$4:$K$772,TABLAREF!$A$1:$C$4,3,1),"SIN DATO")</f>
        <v>SIN DATO</v>
      </c>
    </row>
    <row r="3673" spans="1:12" x14ac:dyDescent="0.25">
      <c r="A3673" t="s">
        <v>4894</v>
      </c>
      <c r="B3673">
        <v>48</v>
      </c>
      <c r="C3673">
        <v>2</v>
      </c>
      <c r="D3673">
        <v>0</v>
      </c>
      <c r="E3673">
        <v>0</v>
      </c>
      <c r="F3673">
        <v>0</v>
      </c>
      <c r="H3673">
        <v>231.8</v>
      </c>
      <c r="I3673">
        <v>55.9</v>
      </c>
      <c r="J3673" s="19" t="e">
        <f t="shared" si="115"/>
        <v>#NUM!</v>
      </c>
      <c r="K3673" s="19" t="e">
        <f t="shared" si="116"/>
        <v>#NUM!</v>
      </c>
      <c r="L3673" s="14" t="str">
        <f>IFERROR(VLOOKUP($K$4:$K$772,TABLAREF!$A$1:$C$4,3,1),"SIN DATO")</f>
        <v>SIN DATO</v>
      </c>
    </row>
    <row r="3674" spans="1:12" x14ac:dyDescent="0.25">
      <c r="A3674" t="s">
        <v>662</v>
      </c>
      <c r="B3674">
        <v>70</v>
      </c>
      <c r="C3674">
        <v>1</v>
      </c>
      <c r="D3674">
        <v>0</v>
      </c>
      <c r="E3674">
        <v>0</v>
      </c>
      <c r="F3674">
        <v>0</v>
      </c>
      <c r="H3674">
        <v>249.6</v>
      </c>
      <c r="I3674">
        <v>44.7</v>
      </c>
      <c r="J3674" s="19" t="e">
        <f t="shared" si="115"/>
        <v>#NUM!</v>
      </c>
      <c r="K3674" s="19" t="e">
        <f t="shared" si="116"/>
        <v>#NUM!</v>
      </c>
      <c r="L3674" s="14" t="str">
        <f>IFERROR(VLOOKUP($K$4:$K$772,TABLAREF!$A$1:$C$4,3,1),"SIN DATO")</f>
        <v>SIN DATO</v>
      </c>
    </row>
    <row r="3675" spans="1:12" x14ac:dyDescent="0.25">
      <c r="A3675" t="s">
        <v>4895</v>
      </c>
      <c r="B3675">
        <v>56</v>
      </c>
      <c r="C3675">
        <v>2</v>
      </c>
      <c r="D3675">
        <v>0</v>
      </c>
      <c r="E3675">
        <v>0</v>
      </c>
      <c r="F3675">
        <v>0</v>
      </c>
      <c r="G3675">
        <v>124</v>
      </c>
      <c r="H3675">
        <v>183.8</v>
      </c>
      <c r="I3675">
        <v>36.6</v>
      </c>
      <c r="J3675" s="19">
        <f t="shared" si="115"/>
        <v>16.793969400029674</v>
      </c>
      <c r="K3675" s="19">
        <f t="shared" si="116"/>
        <v>17</v>
      </c>
      <c r="L3675" s="14" t="str">
        <f>IFERROR(VLOOKUP($K$4:$K$772,TABLAREF!$A$1:$C$4,3,1),"SIN DATO")</f>
        <v>SIN DATO</v>
      </c>
    </row>
    <row r="3676" spans="1:12" x14ac:dyDescent="0.25">
      <c r="A3676" t="s">
        <v>4896</v>
      </c>
      <c r="B3676">
        <v>80</v>
      </c>
      <c r="C3676">
        <v>2</v>
      </c>
      <c r="D3676">
        <v>0</v>
      </c>
      <c r="E3676">
        <v>1</v>
      </c>
      <c r="F3676">
        <v>0</v>
      </c>
      <c r="G3676">
        <v>120</v>
      </c>
      <c r="H3676">
        <v>131.30000000000001</v>
      </c>
      <c r="I3676">
        <v>68.8</v>
      </c>
      <c r="J3676" s="19">
        <f t="shared" si="115"/>
        <v>21.406328268142815</v>
      </c>
      <c r="K3676" s="19">
        <f t="shared" si="116"/>
        <v>21</v>
      </c>
      <c r="L3676" s="14" t="str">
        <f>IFERROR(VLOOKUP($K$4:$K$772,TABLAREF!$A$1:$C$4,3,1),"SIN DATO")</f>
        <v>SIN DATO</v>
      </c>
    </row>
    <row r="3677" spans="1:12" x14ac:dyDescent="0.25">
      <c r="A3677" t="s">
        <v>4897</v>
      </c>
      <c r="B3677">
        <v>57</v>
      </c>
      <c r="C3677">
        <v>2</v>
      </c>
      <c r="D3677">
        <v>0</v>
      </c>
      <c r="E3677">
        <v>1</v>
      </c>
      <c r="F3677">
        <v>0</v>
      </c>
      <c r="G3677">
        <v>135</v>
      </c>
      <c r="H3677">
        <v>258.2</v>
      </c>
      <c r="I3677">
        <v>37.9</v>
      </c>
      <c r="J3677" s="19">
        <f t="shared" si="115"/>
        <v>25.317938680008425</v>
      </c>
      <c r="K3677" s="19">
        <f t="shared" si="116"/>
        <v>25</v>
      </c>
      <c r="L3677" s="14" t="str">
        <f>IFERROR(VLOOKUP($K$4:$K$772,TABLAREF!$A$1:$C$4,3,1),"SIN DATO")</f>
        <v>SIN DATO</v>
      </c>
    </row>
    <row r="3678" spans="1:12" x14ac:dyDescent="0.25">
      <c r="A3678" t="s">
        <v>576</v>
      </c>
      <c r="B3678">
        <v>76</v>
      </c>
      <c r="C3678">
        <v>2</v>
      </c>
      <c r="D3678">
        <v>0</v>
      </c>
      <c r="E3678">
        <v>0</v>
      </c>
      <c r="F3678">
        <v>0</v>
      </c>
      <c r="G3678">
        <v>120</v>
      </c>
      <c r="H3678">
        <v>184.2</v>
      </c>
      <c r="I3678">
        <v>50.5</v>
      </c>
      <c r="J3678" s="19">
        <f t="shared" si="115"/>
        <v>31.482919796774912</v>
      </c>
      <c r="K3678" s="19">
        <f t="shared" si="116"/>
        <v>31</v>
      </c>
      <c r="L3678" s="14" t="str">
        <f>IFERROR(VLOOKUP($K$4:$K$772,TABLAREF!$A$1:$C$4,3,1),"SIN DATO")</f>
        <v>SIN DATO</v>
      </c>
    </row>
    <row r="3679" spans="1:12" x14ac:dyDescent="0.25">
      <c r="A3679" t="s">
        <v>4898</v>
      </c>
      <c r="B3679">
        <v>62</v>
      </c>
      <c r="C3679">
        <v>1</v>
      </c>
      <c r="D3679">
        <v>0</v>
      </c>
      <c r="E3679">
        <v>0</v>
      </c>
      <c r="F3679">
        <v>0</v>
      </c>
      <c r="G3679">
        <v>120</v>
      </c>
      <c r="H3679">
        <v>176.3</v>
      </c>
      <c r="I3679">
        <v>31.9</v>
      </c>
      <c r="J3679" s="19">
        <f t="shared" si="115"/>
        <v>15.496723284352464</v>
      </c>
      <c r="K3679" s="19">
        <f t="shared" si="116"/>
        <v>15</v>
      </c>
      <c r="L3679" s="14" t="str">
        <f>IFERROR(VLOOKUP($K$4:$K$772,TABLAREF!$A$1:$C$4,3,1),"SIN DATO")</f>
        <v>SIN DATO</v>
      </c>
    </row>
    <row r="3680" spans="1:12" x14ac:dyDescent="0.25">
      <c r="A3680" t="s">
        <v>4899</v>
      </c>
      <c r="B3680">
        <v>63</v>
      </c>
      <c r="C3680">
        <v>1</v>
      </c>
      <c r="D3680">
        <v>0</v>
      </c>
      <c r="E3680">
        <v>0</v>
      </c>
      <c r="F3680">
        <v>0</v>
      </c>
      <c r="H3680">
        <v>226.9</v>
      </c>
      <c r="I3680">
        <v>59.7</v>
      </c>
      <c r="J3680" s="19" t="e">
        <f t="shared" si="115"/>
        <v>#NUM!</v>
      </c>
      <c r="K3680" s="19" t="e">
        <f t="shared" si="116"/>
        <v>#NUM!</v>
      </c>
      <c r="L3680" s="14" t="str">
        <f>IFERROR(VLOOKUP($K$4:$K$772,TABLAREF!$A$1:$C$4,3,1),"SIN DATO")</f>
        <v>SIN DATO</v>
      </c>
    </row>
    <row r="3681" spans="1:12" x14ac:dyDescent="0.25">
      <c r="A3681" t="s">
        <v>4900</v>
      </c>
      <c r="B3681">
        <v>56</v>
      </c>
      <c r="C3681">
        <v>2</v>
      </c>
      <c r="D3681">
        <v>0</v>
      </c>
      <c r="E3681">
        <v>0</v>
      </c>
      <c r="F3681">
        <v>0</v>
      </c>
      <c r="G3681">
        <v>140</v>
      </c>
      <c r="H3681">
        <v>170.1</v>
      </c>
      <c r="I3681">
        <v>43.9</v>
      </c>
      <c r="J3681" s="19">
        <f t="shared" si="115"/>
        <v>14.983342607141282</v>
      </c>
      <c r="K3681" s="19">
        <f t="shared" si="116"/>
        <v>15</v>
      </c>
      <c r="L3681" s="14" t="str">
        <f>IFERROR(VLOOKUP($K$4:$K$772,TABLAREF!$A$1:$C$4,3,1),"SIN DATO")</f>
        <v>SIN DATO</v>
      </c>
    </row>
    <row r="3682" spans="1:12" x14ac:dyDescent="0.25">
      <c r="A3682" t="s">
        <v>4901</v>
      </c>
      <c r="B3682">
        <v>79</v>
      </c>
      <c r="C3682">
        <v>1</v>
      </c>
      <c r="D3682">
        <v>0</v>
      </c>
      <c r="E3682">
        <v>1</v>
      </c>
      <c r="F3682">
        <v>0</v>
      </c>
      <c r="G3682">
        <v>120</v>
      </c>
      <c r="H3682">
        <v>102.7</v>
      </c>
      <c r="I3682">
        <v>23.5</v>
      </c>
      <c r="J3682" s="19">
        <f t="shared" si="115"/>
        <v>25.468674233676538</v>
      </c>
      <c r="K3682" s="19">
        <f t="shared" si="116"/>
        <v>25</v>
      </c>
      <c r="L3682" s="14" t="str">
        <f>IFERROR(VLOOKUP($K$4:$K$772,TABLAREF!$A$1:$C$4,3,1),"SIN DATO")</f>
        <v>SIN DATO</v>
      </c>
    </row>
    <row r="3683" spans="1:12" x14ac:dyDescent="0.25">
      <c r="A3683" t="s">
        <v>4902</v>
      </c>
      <c r="B3683">
        <v>81</v>
      </c>
      <c r="C3683">
        <v>2</v>
      </c>
      <c r="D3683">
        <v>0</v>
      </c>
      <c r="E3683">
        <v>1</v>
      </c>
      <c r="F3683">
        <v>0</v>
      </c>
      <c r="G3683">
        <v>130</v>
      </c>
      <c r="H3683">
        <v>193</v>
      </c>
      <c r="I3683">
        <v>61.3</v>
      </c>
      <c r="J3683" s="19">
        <f t="shared" si="115"/>
        <v>36.354249178957353</v>
      </c>
      <c r="K3683" s="19">
        <f t="shared" si="116"/>
        <v>36</v>
      </c>
      <c r="L3683" s="14" t="str">
        <f>IFERROR(VLOOKUP($K$4:$K$772,TABLAREF!$A$1:$C$4,3,1),"SIN DATO")</f>
        <v>SIN DATO</v>
      </c>
    </row>
    <row r="3684" spans="1:12" x14ac:dyDescent="0.25">
      <c r="A3684" t="s">
        <v>4903</v>
      </c>
      <c r="B3684">
        <v>57</v>
      </c>
      <c r="C3684">
        <v>2</v>
      </c>
      <c r="D3684">
        <v>0</v>
      </c>
      <c r="E3684">
        <v>1</v>
      </c>
      <c r="F3684">
        <v>0</v>
      </c>
      <c r="G3684">
        <v>120</v>
      </c>
      <c r="H3684">
        <v>187.2</v>
      </c>
      <c r="I3684">
        <v>49.8</v>
      </c>
      <c r="J3684" s="19">
        <f t="shared" si="115"/>
        <v>11.722619965711834</v>
      </c>
      <c r="K3684" s="19">
        <f t="shared" si="116"/>
        <v>12</v>
      </c>
      <c r="L3684" s="14" t="str">
        <f>IFERROR(VLOOKUP($K$4:$K$772,TABLAREF!$A$1:$C$4,3,1),"SIN DATO")</f>
        <v>SIN DATO</v>
      </c>
    </row>
    <row r="3685" spans="1:12" x14ac:dyDescent="0.25">
      <c r="A3685" t="s">
        <v>690</v>
      </c>
      <c r="B3685">
        <v>66</v>
      </c>
      <c r="C3685">
        <v>1</v>
      </c>
      <c r="D3685">
        <v>0</v>
      </c>
      <c r="E3685">
        <v>0</v>
      </c>
      <c r="F3685">
        <v>0</v>
      </c>
      <c r="G3685">
        <v>120</v>
      </c>
      <c r="H3685">
        <v>148.6</v>
      </c>
      <c r="I3685">
        <v>55.9</v>
      </c>
      <c r="J3685" s="19">
        <f t="shared" si="115"/>
        <v>7.3055590953250649</v>
      </c>
      <c r="K3685" s="19">
        <f t="shared" si="116"/>
        <v>7</v>
      </c>
      <c r="L3685" s="14" t="str">
        <f>IFERROR(VLOOKUP($K$4:$K$772,TABLAREF!$A$1:$C$4,3,1),"SIN DATO")</f>
        <v>SIN DATO</v>
      </c>
    </row>
    <row r="3686" spans="1:12" x14ac:dyDescent="0.25">
      <c r="A3686" t="s">
        <v>4902</v>
      </c>
      <c r="B3686">
        <v>81</v>
      </c>
      <c r="C3686">
        <v>2</v>
      </c>
      <c r="D3686">
        <v>0</v>
      </c>
      <c r="E3686">
        <v>1</v>
      </c>
      <c r="F3686">
        <v>0</v>
      </c>
      <c r="G3686">
        <v>130</v>
      </c>
      <c r="H3686">
        <v>193</v>
      </c>
      <c r="I3686">
        <v>61.3</v>
      </c>
      <c r="J3686" s="19">
        <f t="shared" si="115"/>
        <v>36.354249178957353</v>
      </c>
      <c r="K3686" s="19">
        <f t="shared" si="116"/>
        <v>36</v>
      </c>
      <c r="L3686" s="14" t="str">
        <f>IFERROR(VLOOKUP($K$4:$K$772,TABLAREF!$A$1:$C$4,3,1),"SIN DATO")</f>
        <v>SIN DATO</v>
      </c>
    </row>
    <row r="3687" spans="1:12" x14ac:dyDescent="0.25">
      <c r="A3687" t="s">
        <v>4904</v>
      </c>
      <c r="B3687">
        <v>65</v>
      </c>
      <c r="C3687">
        <v>2</v>
      </c>
      <c r="D3687">
        <v>0</v>
      </c>
      <c r="E3687">
        <v>1</v>
      </c>
      <c r="F3687">
        <v>0</v>
      </c>
      <c r="H3687">
        <v>189.7</v>
      </c>
      <c r="I3687">
        <v>40.6</v>
      </c>
      <c r="J3687" s="19" t="e">
        <f t="shared" si="115"/>
        <v>#NUM!</v>
      </c>
      <c r="K3687" s="19" t="e">
        <f t="shared" si="116"/>
        <v>#NUM!</v>
      </c>
      <c r="L3687" s="14" t="str">
        <f>IFERROR(VLOOKUP($K$4:$K$772,TABLAREF!$A$1:$C$4,3,1),"SIN DATO")</f>
        <v>SIN DATO</v>
      </c>
    </row>
    <row r="3688" spans="1:12" x14ac:dyDescent="0.25">
      <c r="A3688" t="s">
        <v>329</v>
      </c>
      <c r="B3688">
        <v>79</v>
      </c>
      <c r="C3688">
        <v>1</v>
      </c>
      <c r="D3688">
        <v>0</v>
      </c>
      <c r="E3688">
        <v>0</v>
      </c>
      <c r="F3688">
        <v>0</v>
      </c>
      <c r="G3688">
        <v>135</v>
      </c>
      <c r="H3688">
        <v>210.2</v>
      </c>
      <c r="I3688">
        <v>47.8</v>
      </c>
      <c r="J3688" s="19">
        <f t="shared" si="115"/>
        <v>23.547110739581502</v>
      </c>
      <c r="K3688" s="19">
        <f t="shared" si="116"/>
        <v>24</v>
      </c>
      <c r="L3688" s="14" t="str">
        <f>IFERROR(VLOOKUP($K$4:$K$772,TABLAREF!$A$1:$C$4,3,1),"SIN DATO")</f>
        <v>SIN DATO</v>
      </c>
    </row>
    <row r="3689" spans="1:12" x14ac:dyDescent="0.25">
      <c r="A3689" t="s">
        <v>4905</v>
      </c>
      <c r="B3689">
        <v>79</v>
      </c>
      <c r="C3689">
        <v>2</v>
      </c>
      <c r="D3689">
        <v>0</v>
      </c>
      <c r="E3689">
        <v>1</v>
      </c>
      <c r="F3689">
        <v>0</v>
      </c>
      <c r="G3689">
        <v>142</v>
      </c>
      <c r="H3689">
        <v>121.8</v>
      </c>
      <c r="I3689">
        <v>61.3</v>
      </c>
      <c r="J3689" s="19">
        <f t="shared" si="115"/>
        <v>25.581489223732056</v>
      </c>
      <c r="K3689" s="19">
        <f t="shared" si="116"/>
        <v>26</v>
      </c>
      <c r="L3689" s="14" t="str">
        <f>IFERROR(VLOOKUP($K$4:$K$772,TABLAREF!$A$1:$C$4,3,1),"SIN DATO")</f>
        <v>SIN DATO</v>
      </c>
    </row>
    <row r="3690" spans="1:12" x14ac:dyDescent="0.25">
      <c r="A3690" t="s">
        <v>4906</v>
      </c>
      <c r="B3690">
        <v>68</v>
      </c>
      <c r="C3690">
        <v>1</v>
      </c>
      <c r="D3690">
        <v>0</v>
      </c>
      <c r="E3690">
        <v>0</v>
      </c>
      <c r="F3690">
        <v>0</v>
      </c>
      <c r="H3690">
        <v>160.30000000000001</v>
      </c>
      <c r="I3690">
        <v>47.5</v>
      </c>
      <c r="J3690" s="19" t="e">
        <f t="shared" si="115"/>
        <v>#NUM!</v>
      </c>
      <c r="K3690" s="19" t="e">
        <f t="shared" si="116"/>
        <v>#NUM!</v>
      </c>
      <c r="L3690" s="14" t="str">
        <f>IFERROR(VLOOKUP($K$4:$K$772,TABLAREF!$A$1:$C$4,3,1),"SIN DATO")</f>
        <v>SIN DATO</v>
      </c>
    </row>
    <row r="3691" spans="1:12" x14ac:dyDescent="0.25">
      <c r="A3691" t="s">
        <v>4907</v>
      </c>
      <c r="B3691">
        <v>59</v>
      </c>
      <c r="C3691">
        <v>1</v>
      </c>
      <c r="D3691">
        <v>0</v>
      </c>
      <c r="E3691">
        <v>0</v>
      </c>
      <c r="F3691">
        <v>0</v>
      </c>
      <c r="H3691">
        <v>195</v>
      </c>
      <c r="I3691">
        <v>43.8</v>
      </c>
      <c r="J3691" s="19" t="e">
        <f t="shared" si="115"/>
        <v>#NUM!</v>
      </c>
      <c r="K3691" s="19" t="e">
        <f t="shared" si="116"/>
        <v>#NUM!</v>
      </c>
      <c r="L3691" s="14" t="str">
        <f>IFERROR(VLOOKUP($K$4:$K$772,TABLAREF!$A$1:$C$4,3,1),"SIN DATO")</f>
        <v>SIN DATO</v>
      </c>
    </row>
    <row r="3692" spans="1:12" x14ac:dyDescent="0.25">
      <c r="A3692" t="s">
        <v>4908</v>
      </c>
      <c r="B3692">
        <v>73</v>
      </c>
      <c r="C3692">
        <v>2</v>
      </c>
      <c r="D3692">
        <v>0</v>
      </c>
      <c r="E3692">
        <v>0</v>
      </c>
      <c r="F3692">
        <v>0</v>
      </c>
      <c r="H3692">
        <v>192.1</v>
      </c>
      <c r="I3692">
        <v>36.6</v>
      </c>
      <c r="J3692" s="19" t="e">
        <f t="shared" si="115"/>
        <v>#NUM!</v>
      </c>
      <c r="K3692" s="19" t="e">
        <f t="shared" si="116"/>
        <v>#NUM!</v>
      </c>
      <c r="L3692" s="14" t="str">
        <f>IFERROR(VLOOKUP($K$4:$K$772,TABLAREF!$A$1:$C$4,3,1),"SIN DATO")</f>
        <v>SIN DATO</v>
      </c>
    </row>
    <row r="3693" spans="1:12" x14ac:dyDescent="0.25">
      <c r="A3693" t="s">
        <v>4909</v>
      </c>
      <c r="B3693">
        <v>51</v>
      </c>
      <c r="C3693">
        <v>2</v>
      </c>
      <c r="D3693">
        <v>0</v>
      </c>
      <c r="E3693">
        <v>0</v>
      </c>
      <c r="F3693">
        <v>0</v>
      </c>
      <c r="H3693">
        <v>224.6</v>
      </c>
      <c r="I3693">
        <v>63.9</v>
      </c>
      <c r="J3693" s="19" t="e">
        <f t="shared" si="115"/>
        <v>#NUM!</v>
      </c>
      <c r="K3693" s="19" t="e">
        <f t="shared" si="116"/>
        <v>#NUM!</v>
      </c>
      <c r="L3693" s="14" t="str">
        <f>IFERROR(VLOOKUP($K$4:$K$772,TABLAREF!$A$1:$C$4,3,1),"SIN DATO")</f>
        <v>SIN DATO</v>
      </c>
    </row>
    <row r="3694" spans="1:12" x14ac:dyDescent="0.25">
      <c r="A3694" t="s">
        <v>4910</v>
      </c>
      <c r="B3694">
        <v>75</v>
      </c>
      <c r="C3694">
        <v>1</v>
      </c>
      <c r="D3694">
        <v>0</v>
      </c>
      <c r="E3694">
        <v>1</v>
      </c>
      <c r="F3694">
        <v>0</v>
      </c>
      <c r="G3694">
        <v>120</v>
      </c>
      <c r="H3694">
        <v>198.3</v>
      </c>
      <c r="I3694">
        <v>45</v>
      </c>
      <c r="J3694" s="19">
        <f t="shared" si="115"/>
        <v>23.34492807414339</v>
      </c>
      <c r="K3694" s="19">
        <f t="shared" si="116"/>
        <v>23</v>
      </c>
      <c r="L3694" s="14" t="str">
        <f>IFERROR(VLOOKUP($K$4:$K$772,TABLAREF!$A$1:$C$4,3,1),"SIN DATO")</f>
        <v>SIN DATO</v>
      </c>
    </row>
    <row r="3695" spans="1:12" x14ac:dyDescent="0.25">
      <c r="A3695" t="s">
        <v>4911</v>
      </c>
      <c r="B3695">
        <v>68</v>
      </c>
      <c r="C3695">
        <v>1</v>
      </c>
      <c r="D3695">
        <v>0</v>
      </c>
      <c r="E3695">
        <v>0</v>
      </c>
      <c r="F3695">
        <v>0</v>
      </c>
      <c r="H3695">
        <v>130.19999999999999</v>
      </c>
      <c r="I3695">
        <v>33.4</v>
      </c>
      <c r="J3695" s="19" t="e">
        <f t="shared" si="115"/>
        <v>#NUM!</v>
      </c>
      <c r="K3695" s="19" t="e">
        <f t="shared" si="116"/>
        <v>#NUM!</v>
      </c>
      <c r="L3695" s="14" t="str">
        <f>IFERROR(VLOOKUP($K$4:$K$772,TABLAREF!$A$1:$C$4,3,1),"SIN DATO")</f>
        <v>SIN DATO</v>
      </c>
    </row>
    <row r="3696" spans="1:12" x14ac:dyDescent="0.25">
      <c r="A3696" t="s">
        <v>4912</v>
      </c>
      <c r="B3696">
        <v>60</v>
      </c>
      <c r="C3696">
        <v>2</v>
      </c>
      <c r="D3696">
        <v>0</v>
      </c>
      <c r="E3696">
        <v>0</v>
      </c>
      <c r="F3696">
        <v>0</v>
      </c>
      <c r="H3696">
        <v>193.1</v>
      </c>
      <c r="I3696">
        <v>46.5</v>
      </c>
      <c r="J3696" s="19" t="e">
        <f t="shared" si="115"/>
        <v>#NUM!</v>
      </c>
      <c r="K3696" s="19" t="e">
        <f t="shared" si="116"/>
        <v>#NUM!</v>
      </c>
      <c r="L3696" s="14" t="str">
        <f>IFERROR(VLOOKUP($K$4:$K$772,TABLAREF!$A$1:$C$4,3,1),"SIN DATO")</f>
        <v>SIN DATO</v>
      </c>
    </row>
    <row r="3697" spans="1:12" x14ac:dyDescent="0.25">
      <c r="A3697" t="s">
        <v>4913</v>
      </c>
      <c r="B3697">
        <v>63</v>
      </c>
      <c r="C3697">
        <v>1</v>
      </c>
      <c r="D3697">
        <v>0</v>
      </c>
      <c r="E3697">
        <v>0</v>
      </c>
      <c r="F3697">
        <v>0</v>
      </c>
      <c r="G3697">
        <v>120</v>
      </c>
      <c r="H3697">
        <v>221.6</v>
      </c>
      <c r="I3697">
        <v>51.9</v>
      </c>
      <c r="J3697" s="19">
        <f t="shared" si="115"/>
        <v>11.961943936629238</v>
      </c>
      <c r="K3697" s="19">
        <f t="shared" si="116"/>
        <v>12</v>
      </c>
      <c r="L3697" s="14" t="str">
        <f>IFERROR(VLOOKUP($K$4:$K$772,TABLAREF!$A$1:$C$4,3,1),"SIN DATO")</f>
        <v>SIN DATO</v>
      </c>
    </row>
    <row r="3698" spans="1:12" x14ac:dyDescent="0.25">
      <c r="A3698" t="s">
        <v>4914</v>
      </c>
      <c r="B3698">
        <v>64</v>
      </c>
      <c r="C3698">
        <v>2</v>
      </c>
      <c r="D3698">
        <v>0</v>
      </c>
      <c r="E3698">
        <v>0</v>
      </c>
      <c r="F3698">
        <v>0</v>
      </c>
      <c r="G3698">
        <v>120</v>
      </c>
      <c r="H3698">
        <v>222.1</v>
      </c>
      <c r="I3698">
        <v>61.6</v>
      </c>
      <c r="J3698" s="19">
        <f t="shared" si="115"/>
        <v>17.353931455456983</v>
      </c>
      <c r="K3698" s="19">
        <f t="shared" si="116"/>
        <v>17</v>
      </c>
      <c r="L3698" s="14" t="str">
        <f>IFERROR(VLOOKUP($K$4:$K$772,TABLAREF!$A$1:$C$4,3,1),"SIN DATO")</f>
        <v>SIN DATO</v>
      </c>
    </row>
    <row r="3699" spans="1:12" x14ac:dyDescent="0.25">
      <c r="A3699" t="s">
        <v>4915</v>
      </c>
      <c r="B3699">
        <v>76</v>
      </c>
      <c r="C3699">
        <v>2</v>
      </c>
      <c r="D3699">
        <v>0</v>
      </c>
      <c r="E3699">
        <v>0</v>
      </c>
      <c r="F3699">
        <v>0</v>
      </c>
      <c r="H3699">
        <v>262.89999999999998</v>
      </c>
      <c r="I3699">
        <v>80.8</v>
      </c>
      <c r="J3699" s="19" t="e">
        <f t="shared" si="115"/>
        <v>#NUM!</v>
      </c>
      <c r="K3699" s="19" t="e">
        <f t="shared" si="116"/>
        <v>#NUM!</v>
      </c>
      <c r="L3699" s="14" t="str">
        <f>IFERROR(VLOOKUP($K$4:$K$772,TABLAREF!$A$1:$C$4,3,1),"SIN DATO")</f>
        <v>SIN DATO</v>
      </c>
    </row>
    <row r="3700" spans="1:12" x14ac:dyDescent="0.25">
      <c r="A3700" t="s">
        <v>210</v>
      </c>
      <c r="B3700">
        <v>75</v>
      </c>
      <c r="C3700">
        <v>2</v>
      </c>
      <c r="D3700">
        <v>0</v>
      </c>
      <c r="E3700">
        <v>0</v>
      </c>
      <c r="F3700">
        <v>0</v>
      </c>
      <c r="G3700">
        <v>125</v>
      </c>
      <c r="H3700">
        <v>202.2</v>
      </c>
      <c r="I3700">
        <v>65.8</v>
      </c>
      <c r="J3700" s="19">
        <f t="shared" si="115"/>
        <v>27.42725130378847</v>
      </c>
      <c r="K3700" s="19">
        <f t="shared" si="116"/>
        <v>27</v>
      </c>
      <c r="L3700" s="14" t="str">
        <f>IFERROR(VLOOKUP($K$4:$K$772,TABLAREF!$A$1:$C$4,3,1),"SIN DATO")</f>
        <v>SIN DATO</v>
      </c>
    </row>
    <row r="3701" spans="1:12" x14ac:dyDescent="0.25">
      <c r="A3701" t="s">
        <v>532</v>
      </c>
      <c r="B3701">
        <v>65</v>
      </c>
      <c r="C3701">
        <v>1</v>
      </c>
      <c r="D3701">
        <v>0</v>
      </c>
      <c r="E3701">
        <v>0</v>
      </c>
      <c r="F3701">
        <v>0</v>
      </c>
      <c r="G3701">
        <v>120</v>
      </c>
      <c r="H3701">
        <v>239.8</v>
      </c>
      <c r="I3701">
        <v>44.5</v>
      </c>
      <c r="J3701" s="19">
        <f t="shared" si="115"/>
        <v>16.748086308790654</v>
      </c>
      <c r="K3701" s="19">
        <f t="shared" si="116"/>
        <v>17</v>
      </c>
      <c r="L3701" s="14" t="str">
        <f>IFERROR(VLOOKUP($K$4:$K$772,TABLAREF!$A$1:$C$4,3,1),"SIN DATO")</f>
        <v>SIN DATO</v>
      </c>
    </row>
    <row r="3702" spans="1:12" x14ac:dyDescent="0.25">
      <c r="A3702" t="s">
        <v>788</v>
      </c>
      <c r="B3702">
        <v>59</v>
      </c>
      <c r="C3702">
        <v>2</v>
      </c>
      <c r="D3702">
        <v>0</v>
      </c>
      <c r="E3702">
        <v>0</v>
      </c>
      <c r="F3702">
        <v>0</v>
      </c>
      <c r="H3702">
        <v>192.2</v>
      </c>
      <c r="I3702">
        <v>44.7</v>
      </c>
      <c r="J3702" s="19" t="e">
        <f t="shared" si="115"/>
        <v>#NUM!</v>
      </c>
      <c r="K3702" s="19" t="e">
        <f t="shared" si="116"/>
        <v>#NUM!</v>
      </c>
      <c r="L3702" s="14" t="str">
        <f>IFERROR(VLOOKUP($K$4:$K$772,TABLAREF!$A$1:$C$4,3,1),"SIN DATO")</f>
        <v>SIN DATO</v>
      </c>
    </row>
    <row r="3703" spans="1:12" x14ac:dyDescent="0.25">
      <c r="A3703" t="s">
        <v>4916</v>
      </c>
      <c r="B3703">
        <v>72</v>
      </c>
      <c r="C3703">
        <v>1</v>
      </c>
      <c r="D3703">
        <v>0</v>
      </c>
      <c r="E3703">
        <v>1</v>
      </c>
      <c r="F3703">
        <v>0</v>
      </c>
      <c r="H3703">
        <v>116.9</v>
      </c>
      <c r="I3703">
        <v>27.8</v>
      </c>
      <c r="J3703" s="19" t="e">
        <f t="shared" si="115"/>
        <v>#NUM!</v>
      </c>
      <c r="K3703" s="19" t="e">
        <f t="shared" si="116"/>
        <v>#NUM!</v>
      </c>
      <c r="L3703" s="14" t="str">
        <f>IFERROR(VLOOKUP($K$4:$K$772,TABLAREF!$A$1:$C$4,3,1),"SIN DATO")</f>
        <v>SIN DATO</v>
      </c>
    </row>
    <row r="3704" spans="1:12" x14ac:dyDescent="0.25">
      <c r="A3704" t="s">
        <v>4917</v>
      </c>
      <c r="B3704">
        <v>70</v>
      </c>
      <c r="C3704">
        <v>2</v>
      </c>
      <c r="D3704">
        <v>0</v>
      </c>
      <c r="E3704">
        <v>1</v>
      </c>
      <c r="F3704">
        <v>0</v>
      </c>
      <c r="H3704">
        <v>166.5</v>
      </c>
      <c r="I3704">
        <v>64.900000000000006</v>
      </c>
      <c r="J3704" s="19" t="e">
        <f t="shared" si="115"/>
        <v>#NUM!</v>
      </c>
      <c r="K3704" s="19" t="e">
        <f t="shared" si="116"/>
        <v>#NUM!</v>
      </c>
      <c r="L3704" s="14" t="str">
        <f>IFERROR(VLOOKUP($K$4:$K$772,TABLAREF!$A$1:$C$4,3,1),"SIN DATO")</f>
        <v>SIN DATO</v>
      </c>
    </row>
    <row r="3705" spans="1:12" x14ac:dyDescent="0.25">
      <c r="A3705" t="s">
        <v>4918</v>
      </c>
      <c r="B3705">
        <v>50</v>
      </c>
      <c r="C3705">
        <v>2</v>
      </c>
      <c r="D3705">
        <v>0</v>
      </c>
      <c r="E3705">
        <v>0</v>
      </c>
      <c r="F3705">
        <v>0</v>
      </c>
      <c r="H3705">
        <v>185.2</v>
      </c>
      <c r="I3705">
        <v>34.299999999999997</v>
      </c>
      <c r="J3705" s="19" t="e">
        <f t="shared" si="115"/>
        <v>#NUM!</v>
      </c>
      <c r="K3705" s="19" t="e">
        <f t="shared" si="116"/>
        <v>#NUM!</v>
      </c>
      <c r="L3705" s="14" t="str">
        <f>IFERROR(VLOOKUP($K$4:$K$772,TABLAREF!$A$1:$C$4,3,1),"SIN DATO")</f>
        <v>SIN DATO</v>
      </c>
    </row>
    <row r="3706" spans="1:12" x14ac:dyDescent="0.25">
      <c r="A3706" t="s">
        <v>4919</v>
      </c>
      <c r="B3706">
        <v>59</v>
      </c>
      <c r="C3706">
        <v>2</v>
      </c>
      <c r="D3706">
        <v>0</v>
      </c>
      <c r="E3706">
        <v>0</v>
      </c>
      <c r="F3706">
        <v>0</v>
      </c>
      <c r="H3706">
        <v>165.2</v>
      </c>
      <c r="I3706">
        <v>78.3</v>
      </c>
      <c r="J3706" s="19" t="e">
        <f t="shared" si="115"/>
        <v>#NUM!</v>
      </c>
      <c r="K3706" s="19" t="e">
        <f t="shared" si="116"/>
        <v>#NUM!</v>
      </c>
      <c r="L3706" s="14" t="str">
        <f>IFERROR(VLOOKUP($K$4:$K$772,TABLAREF!$A$1:$C$4,3,1),"SIN DATO")</f>
        <v>SIN DATO</v>
      </c>
    </row>
    <row r="3707" spans="1:12" x14ac:dyDescent="0.25">
      <c r="A3707" t="s">
        <v>4920</v>
      </c>
      <c r="B3707">
        <v>58</v>
      </c>
      <c r="C3707">
        <v>2</v>
      </c>
      <c r="D3707">
        <v>0</v>
      </c>
      <c r="E3707">
        <v>0</v>
      </c>
      <c r="F3707">
        <v>0</v>
      </c>
      <c r="H3707">
        <v>196.3</v>
      </c>
      <c r="I3707">
        <v>38.1</v>
      </c>
      <c r="J3707" s="19" t="e">
        <f t="shared" si="115"/>
        <v>#NUM!</v>
      </c>
      <c r="K3707" s="19" t="e">
        <f t="shared" si="116"/>
        <v>#NUM!</v>
      </c>
      <c r="L3707" s="14" t="str">
        <f>IFERROR(VLOOKUP($K$4:$K$772,TABLAREF!$A$1:$C$4,3,1),"SIN DATO")</f>
        <v>SIN DATO</v>
      </c>
    </row>
    <row r="3708" spans="1:12" x14ac:dyDescent="0.25">
      <c r="A3708" t="s">
        <v>935</v>
      </c>
      <c r="B3708">
        <v>70</v>
      </c>
      <c r="C3708">
        <v>2</v>
      </c>
      <c r="D3708">
        <v>0</v>
      </c>
      <c r="E3708">
        <v>0</v>
      </c>
      <c r="F3708">
        <v>0</v>
      </c>
      <c r="H3708">
        <v>158.80000000000001</v>
      </c>
      <c r="I3708">
        <v>64.599999999999994</v>
      </c>
      <c r="J3708" s="19" t="e">
        <f t="shared" si="115"/>
        <v>#NUM!</v>
      </c>
      <c r="K3708" s="19" t="e">
        <f t="shared" si="116"/>
        <v>#NUM!</v>
      </c>
      <c r="L3708" s="14" t="str">
        <f>IFERROR(VLOOKUP($K$4:$K$772,TABLAREF!$A$1:$C$4,3,1),"SIN DATO")</f>
        <v>SIN DATO</v>
      </c>
    </row>
    <row r="3709" spans="1:12" x14ac:dyDescent="0.25">
      <c r="A3709" t="s">
        <v>4921</v>
      </c>
      <c r="B3709">
        <v>66</v>
      </c>
      <c r="C3709">
        <v>2</v>
      </c>
      <c r="D3709">
        <v>0</v>
      </c>
      <c r="E3709">
        <v>0</v>
      </c>
      <c r="F3709">
        <v>0</v>
      </c>
      <c r="H3709">
        <v>230.5</v>
      </c>
      <c r="I3709">
        <v>63</v>
      </c>
      <c r="J3709" s="19" t="e">
        <f t="shared" si="115"/>
        <v>#NUM!</v>
      </c>
      <c r="K3709" s="19" t="e">
        <f t="shared" si="116"/>
        <v>#NUM!</v>
      </c>
      <c r="L3709" s="14" t="str">
        <f>IFERROR(VLOOKUP($K$4:$K$772,TABLAREF!$A$1:$C$4,3,1),"SIN DATO")</f>
        <v>SIN DATO</v>
      </c>
    </row>
    <row r="3710" spans="1:12" x14ac:dyDescent="0.25">
      <c r="A3710" t="s">
        <v>4922</v>
      </c>
      <c r="B3710">
        <v>61</v>
      </c>
      <c r="C3710">
        <v>1</v>
      </c>
      <c r="D3710">
        <v>0</v>
      </c>
      <c r="E3710">
        <v>0</v>
      </c>
      <c r="F3710">
        <v>0</v>
      </c>
      <c r="H3710">
        <v>99.1</v>
      </c>
      <c r="I3710">
        <v>31.2</v>
      </c>
      <c r="J3710" s="19" t="e">
        <f t="shared" si="115"/>
        <v>#NUM!</v>
      </c>
      <c r="K3710" s="19" t="e">
        <f t="shared" si="116"/>
        <v>#NUM!</v>
      </c>
      <c r="L3710" s="14" t="str">
        <f>IFERROR(VLOOKUP($K$4:$K$772,TABLAREF!$A$1:$C$4,3,1),"SIN DATO")</f>
        <v>SIN DATO</v>
      </c>
    </row>
    <row r="3711" spans="1:12" x14ac:dyDescent="0.25">
      <c r="A3711" t="s">
        <v>4923</v>
      </c>
      <c r="B3711">
        <v>59</v>
      </c>
      <c r="C3711">
        <v>1</v>
      </c>
      <c r="D3711">
        <v>0</v>
      </c>
      <c r="E3711">
        <v>1</v>
      </c>
      <c r="F3711">
        <v>0</v>
      </c>
      <c r="G3711">
        <v>120</v>
      </c>
      <c r="H3711">
        <v>147.30000000000001</v>
      </c>
      <c r="I3711">
        <v>29.7</v>
      </c>
      <c r="J3711" s="19">
        <f t="shared" si="115"/>
        <v>16.089203919592766</v>
      </c>
      <c r="K3711" s="19">
        <f t="shared" si="116"/>
        <v>16</v>
      </c>
      <c r="L3711" s="14" t="str">
        <f>IFERROR(VLOOKUP($K$4:$K$772,TABLAREF!$A$1:$C$4,3,1),"SIN DATO")</f>
        <v>SIN DATO</v>
      </c>
    </row>
    <row r="3712" spans="1:12" x14ac:dyDescent="0.25">
      <c r="A3712" t="s">
        <v>4924</v>
      </c>
      <c r="B3712">
        <v>61</v>
      </c>
      <c r="C3712">
        <v>1</v>
      </c>
      <c r="D3712">
        <v>0</v>
      </c>
      <c r="E3712">
        <v>1</v>
      </c>
      <c r="F3712">
        <v>0</v>
      </c>
      <c r="H3712">
        <v>218.4</v>
      </c>
      <c r="I3712">
        <v>51.7</v>
      </c>
      <c r="J3712" s="19" t="e">
        <f t="shared" si="115"/>
        <v>#NUM!</v>
      </c>
      <c r="K3712" s="19" t="e">
        <f t="shared" si="116"/>
        <v>#NUM!</v>
      </c>
      <c r="L3712" s="14" t="str">
        <f>IFERROR(VLOOKUP($K$4:$K$772,TABLAREF!$A$1:$C$4,3,1),"SIN DATO")</f>
        <v>SIN DATO</v>
      </c>
    </row>
    <row r="3713" spans="1:12" x14ac:dyDescent="0.25">
      <c r="A3713" t="s">
        <v>4925</v>
      </c>
      <c r="B3713">
        <v>49</v>
      </c>
      <c r="C3713">
        <v>2</v>
      </c>
      <c r="D3713">
        <v>0</v>
      </c>
      <c r="E3713">
        <v>0</v>
      </c>
      <c r="F3713">
        <v>0</v>
      </c>
      <c r="H3713">
        <v>210.5</v>
      </c>
      <c r="I3713">
        <v>62.5</v>
      </c>
      <c r="J3713" s="19" t="e">
        <f t="shared" si="115"/>
        <v>#NUM!</v>
      </c>
      <c r="K3713" s="19" t="e">
        <f t="shared" si="116"/>
        <v>#NUM!</v>
      </c>
      <c r="L3713" s="14" t="str">
        <f>IFERROR(VLOOKUP($K$4:$K$772,TABLAREF!$A$1:$C$4,3,1),"SIN DATO")</f>
        <v>SIN DATO</v>
      </c>
    </row>
    <row r="3714" spans="1:12" x14ac:dyDescent="0.25">
      <c r="A3714" t="s">
        <v>4926</v>
      </c>
      <c r="B3714">
        <v>76</v>
      </c>
      <c r="C3714">
        <v>2</v>
      </c>
      <c r="D3714">
        <v>0</v>
      </c>
      <c r="E3714">
        <v>0</v>
      </c>
      <c r="F3714">
        <v>0</v>
      </c>
      <c r="G3714">
        <v>120</v>
      </c>
      <c r="H3714">
        <v>178.8</v>
      </c>
      <c r="I3714">
        <v>64.5</v>
      </c>
      <c r="J3714" s="19">
        <f t="shared" si="115"/>
        <v>25.23078090771892</v>
      </c>
      <c r="K3714" s="19">
        <f t="shared" si="116"/>
        <v>25</v>
      </c>
      <c r="L3714" s="14" t="str">
        <f>IFERROR(VLOOKUP($K$4:$K$772,TABLAREF!$A$1:$C$4,3,1),"SIN DATO")</f>
        <v>SIN DATO</v>
      </c>
    </row>
    <row r="3715" spans="1:12" x14ac:dyDescent="0.25">
      <c r="A3715" t="s">
        <v>960</v>
      </c>
      <c r="B3715">
        <v>66</v>
      </c>
      <c r="C3715">
        <v>2</v>
      </c>
      <c r="D3715">
        <v>0</v>
      </c>
      <c r="E3715">
        <v>0</v>
      </c>
      <c r="F3715">
        <v>0</v>
      </c>
      <c r="H3715">
        <v>256</v>
      </c>
      <c r="I3715">
        <v>38.799999999999997</v>
      </c>
      <c r="J3715" s="19" t="e">
        <f t="shared" si="115"/>
        <v>#NUM!</v>
      </c>
      <c r="K3715" s="19" t="e">
        <f t="shared" si="116"/>
        <v>#NUM!</v>
      </c>
      <c r="L3715" s="14" t="str">
        <f>IFERROR(VLOOKUP($K$4:$K$772,TABLAREF!$A$1:$C$4,3,1),"SIN DATO")</f>
        <v>SIN DATO</v>
      </c>
    </row>
    <row r="3716" spans="1:12" x14ac:dyDescent="0.25">
      <c r="A3716" t="s">
        <v>3907</v>
      </c>
      <c r="B3716">
        <v>43</v>
      </c>
      <c r="C3716">
        <v>2</v>
      </c>
      <c r="D3716">
        <v>0</v>
      </c>
      <c r="E3716">
        <v>0</v>
      </c>
      <c r="F3716">
        <v>0</v>
      </c>
      <c r="G3716">
        <v>120</v>
      </c>
      <c r="H3716">
        <v>155.69999999999999</v>
      </c>
      <c r="I3716">
        <v>59</v>
      </c>
      <c r="J3716" s="19">
        <f t="shared" si="115"/>
        <v>3.1762374083587952</v>
      </c>
      <c r="K3716" s="19">
        <f t="shared" si="116"/>
        <v>3</v>
      </c>
      <c r="L3716" s="14" t="str">
        <f>IFERROR(VLOOKUP($K$4:$K$772,TABLAREF!$A$1:$C$4,3,1),"SIN DATO")</f>
        <v>SIN DATO</v>
      </c>
    </row>
    <row r="3717" spans="1:12" x14ac:dyDescent="0.25">
      <c r="A3717" t="s">
        <v>727</v>
      </c>
      <c r="B3717">
        <v>89</v>
      </c>
      <c r="C3717">
        <v>2</v>
      </c>
      <c r="D3717">
        <v>0</v>
      </c>
      <c r="E3717">
        <v>0</v>
      </c>
      <c r="F3717">
        <v>0</v>
      </c>
      <c r="G3717">
        <v>134</v>
      </c>
      <c r="H3717">
        <v>141.4</v>
      </c>
      <c r="I3717">
        <v>57.3</v>
      </c>
      <c r="J3717" s="19">
        <f t="shared" ref="J3717:J3778" si="117">100*(1-EXP(-EXP((LN(10)-(15.5305+(28.4441*(1-C3717))+(-1.4792*LN(B3717))+(0*LN(B3717)*LN(B3717))+(-14.4588*LN(B3717)*(1-C3717))+(1.8515*LN(B3717)*LN(B3717)*(1-C3717))+(-0.9119*LN(G3717))+(-0.2767*D3717)+(-0.7181*LN((H3717* 0.02586)/ (I3717* 0.02586)))+(-0.1759*E3717)+(-0.1999*E3717*(1-C3717))+(-0.5865*F3717)+(0*F3717*C3717)))/(EXP(0.9145)*EXP(-0.2784*(15.5305+(28.4441*(1-C3717))+(-1.4792*LN(B3717))+(0*LN(B3717)*LN(B3717))+(-14.4588*LN(B3717)*(1-C3717))+(1.8515*LN(B3717)*LN(B3717)*(1-C3717))+(-0.9119*LN(G3717))+(-0.2767*D3717)+(-0.7181*LN((H3717* 0.02586)/ (I3717* 0.02586)))+(-0.1759*E3717)+(-0.1999*E3717*(1-C3717))+(-0.5865*F3717)+(0*F3717*C3717)))))))</f>
        <v>43.301659005806279</v>
      </c>
      <c r="K3717" s="19">
        <f t="shared" ref="K3717:K3778" si="118">ROUND(J3717,0)</f>
        <v>43</v>
      </c>
      <c r="L3717" s="14" t="str">
        <f>IFERROR(VLOOKUP($K$4:$K$772,TABLAREF!$A$1:$C$4,3,1),"SIN DATO")</f>
        <v>SIN DATO</v>
      </c>
    </row>
    <row r="3718" spans="1:12" x14ac:dyDescent="0.25">
      <c r="A3718" t="s">
        <v>684</v>
      </c>
      <c r="B3718">
        <v>63</v>
      </c>
      <c r="C3718">
        <v>1</v>
      </c>
      <c r="D3718">
        <v>0</v>
      </c>
      <c r="E3718">
        <v>0</v>
      </c>
      <c r="F3718">
        <v>0</v>
      </c>
      <c r="H3718">
        <v>185.2</v>
      </c>
      <c r="I3718">
        <v>27.4</v>
      </c>
      <c r="J3718" s="19" t="e">
        <f t="shared" si="117"/>
        <v>#NUM!</v>
      </c>
      <c r="K3718" s="19" t="e">
        <f t="shared" si="118"/>
        <v>#NUM!</v>
      </c>
      <c r="L3718" s="14" t="str">
        <f>IFERROR(VLOOKUP($K$4:$K$772,TABLAREF!$A$1:$C$4,3,1),"SIN DATO")</f>
        <v>SIN DATO</v>
      </c>
    </row>
    <row r="3719" spans="1:12" x14ac:dyDescent="0.25">
      <c r="A3719" t="s">
        <v>4927</v>
      </c>
      <c r="B3719">
        <v>50</v>
      </c>
      <c r="C3719">
        <v>2</v>
      </c>
      <c r="D3719">
        <v>0</v>
      </c>
      <c r="E3719">
        <v>0</v>
      </c>
      <c r="F3719">
        <v>0</v>
      </c>
      <c r="H3719">
        <v>218.4</v>
      </c>
      <c r="I3719">
        <v>56.7</v>
      </c>
      <c r="J3719" s="19" t="e">
        <f t="shared" si="117"/>
        <v>#NUM!</v>
      </c>
      <c r="K3719" s="19" t="e">
        <f t="shared" si="118"/>
        <v>#NUM!</v>
      </c>
      <c r="L3719" s="14" t="str">
        <f>IFERROR(VLOOKUP($K$4:$K$772,TABLAREF!$A$1:$C$4,3,1),"SIN DATO")</f>
        <v>SIN DATO</v>
      </c>
    </row>
    <row r="3720" spans="1:12" x14ac:dyDescent="0.25">
      <c r="A3720" t="s">
        <v>4928</v>
      </c>
      <c r="B3720">
        <v>84</v>
      </c>
      <c r="C3720">
        <v>2</v>
      </c>
      <c r="D3720">
        <v>0</v>
      </c>
      <c r="E3720">
        <v>0</v>
      </c>
      <c r="F3720">
        <v>0</v>
      </c>
      <c r="G3720">
        <v>120</v>
      </c>
      <c r="H3720">
        <v>226.6</v>
      </c>
      <c r="I3720">
        <v>88.1</v>
      </c>
      <c r="J3720" s="19">
        <f t="shared" si="117"/>
        <v>33.927469103106432</v>
      </c>
      <c r="K3720" s="19">
        <f t="shared" si="118"/>
        <v>34</v>
      </c>
      <c r="L3720" s="14" t="str">
        <f>IFERROR(VLOOKUP($K$4:$K$772,TABLAREF!$A$1:$C$4,3,1),"SIN DATO")</f>
        <v>SIN DATO</v>
      </c>
    </row>
    <row r="3721" spans="1:12" x14ac:dyDescent="0.25">
      <c r="A3721" t="s">
        <v>4929</v>
      </c>
      <c r="B3721">
        <v>56</v>
      </c>
      <c r="C3721">
        <v>1</v>
      </c>
      <c r="D3721">
        <v>0</v>
      </c>
      <c r="E3721">
        <v>0</v>
      </c>
      <c r="F3721">
        <v>0</v>
      </c>
      <c r="H3721">
        <v>158</v>
      </c>
      <c r="I3721">
        <v>40.1</v>
      </c>
      <c r="J3721" s="19" t="e">
        <f t="shared" si="117"/>
        <v>#NUM!</v>
      </c>
      <c r="K3721" s="19" t="e">
        <f t="shared" si="118"/>
        <v>#NUM!</v>
      </c>
      <c r="L3721" s="14" t="str">
        <f>IFERROR(VLOOKUP($K$4:$K$772,TABLAREF!$A$1:$C$4,3,1),"SIN DATO")</f>
        <v>SIN DATO</v>
      </c>
    </row>
    <row r="3722" spans="1:12" x14ac:dyDescent="0.25">
      <c r="A3722" t="s">
        <v>4930</v>
      </c>
      <c r="B3722">
        <v>60</v>
      </c>
      <c r="C3722">
        <v>1</v>
      </c>
      <c r="D3722">
        <v>0</v>
      </c>
      <c r="E3722">
        <v>0</v>
      </c>
      <c r="F3722">
        <v>0</v>
      </c>
      <c r="G3722">
        <v>170</v>
      </c>
      <c r="H3722">
        <v>190.9</v>
      </c>
      <c r="I3722">
        <v>45.2</v>
      </c>
      <c r="J3722" s="19">
        <f t="shared" si="117"/>
        <v>17.353753810372996</v>
      </c>
      <c r="K3722" s="19">
        <f t="shared" si="118"/>
        <v>17</v>
      </c>
      <c r="L3722" s="14" t="str">
        <f>IFERROR(VLOOKUP($K$4:$K$772,TABLAREF!$A$1:$C$4,3,1),"SIN DATO")</f>
        <v>SIN DATO</v>
      </c>
    </row>
    <row r="3723" spans="1:12" x14ac:dyDescent="0.25">
      <c r="A3723" t="s">
        <v>4931</v>
      </c>
      <c r="B3723">
        <v>72</v>
      </c>
      <c r="C3723">
        <v>1</v>
      </c>
      <c r="D3723">
        <v>0</v>
      </c>
      <c r="E3723">
        <v>1</v>
      </c>
      <c r="F3723">
        <v>0</v>
      </c>
      <c r="G3723">
        <v>120</v>
      </c>
      <c r="H3723">
        <v>106.4</v>
      </c>
      <c r="I3723">
        <v>53</v>
      </c>
      <c r="J3723" s="19">
        <f t="shared" si="117"/>
        <v>8.8863599603992594</v>
      </c>
      <c r="K3723" s="19">
        <f t="shared" si="118"/>
        <v>9</v>
      </c>
      <c r="L3723" s="14" t="str">
        <f>IFERROR(VLOOKUP($K$4:$K$772,TABLAREF!$A$1:$C$4,3,1),"SIN DATO")</f>
        <v>SIN DATO</v>
      </c>
    </row>
    <row r="3724" spans="1:12" x14ac:dyDescent="0.25">
      <c r="A3724" t="s">
        <v>4932</v>
      </c>
      <c r="B3724">
        <v>65</v>
      </c>
      <c r="C3724">
        <v>1</v>
      </c>
      <c r="D3724">
        <v>0</v>
      </c>
      <c r="E3724">
        <v>0</v>
      </c>
      <c r="F3724">
        <v>0</v>
      </c>
      <c r="G3724">
        <v>130</v>
      </c>
      <c r="H3724">
        <v>173.7</v>
      </c>
      <c r="I3724">
        <v>27.8</v>
      </c>
      <c r="J3724" s="19">
        <f t="shared" si="117"/>
        <v>21.504528700002179</v>
      </c>
      <c r="K3724" s="19">
        <f t="shared" si="118"/>
        <v>22</v>
      </c>
      <c r="L3724" s="14" t="str">
        <f>IFERROR(VLOOKUP($K$4:$K$772,TABLAREF!$A$1:$C$4,3,1),"SIN DATO")</f>
        <v>SIN DATO</v>
      </c>
    </row>
    <row r="3725" spans="1:12" x14ac:dyDescent="0.25">
      <c r="A3725" t="s">
        <v>928</v>
      </c>
      <c r="B3725">
        <v>72</v>
      </c>
      <c r="C3725">
        <v>2</v>
      </c>
      <c r="D3725">
        <v>0</v>
      </c>
      <c r="E3725">
        <v>0</v>
      </c>
      <c r="F3725">
        <v>0</v>
      </c>
      <c r="H3725">
        <v>139.6</v>
      </c>
      <c r="I3725">
        <v>57.2</v>
      </c>
      <c r="J3725" s="19" t="e">
        <f t="shared" si="117"/>
        <v>#NUM!</v>
      </c>
      <c r="K3725" s="19" t="e">
        <f t="shared" si="118"/>
        <v>#NUM!</v>
      </c>
      <c r="L3725" s="14" t="str">
        <f>IFERROR(VLOOKUP($K$4:$K$772,TABLAREF!$A$1:$C$4,3,1),"SIN DATO")</f>
        <v>SIN DATO</v>
      </c>
    </row>
    <row r="3726" spans="1:12" x14ac:dyDescent="0.25">
      <c r="A3726" t="s">
        <v>4933</v>
      </c>
      <c r="B3726">
        <v>66</v>
      </c>
      <c r="C3726">
        <v>2</v>
      </c>
      <c r="D3726">
        <v>0</v>
      </c>
      <c r="E3726">
        <v>0</v>
      </c>
      <c r="F3726">
        <v>0</v>
      </c>
      <c r="H3726">
        <v>143.9</v>
      </c>
      <c r="I3726">
        <v>35.9</v>
      </c>
      <c r="J3726" s="19" t="e">
        <f t="shared" si="117"/>
        <v>#NUM!</v>
      </c>
      <c r="K3726" s="19" t="e">
        <f t="shared" si="118"/>
        <v>#NUM!</v>
      </c>
      <c r="L3726" s="14" t="str">
        <f>IFERROR(VLOOKUP($K$4:$K$772,TABLAREF!$A$1:$C$4,3,1),"SIN DATO")</f>
        <v>SIN DATO</v>
      </c>
    </row>
    <row r="3727" spans="1:12" x14ac:dyDescent="0.25">
      <c r="A3727" t="s">
        <v>4934</v>
      </c>
      <c r="B3727">
        <v>73</v>
      </c>
      <c r="C3727">
        <v>1</v>
      </c>
      <c r="D3727">
        <v>0</v>
      </c>
      <c r="E3727">
        <v>0</v>
      </c>
      <c r="F3727">
        <v>0</v>
      </c>
      <c r="G3727">
        <v>120</v>
      </c>
      <c r="H3727">
        <v>106.2</v>
      </c>
      <c r="I3727">
        <v>44.1</v>
      </c>
      <c r="J3727" s="19">
        <f t="shared" si="117"/>
        <v>8.4847878548176663</v>
      </c>
      <c r="K3727" s="19">
        <f t="shared" si="118"/>
        <v>8</v>
      </c>
      <c r="L3727" s="14" t="str">
        <f>IFERROR(VLOOKUP($K$4:$K$772,TABLAREF!$A$1:$C$4,3,1),"SIN DATO")</f>
        <v>SIN DATO</v>
      </c>
    </row>
    <row r="3728" spans="1:12" x14ac:dyDescent="0.25">
      <c r="A3728" t="s">
        <v>4935</v>
      </c>
      <c r="B3728">
        <v>53</v>
      </c>
      <c r="C3728">
        <v>2</v>
      </c>
      <c r="D3728">
        <v>0</v>
      </c>
      <c r="E3728">
        <v>0</v>
      </c>
      <c r="F3728">
        <v>0</v>
      </c>
      <c r="H3728">
        <v>120.2</v>
      </c>
      <c r="I3728">
        <v>36.299999999999997</v>
      </c>
      <c r="J3728" s="19" t="e">
        <f t="shared" si="117"/>
        <v>#NUM!</v>
      </c>
      <c r="K3728" s="19" t="e">
        <f t="shared" si="118"/>
        <v>#NUM!</v>
      </c>
      <c r="L3728" s="14" t="str">
        <f>IFERROR(VLOOKUP($K$4:$K$772,TABLAREF!$A$1:$C$4,3,1),"SIN DATO")</f>
        <v>SIN DATO</v>
      </c>
    </row>
    <row r="3729" spans="1:12" x14ac:dyDescent="0.25">
      <c r="A3729" t="s">
        <v>4936</v>
      </c>
      <c r="B3729">
        <v>88</v>
      </c>
      <c r="C3729">
        <v>1</v>
      </c>
      <c r="D3729">
        <v>0</v>
      </c>
      <c r="E3729">
        <v>0</v>
      </c>
      <c r="F3729">
        <v>0</v>
      </c>
      <c r="G3729">
        <v>120</v>
      </c>
      <c r="H3729">
        <v>132.80000000000001</v>
      </c>
      <c r="I3729">
        <v>46.6</v>
      </c>
      <c r="J3729" s="19">
        <f t="shared" si="117"/>
        <v>16.517602231645402</v>
      </c>
      <c r="K3729" s="19">
        <f t="shared" si="118"/>
        <v>17</v>
      </c>
      <c r="L3729" s="14" t="str">
        <f>IFERROR(VLOOKUP($K$4:$K$772,TABLAREF!$A$1:$C$4,3,1),"SIN DATO")</f>
        <v>SIN DATO</v>
      </c>
    </row>
    <row r="3730" spans="1:12" x14ac:dyDescent="0.25">
      <c r="A3730" t="s">
        <v>4937</v>
      </c>
      <c r="B3730">
        <v>49</v>
      </c>
      <c r="C3730">
        <v>2</v>
      </c>
      <c r="D3730">
        <v>0</v>
      </c>
      <c r="E3730">
        <v>0</v>
      </c>
      <c r="F3730">
        <v>0</v>
      </c>
      <c r="G3730">
        <v>100</v>
      </c>
      <c r="H3730">
        <v>219</v>
      </c>
      <c r="I3730">
        <v>49.6</v>
      </c>
      <c r="J3730" s="19">
        <f t="shared" si="117"/>
        <v>6.9394912416041565</v>
      </c>
      <c r="K3730" s="19">
        <f t="shared" si="118"/>
        <v>7</v>
      </c>
      <c r="L3730" s="14" t="str">
        <f>IFERROR(VLOOKUP($K$4:$K$772,TABLAREF!$A$1:$C$4,3,1),"SIN DATO")</f>
        <v>SIN DATO</v>
      </c>
    </row>
    <row r="3731" spans="1:12" x14ac:dyDescent="0.25">
      <c r="A3731" t="s">
        <v>4938</v>
      </c>
      <c r="B3731">
        <v>74</v>
      </c>
      <c r="C3731">
        <v>2</v>
      </c>
      <c r="D3731">
        <v>0</v>
      </c>
      <c r="E3731">
        <v>0</v>
      </c>
      <c r="F3731">
        <v>0</v>
      </c>
      <c r="H3731">
        <v>137.80000000000001</v>
      </c>
      <c r="I3731">
        <v>31</v>
      </c>
      <c r="J3731" s="19" t="e">
        <f t="shared" si="117"/>
        <v>#NUM!</v>
      </c>
      <c r="K3731" s="19" t="e">
        <f t="shared" si="118"/>
        <v>#NUM!</v>
      </c>
      <c r="L3731" s="14" t="str">
        <f>IFERROR(VLOOKUP($K$4:$K$772,TABLAREF!$A$1:$C$4,3,1),"SIN DATO")</f>
        <v>SIN DATO</v>
      </c>
    </row>
    <row r="3732" spans="1:12" x14ac:dyDescent="0.25">
      <c r="A3732" t="s">
        <v>4939</v>
      </c>
      <c r="B3732">
        <v>68</v>
      </c>
      <c r="C3732">
        <v>2</v>
      </c>
      <c r="D3732">
        <v>0</v>
      </c>
      <c r="E3732">
        <v>0</v>
      </c>
      <c r="F3732">
        <v>0</v>
      </c>
      <c r="G3732">
        <v>120</v>
      </c>
      <c r="H3732">
        <v>240.7</v>
      </c>
      <c r="I3732">
        <v>68.7</v>
      </c>
      <c r="J3732" s="19">
        <f t="shared" si="117"/>
        <v>20.886632113349268</v>
      </c>
      <c r="K3732" s="19">
        <f t="shared" si="118"/>
        <v>21</v>
      </c>
      <c r="L3732" s="14" t="str">
        <f>IFERROR(VLOOKUP($K$4:$K$772,TABLAREF!$A$1:$C$4,3,1),"SIN DATO")</f>
        <v>SIN DATO</v>
      </c>
    </row>
    <row r="3733" spans="1:12" x14ac:dyDescent="0.25">
      <c r="A3733" t="s">
        <v>4940</v>
      </c>
      <c r="B3733">
        <v>60</v>
      </c>
      <c r="C3733">
        <v>1</v>
      </c>
      <c r="D3733">
        <v>0</v>
      </c>
      <c r="E3733">
        <v>1</v>
      </c>
      <c r="F3733">
        <v>0</v>
      </c>
      <c r="H3733">
        <v>128.5</v>
      </c>
      <c r="I3733">
        <v>24.9</v>
      </c>
      <c r="J3733" s="19" t="e">
        <f t="shared" si="117"/>
        <v>#NUM!</v>
      </c>
      <c r="K3733" s="19" t="e">
        <f t="shared" si="118"/>
        <v>#NUM!</v>
      </c>
      <c r="L3733" s="14" t="str">
        <f>IFERROR(VLOOKUP($K$4:$K$772,TABLAREF!$A$1:$C$4,3,1),"SIN DATO")</f>
        <v>SIN DATO</v>
      </c>
    </row>
    <row r="3734" spans="1:12" x14ac:dyDescent="0.25">
      <c r="A3734" t="s">
        <v>4941</v>
      </c>
      <c r="B3734">
        <v>64</v>
      </c>
      <c r="C3734">
        <v>2</v>
      </c>
      <c r="D3734">
        <v>0</v>
      </c>
      <c r="E3734">
        <v>1</v>
      </c>
      <c r="F3734">
        <v>0</v>
      </c>
      <c r="H3734">
        <v>163.6</v>
      </c>
      <c r="I3734">
        <v>48.3</v>
      </c>
      <c r="J3734" s="19" t="e">
        <f t="shared" si="117"/>
        <v>#NUM!</v>
      </c>
      <c r="K3734" s="19" t="e">
        <f t="shared" si="118"/>
        <v>#NUM!</v>
      </c>
      <c r="L3734" s="14" t="str">
        <f>IFERROR(VLOOKUP($K$4:$K$772,TABLAREF!$A$1:$C$4,3,1),"SIN DATO")</f>
        <v>SIN DATO</v>
      </c>
    </row>
    <row r="3735" spans="1:12" x14ac:dyDescent="0.25">
      <c r="A3735" t="s">
        <v>4942</v>
      </c>
      <c r="B3735">
        <v>54</v>
      </c>
      <c r="C3735">
        <v>2</v>
      </c>
      <c r="D3735">
        <v>0</v>
      </c>
      <c r="E3735">
        <v>0</v>
      </c>
      <c r="F3735">
        <v>0</v>
      </c>
      <c r="G3735">
        <v>110</v>
      </c>
      <c r="H3735">
        <v>235.5</v>
      </c>
      <c r="I3735">
        <v>49.9</v>
      </c>
      <c r="J3735" s="19">
        <f t="shared" si="117"/>
        <v>11.837267612419511</v>
      </c>
      <c r="K3735" s="19">
        <f t="shared" si="118"/>
        <v>12</v>
      </c>
      <c r="L3735" s="14" t="str">
        <f>IFERROR(VLOOKUP($K$4:$K$772,TABLAREF!$A$1:$C$4,3,1),"SIN DATO")</f>
        <v>SIN DATO</v>
      </c>
    </row>
    <row r="3736" spans="1:12" x14ac:dyDescent="0.25">
      <c r="A3736" t="s">
        <v>4943</v>
      </c>
      <c r="B3736">
        <v>67</v>
      </c>
      <c r="C3736">
        <v>1</v>
      </c>
      <c r="D3736">
        <v>0</v>
      </c>
      <c r="E3736">
        <v>0</v>
      </c>
      <c r="F3736">
        <v>0</v>
      </c>
      <c r="G3736">
        <v>120</v>
      </c>
      <c r="H3736">
        <v>195</v>
      </c>
      <c r="I3736">
        <v>36.200000000000003</v>
      </c>
      <c r="J3736" s="19">
        <f t="shared" si="117"/>
        <v>17.870468334413381</v>
      </c>
      <c r="K3736" s="19">
        <f t="shared" si="118"/>
        <v>18</v>
      </c>
      <c r="L3736" s="14" t="str">
        <f>IFERROR(VLOOKUP($K$4:$K$772,TABLAREF!$A$1:$C$4,3,1),"SIN DATO")</f>
        <v>SIN DATO</v>
      </c>
    </row>
    <row r="3737" spans="1:12" x14ac:dyDescent="0.25">
      <c r="A3737" t="s">
        <v>4944</v>
      </c>
      <c r="B3737">
        <v>45</v>
      </c>
      <c r="C3737">
        <v>2</v>
      </c>
      <c r="D3737">
        <v>0</v>
      </c>
      <c r="E3737">
        <v>1</v>
      </c>
      <c r="F3737">
        <v>0</v>
      </c>
      <c r="G3737">
        <v>118</v>
      </c>
      <c r="H3737">
        <v>116.5</v>
      </c>
      <c r="I3737">
        <v>29.6</v>
      </c>
      <c r="J3737" s="19">
        <f t="shared" si="117"/>
        <v>6.0974535713990026</v>
      </c>
      <c r="K3737" s="19">
        <f t="shared" si="118"/>
        <v>6</v>
      </c>
      <c r="L3737" s="14" t="str">
        <f>IFERROR(VLOOKUP($K$4:$K$772,TABLAREF!$A$1:$C$4,3,1),"SIN DATO")</f>
        <v>SIN DATO</v>
      </c>
    </row>
    <row r="3738" spans="1:12" x14ac:dyDescent="0.25">
      <c r="A3738" t="s">
        <v>950</v>
      </c>
      <c r="B3738">
        <v>73</v>
      </c>
      <c r="C3738">
        <v>2</v>
      </c>
      <c r="D3738">
        <v>0</v>
      </c>
      <c r="E3738">
        <v>0</v>
      </c>
      <c r="F3738">
        <v>0</v>
      </c>
      <c r="H3738">
        <v>170.4</v>
      </c>
      <c r="I3738">
        <v>46.3</v>
      </c>
      <c r="J3738" s="19" t="e">
        <f t="shared" si="117"/>
        <v>#NUM!</v>
      </c>
      <c r="K3738" s="19" t="e">
        <f t="shared" si="118"/>
        <v>#NUM!</v>
      </c>
      <c r="L3738" s="14" t="str">
        <f>IFERROR(VLOOKUP($K$4:$K$772,TABLAREF!$A$1:$C$4,3,1),"SIN DATO")</f>
        <v>SIN DATO</v>
      </c>
    </row>
    <row r="3739" spans="1:12" x14ac:dyDescent="0.25">
      <c r="A3739" t="s">
        <v>4945</v>
      </c>
      <c r="B3739">
        <v>52</v>
      </c>
      <c r="C3739">
        <v>2</v>
      </c>
      <c r="D3739">
        <v>0</v>
      </c>
      <c r="E3739">
        <v>0</v>
      </c>
      <c r="F3739">
        <v>0</v>
      </c>
      <c r="H3739">
        <v>234.8</v>
      </c>
      <c r="I3739">
        <v>49.9</v>
      </c>
      <c r="J3739" s="19" t="e">
        <f t="shared" si="117"/>
        <v>#NUM!</v>
      </c>
      <c r="K3739" s="19" t="e">
        <f t="shared" si="118"/>
        <v>#NUM!</v>
      </c>
      <c r="L3739" s="14" t="str">
        <f>IFERROR(VLOOKUP($K$4:$K$772,TABLAREF!$A$1:$C$4,3,1),"SIN DATO")</f>
        <v>SIN DATO</v>
      </c>
    </row>
    <row r="3740" spans="1:12" x14ac:dyDescent="0.25">
      <c r="A3740" t="s">
        <v>4946</v>
      </c>
      <c r="B3740">
        <v>66</v>
      </c>
      <c r="C3740">
        <v>2</v>
      </c>
      <c r="D3740">
        <v>0</v>
      </c>
      <c r="E3740">
        <v>0</v>
      </c>
      <c r="F3740">
        <v>0</v>
      </c>
      <c r="H3740">
        <v>185.8</v>
      </c>
      <c r="I3740">
        <v>40.1</v>
      </c>
      <c r="J3740" s="19" t="e">
        <f t="shared" si="117"/>
        <v>#NUM!</v>
      </c>
      <c r="K3740" s="19" t="e">
        <f t="shared" si="118"/>
        <v>#NUM!</v>
      </c>
      <c r="L3740" s="14" t="str">
        <f>IFERROR(VLOOKUP($K$4:$K$772,TABLAREF!$A$1:$C$4,3,1),"SIN DATO")</f>
        <v>SIN DATO</v>
      </c>
    </row>
    <row r="3741" spans="1:12" x14ac:dyDescent="0.25">
      <c r="A3741" t="s">
        <v>4947</v>
      </c>
      <c r="B3741">
        <v>63</v>
      </c>
      <c r="C3741">
        <v>1</v>
      </c>
      <c r="D3741">
        <v>0</v>
      </c>
      <c r="E3741">
        <v>0</v>
      </c>
      <c r="F3741">
        <v>0</v>
      </c>
      <c r="G3741">
        <v>110</v>
      </c>
      <c r="H3741">
        <v>186.4</v>
      </c>
      <c r="I3741">
        <v>32.299999999999997</v>
      </c>
      <c r="J3741" s="19">
        <f t="shared" si="117"/>
        <v>14.921451724334812</v>
      </c>
      <c r="K3741" s="19">
        <f t="shared" si="118"/>
        <v>15</v>
      </c>
      <c r="L3741" s="14" t="str">
        <f>IFERROR(VLOOKUP($K$4:$K$772,TABLAREF!$A$1:$C$4,3,1),"SIN DATO")</f>
        <v>SIN DATO</v>
      </c>
    </row>
    <row r="3742" spans="1:12" x14ac:dyDescent="0.25">
      <c r="A3742" t="s">
        <v>4948</v>
      </c>
      <c r="B3742">
        <v>67</v>
      </c>
      <c r="C3742">
        <v>2</v>
      </c>
      <c r="D3742">
        <v>0</v>
      </c>
      <c r="E3742">
        <v>0</v>
      </c>
      <c r="F3742">
        <v>0</v>
      </c>
      <c r="H3742">
        <v>242.8</v>
      </c>
      <c r="I3742">
        <v>61.1</v>
      </c>
      <c r="J3742" s="19" t="e">
        <f t="shared" si="117"/>
        <v>#NUM!</v>
      </c>
      <c r="K3742" s="19" t="e">
        <f t="shared" si="118"/>
        <v>#NUM!</v>
      </c>
      <c r="L3742" s="14" t="str">
        <f>IFERROR(VLOOKUP($K$4:$K$772,TABLAREF!$A$1:$C$4,3,1),"SIN DATO")</f>
        <v>SIN DATO</v>
      </c>
    </row>
    <row r="3743" spans="1:12" x14ac:dyDescent="0.25">
      <c r="A3743" t="s">
        <v>4949</v>
      </c>
      <c r="B3743">
        <v>69</v>
      </c>
      <c r="C3743">
        <v>2</v>
      </c>
      <c r="D3743">
        <v>0</v>
      </c>
      <c r="E3743">
        <v>0</v>
      </c>
      <c r="F3743">
        <v>0</v>
      </c>
      <c r="G3743">
        <v>120</v>
      </c>
      <c r="H3743">
        <v>242</v>
      </c>
      <c r="I3743">
        <v>70.400000000000006</v>
      </c>
      <c r="J3743" s="19">
        <f t="shared" si="117"/>
        <v>21.598033930491567</v>
      </c>
      <c r="K3743" s="19">
        <f t="shared" si="118"/>
        <v>22</v>
      </c>
      <c r="L3743" s="14" t="str">
        <f>IFERROR(VLOOKUP($K$4:$K$772,TABLAREF!$A$1:$C$4,3,1),"SIN DATO")</f>
        <v>SIN DATO</v>
      </c>
    </row>
    <row r="3744" spans="1:12" x14ac:dyDescent="0.25">
      <c r="A3744" t="s">
        <v>646</v>
      </c>
      <c r="B3744">
        <v>84</v>
      </c>
      <c r="C3744">
        <v>2</v>
      </c>
      <c r="D3744">
        <v>0</v>
      </c>
      <c r="E3744">
        <v>0</v>
      </c>
      <c r="F3744">
        <v>0</v>
      </c>
      <c r="H3744">
        <v>154.9</v>
      </c>
      <c r="I3744">
        <v>44.2</v>
      </c>
      <c r="J3744" s="19" t="e">
        <f t="shared" si="117"/>
        <v>#NUM!</v>
      </c>
      <c r="K3744" s="19" t="e">
        <f t="shared" si="118"/>
        <v>#NUM!</v>
      </c>
      <c r="L3744" s="14" t="str">
        <f>IFERROR(VLOOKUP($K$4:$K$772,TABLAREF!$A$1:$C$4,3,1),"SIN DATO")</f>
        <v>SIN DATO</v>
      </c>
    </row>
    <row r="3745" spans="1:12" x14ac:dyDescent="0.25">
      <c r="A3745" t="s">
        <v>3030</v>
      </c>
      <c r="B3745">
        <v>72</v>
      </c>
      <c r="C3745">
        <v>2</v>
      </c>
      <c r="D3745">
        <v>0</v>
      </c>
      <c r="E3745">
        <v>0</v>
      </c>
      <c r="F3745">
        <v>0</v>
      </c>
      <c r="H3745">
        <v>197.2</v>
      </c>
      <c r="I3745">
        <v>46.1</v>
      </c>
      <c r="J3745" s="19" t="e">
        <f t="shared" si="117"/>
        <v>#NUM!</v>
      </c>
      <c r="K3745" s="19" t="e">
        <f t="shared" si="118"/>
        <v>#NUM!</v>
      </c>
      <c r="L3745" s="14" t="str">
        <f>IFERROR(VLOOKUP($K$4:$K$772,TABLAREF!$A$1:$C$4,3,1),"SIN DATO")</f>
        <v>SIN DATO</v>
      </c>
    </row>
    <row r="3746" spans="1:12" x14ac:dyDescent="0.25">
      <c r="A3746" t="s">
        <v>4950</v>
      </c>
      <c r="B3746">
        <v>86</v>
      </c>
      <c r="C3746">
        <v>1</v>
      </c>
      <c r="D3746">
        <v>0</v>
      </c>
      <c r="E3746">
        <v>0</v>
      </c>
      <c r="F3746">
        <v>0</v>
      </c>
      <c r="H3746">
        <v>187.7</v>
      </c>
      <c r="I3746">
        <v>40.700000000000003</v>
      </c>
      <c r="J3746" s="19" t="e">
        <f t="shared" si="117"/>
        <v>#NUM!</v>
      </c>
      <c r="K3746" s="19" t="e">
        <f t="shared" si="118"/>
        <v>#NUM!</v>
      </c>
      <c r="L3746" s="14" t="str">
        <f>IFERROR(VLOOKUP($K$4:$K$772,TABLAREF!$A$1:$C$4,3,1),"SIN DATO")</f>
        <v>SIN DATO</v>
      </c>
    </row>
    <row r="3747" spans="1:12" x14ac:dyDescent="0.25">
      <c r="A3747" t="s">
        <v>4951</v>
      </c>
      <c r="B3747">
        <v>63</v>
      </c>
      <c r="C3747">
        <v>2</v>
      </c>
      <c r="D3747">
        <v>0</v>
      </c>
      <c r="E3747">
        <v>0</v>
      </c>
      <c r="F3747">
        <v>0</v>
      </c>
      <c r="H3747">
        <v>187.6</v>
      </c>
      <c r="I3747">
        <v>57.8</v>
      </c>
      <c r="J3747" s="19" t="e">
        <f t="shared" si="117"/>
        <v>#NUM!</v>
      </c>
      <c r="K3747" s="19" t="e">
        <f t="shared" si="118"/>
        <v>#NUM!</v>
      </c>
      <c r="L3747" s="14" t="str">
        <f>IFERROR(VLOOKUP($K$4:$K$772,TABLAREF!$A$1:$C$4,3,1),"SIN DATO")</f>
        <v>SIN DATO</v>
      </c>
    </row>
    <row r="3748" spans="1:12" x14ac:dyDescent="0.25">
      <c r="A3748" t="s">
        <v>3885</v>
      </c>
      <c r="B3748">
        <v>76</v>
      </c>
      <c r="C3748">
        <v>2</v>
      </c>
      <c r="D3748">
        <v>0</v>
      </c>
      <c r="E3748">
        <v>0</v>
      </c>
      <c r="F3748">
        <v>0</v>
      </c>
      <c r="G3748">
        <v>120</v>
      </c>
      <c r="H3748">
        <v>246.2</v>
      </c>
      <c r="I3748">
        <v>36.200000000000003</v>
      </c>
      <c r="J3748" s="19">
        <f t="shared" si="117"/>
        <v>46.656497214532756</v>
      </c>
      <c r="K3748" s="19">
        <f t="shared" si="118"/>
        <v>47</v>
      </c>
      <c r="L3748" s="14" t="str">
        <f>IFERROR(VLOOKUP($K$4:$K$772,TABLAREF!$A$1:$C$4,3,1),"SIN DATO")</f>
        <v>SIN DATO</v>
      </c>
    </row>
    <row r="3749" spans="1:12" x14ac:dyDescent="0.25">
      <c r="A3749" t="s">
        <v>4952</v>
      </c>
      <c r="B3749">
        <v>84</v>
      </c>
      <c r="C3749">
        <v>2</v>
      </c>
      <c r="D3749">
        <v>0</v>
      </c>
      <c r="E3749">
        <v>0</v>
      </c>
      <c r="F3749">
        <v>0</v>
      </c>
      <c r="H3749">
        <v>180.7</v>
      </c>
      <c r="I3749">
        <v>59.7</v>
      </c>
      <c r="J3749" s="19" t="e">
        <f t="shared" si="117"/>
        <v>#NUM!</v>
      </c>
      <c r="K3749" s="19" t="e">
        <f t="shared" si="118"/>
        <v>#NUM!</v>
      </c>
      <c r="L3749" s="14" t="str">
        <f>IFERROR(VLOOKUP($K$4:$K$772,TABLAREF!$A$1:$C$4,3,1),"SIN DATO")</f>
        <v>SIN DATO</v>
      </c>
    </row>
    <row r="3750" spans="1:12" x14ac:dyDescent="0.25">
      <c r="A3750" t="s">
        <v>4953</v>
      </c>
      <c r="B3750">
        <v>64</v>
      </c>
      <c r="C3750">
        <v>2</v>
      </c>
      <c r="D3750">
        <v>0</v>
      </c>
      <c r="E3750">
        <v>0</v>
      </c>
      <c r="F3750">
        <v>0</v>
      </c>
      <c r="H3750">
        <v>149.1</v>
      </c>
      <c r="I3750">
        <v>59.5</v>
      </c>
      <c r="J3750" s="19" t="e">
        <f t="shared" si="117"/>
        <v>#NUM!</v>
      </c>
      <c r="K3750" s="19" t="e">
        <f t="shared" si="118"/>
        <v>#NUM!</v>
      </c>
      <c r="L3750" s="14" t="str">
        <f>IFERROR(VLOOKUP($K$4:$K$772,TABLAREF!$A$1:$C$4,3,1),"SIN DATO")</f>
        <v>SIN DATO</v>
      </c>
    </row>
    <row r="3751" spans="1:12" x14ac:dyDescent="0.25">
      <c r="A3751" t="s">
        <v>4954</v>
      </c>
      <c r="B3751">
        <v>44</v>
      </c>
      <c r="C3751">
        <v>1</v>
      </c>
      <c r="D3751">
        <v>0</v>
      </c>
      <c r="E3751">
        <v>0</v>
      </c>
      <c r="F3751">
        <v>0</v>
      </c>
      <c r="H3751">
        <v>198.8</v>
      </c>
      <c r="I3751">
        <v>53.6</v>
      </c>
      <c r="J3751" s="19" t="e">
        <f t="shared" si="117"/>
        <v>#NUM!</v>
      </c>
      <c r="K3751" s="19" t="e">
        <f t="shared" si="118"/>
        <v>#NUM!</v>
      </c>
      <c r="L3751" s="14" t="str">
        <f>IFERROR(VLOOKUP($K$4:$K$772,TABLAREF!$A$1:$C$4,3,1),"SIN DATO")</f>
        <v>SIN DATO</v>
      </c>
    </row>
    <row r="3752" spans="1:12" x14ac:dyDescent="0.25">
      <c r="A3752" t="s">
        <v>4955</v>
      </c>
      <c r="B3752">
        <v>65</v>
      </c>
      <c r="C3752">
        <v>2</v>
      </c>
      <c r="D3752">
        <v>0</v>
      </c>
      <c r="E3752">
        <v>0</v>
      </c>
      <c r="F3752">
        <v>0</v>
      </c>
      <c r="H3752">
        <v>149</v>
      </c>
      <c r="I3752">
        <v>43.9</v>
      </c>
      <c r="J3752" s="19" t="e">
        <f t="shared" si="117"/>
        <v>#NUM!</v>
      </c>
      <c r="K3752" s="19" t="e">
        <f t="shared" si="118"/>
        <v>#NUM!</v>
      </c>
      <c r="L3752" s="14" t="str">
        <f>IFERROR(VLOOKUP($K$4:$K$772,TABLAREF!$A$1:$C$4,3,1),"SIN DATO")</f>
        <v>SIN DATO</v>
      </c>
    </row>
    <row r="3753" spans="1:12" x14ac:dyDescent="0.25">
      <c r="A3753" t="s">
        <v>919</v>
      </c>
      <c r="B3753">
        <v>61</v>
      </c>
      <c r="C3753">
        <v>1</v>
      </c>
      <c r="D3753">
        <v>0</v>
      </c>
      <c r="E3753">
        <v>0</v>
      </c>
      <c r="F3753">
        <v>0</v>
      </c>
      <c r="G3753">
        <v>160</v>
      </c>
      <c r="H3753">
        <v>207</v>
      </c>
      <c r="I3753">
        <v>55.6</v>
      </c>
      <c r="J3753" s="19">
        <f t="shared" si="117"/>
        <v>14.446265635226773</v>
      </c>
      <c r="K3753" s="19">
        <f t="shared" si="118"/>
        <v>14</v>
      </c>
      <c r="L3753" s="14" t="str">
        <f>IFERROR(VLOOKUP($K$4:$K$772,TABLAREF!$A$1:$C$4,3,1),"SIN DATO")</f>
        <v>SIN DATO</v>
      </c>
    </row>
    <row r="3754" spans="1:12" x14ac:dyDescent="0.25">
      <c r="A3754" t="s">
        <v>873</v>
      </c>
      <c r="B3754">
        <v>72</v>
      </c>
      <c r="C3754">
        <v>1</v>
      </c>
      <c r="D3754">
        <v>0</v>
      </c>
      <c r="E3754">
        <v>0</v>
      </c>
      <c r="F3754">
        <v>0</v>
      </c>
      <c r="H3754">
        <v>145.4</v>
      </c>
      <c r="I3754">
        <v>33.799999999999997</v>
      </c>
      <c r="J3754" s="19" t="e">
        <f t="shared" si="117"/>
        <v>#NUM!</v>
      </c>
      <c r="K3754" s="19" t="e">
        <f t="shared" si="118"/>
        <v>#NUM!</v>
      </c>
      <c r="L3754" s="14" t="str">
        <f>IFERROR(VLOOKUP($K$4:$K$772,TABLAREF!$A$1:$C$4,3,1),"SIN DATO")</f>
        <v>SIN DATO</v>
      </c>
    </row>
    <row r="3755" spans="1:12" x14ac:dyDescent="0.25">
      <c r="A3755" t="s">
        <v>1142</v>
      </c>
      <c r="B3755">
        <v>54</v>
      </c>
      <c r="C3755">
        <v>2</v>
      </c>
      <c r="D3755">
        <v>0</v>
      </c>
      <c r="E3755">
        <v>0</v>
      </c>
      <c r="F3755">
        <v>0</v>
      </c>
      <c r="H3755">
        <v>202.1</v>
      </c>
      <c r="I3755">
        <v>38.5</v>
      </c>
      <c r="J3755" s="19" t="e">
        <f t="shared" si="117"/>
        <v>#NUM!</v>
      </c>
      <c r="K3755" s="19" t="e">
        <f t="shared" si="118"/>
        <v>#NUM!</v>
      </c>
      <c r="L3755" s="14" t="str">
        <f>IFERROR(VLOOKUP($K$4:$K$772,TABLAREF!$A$1:$C$4,3,1),"SIN DATO")</f>
        <v>SIN DATO</v>
      </c>
    </row>
    <row r="3756" spans="1:12" x14ac:dyDescent="0.25">
      <c r="A3756" t="s">
        <v>4956</v>
      </c>
      <c r="B3756">
        <v>55</v>
      </c>
      <c r="C3756">
        <v>1</v>
      </c>
      <c r="D3756">
        <v>0</v>
      </c>
      <c r="E3756">
        <v>1</v>
      </c>
      <c r="F3756">
        <v>0</v>
      </c>
      <c r="H3756">
        <v>99.5</v>
      </c>
      <c r="I3756">
        <v>35</v>
      </c>
      <c r="J3756" s="19" t="e">
        <f t="shared" si="117"/>
        <v>#NUM!</v>
      </c>
      <c r="K3756" s="19" t="e">
        <f t="shared" si="118"/>
        <v>#NUM!</v>
      </c>
      <c r="L3756" s="14" t="str">
        <f>IFERROR(VLOOKUP($K$4:$K$772,TABLAREF!$A$1:$C$4,3,1),"SIN DATO")</f>
        <v>SIN DATO</v>
      </c>
    </row>
    <row r="3757" spans="1:12" x14ac:dyDescent="0.25">
      <c r="A3757" t="s">
        <v>4957</v>
      </c>
      <c r="B3757">
        <v>69</v>
      </c>
      <c r="C3757">
        <v>1</v>
      </c>
      <c r="D3757">
        <v>0</v>
      </c>
      <c r="E3757">
        <v>0</v>
      </c>
      <c r="F3757">
        <v>0</v>
      </c>
      <c r="H3757">
        <v>172.4</v>
      </c>
      <c r="I3757">
        <v>34.200000000000003</v>
      </c>
      <c r="J3757" s="19" t="e">
        <f t="shared" si="117"/>
        <v>#NUM!</v>
      </c>
      <c r="K3757" s="19" t="e">
        <f t="shared" si="118"/>
        <v>#NUM!</v>
      </c>
      <c r="L3757" s="14" t="str">
        <f>IFERROR(VLOOKUP($K$4:$K$772,TABLAREF!$A$1:$C$4,3,1),"SIN DATO")</f>
        <v>SIN DATO</v>
      </c>
    </row>
    <row r="3758" spans="1:12" x14ac:dyDescent="0.25">
      <c r="A3758" t="s">
        <v>4958</v>
      </c>
      <c r="B3758">
        <v>37</v>
      </c>
      <c r="C3758">
        <v>1</v>
      </c>
      <c r="D3758">
        <v>0</v>
      </c>
      <c r="E3758">
        <v>0</v>
      </c>
      <c r="F3758">
        <v>0</v>
      </c>
      <c r="G3758">
        <v>130</v>
      </c>
      <c r="H3758">
        <v>176.8</v>
      </c>
      <c r="I3758">
        <v>31.2</v>
      </c>
      <c r="J3758" s="19">
        <f t="shared" si="117"/>
        <v>4.4346927808375014</v>
      </c>
      <c r="K3758" s="19">
        <f t="shared" si="118"/>
        <v>4</v>
      </c>
      <c r="L3758" s="14" t="str">
        <f>IFERROR(VLOOKUP($K$4:$K$772,TABLAREF!$A$1:$C$4,3,1),"SIN DATO")</f>
        <v>SIN DATO</v>
      </c>
    </row>
    <row r="3759" spans="1:12" x14ac:dyDescent="0.25">
      <c r="A3759" t="s">
        <v>965</v>
      </c>
      <c r="B3759">
        <v>67</v>
      </c>
      <c r="C3759">
        <v>1</v>
      </c>
      <c r="D3759">
        <v>0</v>
      </c>
      <c r="E3759">
        <v>0</v>
      </c>
      <c r="F3759">
        <v>0</v>
      </c>
      <c r="G3759">
        <v>182</v>
      </c>
      <c r="H3759">
        <v>211.3</v>
      </c>
      <c r="I3759">
        <v>31.4</v>
      </c>
      <c r="J3759" s="19">
        <f t="shared" si="117"/>
        <v>34.17096399012339</v>
      </c>
      <c r="K3759" s="19">
        <f t="shared" si="118"/>
        <v>34</v>
      </c>
      <c r="L3759" s="14" t="str">
        <f>IFERROR(VLOOKUP($K$4:$K$772,TABLAREF!$A$1:$C$4,3,1),"SIN DATO")</f>
        <v>SIN DATO</v>
      </c>
    </row>
    <row r="3760" spans="1:12" x14ac:dyDescent="0.25">
      <c r="A3760" t="s">
        <v>4959</v>
      </c>
      <c r="B3760">
        <v>73</v>
      </c>
      <c r="C3760">
        <v>1</v>
      </c>
      <c r="D3760">
        <v>0</v>
      </c>
      <c r="E3760">
        <v>1</v>
      </c>
      <c r="F3760">
        <v>0</v>
      </c>
      <c r="G3760">
        <v>134</v>
      </c>
      <c r="H3760">
        <v>189</v>
      </c>
      <c r="I3760">
        <v>37.700000000000003</v>
      </c>
      <c r="J3760" s="19">
        <f t="shared" si="117"/>
        <v>28.030553736988541</v>
      </c>
      <c r="K3760" s="19">
        <f t="shared" si="118"/>
        <v>28</v>
      </c>
      <c r="L3760" s="14" t="str">
        <f>IFERROR(VLOOKUP($K$4:$K$772,TABLAREF!$A$1:$C$4,3,1),"SIN DATO")</f>
        <v>SIN DATO</v>
      </c>
    </row>
    <row r="3761" spans="1:12" x14ac:dyDescent="0.25">
      <c r="A3761" t="s">
        <v>4960</v>
      </c>
      <c r="B3761">
        <v>64</v>
      </c>
      <c r="C3761">
        <v>1</v>
      </c>
      <c r="D3761">
        <v>0</v>
      </c>
      <c r="E3761">
        <v>0</v>
      </c>
      <c r="F3761">
        <v>0</v>
      </c>
      <c r="G3761">
        <v>120</v>
      </c>
      <c r="I3761">
        <v>0</v>
      </c>
      <c r="J3761" s="19" t="e">
        <f t="shared" si="117"/>
        <v>#DIV/0!</v>
      </c>
      <c r="K3761" s="19" t="e">
        <f t="shared" si="118"/>
        <v>#DIV/0!</v>
      </c>
      <c r="L3761" s="14" t="str">
        <f>IFERROR(VLOOKUP($K$4:$K$772,TABLAREF!$A$1:$C$4,3,1),"SIN DATO")</f>
        <v>SIN DATO</v>
      </c>
    </row>
    <row r="3762" spans="1:12" x14ac:dyDescent="0.25">
      <c r="A3762" t="s">
        <v>4961</v>
      </c>
      <c r="B3762">
        <v>58</v>
      </c>
      <c r="C3762">
        <v>2</v>
      </c>
      <c r="D3762">
        <v>0</v>
      </c>
      <c r="E3762">
        <v>1</v>
      </c>
      <c r="F3762">
        <v>0</v>
      </c>
      <c r="H3762">
        <v>162.6</v>
      </c>
      <c r="I3762">
        <v>50.9</v>
      </c>
      <c r="J3762" s="19" t="e">
        <f t="shared" si="117"/>
        <v>#NUM!</v>
      </c>
      <c r="K3762" s="19" t="e">
        <f t="shared" si="118"/>
        <v>#NUM!</v>
      </c>
      <c r="L3762" s="14" t="str">
        <f>IFERROR(VLOOKUP($K$4:$K$772,TABLAREF!$A$1:$C$4,3,1),"SIN DATO")</f>
        <v>SIN DATO</v>
      </c>
    </row>
    <row r="3763" spans="1:12" x14ac:dyDescent="0.25">
      <c r="A3763" t="s">
        <v>4962</v>
      </c>
      <c r="B3763">
        <v>81</v>
      </c>
      <c r="C3763">
        <v>2</v>
      </c>
      <c r="D3763">
        <v>0</v>
      </c>
      <c r="E3763">
        <v>1</v>
      </c>
      <c r="F3763">
        <v>0</v>
      </c>
      <c r="H3763">
        <v>264</v>
      </c>
      <c r="I3763">
        <v>35.1</v>
      </c>
      <c r="J3763" s="19" t="e">
        <f t="shared" si="117"/>
        <v>#NUM!</v>
      </c>
      <c r="K3763" s="19" t="e">
        <f t="shared" si="118"/>
        <v>#NUM!</v>
      </c>
      <c r="L3763" s="14" t="str">
        <f>IFERROR(VLOOKUP($K$4:$K$772,TABLAREF!$A$1:$C$4,3,1),"SIN DATO")</f>
        <v>SIN DATO</v>
      </c>
    </row>
    <row r="3764" spans="1:12" x14ac:dyDescent="0.25">
      <c r="A3764" t="s">
        <v>4963</v>
      </c>
      <c r="B3764">
        <v>62</v>
      </c>
      <c r="C3764">
        <v>2</v>
      </c>
      <c r="D3764">
        <v>0</v>
      </c>
      <c r="E3764">
        <v>1</v>
      </c>
      <c r="F3764">
        <v>0</v>
      </c>
      <c r="G3764">
        <v>125</v>
      </c>
      <c r="H3764">
        <v>112.9</v>
      </c>
      <c r="I3764">
        <v>32.1</v>
      </c>
      <c r="J3764" s="19">
        <f t="shared" si="117"/>
        <v>15.412301034036657</v>
      </c>
      <c r="K3764" s="19">
        <f t="shared" si="118"/>
        <v>15</v>
      </c>
      <c r="L3764" s="14" t="str">
        <f>IFERROR(VLOOKUP($K$4:$K$772,TABLAREF!$A$1:$C$4,3,1),"SIN DATO")</f>
        <v>SIN DATO</v>
      </c>
    </row>
    <row r="3765" spans="1:12" x14ac:dyDescent="0.25">
      <c r="A3765" t="s">
        <v>4964</v>
      </c>
      <c r="B3765">
        <v>68</v>
      </c>
      <c r="C3765">
        <v>2</v>
      </c>
      <c r="D3765">
        <v>0</v>
      </c>
      <c r="E3765">
        <v>0</v>
      </c>
      <c r="F3765">
        <v>0</v>
      </c>
      <c r="G3765">
        <v>110</v>
      </c>
      <c r="H3765">
        <v>202.2</v>
      </c>
      <c r="I3765">
        <v>42.6</v>
      </c>
      <c r="J3765" s="19">
        <f t="shared" si="117"/>
        <v>24.919306172005264</v>
      </c>
      <c r="K3765" s="19">
        <f t="shared" si="118"/>
        <v>25</v>
      </c>
      <c r="L3765" s="14" t="str">
        <f>IFERROR(VLOOKUP($K$4:$K$772,TABLAREF!$A$1:$C$4,3,1),"SIN DATO")</f>
        <v>SIN DATO</v>
      </c>
    </row>
    <row r="3766" spans="1:12" x14ac:dyDescent="0.25">
      <c r="A3766" t="s">
        <v>4965</v>
      </c>
      <c r="B3766">
        <v>59</v>
      </c>
      <c r="C3766">
        <v>2</v>
      </c>
      <c r="D3766">
        <v>0</v>
      </c>
      <c r="E3766">
        <v>0</v>
      </c>
      <c r="F3766">
        <v>0</v>
      </c>
      <c r="H3766">
        <v>169.5</v>
      </c>
      <c r="I3766">
        <v>51.6</v>
      </c>
      <c r="J3766" s="19" t="e">
        <f t="shared" si="117"/>
        <v>#NUM!</v>
      </c>
      <c r="K3766" s="19" t="e">
        <f t="shared" si="118"/>
        <v>#NUM!</v>
      </c>
      <c r="L3766" s="14" t="str">
        <f>IFERROR(VLOOKUP($K$4:$K$772,TABLAREF!$A$1:$C$4,3,1),"SIN DATO")</f>
        <v>SIN DATO</v>
      </c>
    </row>
    <row r="3767" spans="1:12" x14ac:dyDescent="0.25">
      <c r="A3767" t="s">
        <v>922</v>
      </c>
      <c r="B3767">
        <v>66</v>
      </c>
      <c r="C3767">
        <v>1</v>
      </c>
      <c r="D3767">
        <v>0</v>
      </c>
      <c r="E3767">
        <v>0</v>
      </c>
      <c r="F3767">
        <v>0</v>
      </c>
      <c r="H3767">
        <v>197.2</v>
      </c>
      <c r="I3767">
        <v>34.6</v>
      </c>
      <c r="J3767" s="19" t="e">
        <f t="shared" si="117"/>
        <v>#NUM!</v>
      </c>
      <c r="K3767" s="19" t="e">
        <f t="shared" si="118"/>
        <v>#NUM!</v>
      </c>
      <c r="L3767" s="14" t="str">
        <f>IFERROR(VLOOKUP($K$4:$K$772,TABLAREF!$A$1:$C$4,3,1),"SIN DATO")</f>
        <v>SIN DATO</v>
      </c>
    </row>
    <row r="3768" spans="1:12" x14ac:dyDescent="0.25">
      <c r="A3768" t="s">
        <v>4966</v>
      </c>
      <c r="B3768">
        <v>59</v>
      </c>
      <c r="C3768">
        <v>1</v>
      </c>
      <c r="D3768">
        <v>0</v>
      </c>
      <c r="E3768">
        <v>1</v>
      </c>
      <c r="F3768">
        <v>0</v>
      </c>
      <c r="H3768">
        <v>97.7</v>
      </c>
      <c r="I3768">
        <v>35</v>
      </c>
      <c r="J3768" s="19" t="e">
        <f t="shared" si="117"/>
        <v>#NUM!</v>
      </c>
      <c r="K3768" s="19" t="e">
        <f t="shared" si="118"/>
        <v>#NUM!</v>
      </c>
      <c r="L3768" s="14" t="str">
        <f>IFERROR(VLOOKUP($K$4:$K$772,TABLAREF!$A$1:$C$4,3,1),"SIN DATO")</f>
        <v>SIN DATO</v>
      </c>
    </row>
    <row r="3769" spans="1:12" x14ac:dyDescent="0.25">
      <c r="A3769" t="s">
        <v>4967</v>
      </c>
      <c r="B3769">
        <v>58</v>
      </c>
      <c r="C3769">
        <v>2</v>
      </c>
      <c r="D3769">
        <v>0</v>
      </c>
      <c r="E3769">
        <v>0</v>
      </c>
      <c r="F3769">
        <v>0</v>
      </c>
      <c r="H3769">
        <v>160.30000000000001</v>
      </c>
      <c r="I3769">
        <v>53.5</v>
      </c>
      <c r="J3769" s="19" t="e">
        <f t="shared" si="117"/>
        <v>#NUM!</v>
      </c>
      <c r="K3769" s="19" t="e">
        <f t="shared" si="118"/>
        <v>#NUM!</v>
      </c>
      <c r="L3769" s="14" t="str">
        <f>IFERROR(VLOOKUP($K$4:$K$772,TABLAREF!$A$1:$C$4,3,1),"SIN DATO")</f>
        <v>SIN DATO</v>
      </c>
    </row>
    <row r="3770" spans="1:12" x14ac:dyDescent="0.25">
      <c r="A3770" t="s">
        <v>4968</v>
      </c>
      <c r="B3770">
        <v>62</v>
      </c>
      <c r="C3770">
        <v>2</v>
      </c>
      <c r="D3770">
        <v>0</v>
      </c>
      <c r="E3770">
        <v>0</v>
      </c>
      <c r="F3770">
        <v>0</v>
      </c>
      <c r="H3770">
        <v>131.4</v>
      </c>
      <c r="I3770">
        <v>40.200000000000003</v>
      </c>
      <c r="J3770" s="19" t="e">
        <f t="shared" si="117"/>
        <v>#NUM!</v>
      </c>
      <c r="K3770" s="19" t="e">
        <f t="shared" si="118"/>
        <v>#NUM!</v>
      </c>
      <c r="L3770" s="14" t="str">
        <f>IFERROR(VLOOKUP($K$4:$K$772,TABLAREF!$A$1:$C$4,3,1),"SIN DATO")</f>
        <v>SIN DATO</v>
      </c>
    </row>
    <row r="3771" spans="1:12" x14ac:dyDescent="0.25">
      <c r="A3771" t="s">
        <v>4969</v>
      </c>
      <c r="B3771">
        <v>65</v>
      </c>
      <c r="C3771">
        <v>2</v>
      </c>
      <c r="D3771">
        <v>0</v>
      </c>
      <c r="E3771">
        <v>1</v>
      </c>
      <c r="F3771">
        <v>0</v>
      </c>
      <c r="H3771">
        <v>218.9</v>
      </c>
      <c r="I3771">
        <v>51.9</v>
      </c>
      <c r="J3771" s="19" t="e">
        <f t="shared" si="117"/>
        <v>#NUM!</v>
      </c>
      <c r="K3771" s="19" t="e">
        <f t="shared" si="118"/>
        <v>#NUM!</v>
      </c>
      <c r="L3771" s="14" t="str">
        <f>IFERROR(VLOOKUP($K$4:$K$772,TABLAREF!$A$1:$C$4,3,1),"SIN DATO")</f>
        <v>SIN DATO</v>
      </c>
    </row>
    <row r="3772" spans="1:12" x14ac:dyDescent="0.25">
      <c r="A3772" t="s">
        <v>542</v>
      </c>
      <c r="B3772">
        <v>52</v>
      </c>
      <c r="C3772">
        <v>2</v>
      </c>
      <c r="D3772">
        <v>0</v>
      </c>
      <c r="E3772">
        <v>0</v>
      </c>
      <c r="F3772">
        <v>0</v>
      </c>
      <c r="H3772">
        <v>158.69999999999999</v>
      </c>
      <c r="I3772">
        <v>54</v>
      </c>
      <c r="J3772" s="19" t="e">
        <f t="shared" si="117"/>
        <v>#NUM!</v>
      </c>
      <c r="K3772" s="19" t="e">
        <f t="shared" si="118"/>
        <v>#NUM!</v>
      </c>
      <c r="L3772" s="14" t="str">
        <f>IFERROR(VLOOKUP($K$4:$K$772,TABLAREF!$A$1:$C$4,3,1),"SIN DATO")</f>
        <v>SIN DATO</v>
      </c>
    </row>
    <row r="3773" spans="1:12" x14ac:dyDescent="0.25">
      <c r="A3773" t="s">
        <v>4970</v>
      </c>
      <c r="B3773">
        <v>48</v>
      </c>
      <c r="C3773">
        <v>2</v>
      </c>
      <c r="D3773">
        <v>0</v>
      </c>
      <c r="E3773">
        <v>0</v>
      </c>
      <c r="F3773">
        <v>0</v>
      </c>
      <c r="H3773">
        <v>174.8</v>
      </c>
      <c r="I3773">
        <v>35.799999999999997</v>
      </c>
      <c r="J3773" s="19" t="e">
        <f t="shared" si="117"/>
        <v>#NUM!</v>
      </c>
      <c r="K3773" s="19" t="e">
        <f t="shared" si="118"/>
        <v>#NUM!</v>
      </c>
      <c r="L3773" s="14" t="str">
        <f>IFERROR(VLOOKUP($K$4:$K$772,TABLAREF!$A$1:$C$4,3,1),"SIN DATO")</f>
        <v>SIN DATO</v>
      </c>
    </row>
    <row r="3774" spans="1:12" x14ac:dyDescent="0.25">
      <c r="A3774" t="s">
        <v>3901</v>
      </c>
      <c r="B3774">
        <v>77</v>
      </c>
      <c r="C3774">
        <v>1</v>
      </c>
      <c r="D3774">
        <v>0</v>
      </c>
      <c r="E3774">
        <v>0</v>
      </c>
      <c r="F3774">
        <v>0</v>
      </c>
      <c r="H3774">
        <v>165</v>
      </c>
      <c r="I3774">
        <v>36.799999999999997</v>
      </c>
      <c r="J3774" s="19" t="e">
        <f t="shared" si="117"/>
        <v>#NUM!</v>
      </c>
      <c r="K3774" s="19" t="e">
        <f t="shared" si="118"/>
        <v>#NUM!</v>
      </c>
      <c r="L3774" s="14" t="str">
        <f>IFERROR(VLOOKUP($K$4:$K$772,TABLAREF!$A$1:$C$4,3,1),"SIN DATO")</f>
        <v>SIN DATO</v>
      </c>
    </row>
    <row r="3775" spans="1:12" x14ac:dyDescent="0.25">
      <c r="A3775" t="s">
        <v>4971</v>
      </c>
      <c r="B3775">
        <v>55</v>
      </c>
      <c r="C3775">
        <v>2</v>
      </c>
      <c r="D3775">
        <v>0</v>
      </c>
      <c r="E3775">
        <v>1</v>
      </c>
      <c r="F3775">
        <v>0</v>
      </c>
      <c r="H3775">
        <v>146.1</v>
      </c>
      <c r="I3775">
        <v>47.6</v>
      </c>
      <c r="J3775" s="19" t="e">
        <f t="shared" si="117"/>
        <v>#NUM!</v>
      </c>
      <c r="K3775" s="19" t="e">
        <f t="shared" si="118"/>
        <v>#NUM!</v>
      </c>
      <c r="L3775" s="14" t="str">
        <f>IFERROR(VLOOKUP($K$4:$K$772,TABLAREF!$A$1:$C$4,3,1),"SIN DATO")</f>
        <v>SIN DATO</v>
      </c>
    </row>
    <row r="3776" spans="1:12" x14ac:dyDescent="0.25">
      <c r="A3776" t="s">
        <v>4972</v>
      </c>
      <c r="B3776">
        <v>61</v>
      </c>
      <c r="C3776">
        <v>2</v>
      </c>
      <c r="D3776">
        <v>0</v>
      </c>
      <c r="E3776">
        <v>1</v>
      </c>
      <c r="F3776">
        <v>0</v>
      </c>
      <c r="H3776">
        <v>185.7</v>
      </c>
      <c r="I3776">
        <v>35.1</v>
      </c>
      <c r="J3776" s="19" t="e">
        <f t="shared" si="117"/>
        <v>#NUM!</v>
      </c>
      <c r="K3776" s="19" t="e">
        <f t="shared" si="118"/>
        <v>#NUM!</v>
      </c>
      <c r="L3776" s="14" t="str">
        <f>IFERROR(VLOOKUP($K$4:$K$772,TABLAREF!$A$1:$C$4,3,1),"SIN DATO")</f>
        <v>SIN DATO</v>
      </c>
    </row>
    <row r="3777" spans="1:12" x14ac:dyDescent="0.25">
      <c r="A3777" t="s">
        <v>4973</v>
      </c>
      <c r="B3777">
        <v>67</v>
      </c>
      <c r="C3777">
        <v>2</v>
      </c>
      <c r="D3777">
        <v>0</v>
      </c>
      <c r="E3777">
        <v>1</v>
      </c>
      <c r="F3777">
        <v>0</v>
      </c>
      <c r="G3777">
        <v>120</v>
      </c>
      <c r="H3777">
        <v>185.3</v>
      </c>
      <c r="I3777">
        <v>56.3</v>
      </c>
      <c r="J3777" s="19">
        <f t="shared" si="117"/>
        <v>17.998843884620008</v>
      </c>
      <c r="K3777" s="19">
        <f t="shared" si="118"/>
        <v>18</v>
      </c>
      <c r="L3777" s="14" t="str">
        <f>IFERROR(VLOOKUP($K$4:$K$772,TABLAREF!$A$1:$C$4,3,1),"SIN DATO")</f>
        <v>SIN DATO</v>
      </c>
    </row>
    <row r="3778" spans="1:12" x14ac:dyDescent="0.25">
      <c r="A3778" t="s">
        <v>4974</v>
      </c>
      <c r="B3778">
        <v>100</v>
      </c>
      <c r="C3778">
        <v>2</v>
      </c>
      <c r="D3778">
        <v>0</v>
      </c>
      <c r="E3778">
        <v>0</v>
      </c>
      <c r="F3778">
        <v>0</v>
      </c>
      <c r="H3778">
        <v>214.3</v>
      </c>
      <c r="I3778">
        <v>79.2</v>
      </c>
      <c r="J3778" s="19" t="e">
        <f t="shared" si="117"/>
        <v>#NUM!</v>
      </c>
      <c r="K3778" s="19" t="e">
        <f t="shared" si="118"/>
        <v>#NUM!</v>
      </c>
      <c r="L3778" s="14" t="str">
        <f>IFERROR(VLOOKUP($K$4:$K$772,TABLAREF!$A$1:$C$4,3,1),"SIN DATO")</f>
        <v>SIN DATO</v>
      </c>
    </row>
  </sheetData>
  <autoFilter ref="A3:CK3778" xr:uid="{00000000-0009-0000-0000-000002000000}"/>
  <conditionalFormatting sqref="L3">
    <cfRule type="containsText" dxfId="23" priority="89" operator="containsText" text="INTERMEDIO">
      <formula>NOT(ISERROR(SEARCH("INTERMEDIO",L3)))</formula>
    </cfRule>
    <cfRule type="containsText" dxfId="22" priority="90" operator="containsText" text="MUY ALTO">
      <formula>NOT(ISERROR(SEARCH("MUY ALTO",L3)))</formula>
    </cfRule>
    <cfRule type="containsText" dxfId="21" priority="91" operator="containsText" text="ALTO">
      <formula>NOT(ISERROR(SEARCH("ALTO",L3)))</formula>
    </cfRule>
    <cfRule type="containsText" dxfId="20" priority="92" operator="containsText" text="LATENTE">
      <formula>NOT(ISERROR(SEARCH("LATENTE",L3)))</formula>
    </cfRule>
  </conditionalFormatting>
  <conditionalFormatting sqref="J4:K3778">
    <cfRule type="cellIs" dxfId="19" priority="77" operator="greaterThan">
      <formula>24</formula>
    </cfRule>
    <cfRule type="cellIs" dxfId="18" priority="78" operator="between">
      <formula>20</formula>
      <formula>24</formula>
    </cfRule>
    <cfRule type="cellIs" dxfId="17" priority="79" operator="lessThan">
      <formula>10</formula>
    </cfRule>
    <cfRule type="cellIs" dxfId="16" priority="80" operator="between">
      <formula>10</formula>
      <formula>20</formula>
    </cfRule>
  </conditionalFormatting>
  <conditionalFormatting sqref="H459">
    <cfRule type="cellIs" dxfId="15" priority="61" operator="greaterThanOrEqual">
      <formula>200</formula>
    </cfRule>
  </conditionalFormatting>
  <conditionalFormatting sqref="H766 H763:H764 H759:H760 H754 H751 H571 H545 H543 H529:H530 H514 H504 H497 H489 H485:H487 H465">
    <cfRule type="cellIs" dxfId="14" priority="59" operator="greaterThanOrEqual">
      <formula>200</formula>
    </cfRule>
  </conditionalFormatting>
  <conditionalFormatting sqref="L4:L3778">
    <cfRule type="containsText" dxfId="13" priority="19" operator="containsText" text="INTERMEDIO">
      <formula>NOT(ISERROR(SEARCH("INTERMEDIO",L4)))</formula>
    </cfRule>
    <cfRule type="containsText" dxfId="12" priority="20" operator="containsText" text="MUY ALTO">
      <formula>NOT(ISERROR(SEARCH("MUY ALTO",L4)))</formula>
    </cfRule>
    <cfRule type="containsText" dxfId="11" priority="21" operator="containsText" text="ALTO">
      <formula>NOT(ISERROR(SEARCH("ALTO",L4)))</formula>
    </cfRule>
    <cfRule type="containsText" dxfId="10" priority="22" operator="containsText" text="LATENTE">
      <formula>NOT(ISERROR(SEARCH("LATENTE",L4)))</formula>
    </cfRule>
  </conditionalFormatting>
  <conditionalFormatting sqref="G552">
    <cfRule type="cellIs" dxfId="9" priority="10" operator="greaterThanOrEqual">
      <formula>140</formula>
    </cfRule>
  </conditionalFormatting>
  <conditionalFormatting sqref="G548">
    <cfRule type="cellIs" dxfId="8" priority="9" operator="greaterThanOrEqual">
      <formula>140</formula>
    </cfRule>
  </conditionalFormatting>
  <conditionalFormatting sqref="G550">
    <cfRule type="cellIs" dxfId="7" priority="8" operator="greaterThanOrEqual">
      <formula>140</formula>
    </cfRule>
  </conditionalFormatting>
  <conditionalFormatting sqref="G551">
    <cfRule type="cellIs" dxfId="6" priority="7" operator="greaterThanOrEqual">
      <formula>140</formula>
    </cfRule>
  </conditionalFormatting>
  <conditionalFormatting sqref="G553">
    <cfRule type="cellIs" dxfId="5" priority="6" operator="greaterThanOrEqual">
      <formula>140</formula>
    </cfRule>
  </conditionalFormatting>
  <conditionalFormatting sqref="G554">
    <cfRule type="cellIs" dxfId="4" priority="5" operator="greaterThanOrEqual">
      <formula>140</formula>
    </cfRule>
  </conditionalFormatting>
  <conditionalFormatting sqref="G683">
    <cfRule type="cellIs" dxfId="3" priority="4" operator="greaterThanOrEqual">
      <formula>140</formula>
    </cfRule>
  </conditionalFormatting>
  <conditionalFormatting sqref="G679">
    <cfRule type="cellIs" dxfId="2" priority="3" operator="greaterThanOrEqual">
      <formula>140</formula>
    </cfRule>
  </conditionalFormatting>
  <conditionalFormatting sqref="G682">
    <cfRule type="cellIs" dxfId="1" priority="2" operator="greaterThanOrEqual">
      <formula>140</formula>
    </cfRule>
  </conditionalFormatting>
  <conditionalFormatting sqref="A4:A772">
    <cfRule type="duplicateValues" dxfId="0" priority="777"/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9"/>
  <sheetViews>
    <sheetView zoomScale="130" zoomScaleNormal="130" workbookViewId="0"/>
  </sheetViews>
  <sheetFormatPr defaultColWidth="11.42578125" defaultRowHeight="15" x14ac:dyDescent="0.25"/>
  <cols>
    <col min="1" max="1" width="18.85546875" customWidth="1"/>
  </cols>
  <sheetData>
    <row r="1" spans="1:3" x14ac:dyDescent="0.25">
      <c r="A1">
        <v>0</v>
      </c>
      <c r="B1">
        <v>10</v>
      </c>
      <c r="C1" s="36" t="s">
        <v>2246</v>
      </c>
    </row>
    <row r="2" spans="1:3" x14ac:dyDescent="0.25">
      <c r="A2">
        <v>11</v>
      </c>
      <c r="B2">
        <v>19</v>
      </c>
      <c r="C2" s="35" t="s">
        <v>2247</v>
      </c>
    </row>
    <row r="3" spans="1:3" x14ac:dyDescent="0.25">
      <c r="A3">
        <v>20</v>
      </c>
      <c r="B3">
        <v>24</v>
      </c>
      <c r="C3" s="37" t="s">
        <v>2248</v>
      </c>
    </row>
    <row r="4" spans="1:3" x14ac:dyDescent="0.25">
      <c r="A4">
        <v>25</v>
      </c>
      <c r="B4">
        <v>100</v>
      </c>
      <c r="C4" s="34" t="s">
        <v>2249</v>
      </c>
    </row>
    <row r="9" spans="1:3" x14ac:dyDescent="0.25">
      <c r="A9" t="s">
        <v>2257</v>
      </c>
    </row>
    <row r="10" spans="1:3" x14ac:dyDescent="0.25">
      <c r="A10" t="s">
        <v>2258</v>
      </c>
      <c r="B10" t="s">
        <v>131</v>
      </c>
    </row>
    <row r="11" spans="1:3" x14ac:dyDescent="0.25">
      <c r="A11" t="s">
        <v>2259</v>
      </c>
      <c r="B11" t="s">
        <v>2263</v>
      </c>
      <c r="C11" t="s">
        <v>2264</v>
      </c>
    </row>
    <row r="12" spans="1:3" x14ac:dyDescent="0.25">
      <c r="A12" t="s">
        <v>2260</v>
      </c>
      <c r="B12" t="s">
        <v>2265</v>
      </c>
    </row>
    <row r="13" spans="1:3" x14ac:dyDescent="0.25">
      <c r="A13" t="s">
        <v>2261</v>
      </c>
      <c r="B13" t="s">
        <v>2266</v>
      </c>
      <c r="C13" t="s">
        <v>2267</v>
      </c>
    </row>
    <row r="14" spans="1:3" x14ac:dyDescent="0.25">
      <c r="A14" t="s">
        <v>2262</v>
      </c>
    </row>
    <row r="15" spans="1:3" x14ac:dyDescent="0.25">
      <c r="A15">
        <v>1</v>
      </c>
    </row>
    <row r="16" spans="1:3" x14ac:dyDescent="0.25">
      <c r="A16">
        <v>2</v>
      </c>
    </row>
    <row r="17" spans="1:1" x14ac:dyDescent="0.25">
      <c r="A17">
        <v>3</v>
      </c>
    </row>
    <row r="18" spans="1:1" x14ac:dyDescent="0.25">
      <c r="A18">
        <v>4</v>
      </c>
    </row>
    <row r="19" spans="1:1" x14ac:dyDescent="0.25">
      <c r="A19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21"/>
  <sheetViews>
    <sheetView workbookViewId="0">
      <selection activeCell="C27" sqref="C27"/>
    </sheetView>
  </sheetViews>
  <sheetFormatPr defaultColWidth="11.42578125" defaultRowHeight="15" x14ac:dyDescent="0.25"/>
  <cols>
    <col min="1" max="1" width="15.85546875" customWidth="1"/>
    <col min="3" max="3" width="37.5703125" customWidth="1"/>
    <col min="4" max="4" width="41.85546875" bestFit="1" customWidth="1"/>
  </cols>
  <sheetData>
    <row r="3" spans="1:4" x14ac:dyDescent="0.25">
      <c r="A3" s="38" t="s">
        <v>2208</v>
      </c>
      <c r="B3" s="38" t="s">
        <v>2210</v>
      </c>
      <c r="C3" s="38" t="s">
        <v>2212</v>
      </c>
      <c r="D3" s="38" t="s">
        <v>2209</v>
      </c>
    </row>
    <row r="4" spans="1:4" x14ac:dyDescent="0.25">
      <c r="A4" t="s">
        <v>2496</v>
      </c>
      <c r="B4" t="s">
        <v>123</v>
      </c>
      <c r="C4" t="s">
        <v>124</v>
      </c>
      <c r="D4" t="s">
        <v>2220</v>
      </c>
    </row>
    <row r="5" spans="1:4" x14ac:dyDescent="0.25">
      <c r="B5" t="s">
        <v>336</v>
      </c>
      <c r="C5" t="s">
        <v>337</v>
      </c>
      <c r="D5" t="s">
        <v>2228</v>
      </c>
    </row>
    <row r="6" spans="1:4" x14ac:dyDescent="0.25">
      <c r="B6" t="s">
        <v>1183</v>
      </c>
      <c r="C6" t="s">
        <v>1184</v>
      </c>
      <c r="D6" t="s">
        <v>2225</v>
      </c>
    </row>
    <row r="7" spans="1:4" x14ac:dyDescent="0.25">
      <c r="B7" t="s">
        <v>1187</v>
      </c>
      <c r="C7" t="s">
        <v>1188</v>
      </c>
      <c r="D7" t="s">
        <v>2226</v>
      </c>
    </row>
    <row r="8" spans="1:4" x14ac:dyDescent="0.25">
      <c r="B8" t="s">
        <v>1196</v>
      </c>
      <c r="C8" t="s">
        <v>1197</v>
      </c>
      <c r="D8" t="s">
        <v>2222</v>
      </c>
    </row>
    <row r="9" spans="1:4" x14ac:dyDescent="0.25">
      <c r="B9" t="s">
        <v>1312</v>
      </c>
      <c r="C9" t="s">
        <v>1313</v>
      </c>
      <c r="D9" t="s">
        <v>2223</v>
      </c>
    </row>
    <row r="10" spans="1:4" x14ac:dyDescent="0.25">
      <c r="B10" t="s">
        <v>458</v>
      </c>
      <c r="C10" t="s">
        <v>459</v>
      </c>
      <c r="D10" t="s">
        <v>2221</v>
      </c>
    </row>
    <row r="11" spans="1:4" x14ac:dyDescent="0.25">
      <c r="B11" t="s">
        <v>1321</v>
      </c>
      <c r="C11" t="s">
        <v>1322</v>
      </c>
      <c r="D11" t="s">
        <v>2227</v>
      </c>
    </row>
    <row r="12" spans="1:4" x14ac:dyDescent="0.25">
      <c r="B12" t="s">
        <v>444</v>
      </c>
      <c r="C12" t="s">
        <v>445</v>
      </c>
      <c r="D12" t="s">
        <v>2224</v>
      </c>
    </row>
    <row r="13" spans="1:4" x14ac:dyDescent="0.25">
      <c r="B13" t="s">
        <v>2107</v>
      </c>
      <c r="C13" t="s">
        <v>2108</v>
      </c>
      <c r="D13" t="s">
        <v>2229</v>
      </c>
    </row>
    <row r="14" spans="1:4" x14ac:dyDescent="0.25">
      <c r="B14" t="s">
        <v>2125</v>
      </c>
      <c r="C14" t="s">
        <v>2126</v>
      </c>
      <c r="D14" t="s">
        <v>2213</v>
      </c>
    </row>
    <row r="15" spans="1:4" x14ac:dyDescent="0.25">
      <c r="B15" t="s">
        <v>2154</v>
      </c>
      <c r="C15" t="s">
        <v>2155</v>
      </c>
      <c r="D15" t="s">
        <v>2216</v>
      </c>
    </row>
    <row r="16" spans="1:4" x14ac:dyDescent="0.25">
      <c r="B16" t="s">
        <v>2158</v>
      </c>
      <c r="C16" t="s">
        <v>2159</v>
      </c>
      <c r="D16" t="s">
        <v>2215</v>
      </c>
    </row>
    <row r="17" spans="1:4" x14ac:dyDescent="0.25">
      <c r="B17" t="s">
        <v>2197</v>
      </c>
      <c r="C17" t="s">
        <v>2198</v>
      </c>
      <c r="D17" t="s">
        <v>2219</v>
      </c>
    </row>
    <row r="18" spans="1:4" x14ac:dyDescent="0.25">
      <c r="B18" t="s">
        <v>2180</v>
      </c>
      <c r="C18" t="s">
        <v>2181</v>
      </c>
      <c r="D18" t="s">
        <v>2214</v>
      </c>
    </row>
    <row r="19" spans="1:4" x14ac:dyDescent="0.25">
      <c r="B19" t="s">
        <v>2200</v>
      </c>
      <c r="C19" t="s">
        <v>2201</v>
      </c>
      <c r="D19" t="s">
        <v>2218</v>
      </c>
    </row>
    <row r="20" spans="1:4" x14ac:dyDescent="0.25">
      <c r="B20" t="s">
        <v>2123</v>
      </c>
      <c r="C20" t="s">
        <v>2124</v>
      </c>
      <c r="D20" t="s">
        <v>2217</v>
      </c>
    </row>
    <row r="21" spans="1:4" x14ac:dyDescent="0.25">
      <c r="A21" t="s">
        <v>2268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Hoja3</vt:lpstr>
      <vt:lpstr>10_Caquetá</vt:lpstr>
      <vt:lpstr>Hoja1</vt:lpstr>
      <vt:lpstr>TABLAREF</vt:lpstr>
      <vt:lpstr>IPS SEDES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DairaD</dc:creator>
  <cp:lastModifiedBy>SEAN QUINTERO ORDOÑEZ</cp:lastModifiedBy>
  <dcterms:created xsi:type="dcterms:W3CDTF">2022-03-30T15:47:26Z</dcterms:created>
  <dcterms:modified xsi:type="dcterms:W3CDTF">2023-02-14T19:07:41Z</dcterms:modified>
</cp:coreProperties>
</file>